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codeName="EstaPasta_de_trabalho" defaultThemeVersion="124226"/>
  <mc:AlternateContent xmlns:mc="http://schemas.openxmlformats.org/markup-compatibility/2006">
    <mc:Choice Requires="x15">
      <x15ac:absPath xmlns:x15ac="http://schemas.microsoft.com/office/spreadsheetml/2010/11/ac" url="C:\Users\Ilton\Desktop\TR MODIFICADO\REVISÃO 1\MANUTENÇÃO DE VIAS\"/>
    </mc:Choice>
  </mc:AlternateContent>
  <xr:revisionPtr revIDLastSave="0" documentId="13_ncr:1_{4ED89201-3E34-450A-877F-3CA3149FBEE3}" xr6:coauthVersionLast="36" xr6:coauthVersionMax="36" xr10:uidLastSave="{00000000-0000-0000-0000-000000000000}"/>
  <bookViews>
    <workbookView xWindow="-120" yWindow="-120" windowWidth="20730" windowHeight="11160" tabRatio="768" firstSheet="5" activeTab="5" xr2:uid="{00000000-000D-0000-FFFF-FFFF00000000}"/>
  </bookViews>
  <sheets>
    <sheet name="ITENS DE MAIOR RELEVANCIA" sheetId="51" state="hidden" r:id="rId1"/>
    <sheet name="PLANILHA OBRA (2)" sheetId="55" state="hidden" r:id="rId2"/>
    <sheet name="SETOP RODOVIÁRIAS" sheetId="63" state="hidden" r:id="rId3"/>
    <sheet name="SUDECAP INSUMOS" sheetId="65" state="hidden" r:id="rId4"/>
    <sheet name="SUDECAP CONSTRUÇÃO" sheetId="66" state="hidden" r:id="rId5"/>
    <sheet name="PLANILHA OBRA" sheetId="53" r:id="rId6"/>
    <sheet name="BDI (2)" sheetId="52" state="hidden" r:id="rId7"/>
    <sheet name="itens de maior relavancia" sheetId="58" state="hidden" r:id="rId8"/>
    <sheet name="CPU - Capina Mecanizada" sheetId="46" state="hidden" r:id="rId9"/>
  </sheets>
  <definedNames>
    <definedName name="_xlnm._FilterDatabase" localSheetId="7" hidden="1">'itens de maior relavancia'!$A$6:$L$6</definedName>
    <definedName name="_xlnm._FilterDatabase" localSheetId="5" hidden="1">'PLANILHA OBRA'!$B$6:$L$6</definedName>
    <definedName name="_xlnm._FilterDatabase" localSheetId="1" hidden="1">'PLANILHA OBRA (2)'!$A$7:$XEV$55</definedName>
    <definedName name="_xlnm.Print_Area" localSheetId="6">'BDI (2)'!#REF!</definedName>
    <definedName name="_xlnm.Print_Area" localSheetId="8">'CPU - Capina Mecanizada'!$A$1:$J$213</definedName>
    <definedName name="_xlnm.Print_Area" localSheetId="7">'itens de maior relavancia'!$A$1:$L$26</definedName>
    <definedName name="_xlnm.Print_Area" localSheetId="0">'ITENS DE MAIOR RELEVANCIA'!$A$1:$K$14</definedName>
    <definedName name="_xlnm.Print_Area" localSheetId="5">'PLANILHA OBRA'!$B$1:$L$87</definedName>
    <definedName name="_xlnm.Print_Area" localSheetId="1">'PLANILHA OBRA (2)'!$A$1:$K$64</definedName>
    <definedName name="QUADRO_GERAL">#REF!</definedName>
    <definedName name="SETOP">#REF!</definedName>
    <definedName name="_xlnm.Print_Titles" localSheetId="8">'CPU - Capina Mecanizada'!$1:$10</definedName>
    <definedName name="_xlnm.Print_Titles" localSheetId="7">'itens de maior relavancia'!$1:$6</definedName>
    <definedName name="_xlnm.Print_Titles" localSheetId="0">'ITENS DE MAIOR RELEVANCIA'!$1:$4</definedName>
    <definedName name="_xlnm.Print_Titles" localSheetId="5">'PLANILHA OBRA'!$1:$6</definedName>
    <definedName name="_xlnm.Print_Titles" localSheetId="1">'PLANILHA OBRA (2)'!$1:$6</definedName>
  </definedNames>
  <calcPr calcId="179021"/>
</workbook>
</file>

<file path=xl/calcChain.xml><?xml version="1.0" encoding="utf-8"?>
<calcChain xmlns="http://schemas.openxmlformats.org/spreadsheetml/2006/main">
  <c r="L18" i="53" l="1"/>
  <c r="L19" i="53"/>
  <c r="K18" i="53"/>
  <c r="K19" i="53"/>
  <c r="J18" i="53"/>
  <c r="J19" i="53"/>
  <c r="J52" i="53" l="1"/>
  <c r="J51" i="53"/>
  <c r="J49" i="53"/>
  <c r="J53" i="53"/>
  <c r="J12" i="53"/>
  <c r="K21" i="53" l="1"/>
  <c r="K20" i="53" s="1"/>
  <c r="J16" i="53"/>
  <c r="L16" i="53" s="1"/>
  <c r="J15" i="53"/>
  <c r="L15" i="53" s="1"/>
  <c r="J14" i="53"/>
  <c r="L14" i="53" s="1"/>
  <c r="J86" i="53"/>
  <c r="L86" i="53" s="1"/>
  <c r="L85" i="53" s="1"/>
  <c r="K86" i="53"/>
  <c r="K85" i="53" s="1"/>
  <c r="K82" i="53"/>
  <c r="K83" i="53"/>
  <c r="K84" i="53"/>
  <c r="J82" i="53"/>
  <c r="L82" i="53" s="1"/>
  <c r="J83" i="53"/>
  <c r="L83" i="53" s="1"/>
  <c r="J84" i="53"/>
  <c r="L84" i="53" s="1"/>
  <c r="J81" i="53"/>
  <c r="L81" i="53" s="1"/>
  <c r="K81" i="53"/>
  <c r="K73" i="53"/>
  <c r="K74" i="53"/>
  <c r="K75" i="53"/>
  <c r="K76" i="53"/>
  <c r="K77" i="53"/>
  <c r="K78" i="53"/>
  <c r="K79" i="53"/>
  <c r="J73" i="53"/>
  <c r="L73" i="53" s="1"/>
  <c r="J74" i="53"/>
  <c r="L74" i="53" s="1"/>
  <c r="J75" i="53"/>
  <c r="L75" i="53" s="1"/>
  <c r="J76" i="53"/>
  <c r="L76" i="53" s="1"/>
  <c r="J77" i="53"/>
  <c r="L77" i="53" s="1"/>
  <c r="J78" i="53"/>
  <c r="L78" i="53" s="1"/>
  <c r="J79" i="53"/>
  <c r="L79" i="53" s="1"/>
  <c r="J72" i="53"/>
  <c r="L72" i="53" s="1"/>
  <c r="K72" i="53"/>
  <c r="K67" i="53"/>
  <c r="K68" i="53"/>
  <c r="K69" i="53"/>
  <c r="K70" i="53"/>
  <c r="J67" i="53"/>
  <c r="L67" i="53" s="1"/>
  <c r="J68" i="53"/>
  <c r="L68" i="53" s="1"/>
  <c r="J69" i="53"/>
  <c r="L69" i="53" s="1"/>
  <c r="J70" i="53"/>
  <c r="L70" i="53" s="1"/>
  <c r="J66" i="53"/>
  <c r="L66" i="53" s="1"/>
  <c r="K66" i="53"/>
  <c r="K64" i="53"/>
  <c r="J64" i="53"/>
  <c r="L64" i="53" s="1"/>
  <c r="J63" i="53"/>
  <c r="L63" i="53" s="1"/>
  <c r="K63" i="53"/>
  <c r="K56" i="53"/>
  <c r="K57" i="53"/>
  <c r="K58" i="53"/>
  <c r="K59" i="53"/>
  <c r="K60" i="53"/>
  <c r="K61" i="53"/>
  <c r="J56" i="53"/>
  <c r="L56" i="53" s="1"/>
  <c r="J57" i="53"/>
  <c r="L57" i="53" s="1"/>
  <c r="J58" i="53"/>
  <c r="L58" i="53" s="1"/>
  <c r="J59" i="53"/>
  <c r="L59" i="53" s="1"/>
  <c r="J60" i="53"/>
  <c r="L60" i="53" s="1"/>
  <c r="J61" i="53"/>
  <c r="L61" i="53" s="1"/>
  <c r="K55" i="53"/>
  <c r="J55" i="53"/>
  <c r="L55" i="53" s="1"/>
  <c r="L53" i="53"/>
  <c r="L52" i="53"/>
  <c r="K52" i="53"/>
  <c r="K53" i="53"/>
  <c r="K51" i="53"/>
  <c r="L51" i="53"/>
  <c r="K45" i="53"/>
  <c r="K46" i="53"/>
  <c r="K47" i="53"/>
  <c r="K48" i="53"/>
  <c r="K49" i="53"/>
  <c r="J45" i="53"/>
  <c r="L45" i="53" s="1"/>
  <c r="J46" i="53"/>
  <c r="L46" i="53" s="1"/>
  <c r="J47" i="53"/>
  <c r="L47" i="53" s="1"/>
  <c r="J48" i="53"/>
  <c r="L48" i="53" s="1"/>
  <c r="L49" i="53"/>
  <c r="K44" i="53"/>
  <c r="J44" i="53"/>
  <c r="L44" i="53" s="1"/>
  <c r="K37" i="53"/>
  <c r="K38" i="53"/>
  <c r="K39" i="53"/>
  <c r="K40" i="53"/>
  <c r="K41" i="53"/>
  <c r="J41" i="53"/>
  <c r="L41" i="53" s="1"/>
  <c r="J37" i="53"/>
  <c r="L37" i="53" s="1"/>
  <c r="J38" i="53"/>
  <c r="L38" i="53" s="1"/>
  <c r="J39" i="53"/>
  <c r="L39" i="53" s="1"/>
  <c r="J40" i="53"/>
  <c r="L40" i="53" s="1"/>
  <c r="K36" i="53"/>
  <c r="J36" i="53"/>
  <c r="L36" i="53" s="1"/>
  <c r="K24" i="53"/>
  <c r="K25" i="53"/>
  <c r="K26" i="53"/>
  <c r="K27" i="53"/>
  <c r="K28" i="53"/>
  <c r="K29" i="53"/>
  <c r="K30" i="53"/>
  <c r="K31" i="53"/>
  <c r="K32" i="53"/>
  <c r="K33" i="53"/>
  <c r="K34" i="53"/>
  <c r="J34" i="53"/>
  <c r="L34" i="53" s="1"/>
  <c r="J24" i="53"/>
  <c r="L24" i="53" s="1"/>
  <c r="J25" i="53"/>
  <c r="L25" i="53" s="1"/>
  <c r="J26" i="53"/>
  <c r="L26" i="53" s="1"/>
  <c r="J27" i="53"/>
  <c r="L27" i="53" s="1"/>
  <c r="J28" i="53"/>
  <c r="L28" i="53" s="1"/>
  <c r="J29" i="53"/>
  <c r="L29" i="53" s="1"/>
  <c r="J30" i="53"/>
  <c r="L30" i="53" s="1"/>
  <c r="J31" i="53"/>
  <c r="L31" i="53" s="1"/>
  <c r="J32" i="53"/>
  <c r="L32" i="53" s="1"/>
  <c r="J33" i="53"/>
  <c r="L33" i="53" s="1"/>
  <c r="K23" i="53"/>
  <c r="J23" i="53"/>
  <c r="L23" i="53" s="1"/>
  <c r="J21" i="53"/>
  <c r="L21" i="53" s="1"/>
  <c r="L20" i="53" s="1"/>
  <c r="K17" i="53"/>
  <c r="J17" i="53"/>
  <c r="K9" i="53"/>
  <c r="K10" i="53"/>
  <c r="K11" i="53"/>
  <c r="K12" i="53"/>
  <c r="K13" i="53"/>
  <c r="K14" i="53"/>
  <c r="K15" i="53"/>
  <c r="K16" i="53"/>
  <c r="J9" i="53"/>
  <c r="L9" i="53" s="1"/>
  <c r="J10" i="53"/>
  <c r="L10" i="53" s="1"/>
  <c r="J11" i="53"/>
  <c r="L11" i="53" s="1"/>
  <c r="L12" i="53"/>
  <c r="J13" i="53"/>
  <c r="L13" i="53" s="1"/>
  <c r="K8" i="53"/>
  <c r="J8" i="53"/>
  <c r="L8" i="53" s="1"/>
  <c r="K62" i="53" l="1"/>
  <c r="K80" i="53"/>
  <c r="K71" i="53"/>
  <c r="L71" i="53"/>
  <c r="K65" i="53"/>
  <c r="L62" i="53"/>
  <c r="K50" i="53"/>
  <c r="L50" i="53"/>
  <c r="K22" i="53"/>
  <c r="L65" i="53"/>
  <c r="L80" i="53"/>
  <c r="K43" i="53"/>
  <c r="K54" i="53"/>
  <c r="K35" i="53"/>
  <c r="L35" i="53"/>
  <c r="K7" i="53"/>
  <c r="L22" i="53"/>
  <c r="L43" i="53"/>
  <c r="L54" i="53"/>
  <c r="L17" i="53"/>
  <c r="L7" i="53" s="1"/>
  <c r="I16" i="58"/>
  <c r="I15" i="58" s="1"/>
  <c r="E8" i="58"/>
  <c r="E9" i="58"/>
  <c r="E12" i="58"/>
  <c r="E13" i="58"/>
  <c r="E14" i="58"/>
  <c r="E16" i="58"/>
  <c r="I13" i="58"/>
  <c r="I12" i="58"/>
  <c r="H12" i="58" s="1"/>
  <c r="K8" i="58"/>
  <c r="K9" i="58"/>
  <c r="K7" i="58" s="1"/>
  <c r="K16" i="58"/>
  <c r="K15" i="58" s="1"/>
  <c r="K14" i="58"/>
  <c r="K13" i="58"/>
  <c r="K12" i="58"/>
  <c r="K11" i="58" s="1"/>
  <c r="I14" i="58"/>
  <c r="I9" i="58"/>
  <c r="I8" i="58"/>
  <c r="H8" i="58" s="1"/>
  <c r="I31" i="58"/>
  <c r="K42" i="53" l="1"/>
  <c r="K87" i="53" s="1"/>
  <c r="L42" i="53"/>
  <c r="L87" i="53" s="1"/>
  <c r="H13" i="58"/>
  <c r="H14" i="58" s="1"/>
  <c r="I11" i="58"/>
  <c r="H9" i="58"/>
  <c r="I7" i="58"/>
  <c r="J8" i="58" l="1"/>
  <c r="F16" i="58"/>
  <c r="G16" i="58" s="1"/>
  <c r="J9" i="58" l="1"/>
  <c r="H69" i="55"/>
  <c r="I53" i="55"/>
  <c r="F53" i="55"/>
  <c r="I52" i="55"/>
  <c r="F52" i="55"/>
  <c r="I50" i="55"/>
  <c r="F50" i="55"/>
  <c r="J50" i="55" s="1"/>
  <c r="I49" i="55"/>
  <c r="F49" i="55"/>
  <c r="J49" i="55" s="1"/>
  <c r="I48" i="55"/>
  <c r="F48" i="55"/>
  <c r="J48" i="55" s="1"/>
  <c r="I47" i="55"/>
  <c r="F47" i="55"/>
  <c r="J47" i="55" s="1"/>
  <c r="I46" i="55"/>
  <c r="G46" i="55"/>
  <c r="F46" i="55"/>
  <c r="J46" i="55" s="1"/>
  <c r="J45" i="55"/>
  <c r="I45" i="55"/>
  <c r="K45" i="55" s="1"/>
  <c r="G45" i="55"/>
  <c r="J44" i="55"/>
  <c r="I44" i="55"/>
  <c r="K44" i="55" s="1"/>
  <c r="G44" i="55"/>
  <c r="J43" i="55"/>
  <c r="I43" i="55"/>
  <c r="K43" i="55" s="1"/>
  <c r="G43" i="55"/>
  <c r="J42" i="55"/>
  <c r="I42" i="55"/>
  <c r="K42" i="55" s="1"/>
  <c r="G42" i="55"/>
  <c r="I41" i="55"/>
  <c r="G41" i="55"/>
  <c r="F41" i="55"/>
  <c r="I40" i="55"/>
  <c r="G40" i="55"/>
  <c r="F40" i="55"/>
  <c r="J40" i="55" s="1"/>
  <c r="I39" i="55"/>
  <c r="G39" i="55"/>
  <c r="I38" i="55"/>
  <c r="G38" i="55"/>
  <c r="I37" i="55"/>
  <c r="G37" i="55"/>
  <c r="I35" i="55"/>
  <c r="F35" i="55"/>
  <c r="J35" i="55" s="1"/>
  <c r="I34" i="55"/>
  <c r="F34" i="55"/>
  <c r="J34" i="55" s="1"/>
  <c r="I33" i="55"/>
  <c r="F33" i="55"/>
  <c r="J33" i="55" s="1"/>
  <c r="I31" i="55"/>
  <c r="I30" i="55"/>
  <c r="I29" i="55"/>
  <c r="J27" i="55"/>
  <c r="I27" i="55"/>
  <c r="K27" i="55" s="1"/>
  <c r="I26" i="55"/>
  <c r="I25" i="55"/>
  <c r="I24" i="55"/>
  <c r="I23" i="55"/>
  <c r="I22" i="55"/>
  <c r="I21" i="55"/>
  <c r="I20" i="55"/>
  <c r="I19" i="55"/>
  <c r="I18" i="55"/>
  <c r="I16" i="55"/>
  <c r="I15" i="55"/>
  <c r="I14" i="55"/>
  <c r="I13" i="55"/>
  <c r="I12" i="55"/>
  <c r="I11" i="55"/>
  <c r="I10" i="55"/>
  <c r="J32" i="55" l="1"/>
  <c r="K52" i="55"/>
  <c r="K53" i="55"/>
  <c r="J12" i="58"/>
  <c r="J13" i="58" s="1"/>
  <c r="J14" i="58" s="1"/>
  <c r="K33" i="55"/>
  <c r="K34" i="55"/>
  <c r="K35" i="55"/>
  <c r="K47" i="55"/>
  <c r="K48" i="55"/>
  <c r="K49" i="55"/>
  <c r="K50" i="55"/>
  <c r="K40" i="55"/>
  <c r="K41" i="55"/>
  <c r="K46" i="55"/>
  <c r="J52" i="55"/>
  <c r="J53" i="55"/>
  <c r="J41" i="55"/>
  <c r="K51" i="55" l="1"/>
  <c r="K32" i="55"/>
  <c r="J51" i="55"/>
  <c r="F37" i="55" l="1"/>
  <c r="F38" i="55"/>
  <c r="F39" i="55"/>
  <c r="F29" i="55" l="1"/>
  <c r="K29" i="55" s="1"/>
  <c r="F13" i="55"/>
  <c r="F11" i="55"/>
  <c r="J11" i="55" s="1"/>
  <c r="K39" i="55"/>
  <c r="J39" i="55"/>
  <c r="F20" i="55"/>
  <c r="F24" i="55"/>
  <c r="F25" i="55"/>
  <c r="F12" i="55"/>
  <c r="F23" i="55"/>
  <c r="F26" i="55"/>
  <c r="J38" i="55"/>
  <c r="K38" i="55"/>
  <c r="K11" i="55"/>
  <c r="K37" i="55"/>
  <c r="J37" i="55"/>
  <c r="F19" i="55" l="1"/>
  <c r="J19" i="55" s="1"/>
  <c r="F18" i="55"/>
  <c r="J18" i="55" s="1"/>
  <c r="F16" i="55"/>
  <c r="K16" i="55" s="1"/>
  <c r="F30" i="55"/>
  <c r="F31" i="55" s="1"/>
  <c r="J29" i="55"/>
  <c r="F8" i="58"/>
  <c r="G8" i="58" s="1"/>
  <c r="F13" i="58"/>
  <c r="G13" i="58" s="1"/>
  <c r="J36" i="55"/>
  <c r="F12" i="58"/>
  <c r="G12" i="58" s="1"/>
  <c r="J23" i="55"/>
  <c r="K23" i="55"/>
  <c r="K36" i="55"/>
  <c r="K12" i="55"/>
  <c r="J12" i="55"/>
  <c r="J20" i="55"/>
  <c r="K20" i="55"/>
  <c r="K13" i="55"/>
  <c r="J13" i="55"/>
  <c r="F14" i="55"/>
  <c r="J25" i="55"/>
  <c r="K25" i="55"/>
  <c r="J26" i="55"/>
  <c r="K26" i="55"/>
  <c r="J24" i="55"/>
  <c r="K24" i="55"/>
  <c r="E32" i="52"/>
  <c r="D32" i="52"/>
  <c r="E21" i="52"/>
  <c r="A21" i="52"/>
  <c r="E20" i="52"/>
  <c r="A20" i="52"/>
  <c r="E19" i="52"/>
  <c r="A19" i="52"/>
  <c r="E18" i="52"/>
  <c r="A18" i="52"/>
  <c r="E17" i="52"/>
  <c r="A17" i="52"/>
  <c r="K18" i="55" l="1"/>
  <c r="J16" i="55"/>
  <c r="F10" i="55"/>
  <c r="K10" i="55" s="1"/>
  <c r="J30" i="55"/>
  <c r="K30" i="55"/>
  <c r="K19" i="55"/>
  <c r="J31" i="55"/>
  <c r="K31" i="55"/>
  <c r="K14" i="55"/>
  <c r="J14" i="55"/>
  <c r="F14" i="58"/>
  <c r="G14" i="58" s="1"/>
  <c r="F15" i="55" l="1"/>
  <c r="K15" i="55" s="1"/>
  <c r="K9" i="55"/>
  <c r="J10" i="55"/>
  <c r="J9" i="55" s="1"/>
  <c r="J28" i="55"/>
  <c r="K28" i="55"/>
  <c r="I9" i="51"/>
  <c r="F9" i="51"/>
  <c r="I8" i="51"/>
  <c r="K8" i="51" s="1"/>
  <c r="I7" i="51"/>
  <c r="K7" i="51" s="1"/>
  <c r="I6" i="51"/>
  <c r="K6" i="51" s="1"/>
  <c r="J6" i="51"/>
  <c r="J15" i="55" l="1"/>
  <c r="K9" i="51"/>
  <c r="J9" i="51"/>
  <c r="J8" i="51"/>
  <c r="J7" i="51"/>
  <c r="H18" i="51" l="1"/>
  <c r="F22" i="55" l="1"/>
  <c r="F21" i="55" l="1"/>
  <c r="J22" i="55"/>
  <c r="K22" i="55"/>
  <c r="J21" i="55" l="1"/>
  <c r="J17" i="55" s="1"/>
  <c r="J54" i="55" s="1"/>
  <c r="K21" i="55"/>
  <c r="K17" i="55" s="1"/>
  <c r="K54" i="55" s="1"/>
  <c r="F9" i="58" l="1"/>
  <c r="G9" i="58" s="1"/>
  <c r="K68" i="55" l="1"/>
  <c r="F8" i="55" s="1"/>
  <c r="K8" i="55" l="1"/>
  <c r="K7" i="55" s="1"/>
  <c r="K55" i="55" s="1"/>
  <c r="J8" i="55"/>
  <c r="J7" i="55" s="1"/>
  <c r="J55" i="55" s="1"/>
</calcChain>
</file>

<file path=xl/sharedStrings.xml><?xml version="1.0" encoding="utf-8"?>
<sst xmlns="http://schemas.openxmlformats.org/spreadsheetml/2006/main" count="29815" uniqueCount="16656">
  <si>
    <t>ITEM</t>
  </si>
  <si>
    <t>SERVIÇOS</t>
  </si>
  <si>
    <t>UNID.</t>
  </si>
  <si>
    <t>QUANT. A EXECUTAR</t>
  </si>
  <si>
    <t>CÓDIGO</t>
  </si>
  <si>
    <t>FONTE</t>
  </si>
  <si>
    <t>PREÇO UNIT. SEM BDI</t>
  </si>
  <si>
    <t>PREÇO A EXECUTAR SEM BDI</t>
  </si>
  <si>
    <t>M</t>
  </si>
  <si>
    <t>M2</t>
  </si>
  <si>
    <t>M3</t>
  </si>
  <si>
    <t xml:space="preserve">               </t>
  </si>
  <si>
    <t>PREÇO UNIT. COM BDI 24,23%</t>
  </si>
  <si>
    <t>PREÇO A EXECUTAR COM BDI 24,23%</t>
  </si>
  <si>
    <t>REFORÇO DO SUB-LEITO (EXECUÇÃO, INCLUINDO ESCAVAÇÃO, CARGA, DESCARGA, HOMOGENIZAÇÃO, UMIDECIMENTO, ESPALHAMENTO E COMPACTAÇÃO DO MATERIAL)</t>
  </si>
  <si>
    <t>CORTE MECAN. C/ SERRA CIRCULAR EM CONCRETO/ASFALTO</t>
  </si>
  <si>
    <t>02.12.01</t>
  </si>
  <si>
    <t>DEMOLIÇÃO DE REVESTIMENTO ASFÁLTICO COM EQUIPAMENTO PNEUMÁTICO, INCLUSIVE AFASTAMENTO</t>
  </si>
  <si>
    <t>M3XKM</t>
  </si>
  <si>
    <t>20.20.01</t>
  </si>
  <si>
    <t>EXECUÇÃO E COMPACTAÇÃO DE BASE E OU SUB BASE COM PEDRA RACHÃO - EXCLUSIVE ESCAVAÇÃO, CARGA E TRANSPORTE</t>
  </si>
  <si>
    <t>EXECUÇÃO E COMPACTAÇÃO DE BASE E OU SUB BASE COM BRITA GRADUADA SIMPLES - EXCLUSIVE CARGA E TRANSPORTE</t>
  </si>
  <si>
    <t>TON.</t>
  </si>
  <si>
    <t>20.13.05</t>
  </si>
  <si>
    <t>PAVIMENTAÇÃO</t>
  </si>
  <si>
    <t>M²</t>
  </si>
  <si>
    <t>DIA</t>
  </si>
  <si>
    <t>1.1</t>
  </si>
  <si>
    <t>2.1</t>
  </si>
  <si>
    <t>2.2</t>
  </si>
  <si>
    <t>2.3</t>
  </si>
  <si>
    <t>2.4</t>
  </si>
  <si>
    <t>2.5</t>
  </si>
  <si>
    <t>2.6</t>
  </si>
  <si>
    <t>2.7</t>
  </si>
  <si>
    <t>FRESAGEM ATÉ 5,0 CM</t>
  </si>
  <si>
    <t>Descrição</t>
  </si>
  <si>
    <t>Conforme item 6 da planilha de cálculo.</t>
  </si>
  <si>
    <t>Conforme item 5 da planilha de cálculo.</t>
  </si>
  <si>
    <t>Conforme item 8 da planilha de cálculo.</t>
  </si>
  <si>
    <t>Um terço (1/3) do item 1.3</t>
  </si>
  <si>
    <t>Volume de escavação (item 1.1) adicionado o fator de empolamento 1,5.</t>
  </si>
  <si>
    <t>Item 6 da planilha de cálculo multiplicado pela espessura de 35cm.</t>
  </si>
  <si>
    <t>Item 6 da planilha de cálculo multiplicado pela espessura de 40cm.</t>
  </si>
  <si>
    <t>Item 6 da planilha de cálculo multiplicado pela espessura de 20cm.</t>
  </si>
  <si>
    <t>Item 5 da planilha de cálculo</t>
  </si>
  <si>
    <t>Item 6 planilha de cálculo, área de intervenção de base.</t>
  </si>
  <si>
    <t>Quantidade estimada</t>
  </si>
  <si>
    <t>RO-40220</t>
  </si>
  <si>
    <t>Conforme item 7 da planilha de cálculo.</t>
  </si>
  <si>
    <t>REFERÊNCIA DE CÁLCULO</t>
  </si>
  <si>
    <t>Volume transportado do material conforme tabela de transporte.</t>
  </si>
  <si>
    <t>RO-41093</t>
  </si>
  <si>
    <t>2.9</t>
  </si>
  <si>
    <t>TAPA BURACO</t>
  </si>
  <si>
    <t>3.1</t>
  </si>
  <si>
    <t>3.2</t>
  </si>
  <si>
    <t>3.3</t>
  </si>
  <si>
    <t>Quantidade conforme estimado na planilha</t>
  </si>
  <si>
    <t>L</t>
  </si>
  <si>
    <t>I</t>
  </si>
  <si>
    <t>ISS</t>
  </si>
  <si>
    <t>PIS</t>
  </si>
  <si>
    <t>COFINS</t>
  </si>
  <si>
    <t>%</t>
  </si>
  <si>
    <t>TOTAL SERVIÇOS</t>
  </si>
  <si>
    <t>TOTAL COM MOBILIZAÇÕES</t>
  </si>
  <si>
    <t>Valor do contrato dividido pelo numero de Municípios</t>
  </si>
  <si>
    <t>Volume do material  (item 1.5) multiplicado por um DMT médio de 10 Km até o bota fora.</t>
  </si>
  <si>
    <t>FORNECIMENTO DE EQUIPE PARA PRESTAÇÃO DE SERVIÇOS DE PINTURA DE MEIO FIO DE VIAS E LOGRADOUROS PÚBLICOS - TABELA SINTRACON SUL DE MINAS DATA-BASE 2017/2018</t>
  </si>
  <si>
    <t>equipe/mês</t>
  </si>
  <si>
    <t>FORNECIMENTO DE EQUIPE E MATERIAIS PARA PRESTAÇÃO DE SERVIÇOS DE RECUPERAÇÃO DE PASSEIOS, SARJETAS E MEIOS FIOS DE VIAS E LOGRADOUROS PÚBLICOS - - TABELA SINTRACON SUL DE MINAS DATA-BASE 2017/2018</t>
  </si>
  <si>
    <t>COMPOSIÇÃO DA EQUIPE</t>
  </si>
  <si>
    <t xml:space="preserve">DESCRIÇÃO </t>
  </si>
  <si>
    <t xml:space="preserve">QUANTIDADE </t>
  </si>
  <si>
    <t>CUSTO DA MÃO DE OBRA</t>
  </si>
  <si>
    <t>Quant/ano</t>
  </si>
  <si>
    <t>Preço unitário</t>
  </si>
  <si>
    <t>Preço total</t>
  </si>
  <si>
    <t xml:space="preserve">Camisa </t>
  </si>
  <si>
    <t>Calçado de segurança</t>
  </si>
  <si>
    <t>Capa de chuva de PVC</t>
  </si>
  <si>
    <t>Protetor solar FPS 30</t>
  </si>
  <si>
    <t>Custo anual</t>
  </si>
  <si>
    <t>Custo mensal</t>
  </si>
  <si>
    <t>Salário mensal</t>
  </si>
  <si>
    <t>x</t>
  </si>
  <si>
    <t>=</t>
  </si>
  <si>
    <t>Encargos sociais</t>
  </si>
  <si>
    <t>Salário mensal com encargos</t>
  </si>
  <si>
    <t>Vale refeição</t>
  </si>
  <si>
    <t>Vale cesta</t>
  </si>
  <si>
    <t>Cesta de Natal (1/12)</t>
  </si>
  <si>
    <t>Ass. Médica (Ambulatorial)</t>
  </si>
  <si>
    <t>Plano Odontológico</t>
  </si>
  <si>
    <t>Seguro de vida</t>
  </si>
  <si>
    <t>Vale transporte (deduzido 6%)</t>
  </si>
  <si>
    <t>Uniforme</t>
  </si>
  <si>
    <t>Custo mensal unitário</t>
  </si>
  <si>
    <t>Adicional H. Noturno</t>
  </si>
  <si>
    <t>Insalubridade</t>
  </si>
  <si>
    <t>Hora extra 50%</t>
  </si>
  <si>
    <t>Hora extra feriado</t>
  </si>
  <si>
    <t>CUSTO MENSAL COM MÃO DE OBRA DIRETA</t>
  </si>
  <si>
    <t xml:space="preserve">VALOR UNITÁRIO </t>
  </si>
  <si>
    <t xml:space="preserve">VALOR TOTAL </t>
  </si>
  <si>
    <t>TOTAL MÃO DE OBRA DIRETA</t>
  </si>
  <si>
    <t xml:space="preserve">CUSTO DIRETO COM EQUIPAMENTOS E VEÍCULOS </t>
  </si>
  <si>
    <t xml:space="preserve">Valor mensal </t>
  </si>
  <si>
    <t xml:space="preserve">Descrição </t>
  </si>
  <si>
    <t xml:space="preserve">Valor Total </t>
  </si>
  <si>
    <t xml:space="preserve">TOTAL CUSTO COM MATERIAIS </t>
  </si>
  <si>
    <t>Mão de obra operacional</t>
  </si>
  <si>
    <t xml:space="preserve">Equipamentos veículos </t>
  </si>
  <si>
    <t xml:space="preserve">TOTAL DOS CUSTOS OPERACIONAIS </t>
  </si>
  <si>
    <t>{[(1+AC+SRG)x(1+L)x(1+DF)] / (1-T)} - 1</t>
  </si>
  <si>
    <t xml:space="preserve">Valor de Referência </t>
  </si>
  <si>
    <t>Despesas Financeiras</t>
  </si>
  <si>
    <t>Seguros/Riscos/Garantias</t>
  </si>
  <si>
    <t>CUSTO TOTAL</t>
  </si>
  <si>
    <t>IMPOSTOS APLICADOS SOBRE O FATURAMENTO - LUCRO REAL</t>
  </si>
  <si>
    <t>Total % dos impostos</t>
  </si>
  <si>
    <t>Base para cálculo</t>
  </si>
  <si>
    <t xml:space="preserve">Valor dos impostos </t>
  </si>
  <si>
    <t>FATURAMENTO INCLUINDO IMPOSTOS</t>
  </si>
  <si>
    <t>BDI</t>
  </si>
  <si>
    <t>QUANTIDADE PREVISTA NO MÊS</t>
  </si>
  <si>
    <t xml:space="preserve">PREÇO UNITÁRIO </t>
  </si>
  <si>
    <t>Enxada</t>
  </si>
  <si>
    <t>Pá</t>
  </si>
  <si>
    <t>Carrinho de Mão</t>
  </si>
  <si>
    <t>CAPINAÇÃO MECANIZAÇÃO</t>
  </si>
  <si>
    <t xml:space="preserve">Quantidade de Equipes: </t>
  </si>
  <si>
    <t>Capina Mecanizada</t>
  </si>
  <si>
    <t>Operador de Capinadeira Giro Zero</t>
  </si>
  <si>
    <t>Operador de Roçadeira</t>
  </si>
  <si>
    <t>Motorista de Caminhão</t>
  </si>
  <si>
    <t>Capinadores</t>
  </si>
  <si>
    <t>Custo Direto Uniforme e EPI's para  Capinador / Operador de Roçadeira</t>
  </si>
  <si>
    <t>Camisa</t>
  </si>
  <si>
    <t>Calça Brim</t>
  </si>
  <si>
    <t>Boné Brim</t>
  </si>
  <si>
    <t>Sapato de proteção sem cano</t>
  </si>
  <si>
    <t>Capa de chuva em plástico</t>
  </si>
  <si>
    <t>Luva (par)</t>
  </si>
  <si>
    <t>Custo Direto Uniforme e EPI's para Operador Trator Giro / Motorista</t>
  </si>
  <si>
    <t>Calça</t>
  </si>
  <si>
    <t>Boné</t>
  </si>
  <si>
    <t>Vale transporte (dedução 6%)</t>
  </si>
  <si>
    <t>Operador de Cap. Giro Zero</t>
  </si>
  <si>
    <t>Caminhão Basculante/carroceria com cabine auxiliar para transporte de pessoal</t>
  </si>
  <si>
    <t>Trator Giro Zero, potência mínima de 25 HP</t>
  </si>
  <si>
    <t>Carretinha para transporte do Trator Giro Zero</t>
  </si>
  <si>
    <t>CUSTO COM VEÍCULO - Caminhão Basculante/Carroceria com cabine auxiliar</t>
  </si>
  <si>
    <t>CUSTO DIRETO COM LOCAÇÃO Caminhão Basculante/Carroceria com cabine auxiliar</t>
  </si>
  <si>
    <t xml:space="preserve">Locação de Caminhão Basculante/Carroceria com cabine auxiliar inclusive Manutenção e CombustÍvel </t>
  </si>
  <si>
    <t>CUSTO COM VEÍCULO TRATOR GIRO ZERO</t>
  </si>
  <si>
    <t>CUSTO DIRETO COM LOCAÇÃO DE TRATOR GIRO ZERO</t>
  </si>
  <si>
    <t>Locação de Trator Giro Zero</t>
  </si>
  <si>
    <t>CUSTO COM CARRETINHA PARA TRANSPORTE DO TRATOR GIRO ZERO</t>
  </si>
  <si>
    <t>CUSTO DIRETO COM LOCAÇÃO DE CARRETINHA PARA TRANSPORTE DO TRATOR GIRO ZERO</t>
  </si>
  <si>
    <t>Locação de Carretinha para transporte do Trator Giro Zero</t>
  </si>
  <si>
    <t>Valor mensal</t>
  </si>
  <si>
    <t xml:space="preserve">DESCRIÇÃO DOS CUSTOS COM EQUIPAMENTOS E VEÍCULOS </t>
  </si>
  <si>
    <t xml:space="preserve">VALOR </t>
  </si>
  <si>
    <t xml:space="preserve">Valor Mensal Veículos e Equipamentos </t>
  </si>
  <si>
    <t xml:space="preserve">CUSTO COM FERRAMENTAS/MATERIAIS </t>
  </si>
  <si>
    <t xml:space="preserve">Quantidade </t>
  </si>
  <si>
    <t xml:space="preserve">Vida Util </t>
  </si>
  <si>
    <t xml:space="preserve">Valor Unitário </t>
  </si>
  <si>
    <t>Rastelo</t>
  </si>
  <si>
    <t>Foice</t>
  </si>
  <si>
    <t>Vassoura</t>
  </si>
  <si>
    <t>Cone de sinalização</t>
  </si>
  <si>
    <t>Garfo</t>
  </si>
  <si>
    <t>Combustível Trator Giro Zero (litro/dia) 26 dias no mês</t>
  </si>
  <si>
    <t>Manutenção Trator Giro Zero</t>
  </si>
  <si>
    <t xml:space="preserve">DESCRIÇÃO DOS  CUSTOS OPERACIONAIS </t>
  </si>
  <si>
    <t>Ferramentas/Materiais</t>
  </si>
  <si>
    <t>COMPOSIÇÃO DO BDI E PERCENTUAL ADMITIDO NOS TERMOS DO ACÓRDÃO 325/2007 DO TCU</t>
  </si>
  <si>
    <t>Administração Central</t>
  </si>
  <si>
    <t xml:space="preserve">Lucro </t>
  </si>
  <si>
    <t>4,00 Equipe/mês</t>
  </si>
  <si>
    <t>SINALIZAÇÃO E ISOLAMENTO</t>
  </si>
  <si>
    <t>4.1</t>
  </si>
  <si>
    <t>4.2</t>
  </si>
  <si>
    <t>CONE EM PVC H = 75 CM</t>
  </si>
  <si>
    <t>4.3</t>
  </si>
  <si>
    <t>REMANEJAMENTO DE TAPUME</t>
  </si>
  <si>
    <t>5.1</t>
  </si>
  <si>
    <t>5.2</t>
  </si>
  <si>
    <t>5.3</t>
  </si>
  <si>
    <t>SINTRACON SMG- 2017 /2018</t>
  </si>
  <si>
    <t>SINTRACON SMG- 2017 /2019</t>
  </si>
  <si>
    <t>6.1</t>
  </si>
  <si>
    <t>6.2</t>
  </si>
  <si>
    <t>6.3</t>
  </si>
  <si>
    <t>2 trocas de local para cada Município</t>
  </si>
  <si>
    <t>30 metros para cada Município</t>
  </si>
  <si>
    <t>200 metros para cada Município</t>
  </si>
  <si>
    <t>0,5 (Meio) mês para cada Município</t>
  </si>
  <si>
    <t>CPU-001</t>
  </si>
  <si>
    <t>MANUTENÇÃO E REPARO DE VIAS</t>
  </si>
  <si>
    <t xml:space="preserve">PLANILHA ORÇAMENTÁRIA </t>
  </si>
  <si>
    <t>CONTRATAÇÃO DE EMPRESA PARA EXECUÇÃO DE SERVIÇOS DE RECOMPOSIÇÃO DE VIAS E MANUTENÇÃO ASFALTICA DOS MUNICÍPIOS QUE COMPÕEM A ASSOCIAÇÃO DOS MUNICÍPIOS DA MICRORREGIÃO DO MÉDIO SAPUCAÍ – AMESP</t>
  </si>
  <si>
    <t>SERVIÇO:</t>
  </si>
  <si>
    <t>ESCAVACAO MECANICA, A CEU ABERTO, EM MATERIAL DE 1A CATEGORIA, COM ESCAVADEIRA HIDRAULICA, CAPACIDADE DE 0,78 M3</t>
  </si>
  <si>
    <t>SUDECAP - AGO/19</t>
  </si>
  <si>
    <t>SINAPI - AGO/19</t>
  </si>
  <si>
    <t>CONSTRUÇÃO DE PAVIMENTO COM APLICAÇÃO DE CONCRETO BETUMINOSO USINADO A QUENTE (CBUQ), CAMADA DE ROLAMENTO, COM ESPESSURA DE 3,0 CM, FAIXA C, COM CAP 50/70 - INCLUSIVE TRANSPORTE PARA OBRA.</t>
  </si>
  <si>
    <t>EXECUÇÃO DE FAIXA ELEVADA CONFORME RESOLUÇÃO 738 CONTRAN DE 06/09/18 - APLICAÇÃO DA MASSA ASFALTICA</t>
  </si>
  <si>
    <t>ED-7623</t>
  </si>
  <si>
    <t>Data: 01/11/2019</t>
  </si>
  <si>
    <t>SICRO-MG ABRIL/19</t>
  </si>
  <si>
    <t>RO-44505</t>
  </si>
  <si>
    <t>EMULSAO ASFALTICA CATIONICA RR-2C PARA USO EM PAVIMENTACAO ASFALTICA (COLETADO CAIXA NA ANP ACRESCIDO DE ICMS)</t>
  </si>
  <si>
    <t>KG</t>
  </si>
  <si>
    <t>USINAGEM DE CBUQ PARA TAPA BURACO (EXECUÇÃO, INCLUINDO FORNECIMENTO E TRANSPORTE DOS AGREGADOS E DO MATERIAL BETUMINOSO)</t>
  </si>
  <si>
    <t>EXECUÇÃO DE TAPA-BURACO COM DEMOLIÇÃO MANUAL</t>
  </si>
  <si>
    <t>OBRAS COM VALORES ACIMA DE 3.000.000,01 (ADOTADO 3 MOB/DESMOB. CONFORME DEMANDA POR MUNICÍPIO)  (0,2% POR MUNICÍPIO X 21 MUNICÍPIOS X 3 MOB/DESMOB. POR MUNICÍPIO)</t>
  </si>
  <si>
    <t>Item 4 da planilha de cálculo, vezes a espessura de 3cm de média, multiplicado pelo conversor de volume por tonelada de 2,4</t>
  </si>
  <si>
    <t>Quantidade estimada (conversor de volume por tonelada de 2,4)</t>
  </si>
  <si>
    <t>1.0</t>
  </si>
  <si>
    <t>2.0</t>
  </si>
  <si>
    <t>3.0</t>
  </si>
  <si>
    <t>4.0</t>
  </si>
  <si>
    <t>5.0</t>
  </si>
  <si>
    <t>6.0</t>
  </si>
  <si>
    <t>BASE DE PREÇOS: SINAPI SET/19, SETOP AGO/19, SUDECAP AGO/19, SICRO ABR/19</t>
  </si>
  <si>
    <t>SINAPI - SET/19</t>
  </si>
  <si>
    <t>_________________________________________________</t>
  </si>
  <si>
    <t xml:space="preserve">Rodrigo Teixeira de Oliveira </t>
  </si>
  <si>
    <t>CREA/SP 5062990258</t>
  </si>
  <si>
    <t>________________________________________________</t>
  </si>
  <si>
    <t>ENGENHEIRO CIVIL</t>
  </si>
  <si>
    <t>PROPONENTE / TOMADOR</t>
  </si>
  <si>
    <t>OBJETO</t>
  </si>
  <si>
    <t>TIPO DE OBRA DO EMPREENDIMENTO</t>
  </si>
  <si>
    <t>DESONERAÇÃO</t>
  </si>
  <si>
    <t>Construção de Praças Urbanas, Rodovias, Ferrovias e recapeamento e pavimentação de vias urbanas</t>
  </si>
  <si>
    <t>Não</t>
  </si>
  <si>
    <t>Sobre a base de cálculo, definir a respectiva alíquota do ISS (entre 2% e 5%):</t>
  </si>
  <si>
    <t>LIMITES</t>
  </si>
  <si>
    <t>Itens</t>
  </si>
  <si>
    <t>Siglas</t>
  </si>
  <si>
    <t>% Adotado</t>
  </si>
  <si>
    <t>Situação</t>
  </si>
  <si>
    <t>1 QUARTIL</t>
  </si>
  <si>
    <t>MEDIO</t>
  </si>
  <si>
    <t>3 QUARTIL</t>
  </si>
  <si>
    <t>OK</t>
  </si>
  <si>
    <t>Taxa de tributos</t>
  </si>
  <si>
    <t>PIS ( geralmente 0,65%)</t>
  </si>
  <si>
    <t>CONFINS (geralmente 3,00%)</t>
  </si>
  <si>
    <t>ISS ( legislação municipal)</t>
  </si>
  <si>
    <t>Conforme leislação municipal</t>
  </si>
  <si>
    <t>IRPJ</t>
  </si>
  <si>
    <t>Não incidente</t>
  </si>
  <si>
    <t>CSLL</t>
  </si>
  <si>
    <t>TOTAL DO BDI SEM A ALIQUOTA DO INSS</t>
  </si>
  <si>
    <t>BDI Resultante sem Desoneração</t>
  </si>
  <si>
    <t>Os valores de BDI foram calculados com o emprego da fórmula:</t>
  </si>
  <si>
    <t xml:space="preserve"> - 1</t>
  </si>
  <si>
    <t>(1-I)</t>
  </si>
  <si>
    <t>Observações:</t>
  </si>
  <si>
    <t>Local:</t>
  </si>
  <si>
    <t>Data:</t>
  </si>
  <si>
    <t>Responsável Técnico</t>
  </si>
  <si>
    <t xml:space="preserve">Responsável </t>
  </si>
  <si>
    <t>Nome:</t>
  </si>
  <si>
    <t>Título:</t>
  </si>
  <si>
    <t>Cargo:</t>
  </si>
  <si>
    <t>RG</t>
  </si>
  <si>
    <t>ASSOCIAÇÃO DOS MUNICÍPIOS DA MICRORREGIÃO DO MÉDIO SAPUCAÍ – AMESP</t>
  </si>
  <si>
    <t>PROCESSO LICITATÓRIO Nº: XX/XXXX</t>
  </si>
  <si>
    <t>PREGÃO PRESENCIAL Nº: XX/XXXX</t>
  </si>
  <si>
    <t>SINALIZAÇÃO HORIZONTAL E VERTICAL</t>
  </si>
  <si>
    <t>3.4</t>
  </si>
  <si>
    <t>3.5</t>
  </si>
  <si>
    <t>3.6</t>
  </si>
  <si>
    <t>3.7</t>
  </si>
  <si>
    <t>3.8</t>
  </si>
  <si>
    <t>3.9</t>
  </si>
  <si>
    <t>3.10</t>
  </si>
  <si>
    <t>6.4</t>
  </si>
  <si>
    <t>6.5</t>
  </si>
  <si>
    <t>7.0</t>
  </si>
  <si>
    <t>7.1</t>
  </si>
  <si>
    <t>7.2</t>
  </si>
  <si>
    <t>Data: 25/11/2020</t>
  </si>
  <si>
    <t>RODRIGO TEIXEIRA DE OLIVEIRA</t>
  </si>
  <si>
    <t>CREA/SP: 5062990258</t>
  </si>
  <si>
    <t>EXECUÇÃO DE IMPRIMAÇÃO COM ASFALTO DILUÍDO CM-30. AF_11/2019</t>
  </si>
  <si>
    <t>SINAPI - OUT/20</t>
  </si>
  <si>
    <t>EXECUÇÃO DE PINTURA DE LIGAÇÃO COM EMULSÃO ASFÁLTICA RR-2C. AF_11/2019</t>
  </si>
  <si>
    <t>EXECUÇÃO DE PAVIMENTO COM APLICAÇÃO DE CONCRETO ASFÁLTICO, CAMADA DE BINDER - EXCLUSIVE CARGA E TRANSPORTE. AF_11/2019</t>
  </si>
  <si>
    <t>95996</t>
  </si>
  <si>
    <t>EXECUÇÃO E APLICAÇÃO DE CONCRETO BETUMINOSO USINADO A QUENTE (CBUQ), MASSA COMERCIAL, INCLUINDO FORNECIMENTO E TRANSPORTE DOS AGREGADOS E MATERIAL BETUMINOSO, EXCLUSIVE TRANSPORTE DA MASSA ASFÁLTICA ATÉ A PISTA</t>
  </si>
  <si>
    <t>SETOP - SET/20</t>
  </si>
  <si>
    <t>SETOP - ABR/20</t>
  </si>
  <si>
    <t>SICRO-MG ABRIL/20</t>
  </si>
  <si>
    <t>TRANSPORTE COM CAMINHÃO BASCULANTE DE 6 M³, EM VIA URBANA PAVIMENTADA, DMT ATÉ 30 KM (UNIDADE: M3XKM). AF_07/2020</t>
  </si>
  <si>
    <t>TRANSPORTE COM CAMINHÃO BASCULANTE DE 10 M³, EM VIA URBANA PAVIMENTADA, DMT ATÉ 30 KM (UNIDADE: M3XKM). AF_07/2020</t>
  </si>
  <si>
    <t>TRANSPORTE COM CAMINHÃO BASCULANTE DE 10 M³, EM VIA URBANA PAVIMENTADA, ADICIONAL PARA DMT EXCEDENTE A 30 KM (UNIDADE: M3XKM). AF_07/2020</t>
  </si>
  <si>
    <t>TAPUME REMOVÍVEL DE COMPENSADO TIPO A, H = 2,20 M (PADRÃO DEER-MG - COM REMOÇÃO)</t>
  </si>
  <si>
    <t>ED-50160</t>
  </si>
  <si>
    <t>ED-50158</t>
  </si>
  <si>
    <t>ED-50166</t>
  </si>
  <si>
    <t>SETOP - JUL/20</t>
  </si>
  <si>
    <t>ED-48492</t>
  </si>
  <si>
    <t>ED-50391</t>
  </si>
  <si>
    <t>SUDECAP - AGO/20</t>
  </si>
  <si>
    <t>MOBILIZAÇÃO E DESMOBILIZAÇÃO DE OBRA PARA 18 MUNICÍPIOS</t>
  </si>
  <si>
    <t>ESCAVAÇÃO, DEMOLIÇÃO, FRESAGEM E TRANSPORTE</t>
  </si>
  <si>
    <t>ESCAVAÇÃO MECÂNICA DE VALA SEM ROCHA (EXECUÇÃO, INCLUINDO REMOÇÃO PARA FORA DO LEITO ESTRADAL)</t>
  </si>
  <si>
    <t>03.12.03</t>
  </si>
  <si>
    <t>CARGA DE MATERIAL DE QUALQUER NATUREZA SOBRE CAMINHÃO - MECANICA</t>
  </si>
  <si>
    <t>CPU-002</t>
  </si>
  <si>
    <t>6.6</t>
  </si>
  <si>
    <t>6.7</t>
  </si>
  <si>
    <t>6.8</t>
  </si>
  <si>
    <t>6.9</t>
  </si>
  <si>
    <t>6.10</t>
  </si>
  <si>
    <t>6.11</t>
  </si>
  <si>
    <t>6.12</t>
  </si>
  <si>
    <t>6.13</t>
  </si>
  <si>
    <t>6.14</t>
  </si>
  <si>
    <t>TACHÃO REFLETIVO  TIPO SHTRG, COM CATADIÓPTRICO NAS DUAS FACES (EXECUÇÃO, INCLUINDO FORNECIMENTO, COLOCAÇÃO E TRANSPORTE DE TODOS OS MATERIAIS)</t>
  </si>
  <si>
    <t>TACHA REFLETIVA TIPO SHTRP, COM CATADIÓPTRICO NAS DUAS FACES (EXECUÇÃO, INCLUINDO FORNECIMENTO, COLOCAÇÃO E TRANSPORTE DE TODOS OS MATERIAIS)</t>
  </si>
  <si>
    <t>LINHAS DE RESINA ACRILICA DE  0,6MM  DE ESPESSURA E LARGURA  = 0,10M (EXECUÇÃO, INCLUINDO PRÉ-MARCAÇÃO, FORNECIMENTO E TRANSPORTE DE TODOS OS MATERIAIS)</t>
  </si>
  <si>
    <t>LINHAS DE RESINA ACRILICA 0,6MM COM LARGURA &gt; 0,30M (EXECUÇÃO, INCLUSIVE PRÉ-MARCAÇÃO, FORNECIMENTO E TRANSPORTE DE TODOS OS MATERIAIS)</t>
  </si>
  <si>
    <t>SETAS, SIMBOLOS E DIZERES DE RESINA ACRÍLICA 0,6MM DE ESPESSURA (EXECUÇÃO, INCLUINDO PRÉ-MARCAÇÃO, FORNECIMENTO E TRANSPORTE DE TODOS OS MATERIAIS)</t>
  </si>
  <si>
    <t>PLACA DE AÇO CARBONO COM PELÍCULA REFLETIVA GRAU TÉCNICO TIPO I DA ABNT - PLACA CIRCULAR (EXECUÇÃO, INCLUINDO FORNECIMENTO E TRANSPORTE DE TODOS OS MATERIAIS, INCLUSIVE POSTE DE SUSTENTAÇÃO)</t>
  </si>
  <si>
    <t>PLACA DE AÇO CARBONO COM PELÍCULA REFLETIVA GRAU TÉCNICO TIPO I DA ABNT - PLACA OCTOGONAL (EXECUÇÃO, INCLUINDO FORNECIMENTO E TRANSPORTE DE TODOS OS MATERIAIS, INCLUSIVE POSTE DE SUSTENTAÇÃO)</t>
  </si>
  <si>
    <t>PLACA DE AÇO CARBONO COM PELÍCULA REFLETIVA GRAU TÉCNICO TIPO I DA ABNT - PLACA TRIANGULAR (EXECUÇÃO, INCLUINDO FORNECIMENTO E TRANSPORTE DE TODOS OS MATERIAIS, INCLUSIVE POSTE DE SUSTENTAÇÃO)</t>
  </si>
  <si>
    <t>PLACA DE AÇO CARBONO COM PELÍCULA REFLETIVA GRAU TÉCNICO TIPO I DA ABNT - PLACA QUADRADA (EXECUÇÃO, INCLUINDO FORNECIMENTO E TRANSPORTE DE TODOS OS MATERIAIS, INCLUSIVE POSTE DE SUSTENTAÇÃO)</t>
  </si>
  <si>
    <t>PLACA DE AÇO CARBONO COM PELÍCULA REFLETIVA GRAU DIAMANTE TIPO X DA ABNT - PLACA CIRCULAR (EXECUÇÃO, INCLUINDO FORNECIMENTO E TRANSPORTE DE TODOS OS MATERIAIS, INCLUSIVE POSTE DE SUSTENTAÇÃO)</t>
  </si>
  <si>
    <t>PLACA DE AÇO CARBONO COM PELÍCULA REFLETIVA GRAU DIAMANTE TIPO X DA ABNT - PLACA OCTOGONAL (EXECUÇÃO, INCLUINDO FORNECIMENTO E TRANSPORTE DE TODOS OS MATERIAIS, INCLUSIVE POSTES DE SUSTENTAÇÃO)</t>
  </si>
  <si>
    <t>PLACA DE AÇO CARBONO COM PELÍCULA REFLETIVA GRAU DIAMANTE TIPO X DA ABNT - PLACA TRIANGULAR (EXECUÇÃO, INCLUINDO FORNECIMENTO E TRANSPORTE DE TODOS OS MATERIAIS, INCLUSIVE POSTE DE SUSTENTAÇÃO)</t>
  </si>
  <si>
    <t>PLACA DE AÇO CARBONO COM PELÍCULA REFLETIVA GRAU DIAMANTE TIPO X DA ABNT - PLACA QUADRADA (EXECUÇÃO, INCLUINDO FORNECIMENTO E TRANSPORTE DE TODOS OS MATERIAIS, INCLUSIVE POSTE DE SUSTENTAÇÃO)</t>
  </si>
  <si>
    <t>PLACA DE AÇO CARBONO COM PELÍCULA REFLETIVA GRAU DIAMANTE TIPO X DA ABNT - PLACA RETANGULAR (EXECUÇÃO, INCLUINDO FORNECIMENTO E TRANSPORTE DE TODOS OS MATERIAIS, INCLUSIVE POSTE DE SUSTENTAÇÃO)</t>
  </si>
  <si>
    <t>RO-41228</t>
  </si>
  <si>
    <t>RO-41231</t>
  </si>
  <si>
    <t>RO-41237</t>
  </si>
  <si>
    <t>RO-41243</t>
  </si>
  <si>
    <t>RO-41779</t>
  </si>
  <si>
    <t>RO-41841</t>
  </si>
  <si>
    <t>RO-41842</t>
  </si>
  <si>
    <t>RO-41843</t>
  </si>
  <si>
    <t>RO-41844</t>
  </si>
  <si>
    <t>RO-42878</t>
  </si>
  <si>
    <t>RO-42879</t>
  </si>
  <si>
    <t>RO-42880</t>
  </si>
  <si>
    <t>RO-42881</t>
  </si>
  <si>
    <t>RO-42882</t>
  </si>
  <si>
    <t>U</t>
  </si>
  <si>
    <t>Estimado 04 Placas por Município</t>
  </si>
  <si>
    <t>Quantidade estimada X 0,03 espessura</t>
  </si>
  <si>
    <t>CONCRETAGEM DE BLOCOS DE COROAMENTO E VIGAS BALDRAME, FCK 30 MPA, COM USO DE JERICA  LANÇAMENTO, ADENSAMENTO E ACABAMENTO. AF_06/2017</t>
  </si>
  <si>
    <t>ED-50394</t>
  </si>
  <si>
    <t>XXXXXXXXX</t>
  </si>
  <si>
    <t>3.1.3</t>
  </si>
  <si>
    <t>3.1.8</t>
  </si>
  <si>
    <t>3.1.9</t>
  </si>
  <si>
    <t>MANUTENÇÃO E PAVIMENTAÇÃO DE VIAS</t>
  </si>
  <si>
    <t>PESO DO ITEM</t>
  </si>
  <si>
    <t>PESO NA PLANILHA</t>
  </si>
  <si>
    <t>ANÁLISE DOS PRINCIPAIS ITENS</t>
  </si>
  <si>
    <t>ACUMULADO</t>
  </si>
  <si>
    <t>NO ITEM</t>
  </si>
  <si>
    <t>NA PLANILHA</t>
  </si>
  <si>
    <t>MANUTENÇÃO E REPARO GUIAS SARJETAS E CALÇADAS</t>
  </si>
  <si>
    <t>MANUTENÇÃO E RECUPERAÇÃO DE VIAS</t>
  </si>
  <si>
    <t>EM PLANILHA</t>
  </si>
  <si>
    <t>CAPACIDADE MINÍMA</t>
  </si>
  <si>
    <t>UNIDADE</t>
  </si>
  <si>
    <t>TXKM</t>
  </si>
  <si>
    <t>4.4</t>
  </si>
  <si>
    <t>4.5</t>
  </si>
  <si>
    <t>4.6</t>
  </si>
  <si>
    <t>EXECUÇÃO DE PAVIMENTO COM APLICAÇÃO DE CONCRETO ASFÁLTICO, CAMADA DE ROLAMENTO - EXCLUSIVE CARGA E TRANSPORTE. AF_11/2019</t>
  </si>
  <si>
    <t>EXECUÇÃO E COMPACTAÇÃO DE BASE E OU SUB BASE PARA PAVIMENTAÇÃO DE BRITA GRADUADA SIMPLES - EXCLUSIVE CARGA E TRANSPORTE. AF_11/2019</t>
  </si>
  <si>
    <t>T</t>
  </si>
  <si>
    <t xml:space="preserve">PROCESSO LICITATÓRIO </t>
  </si>
  <si>
    <t xml:space="preserve">PREGÃO PRESENCIAL </t>
  </si>
  <si>
    <t>SUDECAP</t>
  </si>
  <si>
    <t>OUTUBRO/2022</t>
  </si>
  <si>
    <t>12/22</t>
  </si>
  <si>
    <t>ED-50159</t>
  </si>
  <si>
    <t>ED-50151</t>
  </si>
  <si>
    <t>ED-50150</t>
  </si>
  <si>
    <t>-</t>
  </si>
  <si>
    <t>ED-49713</t>
  </si>
  <si>
    <t>04.06.02</t>
  </si>
  <si>
    <t>04.12.53</t>
  </si>
  <si>
    <t>ED-49813</t>
  </si>
  <si>
    <t>04.15.04</t>
  </si>
  <si>
    <t>ED-49805</t>
  </si>
  <si>
    <t>ED-49638</t>
  </si>
  <si>
    <t>ED-50600</t>
  </si>
  <si>
    <t>ED-9320</t>
  </si>
  <si>
    <t>ED-50579</t>
  </si>
  <si>
    <t>ED-50677</t>
  </si>
  <si>
    <t>ED-48210</t>
  </si>
  <si>
    <t>ED-48209</t>
  </si>
  <si>
    <t>ED-48231</t>
  </si>
  <si>
    <t>ED-48233</t>
  </si>
  <si>
    <t>ED-48193</t>
  </si>
  <si>
    <t>14.05.31</t>
  </si>
  <si>
    <t>14.05.05</t>
  </si>
  <si>
    <t>14.05.21</t>
  </si>
  <si>
    <t>ED-50174</t>
  </si>
  <si>
    <t>RO-40977</t>
  </si>
  <si>
    <t>40.24.11</t>
  </si>
  <si>
    <t>ED-48211</t>
  </si>
  <si>
    <t>ED-49664</t>
  </si>
  <si>
    <t>ED-49665</t>
  </si>
  <si>
    <t>ED-48429</t>
  </si>
  <si>
    <t>ED-48402</t>
  </si>
  <si>
    <t>ED-51149</t>
  </si>
  <si>
    <t>ED-49451</t>
  </si>
  <si>
    <t>11.11.16</t>
  </si>
  <si>
    <t>ED-19520</t>
  </si>
  <si>
    <t>11.11.22</t>
  </si>
  <si>
    <t>ED-49502</t>
  </si>
  <si>
    <t>11.02.04</t>
  </si>
  <si>
    <t>ED-51083</t>
  </si>
  <si>
    <t>ED-51085</t>
  </si>
  <si>
    <t>11.14.34</t>
  </si>
  <si>
    <t>ED-51092</t>
  </si>
  <si>
    <t>ED-49190</t>
  </si>
  <si>
    <t>11.02.05</t>
  </si>
  <si>
    <t>ED-13345</t>
  </si>
  <si>
    <t>ED-49165</t>
  </si>
  <si>
    <t>ED-49496</t>
  </si>
  <si>
    <t>ED-49450</t>
  </si>
  <si>
    <t>ED-15116</t>
  </si>
  <si>
    <t>ED-51084</t>
  </si>
  <si>
    <t>18.05.22</t>
  </si>
  <si>
    <t>ED-49203</t>
  </si>
  <si>
    <t>ED-49343</t>
  </si>
  <si>
    <t>ED-51056</t>
  </si>
  <si>
    <t>ED-13938</t>
  </si>
  <si>
    <t>ED-49016</t>
  </si>
  <si>
    <t>ED-48998</t>
  </si>
  <si>
    <t>ED-49004</t>
  </si>
  <si>
    <t>ED-49001</t>
  </si>
  <si>
    <t>ED-49166</t>
  </si>
  <si>
    <t>ED-13940</t>
  </si>
  <si>
    <t>ED-13941</t>
  </si>
  <si>
    <t>ED-49342</t>
  </si>
  <si>
    <t>ED-51021</t>
  </si>
  <si>
    <t>ED-51090</t>
  </si>
  <si>
    <t>ED-51052</t>
  </si>
  <si>
    <t>ED-51073</t>
  </si>
  <si>
    <t>ED-49990</t>
  </si>
  <si>
    <t>01.08.03</t>
  </si>
  <si>
    <t>ED-50356</t>
  </si>
  <si>
    <t>ED-50208</t>
  </si>
  <si>
    <t>10.04.09</t>
  </si>
  <si>
    <t>ED-48157</t>
  </si>
  <si>
    <t>ED-50299</t>
  </si>
  <si>
    <t>ED-50297</t>
  </si>
  <si>
    <t>ED-50301</t>
  </si>
  <si>
    <t>ED-50313</t>
  </si>
  <si>
    <t>ED-50279</t>
  </si>
  <si>
    <t>ED-50329</t>
  </si>
  <si>
    <t>ED-2552</t>
  </si>
  <si>
    <t>ED-50316</t>
  </si>
  <si>
    <t>ED-50290</t>
  </si>
  <si>
    <t>ED-50323</t>
  </si>
  <si>
    <t>ED-48172</t>
  </si>
  <si>
    <t>10.78.01</t>
  </si>
  <si>
    <t>ED-48261</t>
  </si>
  <si>
    <t>ED-49827</t>
  </si>
  <si>
    <t>ED-49824</t>
  </si>
  <si>
    <t>ED-49821</t>
  </si>
  <si>
    <t>ED-48275</t>
  </si>
  <si>
    <t>ED-50193</t>
  </si>
  <si>
    <t>ED-50205</t>
  </si>
  <si>
    <t>ED-50202</t>
  </si>
  <si>
    <t>ED-50201</t>
  </si>
  <si>
    <t>ED-50199</t>
  </si>
  <si>
    <t>ED-50206</t>
  </si>
  <si>
    <t>ED-50207</t>
  </si>
  <si>
    <t>ED-49599</t>
  </si>
  <si>
    <t>ED-49604</t>
  </si>
  <si>
    <t>ED-50970</t>
  </si>
  <si>
    <t>ED-50990</t>
  </si>
  <si>
    <t>ED-50964</t>
  </si>
  <si>
    <t>13.38.29</t>
  </si>
  <si>
    <t>16.20.01</t>
  </si>
  <si>
    <t>ED-50935</t>
  </si>
  <si>
    <t>ED-51003</t>
  </si>
  <si>
    <t>ED-50997</t>
  </si>
  <si>
    <t>ED-48344</t>
  </si>
  <si>
    <t>ED-9081</t>
  </si>
  <si>
    <t>PINTURA</t>
  </si>
  <si>
    <t>ED-50514</t>
  </si>
  <si>
    <t>ED-50456</t>
  </si>
  <si>
    <t>ED-48163</t>
  </si>
  <si>
    <t>ED-48160</t>
  </si>
  <si>
    <t>ED-50627</t>
  </si>
  <si>
    <t>ED-50624</t>
  </si>
  <si>
    <t>ED-13888</t>
  </si>
  <si>
    <t>ED-50936</t>
  </si>
  <si>
    <t>ED-50937</t>
  </si>
  <si>
    <t>ED-50939</t>
  </si>
  <si>
    <t>18.10</t>
  </si>
  <si>
    <t>LIMPEZA GERAL</t>
  </si>
  <si>
    <t>ED-50266</t>
  </si>
  <si>
    <t>UN</t>
  </si>
  <si>
    <t>H</t>
  </si>
  <si>
    <t>ESCORAMENTO</t>
  </si>
  <si>
    <t>CONEXOES</t>
  </si>
  <si>
    <t>SERVICOS DIVERSOS</t>
  </si>
  <si>
    <t>MOVIMENTO DE TERRA</t>
  </si>
  <si>
    <t>ESCAVAÇÃO MANUAL PARA BLOCO DE COROAMENTO OU SAPATA (SEM ESCAVAÇÃO PARA COLOCAÇÃO DE FÔRMAS). AF_06/2017</t>
  </si>
  <si>
    <t>EXECUÇÃO E COMPACTAÇÃO DE ATERRO COM SOLO PREDOMINANTEMENTE ARGILOSO - EXCLUSIVE SOLO, ESCAVAÇÃO, CARGA E TRANSPORTE. AF_11/2019</t>
  </si>
  <si>
    <t>TRANSPORTE COM CAMINHÃO BASCULANTE DE 6 M³, EM VIA URBANA PAVIMENTADA, DMT ATÉ 30 KM (UNIDADE: TXKM). AF_07/2020</t>
  </si>
  <si>
    <t>TRANSPORTE COM CAMINHÃO BASCULANTE DE 6 M³, EM VIA URBANA PAVIMENTADA, ADICIONAL PARA DMT EXCEDENTE A 30 KM (UNIDADE: TXKM). AF_07/2020</t>
  </si>
  <si>
    <t>EXECUÇÃO E COMPACTAÇÃO DE BASE E OU SUB BASE PARA PAVIMENTAÇÃO DE PEDRA RACHÃO  - EXCLUSIVE CARGA E TRANSPORTE. AF_11/2019</t>
  </si>
  <si>
    <t>PINTURA DE EIXO VIÁRIO SOBRE ASFALTO COM TINTA RETRORREFLETIVA A BASE DE RESINA ACRÍLICA COM MICROESFERAS DE VIDRO, APLICAÇÃO MECÂNICA COM DEMARCADORA AUTOPROPELIDA. AF_05/2021</t>
  </si>
  <si>
    <t>PISOS</t>
  </si>
  <si>
    <t>PISO CIMENTADO</t>
  </si>
  <si>
    <t>PISO DE MADEIRA</t>
  </si>
  <si>
    <t>PISO CERAMICO</t>
  </si>
  <si>
    <t>RODAPE DE MADEIRA</t>
  </si>
  <si>
    <t>FORRO DE MADEIRA</t>
  </si>
  <si>
    <t>FORRO DE GESSO</t>
  </si>
  <si>
    <t>SERVICOS TECNICOS</t>
  </si>
  <si>
    <t>LOCAÇÃO DE PONTO PARA REFERÊNCIA TOPOGRÁFICA. AF_10/2018</t>
  </si>
  <si>
    <t>CARGA, MANOBRA E DESCARGA DE SOLOS E MATERIAIS GRANULARES EM CAMINHÃO BASCULANTE 6 M³ - CARGA COM PÁ CARREGADEIRA (CAÇAMBA DE 1,7 A 2,8 M³ / 128 HP) E DESCARGA LIVRE (UNIDADE: M3). AF_07/2020</t>
  </si>
  <si>
    <t>ALAMBRADO</t>
  </si>
  <si>
    <t>AJUDANTE DE ARMADOR COM ENCARGOS COMPLEMENTARES</t>
  </si>
  <si>
    <t>AJUDANTE DE CARPINTEIRO COM ENCARGOS COMPLEMENTARES</t>
  </si>
  <si>
    <t>AJUDANTE ESPECIALIZADO COM ENCARGOS COMPLEMENTARES</t>
  </si>
  <si>
    <t>ARMADOR COM ENCARGOS COMPLEMENTARES</t>
  </si>
  <si>
    <t>AUXILIAR DE TOPÓGRAFO COM ENCARGOS COMPLEMENTARES</t>
  </si>
  <si>
    <t>CALCETEIRO COM ENCARGOS COMPLEMENTARES</t>
  </si>
  <si>
    <t>CARPINTEIRO DE ESQUADRIA COM ENCARGOS COMPLEMENTARES</t>
  </si>
  <si>
    <t>ELETRICISTA COM ENCARGOS COMPLEMENTARES</t>
  </si>
  <si>
    <t>GESSEIRO COM ENCARGOS COMPLEMENTARES</t>
  </si>
  <si>
    <t>IMPERMEABILIZADOR COM ENCARGOS COMPLEMENTARES</t>
  </si>
  <si>
    <t>MARCENEIRO COM ENCARGOS COMPLEMENTARES</t>
  </si>
  <si>
    <t>PEDREIRO COM ENCARGOS COMPLEMENTARES</t>
  </si>
  <si>
    <t>PINTOR COM ENCARGOS COMPLEMENTARES</t>
  </si>
  <si>
    <t>POCEIRO COM ENCARGOS COMPLEMENTARES</t>
  </si>
  <si>
    <t>RASTELEIRO COM ENCARGOS COMPLEMENTARES</t>
  </si>
  <si>
    <t>SERRALHEIRO COM ENCARGOS COMPLEMENTARES</t>
  </si>
  <si>
    <t>SERVENTE COM ENCARGOS COMPLEMENTARES</t>
  </si>
  <si>
    <t>TELHADISTA COM ENCARGOS COMPLEMENTARES</t>
  </si>
  <si>
    <t>VIDRACEIRO COM ENCARGOS COMPLEMENTARES</t>
  </si>
  <si>
    <t>VIGIA NOTURNO COM ENCARGOS COMPLEMENTARES</t>
  </si>
  <si>
    <t>JARDINEIRO COM ENCARGOS COMPLEMENTARES</t>
  </si>
  <si>
    <t>ALMOXARIFE COM ENCARGOS COMPLEMENTARES</t>
  </si>
  <si>
    <t>APONTADOR OU APROPRIADOR COM ENCARGOS COMPLEMENTARES</t>
  </si>
  <si>
    <t>ENCARREGADO GERAL COM ENCARGOS COMPLEMENTARES</t>
  </si>
  <si>
    <t>ENGENHEIRO CIVIL DE OBRA JUNIOR COM ENCARGOS COMPLEMENTARES</t>
  </si>
  <si>
    <t>ENGENHEIRO CIVIL DE OBRA PLENO COM ENCARGOS COMPLEMENTARES</t>
  </si>
  <si>
    <t>MESTRE DE OBRAS COM ENCARGOS COMPLEMENTARES</t>
  </si>
  <si>
    <t>ENGENHEIRO SANITARISTA COM ENCARGOS COMPLEMENTARES</t>
  </si>
  <si>
    <t>MES</t>
  </si>
  <si>
    <t>ENCARREGADO GERAL DE OBRAS COM ENCARGOS COMPLEMENTARES</t>
  </si>
  <si>
    <t>AUXILIAR DE ALMOXARIFE COM ENCARGOS COMPLEMENTARES</t>
  </si>
  <si>
    <t>AJUDANTE DE PINTOR COM ENCARGOS COMPLEMENTARES</t>
  </si>
  <si>
    <t>TÉCNICO EM SEGURANÇA DO TRABALHO COM ENCARGOS COMPLEMENTARES</t>
  </si>
  <si>
    <t>AJUDANTE DE ELETRICISTA COM ENCARGOS COMPLEMENTARES</t>
  </si>
  <si>
    <t>OPERADOR DE BETONEIRA ESTACIONÁRIA COM ENCARGOS COMPLEMENTARES</t>
  </si>
  <si>
    <t xml:space="preserve">M2    </t>
  </si>
  <si>
    <t xml:space="preserve">M     </t>
  </si>
  <si>
    <t>ACO CA-50, 10,0 MM, VERGALHAO</t>
  </si>
  <si>
    <t>ACO CA-50, 32,0 MM, VERGALHAO</t>
  </si>
  <si>
    <t>ACO CA-50, 6,3 MM, VERGALHAO</t>
  </si>
  <si>
    <t>ACO CA-50, 8,0 MM, VERGALHAO</t>
  </si>
  <si>
    <t>ALMOXARIFE</t>
  </si>
  <si>
    <t>ARAME DE ACO OVALADO 15 X 17 ( 45,7 KG, 700 KGF), ROLO 1000 M</t>
  </si>
  <si>
    <t>ARAME FARPADO GALVANIZADO, 16 BWG (1,65 MM), CLASSE 250</t>
  </si>
  <si>
    <t>ARGAMASSA COLANTE AC I PARA CERAMICAS</t>
  </si>
  <si>
    <t>ARMADOR</t>
  </si>
  <si>
    <t>BANCADA/ BANCA EM MARMORE, POLIDO, BRANCO COMUM, E=  *3* CM</t>
  </si>
  <si>
    <t>BASE PARA RELE COM SUPORTE METALICO</t>
  </si>
  <si>
    <t>BETONEIRA CAPACIDADE NOMINAL 400 L, CAPACIDADE DE MISTURA  280 L, MOTOR ELETRICO TRIFASICO 220/380 V POTENCIA 2 CV, SEM CARREGADOR</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</si>
  <si>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</si>
  <si>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</si>
  <si>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</si>
  <si>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</si>
  <si>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</si>
  <si>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</si>
  <si>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</si>
  <si>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</si>
  <si>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</si>
  <si>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</si>
  <si>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</si>
  <si>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</si>
  <si>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</si>
  <si>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</si>
  <si>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</si>
  <si>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16 MM2</t>
  </si>
  <si>
    <t>CABO DE COBRE, FLEXIVEL, CLASSE 4 OU 5, ISOLACAO EM PVC/A, ANTICHAMA BWF-B, 1 CONDUTOR, 450/750 V, SECAO NOMINAL 2,5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</si>
  <si>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</si>
  <si>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</si>
  <si>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</si>
  <si>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</si>
  <si>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</si>
  <si>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</si>
  <si>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</si>
  <si>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ISOLACAO EM PVC/A, ANTICHAMA BWF-B, 1 CONDUTOR, 450/750 V, SECAO NOMINAL 150 MM2</t>
  </si>
  <si>
    <t>CABO DE COBRE, RIGIDO, CLASSE 2, ISOLACAO EM PVC/A, ANTICHAMA BWF-B, 1 CONDUTOR, 450/750 V, SECAO NOMINAL 185 MM2</t>
  </si>
  <si>
    <t>CABO DE COBRE, RIGIDO, CLASSE 2, ISOLACAO EM PVC/A, ANTICHAMA BWF-B, 1 CONDUTOR, 450/750 V, SECAO NOMINAL 240 MM2</t>
  </si>
  <si>
    <t>CABO DE PAR TRANCADO UTP, 4 PARES, CATEGORIA 5E</t>
  </si>
  <si>
    <t>CABO TELEFONICO CCI 50, 2 PARES, USO INTERNO, SEM BLINDAGEM</t>
  </si>
  <si>
    <t>CABO TELEFONICO CCI 50, 4 PARES, USO INTERNO, SEM BLINDAGEM</t>
  </si>
  <si>
    <t>CABO TELEFONICO CCI 50, 6 PARES, USO INTERNO, SEM BLINDAGEM</t>
  </si>
  <si>
    <t>CABO TELEFONICO CI 50, 10 PARES, USO INTERNO</t>
  </si>
  <si>
    <t>CABO TELEFONICO CI 50, 20 PARES, USO INTERNO</t>
  </si>
  <si>
    <t>CABO TELEFONICO CI 50, 30 PARES, USO INTERNO</t>
  </si>
  <si>
    <t>CABO TELEFONICO CI 50, 50 PARES, USO INTERNO</t>
  </si>
  <si>
    <t>CABO TELEFONICO CTP - APL - 50, 10 PARES, USO EXTERNO</t>
  </si>
  <si>
    <t>CABO TELEFONICO CTP - APL - 50, 20 PARES, USO EXTERNO</t>
  </si>
  <si>
    <t>CABO TELEFONICO CTP - APL - 50, 30 PARES, USO EXTERNO</t>
  </si>
  <si>
    <t>CAIXA DE LUZ "3 X 3" EM ACO ESMALTADA</t>
  </si>
  <si>
    <t>CAIXA DE LUZ "4 X 2" EM ACO ESMALTADA</t>
  </si>
  <si>
    <t>CAIXA DE LUZ "4 X 4" EM ACO ESMALTADA</t>
  </si>
  <si>
    <t>CAIXA DE PASSAGEM METALICA DE SOBREPOR COM TAMPA PARAFUSADA, DIMENSOES 20 X 20 X 10 CM</t>
  </si>
  <si>
    <t>CAIXA DE PASSAGEM METALICA DE SOBREPOR COM TAMPA PARAFUSADA, DIMENSOES 30 X 30 X 10 CM</t>
  </si>
  <si>
    <t>CAIXA DE PASSAGEM, EM PVC, DE 4" X 4", PARA ELETRODUTO FLEXIVEL CORRUGADO</t>
  </si>
  <si>
    <t>CAIXA OCTOGONAL DE FUNDO MOVEL, EM PVC, DE 4" X 4", PARA ELETRODUTO FLEXIVEL CORRUGADO</t>
  </si>
  <si>
    <t>CAL HIDRATADA PARA PINTURA</t>
  </si>
  <si>
    <t>CALCETEIRO</t>
  </si>
  <si>
    <t>CAMPAINHA CIGARRA 127 V / 220 V, CONJUNTO MONTADO PARA EMBUTIR 4" X 2" (PLACA + SUPORTE + MODULO)</t>
  </si>
  <si>
    <t xml:space="preserve">T     </t>
  </si>
  <si>
    <t>CHAPA DE ACO FINA A QUENTE BITOLA MSG 18, E = 1,20 MM (9,60 KG/M2)</t>
  </si>
  <si>
    <t>CHAPA DE ACO GALVANIZADA BITOLA GSG 18, E = 1,25 MM (10,00 KG/M2)</t>
  </si>
  <si>
    <t>CONE DE SINALIZACAO EM PVC FLEXIVEL, H = 70 / 76 CM (NBR 15071)</t>
  </si>
  <si>
    <t>CONE DE SINALIZACAO EM PVC RIGIDO COM FAIXA REFLETIVA, H = 70 / 76 CM</t>
  </si>
  <si>
    <t>CONECTOR METALICO TIPO PARAFUSO FENDIDO (SPLIT BOLT), PARA CABOS ATE 6 MM2</t>
  </si>
  <si>
    <t>CUMEEIRA PARA TELHA CERAMICA, COMPRIMENTO DE *41* CM, RENDIMENTO DE *3* TELHAS/M</t>
  </si>
  <si>
    <t>CUMEEIRA UNIVERSAL PARA TELHA ONDULADA DE FIBROCIMENTO, E = 6 MM, ABA 210 MM, COMPRIMENTO 1100 MM (SEM AMIANTO)</t>
  </si>
  <si>
    <t>DIVISORIA EM MARMORE, COM DUAS FACES POLIDAS, BRANCO COMUM, E=  *3,0* CM</t>
  </si>
  <si>
    <t>ELETRICISTA</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</si>
  <si>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</si>
  <si>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</si>
  <si>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</si>
  <si>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</si>
  <si>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</si>
  <si>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</si>
  <si>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</si>
  <si>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</si>
  <si>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</si>
  <si>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</si>
  <si>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ESPELHO / PLACA CEGA 4" X 4", PARA INSTALACAO DE TOMADAS E INTERRUPTORES</t>
  </si>
  <si>
    <t>ESPUMA EXPANSIVA DE POLIURETANO, APLICACAO MANUAL - 500 ML</t>
  </si>
  <si>
    <t>ETANOL</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</si>
  <si>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</si>
  <si>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</si>
  <si>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</si>
  <si>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</si>
  <si>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</si>
  <si>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INTERNO (FI) EM COBRE ESTANHADO, ISOLACAO EM PVC ANTICHAMA, 2 CONDUTORES DE 0,6 MM (NBR 9115:2005)</t>
  </si>
  <si>
    <t>FORRO DE MADEIRA PINUS OU EQUIVALENTE DA REGIAO, ENCAIXE MACHO/FEMEA COM FRISO, *10 X 1* CM (SEM COLOCACAO)</t>
  </si>
  <si>
    <t>GASOLINA COMUM</t>
  </si>
  <si>
    <t>GRAMA ESMERALDA OU SAO CARLOS OU CURITIBANA, EM PLACAS, SEM PLANTIO</t>
  </si>
  <si>
    <t>GRAMPO DE ACO POLIDO 1 " X 9</t>
  </si>
  <si>
    <t>INTERRUPTOR BIPOLAR 10A, 250V, CONJUNTO MONTADO PARA EMBUTIR 4" X 2" (PLACA + SUPORTE + MODULO)</t>
  </si>
  <si>
    <t>INTERRUPTOR INTERMEDIARIO 10A, 250V, CONJUNTO MONTADO PARA EMBUTIR 4" X 2" (PLACA + SUPORTE + MODULO)</t>
  </si>
  <si>
    <t>INTERRUPTOR PARALELO 10A, 250V (APENAS MODULO)</t>
  </si>
  <si>
    <t>INTERRUPTOR PARALELO 10A, 250V, CONJUNTO MONTADO PARA EMBUTIR 4" X 2" (PLACA + SUPORTE + MODULO)</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</si>
  <si>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</si>
  <si>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</si>
  <si>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</si>
  <si>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CONJUNTO MONTADO PARA EMBUTIR 4" X 2" (PLACA + SUPORTE + MODULO)</t>
  </si>
  <si>
    <t>INTERRUPTORES PARALELOS (2 MODULOS)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</si>
  <si>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</si>
  <si>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</si>
  <si>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</si>
  <si>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JANELA BASCULANTE, ACO, COM BATENTE/REQUADRO, 60 X 60 CM (SEM VIDROS)</t>
  </si>
  <si>
    <t>LADRILHO HIDRAULICO, *20 X 20* CM, E= 2 CM, DADOS, COR NATURAL</t>
  </si>
  <si>
    <t>LAMPADA FLUORESCENTE COMPACTA 2U/3U BRANCA 9/10 W, BASE E27 (127/220 V)</t>
  </si>
  <si>
    <t>LAMPADA LED 10 W BIVOLT BRANCA, FORMATO TRADICIONAL (BASE E27)</t>
  </si>
  <si>
    <t>LAMPADA LED 6 W BIVOLT BRANCA, FORMATO TRADICIONAL (BASE E27)</t>
  </si>
  <si>
    <t>LIXA D'AGUA EM FOLHA, GRAO 100</t>
  </si>
  <si>
    <t>LOCACAO DE ANDAIME METALICO TIPO FACHADEIRO, LARGURA DE 1,20 M, ALTURA POR PECA DE 2,0 M, INCLUINDO SAPATAS E ITENS NECESSARIOS A INSTALACAO</t>
  </si>
  <si>
    <t>LOCACAO DE ESCORA METALICA TELESCOPICA, COM ALTURA REGULAVEL DE *1,80* A *3,20* M, COM CAPACIDADE DE CARGA DE NO MINIMO 1000 KGF (10 KN), INCLUSO TRIPE E FORCADO</t>
  </si>
  <si>
    <t>LUMINARIA ARANDELA TIPO MEIA-LUA COM VIDRO FOSCO *30 X 15* CM, PARA 1 LAMPADA, BASE E27, POTENCIA MAXIMA 40/60 W (NAO INCLUI LAMPADA)</t>
  </si>
  <si>
    <t>LUMINARIA DE EMERGENCIA 30 LEDS, POTENCIA 2 W, BATERIA DE LITIO, AUTONOMIA DE 6 HORAS</t>
  </si>
  <si>
    <t>LUMINARIA DE SOBREPOR EM CHAPA DE ACO PARA 2 LAMPADAS FLUORESCENTES DE *18* W, PERFIL COMERCIAL (NAO INCLUI REATOR E LAMPADAS)</t>
  </si>
  <si>
    <t>LUMINARIA TIPO TARTARUGA PARA AREA EXTERNA EM ALUMINIO, COM GRADE, PARA 1 LAMPADA, BASE E27, POTENCIA MAXIMA 40/60 W (NAO INCLUI LAMPADA)</t>
  </si>
  <si>
    <t>MARCENEIRO</t>
  </si>
  <si>
    <t>MESTRE DE OBRAS</t>
  </si>
  <si>
    <t>MOURAO CONCRETO CURVO, SECAO "T", H = 2,80 M + CURVA COM 0,45 M, COM FUROS PARA FIOS</t>
  </si>
  <si>
    <t>OLEO DIESEL COMBUSTIVEL COMUM</t>
  </si>
  <si>
    <t>OPERADOR DE GUINDASTE</t>
  </si>
  <si>
    <t>OPERADOR DE MOTO SCRAPER</t>
  </si>
  <si>
    <t>OPERADOR DE MOTONIVELADORA</t>
  </si>
  <si>
    <t>OPERADOR DE ROLO COMPACTADOR</t>
  </si>
  <si>
    <t>PAPELEIRA PLASTICA TIPO DISPENSER PARA PAPEL HIGIENICO ROLAO</t>
  </si>
  <si>
    <t>PARAFUSO ZINCADO ROSCA SOBERBA, CABECA SEXTAVADA, 5/16 " X 110 MM, PARA FIXACAO DE TELHA EM MADEIRA</t>
  </si>
  <si>
    <t>PARAFUSO ZINCADO, SEXTAVADO, COM ROSCA SOBERBA, DIAMETRO 5/16", COMPRIMENTO 80 MM</t>
  </si>
  <si>
    <t>PATCH CORD, CATEGORIA 5 E, EXTENSAO DE 1,50 M</t>
  </si>
  <si>
    <t>PATCH CORD, CATEGORIA 5 E, EXTENSAO DE 2,50 M</t>
  </si>
  <si>
    <t>PATCH PANEL, 24 PORTAS, CATEGORIA 5E, COM RACKS DE 19" E 1 U DE ALTURA</t>
  </si>
  <si>
    <t>PATCH PANEL, 48 PORTAS, CATEGORIA 5E, COM RACKS DE 19" E 2 U DE ALTURA</t>
  </si>
  <si>
    <t>PEDRA ARDOSIA, CINZA, *40 X 40* CM, E= *1 CM</t>
  </si>
  <si>
    <t>PEDREIRO</t>
  </si>
  <si>
    <t>PINTOR</t>
  </si>
  <si>
    <t>PLACA VINILICA SEMIFLEXIVEL PARA REVESTIMENTO DE PISOS E PAREDES, E = 2 MM (SEM COLOCACAO)</t>
  </si>
  <si>
    <t>PREGO DE ACO POLIDO COM CABECA 18 X 30 (2 3/4 X 10)</t>
  </si>
  <si>
    <t>RELE FOTOELETRICO INTERNO E EXTERNO BIVOLT 1000 W, DE CONECTOR, SEM BASE</t>
  </si>
  <si>
    <t>RODAPE DE MADEIRA MACICA CUMARU/IPE CHAMPANHE OU EQUIVALENTE DA REGIAO, *1,5 X 7 CM</t>
  </si>
  <si>
    <t>SACO DE RAFIA PARA ENTULHO, NOVO, LISO (SEM CLICHE), *60 x 90* CM</t>
  </si>
  <si>
    <t>SERRALHEIRO</t>
  </si>
  <si>
    <t>SOLDADOR</t>
  </si>
  <si>
    <t>SOQUETE DE PORCELANA BASE E27, FIXO DE TETO, PARA LAMPADAS</t>
  </si>
  <si>
    <t>SOQUETE DE PVC / TERMOPLASTICO BASE E27, COM RABICHO, PARA LAMPADAS</t>
  </si>
  <si>
    <t>SUPORTE DE FIXACAO PARA ESPELHO / PLACA 4" X 2", PARA 3 MODULOS, PARA INSTALACAO DE TOMADAS E INTERRUPTORES (SOMENTE SUPORTE)</t>
  </si>
  <si>
    <t>SUPORTE DE FIXACAO PARA ESPELHO / PLACA 4" X 4", PARA 6 MODULOS, PARA INSTALACAO DE TOMADAS E INTERRUPTORES (SOMENTE SUPORTE)</t>
  </si>
  <si>
    <t>TAMPAO FOFO SIMPLES COM BASE, CLASSE A15 CARGA MAX 1,5 T, *400 X 600* MM, REDE TELEFONE</t>
  </si>
  <si>
    <t>TAMPAO FOFO SIMPLES, CLASSE A15 CARGA MAX 1,5 T, *550 X 1100* MM, REDE TELEFONE</t>
  </si>
  <si>
    <t>TANQUE DE ACO PARA TRANSPORTE DE AGUA COM CAPACIDADE DE 6 M3 (INCLUI MONTAGEM, NAO INCLUI CAMINHAO)</t>
  </si>
  <si>
    <t>TELA PLASTICA LARANJA, TIPO TAPUME PARA SINALIZACAO, MALHA RETANGULAR, ROLO 1.20 X 50 M (L X C)</t>
  </si>
  <si>
    <t>TELHA DE FIBROCIMENTO ONDULADA E = 4 MM, DE 1,22 X 0,50 M (SEM AMIANTO)</t>
  </si>
  <si>
    <t>TELHA DE FIBROCIMENTO ONDULADA E = 4 MM, DE 2,44 X 0,50 M (SEM AMIANTO)</t>
  </si>
  <si>
    <t>TELHA DE FIBROCIMENTO ONDULADA E = 6 MM, DE 1,53 X 1,10 M (SEM AMIANTO)</t>
  </si>
  <si>
    <t>TERMINAL A COMPRESSAO EM COBRE ESTANHADO PARA CABO 35 MM2, 1 FURO E 1 COMPRESSAO, PARA PARAFUSO DE FIXACAO M8</t>
  </si>
  <si>
    <t>TERMINAL A COMPRESSAO EM COBRE ESTANHADO PARA CABO 50 MM2, 1 FURO E 1 COMPRESSAO, PARA PARAFUSO DE FIXACAO M8</t>
  </si>
  <si>
    <t>TERRA VEGETAL (GRANEL)</t>
  </si>
  <si>
    <t>TINTA ACRILICA PREMIUM PARA PISO</t>
  </si>
  <si>
    <t>TINTA ESMALTE SINTETICO PREMIUM ACETINADO</t>
  </si>
  <si>
    <t>TINTA ESMALTE SINTETICO PREMIUM BRILHANTE</t>
  </si>
  <si>
    <t>TOMADA RJ11, 2 FIOS, CONJUNTO MONTADO PARA EMBUTIR 4" X 2" (PLACA + SUPORTE + MODULO)</t>
  </si>
  <si>
    <t>TOMADA RJ45, 8 FIOS, CAT 5E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</si>
  <si>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</si>
  <si>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</si>
  <si>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</si>
  <si>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</si>
  <si>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VIGIA DIURNO</t>
  </si>
  <si>
    <t>TABELA REFERENCIAL DE PREÇOS UNITÁRIOS PARA OBRAS RODOVIÁRIAS</t>
  </si>
  <si>
    <t>DESCRIÇÃO DO SERVIÇO</t>
  </si>
  <si>
    <t>CUSTO UNITÁRIO</t>
  </si>
  <si>
    <t>RO-43333</t>
  </si>
  <si>
    <t>RO-40108</t>
  </si>
  <si>
    <t>RO-43419</t>
  </si>
  <si>
    <t>RO-42488</t>
  </si>
  <si>
    <t>RO-43420</t>
  </si>
  <si>
    <t>RO-40114</t>
  </si>
  <si>
    <t>RO-40118</t>
  </si>
  <si>
    <t>RO-40120</t>
  </si>
  <si>
    <t>RO-40121</t>
  </si>
  <si>
    <t>RO-40122</t>
  </si>
  <si>
    <t>RO-40123</t>
  </si>
  <si>
    <t>RO-40124</t>
  </si>
  <si>
    <t>RO-40125</t>
  </si>
  <si>
    <t>RO-40128</t>
  </si>
  <si>
    <t>RO-43144</t>
  </si>
  <si>
    <t>RO-40129</t>
  </si>
  <si>
    <t>RO-40130</t>
  </si>
  <si>
    <t>RO-40131</t>
  </si>
  <si>
    <t>RO-40134</t>
  </si>
  <si>
    <t>RO-40135</t>
  </si>
  <si>
    <t>RO-40137</t>
  </si>
  <si>
    <t>RO-40138</t>
  </si>
  <si>
    <t>RO-40140</t>
  </si>
  <si>
    <t>RO-40143</t>
  </si>
  <si>
    <t>RO-40144</t>
  </si>
  <si>
    <t>RO-40148</t>
  </si>
  <si>
    <t>RO-40149</t>
  </si>
  <si>
    <t>RO-40150</t>
  </si>
  <si>
    <t>RO-40151</t>
  </si>
  <si>
    <t>RO-40152</t>
  </si>
  <si>
    <t>RO-40153</t>
  </si>
  <si>
    <t>RO-40154</t>
  </si>
  <si>
    <t>RO-40155</t>
  </si>
  <si>
    <t>RO-40156</t>
  </si>
  <si>
    <t>RO-40157</t>
  </si>
  <si>
    <t>RO-40158</t>
  </si>
  <si>
    <t>RO-40159</t>
  </si>
  <si>
    <t>RO-40160</t>
  </si>
  <si>
    <t>RO-40162</t>
  </si>
  <si>
    <t>RO-40163</t>
  </si>
  <si>
    <t>RO-40164</t>
  </si>
  <si>
    <t>RO-40165</t>
  </si>
  <si>
    <t>RO-40166</t>
  </si>
  <si>
    <t>RO-40167</t>
  </si>
  <si>
    <t>RO-40168</t>
  </si>
  <si>
    <t>RO-40169</t>
  </si>
  <si>
    <t>RO-40170</t>
  </si>
  <si>
    <t>RO-40171</t>
  </si>
  <si>
    <t>RO-40172</t>
  </si>
  <si>
    <t>RO-40173</t>
  </si>
  <si>
    <t>RO-40174</t>
  </si>
  <si>
    <t>RO-40182</t>
  </si>
  <si>
    <t>RO-40183</t>
  </si>
  <si>
    <t>RO-40184</t>
  </si>
  <si>
    <t>RO-40185</t>
  </si>
  <si>
    <t>RO-41776</t>
  </si>
  <si>
    <t>RO-41777</t>
  </si>
  <si>
    <t>RO-41778</t>
  </si>
  <si>
    <t>RO-41834</t>
  </si>
  <si>
    <t>RO-41835</t>
  </si>
  <si>
    <t>RO-41836</t>
  </si>
  <si>
    <t>RO-40186</t>
  </si>
  <si>
    <t>RO-42329</t>
  </si>
  <si>
    <t>RO-42330</t>
  </si>
  <si>
    <t>RO-40192</t>
  </si>
  <si>
    <t>RO-40194</t>
  </si>
  <si>
    <t>RO-40193</t>
  </si>
  <si>
    <t>RO-40198</t>
  </si>
  <si>
    <t>RO-40199</t>
  </si>
  <si>
    <t>RO-40200</t>
  </si>
  <si>
    <t>RO-40201</t>
  </si>
  <si>
    <t>RO-40202</t>
  </si>
  <si>
    <t>RO-43394</t>
  </si>
  <si>
    <t>RO-42767</t>
  </si>
  <si>
    <t>RO-43901</t>
  </si>
  <si>
    <t>RO-43902</t>
  </si>
  <si>
    <t>RO-43398</t>
  </si>
  <si>
    <t>RO-43681</t>
  </si>
  <si>
    <t>RO-43886</t>
  </si>
  <si>
    <t>RO-40210</t>
  </si>
  <si>
    <t>RO-40211</t>
  </si>
  <si>
    <t>RO-40213</t>
  </si>
  <si>
    <t>RO-40216</t>
  </si>
  <si>
    <t>RO-40217</t>
  </si>
  <si>
    <t>RO-40215</t>
  </si>
  <si>
    <t>RO-40218</t>
  </si>
  <si>
    <t>RO-40219</t>
  </si>
  <si>
    <t>RO-40230</t>
  </si>
  <si>
    <t>RO-40221</t>
  </si>
  <si>
    <t>RO-40222</t>
  </si>
  <si>
    <t>RO-40231</t>
  </si>
  <si>
    <t>RO-40229</t>
  </si>
  <si>
    <t>RO-40233</t>
  </si>
  <si>
    <t>RO-40232</t>
  </si>
  <si>
    <t>RO-40234</t>
  </si>
  <si>
    <t>RO-40238</t>
  </si>
  <si>
    <t>RO-40239</t>
  </si>
  <si>
    <t>RO-40240</t>
  </si>
  <si>
    <t>RO-40242</t>
  </si>
  <si>
    <t>RO-40241</t>
  </si>
  <si>
    <t>RO-40249</t>
  </si>
  <si>
    <t>RO-40251</t>
  </si>
  <si>
    <t>RO-40253</t>
  </si>
  <si>
    <t>RO-40252</t>
  </si>
  <si>
    <t>RO-40254</t>
  </si>
  <si>
    <t>RO-40255</t>
  </si>
  <si>
    <t>RO-42263</t>
  </si>
  <si>
    <t>RO-40269</t>
  </si>
  <si>
    <t>RO-40270</t>
  </si>
  <si>
    <t>RO-40271</t>
  </si>
  <si>
    <t>RO-40272</t>
  </si>
  <si>
    <t>RO-40273</t>
  </si>
  <si>
    <t>RO-40274</t>
  </si>
  <si>
    <t>RO-40275</t>
  </si>
  <si>
    <t>RO-40276</t>
  </si>
  <si>
    <t>RO-40277</t>
  </si>
  <si>
    <t>RO-40278</t>
  </si>
  <si>
    <t>RO-40279</t>
  </si>
  <si>
    <t>RO-40280</t>
  </si>
  <si>
    <t>RO-40281</t>
  </si>
  <si>
    <t>RO-40282</t>
  </si>
  <si>
    <t>RO-40283</t>
  </si>
  <si>
    <t>RO-40284</t>
  </si>
  <si>
    <t>RO-40285</t>
  </si>
  <si>
    <t>RO-40286</t>
  </si>
  <si>
    <t>RO-40287</t>
  </si>
  <si>
    <t>RO-40288</t>
  </si>
  <si>
    <t>RO-41754</t>
  </si>
  <si>
    <t>RO-41783</t>
  </si>
  <si>
    <t>RO-42197</t>
  </si>
  <si>
    <t>RO-40292</t>
  </si>
  <si>
    <t>RO-40293</t>
  </si>
  <si>
    <t>RO-40294</t>
  </si>
  <si>
    <t>RO-40295</t>
  </si>
  <si>
    <t>RO-40296</t>
  </si>
  <si>
    <t>RO-40297</t>
  </si>
  <si>
    <t>RO-40298</t>
  </si>
  <si>
    <t>RO-40299</t>
  </si>
  <si>
    <t>RO-40300</t>
  </si>
  <si>
    <t>RO-40301</t>
  </si>
  <si>
    <t>RO-40302</t>
  </si>
  <si>
    <t>RO-40303</t>
  </si>
  <si>
    <t>RO-40304</t>
  </si>
  <si>
    <t>RO-40305</t>
  </si>
  <si>
    <t>RO-40306</t>
  </si>
  <si>
    <t>RO-40307</t>
  </si>
  <si>
    <t>RO-40308</t>
  </si>
  <si>
    <t>RO-40309</t>
  </si>
  <si>
    <t>RO-40310</t>
  </si>
  <si>
    <t>RO-40311</t>
  </si>
  <si>
    <t>RO-40316</t>
  </si>
  <si>
    <t>RO-40317</t>
  </si>
  <si>
    <t>RO-40318</t>
  </si>
  <si>
    <t>RO-40319</t>
  </si>
  <si>
    <t>RO-40320</t>
  </si>
  <si>
    <t>RO-40321</t>
  </si>
  <si>
    <t>RO-40322</t>
  </si>
  <si>
    <t>RO-40323</t>
  </si>
  <si>
    <t>RO-40324</t>
  </si>
  <si>
    <t>RO-40325</t>
  </si>
  <si>
    <t>RO-40327</t>
  </si>
  <si>
    <t>RO-40328</t>
  </si>
  <si>
    <t>RO-40329</t>
  </si>
  <si>
    <t>RO-40330</t>
  </si>
  <si>
    <t>RO-40331</t>
  </si>
  <si>
    <t>RO-40332</t>
  </si>
  <si>
    <t>RO-40333</t>
  </si>
  <si>
    <t>RO-40334</t>
  </si>
  <si>
    <t>RO-40335</t>
  </si>
  <si>
    <t>RO-40342</t>
  </si>
  <si>
    <t>RO-40343</t>
  </si>
  <si>
    <t>RO-40344</t>
  </si>
  <si>
    <t>RO-40345</t>
  </si>
  <si>
    <t>RO-40346</t>
  </si>
  <si>
    <t>RO-41040</t>
  </si>
  <si>
    <t>RO-41046</t>
  </si>
  <si>
    <t>RO-41041</t>
  </si>
  <si>
    <t>RO-41047</t>
  </si>
  <si>
    <t>RO-41042</t>
  </si>
  <si>
    <t>RO-41048</t>
  </si>
  <si>
    <t>RO-41043</t>
  </si>
  <si>
    <t>RO-41049</t>
  </si>
  <si>
    <t>RO-41044</t>
  </si>
  <si>
    <t>RO-41050</t>
  </si>
  <si>
    <t>RO-41045</t>
  </si>
  <si>
    <t>RO-41051</t>
  </si>
  <si>
    <t>RO-41052</t>
  </si>
  <si>
    <t>RO-41057</t>
  </si>
  <si>
    <t>RO-41053</t>
  </si>
  <si>
    <t>RO-41058</t>
  </si>
  <si>
    <t>RO-41054</t>
  </si>
  <si>
    <t>RO-41059</t>
  </si>
  <si>
    <t>RO-41055</t>
  </si>
  <si>
    <t>RO-41060</t>
  </si>
  <si>
    <t>RO-41056</t>
  </si>
  <si>
    <t>RO-41061</t>
  </si>
  <si>
    <t>RO-41062</t>
  </si>
  <si>
    <t>RO-41067</t>
  </si>
  <si>
    <t>RO-41063</t>
  </si>
  <si>
    <t>RO-41068</t>
  </si>
  <si>
    <t>RO-41064</t>
  </si>
  <si>
    <t>RO-41069</t>
  </si>
  <si>
    <t>RO-41065</t>
  </si>
  <si>
    <t>RO-41070</t>
  </si>
  <si>
    <t>RO-41066</t>
  </si>
  <si>
    <t>RO-41071</t>
  </si>
  <si>
    <t>RO-40354</t>
  </si>
  <si>
    <t>RO-40392</t>
  </si>
  <si>
    <t>RO-40355</t>
  </si>
  <si>
    <t>RO-40393</t>
  </si>
  <si>
    <t>RO-40356</t>
  </si>
  <si>
    <t>RO-40394</t>
  </si>
  <si>
    <t>RO-40357</t>
  </si>
  <si>
    <t>RO-40395</t>
  </si>
  <si>
    <t>RO-40358</t>
  </si>
  <si>
    <t>RO-40396</t>
  </si>
  <si>
    <t>RO-40359</t>
  </si>
  <si>
    <t>RO-40397</t>
  </si>
  <si>
    <t>RO-41796</t>
  </si>
  <si>
    <t>RO-41797</t>
  </si>
  <si>
    <t>RO-40360</t>
  </si>
  <si>
    <t>RO-40398</t>
  </si>
  <si>
    <t>RO-40361</t>
  </si>
  <si>
    <t>RO-40399</t>
  </si>
  <si>
    <t>RO-40362</t>
  </si>
  <si>
    <t>RO-40400</t>
  </si>
  <si>
    <t>RO-40363</t>
  </si>
  <si>
    <t>RO-40401</t>
  </si>
  <si>
    <t>RO-40366</t>
  </si>
  <si>
    <t>RO-40404</t>
  </si>
  <si>
    <t>RO-40367</t>
  </si>
  <si>
    <t>RO-40405</t>
  </si>
  <si>
    <t>RO-40368</t>
  </si>
  <si>
    <t>RO-40406</t>
  </si>
  <si>
    <t>RO-40370</t>
  </si>
  <si>
    <t>RO-40408</t>
  </si>
  <si>
    <t>RO-40371</t>
  </si>
  <si>
    <t>RO-40409</t>
  </si>
  <si>
    <t>RO-40372</t>
  </si>
  <si>
    <t>RO-40410</t>
  </si>
  <si>
    <t>RO-40373</t>
  </si>
  <si>
    <t>RO-40411</t>
  </si>
  <si>
    <t>RO-43343</t>
  </si>
  <si>
    <t>RO-40412</t>
  </si>
  <si>
    <t>RO-40375</t>
  </si>
  <si>
    <t>RO-40414</t>
  </si>
  <si>
    <t>RO-40376</t>
  </si>
  <si>
    <t>RO-40415</t>
  </si>
  <si>
    <t>RO-40388</t>
  </si>
  <si>
    <t>RO-40416</t>
  </si>
  <si>
    <t>RO-40389</t>
  </si>
  <si>
    <t>RO-40417</t>
  </si>
  <si>
    <t>RO-40429</t>
  </si>
  <si>
    <t>RO-40453</t>
  </si>
  <si>
    <t>RO-40431</t>
  </si>
  <si>
    <t>RO-40455</t>
  </si>
  <si>
    <t>RO-40432</t>
  </si>
  <si>
    <t>RO-40456</t>
  </si>
  <si>
    <t>RO-40433</t>
  </si>
  <si>
    <t>RO-40457</t>
  </si>
  <si>
    <t>RO-40434</t>
  </si>
  <si>
    <t>RO-40458</t>
  </si>
  <si>
    <t>RO-40435</t>
  </si>
  <si>
    <t>RO-40459</t>
  </si>
  <si>
    <t>RO-40436</t>
  </si>
  <si>
    <t>RO-40460</t>
  </si>
  <si>
    <t>RO-40437</t>
  </si>
  <si>
    <t>RO-40461</t>
  </si>
  <si>
    <t>RO-40438</t>
  </si>
  <si>
    <t>RO-40462</t>
  </si>
  <si>
    <t>RO-40439</t>
  </si>
  <si>
    <t>RO-40463</t>
  </si>
  <si>
    <t>RO-40440</t>
  </si>
  <si>
    <t>RO-40464</t>
  </si>
  <si>
    <t>RO-40441</t>
  </si>
  <si>
    <t>RO-40465</t>
  </si>
  <si>
    <t>RO-40442</t>
  </si>
  <si>
    <t>RO-40466</t>
  </si>
  <si>
    <t>RO-40443</t>
  </si>
  <si>
    <t>RO-40467</t>
  </si>
  <si>
    <t>RO-40444</t>
  </si>
  <si>
    <t>RO-40469</t>
  </si>
  <si>
    <t>RO-40445</t>
  </si>
  <si>
    <t>RO-41798</t>
  </si>
  <si>
    <t>RO-40447</t>
  </si>
  <si>
    <t>RO-40471</t>
  </si>
  <si>
    <t>RO-40483</t>
  </si>
  <si>
    <t>RO-40504</t>
  </si>
  <si>
    <t>RO-42271</t>
  </si>
  <si>
    <t>RO-42272</t>
  </si>
  <si>
    <t>RO-40494</t>
  </si>
  <si>
    <t>RO-40505</t>
  </si>
  <si>
    <t>RO-41799</t>
  </si>
  <si>
    <t>RO-44766</t>
  </si>
  <si>
    <t>RO-40485</t>
  </si>
  <si>
    <t>RO-40496</t>
  </si>
  <si>
    <t>RO-40486</t>
  </si>
  <si>
    <t>RO-40497</t>
  </si>
  <si>
    <t>RO-40487</t>
  </si>
  <si>
    <t>RO-40498</t>
  </si>
  <si>
    <t>RO-40492</t>
  </si>
  <si>
    <t>RO-40507</t>
  </si>
  <si>
    <t>RO-40500</t>
  </si>
  <si>
    <t>RO-40509</t>
  </si>
  <si>
    <t>RO-40377</t>
  </si>
  <si>
    <t>RO-40418</t>
  </si>
  <si>
    <t>RO-40378</t>
  </si>
  <si>
    <t>RO-40419</t>
  </si>
  <si>
    <t>RO-40379</t>
  </si>
  <si>
    <t>RO-40420</t>
  </si>
  <si>
    <t>RO-40380</t>
  </si>
  <si>
    <t>RO-40421</t>
  </si>
  <si>
    <t>RO-40381</t>
  </si>
  <si>
    <t>RO-40422</t>
  </si>
  <si>
    <t>RO-40382</t>
  </si>
  <si>
    <t>RO-40423</t>
  </si>
  <si>
    <t>RO-40383</t>
  </si>
  <si>
    <t>RO-40424</t>
  </si>
  <si>
    <t>RO-40384</t>
  </si>
  <si>
    <t>RO-40425</t>
  </si>
  <si>
    <t>RO-40385</t>
  </si>
  <si>
    <t>RO-40426</t>
  </si>
  <si>
    <t>RO-40448</t>
  </si>
  <si>
    <t>RO-40472</t>
  </si>
  <si>
    <t>RO-40450</t>
  </si>
  <si>
    <t>RO-40474</t>
  </si>
  <si>
    <t>RO-40451</t>
  </si>
  <si>
    <t>RO-40475</t>
  </si>
  <si>
    <t>RO-42820</t>
  </si>
  <si>
    <t>RO-42821</t>
  </si>
  <si>
    <t>RO-40452</t>
  </si>
  <si>
    <t>RO-40476</t>
  </si>
  <si>
    <t>RO-40488</t>
  </si>
  <si>
    <t>RO-40501</t>
  </si>
  <si>
    <t>RO-40478</t>
  </si>
  <si>
    <t>RO-40503</t>
  </si>
  <si>
    <t>RO-40519</t>
  </si>
  <si>
    <t>RO-40520</t>
  </si>
  <si>
    <t>RO-40521</t>
  </si>
  <si>
    <t>RO-40522</t>
  </si>
  <si>
    <t>RO-40523</t>
  </si>
  <si>
    <t>RO-40524</t>
  </si>
  <si>
    <t>RO-40525</t>
  </si>
  <si>
    <t>RO-40526</t>
  </si>
  <si>
    <t>RO-40527</t>
  </si>
  <si>
    <t>RO-40529</t>
  </si>
  <si>
    <t>RO-40530</t>
  </si>
  <si>
    <t>RO-40528</t>
  </si>
  <si>
    <t>RO-40532</t>
  </si>
  <si>
    <t>RO-40533</t>
  </si>
  <si>
    <t>RO-40531</t>
  </si>
  <si>
    <t>RO-40535</t>
  </si>
  <si>
    <t>RO-40534</t>
  </si>
  <si>
    <t>RO-40536</t>
  </si>
  <si>
    <t>RO-40537</t>
  </si>
  <si>
    <t>RO-40538</t>
  </si>
  <si>
    <t>RO-40539</t>
  </si>
  <si>
    <t>RO-40540</t>
  </si>
  <si>
    <t>RO-40541</t>
  </si>
  <si>
    <t>RO-40542</t>
  </si>
  <si>
    <t>RO-40543</t>
  </si>
  <si>
    <t>RO-40544</t>
  </si>
  <si>
    <t>RO-40546</t>
  </si>
  <si>
    <t>RO-40547</t>
  </si>
  <si>
    <t>RO-40545</t>
  </si>
  <si>
    <t>RO-40549</t>
  </si>
  <si>
    <t>RO-40550</t>
  </si>
  <si>
    <t>RO-40548</t>
  </si>
  <si>
    <t>RO-40552</t>
  </si>
  <si>
    <t>RO-40551</t>
  </si>
  <si>
    <t>RO-40554</t>
  </si>
  <si>
    <t>RO-40555</t>
  </si>
  <si>
    <t>RO-40556</t>
  </si>
  <si>
    <t>RO-40557</t>
  </si>
  <si>
    <t>RO-40558</t>
  </si>
  <si>
    <t>RO-40559</t>
  </si>
  <si>
    <t>RO-40560</t>
  </si>
  <si>
    <t>RO-40561</t>
  </si>
  <si>
    <t>RO-40562</t>
  </si>
  <si>
    <t>RO-40564</t>
  </si>
  <si>
    <t>RO-40565</t>
  </si>
  <si>
    <t>RO-40563</t>
  </si>
  <si>
    <t>RO-40567</t>
  </si>
  <si>
    <t>RO-40568</t>
  </si>
  <si>
    <t>RO-40566</t>
  </si>
  <si>
    <t>RO-40570</t>
  </si>
  <si>
    <t>RO-40569</t>
  </si>
  <si>
    <t>RO-40514</t>
  </si>
  <si>
    <t>RO-40571</t>
  </si>
  <si>
    <t>RO-40572</t>
  </si>
  <si>
    <t>RO-40573</t>
  </si>
  <si>
    <t>RO-40574</t>
  </si>
  <si>
    <t>RO-40575</t>
  </si>
  <si>
    <t>RO-40576</t>
  </si>
  <si>
    <t>RO-40577</t>
  </si>
  <si>
    <t>RO-40578</t>
  </si>
  <si>
    <t>RO-40579</t>
  </si>
  <si>
    <t>RO-40580</t>
  </si>
  <si>
    <t>RO-40581</t>
  </si>
  <si>
    <t>RO-40582</t>
  </si>
  <si>
    <t>RO-40583</t>
  </si>
  <si>
    <t>RO-40584</t>
  </si>
  <si>
    <t>RO-40585</t>
  </si>
  <si>
    <t>RO-40586</t>
  </si>
  <si>
    <t>RO-40587</t>
  </si>
  <si>
    <t>RO-40588</t>
  </si>
  <si>
    <t>RO-40589</t>
  </si>
  <si>
    <t>RO-40590</t>
  </si>
  <si>
    <t>RO-40591</t>
  </si>
  <si>
    <t>RO-40592</t>
  </si>
  <si>
    <t>RO-40593</t>
  </si>
  <si>
    <t>RO-40594</t>
  </si>
  <si>
    <t>RO-40595</t>
  </si>
  <si>
    <t>RO-40596</t>
  </si>
  <si>
    <t>RO-40597</t>
  </si>
  <si>
    <t>RO-40598</t>
  </si>
  <si>
    <t>RO-40599</t>
  </si>
  <si>
    <t>RO-40600</t>
  </si>
  <si>
    <t>RO-40601</t>
  </si>
  <si>
    <t>RO-40602</t>
  </si>
  <si>
    <t>RO-40603</t>
  </si>
  <si>
    <t>RO-40604</t>
  </si>
  <si>
    <t>RO-40605</t>
  </si>
  <si>
    <t>RO-40606</t>
  </si>
  <si>
    <t>RO-40607</t>
  </si>
  <si>
    <t>RO-40608</t>
  </si>
  <si>
    <t>RO-40609</t>
  </si>
  <si>
    <t>RO-40610</t>
  </si>
  <si>
    <t>RO-40613</t>
  </si>
  <si>
    <t>RO-40614</t>
  </si>
  <si>
    <t>RO-40615</t>
  </si>
  <si>
    <t>RO-40616</t>
  </si>
  <si>
    <t>RO-40617</t>
  </si>
  <si>
    <t>RO-40618</t>
  </si>
  <si>
    <t>RO-40619</t>
  </si>
  <si>
    <t>RO-40620</t>
  </si>
  <si>
    <t>RO-40621</t>
  </si>
  <si>
    <t>RO-40622</t>
  </si>
  <si>
    <t>RO-40623</t>
  </si>
  <si>
    <t>RO-40624</t>
  </si>
  <si>
    <t>RO-40625</t>
  </si>
  <si>
    <t>RO-40626</t>
  </si>
  <si>
    <t>RO-40627</t>
  </si>
  <si>
    <t>RO-40628</t>
  </si>
  <si>
    <t>RO-40629</t>
  </si>
  <si>
    <t>RO-40630</t>
  </si>
  <si>
    <t>RO-40631</t>
  </si>
  <si>
    <t>RO-40632</t>
  </si>
  <si>
    <t>RO-40633</t>
  </si>
  <si>
    <t>RO-40634</t>
  </si>
  <si>
    <t>RO-40647</t>
  </si>
  <si>
    <t>RO-40648</t>
  </si>
  <si>
    <t>RO-40649</t>
  </si>
  <si>
    <t>RO-40650</t>
  </si>
  <si>
    <t>RO-40651</t>
  </si>
  <si>
    <t>RO-40652</t>
  </si>
  <si>
    <t>RO-40653</t>
  </si>
  <si>
    <t>RO-40654</t>
  </si>
  <si>
    <t>RO-40655</t>
  </si>
  <si>
    <t>RO-40656</t>
  </si>
  <si>
    <t>RO-40657</t>
  </si>
  <si>
    <t>RO-40658</t>
  </si>
  <si>
    <t>RO-40659</t>
  </si>
  <si>
    <t>RO-40660</t>
  </si>
  <si>
    <t>RO-40661</t>
  </si>
  <si>
    <t>RO-40662</t>
  </si>
  <si>
    <t>RO-40663</t>
  </si>
  <si>
    <t>RO-40664</t>
  </si>
  <si>
    <t>RO-40665</t>
  </si>
  <si>
    <t>RO-40666</t>
  </si>
  <si>
    <t>RO-40667</t>
  </si>
  <si>
    <t>RO-40668</t>
  </si>
  <si>
    <t>RO-40669</t>
  </si>
  <si>
    <t>RO-40670</t>
  </si>
  <si>
    <t>RO-40638</t>
  </si>
  <si>
    <t>RO-40553</t>
  </si>
  <si>
    <t>RO-42379</t>
  </si>
  <si>
    <t>RO-42380</t>
  </si>
  <si>
    <t>RO-42910</t>
  </si>
  <si>
    <t>RO-42911</t>
  </si>
  <si>
    <t>RO-40925</t>
  </si>
  <si>
    <t>RO-43467</t>
  </si>
  <si>
    <t>RO-40928</t>
  </si>
  <si>
    <t>RO-40930</t>
  </si>
  <si>
    <t>RO-40935</t>
  </si>
  <si>
    <t>RO-40955</t>
  </si>
  <si>
    <t>RO-40956</t>
  </si>
  <si>
    <t>RO-43118</t>
  </si>
  <si>
    <t>RO-40988</t>
  </si>
  <si>
    <t>RO-40942</t>
  </si>
  <si>
    <t>RO-42808</t>
  </si>
  <si>
    <t>RO-42935</t>
  </si>
  <si>
    <t>RO-42838</t>
  </si>
  <si>
    <t>RO-43276</t>
  </si>
  <si>
    <t>RO-40953</t>
  </si>
  <si>
    <t>RO-40984</t>
  </si>
  <si>
    <t>RO-40974</t>
  </si>
  <si>
    <t>RO-40975</t>
  </si>
  <si>
    <t>RO-40976</t>
  </si>
  <si>
    <t>RO-40978</t>
  </si>
  <si>
    <t>RO-43310</t>
  </si>
  <si>
    <t>RO-40980</t>
  </si>
  <si>
    <t>RO-40981</t>
  </si>
  <si>
    <t>RO-43147</t>
  </si>
  <si>
    <t>RO-40982</t>
  </si>
  <si>
    <t>RO-41030</t>
  </si>
  <si>
    <t>RO-41031</t>
  </si>
  <si>
    <t>RO-41028</t>
  </si>
  <si>
    <t>RO-41029</t>
  </si>
  <si>
    <t>RO-42920</t>
  </si>
  <si>
    <t>RO-41033</t>
  </si>
  <si>
    <t>RO-41037</t>
  </si>
  <si>
    <t>RO-42650</t>
  </si>
  <si>
    <t>RO-42643</t>
  </si>
  <si>
    <t>RO-43833</t>
  </si>
  <si>
    <t>RO-41079</t>
  </si>
  <si>
    <t>RO-41081</t>
  </si>
  <si>
    <t>RO-41083</t>
  </si>
  <si>
    <t>RO-41082</t>
  </si>
  <si>
    <t>RO-41087</t>
  </si>
  <si>
    <t>RO-41092</t>
  </si>
  <si>
    <t>RO-43112</t>
  </si>
  <si>
    <t>RO-42280</t>
  </si>
  <si>
    <t>RO-43195</t>
  </si>
  <si>
    <t>RO-41104</t>
  </si>
  <si>
    <t>RO-41135</t>
  </si>
  <si>
    <t>RO-43113</t>
  </si>
  <si>
    <t>RO-42395</t>
  </si>
  <si>
    <t>RO-41098</t>
  </si>
  <si>
    <t>RO-44242</t>
  </si>
  <si>
    <t>RO-42186</t>
  </si>
  <si>
    <t>RO-43164</t>
  </si>
  <si>
    <t>RO-41163</t>
  </si>
  <si>
    <t>RO-43165</t>
  </si>
  <si>
    <t>RO-43170</t>
  </si>
  <si>
    <t>RO-41144</t>
  </si>
  <si>
    <t>RO-41113</t>
  </si>
  <si>
    <t>RO-41138</t>
  </si>
  <si>
    <t>RO-41137</t>
  </si>
  <si>
    <t>RO-44461</t>
  </si>
  <si>
    <t>RO-43836</t>
  </si>
  <si>
    <t>RO-41688</t>
  </si>
  <si>
    <t>RO-43859</t>
  </si>
  <si>
    <t>RO-41164</t>
  </si>
  <si>
    <t>RO-51228</t>
  </si>
  <si>
    <t>RO-41166</t>
  </si>
  <si>
    <t>RO-51229</t>
  </si>
  <si>
    <t>RO-41168</t>
  </si>
  <si>
    <t>RO-13320</t>
  </si>
  <si>
    <t>RO-43449</t>
  </si>
  <si>
    <t>RO-13321</t>
  </si>
  <si>
    <t>RO-42664</t>
  </si>
  <si>
    <t>RO-41170</t>
  </si>
  <si>
    <t>RO-41171</t>
  </si>
  <si>
    <t>RO-41177</t>
  </si>
  <si>
    <t>RO-14019</t>
  </si>
  <si>
    <t>RO-14020</t>
  </si>
  <si>
    <t>RO-43829</t>
  </si>
  <si>
    <t>RO-42208</t>
  </si>
  <si>
    <t>RO-41178</t>
  </si>
  <si>
    <t>RO-42649</t>
  </si>
  <si>
    <t>RO-42831</t>
  </si>
  <si>
    <t>RO-43228</t>
  </si>
  <si>
    <t>RO-43402</t>
  </si>
  <si>
    <t>RO-14021</t>
  </si>
  <si>
    <t>RO-14022</t>
  </si>
  <si>
    <t>RO-43327</t>
  </si>
  <si>
    <t>RO-43422</t>
  </si>
  <si>
    <t>RO-43326</t>
  </si>
  <si>
    <t>RO-41204</t>
  </si>
  <si>
    <t>RO-41207</t>
  </si>
  <si>
    <t>RO-43971</t>
  </si>
  <si>
    <t>RO-41208</t>
  </si>
  <si>
    <t>RO-41773</t>
  </si>
  <si>
    <t>RO-41209</t>
  </si>
  <si>
    <t>RO-41212</t>
  </si>
  <si>
    <t>RO-41211</t>
  </si>
  <si>
    <t>RO-43473</t>
  </si>
  <si>
    <t>RO-42387</t>
  </si>
  <si>
    <t>RO-43415</t>
  </si>
  <si>
    <t>RO-41229</t>
  </si>
  <si>
    <t>RO-41230</t>
  </si>
  <si>
    <t>RO-43269</t>
  </si>
  <si>
    <t>RO-42215</t>
  </si>
  <si>
    <t>RO-42399</t>
  </si>
  <si>
    <t>RO-42198</t>
  </si>
  <si>
    <t>RO-41239</t>
  </si>
  <si>
    <t>RO-41240</t>
  </si>
  <si>
    <t>RO-41227</t>
  </si>
  <si>
    <t>RO-42193</t>
  </si>
  <si>
    <t>RO-42196</t>
  </si>
  <si>
    <t>RO-42210</t>
  </si>
  <si>
    <t>RO-42194</t>
  </si>
  <si>
    <t>RO-42195</t>
  </si>
  <si>
    <t>RO-42977</t>
  </si>
  <si>
    <t>RO-42978</t>
  </si>
  <si>
    <t>RO-42979</t>
  </si>
  <si>
    <t>RO-42980</t>
  </si>
  <si>
    <t>RO-42981</t>
  </si>
  <si>
    <t>RO-44586</t>
  </si>
  <si>
    <t>RO-42983</t>
  </si>
  <si>
    <t>RO-44777</t>
  </si>
  <si>
    <t>RO-44585</t>
  </si>
  <si>
    <t>RO-42887</t>
  </si>
  <si>
    <t>RO-42885</t>
  </si>
  <si>
    <t>RO-42886</t>
  </si>
  <si>
    <t>RO-42883</t>
  </si>
  <si>
    <t>RO-42884</t>
  </si>
  <si>
    <t>RO-43226</t>
  </si>
  <si>
    <t>RO-43014</t>
  </si>
  <si>
    <t>RO-42830</t>
  </si>
  <si>
    <t>RO-42829</t>
  </si>
  <si>
    <t>RO-41278</t>
  </si>
  <si>
    <t>RO-41763</t>
  </si>
  <si>
    <t>RO-42283</t>
  </si>
  <si>
    <t>RO-41396</t>
  </si>
  <si>
    <t>RO-41399</t>
  </si>
  <si>
    <t>RO-41400</t>
  </si>
  <si>
    <t>RO-41401</t>
  </si>
  <si>
    <t>RO-41402</t>
  </si>
  <si>
    <t>RO-41404</t>
  </si>
  <si>
    <t>RO-41781</t>
  </si>
  <si>
    <t>RO-41732</t>
  </si>
  <si>
    <t>RO-41034</t>
  </si>
  <si>
    <t>RO-40989</t>
  </si>
  <si>
    <t>RO-41292</t>
  </si>
  <si>
    <t>RO-41293</t>
  </si>
  <si>
    <t>RO-41295</t>
  </si>
  <si>
    <t>RO-41296</t>
  </si>
  <si>
    <t>RO-41388</t>
  </si>
  <si>
    <t>RO-43246</t>
  </si>
  <si>
    <t>RO-41279</t>
  </si>
  <si>
    <t>RO-41288</t>
  </si>
  <si>
    <t>RO-41291</t>
  </si>
  <si>
    <t>RO-42216</t>
  </si>
  <si>
    <t>RO-42282</t>
  </si>
  <si>
    <t>RO-41379</t>
  </si>
  <si>
    <t>RO-41387</t>
  </si>
  <si>
    <t>RO-41297</t>
  </si>
  <si>
    <t>RO-41300</t>
  </si>
  <si>
    <t>RO-42874</t>
  </si>
  <si>
    <t>RO-42875</t>
  </si>
  <si>
    <t>RO-42876</t>
  </si>
  <si>
    <t>RO-42877</t>
  </si>
  <si>
    <t>RO-41316</t>
  </si>
  <si>
    <t>RO-43273</t>
  </si>
  <si>
    <t>RO-41321</t>
  </si>
  <si>
    <t>RO-41329</t>
  </si>
  <si>
    <t>RO-44638</t>
  </si>
  <si>
    <t>RO-41320</t>
  </si>
  <si>
    <t>RO-43439</t>
  </si>
  <si>
    <t>RO-41334</t>
  </si>
  <si>
    <t>RO-41336</t>
  </si>
  <si>
    <t>RO-41337</t>
  </si>
  <si>
    <t>RO-41338</t>
  </si>
  <si>
    <t>RO-41339</t>
  </si>
  <si>
    <t>RO-41340</t>
  </si>
  <si>
    <t>RO-41341</t>
  </si>
  <si>
    <t>RO-41342</t>
  </si>
  <si>
    <t>RO-41343</t>
  </si>
  <si>
    <t>RO-41344</t>
  </si>
  <si>
    <t>RO-41345</t>
  </si>
  <si>
    <t>RO-41346</t>
  </si>
  <si>
    <t>RO-41347</t>
  </si>
  <si>
    <t>RO-41348</t>
  </si>
  <si>
    <t>RO-41349</t>
  </si>
  <si>
    <t>RO-41350</t>
  </si>
  <si>
    <t>RO-41351</t>
  </si>
  <si>
    <t>RO-41352</t>
  </si>
  <si>
    <t>RO-14023</t>
  </si>
  <si>
    <t>RO-14024</t>
  </si>
  <si>
    <t>RO-14025</t>
  </si>
  <si>
    <t>RO-14026</t>
  </si>
  <si>
    <t>RO-14027</t>
  </si>
  <si>
    <t>RO-14028</t>
  </si>
  <si>
    <t>RO-14029</t>
  </si>
  <si>
    <t>RO-14030</t>
  </si>
  <si>
    <t>RO-14031</t>
  </si>
  <si>
    <t>RO-14032</t>
  </si>
  <si>
    <t>RO-14033</t>
  </si>
  <si>
    <t>RO-14034</t>
  </si>
  <si>
    <t>RO-14035</t>
  </si>
  <si>
    <t>RO-14036</t>
  </si>
  <si>
    <t>RO-14037</t>
  </si>
  <si>
    <t>RO-14038</t>
  </si>
  <si>
    <t>RO-41353</t>
  </si>
  <si>
    <t>RO-41354</t>
  </si>
  <si>
    <t>RO-41355</t>
  </si>
  <si>
    <t>RO-41356</t>
  </si>
  <si>
    <t>RO-41357</t>
  </si>
  <si>
    <t>RO-41358</t>
  </si>
  <si>
    <t>RO-41359</t>
  </si>
  <si>
    <t>RO-41360</t>
  </si>
  <si>
    <t>RO-41361</t>
  </si>
  <si>
    <t>RO-41362</t>
  </si>
  <si>
    <t>RO-41363</t>
  </si>
  <si>
    <t>RO-41364</t>
  </si>
  <si>
    <t>RO-41365</t>
  </si>
  <si>
    <t>RO-41366</t>
  </si>
  <si>
    <t>RO-41367</t>
  </si>
  <si>
    <t>RO-41368</t>
  </si>
  <si>
    <t>RO-41369</t>
  </si>
  <si>
    <t>RO-41370</t>
  </si>
  <si>
    <t>RO-41371</t>
  </si>
  <si>
    <t>RO-41372</t>
  </si>
  <si>
    <t>RO-41373</t>
  </si>
  <si>
    <t>RO-41374</t>
  </si>
  <si>
    <t>RO-41375</t>
  </si>
  <si>
    <t>RO-41376</t>
  </si>
  <si>
    <t>RO-41596</t>
  </si>
  <si>
    <t>RO-41599</t>
  </si>
  <si>
    <t>RO-43107</t>
  </si>
  <si>
    <t>RO-41602</t>
  </si>
  <si>
    <t>RO-42445</t>
  </si>
  <si>
    <t>RO-42418</t>
  </si>
  <si>
    <t>RO-43247</t>
  </si>
  <si>
    <t>RO-41762</t>
  </si>
  <si>
    <t>RO-41621</t>
  </si>
  <si>
    <t>RO-41634</t>
  </si>
  <si>
    <t>RO-41626</t>
  </si>
  <si>
    <t>RO-42415</t>
  </si>
  <si>
    <t>RO-41622</t>
  </si>
  <si>
    <t>RO-41623</t>
  </si>
  <si>
    <t>RO-41624</t>
  </si>
  <si>
    <t>RO-41625</t>
  </si>
  <si>
    <t>RO-41627</t>
  </si>
  <si>
    <t>RO-41628</t>
  </si>
  <si>
    <t>RO-41630</t>
  </si>
  <si>
    <t>RO-41632</t>
  </si>
  <si>
    <t>RO-41633</t>
  </si>
  <si>
    <t>RO-44908</t>
  </si>
  <si>
    <t>RO-42412</t>
  </si>
  <si>
    <t>RO-42442</t>
  </si>
  <si>
    <t>RO-42455</t>
  </si>
  <si>
    <t>RO-42413</t>
  </si>
  <si>
    <t>RO-43462</t>
  </si>
  <si>
    <t>RO-42811</t>
  </si>
  <si>
    <t>RO-43871</t>
  </si>
  <si>
    <t>RO-43568</t>
  </si>
  <si>
    <t>RO-41429</t>
  </si>
  <si>
    <t>RO-41431</t>
  </si>
  <si>
    <t>RO-41432</t>
  </si>
  <si>
    <t>RO-41614</t>
  </si>
  <si>
    <t>RO-41435</t>
  </si>
  <si>
    <t>RO-41443</t>
  </si>
  <si>
    <t>RO-43047</t>
  </si>
  <si>
    <t>RO-43456</t>
  </si>
  <si>
    <t>RO-42426</t>
  </si>
  <si>
    <t>RO-41453</t>
  </si>
  <si>
    <t>RO-41454</t>
  </si>
  <si>
    <t>RO-41455</t>
  </si>
  <si>
    <t>RO-41456</t>
  </si>
  <si>
    <t>RO-41457</t>
  </si>
  <si>
    <t>RO-41458</t>
  </si>
  <si>
    <t>RO-41459</t>
  </si>
  <si>
    <t>RO-41460</t>
  </si>
  <si>
    <t>RO-41461</t>
  </si>
  <si>
    <t>RO-41463</t>
  </si>
  <si>
    <t>RO-41464</t>
  </si>
  <si>
    <t>RO-41466</t>
  </si>
  <si>
    <t>RO-41465</t>
  </si>
  <si>
    <t>RO-41467</t>
  </si>
  <si>
    <t>RO-41469</t>
  </si>
  <si>
    <t>RO-41470</t>
  </si>
  <si>
    <t>RO-41473</t>
  </si>
  <si>
    <t>RO-41475</t>
  </si>
  <si>
    <t>RO-41476</t>
  </si>
  <si>
    <t>RO-41482</t>
  </si>
  <si>
    <t>RO-41479</t>
  </si>
  <si>
    <t>RO-41648</t>
  </si>
  <si>
    <t>RO-41481</t>
  </si>
  <si>
    <t>RO-41493</t>
  </si>
  <si>
    <t>RO-41494</t>
  </si>
  <si>
    <t>RO-41495</t>
  </si>
  <si>
    <t>RO-41496</t>
  </si>
  <si>
    <t>RO-42416</t>
  </si>
  <si>
    <t>RO-45041</t>
  </si>
  <si>
    <t>RO-42417</t>
  </si>
  <si>
    <t>RO-42456</t>
  </si>
  <si>
    <t>RO-42467</t>
  </si>
  <si>
    <t>RO-41502</t>
  </si>
  <si>
    <t>RO-41544</t>
  </si>
  <si>
    <t>RO-42285</t>
  </si>
  <si>
    <t>RO-41552</t>
  </si>
  <si>
    <t>RO-41651</t>
  </si>
  <si>
    <t>RO-41653</t>
  </si>
  <si>
    <t>RO-41652</t>
  </si>
  <si>
    <t>RO-42425</t>
  </si>
  <si>
    <t>RO-41575</t>
  </si>
  <si>
    <t>RO-41582</t>
  </si>
  <si>
    <t>RO-41557</t>
  </si>
  <si>
    <t>RO-41558</t>
  </si>
  <si>
    <t>RO-41559</t>
  </si>
  <si>
    <t>RO-41565</t>
  </si>
  <si>
    <t>RO-41657</t>
  </si>
  <si>
    <t>RO-41569</t>
  </si>
  <si>
    <t>RO-41570</t>
  </si>
  <si>
    <t>RO-41571</t>
  </si>
  <si>
    <t>RO-41578</t>
  </si>
  <si>
    <t>RO-42430</t>
  </si>
  <si>
    <t>RO-41581</t>
  </si>
  <si>
    <t>RO-41584</t>
  </si>
  <si>
    <t>RO-42476</t>
  </si>
  <si>
    <t>RO-42994</t>
  </si>
  <si>
    <t>RO-41586</t>
  </si>
  <si>
    <t>RO-41587</t>
  </si>
  <si>
    <t>RO-41591</t>
  </si>
  <si>
    <t>RO-41592</t>
  </si>
  <si>
    <t>RO-41589</t>
  </si>
  <si>
    <t>RO-41588</t>
  </si>
  <si>
    <t>RO-41590</t>
  </si>
  <si>
    <t>RO-41594</t>
  </si>
  <si>
    <t>RO-41593</t>
  </si>
  <si>
    <t>RO-42424</t>
  </si>
  <si>
    <t>RO-41664</t>
  </si>
  <si>
    <t>RO-41665</t>
  </si>
  <si>
    <t>RO-41662</t>
  </si>
  <si>
    <t>RO-41661</t>
  </si>
  <si>
    <t>MOBILIZAÇÃO E DESMOBILIZAÇÃO DE OBRA</t>
  </si>
  <si>
    <t>01.01</t>
  </si>
  <si>
    <t>ED-50392</t>
  </si>
  <si>
    <t>ED-50393</t>
  </si>
  <si>
    <t>01.02</t>
  </si>
  <si>
    <t>ED-50389</t>
  </si>
  <si>
    <t>ED-50390</t>
  </si>
  <si>
    <t>SERVIÇOS PRELIMINARES</t>
  </si>
  <si>
    <t>02.01</t>
  </si>
  <si>
    <t>LIMPEZA DO TERRENO</t>
  </si>
  <si>
    <t>ED-50701</t>
  </si>
  <si>
    <t>CAPINA MANUAL DO TERRENO, EXCLUSIVE RASTELAMENTO E QUEIMA</t>
  </si>
  <si>
    <t>ED-50703</t>
  </si>
  <si>
    <t>ED-8143</t>
  </si>
  <si>
    <t>02.02</t>
  </si>
  <si>
    <t>DESMATAMENTO E DESTOCAMENTO</t>
  </si>
  <si>
    <t>ED-50702</t>
  </si>
  <si>
    <t>02.03</t>
  </si>
  <si>
    <t>SUPRESSÃO DE ÁRVORE</t>
  </si>
  <si>
    <t>ED-50699</t>
  </si>
  <si>
    <t>ED-50697</t>
  </si>
  <si>
    <t>02.04</t>
  </si>
  <si>
    <t>SONDAGEM</t>
  </si>
  <si>
    <t>ED-48457</t>
  </si>
  <si>
    <t>ED-48454</t>
  </si>
  <si>
    <t>ED-48455</t>
  </si>
  <si>
    <t>ED-48438</t>
  </si>
  <si>
    <t>ED-48446</t>
  </si>
  <si>
    <t>ED-48506</t>
  </si>
  <si>
    <t>ED-48514</t>
  </si>
  <si>
    <t>ED-48509</t>
  </si>
  <si>
    <t>ED-48512</t>
  </si>
  <si>
    <t>ED-48510</t>
  </si>
  <si>
    <t>02.06</t>
  </si>
  <si>
    <t>ED-48499</t>
  </si>
  <si>
    <t>ED-48466</t>
  </si>
  <si>
    <t>ED-48468</t>
  </si>
  <si>
    <t>ED-48469</t>
  </si>
  <si>
    <t>ED-48515</t>
  </si>
  <si>
    <t>ED-48500</t>
  </si>
  <si>
    <t>02.07</t>
  </si>
  <si>
    <t>DEMOLIÇÃO DE FORRO</t>
  </si>
  <si>
    <t>ED-48463</t>
  </si>
  <si>
    <t>ED-48460</t>
  </si>
  <si>
    <t>ED-48459</t>
  </si>
  <si>
    <t>ED-48464</t>
  </si>
  <si>
    <t>ED-48496</t>
  </si>
  <si>
    <t>CJ</t>
  </si>
  <si>
    <t>ED-48458</t>
  </si>
  <si>
    <t>ED-48494</t>
  </si>
  <si>
    <t>ED-48495</t>
  </si>
  <si>
    <t>ED-48493</t>
  </si>
  <si>
    <t>ED-48497</t>
  </si>
  <si>
    <t>02.09</t>
  </si>
  <si>
    <t>DEMOLIÇÃO DE IMPERMEABILIZAÇÃO</t>
  </si>
  <si>
    <t>ED-48465</t>
  </si>
  <si>
    <t>02.10</t>
  </si>
  <si>
    <t>ED-48467</t>
  </si>
  <si>
    <t>ED-48470</t>
  </si>
  <si>
    <t>ED-48471</t>
  </si>
  <si>
    <t>02.11</t>
  </si>
  <si>
    <t>ED-48452</t>
  </si>
  <si>
    <t>ED-48453</t>
  </si>
  <si>
    <t>ED-8024</t>
  </si>
  <si>
    <t>ED-48437</t>
  </si>
  <si>
    <t>02.12</t>
  </si>
  <si>
    <t>DEMOLIÇÃO DE ALVENARIA</t>
  </si>
  <si>
    <t>ED-48436</t>
  </si>
  <si>
    <t>ED-48435</t>
  </si>
  <si>
    <t>02.13</t>
  </si>
  <si>
    <t>DEMOLIÇÃO DE CONCRETO</t>
  </si>
  <si>
    <t>ED-48443</t>
  </si>
  <si>
    <t>ED-48445</t>
  </si>
  <si>
    <t>ED-48441</t>
  </si>
  <si>
    <t>ED-48442</t>
  </si>
  <si>
    <t>ED-48444</t>
  </si>
  <si>
    <t>ED-48440</t>
  </si>
  <si>
    <t>02.14</t>
  </si>
  <si>
    <t>ED-48474</t>
  </si>
  <si>
    <t>ED-48475</t>
  </si>
  <si>
    <t>02.15</t>
  </si>
  <si>
    <t>ED-48488</t>
  </si>
  <si>
    <t>ED-48489</t>
  </si>
  <si>
    <t>ED-48486</t>
  </si>
  <si>
    <t>ED-48487</t>
  </si>
  <si>
    <t>ED-48476</t>
  </si>
  <si>
    <t>ED-48491</t>
  </si>
  <si>
    <t>ED-48507</t>
  </si>
  <si>
    <t>ED-48490</t>
  </si>
  <si>
    <t>ED-48473</t>
  </si>
  <si>
    <t>ED-48472</t>
  </si>
  <si>
    <t>02.16</t>
  </si>
  <si>
    <t>ED-48504</t>
  </si>
  <si>
    <t>ED-48501</t>
  </si>
  <si>
    <t>ED-48502</t>
  </si>
  <si>
    <t>ED-48503</t>
  </si>
  <si>
    <t>ED-48478</t>
  </si>
  <si>
    <t>ED-48480</t>
  </si>
  <si>
    <t>ED-48479</t>
  </si>
  <si>
    <t>ED-48483</t>
  </si>
  <si>
    <t>ED-48481</t>
  </si>
  <si>
    <t>ED-48485</t>
  </si>
  <si>
    <t>ED-48484</t>
  </si>
  <si>
    <t>ED-48482</t>
  </si>
  <si>
    <t>ED-48505</t>
  </si>
  <si>
    <t>ED-48508</t>
  </si>
  <si>
    <t>REMOÇÃO DE CERCA E ALAMBRADO</t>
  </si>
  <si>
    <t>ED-48434</t>
  </si>
  <si>
    <t>ED-48439</t>
  </si>
  <si>
    <t>ED-48449</t>
  </si>
  <si>
    <t>02.19</t>
  </si>
  <si>
    <t>REMOÇÃO DE VIDRO</t>
  </si>
  <si>
    <t>ED-48516</t>
  </si>
  <si>
    <t>02.20</t>
  </si>
  <si>
    <t>REMOÇÃO DE ITEM ESCOLAR</t>
  </si>
  <si>
    <t>ED-48498</t>
  </si>
  <si>
    <t>INSTALAÇÕES PROVISÓRIAS</t>
  </si>
  <si>
    <t>03.01</t>
  </si>
  <si>
    <t>PLACA DE OBRA</t>
  </si>
  <si>
    <t>ED-16660</t>
  </si>
  <si>
    <t>FORNECIMENTO E COLOCAÇÃO DE PLACA DE OBRA EM CHAPA GALVANIZADA #26, ESP. 0,45 MM, PLOTADA COM ADESIVO VINÍLICO, AFIXADA COM REBITES 4,8X40 MM, EM ESTRUTURA METÁLICA DE METALON 20X20 MM, ESP. 1,25 MM, INCLUSIVE SUPORTE EM EUCALIPTO AUTOCLAVADO PINTADO COM TINTA PVA DUAS (2) DEMÃOS</t>
  </si>
  <si>
    <t>INSTALAÇÃO PROVISÓRIA ÁGUA E ENERGIA</t>
  </si>
  <si>
    <t>LIGAÇÃO DE ÁGUA PROVISÓRIA PARA CANTEIRO,  INCLUSIVE HIDRÔMETRO E CAVALETE PARA MEDIÇÃO DE ÁGUA - ENTRADA PRINCIPAL, EM AÇO GALVANIZADO DN 20MM (1/2") - PADRÃO CONCESSIONÁRIA</t>
  </si>
  <si>
    <t>03.03</t>
  </si>
  <si>
    <t>ESCRITÓRIO DE OBRA</t>
  </si>
  <si>
    <t>ED-50125</t>
  </si>
  <si>
    <t>ED-50155</t>
  </si>
  <si>
    <t>MÊS</t>
  </si>
  <si>
    <t>ED-50135</t>
  </si>
  <si>
    <t>BARRACÃO DE OBRA, EM CHAPA DE COMPENSADO RESINADO, INCLUSIVE  INSTALAÇÕES SANITÁRIAS E MOBILIÁRIO - PADRÃO DER-MG</t>
  </si>
  <si>
    <t>ED-50128</t>
  </si>
  <si>
    <t>BARRACÃO DE OBRA PARA DEPÓSITO E FERRAMENTARIA TIPO-I, ÁREA INTERNA 14,52M2, EM CHAPA DE COMPENSADO RESINADO, INCLUSIVE MOBILIÁRIO (OBRA DE PEQUENO PORTE, EFETIVO ATÉ 30 HOMENS), PADRÃO DER-MG</t>
  </si>
  <si>
    <t>ED-50129</t>
  </si>
  <si>
    <t>BARRACÃO DE OBRA PARA DEPÓSITO E FERRAMENTARIA TIPO-II, ÁREA INTERNA 25,41M2, EM CHAPA DE COMPENSADO RESINADO, INCLUSIVE MOBILIÁRIO (OBRA DE MÉDIO PORTE, EFETIVO DE 30 A 60 HOMENS), PADRÃO DER-MG</t>
  </si>
  <si>
    <t>ED-50148</t>
  </si>
  <si>
    <t>BARRACÃO DE OBRA PARA ESCRITÓRIO DA EMPREITEIRA TIPO-I, ÁREA INTERNA 18,15M2, EM CHAPA DE COMPENSADO RESINADO, INCLUSIVE MOBILIÁRIO (OBRA DE PEQUENO A MÉDIO PORTE, EFETIVO ATÉ 60 HOMENS) - PADRÃO DER-MG</t>
  </si>
  <si>
    <t>ED-50149</t>
  </si>
  <si>
    <t>BARRACÃO DE OBRA PARA ESCRITÓRIO DA EMPREITEIRA TIPO-II, ÁREA INTERNA 21,78M2, EM CHAPA DE COMPENSADO RESINADO, INCLUSIVE MOBILIÁRIO (OBRA DE GRANDE PORTE, EFETIVO ACIMA 60 HOMENS) - PADRÃO DER-MG</t>
  </si>
  <si>
    <t>ED-50146</t>
  </si>
  <si>
    <t>BARRACÃO DE OBRA PARA ESCRITÓRIO DA FISCALIZAÇÃO TIPO-I, ÁREA INTERNA 18,15M2, EM CHAPA DE COMPENSADO RESINADO, INCLUSIVE MOBILIÁRIO (OBRA DE PEQUENO A MÉDIO PORTE, EFETIVO ATÉ 60 HOMENS) - PADRÃO DER-MG</t>
  </si>
  <si>
    <t>ED-50147</t>
  </si>
  <si>
    <t>BARRACÃO DE OBRA PARA ESCRITÓRIO DA FISCALIZAÇÃO TIPO-II, ÁREA INTERNA 21,78M2, EM CHAPA DE COMPENSADO RESINADO, INCLUSIVE MOBILIÁRIO (OBRA DE GRANDE PORTE, EFETIVO ACIMA 60 HOMENS) - PADRÃO DER-MG</t>
  </si>
  <si>
    <t>ED-50130</t>
  </si>
  <si>
    <t>BARRACÃO DE OBRA PARA INSTALAÇÃO SANITÁRIA TIPO-I, ÁREA INTERNA 14,52M2, EM CHAPA DE COMPENSADO RESINADO (OBRA DE PEQUENO PORTE, EFETIVO ATÉ 30 HOMENS), PADRÃO DER-MG</t>
  </si>
  <si>
    <t>ED-50131</t>
  </si>
  <si>
    <t>BARRACÃO DE OBRA PARA INSTALAÇÃO SANITÁRIA TIPO-II, ÁREA INTERNA 18,15M2, EM CHAPA DE COMPENSADO RESINADO (OBRA DE MÉDIO PORTE, EFETIVO DE 30 A 60 HOMENS), PADRÃO DER-MG</t>
  </si>
  <si>
    <t>ED-50132</t>
  </si>
  <si>
    <t>BARRACÃO DE OBRA PARA INSTALAÇÃO SANITÁRIA TIPO-III, ÁREA INTERNA 25,41M2, EM CHAPA DE COMPENSADO RESINADO (OBRA DE GRANDE PORTE, EFETIVO ACIMA DE 60 HOMENS), PADRÃO DER-MG</t>
  </si>
  <si>
    <t>ED-50133</t>
  </si>
  <si>
    <t>BARRACÃO DE OBRA PARA REFEITÓRIO TIPO-I, ÁREA INTERNA 18,15M2, EM CHAPA DE COMPENSADO RESINADO (OBRA DE MÉDIO PORTE, EFETIVO DE 30 A 60 HOMENS), PADRÃO DER-MG</t>
  </si>
  <si>
    <t>ED-50134</t>
  </si>
  <si>
    <t>BARRACÃO DE OBRA PARA REFEITÓRIO TIPO-II, ÁREA INTERNA 25,41M2, EM CHAPA DE COMPENSADO RESINADO (OBRA DE GRANDE PORTE, EFETIVO ACIMA DE 60 HOMENS), PADRÃO DER-MG</t>
  </si>
  <si>
    <t>ED-50126</t>
  </si>
  <si>
    <t>BARRACÃO DE OBRA PARA VESTIÁRIO TIPO-I, ÁREA INTERNA 25,41M2, EM CHAPA DE COMPENSADO RESINADO, INCLUSIVE MOBILIÁRIO (OBRA DE PEQUENO PORTE, EFETIVO ATÉ 30 HOMENS), PADRÃO DER-MG</t>
  </si>
  <si>
    <t>ED-50127</t>
  </si>
  <si>
    <t>BARRACÃO DE OBRA PARA VESTIÁRIO TIPO-II, ÁREA INTERNA 67,76M2, EM CHAPA DE COMPENSADO RESINADO, INCLUSIVE MOBILIÁRIO (OBRA DE MÉDIO PORTE, EFETIVO DE 30 A 60 HOMENS), PADRÃO DER-MG</t>
  </si>
  <si>
    <t>ED-16344</t>
  </si>
  <si>
    <t>ED-16341</t>
  </si>
  <si>
    <t>LIGAÇÃO PROVISÓRIA DE ÁGUA E ESGOTO PARA CONTAINER (ESCRITÓRIO DE OBRA)</t>
  </si>
  <si>
    <t>ED-16343</t>
  </si>
  <si>
    <t>LIGAÇÃO PROVISÓRIA DE ÁGUA E ESGOTO PARA CONTAINER (VESTIÁRIO DE OBRA), EXCLUSIVE CHUVEIRO ELÉTRICO</t>
  </si>
  <si>
    <t>ED-16342</t>
  </si>
  <si>
    <t>LIGAÇÃO PROVISÓRIA DE ENERGIA ELÉTRICA PARA CONTAINER</t>
  </si>
  <si>
    <t>ED-16356</t>
  </si>
  <si>
    <t>LIGAÇÕES PROVISÓRIAS PARA CONTAINER TIPO 1 (CORRESPONDENTE AO CÓDIGO ED-16348)</t>
  </si>
  <si>
    <t>ED-16357</t>
  </si>
  <si>
    <t>LIGAÇÕES PROVISÓRIAS PARA CONTAINER TIPO 2 (CORRESPONDENTE AO CÓDIGO ED-16349)</t>
  </si>
  <si>
    <t>ED-16358</t>
  </si>
  <si>
    <t>LIGAÇÕES PROVISÓRIAS PARA CONTAINER TIPO 3 (CORRESPONDENTE AO CÓDIGO ED-16350)</t>
  </si>
  <si>
    <t>ED-16359</t>
  </si>
  <si>
    <t>LIGAÇÕES PROVISÓRIAS PARA CONTAINER TIPO 4 (CORRESPONDENTE AO CÓDIGO ED-16351)</t>
  </si>
  <si>
    <t>ED-16360</t>
  </si>
  <si>
    <t>LIGAÇÕES PROVISÓRIAS PARA CONTAINER TIPO 5 (CORRESPONDENTE AO CÓDIGO ED-16352)</t>
  </si>
  <si>
    <t>ED-16361</t>
  </si>
  <si>
    <t>LIGAÇÕES PROVISÓRIAS PARA CONTAINER TIPO 6 (CORRESPONDENTE AO CÓDIGO ED-16353)</t>
  </si>
  <si>
    <t>ED-16362</t>
  </si>
  <si>
    <t>LIGAÇÕES PROVISÓRIAS PARA CONTAINER TIPO 7 (CORRESPONDENTE AO CÓDIGO ED-16354)</t>
  </si>
  <si>
    <t>ED-16363</t>
  </si>
  <si>
    <t>LIGAÇÕES PROVISÓRIAS PARA CONTAINER TIPO 8 (CORRESPONDENTE AO CÓDIGO ED-16355)</t>
  </si>
  <si>
    <t>ED-16348</t>
  </si>
  <si>
    <t>LOCAÇÃO DE CONTAINER COM ISOLAMENTO TÉRMICO, TIPO 1, PARA ESCRITÓRIO DE OBRA, COM MEDIDAS REFERENCIAIS DE (6) METROS COMPRIMENTO, (2,3) METROS LARGURA E (2,5) METROS ALTURA ÚTIL INTERNA, INCLUSIVE AR CONDICIONADO E LIGAÇÕES ELÉTRICAS INTERNAS, EXCLUSIVE MOBILIZAÇÃO/DESMOBILIZAÇÃO E LIGAÇÕES PROVISÓRIAS EXTERNAS</t>
  </si>
  <si>
    <t>ED-16349</t>
  </si>
  <si>
    <t>LOCAÇÃO DE CONTAINER COM ISOLAMENTO TÉRMICO, TIPO 2, PARA ESCRITÓRIO DE OBRA COM SANITÁRIO CONTENDO UM (1) VASO SANITÁRIO E UM (1) LAVATÓRIO, COM MEDIDAS REFERENCIAIS DE (6) METROS COMPRIMENTO, (2,3) METROS LARGURA E (2,5) METROS ALTURA ÚTIL INTERNA, INCLUSIVE AR CONDICIONADO E LIGAÇÕES ELÉTRICAS E HIDROSSANITÁRIAS INTERNAS, EXCLUSIVE MOBILIZAÇÃO/DESMOBILIZAÇÃO E LIGAÇÕES PROVISÓRIAS EXTERNAS</t>
  </si>
  <si>
    <t>ED-16350</t>
  </si>
  <si>
    <t>LOCAÇÃO DE CONTAINER COM ISOLAMENTO TÉRMICO, TIPO 3, PARA DEPÓSITO/FERRAMENTARIA DE OBRA, COM MEDIDAS REFERENCIAIS DE (6) METROS COMPRIMENTO, (2,3) METROS LARGURA E (2,5) METROS ALTURA ÚTIL INTERNA, INCLUSIVE LIGAÇÕES ELÉTRICAS INTERNAS, EXCLUSIVE MOBILIZAÇÃO/DESMOBILIZAÇÃO E LIGAÇÕES PROVISÓRIAS EXTERNAS</t>
  </si>
  <si>
    <t>ED-16351</t>
  </si>
  <si>
    <t>LOCAÇÃO DE CONTAINER COM ISOLAMENTO TÉRMICO, TIPO 4, PARA REFEITÓRIO DE OBRA, COM MEDIDAS REFERENCIAIS DE (6) METROS COMPRIMENTO, (2,3) METROS LARGURA E (2,5) METROS ALTURA ÚTIL INTERNA, INCLUSIVE LIGAÇÕES ELÉTRICAS INTERNAS, EXCLUSIVE MOBILIZAÇÃO/DESMOBILIZAÇÃO E LIGAÇÕES PROVISÓRIAS EXTERNAS</t>
  </si>
  <si>
    <t>ED-16352</t>
  </si>
  <si>
    <t>LOCAÇÃO DE CONTAINER COM ISOLAMENTO TÉRMICO, TIPO 5, PARA VESTIÁRIO DE OBRA COM SETE (7) CHUVEIROS E DOIS (2) LAVATÓRIOS, COM MEDIDAS REFERENCIAIS DE (6) METROS COMPRIMENTO, (2,3) METROS LARGURA E (2,5) METROS ALTURA ÚTIL INTERNA, INCLUSIVE LIGAÇÕES ELÉTRICAS E HIDROSSANITÁRIAS INTERNAS, EXCLUSIVE MOBILIZAÇÃO/DESMOBILIZAÇÃO E LIGAÇÕES PROVISÓRIAS EXTERNAS</t>
  </si>
  <si>
    <t>ED-16353</t>
  </si>
  <si>
    <t>LOCAÇÃO DE CONTAINER COM ISOLAMENTO TÉRMICO, TIPO 6, PARA VESTIÁRIO DE OBRA COM SETE (7) VASOS SANITÁRIOS, UM (1) MICTÓRIO E UM (1) LAVATÓRIO, COM MEDIDAS REFERENCIAIS DE (6) METROS COMPRIMENTO, (2,3) METROS LARGURA E (2,5) METROS ALTURA ÚTIL INTERNA, INCLUSIVE LIGAÇÕES ELÉTRICAS E HIDROSSANITÁRIAS INTERNAS, EXCLUSIVE MOBILIZAÇÃO/DESMOBILIZAÇÃO E LIGAÇÕES PROVISÓRIAS EXTERNAS</t>
  </si>
  <si>
    <t>ED-16354</t>
  </si>
  <si>
    <t>LOCAÇÃO DE CONTAINER COM ISOLAMENTO TÉRMICO, TIPO 7, PARA VESTIÁRIO DE OBRA COM QUATRO (4) CHUVEIROS, TRÊS (3) VASOS SANITÁRIOS, UM (1) MICTÓRIO E UM (1) LAVATÓRIO, COM MEDIDAS REFERENCIAIS DE (6) METROS COMPRIMENTO, (2,3) METROS LARGURA E (2,5) METROS ALTURA ÚTIL INTERNA, INCLUSIVE LIGAÇÕES ELÉTRICAS E HIDROSSANITÁRIAS INTERNAS, EXCLUSIVE MOBILIZAÇÃO/DESMOBILIZAÇÃO E LIGAÇÕES PROVISÓRIAS EXTERNAS</t>
  </si>
  <si>
    <t>ED-16355</t>
  </si>
  <si>
    <t>LOCAÇÃO DE CONTAINER COM ISOLAMENTO TÉRMICO, TIPO 8, PARA VESTIÁRIO DE OBRA COM OITO (8) BANCOS E CINCO (5) ARMÁRIOS, COM MEDIDAS REFERENCIAIS DE (6) METROS COMPRIMENTO, (2,3) METROS LARGURA E (2,5) METROS ALTURA ÚTIL INTERNA, INCLUSIVE LIGAÇÕES ELÉTRICAS INTERNAS, EXCLUSIVE MOBILIZAÇÃO/DESMOBILIZAÇÃO E LIGAÇÕES PROVISÓRIAS EXTERNAS</t>
  </si>
  <si>
    <t>ED-50137</t>
  </si>
  <si>
    <t>LOCAÇÃO DA OBRA</t>
  </si>
  <si>
    <t>ED-50276</t>
  </si>
  <si>
    <t>ED-50274</t>
  </si>
  <si>
    <t>ED-50275</t>
  </si>
  <si>
    <t>03.05</t>
  </si>
  <si>
    <t>TAPUME E CERCA</t>
  </si>
  <si>
    <t>ED-50136</t>
  </si>
  <si>
    <t>ED-50163</t>
  </si>
  <si>
    <t>ED-50162</t>
  </si>
  <si>
    <t>ED-50165</t>
  </si>
  <si>
    <t>ED-50164</t>
  </si>
  <si>
    <t>PROTEÇÃO DE TRANSEUNTE</t>
  </si>
  <si>
    <t>ED-50157</t>
  </si>
  <si>
    <t>ED-50156</t>
  </si>
  <si>
    <t>03.07</t>
  </si>
  <si>
    <t>ANDAIME</t>
  </si>
  <si>
    <t>ED-48243</t>
  </si>
  <si>
    <t>ED-9075</t>
  </si>
  <si>
    <t>FORNECIMENTO DE ANDAIME METÁLICO PARA FACHADA (LOCAÇÃO), INCLUSIVE PISO METÁLICO E SAPATAS, EXCLUSIVE MONTAGEM E DESMONTAGEM</t>
  </si>
  <si>
    <t>ED-9076</t>
  </si>
  <si>
    <t>FORNECIMENTO DE ANDAIME METÁLICO TUBULAR TIPO TORRE (LOCAÇÃO), INCLUSIVE RODÍZIOS, EXCLUSIVE MONTAGEM E DESMONTAGEM</t>
  </si>
  <si>
    <t>ED-48246</t>
  </si>
  <si>
    <t>MONTAGEM E DESMONTAGEM DE ANDAIME METÁLICO PARA FACHADA COM PISO METÁLICO, EXCLUSIVE FORNECIMENTO DO ANDAIME E RODAPÉ/GUARDA-CORPO EM MADEIRA</t>
  </si>
  <si>
    <t>ED-48245</t>
  </si>
  <si>
    <t>MONTAGEM E DESMONTAGEM DE ANDAIME METÁLICO PARA FACHADA COM PISO METÁLICO, INCLUSIVE RODAPÉ/GUARDA-CORPO EM MADEIRA, EXCLUSIVE FORNECIMENTO DO ANDAIME</t>
  </si>
  <si>
    <t>ED-9077</t>
  </si>
  <si>
    <t>MONTAGEM E DESMONTAGEM DE ANDAIME METÁLICO TUBULAR TIPO TORRE, EXCLUSIVE FORNECIMENTO DO ANDAIME</t>
  </si>
  <si>
    <t>ED-48249</t>
  </si>
  <si>
    <t>ED-48248</t>
  </si>
  <si>
    <t>TERRAPLENAGEM/TRABALHOS EM TERRA</t>
  </si>
  <si>
    <t>04.01</t>
  </si>
  <si>
    <t>REGULARIZAÇÃO E COMPACTAÇÃO DE SOLO</t>
  </si>
  <si>
    <t>ED-51100</t>
  </si>
  <si>
    <t>CORTE E DESATERRO PARA REGULARIZAÇÃO E ARRASTAMENTO NIVELADO A CURTA DISTÂNCIA COM LÂMINA</t>
  </si>
  <si>
    <t>ED-51123</t>
  </si>
  <si>
    <t>REGULARIZAÇÃO E COMPACTAÇÃO DE TERRENO COM PLACA VIBRATÓRIA</t>
  </si>
  <si>
    <t>ED-51124</t>
  </si>
  <si>
    <t>REGULARIZAÇÃO E COMPACTAÇÃO DE TERRENO COM ROLO VIBRATÓRIO</t>
  </si>
  <si>
    <t>ED-51122</t>
  </si>
  <si>
    <t>REGULARIZAÇÃO E COMPACTAÇÃO DE TERRENO MANUAL, COM SOQUETE</t>
  </si>
  <si>
    <t>ESCAVAÇÃO MECÂNICA</t>
  </si>
  <si>
    <t>ED-51105</t>
  </si>
  <si>
    <t>ESCAVAÇÃO E CARGA MECANIZADA EM MATERIAL DE 1ª CATEGORIA</t>
  </si>
  <si>
    <t>ED-51106</t>
  </si>
  <si>
    <t>ESCAVAÇÃO E CARGA MECANIZADA EM MATERIAL DE 2ª CATEGORIA</t>
  </si>
  <si>
    <t>ED-51103</t>
  </si>
  <si>
    <t>ESCAVAÇÃO MECÂNICA COM TRATOR, INCLUSIVE TRANSPORTE ATÉ 50 M EM MATERIAL DE 1ª CATEGORIA</t>
  </si>
  <si>
    <t>ED-51104</t>
  </si>
  <si>
    <t>ESCAVAÇÃO MECÂNICA COM TRATOR, INCLUSIVE TRANSPORTE ATÉ 50 M EM MATERIAL DE 2ª CATEGORIA</t>
  </si>
  <si>
    <t>ED-51111</t>
  </si>
  <si>
    <t>ESCAVAÇÃO MECÂNICA DE VALAS COM DESCARGA LATERAL H &lt;= 1,50 M</t>
  </si>
  <si>
    <t>ED-51114</t>
  </si>
  <si>
    <t>ESCAVAÇÃO MECÂNICA DE VALAS COM DESCARGA LATERAL H &gt; 5,00 M</t>
  </si>
  <si>
    <t>ED-51112</t>
  </si>
  <si>
    <t>ESCAVAÇÃO MECÂNICA DE VALAS COM DESCARGA LATERAL 1,50 M &lt; H &lt;= 3,00 M</t>
  </si>
  <si>
    <t>ED-51113</t>
  </si>
  <si>
    <t>ESCAVAÇÃO MECÂNICA DE VALAS COM DESCARGA LATERAL 3,00 M &lt; H &lt;= 5,00 M</t>
  </si>
  <si>
    <t>ED-51115</t>
  </si>
  <si>
    <t>ESCAVAÇÃO MECÂNICA DE VALAS COM DESCARGA SOBRE CAMINHÃO H &lt;= 1,50 M</t>
  </si>
  <si>
    <t>ED-51118</t>
  </si>
  <si>
    <t>ESCAVAÇÃO MECÂNICA DE VALAS COM DESCARGA SOBRE CAMINHÃO H &gt; 5,00 M</t>
  </si>
  <si>
    <t>ED-51116</t>
  </si>
  <si>
    <t>ESCAVAÇÃO MECÂNICA DE VALAS COM DESCARGA SOBRE CAMINHÃO 1,50 M &lt; H &lt;= 3,00 M</t>
  </si>
  <si>
    <t>ED-51117</t>
  </si>
  <si>
    <t>ESCAVAÇÃO MECÂNICA DE VALAS COM DESCARGA SOBRE CAMINHÃO 3,00 M &lt; H &lt;= 5,00 M</t>
  </si>
  <si>
    <t>ED-51119</t>
  </si>
  <si>
    <t>ESCAVAÇÃO MECÂNICA EM SOLO MOLE COM DESCARGA DIRETA SOBRE CAMINHÃO</t>
  </si>
  <si>
    <t>04.03</t>
  </si>
  <si>
    <t>ESCAVAÇÃO MANUAL</t>
  </si>
  <si>
    <t>ED-51110</t>
  </si>
  <si>
    <t>ESCAVAÇÃO MANUAL DE TERRA (DESATERRO MANUAL)</t>
  </si>
  <si>
    <t>ED-51108</t>
  </si>
  <si>
    <t>ESCAVAÇÃO MANUAL DE VALA COM PROFUNDIDADE MAIOR QUE 1,5M E MENOR OU IGUAL 3,0M</t>
  </si>
  <si>
    <t>ED-51109</t>
  </si>
  <si>
    <t>ESCAVAÇÃO MANUAL DE VALA COM PROFUNDIDADE MAIOR QUE 3,0M E MENOR OU IGUAL 5,0M</t>
  </si>
  <si>
    <t>ED-51107</t>
  </si>
  <si>
    <t>ESCAVAÇÃO MANUAL DE VALA COM PROFUNDIDADE MENOR OU IGUAL A 1,5M</t>
  </si>
  <si>
    <t>04.04</t>
  </si>
  <si>
    <t>COMPACTAÇÃO DE FUNDO DE VALA</t>
  </si>
  <si>
    <t>ED-51094</t>
  </si>
  <si>
    <t>APILOAMENTO DO FUNDO DE VALAS COM PLACA</t>
  </si>
  <si>
    <t>ED-51093</t>
  </si>
  <si>
    <t>APILOAMENTO DO FUNDO DE VALAS COM SOQUETE</t>
  </si>
  <si>
    <t>ED-51099</t>
  </si>
  <si>
    <t>COMPACTAÇÃO DE VALAS OU ÁREAS, MANUALMENTE A 95% DO PN, COM PLACA VIBRATÓRIA</t>
  </si>
  <si>
    <t>04.05</t>
  </si>
  <si>
    <t>ATERRO E REATERRO</t>
  </si>
  <si>
    <t>ED-51096</t>
  </si>
  <si>
    <t>ATERRO COMPACTADO COM PLACA VIBRATÓRIA</t>
  </si>
  <si>
    <t>ED-51098</t>
  </si>
  <si>
    <t>ATERRO COMPACTADO COM ROLO VIBRATÓRIO A 95% DO P.N.</t>
  </si>
  <si>
    <t>ED-51095</t>
  </si>
  <si>
    <t>ATERRO COMPACTADO COM ROLO VIBRATÓRIO SEM GRAU DE COMPACTAÇÃO</t>
  </si>
  <si>
    <t>ED-51097</t>
  </si>
  <si>
    <t>ATERRO COMPACTADO MANUAL, COM SOQUETE</t>
  </si>
  <si>
    <t>ED-51121</t>
  </si>
  <si>
    <t>REATERRO COMPACTADO DE VALA COM EQUIPAMENTO PLACA VIBRATÓRIA</t>
  </si>
  <si>
    <t>ED-51120</t>
  </si>
  <si>
    <t>REATERRO MANUAL DE VALA</t>
  </si>
  <si>
    <t>04.06</t>
  </si>
  <si>
    <t>ESCORAMENTO DE VALA</t>
  </si>
  <si>
    <t>ED-51101</t>
  </si>
  <si>
    <t>ESCORAMENTO DE VALA TIPO CONTÍNUO EMPREGANDO PRANCHAS E LONGARINAS DE PEROBA</t>
  </si>
  <si>
    <t>ED-51102</t>
  </si>
  <si>
    <t>ESCORAMENTO DE VALA TIPO DESCONTÍNUO EMPREGANDO PRANCHAS E LONGARINAS DE PEROBA</t>
  </si>
  <si>
    <t>FUNDAÇÕES</t>
  </si>
  <si>
    <t>05.01</t>
  </si>
  <si>
    <t>FUNDAÇÃO SUPERFICIAL E RASA</t>
  </si>
  <si>
    <t>ED-49746</t>
  </si>
  <si>
    <t>PERFURAÇÃO DE ESTACA BROCA A TRADO MANUAL D = 150 MM</t>
  </si>
  <si>
    <t>ED-49747</t>
  </si>
  <si>
    <t>PERFURAÇÃO DE ESTACA BROCA A TRADO MANUAL D = 200 MM</t>
  </si>
  <si>
    <t>ED-49748</t>
  </si>
  <si>
    <t>PERFURAÇÃO DE ESTACA BROCA A TRADO MANUAL D = 250 MM</t>
  </si>
  <si>
    <t>ED-49749</t>
  </si>
  <si>
    <t>PERFURAÇÃO DE ESTACA BROCA A TRADO MANUAL D = 300 MM</t>
  </si>
  <si>
    <t>FUNDAÇÃO PROFUNDA</t>
  </si>
  <si>
    <t>ED-49773</t>
  </si>
  <si>
    <t>CORTE DE ESTACA TIPO TRILHO TR 25/32 DUPLO</t>
  </si>
  <si>
    <t>ED-49771</t>
  </si>
  <si>
    <t>CORTE DE ESTACA TIPO TRILHO TR 25/32 SIMPLES</t>
  </si>
  <si>
    <t>ED-49774</t>
  </si>
  <si>
    <t>CORTE DE ESTACA TIPO TRILHO TR 37/45/57 DUPLO</t>
  </si>
  <si>
    <t>ED-49772</t>
  </si>
  <si>
    <t>CORTE DE ESTACA TIPO TRILHO TR 37/45/57 SIMPLES</t>
  </si>
  <si>
    <t>ED-49738</t>
  </si>
  <si>
    <t>CORTE E PREPARO DE CABEÇA DE ESTACAS</t>
  </si>
  <si>
    <t>ED-49711</t>
  </si>
  <si>
    <t>CRAVAÇÃO E CONCRETAGEM ESTACA TIPO FRANKI MOLDADA "IN LOCO" 130 TON D = 520 MM</t>
  </si>
  <si>
    <t>ED-49712</t>
  </si>
  <si>
    <t>CRAVAÇÃO E CONCRETAGEM ESTACA TIPO FRANKI MOLDADA "IN LOCO" 170 TON D = 600 MM</t>
  </si>
  <si>
    <t>ED-49708</t>
  </si>
  <si>
    <t>CRAVAÇÃO E CONCRETAGEM ESTACA TIPO FRANKI MOLDADA "IN LOCO" 55 TON D = 350 MM</t>
  </si>
  <si>
    <t>ED-49709</t>
  </si>
  <si>
    <t>CRAVAÇÃO E CONCRETAGEM ESTACA TIPO FRANKI MOLDADA "IN LOCO" 70 TON D = 400 MM</t>
  </si>
  <si>
    <t>ED-49710</t>
  </si>
  <si>
    <t>CRAVAÇÃO E CONCRETAGEM ESTACA TIPO FRANKI MOLDADA "IN LOCO" 95 TON D = 450 MM</t>
  </si>
  <si>
    <t>ED-49737</t>
  </si>
  <si>
    <t>EMENDA DE ESTACA PRÉ MOLDADA ACIMA DE 95T</t>
  </si>
  <si>
    <t>ED-49735</t>
  </si>
  <si>
    <t>EMENDA DE ESTACA PRÉ-MOLDADA ATÉ 65T</t>
  </si>
  <si>
    <t>ED-49736</t>
  </si>
  <si>
    <t>EMENDA DE ESTACA PRÉ-MOLDADA DE 65T A 95T</t>
  </si>
  <si>
    <t>ED-15801</t>
  </si>
  <si>
    <t>ENCAMISAMENTO DE TUBULÃO COM TUBO DE CONCRETO (MANILHA), DIÂMETRO 90CM, INCLUSIVE TRANSPORTE E FORNECIMENTO</t>
  </si>
  <si>
    <t>ED-49741</t>
  </si>
  <si>
    <t>ED-49742</t>
  </si>
  <si>
    <t>ED-49743</t>
  </si>
  <si>
    <t>ED-49777</t>
  </si>
  <si>
    <t>ESCAVAÇÃO MANUAL DE TUBULÃO A CÉU ABERTO</t>
  </si>
  <si>
    <t>ED-49721</t>
  </si>
  <si>
    <t>ESTACA PRÉ-MOLDADA DE CONCRETO ARMADO CRAVADA D = 180 MM/35T</t>
  </si>
  <si>
    <t>ED-49722</t>
  </si>
  <si>
    <t>ESTACA PRÉ-MOLDADA DE CONCRETO ARMADO CRAVADA D = 230 MM/55T</t>
  </si>
  <si>
    <t>ED-49723</t>
  </si>
  <si>
    <t>ESTACA PRÉ-MOLDADA DE CONCRETO ARMADO CRAVADA D = 260 MM/70T</t>
  </si>
  <si>
    <t>ED-49724</t>
  </si>
  <si>
    <t>ESTACA PRÉ-MOLDADA DE CONCRETO ARMADO CRAVADA D = 330 MM/90T</t>
  </si>
  <si>
    <t>ED-49725</t>
  </si>
  <si>
    <t>ESTACA PRÉ-MOLDADA DE CONCRETO ARMADO CRAVADA D = 380 MM/105T</t>
  </si>
  <si>
    <t>ED-49726</t>
  </si>
  <si>
    <t>ESTACA PRÉ-MOLDADA DE CONCRETO ARMADO CRAVADA D = 420 MM/130T</t>
  </si>
  <si>
    <t>ED-49727</t>
  </si>
  <si>
    <t>ESTACA PRÉ-MOLDADA DE CONCRETO ARMADO CRAVADA D = 500 MM/150T</t>
  </si>
  <si>
    <t>ED-49728</t>
  </si>
  <si>
    <t>ESTACA PRÉ-MOLDADA DE CONCRETO ARMADO CRAVADA 15 X 15 CM/25T</t>
  </si>
  <si>
    <t>ED-49729</t>
  </si>
  <si>
    <t>ESTACA PRÉ-MOLDADA DE CONCRETO ARMADO CRAVADA 17 x 17 CM/35T</t>
  </si>
  <si>
    <t>ED-49730</t>
  </si>
  <si>
    <t>ESTACA PRÉ-MOLDADA DE CONCRETO ARMADO CRAVADA 20 X 20 CM/50T</t>
  </si>
  <si>
    <t>ED-49731</t>
  </si>
  <si>
    <t>ESTACA PRÉ-MOLDADA DE CONCRETO ARMADO CRAVADA 21,5 X 21,5 CM/60T</t>
  </si>
  <si>
    <t>ED-49732</t>
  </si>
  <si>
    <t>ESTACA PRÉ-MOLDADA DE CONCRETO ARMADO CRAVADA 23 X 23 CM/70T</t>
  </si>
  <si>
    <t>ED-49733</t>
  </si>
  <si>
    <t>ESTACA PRÉ-MOLDADA DE CONCRETO ARMADO CRAVADA 25,5 X 25,5 CM/85T</t>
  </si>
  <si>
    <t>ED-49734</t>
  </si>
  <si>
    <t>ESTACA PRÉ-MOLDADA DE CONCRETO ARMADO CRAVADA 28 X 28 CM/105T</t>
  </si>
  <si>
    <t>ED-49766</t>
  </si>
  <si>
    <t>ESTACA TIPO TRILHO TR-25 DUPLO</t>
  </si>
  <si>
    <t>ED-49761</t>
  </si>
  <si>
    <t>ESTACA TIPO TRILHO TR-25 SIMPLES</t>
  </si>
  <si>
    <t>ED-49767</t>
  </si>
  <si>
    <t>ESTACA TIPO TRILHO TR-32 DUPLO</t>
  </si>
  <si>
    <t>ED-49762</t>
  </si>
  <si>
    <t>ESTACA TIPO TRILHO TR-32 SIMPLES</t>
  </si>
  <si>
    <t>ED-49768</t>
  </si>
  <si>
    <t>ESTACA TIPO TRILHO TR-37 DUPLO</t>
  </si>
  <si>
    <t>ED-49763</t>
  </si>
  <si>
    <t>ESTACA TIPO TRILHO TR-37 SIMPLES</t>
  </si>
  <si>
    <t>ED-49769</t>
  </si>
  <si>
    <t>ESTACA TIPO TRILHO TR-45 DUPLO</t>
  </si>
  <si>
    <t>ED-49764</t>
  </si>
  <si>
    <t>ESTACA TIPO TRILHO TR-45 SIMPLES</t>
  </si>
  <si>
    <t>ED-49770</t>
  </si>
  <si>
    <t>ESTACA TIPO TRILHO TR-57 DUPLO</t>
  </si>
  <si>
    <t>ED-49765</t>
  </si>
  <si>
    <t>ESTACA TIPO TRILHO TR-57 SIMPLES</t>
  </si>
  <si>
    <t>ED-49715</t>
  </si>
  <si>
    <t>ED-49716</t>
  </si>
  <si>
    <t>ED-49717</t>
  </si>
  <si>
    <t>ED-49718</t>
  </si>
  <si>
    <t>ED-49750</t>
  </si>
  <si>
    <t>MOBILIZAÇÃO E DESMOBILIZAÇÃO DE EQUIPAMENTO PARA BROCA TRADO DMT ATÉ 50 KM</t>
  </si>
  <si>
    <t>ED-49751</t>
  </si>
  <si>
    <t>MOBILIZAÇÃO E DESMOBILIZAÇÃO DE EQUIPAMENTO PARA BROCA TRADO DMT DE 50,1 A 100 KM</t>
  </si>
  <si>
    <t>ED-49719</t>
  </si>
  <si>
    <t>MOBILIZAÇÃO E DESMOBILIZAÇÃO DE EQUIPAMENTO PARA ESTACA CRAVADA DMT ATÉ 50 KM</t>
  </si>
  <si>
    <t>ED-49720</t>
  </si>
  <si>
    <t>MOBILIZAÇÃO E DESMOBILIZAÇÃO DE EQUIPAMENTO PARA ESTACA CRAVADA DMT DE 50,1 A 100 KM</t>
  </si>
  <si>
    <t>ED-49739</t>
  </si>
  <si>
    <t>MOBILIZAÇÃO E DESMOBILIZAÇÃO DE EQUIPAMENTO PARA ESTACA STRAUSS DMT ATÉ 50 KM</t>
  </si>
  <si>
    <t>ED-49740</t>
  </si>
  <si>
    <t>MOBILIZAÇÃO E DESMOBILIZAÇÃO DE EQUIPAMENTO PARA ESTACA STRAUSS DMT DE 50,1 A 100 KM</t>
  </si>
  <si>
    <t>ED-49706</t>
  </si>
  <si>
    <t>MOBILIZAÇÃO E DESMOBILIZAÇÃO DE EQUIPAMENTO PARA ESTACA TIPO FRANKI DMT ATÉ 50 KM</t>
  </si>
  <si>
    <t>ED-49707</t>
  </si>
  <si>
    <t>MOBILIZAÇÃO E DESMOBILIZAÇÃO DE EQUIPAMENTO PARA ESTACA TIPO FRANKI DMT DE 50,1 A 100 KM</t>
  </si>
  <si>
    <t>MOBILIZAÇÃO E DESMOBILIZAÇÃO DE EQUIPAMENTO PARA ESTACA TIPO HÉLICE CONTÍNUA DMT ATÉ 50 KM</t>
  </si>
  <si>
    <t>ED-49714</t>
  </si>
  <si>
    <t>MOBILIZAÇÃO E DESMOBILIZAÇÃO DE EQUIPAMENTO PARA ESTACA TIPO HÉLICE CONTÍNUA DMT DE 50,1 A 100 KM</t>
  </si>
  <si>
    <t>ED-49759</t>
  </si>
  <si>
    <t>MOBILIZAÇÃO E DESMOBILIZAÇÃO DE EQUIPAMENTO PARA ESTACA TRILHO DMT ATÉ 50 KM</t>
  </si>
  <si>
    <t>ED-49760</t>
  </si>
  <si>
    <t>MOBILIZAÇÃO E DESMOBILIZAÇÃO DE EQUIPAMENTO PARA ESTACA TRILHO DMT DE 50,1 A 100 KM</t>
  </si>
  <si>
    <t>ED-49752</t>
  </si>
  <si>
    <t>PERFURAÇÃO DE ESTACA BROCA A TRADO MECANIZADO D = 250 MM</t>
  </si>
  <si>
    <t>ED-49753</t>
  </si>
  <si>
    <t>PERFURAÇÃO DE ESTACA BROCA A TRADO MECANIZADO D = 300 MM</t>
  </si>
  <si>
    <t>ED-49754</t>
  </si>
  <si>
    <t>PERFURAÇÃO DE ESTACA BROCA A TRADO MECANIZADO D = 350 MM</t>
  </si>
  <si>
    <t>ED-49755</t>
  </si>
  <si>
    <t>PERFURAÇÃO DE ESTACA BROCA A TRADO MECANIZADO D = 400 MM</t>
  </si>
  <si>
    <t>ED-49756</t>
  </si>
  <si>
    <t>PERFURAÇÃO DE ESTACA BROCA A TRADO MECANIZADO D = 450 MM</t>
  </si>
  <si>
    <t>ED-49757</t>
  </si>
  <si>
    <t>PERFURAÇÃO DE ESTACA BROCA A TRADO MECANIZADO D = 500 MM</t>
  </si>
  <si>
    <t>05.03</t>
  </si>
  <si>
    <t>FORMA E DESFORMA</t>
  </si>
  <si>
    <t>ED-8571</t>
  </si>
  <si>
    <t>FORMA E DESFORMA DE COMPENSADO PLASTIFICADO, ESP. 12MM, REAPROVEITAMENTO (3X) (FUNDAÇÃO)</t>
  </si>
  <si>
    <t>ED-49811</t>
  </si>
  <si>
    <t>FORMA E DESFORMA DE COMPENSADO RESINADO, ESP. 12MM, REAPROVEITAMENTO (3X) (FUNDAÇÃO)</t>
  </si>
  <si>
    <t>ED-49810</t>
  </si>
  <si>
    <t>FORMA E DESFORMA DE TÁBUA E SARRAFO, REAPROVEITAMENTO (3X) (FUNDAÇÃO)</t>
  </si>
  <si>
    <t>05.04</t>
  </si>
  <si>
    <t>CONCRETO USINADO</t>
  </si>
  <si>
    <t>ED-49804</t>
  </si>
  <si>
    <t>FORNECIMENTO DE CONCRETO ESTRUTURAL, USINADO BOMBEADO, COM FCK 20 MPA, INCLUSIVE LANÇAMENTO, ADENSAMENTO E ACABAMENTO (FUNDAÇÃO)</t>
  </si>
  <si>
    <t>ED-49809</t>
  </si>
  <si>
    <t>FORNECIMENTO DE CONCRETO ESTRUTURAL, USINADO BOMBEADO, COM FCK 20 MPA, SLUMP 20 +/- 2 (SLUMPFLOW 48 A 53 CM, COM AGREGADOS PEDRISCO E AREIA, CONSUMO MÍNIMO DE CIMENTO DE 400 KG/M3), INCLUSIVE LANÇAMENTO, ADENSAMENTO E ACABAMENTO (FUNDAÇÃO)</t>
  </si>
  <si>
    <t>FORNECIMENTO DE CONCRETO ESTRUTURAL, USINADO BOMBEADO, COM FCK 25 MPA, INCLUSIVE LANÇAMENTO, ADENSAMENTO E ACABAMENTO (FUNDAÇÃO)</t>
  </si>
  <si>
    <t>ED-49806</t>
  </si>
  <si>
    <t>FORNECIMENTO DE CONCRETO ESTRUTURAL, USINADO BOMBEADO, COM FCK 30 MPA, INCLUSIVE LANÇAMENTO, ADENSAMENTO E ACABAMENTO (FUNDAÇÃO)</t>
  </si>
  <si>
    <t>ED-49807</t>
  </si>
  <si>
    <t>FORNECIMENTO DE CONCRETO ESTRUTURAL, USINADO BOMBEADO, COM FCK 35 MPA, INCLUSIVE LANÇAMENTO, ADENSAMENTO E ACABAMENTO (FUNDAÇÃO)</t>
  </si>
  <si>
    <t>ED-49808</t>
  </si>
  <si>
    <t>FORNECIMENTO DE CONCRETO ESTRUTURAL, USINADO BOMBEADO, COM FCK 40 MPA, INCLUSIVE LANÇAMENTO, ADENSAMENTO E ACABAMENTO (FUNDAÇÃO)</t>
  </si>
  <si>
    <t>ED-49797</t>
  </si>
  <si>
    <t>FORNECIMENTO DE CONCRETO ESTRUTURAL, USINADO, COM FCK 20 MPA, INCLUSIVE LANÇAMENTO, ADENSAMENTO E ACABAMENTO (FUNDAÇÃO)</t>
  </si>
  <si>
    <t>ED-49798</t>
  </si>
  <si>
    <t>FORNECIMENTO DE CONCRETO ESTRUTURAL, USINADO, COM FCK 25 MPA, INCLUSIVE LANÇAMENTO, ADENSAMENTO E ACABAMENTO (FUNDAÇÃO)</t>
  </si>
  <si>
    <t>ED-49799</t>
  </si>
  <si>
    <t>FORNECIMENTO DE CONCRETO ESTRUTURAL, USINADO, COM FCK 30 MPA, INCLUSIVE LANÇAMENTO, ADENSAMENTO E ACABAMENTO (FUNDAÇÃO)</t>
  </si>
  <si>
    <t>ED-49800</t>
  </si>
  <si>
    <t>FORNECIMENTO DE CONCRETO ESTRUTURAL, USINADO, COM FCK 35 MPA, INCLUSIVE LANÇAMENTO, ADENSAMENTO E ACABAMENTO (FUNDAÇÃO)</t>
  </si>
  <si>
    <t>ED-49801</t>
  </si>
  <si>
    <t>FORNECIMENTO DE CONCRETO ESTRUTURAL, USINADO, COM FCK 40 MPA, INCLUSIVE LANÇAMENTO, ADENSAMENTO E ACABAMENTO (FUNDAÇÃO)</t>
  </si>
  <si>
    <t>ED-49793</t>
  </si>
  <si>
    <t>FORNECIMENTO DE CONCRETO NÃO ESTRUTURAL, USINADO, COM FCK 10 MPA, INCLUSIVE LANÇAMENTO, ADENSAMENTO E ACABAMENTO (FUNDAÇÃO)</t>
  </si>
  <si>
    <t>ED-49795</t>
  </si>
  <si>
    <t>FORNECIMENTO DE CONCRETO NÃO ESTRUTURAL, USINADO, COM FCK 15 MPA, INCLUSIVE LANÇAMENTO, ADENSAMENTO E ACABAMENTO (FUNDAÇÃO)</t>
  </si>
  <si>
    <t>05.05</t>
  </si>
  <si>
    <t>CONCRETO PREPARADO EM OBRA</t>
  </si>
  <si>
    <t>ED-49786</t>
  </si>
  <si>
    <t>FORNECIMENTO DE CONCRETO ESTRUTURAL, PREPARADO EM OBRA COM BETONEIRA, COM FCK 20 MPA, INCLUSIVE LANÇAMENTO, ADENSAMENTO E ACABAMENTO (FUNDAÇÃO)</t>
  </si>
  <si>
    <t>ED-49787</t>
  </si>
  <si>
    <t>FORNECIMENTO DE CONCRETO ESTRUTURAL, PREPARADO EM OBRA COM BETONEIRA, COM FCK 25 MPA, INCLUSIVE LANÇAMENTO, ADENSAMENTO E ACABAMENTO (FUNDAÇÃO)</t>
  </si>
  <si>
    <t>ED-49788</t>
  </si>
  <si>
    <t>FORNECIMENTO DE CONCRETO ESTRUTURAL, PREPARADO EM OBRA COM BETONEIRA, COM FCK 30 MPA, INCLUSIVE LANÇAMENTO, ADENSAMENTO E ACABAMENTO (FUNDAÇÃO)</t>
  </si>
  <si>
    <t>ED-49789</t>
  </si>
  <si>
    <t>FORNECIMENTO DE CONCRETO ESTRUTURAL, PREPARADO EM OBRA COM BETONEIRA, COM FCK 35 MPA, INCLUSIVE LANÇAMENTO, ADENSAMENTO E ACABAMENTO (FUNDAÇÃO)</t>
  </si>
  <si>
    <t>ED-49790</t>
  </si>
  <si>
    <t>FORNECIMENTO DE CONCRETO ESTRUTURAL, PREPARADO EM OBRA COM BETONEIRA, COM FCK 40 MPA, INCLUSIVE LANÇAMENTO, ADENSAMENTO E ACABAMENTO (FUNDAÇÃO)</t>
  </si>
  <si>
    <t>ED-49782</t>
  </si>
  <si>
    <t>FORNECIMENTO DE CONCRETO NÃO ESTRUTURAL, PREPARADO EM OBRA COM BETONEIRA, COM FCK 10 MPA, INCLUSIVE LANÇAMENTO, ADENSAMENTO E ACABAMENTO (FUNDAÇÃO)</t>
  </si>
  <si>
    <t>ED-49783</t>
  </si>
  <si>
    <t>FORNECIMENTO DE CONCRETO NÃO ESTRUTURAL, PREPARADO EM OBRA COM BETONEIRA, COM FCK 13,5 MPA, INCLUSIVE LANÇAMENTO, ADENSAMENTO E ACABAMENTO (FUNDAÇÃO)</t>
  </si>
  <si>
    <t>ED-49784</t>
  </si>
  <si>
    <t>FORNECIMENTO DE CONCRETO NÃO ESTRUTURAL, PREPARADO EM OBRA COM BETONEIRA, COM FCK 15 MPA, INCLUSIVE LANÇAMENTO, ADENSAMENTO E ACABAMENTO (FUNDAÇÃO)</t>
  </si>
  <si>
    <t>ED-49785</t>
  </si>
  <si>
    <t>FORNECIMENTO DE CONCRETO NÃO ESTRUTURAL, PREPARADO EM OBRA COM BETONEIRA, COM FCK 18 MPA, INCLUSIVE LANÇAMENTO, ADENSAMENTO E ACABAMENTO (FUNDAÇÃO)</t>
  </si>
  <si>
    <t>ED-49781</t>
  </si>
  <si>
    <t>FORNECIMENTO DE CONCRETO NÃO ESTRUTURAL, PREPARADO EM OBRA COM BETONEIRA, COM FCK 9 MPA, INCLUSIVE LANÇAMENTO, ADENSAMENTO E ACABAMENTO (FUNDAÇÃO)</t>
  </si>
  <si>
    <t>ESTRUTURAS DE CONTENÇÕES</t>
  </si>
  <si>
    <t>06.01</t>
  </si>
  <si>
    <t>CONCRETO CICLÓPICO</t>
  </si>
  <si>
    <t>ED-49780</t>
  </si>
  <si>
    <t>CONCRETO CICLÓPICO, FCK 15 MPA,  PREPARADO EM OBRA COM BETONEIRA, COM 30% DE PEDRA DE MÃO, INCLUSIVE LANÇAMENTO, ADENSAMENTO E ACABAMENTO</t>
  </si>
  <si>
    <t>ED-49779</t>
  </si>
  <si>
    <t>CONCRETO CICLÓPICO, TRAÇO 1:3:6,  PREPARADO EM OBRA COM BETONEIRA, COM 30% DE PEDRA DE MÃO, INCLUSIVE LANÇAMENTO, ADENSAMENTO E ACABAMENTO</t>
  </si>
  <si>
    <t>ED-49778</t>
  </si>
  <si>
    <t>CONCRETO CICLÓPICO, TRAÇO 1:4:8,  PREPARADO EM OBRA COM BETONEIRA, COM 30% DE PEDRA DE MÃO, INCLUSIVE LANÇAMENTO, ADENSAMENTO E ACABAMENTO</t>
  </si>
  <si>
    <t>DRENO</t>
  </si>
  <si>
    <t>ED-48608</t>
  </si>
  <si>
    <t>DRENO TIPO A, AREIA GROSSA, BRITA 2, TUBO CONCRETO POROSO D = 15 CM, L = 50 CM, INCLUSIVE ESCAVAÇÃO E BOTA FORA</t>
  </si>
  <si>
    <t>ED-48609</t>
  </si>
  <si>
    <t>DRENO TIPO B, MANTA DRENANTE, BRITA 3, TUBO CONCRETO POROSO D = 15 CM, L = 50 CM, INCLUSIVE ESCAVAÇÃO E BOTA FORA</t>
  </si>
  <si>
    <t>06.03</t>
  </si>
  <si>
    <t>LASTRO DE AREIA, BRITA E CONCRETO</t>
  </si>
  <si>
    <t>ED-49814</t>
  </si>
  <si>
    <t>LASTRO DE AREIA</t>
  </si>
  <si>
    <t>LASTRO DE BRITA 2 OU 3 APILOADO MANUALMENTE</t>
  </si>
  <si>
    <t>ED-49812</t>
  </si>
  <si>
    <t xml:space="preserve">LASTRO DE CONCRETO MAGRO, INCLUSIVE TRANSPORTE, LANÇAMENTO E ADENSAMENTO </t>
  </si>
  <si>
    <t>06.04</t>
  </si>
  <si>
    <t>ENROCAMENTO</t>
  </si>
  <si>
    <t>ED-49541</t>
  </si>
  <si>
    <t>ENROCAMENTO COM PEDRA DE MÃO ARRUMADA, INCLUSIVE FORNECIMENTO</t>
  </si>
  <si>
    <t>ED-49540</t>
  </si>
  <si>
    <t>ENROCAMENTO COM PEDRA DE MÃO JOGADA, INCLUSIVE FORNECIMENTO</t>
  </si>
  <si>
    <t>ED-49543</t>
  </si>
  <si>
    <t>ENSAIO DE TRAÇÃO, DOBRAMENTO E VERIFICAÇÃO DE BITOLAS EM BARRAS DE AÇO ACIMA DE 1"</t>
  </si>
  <si>
    <t>ED-49542</t>
  </si>
  <si>
    <t>ENSAIO DE TRAÇÃO, DOBRAMENTO E VERIFICAÇÃO DE BITOLAS EM BARRAS DE AÇO ATÉ 1"</t>
  </si>
  <si>
    <t>ESTRUTURA DE CONCRETO</t>
  </si>
  <si>
    <t>07.01</t>
  </si>
  <si>
    <t>ARMAÇÃO EM AÇO</t>
  </si>
  <si>
    <t>ED-48299</t>
  </si>
  <si>
    <t>ARMADURA DE TELA DE AÇO CA-60 B SOLDADA TIPO Q-138 (DIÂMETRO DO FIO: 4,20 MM / DIMENSÕES DA TRAMA: 100 X 100 MM / TIPO DA MALHA: QUADRANGULAR )</t>
  </si>
  <si>
    <t>ED-48300</t>
  </si>
  <si>
    <t>ARMADURA DE TELA DE AÇO CA-60 B SOLDADA TIPO Q-92 (DIÂMETRO DO FIO: 4,20 MM / DIMENSÕES DA TRAMA: 150 X 150 MM / TIPO DA MALHA: QUADRANGULAR)</t>
  </si>
  <si>
    <t>ED-48296</t>
  </si>
  <si>
    <t xml:space="preserve">CORTE, DOBRA E MONTAGEM DE AÇO CA-50 DIÂMETRO (16,0MM A 25,0MM) </t>
  </si>
  <si>
    <t>ED-48295</t>
  </si>
  <si>
    <t>CORTE, DOBRA E MONTAGEM DE AÇO CA-50 DIÂMETRO (6,3MM A 12,5MM)</t>
  </si>
  <si>
    <t>ED-48298</t>
  </si>
  <si>
    <t>CORTE, DOBRA E MONTAGEM DE AÇO CA-50/60</t>
  </si>
  <si>
    <t>ED-48297</t>
  </si>
  <si>
    <t>CORTE, DOBRA E MONTAGEM DE AÇO CA-60 DIÂMETRO (4,2MM A 5,0MM)</t>
  </si>
  <si>
    <t>ED-8398</t>
  </si>
  <si>
    <t>FORMA E DESFORMA DE COMPENSADO PLASTIFICADO, ESP. 12MM, REAPROVEITAMENTO (3X), EXCLUSIVE ESCORAMENTO</t>
  </si>
  <si>
    <t>ED-49647</t>
  </si>
  <si>
    <t>FORMA E DESFORMA DE COMPENSADO PLASTIFICADO, ESP. 12MM, REAPROVEITAMENTO (5X), EXCLUSIVE ESCORAMENTO</t>
  </si>
  <si>
    <t>ED-49648</t>
  </si>
  <si>
    <t>FORMA E DESFORMA DE COMPENSADO PLASTIFICADO, ESP. 14MM, REAPROVEITAMENTO (5X), EXCLUSIVE ESCORAMENTO</t>
  </si>
  <si>
    <t>ED-49644</t>
  </si>
  <si>
    <t>FORMA E DESFORMA DE COMPENSADO RESINADO, ESP. 10MM, REAPROVEITAMENTO (3X), EXCLUSIVE ESCORAMENTO</t>
  </si>
  <si>
    <t>ED-49645</t>
  </si>
  <si>
    <t>FORMA E DESFORMA DE COMPENSADO RESINADO, ESP. 12MM, REAPROVEITAMENTO (3X), EXCLUSIVE ESCORAMENTO</t>
  </si>
  <si>
    <t>ED-49646</t>
  </si>
  <si>
    <t>FORMA E DESFORMA DE COMPENSADO RESINADO, ESP. 14MM, REAPROVEITAMENTO (3X), EXCLUSIVE ESCORAMENTO</t>
  </si>
  <si>
    <t>ED-49649</t>
  </si>
  <si>
    <t>FORMA E DESFORMA DE MADEIRA PARA ESTRUTURA EM CURVA COM TÁBUA, SARRAFO E COMPENSADO RESINADO NAVAL, ESP. 6MM, REAPROVEITAMENTO (2X), EXCLUSIVE ESCORAMENTO</t>
  </si>
  <si>
    <t>ED-8457</t>
  </si>
  <si>
    <t>FORMA E DESFORMA DE MADEIRA PARA ESTRUTURA EM CURVA COM TÁBUA, SARRAFO E COMPENSADO RESINADO NAVAL, ESP. 6MM, REAPROVEITAMENTO (3X), EXCLUSIVE ESCORAMENTO</t>
  </si>
  <si>
    <t>ED-8458</t>
  </si>
  <si>
    <t>FORMA E DESFORMA DE MADEIRA PARA ESTRUTURA EM CURVA COM TÁBUA, SARRAFO E COMPENSADO RESINADO NAVAL, ESP. 6MM, REAPROVEITAMENTO (5X), EXCLUSIVE ESCORAMENTO</t>
  </si>
  <si>
    <t>ED-49643</t>
  </si>
  <si>
    <t>FORMA E DESFORMA DE TÁBUA E SARRAFO, REAPROVEITAMENTO (3X), EXCLUSIVE ESCORAMENTO</t>
  </si>
  <si>
    <t>ED-8471</t>
  </si>
  <si>
    <t>FORMA E DESFORMA DE TÁBUA E SARRAFO, REAPROVEITAMENTO (5X), EXCLUSIVE ESCORAMENTO</t>
  </si>
  <si>
    <t>ED-15690</t>
  </si>
  <si>
    <t>FORMA E DESFORMA PARA CORTINA DE CONCRETO OU PAREDE ESTRUTURAL (VIGA-PAREDE), ALTURA MÁXIMA DE 360CM, COM CHAPA DE COMPENSADO PLASTIFICADO, ESP. 18MM, REAPROVEITAMENTO (3X), INCLUSIVE TRAVAMENTO COM TIRANTES EM ARAME E ESCORA PARA PRUMO EM MADEIRA</t>
  </si>
  <si>
    <t>ED-19652</t>
  </si>
  <si>
    <t>FORMA E DESFORMA PARA LAJE NERVURADA COM CUBETA E ASSOALHO EM COMPENSADO PLASTIFICADO, ESP. 14MM, ALTURA DE (200 ATÉ 310)CM, REAPROVEITAMENTO (10X), INCLUSIVE CIMBRAMENTO</t>
  </si>
  <si>
    <t>ED-19653</t>
  </si>
  <si>
    <t>FORMA E DESFORMA PARA LAJE NERVURADA COM CUBETA E ASSOALHO EM COMPENSADO PLASTIFICADO, ESP. 14MM, ALTURA DE (311 ATÉ 450)CM, REAPROVEITAMENTO (10X), INCLUSIVE CIMBRAMENTO</t>
  </si>
  <si>
    <t>07.03</t>
  </si>
  <si>
    <t>ED-49637</t>
  </si>
  <si>
    <t>FORNECIMENTO DE CONCRETO ESTRUTURAL, USINADO BOMBEADO, COM FCK 20 MPA, INCLUSIVE LANÇAMENTO, ADENSAMENTO E ACABAMENTO</t>
  </si>
  <si>
    <t>FORNECIMENTO DE CONCRETO ESTRUTURAL, USINADO BOMBEADO, COM FCK 25 MPA, INCLUSIVE LANÇAMENTO, ADENSAMENTO E ACABAMENTO</t>
  </si>
  <si>
    <t>ED-49639</t>
  </si>
  <si>
    <t>FORNECIMENTO DE CONCRETO ESTRUTURAL, USINADO BOMBEADO, COM FCK 30 MPA, INCLUSIVE LANÇAMENTO, ADENSAMENTO E ACABAMENTO</t>
  </si>
  <si>
    <t>ED-49640</t>
  </si>
  <si>
    <t>FORNECIMENTO DE CONCRETO ESTRUTURAL, USINADO BOMBEADO, COM FCK 35 MPA, INCLUSIVE LANÇAMENTO, ADENSAMENTO E ACABAMENTO</t>
  </si>
  <si>
    <t>ED-49641</t>
  </si>
  <si>
    <t>FORNECIMENTO DE CONCRETO ESTRUTURAL, USINADO BOMBEADO, COM FCK 40 MPA, INCLUSIVE LANÇAMENTO, ADENSAMENTO E ACABAMENTO</t>
  </si>
  <si>
    <t>ED-49642</t>
  </si>
  <si>
    <t>FORNECIMENTO DE CONCRETO ESTRUTURAL, USINADO BOMBEADO, COM FCK 45 MPA, INCLUSIVE LANÇAMENTO, ADENSAMENTO E ACABAMENTO</t>
  </si>
  <si>
    <t>ED-49629</t>
  </si>
  <si>
    <t>FORNECIMENTO DE CONCRETO ESTRUTURAL, USINADO, COM FCK 20 MPA, INCLUSIVE LANÇAMENTO, ADENSAMENTO E ACABAMENTO</t>
  </si>
  <si>
    <t>ED-49630</t>
  </si>
  <si>
    <t>FORNECIMENTO DE CONCRETO ESTRUTURAL, USINADO, COM FCK 25 MPA, INCLUSIVE LANÇAMENTO, ADENSAMENTO E ACABAMENTO</t>
  </si>
  <si>
    <t>ED-49631</t>
  </si>
  <si>
    <t>FORNECIMENTO DE CONCRETO ESTRUTURAL, USINADO, COM FCK 30 MPA, INCLUSIVE LANÇAMENTO, ADENSAMENTO E ACABAMENTO</t>
  </si>
  <si>
    <t>ED-49632</t>
  </si>
  <si>
    <t>FORNECIMENTO DE CONCRETO ESTRUTURAL, USINADO, COM FCK 35 MPA, INCLUSIVE LANÇAMENTO, ADENSAMENTO E ACABAMENTO</t>
  </si>
  <si>
    <t>ED-49633</t>
  </si>
  <si>
    <t>FORNECIMENTO DE CONCRETO ESTRUTURAL, USINADO, COM FCK 40 MPA, INCLUSIVE LANÇAMENTO, ADENSAMENTO E ACABAMENTO</t>
  </si>
  <si>
    <t>ED-49634</t>
  </si>
  <si>
    <t>FORNECIMENTO DE CONCRETO ESTRUTURAL, USINADO, COM FCK 45 MPA, INCLUSIVE LANÇAMENTO, ADENSAMENTO E ACABAMENTO</t>
  </si>
  <si>
    <t>ED-49625</t>
  </si>
  <si>
    <t>FORNECIMENTO DE CONCRETO NÃO ESTRUTURAL, USINADO, COM FCK 10 MPA, INCLUSIVE LANÇAMENTO, ADENSAMENTO E ACABAMENTO</t>
  </si>
  <si>
    <t>ED-49627</t>
  </si>
  <si>
    <t>FORNECIMENTO DE CONCRETO NÃO ESTRUTURAL, USINADO, COM FCK 15 MPA, INCLUSIVE LANÇAMENTO, ADENSAMENTO E ACABAMENTO</t>
  </si>
  <si>
    <t>CONCRETO AUTO ADENSÁVEL (CAA)</t>
  </si>
  <si>
    <t>ED-9058</t>
  </si>
  <si>
    <t>APLICAÇÃO DE CONCRETO AUTO-ADENSÁVEL EM ESTRUTURA, INCLUSIVE ESPALHAMENTO, ADENSAMENTO E ACABAMENTO</t>
  </si>
  <si>
    <t>ED-9052</t>
  </si>
  <si>
    <t>FORNECIMENTO DE CONCRETO ESTRUTURAL, USINADO BOMBEADO, AUTO-ADENSÁVEL, COM FCK 20 MPA, INCLUSIVE LANÇAMENTO E ACABAMENTO</t>
  </si>
  <si>
    <t>ED-9053</t>
  </si>
  <si>
    <t>FORNECIMENTO DE CONCRETO ESTRUTURAL, USINADO BOMBEADO, AUTO-ADENSÁVEL, COM FCK 25 MPA, INCLUSIVE LANÇAMENTO E ACABAMENTO</t>
  </si>
  <si>
    <t>ED-9054</t>
  </si>
  <si>
    <t>FORNECIMENTO DE CONCRETO ESTRUTURAL, USINADO BOMBEADO, AUTO-ADENSÁVEL, COM FCK 30 MPA, INCLUSIVE LANÇAMENTO E ACABAMENTO</t>
  </si>
  <si>
    <t>ED-9055</t>
  </si>
  <si>
    <t>FORNECIMENTO DE CONCRETO ESTRUTURAL, USINADO BOMBEADO, AUTO-ADENSÁVEL, COM FCK 35 MPA, INCLUSIVE LANÇAMENTO E ACABAMENTO</t>
  </si>
  <si>
    <t>ED-9056</t>
  </si>
  <si>
    <t>FORNECIMENTO DE CONCRETO ESTRUTURAL, USINADO BOMBEADO, AUTO-ADENSÁVEL, COM FCK 40 MPA, INCLUSIVE LANÇAMENTO E ACABAMENTO</t>
  </si>
  <si>
    <t>ED-9057</t>
  </si>
  <si>
    <t>FORNECIMENTO DE CONCRETO ESTRUTURAL, USINADO BOMBEADO, AUTO-ADENSÁVEL, COM FCK 45 MPA, INCLUSIVE LANÇAMENTO E ACABAMENTO</t>
  </si>
  <si>
    <t>07.05</t>
  </si>
  <si>
    <t>ED-49618</t>
  </si>
  <si>
    <t>FORNECIMENTO DE CONCRETO ESTRUTURAL, PREPARADO EM OBRA, COM FCK 20 MPA, INCLUSIVE LANÇAMENTO, ADENSAMENTO E ACABAMENTO</t>
  </si>
  <si>
    <t>ED-49619</t>
  </si>
  <si>
    <t>FORNECIMENTO DE CONCRETO ESTRUTURAL, PREPARADO EM OBRA, COM FCK 25 MPA, INCLUSIVE LANÇAMENTO, ADENSAMENTO E ACABAMENTO</t>
  </si>
  <si>
    <t>ED-49620</t>
  </si>
  <si>
    <t>FORNECIMENTO DE CONCRETO ESTRUTURAL, PREPARADO EM OBRA, COM FCK 30 MPA, INCLUSIVE LANÇAMENTO, ADENSAMENTO E ACABAMENTO</t>
  </si>
  <si>
    <t>ED-49621</t>
  </si>
  <si>
    <t>FORNECIMENTO DE CONCRETO ESTRUTURAL, PREPARADO EM OBRA, COM FCK 35 MPA, INCLUSIVE LANÇAMENTO, ADENSAMENTO E ACABAMENTO</t>
  </si>
  <si>
    <t>ED-49622</t>
  </si>
  <si>
    <t>FORNECIMENTO DE CONCRETO ESTRUTURAL, PREPARADO EM OBRA, COM FCK 40 MPA, INCLUSIVE LANÇAMENTO, ADENSAMENTO E ACABAMENTO</t>
  </si>
  <si>
    <t>ED-49614</t>
  </si>
  <si>
    <t>FORNECIMENTO DE CONCRETO NÃO ESTRUTURAL, PREPARADO EM OBRA COM BETONEIRA, COM FCK 10 MPA, INCLUSIVE LANÇAMENTO, ADENSAMENTO E ACABAMENTO</t>
  </si>
  <si>
    <t>ED-49615</t>
  </si>
  <si>
    <t>FORNECIMENTO DE CONCRETO NÃO ESTRUTURAL, PREPARADO EM OBRA COM BETONEIRA, COM FCK 13,5 MPA, INCLUSIVE LANÇAMENTO, ADENSAMENTO E ACABAMENTO</t>
  </si>
  <si>
    <t>ED-49616</t>
  </si>
  <si>
    <t>FORNECIMENTO DE CONCRETO NÃO ESTRUTURAL, PREPARADO EM OBRA COM BETONEIRA, COM FCK 15 MPA, INCLUSIVE LANÇAMENTO, ADENSAMENTO E ACABAMENTO</t>
  </si>
  <si>
    <t>ED-49617</t>
  </si>
  <si>
    <t>FORNECIMENTO DE CONCRETO NÃO ESTRUTURAL, PREPARADO EM OBRA COM BETONEIRA, COM FCK 18 MPA, INCLUSIVE LANÇAMENTO, ADENSAMENTO E ACABAMENTO</t>
  </si>
  <si>
    <t>ED-49613</t>
  </si>
  <si>
    <t>FORNECIMENTO DE CONCRETO NÃO ESTRUTURAL, PREPARADO EM OBRA COM BETONEIRA, COM FCK 9 MPA, INCLUSIVE LANÇAMENTO, ADENSAMENTO E ACABAMENTO</t>
  </si>
  <si>
    <t>07.06</t>
  </si>
  <si>
    <t>ESTRUTURA METÁLICA</t>
  </si>
  <si>
    <t>FORNECIMENTO DE ESTRUTURA METÁLICA EM PERFIL LAMINADO, INCLUSIVE FABRICAÇÃO, TRANSPORTE, MONTAGEM E APLICAÇÃO DE FUNDO PREPARADOR ANTICORROSIVO EM SUPERFÍCIE METÁLICA, UMA (1) DEMÃO</t>
  </si>
  <si>
    <t>FORNECIMENTO DE ESTRUTURA METÁLICA EM PERFIL SOLDADO, INCLUSIVE FABRICAÇÃO, TRANSPORTE, MONTAGEM E APLICAÇÃO DE FUNDO PREPARADOR ANTICORROSIVO EM SUPERFÍCIE METÁLICA, UMA (1) DEMÃO</t>
  </si>
  <si>
    <t>LAJE PRÉ-MOLDADA</t>
  </si>
  <si>
    <t>ED-50252</t>
  </si>
  <si>
    <t>LAJE PRÉ-MOLDADA, A REVESTIR, INCLUSIVE CAPEAMENTO E = 4 CM, SC = 100 KG/M2, L = 3,00 M</t>
  </si>
  <si>
    <t>ED-50253</t>
  </si>
  <si>
    <t>LAJE PRÉ-MOLDADA, A REVESTIR, INCLUSIVE CAPEAMENTO E = 4 CM, SC = 100 KG/M2, L = 4,00 M</t>
  </si>
  <si>
    <t>ED-50254</t>
  </si>
  <si>
    <t>LAJE PRÉ-MOLDADA, A REVESTIR, INCLUSIVE CAPEAMENTO E = 4 CM, SC = 100 KG/M2, L = 5,00 M</t>
  </si>
  <si>
    <t>ED-50255</t>
  </si>
  <si>
    <t>LAJE PRÉ-MOLDADA, A REVESTIR, INCLUSIVE CAPEAMENTO E = 4 CM, SC = 200 KG/M2, L = 3,00 M</t>
  </si>
  <si>
    <t>ED-50256</t>
  </si>
  <si>
    <t>LAJE PRÉ-MOLDADA, A REVESTIR, INCLUSIVE CAPEAMENTO E = 4 CM, SC = 200 KG/M2, L = 4,00 M</t>
  </si>
  <si>
    <t>ED-50257</t>
  </si>
  <si>
    <t>LAJE PRÉ-MOLDADA, A REVESTIR, INCLUSIVE CAPEAMENTO E = 4 CM, SC = 200 KG/M2, L = 5,00 M</t>
  </si>
  <si>
    <t>ED-50258</t>
  </si>
  <si>
    <t>LAJE PRÉ-MOLDADA, A REVESTIR, INCLUSIVE CAPEAMENTO E = 4 CM, SC = 250 KG/M2, L = 5,00 M</t>
  </si>
  <si>
    <t>ED-50259</t>
  </si>
  <si>
    <t>LAJE PRÉ-MOLDADA, A REVESTIR, INCLUSIVE CAPEAMENTO E = 4 CM, SC = 300 KG/M2, L = 3,00 M</t>
  </si>
  <si>
    <t>ED-50260</t>
  </si>
  <si>
    <t>LAJE PRÉ-MOLDADA, A REVESTIR, INCLUSIVE CAPEAMENTO E = 4 CM, SC = 300 KG/M2, L = 4,00 M</t>
  </si>
  <si>
    <t>ED-50261</t>
  </si>
  <si>
    <t>LAJE PRÉ-MOLDADA, A REVESTIR, INCLUSIVE CAPEAMENTO E = 4 CM, SC = 300 KG/M2, L = 5,00 M</t>
  </si>
  <si>
    <t>ED-50262</t>
  </si>
  <si>
    <t>LAJE PRÉ-MOLDADA, A REVESTIR, INCLUSIVE CAPEAMENTO E = 4 CM, SC = 370 KG/M2</t>
  </si>
  <si>
    <t>ED-50242</t>
  </si>
  <si>
    <t>LAJE PRÉ-MOLDADA, APARENTE, INCLUSIVE CAPEAMENTO E = 4 CM, SC = 100 KG/M2, L = 3,00 M</t>
  </si>
  <si>
    <t>ED-50243</t>
  </si>
  <si>
    <t>LAJE PRÉ-MOLDADA, APARENTE, INCLUSIVE CAPEAMENTO E = 4 CM, SC = 100 KG/M2, L = 4,00 M</t>
  </si>
  <si>
    <t>ED-50244</t>
  </si>
  <si>
    <t>LAJE PRÉ-MOLDADA, APARENTE, INCLUSIVE CAPEAMENTO E = 4 CM, SC = 100 KG/M2, L = 5,00 M</t>
  </si>
  <si>
    <t>ED-50245</t>
  </si>
  <si>
    <t>LAJE PRÉ-MOLDADA, APARENTE, INCLUSIVE CAPEAMENTO E = 4 CM, SC = 200 KG/M2, L = 3,00 M</t>
  </si>
  <si>
    <t>ED-50246</t>
  </si>
  <si>
    <t>LAJE PRÉ-MOLDADA, APARENTE, INCLUSIVE CAPEAMENTO E = 4 CM, SC = 200 KG/M2, L = 4,00 M</t>
  </si>
  <si>
    <t>ED-50247</t>
  </si>
  <si>
    <t>LAJE PRÉ-MOLDADA, APARENTE, INCLUSIVE CAPEAMENTO E = 4 CM, SC = 200 KG/M2, L = 5,00 M</t>
  </si>
  <si>
    <t>ED-50248</t>
  </si>
  <si>
    <t>LAJE PRÉ-MOLDADA, APARENTE, INCLUSIVE CAPEAMENTO E = 4 CM, SC = 300 KG/M2, L = 3,00 M</t>
  </si>
  <si>
    <t>ED-50249</t>
  </si>
  <si>
    <t>LAJE PRÉ-MOLDADA, APARENTE, INCLUSIVE CAPEAMENTO E = 4 CM, SC = 300 KG/M2, L = 4,00 M</t>
  </si>
  <si>
    <t>ED-50250</t>
  </si>
  <si>
    <t>LAJE PRÉ-MOLDADA, APARENTE, INCLUSIVE CAPEAMENTO E = 4 CM, SC = 300 KG/M2, L = 5,00 M</t>
  </si>
  <si>
    <t>ED-19637</t>
  </si>
  <si>
    <t>CIMBRAMENTO PARA LAJE PRÉ-MOLDADA COM ESCORAMENTO METÁLICO, TIPO "A", ALTURA DE (200 ATÉ 310)CM, INCLUSIVE DESCARGA, MONTAGEM, DESMONTAGEM E CARGA</t>
  </si>
  <si>
    <t>ED-19638</t>
  </si>
  <si>
    <t>CIMBRAMENTO PARA LAJE PRÉ-MOLDADA COM ESCORAMENTO METÁLICO, TIPO "B", ALTURA DE (311 ATÉ 450)CM, INCLUSIVE DESCARGA, MONTAGEM, DESMONTAGEM E CARGA</t>
  </si>
  <si>
    <t>ED-19633</t>
  </si>
  <si>
    <t>ESCORAMENTO METÁLICO PARA LAJE E VIGA EM CONCRETO ARMADO, TIPO "A", ALTURA DE (200 ATÉ 310)CM, INCLUSIVE DESCARGA, MONTAGEM, DESMONTAGEM E CARGA</t>
  </si>
  <si>
    <t>ED-19634</t>
  </si>
  <si>
    <t>ESCORAMENTO METÁLICO PARA LAJE E VIGA EM CONCRETO ARMADO, TIPO "B", ALTURA DE (311 ATÉ 450)CM, INCLUSIVE DESCARGA, MONTAGEM, DESMONTAGEM E CARGA</t>
  </si>
  <si>
    <t>ED-19635</t>
  </si>
  <si>
    <t>ESCORAMENTO METÁLICO PARA VIGA EM CONCRETO ARMADO, TIPO "A", ALTURA DE (200 ATÉ 310)CM, EXCLUSIVE DESCARGA, MONTAGEM, DESMONTAGEM E CARGA</t>
  </si>
  <si>
    <t>POLIMENTO E NÍVEL ZERO EM CONCRETO</t>
  </si>
  <si>
    <t>ED-50619</t>
  </si>
  <si>
    <t>POLIMENTO MECÂNICO DE PISO EM CONCRETO COM NIVELAMENTO A LASER (NÍVEL ZERO)</t>
  </si>
  <si>
    <t>GRAUTE</t>
  </si>
  <si>
    <t>ED-49662</t>
  </si>
  <si>
    <t>ED-49663</t>
  </si>
  <si>
    <t>ED-49661</t>
  </si>
  <si>
    <t>RECUPERAÇÃO E REFORCO DE ESTRUTURA DE CONCRETO</t>
  </si>
  <si>
    <t>ED-49655</t>
  </si>
  <si>
    <t>ED-49660</t>
  </si>
  <si>
    <t>ESCARIFICAÇÃO MANUAL , CORTE DE CONCRETO ATÉ 3 CM DE PROFUNDIDADE</t>
  </si>
  <si>
    <t>ED-49656</t>
  </si>
  <si>
    <t>LIXAMENTO MECANIZADO DA ARMADURA COM ESCOVA CIRCULAR</t>
  </si>
  <si>
    <t>ED-49657</t>
  </si>
  <si>
    <t>PROTEÇÃO DE ARMADURA CORROÍDA POR AÇÃO DE CLORETOS, COM TINTA DE ALTO TEOR DE ZINCO</t>
  </si>
  <si>
    <t>ED-49658</t>
  </si>
  <si>
    <t>REFORÇO ESTRUTURAL COM EMENDA POR SOLDA , PARA RECONSTITUIÇÃO DA SEÇÃO DA ARMADURA</t>
  </si>
  <si>
    <t>ED-49659</t>
  </si>
  <si>
    <t>REFORÇO ESTRUTURAL COM EMENDA POR TRANSPASSE , PARA RECONSTITUIÇÃO DA SEÇÃO DA ARMADURA</t>
  </si>
  <si>
    <t>ALVENARIAS E DIVISÓRIAS</t>
  </si>
  <si>
    <t>08.01</t>
  </si>
  <si>
    <t>ALVENARIA DE TIJOLO LAMINADO</t>
  </si>
  <si>
    <t>ED-48222</t>
  </si>
  <si>
    <t>ALVENARIA DE VEDAÇÃO COM TIJOLO CERÂMICO LAMINADO, 18 FUROS, ESP. 11CM, COM ACABAMENTO APARENTE, INCLUSIVE ARGAMASSA PARA ASSENTAMENTO</t>
  </si>
  <si>
    <t>ED-48224</t>
  </si>
  <si>
    <t>ALVENARIA DE VEDAÇÃO COM TIJOLO CERÂMICO LAMINADO, 18 FUROS, ESP. 23,5CM, COM ACABAMENTO APARENTE, INCLUSIVE ARGAMASSA PARA ASSENTAMENTO</t>
  </si>
  <si>
    <t>ED-48221</t>
  </si>
  <si>
    <t>ALVENARIA DE VEDAÇÃO COM TIJOLO CERÂMICO LAMINADO, 18 FUROS, ESP. 5,5CM, COM ACABAMENTO APARENTE, INCLUSIVE ARGAMASSA PARA ASSENTAMENTO</t>
  </si>
  <si>
    <t>08.02</t>
  </si>
  <si>
    <t>ALVENARIA DE TIJOLO MACIÇO</t>
  </si>
  <si>
    <t>ED-48229</t>
  </si>
  <si>
    <t>ALVENARIA DE VEDAÇÃO COM TIJOLO MACIÇO REQUEIMADO, ESP. 10CM, COM ACABAMENTO APARENTE, INCLUSIVE ARGAMASSA PARA ASSENTAMENTO</t>
  </si>
  <si>
    <t>ED-48227</t>
  </si>
  <si>
    <t>ALVENARIA DE VEDAÇÃO COM TIJOLO MACIÇO REQUEIMADO, ESP. 10CM, PARA REVESTIMENTO, INCLUSIVE ARGAMASSA PARA ASSENTAMENTO</t>
  </si>
  <si>
    <t>ED-48230</t>
  </si>
  <si>
    <t>ALVENARIA DE VEDAÇÃO COM TIJOLO MACIÇO REQUEIMADO, ESP. 20CM, COM ACABAMENTO APARENTE, INCLUSIVE ARGAMASSA PARA ASSENTAMENTO</t>
  </si>
  <si>
    <t>ED-48228</t>
  </si>
  <si>
    <t>ALVENARIA DE VEDAÇÃO COM TIJOLO MACIÇO REQUEIMADO, ESP. 20CM, PARA REVESTIMENTO, INCLUSIVE ARGAMASSA PARA ASSENTAMENTO</t>
  </si>
  <si>
    <t>ED-48226</t>
  </si>
  <si>
    <t>ALVENARIA DE VEDAÇÃO COM TIJOLO MACIÇO REQUEIMADO, ESP. 5CM, PARA REVESTIMENTO, INCLUSIVE ARGAMASSA PARA ASSENTAMENTO</t>
  </si>
  <si>
    <t>ALVENARIA DE TIJOLO CERÂMICO</t>
  </si>
  <si>
    <t>ED-48232</t>
  </si>
  <si>
    <t>ALVENARIA DE VEDAÇÃO COM TIJOLO CERÂMICO FURADO, ESP. 14CM, PARA REVESTIMENTO, INCLUSIVE ARGAMASSA PARA ASSENTAMENTO</t>
  </si>
  <si>
    <t>ALVENARIA DE VEDAÇÃO COM TIJOLO CERÂMICO FURADO, ESP. 19CM, PARA REVESTIMENTO, INCLUSIVE ARGAMASSA PARA ASSENTAMENTO</t>
  </si>
  <si>
    <t>ALVENARIA DE VEDAÇÃO COM TIJOLO CERÂMICO FURADO, ESP. 9CM, PARA REVESTIMENTO, INCLUSIVE ARGAMASSA PARA ASSENTAMENTO</t>
  </si>
  <si>
    <t>ALVENARIA DE BLOCO DE CONCRETO (VEDAÇÃO)</t>
  </si>
  <si>
    <t>ED-48195</t>
  </si>
  <si>
    <t>ALVENARIA DE VEDAÇÃO COM BLOCO DE CONCRETO, ESP. 14CM, COM ACABAMENTO APARENTE, INCLUSIVE ARGAMASSA PARA ASSENTAMENTO</t>
  </si>
  <si>
    <t>ED-48192</t>
  </si>
  <si>
    <t>ALVENARIA DE VEDAÇÃO COM BLOCO DE CONCRETO, ESP. 14CM, PARA REVESTIMENTO, INCLUSIVE ARGAMASSA PARA ASSENTAMENTO</t>
  </si>
  <si>
    <t>ED-48196</t>
  </si>
  <si>
    <t>ALVENARIA DE VEDAÇÃO COM BLOCO DE CONCRETO, ESP. 19CM, COM ACABAMENTO APARENTE, INCLUSIVE ARGAMASSA PARA ASSENTAMENTO</t>
  </si>
  <si>
    <t>ALVENARIA DE VEDAÇÃO COM BLOCO DE CONCRETO, ESP. 19CM, PARA REVESTIMENTO, INCLUSIVE ARGAMASSA PARA ASSENTAMENTO</t>
  </si>
  <si>
    <t>ED-48194</t>
  </si>
  <si>
    <t>ALVENARIA DE VEDAÇÃO COM BLOCO DE CONCRETO, ESP. 9CM, COM ACABAMENTO APARENTE, INCLUSIVE ARGAMASSA PARA ASSENTAMENTO</t>
  </si>
  <si>
    <t>ED-48191</t>
  </si>
  <si>
    <t>ALVENARIA DE VEDAÇÃO COM BLOCO DE CONCRETO, ESP. 9CM, PARA REVESTIMENTO, INCLUSIVE ARGAMASSA PARA ASSENTAMENTO</t>
  </si>
  <si>
    <t>ALVENARIA DE BLOCO DE CONCRETO (ESTRUTURAL)</t>
  </si>
  <si>
    <t>ED-48201</t>
  </si>
  <si>
    <t>ALVENARIA ESTRUTURAL COM BLOCO DE CONCRETO, ESP. 14CM, (FBK 4,5MPA), COM ACABAMENTO APARENTE, INCLUSIVE ARGAMASSA PARA ASSENTAMENTO</t>
  </si>
  <si>
    <t>ED-48198</t>
  </si>
  <si>
    <t>ALVENARIA ESTRUTURAL COM BLOCO DE CONCRETO, ESP. 14CM, (FBK 4,5MPA), PARA REVESTIMENTO, INCLUSIVE ARGAMASSA PARA ASSENTAMENTO</t>
  </si>
  <si>
    <t>ED-48202</t>
  </si>
  <si>
    <t>ALVENARIA ESTRUTURAL COM BLOCO DE CONCRETO, ESP. 19CM, (FBK 4,5MPA), COM ACABAMENTO APARENTE, INCLUSIVE ARGAMASSA PARA ASSENTAMENTO</t>
  </si>
  <si>
    <t>ED-48199</t>
  </si>
  <si>
    <t>ALVENARIA ESTRUTURAL COM BLOCO DE CONCRETO, ESP. 19CM, (FBK 4,5MPA), PARA REVESTIMENTO, INCLUSIVE ARGAMASSA PARA ASSENTAMENTO</t>
  </si>
  <si>
    <t>ED-48200</t>
  </si>
  <si>
    <t>ALVENARIA ESTRUTURAL COM BLOCO DE CONCRETO, ESP. 9CM, (FBK 4,5MPA), COM ACABAMENTO APARENTE, INCLUSIVE ARGAMASSA PARA ASSENTAMENTO</t>
  </si>
  <si>
    <t>ED-48197</t>
  </si>
  <si>
    <t>ALVENARIA ESTRUTURAL COM BLOCO DE CONCRETO, ESP. 9CM, (FBK 4,5MPA), PARA REVESTIMENTO, INCLUSIVE ARGAMASSA PARA ASSENTAMENTO</t>
  </si>
  <si>
    <t>ED-48394</t>
  </si>
  <si>
    <t>CINTA DE AMARRAÇÃO DE ALVENARIA COM BLOCO DE CONCRETO ESTRUTURAL, CANALETA TIPO "J", ESP. 14CM, (FBK 4,5MPA), COM ACABAMENTO APARENTE, INCLUSIVE ARGAMASSA PARA ASSENTAMENTO, EXCLUSIVE GRAUTE E ARMAÇÃO</t>
  </si>
  <si>
    <t>ED-48393</t>
  </si>
  <si>
    <t>CINTA DE AMARRAÇÃO DE ALVENARIA COM BLOCO DE CONCRETO ESTRUTURAL, CANALETA TIPO "J", ESP. 14CM, (FBK 4,5MPA), PARA REVESTIMENTO, INCLUSIVE ARGAMASSA PARA ASSENTAMENTO, EXCLUSIVE GRAUTE E ARMAÇÃO</t>
  </si>
  <si>
    <t>ED-48391</t>
  </si>
  <si>
    <t>CINTA DE AMARRAÇÃO DE ALVENARIA COM BLOCO DE CONCRETO ESTRUTURAL, CANALETA TIPO "U", ESP. 14CM, (FBK 4,5MPA), COM ACABAMENTO APARENTE, INCLUSIVE ARGAMASSA PARA ASSENTAMENTO, EXCLUSIVE GRAUTE E ARMAÇÃO</t>
  </si>
  <si>
    <t>ED-48388</t>
  </si>
  <si>
    <t>CINTA DE AMARRAÇÃO DE ALVENARIA COM BLOCO DE CONCRETO ESTRUTURAL, CANALETA TIPO "U", ESP. 14CM, (FBK 4,5MPA), PARA REVESTIMENTO, INCLUSIVE ARGAMASSA PARA ASSENTAMENTO, EXCLUSIVE GRAUTE E ARMAÇÃO</t>
  </si>
  <si>
    <t>ED-48392</t>
  </si>
  <si>
    <t>CINTA DE AMARRAÇÃO DE ALVENARIA COM BLOCO DE CONCRETO ESTRUTURAL, CANALETA TIPO "U", ESP. 19CM, (FBK 4,5MPA), COM ACABAMENTO APARENTE, INCLUSIVE ARGAMASSA PARA ASSENTAMENTO, EXCLUSIVE GRAUTE E ARMAÇÃO</t>
  </si>
  <si>
    <t>ED-48389</t>
  </si>
  <si>
    <t>CINTA DE AMARRAÇÃO DE ALVENARIA COM BLOCO DE CONCRETO ESTRUTURAL, CANALETA TIPO "U", ESP. 19CM, (FBK 4,5MPA), PARA REVESTIMENTO, INCLUSIVE ARGAMASSA PARA ASSENTAMENTO, EXCLUSIVE GRAUTE E ARMAÇÃO</t>
  </si>
  <si>
    <t>ED-48390</t>
  </si>
  <si>
    <t>CINTA DE AMARRAÇÃO DE ALVENARIA COM BLOCO DE CONCRETO ESTRUTURAL, CANALETA TIPO "U", ESP. 9CM, (FBK 4,5MPA), COM ACABAMENTO APARENTE, INCLUSIVE ARGAMASSA PARA ASSENTAMENTO, EXCLUSIVE GRAUTE E ARMAÇÃO</t>
  </si>
  <si>
    <t>ED-48387</t>
  </si>
  <si>
    <t>CINTA DE AMARRAÇÃO DE ALVENARIA COM BLOCO DE CONCRETO ESTRUTURAL, CANALETA TIPO "U", ESP. 9CM, (FBK 4,5MPA), PARA REVESTIMENTO, INCLUSIVE ARGAMASSA PARA ASSENTAMENTO, EXCLUSIVE GRAUTE E ARMAÇÃO</t>
  </si>
  <si>
    <t>ALVENARIA DE BLOCO AUTOCLAVADO (CAA)</t>
  </si>
  <si>
    <t>ED-48203</t>
  </si>
  <si>
    <t>ALVENARIA DE VEDAÇÃO COM BLOCOS DE CONCRETO CELULAR AUTOCLAVADO (CCA), ESP. 10CM, INCLUSIVE ARGAMASSA INDUSTRIALIZADA PARA ASSENTAMENTO</t>
  </si>
  <si>
    <t>ED-48204</t>
  </si>
  <si>
    <t>ALVENARIA DE VEDAÇÃO COM BLOCOS DE CONCRETO CELULAR AUTOCLAVADO (CCA), ESP. 15CM, INCLUSIVE ARGAMASSA INDUSTRIALIZADA PARA ASSENTAMENTO</t>
  </si>
  <si>
    <t>ED-48205</t>
  </si>
  <si>
    <t>ALVENARIA DE VEDAÇÃO COM BLOCOS DE CONCRETO CELULAR AUTOCLAVADO (CCA), ESP. 20CM, INCLUSIVE ARGAMASSA INDUSTRIALIZADA PARA ASSENTAMENTO</t>
  </si>
  <si>
    <t>08.07</t>
  </si>
  <si>
    <t>ALVENARIA DE BLOCO DE CONCRETO (CHEIO)</t>
  </si>
  <si>
    <t>ED-48213</t>
  </si>
  <si>
    <t>ALVENARIA DE BLOCO DE CONCRETO CHEIO COM ARMAÇÃO, EM CONCRETO COM FCK 15MPA , ESP. 14CM, PARA REVESTIMENTO, INCLUSIVE ARGAMASSA PARA ASSENTAMENTO (DETALHE D - CADERNO SEDS)</t>
  </si>
  <si>
    <t>ED-48214</t>
  </si>
  <si>
    <t>ALVENARIA DE BLOCO DE CONCRETO CHEIO COM ARMAÇÃO, EM CONCRETO COM FCK 15MPA , ESP. 19CM, PARA REVESTIMENTO, INCLUSIVE ARGAMASSA PARA ASSENTAMENTO (DETALHE D - CADERNO SEDS)</t>
  </si>
  <si>
    <t>ED-48212</t>
  </si>
  <si>
    <t>ALVENARIA DE BLOCO DE CONCRETO CHEIO COM ARMAÇÃO, EM CONCRETO COM FCK 15MPA , ESP. 9CM, PARA REVESTIMENTO, INCLUSIVE ARGAMASSA PARA ASSENTAMENTO (DETALHE D - CADERNO SEDS)</t>
  </si>
  <si>
    <t>ED-48219</t>
  </si>
  <si>
    <t>ALVENARIA DE BLOCO DE CONCRETO CHEIO SEM ARMAÇÃO, EM CONCRETO COM FCK DE 20MPA , ESP. 14CM, PARA REVESTIMENTO, INCLUSIVE ARGAMASSA PARA ASSENTAMENTO (DETALHE D - CADERNO SEDS)</t>
  </si>
  <si>
    <t>ED-48220</t>
  </si>
  <si>
    <t>ALVENARIA DE BLOCO DE CONCRETO CHEIO SEM ARMAÇÃO, EM CONCRETO COM FCK DE 20MPA , ESP. 19CM, PARA REVESTIMENTO, INCLUSIVE ARGAMASSA PARA ASSENTAMENTO (DETALHE D - CADERNO SEDS)</t>
  </si>
  <si>
    <t>ED-48218</t>
  </si>
  <si>
    <t>ALVENARIA DE BLOCO DE CONCRETO CHEIO SEM ARMAÇÃO, EM CONCRETO COM FCK DE 20MPA , ESP. 9CM, PARA REVESTIMENTO, INCLUSIVE ARGAMASSA PARA ASSENTAMENTO (DETALHE D - CADERNO SEDS)</t>
  </si>
  <si>
    <t>ED-48216</t>
  </si>
  <si>
    <t>ALVENARIA DE BLOCO DE CONCRETO CHEIO SEM ARMAÇÃO, EM CONCRETO COM FCK 15MPA , ESP. 14CM, PARA REVESTIMENTO, INCLUSIVE ARGAMASSA PARA ASSENTAMENTO (DETALHE D - CADERNO SEDS)</t>
  </si>
  <si>
    <t>ED-48217</t>
  </si>
  <si>
    <t>ALVENARIA DE BLOCO DE CONCRETO CHEIO SEM ARMAÇÃO, EM CONCRETO COM FCK 15MPA , ESP. 19CM, PARA REVESTIMENTO, INCLUSIVE ARGAMASSA PARA ASSENTAMENTO (DETALHE D - CADERNO SEDS)</t>
  </si>
  <si>
    <t>ED-48215</t>
  </si>
  <si>
    <t>ALVENARIA DE BLOCO DE CONCRETO CHEIO SEM ARMAÇÃO, EM CONCRETO COM FCK 15MPA , ESP. 9CM, PARA REVESTIMENTO, INCLUSIVE ARGAMASSA PARA ASSENTAMENTO (DETALHE D - CADERNO SEDS)</t>
  </si>
  <si>
    <t>ELEMENTO VAZADO</t>
  </si>
  <si>
    <t>ED-48208</t>
  </si>
  <si>
    <t>ALVENARIA DE ELEMENTO VAZADO,  COBOGÓ DE CONCRETO (20X40CM), ESP. 10CM, TIPO VENEZIANA COM ACABAMENTO APARENTE, INCLUSIVE ARGAMASSA PARA ASSENTAMENTO</t>
  </si>
  <si>
    <t>ED-48207</t>
  </si>
  <si>
    <t>ALVENARIA DE ELEMENTO VAZADO,  COBOGÓ DE CONCRETO (20X40CM), ESP. 20CM, TIPO VENEZIANA COM ACABAMENTO APARENTE, INCLUSIVE ARGAMASSA PARA ASSENTAMENTO</t>
  </si>
  <si>
    <t>ED-48206</t>
  </si>
  <si>
    <t>ALVENARIA DE ELEMENTO VAZADO, COBOGÓ CERÂMICO (18X18CM), ESP. 7CM, COM ACABAMENTO APARENTE, INCLUSIVE ARGAMASSA PARA ASSENTAMENTO</t>
  </si>
  <si>
    <t>08.09</t>
  </si>
  <si>
    <t>ALVENARIA DE BLOCO DE VIDRO</t>
  </si>
  <si>
    <t>ED-48235</t>
  </si>
  <si>
    <t>ALVENARIA DE ELEMENTO VAZADO DE VIDRO,  BLOCO DE VIDRO (10X20CM), ESP. 10CM, TIPO CAPELA, INCLUSIVE ARGAMASSA PARA ASSENTAMENTO E REJUNTAMENTO</t>
  </si>
  <si>
    <t>ED-48236</t>
  </si>
  <si>
    <t>ALVENARIA DE ELEMENTO VAZADO DE VIDRO,  BLOCO DE VIDRO (10X20CM), ESP. 10CM, TIPO RIO, INCLUSIVE ARGAMASSA PARA ASSENTAMENTO E REJUNTAMENTO</t>
  </si>
  <si>
    <t>ED-48234</t>
  </si>
  <si>
    <t>ALVENARIA DE VEDAÇÃO COM BLOCO DE VIDRO (19X19CM), ESP. 8CM, TIPO ONDULADO, INCLUSIVE ARGAMASSA PARA ASSENTAMENTO E REJUTAMENTO</t>
  </si>
  <si>
    <t>ED-50950</t>
  </si>
  <si>
    <t>FECHAMENTO DE EMPENA COM QUADRO EM PERFIL, CANTONEIRA 2" X 2", SOLDADO, E TELA FIO 12 MALHA 1/2" (CONFORME DETALHE DE PRÉDIO ESCOLAR, INCLUSIVE PINTURA ESMALTE)</t>
  </si>
  <si>
    <t xml:space="preserve">ENCUNHAMENTO DE ALVENARIA </t>
  </si>
  <si>
    <t>ED-8346</t>
  </si>
  <si>
    <t>ENCUNHAMENTO DE ALVENARIA DE VEDAÇÃO COM ARGAMASSA, INCLUSIVE ADITIVO EXPANSOR PARA ENCUNHAMENTO</t>
  </si>
  <si>
    <t>ED-48397</t>
  </si>
  <si>
    <t>ENCUNHAMENTO DE ALVENARIA DE VEDAÇÃO COM ESPUMA DE POLIURETANO EXPANSIVA</t>
  </si>
  <si>
    <t>08.12</t>
  </si>
  <si>
    <t>VERGA E CONTRA-VERGA</t>
  </si>
  <si>
    <t>ED-9906</t>
  </si>
  <si>
    <t>CONTRAVERGA EM CONCRETO ESTRUTURAL PARA VÃOS ACIMA DE 150CM, PREPARADO EM OBRA COM BETONEIRA, CONTROLE "A", COM FCK 20 MPA, MOLDADA IN LOCO, INCLUSIVE ARMAÇÃO</t>
  </si>
  <si>
    <t>ED-9903</t>
  </si>
  <si>
    <t>CONTRAVERGA EM CONCRETO ESTRUTURAL PARA VÃOS DE ATÉ 150CM, PREPARADO EM OBRA COM BETONEIRA, CONTROLE "A", COM FCK 20 MPA, MOLDADA IN LOCO, INCLUSIVE ARMAÇÃO</t>
  </si>
  <si>
    <t>ED-9907</t>
  </si>
  <si>
    <t>VERGA EM CONCRETO ESTRUTURAL PARA VÃOS ACIMA DE 150CM, PREPARADO EM OBRA COM BETONEIRA, CONTROLE "A", COM FCK 20 MPA, MOLDADA IN LOCO, INCLUSIVE ARMAÇÃO</t>
  </si>
  <si>
    <t>ED-9904</t>
  </si>
  <si>
    <t>VERGA EM CONCRETO ESTRUTURAL PARA VÃOS DE ATÉ 150CM, PREPARADO EM OBRA COM BETONEIRA, CONTROLE "A", COM FCK 20 MPA, MOLDADA IN LOCO, INCLUSIVE ARMAÇÃO</t>
  </si>
  <si>
    <t>PAREDE DE GESSO ACARTONADO</t>
  </si>
  <si>
    <t>DIVISÓRIA COMPENSADO NAVAL</t>
  </si>
  <si>
    <t>ED-48536</t>
  </si>
  <si>
    <t>DIVISÓRIA EM PAINEL REMOVÍVEL, NÚCLEO COMPENSADO NAVAL - P. AÇO TIPO C</t>
  </si>
  <si>
    <t>ED-48537</t>
  </si>
  <si>
    <t>DIVISÓRIA EM PAINEL REMOVÍVEL, NÚCLEO COMPENSADO NAVAL - P. ALUMÍNIO TIPO C</t>
  </si>
  <si>
    <t>08.15</t>
  </si>
  <si>
    <t>DIVISÓRIA EM PEDRA</t>
  </si>
  <si>
    <t>ED-48532</t>
  </si>
  <si>
    <t>DIVISÓRIA EM ARDÓSIA E = 3 CM, INCLUSIVE FERRAGENS EM LATÃO CROMADO</t>
  </si>
  <si>
    <t>ED-48535</t>
  </si>
  <si>
    <t>DIVISÓRIA EM ARDÓSIA E = 3 CM, INCLUSIVE PERFIS EM CHAPA 18</t>
  </si>
  <si>
    <t>ED-48533</t>
  </si>
  <si>
    <t>DIVISÓRIA EM GRANITO CINZA ANDORINHA E = 3 CM, INCLUSIVE FERRAGENS EM LATÃO CROMADO</t>
  </si>
  <si>
    <t>ED-48531</t>
  </si>
  <si>
    <t>DIVISÓRIA EM MÁRMORE BRANCO E = 3 CM, INCLUSIVE FERRAGENS EM LATÃO CROMADO</t>
  </si>
  <si>
    <t>ED-48534</t>
  </si>
  <si>
    <t>DIVISÓRIA EM MARMORITE E = 3 CM, INCLUSIVE FERRAGENS EM LATÃO CROMADO</t>
  </si>
  <si>
    <t>ESQUADRIAS E FERRAGENS</t>
  </si>
  <si>
    <t>ESQUADRIA METÁLICA</t>
  </si>
  <si>
    <t>ED-13926</t>
  </si>
  <si>
    <t>FERRAGENS PARA PORTA METÁLICA, DE CORRER, COM DUAS (2) FOLHAS, BATENTE COM ALTURA MÁXIMA DE 2,3M, INCLUSIVE FECHADURA, MODELO BICO PAPAGAIO, ROLDANA INFERIOR E SUPERIOR, MODELO TIPO U, COM CAPACIDADE PARA 360KG, FORNECIMENTO, ACESSÓRIOS E INSTALAÇÃO, EXCLUSIVE PORTA METÁLICA</t>
  </si>
  <si>
    <t>ED-50951</t>
  </si>
  <si>
    <t>FORNECIMENTO E ASSENTAMENTO DE GRADE FIXA DE FERRO, PARA PROTEÇÃO DE JANELAS</t>
  </si>
  <si>
    <t>ED-7576</t>
  </si>
  <si>
    <t>FORNECIMENTO E ASSENTAMENTO DE PORTA EM ALUMÍNIO, TIPO VENEZIANA, DE ABRIR, ACABAMENTO ANODIZADO NATURAL, INCLUSIVE FECHADURA E MARCO</t>
  </si>
  <si>
    <t>ED-23034</t>
  </si>
  <si>
    <t>PORTA METÁLICA, TIPO DE ABRIR, COM UMA (1) FOLHA, EM CHAPA GALVANIZADA LAMBRIL, MODELO QUADRADO, INCLUSIVE PINTURA ANTICORROSIVA A BASE DE ÓXIDO DE FERRO (ZARCÃO), UMA (1) DEMÃO, FORNECIMENTO E ASSENTAMENTO, EXCLUSIVE FECHADURA E DOBRADIÇA</t>
  </si>
  <si>
    <t>ED-13908</t>
  </si>
  <si>
    <t>PORTA METÁLICA, TIPO DE CORRER, COM DUAS (2) FOLHAS, EM CHAPA GALVANIZADA LAMBRIL, MODELO ONDULADA, INCLUSIVE FORNECIMENTO, ASSENTAMENTO, PERFIS PARA MARCO E PINTURA ANTICORROSIVA COM UMA (1) DEMÃO, EXCLUSIVE FECHADURA E ROLDANAS</t>
  </si>
  <si>
    <t>PORTA METÁLICA, TIPO DE CORRER, COM UMA (1) FOLHA, EM CHAPA GALVANIZADA LAMBRIL, MODELO ONDULADA, INCLUSIVE FORNECIMENTO, ASSENTAMENTO, PERFIS PARA MARCO E PINTURA ANTICORROSIVA COM UMA (1) DEMÃO, EXCLUSIVE FECHADURA E ROLDANAS</t>
  </si>
  <si>
    <t>ED-23035</t>
  </si>
  <si>
    <t>PORTA METÁLICA VENEZIANA, TIPO DE ABRIR, COM UMA (1) FOLHA, EM PERFIL VENEZIANA ENRIJECIDO, INCLUSIVE PINTURA ANTICORROSIVA A BASE DE ÓXIDO DE FERRO (ZARCÃO), UMA (1) DEMÃO, FORNECIMENTO E ASSENTAMENTO, EXCLUSIVE FECHADURA E DOBRADIÇA</t>
  </si>
  <si>
    <t>JANELA DE ALUMÍNIO</t>
  </si>
  <si>
    <t>ED-50961</t>
  </si>
  <si>
    <t>FORNECIMENTO E ASSENTAMENTO DE JANELA DE ALUMÍNIO, LINHA SUPREMA ACABAMENTO ANODIZADO, TIPO BASCULA COM CONTRAMARCO, INCLUSIVE FORNECIMENTO DE VIDRO LISO DE 4MM, FERRAGENS E ACESSÓRIOS</t>
  </si>
  <si>
    <t>ED-50962</t>
  </si>
  <si>
    <t>FORNECIMENTO E ASSENTAMENTO DE JANELA DE ALUMÍNIO, LINHA SUPREMA ACABAMENTO ANODIZADO, TIPO CORRER COM CONTRAMARCO, INCLUSIVE FORNECIMENTO DE VIDRO LISO DE 4MM, FERRAGENS E ACESSÓRIOS</t>
  </si>
  <si>
    <t>ED-50963</t>
  </si>
  <si>
    <t>FORNECIMENTO E ASSENTAMENTO DE JANELA DE ALUMÍNIO, LINHA SUPREMA ACABAMENTO ANODIZADO, TIPO CORRER, 2 FOLHAS COM CONTRAMARCO, INCLUSIVE FORNECIMENTO DE VIDRO LISO DE 4MM, FERRAGENS E ACESSÓRIOS</t>
  </si>
  <si>
    <t>FORNECIMENTO E ASSENTAMENTO DE JANELA DE ALUMÍNIO, LINHA SUPREMA ACABAMENTO ANODIZADO, TIPO MAXIM-AR COM CONTRAMARCO, INCLUSIVE FORNECIMENTO DE VIDRO LISO DE 4MM, FERRAGENS E ACESSÓRIOS</t>
  </si>
  <si>
    <t>09.03</t>
  </si>
  <si>
    <t>JANELA DE FERRO E METALON</t>
  </si>
  <si>
    <t>ED-50933</t>
  </si>
  <si>
    <t>ASSENTAMENTO DE GRADIS E PORTÕES</t>
  </si>
  <si>
    <t>ED-50931</t>
  </si>
  <si>
    <t>ASSENTAMENTO DE JANELAS METÁLICAS BASCULANTE OU FIXA</t>
  </si>
  <si>
    <t>ED-50932</t>
  </si>
  <si>
    <t>ASSENTAMENTO DE JANELAS METÁLICAS DE CORRER E MAXIM-AR</t>
  </si>
  <si>
    <t>ED-50934</t>
  </si>
  <si>
    <t>ASSENTAMENTO DE PORTA DE METÁLICA UMA (1) OU DUAS (2) FOLHAS</t>
  </si>
  <si>
    <t>ED-50930</t>
  </si>
  <si>
    <t>FORNECIMENTO E ASSENTAMENTO DE CAIXILHO FIXO DE FERRO COM TELA CORRUGADA # 15 mm FIO 12</t>
  </si>
  <si>
    <t>ED-50954</t>
  </si>
  <si>
    <t>FORNECIMENTO E ASSENTAMENTO DE JANELA BASCULANTE DE FERRO</t>
  </si>
  <si>
    <t>ED-50957</t>
  </si>
  <si>
    <t>FORNECIMENTO E ASSENTAMENTO DE JANELA BASCULANTE EM METALON</t>
  </si>
  <si>
    <t>ED-50955</t>
  </si>
  <si>
    <t>FORNECIMENTO E ASSENTAMENTO DE JANELA DE CORRER EM FERRO</t>
  </si>
  <si>
    <t>ED-50958</t>
  </si>
  <si>
    <t>FORNECIMENTO E ASSENTAMENTO DE JANELA DE CORRER EM METALON</t>
  </si>
  <si>
    <t>ED-50956</t>
  </si>
  <si>
    <t>FORNECIMENTO E ASSENTAMENTO DE JANELA EM FERRO, TIPO MAXIM-AR, INCLUSIVE FERRAGENS E ACESSÓRIOS</t>
  </si>
  <si>
    <t>ED-50959</t>
  </si>
  <si>
    <t>FORNECIMENTO E ASSENTAMENTO DE JANELA EM METALON, TIPO MAXIM-AR, INCLUSIVE FERRAGENS E ACESSÓRIOS</t>
  </si>
  <si>
    <t>ED-50960</t>
  </si>
  <si>
    <t>FORNECIMENTO E ASSENTAMENTO DE JANELA VENEZIANA FIXAS METALON</t>
  </si>
  <si>
    <t>09.04</t>
  </si>
  <si>
    <t>PORTA DE ALUMÍNIO</t>
  </si>
  <si>
    <t>ED-50991</t>
  </si>
  <si>
    <t>FORNECIMENTO E ASSENTAMENTO DE PORTA DE ALUMÍNIO, LINHA SUPREMA ACABAMENTO ANODIZADO, TIPO CORRER, COM DUAS FOLHAS, INCLUSIVE FORNECIMENTO DE VIDRO LISO DE 4MM, FERRAGENS E ACESSÓRIOS</t>
  </si>
  <si>
    <t>PORTA DE FERRO E METALON</t>
  </si>
  <si>
    <t>ED-50971</t>
  </si>
  <si>
    <t>PORTA COMPLETA, ESTRUTURA E MARCO EM CHAPA DOBRADA - 60 X 210 CM</t>
  </si>
  <si>
    <t>ED-50972</t>
  </si>
  <si>
    <t>PORTA COMPLETA, ESTRUTURA E MARCO EM CHAPA DOBRADA - 70 X 210 CM</t>
  </si>
  <si>
    <t>ED-50973</t>
  </si>
  <si>
    <t>PORTA COMPLETA, ESTRUTURA E MARCO EM CHAPA DOBRADA - 80 X 210 CM</t>
  </si>
  <si>
    <t>ED-50974</t>
  </si>
  <si>
    <t>PORTA COMPLETA, ESTRUTURA E MARCO EM CHAPA DOBRADA - 80 X 210 CM, COM BARRA DE APOIO</t>
  </si>
  <si>
    <t>ED-50975</t>
  </si>
  <si>
    <t>PORTA COMPLETA, ESTRUTURA E MARCO EM CHAPA DOBRADA - 90 X 210 CM</t>
  </si>
  <si>
    <t>ED-50978</t>
  </si>
  <si>
    <t>PORTA DE SANITÁRIO COMPLETA, COM BATENTES DE FERRO, ESTRUTURA EM METALON 20 X 30, FOLHA EM CHAPA GALVANIZADA Nº. 18, TRANQUETA E DOBRADIÇAS - 60 X 180 CM</t>
  </si>
  <si>
    <t>ED-50976</t>
  </si>
  <si>
    <t>PORTA DE SANITÁRIO COMPLETA, COM BATENTES DE FERRO, ESTRUTURA EM METALON 20 X 30 MM, FOLHA EM CHAPA GALVANIZADA Nº. 18, TRANQUETA E DOBRADIÇAS - 60 X 150 CM</t>
  </si>
  <si>
    <t>ED-50977</t>
  </si>
  <si>
    <t>PORTA DE SANITÁRIO COMPLETA, COM BATENTES DE FERRO, ESTRUTURA EM METALON 20 X 30 MM, FOLHA EM CHAPA GALVANIZADA Nº. 18, TRANQUETA E DOBRADIÇAS - 80 X 150 CM</t>
  </si>
  <si>
    <t>ED-50979</t>
  </si>
  <si>
    <t>PORTA EM PERFIL E CHAPA METÁLICA</t>
  </si>
  <si>
    <t>PORTA DE MADEIRA DE LEI</t>
  </si>
  <si>
    <t>ED-49584</t>
  </si>
  <si>
    <t>FOLHA DE PORTA MADEIRA DE LEI PRANCHETA PARA PINTURA L &lt;= 60 CM, H &lt;= 180 CM</t>
  </si>
  <si>
    <t>ED-49585</t>
  </si>
  <si>
    <t>FOLHA DE PORTA MADEIRA DE LEI PRANCHETA PARA PINTURA 60 X 210 CM</t>
  </si>
  <si>
    <t>ED-49586</t>
  </si>
  <si>
    <t>FOLHA DE PORTA MADEIRA DE LEI PRANCHETA PARA PINTURA 70 X 210 CM</t>
  </si>
  <si>
    <t>ED-49587</t>
  </si>
  <si>
    <t>FOLHA DE PORTA MADEIRA DE LEI PRANCHETA PARA PINTURA 80 X 210 CM</t>
  </si>
  <si>
    <t>ED-49588</t>
  </si>
  <si>
    <t>FOLHA DE PORTA MADEIRA DE LEI PRANCHETA PARA PINTURA 90 X 210 CM</t>
  </si>
  <si>
    <t>ED-49589</t>
  </si>
  <si>
    <t>MARCO DE MADEIRA DE LEI PARA PINTURA, L = 14 CM, 60 X 210 CM</t>
  </si>
  <si>
    <t>ED-49590</t>
  </si>
  <si>
    <t>MARCO EM MADEIRA DE LEI PARA PINTURA, L = 14 CM, 70 X 210 CM</t>
  </si>
  <si>
    <t>ED-49591</t>
  </si>
  <si>
    <t>MARCO EM MADEIRA DE LEI PARA PINTURA, L = 14 CM, 80 X 210 CM</t>
  </si>
  <si>
    <t>ED-49592</t>
  </si>
  <si>
    <t>MARCO EM MADEIRA DE LEI PARA PINTURA, L = 14 CM, 90 X 210 CM</t>
  </si>
  <si>
    <t>ED-49600</t>
  </si>
  <si>
    <t>PORTA DE ABRIR, MADEIRA DE LEI PRANCHETA PARA PINTURA COMPLETA 60 X 210 CM,COM FERRAGENS EM FERRO LATONADO</t>
  </si>
  <si>
    <t>ED-49601</t>
  </si>
  <si>
    <t>PORTA DE ABRIR, MADEIRA DE LEI PRANCHETA PARA PINTURA COMPLETA 70 X 210 CM,COM FERRAGENS EM FERRO LATONADO</t>
  </si>
  <si>
    <t>ED-49602</t>
  </si>
  <si>
    <t>PORTA DE ABRIR, MADEIRA DE LEI PRANCHETA PARA PINTURA COMPLETA 80 X 210 CM,COM FERRAGENS EM FERRO LATONADO</t>
  </si>
  <si>
    <t>ED-49603</t>
  </si>
  <si>
    <t>PORTA DE ABRIR, MADEIRA DE LEI PRANCHETA PARA PINTURA COMPLETA 90 X 210 CM,COM FERRAGENS EM FERRO LATONADO</t>
  </si>
  <si>
    <t>ED-49611</t>
  </si>
  <si>
    <t>RÉGUA PARA ALIZARES DE 5 X 1 CM DE MADEIRA DE LEI PARA PINTURA COLOCADO</t>
  </si>
  <si>
    <t>ED-49612</t>
  </si>
  <si>
    <t>RÉGUA PARA ALIZARES DE 7 X 1 CM DE MADEIRA DE LEI PARA PINTURA COLOCADO</t>
  </si>
  <si>
    <t>09.07</t>
  </si>
  <si>
    <t>PORTA EM MADEIRA DE LEI COM LAMINADO MELAMÍNICO</t>
  </si>
  <si>
    <t>ED-49607</t>
  </si>
  <si>
    <t>PORTA EM MADEIRA DE LEI ESPECIAL COMPLETA 60 X 210 CM, COM REVESTIMENTO EM LAMINADO MELAMÍNICO NAS DUAS FACES, INCLUSIVE FERRAGENS E MAÇANETA TIPO ALAVANCA</t>
  </si>
  <si>
    <t>ED-49606</t>
  </si>
  <si>
    <t>PORTA EM MADEIRA DE LEI ESPECIAL COMPLETA 70 X 210 CM, COM REVESTIMENTO EM LAMINADO MELAMÍNICO NAS DUAS FACES, INCLUSIVE FERRAGENS E MAÇANETA TIPO ALAVANCA</t>
  </si>
  <si>
    <t>ED-49605</t>
  </si>
  <si>
    <t>PORTA EM MADEIRA DE LEI ESPECIAL COMPLETA 80 X 210 CM, COM REVESTIMENTO EM LAMINADO MELAMÍNICO NAS DUAS FACES, INCLUSIVE FERRAGENS E MAÇANETA TIPO ALAVANCA</t>
  </si>
  <si>
    <t>PORTA EM MADEIRA DE LEI ESPECIAL COMPLETA 90 X 210 CM, PARA PINTURA, PARA P.N.E., COM PROTEÇÃO INFERIOR EM LAMINADO MELAMÍNICO, INCLUSIVE FERRAGENS E MAÇANETA TIPO ALAVANCA (P2)</t>
  </si>
  <si>
    <t>PORTA EM MADEIRA DE LEI REVESTIDA EM LAMINADO MELAMÍNICO, COM MARCO EM ALUMÍNIO ANODIZADO NATURAL, TARJETA LIVRE/OCUPADO E DOBRADIÇAS - 60 X 165 CM</t>
  </si>
  <si>
    <t>PORTA DE MADEIRA COM TARJETA</t>
  </si>
  <si>
    <t>ED-49597</t>
  </si>
  <si>
    <t>PORTA DE MADEIRA, TIPO PRANCHETA, COM MARCO FERRO "L" 1 1/4 X 1/8", TARJETA E DOBRADIÇAS - 100 X 160 CM</t>
  </si>
  <si>
    <t>ED-49594</t>
  </si>
  <si>
    <t>PORTA DE MADEIRA, TIPO PRANCHETA, COM MARCO FERRO "L" 1 1/4 X 1/8", TARJETA E DOBRADIÇAS - 55 X 180 CM</t>
  </si>
  <si>
    <t>ED-49598</t>
  </si>
  <si>
    <t>PORTA DE MADEIRA, TIPO PRANCHETA, COM MARCO FERRO "L" 1 1/4 X 1/8", TARJETA LIVRE/OCUPADO E DOBRADIÇAS - 100 X 160 CM</t>
  </si>
  <si>
    <t>ED-49593</t>
  </si>
  <si>
    <t>PORTA DE MADEIRA, TIPO PRANCHETA, COM MARCO FERRO "L" 1 1/4 X 1/8", TARJETA LIVRE/OCUPADO E DOBRADIÇAS - 55 X 160 CM</t>
  </si>
  <si>
    <t>ED-49595</t>
  </si>
  <si>
    <t>PORTA DE MADEIRA, TIPO PRANCHETA, COM MARCO FERRO "L" 1 1/4 X 1/8", TARJETA LIVRE/OCUPADO E DOBRADIÇAS - 55 X 180 CM</t>
  </si>
  <si>
    <t>ED-49596</t>
  </si>
  <si>
    <t>PORTA DE MADEIRA, TIPO PRANCHETA, COM MARCO FERRO "L" 1 1/4 X 1/8", TARJETA LIVRE/OCUPADO E DOBRADIÇAS - 60 X 165 CM</t>
  </si>
  <si>
    <t>09.09</t>
  </si>
  <si>
    <t>PEÇA ESPECIAL DE MADEIRA</t>
  </si>
  <si>
    <t>ED-49582</t>
  </si>
  <si>
    <t>ED-49583</t>
  </si>
  <si>
    <t>PROTETOR DE PAREDE BATE MACA EM PVC RÍGIDO DE ALTO IMPACTO, BASE DE FIXAÇÃO, TERMINAIS DE ACABAMENTO E ADAPTADORES L = 200 MM</t>
  </si>
  <si>
    <t>VISOR PARA PORTA</t>
  </si>
  <si>
    <t>ED-7066</t>
  </si>
  <si>
    <t>FORNECIMENTO DE VISOR 30X20 CM DE VIDRO EM CRISTAL INCOLOR FIXO E=4 MM COM MOLDURA DE MADEIRA, INSTALADO EM PORTA DE MADEIRA</t>
  </si>
  <si>
    <t>09.11</t>
  </si>
  <si>
    <t>FERRAGEM E ACESSÓRIOS</t>
  </si>
  <si>
    <t>ED-49697</t>
  </si>
  <si>
    <t>DOBRADIÇA DE FERRO, MEDIDAS (3"X2.1/2"), TIPO PINO SOLTO COM BOLA, ACABAMENTO CROMADO, INCLUSIVE ACESSÓRIOS PARA FIXAÇÃO</t>
  </si>
  <si>
    <t>ED-49698</t>
  </si>
  <si>
    <t>DOBRADIÇA DE FERRO, MEDIDAS (3.1/2"X3"), TIPO PINO SOLTO COM BOLA, ACABAMENTO CROMADO, INCLUSIVE ACESSÓRIOS PARA FIXAÇÃO</t>
  </si>
  <si>
    <t>ED-49701</t>
  </si>
  <si>
    <t>FECHADURA TIPO BANHEIRO (TRANQUETA), GRAU DE SEGURANÇA MÉDIO, DISTÂNCIA DE BROCA 40MM, ACABAMENTO COM ESPELHO CROMADO E MAÇANETA MODELO ALAVANCA EM ZAMAC, INCLUSIVE ACESSÓRIOS PARA FIXAÇÃO E UMA (1) CHAVE</t>
  </si>
  <si>
    <t>ED-21612</t>
  </si>
  <si>
    <t>FECHADURA TIPO EXTERNA, EM PORTA METÁLICA, GRAU DE SEGURANÇA MÉDIO, DISTÂNCIA DE BROCA 20MM, ACABAMENTO COM ESPELHO CROMADO E MAÇANETA MODELO ALAVANCA EM ZAMAC, INCLUSIVE ACESSÓRIOS PARA FIXAÇÃO E DUAS (2) CHAVES</t>
  </si>
  <si>
    <t>ED-49699</t>
  </si>
  <si>
    <t>FECHADURA TIPO EXTERNA, GRAU DE SEGURANÇA MÉDIO, DISTÂNCIA DE BROCA 40MM, ACABAMENTO COM ESPELHO CROMADO E MAÇANETA MODELO ALAVANCA EM ZAMAC, INCLUSIVE ACESSÓRIOS PARA FIXAÇÃO E DUAS (2) CHAVES</t>
  </si>
  <si>
    <t>ED-49700</t>
  </si>
  <si>
    <t>FECHADURA TIPO INTERNA (GORGE), GRAU DE SEGURANÇA MÉDIO, DISTÂNCIA DE BROCA 40MM, ACABAMENTO COM ESPELHO CROMADO E MAÇANETA MODELO ALAVANCA EM ZAMAC, INCLUSIVE ACESSÓRIOS PARA FIXAÇÃO E DUAS (2) CHAVES</t>
  </si>
  <si>
    <t>ED-23033</t>
  </si>
  <si>
    <t>FERRAGENS PARA PORTA METÁLICA, DE ABRIR, COM UMA (1) FOLHAS, INCLUSIVE FECHADURA TIPO EXTERNA COM GRAU DE SEGURANÇA MÉDIO, ACABAMENTO EM ESPELHO CROMADO COM MAÇANETA MODELO ALAVANCA EM ZAMAC E DOBRADIÇA DE FERRO, MEDIDAS (3"X2.1/2"), TIPO PINO SOLTO COM BOLA, ACABAMENTO CROMADO, FORNECIMENTO, ACESSÓRIOS E INSTALAÇÃO, EXCLUSIVE PORTA METÁLICA</t>
  </si>
  <si>
    <t>ED-13911</t>
  </si>
  <si>
    <t>FERRAGENS PARA PORTA METÁLICA, DE CORRER, COM UMA (1) FOLHA, BATENTE COM ALTURA MÁXIMA DE 2,3M, INCLUSIVE FECHADURA, MODELO BICO PAPAGAIO, ROLDANA INFERIOR E SUPERIOR, MODELO TIPO U, COM CAPACIDADE PARA 360KG, FORNECIMENTO, ACESSÓRIOS E INSTALAÇÃO, EXCLUSIVE PORTA METÁLICA</t>
  </si>
  <si>
    <t>ED-49702</t>
  </si>
  <si>
    <t>MOLA HIDRÁULICA NORMAL</t>
  </si>
  <si>
    <t>ED-49704</t>
  </si>
  <si>
    <t>ED-49705</t>
  </si>
  <si>
    <t>09.12</t>
  </si>
  <si>
    <t>PORTA CORTA-FOGO</t>
  </si>
  <si>
    <t>ED-50988</t>
  </si>
  <si>
    <t>PORTA CORTA-FOGO, COLOCAÇÃO E ACABAMENTO, DE ABRIR, UMA FOLHA COM DOBRADIÇA ESPECIAL, MOLA DE FECHAMENTO, FECHADURA, MAÇANETA E DEMAIS FERRAGENS DE ACABAMENTO, DIMENSÕES 0,80 X 2,10 M</t>
  </si>
  <si>
    <t>ED-50989</t>
  </si>
  <si>
    <t>PORTA CORTA-FOGO, COLOCAÇÃO E ACABAMENTO, DE ABRIR, UMA FOLHA COM DOBRADIÇA ESPECIAL, MOLA DE FECHAMENTO, FECHADURA, MAÇANETA E DEMAIS FERRAGENS DE ACABAMENTO, DIMENSÕES 0,90 X 2,10 M</t>
  </si>
  <si>
    <t>VEDAÇÃO E CALAFETAGEM</t>
  </si>
  <si>
    <t>ED-50992</t>
  </si>
  <si>
    <t>VEDAÇÃO DE ESQUADRIAS METÁLICAS COM SILICONE PASTOSO</t>
  </si>
  <si>
    <t>COBERTURAS E PROTEÇÕES</t>
  </si>
  <si>
    <t>ESTRUTURA DE MADEIRA PARA COBERTURA</t>
  </si>
  <si>
    <t>ED-48414</t>
  </si>
  <si>
    <t>CAIBRO DE MADEIRA EM PARAJU 7 X 4 CM</t>
  </si>
  <si>
    <t>ED-48408</t>
  </si>
  <si>
    <t>ENGRADAMENTO PARA TELHADO DE FIBROCIMENTO ONDULADA</t>
  </si>
  <si>
    <t>ED-48409</t>
  </si>
  <si>
    <t>ENGRADAMENTO PARA TELHADO DE FIBROCIMENTO TIPO KALHETA, CANALETE 49</t>
  </si>
  <si>
    <t>ED-48410</t>
  </si>
  <si>
    <t>ENGRADAMENTO PARA TELHADO DE FIBROCIMENTO TIPO KALHETÃO, CANALETE 90</t>
  </si>
  <si>
    <t>ED-48407</t>
  </si>
  <si>
    <t>ENGRADAMENTO PARA TELHAS CERÂMICA OU CONCRETO EM MADEIRA PARAJU</t>
  </si>
  <si>
    <t>ED-48412</t>
  </si>
  <si>
    <t>PEÇAS DE MADEIRA EM PARAJU 12 X 8 CM</t>
  </si>
  <si>
    <t>ED-48411</t>
  </si>
  <si>
    <t>PEÇAS DE MADEIRA EM PARAJU 15 X 8 CM</t>
  </si>
  <si>
    <t>ED-48413</t>
  </si>
  <si>
    <t>PEÇAS DE MADEIRA EM PARAJU 8 X 8 CM</t>
  </si>
  <si>
    <t>ED-48415</t>
  </si>
  <si>
    <t>RIPA EM MADEIRA EM 4 X 1,5 CM</t>
  </si>
  <si>
    <t>ESTRUTURA METÁLICA PARA COBERTURA</t>
  </si>
  <si>
    <t>ED-20603</t>
  </si>
  <si>
    <t>FORNECIMENTO DE ESTRUTURA METÁLICA E ENGRADAMENTO METÁLICO, EM AÇO, PARA TELHADO, EXCLUSIVE TELHA, INCLUSIVE FABRICAÇÃO, TRANSPORTE, MONTAGEM E APLICAÇÃO DE FUNDO PREPARADOR ANTICORROSIVO EM SUPERFÍCIE METÁLICA, UMA (1) DEMÃO</t>
  </si>
  <si>
    <t>ED-20574</t>
  </si>
  <si>
    <t>FORNECIMENTO DE ESTRUTURA METÁLICA E ENGRADAMENTO METÁLICO, EM AÇO PATINÁVEL, SOBRE LAJE PARA TELHA CERÂMICA, COBERTURA PADRÃO DO PRÉDIO ESCOLAR, EXCLUSIVE TELHA, INCLUSIVE FABRICAÇÃO, TRANSPORTE E MONTAGEM</t>
  </si>
  <si>
    <t>ED-20575</t>
  </si>
  <si>
    <t>FORNECIMENTO DE ESTRUTURA METÁLICA E ENGRADAMENTO METÁLICO, EM AÇO, SOBRE LAJE PARA TELHA CERÂMICA, COBERTURA PADRÃO DO PRÉDIO ESCOLAR, EXCLUSIVE TELHA, INCLUSIVE FABRICAÇÃO, TRANSPORTE, MONTAGEM, APLICAÇÃO DE FUNDO PREPARADOR ANTICORROSIVO, UMA (1) DEMÃO E PINTURA ESMALTE, DUAS (2) DEMÃOS</t>
  </si>
  <si>
    <t>ED-20602</t>
  </si>
  <si>
    <t>FORNECIMENTO DE ESTRUTURA METÁLICA E ENGRADAMENTO METÁLICO, EM AÇO, SOBRE LAJE PARA TELHA CERÂMICA, COBERTURA PADRÃO DO PRÉDIO ESCOLAR, EXCLUSIVE TELHA, INCLUSIVE FABRICAÇÃO, TRANSPORTE, MONTAGEM E E APLICAÇÃO DE FUNDO PREPARADOR ANTICORROSIVO, UMA (1) DEMÃO</t>
  </si>
  <si>
    <t>ED-20576</t>
  </si>
  <si>
    <t>FORNECIMENTO DE ESTRUTURA METÁLICA E ENGRADAMENTO METÁLICO PARA RAMPA EM AÇO, COBERTURA PADRÃO RAMPA DO PRÉDIO ESCOLAR, EXCLUSIVE TELHA, INCLUSIVE PILAR METÁLICO, FABRICAÇÃO, TRANSPORTE, MONTAGEM, APLICAÇÃO DE FUNDO PREPARADOR ANTICORROSIVO, UMA (1) DEMÃO E PINTURA ESMALTE, DUAS (2) DEMÃOS</t>
  </si>
  <si>
    <t>ED-20577</t>
  </si>
  <si>
    <t>FORNECIMENTO DE ESTRUTURA METÁLICA E ENGRADAMENTO METÁLICO PARA TELHADO DE QUADRA POLIESPORTIVA EM AÇO, COBERTURA PADRÃO DO GINÁSIO POLIESPORTIVO, EXCLUSIVE TELHA, INCLUSIVE PILAR METÁLICO, FABRICAÇÃO, TRANSPORTE, MONTAGEM, APLICAÇÃO DE FUNDO PREPARADOR ANTICORROSIVO, UMA (1) DEMÃO E PINTURA ESMALTE, DUAS (2) DEMÃOS</t>
  </si>
  <si>
    <t>ED-20573</t>
  </si>
  <si>
    <t>FORNECIMENTO DE ESTRUTURA METÁLICA E ENGRADAMENTO METÁLICO PARA TELHADO EM ARCO DE QUADRA POLIESPORTIVA EM AÇO, COBERTURA EM ARCO PADRÃO DA QUADRA ESCOLAR, EXCLUSIVE TELHA, INCLUSIVE PILAR METÁLICO, FABRICAÇÃO, TRANSPORTE, MONTAGEM, APLICAÇÃO DE FUNDO PREPARADOR ANTICORROSIVO, UMA (1) DEMÃO E PINTURA ESMALTE, DUAS (2) DEMÃOS</t>
  </si>
  <si>
    <t>ED-20572</t>
  </si>
  <si>
    <t>FORNECIMENTO DE ESTRUTURA METÁLICA E ENGRADAMENTO METÁLICO PARA TELHADO EM ARCO DE QUADRA POLIESPORTIVA EM AÇO PATINÁVEL, COBERTURA EM ARCO PADRÃO DA QUADRA ESCOLAR, EXCLUSIVE TELHA, INCLUSIVE PILAR METÁLICO, FABRICAÇÃO, TRANSPORTE E MONTAGEM</t>
  </si>
  <si>
    <t>10.03</t>
  </si>
  <si>
    <t>COBERTURA COM TELHA FIBROCIMENTO</t>
  </si>
  <si>
    <t>ED-48425</t>
  </si>
  <si>
    <t>COBERTURA EM TELHA DE FIBROCIMENTO ESTRUTURAL, ESP. 8MM, COM RECOBRIMENTO TRANSVERSAL E LONGITUDINAL, EXCLUSIVE CUMEEIRA, INCLUSIVE ACESSÓRIOS DE FIXAÇÃO E IÇAMENTO</t>
  </si>
  <si>
    <t>ED-48423</t>
  </si>
  <si>
    <t>COBERTURA EM TELHA DE FIBROCIMENTO ONDULADA E = 5 MM</t>
  </si>
  <si>
    <t>ED-48424</t>
  </si>
  <si>
    <t>COBERTURA EM TELHA DE FIBROCIMENTO ONDULADA E = 6 MM</t>
  </si>
  <si>
    <t>ED-48426</t>
  </si>
  <si>
    <t>COBERTURA EM TELHA DE FIBROCIMENTO TIPO KALHETA, CANALETE 49</t>
  </si>
  <si>
    <t>ED-48427</t>
  </si>
  <si>
    <t>COBERTURA EM TELHA DE FIBROCIMENTO TIPO KALHETÃO,CANALETE 90</t>
  </si>
  <si>
    <t>ED-48417</t>
  </si>
  <si>
    <t>COLOCAÇÃO DE RUFO EM FIBROCIMENTO PARA TELHA ONDULADA</t>
  </si>
  <si>
    <t>10.04</t>
  </si>
  <si>
    <t>COBERTURA COM TELHA METÁLICA</t>
  </si>
  <si>
    <t>ED-13852</t>
  </si>
  <si>
    <t>COBERTURA EM TELHA METÁLICA GALVANIZADA ONDULADA, TIPO SIMPLES, ESP. 0,50MM, ACABAMENTO NATURAL, INCLUSIVE ACESSÓRIOS PARA FIXAÇÃO, FORNECIMENTO E INSTALAÇÃO</t>
  </si>
  <si>
    <t>ED-48430</t>
  </si>
  <si>
    <t>COBERTURA EM TELHA METÁLICA GALVANIZADA TRAPEZOIDAL, DUPLA COM TRATAMENTO ANTI-CHAMA</t>
  </si>
  <si>
    <t>COBERTURA EM TELHA METÁLICA GALVANIZADA TRAPEZOIDAL, TIPO DUPLA TERMOACÚSTICA COM DUAS FACES TRAPEZOIDAIS, ESP. 0,43MM, PREENCHIMENTO EM POLIESTIRENO EXPANDIDO/ISOPOR COM ESP. 30MM, ACABAMENTO NATURAL, INCLUSIVE ACESSÓRIOS PARA FIXAÇÃO, FORNECIMENTO E INSTALAÇÃO</t>
  </si>
  <si>
    <t>ED-48428</t>
  </si>
  <si>
    <t>COBERTURA EM TELHA METÁLICA GALVANIZADA TRAPEZOIDAL, TIPO SIMPLES, ESP. 0,50MM, ACABAMENTO NATURAL, INCLUSIVE ACESSÓRIOS PARA FIXAÇÃO, FORNECIMENTO E INSTALAÇÃO</t>
  </si>
  <si>
    <t>ED-48432</t>
  </si>
  <si>
    <t>COBERTURA EM TELHA ONDULADA TRADICIONAL DE FIBRA VEGETAL COM BETUME ESP. = 3 MM - INCLINAÇÃO ACIMA DE 15º (FIXAÇÃO EM ESTRUTURA METÁLICA)</t>
  </si>
  <si>
    <t>ED-48431</t>
  </si>
  <si>
    <t>COBERTURA EM TELHA ONDULADA TRADICIONAL DE FIBRA VEGETAL COM BETUME ESP. = 3 MM - INCLINAÇÃO DE 10º A 15º (FIXAÇÃO EM ESTRUTURA METÁLICA)</t>
  </si>
  <si>
    <t>ED-48418</t>
  </si>
  <si>
    <t>COLOCAÇÃO DE RUFO EM POLIETILENO PARA TELHA VEGETAL TRADICIONAL</t>
  </si>
  <si>
    <t>10.05</t>
  </si>
  <si>
    <t>COBERTURA COM TELHA CERÂMICA</t>
  </si>
  <si>
    <t>ED-48421</t>
  </si>
  <si>
    <t>COBERTURA EM TELHA CERÂMICA COLONIAL CURVA, 26 UNID/M2</t>
  </si>
  <si>
    <t>ED-48420</t>
  </si>
  <si>
    <t>COBERTURA EM TELHA CERÂMICA COLONIAL PLANA, 24 UNID/M2</t>
  </si>
  <si>
    <t>ED-48419</t>
  </si>
  <si>
    <t>COBERTURA EM TELHA CERÂMICA FRANCESA</t>
  </si>
  <si>
    <t>ED-48406</t>
  </si>
  <si>
    <t>EMBOÇAMENTO DA ÚLTIMA FIADA DE TELHA CERÂMICA COM ARGAMASSA DE CIMENTO, CAL HIDRATADA E AREIA SEM PENEIRAR, NO TRAÇO 1:2:9</t>
  </si>
  <si>
    <t>ED-48422</t>
  </si>
  <si>
    <t>TELHA COLONIAL DE RESERVA</t>
  </si>
  <si>
    <t>10.06</t>
  </si>
  <si>
    <t>CUMEEIRA E ESPIGÃO</t>
  </si>
  <si>
    <t>ED-48403</t>
  </si>
  <si>
    <t>COLOCAÇÃO DE CUMEEIRA DE FIBROCIMENTO PARA TELHA KALHETA, CANALETE 49</t>
  </si>
  <si>
    <t>ED-48404</t>
  </si>
  <si>
    <t>COLOCAÇÃO DE CUMEEIRA DE FIBROCIMENTO PARA TELHA KALHETÃO,CANALETE 90</t>
  </si>
  <si>
    <t>COLOCAÇÃO DE CUMEEIRA GALVANIZADA TRAPEZOIDAL E = 0,50 MM, SIMPLES</t>
  </si>
  <si>
    <t>ED-48405</t>
  </si>
  <si>
    <t>COLOCAÇÃO DE CUMEEIRA ONDULADA DE FIBRA VEGETAL COM BETUME - TRADICIONAL</t>
  </si>
  <si>
    <t>ED-48416</t>
  </si>
  <si>
    <t>COLOCAÇÃO DE ESPIGÃO EM FIBROCIMENTO PARA TELHA ONDULADA</t>
  </si>
  <si>
    <t>ED-48401</t>
  </si>
  <si>
    <t>CUMEEIRA NORMAL OU ARTICULADA DE FIBROCIMENTO PARA TELHA ONDULADA E = 6 OU 8 MM</t>
  </si>
  <si>
    <t>ED-48400</t>
  </si>
  <si>
    <t>CUMEEIRA PARA TELHA CERÂMICA, INCLUSIVE ASSENTAMENTO EM ARGAMASSA, TRAÇO 1:2:9 (CIMENTO, CAL E AREIA), PREPARO MECÂNICO</t>
  </si>
  <si>
    <t>CALHA GALVANIZADA</t>
  </si>
  <si>
    <t>ED-50653</t>
  </si>
  <si>
    <t>ED-50648</t>
  </si>
  <si>
    <t>ED-50649</t>
  </si>
  <si>
    <t>ED-50650</t>
  </si>
  <si>
    <t>ED-50651</t>
  </si>
  <si>
    <t>ED-50652</t>
  </si>
  <si>
    <t>ED-50660</t>
  </si>
  <si>
    <t>ED-50654</t>
  </si>
  <si>
    <t>ED-50655</t>
  </si>
  <si>
    <t>ED-50656</t>
  </si>
  <si>
    <t>ED-50657</t>
  </si>
  <si>
    <t>ED-50658</t>
  </si>
  <si>
    <t>ED-50659</t>
  </si>
  <si>
    <t>ED-50661</t>
  </si>
  <si>
    <t>ED-50662</t>
  </si>
  <si>
    <t>ED-50663</t>
  </si>
  <si>
    <t>RUFO GALVANIZADO</t>
  </si>
  <si>
    <t>ED-50675</t>
  </si>
  <si>
    <t>ED-50676</t>
  </si>
  <si>
    <t>ED-50678</t>
  </si>
  <si>
    <t>ED-50679</t>
  </si>
  <si>
    <t>ED-50680</t>
  </si>
  <si>
    <t>ED-50681</t>
  </si>
  <si>
    <t>ED-50682</t>
  </si>
  <si>
    <t>ED-50683</t>
  </si>
  <si>
    <t>ED-50684</t>
  </si>
  <si>
    <t>ED-50685</t>
  </si>
  <si>
    <t>CHAPINS GALVANIZADOS</t>
  </si>
  <si>
    <t>ED-50667</t>
  </si>
  <si>
    <t>10.10</t>
  </si>
  <si>
    <t>FECHAMENTO DE ONDA DE TELHA</t>
  </si>
  <si>
    <t>ED-48433</t>
  </si>
  <si>
    <t>COLOCAÇÃO DE VEDA ONDA EM POLIETILENO PARA TELHA ONDULADA</t>
  </si>
  <si>
    <t>CONDUTORE DE ÁGUA PLUVIAL EM PVC</t>
  </si>
  <si>
    <t>ED-50668</t>
  </si>
  <si>
    <t>CONDUTOR DE AP DO TELHADO EM TUBO PVC ESGOTO, INCLUSIVE CONEXÕES E SUPORTES, 100 MM</t>
  </si>
  <si>
    <t>ED-50669</t>
  </si>
  <si>
    <t>CONDUTOR DE AP DO TELHADO EM TUBO PVC ESGOTO, INCLUSIVE CONEXÕES E SUPORTES, 75 MM</t>
  </si>
  <si>
    <t>10.12</t>
  </si>
  <si>
    <t>GRELHA E RALO</t>
  </si>
  <si>
    <t>ED-50673</t>
  </si>
  <si>
    <t>GRELHA hemisférica de ferro fundido Ø 100 mm (4")</t>
  </si>
  <si>
    <t>ED-50674</t>
  </si>
  <si>
    <t>GRELHA hemisférica de ferro fundido Ø 150 mm (6")</t>
  </si>
  <si>
    <t>ED-50672</t>
  </si>
  <si>
    <t>GRELHA hemisférica de ferro fundido Ø 75 mm (3")</t>
  </si>
  <si>
    <t>ED-49962</t>
  </si>
  <si>
    <t>RALO SEMI- HEMISFÉRICO TIPO ABACAXI D = 100 MM</t>
  </si>
  <si>
    <t>ED-49960</t>
  </si>
  <si>
    <t>RALO SEMI- HEMISFÉRICO TIPO ABACAXI D = 50 MM</t>
  </si>
  <si>
    <t>ED-49961</t>
  </si>
  <si>
    <t>RALO SEMI- HEMISFÉRICO TIPO ABACAXI D = 75 MM</t>
  </si>
  <si>
    <t>DISPOSITIVO DE DRENAGEM</t>
  </si>
  <si>
    <t>ED-50671</t>
  </si>
  <si>
    <t>BUZINOTE PARA LAJES - DRENO COM TUBO DE 2" EMBUTIDO NO CONCRETO</t>
  </si>
  <si>
    <t>IMPERMEABILIZAÇÃO E ISOLAMENTO TÉRMICO</t>
  </si>
  <si>
    <t>11.01</t>
  </si>
  <si>
    <t>IMPERMEABILIZAÇÃO DE FUNDAÇÃO</t>
  </si>
  <si>
    <t>ED-50764</t>
  </si>
  <si>
    <t>REVESTIMENTO COM IMPERMEABILIZANTE EM DUAS (2) CAMADAS SOBREPOSTAS DE ARGAMASSA, TRAÇO 1:3 (CIMENTO E AREIA) COM ADITIVO IMPERMEABILIZANTE, ESP. 20MM, INCLUSIVE PINTURA COM DUAS (2) DEMÃOS COM EMULSÃO ASFÁLTICA</t>
  </si>
  <si>
    <t>11.02</t>
  </si>
  <si>
    <t>ARGAMASSA COM ADITIVO</t>
  </si>
  <si>
    <t>ED-50167</t>
  </si>
  <si>
    <t>IMPERMEABILIZAÇÃO COM ARGAMASSA TRAÇO 1:3, E = 2,50 CM COM ADITIVO</t>
  </si>
  <si>
    <t>ED-50171</t>
  </si>
  <si>
    <t>IMPERMEABILIZAÇÃO POR CRISTALIZAÇÃO</t>
  </si>
  <si>
    <t>ED-50175</t>
  </si>
  <si>
    <t>PINTURA IMPERMEABILIZANTE COM ARGAMASSA POLIMÉRICA</t>
  </si>
  <si>
    <t>11.03</t>
  </si>
  <si>
    <t>CAMADA DE REGULARIZAÇÃO</t>
  </si>
  <si>
    <t>ED-13286</t>
  </si>
  <si>
    <t>CAMADA DE REGULARIZAÇÃO COM ARGAMASSA, TRAÇO 1:3 (CIMENTO E AREIA), ESP. 15MM, APLICAÇÃO MANUAL, PREPARO MECÂNICO</t>
  </si>
  <si>
    <t>ED-13287</t>
  </si>
  <si>
    <t>CAMADA DE REGULARIZAÇÃO COM ARGAMASSA, TRAÇO 1:3 (CIMENTO E AREIA), ESP. 20MM, APLICAÇÃO MANUAL, PREPARO MECÂNICO</t>
  </si>
  <si>
    <t>ED-13288</t>
  </si>
  <si>
    <t>CAMADA DE REGULARIZAÇÃO COM ARGAMASSA, TRAÇO 1:3 (CIMENTO E AREIA), ESP. 25MM, APLICAÇÃO MANUAL, PREPARO MECÂNICO</t>
  </si>
  <si>
    <t>ED-50170</t>
  </si>
  <si>
    <t>CAMADA DE REGULARIZAÇÃO COM ARGAMASSA, TRAÇO 1:3 (CIMENTO E AREIA), ESP. 30MM, APLICAÇÃO MANUAL, PREPARO MECÂNICO</t>
  </si>
  <si>
    <t>ED-13289</t>
  </si>
  <si>
    <t>CAMADA DE REGULARIZAÇÃO COM ARGAMASSA, TRAÇO 1:4 (CIMENTO E AREIA), ESP. 15MM, APLICAÇÃO MANUAL, PREPARO MECÂNICO</t>
  </si>
  <si>
    <t>ED-13290</t>
  </si>
  <si>
    <t>CAMADA DE REGULARIZAÇÃO COM ARGAMASSA, TRAÇO 1:4 (CIMENTO E AREIA), ESP. 20MM, APLICAÇÃO MANUAL, PREPARO MECÂNICO</t>
  </si>
  <si>
    <t>ED-13291</t>
  </si>
  <si>
    <t>CAMADA DE REGULARIZAÇÃO COM ARGAMASSA, TRAÇO 1:4 (CIMENTO E AREIA), ESP. 25MM, APLICAÇÃO MANUAL, PREPARO MECÂNICO</t>
  </si>
  <si>
    <t>ED-13292</t>
  </si>
  <si>
    <t>CAMADA DE REGULARIZAÇÃO COM ARGAMASSA, TRAÇO 1:4 (CIMENTO E AREIA), ESP. 30MM, APLICAÇÃO MANUAL, PREPARO MECÂNICO</t>
  </si>
  <si>
    <t>PROTEÇÃO MECÂNICA</t>
  </si>
  <si>
    <t>ED-50176</t>
  </si>
  <si>
    <t>ED-13279</t>
  </si>
  <si>
    <t>ED-13280</t>
  </si>
  <si>
    <t>ED-13281</t>
  </si>
  <si>
    <t>ED-13282</t>
  </si>
  <si>
    <t>ED-13283</t>
  </si>
  <si>
    <t>ED-13284</t>
  </si>
  <si>
    <t>ED-13285</t>
  </si>
  <si>
    <t>11.05</t>
  </si>
  <si>
    <t>EMULSÃO ASFÁTICA</t>
  </si>
  <si>
    <t>ED-50173</t>
  </si>
  <si>
    <t>IMPERMEABILIZAÇÃO de alicerce com tinta betuminosa em parede de 1 1/2 tijolo</t>
  </si>
  <si>
    <t>PINTURA COM EMULSÃO ASFÁLTICA, DUAS (2) DEMÃOS</t>
  </si>
  <si>
    <t>MANTA ASFÁLTICA</t>
  </si>
  <si>
    <t>ED-50168</t>
  </si>
  <si>
    <t>IMPERMEABILIZAÇÃO COM MANTA ASFÁLTICA PRÉ-FABRICADA, E = 4 MM</t>
  </si>
  <si>
    <t>ED-50169</t>
  </si>
  <si>
    <t>IMPERMEABILIZAÇÃO COM MANTA ASFÁLTICA PRÉ-FABRICADA, E = 4 MM - ANTI-RAIZ</t>
  </si>
  <si>
    <t>PREPARAÇÃO DE SUPERFÍCIE</t>
  </si>
  <si>
    <t>ED-50533</t>
  </si>
  <si>
    <t>APICOAMENTO DE PISO CIMENTADO - PROFUNDIDADE ATÉ 1 CM</t>
  </si>
  <si>
    <t>APLICAÇÃO DE LONA PRETA, ESP. 150 MICRAS, INCLUSIVE FORNECIMENTO</t>
  </si>
  <si>
    <t>CONTRAPISO</t>
  </si>
  <si>
    <t>ED-50566</t>
  </si>
  <si>
    <t>CONTRAPISO DESEMPENADO COM ARGAMASSA, TRAÇO 1:3 (CIMENTO E AREIA), ESP. 20MM</t>
  </si>
  <si>
    <t>ED-50567</t>
  </si>
  <si>
    <t>CONTRAPISO DESEMPENADO COM ARGAMASSA, TRAÇO 1:3 (CIMENTO E AREIA), ESP. 25MM</t>
  </si>
  <si>
    <t>ED-50568</t>
  </si>
  <si>
    <t>CONTRAPISO DESEMPENADO COM ARGAMASSA, TRAÇO 1:3 (CIMENTO E AREIA), ESP. 30MM</t>
  </si>
  <si>
    <t>ED-50569</t>
  </si>
  <si>
    <t>CONTRAPISO DESEMPENADO COM ARGAMASSA, TRAÇO 1:3 (CIMENTO E AREIA), ESP. 50MM</t>
  </si>
  <si>
    <t>12.03</t>
  </si>
  <si>
    <t>PISO DE ARDÓSIA</t>
  </si>
  <si>
    <t>ED-50534</t>
  </si>
  <si>
    <t>REVESTIMENTO COM ARDÓSIA APLICADO EM PISO (20X20CM), ESP. 1CM, ACABAMENTO NATURAL, ASSENTAMENTO COM ARGAMASSA INDUSTRIALIZADA, INCLUSIVE REJUNTAMENTO</t>
  </si>
  <si>
    <t>ED-50535</t>
  </si>
  <si>
    <t>REVESTIMENTO COM ARDÓSIA APLICADO EM PISO (30X30CM), ESP. 1CM, ACABAMENTO NATURAL, ASSENTAMENTO COM ARGAMASSA INDUSTRIALIZADA, INCLUSIVE REJUNTAMENTO</t>
  </si>
  <si>
    <t>ED-50536</t>
  </si>
  <si>
    <t>REVESTIMENTO COM ARDÓSIA APLICADO EM PISO (40X40CM), ESP. 1CM, ACABAMENTO NATURAL, ASSENTAMENTO COM ARGAMASSA INDUSTRIALIZADA, INCLUSIVE REJUNTAMENTO</t>
  </si>
  <si>
    <t>12.04</t>
  </si>
  <si>
    <t>PISO CERÂMICO</t>
  </si>
  <si>
    <t>ED-50541</t>
  </si>
  <si>
    <t>ED-50544</t>
  </si>
  <si>
    <t>REVESTIMENTO COM CERÂMICA APLICADO EM PISO, ACABAMENTO ESMALTADO, AMBIENTE EXTERNO (ANTIDERRAPANTE), PADRÃO EXTRA, DIMENSÃO DA PEÇA ATÉ 2025 CM2, PEI IV, ASSENTAMENTO COM ARGAMASSA INDUSTRIALIZADA, INCLUSIVE REJUNTAMENTO</t>
  </si>
  <si>
    <t>ED-50543</t>
  </si>
  <si>
    <t>REVESTIMENTO COM CERÂMICA APLICADO EM PISO, ACABAMENTO ESMALTADO, AMBIENTE EXTERNO (ANTIDERRAPANTE), PADRÃO EXTRA, DIMENSÃO DA PEÇA ATÉ 2025 CM2, PEI V, ASSENTAMENTO COM ARGAMASSA INDUSTRIALIZADA, INCLUSIVE REJUNTAMENTO</t>
  </si>
  <si>
    <t>ED-50722</t>
  </si>
  <si>
    <t>REVESTIMENTO COM CERÂMICA APLICADO EM PISO, ACABAMENTO ESMALTADO, AMBIENTE INTERNO, PADRÃO COMERCIAL, DIMENSÃO DA PEÇA (10X10CM), PEI IV, ASSENTAMENTO COM ARGAMASSA INDUSTRIALIZADA, INCLUSIVE REJUNTAMENTO</t>
  </si>
  <si>
    <t>ED-50723</t>
  </si>
  <si>
    <t>REVESTIMENTO COM CERÂMICA APLICADO EM PISO, ACABAMENTO ESMALTADO, AMBIENTE INTERNO, PADRÃO COMERCIAL, DIMENSÃO DA PEÇA (10X20CM), PEI IV, ASSENTAMENTO COM ARGAMASSA INDUSTRIALIZADA, INCLUSIVE REJUNTAMENTO</t>
  </si>
  <si>
    <t>ED-50724</t>
  </si>
  <si>
    <t>REVESTIMENTO COM CERÂMICA APLICADO EM PISO, ACABAMENTO ESMALTADO, AMBIENTE INTERNO, PADRÃO EXTRA, DIMENSÃO DA PEÇA ATÉ 2025 CM2, PEI IV, ASSENTAMENTO COM ARGAMASSA INDUSTRIALIZADA, INCLUSIVE REJUNTAMENTO</t>
  </si>
  <si>
    <t>ED-50542</t>
  </si>
  <si>
    <t>REVESTIMENTO COM CERÂMICA APLICADO EM PISO, ACABAMENTO ESMALTADO, AMBIENTE INTERNO, PADRÃO EXTRA, DIMENSÃO DA PEÇA ATÉ 2025 CM2, PEI V, ASSENTAMENTO COM ARGAMASSA INDUSTRIALIZADA, INCLUSIVE REJUNTAMENTO</t>
  </si>
  <si>
    <t>PISO EM PORCELANATO</t>
  </si>
  <si>
    <t>ED-50753</t>
  </si>
  <si>
    <t>REVESTIMENTO COM PORCELANATO APLICADO EM PISO, ACABAMENTO ESMALTADO ACETINADO, AMBIENTE INTERNO/EXTERNO, PADRÃO EXTRA, BORDA RETIFICADA, DIMENSÃO DA PEÇA (45X45CM), ASSENTAMENTO COM ARGAMASSA INDUSTRIALIZADA, INCLUSIVE REJUNTAMENTO</t>
  </si>
  <si>
    <t>ED-50754</t>
  </si>
  <si>
    <t>REVESTIMENTO COM PORCELANATO APLICADO EM PISO, ACABAMENTO POLÍDO, AMBIENTE INTERNO, PADRÃO EXTRA, BORDA RETIFICADA, DIMENSÃO DA PEÇA (60X60CM), ASSENTAMENTO COM ARGAMASSA INDUSTRIALIZADA, INCLUSIVE REJUNTAMENTO</t>
  </si>
  <si>
    <t>PISO DE LADRILHO</t>
  </si>
  <si>
    <t>ED-50582</t>
  </si>
  <si>
    <t>REVESTIMENTO COM LADRILHO HIDRÁULICO APLICADO EM PISO (20X20CM) COM JUNTA SECA, COM DUAS (2) CORES, ASSENTAMENTO COM ARGAMASSA INDUSTRIALIZADA</t>
  </si>
  <si>
    <t>ED-50581</t>
  </si>
  <si>
    <t>REVESTIMENTO COM LADRILHO HIDRÁULICO APLICADO EM PISO (20X20CM) COM JUNTA SECA, COM UMA (1) COR, ASSENTAMENTO COM ARGAMASSA INDUSTRIALIZADA</t>
  </si>
  <si>
    <t>ED-50580</t>
  </si>
  <si>
    <t>REVESTIMENTO COM LADRILHO HIDRÁULICO APLICADO EM PISO (20X20CM) COM JUNTA SECA, NA COR NATURAL, ASSENTAMENTO COM ARGAMASSA INDUSTRIALIZADA</t>
  </si>
  <si>
    <t>ED-50585</t>
  </si>
  <si>
    <t>REVESTIMENTO COM LADRILHO HIDRÁULICO APLICADO EM PISO (25X25CM) COM JUNTA SECA, COM DUAS (2) CORES, ASSENTAMENTO COM ARGAMASSA INDUSTRIALIZADA</t>
  </si>
  <si>
    <t>ED-50584</t>
  </si>
  <si>
    <t>REVESTIMENTO COM LADRILHO HIDRÁULICO APLICADO EM PISO (25X25CM) COM JUNTA SECA, COM UMA (1) COR, ASSENTAMENTO COM ARGAMASSA INDUSTRIALIZADA</t>
  </si>
  <si>
    <t>ED-50583</t>
  </si>
  <si>
    <t>REVESTIMENTO COM LADRILHO HIDRÁULICO APLICADO EM PISO (25X25CM) COM JUNTA SECA, NA COR NATURAL, ASSENTAMENTO COM ARGAMASSA INDUSTRIALIZADA</t>
  </si>
  <si>
    <t>ED-50539</t>
  </si>
  <si>
    <t>PISO DE MÁRMORE E GRANITO</t>
  </si>
  <si>
    <t>ED-50576</t>
  </si>
  <si>
    <t>REVESTIMENTO COM GRANITO, CINZA ANDORINHA, APLICADO EM PISO, ESP. 2CM, DIMENSÃO DA PEÇA ATÉ 1600 CM2, ASSENTAMENTO COM ARGAMASSA INDUSTRIALIZADA, INCLUSIVE REJUNTAMENTO</t>
  </si>
  <si>
    <t>ED-50609</t>
  </si>
  <si>
    <t>REVESTIMENTO COM MÁRMORE BRANCO APLICADO EM PISO, ESP. 2CM, ASSENTAMENTO COM ARGAMASSA INDUSTRIALIZADA, INCLUSIVE REJUNTAMENTO</t>
  </si>
  <si>
    <t>ED-50610</t>
  </si>
  <si>
    <t>REVESTIMENTO COM MÁRMORE BRANCO APLICADO EM PISO, ESP. 3CM, ASSENTAMENTO COM ARGAMASSA INDUSTRIALIZADA, INCLUSIVE REJUNTAMENTO</t>
  </si>
  <si>
    <t>REJUNTAMENTO</t>
  </si>
  <si>
    <t>ED-17821</t>
  </si>
  <si>
    <t>APLICAÇÃO DE REJUNTE CIMENTÍCIO COLORIDO INDUSTRIALIZADO PARA REVESTIMENTOS DE PAREDE/PISO COM JUNTAS DE ATÉ 1MM DE ESPESSURA</t>
  </si>
  <si>
    <t>ED-17822</t>
  </si>
  <si>
    <t>APLICAÇÃO DE REJUNTE COM CIMENTO BRANCO PARA REVESTIMENTOS DE PAREDE/PISO COM JUNTAS DE ATÉ 1MM DE ESPESSURA</t>
  </si>
  <si>
    <t>ED-9122</t>
  </si>
  <si>
    <t>APLICAÇÃO DE REJUNTE COM CIMENTO BRANCO PARA REVESTIMENTOS DE PAREDE/PISO COM JUNTAS DE ATÉ 3MM DE ESPESSURA</t>
  </si>
  <si>
    <t>ED-17823</t>
  </si>
  <si>
    <t>APLICAÇÃO DE REJUNTE EPÓXI PARA REVESTIMENTOS DE PAREDE/PISO COM JUNTAS DE ATÉ 1MM DE ESPESSURA</t>
  </si>
  <si>
    <t>ED-17824</t>
  </si>
  <si>
    <t>APLICAÇÃO DE REJUNTE EPÓXI PARA REVESTIMENTOS DE PAREDE/PISO COM JUNTAS DE ATÉ 3MM DE ESPESSURA</t>
  </si>
  <si>
    <t>12.10</t>
  </si>
  <si>
    <t>PISO VINÍLICO</t>
  </si>
  <si>
    <t>ED-50632</t>
  </si>
  <si>
    <t>PLACA VINÍLICA 30 X 30 CM E = 2 MM</t>
  </si>
  <si>
    <t>ED-17869</t>
  </si>
  <si>
    <t>APLICAÇÃO DE VERNIZ, COM ACABAMENTO BRILHANTE, EM PISO DE MADEIRA TIPO TÁBUA CORRIDA, DUAS (2) DEMÃOS, INCLUSIVE RASPAGEM E CALAFETAÇÃO</t>
  </si>
  <si>
    <t>ED-17868</t>
  </si>
  <si>
    <t>APLICAÇÃO DE VERNIZ, COM ACABAMENTO BRILHANTE, EM PISO DE MADEIRA TIPO TACÃO, DUAS (2) DEMÃOS, INCLUSIVE RASPAGEM E CALAFETAÇÃO</t>
  </si>
  <si>
    <t>ED-17867</t>
  </si>
  <si>
    <t>APLICAÇÃO DE VERNIZ, COM ACABAMENTO BRILHANTE, EM PISO DE MADEIRA TIPO TACO, DUAS (2) DEMÃOS, INCLUSIVE RASPAGEM E CALAFETAÇÃO</t>
  </si>
  <si>
    <t>ED-17861</t>
  </si>
  <si>
    <t>APLICAÇÃO DE VERNIZ EM PISO DE MADEIRA, UMA (1) DEMÃO, EXCLUSIVE RASPAGEM</t>
  </si>
  <si>
    <t>ED-17864</t>
  </si>
  <si>
    <t>CALAFETAÇÃO DE PISO DE TÁBUA CORRIDA DE MADEIRA (10CMX100CM), EXCLUSIVE APLICAÇÃO DE VERNIZ/RESINA</t>
  </si>
  <si>
    <t>ED-17863</t>
  </si>
  <si>
    <t>CALAFETAÇÃO DE PISO DE TACÃO DE MADEIRA (10CMX40CM), EXCLUSIVE APLICAÇÃO DE VERNIZ/RESINA</t>
  </si>
  <si>
    <t>ED-17862</t>
  </si>
  <si>
    <t>CALAFETAÇÃO DE PISO DE TACO DE MADEIRA (7CMX14CM), EXCLUSIVE APLICAÇÃO DE VERNIZ/RESINA</t>
  </si>
  <si>
    <t>ED-17859</t>
  </si>
  <si>
    <t>RASPAGEM EM PISO DE MADEIRA, EXCLUSIVE CALAFETAÇÃO</t>
  </si>
  <si>
    <t>ED-50604</t>
  </si>
  <si>
    <t>TACÃO DE MADEIRA IPÊ EXTRA 10 X 40 CM ASSENTADO COM COLA ESPECIAL A BASE DE PVA</t>
  </si>
  <si>
    <t>ED-50602</t>
  </si>
  <si>
    <t>TACO DE MADEIRA IPÊ EXTRA 7 X 21 CM ASSENTADO COM COLA ESPECIAL A BASE DE PVA</t>
  </si>
  <si>
    <t>ED-50563</t>
  </si>
  <si>
    <t>PISO CIMENTADO COM ARGAMASSA, TRAÇO 1:3 (CIMENTO E AREIA), COM ADITIVO IMPERMEABILIZANTE, ESP. 25MM, ACABAMENTO DESEMPENADO E FELTRADO</t>
  </si>
  <si>
    <t>ED-50547</t>
  </si>
  <si>
    <t>PISO CIMENTADO COM ARGAMASSA, TRAÇO 1:3 (CIMENTO E AREIA), ESP. 25MM, ACABAMENTO DESEMPENADO E FELTRADO, MODULAÇÃO DE 100X100CM, INCLUSIVE JUNTA PLÁSTICA</t>
  </si>
  <si>
    <t>ED-50545</t>
  </si>
  <si>
    <t>PISO CIMENTADO COM ARGAMASSA, TRAÇO 1:3 (CIMENTO E AREIA), ESP. 25MM, ACABAMENTO DESEMPENADO E FELTRADO, MODULAÇÃO DE 200X200CM, INCLUSIVE JUNTA PLÁSTICA</t>
  </si>
  <si>
    <t>ED-50549</t>
  </si>
  <si>
    <t>PISO CIMENTADO COM ARGAMASSA, TRAÇO 1:3 (CIMENTO E AREIA), ESP. 25MM, ACABAMETNO DESEMPENADO E FELTRADO, MODULAÇÃO DE 60X60CM, INCLUSIVE JUNTA PLÁSTICA</t>
  </si>
  <si>
    <t>ED-50548</t>
  </si>
  <si>
    <t>PISO CIMENTADO COM ARGAMASSA, TRAÇO 1:3 (CIMENTO E AREIA), ESP. 30MM, ACABAMENTO DESEMPENADO E FELTRADO, MODULAÇÃO DE 100X100CM, INCLUSIVE JUNTA PLÁSTICA</t>
  </si>
  <si>
    <t>ED-50546</t>
  </si>
  <si>
    <t>PISO CIMENTADO COM ARGAMASSA, TRAÇO 1:3 (CIMENTO E AREIA), ESP. 30MM, ACABAMENTO DESEMPENADO E FELTRADO, MODULAÇÃO DE 200X200CM, INCLUSIVE JUNTA PLÁSTICA</t>
  </si>
  <si>
    <t>ED-50550</t>
  </si>
  <si>
    <t>PISO CIMENTADO COM ARGAMASSA, TRAÇO 1:3 (CIMENTO E AREIA), ESP. 30MM, ACABAMENTO DESEMPENADO E FELTRADO, MODULAÇÃO DE 60X60CM, INCLUSIVE JUNTA PLÁSTICA</t>
  </si>
  <si>
    <t>ED-50551</t>
  </si>
  <si>
    <t>PISO CIMENTADO COM ARGAMASSA, TRAÇO 1:3 (CIMENTO E AREIA), ESP. 50MM, ACABAMENTO DESEMPENADO E FELTRADO, MODULAÇÃO DE 100X100CM, INCLUSIVE JUNTA PLÁSTICA</t>
  </si>
  <si>
    <t>ED-50564</t>
  </si>
  <si>
    <t>PISO CIMENTADO COM PIGMENTAÇÃO COLORIDA, DESEMPENADO E FELTRADO COM ARGAMASSA, TRAÇO 1:3 (CIMENTO E AREIA), ESP. 30MM, ACABAMENTO DESEMPENADO E FELTRADO, SEM JUNTA DE DILATAÇÃO</t>
  </si>
  <si>
    <t>ED-50552</t>
  </si>
  <si>
    <t>PISO CIMENTADO NATADO COM ARGAMASSA, TRAÇO 1:3 (CIMENTO E AREIA), ESP. 20MM, ACABAMENTO QUEIMADO, SEM JUNTA DE DILATAÇÃO</t>
  </si>
  <si>
    <t>ED-50558</t>
  </si>
  <si>
    <t xml:space="preserve">PISO CIMENTADO NATADO COM ARGAMASSA, TRAÇO 1:3 (CIMENTO E AREIA), ESP. 25MM, ACABAMENTO QUEIMADO, MODULAÇÃO DE 100X100CM, INCLUSIVE JUNTA PLÁSTICA </t>
  </si>
  <si>
    <t>ED-50556</t>
  </si>
  <si>
    <t xml:space="preserve">PISO CIMENTADO NATADO COM ARGAMASSA, TRAÇO 1:3 (CIMENTO E AREIA), ESP. 25MM, ACABAMENTO QUEIMADO, MODULAÇÃO DE 200X200CM, INCLUSIVE JUNTA PLÁSTICA </t>
  </si>
  <si>
    <t>ED-50560</t>
  </si>
  <si>
    <t xml:space="preserve">PISO CIMENTADO NATADO COM ARGAMASSA, TRAÇO 1:3 (CIMENTO E AREIA), ESP. 25MM, ACABAMENTO QUEIMADO, MODULAÇÃO DE 60X60CM, INCLUSIVE JUNTA PLÁSTICA </t>
  </si>
  <si>
    <t>ED-50553</t>
  </si>
  <si>
    <t>PISO CIMENTADO NATADO COM ARGAMASSA, TRAÇO 1:3 (CIMENTO E AREIA), ESP. 25MM, ACABAMENTO QUEIMADO, SEM JUNTA DE DILATAÇÃO</t>
  </si>
  <si>
    <t>ED-50559</t>
  </si>
  <si>
    <t xml:space="preserve">PISO CIMENTADO NATADO COM ARGAMASSA, TRAÇO 1:3 (CIMENTO E AREIA), ESP. 30MM, ACABAMENTO QUEIMADO, MODULAÇÃO DE 100X100CM, INCLUSIVE JUNTA PLÁSTICA </t>
  </si>
  <si>
    <t>ED-50557</t>
  </si>
  <si>
    <t xml:space="preserve">PISO CIMENTADO NATADO COM ARGAMASSA, TRAÇO 1:3 (CIMENTO E AREIA), ESP. 30MM, ACABAMENTO QUEIMADO, MODULAÇÃO DE 200X200CM, INCLUSIVE JUNTA PLÁSTICA </t>
  </si>
  <si>
    <t>ED-50561</t>
  </si>
  <si>
    <t xml:space="preserve">PISO CIMENTADO NATADO COM ARGAMASSA, TRAÇO 1:3 (CIMENTO E AREIA), ESP. 30MM, ACABAMENTO QUEIMADO, MODULAÇÃO DE 60X60CM, INCLUSIVE JUNTA PLÁSTICA </t>
  </si>
  <si>
    <t>ED-50554</t>
  </si>
  <si>
    <t>PISO CIMENTADO NATADO COM ARGAMASSA, TRAÇO 1:3 (CIMENTO E AREIA), ESP. 30MM, ACABAMENTO QUEIMADO, SEM JUNTA DE DILATAÇÃO</t>
  </si>
  <si>
    <t>ED-50562</t>
  </si>
  <si>
    <t xml:space="preserve">PISO CIMENTADO NATADO COM ARGAMASSA, TRAÇO 1:3 (CIMENTO E AREIA), ESP. 50MM, ACABAMENTO QUEIMADO, MODULAÇÃO DE 60X60CM, INCLUSIVE JUNTA PLÁSTICA </t>
  </si>
  <si>
    <t>ED-50555</t>
  </si>
  <si>
    <t>PISO CIMENTADO NATADO COM ARGAMASSA, TRAÇO 1:3 (CIMENTO E AREIA), ESP. 50MM, ACABAMENTO QUEIMADO, SEM JUNTA DE DILATAÇÃO</t>
  </si>
  <si>
    <t>PISO DE GRANITINA E MARMORITE</t>
  </si>
  <si>
    <t>ED-50617</t>
  </si>
  <si>
    <t>LIMPEZA E POLIMENTO DE PISO GRANILITE/MARMORITE, EXCLUSIVE RESINA</t>
  </si>
  <si>
    <t>ED-50616</t>
  </si>
  <si>
    <t>PISO EM GRANILITE/MARMORITE, ESP. 8MM, ACABAMENTO LAVADO TIPO FULGET, COR NATURAL, MODULAÇÃO DE 1X1M, INCLUSO JUNTA PLÁSTICA</t>
  </si>
  <si>
    <t>ED-50615</t>
  </si>
  <si>
    <t>PISO EM GRANILITE/MARMORITE, ESP. 8MM, ACABAMENTO LAVADO TIPO FULGET, COR VERMELHA, MODULAÇÃO DE 1X1M, INCLUSO JUNTA PLÁSTICA</t>
  </si>
  <si>
    <t>ED-50614</t>
  </si>
  <si>
    <t>PISO EM GRANILITE/MARMORITE, ESP. 8MM, ACABAMENTO POLIDO, COR BRANCA, MODULAÇÃO DE 1X1M, INCLUSIVE JUNTA ALUMÍNIO, RESINA E POLIMENTO MECANIZADO</t>
  </si>
  <si>
    <t>ED-50613</t>
  </si>
  <si>
    <t>PISO EM GRANILITE/MARMORITE, ESP. 8MM, ACABAMENTO POLIDO, COR BRANCA, MODULAÇÃO DE 1X1M, INCLUSIVE JUNTA PLÁSTICA, RESINA E POLIMENTO MECANIZADO</t>
  </si>
  <si>
    <t>ED-50612</t>
  </si>
  <si>
    <t>PISO EM GRANILITE/MARMORITE, ESP. 8MM, ACABAMENTO POLIDO, COR CINZA, MODULAÇÃO DE 1X1M, INCLUSIVE JUNTA ALUMÍNIO, RESINA E POLIMENTO MECANIZADO</t>
  </si>
  <si>
    <t>ED-50611</t>
  </si>
  <si>
    <t>PISO EM GRANILITE/MARMORITE, ESP. 8MM, ACABAMENTO POLIDO, COR CINZA, MODULAÇÃO DE 1X1M, INCLUSIVE JUNTA PLÁSTICA, RESINA E POLIMENTO MECANIZADO</t>
  </si>
  <si>
    <t>PISO EM CONCRETO</t>
  </si>
  <si>
    <t>ED-50573</t>
  </si>
  <si>
    <t>PISO EM CONCRETO FCK = 20 MPA COM 25 KG DE DRAMIX/M3</t>
  </si>
  <si>
    <t>ED-9317</t>
  </si>
  <si>
    <t>PISO EM CONCRETO, PREPARADO EM OBRA COM BETONEIRA, FCK 10MPA, SEM ARMAÇÃO, ACABAMENTO RÚSTICO, ESP. 5CM, INCLUSIVE FORNECIMENTO, LANÇAMENTO, ADENSAMENTO, SARRAFEAMENTO, EXCLUSIVE JUNTA DE DILATAÇÃO</t>
  </si>
  <si>
    <t>ED-50571</t>
  </si>
  <si>
    <t>PISO EM CONCRETO, PREPARADO EM OBRA COM BETONEIRA, FCK 13,5MPA, SEM ARMAÇÃO, ACABAMENTO RÚSTICO, ESP. 8CM, INCLUSIVE FORNECIMENTO, LANÇAMENTO, ADENSAMENTO, SARRAFEAMENTO, EXCLUSIVE JUNTA DE DILATAÇÃO</t>
  </si>
  <si>
    <t>PISO EM CONCRETO, USINADO CONVENCIONAL, FCK 15MPA, COM TELA SOLDADA NERVURADA TIPO Q-138, ACABAMENTO POLÍDO EM NÍVEL ZERO, ESP. 10CM, INCLUSIVE FORNECIMENTO, LANÇAMENTO, ADENSAMENTO, EXCLUSIVE JUNTA DE DILATAÇÃO</t>
  </si>
  <si>
    <t>ED-9321</t>
  </si>
  <si>
    <t>PISO EM CONCRETO, USINADO CONVENCIONAL, FCK 15MPA, COM TELA SOLDADA NERVURADA TIPO Q-138, ACABAMENTO POLÍDO EM NÍVEL ZERO, ESP. 12CM, INCLUSIVE FORNECIMENTO, LANÇAMENTO, ADENSAMENTO, EXCLUSIVE JUNTA DE DILATAÇÃO</t>
  </si>
  <si>
    <t>ED-9319</t>
  </si>
  <si>
    <t>PISO EM CONCRETO, USINADO CONVENCIONAL, FCK 15MPA, COM TELA SOLDADA NERVURADA TIPO Q-61, ACABAMENTO POLIDO EM NÍVEL ZERO, ESP. 5CM, INCLUSIVE FORNECIMENTO, LANÇAMENTO, ADENSAMENTO, EXCLUSIVE JUNTA DE DILATAÇÃO</t>
  </si>
  <si>
    <t>ED-9318</t>
  </si>
  <si>
    <t>PISO EM CONCRETO, USINADO CONVENCIONAL, FCK 15MPA, SEM ARMAÇÃO, ACABAMENTO RÚSTICO, ESP. 5CM, INCLUSIVE FORNECIMENTO, LANÇAMENTO, ADENSAMENTO, SARRAFEAMENTO, EXCLUSIVE JUNTA DE DILATAÇÃO</t>
  </si>
  <si>
    <t>ED-50572</t>
  </si>
  <si>
    <t>PISO EM CONCRETO, USINADO CONVENCIONAL, FCK 30MPA, COM AÇO CA-50 DIÂMETRO 6,3MM MALHA 10X10CM, ACABAMENTO RÚSTICO, ESP. 15CM, INCLUSIVE FORNECIMENTO, LANÇAMENTO, ADENSAMENTO, EXCLUSIVE JUNTA DE DILATAÇÃO</t>
  </si>
  <si>
    <t>LAJE DE TRANSIÇÃO</t>
  </si>
  <si>
    <t>ED-50593</t>
  </si>
  <si>
    <t>LAJE DE TRANSIÇÃO E = 10 CM, FCK = 15 MPA USINADO (MECANIZADO), INCLUSIVE TELA 0,97 KG/M2 E ACABAMENTO NIVEL ZERO</t>
  </si>
  <si>
    <t>ED-50597</t>
  </si>
  <si>
    <t>LAJE DE TRANSIÇÃO E = 10 CM, FCK = 18 MPA USINADO (MECANIZADO), INCLUSIVE TELA 0,97 KG/M2 E ACABAMENTO NIVEL ZERO</t>
  </si>
  <si>
    <t>ED-50594</t>
  </si>
  <si>
    <t>LAJE DE TRANSIÇÃO E = 11 CM, FCK = 15 MPA USINADO (MECANIZADO), INCLUSIVE TELA 0,97 KG/M2 E ACABAMENTO NIVEL ZERO</t>
  </si>
  <si>
    <t>ED-50595</t>
  </si>
  <si>
    <t>LAJE DE TRANSIÇÃO E = 12 CM, FCK = 15 MPA USINADO (MECANIZADO), INCLUSIVE TELA 0,97 KG/M2 E ACABAMENTO NIVEL ZERO</t>
  </si>
  <si>
    <t>ED-50598</t>
  </si>
  <si>
    <t>LAJE DE TRANSIÇÃO E = 12 CM, FCK = 18 MPA USINADO (MECANIZADO), INCLUSIVE TELA 0,97 KG/M2 E ACABAMENTO NIVEL ZERO</t>
  </si>
  <si>
    <t>ED-50588</t>
  </si>
  <si>
    <t>LAJE DE TRANSIÇÃO E = 5 CM, SEM JUNTA, FCK = 10 MPA (MANUAL)</t>
  </si>
  <si>
    <t>ED-50589</t>
  </si>
  <si>
    <t>LAJE DE TRANSIÇÃO E = 6 CM, SEM JUNTA, FCK = 10 MPA (MANUAL)</t>
  </si>
  <si>
    <t>ED-50591</t>
  </si>
  <si>
    <t>LAJE DE TRANSIÇÃO E = 8 CM, FCK = 15 MPA USINADO (MECANIZADO), INCLUSIVE TELA 0,97 KG/M2 E ACABAMENTO NIVEL ZERO</t>
  </si>
  <si>
    <t>ED-50596</t>
  </si>
  <si>
    <t>LAJE DE TRANSIÇÃO E = 8 CM, FCK = 18 MPA USINADO (MECANIZADO), INCLUSIVE TELA 0,97 KG/M2 E ACABAMENTO NIVEL ZERO</t>
  </si>
  <si>
    <t>ED-50599</t>
  </si>
  <si>
    <t>LAJE DE TRANSIÇÃO E = 8 CM, FCK = 20 MPA USINADO (MECANIZADO), INCLUSIVE TELA 0,97 KG/M2 E ACABAMENTO NIVEL ZERO</t>
  </si>
  <si>
    <t>ED-50590</t>
  </si>
  <si>
    <t>LAJE DE TRANSIÇÃO E = 8 CM, SEM JUNTA, FCK = 10 MPA (MANUAL)</t>
  </si>
  <si>
    <t>ED-50592</t>
  </si>
  <si>
    <t>LAJE DE TRANSIÇÃO E = 9 CM, FCK = 15 MPA USINADO (MECANIZADO), INCLUSIVE TELA 0,97 KG/M2 E ACABAMENTO NIVEL ZERO</t>
  </si>
  <si>
    <t>PISO EM TIJOLO MACIÇO</t>
  </si>
  <si>
    <t>ED-50631</t>
  </si>
  <si>
    <t>PISO COM TIJOLO CERÂMICO MACIÇO PRENSADO, ASSENTAMENTO COM ARGAMASSA SECA, TRAÇO 1:4 (CIMENTO E AREIA), INCLUSIVE REJUNTAMENTO COM ARGAMASSA SECA DE TRAÇO 1:4 (CIMENTO E AREIA), FORNECIMENTO E INSTALAÇÃO</t>
  </si>
  <si>
    <t>PISO INDUSTRIAIS</t>
  </si>
  <si>
    <t>ED-50578</t>
  </si>
  <si>
    <t>PISO INDUSTRIAL COM ARGAMASSA DE ALTA RESISTÊNCIA, COR BRANCA, ESP. 8MM, ACABAMENTO POLIDO, MODULAÇÃO  DE 1X1M, INCLUSIVE JUNTA PLÁSTICA E POLIMENTO MECANIZADO, EXCLUSIVE RESINA</t>
  </si>
  <si>
    <t>ED-50577</t>
  </si>
  <si>
    <t>PISO INDUSTRIAL COM ARGAMASSA DE ALTA RESISTÊNCIA, COR CINZA, ESP. 8MM, ACABAMENTO POLIDO, MODULAÇÃO  DE 1X1M, INCLUSIVE JUNTA PLÁSTICA E POLIMENTO MECANIZADO, EXCLUSIVE RESINA</t>
  </si>
  <si>
    <t>PISO PODOTÁTIL (TÁTIL)</t>
  </si>
  <si>
    <t>ED-50629</t>
  </si>
  <si>
    <t>PISO PODOTÁTIL DE BORRACHA, ALERTA, ESP. 12MM, COLORIDA, ASSENTAMENTO COM ARGAMASSA, TRAÇO 1:4 (CIMENTO E AREIA), INCLUSIVE FORNECIMENTO E INSTALAÇÃO</t>
  </si>
  <si>
    <t>ED-50630</t>
  </si>
  <si>
    <t>PISO PODOTÁTIL DE BORRACHA, ALERTA, ESP. 12MM, COR PRETA, ASSENTAMENTO COM ARGAMASSA, TRAÇO 1:4 (CIMENTO E AREIA), INCLUSIVE FORNECIMENTO E INSTALAÇÃO</t>
  </si>
  <si>
    <t>PISO PODOTÁTIL DE BORRACHA, ALERTA, ESP. 5MM, COLORIDA, ASSENTAMENTO COM COLA DE CONTATO, INCLUSIVE FORNECIMENTO E INSTALAÇÃO</t>
  </si>
  <si>
    <t>ED-50628</t>
  </si>
  <si>
    <t>PISO PODOTÁTIL DE BORRACHA, ALERTA, ESP. 5MM, COR PRETA, ASSENTAMENTO COM COLA DE CONTATO, INCLUSIVE FORNECIMENTO E INSTALAÇÃO</t>
  </si>
  <si>
    <t>ED-50626</t>
  </si>
  <si>
    <t>PISO PODOTÁTIL DE BORRACHA, DIRECIONAL, ESP. 12MM, COLORIDA, ASSENTAMENTO COM ARGAMASSA, TRAÇO 1:4 (CIMENTO E AREIA), INCLUSIVE FORNECIMENTO E INSTALAÇÃO</t>
  </si>
  <si>
    <t>ED-50625</t>
  </si>
  <si>
    <t>PISO PODOTÁTIL DE BORRACHA, DIRECIONAL, ESP. 12MM, COR PRETA, ASSENTAMENTO COM ARGAMASSA, TRAÇO 1:4 (CIMENTO E AREIA), INCLUSIVE FORNECIMENTO E INSTALAÇÃO</t>
  </si>
  <si>
    <t>PISO PODOTÁTIL DE BORRACHA, DIRECIONAL, ESP. 5MM, COLORIDA, ASSENTAMENTO COM COLA DE CONTATO, INCLUSIVE FORNECIMENTO E INSTALAÇÃO</t>
  </si>
  <si>
    <t>ED-50623</t>
  </si>
  <si>
    <t>PISO PODOTÁTIL DE BORRACHA, DIRECIONAL, ESP. 5MM, COR PRETA, ASSENTAMENTO COM COLA DE CONTATO, INCLUSIVE FORNECIMENTO E INSTALAÇÃO</t>
  </si>
  <si>
    <t>ED-15226</t>
  </si>
  <si>
    <t>PISO PODOTÁTIL DE CONCRETO, ALERTA, APLICADO EM PISO (20X20CM) COM JUNTA SECA, COR VERMELHO/AMARELO, ASSENTAMENTO COM ARGAMASSA INDUSTRIALIZADA, INCLUSIVE FORNECIMENTO E INSTALAÇÃO</t>
  </si>
  <si>
    <t>ED-50586</t>
  </si>
  <si>
    <t>PISO PODOTÁTIL DE CONCRETO, ALERTA, APLICADO EM PISO (40X40CM) COM JUNTA SECA, COR VERMELHO/AMARELO, ASSENTAMENTO COM ARGAMASSA INDUSTRIALIZADA, INCLUSIVE FORNECIMENTO E INSTALAÇÃO</t>
  </si>
  <si>
    <t>ED-15227</t>
  </si>
  <si>
    <t>PISO PODOTÁTIL DE CONCRETO, DIRECIONAL, APLICADO EM PISO (20X20CM) COM JUNTA SECA, COR VERMELHO/AMARELO, ASSENTAMENTO COM ARGAMASSA INDUSTRIALIZADA, INCLUSIVE FORNECIMENTO E INSTALAÇÃO</t>
  </si>
  <si>
    <t>ED-50587</t>
  </si>
  <si>
    <t>PISO PODOTÁTIL DE CONCRETO, DIRECIONAL, APLICADO EM PISO (40X40CM) COM JUNTA SECA, COR VERMELHO/AMARELO, ASSENTAMENTO COM ARGAMASSA INDUSTRIALIZADA, INCLUSIVE FORNECIMENTO E INSTALAÇÃO</t>
  </si>
  <si>
    <t>PISO DE BORRACHA</t>
  </si>
  <si>
    <t>ED-50538</t>
  </si>
  <si>
    <t>PLACA DE BORRACHA 500 X 500 X 3,5 MM PASTILHADO PARA COLA PRETO</t>
  </si>
  <si>
    <t>JUNTA DE DILATAÇÃO</t>
  </si>
  <si>
    <t>APLICAÇÃO DE SELANTE, MASTIQUE ELÁSTICO, EM JUNTA DE DILAÇÃO, DIMENSÃO 20X10 MM, FATOR DE FORMA 1:2, EXCLUSIVE DELIMITADOR DE PROFUNDIDADE</t>
  </si>
  <si>
    <t>DEGRAU E PATAMAR</t>
  </si>
  <si>
    <t>ED-50574</t>
  </si>
  <si>
    <t>APLICAÇÃO DE FAIXA/FITA ADESIVA ANTIDERRAPANTE, LARGURA 50MM, EM DEGRAUS DE ESCADA, INCLUSIVE FORNECIMENTO</t>
  </si>
  <si>
    <t>ED-50537</t>
  </si>
  <si>
    <t>DEGRAU DE PEDRA ARDÓSIA E = 20 MM, L = 30 CM, ASSENTADO COM ARGAMASSA DE CIMENTO E AREIA SEM PENEIRAR TRAÇO 1:4, INCLUSO ESPELHO E = 15 MM, H = 20 CM</t>
  </si>
  <si>
    <t>ED-50575</t>
  </si>
  <si>
    <t>FAIXA/FRISO ANTIDERRAPANTE EM PEDRA, LARGURA 50MM, EM DEGRAU DE ESCADA, EXECUÇÃO MECÂNICA</t>
  </si>
  <si>
    <t>SÓCULO</t>
  </si>
  <si>
    <t>ED-50621</t>
  </si>
  <si>
    <t>SÓCULO COM ENCHIMENTO EM TIJOLOS MACIÇOS, ALTURA  DE 10CM À 12CM, INCLUSIVE ACABAMENTO FINAL EM ARGAMASSA, ESP. 20MM, APLICAÇÃO MANUAL</t>
  </si>
  <si>
    <t>RODAPÉ, SOLEIRA E PEITORIL</t>
  </si>
  <si>
    <t>RODAPÉ DE ARDÓSIA</t>
  </si>
  <si>
    <t>ED-50766</t>
  </si>
  <si>
    <t>RODAPÉ COM REVESTIMENTO EM PEDRA ARDÓSIA, ESP. 7MM, ALTURA 5CM, ASSENTAMENTO COM ARGAMASSA INDUSTRIALIZADA, INCLUSIVE REJUNTAMENTO</t>
  </si>
  <si>
    <t>ED-50767</t>
  </si>
  <si>
    <t>RODAPÉ COM REVESTIMENTO EM PEDRA ARDÓSIA, ESP. 7MM, ALTURA 7CM, ASSENTAMENTO COM ARGAMASSA INDUSTRIALIZADA, INCLUSIVE REJUNTAMENTO</t>
  </si>
  <si>
    <t>RODAPÉ CERÂMICO</t>
  </si>
  <si>
    <t>ED-50771</t>
  </si>
  <si>
    <t>RODAPÉ COM REVESTIMENTO EM CERÂMICA ESMALTADA COMERCIAL, ALTURA 10CM, PEI IV, ASSENTAMENTO COM ARGAMASSA INDUSTRIALIZADA, INCLUSIVE REJUNTAMENTO</t>
  </si>
  <si>
    <t>RODAPÉ DE GRANITINA E MARMORITE</t>
  </si>
  <si>
    <t>ED-50786</t>
  </si>
  <si>
    <t>RODAPÉ EM GRANILITE/MARMORITE, ACABAMENTO POLIDO, COR BRANCA, ALTURA 10CM, INCLUSIVE POLIMENTO</t>
  </si>
  <si>
    <t>ED-50784</t>
  </si>
  <si>
    <t>RODAPÉ EM GRANILITE/MARMORITE, ACABAMENTO POLIDO, COR BRANCA, ALTURA 5CM, INCLUSIVE POLIMENTO</t>
  </si>
  <si>
    <t>ED-50785</t>
  </si>
  <si>
    <t>RODAPÉ EM GRANILITE/MARMORITE, ACABAMENTO POLIDO, COR BRANCA, ALTURA 7CM, INCLUSIVE POLIMENTO</t>
  </si>
  <si>
    <t>ED-50783</t>
  </si>
  <si>
    <t>RODAPÉ EM GRANILITE/MARMORITE, ACABAMENTO POLIDO, COR CINZA, ALTURA 10CM, INCLUSIVE POLIMENTO</t>
  </si>
  <si>
    <t>ED-50781</t>
  </si>
  <si>
    <t>RODAPÉ EM GRANILITE/MARMORITE, ACABAMENTO POLIDO, COR CINZA, ALTURA 5CM, INCLUSIVE POLIMENTO</t>
  </si>
  <si>
    <t>ED-50782</t>
  </si>
  <si>
    <t>RODAPÉ EM GRANILITE/MARMORITE, ACABAMENTO POLIDO, COR CINZA, ALTURA 7CM, INCLUSIVE POLIMENTO</t>
  </si>
  <si>
    <t>RODAPÉS DE GRANITO</t>
  </si>
  <si>
    <t>ED-50774</t>
  </si>
  <si>
    <t>RODAPÉ COM REVESTIMENTO EM GRANITO, CINZA ANDORINHA, ESP. 2CM, ALTURA 10CM, ASSENTAMENTO COM ARGAMASSA INDUSTRIALIZADA, INCLUSIVE REJUNTAMENTO</t>
  </si>
  <si>
    <t>ED-50773</t>
  </si>
  <si>
    <t>RODAPÉ COM REVESTIMENTO EM GRANITO, CINZA ANDORINHA, ESP. 2CM, ALTURA 5CM, ASSENTAMENTO COM ARGAMASSA INDUSTRIALIZADA, INCLUSIVE REJUNTAMENTO</t>
  </si>
  <si>
    <t>ED-50772</t>
  </si>
  <si>
    <t>RODAPÉ COM REVESTIMENTO EM GRANITO, CINZA ANDORINHA, ESP. 2CM, ALTURA 7CM, ASSENTAMENTO COM ARGAMASSA INDUSTRIALIZADA, INCLUSIVE REJUNTAMENTO</t>
  </si>
  <si>
    <t>RODAPÉS DE MÁRMORE</t>
  </si>
  <si>
    <t>ED-50780</t>
  </si>
  <si>
    <t>RODAPÉ COM REVESTIMENTO EM MÁRMORE BRANCO, ESP. 2CM, ALTURA 10CM, ASSENTAMENTO COM ARGAMASSA INDUSTRIALIZADA, INCLUSIVE REJUNTAMENTO</t>
  </si>
  <si>
    <t>ED-50778</t>
  </si>
  <si>
    <t>RODAPÉ COM REVESTIMENTO EM MÁRMORE BRANCO, ESP. 2CM, ALTURA 5CM, ASSENTAMENTO COM ARGAMASSA INDUSTRIALIZADA, INCLUSIVE REJUNTAMENTO</t>
  </si>
  <si>
    <t>ED-50779</t>
  </si>
  <si>
    <t>RODAPÉ COM REVESTIMENTO EM MÁRMORE BRANCO, ESP. 2CM, ALTURA 7CM, ASSENTAMENTO COM ARGAMASSA INDUSTRIALIZADA, INCLUSIVE REJUNTAMENTO</t>
  </si>
  <si>
    <t>RODAPÉ DE MADEIRA</t>
  </si>
  <si>
    <t>ED-50777</t>
  </si>
  <si>
    <t>RODAPÉ EM MADEIRA SUCUPIRA/IPÊ/CUMARÚ OU EQUIVALENTE DA REGIÃO, ESP. 2CM, ALTURA 7CM</t>
  </si>
  <si>
    <t>RODAPÉ CIMENTADO</t>
  </si>
  <si>
    <t>ED-50770</t>
  </si>
  <si>
    <t>RODAPÉ COM ARGAMASSA, TRAÇO 1:3 (CIMENTO E AREIA), ESP. 2CM, ALTURA 10CM, DESEMPENADO/ALISADO COM COLHER</t>
  </si>
  <si>
    <t>ED-50768</t>
  </si>
  <si>
    <t>RODAPÉ COM ARGAMASSA, TRAÇO 1:3 (CIMENTO E AREIA), ESP. 2CM, ALTURA 5CM, DESEMPENADO/ALISADO COM COLHER</t>
  </si>
  <si>
    <t>ED-50769</t>
  </si>
  <si>
    <t>RODAPÉ COM ARGAMASSA, TRAÇO 1:3 (CIMENTO E AREIA), ESP. 2CM, ALTURA 7CM, DESEMPENADO/ALISADO COM COLHER</t>
  </si>
  <si>
    <t>RODAPÉS INDUSTRIAL (ALTA RESISTÊNCIA)</t>
  </si>
  <si>
    <t>ED-50775</t>
  </si>
  <si>
    <t>RODAPÉ COM ARGAMASSA DE ALTA RESISTÊNCIA INDUSTRIAL, ACABAMENTO POLIDO, COR CINZA, ALTURA 5CM, INCLUSIVE POLIMENTO</t>
  </si>
  <si>
    <t>ED-50776</t>
  </si>
  <si>
    <t>RODAPÉ COM ARGAMASSA DE ALTA RESISTÊNCIA INDUSTRIAL, ACABAMENTO POLIDO, COR CINZA, ALTURA 7CM, INCLUSIVE POLIMENTO</t>
  </si>
  <si>
    <t>PEITORIL DE ARDÓSIA</t>
  </si>
  <si>
    <t>ED-50993</t>
  </si>
  <si>
    <t>PEITORIL DE ARDÓSIA E = 2 CM</t>
  </si>
  <si>
    <t>PEITORIL DE GRANITO</t>
  </si>
  <si>
    <t>PEITORIL DE GRANITO CINZA ANDORINHA E = 2 CM</t>
  </si>
  <si>
    <t>ED-50998</t>
  </si>
  <si>
    <t>PEITORIL DE GRANITO CINZA ANDORINHA E = 3 CM</t>
  </si>
  <si>
    <t>PEITORIL DE MÁRMORE</t>
  </si>
  <si>
    <t>ED-50999</t>
  </si>
  <si>
    <t>PEITORIL DE MÁRMORE BRANCO E = 2 CM</t>
  </si>
  <si>
    <t>ED-51000</t>
  </si>
  <si>
    <t>PEITORIL DE MÁRMORE BRANCO E = 3 CM</t>
  </si>
  <si>
    <t>PEITORIL DE CONCRETO</t>
  </si>
  <si>
    <t>ED-50994</t>
  </si>
  <si>
    <t>PEITORIL DE CONCRETO E = 3 CM, FCK &gt;= 13,5 MPA, L = 20 CM</t>
  </si>
  <si>
    <t>ED-50995</t>
  </si>
  <si>
    <t>PEITORIL DE CONCRETO E = 3 CM, FCK &gt;= 13,5 MPA, L = 25 CM</t>
  </si>
  <si>
    <t>ED-50996</t>
  </si>
  <si>
    <t>PEITORIL PRÉ-MOLDADO EM CONCRETO 18 MPA, INCLUSIVE GANCHO PARA FIXAÇÃO</t>
  </si>
  <si>
    <t>SOLEIRA DE ARDÓSIA</t>
  </si>
  <si>
    <t>ED-51001</t>
  </si>
  <si>
    <t>SOLEIRA DE ARDÓSIA E = 2 CM</t>
  </si>
  <si>
    <t>SOLEIRA DE GRANITINA E MARMORITE</t>
  </si>
  <si>
    <t>ED-50622</t>
  </si>
  <si>
    <t>SOLEIRA DE MARMORITE, COR CIMENTO NATURAL, E = 3 CM</t>
  </si>
  <si>
    <t>SOLEIRA DE GRANITO</t>
  </si>
  <si>
    <t>ED-51002</t>
  </si>
  <si>
    <t>SOLEIRA DE GRANITO CINZA ANDORINHA E = 2 CM</t>
  </si>
  <si>
    <t>SOLEIRA DE GRANITO CINZA ANDORINHA E = 3 CM</t>
  </si>
  <si>
    <t>SOLEIRA DE MÁRMORE</t>
  </si>
  <si>
    <t>ED-51004</t>
  </si>
  <si>
    <t>SOLEIRA DE MÁRMORE BRANCO E = 2 CM</t>
  </si>
  <si>
    <t>ED-51005</t>
  </si>
  <si>
    <t>SOLEIRA DE MÁRMORE BRANCO E = 3 CM</t>
  </si>
  <si>
    <t>REVESTIMENTOS</t>
  </si>
  <si>
    <t xml:space="preserve">REVESTIMENTO DE ARGAMASSA </t>
  </si>
  <si>
    <t>ED-50731</t>
  </si>
  <si>
    <t>CHAPISCO COM ARGAMASSA INDUSTRIALIZADA, ESP. 5MM, APLICADO EM ALVENARIA/ESTRUTURA DE CONCRETO COM DESEMPENADEIRA METÁLICA, PREPARO MECÂNICO</t>
  </si>
  <si>
    <t>ED-50730</t>
  </si>
  <si>
    <t>CHAPISCO COM ARGAMASSA, TRAÇO 1:2:3 (CIMENTO, AREIA E PEDRISCO), APLICADO COM COLHER, ESP. 5MM, PREPARO MECÂNICO</t>
  </si>
  <si>
    <t>ED-50729</t>
  </si>
  <si>
    <t>CHAPISCO COM ARGAMASSA, TRAÇO 1:3 (CIMENTO E AREIA), ESP. 5MM, APLICADO EM ALVENARIA COM PENEIRA, PREPARO MECÂNICO</t>
  </si>
  <si>
    <t>ED-50727</t>
  </si>
  <si>
    <t>CHAPISCO COM ARGAMASSA, TRAÇO 1:3 (CIMENTO E AREIA), ESP. 5MM, APLICADO EM ALVENARIA/ESTRUTURA DE CONCRETO COM COLHER, PREPARO MECÂNICO</t>
  </si>
  <si>
    <t>ED-50728</t>
  </si>
  <si>
    <t>CHAPISCO COM ARGAMASSA, TRAÇO 1:3 (CIMENTO E AREIA), ESP. 5MM, APLICADO EM TETO COM COLHER, PREPARO MECÂNICO</t>
  </si>
  <si>
    <t>ED-50732</t>
  </si>
  <si>
    <t>EMBOÇO COM ARGAMASSA, TRAÇO 1:6 (CIMENTO E AREIA), ESP. 20MM, APLICAÇÃO MANUAL, PREPARO MECÂNICO</t>
  </si>
  <si>
    <t>ED-50734</t>
  </si>
  <si>
    <t>FRISO DE ALUMÍNIO ANODIZADO NATURAL 3/8" (USO INTERNO)</t>
  </si>
  <si>
    <t>ED-50761</t>
  </si>
  <si>
    <t>REBOCO COM ARGAMASSA, TRAÇO 1:2:8 (CIMENTO, CAL E AREIA), ESP. 20MM, APLICAÇÃO MANUAL, PREPARO MECÂNICO</t>
  </si>
  <si>
    <t>ED-50760</t>
  </si>
  <si>
    <t>REBOCO COM ARGAMASSA, TRAÇO 1:2:9 (CIMENTO, CAL E AREIA), COM ADITIVO IMPERMEABILIZANTE, ESP. 20MM, APLICAÇÃO MANUAL, PREPARO MECÂNICO</t>
  </si>
  <si>
    <t>ED-50759</t>
  </si>
  <si>
    <t>REBOCO COM ARGAMASSA, TRAÇO 1:7 (CIMENTO E AREIA), ESP. 20MM, APLICAÇÃO MANUAL, PREPARO MECÂNICO</t>
  </si>
  <si>
    <t>ED-50762</t>
  </si>
  <si>
    <t>REVESTIMENTO COM ARGAMASSA EM CAMADA ÚNICA, APLICADO EM PAREDE, TRAÇO 1:3 (CIMENTO E AREIA), ESP. 20MM, APLICAÇÃO MANUAL, PREPARO MECÂNICO</t>
  </si>
  <si>
    <t>ED-50763</t>
  </si>
  <si>
    <t>REVESTIMENTO COM ARGAMASSA EM CAMADA ÚNICA, APLICADO EM TETO, TRAÇO 1:3 (CIMENTO E AREIA), ESP. 20MM, APLICAÇÃO MANUAL, PREPARO MECÂNICO</t>
  </si>
  <si>
    <t>REVESTIMENTO INTERNO DE GESSO</t>
  </si>
  <si>
    <t>ED-50736</t>
  </si>
  <si>
    <t>REVESTIMENTO DE GESSO EM PAREDE, ESP. 5MM, APLICAÇÃO MANUAL (SARRAFAEADO)</t>
  </si>
  <si>
    <t>ED-9066</t>
  </si>
  <si>
    <t>REVESTIMENTO DE GESSO EM TETO, ESP. 5MM, APLICAÇÃO MANUAL (SARRAFAEADO)</t>
  </si>
  <si>
    <t>REVESTIMENTO NATADO</t>
  </si>
  <si>
    <t>ED-9071</t>
  </si>
  <si>
    <t>REVESTIMENTO NATADO LISO, ESP. 5MM, APLICAÇÃO COM DESEMPENADEIRA METÁLICA, PREPARO MECÂNICO</t>
  </si>
  <si>
    <t>ED-50746</t>
  </si>
  <si>
    <t>REVESTIMENTO NATADO LISO, ESP. 5MM, APLICAÇÃO COM DESEMPENADEIRA METÁLICA, PREPARO MECÂNICO, INCLUSIVE ARGAMASSA EM CAMADA ÚNICA, TRAÇO 1:3 (CIMENTO E AREIA), APLICADO EM PAREDE, ESP. 20MM, APLICAÇÃO MANUAL, PREPARO MECÂNICO</t>
  </si>
  <si>
    <t>REVESTIMENTO EM CERÂMICA</t>
  </si>
  <si>
    <t>ED-50718</t>
  </si>
  <si>
    <t>APLICAÇÃO DE REJUNTE CIMENTÍCIO COLORIDO INDUSTRIALIZADO PARA REVESTIMENTOS DE PAREDE/PISO COM JUNTAS DE ATÉ 3MM DE ESPESSURA</t>
  </si>
  <si>
    <t>ED-50721</t>
  </si>
  <si>
    <t>CANTONEIRA DE ALUMÍNIO PARA ACABAMENTO DE QUINAS</t>
  </si>
  <si>
    <t>ED-50720</t>
  </si>
  <si>
    <t>CANTONEIRA DE PVC PARA ACABAMENTO DE QUINAS</t>
  </si>
  <si>
    <t>ED-50726</t>
  </si>
  <si>
    <t>CERÂMICA DECORADA EM FAIXA 50 X 200 MM</t>
  </si>
  <si>
    <t>ED-50743</t>
  </si>
  <si>
    <t>LITOCERÂMICA DE 6,0 X 22,5 CM, ASSENTADO COM ARGAMASSA PRÉ-FABRICADA, INCLUSIVE REJUNTAMENTO</t>
  </si>
  <si>
    <t>ED-50715</t>
  </si>
  <si>
    <t>REVESTIMENTO COM AZULEJO BRANCO (15X15CM), EM DIAGONAL, ASSENTAMENTO COM ARGAMASSA INDUSTRIALIZADA, INCLUSIVE REJUNTAMENTO</t>
  </si>
  <si>
    <t>ED-50716</t>
  </si>
  <si>
    <t>REVESTIMENTO COM AZULEJO BRANCO (15X15CM), JUNTA A PRUMO, ASSENTAMENTO COM ARGAMASSA INDUSTRIALIZADA, INCLUSIVE REJUNTAMENTO</t>
  </si>
  <si>
    <t>ED-50717</t>
  </si>
  <si>
    <t>REVESTIMENTO COM AZULEJO BRANCO (20X20CM), JUNTA A PRUMO, ASSENTAMENTO COM ARGAMASSA INDUSTRIALIZADA, INCLUSIVE REJUNTAMENTO</t>
  </si>
  <si>
    <t>REVESTIMENTO COM CERÂMICA APLICADO EM PAREDE, ACABAMENTO ESMALTADO, AMBIENTE INTERNO/EXTERNO, PADRÃO EXTRA, DIMENSÃO DA PEÇA ATÉ 2025 CM2, PEI III, ASSENTAMENTO COM ARGAMASSA INDUSTRIALIZADA, INCLUSIVE REJUNTAMENTO</t>
  </si>
  <si>
    <t>ED-50749</t>
  </si>
  <si>
    <t>REVESTIMENTO COM PASTILHA DE VIDRO (VIDROTIL), ASSENTADO COM ARGAMASSA PRÉ-FABRICADA, INCLUSIVE REJUNTAMENTO</t>
  </si>
  <si>
    <t>ED-50750</t>
  </si>
  <si>
    <t>REVESTIMENTO COM PASTILHAS DE PORCELANA, ASSENTADO COM ARGAMASSA PRÉ-FABRICADA, INCLUSIVE REJUNTAMENTO</t>
  </si>
  <si>
    <t>14.05</t>
  </si>
  <si>
    <t>REVESTIMENTO EM FAIXA E FILETE</t>
  </si>
  <si>
    <t>ED-50725</t>
  </si>
  <si>
    <t>FAIXA / FILETE / LISTELO EM CERAMICA, LISO OU CORDAO, BRANCO, *2 X 30* CM (L X C)</t>
  </si>
  <si>
    <t>14.06</t>
  </si>
  <si>
    <t>REVESTIMENTO COM LADRILHO</t>
  </si>
  <si>
    <t>ED-50739</t>
  </si>
  <si>
    <t>REVESTIMENTO COM LADRILHO HIDRÁULICO APLICADO EM PAREDE (20X20CM) COM JUNTA SECA, NA COR NATURAL, ASSENTAMENTO COM ARGAMASSA INDUSTRIALIZADA</t>
  </si>
  <si>
    <t>ED-50740</t>
  </si>
  <si>
    <t>REVESTIMENTO COM LADRILHO HIDRÁULICO APLICADO EM PAREDE (25X25CM) COM JUNTA SECA, NA COR NATURAL, ASSENTAMENTO COM ARGAMASSA INDUSTRIALIZADA</t>
  </si>
  <si>
    <t>14.07</t>
  </si>
  <si>
    <t>REVESTIMENTO DE MÁRMORE E GRANITO</t>
  </si>
  <si>
    <t>ED-50714</t>
  </si>
  <si>
    <t>REVESTIMENTO COM ARDÓSIA APLICADO EM PAREDE (40X40CM), ESP. 1CM, ACABAMENTO NATURAL, ASSENTAMENTO COM ARGAMASSA INDUSTRIALIZADA, INCLUSIVE REJUNTAMENTO</t>
  </si>
  <si>
    <t>ED-50737</t>
  </si>
  <si>
    <t>REVESTIMENTO COM GRANITO, CINZA ANDORINHA, APLICADO EM PAREDE, ESP. 2CM, ASSENTAMENTO COM ARGAMASSA INDUSTRIALIZADA, AMBIENTE INTERNO/EXTERNO, ALTURA MÁXIMA DE 3M PARA APLICAÇÃO DO GRANITO, INCLUSIVE REJUNTAMENTO</t>
  </si>
  <si>
    <t>ED-50744</t>
  </si>
  <si>
    <t>REVESTIMENTO COM MÁRMORE BRANCO APLICADO EM PAREDE, ESP. 2CM, ASSENTAMENTO COM ARGAMASSA INDUSTRIALIZADA, AMBIENTE INTERNO/EXTERNO, ALTURA MÁXIMA DE 3M PARA APLICAÇÃO DO MÁRMORE, INCLUSIVE REJUNTAMENTO</t>
  </si>
  <si>
    <t>ED-50756</t>
  </si>
  <si>
    <t>REVESTIMENTO COM PEDRA SÃO TOMÉ APLICADO EM PAREDE (40X40CM), ESP. 2CM, ACABAMENTO NATURAL, ASSENTAMENTO COM ARGAMASSA INDUSTRIALIZADA, AMBIENTE INTERNO/EXTERNO, ALTURA MÁXIMA DE 3M PARA APLICAÇÃO DA PEDRA, INCLUSIVE REJUNTAMENTO</t>
  </si>
  <si>
    <t>REVESTIMENTO EM LAMINADO E MADEIRA</t>
  </si>
  <si>
    <t>ED-9127</t>
  </si>
  <si>
    <t>PREPARAÇÃO PARA APLICAÇÃO DE LAMINADO MELAMÍNICO EM PAREDE, INCLUSIVE UMA (1) DEMÃO DE COLA DE CONTATO</t>
  </si>
  <si>
    <t>ED-50742</t>
  </si>
  <si>
    <t>REVESTIMENTO EM LAMBRIS DE MADEIRA, LARGURA 10CM, INCLUSIVE BARROTEAMENTO</t>
  </si>
  <si>
    <t>ED-9124</t>
  </si>
  <si>
    <t>REVESTIMENTO EM LAMINADO MELAMÍNICO APLICADO EM PAREDE, ACABAMENTO FOSCO, ESP. 0,8MM, ASSENTAMENTO COM COLA DE CONTATO, INCLUSIVE LIXAMENTO E PREPARAÇÃO DA PAREDE PARA ASSENTAMENTO</t>
  </si>
  <si>
    <t>ED-9125</t>
  </si>
  <si>
    <t>REVESTIMENTO EM LAMINADO MELAMÍNICO APLICADO SOBRE SUPERFÍCIE DE MADEIRA, ACABAMENTO FOSCO, ESP. 0,8MM, ASSENTAMENTO COM COLA DE CONTATO, INCLUSIVE LIXAMENTO E PREPARAÇÃO SUPERFÍCIE PARA ASSENTAMENTO</t>
  </si>
  <si>
    <t>REVESTIMENTO ESPECIAL</t>
  </si>
  <si>
    <t>ED-50765</t>
  </si>
  <si>
    <t>ISOLAMENTO TÉRMICO EM ARGAMASSA DE CIMENTO, AREIA E VERMICULITA, E = 4 CM</t>
  </si>
  <si>
    <t>ED-50719</t>
  </si>
  <si>
    <t>REVESTIMENTO COM ARGAMASSA BARITADA, ESP. 20MM, APLICAÇÃO MANUAL COM DESEMPENADEIRA, PREPARO MANUAL</t>
  </si>
  <si>
    <t>FORROS</t>
  </si>
  <si>
    <t>ED-49687</t>
  </si>
  <si>
    <t>ED-49686</t>
  </si>
  <si>
    <t>ED-49685</t>
  </si>
  <si>
    <t>15.02</t>
  </si>
  <si>
    <t>ED-49691</t>
  </si>
  <si>
    <t>CIMALHA DE MADEIRA PARA FORRO DE MADEIRA</t>
  </si>
  <si>
    <t>ED-49692</t>
  </si>
  <si>
    <t>EMPENAS DE MADEIRA (RÉGUAS)</t>
  </si>
  <si>
    <t>ED-49690</t>
  </si>
  <si>
    <t>FORRO DE MADEIRA DE PINUS</t>
  </si>
  <si>
    <t>ED-49689</t>
  </si>
  <si>
    <t>FORRO DE MADEIRA EM ANGELIM</t>
  </si>
  <si>
    <t>FORRO DE PVC</t>
  </si>
  <si>
    <t>15.04</t>
  </si>
  <si>
    <t>RODAFORRO, MOLDURA E ACESSÓRIOS</t>
  </si>
  <si>
    <t>ED-49688</t>
  </si>
  <si>
    <t>COLOCAÇÃO DE MOLDURA DE GESSO</t>
  </si>
  <si>
    <t>ED-52311</t>
  </si>
  <si>
    <t>MANTA ISOLANTE PARA TELHADOS</t>
  </si>
  <si>
    <t>MARCENARIA E SERRALHERIA</t>
  </si>
  <si>
    <t>CORRIMÃO E GUARDA CORPO</t>
  </si>
  <si>
    <t>ED-50943</t>
  </si>
  <si>
    <t>CORRIMÃO DUPLO EM TUBO DE AÇO INOX D = 1 1/2" - FIXADO EM ALVENARIA</t>
  </si>
  <si>
    <t>CORRIMÃO DUPLO EM TUBO GALVANIZADO DIN 2440, D = 1 1/2" - FIXADO EM ALVENARIA</t>
  </si>
  <si>
    <t>ED-50941</t>
  </si>
  <si>
    <t>CORRIMÃO SIMPLES EM TUBO DE AÇO INOX D = 1 1/2" - FIXADO EM ALVENARIA</t>
  </si>
  <si>
    <t>ED-50942</t>
  </si>
  <si>
    <t>CORRIMÃO SIMPLES EM TUBO DE AÇO INOX D = 1 1/2" - FIXADO EM PISO</t>
  </si>
  <si>
    <t>CORRIMÃO SIMPLES EM TUBO GALVANIZADO DIN 2440, D = 1 1/2" - FIXADO EM ALVENARIA</t>
  </si>
  <si>
    <t>CORRIMÃO SIMPLES EM TUBO GALVANIZADO DIN 2440, D = 1 1/2" - FIXADO EM PISO</t>
  </si>
  <si>
    <t>GUARDA-CORPO EM AÇO GALVANIZADO DIN 2440, D = 2", COM SUBDIVISÕES EM TUBO DE AÇO D = 1/2", H = 1,05 M - COM CORRIMÃO DUPLO DE TUBO DE AÇO GALVANIZADO DE D = 1 1/2"</t>
  </si>
  <si>
    <t>ED-50938</t>
  </si>
  <si>
    <t>GUARDA-CORPO EM AÇO GALVANIZADO DIN 2440, D = 2", COM SUBDIVISÕES EM TUBO DE AÇO D = 1/2", H = 1,05 M - COM CORRIMÃO SIMPLES DE TUBO DE AÇO GALVANIZADO DE D = 1 1/2"</t>
  </si>
  <si>
    <t>ED-50946</t>
  </si>
  <si>
    <t>GUARDA-CORPO EM AÇO INOX D = 1 1/2", COM SUBDIVISÕES EM TUBO DE AÇO INOX D = 1/2", H = 1,05 M</t>
  </si>
  <si>
    <t>ED-50945</t>
  </si>
  <si>
    <t>GUARDA-CORPO EM AÇO INOX D = 1 1/2", COM SUBDIVISÕES EM TUBO DE AÇO INOX D = 1/2", H = 1,05 M - COM CORRIMÃO DUPLO DE TUBO DE AÇO INOX D = 1 1/2"</t>
  </si>
  <si>
    <t>ED-50944</t>
  </si>
  <si>
    <t>GUARDA-CORPO EM AÇO INOX D = 1 1/2", COM SUBDIVISÕES EM TUBO DE AÇO INOX D = 1/2", H = 1,05 M - COM CORRIMÃO SIMPLES DE TUBO DE AÇO INOX D = 1 1/2"</t>
  </si>
  <si>
    <t>ED-50940</t>
  </si>
  <si>
    <t>GUARDA-CORPO EM TUBO GALVANIZADO DIN 2440 D = 2", COM SUBDIVISÕES EM TUBO DE AÇO D = 1/2", H = 1,05 M</t>
  </si>
  <si>
    <t>16.02</t>
  </si>
  <si>
    <t>ED-50982</t>
  </si>
  <si>
    <t>PORTÃO DE FERRO PADRÃO, EM CHAPA (TIPO LAMBRI), COLOCADO COM CADEADO</t>
  </si>
  <si>
    <t>ED-50983</t>
  </si>
  <si>
    <t>PORTÃO DE GRADE COLOCADO COM CADEADO</t>
  </si>
  <si>
    <t>ED-50984</t>
  </si>
  <si>
    <t>PORTÃO DE TUBO DE FERRO COLOCADO COM CADEADO</t>
  </si>
  <si>
    <t>ED-50985</t>
  </si>
  <si>
    <t>PORTÃO EM PERFIL E CHAPA METÁLICA COLOCADO COM CADEADO</t>
  </si>
  <si>
    <t>ED-50986</t>
  </si>
  <si>
    <t>PORTÃO EM TUBO GALVANIZADO 2 1/2" COM TELA FIO 12 # 1/2"</t>
  </si>
  <si>
    <t>ALAMBRADO PARA QUADRA</t>
  </si>
  <si>
    <t>ED-9100</t>
  </si>
  <si>
    <t>ED-50921</t>
  </si>
  <si>
    <t>ED-50920</t>
  </si>
  <si>
    <t>ED-50922</t>
  </si>
  <si>
    <t>16.04</t>
  </si>
  <si>
    <t>PEÇA ESPECIAL DE SERRALHERIA</t>
  </si>
  <si>
    <t>ED-50965</t>
  </si>
  <si>
    <t>FORNECIMENTO E ASSENTAMENTO DE MARCO EM CHAPA METÁLICA</t>
  </si>
  <si>
    <t>ED-50966</t>
  </si>
  <si>
    <t>MASTRO DE PÁTIO PARA BANDEIRA, EM TUBO GALVANIZADO 2" - H = 6,00 M</t>
  </si>
  <si>
    <t>ED-50967</t>
  </si>
  <si>
    <t>MASTRO PARA FACHADA</t>
  </si>
  <si>
    <t>ED-50968</t>
  </si>
  <si>
    <t>MASTROS DE PÁTIO PARA BANDEIRAS (H = 2,00 M E 6,00 M E DE 1,00 M E 9,00 M)</t>
  </si>
  <si>
    <t>ED-50929</t>
  </si>
  <si>
    <t>SEGREGADOR/BATE-RODAS PARA ESTACIONAMENTO ENGASTADO, EM TUBO GALVANIZADO, DN 3" (75MM), ACABAMENTO EM PINTURA ESMALTE, INCLUSIVE ESCAVAÇÃO, CHUMBAMENTO, FORNECIMENTO DE CONCRETO E BOTA-FORA DO MATERIAL</t>
  </si>
  <si>
    <t>ALÇAPÃO METÁLICO</t>
  </si>
  <si>
    <t>ED-50923</t>
  </si>
  <si>
    <t>ALÇAPÃO 60 X 60 CM COM COM QUADRO DE CANTONEIRA METÁLICA 1"X 1/8", TAMPA EM CANTONEIRA 7/8"X 1/8" E CHAPA METÁLICA ENRIJECIDA POR PERFIL "T</t>
  </si>
  <si>
    <t>ED-50925</t>
  </si>
  <si>
    <t>ALÇAPÃO 70 X 70 CM COM COM QUADRO DE CANTONEIRA METÁLICA 1"X 1/8", TAMPA EM CANTONEIRA 7/8"X 1/8" E CHAPA METÁLICA ENRIJECIDA POR PERFIL "T</t>
  </si>
  <si>
    <t>ED-50924</t>
  </si>
  <si>
    <t>ALÇAPÃO 80 X 80 CM COM COM QUADRO DE CANTONEIRA METÁLICA 1"X 1/8", TAMPA EM CANTONEIRA 7/8"X 1/8" E CHAPA METÁLICA ENRIJECIDA POR PERFIL "T</t>
  </si>
  <si>
    <t>16.06</t>
  </si>
  <si>
    <t>ESCADA DE MARINHEIRO</t>
  </si>
  <si>
    <t>ED-50947</t>
  </si>
  <si>
    <t>DEGRAU DE ESCADA DE MARINHEIRO DE FERRO REDONDO DE 7/8" ENGASTADO</t>
  </si>
  <si>
    <t>ED-50949</t>
  </si>
  <si>
    <t>ESCADA MARINHEIRO - TUBO GALVANIZADO D = 3/4" E D = 1/2"</t>
  </si>
  <si>
    <t>ED-50948</t>
  </si>
  <si>
    <t>ESCADA MARINHEIRO COM GRADIL PROTETOR - D = 3/4"</t>
  </si>
  <si>
    <t>PORTA EM AÇO DE ENROLAR</t>
  </si>
  <si>
    <t>FORNECIMENTO E ASSENTAMENTO DE PORTA AÇO DE ENROLAR, LÂMINA RAIADA COM LARGURA ÚTIL 100MM, CHAPA 24, ABERTURA MANUAL, COMPLETA, INCLUSIVE EIXO, MOLA, SOLEIRA, ETIQUETA, CAVALETE, GUIAS, FITAS E FECHADURAS LATERAIS - COMPLETA</t>
  </si>
  <si>
    <t>17.01</t>
  </si>
  <si>
    <t>LIXAMENTO PARA PINTURA</t>
  </si>
  <si>
    <t>ED-50505</t>
  </si>
  <si>
    <t>LIXAMENTO MANUAL EM PAREDE PARA REMOÇÃO DE TINTA</t>
  </si>
  <si>
    <t>ED-50507</t>
  </si>
  <si>
    <t>LIXAMENTO MANUAL EM SUPERFÍCIE DE MADEIRA PARA REMOÇÃO DE TINTA</t>
  </si>
  <si>
    <t>ED-50508</t>
  </si>
  <si>
    <t>LIXAMENTO MANUAL EM SUPERFÍCIE METÁLICA PARA REMOÇÃO DE TINTA</t>
  </si>
  <si>
    <t>ED-50506</t>
  </si>
  <si>
    <t>LIXAMENTO MANUAL EM TETO PARA REMOÇÃO DE TINTA</t>
  </si>
  <si>
    <t>17.02</t>
  </si>
  <si>
    <t>SELADOR PAREDE</t>
  </si>
  <si>
    <t>ED-50516</t>
  </si>
  <si>
    <t>PREPARAÇÃO PARA EMASSAMENTO OU PINTURA (LÁTEX/ACRÍLICA) EM PAREDE, INCLUSIVE UMA (1) DEMÃO DE SELADOR ACRÍLICO</t>
  </si>
  <si>
    <t>ED-50515</t>
  </si>
  <si>
    <t>PREPARAÇÃO PARA EMASSAMENTO OU PINTURA (LÁTEX/ACRÍLICA) EM TETO, INCLUSIVE UMA (1) DEMÃO DE SELADOR ACRÍLICO</t>
  </si>
  <si>
    <t>MASSA CORRIDA (PVA E ACRÍLICA)</t>
  </si>
  <si>
    <t>ED-50485</t>
  </si>
  <si>
    <t>EMASSAMENTO EM FORRO DE GESSO COM MASSA ACRÍLICA, UMA (1) DEMÃO, INCLUSIVE LIXAMENTO PARA PINTURA</t>
  </si>
  <si>
    <t>ED-50486</t>
  </si>
  <si>
    <t>EMASSAMENTO EM FORRO DE GESSO COM MASSA CORRIDA (PVA), UMA (1) DEMÃO, INCLUSIVE LIXAMENTO PARA PINTURA</t>
  </si>
  <si>
    <t>ED-50474</t>
  </si>
  <si>
    <t>EMASSAMENTO EM PAREDE COM MASSA ACRÍLICA, DUAS (2) DEMÃOS, INCLUSIVE LIXAMENTO PARA PINTURA</t>
  </si>
  <si>
    <t>ED-50473</t>
  </si>
  <si>
    <t>EMASSAMENTO EM PAREDE COM MASSA ACRÍLICA, UMA (1) DEMÃO, INCLUSIVE LIXAMENTO PARA PINTURA</t>
  </si>
  <si>
    <t>ED-50478</t>
  </si>
  <si>
    <t>EMASSAMENTO EM PAREDE COM MASSA CORRIDA (PVA), DUAS (2) DEMÃOS, INCLUSIVE LIXAMENTO PARA PINTURA</t>
  </si>
  <si>
    <t>ED-50477</t>
  </si>
  <si>
    <t>EMASSAMENTO EM PAREDE COM MASSA CORRIDA (PVA), UMA (1) DEMÃO, INCLUSIVE LIXAMENTO PARA PINTURA</t>
  </si>
  <si>
    <t>ED-50483</t>
  </si>
  <si>
    <t>ED-50484</t>
  </si>
  <si>
    <t>ED-50476</t>
  </si>
  <si>
    <t>EMASSAMENTO EM TETO COM MASSA ACRÍLICA, DUAS (2) DEMÃOS, INCLUSIVE LIXAMENTO PARA PINTURA</t>
  </si>
  <si>
    <t>ED-50475</t>
  </si>
  <si>
    <t>EMASSAMENTO EM TETO COM MASSA ACRÍLICA, UMA (1) DEMÃO, INCLUSIVE LIXAMENTO PARA PINTURA</t>
  </si>
  <si>
    <t>ED-50480</t>
  </si>
  <si>
    <t>EMASSAMENTO EM TETO COM MASSA CORRIDA (PVA), DUAS (2) DEMÃOS, INCLUSIVE LIXAMENTO PARA PINTURA</t>
  </si>
  <si>
    <t>ED-50479</t>
  </si>
  <si>
    <t>EMASSAMENTO EM TETO COM MASSA CORRIDA (PVA), UMA (1) DEMÃO, INCLUSIVE LIXAMENTO PARA PINTURA</t>
  </si>
  <si>
    <t>PINTURA LÁTEX (PVA)</t>
  </si>
  <si>
    <t>ED-50492</t>
  </si>
  <si>
    <t>PINTURA ESMALTE EM ESTRUTURA DE AÇO CARBONO, DUAS (2) DEMÃOS, EXCLUSIVE FUNDO ANTICORROSIVO</t>
  </si>
  <si>
    <t>ED-50498</t>
  </si>
  <si>
    <t>PINTURA LÁTEX (PVA) EM PAREDE, DUAS (2) DEMÃOS, EXCLUSIVE SELADOR ACRÍLICO E MASSA ACRÍLICA/CORRIDA (PVA)</t>
  </si>
  <si>
    <t>ED-50502</t>
  </si>
  <si>
    <t>PINTURA LÁTEX (PVA) EM PAREDE, DUAS (2) DEMÃOS, INCLUSIVE UMA (1) DEMÃO DE MASSA CORRIDA (PVA), EXCLUSIVE SELADOR ACRÍLICO</t>
  </si>
  <si>
    <t>ED-50500</t>
  </si>
  <si>
    <t>PINTURA LÁTEX (PVA) EM PAREDE, TRÊS (3) DEMÃOS, EXCLUSIVE SELADOR ACRÍLICO E MASSA ACRÍLICA/CORRIDA (PVA)</t>
  </si>
  <si>
    <t>ED-50504</t>
  </si>
  <si>
    <t>PINTURA LÁTEX (PVA) EM RODAPÉ OU MOLDURAS (ALTURA DE 5 CM A 7C M), EXCLUSIVE SELADOR ACRÍLICO</t>
  </si>
  <si>
    <t>ED-50499</t>
  </si>
  <si>
    <t>PINTURA LÁTEX (PVA) EM TETO, DUAS (2) DEMÃOS, EXCLUSIVE SELADOR ACRÍLICO E MASSA ACRÍLICA/CORRIDA (PVA)</t>
  </si>
  <si>
    <t>ED-50503</t>
  </si>
  <si>
    <t>PINTURA LÁTEX (PVA) EM TETO, DUAS (2) DEMÃOS, INCLUSIVE UMA (1) DEMÃO DE MASSA CORRIDA (PVA), EXCLUSIVE SELADOR ACRÍLICO</t>
  </si>
  <si>
    <t>ED-50501</t>
  </si>
  <si>
    <t>PINTURA LÁTEX (PVA) EM TETO, TRÊS (3) DEMÃOS, EXCLUSIVE SELADOR ACRÍLICO E MASSA ACRÍLICA/CORRIDA (PVA)</t>
  </si>
  <si>
    <t>17.05</t>
  </si>
  <si>
    <t>PINTURA ACRÍLICA</t>
  </si>
  <si>
    <t>ED-50451</t>
  </si>
  <si>
    <t>PINTURA ACRÍLICA EM PAREDE, DUAS (2) DEMÃOS, EXCLUSIVE SELADOR ACRÍLICO E MASSA ACRÍLICA/CORRIDA (PVA)</t>
  </si>
  <si>
    <t>ED-50455</t>
  </si>
  <si>
    <t>PINTURA ACRÍLICA EM PAREDE, DUAS (2) DEMÃOS, INCLUSIVE UMA (1) DEMÃO DE MASSA CORRIDA (PVA), EXCLUSIVE SELADOR ACRÍLICO</t>
  </si>
  <si>
    <t>ED-50453</t>
  </si>
  <si>
    <t>PINTURA ACRÍLICA EM PAREDE, TRÊS (3) DEMÃOS, EXCLUSIVE SELADOR ACRÍLICO E MASSA ACRÍLICA/CORRIDA (PVA)</t>
  </si>
  <si>
    <t>ED-50452</t>
  </si>
  <si>
    <t>PINTURA ACRÍLICA EM TETO, DUAS (2) DEMÃOS, EXCLUSIVE SELADOR ACRÍLICO E MASSA ACRÍLICA/CORRIDA (PVA)</t>
  </si>
  <si>
    <t>PINTURA ACRÍLICA EM TETO, DUAS (2) DEMÃOS, INCLUSIVE UMA (1) DEMÃO DE MASSA CORRIDA (PVA), EXCLUSIVE SELADOR ACRÍLICO</t>
  </si>
  <si>
    <t>ED-50454</t>
  </si>
  <si>
    <t>PINTURA ACRÍLICA EM TETO, TRÊS (3) DEMÃOS, EXCLUSIVE SELADOR ACRÍLICO E MASSA ACRÍLICA/CORRIDA (PVA)</t>
  </si>
  <si>
    <t>PINTURA A CAL</t>
  </si>
  <si>
    <t>ED-50470</t>
  </si>
  <si>
    <t>PINTURA EM CAIAÇÃO PARA AMBIENTE EXTERNO,TRÊS (3) DEMÃOS, INCLUSIVE PIGMENTO E FIXADOR DE CAL</t>
  </si>
  <si>
    <t>ED-50469</t>
  </si>
  <si>
    <t>PINTURA EM CAIAÇÃO PARA AMBIENTE INTERNO,TRÊS (3) DEMÃOS, INCLUSIVE PIGMENTO E FIXADOR DE CAL</t>
  </si>
  <si>
    <t>17.07</t>
  </si>
  <si>
    <t>MASSA CORRIDA SOBRE MADEIRA</t>
  </si>
  <si>
    <t>ED-50481</t>
  </si>
  <si>
    <t>EMASSAMENTO A ÓLEO SOBRE MADEIRA, UMA (1) DEMÃO, INCLUSIVE LIXAMENTO PARA PINTURA</t>
  </si>
  <si>
    <t>ED-50482</t>
  </si>
  <si>
    <t>EMASSAMENTO EM ESQUADRIA DE MADEIRA COM MASSA A ÓLEO, DUAS (2) DEMÃOS, INCLUSIVE LIXAMENTO PARA PINTURA  A ÓLEO OU ESMALTE</t>
  </si>
  <si>
    <t>PINTURA PRESERVATIVA PARA MADEIRA</t>
  </si>
  <si>
    <t>ED-50512</t>
  </si>
  <si>
    <t>PINTURA PRESERVATIVA COM CUPINICIDA EM MADEIRA SECA, DUAS (2) DEMÃOS</t>
  </si>
  <si>
    <t>ED-50511</t>
  </si>
  <si>
    <t>PINTURA PRESERVATIVA COM CUPINICIDA EM MADEIRA SECA, DUAS (2) DEMÃOS, INCLUSIVE DUAS (2) DEMÃOS DE VERNIZ SINTÉTICO MARÍTIMO, ACABAMENTO TIPO FOSCO</t>
  </si>
  <si>
    <t>17.09</t>
  </si>
  <si>
    <t>PINTURA VERNIZ SOBRE MADEIRA</t>
  </si>
  <si>
    <t>ED-50530</t>
  </si>
  <si>
    <t>PINTURA COM VERNIZ POLIURETANO COM FILTRO SOLAR EM MADEIRA, DUAS (2) DEMÃOS, ACABAMENTO TIPO FOSCO</t>
  </si>
  <si>
    <t>ED-9026</t>
  </si>
  <si>
    <t>PINTURA COM VERNIZ SINTÉTICO MARÍTIMO EM BATE MACA DE MADEIRA SEM CORRIMÃO, COM LARGURA DE 15CM E ESP. 2CM, DUAS (2) DEMÃOS, ACABAMENTO TIPO FOSCO</t>
  </si>
  <si>
    <t>ED-50527</t>
  </si>
  <si>
    <t>PINTURA COM VERNIZ SINTÉTICO MARÍTIMO EM ESQUADRIAS DE MADEIRA, DUAS (2) DEMÃOS, ACABAMENTO TIPO ACETINADO (BRILHO SÚTIL)</t>
  </si>
  <si>
    <t>ED-50526</t>
  </si>
  <si>
    <t>PINTURA COM VERNIZ SINTÉTICO MARÍTIMO EM ESQUADRIAS DE MADEIRA, DUAS (2) DEMÃOS, ACABAMENTO TIPO BRILHANTE</t>
  </si>
  <si>
    <t>ED-50528</t>
  </si>
  <si>
    <t>PINTURA COM VERNIZ SINTÉTICO MARÍTIMO EM ESQUADRIAS DE MADEIRA, DUAS (2) DEMÃOS, ACABAMENTO TIPO FOSCO</t>
  </si>
  <si>
    <t>ED-50531</t>
  </si>
  <si>
    <t>PINTURA COM VERNIZ SINTÉTICO MARÍTIMO EM RÉGUAS PARA FIXAÇÃO CARTAZES E PROTEÇÃO DE CARTEIRAS, COM LARGURA DE 10CM E ESP. 2CM, DUAS (2) DEMÃOS, ACABAMENTO TIPO FOSCO</t>
  </si>
  <si>
    <t>PINTURA ESMALTE SOBRE MADEIRA</t>
  </si>
  <si>
    <t>ED-50493</t>
  </si>
  <si>
    <t>PINTURA ESMALTE EM ESQUADRIA DE MADEIRA, DUAS (2) DEMÃOS, INCLUSIVE UMA (1) DEMÃO DE FUNDO NIVELADOR, EXCLUSIVE MASSA A ÓLEO</t>
  </si>
  <si>
    <t>CERA EM ESQUADRIA DE MADEIRA</t>
  </si>
  <si>
    <t>ED-50471</t>
  </si>
  <si>
    <t>ED-50472</t>
  </si>
  <si>
    <t>PINTURA ESMALTE</t>
  </si>
  <si>
    <t>ED-50509</t>
  </si>
  <si>
    <t>PINTURA ESMALTE EM SUPERFÍCIE DE CONCRETO/ALVENARIA, DUAS (2) DEMÃOS, EXCLUSIVE SELADOR ACRÍLICO E MASSA ACRÍLICA/CORRIDA (PVA)</t>
  </si>
  <si>
    <t>ED-50510</t>
  </si>
  <si>
    <t>PINTURA ESMALTE EM SUPERFÍCIE DE CONCRETO/ALVENARIA, TRÊS (3) DEMÃOS, EXCLUSIVE SELADOR ACRÍLICO E MASSA ACRÍLICA/CORRIDA (PVA)</t>
  </si>
  <si>
    <t>PINTURA ESMALTE SOBRE FERRO</t>
  </si>
  <si>
    <t>ED-50491</t>
  </si>
  <si>
    <t>PINTURA ESMALTE EM ESQUADRIAS DE FERRO, DUAS (2) DEMÃOS, INCLUSIVE UMA (1) DEMÃO DE FUNDO ANTICORROSIVO</t>
  </si>
  <si>
    <t>ED-50496</t>
  </si>
  <si>
    <t>PINTURA ESMALTE EM TUBO GALVANIZADO, DUAS (2) DEMÃOS, INCLUSIVE UMA (1) DEMÃO DE FUNDO ANTICORROSIVO</t>
  </si>
  <si>
    <t>ED-50495</t>
  </si>
  <si>
    <t>PINTURA ESMALTE SINTÉTICO EM SUPERFÍCIES GALVANIZADAS, DUAS (2) DEMÃOS, INCLUSIVE UMA (1) DEMÃO DE FUNDO ANTICORROSIVO</t>
  </si>
  <si>
    <t>PINTURA EPÓXI EM PAREDE</t>
  </si>
  <si>
    <t>ED-9917</t>
  </si>
  <si>
    <t>PINTURA EPÓXI EM PAREDE, DUAS (2) DEMÃOS, EXCLUSIVE SELADOR ACRÍLICO E MASSA ACRÍLICA/CORRIDA (PVA)</t>
  </si>
  <si>
    <t>ED-9919</t>
  </si>
  <si>
    <t>PINTURA EPÓXI EM PAREDE, DUAS (2) DEMÃOS, INCLUSIVE UMA (1) DEMÃO DE MASSA ACRÍLICA, EXCLUSIVE SELADOR ACRÍLICO</t>
  </si>
  <si>
    <t>ED-9918</t>
  </si>
  <si>
    <t>PINTURA EPÓXI EM PAREDE, TRÊS (3) DEMÃOS, EXCLUSIVE SELADOR ACRÍLICO E MASSA ACRÍLICA/CORRIDA (PVA)</t>
  </si>
  <si>
    <t>17.15</t>
  </si>
  <si>
    <t>PINTURA EPÓXI EM PISO</t>
  </si>
  <si>
    <t>ED-9937</t>
  </si>
  <si>
    <t>PINTURA EPÓXI EM PISO, DUAS (2) DEMÃOS, EXCLUSIVE PRIMER EPÓXI, INCLUSIVE LIMPEZA DA SUPERFÍCIE A SER APLICADO MATERIAL</t>
  </si>
  <si>
    <t>ED-9934</t>
  </si>
  <si>
    <t>PINTURA EPÓXI EM PISO, DUAS (2) DEMÃOS, INCLUSIVE UMA (1) DEMÃO DE PRIMER EPÓXI</t>
  </si>
  <si>
    <t>ED-9933</t>
  </si>
  <si>
    <t>PINTURA EPÓXI EM PISO, DUAS (2) DEMÃOS, INCLUSIVE UMA (1) DEMÃO DE PRIMER EPÓXI E PREPARAÇÃO DA SUPERFÍCIE COM ARGAMASSA AUTONIVELANTE, ESP.4MM</t>
  </si>
  <si>
    <t>ED-16659</t>
  </si>
  <si>
    <t>PINTURA LÁTEX (PVA) EM SUPERFÍCIE DE MADEIRA, DUAS (2) DEMÃOS, EXCLUSIVE SELADOR ACRÍLICO E MASSA ACRÍLICA/CORRIDA (PVA)</t>
  </si>
  <si>
    <t>ED-9935</t>
  </si>
  <si>
    <t>PREPARAÇÃO PARA PINTURA (EPÓXI) EM PISO, INCLUSIVE UMA (1) DEMÃO DE PRIMER EPÓXI</t>
  </si>
  <si>
    <t>PINTURA E VERNIZ EM CONCRETO</t>
  </si>
  <si>
    <t>ED-50517</t>
  </si>
  <si>
    <t>PINTURA A BASE DE RESINA DE SILICONE EM CONCRETO OU ALVENARIA APARENTE, DUAS (2) DEMÃOS</t>
  </si>
  <si>
    <t>ED-50513</t>
  </si>
  <si>
    <t>PINTURA COM RESINA ACRÍLICA EM CONCRETO, DUAS (2) DEMÃOS, INCLUSIVE UMA (1) DEMÃO DE SELADOR ACRÍLICO</t>
  </si>
  <si>
    <t>ED-50525</t>
  </si>
  <si>
    <t>PINTURA COM VERNIZ ACRÍLICO EM ALVENARIA OU CONCRETO, DUAS (2) DEMÃOS, INCLUSIVE PREPARAÇÃO DA SUPERFÍCIE COM LIXAMENTO</t>
  </si>
  <si>
    <t>ED-50523</t>
  </si>
  <si>
    <t>TRATAMENTO EM SUPERFÍCIE DE CONCRETO APARENTE, INCLUSIVE RASPAGEM, ESTUCAGEM E POLIMENTO COM DUAS (2) DEMÃOS DE RESINA ACRÍLICA</t>
  </si>
  <si>
    <t>ED-50524</t>
  </si>
  <si>
    <t>TRATAMENTO EM SUPERFÍCIE DE CONCRETO APARENTE, INCLUSIVE RASPAGEM, ESTUCAGEM E POLIMENTO COM DUAS (2) DEMÃOS DE VERNIZ ACRÍLICO</t>
  </si>
  <si>
    <t>REVESTIMENTO TEXTURIZADO</t>
  </si>
  <si>
    <t>ED-9013</t>
  </si>
  <si>
    <t>PINTURA COM TEXTURA ACRÍLICA COM DESEMPENADEIRA DE AÇO, EXCLUSIVE SELADOR ACRÍLICO/FUNDO PREPARADOR</t>
  </si>
  <si>
    <t>ED-50519</t>
  </si>
  <si>
    <t>PINTURA COM TEXTURA ACRÍLICA COM DESEMPENADEIRA DE AÇO, INCLUSIVE UMA (1) DEMÃO DE SELADOR ACRÍLICO</t>
  </si>
  <si>
    <t>ED-50520</t>
  </si>
  <si>
    <t>PINTURA COM TEXTURA ACRÍLICA COM ROLO, EXCLUSIVE SELADOR ACRÍLICO/FUNDO PREPARADOR</t>
  </si>
  <si>
    <t>ED-50521</t>
  </si>
  <si>
    <t>PINTURA COM TEXTURA ACRÍLICA COM ROLO, INCLUSIVE UMA (1) DEMÃO DE SELADOR ACRÍLICO</t>
  </si>
  <si>
    <t>PINTURA EM ESTRUTURA METÁLICA</t>
  </si>
  <si>
    <t>ED-50532</t>
  </si>
  <si>
    <t>PINTURA ANTICORROSIVA A BASE DE ÓXIDO DE FERRO (ZARCÃO) EM ESQUADRIA E SUPERFÍCIE METÁLICA, UMA (1) DEMÃO</t>
  </si>
  <si>
    <t>ED-50487</t>
  </si>
  <si>
    <t>PINTURA EPÓXI EM SUPERFÍCIES DE AÇO CARBONO, DUAS (2) DEMÃOS</t>
  </si>
  <si>
    <t>ED-50488</t>
  </si>
  <si>
    <t>PINTURA EPÓXI EM SUPERFÍCIES DE AÇO CARBONO, DUAS (2) DEMÃOS, APLICAÇÃO MECÂNICA</t>
  </si>
  <si>
    <t>ED-50497</t>
  </si>
  <si>
    <t>PINTURA ESMALTE EM ESTRUTURA METÁLICA, DUAS (2) DEMÃOS, INCLUSIVE UMA (1) DEMÃO FUNDO ANTICORROSIVO</t>
  </si>
  <si>
    <t>PINTURA ESPECIAL</t>
  </si>
  <si>
    <t>ED-50465</t>
  </si>
  <si>
    <t>PINTURA COM  TINTA A BASE DE BORRACHA CLORADA EM FAIXAS DE DEMARCAÇÃO DE PISO, DUAS (2) DEMÃOS, FAIXA COM LARGURA DE 5 CM, APLICAÇÃO MECÂNICA</t>
  </si>
  <si>
    <t>ED-50467</t>
  </si>
  <si>
    <t>PINTURA COM  TINTA A BASE DE BORRACHA CLORADA EM REVESTIMENTO CIMENTÍCIO OU CONCRETO, DUAS (2) DEMÃOS</t>
  </si>
  <si>
    <t>ED-50466</t>
  </si>
  <si>
    <t>PINTURA COM  TINTA A BASE DE BORRACHA CLORADA EM TELHAS DE FIBROCIMENTO, DUAS (2) DEMÃOS</t>
  </si>
  <si>
    <t>PINTURA PARA VAGA DE GARAGEM</t>
  </si>
  <si>
    <t>ED-50460</t>
  </si>
  <si>
    <t>PINTURA ACRÍLICA PARA PISO EM FAIXA DE DEMARCAÇÃO DE QUADRA, DUAS (2) DEMÃOS, FAIXA COM LARGURA DE 5 CM</t>
  </si>
  <si>
    <t>ED-50462</t>
  </si>
  <si>
    <t>PINTURA ACRÍLICA PARA PISO EM FAIXA DE DEMARCAÇÃO DE QUADRA, QUATRO (4) DEMÃOS, FAIXA COM LARGURA DE 5 CM</t>
  </si>
  <si>
    <t>ED-50459</t>
  </si>
  <si>
    <t>PINTURA ACRÍLICA PARA PISO EM PASSEIO/SUPERFÍCIE CIMENTADA, DUAS (2) DEMÃOS</t>
  </si>
  <si>
    <t>ED-50461</t>
  </si>
  <si>
    <t>PINTURA ACRÍLICA PARA PISO EM QUADRAS ESPORTIVA, DUAS (2) DEMÃOS</t>
  </si>
  <si>
    <t>ED-50463</t>
  </si>
  <si>
    <t>PINTURA ACRÍLICA PARA PISO EM QUADRAS ESPORTIVA, QUATRO (4) DEMÃOS</t>
  </si>
  <si>
    <t>ED-50468</t>
  </si>
  <si>
    <t>PINTURA COM  TINTA A BASE DE BORRACHA CLORADA EM FAIXAS DE DEMARCAÇÃO DE QUADRA, DUAS (2) DEMÃOS, FAIXA COM LARGURA DE 5 CM, APLICAÇÃO MECÂNICA</t>
  </si>
  <si>
    <t>ED-50464</t>
  </si>
  <si>
    <t>PINTURA COM RESINA ACRÍLICA EM PISOS CIMENTADOS, DUAS (2) DEMÃOS, INCLUSIVE LIMPEZA DA SUPERFÍCIE A SER APLICADO MATERIAL</t>
  </si>
  <si>
    <t>ED-50490</t>
  </si>
  <si>
    <t>PINTURA EPÓXI EM FAIXAS DE DEMARCAÇÃO DE PISO, DUAS (2) DEMÃOS, FAIXA COM LARGURA DE 5 CM</t>
  </si>
  <si>
    <t>ED-50518</t>
  </si>
  <si>
    <t>PINTURA PARA SINALIZAÇÃO DE VAGA DE ESTACIONAMENTO PARA PORTADORES DE NECESSIDADES ESPECIAIS SOBRE PAVIMENTAÇÃO URBANA</t>
  </si>
  <si>
    <t xml:space="preserve">BOJO EM AÇO INOX </t>
  </si>
  <si>
    <t>ED-50277</t>
  </si>
  <si>
    <t>CUBA EM AÇO INOXIDÁVEL DE EMBUTIR, AISI 304, APLICAÇÃO PARA PIA (465X330X115MM), NÚMERO 1, ASSENTAMENTO EM BANCADA, INCLUSIVE VÁLVULA DE ESCOAMENTO DE METAL COM ACABAMENTO CROMADO, SIFÃO DE METAL TIPO COPO COM ACABAMENTO CROMADO, FORNECIMENTO E INSTALAÇÃO</t>
  </si>
  <si>
    <t>ED-50278</t>
  </si>
  <si>
    <t>CUBA EM AÇO INOXIDÁVEL DE EMBUTIR, AISI 304, APLICAÇÃO PARA PIA (560X330X115MM), NÚMERO 2, ASSENTAMENTO EM BANCADA, INCLUSIVE VÁLVULA DE ESCOAMENTO DE METAL COM ACABAMENTO CROMADO, SIFÃO DE METAL TIPO COPO COM ACABAMENTO CROMADO, FORNECIMENTO E INSTALAÇÃO</t>
  </si>
  <si>
    <t>ED-50287</t>
  </si>
  <si>
    <t>CUBA EM AÇO INOXIDÁVEL DE EMBUTIR, AISI 304, APLICAÇÃO PARA TANQUE (600X600X400MM), ASSENTAMENTO EM BANCADA, INCLUSIVE VÁLVULA DE ESCOAMENTO DE METAL COM ACABAMENTO CROMADO, SIFÃO DE METAL TIPO COPO COM ACABAMENTO CROMADO, FORNECIMENTO E INSTALAÇÃO</t>
  </si>
  <si>
    <t>18.02</t>
  </si>
  <si>
    <t>CUBA</t>
  </si>
  <si>
    <t>CUBA DE LOUÇA BRANCA DE EMBUTIR, FORMATO OVAL, INCLUSIVE VÁLVULA DE ESCOAMENTO DE METAL COM ACABAMENTO CROMADO, SIFÃO DE METAL TIPO COPO COM ACABAMENTO CROMADO, FORNECIMENTO E INSTALAÇÃO</t>
  </si>
  <si>
    <t>ED-50280</t>
  </si>
  <si>
    <t>CUBA DE LOUÇA BRANCA DE SOBREPOR, FORMATO OVAL, INCLUSIVE VÁLVULA DE ESCOAMENTO DE METAL COM ACABAMENTO CROMADO, SIFÃO DE METAL TIPO COPO COM ACABAMENTO CROMADO, FORNECIMENTO E INSTALAÇÃO</t>
  </si>
  <si>
    <t>LAVATÓRIO DE CANTO DE LOUÇA BRANCA SEM COLUNA, TAMANHO PEQUENO, INCLUSIVE ACESSÓRIOS DE FIXAÇÃO COM PARAFUSO CASTELO, VÁLVULA DE ESCOAMENTO DE METAL COM ACABAMENTO CROMADO, SIFÃO DE METAL TIPO COPO COM ACABAMENTO CROMADO, FORNECIMENTO, INSTALAÇÃO E REJUNTAMENTO, EXCLUSIVE TORNEIRA E ENGATE FLEXÍVEL</t>
  </si>
  <si>
    <t>ED-50282</t>
  </si>
  <si>
    <t>LAVATÓRIO DE LOUÇA BRANCA COM COLUNA, TAMANHO MÉDIO, INCLUSIVE ACESSÓRIOS DE FIXAÇÃO, VÁLVULA DE ESCOAMENTO DE METAL COM ACABAMENTO CROMADO, SIFÃO DE METAL TIPO COPO COM ACABAMENTO CROMADO, FORNECIMENTO, INSTALAÇÃO E REJUNTAMENTO, EXCLUSIVE TORNEIRA E ENGATE FLEXÍVEL</t>
  </si>
  <si>
    <t>ED-50283</t>
  </si>
  <si>
    <t>LAVATÓRIO DE LOUÇA BRANCA SEM COLUNA, TAMANHO MÉDIO, INCLUSIVE ACESSÓRIOS DE FIXAÇÃO, VÁLVULA DE ESCOAMENTO DE METAL COM ACABAMENTO CROMADO, SIFÃO DE METAL TIPO COPO COM ACABAMENTO CROMADO, FORNECIMENTO, INSTALAÇÃO E REJUNTAMENTO, EXCLUSIVE TORNEIRA E ENGATE FLEXÍVEL</t>
  </si>
  <si>
    <t>ED-50281</t>
  </si>
  <si>
    <t>LAVATÓRIO DE LOUÇA BRANCA SEM COLUNA, TAMANHO PEQUENO, INCLUSIVE ACESSÓRIOS DE FIXAÇÃO, VÁLVULA DE ESCOAMENTO DE METAL COM ACABAMENTO CROMADO, SIFÃO DE METAL TIPO COPO COM ACABAMENTO CROMADO, FORNECIMENTO, INSTALAÇÃO E REJUNTAMENTO, EXCLUSIVE TORNEIRA E ENGATE FLEXÍVEL</t>
  </si>
  <si>
    <t>TANQUE</t>
  </si>
  <si>
    <t>ED-50288</t>
  </si>
  <si>
    <t>CUBA EM AÇO INOXIDÁVEL DE SOBREPOR, AISI 304, APLICAÇÃO PARA TANQUE (630X515X260MM), ASSENTAMENTO EM BANCADA, INCLUSIVE VÁLVULA DE ESCOAMENTO DE METAL COM ACABAMENTO CROMADO, SIFÃO DE METAL TIPO COPO COM ACABAMENTO CROMADO, FORNECIMENTO E INSTALAÇÃO</t>
  </si>
  <si>
    <t>ED-50289</t>
  </si>
  <si>
    <t>TANQUE DE LOUÇA BRANCA COM COLUNA, CAPACIDADE 22 LITROS, INCLUSIVE ACESSÓRIOS DE FIXAÇÃO, FORNECIMENTO, INSTALAÇÃO E REJUNTAMENTO, EXCLUSIVE TORNEIRA, VÁLVULA DE ESCOAMENTO E SIFÃO</t>
  </si>
  <si>
    <t>TANQUE DE LOUÇA BRANCA COM COLUNA, CAPACIDADE 22 LITROS, INCLUSIVE ACESSÓRIOS DE FIXAÇÃO, VÁLVULA DE ESCOAMENTO DE METAL COM ACABAMENTO CROMADO, SIFÃO DE METAL TIPO COPO COM ACABAMENTO CROMADO, FORNECIMENTO, INSTALAÇÃO E REJUNTAMENTO, EXCLUSIVE TORNEIRA</t>
  </si>
  <si>
    <t>ED-9156</t>
  </si>
  <si>
    <t>TANQUE DE MÁRMORE SINTÉTICO DUPLO, CAPACIDADE 37 LITROS, INCLUSIVE ACESSÓRIOS DE FIXAÇÃO, VÁLVULA DE ESCOAMENTO DE METAL COM ACABAMENTO CROMADO, SIFÃO DE METAL TIPO COPO COM ACABAMENTO CROMADO, FORNECIMENTO E INSTALAÇÃO, EXCLUSIVE TORNEIRA</t>
  </si>
  <si>
    <t>ED-9155</t>
  </si>
  <si>
    <t>TANQUE DE MÁRMORE SINTÉTICO SIMPLES, CAPACIDADE 20 LITROS, INCLUSIVE ACESSÓRIOS DE FIXAÇÃO, VÁLVULA DE ESCOAMENTO DE METAL COM ACABAMENTO CROMADO, SIFÃO DE METAL TIPO COPO COM ACABAMENTO CROMADO, FORNECIMENTO E INSTALAÇÃO, EXCLUSIVE TORNEIRA</t>
  </si>
  <si>
    <t>ED-50293</t>
  </si>
  <si>
    <t>TANQUE DE POLIPROPILENO, CAPACIDADE 15 LITROS, INCLUSIVE ACESSÓRIOS DE FIXAÇÃO, VÁLVULA DE ESCOAMENTO DE PLÁSTICO (PVC) NA COR BRANCA, SIFÃO DE PLÁSTICO (PVC) TIPO COPO NA COR BRANCA, FORNECIMENTO E INSTALAÇÃO, EXCLUSIVE TORNEIRA</t>
  </si>
  <si>
    <t>ED-50294</t>
  </si>
  <si>
    <t>TANQUE DE POLIPROPILENO, CAPACIDADE 24 LITROS, INCLUSIVE ACESSÓRIOS DE FIXAÇÃO, VÁLVULA DE ESCOAMENTO DE PLÁSTICO (PVC) NA COR BRANCA, SIFÃO DE PLÁSTICO (PVC) TIPO COPO NA COR BRANCA, FORNECIMENTO E INSTALAÇÃO, EXCLUSIVE TORNEIRA</t>
  </si>
  <si>
    <t>TORNEIRA</t>
  </si>
  <si>
    <t>ED-22766</t>
  </si>
  <si>
    <t>TORNEIRA METÁLICA HOSPITALAR, ABERTURA ALAVANCA 1/4 DE VOLTA, ACABAMENTO CROMADO, COM AREJADOR, APLICAÇÃO DE MESA, INCLUSIVE ENGATE FLEXÍVEL METÁLICO, FORNECIMENTO E INSTALAÇÃO</t>
  </si>
  <si>
    <t>ED-22765</t>
  </si>
  <si>
    <t>TORNEIRA METÁLICA HOSPITALAR, ABERTURA ALAVANCA 1/4 DE VOLTA, ACABAMENTO CROMADO, COM AREJADOR, APLICAÇÃO DE PAREDE, FORNECIMENTO E INSTALAÇÃO</t>
  </si>
  <si>
    <t>ED-50328</t>
  </si>
  <si>
    <t>TORNEIRA METÁLICA PARA BEBEDOURO, ACABAMENTO CROMADO, APLICAÇÃO DE PAREDE, INCLUSIVE FORNECIMENTO E INSTALAÇÃO</t>
  </si>
  <si>
    <t>TORNEIRA METÁLICA PARA IRRIGAÇÃO/JARDIM, ACABAMENTO CROMADO, APLICAÇÃO DE PAREDE, INCLUSIVE FORNECIMENTO E INSTALAÇÃO</t>
  </si>
  <si>
    <t>ED-50330</t>
  </si>
  <si>
    <t>TORNEIRA METÁLICA PARA LAVATÓRIO, ABERTURA 1/4 DE VOLTA, ACABAMENTO CROMADO, COM AREJADOR, APLICAÇÃO DE MESA, INCLUSIVE ENGATE FLEXÍVEL METÁLICO, FORNECIMENTO E INSTALAÇÃO</t>
  </si>
  <si>
    <t>TORNEIRA METÁLICA PARA LAVATÓRIO, FECHAMENTO AUTOMÁTICO, ACABAMENTO CROMADO, COM AREJADOR, APLICAÇÃO DE MESA, INCLUSIVE ENGATE FLEXÍVEL METÁLICO, FORNECIMENTO E INSTALAÇÃO</t>
  </si>
  <si>
    <t>ED-50326</t>
  </si>
  <si>
    <t>TORNEIRA METÁLICA PARA PIA, ABERTURA 1/4 DE VOLTA, ACABAMENTO CROMADO, COM AREJADOR, APLICAÇÃO DE PAREDE, INCLUSIVE FORNECIMENTO E INSTALAÇÃO</t>
  </si>
  <si>
    <t>ED-50327</t>
  </si>
  <si>
    <t>TORNEIRA METÁLICA PARA PIA, ABERTURA 1/4 DE VOLTA, ACABAMENTO CROMADO, SEM AREJADOR, APLICAÇÃO DE PAREDE, INCLUSIVE FORNECIMENTO E INSTALAÇÃO</t>
  </si>
  <si>
    <t>ED-50324</t>
  </si>
  <si>
    <t>TORNEIRA METÁLICA PARA PIA, BICA MÓVEL, ABERTURA 1/4 DE VOLTA, ACABAMENTO CROMADO, COM AREJADOR, APLICAÇÃO DE MESA, INCLUSIVE ENGATE FLEXÍVEL METÁLICO, FORNECIMENTO E INSTALAÇÃO</t>
  </si>
  <si>
    <t>ED-50325</t>
  </si>
  <si>
    <t>TORNEIRA METÁLICA PARA PIA, BICA MÓVEL, ABERTURA 1/4 DE VOLTA, ACABAMENTO CROMADO, COM AREJADOR, APLICAÇÃO DE PAREDE, INCLUSIVE FORNECIMENTO E INSTALAÇÃO</t>
  </si>
  <si>
    <t>ED-50331</t>
  </si>
  <si>
    <t>TORNEIRA METÁLICA PARA TANQUE, ACABAMENTO CROMADO, BICO COM ROSCA, FORNECIMENTO E INSTALAÇÃO</t>
  </si>
  <si>
    <t>ED-22902</t>
  </si>
  <si>
    <t>TORNEIRA METÁLICA PARA TANQUE, ACABAMENTO CROMADO, COM AREJADOR, FORNECIMENTO E INSTALAÇÃO</t>
  </si>
  <si>
    <t>18.05</t>
  </si>
  <si>
    <t>LIGAÇÃO FLEXÍVEL</t>
  </si>
  <si>
    <t>ED-50317</t>
  </si>
  <si>
    <t>LIGAÇÃO FLEXÍVEL METÁLICA, DIÂMETRO 1/2" (20MM), INCLUSIVE FORNECIMENTO E INSTALAÇÃO</t>
  </si>
  <si>
    <t>18.06</t>
  </si>
  <si>
    <t>VÁLVULA</t>
  </si>
  <si>
    <t>ED-50349</t>
  </si>
  <si>
    <t>INSTALAÇÃO DE VÁLVULA DE ESCOAMENTO DE METAL PARA TANQUE,  DN (1.1/4"), ACABAMENTO CROMADO, INCLUSIVE FORNECIMENTO</t>
  </si>
  <si>
    <t>ED-50335</t>
  </si>
  <si>
    <t>VÁLVULA AMERICANA PIA INOX 1 1/2" X 3/4"</t>
  </si>
  <si>
    <t>ED-50336</t>
  </si>
  <si>
    <t>VÁLVULA AMERICANA PIA INOX 4" X 1 1/2"</t>
  </si>
  <si>
    <t>ED-50337</t>
  </si>
  <si>
    <t>VÁLVULA DE DESCARGA COM REGISTRO INTERNO, ACIONAMENTO SIMPLES, DN 1.1/2" (50MM), INCLUSIVE ACABAMENTO DA VÁLVULA</t>
  </si>
  <si>
    <t>ED-50347</t>
  </si>
  <si>
    <t>VÁLVULA PARA LAVATÓRIO COM LADRÃO D = 2 1/4" X 1"</t>
  </si>
  <si>
    <t>ED-50348</t>
  </si>
  <si>
    <t>VÁLVULA PARA MICTÓRIO COM FECHAMENTO AUTOMÁTICO D = 1/2"</t>
  </si>
  <si>
    <t>SIFÃO</t>
  </si>
  <si>
    <t>ED-50320</t>
  </si>
  <si>
    <t>INSTALAÇÃO DE SIFÃO DE METAL PARA LAVATÓRIO, TIPO COPO COM ACABAMENTO CROMADO, DIÂMETRO (1"X1.1/2"), INCLUSIVE FORNECIMENTO</t>
  </si>
  <si>
    <t>ED-50321</t>
  </si>
  <si>
    <t>INSTALAÇÃO DE SIFÃO DE METAL PARA PIA, TIPO COPO COM ACABAMENTO CROMADO, DIÂMETRO (1.1/2"X1.1/2" OU 2"), INCLUSIVE FORNECIMENTO</t>
  </si>
  <si>
    <t>18.08</t>
  </si>
  <si>
    <t>BACIA SANITÁRIA</t>
  </si>
  <si>
    <t>ED-50300</t>
  </si>
  <si>
    <t>BACIA DE LOUÇA TURCA CONVENCIONAL, COR BRANCA, INCLUSIVE ACESSÓRIOS, FORNECIMENTO, INSTALAÇÃO E REJUNTAMENTO</t>
  </si>
  <si>
    <t>BACIA SANITÁRIA (VASO) DE LOUÇA COM CAIXA ACOPLADA, COR BRANCA, INCLUSIVE ACESSÓRIOS DE FIXAÇÃO/VEDAÇÃO, ENGATE FLEXÍVEL METÁLICO, FORNECIMENTO, INSTALAÇÃO E REJUNTAMENTO</t>
  </si>
  <si>
    <t>BACIA SANITÁRIA (VASO) DE LOUÇA CONVENCIONAL, ACESSÍVEL (PCR/PMR), COR BRANCA, COM INSTALAÇÃO DE SÓCULO NA BASE DA BACIA ACOMPANHANDO A PROJEÇÃO DA BASE, NÃO ULTRAPASSANDO ALTURA DE 5CM, ALTURA MÁXIMA DE 46CM (BACIA+ASSENTO), INCLUSIVE ACESSÓRIOS DE FIXAÇÃO/VEDAÇÃO, VÁLVULA DE DESCARGA METÁLICA COM ACIONAMENTO DUPLO, TUBO DE LIGAÇÃO DE LATÃO COM CANOPLA, FORNECIMENTO, INSTALAÇÃO E REJUNTAMENTO, EXCLUSIVE ASSENTO</t>
  </si>
  <si>
    <t>ED-50296</t>
  </si>
  <si>
    <t>BACIA SANITÁRIA (VASO) DE LOUÇA CONVENCIONAL, COR BRANCA, INCLUSIVE ACESSÓRIOS DE FIXAÇÃO/VEDAÇÃO, FORNECIMENTO, INSTALAÇÃO E REJUNTAMENTO, EXCLUSIVE VÁLVULA DE DESCARGA E TUBO DE LIGAÇÃO</t>
  </si>
  <si>
    <t>ED-50298</t>
  </si>
  <si>
    <t>BACIA SANITÁRIA (VASO) DE LOUÇA CONVENCIONAL, COR BRANCA, INCLUSIVE ACESSÓRIOS DE FIXAÇÃO/VEDAÇÃO, VÁLVULA DE DESCARGA METÁLICA COM ACIONAMENTO DUPLO, TUBO DE LIGAÇÃO DE LATÃO COM CANOPLA, FORNECIMENTO, INSTALAÇÃO E REJUNTAMENTO</t>
  </si>
  <si>
    <t>BACIA SANITÁRIA (VASO) DE LOUÇA CONVENCIONAL INFANTIL, COR BRANCA, INCLUSIVE ACESSÓRIOS DE FIXAÇÃO/VEDAÇÃO, VÁLVULA DE DESCARGA METÁLICA COM ACIONAMENTO DUPLO, TUBO DE LIGAÇÃO DE LATÃO COM CANOPLA, FORNECIMENTO, INSTALAÇÃO E REJUNTAMENTO</t>
  </si>
  <si>
    <t>18.09</t>
  </si>
  <si>
    <t>MICTÓRIO</t>
  </si>
  <si>
    <t>ED-50285</t>
  </si>
  <si>
    <t>MICTÓRIO COLETIVO, EM AÇO INOXIDÁVEL, TIPO AISI 304, CHAPA 22, COM DESENVOLVIMENTO DE 1 METRO, INCLUSIVE VÁLVULA DE ESCOAMENTO DE METAL NA COR CROMADA, SIFÃO DE METAL TIPO COPO NA COR CROMADA, FORNECIMENTO E INSTALAÇÃO</t>
  </si>
  <si>
    <t>ED-50284</t>
  </si>
  <si>
    <t>MICTÓRIO COLETIVO, EM AÇO INOXIDÁVEL, TIPO AISI 304, CHAPA 22, COM DESENVOLVIMENTO DE 1,4 METRO, INCLUSIVE VÁLVULA DE ESCOAMENTO DE METAL NA COR CROMADA, SIFÃO DE METAL TIPO COPO NA COR CROMADA, FORNECIMENTO E INSTALAÇÃO</t>
  </si>
  <si>
    <t>ED-50286</t>
  </si>
  <si>
    <t>MICTÓRIO SIFONADO DE LOUÇA BRANCA, INCLUSIVE ENGATE FLEXÍVEL, EXCLUSIVE VÁLVULA DE DESCARGA</t>
  </si>
  <si>
    <t>VÁLVULA E CAIXA DE DESCARGA</t>
  </si>
  <si>
    <t>ED-9134</t>
  </si>
  <si>
    <t>BACIA SANITÁRIA (VASO) DE LOUÇA CONVENCIONAL INFANTIL, COR BRANCA, INCLUSIVE ACESSÓRIOS DE FIXAÇÃO/VEDAÇÃO, FORNECIMENTO, INSTALAÇÃO E REJUNTAMENTO, EXCLUSIVE VÁLVULA DE DESCARGA E TUBO DE LIGAÇÃO</t>
  </si>
  <si>
    <t>ED-49938</t>
  </si>
  <si>
    <t>CAIXA DE DESCARGA PLÁSTICA EXTERNA 12 LTS INSTALADA COM ACESSÓRIOS</t>
  </si>
  <si>
    <t>ED-9133</t>
  </si>
  <si>
    <t>VÁLVULA DE DESCARGA COM REGISTRO INTERNO, ACIONAMENTO DUPLO, DN 1.1/2" (50MM), INCLUSIVE ACABAMENTO DA VÁLVULA</t>
  </si>
  <si>
    <t>BEBEDOURO ELÉTRICO</t>
  </si>
  <si>
    <t>ED-48169</t>
  </si>
  <si>
    <t>BEBEDOURO GEMINADO MG-F 80 INOX</t>
  </si>
  <si>
    <t>ED-48170</t>
  </si>
  <si>
    <t>BEBEDOURO MF-F PINTADO</t>
  </si>
  <si>
    <t>ED-48171</t>
  </si>
  <si>
    <t>BEBEDOURO MG-F INFANTIL INOX</t>
  </si>
  <si>
    <t>BEBEDOURO MG-F INFANTIL PINTADO</t>
  </si>
  <si>
    <t>ED-48177</t>
  </si>
  <si>
    <t>FILTRO AP-200 CURTO</t>
  </si>
  <si>
    <t>DUCHA HIGIÊNICA</t>
  </si>
  <si>
    <t>DUCHA HIGIÊNICA COM REGISTRO PARA CONTROLE DE FLUXO DE ÁGUA, DIÂMETRO 1/2" (20MM), INCLUSIVE FORNECIMENTO E INSTALAÇÃO</t>
  </si>
  <si>
    <t>CHUVEIRO</t>
  </si>
  <si>
    <t>ED-50310</t>
  </si>
  <si>
    <t>BRAÇO PARA CHUVEIRO, COMPRIMENTO 40 CM, DIÂMETRO NOMINAL DE 1/2" (20MM), INCLUSIVE ACABAMENTO</t>
  </si>
  <si>
    <t>ED-50314</t>
  </si>
  <si>
    <t>COMPLEMENTO DE LOUÇA</t>
  </si>
  <si>
    <t>ED-48156</t>
  </si>
  <si>
    <t>ASSENTO BRANCO PARA VASO</t>
  </si>
  <si>
    <t>ASSENTO PARA VASO PNE (NBR 9050)</t>
  </si>
  <si>
    <t>ED-48159</t>
  </si>
  <si>
    <t>BANCO ARTICULADO EM FÓRMICA COM CANTOS ARREDONDADOS E SUPERFÍCIE ANTIDERRAPANTE IMPERMEÁVEL, PROFUNDIDADE MÍNIMA DE 0,45 M E COMPRIMENTO MÍNIMO DE 0,70 M, PARA ESFORÇO DE 1,5 KN CONFORME NBR 9050</t>
  </si>
  <si>
    <t>ED-50309</t>
  </si>
  <si>
    <t>BOLSA DE BORRACHA D = 1 1/2"</t>
  </si>
  <si>
    <t>ED-48174</t>
  </si>
  <si>
    <t>CABIDE DE LOUÇA COM DOIS (2) GANCHOS, NA COR BRANCA, ASSENTAMENTO EM ARGAMASSA INDUSTRIALIZADA, INCLUSIVE REJUNTAMENTO E FORNECIMENTO</t>
  </si>
  <si>
    <t>ED-48175</t>
  </si>
  <si>
    <t>CABIDE EM TUBO DE AÇO GALVANIZADO D = 1/2"</t>
  </si>
  <si>
    <t>ED-48176</t>
  </si>
  <si>
    <t>CABIDE METÁLICO SIMPLES CROMADO, INCLUSIVE FIXAÇÃO</t>
  </si>
  <si>
    <t>ED-48180</t>
  </si>
  <si>
    <t>DISPENSER EM AÇO INOX PARA PAPEL TOALHA 2 OU 3 FOLHAS</t>
  </si>
  <si>
    <t>ED-48182</t>
  </si>
  <si>
    <t>DISPENSER EM PLÁSTICO PARA PAPEL TOALHA 2 OU 3 FOLHAS</t>
  </si>
  <si>
    <t>ED-50318</t>
  </si>
  <si>
    <t>LIGAÇÃO PARA SAÍDA DE VASO SANITÁRIO PVC CROMADO</t>
  </si>
  <si>
    <t>ED-48185</t>
  </si>
  <si>
    <t>MEIA SABONETEIRA DE LOUÇA, NA COR BRANCA, ASSENTAMENTO COM ARGAMASSA INDUSTRIALIZADA, INCLUSIVE REJUNTAMENTO E FORNECIMENTO</t>
  </si>
  <si>
    <t>ED-48179</t>
  </si>
  <si>
    <t>PAPELEIRA DE LOUÇA COM ROLETE, NA COR BRANCA, ASSENTAMENTO COM ARGAMASSA INDUSTRIALIZADA, INCLUSIVE REJUNTAMENTO E FORNECIMENTO</t>
  </si>
  <si>
    <t>ED-48181</t>
  </si>
  <si>
    <t>PAPELEIRA METÁLICA CROMADA, INCLUSIVE FIXAÇÃO</t>
  </si>
  <si>
    <t>ED-50319</t>
  </si>
  <si>
    <t>PARAFUSO CASTELO, NÚMERO 8, INCLUSIVE FORNECIMENTO COM ARRUELA E BUCHA DE NYLON</t>
  </si>
  <si>
    <t>ED-48186</t>
  </si>
  <si>
    <t>SABONETEIRA DE LOUÇA, NA COR BRANCA, ASSENTAMENTO COM ARGAMASSA INDUSTRIALIZADA, INCLUSIVE REJUNTAMENTO E FORNECIMENTO</t>
  </si>
  <si>
    <t>ED-48187</t>
  </si>
  <si>
    <t>SABONETEIRA METÁLICA CROMADA, TIPO CONCHA, DE SOBREPOR</t>
  </si>
  <si>
    <t>ED-50332</t>
  </si>
  <si>
    <t>TUBO DE LIGAÇÃO DE ÁGUA PARA BACIA SANITÁRIA (VASO), DN 1.1/2", COMPRIMENTO 20CM, INCLUSIVE CANOPLA, SPUD, FORNECIMENTO E INSTALAÇÃO</t>
  </si>
  <si>
    <t>ED-9135</t>
  </si>
  <si>
    <t>TUBO DE LIGAÇÃO DE ÁGUA PARA BACIA SANITÁRIA (VASO), DN 1.1/2", COMPRIMENTO 25CM, INCLUSIVE CANOPLA, SPUD, FORNECIMENTO E INSTALAÇÃO</t>
  </si>
  <si>
    <t>ED-50333</t>
  </si>
  <si>
    <t>TUBO LONGO DN 40MM (1.1/2"), PARA CAIXA DE DESCARGA, INCLUSIVE FORNECIMENTO E INSTALAÇÃO</t>
  </si>
  <si>
    <t>ED-50334</t>
  </si>
  <si>
    <t>TUBO PARA VÁLVULA DE DESCARGA Nº. 18 COM ADAPTADOR D = 1 1/2"</t>
  </si>
  <si>
    <t>DISPENSADOR</t>
  </si>
  <si>
    <t>ED-48155</t>
  </si>
  <si>
    <t>DISPENSER PARA GEL/ÁLCOOL COM RESERVATORIO 800 ML</t>
  </si>
  <si>
    <t>ED-48183</t>
  </si>
  <si>
    <t>ED-48184</t>
  </si>
  <si>
    <t>SABONETEIRA EM AÇO INOX TIPO DISPENSER PARA SABONETE LIQUIDO COM RESERVATORIO 800 ML</t>
  </si>
  <si>
    <t>ED-48189</t>
  </si>
  <si>
    <t>SABONETEIRA PLASTICA TIPO DISPENSER PARA SABONETE LIQUIDO COM RESERVATORIO 1500 ML</t>
  </si>
  <si>
    <t>ED-48188</t>
  </si>
  <si>
    <t>SABONETEIRA PLASTICA TIPO DISPENSER PARA SABONETE LIQUIDO COM RESERVATORIO 800 ML</t>
  </si>
  <si>
    <t>EQUIPAMENTO PARA ACESSIBILIDADE (PMR/PCR)</t>
  </si>
  <si>
    <t>ED-48158</t>
  </si>
  <si>
    <t>BANCO ARTICULADO EM AÇO INOX COM CANTOS ARREDONDADOS, PROFUNDIDADE MÍNIMA DE 0,45 M E COMPRIMENTO MÍNIMO DE 0,70 M, CONFORME NBR 9050</t>
  </si>
  <si>
    <t>ED-48165</t>
  </si>
  <si>
    <t>BARRA DE APOIO EM AÇO INOX POLIDO EM "L", DN 1.1/4" (31,75MM), PARA ACESSIBILIDADE (PMR/PCR), COMPRIMENTO 140CM, INSTALADO EM PAREDE, INCLUSIVE FORNECIMENTO, INSTALAÇÃO E ACESSÓRIOS PARA FIXAÇÃO</t>
  </si>
  <si>
    <t>ED-48167</t>
  </si>
  <si>
    <t>BARRA DE APOIO EM AÇO INOX POLIDO PARA LAVATÓRIO DE CANTO, DN 1.1/4" (31,75MM), PARA ACESSIBILIDADE (PMR/PCR), INSTALADO EM PAREDE, INCLUSIVE FORNECIMENTO, INSTALAÇÃO E ACESSÓRIOS PARA FIXAÇÃO</t>
  </si>
  <si>
    <t>ED-48161</t>
  </si>
  <si>
    <t>BARRA DE APOIO EM AÇO INOX POLIDO RETA, DN 1.1/4" (31,75MM), PARA ACESSIBILIDADE (PMR/PCR), COMPRIMENTO 100CM, INSTALADO EM PAREDE, INCLUSIVE FORNECIMENTO, INSTALAÇÃO E ACESSÓRIOS PARA FIXAÇÃO</t>
  </si>
  <si>
    <t>ED-48166</t>
  </si>
  <si>
    <t>BARRA DE APOIO EM AÇO INOX POLIDO RETA, DN 1.1/4" (31,75MM), PARA ACESSIBILIDADE (PMR/PCR), COMPRIMENTO 120CM, INSTALADO EM PAREDE, INCLUSIVE FORNECIMENTO, INSTALAÇÃO E ACESSÓRIOS PARA FIXAÇÃO</t>
  </si>
  <si>
    <t>BARRA DE APOIO EM AÇO INOX POLIDO RETA, DN 1.1/4" (31,75MM), PARA ACESSIBILIDADE (PMR/PCR), COMPRIMENTO 40CM, INSTALADO EM PORTA/PAREDE, INCLUSIVE FORNECIMENTO, INSTALAÇÃO E ACESSÓRIOS PARA FIXAÇÃO</t>
  </si>
  <si>
    <t>ED-48164</t>
  </si>
  <si>
    <t>BARRA DE APOIO EM AÇO INOX POLIDO RETA, DN 1.1/4" (31,75MM), PARA ACESSIBILIDADE (PMR/PCR), COMPRIMENTO 70CM, INSTALADO EM PAREDE, INCLUSIVE FORNECIMENTO, INSTALAÇÃO E ACESSÓRIOS PARA FIXAÇÃO</t>
  </si>
  <si>
    <t>BARRA DE APOIO EM AÇO INOX POLIDO RETA, DN 1.1/4" (31,75MM), PARA ACESSIBILIDADE (PMR/PCR), COMPRIMENTO 80CM, INSTALADO EM PAREDE, INCLUSIVE FORNECIMENTO, INSTALAÇÃO E ACESSÓRIOS PARA FIXAÇÃO</t>
  </si>
  <si>
    <t>ED-48162</t>
  </si>
  <si>
    <t>BARRA DE APOIO EM AÇO INOX POLIDO RETA, DN 1.1/4" (31,75MM), PARA ACESSIBILIDADE (PMR/PCR), COMPRIMENTO 90CM, INSTALADO EM PAREDE, INCLUSIVE FORNECIMENTO, INSTALAÇÃO E ACESSÓRIOS PARA FIXAÇÃO</t>
  </si>
  <si>
    <t>BANCADAS E PRATELEIRAS</t>
  </si>
  <si>
    <t>BANCADA EM AÇO INOX</t>
  </si>
  <si>
    <t>ED-48337</t>
  </si>
  <si>
    <t>BANCADA EM AÇO INOXIDÁVEL</t>
  </si>
  <si>
    <t>BANCADA EM ARDÓSIA</t>
  </si>
  <si>
    <t>ED-48338</t>
  </si>
  <si>
    <t>BANCADA EM ARDÓSIA E = 3 CM, APOIADA EM ALVENARIA</t>
  </si>
  <si>
    <t>ED-48339</t>
  </si>
  <si>
    <t>BANCADA EM ARDÓSIA E = 3 CM, L = 55 CM, APOIADA EM CONSOLE DE METALON</t>
  </si>
  <si>
    <t>19.03</t>
  </si>
  <si>
    <t>BANCADA EM GRANITO</t>
  </si>
  <si>
    <t>BANCADA EM GRANITO CINZA ANDORINHA E = 3 CM, APOIADA EM ALVENARIA</t>
  </si>
  <si>
    <t>ED-48343</t>
  </si>
  <si>
    <t>BANCADA EM GRANITO CINZA ANDORINHA E = 3 CM, APOIADA EM CONSOLE DE METALON 20 X 30 MM</t>
  </si>
  <si>
    <t>ED-21657</t>
  </si>
  <si>
    <t>BANCADA EM GRANITO, COR CINZA ANDORINHA, ESP. 2CM, ACABAMENTO POLIDO, APOIADA EM ALVENARIA, EXCLUSIVE ALVENARIA, RODABANCA/FRONTÃO, TESTEIRA/FAIXA, FURO EM BANCADA, CUBA METÁLICA, VÁLVULA, SIFÃO, TORNEIRA E ENGATE FLEXÍVEL</t>
  </si>
  <si>
    <t>ED-21631</t>
  </si>
  <si>
    <t>BANCADA EM GRANITO, COR CINZA ANDORINHA, ESP. 2CM, ACABAMENTO POLIDO, APOIADA EM CONSOLE DE METALON (50X30)MM, EXCLUSIVE RODABANCA/FRONTÃO, TESTEIRA/FAIXA, FURO EM BANCADA, CUBA METÁLICA, VÁLVULA, SIFÃO, TORNEIRA E ENGATE FLEXÍVEL</t>
  </si>
  <si>
    <t>19.04</t>
  </si>
  <si>
    <t>BANCADA EM MÁRMORE</t>
  </si>
  <si>
    <t>ED-48346</t>
  </si>
  <si>
    <t>BANCADA EM MÁRMORE BRANCO E = 3 CM, APOIADA EM ALVENARIA</t>
  </si>
  <si>
    <t>ED-48345</t>
  </si>
  <si>
    <t>BANCADA EM MÁRMORE BRANCO E = 3 CM, APOIADA EM CONSOLE DE METALON 20 X 30 MM</t>
  </si>
  <si>
    <t>19.05</t>
  </si>
  <si>
    <t>ACABAMENTO, FURO E COLAGEM DE BOJO</t>
  </si>
  <si>
    <t>ED-48342</t>
  </si>
  <si>
    <t>FURO DE BOJO EM BANCADA DE GRANITO/MÁRMORE, INCLUSIVE COLAGEM COM MASSA PLÁSTICA</t>
  </si>
  <si>
    <t>19.06</t>
  </si>
  <si>
    <t>TESTEIRA E RODABANCADA EM GRANITO</t>
  </si>
  <si>
    <t>ED-48348</t>
  </si>
  <si>
    <t>RODABANCA/FRONTÃO PARA BANCADA EM GRANITO, COR CINZA ANDORINHA, ESP. 2CM, ALTURA DE 10CM, INCLUSIVE REJUNTAMENTO EM MASSA PLÁSTICA NA COR DA PEDRA</t>
  </si>
  <si>
    <t>ED-48347</t>
  </si>
  <si>
    <t>RODABANCA/FRONTÃO PARA BANCADA EM GRANITO, COR CINZA ANDORINHA, ESP. 2CM, ALTURA DE 7CM, INCLUSIVE REJUNTAMENTO EM MASSA PLÁSTICA NA COR DA PEDRA</t>
  </si>
  <si>
    <t>ED-48351</t>
  </si>
  <si>
    <t>TESTEIRA EM GRANITO CINZA ANDORINHA</t>
  </si>
  <si>
    <t>ED-21636</t>
  </si>
  <si>
    <t>TESTEIRA PARA BANCADA EM GRANITO, COR CINZA ANDORINHA, ESP. 2CM, ALTURA DE 10CM, INCLUSIVE POLIMENTO, CORTE/COLAGEM EM MEIA ESQUADRIA E MASSA PLÁSTICA NA COR DA PEDRA</t>
  </si>
  <si>
    <t>ED-21634</t>
  </si>
  <si>
    <t>TESTEIRA PARA BANCADA EM GRANITO, COR CINZA ANDORINHA, ESP. 2CM, ALTURA DE 3CM, INCLUSIVE POLIMENTO, CORTE/COLAGEM EM MEIA ESQUADARIA E MASSA PLÁSTICA NA COR DA PEDRA</t>
  </si>
  <si>
    <t>ED-21635</t>
  </si>
  <si>
    <t>TESTEIRA PARA BANCADA EM GRANITO, COR CINZA ANDORINHA, ESP. 2CM, ALTURA DE 5CM, INCLUSIVE POLIMENTO, CORTE/COLAGEM EM MEIA ESQUADARIA E MASSA PLÁSTICA NA COR DA PEDRA</t>
  </si>
  <si>
    <t>19.07</t>
  </si>
  <si>
    <t>TESTEIRA E RODABANCADA EM MÁRMORE</t>
  </si>
  <si>
    <t>ED-48350</t>
  </si>
  <si>
    <t>RODABANCADA EM MÁRMORE BRANCO H = 10 CM, E = 2 CM</t>
  </si>
  <si>
    <t>ED-48349</t>
  </si>
  <si>
    <t>RODABANCADA EM MÁRMORE BRANCO H = 7 CM, E = 2 CM</t>
  </si>
  <si>
    <t>ED-48352</t>
  </si>
  <si>
    <t>TESTEIRA EM MÁRMORE BRANCO</t>
  </si>
  <si>
    <t>19.08</t>
  </si>
  <si>
    <t>BANCADA EM CONCRETO</t>
  </si>
  <si>
    <t>ED-48341</t>
  </si>
  <si>
    <t>BANCADA EM CONCRETO, APOIADA EM CONSOLE DE METALON 20 X 30 MM</t>
  </si>
  <si>
    <t>ED-48340</t>
  </si>
  <si>
    <t>BANCADA SIMPLES EM CONCRETO, APOIADA EM ALVENARIA</t>
  </si>
  <si>
    <t>19.09</t>
  </si>
  <si>
    <t>PRATELEIRA DE ARDÓSIA</t>
  </si>
  <si>
    <t>ED-50688</t>
  </si>
  <si>
    <t>PRATELEIRA DE ARDÓSIA E = 2 CM APOIADA EM CONSOLE DE METALON 20 X 30 MM</t>
  </si>
  <si>
    <t>ED-50687</t>
  </si>
  <si>
    <t>PRATELEIRA DE ARDÓSIA E = 2 CM EMBUTIDA EM PAREDE</t>
  </si>
  <si>
    <t>19.10</t>
  </si>
  <si>
    <t>PRATELEIRA DE GRANITO</t>
  </si>
  <si>
    <t>ED-50692</t>
  </si>
  <si>
    <t>PRATELEIRA DE GRANITO CINZA ANDORINHA, E = 2 CM, APOIADA EM CONSOLE DE METALON 20 X 30 MM</t>
  </si>
  <si>
    <t>ED-50691</t>
  </si>
  <si>
    <t>PRATELEIRA DE GRANITO CINZA ANDORINHA, E = 2 CM, APOIADA SOBRE ALVENARIA</t>
  </si>
  <si>
    <t>19.11</t>
  </si>
  <si>
    <t>PRATELEIRA DE MÁRMORE</t>
  </si>
  <si>
    <t>ED-50696</t>
  </si>
  <si>
    <t>PRATELEIRA DE MÁRMORE BRANCO E = 2 CM, APOIADA EM CONSOLE DE METALON 20 X 30 MM</t>
  </si>
  <si>
    <t>ED-50695</t>
  </si>
  <si>
    <t>PRATELEIRA DE MÁRMORE BRANCO E = 2 CM, APOIADA SOBRE ALVENARIA</t>
  </si>
  <si>
    <t>19.12</t>
  </si>
  <si>
    <t>PRATELEIRAS DE MADEIRA</t>
  </si>
  <si>
    <t>ED-50693</t>
  </si>
  <si>
    <t>PRATELEIRA DE MADEIRA ENVERNIZADA, EM CONSOLE DE METALON 20 X 30 MM</t>
  </si>
  <si>
    <t>ED-50694</t>
  </si>
  <si>
    <t>PRATELEIRA DE MADEIRA PINTADA DE ESMALTE, EM CONSOLE DE METALON 20 X 30 MM</t>
  </si>
  <si>
    <t>19.13</t>
  </si>
  <si>
    <t>PRATELEIRA DE CONCRETO</t>
  </si>
  <si>
    <t>ED-50690</t>
  </si>
  <si>
    <t>PRATELEIRA DE CONCRETO, APOIADA EM CONSOLE DE METALON 20 X 30 MM</t>
  </si>
  <si>
    <t>ED-50689</t>
  </si>
  <si>
    <t>PRATELEIRA DE CONCRETO PRÉ- MOLDADO E = 4 CM, APOIADA SOBRE ALVENARIA</t>
  </si>
  <si>
    <t>INSTALAÇÕES ELÉTRICAS</t>
  </si>
  <si>
    <t>20.01</t>
  </si>
  <si>
    <t>CABO DE COBRE FLEXÍVEL (450/750V)</t>
  </si>
  <si>
    <t>ED-48966</t>
  </si>
  <si>
    <t>CABO DE COBRE FLEXÍVEL, CLASSE 5, ISOLAMENTO TIPO LSHF/ATOX, NÃO HALOGENADO, ANTICHAMA, TERMOPLÁSTICO, UNIPOLAR, SEÇÃO 10 MM2, 70°C, 450/750V</t>
  </si>
  <si>
    <t>ED-48946</t>
  </si>
  <si>
    <t>CABO DE COBRE FLEXÍVEL, CLASSE 5, ISOLAMENTO TIPO LSHF/ATOX, NÃO HALOGENADO, ANTICHAMA, TERMOPLÁSTICO, UNIPOLAR, SEÇÃO 1,5 MM2, 70°C, 450/750V</t>
  </si>
  <si>
    <t>ED-48971</t>
  </si>
  <si>
    <t>CABO DE COBRE FLEXÍVEL, CLASSE 5, ISOLAMENTO TIPO LSHF/ATOX, NÃO HALOGENADO, ANTICHAMA, TERMOPLÁSTICO, UNIPOLAR, SEÇÃO 16 MM2, 70°C, 450/750V</t>
  </si>
  <si>
    <t>ED-48951</t>
  </si>
  <si>
    <t>CABO DE COBRE FLEXÍVEL, CLASSE 5, ISOLAMENTO TIPO LSHF/ATOX, NÃO HALOGENADO, ANTICHAMA, TERMOPLÁSTICO, UNIPOLAR, SEÇÃO 2,5 MM2, 70°C, 450/750V</t>
  </si>
  <si>
    <t>ED-48976</t>
  </si>
  <si>
    <t>CABO DE COBRE FLEXÍVEL, CLASSE 5, ISOLAMENTO TIPO LSHF/ATOX, NÃO HALOGENADO, ANTICHAMA, TERMOPLÁSTICO, UNIPOLAR, SEÇÃO 25 MM2, 70°C, 450/750V</t>
  </si>
  <si>
    <t>ED-48981</t>
  </si>
  <si>
    <t>CABO DE COBRE FLEXÍVEL, CLASSE 5, ISOLAMENTO TIPO LSHF/ATOX, NÃO HALOGENADO, ANTICHAMA, TERMOPLÁSTICO, UNIPOLAR, SEÇÃO 35 MM2, 70°C, 450/750V</t>
  </si>
  <si>
    <t>ED-48956</t>
  </si>
  <si>
    <t>CABO DE COBRE FLEXÍVEL, CLASSE 5, ISOLAMENTO TIPO LSHF/ATOX, NÃO HALOGENADO, ANTICHAMA, TERMOPLÁSTICO, UNIPOLAR, SEÇÃO 4 MM2, 70°C, 450/750V</t>
  </si>
  <si>
    <t>ED-48961</t>
  </si>
  <si>
    <t>CABO DE COBRE FLEXÍVEL, CLASSE 5, ISOLAMENTO TIPO LSHF/ATOX, NÃO HALOGENADO, ANTICHAMA, TERMOPLÁSTICO, UNIPOLAR, SEÇÃO 6 MM2, 70°C, 450/750V</t>
  </si>
  <si>
    <t>ED-49339</t>
  </si>
  <si>
    <t>FIO RÍGIDO ISOLAÇÃO EM PVC 450/750V # 10 MM2</t>
  </si>
  <si>
    <t>ED-49335</t>
  </si>
  <si>
    <t>FIO RÍGIDO ISOLAÇÃO EM PVC 450/750V # 1,5 MM2</t>
  </si>
  <si>
    <t>ED-49336</t>
  </si>
  <si>
    <t>FIO RÍGIDO ISOLAÇÃO EM PVC 450/750V # 2,5 MM2</t>
  </si>
  <si>
    <t>ED-49337</t>
  </si>
  <si>
    <t>FIO RÍGIDO ISOLAÇÃO EM PVC 450/750V # 4 MM2</t>
  </si>
  <si>
    <t>ED-49338</t>
  </si>
  <si>
    <t>FIO RÍGIDO ISOLAÇÃO EM PVC 450/750V # 6 MM2</t>
  </si>
  <si>
    <t>CABO DE COBRE FLEXÍVEL (0,6/1KV)</t>
  </si>
  <si>
    <t>CABO DE COBRE FLEXÍVEL, CLASSE 5, ISOLAMENTO TIPO EPR/HEPR, NÃO HALOGENADO, ANTICHAMA, TERMOFIXO, UNIPOLAR, SEÇÃO 10 MM2, 90°C, 0,6/1KV</t>
  </si>
  <si>
    <t>ED-49019</t>
  </si>
  <si>
    <t>CABO DE COBRE FLEXÍVEL, CLASSE 5, ISOLAMENTO TIPO EPR/HEPR, NÃO HALOGENADO, ANTICHAMA, TERMOFIXO, UNIPOLAR, SEÇÃO 120 MM2, 90°C, 0,6/1KV</t>
  </si>
  <si>
    <t>ED-48986</t>
  </si>
  <si>
    <t>CABO DE COBRE FLEXÍVEL, CLASSE 5, ISOLAMENTO TIPO EPR/HEPR, NÃO HALOGENADO, ANTICHAMA, TERMOFIXO, UNIPOLAR, SEÇÃO 1,5 MM2, 90°C, 0,6/1KV</t>
  </si>
  <si>
    <t>ED-49022</t>
  </si>
  <si>
    <t>CABO DE COBRE FLEXÍVEL, CLASSE 5, ISOLAMENTO TIPO EPR/HEPR, NÃO HALOGENADO, ANTICHAMA, TERMOFIXO, UNIPOLAR, SEÇÃO 150 MM2, 90°C, 0,6/1KV</t>
  </si>
  <si>
    <t>CABO DE COBRE FLEXÍVEL, CLASSE 5, ISOLAMENTO TIPO EPR/HEPR, NÃO HALOGENADO, ANTICHAMA, TERMOFIXO, UNIPOLAR, SEÇÃO 16 MM2, 90°C, 0,6/1KV</t>
  </si>
  <si>
    <t>ED-49025</t>
  </si>
  <si>
    <t>CABO DE COBRE FLEXÍVEL, CLASSE 5, ISOLAMENTO TIPO EPR/HEPR, NÃO HALOGENADO, ANTICHAMA, TERMOFIXO, UNIPOLAR, SEÇÃO 185 MM2, 90°C, 0,6/1KV</t>
  </si>
  <si>
    <t>ED-49028</t>
  </si>
  <si>
    <t>CABO DE COBRE FLEXÍVEL, CLASSE 5, ISOLAMENTO TIPO EPR/HEPR, NÃO HALOGENADO, ANTICHAMA, TERMOFIXO, UNIPOLAR, SEÇÃO 240 MM2, 90°C, 0,6/1KV</t>
  </si>
  <si>
    <t>ED-48989</t>
  </si>
  <si>
    <t>CABO DE COBRE FLEXÍVEL, CLASSE 5, ISOLAMENTO TIPO EPR/HEPR, NÃO HALOGENADO, ANTICHAMA, TERMOFIXO, UNIPOLAR, SEÇÃO 2,5 MM2, 90°C, 0,6/1KV</t>
  </si>
  <si>
    <t>CABO DE COBRE FLEXÍVEL, CLASSE 5, ISOLAMENTO TIPO EPR/HEPR, NÃO HALOGENADO, ANTICHAMA, TERMOFIXO, UNIPOLAR, SEÇÃO 25 MM2, 90°C, 0,6/1KV</t>
  </si>
  <si>
    <t>ED-49031</t>
  </si>
  <si>
    <t>CABO DE COBRE FLEXÍVEL, CLASSE 5, ISOLAMENTO TIPO EPR/HEPR, NÃO HALOGENADO, ANTICHAMA, TERMOFIXO, UNIPOLAR, SEÇÃO 300 MM2, 90°C, 0,6/1KV</t>
  </si>
  <si>
    <t>ED-49007</t>
  </si>
  <si>
    <t>CABO DE COBRE FLEXÍVEL, CLASSE 5, ISOLAMENTO TIPO EPR/HEPR, NÃO HALOGENADO, ANTICHAMA, TERMOFIXO, UNIPOLAR, SEÇÃO 35 MM2, 90°C, 0,6/1KV</t>
  </si>
  <si>
    <t>ED-48992</t>
  </si>
  <si>
    <t>CABO DE COBRE FLEXÍVEL, CLASSE 5, ISOLAMENTO TIPO EPR/HEPR, NÃO HALOGENADO, ANTICHAMA, TERMOFIXO, UNIPOLAR, SEÇÃO 4 MM2, 90°C, 0,6/1KV</t>
  </si>
  <si>
    <t>ED-49010</t>
  </si>
  <si>
    <t>CABO DE COBRE FLEXÍVEL, CLASSE 5, ISOLAMENTO TIPO EPR/HEPR, NÃO HALOGENADO, ANTICHAMA, TERMOFIXO, UNIPOLAR, SEÇÃO 50 MM2, 90°C, 0,6/1KV</t>
  </si>
  <si>
    <t>ED-48995</t>
  </si>
  <si>
    <t>CABO DE COBRE FLEXÍVEL, CLASSE 5, ISOLAMENTO TIPO EPR/HEPR, NÃO HALOGENADO, ANTICHAMA, TERMOFIXO, UNIPOLAR, SEÇÃO 6 MM2, 90°C, 0,6/1KV</t>
  </si>
  <si>
    <t>ED-49013</t>
  </si>
  <si>
    <t>CABO DE COBRE FLEXÍVEL, CLASSE 5, ISOLAMENTO TIPO EPR/HEPR, NÃO HALOGENADO, ANTICHAMA, TERMOFIXO, UNIPOLAR, SEÇÃO 70 MM2, 90°C, 0,6/1KV</t>
  </si>
  <si>
    <t>CABO DE COBRE FLEXÍVEL, CLASSE 5, ISOLAMENTO TIPO EPR/HEPR, NÃO HALOGENADO, ANTICHAMA, TERMOFIXO, UNIPOLAR, SEÇÃO 95 MM2, 90°C, 0,6/1KV</t>
  </si>
  <si>
    <t>20.03</t>
  </si>
  <si>
    <t>CORDOALHA</t>
  </si>
  <si>
    <t>ED-49132</t>
  </si>
  <si>
    <t>ED-49133</t>
  </si>
  <si>
    <t>ED-49134</t>
  </si>
  <si>
    <t>ED-49135</t>
  </si>
  <si>
    <t>ED-49136</t>
  </si>
  <si>
    <t>ED-49137</t>
  </si>
  <si>
    <t>ED-49138</t>
  </si>
  <si>
    <t>20.04</t>
  </si>
  <si>
    <t>CAIXA EM PVC LIGAÇÃO E PASSAGEM</t>
  </si>
  <si>
    <t>ED-16634</t>
  </si>
  <si>
    <t>CAIXA DE LIGAÇÃO/PASSAGEM EM PVC RÍGIDO PARA ELETRODUTO COM SUPORTE PARA LAJOTA, OCTOGONAL COM FUNDO MÓVEL, DIMENSÕES 4"X4", EMBUTIDA EM LAJE PRÉ-MOLDADA - FORNECIMENTO E INSTALAÇÃO</t>
  </si>
  <si>
    <t>ED-49187</t>
  </si>
  <si>
    <t>CAIXA DE LIGAÇÃO/PASSAGEM EM PVC RÍGIDO PARA ELETRODUTO, DIMENSÕES 4"X2", EMBUTIDA EM ALVENARIA - FORNECIMENTO E INSTALAÇÃO</t>
  </si>
  <si>
    <t>ED-49194</t>
  </si>
  <si>
    <t>ED-49188</t>
  </si>
  <si>
    <t>CAIXA DE LIGAÇÃO/PASSAGEM EM PVC RÍGIDO PARA ELETRODUTO, DIMENSÕES 4"X4", EMBUTIDA EM ALVENARIA - FORNECIMENTO E INSTALAÇÃO</t>
  </si>
  <si>
    <t>ED-49195</t>
  </si>
  <si>
    <t>ED-49191</t>
  </si>
  <si>
    <t>CAIXA DE LIGAÇÃO/PASSAGEM EM PVC RÍGIDO PARA ELETRODUTO, OCTOGONAL COM ANEL DESLIZANTE, DIMENSÕES 3"X3", EMBUTIDA EM LAJE - FORNECIMENTO E INSTALAÇÃO</t>
  </si>
  <si>
    <t>CAIXA DE LIGAÇÃO/PASSAGEM EM PVC RÍGIDO PARA ELETRODUTO, OCTOGONAL COM FUNDO FIXO REFORÇADO, DIMENSÕES 4"X4", EMBUTIDA EM LAJE - FORNECIMENTO E INSTALAÇÃO</t>
  </si>
  <si>
    <t>ED-49189</t>
  </si>
  <si>
    <t>CAIXA DE LIGAÇÃO/PASSAGEM EM PVC RÍGIDO PARA ELETRODUTO, OCTOGONAL COM FUNDO MÓVEL, DIMENSÕES 4"X4", EMBUTIDA EM LAJE - FORNECIMENTO E INSTALAÇÃO</t>
  </si>
  <si>
    <t>ED-49192</t>
  </si>
  <si>
    <t>CAIXA DE LIGAÇÃO/PASSAGEM EM PVC RÍGIDO PARA ELETRODUTO ROSCÁVEL, DIMENSÕES 4"X2", EMBUTIDA EM ALVENARIA - FORNECIMENTO E INSTALAÇÃO</t>
  </si>
  <si>
    <t>ED-49193</t>
  </si>
  <si>
    <t>CAIXA DE LIGAÇÃO/PASSAGEM EM PVC RÍGIDO PARA ELETRODUTO ROSCÁVEL, DIMENSÕES 4"X4", EMBUTIDA EM ALVENARIA - FORNECIMENTO E INSTALAÇÃO</t>
  </si>
  <si>
    <t>ED-49196</t>
  </si>
  <si>
    <t>CAIXA ESTANQUE AQUATIC 4x2"</t>
  </si>
  <si>
    <t>20.05</t>
  </si>
  <si>
    <t>CAIXA METÁLICA DE LIGAÇÃO E PASSAGEM</t>
  </si>
  <si>
    <t>ED-49197</t>
  </si>
  <si>
    <t>CAIXA DE INSPEÇÃO EM CONCRETO, TIPO "ZA" PASSEIO, PADRÃO CEMIG, DIMENSÃO (28X28)CM, ALTURA 40CM, COM TAMPA E ARO ARTICULADO EM FERRO FUNDIDO, INCLUSIVE ESCAVAÇÃO, APILOAMENTO, LASTRO DE BRITA, REATERRO E TRANSPORTE E RETIRADA DO MATERIAL ESCAVADO (EM CAÇAMBA)</t>
  </si>
  <si>
    <t>ED-49200</t>
  </si>
  <si>
    <t xml:space="preserve">CAIXA DE INSPEÇÃO EM CONCRETO, TIPO "ZB" GARAGEM, PADRÃO CEMIG, DIMENSÃO (52X44)CM, ALTURA 70CM, COM TAMPA E ARO ARTICULADO EM FERRO FUNDIDO, INCLUSIVE ESCAVAÇÃO, APILOAMENTO, LASTRO DE BRITA, REATERRO E TRANSPORTE E RETIRADA DO MATERIAL ESCAVADO (EM CAÇAMBA) </t>
  </si>
  <si>
    <t>ED-49199</t>
  </si>
  <si>
    <t>CAIXA DE INSPEÇÃO EM CONCRETO, TIPO "ZB" PASSEIO, PADRÃO CEMIG, DIMENSÃO (52X44)CM, ALTURA 70CM, COM TAMPA E ARO ARTICULADO EM FERRO FUNDIDO, INCLUSIVE ESCAVAÇÃO, APILOAMENTO, LASTRO DE BRITA, REATERRO E TRANSPORTE E RETIRADA DO MATERIAL ESCAVADO (EM CAÇAMBA)</t>
  </si>
  <si>
    <t>ED-49202</t>
  </si>
  <si>
    <t>CAIXA DE INSPEÇÃO EM CONCRETO, TIPO "ZC" GARAGEM, PADRÃO CEMIG, DIMENSÃO (77X67)CM, ALTURA 90CM, COM TAMPA E ARO ARTICULADO EM FERRO FUNDIDO, INCLUSIVE ESCAVAÇÃO, APILOAMENTO, LASTRO DE BRITA, REATERRO E TRANSPORTE E RETIRADA DO MATERIAL ESCAVADO (EM CAÇAMBA)</t>
  </si>
  <si>
    <t>ED-49201</t>
  </si>
  <si>
    <t>CAIXA DE INSPEÇÃO EM CONCRETO, TIPO "ZC" PASSEIO, PADRÃO CEMIG, DIMENSÃO (77X67)CM, ALTURA 90CM, COM TAMPA E ARO ARTICULADO EM FERRO FUNDIDO, INCLUSIVE ESCAVAÇÃO, APILOAMENTO, LASTRO DE BRITA, REATERRO E TRANSPORTE E RETIRADA DO MATERIAL ESCAVADO (EM CAÇAMBA)</t>
  </si>
  <si>
    <t>ED-49213</t>
  </si>
  <si>
    <t>CAIXA DE PASSAGEM CP-N2 INCLUSIVE TAMPA</t>
  </si>
  <si>
    <t>ED-49151</t>
  </si>
  <si>
    <t>CAIXA DE PASSAGEM EM CHAPA DE AÇO COM TAMPA APARAFUSADA, SOBREPOR, 102 X 102 X 82 MM</t>
  </si>
  <si>
    <t>ED-49152</t>
  </si>
  <si>
    <t>CAIXA DE PASSAGEM EM CHAPA DE AÇO COM TAMPA APARAFUSADA, SOBREPOR, 152 X 152 X 82 MM</t>
  </si>
  <si>
    <t>ED-49153</t>
  </si>
  <si>
    <t>CAIXA DE PASSAGEM EM CHAPA DE AÇO COM TAMPA APARAFUSADA, SOBREPOR, 202 X 202 X 102 MM</t>
  </si>
  <si>
    <t>ED-49154</t>
  </si>
  <si>
    <t>CAIXA DE PASSAGEM EM CHAPA DE AÇO COM TAMPA APARAFUSADA, SOBREPOR, 252 X 252 X 102 MM</t>
  </si>
  <si>
    <t>ED-49155</t>
  </si>
  <si>
    <t>CAIXA DE PASSAGEM EM CHAPA DE AÇO COM TAMPA APARAFUSADA, SOBREPOR, 302 X 302 X 122 MM</t>
  </si>
  <si>
    <t>ED-49156</t>
  </si>
  <si>
    <t>CAIXA DE PASSAGEM EM CHAPA DE AÇO COM TAMPA APARAFUSADA, SOBREPOR, 352 X 352 X 122 MM</t>
  </si>
  <si>
    <t>ED-49148</t>
  </si>
  <si>
    <t>CAIXA DE PASSAGEM EM CHAPA DE AÇO, EMBUTIR 153 X 153 X 82 MM</t>
  </si>
  <si>
    <t>ED-49149</t>
  </si>
  <si>
    <t>CAIXA DE PASSAGEM EM CHAPA DE AÇO, EMBUTIR 230 X 230 X 102 MM</t>
  </si>
  <si>
    <t>ED-49150</t>
  </si>
  <si>
    <t>CAIXA DE PASSAGEM EM CHAPA DE AÇO, EMBUTIR 330 X 330 X 122 MM</t>
  </si>
  <si>
    <t>ED-49164</t>
  </si>
  <si>
    <t>CAIXA DE PASSAGEM PARA PISO, METÁLICA, TAMPA ANTIDERRAPANTE, 100 X 100 X 60 CM</t>
  </si>
  <si>
    <t>CAIXA DE PASSAGEM PARA PISO, METÁLICA, TAMPA ANTIDERRAPANTE, 200 X 200 X 100 CM</t>
  </si>
  <si>
    <t>CAIXA DE PASSAGEM PARA PISO, METÁLICA, TAMPA ANTIDERRAPANTE, 300 X 300 X 120 CM</t>
  </si>
  <si>
    <t>ED-49167</t>
  </si>
  <si>
    <t>CAIXA DE PASSAGEM PARA PISO, METÁLICA, TAMPA ANTIDERRAPANTE, 400 X 400 X 200 CM</t>
  </si>
  <si>
    <t>ED-49214</t>
  </si>
  <si>
    <t>CAIXA DE PASSAGEM 15 x 15 CM EM CHAPA DE FERRO COM TAMPA CEGA</t>
  </si>
  <si>
    <t>ED-49215</t>
  </si>
  <si>
    <t>CAIXA DE PASSAGEM 20 X 20 CM EM CHAPA DE FERRO COM TAMPA CEGA</t>
  </si>
  <si>
    <t>20.06</t>
  </si>
  <si>
    <t>CAIXA DE PASSAGEM EM ALVENARIA</t>
  </si>
  <si>
    <t>ED-49171</t>
  </si>
  <si>
    <t>CAIXA DE PASSAGEM EM ALVENARIA E TAMPA DE CONCRETO, FUNDO DE BRITA, TIPO 1, 25 X 25 X 50 CM, INCLUSIVE ESCAVAÇÃO, REATERRO E BOTA-FORA</t>
  </si>
  <si>
    <t>ED-49168</t>
  </si>
  <si>
    <t>CAIXA DE PASSAGEM EM ALVENARIA E TAMPA DE CONCRETO, FUNDO DE BRITA, TIPO 1, 30 X 30 X 40 CM, INCLUSIVE ESCAVAÇÃO, REATERRO E BOTA-FORA</t>
  </si>
  <si>
    <t>ED-49169</t>
  </si>
  <si>
    <t>CAIXA DE PASSAGEM EM ALVENARIA E TAMPA DE CONCRETO, FUNDO DE BRITA, TIPO 1, 40 X 40 X 60 CM, INCLUSIVE ESCAVAÇÃO, REATERRO E BOTA-FORA</t>
  </si>
  <si>
    <t>ED-49170</t>
  </si>
  <si>
    <t>CAIXA DE PASSAGEM EM ALVENARIA E TAMPA DE CONCRETO, FUNDO DE BRITA, TIPO 1, 50 X 50 X 60 CM, INCLUSIVE ESCAVAÇÃO, REATERRO E BOTA-FORA</t>
  </si>
  <si>
    <t>20.07</t>
  </si>
  <si>
    <t>CAIXA DE PASSAGEM PARA TELEFONIA</t>
  </si>
  <si>
    <t>ED-49183</t>
  </si>
  <si>
    <t>ED-49184</t>
  </si>
  <si>
    <t>ED-49185</t>
  </si>
  <si>
    <t>ED-49216</t>
  </si>
  <si>
    <t>CAIXA DE PASSAGEM Nº 1 PADRÃO TELEBRÁS DIM. (10 X 10 X 5) CM EM CHAPA DE AÇO GALVANIZADO</t>
  </si>
  <si>
    <t>ED-49177</t>
  </si>
  <si>
    <t>ED-49178</t>
  </si>
  <si>
    <t>CAIXA DE PASSAGEM Nº 2 PADRÃO TELEBRÁS DIM. (20 X 20 X 12) CM EM CHAPA DE AÇO GALVANIZADO</t>
  </si>
  <si>
    <t>ED-49217</t>
  </si>
  <si>
    <t>CAIXA DE PASSAGEM Nº 2 PADRÃO TELEBRÁS DIM. (20 X 20 X 13,5) CM EM CHAPA DE AÇO GALVANIZADO - EMBUTIR, FECHO DE PLÁSTICO C/ FUNDO DE MADEIRA S/ FUNDO DE CHAPA</t>
  </si>
  <si>
    <t>ED-49218</t>
  </si>
  <si>
    <t>ED-49179</t>
  </si>
  <si>
    <t>CAIXA DE PASSAGEM Nº 3 PADRÃO TELEBRÁS DIM. (40 X 40 X 12) CM EM CHAPA DE AÇO GALVANIZADO</t>
  </si>
  <si>
    <t>ED-49219</t>
  </si>
  <si>
    <t>CAIXA DE PASSAGEM Nº 3 PADRÃO TELEBRÁS DIM. (40 X 40 X 13,5) CM EM CHAPA DE AÇO GALVANIZADO - EMBUTIR, FECHO DE PLÁSTICO C/ FUNDO DE MADEIRA S/ FUNDO DE CHAPA</t>
  </si>
  <si>
    <t>ED-49220</t>
  </si>
  <si>
    <t>ED-49222</t>
  </si>
  <si>
    <t>ED-49224</t>
  </si>
  <si>
    <t>ED-49182</t>
  </si>
  <si>
    <t>CAIXA DE PASSAGEM Nº 6 PADRÃO TELEBRÁS DIM. (120 X 120 X 12) CM EM CHAPA DE AÇO GALVANIZADO</t>
  </si>
  <si>
    <t>ED-49225</t>
  </si>
  <si>
    <t>CAIXA DE PASSAGEM Nº 6 PADRÃO TELEBRÁS DIM. (120 X 120 X 13,5) CM EM CHAPA DE AÇO GALVANIZADO - EMBUTIR, FECHO DE PLÁSTICO C/ FUNDO DE MADEIRA S/ FUNDO DE CHAPA</t>
  </si>
  <si>
    <t>ED-49227</t>
  </si>
  <si>
    <t>ED-49176</t>
  </si>
  <si>
    <t>ED-49174</t>
  </si>
  <si>
    <t>INTERRUPTOR, TOMADA E ACESSÓRIOS</t>
  </si>
  <si>
    <t>ED-49058</t>
  </si>
  <si>
    <t>CAMPAINHA DE EMBUTIR EM CAIXA 2x4", DO TIPO CIGARRA, 127V</t>
  </si>
  <si>
    <t>ED-49057</t>
  </si>
  <si>
    <t>CAMPAINHA DE SOBREPOR (SINCRONSOM 117)</t>
  </si>
  <si>
    <t>ED-15740</t>
  </si>
  <si>
    <t>CONJUNTO DE DOIS (2) INTERRUPTORES BIPOLAR SIMPLES, CORRENTE 10A, TENSÃO 250V, (10A-250V), COM PLACA 4"X2" DE DOIS (2) POSTOS, INCLUSIVE FORNECIMENTO, INSTALAÇÃO, SUPORTE, MÓDULO E PLACA</t>
  </si>
  <si>
    <t>ED-15783</t>
  </si>
  <si>
    <t>CONJUNTO DE DOIS (2) INTERRUPTORES BIPOLAR SIMPLES, CORRENTE 10A, TENSÃO 250V, (10A-250V), COM PLACA 4"X4" DE DOIS (2) POSTOS, INCLUSIVE FORNECIMENTO, INSTALAÇÃO, SUPORTE, MÓDULO E PLACA</t>
  </si>
  <si>
    <t>ED-15788</t>
  </si>
  <si>
    <t>CONJUNTO DE DOIS (2) INTERRUPTORES BIPOLAR SIMPLES, CORRENTE 10A, TENSÃO 250V, (10A-250V) E DOIS (2) INTERRUPTORES PARALELOS, CORRENTE 10A, TENSÃO 250V, (10A-250V), COM PLACA 4"X4" DE QUATRO (4) POSTOS, INCLUSIVE FORNECIMENTO, INSTALAÇÃO, SUPORTE, MÓDULO E PLACA</t>
  </si>
  <si>
    <t>ED-15747</t>
  </si>
  <si>
    <t>CONJUNTO DE DOIS (2) INTERRUPTORES BIPOLAR SIMPLES, CORRENTE 10A, TENSÃO 250V, (10A-250V) E UM (1) INTERRUPTOR PARALELO, CORRENTE 10A, TENSÃO 250V, (10A-250V), COM PLACA 4"X2" DE TRÊS (3) POSTOS, INCLUSIVE FORNECIMENTO, INSTALAÇÃO, SUPORTE, MÓDULO E PLACA</t>
  </si>
  <si>
    <t>ED-15773</t>
  </si>
  <si>
    <t>CONJUNTO DE DOIS (2) INTERRUPTORES BIPOLAR SIMPLES, CORRENTE 10A, TENSÃO 250V, (10A-250V) E UMA (1) TOMADA PADRÃO, TRÊS (3) POLOS, CORRENTE 10A, TENSÃO 250V, (2P+T/10A-250V), COM PLACA 4"X2" DE TRÊS (3) POSTOS, INCLUSIVE FORNECIMENTO, INSTALAÇÃO, SUPORTE, MÓDULO E PLACA</t>
  </si>
  <si>
    <t>ED-15776</t>
  </si>
  <si>
    <t>CONJUNTO DE DOIS (2) INTERRUPTORES BIPOLAR SIMPLES, CORRENTE 10A, TENSÃO 250V, (10A-250V) E UMA (1) TOMADA PADRÃO, TRÊS (3) POLOS, CORRENTE 20A, TENSÃO 250V, (2P+T/20A-250V), COM PLACA 4"X2" DE TRÊS (3) POSTOS, INCLUSIVE FORNECIMENTO, INSTALAÇÃO, SUPORTE, MÓDULO E PLACA</t>
  </si>
  <si>
    <t>ED-15772</t>
  </si>
  <si>
    <t>CONJUNTO DE DOIS (2) INTERRUPTORES PARALELO, CORRENTE 10A, TENSÃO 250V, (10A-250V) E UMA (1) TOMADA PADRÃO, TRÊS (3) POLOS, CORRENTE 10A, TENSÃO 250V, (2P+T/10A-250V), COM PLACA 4"X2" DE TRÊS (3) POSTOS, INCLUSIVE FORNECIMENTO, INSTALAÇÃO, SUPORTE, MÓDULO E PLACA</t>
  </si>
  <si>
    <t>ED-15775</t>
  </si>
  <si>
    <t>CONJUNTO DE DOIS (2) INTERRUPTORES PARALELO, CORRENTE 10A, TENSÃO 250V, (10A-250V) E UMA (1) TOMADA PADRÃO, TRÊS (3) POLOS, CORRENTE 20A, TENSÃO 250V, (2P+T/20A-250V), COM PLACA 4"X2" DE TRÊS (3) POSTOS, INCLUSIVE FORNECIMENTO, INSTALAÇÃO, SUPORTE, MÓDULO E PLACA</t>
  </si>
  <si>
    <t>ED-15745</t>
  </si>
  <si>
    <t>CONJUNTO DE DOIS (2) INTERRUPTORES PARALELOS, CORRENTE 10A, TENSÃO 250V, (10A-250V), COM PLACA 4"X2" DE DOIS (2) POSTOS, INCLUSIVE FORNECIMENTO, INSTALAÇÃO, SUPORTE, MÓDULO E PLACA</t>
  </si>
  <si>
    <t>ED-15739</t>
  </si>
  <si>
    <t>CONJUNTO DE DOIS (2) INTERRUPTORES SIMPLES, CORRENTE 10A, TENSÃO 250V, (10A-250V), COM PLACA 4"X2" DE DOIS (2) POSTOS, INCLUSIVE FORNECIMENTO, INSTALAÇÃO, SUPORTE, MÓDULO E PLACA</t>
  </si>
  <si>
    <t>ED-15782</t>
  </si>
  <si>
    <t>CONJUNTO DE DOIS (2) INTERRUPTORES SIMPLES, CORRENTE 10A, TENSÃO 250V, (10A-250V), COM PLACA 4"X4" DE DOIS (2) POSTOS, INCLUSIVE FORNECIMENTO, INSTALAÇÃO, SUPORTE, MÓDULO E PLACA</t>
  </si>
  <si>
    <t>ED-15787</t>
  </si>
  <si>
    <t>CONJUNTO DE DOIS (2) INTERRUPTORES SIMPLES, CORRENTE 10A, TENSÃO 250V, (10A-250V) E DOIS (2) INTERRUPTORES PARALELOS, CORRENTE 10A, TENSÃO 250V, (10A-250V), COM PLACA 4"X4" DE QUATRO (4) POSTOS, INCLUSIVE FORNECIMENTO, INSTALAÇÃO, SUPORTE, MÓDULO E PLACA</t>
  </si>
  <si>
    <t>ED-15746</t>
  </si>
  <si>
    <t>CONJUNTO DE DOIS (2) INTERRUPTORES SIMPLES, CORRENTE 10A, TENSÃO 250V, (10A-250V) E UM (1) INTERRUPTOR PARALELO, CORRENTE 10A, TENSÃO 250V, (10A-250V), COM PLACA 4"X2" DE TRÊS (3) POSTOS, INCLUSIVE FORNECIMENTO, INSTALAÇÃO, SUPORTE, MÓDULO E PLACA</t>
  </si>
  <si>
    <t>ED-15771</t>
  </si>
  <si>
    <t>CONJUNTO DE DOIS (2) INTERRUPTORES SIMPLES, CORRENTE 10A, TENSÃO 250V, (10A-250V) E UMA (1) TOMADA PADRÃO, TRÊS (3) POLOS, CORRENTE 10A, TENSÃO 250V, (2P+T/10A-250V), COM PLACA 4"X2" DE TRÊS (3) POSTOS, INCLUSIVE FORNECIMENTO, INSTALAÇÃO, SUPORTE, MÓDULO E PLACA</t>
  </si>
  <si>
    <t>ED-15774</t>
  </si>
  <si>
    <t>CONJUNTO DE DOIS (2) INTERRUPTORES SIMPLES, CORRENTE 10A, TENSÃO 250V, (10A-250V) E UMA (1) TOMADA PADRÃO, TRÊS (3) POLOS, CORRENTE 20A, TENSÃO 250V, (2P+T/20A-250V), COM PLACA 4"X2" DE TRÊS (3) POSTOS, INCLUSIVE FORNECIMENTO, INSTALAÇÃO, SUPORTE, MÓDULO E PLACA</t>
  </si>
  <si>
    <t>ED-15789</t>
  </si>
  <si>
    <t>CONJUNTO DE DOIS (2) MÓDULOS COM FURO PARA SAÍDA DE FIO Ø 10MM, COM PLACA 4"X4" DE DOIS (2) POSTO, INCLUSIVE FORNECIMENTO, INSTALAÇÃO, SUPORTE, MÓDULO E PLACA</t>
  </si>
  <si>
    <t>ED-15755</t>
  </si>
  <si>
    <t>CONJUNTO DE DUAS (2) TOMADAS PADRÃO, TRÊS (3) POLOS, CORRENTE 10A, TENSÃO 250V, (2P+T/10A-250V), COM PLACA 4"X2" DE DOIS (2) POSTOS, INCLUSIVE FORNECIMENTO, INSTALAÇÃO, SUPORTE, MÓDULO E PLACA</t>
  </si>
  <si>
    <t>ED-15790</t>
  </si>
  <si>
    <t>CONJUNTO DE DUAS (2) TOMADAS PADRÃO, TRÊS (3) POLOS, CORRENTE 10A, TENSÃO 250V, (2P+T/10A-250V), COM PLACA 4"X4" DE DOIS (2) POSTOS, INCLUSIVE FORNECIMENTO, INSTALAÇÃO, SUPORTE, MÓDULO E PLACA</t>
  </si>
  <si>
    <t>ED-15756</t>
  </si>
  <si>
    <t>CONJUNTO DE DUAS (2) TOMADAS PADRÃO, TRÊS (3) POLOS, CORRENTE 20A, TENSÃO 250V, (2P+T/20A-250V), COM PLACA 4"X2" DE DOIS (2) POSTOS, INCLUSIVE FORNECIMENTO, INSTALAÇÃO, SUPORTE, MÓDULO E PLACA</t>
  </si>
  <si>
    <t>ED-15791</t>
  </si>
  <si>
    <t>CONJUNTO DE DUAS (2) TOMADAS PADRÃO, TRÊS (3) POLOS, CORRENTE 20A, TENSÃO 250V, (2P+T/20A-250V), COM PLACA 4"X4" DE DOIS (2) POSTOS, INCLUSIVE FORNECIMENTO, INSTALAÇÃO, SUPORTE, MÓDULO E PLACA</t>
  </si>
  <si>
    <t>ED-15757</t>
  </si>
  <si>
    <t>CONJUNTO DE DUAS (2) TOMADAS PADRÃO VERMELHA, USO ESPECÍFICO, TRÊS (3) POLOS, CORRENTE 20A, TENSÃO 250V, (2P+T/20A-250V), COM PLACA 4"X2" DE DOIS (2) POSTOS, INCLUSIVE FORNECIMENTO, INSTALAÇÃO, SUPORTE, MÓDULO E PLACA</t>
  </si>
  <si>
    <t>ED-15793</t>
  </si>
  <si>
    <t>CONJUNTO DE DUAS (2) TOMADAS PADRÃO VERMELHA, USO ESPECÍFICO, TRÊS (3) POLOS, CORRENTE 20A, TENSÃO 250V, (2P+T/20A-250V), COM PLACA 4"X4" DE DOIS (2) POSTOS, INCLUSIVE FORNECIMENTO, INSTALAÇÃO, SUPORTE, MÓDULO E PLACA</t>
  </si>
  <si>
    <t>ED-15759</t>
  </si>
  <si>
    <t>CONJUNTO DE DUAS (2) TOMADAS USB (CONECTOR USB TIPO A), CORRENTE 1A, TENSÃO 5V, (1A-5V), COM PLACA 4"X2" DE DOIS (2) POSTOS, INCLUSIVE FORNECIMENTO, INSTALAÇÃO, SUPORTE, MÓDULO E PLACA</t>
  </si>
  <si>
    <t>ED-15785</t>
  </si>
  <si>
    <t>CONJUNTO DE QUATRO (4) INTERRUPTORES BIPOLAR SIMPLES, CORRENTE 10A, TENSÃO 250V, (10A-250V), COM PLACA 4"X4" DE QUATRO (4) POSTOS, INCLUSIVE FORNECIMENTO, INSTALAÇÃO, SUPORTE, MÓDULO E PLACA</t>
  </si>
  <si>
    <t>ED-15784</t>
  </si>
  <si>
    <t>CONJUNTO DE QUATRO (4) INTERRUPTORES SIMPLES, CORRENTE 10A, TENSÃO 250V, (10A-250V), COM PLACA 4"X4" DE QUATRO (4) POSTOS, INCLUSIVE FORNECIMENTO, INSTALAÇÃO, SUPORTE, MÓDULO E PLACA</t>
  </si>
  <si>
    <t>ED-15786</t>
  </si>
  <si>
    <t>CONJUNTO DE SEIS (6) INTERRUPTORES SIMPLES, CORRENTE 10A, TENSÃO 250V, (10A-250V), COM PLACA 4"X4" DE SEIS (6) POSTOS, INCLUSIVE FORNECIMENTO, INSTALAÇÃO, SUPORTE, MÓDULO E PLACA</t>
  </si>
  <si>
    <t>ED-15742</t>
  </si>
  <si>
    <t>CONJUNTO DE TRÊS (3) INTERRUPTORES BIPOLAR SIMPLES, CORRENTE 10A, TENSÃO 250V, (10A-250V), COM PLACA 4"X2" DE TRÊS (3) POSTOS, INCLUSIVE FORNECIMENTO, INSTALAÇÃO, SUPORTE, MÓDULO E PLACA</t>
  </si>
  <si>
    <t>ED-15741</t>
  </si>
  <si>
    <t>CONJUNTO DE TRÊS (3) INTERRUPTORES SIMPLES, CORRENTE 10A, TENSÃO 250V, (10A-250V), COM PLACA 4"X2" DE TRÊS (3) POSTOS, INCLUSIVE FORNECIMENTO, INSTALAÇÃO, SUPORTE, MÓDULO E PLACA</t>
  </si>
  <si>
    <t>ED-15735</t>
  </si>
  <si>
    <t>CONJUNTO DE UM (1) INTERRUPTOR BIPOLAR SIMPLES, CORRENTE 10A, TENSÃO 250V, (10A-250V), COM PLACA 4"X2" DE UM (1) POSTO, INCLUSIVE FORNECIMENTO, INSTALAÇÃO, SUPORTE, MÓDULO E PLACA</t>
  </si>
  <si>
    <t>ED-15744</t>
  </si>
  <si>
    <t>CONJUNTO DE UM (1) INTERRUPTOR BIPOLAR SIMPLES, CORRENTE 10A, TENSÃO 250V, (10A-250V) E UM (1) INTERRUPTOR PARALELO, CORRENTE 10A, TENSÃO 250V, (10A-250V), COM PLACA 4"X2" DE DOIS (2) POSTOS, INCLUSIVE FORNECIMENTO, INSTALAÇÃO, SUPORTE, MÓDULO E PLACA</t>
  </si>
  <si>
    <t>ED-15767</t>
  </si>
  <si>
    <t>CONJUNTO DE UM (1) INTERRUPTOR BIPOLAR SIMPLES, CORRENTE 10A, TENSÃO 250V, (10A-250V) E UMA (1) TOMADA PADRÃO, TRÊS (3) POLOS, CORRENTE 10A, TENSÃO 250V, (2P+T/10A-250V), COM PLACA 4"X2" DE DOIS (2) POSTOS, INCLUSIVE FORNECIMENTO, INSTALAÇÃO, SUPORTE, MÓDULO E PLACA</t>
  </si>
  <si>
    <t>ED-15770</t>
  </si>
  <si>
    <t>CONJUNTO DE UM (1) INTERRUPTOR BIPOLAR SIMPLES, CORRENTE 10A, TENSÃO 250V, (10A-250V) E UMA (1) TOMADA PADRÃO, TRÊS (3) POLOS, CORRENTE 20A, TENSÃO 250V, (2P+T/20A-250V), COM PLACA 4"X2" DE DOIS (2) POSTOS, INCLUSIVE FORNECIMENTO, INSTALAÇÃO, SUPORTE, MÓDULO E PLACA</t>
  </si>
  <si>
    <t>ED-15737</t>
  </si>
  <si>
    <t>CONJUNTO DE UM (1) INTERRUPTOR INTERMEDIÁRIO, CORRENTE 10A, TENSÃO 250V, (10A-250V), COM PLACA 4"X2" DE UM (1) POSTO, INCLUSIVE FORNECIMENTO, INSTALAÇÃO, SUPORTE, MÓDULO E PLACA</t>
  </si>
  <si>
    <t>ED-15736</t>
  </si>
  <si>
    <t>CONJUNTO DE UM (1) INTERRUPTOR PARALELO, CORRENTE 10A, TENSÃO 250V, (10A-250V), COM PLACA 4"X2" DE UM (1) POSTO, INCLUSIVE FORNECIMENTO, INSTALAÇÃO, SUPORTE, MÓDULO E PLACA</t>
  </si>
  <si>
    <t>ED-15766</t>
  </si>
  <si>
    <t>CONJUNTO DE UM (1) INTERRUPTOR PARALELO, CORRENTE 10A, TENSÃO 250V, (10A-250V) E UMA (1) TOMADA PADRÃO, TRÊS (3) POLOS, CORRENTE 10A, TENSÃO 250V, (2P+T/10A-250V), COM PLACA 4"X2" DE DOIS (2) POSTOS, INCLUSIVE FORNECIMENTO, INSTALAÇÃO, SUPORTE, MÓDULO E PLACA</t>
  </si>
  <si>
    <t>ED-15769</t>
  </si>
  <si>
    <t>CONJUNTO DE UM (1) INTERRUPTOR PARALELO, CORRENTE 10A, TENSÃO 250V, (10A-250V) E UMA (1) TOMADA PADRÃO, TRÊS (3) POLOS, CORRENTE 20A, TENSÃO 250V, (2P+T/20A-250V), COM PLACA 4"X2" DE DOIS (2) POSTOS, INCLUSIVE FORNECIMENTO, INSTALAÇÃO, SUPORTE, MÓDULO E PLACA</t>
  </si>
  <si>
    <t>ED-15738</t>
  </si>
  <si>
    <t>CONJUNTO DE UM (1) INTERRUPTOR PULSADOR (CAMPAINHA), CORRENTE 10A, TENSÃO 250V, (10A-250V), COM PLACA 4"X2" DE UM (1) POSTO, INCLUSIVE FORNECIMENTO, INSTALAÇÃO, SUPORTE, MÓDULO E PLACA</t>
  </si>
  <si>
    <t>ED-15733</t>
  </si>
  <si>
    <t>CONJUNTO DE UM (1) INTERRUPTOR SIMPLES, CORRENTE 10A, TENSÃO 250V, (10A-250V), COM PLACA 4"X2" DE UM (1) POSTO, INCLUSIVE FORNECIMENTO, INSTALAÇÃO, SUPORTE, MÓDULO E PLACA</t>
  </si>
  <si>
    <t>ED-15743</t>
  </si>
  <si>
    <t>CONJUNTO DE UM (1) INTERRUPTOR SIMPLES, CORRENTE 10A, TENSÃO 250V, (10A-250V) E UM (1) INTERRUPTOR PARALELO, CORRENTE 10A, TENSÃO 250V, (10A-250V), COM PLACA 4"X2" DE DOIS (2) POSTOS, INCLUSIVE FORNECIMENTO, INSTALAÇÃO, SUPORTE, MÓDULO E PLACA</t>
  </si>
  <si>
    <t>ED-15765</t>
  </si>
  <si>
    <t>CONJUNTO DE UM (1) INTERRUPTOR SIMPLES, CORRENTE 10A, TENSÃO 250V, (10A-250V) E UMA (1) TOMADA PADRÃO, TRÊS (3) POLOS, CORRENTE 10A, TENSÃO 250V, (2P+T/10A-250V), COM PLACA 4"X2" DE DOIS (2) POSTOS, INCLUSIVE FORNECIMENTO, INSTALAÇÃO, SUPORTE, MÓDULO E PLACA</t>
  </si>
  <si>
    <t>ED-15768</t>
  </si>
  <si>
    <t>CONJUNTO DE UM (1) INTERRUPTOR SIMPLES, CORRENTE 10A, TENSÃO 250V, (10A-250V) E UMA (1) TOMADA PADRÃO, TRÊS (3) POLOS, CORRENTE 20A, TENSÃO 250V, (2P+T/20A-250V), COM PLACA 4"X2" DE DOIS (2) POSTOS, INCLUSIVE FORNECIMENTO, INSTALAÇÃO, SUPORTE, MÓDULO E PLACA</t>
  </si>
  <si>
    <t>ED-15778</t>
  </si>
  <si>
    <t>CONJUNTO DE UM (1) INTERRUPTORES BIPOLAR SIMPLES, CORRENTE 10A, TENSÃO 250V, (10A-250V), UM (1) INTERRUPTOR PARALELO, CORRENTE 10A, TENSÃO 250V, (10A-250V) E UMA (1) TOMADA PADRÃO, TRÊS (3) POLOS, CORRENTE 10A, TENSÃO 250V, (2P+T/10A-250V), COM PLACA 4"X2" DE TRÊS (3) POSTOS, INCLUSIVE FORNECIMENTO, INSTALAÇÃO, SUPORTE, MÓDULO E PLACA</t>
  </si>
  <si>
    <t>ED-15780</t>
  </si>
  <si>
    <t>CONJUNTO DE UM (1) INTERRUPTORES BIPOLAR SIMPLES, CORRENTE 10A, TENSÃO 250V, (10A-250V), UM (1) INTERRUPTOR PARALELO, CORRENTE 10A, TENSÃO 250V, (10A-250V) E UMA (1) TOMADA PADRÃO, TRÊS (3) POLOS, CORRENTE 20A, TENSÃO 250V, (2P+T/20A-250V), COM PLACA 4"X2" DE TRÊS (3) POSTOS, INCLUSIVE FORNECIMENTO, INSTALAÇÃO, SUPORTE, MÓDULO E PLACA</t>
  </si>
  <si>
    <t>ED-15777</t>
  </si>
  <si>
    <t>CONJUNTO DE UM (1) INTERRUPTORES SIMPLES, CORRENTE 10A, TENSÃO 250V, (10A-250V), UM (1) INTERRUPTOR PARALELO, CORRENTE 10A, TENSÃO 250V, (10A-250V) E UMA (1) TOMADA PADRÃO, TRÊS (3) POLOS, CORRENTE 10A, TENSÃO 250V, (2P+T/10A-250V), COM PLACA 4"X2" DE TRÊS (3) POSTOS, INCLUSIVE FORNECIMENTO, INSTALAÇÃO, SUPORTE, MÓDULO E PLACA</t>
  </si>
  <si>
    <t>ED-15779</t>
  </si>
  <si>
    <t>CONJUNTO DE UM (1) INTERRUPTORES SIMPLES, CORRENTE 10A, TENSÃO 250V, (10A-250V), UM (1) INTERRUPTOR PARALELO, CORRENTE 10A, TENSÃO 250V, (10A-250V) E UMA (1) TOMADA PADRÃO, TRÊS (3) POLOS, CORRENTE 20A, TENSÃO 250V, (2P+T/20A-250V), COM PLACA 4"X2" DE TRÊS (3) POSTOS, INCLUSIVE FORNECIMENTO, INSTALAÇÃO, SUPORTE, MÓDULO E PLACA</t>
  </si>
  <si>
    <t>ED-15763</t>
  </si>
  <si>
    <t>CONJUNTO DE UM (1) MÓDULO COM FURO PARA SAÍDA DE FIO Ø10MM, COM PLACA 4"X2" DE UM (1) POSTO, INCLUSIVE FORNECIMENTO, INSTALAÇÃO, SUPORTE, MÓDULO E PLACA</t>
  </si>
  <si>
    <t>ED-15764</t>
  </si>
  <si>
    <t>CONJUNTO DE UMA (1) PLACA CEGA 4"X2", INCLUSIVE FORNECIMENTO, INSTALAÇÃO, SUPORTE E PLACA</t>
  </si>
  <si>
    <t>ED-15781</t>
  </si>
  <si>
    <t>CONJUNTO DE UMA (1) PLACA CEGA 4"X4", INCLUSIVE FORNECIMENTO, INSTALAÇÃO, SUPORTE E PLACA</t>
  </si>
  <si>
    <t>ED-15753</t>
  </si>
  <si>
    <t>CONJUNTO DE UMA (1) TOMADA DE ANTENA (CONECTOR COAXIAL), COM PLACA 4"X2" DE UM (1) POSTO, INCLUSIVE FORNECIMENTO, INSTALAÇÃO, SUPORTE, MÓDULO E PLACA</t>
  </si>
  <si>
    <t>ED-15748</t>
  </si>
  <si>
    <t>CONJUNTO DE UMA (1) TOMADA PADRÃO, TRÊS (3) POLOS, CORRENTE 10A, TENSÃO 250V, (2P+T/10A-250V), COM PLACA 4"X2" DE UM (1) POSTO, INCLUSIVE FORNECIMENTO, INSTALAÇÃO, SUPORTE, MÓDULO E PLACA</t>
  </si>
  <si>
    <t>ED-15761</t>
  </si>
  <si>
    <t>CONJUNTO DE UMA (1) TOMADA PADRÃO, TRÊS (3) POLOS, CORRENTE 10A, TENSÃO 250V, (2P+T/10A-250V) E UMA (1) TOMADA PADRÃO, TRÊS (3) POLOS, CORRENTE 20A, TENSÃO 250V, (2P+T/20A-250V), COM PLACA 4"X2" DE DOIS (2) POSTOS, INCLUSIVE FORNECIMENTO, INSTALAÇÃO, SUPORTE, MÓDULO E PLACA</t>
  </si>
  <si>
    <t>ED-15792</t>
  </si>
  <si>
    <t>CONJUNTO DE UMA (1) TOMADA PADRÃO, TRÊS (3) POLOS, CORRENTE 10A, TENSÃO 250V, (2P+T/10A-250V) E UMA (1) TOMADA PADRÃO, TRÊS (3) POLOS, CORRENTE 20A, TENSÃO 250V, (2P+T/20A-250V), COM PLACA 4"X4" DE DOIS (2) POSTOS, INCLUSIVE FORNECIMENTO, INSTALAÇÃO, SUPORTE, MÓDULO E PLACA</t>
  </si>
  <si>
    <t>ED-15758</t>
  </si>
  <si>
    <t>CONJUNTO DE UMA (1) TOMADA PADRÃO, TRÊS (3) POLOS, CORRENTE 10A, TENSÃO 250V, (2P+T/10A-250V) E UMA (1) TOMADA USB (CONECTOR USB TIPO A), CORRENTE 1A, TENSÃO 5V, (1A-5V), COM PLACA 4"X2" DE DOIS (2) POSTOS, INCLUSIVE FORNECIMENTO, INSTALAÇÃO, SUPORTE, MÓDULO E PLACA</t>
  </si>
  <si>
    <t>ED-15796</t>
  </si>
  <si>
    <t>CONJUNTO DE UMA (1) TOMADA PADRÃO, TRÊS (3) POLOS, CORRENTE 10A, TENSÃO 250V, (2P+T/10A-250V) E UMA (1) TOMADA USB (CONECTOR USB TIPO A), CORRENTE 1A, TENSÃO 5V, (1A-5V), COM PLACA 4"X4" DE DOIS (2) POSTOS, INCLUSIVE FORNECIMENTO, INSTALAÇÃO, SUPORTE, MÓDULO E PLACA</t>
  </si>
  <si>
    <t>ED-15749</t>
  </si>
  <si>
    <t>CONJUNTO DE UMA (1) TOMADA PADRÃO, TRÊS (3) POLOS, CORRENTE 20A, TENSÃO 250V, (2P+T/20A-250V), COM PLACA 4"X2" DE UM (1) POSTO, INCLUSIVE FORNECIMENTO, INSTALAÇÃO, SUPORTE, MÓDULO E PLACA</t>
  </si>
  <si>
    <t>ED-15750</t>
  </si>
  <si>
    <t>CONJUNTO DE UMA (1) TOMADA PADRÃO VERMELHA, USO ESPECÍFICO, TRÊS (3) POLOS, CORRENTE 20A, TENSÃO 250V, (2P+T/20A-250V), COM PLACA 4"X2" DE UM (1) POSTO, INCLUSIVE FORNECIMENTO, INSTALAÇÃO, SUPORTE, MÓDULO E PLACA</t>
  </si>
  <si>
    <t>ED-15754</t>
  </si>
  <si>
    <t>CONJUNTO DE UMA (1) TOMADA USB (CONECTOR USB TIPO A), CORRENTE 1A, TENSÃO 5V, (1A-5V), COM PLACA 4"X2" DE UM (1) POSTO, INCLUSIVE FORNECIMENTO, INSTALAÇÃO, SUPORTE, MÓDULO E PLACA</t>
  </si>
  <si>
    <t>ED-49115</t>
  </si>
  <si>
    <t>CONJUNTO PARA CONDULETE DE 3/4" (20MM) COM UM (1) INTERRUPTOR PARALELO, CORRENTE 10A, TENSÃO 250V, (10A-250V) E PLACA DE UM (1) POSTO, INCLUSIVE FORNECIMENTO, INSTALAÇÃO, SUPORTE, MÓDULO E PLACA, EXCLUSIVE CONDULETE</t>
  </si>
  <si>
    <t>ED-49114</t>
  </si>
  <si>
    <t>CONJUNTO PARA CONDULETE DE 3/4" (20MM) COM UM (1) INTERRUPTOR SIMPLES, CORRENTE 10A, TENSÃO 250V, (10A-250V) E PLACA DE UM (1) POSTO, INCLUSIVE FORNECIMENTO, INSTALAÇÃO, SUPORTE, MÓDULO E PLACA, EXCLUSIVE CONDULETE</t>
  </si>
  <si>
    <t>ED-49116</t>
  </si>
  <si>
    <t>CONJUNTO PARA CONDULETE DE 3/4" (20MM) COM UMA (1) TOMADA PADRÃO, TRÊS (3) POLOS, CORRENTE 10A, TENSÃO 250V, (2P+T/10A-250V) E PLACA DE UM (1) POSTO, INCLUSIVE FORNECIMENTO, INSTALAÇÃO, SUPORTE, MÓDULO E PLACA, EXCLUSIVE CONDULETE</t>
  </si>
  <si>
    <t>ED-5633</t>
  </si>
  <si>
    <t>MÓDULO CEGO, INCLUSIVE FORNECIMENTO E INSTALAÇÃO, EXCLUSIVE PLACA E SUPORTE</t>
  </si>
  <si>
    <t>ED-5634</t>
  </si>
  <si>
    <t>MÓDULO COM FURO PARA SAÍDA DE FIO Ø 10MM, INCLUSIVE FORNECIMENTO E INSTALAÇÃO, EXCLUSIVE PLACA E SUPORTE</t>
  </si>
  <si>
    <t>ED-15726</t>
  </si>
  <si>
    <t>MÓDULO INTERRUPTOR BIPOLAR SIMPLES, CORRENTE 10A, TENSÃO 250V, (10A-250V), INCLUSIVE FORNECIMENTO E INSTALAÇÃO, EXCLUSIVE PLACA E SUPORTE</t>
  </si>
  <si>
    <t>ED-15712</t>
  </si>
  <si>
    <t>MÓDULO INTERRUPTOR INTERMEDIÁRIO, CORRENTE 10A, TENSÃO 250V, (10A-250V), INCLUSIVE FORNECIMENTO E INSTALAÇÃO, EXCLUSIVE PLACA E SUPORTE</t>
  </si>
  <si>
    <t>ED-5616</t>
  </si>
  <si>
    <t>MÓDULO INTERRUPTOR PARALELO, CORRENTE 10A, TENSÃO 250V, (10A-250V), INCLUSIVE FORNECIMENTO E INSTALAÇÃO, EXCLUSIVE PLACA E SUPORTE</t>
  </si>
  <si>
    <t>ED-5615</t>
  </si>
  <si>
    <t>MÓDULO INTERRUPTOR SIMPLES, CORRENTE 10A, TENSÃO 250V, (10A-250V), INCLUSIVE FORNECIMENTO E INSTALAÇÃO, EXCLUSIVE PLACA E SUPORTE</t>
  </si>
  <si>
    <t>ED-5632</t>
  </si>
  <si>
    <t>MÓDULO PARA ANTENA (CONECTOR COAXIAL) PARA CABO COAXIAL DE 75 OHMS, INCLUSIVE FORNECIMENTO E INSTALAÇÃO, EXCLUSIVE PLACA E SUPORTE</t>
  </si>
  <si>
    <t>ED-5617</t>
  </si>
  <si>
    <t>MÓDULO PULSADOR CAMPAINHA, CORRENTE 10A, TENSÃO 250V, (10A-250V), INCLUSIVE FORNECIMENTO E INSTALAÇÃO, EXCLUSIVE PLACA E SUPORTE</t>
  </si>
  <si>
    <t>ED-5626</t>
  </si>
  <si>
    <t>MÓDULO TOMADA PADRÃO, TRÊS (3) POLOS, CORRENTE 10A, TENSÃO 250V, (2P+T/10A-250V), INCLUSIVE FORNECIMENTO E INSTALAÇÃO, EXCLUSIVE PLACA E SUPORTE</t>
  </si>
  <si>
    <t>ED-5627</t>
  </si>
  <si>
    <t>MÓDULO TOMADA PADRÃO, TRÊS (3) POLOS, CORRENTE 20A, TENSÃO 250V, (2P+T/20A-250V), INCLUSIVE FORNECIMENTO E INSTALAÇÃO, EXCLUSIVE PLACA E SUPORTE</t>
  </si>
  <si>
    <t>ED-15727</t>
  </si>
  <si>
    <t>MÓDULO TOMADA PADRÃO VERMELHA, USO ESPECÍFICO, TRÊS (3) POLOS, CORRENTE 20A, TENSÃO 250V, (2P+T/20A-250V), INCLUSIVE FORNECIMENTO E INSTALAÇÃO, EXCLUSIVE PLACA E SUPORTE</t>
  </si>
  <si>
    <t>ED-5628</t>
  </si>
  <si>
    <t>MÓDULO TOMADA USB (CONECTOR USB TIPO A), CORRENTE 1A, TENSÃO 5V, (1A-5V), INCLUSIVE FORNECIMENTO E INSTALAÇÃO, EXCLUSIVE PLACA E SUPORTE</t>
  </si>
  <si>
    <t>ED-49483</t>
  </si>
  <si>
    <t>ED-5618</t>
  </si>
  <si>
    <t>PLACA 4"X2" CEGA, INCLUSIVE FORNECIMENTO E INSTALAÇÃO, EXCLUSIVE SUPORTE</t>
  </si>
  <si>
    <t>ED-5621</t>
  </si>
  <si>
    <t>PLACA 4"X2" PARA DOIS (2) MÓDULOS, INCLUSIVE FORNECIMENTO E INSTALAÇÃO, EXCLUSIVE SUPORTE E MÓDULO</t>
  </si>
  <si>
    <t>ED-5622</t>
  </si>
  <si>
    <t>PLACA 4"X2" PARA TRÊS (3) MÓDULOS, INCLUSIVE FORNECIMENTO E INSTALAÇÃO, EXCLUSIVE SUPORTE E MÓDULO</t>
  </si>
  <si>
    <t>ED-5620</t>
  </si>
  <si>
    <t>PLACA 4"X2" PARA UM (1) MÓDULO, INCLUSIVE FORNECIMENTO E INSTALAÇÃO, EXCLUSIVE SUPORTE E MÓDULO</t>
  </si>
  <si>
    <t>ED-5619</t>
  </si>
  <si>
    <t>PLACA 4"X4" CEGA, INCLUSIVE FORNECIMENTO E INSTALAÇÃO, EXCLUSIVE SUPORTE</t>
  </si>
  <si>
    <t>ED-5623</t>
  </si>
  <si>
    <t>PLACA 4"X4" PARA DOIS (2) MÓDULOS, INCLUSIVE FORNECIMENTO E INSTALAÇÃO, EXCLUSIVE SUPORTE E MÓDULO</t>
  </si>
  <si>
    <t>ED-5624</t>
  </si>
  <si>
    <t>PLACA 4"X4" PARA QUATRO (4) MÓDULOS, INCLUSIVE FORNECIMENTO E INSTALAÇÃO, EXCLUSIVE SUPORTE E MÓDULO</t>
  </si>
  <si>
    <t>ED-5625</t>
  </si>
  <si>
    <t>PLACA 4"X4" PARA SEIS (6) MÓDULOS, INCLUSIVE FORNECIMENTO E INSTALAÇÃO, EXCLUSIVE SUPORTE E MÓDULO</t>
  </si>
  <si>
    <t>ED-5614</t>
  </si>
  <si>
    <t>SUPORTE PARA PLACA 4"X2" PARA TRÊS (3) MÓDULOS, INCLUSIVE PARAFUSOS PARA FIXAÇÃO, FORNECIMENTO E INSTALAÇÃO, EXCLUSIVE PLACA E MÓDULO</t>
  </si>
  <si>
    <t>ED-5613</t>
  </si>
  <si>
    <t>SUPORTE PARA PLACA 4"X4" PARA SEIS (6) MÓDULOS, INCLUSIVE PARAFUSOS PARA FIXAÇÃO, FORNECIMENTO E INSTALAÇÃO, EXCLUSIVE PLACA E MÓDULO</t>
  </si>
  <si>
    <t>MANGUEIRA PVC FLEXÍVEL CORRUGADO</t>
  </si>
  <si>
    <t>ED-49415</t>
  </si>
  <si>
    <t>ELETRODUTO FLEXÍVEL CORRUGADO, PVC, ANTI-CHAMA, DN 32MM (1"), APLICADO EM ALVENARIA, INCLUSIVE RASGO</t>
  </si>
  <si>
    <t>20.10</t>
  </si>
  <si>
    <t>CONDULETE EM ALUMÍNIO</t>
  </si>
  <si>
    <t>ED-17955</t>
  </si>
  <si>
    <t>CONDULETE DE ALUMÍNIO, TIPO "B", DIÂMETRO DE SAÍDA 1" (25MM), EXCLUSIVE MÓDULO E PLACA, INCLUSIVE FIXAÇÃO</t>
  </si>
  <si>
    <t>ED-17957</t>
  </si>
  <si>
    <t>CONDULETE DE ALUMÍNIO, TIPO "B", DIÂMETRO DE SAÍDA 1.1/2" (40MM), EXCLUSIVE MÓDULO E PLACA, INCLUSIVE FIXAÇÃO</t>
  </si>
  <si>
    <t>ED-17956</t>
  </si>
  <si>
    <t>CONDULETE DE ALUMÍNIO, TIPO "B", DIÂMETRO DE SAÍDA 1.1/4" (32MM), EXCLUSIVE MÓDULO E PLACA, INCLUSIVE FIXAÇÃO</t>
  </si>
  <si>
    <t>ED-17958</t>
  </si>
  <si>
    <t>CONDULETE DE ALUMÍNIO, TIPO "B", DIÂMETRO DE SAÍDA 2" (50MM), EXCLUSIVE MÓDULO E PLACA, INCLUSIVE FIXAÇÃO</t>
  </si>
  <si>
    <t>ED-17954</t>
  </si>
  <si>
    <t>CONDULETE DE ALUMÍNIO, TIPO "B", DIÂMETRO DE SAÍDA 3/4" (20MM), EXCLUSIVE MÓDULO E PLACA, INCLUSIVE FIXAÇÃO</t>
  </si>
  <si>
    <t>ED-3021</t>
  </si>
  <si>
    <t>CONDULETE DE ALUMÍNIO, TIPO "B" OU "E", DIÂMETRO DE SAÍDA 1" (25MM), EXCLUSIVE INSTALAÇÃO, MÓDULO E PLACA (FORNECIMENTO)</t>
  </si>
  <si>
    <t>ED-2922</t>
  </si>
  <si>
    <t>CONDULETE DE ALUMÍNIO, TIPO "B" OU "E", DIÂMETRO DE SAÍDA 1.1/2" (40MM), EXCLUSIVE INSTALAÇÃO, MÓDULO E PLACA (FORNECIMENTO)</t>
  </si>
  <si>
    <t>ED-2926</t>
  </si>
  <si>
    <t>CONDULETE DE ALUMÍNIO, TIPO "B" OU "E", DIÂMETRO DE SAÍDA 1.1/4" (32MM), EXCLUSIVE INSTALAÇÃO, MÓDULO E PLACA (FORNECIMENTO)</t>
  </si>
  <si>
    <t>ED-2924</t>
  </si>
  <si>
    <t>CONDULETE DE ALUMÍNIO, TIPO "B" OU "E", DIÂMETRO DE SAÍDA 2" (50MM), EXCLUSIVE INSTALAÇÃO, MÓDULO E PLACA (FORNECIMENTO)</t>
  </si>
  <si>
    <t>ED-2930</t>
  </si>
  <si>
    <t>CONDULETE DE ALUMÍNIO, TIPO "B" OU "E", DIÂMETRO DE SAÍDA 3/4" (20MM), EXCLUSIVE INSTALAÇÃO, MÓDULO E PLACA (FORNECIMENTO)</t>
  </si>
  <si>
    <t>ED-49071</t>
  </si>
  <si>
    <t>CONDULETE DE ALUMÍNIO, TIPO "C", DIÂMETRO DE SAÍDA 1" (25MM), EXCLUSIVE MÓDULO E PLACA, INCLUSIVE FIXAÇÃO</t>
  </si>
  <si>
    <t>ED-49073</t>
  </si>
  <si>
    <t>CONDULETE DE ALUMÍNIO, TIPO "C", DIÂMETRO DE SAÍDA 1.1/2" (40MM), EXCLUSIVE MÓDULO E PLACA, INCLUSIVE FIXAÇÃO</t>
  </si>
  <si>
    <t>ED-49072</t>
  </si>
  <si>
    <t>CONDULETE DE ALUMÍNIO, TIPO "C", DIÂMETRO DE SAÍDA 1.1/4" (32MM), EXCLUSIVE MÓDULO E PLACA, INCLUSIVE FIXAÇÃO</t>
  </si>
  <si>
    <t>ED-49074</t>
  </si>
  <si>
    <t>CONDULETE DE ALUMÍNIO, TIPO "C", DIÂMETRO DE SAÍDA 2" (50MM), EXCLUSIVE MÓDULO E PLACA, INCLUSIVE FIXAÇÃO</t>
  </si>
  <si>
    <t>ED-49070</t>
  </si>
  <si>
    <t>CONDULETE DE ALUMÍNIO, TIPO "C", DIÂMETRO DE SAÍDA 3/4" (20MM), EXCLUSIVE MÓDULO E PLACA, INCLUSIVE FIXAÇÃO</t>
  </si>
  <si>
    <t>ED-2915</t>
  </si>
  <si>
    <t>CONDULETE DE ALUMÍNIO, TIPO "C" OU "LB" OU "LL" OU "LR", DIÂMETRO DE SAÍDA 1" (25MM), EXCLUSIVE INSTALAÇÃO, MÓDULO E PLACA (FORNECIMENTO)</t>
  </si>
  <si>
    <t>ED-4121</t>
  </si>
  <si>
    <t>CONDULETE DE ALUMÍNIO, TIPO "C" OU "LB" OU "LL" OU "LR", DIÂMETRO DE SAÍDA 1.1/2" (40MM), EXCLUSIVE INSTALAÇÃO, MÓDULO E PLACA (FORNECIMENTO)</t>
  </si>
  <si>
    <t>ED-2925</t>
  </si>
  <si>
    <t>CONDULETE DE ALUMÍNIO, TIPO "C" OU "LB" OU "LL" OU "LR", DIÂMETRO DE SAÍDA 1.1/4" (32MM), EXCLUSIVE INSTALAÇÃO, MÓDULO E PLACA (FORNECIMENTO)</t>
  </si>
  <si>
    <t>ED-4498</t>
  </si>
  <si>
    <t>CONDULETE DE ALUMÍNIO, TIPO "C" OU "LB" OU "LL" OU "LR", DIÂMETRO DE SAÍDA 2" (50MM), EXCLUSIVE INSTALAÇÃO, MÓDULO E PLACA (FORNECIMENTO)</t>
  </si>
  <si>
    <t>ED-2923</t>
  </si>
  <si>
    <t>CONDULETE DE ALUMÍNIO, TIPO "C" OU "LB" OU "LL" OU "LR", DIÂMETRO DE SAÍDA 3/4" (20MM), EXCLUSIVE INSTALAÇÃO, MÓDULO E PLACA (FORNECIMENTO)</t>
  </si>
  <si>
    <t>ED-49080</t>
  </si>
  <si>
    <t>CONDULETE DE ALUMÍNIO, TIPO "E", DIÂMETRO DE SAÍDA 1" (25MM), EXCLUSIVE MÓDULO E PLACA, INCLUSIVE FIXAÇÃO</t>
  </si>
  <si>
    <t>ED-49082</t>
  </si>
  <si>
    <t>CONDULETE DE ALUMÍNIO, TIPO "E", DIÂMETRO DE SAÍDA 1.1/2" (40MM), EXCLUSIVE MÓDULO E PLACA, INCLUSIVE FIXAÇÃO</t>
  </si>
  <si>
    <t>ED-49081</t>
  </si>
  <si>
    <t>CONDULETE DE ALUMÍNIO, TIPO "E", DIÂMETRO DE SAÍDA 1.1/4" (32MM), EXCLUSIVE MÓDULO E PLACA, INCLUSIVE FIXAÇÃO</t>
  </si>
  <si>
    <t>ED-49083</t>
  </si>
  <si>
    <t>CONDULETE DE ALUMÍNIO, TIPO "E", DIÂMETRO DE SAÍDA 2" (50MM), EXCLUSIVE MÓDULO E PLACA, INCLUSIVE FIXAÇÃO</t>
  </si>
  <si>
    <t>ED-49079</t>
  </si>
  <si>
    <t>CONDULETE DE ALUMÍNIO, TIPO "E", DIÂMETRO DE SAÍDA 3/4" (20MM), EXCLUSIVE MÓDULO E PLACA, INCLUSIVE FIXAÇÃO</t>
  </si>
  <si>
    <t>ED-17960</t>
  </si>
  <si>
    <t>CONDULETE DE ALUMÍNIO, TIPO "LB", DIÂMETRO DE SAÍDA 1" (25MM), EXCLUSIVE MÓDULO E PLACA, INCLUSIVE FIXAÇÃO</t>
  </si>
  <si>
    <t>ED-17962</t>
  </si>
  <si>
    <t>CONDULETE DE ALUMÍNIO, TIPO "LB", DIÂMETRO DE SAÍDA 1.1/2" (40MM), EXCLUSIVE MÓDULO E PLACA, INCLUSIVE FIXAÇÃO</t>
  </si>
  <si>
    <t>ED-17961</t>
  </si>
  <si>
    <t>CONDULETE DE ALUMÍNIO, TIPO "LB", DIÂMETRO DE SAÍDA 1.1/4" (32MM), EXCLUSIVE MÓDULO E PLACA, INCLUSIVE FIXAÇÃO</t>
  </si>
  <si>
    <t>ED-17963</t>
  </si>
  <si>
    <t>CONDULETE DE ALUMÍNIO, TIPO "LB", DIÂMETRO DE SAÍDA 2" (50MM), EXCLUSIVE MÓDULO E PLACA, INCLUSIVE FIXAÇÃO</t>
  </si>
  <si>
    <t>ED-17959</t>
  </si>
  <si>
    <t>CONDULETE DE ALUMÍNIO, TIPO "LB", DIÂMETRO DE SAÍDA 3/4" (20MM), EXCLUSIVE MÓDULO E PLACA, INCLUSIVE FIXAÇÃO</t>
  </si>
  <si>
    <t>ED-49122</t>
  </si>
  <si>
    <t>CONDULETE DE ALUMÍNIO, TIPO "LL", DIÂMETRO DE SAÍDA 1" (25MM), EXCLUSIVE MÓDULO E PLACA, INCLUSIVE FIXAÇÃO</t>
  </si>
  <si>
    <t>ED-49124</t>
  </si>
  <si>
    <t>CONDULETE DE ALUMÍNIO, TIPO "LL", DIÂMETRO DE SAÍDA 1.1/2" (40MM), EXCLUSIVE MÓDULO E PLACA, INCLUSIVE FIXAÇÃO</t>
  </si>
  <si>
    <t>ED-49123</t>
  </si>
  <si>
    <t>CONDULETE DE ALUMÍNIO, TIPO "LL", DIÂMETRO DE SAÍDA 1.1/4" (32MM), EXCLUSIVE MÓDULO E PLACA, INCLUSIVE FIXAÇÃO</t>
  </si>
  <si>
    <t>ED-49125</t>
  </si>
  <si>
    <t>CONDULETE DE ALUMÍNIO, TIPO "LL", DIÂMETRO DE SAÍDA 2" (50MM), EXCLUSIVE MÓDULO E PLACA, INCLUSIVE FIXAÇÃO</t>
  </si>
  <si>
    <t>ED-49121</t>
  </si>
  <si>
    <t>CONDULETE DE ALUMÍNIO, TIPO "LL", DIÂMETRO DE SAÍDA 3/4" (20MM), EXCLUSIVE MÓDULO E PLACA, INCLUSIVE FIXAÇÃO</t>
  </si>
  <si>
    <t>ED-49107</t>
  </si>
  <si>
    <t>CONDULETE DE ALUMÍNIO, TIPO "LR", DIÂMETRO DE SAÍDA 1" (25MM), EXCLUSIVE MÓDULO E PLACA, INCLUSIVE FIXAÇÃO</t>
  </si>
  <si>
    <t>ED-49109</t>
  </si>
  <si>
    <t>CONDULETE DE ALUMÍNIO, TIPO "LR", DIÂMETRO DE SAÍDA 1.1/2" (40MM), EXCLUSIVE MÓDULO E PLACA, INCLUSIVE FIXAÇÃO</t>
  </si>
  <si>
    <t>ED-49108</t>
  </si>
  <si>
    <t>CONDULETE DE ALUMÍNIO, TIPO "LR", DIÂMETRO DE SAÍDA 1.1/4" (32MM), EXCLUSIVE MÓDULO E PLACA, INCLUSIVE FIXAÇÃO</t>
  </si>
  <si>
    <t>ED-49110</t>
  </si>
  <si>
    <t>CONDULETE DE ALUMÍNIO, TIPO "LR", DIÂMETRO DE SAÍDA 2" (50MM), EXCLUSIVE MÓDULO E PLACA, INCLUSIVE FIXAÇÃO</t>
  </si>
  <si>
    <t>ED-49106</t>
  </si>
  <si>
    <t>CONDULETE DE ALUMÍNIO, TIPO "LR", DIÂMETRO DE SAÍDA 3/4" (20MM), EXCLUSIVE MÓDULO E PLACA, INCLUSIVE FIXAÇÃO</t>
  </si>
  <si>
    <t>ED-49089</t>
  </si>
  <si>
    <t>CONDULETE DE ALUMÍNIO, TIPO "T", DIÂMETRO DE SAÍDA 1" (25MM), EXCLUSIVE MÓDULO E PLACA, INCLUSIVE FIXAÇÃO</t>
  </si>
  <si>
    <t>ED-49091</t>
  </si>
  <si>
    <t>CONDULETE DE ALUMÍNIO, TIPO "T", DIÂMETRO DE SAÍDA 1.1/2" (40MM), EXCLUSIVE MÓDULO E PLACA, INCLUSIVE FIXAÇÃO</t>
  </si>
  <si>
    <t>ED-49090</t>
  </si>
  <si>
    <t>CONDULETE DE ALUMÍNIO, TIPO "T", DIÂMETRO DE SAÍDA 1.1/4" (32MM), EXCLUSIVE MÓDULO E PLACA, INCLUSIVE FIXAÇÃO</t>
  </si>
  <si>
    <t>ED-49092</t>
  </si>
  <si>
    <t>CONDULETE DE ALUMÍNIO, TIPO "T", DIÂMETRO DE SAÍDA 2" (50MM), EXCLUSIVE MÓDULO E PLACA, INCLUSIVE FIXAÇÃO</t>
  </si>
  <si>
    <t>ED-49088</t>
  </si>
  <si>
    <t>CONDULETE DE ALUMÍNIO, TIPO "T", DIÂMETRO DE SAÍDA 3/4" (20MM), EXCLUSIVE MÓDULO E PLACA, INCLUSIVE FIXAÇÃO</t>
  </si>
  <si>
    <t>ED-17969</t>
  </si>
  <si>
    <t>CONDULETE DE ALUMÍNIO, TIPO "T" OU "TB", DIÂMETRO DE SAÍDA 1" (25MM), EXCLUSIVE INSTALAÇÃO, MÓDULO E PLACA (FORNECIMENTO)</t>
  </si>
  <si>
    <t>ED-17971</t>
  </si>
  <si>
    <t>CONDULETE DE ALUMÍNIO, TIPO "T" OU "TB", DIÂMETRO DE SAÍDA 1.1/2" (40MM), EXCLUSIVE INSTALAÇÃO, MÓDULO E PLACA (FORNECIMENTO)</t>
  </si>
  <si>
    <t>ED-17970</t>
  </si>
  <si>
    <t>CONDULETE DE ALUMÍNIO, TIPO "T" OU "TB", DIÂMETRO DE SAÍDA 1.1/4" (32MM), EXCLUSIVE INSTALAÇÃO, MÓDULO E PLACA (FORNECIMENTO)</t>
  </si>
  <si>
    <t>ED-17972</t>
  </si>
  <si>
    <t>CONDULETE DE ALUMÍNIO, TIPO "T" OU "TB", DIÂMETRO DE SAÍDA 2" (50MM), EXCLUSIVE INSTALAÇÃO, MÓDULO E PLACA (FORNECIMENTO)</t>
  </si>
  <si>
    <t>ED-4499</t>
  </si>
  <si>
    <t>CONDULETE DE ALUMÍNIO, TIPO "T" OU "TB", DIÂMETRO DE SAÍDA 3/4" (20MM), EXCLUSIVE INSTALAÇÃO, MÓDULO E PLACA (FORNECIMENTO)</t>
  </si>
  <si>
    <t>ED-17965</t>
  </si>
  <si>
    <t>CONDULETE DE ALUMÍNIO, TIPO "TB", DIÂMETRO DE SAÍDA 1" (25MM), EXCLUSIVE MÓDULO E PLACA, INCLUSIVE FIXAÇÃO</t>
  </si>
  <si>
    <t>ED-17967</t>
  </si>
  <si>
    <t>CONDULETE DE ALUMÍNIO, TIPO "TB", DIÂMETRO DE SAÍDA 1.1/2" (40MM), EXCLUSIVE MÓDULO E PLACA, INCLUSIVE FIXAÇÃO</t>
  </si>
  <si>
    <t>ED-17966</t>
  </si>
  <si>
    <t>CONDULETE DE ALUMÍNIO, TIPO "TB", DIÂMETRO DE SAÍDA 1.1/4" (32MM), EXCLUSIVE MÓDULO E PLACA, INCLUSIVE FIXAÇÃO</t>
  </si>
  <si>
    <t>ED-17968</t>
  </si>
  <si>
    <t>CONDULETE DE ALUMÍNIO, TIPO "TB", DIÂMETRO DE SAÍDA 2" (50MM), EXCLUSIVE MÓDULO E PLACA, INCLUSIVE FIXAÇÃO</t>
  </si>
  <si>
    <t>ED-17964</t>
  </si>
  <si>
    <t>CONDULETE DE ALUMÍNIO, TIPO "TB", DIÂMETRO DE SAÍDA 3/4" (20MM), EXCLUSIVE MÓDULO E PLACA, INCLUSIVE FIXAÇÃO</t>
  </si>
  <si>
    <t>ED-17974</t>
  </si>
  <si>
    <t>CONDULETE DE ALUMÍNIO, TIPO "X", DIÂMETRO DE SAÍDA 1" (25MM), EXCLUSIVE INSTALAÇÃO, MÓDULO E PLACA (FORNECIMENTO)</t>
  </si>
  <si>
    <t>ED-49098</t>
  </si>
  <si>
    <t>CONDULETE DE ALUMÍNIO, TIPO "X", DIÂMETRO DE SAÍDA 1" (25MM), EXCLUSIVE MÓDULO E PLACA, INCLUSIVE FIXAÇÃO</t>
  </si>
  <si>
    <t>ED-17976</t>
  </si>
  <si>
    <t>CONDULETE DE ALUMÍNIO, TIPO "X", DIÂMETRO DE SAÍDA 1.1/2" (40MM), EXCLUSIVE INSTALAÇÃO, MÓDULO E PLACA (FORNECIMENTO)</t>
  </si>
  <si>
    <t>ED-49100</t>
  </si>
  <si>
    <t>CONDULETE DE ALUMÍNIO, TIPO "X", DIÂMETRO DE SAÍDA 1.1/2" (40MM), EXCLUSIVE MÓDULO E PLACA, INCLUSIVE FIXAÇÃO</t>
  </si>
  <si>
    <t>ED-17975</t>
  </si>
  <si>
    <t>CONDULETE DE ALUMÍNIO, TIPO "X", DIÂMETRO DE SAÍDA 1.1/4" (32MM), EXCLUSIVE INSTALAÇÃO, MÓDULO E PLACA (FORNECIMENTO)</t>
  </si>
  <si>
    <t>ED-49099</t>
  </si>
  <si>
    <t>CONDULETE DE ALUMÍNIO, TIPO "X", DIÂMETRO DE SAÍDA 1.1/4" (32MM), EXCLUSIVE MÓDULO E PLACA, INCLUSIVE FIXAÇÃO</t>
  </si>
  <si>
    <t>ED-17977</t>
  </si>
  <si>
    <t>CONDULETE DE ALUMÍNIO, TIPO "X", DIÂMETRO DE SAÍDA 2" (50MM), EXCLUSIVE INSTALAÇÃO, MÓDULO E PLACA (FORNECIMENTO)</t>
  </si>
  <si>
    <t>ED-49101</t>
  </si>
  <si>
    <t>CONDULETE DE ALUMÍNIO, TIPO "X", DIÂMETRO DE SAÍDA 2" (50MM), EXCLUSIVE MÓDULO E PLACA, INCLUSIVE FIXAÇÃO</t>
  </si>
  <si>
    <t>ED-17973</t>
  </si>
  <si>
    <t>CONDULETE DE ALUMÍNIO, TIPO "X", DIÂMETRO DE SAÍDA 3/4" (20MM), EXCLUSIVE INSTALAÇÃO, MÓDULO E PLACA (FORNECIMENTO)</t>
  </si>
  <si>
    <t>ED-49097</t>
  </si>
  <si>
    <t>CONDULETE DE ALUMÍNIO, TIPO "X", DIÂMETRO DE SAÍDA 3/4" (20MM), EXCLUSIVE MÓDULO E PLACA, INCLUSIVE FIXAÇÃO</t>
  </si>
  <si>
    <t>ED-17985</t>
  </si>
  <si>
    <t>CONJUNTO PARA CONDULETE DE 1" (25MM) COM DUAS (2) TOMADA DE DADOS OU TELEFONIA (CONECTOR RJ45 CAT.6E OU RJ11) E PLACA DE DOIS (2) POSTOS, INCLUSIVE FORNECIMENTO, INSTALAÇÃO, SUPORTE, MÓDULO E PLACA, EXCLUSIVE CONDULETE</t>
  </si>
  <si>
    <t>ED-17981</t>
  </si>
  <si>
    <t>CONJUNTO PARA CONDULETE DE 1" (25MM) COM UM (1) INTERRUPTOR PARALELO, CORRENTE 10A, TENSÃO 250V, (10A-250V) E PLACA DE UM (1) POSTO, INCLUSIVE FORNECIMENTO, INSTALAÇÃO, SUPORTE, MÓDULO E PLACA, EXCLUSIVE CONDULETE</t>
  </si>
  <si>
    <t>ED-17980</t>
  </si>
  <si>
    <t>CONJUNTO PARA CONDULETE DE 1" (25MM) COM UM (1) INTERRUPTOR SIMPLES, CORRENTE 10A, TENSÃO 250V, (10A-250V) E PLACA DE UM (1) POSTO, INCLUSIVE FORNECIMENTO, INSTALAÇÃO, SUPORTE, MÓDULO E PLACA, EXCLUSIVE CONDULETE</t>
  </si>
  <si>
    <t>ED-17983</t>
  </si>
  <si>
    <t>CONJUNTO PARA CONDULETE DE 1" (25MM) COM UMA (1) TOMADA DE DADOS OU TELEFONIA (CONECTOR RJ45 CAT.6E OU RJ11) E PLACA DE UM (1) POSTO, INCLUSIVE FORNECIMENTO, INSTALAÇÃO, SUPORTE, MÓDULO E PLACA, EXCLUSIVE CONDULETE</t>
  </si>
  <si>
    <t>ED-17982</t>
  </si>
  <si>
    <t>CONJUNTO PARA CONDULETE DE 1" (25MM) COM UMA (1) TOMADA PADRÃO, TRÊS (3) POLOS, CORRENTE 10A, TENSÃO 250V, (2P+T/10A-250V) E PLACA DE UM (1) POSTO, INCLUSIVE FORNECIMENTO, INSTALAÇÃO, SUPORTE, MÓDULO E PLACA, EXCLUSIVE CONDULETE</t>
  </si>
  <si>
    <t>ED-17984</t>
  </si>
  <si>
    <t>CONJUNTO PARA CONDULETE DE 1" (25MM) COM UMA (1) TOMADA PADRÃO, TRÊS (3) POLOS, CORRENTE 20A, TENSÃO 250V, (2P+T/20A-250V) E PLACA DE UM (1) POSTO, INCLUSIVE FORNECIMENTO, INSTALAÇÃO, SUPORTE, MÓDULO E PLACA, EXCLUSIVE CONDULETE</t>
  </si>
  <si>
    <t>ED-17979</t>
  </si>
  <si>
    <t>CONJUNTO PARA CONDULETE DE 3/4" (20MM) COM DUAS (2) TOMADA DE DADOS OU TELEFONIA (CONECTOR RJ45 CAT.6E OU RJ11) E PLACA DE DOIS (2) POSTOS, INCLUSIVE FORNECIMENTO, INSTALAÇÃO, SUPORTE, MÓDULO E PLACA, EXCLUSIVE CONDULETE</t>
  </si>
  <si>
    <t>ED-17978</t>
  </si>
  <si>
    <t>CONJUNTO PARA CONDULETE DE 3/4" (20MM) COM UMA (1) TOMADA PADRÃO, TRÊS (3) POLOS, CORRENTE 20A, TENSÃO 250V, (2P+T/20A-250V) E PLACA DE UM (1) POSTO, INCLUSIVE FORNECIMENTO, INSTALAÇÃO, SUPORTE, MÓDULO E PLACA, EXCLUSIVE CONDULETE</t>
  </si>
  <si>
    <t>ED-17991</t>
  </si>
  <si>
    <t>PLACA CEGA PARA CONDULETE, COM DIÂMETRO DE SAÍDA 1" (25MM), EXCLUSIVE CONDULETE</t>
  </si>
  <si>
    <t>ED-17993</t>
  </si>
  <si>
    <t>PLACA CEGA PARA CONDULETE, COM DIÂMETRO DE SAÍDA 1.1/2" (40MM), EXCLUSIVE CONDULETE</t>
  </si>
  <si>
    <t>ED-17992</t>
  </si>
  <si>
    <t>PLACA CEGA PARA CONDULETE, COM DIÂMETRO DE SAÍDA 1.1/4" (32MM), EXCLUSIVE CONDULETE</t>
  </si>
  <si>
    <t>ED-17994</t>
  </si>
  <si>
    <t>PLACA CEGA PARA CONDULETE, COM DIÂMETRO DE SAÍDA 2" (50MM), EXCLUSIVE CONDULETE</t>
  </si>
  <si>
    <t>ED-17990</t>
  </si>
  <si>
    <t>PLACA CEGA PARA CONDULETE, COM DIÂMETRO DE SAÍDA 3/4" (20MM), EXCLUSIVE CONDULETE</t>
  </si>
  <si>
    <t>ELETRODUTO FLEXÍVEL</t>
  </si>
  <si>
    <t>ED-17951</t>
  </si>
  <si>
    <t>ELETRODUTO FLEXÍVEL CORRUGADO, PVC, ANTI-CHAMA, DN 20MM (1/2"), APLICADO EM ALVENARIA, EXCLUSIVE RASGO</t>
  </si>
  <si>
    <t>ED-49413</t>
  </si>
  <si>
    <t>ELETRODUTO FLEXÍVEL CORRUGADO, PVC, ANTI-CHAMA, DN 20MM (1/2"), APLICADO EM ALVENARIA, INCLUSIVE RASGO</t>
  </si>
  <si>
    <t>ED-17952</t>
  </si>
  <si>
    <t>ELETRODUTO FLEXÍVEL CORRUGADO, PVC, ANTI-CHAMA, DN 25MM (3/4"), APLICADO EM ALVENARIA, EXCLUSIVE RASGO</t>
  </si>
  <si>
    <t>ED-49414</t>
  </si>
  <si>
    <t>ELETRODUTO FLEXÍVEL CORRUGADO, PVC, ANTI-CHAMA, DN 25MM (3/4"), APLICADO EM ALVENARIA, INCLUSIVE RASGO</t>
  </si>
  <si>
    <t>ED-17953</t>
  </si>
  <si>
    <t>ELETRODUTO FLEXÍVEL CORRUGADO, PVC, ANTI-CHAMA, DN 32MM (1"), APLICADO EM ALVENARIA, EXCLUSIVE RASGO</t>
  </si>
  <si>
    <t>ED-7249</t>
  </si>
  <si>
    <t>ELETRODUTO FLEXÍVEL, EM AÇO GALVANIZADO, REVESTIDO EXTERNAMENTE COM PVC PRETO (1"), INCLUSIVE CONEXÕES, SUPORTES E FIXAÇÃO</t>
  </si>
  <si>
    <t>ED-7251</t>
  </si>
  <si>
    <t>ELETRODUTO FLEXÍVEL, EM AÇO GALVANIZADO, REVESTIDO EXTERNAMENTE COM PVC PRETO (1.1/2"), INCLUSIVE CONEXÕES, SUPORTES E FIXAÇÃO</t>
  </si>
  <si>
    <t>ED-7250</t>
  </si>
  <si>
    <t>ELETRODUTO FLEXÍVEL, EM AÇO GALVANIZADO, REVESTIDO EXTERNAMENTE COM PVC PRETO (1.1/4"), INCLUSIVE CONEXÕES, SUPORTES E FIXAÇÃO</t>
  </si>
  <si>
    <t>ED-7252</t>
  </si>
  <si>
    <t>ELETRODUTO FLEXÍVEL, EM AÇO GALVANIZADO, REVESTIDO EXTERNAMENTE COM PVC PRETO (2"), INCLUSIVE CONEXÕES, SUPORTES E FIXAÇÃO</t>
  </si>
  <si>
    <t>ED-7253</t>
  </si>
  <si>
    <t>ELETRODUTO FLEXÍVEL, EM AÇO GALVANIZADO, REVESTIDO EXTERNAMENTE COM PVC PRETO (2.1/2"), INCLUSIVE CONEXÕES, SUPORTES E FIXAÇÃO</t>
  </si>
  <si>
    <t>ED-7248</t>
  </si>
  <si>
    <t>ELETRODUTO FLEXÍVEL, EM AÇO GALVANIZADO, REVESTIDO EXTERNAMENTE COM PVC PRETO (3/4"), INCLUSIVE CONEXÕES, SUPORTES E FIXAÇÃO</t>
  </si>
  <si>
    <t>20.12</t>
  </si>
  <si>
    <t>ELETRODUTO RÍGIDO EM PVC</t>
  </si>
  <si>
    <t>ED-49315</t>
  </si>
  <si>
    <t>ELETRODUTO DE PVC RÍGIDO ROSCÁVEL, DN 100 MM (4"), INCLUSIVE CONEXÕES, SUPORTES E FIXAÇÃO</t>
  </si>
  <si>
    <t>ED-49307</t>
  </si>
  <si>
    <t>ELETRODUTO DE PVC RÍGIDO ROSCÁVEL, DN 16 MM (1/2"), INCLUSIVE CONEXÕES, SUPORTES E FIXAÇÃO</t>
  </si>
  <si>
    <t>ED-49308</t>
  </si>
  <si>
    <t>ELETRODUTO DE PVC RÍGIDO ROSCÁVEL, DN 20 MM (3/4"), INCLUSIVE CONEXÕES, SUPORTES E FIXAÇÃO</t>
  </si>
  <si>
    <t>ED-49309</t>
  </si>
  <si>
    <t>ELETRODUTO DE PVC RÍGIDO ROSCÁVEL, DN 25 MM (1"), INCLUSIVE CONEXÕES, SUPORTES E FIXAÇÃO</t>
  </si>
  <si>
    <t>ED-49310</t>
  </si>
  <si>
    <t>ELETRODUTO DE PVC RÍGIDO ROSCÁVEL, DN 32 MM (1.1/4"), INCLUSIVE CONEXÕES, SUPORTES E FIXAÇÃO</t>
  </si>
  <si>
    <t>ED-49311</t>
  </si>
  <si>
    <t>ELETRODUTO DE PVC RÍGIDO ROSCÁVEL, DN 40 MM (1.1/2"), INCLUSIVE CONEXÕES, SUPORTES E FIXAÇÃO</t>
  </si>
  <si>
    <t>ED-49312</t>
  </si>
  <si>
    <t>ELETRODUTO DE PVC RÍGIDO ROSCÁVEL, DN 50 MM (2"), INCLUSIVE CONEXÕES, SUPORTES E FIXAÇÃO</t>
  </si>
  <si>
    <t>ED-49313</t>
  </si>
  <si>
    <t>ELETRODUTO DE PVC RÍGIDO ROSCÁVEL, DN 60 MM (2.1/2"), INCLUSIVE CONEXÕES, SUPORTES E FIXAÇÃO</t>
  </si>
  <si>
    <t>ED-49314</t>
  </si>
  <si>
    <t>ELETRODUTO DE PVC RÍGIDO ROSCÁVEL, DN 75 MM (3"), INCLUSIVE CONEXÕES, SUPORTES E FIXAÇÃO</t>
  </si>
  <si>
    <t>ED-17935</t>
  </si>
  <si>
    <t>SONDAGEM DE ELETRODUTO/DUTOS COM ARAME GALVANIZADO, DIÂMETRO DO FIO 1,24MM, 18 BWG, INCLUSIVE FORNECIMENTO E INSTALAÇÃO</t>
  </si>
  <si>
    <t>ELETRODUTO RÍGIDO EM AÇO GALVANIZADO</t>
  </si>
  <si>
    <t>ED-49316</t>
  </si>
  <si>
    <t>ELETRODUTO DE AÇO GALVANIZADO LEVE, INCLUSIVE CONEXÕES, SUPORTES E FIXAÇÃO DN 15 (1/2")</t>
  </si>
  <si>
    <t>ED-49317</t>
  </si>
  <si>
    <t>ELETRODUTO DE AÇO GALVANIZADO LEVE, INCLUSIVE CONEXÕES, SUPORTES E FIXAÇÃO DN 20 (3/4")</t>
  </si>
  <si>
    <t>ED-49318</t>
  </si>
  <si>
    <t>ELETRODUTO DE AÇO GALVANIZADO LEVE, INCLUSIVE CONEXÕES, SUPORTES E FIXAÇÃO DN 25 (1")</t>
  </si>
  <si>
    <t>ED-49324</t>
  </si>
  <si>
    <t>ELETRODUTO DE AÇO GALVANIZADO MÉDIO, INCLUSIVE CONEXÕES, SUPORTES E FIXAÇÃO DN 100 (4")</t>
  </si>
  <si>
    <t>ED-49319</t>
  </si>
  <si>
    <t>ELETRODUTO DE AÇO GALVANIZADO MÉDIO, INCLUSIVE CONEXÕES, SUPORTES E FIXAÇÃO DN 32 (1.1/4")</t>
  </si>
  <si>
    <t>ED-49320</t>
  </si>
  <si>
    <t>ELETRODUTO DE AÇO GALVANIZADO MÉDIO, INCLUSIVE CONEXÕES, SUPORTES E FIXAÇÃO DN 40 (1.1/2")</t>
  </si>
  <si>
    <t>ED-49321</t>
  </si>
  <si>
    <t>ELETRODUTO DE AÇO GALVANIZADO MÉDIO, INCLUSIVE CONEXÕES, SUPORTES E FIXAÇÃO DN 50 (2")</t>
  </si>
  <si>
    <t>ED-49322</t>
  </si>
  <si>
    <t>ELETRODUTO DE AÇO GALVANIZADO MÉDIO, INCLUSIVE CONEXÕES, SUPORTES E FIXAÇÃO DN 65 (2.1/2")</t>
  </si>
  <si>
    <t>ED-49323</t>
  </si>
  <si>
    <t>ELETRODUTO DE AÇO GALVANIZADO MÉDIO, INCLUSIVE CONEXÕES, SUPORTES E FIXAÇÃO DN 80 (3")</t>
  </si>
  <si>
    <t>ED-49333</t>
  </si>
  <si>
    <t>ELETRODUTO DE AÇO GALVANIZADO PESADO, INCLUSIVE CONEXÕES, SUPORTES E FIXAÇÃO DN 100 (4")</t>
  </si>
  <si>
    <t>ED-49325</t>
  </si>
  <si>
    <t>ELETRODUTO DE AÇO GALVANIZADO PESADO, INCLUSIVE CONEXÕES, SUPORTES E FIXAÇÃO DN 15 (1/2")</t>
  </si>
  <si>
    <t>ED-49326</t>
  </si>
  <si>
    <t>ELETRODUTO DE AÇO GALVANIZADO PESADO, INCLUSIVE CONEXÕES, SUPORTES E FIXAÇÃO DN 20 (3/4")</t>
  </si>
  <si>
    <t>ED-49327</t>
  </si>
  <si>
    <t>ELETRODUTO DE AÇO GALVANIZADO PESADO, INCLUSIVE CONEXÕES, SUPORTES E FIXAÇÃO DN 25 (1")</t>
  </si>
  <si>
    <t>ED-49328</t>
  </si>
  <si>
    <t>ELETRODUTO DE AÇO GALVANIZADO PESADO, INCLUSIVE CONEXÕES, SUPORTES E FIXAÇÃO DN 32 (1.1/4")</t>
  </si>
  <si>
    <t>ED-49329</t>
  </si>
  <si>
    <t>ELETRODUTO DE AÇO GALVANIZADO PESADO, INCLUSIVE CONEXÕES, SUPORTES E FIXAÇÃO DN 40 (1.1/2")</t>
  </si>
  <si>
    <t>ED-49330</t>
  </si>
  <si>
    <t>ELETRODUTO DE AÇO GALVANIZADO PESADO, INCLUSIVE CONEXÕES, SUPORTES E FIXAÇÃO DN 50 (2")</t>
  </si>
  <si>
    <t>ED-49331</t>
  </si>
  <si>
    <t>ELETRODUTO DE AÇO GALVANIZADO PESADO, INCLUSIVE CONEXÕES, SUPORTES E FIXAÇÃO DN 65 (2.1/2")</t>
  </si>
  <si>
    <t>ED-49332</t>
  </si>
  <si>
    <t>ELETRODUTO DE AÇO GALVANIZADO PESADO, INCLUSIVE CONEXÕES, SUPORTES E FIXAÇÃO DN 80 (3")</t>
  </si>
  <si>
    <t>PERFILADO LISO E PERFURADO</t>
  </si>
  <si>
    <t>ED-49463</t>
  </si>
  <si>
    <t>CAIXA DE DERIVAÇÃO TIPO "C" PARA PERFILADO EM CHAPA DE AÇO  COM TRATAMENTO PRÉ-ZINCADO, INCLUSIVE TAMPA E FIXAÇÃO</t>
  </si>
  <si>
    <t>ED-49464</t>
  </si>
  <si>
    <t>CAIXA DE DERIVAÇÃO TIPO "I" PARA PERFILADO EM CHAPA DE AÇO  COM TRATAMENTO PRÉ-ZINCADO, INCLUSIVE TAMPA E FIXAÇÃO</t>
  </si>
  <si>
    <t>ED-49465</t>
  </si>
  <si>
    <t>CAIXA DE DERIVAÇÃO TIPO "L" PARA PERFILADO EM CHAPA DE AÇO  COM TRATAMENTO PRÉ-ZINCADO, INCLUSIVE TAMPA E FIXAÇÃO</t>
  </si>
  <si>
    <t>ED-49466</t>
  </si>
  <si>
    <t>CAIXA DE DERIVAÇÃO TIPO "T" PARA PERFILADO EM CHAPA DE AÇO  COM TRATAMENTO PRÉ-ZINCADO, INCLUSIVE TAMPA E FIXAÇÃO</t>
  </si>
  <si>
    <t>ED-49467</t>
  </si>
  <si>
    <t>CAIXA DE DERIVAÇÃO TIPO "X" PARA PERFILADO EM CHAPA DE AÇO  COM TRATAMENTO PRÉ-ZINCADO, INCLUSIVE TAMPA E FIXAÇÃO</t>
  </si>
  <si>
    <t>ED-19583</t>
  </si>
  <si>
    <t>FIXAÇÃO DE PERFILADO HORIZONTAL, INCLUSIVE SUPORTE, VERGALHÃO E ACESSÓRIOS, EXCLUSIVE PERFILADO</t>
  </si>
  <si>
    <t>ED-49446</t>
  </si>
  <si>
    <t>PERFILADO LISO (38X19)MM EM CHAPA DE AÇO GALVANIZADO #18, COM TRATAMENTO PRÉ-ZINCADO, INCLUSIVE FIXAÇÃO SUPERIOR, CONEXÕES E ACESSÓRIOS, EXCLUSIVE TAMPA DE ENCAIXE</t>
  </si>
  <si>
    <t>ED-49447</t>
  </si>
  <si>
    <t>PERFILADO LISO (38X38)MM EM CHAPA DE AÇO GALVANIZADO #18, COM TRATAMENTO PRÉ-ZINCADO, INCLUSIVE FIXAÇÃO SUPERIOR, CONEXÕES E ACESSÓRIOS, EXCLUSIVE TAMPA DE ENCAIXE</t>
  </si>
  <si>
    <t>ED-49448</t>
  </si>
  <si>
    <t>PERFILADO LISO (38X38)MM EM CHAPA DE AÇO GALVANIZADO #18, COM TRATAMENTO PRÉ-ZINCADO, INCLUSIVE TAMPA DE ENCAIXE, FIXAÇÃO SUPERIOR, CONEXÕES E ACESSÓRIOS</t>
  </si>
  <si>
    <t>PERFILADO PERFURADO (38X38)MM EM CHAPA DE AÇO GALVANIZADO #18, COM TRATAMENTO PRÉ-ZINCADO, INCLUSIVE FIXAÇÃO SUPERIOR, CONEXÕES E ACESSÓRIOS, EXCLUSIVE TAMPA DE ENCAIXE</t>
  </si>
  <si>
    <t>PERFILADO PERFURADO (38X38)MM EM CHAPA DE AÇO GALVANIZADO #18, COM TRATAMENTO PRÉ-ZINCADO, INCLUSIVE TAMPA DE ENCAIXE, FIXAÇÃO SUPERIOR, CONEXÕES E ACESSÓRIOS</t>
  </si>
  <si>
    <t>ED-49457</t>
  </si>
  <si>
    <t>SUPORTE OU GANCHO DE LUMINÁRIA PARA PERFILADO (38X38)MM, TIPO CURTO, EM CHAPA DE AÇO COM TRATAMENTO PRÉ-ZINCADO, INCLUSIVE ACESSÓRIOS E FIXAÇÃO</t>
  </si>
  <si>
    <t>ED-49458</t>
  </si>
  <si>
    <t>SUPORTE OU GANCHO DE LUMINÁRIA PARA PERFILADO (38X38)MM, TIPO LONGO, EM CHAPA DE AÇO COM TRATAMENTO PRÉ-ZINCADO, INCLUSIVE ACESSÓRIOS E FIXAÇÃO</t>
  </si>
  <si>
    <t>20.15</t>
  </si>
  <si>
    <t>ELETROCALHA LISA</t>
  </si>
  <si>
    <t>ED-19511</t>
  </si>
  <si>
    <t>ELETROCALHA LISA (100X100)MM EM CHAPA DE AÇO GALVANIZADO #18, COM TRATAMENTO PRÉ-ZINCADO, INCLUSIVE TAMPA DE ENCAIXE, FIXAÇÃO SUPERIOR, CONEXÕES E ACESSÓRIOS</t>
  </si>
  <si>
    <t>ED-19510</t>
  </si>
  <si>
    <t>ELETROCALHA LISA (100X50)MM EM CHAPA DE AÇO GALVANIZADO #18, COM TRATAMENTO PRÉ-ZINCADO, INCLUSIVE TAMPA DE ENCAIXE, FIXAÇÃO SUPERIOR, CONEXÕES E ACESSÓRIOS</t>
  </si>
  <si>
    <t>ED-19513</t>
  </si>
  <si>
    <t>ELETROCALHA LISA (150X100)MM EM CHAPA DE AÇO GALVANIZADO #18, COM TRATAMENTO PRÉ-ZINCADO, INCLUSIVE TAMPA DE ENCAIXE, FIXAÇÃO SUPERIOR, CONEXÕES E ACESSÓRIOS</t>
  </si>
  <si>
    <t>ED-19512</t>
  </si>
  <si>
    <t>ELETROCALHA LISA (150X50)MM EM CHAPA DE AÇO GALVANIZADO #18, COM TRATAMENTO PRÉ-ZINCADO, INCLUSIVE TAMPA DE ENCAIXE, FIXAÇÃO SUPERIOR, CONEXÕES E ACESSÓRIOS</t>
  </si>
  <si>
    <t>ED-19515</t>
  </si>
  <si>
    <t>ELETROCALHA LISA (200X100)MM EM CHAPA DE AÇO GALVANIZADO #18, COM TRATAMENTO PRÉ-ZINCADO, INCLUSIVE TAMPA DE ENCAIXE, FIXAÇÃO SUPERIOR, CONEXÕES E ACESSÓRIOS</t>
  </si>
  <si>
    <t>ED-19514</t>
  </si>
  <si>
    <t>ELETROCALHA LISA (200X50)MM EM CHAPA DE AÇO GALVANIZADO #18, COM TRATAMENTO PRÉ-ZINCADO, INCLUSIVE TAMPA DE ENCAIXE, FIXAÇÃO SUPERIOR, CONEXÕES E ACESSÓRIOS</t>
  </si>
  <si>
    <t>ED-19517</t>
  </si>
  <si>
    <t>ELETROCALHA LISA (300X100)MM EM CHAPA DE AÇO GALVANIZADO #18, COM TRATAMENTO PRÉ-ZINCADO, INCLUSIVE TAMPA DE ENCAIXE, FIXAÇÃO SUPERIOR, CONEXÕES E ACESSÓRIOS</t>
  </si>
  <si>
    <t>ED-19516</t>
  </si>
  <si>
    <t>ELETROCALHA LISA (300X50)MM EM CHAPA DE AÇO GALVANIZADO #18, COM TRATAMENTO PRÉ-ZINCADO, INCLUSIVE TAMPA DE ENCAIXE, FIXAÇÃO SUPERIOR, CONEXÕES E ACESSÓRIOS</t>
  </si>
  <si>
    <t>ED-19518</t>
  </si>
  <si>
    <t>ELETROCALHA LISA (400X100)MM EM CHAPA DE AÇO GALVANIZADO #18, COM TRATAMENTO PRÉ-ZINCADO, INCLUSIVE TAMPA DE ENCAIXE, FIXAÇÃO SUPERIOR, CONEXÕES E ACESSÓRIOS</t>
  </si>
  <si>
    <t>ELETROCALHA PERFURADA</t>
  </si>
  <si>
    <t>ELETROCALHA PERFURADA (100X100)MM EM CHAPA DE AÇO GALVANIZADO #18, COM TRATAMENTO PRÉ-ZINCADO, INCLUSIVE TAMPA DE ENCAIXE, FIXAÇÃO SUPERIOR, CONEXÕES E ACESSÓRIOS</t>
  </si>
  <si>
    <t>ED-19519</t>
  </si>
  <si>
    <t>ELETROCALHA PERFURADA (100X50)MM EM CHAPA DE AÇO GALVANIZADO #18, COM TRATAMENTO PRÉ-ZINCADO, INCLUSIVE TAMPA DE ENCAIXE, FIXAÇÃO SUPERIOR, CONEXÕES E ACESSÓRIOS</t>
  </si>
  <si>
    <t>ED-19522</t>
  </si>
  <si>
    <t>ELETROCALHA PERFURADA (150X100)MM EM CHAPA DE AÇO GALVANIZADO #18, COM TRATAMENTO PRÉ-ZINCADO, INCLUSIVE TAMPA DE ENCAIXE, FIXAÇÃO SUPERIOR, CONEXÕES E ACESSÓRIOS</t>
  </si>
  <si>
    <t>ED-19521</t>
  </si>
  <si>
    <t>ELETROCALHA PERFURADA (150X50)MM EM CHAPA DE AÇO GALVANIZADO #18, COM TRATAMENTO PRÉ-ZINCADO, INCLUSIVE TAMPA DE ENCAIXE, FIXAÇÃO SUPERIOR, CONEXÕES E ACESSÓRIOS</t>
  </si>
  <si>
    <t>ED-19524</t>
  </si>
  <si>
    <t>ELETROCALHA PERFURADA (200X100)MM EM CHAPA DE AÇO GALVANIZADO #18, COM TRATAMENTO PRÉ-ZINCADO, INCLUSIVE TAMPA DE ENCAIXE, FIXAÇÃO SUPERIOR, CONEXÕES E ACESSÓRIOS</t>
  </si>
  <si>
    <t>ED-19523</t>
  </si>
  <si>
    <t>ELETROCALHA PERFURADA (200X50)MM EM CHAPA DE AÇO GALVANIZADO #18, COM TRATAMENTO PRÉ-ZINCADO, INCLUSIVE TAMPA DE ENCAIXE, FIXAÇÃO SUPERIOR, CONEXÕES E ACESSÓRIOS</t>
  </si>
  <si>
    <t>ED-19526</t>
  </si>
  <si>
    <t>ELETROCALHA PERFURADA (300X100)MM EM CHAPA DE AÇO GALVANIZADO #18, COM TRATAMENTO PRÉ-ZINCADO, INCLUSIVE TAMPA DE ENCAIXE, FIXAÇÃO SUPERIOR, CONEXÕES E ACESSÓRIOS</t>
  </si>
  <si>
    <t>ED-19525</t>
  </si>
  <si>
    <t>ELETROCALHA PERFURADA (300X50)MM EM CHAPA DE AÇO GALVANIZADO #18, COM TRATAMENTO PRÉ-ZINCADO, INCLUSIVE TAMPA DE ENCAIXE, FIXAÇÃO SUPERIOR, CONEXÕES E ACESSÓRIOS</t>
  </si>
  <si>
    <t>ED-19527</t>
  </si>
  <si>
    <t>ELETROCALHA PERFURADA (400X100)MM EM CHAPA DE AÇO GALVANIZADO #18, COM TRATAMENTO PRÉ-ZINCADO, INCLUSIVE TAMPA DE ENCAIXE, FIXAÇÃO SUPERIOR, CONEXÕES E ACESSÓRIOS</t>
  </si>
  <si>
    <t>20.17</t>
  </si>
  <si>
    <t>VERGALHÃO DE AÇO COM ROSCA TOTAL</t>
  </si>
  <si>
    <t>ED-19508</t>
  </si>
  <si>
    <t>FIXAÇÃO DE ELETROCALHA/LEITO HORIZONTAL COM LARGURA MAIOR QUE 200 MM E MENOR OU IGUAL A 400 MM EM LAJE, COM SUPORTE EM PERFILADO, INCLUSIVE PERFILADO, VERGALHÃO E ACESSÓRIOS, EXCLUSIVE ELETROCALHA/LEITO</t>
  </si>
  <si>
    <t>ED-19507</t>
  </si>
  <si>
    <t>FIXAÇÃO DE ELETROCALHA/LEITO HORIZONTAL COM LARGURA MENOR OU IGUAL A 200 MM EM LAJE, COM SUPORTE EM PERFILADO, INCLUSIVE PERFILADO, VERGALHÃO E ACESSÓRIOS, EXCLUSIVE ELETROCALHA/LEITO</t>
  </si>
  <si>
    <t>ED-49461</t>
  </si>
  <si>
    <t>VERGALHÃO DE AÇO COM ROSCA TOTAL PARA PERFILADO, DIÂMETRO 1/4", INCLUSIVE FORNECIMENTO, FIXAÇÃO E INSTALAÇÃO</t>
  </si>
  <si>
    <t>ED-15650</t>
  </si>
  <si>
    <t>VERGALHÃO DE AÇO COM ROSCA TOTAL PARA PERFILADO, DIÂMETRO 3/8", INCLUSIVE FORNECIMENTO, FIXAÇÃO E INSTALAÇÃO</t>
  </si>
  <si>
    <t>ED-15970</t>
  </si>
  <si>
    <t>VERGALHÃO DE AÇO COM ROSCA TOTAL PARA PERFILADO, DIÂMETRO 5/16", INCLUSIVE FORNECIMENTO, FIXAÇÃO E INSTALAÇÃO</t>
  </si>
  <si>
    <t>20.18</t>
  </si>
  <si>
    <t>LUMINÁRIA</t>
  </si>
  <si>
    <t>LUMINÁRIA ARANDELA TIPO MEIA-LUA COMPLETA, DIÂMETRO 25 CM, PARA UMA (1) LÂMPADA LED, POTÊNCIA 15W, BULBO A65, FORNECIMENTO E INSTALAÇÃO, INCLUSIVE BASE E LÂMPADA</t>
  </si>
  <si>
    <t>ED-13346</t>
  </si>
  <si>
    <t>LUMINÁRIA ARANDELA TIPO MEIA-LUA COMPLETA, DIÂMETRO 25 CM, PARA UMA (1) LÂMPADA LED, POTÊNCIA 20W, BULBO A70, FORNECIMENTO E INSTALAÇÃO, INCLUSIVE BASE E LÂMPADA</t>
  </si>
  <si>
    <t>ED-9955</t>
  </si>
  <si>
    <t>LUMINÁRIA ARANDELA TIPO MEIA-LUA COMPLETA, DIÂMETRO 25 CM, PARA UMA (1) LÂMPADA LED, POTÊNCIA 9W, BULBO A60, FORNECIMENTO E INSTALAÇÃO, INCLUSIVE BASE E LÂMPADA</t>
  </si>
  <si>
    <t>ED-9954</t>
  </si>
  <si>
    <t>LUMINÁRIA ARANDELA TIPO MEIA-LUA, DIÂMETRO 25 CM, PARA UMA (1) LÂMPADA BASE E-27, FORNECIMENTO E INSTALAÇÃO, INCLUSIVE BASE, EXCLUSIVE LÂMPADA</t>
  </si>
  <si>
    <t>ED-49405</t>
  </si>
  <si>
    <t>LUMINÁRIA ARANDELA TIPO TARTARUGA BLINDADA COMPLETA, PARA UMA (1) LÂMPADA FLUORESCENTE COMPACTA 20W, FORNECIMENTO E INSTALAÇÃO, INCLUSIVE BASE E LÂMPADA</t>
  </si>
  <si>
    <t>ED-49404</t>
  </si>
  <si>
    <t>LUMINÁRIA ARANDELA TIPO TARTARUGA BLINDADA, PARA UMA (1) LÂMPADA BASE E-27, POTÊNCIA MÁXIMA 60W, FORNECIMENTO E INSTALAÇÃO, EXCLUSIVE BASE E LÂMPADA</t>
  </si>
  <si>
    <t>ED-49403</t>
  </si>
  <si>
    <t>LUMINÁRIA ARANDELA TIPO TARTARUGA COMPLETA, PARA UMA (1) LÂMPADA FLUORESCENTE COMPACTA 20W, FORNECIMENTO E INSTALAÇÃO, INCLUSIVE BASE E LÂMPADA</t>
  </si>
  <si>
    <t>ED-49402</t>
  </si>
  <si>
    <t>LUMINÁRIA ARANDELA TIPO TARTARUGA, PARA UMA (1) LÂMPADA BASE E-27, POTÊNCIA MÁXIMA 60W, FORNECIMENTO E INSTALAÇÃO, EXCLUSIVE BASE E LÂMPADA</t>
  </si>
  <si>
    <t>ED-49387</t>
  </si>
  <si>
    <t>LUMINÁRIA COMERCIAL CHANFRADA DE SOBREPOR COMPLETA, PARA DUAS (2) LÂMPADAS TUBULARES FLUORESCENTE 2X16W-ØT8, FORNECIMENTO E INSTALAÇÃO, INCLUSIVE BASE, REATOR E LÂMPADAS</t>
  </si>
  <si>
    <t>ED-49393</t>
  </si>
  <si>
    <t>LUMINÁRIA COMERCIAL CHANFRADA DE SOBREPOR COMPLETA, PARA DUAS (2) LÂMPADAS TUBULARES FLUORESCENTE 2X32W-ØT8, FORNECIMENTO E INSTALAÇÃO, INCLUSIVE BASE, REATOR E LÂMPADAS</t>
  </si>
  <si>
    <t>ED-13338</t>
  </si>
  <si>
    <t>LUMINÁRIA COMERCIAL CHANFRADA DE SOBREPOR COMPLETA, PARA DUAS (2) LÂMPADAS TUBULARES LED 2X18W-ØT8, TEMPERATURA DA COR 6500K, FORNECIMENTO E INSTALAÇÃO, INCLUSIVE BASE E LÂMPADAS</t>
  </si>
  <si>
    <t>ED-13337</t>
  </si>
  <si>
    <t>LUMINÁRIA COMERCIAL CHANFRADA DE SOBREPOR COMPLETA, PARA DUAS (2) LÂMPADAS TUBULARES LED 2X9W-ØT8, TEMPERATURA DA COR 6500K, FORNECIMENTO E INSTALAÇÃO, INCLUSIVE BASE E LÂMPADAS</t>
  </si>
  <si>
    <t>ED-49389</t>
  </si>
  <si>
    <t>LUMINÁRIA COMERCIAL CHANFRADA DE SOBREPOR COMPLETA, PARA QUATRO (4) LÂMPADAS TUBULARES FLUORESCENTE 4X16W-ØT8, FORNECIMENTO E INSTALAÇÃO, INCLUSIVE BASE, REATOR E LÂMPADAS</t>
  </si>
  <si>
    <t>ED-49395</t>
  </si>
  <si>
    <t>LUMINÁRIA COMERCIAL CHANFRADA DE SOBREPOR COMPLETA, PARA QUATRO (4) LÂMPADAS TUBULARES FLUORESCENTE 4X32W-ØT8, FORNECIMENTO E INSTALAÇÃO, INCLUSIVE BASE, REATOR E LÂMPADAS</t>
  </si>
  <si>
    <t>ED-13340</t>
  </si>
  <si>
    <t>LUMINÁRIA COMERCIAL CHANFRADA DE SOBREPOR COMPLETA, PARA QUATRO (4) LÂMPADAS TUBULARES LED 4X18W-ØT8, TEMPERATURA DA COR 6500K, FORNECIMENTO E INSTALAÇÃO, INCLUSIVE BASE E LÂMPADA</t>
  </si>
  <si>
    <t>ED-13339</t>
  </si>
  <si>
    <t>LUMINÁRIA COMERCIAL CHANFRADA DE SOBREPOR COMPLETA, PARA QUATRO (4) LÂMPADAS TUBULARES LED 4X9W-ØT8, TEMPERATURA DA COR 6500K, FORNECIMENTO E INSTALAÇÃO, INCLUSIVE BASE E LÂMPADAS</t>
  </si>
  <si>
    <t>ED-49385</t>
  </si>
  <si>
    <t>LUMINÁRIA COMERCIAL CHANFRADA DE SOBREPOR COMPLETA, PARA UMA (1) LÂMPADA TUBULAR FLUORESCENTE 1X16W-ØT8, FORNECIMENTO E INSTALAÇÃO, INCLUSIVE BASE, REATOR E LÂMPADA</t>
  </si>
  <si>
    <t>ED-49391</t>
  </si>
  <si>
    <t>LUMINÁRIA COMERCIAL CHANFRADA DE SOBREPOR COMPLETA, PARA UMA (1) LÂMPADA TUBULAR FLUORESCENTE 1X32W-ØT8, FORNECIMENTO E INSTALAÇÃO, INCLUSIVE BASE, REATOR E LÂMPADA</t>
  </si>
  <si>
    <t>ED-13336</t>
  </si>
  <si>
    <t>LUMINÁRIA COMERCIAL CHANFRADA DE SOBREPOR COMPLETA, PARA UMA (1) LÂMPADA TUBULAR LED 1X18W-ØT8, TEMPERATURA DA COR 6500K, FORNECIMENTO E INSTALAÇÃO, INCLUSIVE BASE E LÂMPADA</t>
  </si>
  <si>
    <t>ED-13335</t>
  </si>
  <si>
    <t>LUMINÁRIA COMERCIAL CHANFRADA DE SOBREPOR COMPLETA, PARA UMA (1) LÂMPADA TUBULAR LED 1X9W-ØT8, TEMPERATURA DA COR 6500K, FORNECIMENTO E INSTALAÇÃO, INCLUSIVE BASE E LÂMPADA</t>
  </si>
  <si>
    <t>ED-49386</t>
  </si>
  <si>
    <t>LUMINÁRIA COMERCIAL CHANFRADA DE SOBREPOR, PARA DUAS (2) LÂMPADAS TUBULARES FLUORESCENTE 2X16W-ØT8 OU 2X20W-ØT10 OU LED 2X9W-ØT8, FORNECIMENTO E INSTALAÇÃO, EXCLUSIVE BASE, REATOR E LÂMPADAS</t>
  </si>
  <si>
    <t>ED-49392</t>
  </si>
  <si>
    <t>LUMINÁRIA COMERCIAL CHANFRADA DE SOBREPOR, PARA DUAS (2) LÂMPADAS TUBULARES FLUORESCENTE 2X32W-ØT8 OU 2X40W-ØT10 OU LED 2X18W-ØT8, FORNECIMENTO E INSTALAÇÃO, EXCLUSIVE BASE, REATOR E LÂMPADAS</t>
  </si>
  <si>
    <t>ED-49388</t>
  </si>
  <si>
    <t>LUMINÁRIA COMERCIAL CHANFRADA DE SOBREPOR, PARA QUATRO (4) LÂMPADAS TUBULARES FLUORESCENTE 4X16W-ØT8 OU 4X20W-ØT10 OU LED 4X9W-ØT8, FORNECIMENTO E INSTALAÇÃO, EXCLUSIVE BASE, REATOR E LÂMPADAS</t>
  </si>
  <si>
    <t>ED-49394</t>
  </si>
  <si>
    <t>LUMINÁRIA COMERCIAL CHANFRADA DE SOBREPOR, PARA QUATRO (4) LÂMPADAS TUBULARES FLUORESCENTE 4X32W-ØT8 OU 4X40W-ØT10 OU LED 4X18W-ØT8, FORNECIMENTO E INSTALAÇÃO, EXCLUSIVE BASE, REATOR E LÂMPADAS</t>
  </si>
  <si>
    <t>ED-49384</t>
  </si>
  <si>
    <t>LUMINÁRIA COMERCIAL CHANFRADA DE SOBREPOR, PARA UMA (1) LÂMPADA TUBULAR FLUORESCENTE 1X16W-ØT8 OU 1X20W-ØT10 OU LED 1X9W-ØT8, FORNECIMENTO E INSTALAÇÃO, EXCLUSIVE BASE, REATOR E LÂMPADA</t>
  </si>
  <si>
    <t>ED-49390</t>
  </si>
  <si>
    <t>LUMINÁRIA COMERCIAL CHANFRADA DE SOBREPOR, PARA UMA (1) LÂMPADA TUBULAR FLUORESCENTE 1X32W-ØT8 OU 1X40W-ØT10 OU LED 1X18W-ØT8, FORNECIMENTO E INSTALAÇÃO, EXCLUSIVE BASE, REATOR E LÂMPADA</t>
  </si>
  <si>
    <t>ED-13357</t>
  </si>
  <si>
    <t>LUMINÁRIA PLAFON REDONDO DE VIDRO JATEADO REDONDO COMPLETA, DIÂMETRO 25 CM, PARA UMA (1) LÂMPADA LED, POTÊNCIA 15W, BULBO A65, FORNECIMENTO E INSTALAÇÃO, INCLUSIVE BASE E LÂMPADA</t>
  </si>
  <si>
    <t>ED-13356</t>
  </si>
  <si>
    <t>LUMINÁRIA PLAFON REDONDO DE VIDRO JATEADO REDONDO COMPLETA, DIÂMETRO 25 CM, PARA UMA (1) LÂMPADA LED, POTÊNCIA 9W, BULBO A60, FORNECIMENTO E INSTALAÇÃO, INCLUSIVE BASE E LÂMPADA</t>
  </si>
  <si>
    <t>ED-13355</t>
  </si>
  <si>
    <t>LUMINÁRIA PLAFON REDONDO DE VIDRO JATEADO REDONDO, DIÂMETRO 25 CM, PARA UMA (1) LÂMPADA BASE E-27, FORNECIMENTO E INSTALAÇÃO, INCLUSIVE BASE, EXCLUSIVE LÂMPADA</t>
  </si>
  <si>
    <t>ED-49408</t>
  </si>
  <si>
    <t>LUMINÁRIA REFLETORA PARA ILUMINAÇÃO PÚBLICA COM LÂMPADA VAPOR DE MERCÚRIO, 2 REFLETORES DE 250W EM POSTE DE CONCRETO COM 9 M DE ALTURA (COMPLETA)</t>
  </si>
  <si>
    <t>ED-49410</t>
  </si>
  <si>
    <t>LUMINÁRIA REFLETORA PARA ILUMINAÇÃO PÚBLICA COM LÂMPADA VAPOR DE MERCÚRIO, 3 REFLETORES DE 400W EM POSTE DE CONCRETO COM 11 M DE ALTURA (COMPLETA)</t>
  </si>
  <si>
    <t>ED-49409</t>
  </si>
  <si>
    <t>LUMINÁRIA REFLETORA PARA ILUMINAÇÃO PÚBLICA COM LÂMPADA VAPOR DE MERCÚRIO, 6 REFLETORES DE 400W EM POSTE DE CONCRETO COM 9 M DE ALTURA (COMPLETA)</t>
  </si>
  <si>
    <t>ED-49406</t>
  </si>
  <si>
    <t>LUMINÁRIA REFLETORA PARA ILUMINAÇÃO PÚBLICA PARA LÂMPADA VAPOR DE MERCÚRIO, SÓDIO E METÁLICA, 1 PÉTALA, POSTE DE AÇO GALVANIZADO COM 10 M DE ALTURA LIVRE (COMPLETA)</t>
  </si>
  <si>
    <t>ED-49407</t>
  </si>
  <si>
    <t>LUMINÁRIA REFLETORA PARA ILUMINAÇÃO PÚBLICA PARA LÂMPADA VAPOR DE MERCÚRIO, SÓDIO E METÁLICA, 2 PÉTALAS, POSTE DE AÇO GALVANIZADO COM 10 M DE ALTURA LIVRE (COMPLETA)</t>
  </si>
  <si>
    <t>ED-49401</t>
  </si>
  <si>
    <t>LUMINÁRIA TIPO DROPS COM BASE SUPORTE GALVANIZADA E GLOBO LEITOSO COMPLETA, PARA UMA (1) LÂMPADA FLUORESCENTE COMPACTA DE 20W, FORNECIMENTO E INSTALAÇÃO, INCLUSIVE BASE E LÂMPADA</t>
  </si>
  <si>
    <t>ED-13354</t>
  </si>
  <si>
    <t>LUMINÁRIA TIPO DROPS COM BASE SUPORTE GALVANIZADA E GLOBO LEITOSO COMPLETA, PARA UMA (1) LÂMPADA LED, POTÊNCIA 15W, BULBO A65, FORNECIMENTO E INSTALAÇÃO, INCLUSIVE BASE E LÂMPADA</t>
  </si>
  <si>
    <t>ED-13353</t>
  </si>
  <si>
    <t>LUMINÁRIA TIPO DROPS COM BASE SUPORTE GALVANIZADA E GLOBO LEITOSO COMPLETA, PARA UMA (1) LÂMPADA LED, POTÊNCIA 9W, BULBO A60, FORNECIMENTO E INSTALAÇÃO, INCLUSIVE BASE E LÂMPADA</t>
  </si>
  <si>
    <t>ED-49400</t>
  </si>
  <si>
    <t>LUMINÁRIA TIPO DROPS COM BASE SUPORTE GALVANIZADA E GLOBO LEITOSO, PARA UMA (1) LÂMPADA BASE E-27, FORNECIMENTO E INSTALAÇÃO, EXCLUSIVE BASE E LÂMPADA</t>
  </si>
  <si>
    <t>PROJETOR EXTERNO PARA LÂMPADA A VAPOR DE MERCÚRIO , DE IODETO METÁLICO OU DE SÓDIO, COM ÂNGULO REGULÁVEL, COM ALOJAMENTO PARA REATOR, COMPLETO</t>
  </si>
  <si>
    <t>20.19</t>
  </si>
  <si>
    <t>REATOR ELETRÔNICO</t>
  </si>
  <si>
    <t>ED-49514</t>
  </si>
  <si>
    <t>REATOR ELETRÔNICO, ALTO FATOR DE POTÊNCIA (A.F.P), PARTIDA RÁPIDA, PARA DUAS (2) LÂMPADAS TUBULARES, POTÊNCIA 16W, FORNECIMENTO E INSTALAÇÃO</t>
  </si>
  <si>
    <t>ED-49518</t>
  </si>
  <si>
    <t>REATOR ELETRÔNICO, ALTO FATOR DE POTÊNCIA (A.F.P), PARTIDA RÁPIDA, PARA DUAS (2) LÂMPADAS TUBULARES, POTÊNCIA 20W, FORNECIMENTO E INSTALAÇÃO</t>
  </si>
  <si>
    <t>ED-49516</t>
  </si>
  <si>
    <t>REATOR ELETRÔNICO, ALTO FATOR DE POTÊNCIA (A.F.P), PARTIDA RÁPIDA, PARA DUAS (2) LÂMPADAS TUBULARES, POTÊNCIA 32W, FORNECIMENTO E INSTALAÇÃO</t>
  </si>
  <si>
    <t>ED-49520</t>
  </si>
  <si>
    <t>REATOR ELETRÔNICO, ALTO FATOR DE POTÊNCIA (A.F.P), PARTIDA RÁPIDA, PARA DUAS (2) LÂMPADAS TUBULARES, POTÊNCIA 40W, FORNECIMENTO E INSTALAÇÃO</t>
  </si>
  <si>
    <t>ED-49513</t>
  </si>
  <si>
    <t>REATOR ELETRÔNICO, ALTO FATOR DE POTÊNCIA (A.F.P), PARTIDA RÁPIDA, PARA UMA (1) LÂMPADA TUBULAR, POTÊNCIA 16W, FORNECIMENTO E INSTALAÇÃO</t>
  </si>
  <si>
    <t>ED-49517</t>
  </si>
  <si>
    <t>REATOR ELETRÔNICO, ALTO FATOR DE POTÊNCIA (A.F.P), PARTIDA RÁPIDA, PARA UMA (1) LÂMPADA TUBULAR, POTÊNCIA 20W, FORNECIMENTO E INSTALAÇÃO</t>
  </si>
  <si>
    <t>ED-49515</t>
  </si>
  <si>
    <t>REATOR ELETRÔNICO, ALTO FATOR DE POTÊNCIA (A.F.P), PARTIDA RÁPIDA, PARA UMA (1) LÂMPADA TUBULAR, POTÊNCIA 32W, FORNECIMENTO E INSTALAÇÃO</t>
  </si>
  <si>
    <t>ED-49519</t>
  </si>
  <si>
    <t>REATOR ELETRÔNICO, ALTO FATOR DE POTÊNCIA (A.F.P), PARTIDA RÁPIDA, PARA UMA (1) LÂMPADA TUBULAR, POTÊNCIA 40W, FORNECIMENTO E INSTALAÇÃO</t>
  </si>
  <si>
    <t>20.20</t>
  </si>
  <si>
    <t>LÂMPADA E ACESSÓRIOS</t>
  </si>
  <si>
    <t>ED-49371</t>
  </si>
  <si>
    <t>LÂMPADA COMPACTADA ELETRÔNICA FLUORESCENTE, BASE E27, POTÊNCIA 11W, TENSÃO 110-127V, FORNECIMENTO E INSTALAÇÃO, EXCLUSIVE LUMINÁRIA</t>
  </si>
  <si>
    <t>ED-49372</t>
  </si>
  <si>
    <t>LÂMPADA COMPACTADA ELETRÔNICA FLUORESCENTE, BASE E27, POTÊNCIA 15W, TENSÃO 110-127V, FORNECIMENTO E INSTALAÇÃO, EXCLUSIVE LUMINÁRIA</t>
  </si>
  <si>
    <t>ED-49373</t>
  </si>
  <si>
    <t>LÂMPADA COMPACTADA ELETRÔNICA FLUORESCENTE, BASE E27, POTÊNCIA 20W, TENSÃO 110-127V, FORNECIMENTO E INSTALAÇÃO, EXCLUSIVE LUMINÁRIA</t>
  </si>
  <si>
    <t>ED-49374</t>
  </si>
  <si>
    <t>LÂMPADA COMPACTADA ELETRÔNICA FLUORESCENTE, BASE E27, POTÊNCIA 23W, TENSÃO 110-127V, FORNECIMENTO E INSTALAÇÃO, EXCLUSIVE LUMINÁRIA</t>
  </si>
  <si>
    <t>ED-49370</t>
  </si>
  <si>
    <t>LÂMPADA COMPACTADA ELETRÔNICA FLUORESCENTE, BASE E27, POTÊNCIA 9W, TENSÃO 110-127V, FORNECIMENTO E INSTALAÇÃO, EXCLUSIVE LUMINÁRIA</t>
  </si>
  <si>
    <t>ED-13343</t>
  </si>
  <si>
    <t>LÂMPADA LED, BASE E27, POTÊNCIA 15W, BULBO A65, TEMPERATURA DA COR 6500K, TENSÃO 110-127V, FORNECIMENTO E INSTALAÇÃO, EXCLUSIVE LUMINÁRIA</t>
  </si>
  <si>
    <t>ED-13344</t>
  </si>
  <si>
    <t>LÂMPADA LED, BASE E27, POTÊNCIA 20W, BULBO A70, TEMPERATURA DA COR 6500K, TENSÃO 110-127V, FORNECIMENTO E INSTALAÇÃO, EXCLUSIVE LUMINÁRIA</t>
  </si>
  <si>
    <t>ED-13342</t>
  </si>
  <si>
    <t>LÂMPADA LED, BASE E27, POTÊNCIA 9W, BULBO A60, TEMPERATURA DA COR 6500K, TENSÃO 110-127V, FORNECIMENTO E INSTALAÇÃO, EXCLUSIVE LUMINÁRIA</t>
  </si>
  <si>
    <t>ED-49379</t>
  </si>
  <si>
    <t>LÂMPADA MISTA DE 160W/220V</t>
  </si>
  <si>
    <t>ED-49375</t>
  </si>
  <si>
    <t>LÂMPADA TUBULAR FLUORESCENTE, BASE G13, POTÊNCIA 16W, FORNECIMENTO E INSTALAÇÃO, EXCLUSIVE REATOR E LUMINÁRIA</t>
  </si>
  <si>
    <t>ED-49377</t>
  </si>
  <si>
    <t>LÂMPADA TUBULAR FLUORESCENTE, BASE G13, POTÊNCIA 20W, FORNECIMENTO E INSTALAÇÃO, EXCLUSIVE REATOR E LUMINÁRIA</t>
  </si>
  <si>
    <t>ED-49376</t>
  </si>
  <si>
    <t>LÂMPADA TUBULAR FLUORESCENTE, BASE G13, POTÊNCIA 32W, FORNECIMENTO E INSTALAÇÃO, EXCLUSIVE REATOR E LUMINÁRIA</t>
  </si>
  <si>
    <t>ED-49378</t>
  </si>
  <si>
    <t>LÂMPADA TUBULAR FLUORESCENTE, BASE G13, POTÊNCIA 40W, FORNECIMENTO E INSTALAÇÃO, EXCLUSIVE REATOR E LUMINÁRIA</t>
  </si>
  <si>
    <t>ED-9973</t>
  </si>
  <si>
    <t>LÂMPADA TUBULAR LED, BASE G13, POTÊNCIA 18W, DIÂMETRO 26MM/T8, TEMPERATURA DA COR 6500K, FORNECIMENTO E INSTALAÇÃO, EXCLUSIVE LUMINÁRIA</t>
  </si>
  <si>
    <t>ED-9974</t>
  </si>
  <si>
    <t>LÂMPADA TUBULAR LED, BASE G13, POTÊNCIA 40W, DIÂMETRO 26MM/T8, TEMPERATURA DA COR 6500K, FORNECIMENTO E INSTALAÇÃO, EXCLUSIVE LUMINÁRIA</t>
  </si>
  <si>
    <t>ED-9972</t>
  </si>
  <si>
    <t>LÂMPADA TUBULAR LED, BASE G13, POTÊNCIA 9W, DIÂMETRO 26MM/T8, TEMPERATURA DA COR 6500K, FORNECIMENTO E INSTALAÇÃO, EXCLUSIVE LUMINÁRIA</t>
  </si>
  <si>
    <t>ED-49380</t>
  </si>
  <si>
    <t>RECEPTÁCULO DE PORCELANA PARA LÂMPADA COM ROSCA E-27, FORNECIMENTO E INSTALAÇÃO</t>
  </si>
  <si>
    <t>DUTO CORRUGADO EM PEAD</t>
  </si>
  <si>
    <t>ED-49298</t>
  </si>
  <si>
    <t>DUTO CORRUGADO EM PEAD (POLIETILENO DE ALTA DENSIDADE), PARA PROTEÇÃO DE CABOS SUBTERRÂNEOS DN 100 MM (4")</t>
  </si>
  <si>
    <t>ED-49299</t>
  </si>
  <si>
    <t>DUTO CORRUGADO EM PEAD (POLIETILENO DE ALTA DENSIDADE), PARA PROTEÇÃO DE CABOS SUBTERRÂNEOS DN 125 MM (5")</t>
  </si>
  <si>
    <t>ED-49300</t>
  </si>
  <si>
    <t>DUTO CORRUGADO EM PEAD (POLIETILENO DE ALTA DENSIDADE), PARA PROTEÇÃO DE CABOS SUBTERRÂNEOS DN 150 MM (6")</t>
  </si>
  <si>
    <t>ED-4155</t>
  </si>
  <si>
    <t>DUTO CORRUGADO EM PEAD (POLIETILENO DE ALTA DENSIDADE), PARA PROTEÇÃO DE CABOS SUBTERRÂNEOS DN 30 MM (1.1/4")</t>
  </si>
  <si>
    <t>ED-49295</t>
  </si>
  <si>
    <t>DUTO CORRUGADO EM PEAD (POLIETILENO DE ALTA DENSIDADE), PARA PROTEÇÃO DE CABOS SUBTERRÂNEOS DN 40 MM (1.1/2")</t>
  </si>
  <si>
    <t>ED-49296</t>
  </si>
  <si>
    <t>DUTO CORRUGADO EM PEAD (POLIETILENO DE ALTA DENSIDADE), PARA PROTEÇÃO DE CABOS SUBTERRÂNEOS DN 50 MM (2")</t>
  </si>
  <si>
    <t>ED-49297</t>
  </si>
  <si>
    <t>DUTO CORRUGADO EM PEAD (POLIETILENO DE ALTA DENSIDADE), PARA PROTEÇÃO DE CABOS SUBTERRÂNEOS DN 75 MM (3")</t>
  </si>
  <si>
    <t>ENVELOPAMENTO DE DUTO E ELETRODUTO</t>
  </si>
  <si>
    <t>ED-49334</t>
  </si>
  <si>
    <t>ENVELOPE DE CONCRETO PARA PROTEÇÃO DE TUBOS DE PVC ENTERRADO - CONCRETO TIPO A FCK = 13,5 MPA</t>
  </si>
  <si>
    <t>ENTRADA DE ENERGIA</t>
  </si>
  <si>
    <t>ED-49440</t>
  </si>
  <si>
    <t>ARMAÇÃO SECUNDÁRIA DE UM ESTRIBO, EM AÇO GALVANIZADO, PARA FIXAÇÃO DE ISOLADOR ROLDANA, EXCLUSIVE ISOLADOR, INCLUSIVE INSTALAÇÃO</t>
  </si>
  <si>
    <t>ED-20579</t>
  </si>
  <si>
    <t>ENTRADA DE ENERGIA AÉREA, TIPO B1, PADRÃO CEMIG, CARGA INSTALADA DE ATÉ 10KW, BIFÁSICO, COM SAÍDA SUBTERRÂNEA, INCLUSIVE POSTE, CAIXA PARA MEDIDOR, DISJUNTOR, BARRAMENTO, ATERRAMENTO E ACESSÓRIOS</t>
  </si>
  <si>
    <t>ED-20580</t>
  </si>
  <si>
    <t>ENTRADA DE ENERGIA AÉREA, TIPO B2, PADRÃO CEMIG, CARGA INSTALADA DE 10,1KW ATÉ 15KW, BIFÁSICO, COM SAÍDA SUBTERRÂNEA, INCLUSIVE POSTE, CAIXA PARA MEDIDOR, DISJUNTOR, BARRAMENTO, ATERRAMENTO E ACESSÓRIOS</t>
  </si>
  <si>
    <t>ED-20581</t>
  </si>
  <si>
    <t>ENTRADA DE ENERGIA AÉREA, TIPO C1, PADRÃO CEMIG, CARGA INSTALADA DE ATÉ 15KVA, TRIFÁSICO, COM SAÍDA SUBTERRÂNEA, INCLUSIVE POSTE, CAIXA PARA MEDIDOR, DISJUNTOR, BARRAMENTO, ATERRAMENTO E ACESSÓRIOS</t>
  </si>
  <si>
    <t>ED-20582</t>
  </si>
  <si>
    <t>ENTRADA DE ENERGIA AÉREA, TIPO C2, PADRÃO CEMIG, CARGA INSTALADA DE 15,1KVA ATÉ 23KVA, TRIFÁSICO, COM SAÍDA SUBTERRÂNEA, INCLUSIVE POSTE, CAIXA PARA MEDIDOR, DISJUNTOR, BARRAMENTO, ATERRAMENTO E ACESSÓRIOS</t>
  </si>
  <si>
    <t>ED-20583</t>
  </si>
  <si>
    <t>ENTRADA DE ENERGIA AÉREA, TIPO C3, PADRÃO CEMIG, CARGA INSTALADA DE 23,1KVA ATÉ 27KVA, TRIFÁSICO, COM SAÍDA SUBTERRÂNEA, INCLUSIVE POSTE, CAIXA PARA MEDIDOR, DISJUNTOR, BARRAMENTO, ATERRAMENTO E ACESSÓRIOS</t>
  </si>
  <si>
    <t>ED-20584</t>
  </si>
  <si>
    <t>ENTRADA DE ENERGIA AÉREA, TIPO C4, PADRÃO CEMIG, CARGA INSTALADA DE 27,1KVA ATÉ 38KVA, TRIFÁSICO, COM SAÍDA SUBTERRÂNEA, INCLUSIVE POSTE, CAIXA PARA MEDIDOR, DISJUNTOR, BARRAMENTO, ATERRAMENTO E ACESSÓRIOS</t>
  </si>
  <si>
    <t>ED-20585</t>
  </si>
  <si>
    <t>ENTRADA DE ENERGIA AÉREA, TIPO C5, PADRÃO CEMIG, CARGA INSTALADA DE 38,1KVA ATÉ 47KVA, TRIFÁSICO, COM SAÍDA SUBTERRÂNEA, INCLUSIVE POSTE, CAIXA PARA MEDIDOR, DISJUNTOR, BARRAMENTO, ATERRAMENTO E ACESSÓRIOS</t>
  </si>
  <si>
    <t>ED-20586</t>
  </si>
  <si>
    <t>ENTRADA DE ENERGIA AÉREA, TIPO C6, PADRÃO CEMIG, CARGA INSTALADA DE 47,1KVA ATÉ 57KVA, TRIFÁSICO, COM SAÍDA SUBTERRÂNEA, INCLUSIVE POSTE, CAIXA PARA MEDIDOR, DISJUNTOR, BARRAMENTO, ATERRAMENTO E ACESSÓRIOS</t>
  </si>
  <si>
    <t>ED-20587</t>
  </si>
  <si>
    <t>ENTRADA DE ENERGIA AÉREA, TIPO C7, PADRÃO CEMIG, CARGA INSTALADA DE 57,1KVA ATÉ 66KVA, TRIFÁSICO, COM SAÍDA SUBTERRÂNEA, INCLUSIVE POSTE, CAIXA PARA MEDIDOR, DISJUNTOR, BARRAMENTO, ATERRAMENTO E ACESSÓRIOS</t>
  </si>
  <si>
    <t>ED-20588</t>
  </si>
  <si>
    <t>ENTRADA DE ENERGIA AÉREA, TIPO C8, PADRÃO CEMIG, CARGA INSTALADA DE 66,1KVA ATÉ 75KVA, TRIFÁSICO, COM SAÍDA SUBTERRÂNEA, INCLUSIVE POSTE, CAIXA PARA MEDIDOR, DISJUNTOR, BARRAMENTO, ATERRAMENTO E ACESSÓRIOS</t>
  </si>
  <si>
    <t>ED-20589</t>
  </si>
  <si>
    <t>ENTRADA DE ENERGIA AÉREA, TIPO F1, PADRÃO CEMIG, CARGA INSTALADA DE 75,1KVA ATÉ 86KVA, TRIFÁSICO, COM SAÍDA SUBTERRÂNEA, INCLUSIVE POSTE, CAIXA PARA MEDIDOR, DISJUNTOR, BARRAMENTO, ATERRAMENTO E ACESSÓRIOS</t>
  </si>
  <si>
    <t>ED-20590</t>
  </si>
  <si>
    <t>ENTRADA DE ENERGIA AÉREA, TIPO F2, PADRÃO CEMIG, CARGA INSTALADA DE 86,1KVA ATÉ 95KVA, TRIFÁSICO, COM SAÍDA SUBTERRÂNEA, INCLUSIVE POSTE, CAIXA PARA MEDIDOR, DISJUNTOR, BARRAMENTO, ATERRAMENTO E ACESSÓRIOS</t>
  </si>
  <si>
    <t>ED-20591</t>
  </si>
  <si>
    <t>ENTRADA DE ENERGIA SUBTERRÂNEA, TIPO F3, PADRÃO CEMIG, CARGA INSTALADA DE 95,1KVA ATÉ 114KVA, TRIFÁSICO, COM SAÍDA SUBTERRÂNEA, INCLUSIVE POSTE, CAIXA PARA MEDIDOR, DISJUNTOR, BARRAMENTO, ATERRAMENTO E ACESSÓRIOS</t>
  </si>
  <si>
    <t>ED-20592</t>
  </si>
  <si>
    <t>ENTRADA DE ENERGIA SUBTERRÂNEA, TIPO F4, PADRÃO CEMIG, CARGA INSTALADA DE 114,1KVA ATÉ 152KVA, TRIFÁSICO, COM SAÍDA SUBTERRÂNEA, INCLUSIVE POSTE, CAIXA PARA MEDIDOR, DISJUNTOR, BARRAMENTO, ATERRAMENTO E ACESSÓRIOS</t>
  </si>
  <si>
    <t>ED-20593</t>
  </si>
  <si>
    <t>ENTRADA DE ENERGIA SUBTERRÂNEA, TIPO F5, PADRÃO CEMIG, CARGA INSTALADA DE 152,1KVA ATÉ 171KVA, TRIFÁSICO, COM SAÍDA SUBTERRÂNEA, INCLUSIVE POSTE, CAIXA PARA MEDIDOR, DISJUNTOR, BARRAMENTO, ATERRAMENTO E ACESSÓRIOS</t>
  </si>
  <si>
    <t>ED-20594</t>
  </si>
  <si>
    <t>ENTRADA DE ENERGIA SUBTERRÂNEA, TIPO F6, PADRÃO CEMIG, CARGA INSTALADA DE 171,1KVA ATÉ 188KVA, TRIFÁSICO, COM SAÍDA SUBTERRÂNEA, INCLUSIVE POSTE, CAIXA PARA MEDIDOR, DISJUNTOR, BARRAMENTO, ATERRAMENTO E ACESSÓRIOS</t>
  </si>
  <si>
    <t>ED-20595</t>
  </si>
  <si>
    <t>ENTRADA DE ENERGIA SUBTERRÂNEA, TIPO F7, PADRÃO CEMIG, CARGA INSTALADA DE 188,1KVA ATÉ 228KVA, TRIFÁSICO, COM SAÍDA SUBTERRÂNEA, INCLUSIVE POSTE, CAIXA PARA MEDIDOR, DISJUNTOR, BARRAMENTO, ATERRAMENTO E ACESSÓRIOS</t>
  </si>
  <si>
    <t>ED-20596</t>
  </si>
  <si>
    <t>ENTRADA DE ENERGIA SUBTERRÂNEA, TIPO F8, PADRÃO CEMIG, CARGA INSTALADA DE 228,1KVA ATÉ 266KVA, TRIFÁSICO, COM SAÍDA SUBTERRÂNEA, INCLUSIVE POSTE, CAIXA PARA MEDIDOR, DISJUNTOR, BARRAMENTO, ATERRAMENTO E ACESSÓRIOS</t>
  </si>
  <si>
    <t>ED-20597</t>
  </si>
  <si>
    <t>ENTRADA DE ENERGIA SUBTERRÂNEA, TIPO F9, PADRÃO CEMIG, CARGA INSTALADA DE 266,1KVA ATÉ 304KVA, TRIFÁSICO, COM SAÍDA SUBTERRÂNEA, INCLUSIVE POSTE, CAIXA PARA MEDIDOR, DISJUNTOR, BARRAMENTO, ATERRAMENTO E ACESSÓRIOS</t>
  </si>
  <si>
    <t>ED-49443</t>
  </si>
  <si>
    <t>ISOLADOR ROLDANA EM PORCELANA, TENSÃO NOMINAL 1KV, EXCLUSIVE ARMAÇÃO SECUNDÁRIA, INCLUSIVE INSTALAÇÃO</t>
  </si>
  <si>
    <t>CANALETA EM PVC</t>
  </si>
  <si>
    <t>ED-49060</t>
  </si>
  <si>
    <t>CANALETA EM PVC PARA INSTALAÇÃO ELÉTRICA APARENTE, INCLUSIVE CONEXÕES, DIMENSÕES 20 X 10 MM</t>
  </si>
  <si>
    <t>ED-49061</t>
  </si>
  <si>
    <t>CANALETA EM PVC PARA INSTALAÇÃO ELÉTRICA APARENTE, INCLUSIVE CONEXÕES, DIMENSÕES 50 X 20 MM</t>
  </si>
  <si>
    <t>CAIXA DE MEDIÇÃO</t>
  </si>
  <si>
    <t>ED-49208</t>
  </si>
  <si>
    <t>CAIXA PARA MEDIÇÃO, TIPO CM-10, DIMENSÕES CONFORME PADRÃO CEMIG, EXCLUSIVE DISJUNTOR, INCLUSIVE INSTALAÇÃO</t>
  </si>
  <si>
    <t>ED-49205</t>
  </si>
  <si>
    <t>CAIXA PARA MEDIÇÃO, TIPO CM-14, COM VISOR DO LEITOR PARA VIA PÚBLICA (LVP), DIMENSÕES CONFORME PADRÃO CEMIG, EXCLUSIVE DISJUNTOR, INCLUSIVE INSTALAÇÃO</t>
  </si>
  <si>
    <t>ED-49206</t>
  </si>
  <si>
    <t>CAIXA PARA MEDIÇÃO, TIPO CM-18, DIMENSÕES CONFORME PADRÃO CEMIG, EXCLUSIVE BARRAMENTO E DISJUNTOR, INCLUSIVE INSTALAÇÃO</t>
  </si>
  <si>
    <t>ED-49211</t>
  </si>
  <si>
    <t>CAIXA PARA MEDIÇÃO, TIPO CM-18, DIMENSÕES CONFORME PADRÃO CEMIG, EXCLUSIVE DISJUNTOR, INCLUSIVE BARRAMENTO PARA DISJUNTOR DE 1000A ATÉ 1250A E INSTALAÇÃO</t>
  </si>
  <si>
    <t>ED-49207</t>
  </si>
  <si>
    <t>CAIXA PARA MEDIÇÃO, TIPO CM-18, DIMENSÕES CONFORME PADRÃO CEMIG, EXCLUSIVE DISJUNTOR, INCLUSIVE BARRAMENTO PARA DISJUNTOR DE 450A ATÉ 630A E INSTALAÇÃO</t>
  </si>
  <si>
    <t>ED-49209</t>
  </si>
  <si>
    <t>CAIXA PARA MEDIÇÃO, TIPO CM-18, DIMENSÕES CONFORME PADRÃO CEMIG, EXCLUSIVE DISJUNTOR, INCLUSIVE BARRAMENTO PARA DISJUNTOR DE 700A ATÉ 800A E INSTALAÇÃO</t>
  </si>
  <si>
    <t>ED-20650</t>
  </si>
  <si>
    <t>CAIXA PARA MEDIÇÃO, TIPO CM-19, DIMENSÕES CONFORME PADRÃO CEMIG, EXCLUSIVE BARRAMENTO E DISJUNTOR, INCLUSIVE INSTALAÇÃO</t>
  </si>
  <si>
    <t>ED-49212</t>
  </si>
  <si>
    <t>CAIXA PARA MEDIÇÃO, TIPO CM-2, DIMENSÕES CONFORME PADRÃO CEMIG, EXCLUSIVE DISJUNTOR, INCLUSIVE INSTALAÇÃO</t>
  </si>
  <si>
    <t>CAIXA PARA MEDIÇÃO, TIPO CM-3, COM VISOR DO LEITOR PARA VIA PÚBLICA (LVP), DIMENSÕES CONFORME PADRÃO CEMIG, EXCLUSIVE DISJUNTOR, INCLUSIVE INSTALAÇÃO</t>
  </si>
  <si>
    <t>ED-49210</t>
  </si>
  <si>
    <t>CAIXA PARA MEDIÇÃO, TIPO CM-4, DIMENSÕES CONFORME PADRÃO CEMIG, EXCLUSIVE DISJUNTOR, INCLUSIVE INSTALAÇÃO</t>
  </si>
  <si>
    <t>ED-20649</t>
  </si>
  <si>
    <t>CAIXA PARA MEDIÇÃO, TIPO CM-9, DIMENSÕES CONFORME PADRÃO CEMIG, EXCLUSIVE DISJUNTOR, INCLUSIVE INSTALAÇÃO</t>
  </si>
  <si>
    <t>QUADRO DE DISTRIBUIÇÃO</t>
  </si>
  <si>
    <t>ED-49506</t>
  </si>
  <si>
    <t>QUADRO DE DISTRIBUIÇÃO DE LUZ EM PVC DE EMBUTIR, ATÉ 16 DIVISÕES MODULARES, DIMENSÕES EXTERNAS 260 X 310 X 85 MM</t>
  </si>
  <si>
    <t>ED-49505</t>
  </si>
  <si>
    <t>QUADRO DE DISTRIBUIÇÃO DE LUZ EM PVC DE EMBUTIR, ATÉ 8 DIVISÕES MODULARES, DIMENSÕES EXTERNAS 160 X 240 X 89 MM</t>
  </si>
  <si>
    <t>ED-49499</t>
  </si>
  <si>
    <t>QUADRO DE DISTRIBUIÇÃO PARA 12 MÓDULOS COM BARRAMENTO E CHAVE</t>
  </si>
  <si>
    <t>ED-49500</t>
  </si>
  <si>
    <t>QUADRO DE DISTRIBUIÇÃO PARA 20 MÓDULOS COM BARRAMENTO 100 A</t>
  </si>
  <si>
    <t>ED-49501</t>
  </si>
  <si>
    <t>QUADRO DE DISTRIBUIÇÃO PARA 24 MÓDULOS COM BARRAMENTO 100 A</t>
  </si>
  <si>
    <t>QUADRO DE DISTRIBUIÇÃO PARA 36 MÓDULOS COM BARRAMENTO 100 A</t>
  </si>
  <si>
    <t>ED-49503</t>
  </si>
  <si>
    <t>QUADRO DE DISTRIBUIÇÃO PARA 42 MÓDULOS COM BARRAMENTO 100 A</t>
  </si>
  <si>
    <t>ED-49504</t>
  </si>
  <si>
    <t>QUADRO DE DISTRIBUIÇÃO PARA 50 MÓDULOS COM BARRAMENTO 100 A</t>
  </si>
  <si>
    <t>ED-49498</t>
  </si>
  <si>
    <t>QUADRO DE DISTRIBUIÇÃO PARA 8 MÓDULOS COM BARRAMENTO E CHAVE</t>
  </si>
  <si>
    <t>DISJUNTOR</t>
  </si>
  <si>
    <t>ED-49248</t>
  </si>
  <si>
    <t>DISJUNTOR BIPOLAR TERMOMAGNÉTICO 10KA, DE 100A</t>
  </si>
  <si>
    <t>ED-49249</t>
  </si>
  <si>
    <t>DISJUNTOR BIPOLAR TERMOMAGNÉTICO 10KA, DE 120A</t>
  </si>
  <si>
    <t>ED-49250</t>
  </si>
  <si>
    <t>DISJUNTOR BIPOLAR TERMOMAGNÉTICO 10KA, DE 125A</t>
  </si>
  <si>
    <t>ED-49251</t>
  </si>
  <si>
    <t>DISJUNTOR BIPOLAR TERMOMAGNÉTICO 10KA, DE 200A</t>
  </si>
  <si>
    <t>ED-49240</t>
  </si>
  <si>
    <t>DISJUNTOR BIPOLAR TERMOMAGNÉTICO 10KA, DE 25A</t>
  </si>
  <si>
    <t>ED-49241</t>
  </si>
  <si>
    <t>DISJUNTOR BIPOLAR TERMOMAGNÉTICO 10KA, DE 30A</t>
  </si>
  <si>
    <t>ED-49242</t>
  </si>
  <si>
    <t>DISJUNTOR BIPOLAR TERMOMAGNÉTICO 10KA, DE 35A</t>
  </si>
  <si>
    <t>ED-49243</t>
  </si>
  <si>
    <t>DISJUNTOR BIPOLAR TERMOMAGNÉTICO 10KA, DE 40A</t>
  </si>
  <si>
    <t>ED-49244</t>
  </si>
  <si>
    <t>DISJUNTOR BIPOLAR TERMOMAGNÉTICO 10KA, DE 50A</t>
  </si>
  <si>
    <t>ED-49245</t>
  </si>
  <si>
    <t>DISJUNTOR BIPOLAR TERMOMAGNÉTICO 10KA, DE 60A</t>
  </si>
  <si>
    <t>ED-49246</t>
  </si>
  <si>
    <t>DISJUNTOR BIPOLAR TERMOMAGNÉTICO 10KA, DE 70A</t>
  </si>
  <si>
    <t>ED-49247</t>
  </si>
  <si>
    <t>DISJUNTOR BIPOLAR TERMOMAGNÉTICO 10KA, DE 90A</t>
  </si>
  <si>
    <t>ED-49268</t>
  </si>
  <si>
    <t>DISJUNTOR BIPOLAR TERMOMAGNÉTICO 5KA, DE 10A</t>
  </si>
  <si>
    <t>ED-49281</t>
  </si>
  <si>
    <t>DISJUNTOR BIPOLAR TERMOMAGNÉTICO 5KA, DE 100A</t>
  </si>
  <si>
    <t>ED-49269</t>
  </si>
  <si>
    <t>DISJUNTOR BIPOLAR TERMOMAGNÉTICO 5KA, DE 15A</t>
  </si>
  <si>
    <t>ED-49270</t>
  </si>
  <si>
    <t>DISJUNTOR BIPOLAR TERMOMAGNÉTICO 5KA, DE 16A</t>
  </si>
  <si>
    <t>ED-49271</t>
  </si>
  <si>
    <t>DISJUNTOR BIPOLAR TERMOMAGNÉTICO 5KA, DE 20A</t>
  </si>
  <si>
    <t>ED-49272</t>
  </si>
  <si>
    <t>DISJUNTOR BIPOLAR TERMOMAGNÉTICO 5KA, DE 25A</t>
  </si>
  <si>
    <t>ED-49273</t>
  </si>
  <si>
    <t>DISJUNTOR BIPOLAR TERMOMAGNÉTICO 5KA, DE 30A</t>
  </si>
  <si>
    <t>ED-49274</t>
  </si>
  <si>
    <t>DISJUNTOR BIPOLAR TERMOMAGNÉTICO 5KA, DE 32A</t>
  </si>
  <si>
    <t>ED-49275</t>
  </si>
  <si>
    <t>DISJUNTOR BIPOLAR TERMOMAGNÉTICO 5KA, DE 35A</t>
  </si>
  <si>
    <t>ED-49276</t>
  </si>
  <si>
    <t>DISJUNTOR BIPOLAR TERMOMAGNÉTICO 5KA, DE 40A</t>
  </si>
  <si>
    <t>ED-49277</t>
  </si>
  <si>
    <t>DISJUNTOR BIPOLAR TERMOMAGNÉTICO 5KA, DE 50A</t>
  </si>
  <si>
    <t>ED-49278</t>
  </si>
  <si>
    <t>DISJUNTOR BIPOLAR TERMOMAGNÉTICO 5KA, DE 60A</t>
  </si>
  <si>
    <t>ED-49279</t>
  </si>
  <si>
    <t>DISJUNTOR BIPOLAR TERMOMAGNÉTICO 5KA, DE 70A</t>
  </si>
  <si>
    <t>ED-49280</t>
  </si>
  <si>
    <t>DISJUNTOR BIPOLAR TERMOMAGNÉTICO 5KA, DE 90A</t>
  </si>
  <si>
    <t>ED-15114</t>
  </si>
  <si>
    <t>DISJUNTOR DE PROTEÇÃO DIFERENCIAL RESIDUAL (DR), BIPOLAR, TIPO DIN, CORRENTE NOMINAL DE 25A, ALTA SENSIBILIDADE, CORRENTE DIFERENCIAL RESIDUAL NOMINAL COM ATUAÇÃO DE 30MA</t>
  </si>
  <si>
    <t>ED-15115</t>
  </si>
  <si>
    <t>DISJUNTOR DE PROTEÇÃO DIFERENCIAL RESIDUAL (DR), BIPOLAR, TIPO DIN, CORRENTE NOMINAL DE 40A, ALTA SENSIBILIDADE, CORRENTE DIFERENCIAL RESIDUAL NOMINAL COM ATUAÇÃO DE 30MA</t>
  </si>
  <si>
    <t>DISJUNTOR DE PROTEÇÃO DIFERENCIAL RESIDUAL (DR), BIPOLAR, TIPO DIN, CORRENTE NOMINAL DE 63A, ALTA SENSIBILIDADE, CORRENTE DIFERENCIAL RESIDUAL NOMINAL COM ATUAÇÃO DE 30MA</t>
  </si>
  <si>
    <t>ED-15117</t>
  </si>
  <si>
    <t>DISJUNTOR DE PROTEÇÃO DIFERENCIAL RESIDUAL (DR), TETRAPOLAR, TIPO DIN, CORRENTE NOMINAL DE 63A, ALTA SENSIBILIDADE, CORRENTE DIFERENCIAL RESIDUAL NOMINAL COM ATUAÇÃO DE 30MA</t>
  </si>
  <si>
    <t>ED-49228</t>
  </si>
  <si>
    <t>DISJUNTOR MONOPOLAR TERMOMAGNÉTICO 5KA, DE 10A</t>
  </si>
  <si>
    <t>ED-49229</t>
  </si>
  <si>
    <t>DISJUNTOR MONOPOLAR TERMOMAGNÉTICO 5KA, DE 15A</t>
  </si>
  <si>
    <t>ED-49230</t>
  </si>
  <si>
    <t>DISJUNTOR MONOPOLAR TERMOMAGNÉTICO 5KA, DE 16A</t>
  </si>
  <si>
    <t>ED-49231</t>
  </si>
  <si>
    <t>DISJUNTOR MONOPOLAR TERMOMAGNÉTICO 5KA, DE 20A</t>
  </si>
  <si>
    <t>ED-49232</t>
  </si>
  <si>
    <t>DISJUNTOR MONOPOLAR TERMOMAGNÉTICO 5KA, DE 25A</t>
  </si>
  <si>
    <t>ED-49233</t>
  </si>
  <si>
    <t>DISJUNTOR MONOPOLAR TERMOMAGNÉTICO 5KA, DE 30A</t>
  </si>
  <si>
    <t>ED-49234</t>
  </si>
  <si>
    <t>DISJUNTOR MONOPOLAR TERMOMAGNÉTICO 5KA, DE 32A</t>
  </si>
  <si>
    <t>ED-49235</t>
  </si>
  <si>
    <t>DISJUNTOR MONOPOLAR TERMOMAGNÉTICO 5KA, DE 35A</t>
  </si>
  <si>
    <t>ED-49236</t>
  </si>
  <si>
    <t>DISJUNTOR MONOPOLAR TERMOMAGNÉTICO 5KA, DE 40A</t>
  </si>
  <si>
    <t>ED-49237</t>
  </si>
  <si>
    <t>DISJUNTOR MONOPOLAR TERMOMAGNÉTICO 5KA, DE 50A</t>
  </si>
  <si>
    <t>ED-49238</t>
  </si>
  <si>
    <t>DISJUNTOR MONOPOLAR TERMOMAGNÉTICO 5KA, DE 60A</t>
  </si>
  <si>
    <t>ED-49239</t>
  </si>
  <si>
    <t>DISJUNTOR MONOPOLAR TERMOMAGNÉTICO 5KA, DE 70A</t>
  </si>
  <si>
    <t>ED-49294</t>
  </si>
  <si>
    <t>DISJUNTOR TERMOMAGNÉTICO 150A PARA MEDIDOR</t>
  </si>
  <si>
    <t>ED-49252</t>
  </si>
  <si>
    <t>DISJUNTOR TRIPOLAR TERMOMAGNÉTICO 10KA, DE 10A</t>
  </si>
  <si>
    <t>ED-49263</t>
  </si>
  <si>
    <t>DISJUNTOR TRIPOLAR TERMOMAGNÉTICO 10KA, DE 100A</t>
  </si>
  <si>
    <t>ED-49264</t>
  </si>
  <si>
    <t>DISJUNTOR TRIPOLAR TERMOMAGNÉTICO 10KA, DE 120A</t>
  </si>
  <si>
    <t>ED-49265</t>
  </si>
  <si>
    <t>DISJUNTOR TRIPOLAR TERMOMAGNÉTICO 10KA, DE 125A</t>
  </si>
  <si>
    <t>ED-49253</t>
  </si>
  <si>
    <t>DISJUNTOR TRIPOLAR TERMOMAGNÉTICO 10KA, DE 15A</t>
  </si>
  <si>
    <t>ED-49267</t>
  </si>
  <si>
    <t>DISJUNTOR TRIPOLAR TERMOMAGNÉTICO 10KA, DE 175A</t>
  </si>
  <si>
    <t>ED-49254</t>
  </si>
  <si>
    <t>DISJUNTOR TRIPOLAR TERMOMAGNÉTICO 10KA, DE 20A</t>
  </si>
  <si>
    <t>ED-49266</t>
  </si>
  <si>
    <t>DISJUNTOR TRIPOLAR TERMOMAGNÉTICO 10KA, DE 200A</t>
  </si>
  <si>
    <t>ED-49255</t>
  </si>
  <si>
    <t>DISJUNTOR TRIPOLAR TERMOMAGNÉTICO 10KA, DE 25A</t>
  </si>
  <si>
    <t>ED-49256</t>
  </si>
  <si>
    <t>DISJUNTOR TRIPOLAR TERMOMAGNÉTICO 10KA, DE 30A</t>
  </si>
  <si>
    <t>ED-49257</t>
  </si>
  <si>
    <t>DISJUNTOR TRIPOLAR TERMOMAGNÉTICO 10KA, DE 35A</t>
  </si>
  <si>
    <t>ED-49258</t>
  </si>
  <si>
    <t>DISJUNTOR TRIPOLAR TERMOMAGNÉTICO 10KA, DE 40A</t>
  </si>
  <si>
    <t>ED-49259</t>
  </si>
  <si>
    <t>DISJUNTOR TRIPOLAR TERMOMAGNÉTICO 10KA, DE 50A</t>
  </si>
  <si>
    <t>ED-49260</t>
  </si>
  <si>
    <t>DISJUNTOR TRIPOLAR TERMOMAGNÉTICO 10KA, DE 60A</t>
  </si>
  <si>
    <t>ED-49261</t>
  </si>
  <si>
    <t>DISJUNTOR TRIPOLAR TERMOMAGNÉTICO 10KA, DE 70A</t>
  </si>
  <si>
    <t>ED-49262</t>
  </si>
  <si>
    <t>DISJUNTOR TRIPOLAR TERMOMAGNÉTICO 10KA, DE 90A</t>
  </si>
  <si>
    <t>ED-49282</t>
  </si>
  <si>
    <t>DISJUNTOR TRIPOLAR TERMOMAGNÉTICO 5KA, DE 10A</t>
  </si>
  <si>
    <t>ED-49293</t>
  </si>
  <si>
    <t>DISJUNTOR TRIPOLAR TERMOMAGNÉTICO 5KA, DE 100A</t>
  </si>
  <si>
    <t>ED-49283</t>
  </si>
  <si>
    <t>DISJUNTOR TRIPOLAR TERMOMAGNÉTICO 5KA, DE 15A</t>
  </si>
  <si>
    <t>ED-49284</t>
  </si>
  <si>
    <t>DISJUNTOR TRIPOLAR TERMOMAGNÉTICO 5KA, DE 20A</t>
  </si>
  <si>
    <t>ED-49285</t>
  </si>
  <si>
    <t>DISJUNTOR TRIPOLAR TERMOMAGNÉTICO 5KA, DE 25A</t>
  </si>
  <si>
    <t>ED-49286</t>
  </si>
  <si>
    <t>DISJUNTOR TRIPOLAR TERMOMAGNÉTICO 5KA, DE 30A</t>
  </si>
  <si>
    <t>ED-49287</t>
  </si>
  <si>
    <t>DISJUNTOR TRIPOLAR TERMOMAGNÉTICO 5KA, DE 35A</t>
  </si>
  <si>
    <t>ED-49288</t>
  </si>
  <si>
    <t>DISJUNTOR TRIPOLAR TERMOMAGNÉTICO 5KA, DE 40A</t>
  </si>
  <si>
    <t>ED-49289</t>
  </si>
  <si>
    <t>DISJUNTOR TRIPOLAR TERMOMAGNÉTICO 5KA, DE 50A</t>
  </si>
  <si>
    <t>ED-49290</t>
  </si>
  <si>
    <t>DISJUNTOR TRIPOLAR TERMOMAGNÉTICO 5KA, DE 60A</t>
  </si>
  <si>
    <t>ED-49291</t>
  </si>
  <si>
    <t>DISJUNTOR TRIPOLAR TERMOMAGNÉTICO 5KA, DE 70A</t>
  </si>
  <si>
    <t>ED-49292</t>
  </si>
  <si>
    <t>DISJUNTOR TRIPOLAR TERMOMAGNÉTICO 5KA, DE 90A</t>
  </si>
  <si>
    <t>SUPRESSOR DE SURTO</t>
  </si>
  <si>
    <t>ED-49528</t>
  </si>
  <si>
    <t>SUPRESSOR DE SURTO PARA PROTEÇÃO DE CENTRAL DE TELECOMUNICAÇÕES</t>
  </si>
  <si>
    <t>ED-49527</t>
  </si>
  <si>
    <t>SUPRESSOR DE SURTO PARA PROTEÇÃO PRIMÁRIA EM QGD, ATÉ 1,5 KV - 5 KA</t>
  </si>
  <si>
    <t>QUADRO DE COMANDO</t>
  </si>
  <si>
    <t>ED-49507</t>
  </si>
  <si>
    <t>QUADRO DE COMANDO PARA BOMBA P = 0,5 CV, RECALQUE</t>
  </si>
  <si>
    <t>ED-49508</t>
  </si>
  <si>
    <t>QUADRO DE COMANDO PARA BOMBA P = 1,0 CV, RECALQUE</t>
  </si>
  <si>
    <t>ED-49509</t>
  </si>
  <si>
    <t>QUADRO DE COMANDO PARA BOMBA P = 1,5 CV, RECALQUE</t>
  </si>
  <si>
    <t>ED-49510</t>
  </si>
  <si>
    <t>QUADRO DE COMANDO PARA BOMBA P = 2,0 CV, RECALQUE</t>
  </si>
  <si>
    <t>ED-49511</t>
  </si>
  <si>
    <t>QUADRO DE COMANDO PARA BOMBA P = 2,5 CV, RECALQUE</t>
  </si>
  <si>
    <t>ED-49512</t>
  </si>
  <si>
    <t>QUADRO DE COMANDO PARA BOMBA P = 3,0 CV, RECALQUE</t>
  </si>
  <si>
    <t>ED-50184</t>
  </si>
  <si>
    <t>QUADRO DE FORÇA PARA MOTOR DE 3,0 CV, 220V, TRIFÁSICO, CONTENDO DISPOSITIVO PARA PARTIDA MANUAL E AUTOMÁTICA ATRAVÉS DE PRESSOSTATO E SAÍDA PARA ALARME DE BOMBA EM FUNCIONAMENTO</t>
  </si>
  <si>
    <t>CONECTOR</t>
  </si>
  <si>
    <t>ED-48701</t>
  </si>
  <si>
    <t>TERMINAL PARA ATERRAMENTO E CONEXÃO DE QUADRO/PAINEL ELÉTRICO, TIPO PARAFUSO FENDIDO DE APERTO, EM LATÃO ESTANHADO, DIÂMETRO DERIVAÇÃO 2,5MM2-25MM2, INCLUSIVE INSTALAÇÃO</t>
  </si>
  <si>
    <t>ILUMINAÇÃO PÚBLICA E EXTERNA</t>
  </si>
  <si>
    <t>ED-49172</t>
  </si>
  <si>
    <t>CAIXA ALVENARIA 70 X 70 X 50 CM PARA REFLETOR, COM GRADE, TIPO 1, INCLUSIVE ESCAVAÇÃO, REATERRO E BOTA-FORA</t>
  </si>
  <si>
    <t>ED-49173</t>
  </si>
  <si>
    <t>CAIXA ALVENARIA 90 X 90 X 65 CM PARA REFLETOR, COM GRADE, TIPO 2, INCLUSIVE ESCAVAÇÃO, REATERRO E BOTA-FORA</t>
  </si>
  <si>
    <t>ED-49497</t>
  </si>
  <si>
    <t>POSTE TELECÔNICO RETO, H = 9,00 M EM AÇO GALVANIZADO , (LIVRE)</t>
  </si>
  <si>
    <t>ED-49523</t>
  </si>
  <si>
    <t>RELÉ FOTOELÉTRICO, TENSÃO 120V COM CAPACIDADE DE CARGA 1200VA, INCLUSIVE BASE E INSTALAÇÃO</t>
  </si>
  <si>
    <t>ED-49524</t>
  </si>
  <si>
    <t>RELÉ FOTOELÉTRICO, TENSÃO 220V COM CAPACIDADE DE CARGA 1800VA, INCLUSIVE BASE E INSTALAÇÃO</t>
  </si>
  <si>
    <t>SIRENE</t>
  </si>
  <si>
    <t>ED-49526</t>
  </si>
  <si>
    <t>SIRENE DE ALTA POTÊNCIA, TIMBRE Ø 150MM, 100DCB</t>
  </si>
  <si>
    <t>ED-49525</t>
  </si>
  <si>
    <t>SIRENE PARA ALCANCE ATÉ 500 M REF. RT-10</t>
  </si>
  <si>
    <t>SISTEMA DE NOBREAK</t>
  </si>
  <si>
    <t>ED-48371</t>
  </si>
  <si>
    <t>ESTABILIZADOR 127V, 60HZ - 5,0KVA</t>
  </si>
  <si>
    <t>INSTALAÇÕES DE REDE LÓGICA E TELEFONIA</t>
  </si>
  <si>
    <t>FIO E CABO PARA REDE LÓGICA</t>
  </si>
  <si>
    <t>ED-48365</t>
  </si>
  <si>
    <t>CABO UTP 4 PARES CATEGORIA 6 COM REVESTIMENTO EXTERNO NÃO PROPAGANTE A CHAMA</t>
  </si>
  <si>
    <t>FIO E CABO TELEFÔNICO</t>
  </si>
  <si>
    <t>ED-48936</t>
  </si>
  <si>
    <t>CABO TELEFÔNICO CCE-APL-50.2</t>
  </si>
  <si>
    <t>ED-48937</t>
  </si>
  <si>
    <t>CABO TELEFÔNICO CCE-APL-50.3</t>
  </si>
  <si>
    <t>ED-48938</t>
  </si>
  <si>
    <t>CABO TELEFÔNICO CCE-APL-50.4</t>
  </si>
  <si>
    <t>ED-48939</t>
  </si>
  <si>
    <t>CABO TELEFÔNICO CCE-APL-50.5</t>
  </si>
  <si>
    <t>ED-48940</t>
  </si>
  <si>
    <t>CABO TELEFÔNICO CCE-APL-50.6</t>
  </si>
  <si>
    <t>ED-48931</t>
  </si>
  <si>
    <t>CABO TELEFÔNICO CI 50.10</t>
  </si>
  <si>
    <t>ED-48935</t>
  </si>
  <si>
    <t>CABO TELEFÔNICO CI 50.100</t>
  </si>
  <si>
    <t>ED-48932</t>
  </si>
  <si>
    <t>CABO TELEFÔNICO CI 50.20</t>
  </si>
  <si>
    <t>ED-48933</t>
  </si>
  <si>
    <t>CABO TELEFÔNICO CI 50.30</t>
  </si>
  <si>
    <t>ED-48934</t>
  </si>
  <si>
    <t>CABO TELEFÔNICO CI 50.50</t>
  </si>
  <si>
    <t>ED-48941</t>
  </si>
  <si>
    <t>CABO TELEFÔNICO CTP-APL-5N 50.10</t>
  </si>
  <si>
    <t>ED-48945</t>
  </si>
  <si>
    <t>CABO TELEFÔNICO CTP-APL-5N 50.100</t>
  </si>
  <si>
    <t>ED-48942</t>
  </si>
  <si>
    <t>CABO TELEFÔNICO CTP-APL-5N 50.20</t>
  </si>
  <si>
    <t>ED-48943</t>
  </si>
  <si>
    <t>CABO TELEFÔNICO CTP-APL-5N 50.30</t>
  </si>
  <si>
    <t>ED-48944</t>
  </si>
  <si>
    <t>CABO TELEFÔNICO CTP-APL-5N 50.50</t>
  </si>
  <si>
    <t>ED-49341</t>
  </si>
  <si>
    <t>FIO TELEFÔNICO EXTERNO 2 X 100 - FE</t>
  </si>
  <si>
    <t>ED-49340</t>
  </si>
  <si>
    <t>FIO TELEFÔNICO (FI) EM COBRE ELETROLÍTICO ESTANHADO DE SEÇÃO MACIÇA, ESP. 0,60MM (2X0,60MM), UM (1) PAR TORCIDO, ISOLAMENTO EM CLORETO DE POLIVINILA (PVC) - FORNECIMENTO E INSTALAÇÃO</t>
  </si>
  <si>
    <t>TOMADA PARA REDE LÓGICA E TELEFONIA</t>
  </si>
  <si>
    <t>ED-15762</t>
  </si>
  <si>
    <t>CONJUNTO DE DUAS (2) TOMADAS DE DADOS (CONECTOR RJ45 CAT.6E), COM PLACA 4"X2" DE DOIS (2) POSTOS, INCLUSIVE FORNECIMENTO, INSTALAÇÃO, SUPORTE, MÓDULO E PLACA</t>
  </si>
  <si>
    <t>ED-15794</t>
  </si>
  <si>
    <t>CONJUNTO DE DUAS (2) TOMADAS DE DADOS (CONECTOR RJ45 CAT.6E), COM PLACA 4"X4" DE DOIS (2) POSTOS, INCLUSIVE FORNECIMENTO, INSTALAÇÃO, SUPORTE, MÓDULO E PLACA</t>
  </si>
  <si>
    <t>ED-15795</t>
  </si>
  <si>
    <t>CONJUNTO DE DUAS (2) TOMADAS TELEFÔNICAS (CONECTOR RJ11), COM PLACA 4"X4" DE DOIS (2) POSTOS, INCLUSIVE FORNECIMENTO, INSTALAÇÃO, SUPORTE, MÓDULO E PLACA</t>
  </si>
  <si>
    <t>ED-15752</t>
  </si>
  <si>
    <t>CONJUNTO DE UMA (1) TOMADA DE DADOS (CONECTOR RJ45 CAT.6E), COM PLACA 4"X2" DE UM (1) POSTO, INCLUSIVE FORNECIMENTO, INSTALAÇÃO, SUPORTE, MÓDULO E PLACA</t>
  </si>
  <si>
    <t>ED-15751</t>
  </si>
  <si>
    <t>CONJUNTO DE UMA (1) TOMADA TELEFÔNICA (CONECTOR RJ11), COM PLACA 4"X2" DE UM (1) POSTO, INCLUSIVE FORNECIMENTO, INSTALAÇÃO, SUPORTE, MÓDULO E PLACA</t>
  </si>
  <si>
    <t>ED-15760</t>
  </si>
  <si>
    <t>CONJUNTO DE UMA (1) TOMADA TELEFÔNICA (CONECTOR RJ11) E UMA (1) TOMADA DE DADOS (CONECTOR RJ45 CAT.6E), COM PLACA 4"X2" DE DOIS (2) POSTOS, INCLUSIVE FORNECIMENTO, INSTALAÇÃO, SUPORTE, MÓDULO E PLACA</t>
  </si>
  <si>
    <t>ED-49119</t>
  </si>
  <si>
    <t>CONJUNTO PARA CONDULETE DE 3/4" (20MM) COM UMA (1) TOMADA DE DADOS OU TELEFONIA (CONECTOR RJ45 CAT.6E OU RJ11) E PLACA DE UM (1) POSTO, INCLUSIVE FORNECIMENTO, INSTALAÇÃO, SUPORTE, MÓDULO E PLACA, EXCLUSIVE CONDULETE</t>
  </si>
  <si>
    <t>ED-5630</t>
  </si>
  <si>
    <t>MÓDULO PARA REDE (CONECTOR RJ45 CAT.5E), INCLUSIVE FORNECIMENTO E INSTALAÇÃO, EXCLUSIVE PLACA E SUPORTE</t>
  </si>
  <si>
    <t>ED-5631</t>
  </si>
  <si>
    <t>MÓDULO PARA REDE (CONECTOR RJ45 CAT.6E), INCLUSIVE FORNECIMENTO E INSTALAÇÃO, EXCLUSIVE PLACA E SUPORTE</t>
  </si>
  <si>
    <t>ED-5629</t>
  </si>
  <si>
    <t>MÓDULO PARA TELEFONE (CONECTOR RJ11), INCLUSIVE FORNECIMENTO E INSTALAÇÃO, EXCLUSIVE PLACA E SUPORTE</t>
  </si>
  <si>
    <t>ED-48383</t>
  </si>
  <si>
    <t>TOMADA PARA LÓGICA COM CAIXA SISTEMA "X", APARENTE</t>
  </si>
  <si>
    <t>CERTIFICAÇÃO DE REDE LÓGICA</t>
  </si>
  <si>
    <t>ED-48367</t>
  </si>
  <si>
    <t>CERTIFICAÇÃO DE GARANTIA DE TRANSMISSÃO DE CABOS LÓGICOS - CATEGORIA 5E</t>
  </si>
  <si>
    <t>ED-48368</t>
  </si>
  <si>
    <t>CERTIFICAÇÃO DE GARANTIA DE TRANSMISSÃO DE CABOS LÓGICOS CAT. 5/6</t>
  </si>
  <si>
    <t>RACK E  ACESSÓRIOS</t>
  </si>
  <si>
    <t>ED-48362</t>
  </si>
  <si>
    <t>ANILHA (MARCADOR) PARA IDENTIFICAÇÃO DE CABOS (# 16 MM2) - 500 UN</t>
  </si>
  <si>
    <t>ED-48361</t>
  </si>
  <si>
    <t>ANILHA (MARCADOR) PARA IDENTIFICAÇÃO DE CABOS (# 6 MM2) - 500 UN</t>
  </si>
  <si>
    <t>ED-48376</t>
  </si>
  <si>
    <t>GAVETA DE VENTILAÇÃO COM 4 VENTILADORES PARA RACK 19"</t>
  </si>
  <si>
    <t>ED-48377</t>
  </si>
  <si>
    <t>ORGANIZADOR DE CABOS DE 1U PARA RACK 19"</t>
  </si>
  <si>
    <t>ED-48372</t>
  </si>
  <si>
    <t>PATCH CORD RJ45/RJ45 UTP-4P METÁLICO CATEGORIA 6, PINAGEM T568A NA COR AZUL (VOZ), COMPRIMENTO 3 METROS</t>
  </si>
  <si>
    <t>ED-48373</t>
  </si>
  <si>
    <t>PATCH PANEL 24 POSIÇÕES, CATEGORIA COM GUIA TRASEIRO</t>
  </si>
  <si>
    <t>ED-48374</t>
  </si>
  <si>
    <t>PATCH PANEL 48 POSIÇÕES, CATEGORIA COM GUIA TRASEIRO</t>
  </si>
  <si>
    <t>ED-48375</t>
  </si>
  <si>
    <t>RÉGUA COM 8 TOMADAS (2P+T), PARA FIXAÇÃO NO RACK DE 19" (1U)</t>
  </si>
  <si>
    <t>ED-48378</t>
  </si>
  <si>
    <t>TAMPA CEGA DE 1U PARA RACK 19"</t>
  </si>
  <si>
    <t>SISTEMAS DE CFTV</t>
  </si>
  <si>
    <t>FIO E CABO PARA CFTV</t>
  </si>
  <si>
    <t>ED-48364</t>
  </si>
  <si>
    <t>CABO COAXIAL RG-59, IMPEDÂNCIA 75 OHM, CONDUTOR EM FIO DE COBRE NU, BLINDAGEM TRANÇA FORMADA POR FIOS DE COBRE MALHA 90%</t>
  </si>
  <si>
    <t>ED-48363</t>
  </si>
  <si>
    <t>CABO COAXIAL RG-59-75 OHMS</t>
  </si>
  <si>
    <t>INSTALAÇÕES DE SPDA</t>
  </si>
  <si>
    <t>HASTE PARA ATERRAMENTO</t>
  </si>
  <si>
    <t>HASTE DE AÇO COBREADA PARA ATERRAMENTO DIÂMETRO 3/4"X 2400 MM,CONFORME PADRÕES TELEBRÁS</t>
  </si>
  <si>
    <t>HASTE DE AÇO COBREADA PARA ATERRAMENTO DIÂMETRO 3/4"X 3000 MM,CONFORME PADRÕES TELEBRÁS</t>
  </si>
  <si>
    <t>ED-51067</t>
  </si>
  <si>
    <t>HASTE PARA ATERRAMENTO, ALTA CAMADA, 3/4" X 3M</t>
  </si>
  <si>
    <t>CAIXA DE INSPEÇÃO</t>
  </si>
  <si>
    <t>CAIXA DE INSPEÇÃO EM CIMENTO AGREGADO 300X300 MM COM TAPA EM FERRO FUNDIDO</t>
  </si>
  <si>
    <t>ED-51055</t>
  </si>
  <si>
    <t>CAIXA DE INSPEÇÃO EM PVC, DIÂMETRO DE 30CM, ALTURA DE 30CM, COM TAMPA EM FERRO FUNDIDO, EXCLUSIVE HASTE DE ATERRAMENTO, INCLUSIVE INSTALAÇÃO</t>
  </si>
  <si>
    <t>ATERRAMENTO</t>
  </si>
  <si>
    <t>ED-48700</t>
  </si>
  <si>
    <t>ATERRAMENTO COM HASTES COPPERWELD, DIÂMETRO DE  5/8", COMPRIMENTO DE 240CM, EXCLUSIVE CABO E CAIXA PARA ATERRAMENTO, INCLUSIVE GRAMPO PARA HASTE E INSTALAÇÃO</t>
  </si>
  <si>
    <t>ED-48702</t>
  </si>
  <si>
    <t>CAIXA PRÉ MOLDADA PARA ATERRAMENTO COM TAMPA DE CONCRETO 25 x 25 x 50 CM, INCLUSIVE ESCAVAÇÃO E BOTA FORA</t>
  </si>
  <si>
    <t>CAIXA DE EQUALIZAÇÃO</t>
  </si>
  <si>
    <t>CAIXA DE EQUALIZAÇÃO DE EMBUTIR COM SAIDAS NAS PARTES SUPERIOR E INFERIOR PARA ELETRODUTO DE 25MM (1"), 20 X 20 X 14 MM, COM NOVE TERMINAIS</t>
  </si>
  <si>
    <t>ED-51053</t>
  </si>
  <si>
    <t>CAIXA DE EQUALIZAÇÃO PARA USO INTERNO COM 9 TERMINAIS 210X210X90MM EM AÇO</t>
  </si>
  <si>
    <t>ED-51054</t>
  </si>
  <si>
    <t>CAIXA DE EQUALIZAÇÃO PARA USO INTERNO E EXTERNO COM 9 TERMINAIS 380X320X175MM EM AÇO E ACABAMENTO EM EPOXI</t>
  </si>
  <si>
    <t>PROTEÇÃO CONTRA SURTO</t>
  </si>
  <si>
    <t>ED-51066</t>
  </si>
  <si>
    <t>FUSÍVEL DIAZED RETARDADO 35A</t>
  </si>
  <si>
    <t>ED-51065</t>
  </si>
  <si>
    <t>FUSÍVEL DIAZED RETARDADO 63A</t>
  </si>
  <si>
    <t>VLC SLIM CLASSE 1 275V 12,5/60kA</t>
  </si>
  <si>
    <t>BARRA CHATA,CHAPA E FITA METÁLICA</t>
  </si>
  <si>
    <t>ED-51018</t>
  </si>
  <si>
    <t>BARRA CHATA DE ALUMÍNIO 3/4" X 1/4" X 3M</t>
  </si>
  <si>
    <t>ED-51019</t>
  </si>
  <si>
    <t>BARRA CHATA DE ALUMÍNIO 7/8" X 1/8" X 3M</t>
  </si>
  <si>
    <t>ED-51049</t>
  </si>
  <si>
    <t>CURVA DE ALUMÍNIO 3/4" X 1/4" X 300MM</t>
  </si>
  <si>
    <t>ED-51050</t>
  </si>
  <si>
    <t>CURVA DE ALUMÍNIO 7/8" X 1/8" X 300MM</t>
  </si>
  <si>
    <t>ED-51051</t>
  </si>
  <si>
    <t>CURVA DE COBRE 3/4" X 3/16" X 300MM</t>
  </si>
  <si>
    <t>BARRA REDONDA DE AÇO GALVANIZADA À FOGO</t>
  </si>
  <si>
    <t>ED-51022</t>
  </si>
  <si>
    <t>RE-BAR 10MM X 3M COM 3 CLIPS PARA EMENDA 8-10MM</t>
  </si>
  <si>
    <t>ED-51023</t>
  </si>
  <si>
    <t>RE-BAR 3/8" X 3,4M COM 3 CLIPS PARA EMENDA 8-10MM</t>
  </si>
  <si>
    <t>RE-BAR 8MM X 4M COM 3 CLIPS PARA EMENDA 8-10MM</t>
  </si>
  <si>
    <t>CABO DE ALUMÍNIO NÚ</t>
  </si>
  <si>
    <t>ED-13943</t>
  </si>
  <si>
    <t>CABO DE ALUMÍNIO NU SEM ALMA 2/0 AWG 7 FIOSX3,50MM, PARA ELEMENTOS DE CAPTAÇÃO/ ANEL DE CINTAMENTO/ DESCIDA (SPDA), INCLUSIVE SUPORTE E ISOLADOR</t>
  </si>
  <si>
    <t>ED-13937</t>
  </si>
  <si>
    <t>CABO DE ALUMÍNIO NU SEM ALMA 2/0 AWG 7 FIOSX3,50MM, PARA ELEMENTOS DE CAPTAÇÃO/ANEL DE CINTAMENTO (SPDA), INCLUSIVE PRESILHA DE FIXAÇÃO</t>
  </si>
  <si>
    <t>CABO DE COBRE NÚ</t>
  </si>
  <si>
    <t>CABO DE COBRE NU #16MM2 - 7 FIOSX1,70MM, PARA ELEMENTOS  DE CAPTAÇÃO/ ANEL DE CINTAMENTO/ DESCIDA (SPDA), INCLUSIVE SUPORTE E ISOLADOR</t>
  </si>
  <si>
    <t>ED-13931</t>
  </si>
  <si>
    <t>CABO DE COBRE NU #16MM2 - 7 FIOSX1,70MM, PARA ELEMENTOS DE CAPTAÇÃO/ANEL DE CINTAMENTO (SPDA), INCLUSIVE PRESILHA DE FIXAÇÃO</t>
  </si>
  <si>
    <t>ED-13939</t>
  </si>
  <si>
    <t>CABO DE COBRE NU #25MM2 - 7 FIOSX2,06MM, PARA ELEMENTOS DE CAPTAÇÃO/ ANEL DE CINTAMENTO/ DESCIDA (SPDA), INCLUSIVE SUPORTE E ISOLADOR</t>
  </si>
  <si>
    <t>ED-13932</t>
  </si>
  <si>
    <t>CABO DE COBRE NU #25MM2 - 7 FIOSX2,06MM, PARA ELEMENTOS DE CAPTAÇÃO/ANEL DE CINTAMENTO (SPDA), INCLUSIVE PRESILHA DE FIXAÇÃO</t>
  </si>
  <si>
    <t>CABO DE COBRE NU #35MM2 - 7 FIOSX2,50MM, PARA ELEMENTOS  DE CAPTAÇÃO/ ANEL DE CINTAMENTO/ DESCIDA (SPDA), INCLUSIVE SUPORTE E ISOLADOR</t>
  </si>
  <si>
    <t>ED-13934</t>
  </si>
  <si>
    <t>CABO DE COBRE NU #35MM2 - 7 FIOSX2,50MM, PARA ELEMENTOS DE CAPTAÇÃO/ANEL DE CINTAMENTO (SPDA), INCLUSIVE PRESILHA DE FIXAÇÃO</t>
  </si>
  <si>
    <t>ED-13935</t>
  </si>
  <si>
    <t>CABO DE COBRE NU #50 MM2 - 7 FIOSX3,00MM, PARA ELEMENTOS DE CAPTAÇÃO/ANEL DE CINTAMENTO (SPDA), INCLUSIVE PRESILHA DE FIXAÇÃO</t>
  </si>
  <si>
    <t>CABO DE COBRE NU #50MM2 - 7 FIOSX3,00MM, PARA ELEMENTOS  DE CAPTAÇÃO/ ANEL DE CINTAMENTO/ DESCIDA (SPDA), INCLUSIVE SUPORTE E ISOLADOR</t>
  </si>
  <si>
    <t>CORDOALHA FLEXÍVEL</t>
  </si>
  <si>
    <t>ED-51033</t>
  </si>
  <si>
    <t>CORDOALHA EM AÇO GALVANIZADO 3/8" SM COM 7 FIOS</t>
  </si>
  <si>
    <t>ED-51034</t>
  </si>
  <si>
    <t>CORDOALHA FLEXÍVEL DE COBRE ESTANHADO 25 X 100 MM COM 4 FUROS D = 11 MM</t>
  </si>
  <si>
    <t>ED-51035</t>
  </si>
  <si>
    <t>CORDOALHA FLEXÍVEL DE COBRE ESTANHADO 25 X 235 MM COM 4 FUROS D = 11 MM</t>
  </si>
  <si>
    <t>ED-51036</t>
  </si>
  <si>
    <t>CORDOALHA FLEXÍVEL DE COBRE ESTANHADO 25 X 300 MM COM 4 FUROS D = 11 MM</t>
  </si>
  <si>
    <t>ED-51037</t>
  </si>
  <si>
    <t>CORDOALHA FLEXÍVEL DE COBRE ESTANHADO 25 X 500 MM COM 4 FUROS D = 11 MM</t>
  </si>
  <si>
    <t>SISTEMA DE PARA-RAIO</t>
  </si>
  <si>
    <t>ED-51015</t>
  </si>
  <si>
    <t>APARELHO SINALIZADOR NOTURNO DE OBSTÁCULOS AÉREO, SIMPLES, COM CÉLULA FOTOELÉTRICA, INCLUSIVE UMA (1) LÂMPADA LED, POTÊNCIA 9W, BULBO A60, E SUPORTE DE TOPO PARA MASTRO, EXCLUSIVE MASTRO</t>
  </si>
  <si>
    <t>ED-51017</t>
  </si>
  <si>
    <t>ATERRAMENTO COMPLETO PARA PÁRA-RAIOS , COM HASTES DE COBRE COM ALMA DE AÇO TIPO "COPPERWELD"</t>
  </si>
  <si>
    <t>ED-51068</t>
  </si>
  <si>
    <t>MASTRO SIMPLES DE FERRO GALVANIZADO PARA PÁRA-RAIOS, ALTURA DE 3 M, Ø 40 MM (1 1/2") OU 50 MM (2"), COMPLETO</t>
  </si>
  <si>
    <t>PARA-RAIO DE LATAO CROMADO, COBRE CROMADO OU ACO INOXIDAVEL, TIPO FRANKLIN</t>
  </si>
  <si>
    <t>TERMINAL E CONECTOR</t>
  </si>
  <si>
    <t>TERMINAL A COMPRESSAO EM COBRE ESTANHADO 1 FURO PARA CABO 16 MM2</t>
  </si>
  <si>
    <t>TERMINAL A COMPRESSAO EM COBRE ESTANHADO 1 FURO PARA CABO 2,5 MM2</t>
  </si>
  <si>
    <t>TERMINAL A COMPRESSAO EM COBRE ESTANHADO 1 FURO PARA CABO 25 MM2</t>
  </si>
  <si>
    <t>ED-51086</t>
  </si>
  <si>
    <t>TERMINAL A COMPRESSAO EM COBRE ESTANHADO 1 FURO PARA CABO 35 MM2</t>
  </si>
  <si>
    <t>ED-51087</t>
  </si>
  <si>
    <t>TERMINAL A COMPRESSAO EM COBRE ESTANHADO 1 FURO PARA CABO 50 MM2</t>
  </si>
  <si>
    <t>ED-51088</t>
  </si>
  <si>
    <t>TERMINAL A COMPRESSAO EM COBRE ESTANHADO 2 FUROS PARA CABO 16 MM2</t>
  </si>
  <si>
    <t>ED-51089</t>
  </si>
  <si>
    <t>TERMINAL A COMPRESSAO EM COBRE ESTANHADO 2 FUROS PARA CABO 25 MM2</t>
  </si>
  <si>
    <t>TERMINAL A COMPRESSAO EM COBRE ESTANHADO 2 FUROS PARA CABO 35 MM2</t>
  </si>
  <si>
    <t>ED-51091</t>
  </si>
  <si>
    <t>TERMINAL A COMPRESSAO EM COBRE ESTANHADO 2 FUROS PARA CABO 50 MM2</t>
  </si>
  <si>
    <t>ABRAÇADEIRA</t>
  </si>
  <si>
    <t>ED-51012</t>
  </si>
  <si>
    <t>ABRAÇADEIRA GUIA PARA MASTROS SIMPLES PARA DUAS DESCIDA 1 1/2"</t>
  </si>
  <si>
    <t>ED-51013</t>
  </si>
  <si>
    <t>ABRAÇADEIRA GUIA PARA MASTROS SIMPLES PARA DUAS DESCIDA 2"</t>
  </si>
  <si>
    <t>ED-51010</t>
  </si>
  <si>
    <t>ABRAÇADEIRA GUIA PARA MASTROS SIMPLES PARA UMA DESCIDA 1 1/2"</t>
  </si>
  <si>
    <t>ED-51011</t>
  </si>
  <si>
    <t>ABRAÇADEIRA GUIA PARA MASTROS SIMPLES PARA UMA DESCIDA 2"</t>
  </si>
  <si>
    <t>SINALIZADOR</t>
  </si>
  <si>
    <t>ED-51016</t>
  </si>
  <si>
    <t>APARELHO SINALIZADOR NOTURNO DE OBSTÁCULOS AÉREO, DUPLO, COM CÉLULA FOTOELÉTRICA, INCLUSIVE DUAS (2) LÂMPADAS LED, POTÊNCIA 9W, BULBO A60, E SUPORTE DE TOPO PARA MASTRO, EXCLUSIVE MASTRO</t>
  </si>
  <si>
    <t>HIDRÔMETRO E CAVALETE</t>
  </si>
  <si>
    <t>ED-15204</t>
  </si>
  <si>
    <t>KIT CAVALETE PARA MEDIÇÃO DE ÁGUA, EMBUTIDO EM ALVENARIA, EM AÇO GALVANIZADO DN 20MM (1/2") - PADRÃO CONCESSIONÁRIA LOCAL, EXCLUSIVE HIDRÔMETRO</t>
  </si>
  <si>
    <t>ED-15205</t>
  </si>
  <si>
    <t>KIT CAVALETE PARA MEDIÇÃO DE ÁGUA, EMBUTIDO EM ALVENARIA, EM AÇO GALVANIZADO DN 25MM (3/4") - PADRÃO CONCESSIONÁRIA LOCAL, EXCLUSIVE HIDRÔMETRO</t>
  </si>
  <si>
    <t>ED-15206</t>
  </si>
  <si>
    <t>KIT CAVALETE PARA MEDIÇÃO DE ÁGUA, INSTALADO SOBRE PISO, EM AÇO GALVANIZADO DN 20MM (1/2") - PADRÃO CONCESSIONÁRIA LOCAL, INCLUSIVE BASE EM CONCRETO DE 25 MPA PARA CAVALETE, EXCLUSIVE HIDRÔMETRO</t>
  </si>
  <si>
    <t>ED-15207</t>
  </si>
  <si>
    <t>KIT CAVALETE PARA MEDIÇÃO DE ÁGUA, INSTALADO SOBRE PISO, EM AÇO GALVANIZADO DN 25MM (3/4") - PADRÃO CONCESSIONÁRIA LOCAL, INCLUSIVE BASE EM CONCRETO DE 25 MPA PARA CAVALETE, EXCLUSIVE HIDRÔMETRO</t>
  </si>
  <si>
    <t>TUBULAÇÃO PARA ESGOTO</t>
  </si>
  <si>
    <t>ED-50105</t>
  </si>
  <si>
    <t>FORNECIMENTO E ASSENTAMENTO DE TUBO PVC RÍGIDO, COLETOR DE ESGOTO LISO (JEI), DN 100 MM (4"), INCLUSIVE CONEXÕES</t>
  </si>
  <si>
    <t>ED-50106</t>
  </si>
  <si>
    <t>FORNECIMENTO E ASSENTAMENTO DE TUBO PVC RÍGIDO, COLETOR DE ESGOTO LISO (JEI), DN 150 MM (6"), INCLUSIVE CONEXÕES</t>
  </si>
  <si>
    <t>ED-50107</t>
  </si>
  <si>
    <t>FORNECIMENTO E ASSENTAMENTO DE TUBO PVC RÍGIDO, COLETOR DE ESGOTO LISO (JEI), DN 200 MM (8"), INCLUSIVE CONEXÕES</t>
  </si>
  <si>
    <t>ED-50108</t>
  </si>
  <si>
    <t>FORNECIMENTO E ASSENTAMENTO DE TUBO PVC RÍGIDO, COLETOR DE ESGOTO LISO (JEI), DN 250 MM (10"), INCLUSIVE CONEXÕES</t>
  </si>
  <si>
    <t>ED-50109</t>
  </si>
  <si>
    <t>FORNECIMENTO E ASSENTAMENTO DE TUBO PVC RÍGIDO, COLETOR DE ESGOTO LISO (JEI), DN 300 MM (12"), INCLUSIVE CONEXÕES</t>
  </si>
  <si>
    <t>ED-50110</t>
  </si>
  <si>
    <t>FORNECIMENTO E ASSENTAMENTO DE TUBO PVC RÍGIDO, COLETOR DE ESGOTO LISO (JEI), DN 350 MM (14"), INCLUSIVE CONEXÕES</t>
  </si>
  <si>
    <t>ED-50111</t>
  </si>
  <si>
    <t>FORNECIMENTO E ASSENTAMENTO DE TUBO PVC RÍGIDO, COLETOR DE ESGOTO LISO (JEI), DN 400 MM (16"), INCLUSIVE CONEXÕES</t>
  </si>
  <si>
    <t>ED-50034</t>
  </si>
  <si>
    <t>FORNECIMENTO E ASSENTAMENTO DE TUBO PVC RÍGIDO, ESGOTO, PB - SÉRIE NORMAL, DN 40MM (1.1/2"), INCLUSIVE CONEXÕES</t>
  </si>
  <si>
    <t>ED-50035</t>
  </si>
  <si>
    <t>FORNECIMENTO E ASSENTAMENTO DE TUBO PVC RÍGIDO, ESGOTO, PB - SÉRIE REFORÇADO, DN 40MM (1.1/2"), INCLUSIVE CONEXÕES</t>
  </si>
  <si>
    <t>ED-50029</t>
  </si>
  <si>
    <t>FORNECIMENTO E ASSENTAMENTO DE TUBO PVC RÍGIDO, ESGOTO, PBV - SÉRIE NORMAL, DN 100 MM (4"), INCLUSIVE CONEXÕES</t>
  </si>
  <si>
    <t>ED-50030</t>
  </si>
  <si>
    <t>FORNECIMENTO E ASSENTAMENTO DE TUBO PVC RÍGIDO, ESGOTO, PBV - SÉRIE NORMAL, DN 150 MM (6"), INCLUSIVE CONEXÕES</t>
  </si>
  <si>
    <t>ED-50031</t>
  </si>
  <si>
    <t>FORNECIMENTO E ASSENTAMENTO DE TUBO PVC RÍGIDO, ESGOTO, PBV - SÉRIE NORMAL, DN 200 MM (8"), INCLUSIVE CONEXÕES</t>
  </si>
  <si>
    <t>ED-50027</t>
  </si>
  <si>
    <t>FORNECIMENTO E ASSENTAMENTO DE TUBO PVC RÍGIDO, ESGOTO, PBV - SÉRIE NORMAL, DN 50 MM (2"), INCLUSIVE CONEXÕES</t>
  </si>
  <si>
    <t>ED-50028</t>
  </si>
  <si>
    <t>FORNECIMENTO E ASSENTAMENTO DE TUBO PVC RÍGIDO, ESGOTO, PBV - SÉRIE NORMAL, DN 75 MM (3"), INCLUSIVE CONEXÕES</t>
  </si>
  <si>
    <t>ED-50038</t>
  </si>
  <si>
    <t>FORNECIMENTO E ASSENTAMENTO DE TUBO PVC RÍGIDO, ESGOTO, PBV - SÉRIE REFORÇADO, DN 100 MM (4"), INCLUSIVE CONEXÕES</t>
  </si>
  <si>
    <t>ED-50039</t>
  </si>
  <si>
    <t>FORNECIMENTO E ASSENTAMENTO DE TUBO PVC RÍGIDO, ESGOTO, PBV - SÉRIE REFORÇADO, DN 150 MM (6"), INCLUSIVE CONEXÕES</t>
  </si>
  <si>
    <t>ED-50036</t>
  </si>
  <si>
    <t>FORNECIMENTO E ASSENTAMENTO DE TUBO PVC RÍGIDO, ESGOTO, PBV - SÉRIE REFORÇADO, DN 50 MM (2"), INCLUSIVE CONEXÕES</t>
  </si>
  <si>
    <t>ED-50037</t>
  </si>
  <si>
    <t>FORNECIMENTO E ASSENTAMENTO DE TUBO PVC RÍGIDO, ESGOTO, PBV - SÉRIE REFORÇADO, DN 75 MM (3"), INCLUSIVE CONEXÕES</t>
  </si>
  <si>
    <t>ED-8847</t>
  </si>
  <si>
    <t>FORNECIMENTO E ASSENTAMENTO DE TUBO PVC RÍGIDO, VENTILAÇÃO, PBV - SÉRIE NORMAL, DN 100 MM (4"), INCLUSIVE CONEXÕES</t>
  </si>
  <si>
    <t>ED-8845</t>
  </si>
  <si>
    <t>FORNECIMENTO E ASSENTAMENTO DE TUBO PVC RÍGIDO, VENTILAÇÃO, PBV - SÉRIE NORMAL, DN 50 MM (2"), INCLUSIVE CONEXÕES</t>
  </si>
  <si>
    <t>ED-8846</t>
  </si>
  <si>
    <t>FORNECIMENTO E ASSENTAMENTO DE TUBO PVC RÍGIDO, VENTILAÇÃO, PBV - SÉRIE NORMAL, DN 75 MM (3"), INCLUSIVE CONEXÕES</t>
  </si>
  <si>
    <t>TUBULAÇÃO DE PVC SOLDÁVEL</t>
  </si>
  <si>
    <t>ED-49844</t>
  </si>
  <si>
    <t>ADAPTADOR SOLDÁVEL DE PVC MARROM COM FLANGES E ANEL PARA CAIXA DÁGUA Ø 20 MM X 1/2"</t>
  </si>
  <si>
    <t>ED-49845</t>
  </si>
  <si>
    <t>ADAPTADOR SOLDÁVEL DE PVC MARROM COM FLANGES E ANEL PARA CAIXA DÁGUA Ø 25 MM X 3/4"</t>
  </si>
  <si>
    <t>ED-49846</t>
  </si>
  <si>
    <t>ADAPTADOR SOLDÁVEL DE PVC MARROM COM FLANGES E ANEL PARA CAIXA DÁGUA Ø 32 MM X 1"</t>
  </si>
  <si>
    <t>ED-49847</t>
  </si>
  <si>
    <t>ADAPTADOR SOLDÁVEL DE PVC MARROM COM FLANGES E ANEL PARA CAIXA DÁGUA Ø 40 MM X 1 1/4"</t>
  </si>
  <si>
    <t>ED-49848</t>
  </si>
  <si>
    <t>ADAPTADOR SOLDÁVEL DE PVC MARROM COM FLANGES E ANEL PARA CAIXA DÁGUA Ø 50 MM X 1 1/2"</t>
  </si>
  <si>
    <t>ED-49849</t>
  </si>
  <si>
    <t>ADAPTADOR SOLDÁVEL DE PVC MARROM COM FLANGES E ANEL PARA CAIXA DÁGUA Ø 60 MM X 2"</t>
  </si>
  <si>
    <t>ED-50026</t>
  </si>
  <si>
    <t>FORNECIMENTO E ASSENTAMENTO DE TUBO PVC RÍGIDO SOLDÁVEL, ÁGUA FRIA, DN 110 MM (4"), INCLUSIVE CONEXÕES</t>
  </si>
  <si>
    <t>ED-50018</t>
  </si>
  <si>
    <t>FORNECIMENTO E ASSENTAMENTO DE TUBO PVC RÍGIDO SOLDÁVEL, ÁGUA FRIA, DN 20 MM (1/2"), INCLUSIVE CONEXÕES</t>
  </si>
  <si>
    <t>ED-50019</t>
  </si>
  <si>
    <t>FORNECIMENTO E ASSENTAMENTO DE TUBO PVC RÍGIDO SOLDÁVEL, ÁGUA FRIA, DN 25 MM (3/4") , INCLUSIVE CONEXÕES</t>
  </si>
  <si>
    <t>ED-50020</t>
  </si>
  <si>
    <t>FORNECIMENTO E ASSENTAMENTO DE TUBO PVC RÍGIDO SOLDÁVEL, ÁGUA FRIA, DN 32 MM (1") , INCLUSIVE CONEXÕES</t>
  </si>
  <si>
    <t>ED-50021</t>
  </si>
  <si>
    <t>FORNECIMENTO E ASSENTAMENTO DE TUBO PVC RÍGIDO SOLDÁVEL, ÁGUA FRIA, DN 40 MM (1.1/4"), INCLUSIVE CONEXÕES</t>
  </si>
  <si>
    <t>ED-50022</t>
  </si>
  <si>
    <t>FORNECIMENTO E ASSENTAMENTO DE TUBO PVC RÍGIDO SOLDÁVEL, ÁGUA FRIA, DN 50 MM (1.1/2"), INCLUSIVE CONEXÕES</t>
  </si>
  <si>
    <t>ED-50023</t>
  </si>
  <si>
    <t>FORNECIMENTO E ASSENTAMENTO DE TUBO PVC RÍGIDO SOLDÁVEL, ÁGUA FRIA, DN 60 MM (2"), INCLUSIVE CONEXÕES</t>
  </si>
  <si>
    <t>ED-50024</t>
  </si>
  <si>
    <t>FORNECIMENTO E ASSENTAMENTO DE TUBO PVC RÍGIDO SOLDÁVEL, ÁGUA FRIA, DN 75 MM (2.1/2"), INCLUSIVE CONEXÕES</t>
  </si>
  <si>
    <t>ED-50025</t>
  </si>
  <si>
    <t>FORNECIMENTO E ASSENTAMENTO DE TUBO PVC RÍGIDO SOLDÁVEL, ÁGUA FRIA, DN 85 MM (3"), INCLUSIVE CONEXÕES</t>
  </si>
  <si>
    <t>TUBULAÇÃO DE PVC ROSCÁVEL</t>
  </si>
  <si>
    <t>ED-50080</t>
  </si>
  <si>
    <t>FORNECIMENTO E ASSENTAMENTO DE TUBO PVC RÍGIDO ROSCÁVEL, ÁGUA FRIA, DN 1" (32 MM), INCLUSIVE CONEXÕES</t>
  </si>
  <si>
    <t>ED-50082</t>
  </si>
  <si>
    <t>FORNECIMENTO E ASSENTAMENTO DE TUBO PVC RÍGIDO ROSCÁVEL, ÁGUA FRIA, DN 1.1/2" (50 MM), INCLUSIVE CONEXÕES</t>
  </si>
  <si>
    <t>ED-50081</t>
  </si>
  <si>
    <t>FORNECIMENTO E ASSENTAMENTO DE TUBO PVC RÍGIDO ROSCÁVEL, ÁGUA FRIA, DN 1.1/4" (40 MM), INCLUSIVE CONEXÕES</t>
  </si>
  <si>
    <t>ED-50078</t>
  </si>
  <si>
    <t xml:space="preserve">FORNECIMENTO E ASSENTAMENTO DE TUBO PVC RÍGIDO ROSCÁVEL, ÁGUA FRIA, DN 1/2" (20 MM), INCLUSIVE CONEXÕES </t>
  </si>
  <si>
    <t>ED-50083</t>
  </si>
  <si>
    <t>FORNECIMENTO E ASSENTAMENTO DE TUBO PVC RÍGIDO ROSCÁVEL, ÁGUA FRIA, DN 2" (60 MM), INCLUSIVE CONEXÕES</t>
  </si>
  <si>
    <t>ED-50084</t>
  </si>
  <si>
    <t>FORNECIMENTO E ASSENTAMENTO DE TUBO PVC RÍGIDO ROSCÁVEL, ÁGUA FRIA, DN 2.1/2" (75 MM), INCLUSIVE CONEXÕES</t>
  </si>
  <si>
    <t>ED-50085</t>
  </si>
  <si>
    <t>FORNECIMENTO E ASSENTAMENTO DE TUBO PVC RÍGIDO ROSCÁVEL, ÁGUA FRIA, DN 3" (85 MM), INCLUSIVE CONEXÕES</t>
  </si>
  <si>
    <t>ED-50079</t>
  </si>
  <si>
    <t>FORNECIMENTO E ASSENTAMENTO DE TUBO PVC RÍGIDO ROSCÁVEL, ÁGUA FRIA, DN 3/4" (25 MM), INCLUSIVE CONEXÕES</t>
  </si>
  <si>
    <t>ED-50086</t>
  </si>
  <si>
    <t>FORNECIMENTO E ASSENTAMENTO DE TUBO PVC RÍGIDO ROSCÁVEL, ÁGUA FRIA, DN 4" (110 MM), INCLUSIVE CONEXÕES</t>
  </si>
  <si>
    <t>TUBULAÇÃO DE POLIPROPILENO (PPR)</t>
  </si>
  <si>
    <t>ED-50061</t>
  </si>
  <si>
    <t>FORNECIMENTO E ASSENTAMENTO DE TUBO DE POLIPROPILENO (PPR), PRESSÃO DE 12 KGF/CM², INCLUSIVE CONEXÕES E SUPORTES, D = 110 MM (NBR 15813)</t>
  </si>
  <si>
    <t>ED-50055</t>
  </si>
  <si>
    <t>FORNECIMENTO E ASSENTAMENTO DE TUBO DE POLIPROPILENO (PPR), PRESSÃO DE 12 KGF/CM², INCLUSIVE CONEXÕES E SUPORTES, D = 32 MM (NBR 15813)</t>
  </si>
  <si>
    <t>ED-50056</t>
  </si>
  <si>
    <t>FORNECIMENTO E ASSENTAMENTO DE TUBO DE POLIPROPILENO (PPR), PRESSÃO DE 12 KGF/CM², INCLUSIVE CONEXÕES E SUPORTES, D = 40 MM (NBR 15813)</t>
  </si>
  <si>
    <t>ED-50057</t>
  </si>
  <si>
    <t>FORNECIMENTO E ASSENTAMENTO DE TUBO DE POLIPROPILENO (PPR), PRESSÃO DE 12 KGF/CM², INCLUSIVE CONEXÕES E SUPORTES, D = 50 MM (NBR 15813)</t>
  </si>
  <si>
    <t>ED-50058</t>
  </si>
  <si>
    <t>FORNECIMENTO E ASSENTAMENTO DE TUBO DE POLIPROPILENO (PPR), PRESSÃO DE 12 KGF/CM², INCLUSIVE CONEXÕES E SUPORTES, D = 63 MM (NBR 15813)</t>
  </si>
  <si>
    <t>ED-50059</t>
  </si>
  <si>
    <t>FORNECIMENTO E ASSENTAMENTO DE TUBO DE POLIPROPILENO (PPR), PRESSÃO DE 12 KGF/CM², INCLUSIVE CONEXÕES E SUPORTES, D = 75 MM (NBR 15813)</t>
  </si>
  <si>
    <t>ED-50060</t>
  </si>
  <si>
    <t>FORNECIMENTO E ASSENTAMENTO DE TUBO DE POLIPROPILENO (PPR), PRESSÃO DE 12 KGF/CM², INCLUSIVE CONEXÕES E SUPORTES, D = 90 MM (NBR 15813)</t>
  </si>
  <si>
    <t>ED-50069</t>
  </si>
  <si>
    <t>FORNECIMENTO E ASSENTAMENTO DE TUBO DE POLIPROPILENO (PPR), PRESSÃO DE 20 KGF/CM², INCLUSIVE CONEXÕES E SUPORTES, D = 110 MM (NBR 15813)</t>
  </si>
  <si>
    <t>ED-50062</t>
  </si>
  <si>
    <t>FORNECIMENTO E ASSENTAMENTO DE TUBO DE POLIPROPILENO (PPR), PRESSÃO DE 20 KGF/CM², INCLUSIVE CONEXÕES E SUPORTES, D = 25 MM (NBR 15813)</t>
  </si>
  <si>
    <t>ED-50063</t>
  </si>
  <si>
    <t>FORNECIMENTO E ASSENTAMENTO DE TUBO DE POLIPROPILENO (PPR), PRESSÃO DE 20 KGF/CM², INCLUSIVE CONEXÕES E SUPORTES, D = 32 MM (NBR 15813)</t>
  </si>
  <si>
    <t>ED-50064</t>
  </si>
  <si>
    <t>FORNECIMENTO E ASSENTAMENTO DE TUBO DE POLIPROPILENO (PPR), PRESSÃO DE 20 KGF/CM², INCLUSIVE CONEXÕES E SUPORTES, D = 40 MM (NBR 15813)</t>
  </si>
  <si>
    <t>ED-50065</t>
  </si>
  <si>
    <t>FORNECIMENTO E ASSENTAMENTO DE TUBO DE POLIPROPILENO (PPR), PRESSÃO DE 20 KGF/CM², INCLUSIVE CONEXÕES E SUPORTES, D = 50 MM (NBR 15813)</t>
  </si>
  <si>
    <t>ED-50066</t>
  </si>
  <si>
    <t>FORNECIMENTO E ASSENTAMENTO DE TUBO DE POLIPROPILENO (PPR), PRESSÃO DE 20 KGF/CM², INCLUSIVE CONEXÕES E SUPORTES, D = 63 MM (NBR 15813)</t>
  </si>
  <si>
    <t>ED-50067</t>
  </si>
  <si>
    <t>FORNECIMENTO E ASSENTAMENTO DE TUBO DE POLIPROPILENO (PPR), PRESSÃO DE 20 KGF/CM², INCLUSIVE CONEXÕES E SUPORTES, D = 75 MM (NBR 15813)</t>
  </si>
  <si>
    <t>ED-50068</t>
  </si>
  <si>
    <t>FORNECIMENTO E ASSENTAMENTO DE TUBO DE POLIPROPILENO (PPR), PRESSÃO DE 20 KGF/CM², INCLUSIVE CONEXÕES E SUPORTES, D = 90 MM (NBR 15813)</t>
  </si>
  <si>
    <t>ED-50077</t>
  </si>
  <si>
    <t>FORNECIMENTO E ASSENTAMENTO DE TUBO DE POLIPROPILENO (PPR), PRESSÃO DE 25 KGF/CM², INCLUSIVE CONEXÕES E SUPORTES, D = 110 MM (NBR 15813)</t>
  </si>
  <si>
    <t>ED-50070</t>
  </si>
  <si>
    <t>FORNECIMENTO E ASSENTAMENTO DE TUBO DE POLIPROPILENO (PPR), PRESSÃO DE 25 KGF/CM², INCLUSIVE CONEXÕES E SUPORTES, D = 25 MM (NBR 15813)</t>
  </si>
  <si>
    <t>ED-50071</t>
  </si>
  <si>
    <t>FORNECIMENTO E ASSENTAMENTO DE TUBO DE POLIPROPILENO (PPR), PRESSÃO DE 25 KGF/CM², INCLUSIVE CONEXÕES E SUPORTES, D = 32 MM (NBR 15813)</t>
  </si>
  <si>
    <t>ED-50072</t>
  </si>
  <si>
    <t>FORNECIMENTO E ASSENTAMENTO DE TUBO DE POLIPROPILENO (PPR), PRESSÃO DE 25 KGF/CM², INCLUSIVE CONEXÕES E SUPORTES, D = 40 MM (NBR 15813)</t>
  </si>
  <si>
    <t>ED-50073</t>
  </si>
  <si>
    <t>FORNECIMENTO E ASSENTAMENTO DE TUBO DE POLIPROPILENO (PPR), PRESSÃO DE 25 KGF/CM², INCLUSIVE CONEXÕES E SUPORTES, D = 50 MM (NBR 15813)</t>
  </si>
  <si>
    <t>ED-50074</t>
  </si>
  <si>
    <t>FORNECIMENTO E ASSENTAMENTO DE TUBO DE POLIPROPILENO (PPR), PRESSÃO DE 25 KGF/CM², INCLUSIVE CONEXÕES E SUPORTES, D = 63 MM (NBR 15813)</t>
  </si>
  <si>
    <t>ED-50075</t>
  </si>
  <si>
    <t>FORNECIMENTO E ASSENTAMENTO DE TUBO DE POLIPROPILENO (PPR), PRESSÃO DE 25 KGF/CM², INCLUSIVE CONEXÕES E SUPORTES, D = 75 MM (NBR 15813)</t>
  </si>
  <si>
    <t>ED-50076</t>
  </si>
  <si>
    <t>FORNECIMENTO E ASSENTAMENTO DE TUBO DE POLIPROPILENO (PPR), PRESSÃO DE 25 KGF/CM², INCLUSIVE CONEXÕES E SUPORTES, D = 90 MM (NBR 15813)</t>
  </si>
  <si>
    <t>TUBULAÇÃO DE PEX</t>
  </si>
  <si>
    <t>ED-50121</t>
  </si>
  <si>
    <t>FORNECIMENTO E ASSENTAMENTO DE TUBO DE TUBOS DE POLIETILENO RETICULADO FLEXÍVEL (PEX), INCLUSIVE CONEXÕES METÁLICAS E SUPORTES, D = 16 MM (NBR 15939)</t>
  </si>
  <si>
    <t>ED-50122</t>
  </si>
  <si>
    <t>FORNECIMENTO E ASSENTAMENTO DE TUBO DE TUBOS DE POLIETILENO RETICULADO FLEXÍVEL (PEX), INCLUSIVE CONEXÕES METÁLICAS E SUPORTES, D = 20 MM (NBR 15939)</t>
  </si>
  <si>
    <t>ED-50123</t>
  </si>
  <si>
    <t>FORNECIMENTO E ASSENTAMENTO DE TUBO DE TUBOS DE POLIETILENO RETICULADO FLEXÍVEL (PEX), INCLUSIVE CONEXÕES METÁLICAS E SUPORTES, D = 25 MM (NBR 15939)</t>
  </si>
  <si>
    <t>ED-50124</t>
  </si>
  <si>
    <t>FORNECIMENTO E ASSENTAMENTO DE TUBO DE TUBOS DE POLIETILENO RETICULADO FLEXÍVEL (PEX), INCLUSIVE CONEXÕES METÁLICAS E SUPORTES, D = 32 MM (NBR 15939)</t>
  </si>
  <si>
    <t>TUBULAÇÃO DE CPVC</t>
  </si>
  <si>
    <t>ED-50120</t>
  </si>
  <si>
    <t>FORNECIMENTO E ASSENTAMENTO DE TUBO CPVC SOLDÁVEL, ÁGUA QUENTE, DN 114 MM (4"), INCLUSIVE CONEXÕES</t>
  </si>
  <si>
    <t>ED-50112</t>
  </si>
  <si>
    <t>FORNECIMENTO E ASSENTAMENTO DE TUBO CPVC SOLDÁVEL, ÁGUA QUENTE, DN 15 MM (1/2"), INCLUSIVE CONEXÕES</t>
  </si>
  <si>
    <t>ED-50113</t>
  </si>
  <si>
    <t>FORNECIMENTO E ASSENTAMENTO DE TUBO CPVC SOLDÁVEL, ÁGUA QUENTE, DN 22 MM (3/4"), INCLUSIVE CONEXÕES</t>
  </si>
  <si>
    <t>ED-50114</t>
  </si>
  <si>
    <t>FORNECIMENTO E ASSENTAMENTO DE TUBO CPVC SOLDÁVEL, ÁGUA QUENTE, DN 28 MM (1"), INCLUSIVE CONEXÕES</t>
  </si>
  <si>
    <t>ED-50115</t>
  </si>
  <si>
    <t>FORNECIMENTO E ASSENTAMENTO DE TUBO CPVC SOLDÁVEL, ÁGUA QUENTE, DN 35 MM (1.1/4"), INCLUSIVE CONEXÕES</t>
  </si>
  <si>
    <t>ED-50116</t>
  </si>
  <si>
    <t>FORNECIMENTO E ASSENTAMENTO DE TUBO CPVC SOLDÁVEL, ÁGUA QUENTE, DN 42 MM (1.1/2"), INCLUSIVE CONEXÕES</t>
  </si>
  <si>
    <t>ED-50117</t>
  </si>
  <si>
    <t>FORNECIMENTO E ASSENTAMENTO DE TUBO CPVC SOLDÁVEL, ÁGUA QUENTE, DN 54 MM (2"), INCLUSIVE CONEXÕES</t>
  </si>
  <si>
    <t>ED-50118</t>
  </si>
  <si>
    <t>FORNECIMENTO E ASSENTAMENTO DE TUBO CPVC SOLDÁVEL, ÁGUA QUENTE, DN 73 MM (2.1/2"), INCLUSIVE CONEXÕES</t>
  </si>
  <si>
    <t>ED-50119</t>
  </si>
  <si>
    <t>FORNECIMENTO E ASSENTAMENTO DE TUBO CPVC SOLDÁVEL, ÁGUA QUENTE, DN 89 MM (3"), INCLUSIVE CONEXÕES</t>
  </si>
  <si>
    <t>TUBULAÇÃO DE COBRE</t>
  </si>
  <si>
    <t>ED-50095</t>
  </si>
  <si>
    <t>FORNECIMENTO E ASSENTAMENTO DE TUBO DE COBRE CLASSE "A" SEM COSTURA SOLDÁVEL, INCLUSIVE CONEXÕES E SUPORTES, D = 104 MM (4")</t>
  </si>
  <si>
    <t>ED-50087</t>
  </si>
  <si>
    <t>FORNECIMENTO E ASSENTAMENTO DE TUBO DE COBRE CLASSE "A" SEM COSTURA SOLDÁVEL, INCLUSIVE CONEXÕES E SUPORTES, D = 1/2"</t>
  </si>
  <si>
    <t>ED-50088</t>
  </si>
  <si>
    <t>FORNECIMENTO E ASSENTAMENTO DE TUBO DE COBRE CLASSE "A" SEM COSTURA SOLDÁVEL, INCLUSIVE CONEXÕES E SUPORTES, D = 22 MM (3/4")</t>
  </si>
  <si>
    <t>ED-50089</t>
  </si>
  <si>
    <t>FORNECIMENTO E ASSENTAMENTO DE TUBO DE COBRE CLASSE "A" SEM COSTURA SOLDÁVEL, INCLUSIVE CONEXÕES E SUPORTES, D = 28 MM (1")</t>
  </si>
  <si>
    <t>ED-50090</t>
  </si>
  <si>
    <t>FORNECIMENTO E ASSENTAMENTO DE TUBO DE COBRE CLASSE "A" SEM COSTURA SOLDÁVEL, INCLUSIVE CONEXÕES E SUPORTES, D = 35 MM (1 1/4")</t>
  </si>
  <si>
    <t>ED-50091</t>
  </si>
  <si>
    <t>FORNECIMENTO E ASSENTAMENTO DE TUBO DE COBRE CLASSE "A" SEM COSTURA SOLDÁVEL, INCLUSIVE CONEXÕES E SUPORTES, D = 42 MM (1 1/2")</t>
  </si>
  <si>
    <t>ED-50092</t>
  </si>
  <si>
    <t>FORNECIMENTO E ASSENTAMENTO DE TUBO DE COBRE CLASSE "A" SEM COSTURA SOLDÁVEL, INCLUSIVE CONEXÕES E SUPORTES, D = 54 MM (2")</t>
  </si>
  <si>
    <t>ED-50093</t>
  </si>
  <si>
    <t>FORNECIMENTO E ASSENTAMENTO DE TUBO DE COBRE CLASSE "A" SEM COSTURA SOLDÁVEL, INCLUSIVE CONEXÕES E SUPORTES, D = 66 MM (2 1/2")</t>
  </si>
  <si>
    <t>ED-50094</t>
  </si>
  <si>
    <t>FORNECIMENTO E ASSENTAMENTO DE TUBO DE COBRE CLASSE "A" SEM COSTURA SOLDÁVEL, INCLUSIVE CONEXÕES E SUPORTES, D = 79 MM (3")</t>
  </si>
  <si>
    <t>ED-50104</t>
  </si>
  <si>
    <t>FORNECIMENTO E ASSENTAMENTO DE TUBO DE COBRE CLASSE "E" SEM COSTURA SOLDÁVEL, INCLUSIVE CONEXÕES E SUPORTES, D = 104 MM (4")</t>
  </si>
  <si>
    <t>ED-50096</t>
  </si>
  <si>
    <t>FORNECIMENTO E ASSENTAMENTO DE TUBO DE COBRE CLASSE "E" SEM COSTURA SOLDÁVEL, INCLUSIVE CONEXÕES E SUPORTES, D = 15 MM (1/2")</t>
  </si>
  <si>
    <t>ED-50097</t>
  </si>
  <si>
    <t>FORNECIMENTO E ASSENTAMENTO DE TUBO DE COBRE CLASSE "E" SEM COSTURA SOLDÁVEL, INCLUSIVE CONEXÕES E SUPORTES, D = 22 MM (3/4")</t>
  </si>
  <si>
    <t>ED-50098</t>
  </si>
  <si>
    <t>FORNECIMENTO E ASSENTAMENTO DE TUBO DE COBRE CLASSE "E" SEM COSTURA SOLDÁVEL, INCLUSIVE CONEXÕES E SUPORTES, D = 28 MM (1")</t>
  </si>
  <si>
    <t>ED-50099</t>
  </si>
  <si>
    <t>FORNECIMENTO E ASSENTAMENTO DE TUBO DE COBRE CLASSE "E" SEM COSTURA SOLDÁVEL, INCLUSIVE CONEXÕES E SUPORTES, D = 35 MM (1 1/4")</t>
  </si>
  <si>
    <t>ED-50100</t>
  </si>
  <si>
    <t>FORNECIMENTO E ASSENTAMENTO DE TUBO DE COBRE CLASSE "E" SEM COSTURA SOLDÁVEL, INCLUSIVE CONEXÕES E SUPORTES, D = 42 MM (1 1/2")</t>
  </si>
  <si>
    <t>ED-50101</t>
  </si>
  <si>
    <t>FORNECIMENTO E ASSENTAMENTO DE TUBO DE COBRE CLASSE "E" SEM COSTURA SOLDÁVEL, INCLUSIVE CONEXÕES E SUPORTES, D = 54 MM (2")</t>
  </si>
  <si>
    <t>ED-50102</t>
  </si>
  <si>
    <t>FORNECIMENTO E ASSENTAMENTO DE TUBO DE COBRE CLASSE "E" SEM COSTURA SOLDÁVEL, INCLUSIVE CONEXÕES E SUPORTES, D = 66 MM (2 1/2")</t>
  </si>
  <si>
    <t>ED-50103</t>
  </si>
  <si>
    <t>FORNECIMENTO E ASSENTAMENTO DE TUBO DE COBRE CLASSE "E" SEM COSTURA SOLDÁVEL, INCLUSIVE CONEXÕES E SUPORTES, D = 79 MM (3")</t>
  </si>
  <si>
    <t>TUBULAÇÃO DE AÇO GALVANIZADO</t>
  </si>
  <si>
    <t>ED-50042</t>
  </si>
  <si>
    <t>FORNECIMENTO E ASSENTAMENTO DE TUBO DE AÇO GALVANIZADO COM COSTURA , INCLUSIVE CONEXÕES E SUPORTES, D = 1"</t>
  </si>
  <si>
    <t>ED-50044</t>
  </si>
  <si>
    <t>FORNECIMENTO E ASSENTAMENTO DE TUBO DE AÇO GALVANIZADO COM COSTURA , INCLUSIVE CONEXÕES E SUPORTES, D = 1 1/2"</t>
  </si>
  <si>
    <t>ED-50043</t>
  </si>
  <si>
    <t>FORNECIMENTO E ASSENTAMENTO DE TUBO DE AÇO GALVANIZADO COM COSTURA , INCLUSIVE CONEXÕES E SUPORTES, D = 1 1/4"</t>
  </si>
  <si>
    <t>ED-50040</t>
  </si>
  <si>
    <t>FORNECIMENTO E ASSENTAMENTO DE TUBO DE AÇO GALVANIZADO COM COSTURA , INCLUSIVE CONEXÕES E SUPORTES, D = 1/2"</t>
  </si>
  <si>
    <t>ED-50045</t>
  </si>
  <si>
    <t>FORNECIMENTO E ASSENTAMENTO DE TUBO DE AÇO GALVANIZADO COM COSTURA , INCLUSIVE CONEXÕES E SUPORTES, D = 2"</t>
  </si>
  <si>
    <t>ED-50046</t>
  </si>
  <si>
    <t>FORNECIMENTO E ASSENTAMENTO DE TUBO DE AÇO GALVANIZADO COM COSTURA , INCLUSIVE CONEXÕES E SUPORTES, D = 2 1/2"</t>
  </si>
  <si>
    <t>ED-50041</t>
  </si>
  <si>
    <t>FORNECIMENTO E ASSENTAMENTO DE TUBO DE AÇO GALVANIZADO COM COSTURA , INCLUSIVE CONEXÕES E SUPORTES, D = 3/4"</t>
  </si>
  <si>
    <t>REGISTRO E VÁLVULA</t>
  </si>
  <si>
    <t>ED-49999</t>
  </si>
  <si>
    <t>REGISTRO DE ESFERA, TIPO PVC SOLDÁVEL DN 20MM (1/2"), INCLUSIVE VOLANTE PARA ACIONAMENTO</t>
  </si>
  <si>
    <t>ED-50000</t>
  </si>
  <si>
    <t>REGISTRO DE ESFERA, TIPO PVC SOLDÁVEL DN 25MM (3/4"), INCLUSIVE VOLANTE PARA ACIONAMENTO</t>
  </si>
  <si>
    <t>ED-50001</t>
  </si>
  <si>
    <t>REGISTRO DE ESFERA, TIPO PVC SOLDÁVEL DN 32MM (1"), INCLUSIVE VOLANTE PARA ACIONAMENTO</t>
  </si>
  <si>
    <t>ED-50002</t>
  </si>
  <si>
    <t>REGISTRO DE ESFERA, TIPO PVC SOLDÁVEL DN 40MM (1.1/4"), INCLUSIVE VOLANTE PARA ACIONAMENTO</t>
  </si>
  <si>
    <t>ED-50003</t>
  </si>
  <si>
    <t>REGISTRO DE ESFERA, TIPO PVC SOLDÁVEL DN 50MM (1.1/2"), INCLUSIVE VOLANTE PARA ACIONAMENTO</t>
  </si>
  <si>
    <t>ED-50004</t>
  </si>
  <si>
    <t>REGISTRO DE ESFERA, TIPO PVC SOLDÁVEL DN 60MM (2"), INCLUSIVE VOLANTE PARA ACIONAMENTO</t>
  </si>
  <si>
    <t>ED-49991</t>
  </si>
  <si>
    <t>ED-49992</t>
  </si>
  <si>
    <t>ED-49995</t>
  </si>
  <si>
    <t>ED-49996</t>
  </si>
  <si>
    <t>ED-49993</t>
  </si>
  <si>
    <t>ED-49994</t>
  </si>
  <si>
    <t>ED-49987</t>
  </si>
  <si>
    <t>ED-49988</t>
  </si>
  <si>
    <t>ED-49989</t>
  </si>
  <si>
    <t>ED-49974</t>
  </si>
  <si>
    <t>ED-49978</t>
  </si>
  <si>
    <t>ED-49976</t>
  </si>
  <si>
    <t>ED-49970</t>
  </si>
  <si>
    <t>ED-49980</t>
  </si>
  <si>
    <t>ED-49982</t>
  </si>
  <si>
    <t>ED-49984</t>
  </si>
  <si>
    <t>ED-49972</t>
  </si>
  <si>
    <t>ED-49986</t>
  </si>
  <si>
    <t>ED-49963</t>
  </si>
  <si>
    <t>ED-49964</t>
  </si>
  <si>
    <t>ED-49965</t>
  </si>
  <si>
    <t>ED-49966</t>
  </si>
  <si>
    <t>ED-50346</t>
  </si>
  <si>
    <t>VÁLVULA DE RETENÇÃO DE PÉ COM CRIVO, D = 100 MM (4")</t>
  </si>
  <si>
    <t>ED-50338</t>
  </si>
  <si>
    <t>VÁLVULA DE RETENÇÃO DE PÉ COM CRIVO, D = 15 MM (1/2")</t>
  </si>
  <si>
    <t>ED-50339</t>
  </si>
  <si>
    <t>VÁLVULA DE RETENÇÃO DE PÉ COM CRIVO, D = 20 MM (3/4")</t>
  </si>
  <si>
    <t>ED-50340</t>
  </si>
  <si>
    <t>VÁLVULA DE RETENÇÃO DE PÉ COM CRIVO D = 25 MM (1")</t>
  </si>
  <si>
    <t>ED-50341</t>
  </si>
  <si>
    <t>VÁLVULA DE RETENÇÃO DE PÉ COM CRIVO, D = 32 MM (1 1/4")</t>
  </si>
  <si>
    <t>ED-50342</t>
  </si>
  <si>
    <t>VÁLVULA DE RETENÇÃO DE PÉ COM CRIVO, D = 40 MM (1 1/2")</t>
  </si>
  <si>
    <t>ED-50343</t>
  </si>
  <si>
    <t>VÁLVULA DE RETENÇÃO DE PÉ COM CRIVO, D = 50 MM (2")</t>
  </si>
  <si>
    <t>ED-50344</t>
  </si>
  <si>
    <t>VÁLVULA DE RETENÇÃO DE PÉ COM CRIVO, D = 65 MM (2 1/2")</t>
  </si>
  <si>
    <t>ED-50345</t>
  </si>
  <si>
    <t>VÁLVULA DE RETENÇÃO DE PÉ COM CRIVO, D = 80 MM (3")</t>
  </si>
  <si>
    <t>ED-50358</t>
  </si>
  <si>
    <t>VÁLVULA DE RETENÇÃO HORIZONTAL OU VERTICAL, Ø 100 MM (4")</t>
  </si>
  <si>
    <t>ED-50350</t>
  </si>
  <si>
    <t>VÁLVULA DE RETENÇÃO HORIZONTAL OU VERTICAL, Ø 15 MM (1/2")</t>
  </si>
  <si>
    <t>ED-50351</t>
  </si>
  <si>
    <t>VÁLVULA DE RETENÇÃO HORIZONTAL OU VERTICAL, Ø 20 MM (3/4")</t>
  </si>
  <si>
    <t>ED-50354</t>
  </si>
  <si>
    <t>VÁLVULA DE RETENÇÃO HORIZONTAL OU VERTICAL, Ø 25 MM (1")</t>
  </si>
  <si>
    <t>ED-50352</t>
  </si>
  <si>
    <t>VÁLVULA DE RETENÇÃO HORIZONTAL OU VERTICAL, Ø 32 MM (1 1/4")</t>
  </si>
  <si>
    <t>ED-50353</t>
  </si>
  <si>
    <t>VÁLVULA DE RETENÇÃO HORIZONTAL OU VERTICAL, Ø 40 MM (1 1/2")</t>
  </si>
  <si>
    <t>ED-50355</t>
  </si>
  <si>
    <t>VÁLVULA DE RETENÇÃO HORIZONTAL OU VERTICAL, Ø 50 MM (2")</t>
  </si>
  <si>
    <t>VÁLVULA DE RETENÇÃO HORIZONTAL OU VERTICAL, Ø 65 MM (2 1/2")</t>
  </si>
  <si>
    <t>ED-50357</t>
  </si>
  <si>
    <t>VÁLVULA DE RETENÇÃO HORIZONTAL OU VERTICAL, Ø 80 MM (3")</t>
  </si>
  <si>
    <t>CAIXA SIFONADA E RALO EM PVC</t>
  </si>
  <si>
    <t>ED-49950</t>
  </si>
  <si>
    <t>CAIXA DE INSPEÇÃO DE POLIETILENO , Ø 100 MM</t>
  </si>
  <si>
    <t>ED-50006</t>
  </si>
  <si>
    <t>CAIXA SECA DE PVC RÍGIDO , 100 X 100 X 40 MM</t>
  </si>
  <si>
    <t>ED-50009</t>
  </si>
  <si>
    <t>CAIXA SIFONADA EM PVC COM GRELHA QUADRADA/REDONDA 150 X 185 X 75 MM</t>
  </si>
  <si>
    <t>ED-50007</t>
  </si>
  <si>
    <t>CAIXA SIFONADA EM PVC COM GRELHA QUADRADA150 X 150 X 50 MM</t>
  </si>
  <si>
    <t>ED-50010</t>
  </si>
  <si>
    <t>CAIXA SIFONADA EM PVC COM GRELHA REDONDA 100 X 100 X 40 MM</t>
  </si>
  <si>
    <t>ED-50011</t>
  </si>
  <si>
    <t>CAIXA SIFONADA EM PVC COM GRELHA REDONDA 100 X 100 X 50 MM</t>
  </si>
  <si>
    <t>ED-50008</t>
  </si>
  <si>
    <t>CAIXA SIFONADA EM PVC COM GRELHA REDONDA 150 X 150 X 50 MM</t>
  </si>
  <si>
    <t>ED-50014</t>
  </si>
  <si>
    <t>CAIXA SIFONADA EM PVC COM TAMPA CEGA 150 X 150 X 50 MM</t>
  </si>
  <si>
    <t>ED-50015</t>
  </si>
  <si>
    <t>CAIXA SIFONADA EM PVC COM TAMPA CEGA 150 X 185 X 75 MM</t>
  </si>
  <si>
    <t>ED-50012</t>
  </si>
  <si>
    <t>CAIXA SIFONADA EM PVC COM TAMPA CEGA 250 X 172 X 50 MM</t>
  </si>
  <si>
    <t>ED-50013</t>
  </si>
  <si>
    <t>CAIXA SIFONADA EM PVC COM TAMPA CEGA 250 X 230 X 75 MM</t>
  </si>
  <si>
    <t>ED-49955</t>
  </si>
  <si>
    <t>RALO SECO PVC CÔNICO 100 X 40 MM COM GRELHA QUADRADA</t>
  </si>
  <si>
    <t>ED-49958</t>
  </si>
  <si>
    <t>RALO SECO PVC CÔNICO 100 X 40 MM COM GRELHA REDONDA</t>
  </si>
  <si>
    <t>ED-49959</t>
  </si>
  <si>
    <t>RALO SECO PVC QUADRADO 100 X 53 X 40 MM COM GRELHA BRANCA</t>
  </si>
  <si>
    <t>ED-49957</t>
  </si>
  <si>
    <t>RALO SIFONADO PVC CILINDRICO 100 X 70 X 40 MM COM GRELHA QUADRADA</t>
  </si>
  <si>
    <t>ED-49956</t>
  </si>
  <si>
    <t>RALO SIFONADO PVC CILINDRÍCO 100 X 70 X 40 MM COM GRELHA REDONDA</t>
  </si>
  <si>
    <t>ED-49952</t>
  </si>
  <si>
    <t>RALO SIFONADO PVC CÔNICO ALTURA REGULÁVEL 100 X 40 MM COM GRELHA METÁLICA</t>
  </si>
  <si>
    <t>ED-49954</t>
  </si>
  <si>
    <t>RALO SIFONADO PVC CÔNICO 100 X 40 MM COM GRELHA REDONDA</t>
  </si>
  <si>
    <t>ED-49953</t>
  </si>
  <si>
    <t>RALO SIFONADO PVC QUADRADO 100 X 53 X 40 MM COM GRELHA BRANCA</t>
  </si>
  <si>
    <t>GRELHA E RALO METÁLICO</t>
  </si>
  <si>
    <t>ED-49944</t>
  </si>
  <si>
    <t>GRELHA DE FERRO FUNDIDO 30 X 30 CM</t>
  </si>
  <si>
    <t>ED-49942</t>
  </si>
  <si>
    <t>GRELHA FUNDIDA 571-C, 10 X 10 CM</t>
  </si>
  <si>
    <t>ED-49943</t>
  </si>
  <si>
    <t>GRELHA FUNDIDA 571-C, 15 X 15 CM</t>
  </si>
  <si>
    <t>ED-49945</t>
  </si>
  <si>
    <t>GRELHA/PORTA GRELHA AÇO INOX, FECHO GIRATÓRIO 100 X 100 MM</t>
  </si>
  <si>
    <t>ED-49946</t>
  </si>
  <si>
    <t>GRELHA/PORTA GRELHA AÇO INOX, FECHO GIRATÓRIO 150 X 150 MM</t>
  </si>
  <si>
    <t>TERMINAL DE VENTILAÇÃO</t>
  </si>
  <si>
    <t>ED-49951</t>
  </si>
  <si>
    <t>MITRA PVC RÍGIDO (TERMINAL DE VENTILAÇÃO TIPO) 75 MM</t>
  </si>
  <si>
    <t>CAIXA DE GORDURA</t>
  </si>
  <si>
    <t>ED-49940</t>
  </si>
  <si>
    <t>CAIXA DE GORDURA DUPLA (CGD), CIRCULAR, EM CONCRETO PRÉ-MOLDADO, CAPACIDADE DE 120L, INCLUSIVE ESCAVAÇÃO, REATERRO, TRANSPORTE E RETIRADA DO MATERIAL ESCAVADO (EM CAÇAMBA)</t>
  </si>
  <si>
    <t>ED-49939</t>
  </si>
  <si>
    <t>CAIXA DE GORDURA SIMPLES (CGS), CIRCULAR, EM CONCRETO PRÉ-MOLDADO, CAPACIDADE DE 31L, INCLUSIVE ESCAVAÇÃO, REATERRO, TRANSPORTE E RETIRADA DO MATERIAL ESCAVADO (EM CAÇAMBA)</t>
  </si>
  <si>
    <t>CAIXA DE ALVENARIA PARA ESGOTO</t>
  </si>
  <si>
    <t>ED-49903</t>
  </si>
  <si>
    <t>CAIXA DE ESGOTO DE INSPEÇÃO/PASSAGEM EM ALVENARIA (100X100X50CM), REVESTIMENTO EM ARGAMASSA COM ADITIVO IMPERMEABILIZANTE, COM TAMPA DE CONCRETO, INCLUSIVE ESCAVAÇÃO, REATERRO E TRANSPORTE E RETIRADA DO MATERIAL ESCAVADO (EM CAÇAMBA)</t>
  </si>
  <si>
    <t>ED-49904</t>
  </si>
  <si>
    <t>CAIXA DE ESGOTO DE INSPEÇÃO/PASSAGEM EM ALVENARIA (100X100X80CM), REVESTIMENTO EM ARGAMASSA COM ADITIVO IMPERMEABILIZANTE, COM TAMPA DE CONCRETO, INCLUSIVE ESCAVAÇÃO, REATERRO E TRANSPORTE E RETIRADA DO MATERIAL ESCAVADO (EM CAÇAMBA)</t>
  </si>
  <si>
    <t>ED-49870</t>
  </si>
  <si>
    <t>CAIXA DE ESGOTO DE INSPEÇÃO/PASSAGEM EM ALVENARIA (30X30X30CM), REVESTIMENTO EM ARGAMASSA COM ADITIVO IMPERMEABILIZANTE, COM TAMPA DE CONCRETO, INCLUSIVE ESCAVAÇÃO, REATERRO E TRANSPORTE E RETIRADA DO MATERIAL ESCAVADO (EM CAÇAMBA)</t>
  </si>
  <si>
    <t>ED-49871</t>
  </si>
  <si>
    <t>CAIXA DE ESGOTO DE INSPEÇÃO/PASSAGEM EM ALVENARIA (30X30X40CM), REVESTIMENTO EM ARGAMASSA COM ADITIVO IMPERMEABILIZANTE, COM TAMPA DE CONCRETO, INCLUSIVE ESCAVAÇÃO, REATERRO E TRANSPORTE E RETIRADA DO MATERIAL ESCAVADO (EM CAÇAMBA)</t>
  </si>
  <si>
    <t>ED-49872</t>
  </si>
  <si>
    <t>CAIXA DE ESGOTO DE INSPEÇÃO/PASSAGEM EM ALVENARIA (30X30X60CM), REVESTIMENTO EM ARGAMASSA COM ADITIVO IMPERMEABILIZANTE, COM TAMPA DE CONCRETO, INCLUSIVE ESCAVAÇÃO, REATERRO E TRANSPORTE E RETIRADA DO MATERIAL ESCAVADO (EM CAÇAMBA)</t>
  </si>
  <si>
    <t>ED-49876</t>
  </si>
  <si>
    <t>CAIXA DE ESGOTO DE INSPEÇÃO/PASSAGEM EM ALVENARIA (40X40X100CM), REVESTIMENTO EM ARGAMASSA COM ADITIVO IMPERMEABILIZANTE, COM TAMPA DE CONCRETO, INCLUSIVE ESCAVAÇÃO, REATERRO E TRANSPORTE E RETIRADA DO MATERIAL ESCAVADO (EM CAÇAMBA)</t>
  </si>
  <si>
    <t>ED-49873</t>
  </si>
  <si>
    <t>CAIXA DE ESGOTO DE INSPEÇÃO/PASSAGEM EM ALVENARIA (40X40X40CM), REVESTIMENTO EM ARGAMASSA COM ADITIVO IMPERMEABILIZANTE, COM TAMPA DE CONCRETO, INCLUSIVE ESCAVAÇÃO, REATERRO E TRANSPORTE E RETIRADA DO MATERIAL ESCAVADO (EM CAÇAMBA)</t>
  </si>
  <si>
    <t>ED-49874</t>
  </si>
  <si>
    <t>CAIXA DE ESGOTO DE INSPEÇÃO/PASSAGEM EM ALVENARIA (40X40X60CM), REVESTIMENTO EM ARGAMASSA COM ADITIVO IMPERMEABILIZANTE, COM TAMPA DE CONCRETO, INCLUSIVE ESCAVAÇÃO, REATERRO E TRANSPORTE E RETIRADA DO MATERIAL ESCAVADO (EM CAÇAMBA)</t>
  </si>
  <si>
    <t>ED-49875</t>
  </si>
  <si>
    <t>CAIXA DE ESGOTO DE INSPEÇÃO/PASSAGEM EM ALVENARIA (40X40X80CM), REVESTIMENTO EM ARGAMASSA COM ADITIVO IMPERMEABILIZANTE, COM TAMPA DE CONCRETO, INCLUSIVE ESCAVAÇÃO, REATERRO E TRANSPORTE E RETIRADA DO MATERIAL ESCAVADO (EM CAÇAMBA)</t>
  </si>
  <si>
    <t>ED-49881</t>
  </si>
  <si>
    <t>CAIXA DE ESGOTO DE INSPEÇÃO/PASSAGEM EM ALVENARIA (50X50X100CM), REVESTIMENTO EM ARGAMASSA COM ADITIVO IMPERMEABILIZANTE, COM TAMPA DE CONCRETO, INCLUSIVE ESCAVAÇÃO, REATERRO E TRANSPORTE E RETIRADA DO MATERIAL ESCAVADO (EM CAÇAMBA)</t>
  </si>
  <si>
    <t>ED-49877</t>
  </si>
  <si>
    <t>CAIXA DE ESGOTO DE INSPEÇÃO/PASSAGEM EM ALVENARIA (50X50X40CM), REVESTIMENTO EM ARGAMASSA COM ADITIVO IMPERMEABILIZANTE, COM TAMPA DE CONCRETO, INCLUSIVE ESCAVAÇÃO, REATERRO E TRANSPORTE E RETIRADA DO MATERIAL ESCAVADO (EM CAÇAMBA)</t>
  </si>
  <si>
    <t>ED-49878</t>
  </si>
  <si>
    <t>CAIXA DE ESGOTO DE INSPEÇÃO/PASSAGEM EM ALVENARIA (50X50X45CM), REVESTIMENTO EM ARGAMASSA COM ADITIVO IMPERMEABILIZANTE, COM TAMPA DE CONCRETO, INCLUSIVE ESCAVAÇÃO, REATERRO E TRANSPORTE E RETIRADA DO MATERIAL ESCAVADO (EM CAÇAMBA)</t>
  </si>
  <si>
    <t>ED-49879</t>
  </si>
  <si>
    <t>CAIXA DE ESGOTO DE INSPEÇÃO/PASSAGEM EM ALVENARIA (50X50X60CM), REVESTIMENTO EM ARGAMASSA COM ADITIVO IMPERMEABILIZANTE, COM TAMPA DE CONCRETO, INCLUSIVE ESCAVAÇÃO, REATERRO E TRANSPORTE E RETIRADA DO MATERIAL ESCAVADO (EM CAÇAMBA)</t>
  </si>
  <si>
    <t>ED-49880</t>
  </si>
  <si>
    <t>CAIXA DE ESGOTO DE INSPEÇÃO/PASSAGEM EM ALVENARIA (50X50X80CM), REVESTIMENTO EM ARGAMASSA COM ADITIVO IMPERMEABILIZANTE, COM TAMPA DE CONCRETO, INCLUSIVE ESCAVAÇÃO, REATERRO E TRANSPORTE E RETIRADA DO MATERIAL ESCAVADO (EM CAÇAMBA)</t>
  </si>
  <si>
    <t>ED-49889</t>
  </si>
  <si>
    <t>CAIXA DE ESGOTO DE INSPEÇÃO/PASSAGEM EM ALVENARIA (60X60X100CM), REVESTIMENTO EM ARGAMASSA COM ADITIVO IMPERMEABILIZANTE, COM TAMPA DE CONCRETO, INCLUSIVE ESCAVAÇÃO, REATERRO E TRANSPORTE E RETIRADA DO MATERIAL ESCAVADO (EM CAÇAMBA)</t>
  </si>
  <si>
    <t>ED-49882</t>
  </si>
  <si>
    <t>CAIXA DE ESGOTO DE INSPEÇÃO/PASSAGEM EM ALVENARIA (60X60X40CM), REVESTIMENTO EM ARGAMASSA COM ADITIVO IMPERMEABILIZANTE, COM TAMPA DE CONCRETO, INCLUSIVE ESCAVAÇÃO, REATERRO E TRANSPORTE E RETIRADA DO MATERIAL ESCAVADO (EM CAÇAMBA)</t>
  </si>
  <si>
    <t>ED-49883</t>
  </si>
  <si>
    <t>CAIXA DE ESGOTO DE INSPEÇÃO/PASSAGEM EM ALVENARIA (60X60X60CM), REVESTIMENTO EM ARGAMASSA COM ADITIVO IMPERMEABILIZANTE, COM TAMPA DE CONCRETO, INCLUSIVE ESCAVAÇÃO, REATERRO E TRANSPORTE E RETIRADA DO MATERIAL ESCAVADO (EM CAÇAMBA)</t>
  </si>
  <si>
    <t>ED-49884</t>
  </si>
  <si>
    <t>CAIXA DE ESGOTO DE INSPEÇÃO/PASSAGEM EM ALVENARIA (60X60X65CM), REVESTIMENTO EM ARGAMASSA COM ADITIVO IMPERMEABILIZANTE, COM TAMPA DE CONCRETO, INCLUSIVE ESCAVAÇÃO, REATERRO E TRANSPORTE E RETIRADA DO MATERIAL ESCAVADO (EM CAÇAMBA)</t>
  </si>
  <si>
    <t>ED-49885</t>
  </si>
  <si>
    <t>CAIXA DE ESGOTO DE INSPEÇÃO/PASSAGEM EM ALVENARIA (60X60X70CM), REVESTIMENTO EM ARGAMASSA COM ADITIVO IMPERMEABILIZANTE, COM TAMPA DE CONCRETO, INCLUSIVE ESCAVAÇÃO, REATERRO E TRANSPORTE E RETIRADA DO MATERIAL ESCAVADO (EM CAÇAMBA)</t>
  </si>
  <si>
    <t>ED-49886</t>
  </si>
  <si>
    <t>CAIXA DE ESGOTO DE INSPEÇÃO/PASSAGEM EM ALVENARIA (60X60X75CM), REVESTIMENTO EM ARGAMASSA COM ADITIVO IMPERMEABILIZANTE, COM TAMPA DE CONCRETO, INCLUSIVE ESCAVAÇÃO, REATERRO E TRANSPORTE E RETIRADA DO MATERIAL ESCAVADO (EM CAÇAMBA)</t>
  </si>
  <si>
    <t>ED-49887</t>
  </si>
  <si>
    <t>CAIXA DE ESGOTO DE INSPEÇÃO/PASSAGEM EM ALVENARIA (60X60X80CM), REVESTIMENTO EM ARGAMASSA COM ADITIVO IMPERMEABILIZANTE, COM TAMPA DE CONCRETO, INCLUSIVE ESCAVAÇÃO, REATERRO E TRANSPORTE E RETIRADA DO MATERIAL ESCAVADO (EM CAÇAMBA)</t>
  </si>
  <si>
    <t>ED-49888</t>
  </si>
  <si>
    <t>CAIXA DE ESGOTO DE INSPEÇÃO/PASSAGEM EM ALVENARIA (60X60X85CM), REVESTIMENTO EM ARGAMASSA COM ADITIVO IMPERMEABILIZANTE, COM TAMPA DE CONCRETO, INCLUSIVE ESCAVAÇÃO, REATERRO E TRANSPORTE E RETIRADA DO MATERIAL ESCAVADO (EM CAÇAMBA)</t>
  </si>
  <si>
    <t>ED-49893</t>
  </si>
  <si>
    <t>CAIXA DE ESGOTO DE INSPEÇÃO/PASSAGEM EM ALVENARIA (70X70X110CM), REVESTIMENTO EM ARGAMASSA COM ADITIVO IMPERMEABILIZANTE, COM TAMPA DE CONCRETO, INCLUSIVE ESCAVAÇÃO, REATERRO E TRANSPORTE E RETIRADA DO MATERIAL ESCAVADO (EM CAÇAMBA)</t>
  </si>
  <si>
    <t>ED-49890</t>
  </si>
  <si>
    <t>CAIXA DE ESGOTO DE INSPEÇÃO/PASSAGEM EM ALVENARIA (70X70X40CM), REVESTIMENTO EM ARGAMASSA COM ADITIVO IMPERMEABILIZANTE, COM TAMPA DE CONCRETO, INCLUSIVE ESCAVAÇÃO, REATERRO E TRANSPORTE E RETIRADA DO MATERIAL ESCAVADO (EM CAÇAMBA)</t>
  </si>
  <si>
    <t>ED-49891</t>
  </si>
  <si>
    <t>CAIXA DE ESGOTO DE INSPEÇÃO/PASSAGEM EM ALVENARIA (70X70X60CM), REVESTIMENTO EM ARGAMASSA COM ADITIVO IMPERMEABILIZANTE, COM TAMPA DE CONCRETO, INCLUSIVE ESCAVAÇÃO, REATERRO E TRANSPORTE E RETIRADA DO MATERIAL ESCAVADO (EM CAÇAMBA)</t>
  </si>
  <si>
    <t>ED-49892</t>
  </si>
  <si>
    <t>CAIXA DE ESGOTO DE INSPEÇÃO/PASSAGEM EM ALVENARIA (70X70X80CM), REVESTIMENTO EM ARGAMASSA COM ADITIVO IMPERMEABILIZANTE, COM TAMPA DE CONCRETO, INCLUSIVE ESCAVAÇÃO, REATERRO E TRANSPORTE E RETIRADA DO MATERIAL ESCAVADO (EM CAÇAMBA)</t>
  </si>
  <si>
    <t>ED-49897</t>
  </si>
  <si>
    <t>CAIXA DE ESGOTO DE INSPEÇÃO/PASSAGEM EM ALVENARIA (80X80X100CM), REVESTIMENTO EM ARGAMASSA COM ADITIVO IMPERMEABILIZANTE, COM TAMPA DE CONCRETO, INCLUSIVE ESCAVAÇÃO, REATERRO E TRANSPORTE E RETIRADA DO MATERIAL ESCAVADO (EM CAÇAMBA)</t>
  </si>
  <si>
    <t>ED-49898</t>
  </si>
  <si>
    <t>CAIXA DE ESGOTO DE INSPEÇÃO/PASSAGEM EM ALVENARIA (80X80X140CM), REVESTIMENTO EM ARGAMASSA COM ADITIVO IMPERMEABILIZANTE, COM TAMPA DE CONCRETO, INCLUSIVE ESCAVAÇÃO, REATERRO E TRANSPORTE E RETIRADA DO MATERIAL ESCAVADO (EM CAÇAMBA)</t>
  </si>
  <si>
    <t>ED-49894</t>
  </si>
  <si>
    <t>CAIXA DE ESGOTO DE INSPEÇÃO/PASSAGEM EM ALVENARIA (80X80X40CM), REVESTIMENTO EM ARGAMASSA COM ADITIVO IMPERMEABILIZANTE, COM TAMPA DE CONCRETO, INCLUSIVE ESCAVAÇÃO, REATERRO E TRANSPORTE E RETIRADA DO MATERIAL ESCAVADO (EM CAÇAMBA)</t>
  </si>
  <si>
    <t>ED-49895</t>
  </si>
  <si>
    <t>CAIXA DE ESGOTO DE INSPEÇÃO/PASSAGEM EM ALVENARIA (80X80X60CM), REVESTIMENTO EM ARGAMASSA COM ADITIVO IMPERMEABILIZANTE, COM TAMPA DE CONCRETO, INCLUSIVE ESCAVAÇÃO, REATERRO E TRANSPORTE E RETIRADA DO MATERIAL ESCAVADO (EM CAÇAMBA)</t>
  </si>
  <si>
    <t>ED-49896</t>
  </si>
  <si>
    <t>CAIXA DE ESGOTO DE INSPEÇÃO/PASSAGEM EM ALVENARIA (80X80X80CM), REVESTIMENTO EM ARGAMASSA COM ADITIVO IMPERMEABILIZANTE, COM TAMPA DE CONCRETO, INCLUSIVE ESCAVAÇÃO, REATERRO E TRANSPORTE E RETIRADA DO MATERIAL ESCAVADO (EM CAÇAMBA)</t>
  </si>
  <si>
    <t>ED-49901</t>
  </si>
  <si>
    <t>CAIXA DE ESGOTO DE INSPEÇÃO/PASSAGEM EM ALVENARIA (90X90X100CM), REVESTIMENTO EM ARGAMASSA COM ADITIVO IMPERMEABILIZANTE, COM TAMPA DE CONCRETO, INCLUSIVE ESCAVAÇÃO, REATERRO E TRANSPORTE E RETIRADA DO MATERIAL ESCAVADO (EM CAÇAMBA)</t>
  </si>
  <si>
    <t>ED-49902</t>
  </si>
  <si>
    <t>CAIXA DE ESGOTO DE INSPEÇÃO/PASSAGEM EM ALVENARIA (90X90X140CM), REVESTIMENTO EM ARGAMASSA COM ADITIVO IMPERMEABILIZANTE, COM TAMPA DE CONCRETO, INCLUSIVE ESCAVAÇÃO, REATERRO E TRANSPORTE E RETIRADA DO MATERIAL ESCAVADO (EM CAÇAMBA)</t>
  </si>
  <si>
    <t>ED-49899</t>
  </si>
  <si>
    <t>CAIXA DE ESGOTO DE INSPEÇÃO/PASSAGEM EM ALVENARIA (90X90X60CM), REVESTIMENTO EM ARGAMASSA COM ADITIVO IMPERMEABILIZANTE, COM TAMPA DE CONCRETO, INCLUSIVE ESCAVAÇÃO, REATERRO E TRANSPORTE E RETIRADA DO MATERIAL ESCAVADO (EM CAÇAMBA)</t>
  </si>
  <si>
    <t>ED-49900</t>
  </si>
  <si>
    <t>CAIXA DE ESGOTO DE INSPEÇÃO/PASSAGEM EM ALVENARIA (90X90X80CM), REVESTIMENTO EM ARGAMASSA COM ADITIVO IMPERMEABILIZANTE, COM TAMPA DE CONCRETO, INCLUSIVE ESCAVAÇÃO, REATERRO E TRANSPORTE E RETIRADA DO MATERIAL ESCAVADO (EM CAÇAMBA)</t>
  </si>
  <si>
    <t>CAIXA DE ALVENARIA PARA DRENAGEM</t>
  </si>
  <si>
    <t>ED-49931</t>
  </si>
  <si>
    <t>CAIXA DE DRENAGEM DE INSPEÇÃO/PASSAGEM EM ALVENARIA (100X100X50CM), REVESTIMENTO EM ARGAMASSA COM ADITIVO IMPERMEABILIZANTE, COM TAMPA EM GRELHA, INCLUSIVE ESCAVAÇÃO, REATERRO E TRANSPORTE E RETIRADA DO MATERIAL ESCAVADO (EM CAÇAMBA)</t>
  </si>
  <si>
    <t>ED-49932</t>
  </si>
  <si>
    <t>CAIXA DE DRENAGEM DE INSPEÇÃO/PASSAGEM EM ALVENARIA (100X100X80CM), REVESTIMENTO EM ARGAMASSA COM ADITIVO IMPERMEABILIZANTE, COM TAMPA EM GRELHA, INCLUSIVE ESCAVAÇÃO, REATERRO E TRANSPORTE E RETIRADA DO MATERIAL ESCAVADO (EM CAÇAMBA)</t>
  </si>
  <si>
    <t>ED-49905</t>
  </si>
  <si>
    <t>CAIXA DE DRENAGEM DE INSPEÇÃO/PASSAGEM EM ALVENARIA (30X30X30CM), REVESTIMENTO EM ARGAMASSA COM ADITIVO IMPERMEABILIZANTE, COM TAMPA EM GRELHA, INCLUSIVE ESCAVAÇÃO, REATERRO E TRANSPORTE E RETIRADA DO MATERIAL ESCAVADO (EM CAÇAMBA)</t>
  </si>
  <si>
    <t>ED-49906</t>
  </si>
  <si>
    <t>CAIXA DE DRENAGEM DE INSPEÇÃO/PASSAGEM EM ALVENARIA (30X30X40CM), REVESTIMENTO EM ARGAMASSA COM ADITIVO IMPERMEABILIZANTE, COM TAMPA EM GRELHA, INCLUSIVE ESCAVAÇÃO, REATERRO E TRANSPORTE E RETIRADA DO MATERIAL ESCAVADO (EM CAÇAMBA)</t>
  </si>
  <si>
    <t>ED-49907</t>
  </si>
  <si>
    <t>CAIXA DE DRENAGEM DE INSPEÇÃO/PASSAGEM EM ALVENARIA (30X30X60CM), REVESTIMENTO EM ARGAMASSA COM ADITIVO IMPERMEABILIZANTE, COM TAMPA EM GRELHA, INCLUSIVE ESCAVAÇÃO, REATERRO E TRANSPORTE E RETIRADA DO MATERIAL ESCAVADO (EM CAÇAMBA)</t>
  </si>
  <si>
    <t>ED-49908</t>
  </si>
  <si>
    <t>CAIXA DE DRENAGEM DE INSPEÇÃO/PASSAGEM EM ALVENARIA (40X40X40CM), REVESTIMENTO EM ARGAMASSA COM ADITIVO IMPERMEABILIZANTE, COM TAMPA EM GRELHA, INCLUSIVE ESCAVAÇÃO, REATERRO E TRANSPORTE E RETIRADA DO MATERIAL ESCAVADO (EM CAÇAMBA)</t>
  </si>
  <si>
    <t>ED-49909</t>
  </si>
  <si>
    <t>CAIXA DE DRENAGEM DE INSPEÇÃO/PASSAGEM EM ALVENARIA (40X40X60CM), REVESTIMENTO EM ARGAMASSA COM ADITIVO IMPERMEABILIZANTE, COM TAMPA EM GRELHA, INCLUSIVE ESCAVAÇÃO, REATERRO E TRANSPORTE E RETIRADA DO MATERIAL ESCAVADO (EM CAÇAMBA)</t>
  </si>
  <si>
    <t>ED-49910</t>
  </si>
  <si>
    <t>CAIXA DE DRENAGEM DE INSPEÇÃO/PASSAGEM EM ALVENARIA (40X40X80CM), REVESTIMENTO EM ARGAMASSA COM ADITIVO IMPERMEABILIZANTE, COM TAMPA EM GRELHA, INCLUSIVE ESCAVAÇÃO, REATERRO E TRANSPORTE E RETIRADA DO MATERIAL ESCAVADO (EM CAÇAMBA)</t>
  </si>
  <si>
    <t>ED-49913</t>
  </si>
  <si>
    <t>CAIXA DE DRENAGEM DE INSPEÇÃO/PASSAGEM EM ALVENARIA (50X50X100CM), REVESTIMENTO EM ARGAMASSA COM ADITIVO IMPERMEABILIZANTE, COM TAMPA EM GRELHA, INCLUSIVE ESCAVAÇÃO, REATERRO E TRANSPORTE E RETIRADA DO MATERIAL ESCAVADO (EM CAÇAMBA)</t>
  </si>
  <si>
    <t>ED-49911</t>
  </si>
  <si>
    <t>CAIXA DE DRENAGEM DE INSPEÇÃO/PASSAGEM EM ALVENARIA (50X50X40CM), REVESTIMENTO EM ARGAMASSA COM ADITIVO IMPERMEABILIZANTE, COM TAMPA EM GRELHA, INCLUSIVE ESCAVAÇÃO, REATERRO E TRANSPORTE E RETIRADA DO MATERIAL ESCAVADO (EM CAÇAMBA)</t>
  </si>
  <si>
    <t>ED-49912</t>
  </si>
  <si>
    <t>CAIXA DE DRENAGEM DE INSPEÇÃO/PASSAGEM EM ALVENARIA (50X50X60CM), REVESTIMENTO EM ARGAMASSA COM ADITIVO IMPERMEABILIZANTE, COM TAMPA EM GRELHA, INCLUSIVE ESCAVAÇÃO, REATERRO E TRANSPORTE E RETIRADA DO MATERIAL ESCAVADO (EM CAÇAMBA)</t>
  </si>
  <si>
    <t>ED-49917</t>
  </si>
  <si>
    <t>CAIXA DE DRENAGEM DE INSPEÇÃO/PASSAGEM EM ALVENARIA (60X60X100CM), REVESTIMENTO EM ARGAMASSA COM ADITIVO IMPERMEABILIZANTE, COM TAMPA EM GRELHA, INCLUSIVE ESCAVAÇÃO, REATERRO E TRANSPORTE E RETIRADA DO MATERIAL ESCAVADO (EM CAÇAMBA)</t>
  </si>
  <si>
    <t>ED-49914</t>
  </si>
  <si>
    <t>CAIXA DE DRENAGEM DE INSPEÇÃO/PASSAGEM EM ALVENARIA (60X60X40CM), REVESTIMENTO EM ARGAMASSA COM ADITIVO IMPERMEABILIZANTE, COM TAMPA EM GRELHA, INCLUSIVE ESCAVAÇÃO, REATERRO E TRANSPORTE E RETIRADA DO MATERIAL ESCAVADO (EM CAÇAMBA)</t>
  </si>
  <si>
    <t>ED-49915</t>
  </si>
  <si>
    <t>CAIXA DE DRENAGEM DE INSPEÇÃO/PASSAGEM EM ALVENARIA (60X60X60CM), REVESTIMENTO EM ARGAMASSA COM ADITIVO IMPERMEABILIZANTE, COM TAMPA EM GRELHA, INCLUSIVE ESCAVAÇÃO, REATERRO E TRANSPORTE E RETIRADA DO MATERIAL ESCAVADO (EM CAÇAMBA)</t>
  </si>
  <si>
    <t>ED-49916</t>
  </si>
  <si>
    <t>CAIXA DE DRENAGEM DE INSPEÇÃO/PASSAGEM EM ALVENARIA (60X60X80CM), REVESTIMENTO EM ARGAMASSA COM ADITIVO IMPERMEABILIZANTE, COM TAMPA EM GRELHA, INCLUSIVE ESCAVAÇÃO, REATERRO E TRANSPORTE E RETIRADA DO MATERIAL ESCAVADO (EM CAÇAMBA)</t>
  </si>
  <si>
    <t>ED-49921</t>
  </si>
  <si>
    <t>CAIXA DE DRENAGEM DE INSPEÇÃO/PASSAGEM EM ALVENARIA (70X70X110CM), REVESTIMENTO EM ARGAMASSA COM ADITIVO IMPERMEABILIZANTE, COM TAMPA EM GRELHA, INCLUSIVE ESCAVAÇÃO, REATERRO E TRANSPORTE E RETIRADA DO MATERIAL ESCAVADO (EM CAÇAMBA)</t>
  </si>
  <si>
    <t>ED-49918</t>
  </si>
  <si>
    <t>CAIXA DE DRENAGEM DE INSPEÇÃO/PASSAGEM EM ALVENARIA (70X70X40CM), REVESTIMENTO EM ARGAMASSA COM ADITIVO IMPERMEABILIZANTE, COM TAMPA EM GRELHA, INCLUSIVE ESCAVAÇÃO, REATERRO E TRANSPORTE E RETIRADA DO MATERIAL ESCAVADO (EM CAÇAMBA)</t>
  </si>
  <si>
    <t>ED-49919</t>
  </si>
  <si>
    <t>CAIXA DE DRENAGEM DE INSPEÇÃO/PASSAGEM EM ALVENARIA (70X70X60CM), REVESTIMENTO EM ARGAMASSA COM ADITIVO IMPERMEABILIZANTE, COM TAMPA EM GRELHA, INCLUSIVE ESCAVAÇÃO, REATERRO E TRANSPORTE E RETIRADA DO MATERIAL ESCAVADO (EM CAÇAMBA)</t>
  </si>
  <si>
    <t>ED-49920</t>
  </si>
  <si>
    <t>CAIXA DE DRENAGEM DE INSPEÇÃO/PASSAGEM EM ALVENARIA (70X70X80CM), REVESTIMENTO EM ARGAMASSA COM ADITIVO IMPERMEABILIZANTE, COM TAMPA EM GRELHA, INCLUSIVE ESCAVAÇÃO, REATERRO E TRANSPORTE E RETIRADA DO MATERIAL ESCAVADO (EM CAÇAMBA)</t>
  </si>
  <si>
    <t>ED-49925</t>
  </si>
  <si>
    <t>CAIXA DE DRENAGEM DE INSPEÇÃO/PASSAGEM EM ALVENARIA (80X80X100CM), REVESTIMENTO EM ARGAMASSA COM ADITIVO IMPERMEABILIZANTE, COM TAMPA EM GRELHA, INCLUSIVE ESCAVAÇÃO, REATERRO E TRANSPORTE E RETIRADA DO MATERIAL ESCAVADO (EM CAÇAMBA)</t>
  </si>
  <si>
    <t>ED-49926</t>
  </si>
  <si>
    <t>CAIXA DE DRENAGEM DE INSPEÇÃO/PASSAGEM EM ALVENARIA (80X80X140CM), REVESTIMENTO EM ARGAMASSA COM ADITIVO IMPERMEABILIZANTE, COM TAMPA EM GRELHA, INCLUSIVE ESCAVAÇÃO, REATERRO E TRANSPORTE E RETIRADA DO MATERIAL ESCAVADO (EM CAÇAMBA)</t>
  </si>
  <si>
    <t>ED-49922</t>
  </si>
  <si>
    <t>CAIXA DE DRENAGEM DE INSPEÇÃO/PASSAGEM EM ALVENARIA (80X80X40CM), REVESTIMENTO EM ARGAMASSA COM ADITIVO IMPERMEABILIZANTE, COM TAMPA EM GRELHA, INCLUSIVE ESCAVAÇÃO, REATERRO E TRANSPORTE E RETIRADA DO MATERIAL ESCAVADO (EM CAÇAMBA)</t>
  </si>
  <si>
    <t>ED-49923</t>
  </si>
  <si>
    <t>CAIXA DE DRENAGEM DE INSPEÇÃO/PASSAGEM EM ALVENARIA (80X80X60CM), REVESTIMENTO EM ARGAMASSA COM ADITIVO IMPERMEABILIZANTE, COM TAMPA EM GRELHA, INCLUSIVE ESCAVAÇÃO, REATERRO E TRANSPORTE E RETIRADA DO MATERIAL ESCAVADO (EM CAÇAMBA)</t>
  </si>
  <si>
    <t>ED-49924</t>
  </si>
  <si>
    <t>CAIXA DE DRENAGEM DE INSPEÇÃO/PASSAGEM EM ALVENARIA (80X80X80CM), REVESTIMENTO EM ARGAMASSA COM ADITIVO IMPERMEABILIZANTE, COM TAMPA EM GRELHA, INCLUSIVE ESCAVAÇÃO, REATERRO E TRANSPORTE E RETIRADA DO MATERIAL ESCAVADO (EM CAÇAMBA)</t>
  </si>
  <si>
    <t>ED-49929</t>
  </si>
  <si>
    <t>CAIXA DE DRENAGEM DE INSPEÇÃO/PASSAGEM EM ALVENARIA (90X90X100CM), REVESTIMENTO EM ARGAMASSA COM ADITIVO IMPERMEABILIZANTE, COM TAMPA EM GRELHA, INCLUSIVE ESCAVAÇÃO, REATERRO E TRANSPORTE E RETIRADA DO MATERIAL ESCAVADO (EM CAÇAMBA)</t>
  </si>
  <si>
    <t>ED-49930</t>
  </si>
  <si>
    <t>CAIXA DE DRENAGEM DE INSPEÇÃO/PASSAGEM EM ALVENARIA (90X90X140CM), REVESTIMENTO EM ARGAMASSA COM ADITIVO IMPERMEABILIZANTE, COM TAMPA EM GRELHA, INCLUSIVE ESCAVAÇÃO, REATERRO E TRANSPORTE E RETIRADA DO MATERIAL ESCAVADO (EM CAÇAMBA)</t>
  </si>
  <si>
    <t>ED-49927</t>
  </si>
  <si>
    <t>CAIXA DE DRENAGEM DE INSPEÇÃO/PASSAGEM EM ALVENARIA (90X90X60CM), REVESTIMENTO EM ARGAMASSA COM ADITIVO IMPERMEABILIZANTE, COM TAMPA EM GRELHA, INCLUSIVE ESCAVAÇÃO, REATERRO E TRANSPORTE E RETIRADA DO MATERIAL ESCAVADO (EM CAÇAMBA)</t>
  </si>
  <si>
    <t>ED-49928</t>
  </si>
  <si>
    <t>CAIXA DE DRENAGEM DE INSPEÇÃO/PASSAGEM EM ALVENARIA (90X90X80CM), REVESTIMENTO EM ARGAMASSA COM ADITIVO IMPERMEABILIZANTE, COM TAMPA EM GRELHA, INCLUSIVE ESCAVAÇÃO, REATERRO E TRANSPORTE E RETIRADA DO MATERIAL ESCAVADO (EM CAÇAMBA)</t>
  </si>
  <si>
    <t>ED-49936</t>
  </si>
  <si>
    <t>CAIXA D´ÁGUA DE POLIETILENO, CAPACIDADE DE 1.000L, INCLUSIVE TAMPA, TORNEIRA DE BOIA, EXTRAVASOR, TUBO DE LIMPEZA E ACESSÓRIOS, EXCLUSIVE TUBULAÇÃO DE ENTRADA/SAÍDA DE ÁGUA</t>
  </si>
  <si>
    <t>ED-49937</t>
  </si>
  <si>
    <t>CAIXA D´ÁGUA DE POLIETILENO, CAPACIDADE DE 1.500L, INCLUSIVE TAMPA, TORNEIRA DE BOIA, EXTRAVASOR, TUBO DE LIMPEZA E ACESSÓRIOS, EXCLUSIVE TUBULAÇÃO DE ENTRADA/SAÍDA DE ÁGUA</t>
  </si>
  <si>
    <t>ED-49934</t>
  </si>
  <si>
    <t>CAIXA D´ÁGUA DE POLIETILENO, CAPACIDADE DE 250L, INCLUSIVE TAMPA, TORNEIRA DE BOIA, EXTRAVASOR, TUBO DE LIMPEZA E ACESSÓRIOS, EXCLUSIVE TUBULAÇÃO DE ENTRADA/SAÍDA DE ÁGUA</t>
  </si>
  <si>
    <t>ED-49935</t>
  </si>
  <si>
    <t>CAIXA D´ÁGUA DE POLIETILENO, CAPACIDADE DE 500L, INCLUSIVE TAMPA, TORNEIRA DE BOIA, EXTRAVASOR, TUBO DE LIMPEZA E ACESSÓRIOS, EXCLUSIVE TUBULAÇÃO DE ENTRADA/SAÍDA DE ÁGUA</t>
  </si>
  <si>
    <t>ED-9941</t>
  </si>
  <si>
    <t>RESERVATÓRIO DE ÁGUA ENTERRADO, CAPACIDADE DE 15M3, EM CONCRETO ARMADO COM CASAS DE BOMBAS, INCLUSIVE ALÇAPÃO, ESCAVAÇÃO, REATERRO E TRANSPORTE E RETIRADA DO MATERIAL ESCAVADO (EM CAÇAMBA), EXCLUSIVE TUBULAÇÕES, BOMBAS E QUADROS</t>
  </si>
  <si>
    <t>ELETROBOMBA DE RECALQUE</t>
  </si>
  <si>
    <t>ED-49858</t>
  </si>
  <si>
    <t>BOMBA CENTRÍFUGA DE SUCÇÃO E RECALQUE 1/2 HP D = 2"</t>
  </si>
  <si>
    <t>ED-49869</t>
  </si>
  <si>
    <t>CONJUNTO ELEVATÓRIO MOTOR-BOMBA (CENTRÍFUGA) DE 10 HP</t>
  </si>
  <si>
    <t>ED-49863</t>
  </si>
  <si>
    <t>CONJUNTO ELEVATÓRIO MOTOR-BOMBA (CENTRÍFUGA) DE 1/2 HP</t>
  </si>
  <si>
    <t>ED-49862</t>
  </si>
  <si>
    <t>CONJUNTO ELEVATÓRIO MOTOR-BOMBA (CENTRÍFUGA) DE 1/3 HP</t>
  </si>
  <si>
    <t>ED-49865</t>
  </si>
  <si>
    <t>CONJUNTO ELEVATÓRIO MOTOR-BOMBA (CENTRÍFUGA) DE 2 HP</t>
  </si>
  <si>
    <t>ED-49866</t>
  </si>
  <si>
    <t>CONJUNTO ELEVATÓRIO MOTOR-BOMBA (CENTRÍFUGA) DE 3 HP</t>
  </si>
  <si>
    <t>ED-49867</t>
  </si>
  <si>
    <t>CONJUNTO ELEVATÓRIO MOTOR-BOMBA (CENTRÍFUGA) DE 5 HP</t>
  </si>
  <si>
    <t>ED-49868</t>
  </si>
  <si>
    <t>CONJUNTO ELEVATÓRIO MOTOR-BOMBA (CENTRÍFUGA) DE 7,5 HP</t>
  </si>
  <si>
    <t>ED-49864</t>
  </si>
  <si>
    <t>CONJUNTO MOTO BOMBA 3/4" CV MONOFÁSICA, CENTRÍFUGA, 1 ESTAGIO</t>
  </si>
  <si>
    <t>ED-49861</t>
  </si>
  <si>
    <t>MOTO-BOMBA 1 CV SUCÇÃO = 1 1/2" R = 1 1/4", VM = 5M3/H, HM = 16 M</t>
  </si>
  <si>
    <t>TORNEIRA DE BOIA</t>
  </si>
  <si>
    <t>ED-50302</t>
  </si>
  <si>
    <t>TORNEIRA CHAVE BOIA AUTOMÁTICA PARA RESERVATÓRIO</t>
  </si>
  <si>
    <t>ED-50305</t>
  </si>
  <si>
    <t>TORNEIRA DE BOIA, TIPO ROSCÁVEL 1", EXCLUSIVE ADAPTADOR SOLDÁVEL DE PVC COM FLANGES E ANEL PARA CAIXA DÁGUA</t>
  </si>
  <si>
    <t>ED-50307</t>
  </si>
  <si>
    <t>TORNEIRA DE BOIA, TIPO ROSCÁVEL 1.1/2", EXCLUSIVE ADAPTADOR SOLDÁVEL DE PVC COM FLANGES E ANEL PARA CAIXA DÁGUA</t>
  </si>
  <si>
    <t>ED-50306</t>
  </si>
  <si>
    <t>TORNEIRA DE BOIA, TIPO ROSCÁVEL 1.1/4", EXCLUSIVE ADAPTADOR SOLDÁVEL DE PVC COM FLANGES E ANEL PARA CAIXA DÁGUA</t>
  </si>
  <si>
    <t>ED-50303</t>
  </si>
  <si>
    <t>TORNEIRA DE BOIA, TIPO ROSCÁVEL 1/2", EXCLUSIVE ADAPTADOR SOLDÁVEL DE PVC COM FLANGES E ANEL PARA CAIXA DÁGUA</t>
  </si>
  <si>
    <t>ED-50308</t>
  </si>
  <si>
    <t>TORNEIRA DE BOIA, TIPO ROSCÁVEL 2", EXCLUSIVE ADAPTADOR SOLDÁVEL DE PVC COM FLANGES E ANEL PARA CAIXA DÁGUA</t>
  </si>
  <si>
    <t>ED-50304</t>
  </si>
  <si>
    <t>TORNEIRA DE BOIA, TIPO ROSCÁVEL 3/4", EXCLUSIVE ADAPTADOR SOLDÁVEL DE PVC COM FLANGES E ANEL PARA CAIXA DÁGUA</t>
  </si>
  <si>
    <t>ABERTURA DE POÇO</t>
  </si>
  <si>
    <t>ED-48151</t>
  </si>
  <si>
    <t>ABERTURA MANUAL DE POÇO COM PROFUNDIDADE &lt;= 2,00M, DIÂMETRO DE 1,20M, INCLUSIVE AFASTAMENTO DO MATERIAL ESCAVADO</t>
  </si>
  <si>
    <t>ED-48152</t>
  </si>
  <si>
    <t>ABERTURA MANUAL DE POÇO COM PROFUNDIDADE &gt; 2,00M, DIÂMETRO DE 1,20M, INCLUSIVE AFASTAMENTO DO MATERIAL ESCAVADO</t>
  </si>
  <si>
    <t>ED-48154</t>
  </si>
  <si>
    <t>REVESTIMENTO DE CISTERNA COM 1/2 TIJOLO MACIÇO REQUEIMADO</t>
  </si>
  <si>
    <t>ED-48153</t>
  </si>
  <si>
    <t>REVESTIMENTO DE POÇO COM ANÉIS DE CONCRETO, D = 1,20 M</t>
  </si>
  <si>
    <t>FOSSA SÉPTICA</t>
  </si>
  <si>
    <t>ED-48145</t>
  </si>
  <si>
    <t>FILTROS ANAERÓBICOS COM DIÂMETRO 250 CM E PROFUNDIDADE ÚTIL DE 160 CM, INSTALADOS, INCLUSIVE BOTA FORA DE MATERIAL ESCAVADO</t>
  </si>
  <si>
    <t>ED-48146</t>
  </si>
  <si>
    <t>FOSSA SÉPTICA PARA 1500 L/DIA, DE CONCRETO, INSTALADA (15 PESSOAS), INCLUSIVE BOTA FORA DE MATERIAL ESCAVADO</t>
  </si>
  <si>
    <t>ED-48147</t>
  </si>
  <si>
    <t>FOSSA SÉPTICA PARA 2250 L/DIA, DE CONCRETO, INSTALADA (30 PESSOAS), INCLUSIVE BOTA FORA DE MATERIAL ESCAVADO</t>
  </si>
  <si>
    <t>ED-48148</t>
  </si>
  <si>
    <t>FOSSA SÉPTICA PARA 3000 L/DIA, DE CONCRETO, INSTALADA (40 PESSOAS), INCLUSIVE BOTA FORA DE MATERIAL ESCAVADO</t>
  </si>
  <si>
    <t>ED-48149</t>
  </si>
  <si>
    <t>FOSSA SÉPTICA PARA 3750 L/DIA, DE CONCRETO, INSTALADA (100 PESSOAS), INCLUSIVE BOTA FORA DE MATERIAL ESCAVADO</t>
  </si>
  <si>
    <t>DRENAGEM</t>
  </si>
  <si>
    <t>CANALETA PRÉ-MOLDADA</t>
  </si>
  <si>
    <t>ED-48552</t>
  </si>
  <si>
    <t>CANALETA PARA DRENAGEM, PRÉ-MOLDADA, TIPO MEIA CANA, DIÂMETRO 30CM, EXCLUSIVE TAMPA, INCLUSIVE ASSENTAMENTO EM ARGAMASSA, TRAÇO 1:3 (CIMENTO E AREIA), ESCAVAÇÃO, TRANSPORTE E RETIRADA DO MATERIAL ESCAVADO (EM CAÇAMBA)</t>
  </si>
  <si>
    <t>ED-48553</t>
  </si>
  <si>
    <t>CANALETA PARA DRENAGEM, PRÉ-MOLDADA, TIPO MEIA CANA, DIÂMETRO 40CM, EXCLUSIVE TAMPA, INCLUSIVE ASSENTAMENTO EM ARGAMASSA, TRAÇO 1:3 (CIMENTO E AREIA), ESCAVAÇÃO, TRANSPORTE E RETIRADA DO MATERIAL ESCAVADO (EM CAÇAMBA)</t>
  </si>
  <si>
    <t>ED-48554</t>
  </si>
  <si>
    <t>CANALETA PARA DRENAGEM, PRÉ-MOLDADA, TIPO MEIA CANA, DIÂMETRO 50CM, EXCLUSIVE TAMPA, INCLUSIVE ASSENTAMENTO EM ARGAMASSA, TRAÇO 1:3 (CIMENTO E AREIA), ESCAVAÇÃO, TRANSPORTE E RETIRADA DO MATERIAL ESCAVADO (EM CAÇAMBA)</t>
  </si>
  <si>
    <t>ED-48555</t>
  </si>
  <si>
    <t>CANALETA PARA DRENAGEM, PRÉ-MOLDADA, TIPO MEIA CANA, DIÂMETRO 60CM, EXCLUSIVE TAMPA, INCLUSIVE ASSENTAMENTO EM ARGAMASSA, TRAÇO 1:3 (CIMENTO E AREIA), ESCAVAÇÃO, TRANSPORTE E RETIRADA DO MATERIAL ESCAVADO (EM CAÇAMBA)</t>
  </si>
  <si>
    <t>ED-48562</t>
  </si>
  <si>
    <t>CANALETA SANITÁRIA, SEÇÃO 5X8CM, EM ARGAMASSA, TRAÇO 1:3 (CIMENTO E AREIA) COM ADITIVO IMPERMEABILIZANTE, EXCLUSIVE TAMPA, INCLUSIVE CORTE NO PISO, TRANSPORTE E RETIRADA DO MATERIAL DEMOLIDO (EM CAÇAMBA)</t>
  </si>
  <si>
    <t>CANALETA DE CONCRETO MOLDADA IN-LOCO</t>
  </si>
  <si>
    <t>ED-14720</t>
  </si>
  <si>
    <t>CANALETA PARA DRENAGEM, EM CONCRETO COM FCK 15MPA, MOLDADA IN LOCO, SEÇÃO 15X15CM, FORMA EM CONTRA BARRANCO, EXCLUSIVE TAMPA, INCLUSIVE ESCAVAÇÃO, REATERRO COM TRANSPORTE E RETIRADA DO MATERIAL ESCAVADO (EM CAÇAMBA)</t>
  </si>
  <si>
    <t>ED-14740</t>
  </si>
  <si>
    <t>CANALETA PARA DRENAGEM, EM CONCRETO COM FCK 15MPA, MOLDADA IN LOCO, SEÇÃO 15X15CM, FORMA EM MADEIRA, EXCLUSIVE TAMPA, INCLUSIVE ESCAVAÇÃO, REATERRO COM TRANSPORTE E RETIRADA DO MATERIAL ESCAVADO (EM CAÇAMBA)</t>
  </si>
  <si>
    <t>ED-14721</t>
  </si>
  <si>
    <t>CANALETA PARA DRENAGEM, EM CONCRETO COM FCK 15MPA, MOLDADA IN LOCO, SEÇÃO 20X20CM, FORMA EM CONTRA BARRANCO, EXCLUSIVE TAMPA, INCLUSIVE ESCAVAÇÃO, REATERRO COM TRANSPORTE E RETIRADA DO MATERIAL ESCAVADO (EM CAÇAMBA)</t>
  </si>
  <si>
    <t>ED-14741</t>
  </si>
  <si>
    <t>CANALETA PARA DRENAGEM, EM CONCRETO COM FCK 15MPA, MOLDADA IN LOCO, SEÇÃO 20X20CM, FORMA EM MADEIRA, EXCLUSIVE TAMPA, INCLUSIVE ESCAVAÇÃO, REATERRO COM TRANSPORTE E RETIRADA DO MATERIAL ESCAVADO (EM CAÇAMBA)</t>
  </si>
  <si>
    <t>ED-14725</t>
  </si>
  <si>
    <t>CANALETA PARA DRENAGEM, EM CONCRETO COM FCK 15MPA, MOLDADA IN LOCO, SEÇÃO 30X20CM, FORMA EM CONTRA BARRANCO, COM GRELHA EM BARRA REDONDA DN 12,5MM (1/2") E REQUADRO EM BARRA REDONDA DN 20MM (3/4") COM UMA (1) DEMÃO DE FUNDO ANTICORROSIVO E DUAS (2) DEMÃOS DE PINTURA ESMALTE, INCLUSIVE ESCAVAÇÃO, REATERRO COM TRANSPORTE E RETIRADA DO MATERIAL ESCAVADO (EM CAÇAMBA)</t>
  </si>
  <si>
    <t>ED-14726</t>
  </si>
  <si>
    <t>CANALETA PARA DRENAGEM, EM CONCRETO COM FCK 15MPA, MOLDADA IN LOCO, SEÇÃO 30X20CM, FORMA EM CONTRA BARRANCO, COM TAMPA EM CONCRETO  PARA TRÂNSITO DE PEDESTRE, INCLUSIVE ESCAVAÇÃO, REATERRO COM TRANSPORTE E RETIRADA DO MATERIAL ESCAVADO (EM CAÇAMBA)</t>
  </si>
  <si>
    <t>ED-14728</t>
  </si>
  <si>
    <t>CANALETA PARA DRENAGEM, EM CONCRETO COM FCK 15MPA, MOLDADA IN LOCO, SEÇÃO 30X20CM, FORMA EM CONTRA BARRANCO, EXCLUSIVE TAMPA, INCLUSIVE ESCAVAÇÃO, REATERRO COM TRANSPORTE E RETIRADA DO MATERIAL ESCAVADO (EM CAÇAMBA)</t>
  </si>
  <si>
    <t>ED-14746</t>
  </si>
  <si>
    <t>CANALETA PARA DRENAGEM, EM CONCRETO COM FCK 15MPA, MOLDADA IN LOCO, SEÇÃO 30X20CM, FORMA EM MADEIRA, COM GRELHA EM BARRA REDONDA DN 12,5MM (1/2") E REQUADRO EM BARRA REDONDA DN 20MM (3/4") COM UMA (1) DEMÃO DE FUNDO ANTICORROSIVO E DUAS (2) DEMÃOS DE PINTURA ESMALTE, INCLUSIVE ESCAVAÇÃO, REATERRO COM TRANSPORTE E RETIRADA DO MATERIAL ESCAVADO (EM CAÇAMBA)</t>
  </si>
  <si>
    <t>ED-14747</t>
  </si>
  <si>
    <t>CANALETA PARA DRENAGEM, EM CONCRETO COM FCK 15MPA, MOLDADA IN LOCO, SEÇÃO 30X20CM, FORMA EM MADEIRA, COM TAMPA EM CONCRETO PARA TRÂNSITO DE PEDESTRE, INCLUSIVE ESCAVAÇÃO, REATERRO COM TRANSPORTE E RETIRADA DO MATERIAL ESCAVADO (EM CAÇAMBA)</t>
  </si>
  <si>
    <t>ED-14748</t>
  </si>
  <si>
    <t>CANALETA PARA DRENAGEM, EM CONCRETO COM FCK 15MPA, MOLDADA IN LOCO, SEÇÃO 30X20CM, FORMA EM MADEIRA, EXCLUSIVE TAMPA, INCLUSIVE ESCAVAÇÃO, REATERRO COM TRANSPORTE E RETIRADA DO MATERIAL ESCAVADO (EM CAÇAMBA)</t>
  </si>
  <si>
    <t>ED-14718</t>
  </si>
  <si>
    <t>CANALETA PARA DRENAGEM, EM CONCRETO COM FCK 15MPA, MOLDADA IN LOCO, SEÇÃO 30X30CM, FORMA EM CONTRA BARRANCO, COM GRELHA EM BARRA REDONDA DN 12,5MM (1/2") E REQUADRO EM BARRA REDONDA DN 20MM (3/4") COM UMA (1) DEMÃO DE FUNDO ANTICORROSIVO E DUAS (2) DEMÃOS DE PINTURA ESMALTE, INCLUSIVE ESCAVAÇÃO, REATERRO COM TRANSPORTE E RETIRADA DO MATERIAL ESCAVADO (EM CAÇAMBA)</t>
  </si>
  <si>
    <t>ED-14719</t>
  </si>
  <si>
    <t>CANALETA PARA DRENAGEM, EM CONCRETO COM FCK 15MPA, MOLDADA IN LOCO, SEÇÃO 30X30CM, FORMA EM CONTRA BARRANCO, COM TAMPA EM CONCRETO  PARA TRÂNSITO DE PEDESTRE, INCLUSIVE ESCAVAÇÃO, REATERRO COM TRANSPORTE E RETIRADA DO MATERIAL ESCAVADO (EM CAÇAMBA)</t>
  </si>
  <si>
    <t>ED-14722</t>
  </si>
  <si>
    <t>CANALETA PARA DRENAGEM, EM CONCRETO COM FCK 15MPA, MOLDADA IN LOCO, SEÇÃO 30X30CM, FORMA EM CONTRA BARRANCO, EXCLUSIVE TAMPA, INCLUSIVE ESCAVAÇÃO, REATERRO COM TRANSPORTE E RETIRADA DO MATERIAL ESCAVADO (EM CAÇAMBA)</t>
  </si>
  <si>
    <t>ED-14737</t>
  </si>
  <si>
    <t>CANALETA PARA DRENAGEM, EM CONCRETO COM FCK 15MPA, MOLDADA IN LOCO, SEÇÃO 30X30CM, FORMA EM MADEIRA, COM GRELHA EM BARRA REDONDA DN 12,5MM (1/2") E REQUADRO EM BARRA REDONDA DN 20MM (3/4") COM UMA (1) DEMÃO DE FUNDO ANTICORROSIVO E DUAS (2) DEMÃOS DE PINTURA ESMALTE, INCLUSIVE ESCAVAÇÃO, REATERRO COM TRANSPORTE E RETIRADA DO MATERIAL ESCAVADO (EM CAÇAMBA)</t>
  </si>
  <si>
    <t>ED-14739</t>
  </si>
  <si>
    <t>CANALETA PARA DRENAGEM, EM CONCRETO COM FCK 15MPA, MOLDADA IN LOCO, SEÇÃO 30X30CM, FORMA EM MADEIRA, COM TAMPA EM CONCRETO  PARA TRÂNSITO DE PEDESTRE, INCLUSIVE ESCAVAÇÃO, REATERRO COM TRANSPORTE E RETIRADA DO MATERIAL ESCAVADO (EM CAÇAMBA)</t>
  </si>
  <si>
    <t>ED-14742</t>
  </si>
  <si>
    <t>CANALETA PARA DRENAGEM, EM CONCRETO COM FCK 15MPA, MOLDADA IN LOCO, SEÇÃO 30X30CM, FORMA EM MADEIRA, EXCLUSIVE TAMPA, INCLUSIVE ESCAVAÇÃO, REATERRO COM TRANSPORTE E RETIRADA DO MATERIAL ESCAVADO (EM CAÇAMBA)</t>
  </si>
  <si>
    <t>ED-14581</t>
  </si>
  <si>
    <t>CANALETA PARA DRENAGEM, EM CONCRETO COM FCK 15MPA, MOLDADA IN LOCO, SEÇÃO 40X40CM, FORMA EM CONTRA BARRANCO, EXCLUSIVE TAMPA, INCLUSIVE ESCAVAÇÃO, REATERRO COM TRANSPORTE E RETIRADA DO MATERIAL ESCAVADO (EM CAÇAMBA)</t>
  </si>
  <si>
    <t>ED-14743</t>
  </si>
  <si>
    <t>CANALETA PARA DRENAGEM, EM CONCRETO COM FCK 15MPA, MOLDADA IN LOCO, SEÇÃO 40X40CM, FORMA EM MADEIRA, EXCLUSIVE TAMPA, INCLUSIVE ESCAVAÇÃO, REATERRO COM TRANSPORTE E RETIRADA DO MATERIAL ESCAVADO (EM CAÇAMBA)</t>
  </si>
  <si>
    <t>ED-14723</t>
  </si>
  <si>
    <t>CANALETA PARA DRENAGEM, EM CONCRETO COM FCK 15MPA, MOLDADA IN LOCO, SEÇÃO 60X60CM, FORMA EM CONTRA BARRANCO, EXCLUSIVE TAMPA, INCLUSIVE ESCAVAÇÃO, REATERRO COM TRANSPORTE E RETIRADA DO MATERIAL ESCAVADO (EM CAÇAMBA)</t>
  </si>
  <si>
    <t>ED-14744</t>
  </si>
  <si>
    <t>CANALETA PARA DRENAGEM, EM CONCRETO COM FCK 15MPA, MOLDADA IN LOCO, SEÇÃO 60X60CM, FORMA EM MADEIRA, EXCLUSIVE TAMPA, INCLUSIVE ESCAVAÇÃO, REATERRO COM TRANSPORTE E RETIRADA DO MATERIAL ESCAVADO (EM CAÇAMBA)</t>
  </si>
  <si>
    <t>ED-14724</t>
  </si>
  <si>
    <t>CANALETA PARA DRENAGEM, EM CONCRETO COM FCK 15MPA, MOLDADA IN LOCO, SEÇÃO 90X90CM, FORMA EM CONTRA BARRANCO, EXCLUSIVE TAMPA, INCLUSIVE ESCAVAÇÃO, REATERRO COM TRANSPORTE E RETIRADA DO MATERIAL ESCAVADO (EM CAÇAMBA)</t>
  </si>
  <si>
    <t>ED-14745</t>
  </si>
  <si>
    <t>CANALETA PARA DRENAGEM, EM CONCRETO COM FCK 15MPA, MOLDADA IN LOCO, SEÇÃO 90X90CM, FORMA EM MADEIRA, EXCLUSIVE TAMPA, INCLUSIVE ESCAVAÇÃO, REATERRO COM TRANSPORTE E RETIRADA DO MATERIAL ESCAVADO (EM CAÇAMBA)</t>
  </si>
  <si>
    <t>TUBULAÇÃO PARA DRENAGEM</t>
  </si>
  <si>
    <t>ED-48669</t>
  </si>
  <si>
    <t>FORNECIMENTO E ASSENTAMENTO DE TUBO PVC RÍGIDO, DRENAGEM/PLUVIAL, PBV - SÉRIE NORMAL, DN 100 MM (4"), INCLUSIVE CONEXÕES</t>
  </si>
  <si>
    <t>ED-48670</t>
  </si>
  <si>
    <t>FORNECIMENTO E ASSENTAMENTO DE TUBO PVC RÍGIDO, DRENAGEM/PLUVIAL, PBV - SÉRIE NORMAL, DN 150 MM (6"), INCLUSIVE CONEXÕES</t>
  </si>
  <si>
    <t>ED-48671</t>
  </si>
  <si>
    <t>FORNECIMENTO E ASSENTAMENTO DE TUBO PVC RÍGIDO, DRENAGEM/PLUVIAL, PBV - SÉRIE NORMAL, DN 200 MM (8"), INCLUSIVE CONEXÕES</t>
  </si>
  <si>
    <t>ED-48667</t>
  </si>
  <si>
    <t>FORNECIMENTO E ASSENTAMENTO DE TUBO PVC RÍGIDO, DRENAGEM/PLUVIAL, PBV - SÉRIE NORMAL, DN 50 MM (2"), INCLUSIVE CONEXÕES</t>
  </si>
  <si>
    <t>ED-48668</t>
  </si>
  <si>
    <t>FORNECIMENTO E ASSENTAMENTO DE TUBO PVC RÍGIDO, DRENAGEM/PLUVIAL, PBV - SÉRIE NORMAL, DN 75 MM (3"), INCLUSIVE CONEXÕES</t>
  </si>
  <si>
    <t>TUBULAÇÃO PERFURADO EM PVC FLEXÍVEL CORRUGADO</t>
  </si>
  <si>
    <t>ED-48689</t>
  </si>
  <si>
    <t>FORNECIMENTO E ASSENTAMENTO DE TUBO PVC FLEXÍVEL CORRUGADO, PERFURADO, DN 100 MM (4"), PARA DRENAGEM</t>
  </si>
  <si>
    <t>ED-48688</t>
  </si>
  <si>
    <t>FORNECIMENTO E ASSENTAMENTO DE TUBO PVC FLEXÍVEL CORRUGADO, PERFURADO, DN 65 MM (2.1/2"), PARA DRENAGEM</t>
  </si>
  <si>
    <t>ED-48690</t>
  </si>
  <si>
    <t>FORNECIMENTO E ASSENTAMENTO DE TUBO PVC RÍGIDO CORRUGADO, PERFURADO, DN 160 MM (6"), PARA DRENAGEM</t>
  </si>
  <si>
    <t>TUBULAÇÃO DE CONCRETO SIMPLES</t>
  </si>
  <si>
    <t>ED-48687</t>
  </si>
  <si>
    <t>TUBO DE CONCRETO para dreno simples ou poroso, Ø 150 mm</t>
  </si>
  <si>
    <t>ED-48675</t>
  </si>
  <si>
    <t>TUBO DE CONCRETO SIMPLES, CLASSE PS1, DIÂMETRO 300MM, INCLUSIVE FORNECIMENTO, ASSENTAMENTO E REJUNTAMENTO, EXCLUSIVE ESCAVAÇÃO</t>
  </si>
  <si>
    <t>ED-48676</t>
  </si>
  <si>
    <t>TUBO DE CONCRETO SIMPLES, CLASSE PS1, DIÂMETRO 400MM, INCLUSIVE FORNECIMENTO, ASSENTAMENTO E REJUNTAMENTO, EXCLUSIVE ESCAVAÇÃO</t>
  </si>
  <si>
    <t>ED-48677</t>
  </si>
  <si>
    <t>TUBO DE CONCRETO SIMPLES, CLASSE PS1, DIÂMETRO 500MM, INCLUSIVE FORNECIMENTO, ASSENTAMENTO E REJUNTAMENTO, EXCLUSIVE ESCAVAÇÃO</t>
  </si>
  <si>
    <t>ED-48678</t>
  </si>
  <si>
    <t>TUBO DE CONCRETO SIMPLES, CLASSE PS1, DIÂMETRO 600MM, INCLUSIVE FORNECIMENTO, ASSENTAMENTO E REJUNTAMENTO, EXCLUSIVE ESCAVAÇÃO</t>
  </si>
  <si>
    <t>TUBULAÇÃO DE CONCRETO ARMADO</t>
  </si>
  <si>
    <t>ED-48684</t>
  </si>
  <si>
    <t>TUBO DE CONCRETO ARMADO, CLASSE PA1, DIÂMETRO 1000MM, INCLUSIVE FORNECIMENTO, ASSENTAMENTO E REJUNTAMENTO, EXCLUSIVE ESCAVAÇÃO</t>
  </si>
  <si>
    <t>ED-48685</t>
  </si>
  <si>
    <t>TUBO DE CONCRETO ARMADO, CLASSE PA1, DIÂMETRO 1200MM, INCLUSIVE FORNECIMENTO, ASSENTAMENTO E REJUNTAMENTO, EXCLUSIVE ESCAVAÇÃO</t>
  </si>
  <si>
    <t>ED-48686</t>
  </si>
  <si>
    <t>TUBO DE CONCRETO ARMADO, CLASSE PA1, DIÂMETRO 1500MM, INCLUSIVE FORNECIMENTO, ASSENTAMENTO E REJUNTAMENTO, EXCLUSIVE ESCAVAÇÃO</t>
  </si>
  <si>
    <t>ED-48680</t>
  </si>
  <si>
    <t xml:space="preserve">TUBO DE CONCRETO ARMADO, CLASSE PA1, DIÂMETRO 400MM, INCLUSIVE FORNECIMENTO, ASSENTAMENTO E REJUNTAMENTO, EXCLUSIVE ESCAVAÇÃO
</t>
  </si>
  <si>
    <t>ED-48681</t>
  </si>
  <si>
    <t>TUBO DE CONCRETO ARMADO, CLASSE PA1, DIÂMETRO 500MM, INCLUSIVE FORNECIMENTO, ASSENTAMENTO E REJUNTAMENTO, EXCLUSIVE ESCAVAÇÃO</t>
  </si>
  <si>
    <t>ED-48682</t>
  </si>
  <si>
    <t>TUBO DE CONCRETO ARMADO, CLASSE PA1, DIÂMETRO 600MM, INCLUSIVE FORNECIMENTO, ASSENTAMENTO E REJUNTAMENTO, EXCLUSIVE ESCAVAÇÃO</t>
  </si>
  <si>
    <t>ED-48683</t>
  </si>
  <si>
    <t>TUBO DE CONCRETO ARMADO, CLASSE PA1, DIÂMETRO 800MM, INCLUSIVE FORNECIMENTO, ASSENTAMENTO E REJUNTAMENTO, EXCLUSIVE ESCAVAÇÃO</t>
  </si>
  <si>
    <t>GALERIA CELULAR</t>
  </si>
  <si>
    <t>ED-48611</t>
  </si>
  <si>
    <t>ALA DE GALERIA CELULAR B = 1,20 M, EXCLUSIVE BOTA FORA</t>
  </si>
  <si>
    <t>ED-48612</t>
  </si>
  <si>
    <t>ALA DE GALERIA CELULAR B = 1,30 M, EXCLUSIVE BOTA FORA</t>
  </si>
  <si>
    <t>ED-48613</t>
  </si>
  <si>
    <t>ALA DE GALERIA CELULAR B = 1,40 M, EXCLUSIVE BOTA FORA</t>
  </si>
  <si>
    <t>ED-48614</t>
  </si>
  <si>
    <t>ALA DE GALERIA CELULAR B = 1,50 M, EXCLUSIVE BOTA FORA</t>
  </si>
  <si>
    <t>ED-48615</t>
  </si>
  <si>
    <t>ALA DE GALERIA CELULAR B = 1,60 M, EXCLUSIVE BOTA FORA</t>
  </si>
  <si>
    <t>ED-48616</t>
  </si>
  <si>
    <t>ALA DE GALERIA CELULAR B = 1,70 M, EXCLUSIVE BOTA FORA</t>
  </si>
  <si>
    <t>ED-48617</t>
  </si>
  <si>
    <t>ALA DE GALERIA CELULAR B = 1,80 M, EXCLUSIVE BOTA FORA</t>
  </si>
  <si>
    <t>ED-48618</t>
  </si>
  <si>
    <t>ALA DE GALERIA CELULAR B = 1,90 M, EXCLUSIVE BOTA FORA</t>
  </si>
  <si>
    <t>ED-48619</t>
  </si>
  <si>
    <t>ALA DE GALERIA CELULAR B = 2,00 M, EXCLUSIVE BOTA FORA</t>
  </si>
  <si>
    <t>ED-48620</t>
  </si>
  <si>
    <t>ALA DE GALERIA CELULAR B = 2,10 M, EXCLUSIVE BOTA FORA</t>
  </si>
  <si>
    <t>ED-48621</t>
  </si>
  <si>
    <t>ALA DE GALERIA CELULAR B = 2,20 M, EXCLUSIVE BOTA FORA</t>
  </si>
  <si>
    <t>ED-48622</t>
  </si>
  <si>
    <t>ALA DE GALERIA CELULAR B = 2,30 M, EXCLUSIVE BOTA FORA</t>
  </si>
  <si>
    <t>ED-48623</t>
  </si>
  <si>
    <t>ALA DE GALERIA CELULAR B = 2,40 M, EXCLUSIVE BOTA FORA</t>
  </si>
  <si>
    <t>ED-48624</t>
  </si>
  <si>
    <t>ALA DE GALERIA CELULAR B = 2,50 M, EXCLUSIVE BOTA FORA</t>
  </si>
  <si>
    <t>ED-48625</t>
  </si>
  <si>
    <t>ALA DE GALERIA CELULAR B = 2,60 M, EXCLUSIVE BOTA FORA</t>
  </si>
  <si>
    <t>ED-48626</t>
  </si>
  <si>
    <t>ALA DE GALERIA CELULAR B = 2,70 M, EXCLUSIVE BOTA FORA</t>
  </si>
  <si>
    <t>ED-48627</t>
  </si>
  <si>
    <t>ALA DE GALERIA CELULAR B = 2,80 M, EXCLUSIVE BOTA FORA</t>
  </si>
  <si>
    <t>ED-48628</t>
  </si>
  <si>
    <t>ALA DE GALERIA CELULAR B = 2,90 M, EXCLUSIVE BOTA FORA</t>
  </si>
  <si>
    <t>ED-48629</t>
  </si>
  <si>
    <t>ALA DE GALERIA CELULAR B = 3,00 M, EXCLUSIVE BOTA FORA</t>
  </si>
  <si>
    <t>ED-48544</t>
  </si>
  <si>
    <t>ALA DE REDE TUBULAR DN 1000, EXCLUSIVE BOTA FORA</t>
  </si>
  <si>
    <t>ED-48545</t>
  </si>
  <si>
    <t>ALA DE REDE TUBULAR DN 1100, EXCLUSIVE BOTA FORA</t>
  </si>
  <si>
    <t>ED-48546</t>
  </si>
  <si>
    <t>ALA DE REDE TUBULAR DN 1200, EXCLUSIVE BOTA FORA</t>
  </si>
  <si>
    <t>ED-48547</t>
  </si>
  <si>
    <t>ALA DE REDE TUBULAR DN 1300, EXCLUSIVE BOTA FORA</t>
  </si>
  <si>
    <t>ED-48548</t>
  </si>
  <si>
    <t>ALA DE REDE TUBULAR DN 1500, EXCLUSIVE BOTA FORA</t>
  </si>
  <si>
    <t>ED-48539</t>
  </si>
  <si>
    <t>ALA DE REDE TUBULAR DN 500, EXCLUSIVE BOTA FORA</t>
  </si>
  <si>
    <t>ED-48540</t>
  </si>
  <si>
    <t>ALA DE REDE TUBULAR DN 600, EXCLUSIVE BOTA FORA</t>
  </si>
  <si>
    <t>ED-48541</t>
  </si>
  <si>
    <t>ALA DE REDE TUBULAR DN 700, EXCLUSIVE BOTA FORA</t>
  </si>
  <si>
    <t>ED-48542</t>
  </si>
  <si>
    <t>ALA DE REDE TUBULAR DN 800, EXCLUSIVE BOTA FORA</t>
  </si>
  <si>
    <t>ED-48543</t>
  </si>
  <si>
    <t>ALA DE REDE TUBULAR DN 900, EXCLUSIVE BOTA FORA</t>
  </si>
  <si>
    <t xml:space="preserve">CHAMINÉ DE POÇO DE VISITA </t>
  </si>
  <si>
    <t>ED-48568</t>
  </si>
  <si>
    <t>CHAMINÉ DE POÇO DE VISITA TIPO "A", EM ALVENARIA COM DEGRAUS DE AÇO CA-50</t>
  </si>
  <si>
    <t>ED-48569</t>
  </si>
  <si>
    <t>CHAMINÉ DE POÇO DE VISITA TIPO "B", EM ANEL DE CONCRETO CA-1 COM DEGRAUS DE AÇO CA-50</t>
  </si>
  <si>
    <t>POÇO DE VISITA PARA REDE TUBULAR</t>
  </si>
  <si>
    <t>ED-48636</t>
  </si>
  <si>
    <t>POÇO DE VISITA PARA REDE TUBULAR TIPO A DN 1000, EXCLUSIVE ESCAVAÇÃO, REATERRO E BOTA FORA</t>
  </si>
  <si>
    <t>ED-48637</t>
  </si>
  <si>
    <t>POÇO DE VISITA PARA REDE TUBULAR TIPO A DN 1100, EXCLUSIVE ESCAVAÇÃO, REATERRO E BOTA FORA</t>
  </si>
  <si>
    <t>ED-48638</t>
  </si>
  <si>
    <t>POÇO DE VISITA PARA REDE TUBULAR TIPO A DN 1200, EXCLUSIVE ESCAVAÇÃO, REATERRO E BOTA FORA</t>
  </si>
  <si>
    <t>ED-48639</t>
  </si>
  <si>
    <t>POÇO DE VISITA PARA REDE TUBULAR TIPO A DN 1300, EXCLUSIVE ESCAVAÇÃO, REATERRO E BOTA FORA</t>
  </si>
  <si>
    <t>ED-48640</t>
  </si>
  <si>
    <t>POÇO DE VISITA PARA REDE TUBULAR TIPO A DN 1500, EXCLUSIVE ESCAVAÇÃO, REATERRO E BOTA FORA</t>
  </si>
  <si>
    <t>ED-48630</t>
  </si>
  <si>
    <t>POÇO DE VISITA PARA REDE TUBULAR TIPO A DN 500, EXCLUSIVE ESCAVAÇÃO, REATERRO E BOTA FORA</t>
  </si>
  <si>
    <t>ED-48631</t>
  </si>
  <si>
    <t>POÇO DE VISITA PARA REDE TUBULAR TIPO A DN 600, EXCLUSIVE ESCAVAÇÃO, REATERRO E BOTA FORA</t>
  </si>
  <si>
    <t>ED-48632</t>
  </si>
  <si>
    <t>POÇO DE VISITA PARA REDE TUBULAR TIPO A DN 700, EXCLUSIVE ESCAVAÇÃO, REATERRO E BOTA FORA</t>
  </si>
  <si>
    <t>ED-48634</t>
  </si>
  <si>
    <t>POÇO DE VISITA PARA REDE TUBULAR TIPO A DN 800, EXCLUSIVE ESCAVAÇÃO, REATERRO E BOTA FORA</t>
  </si>
  <si>
    <t>ED-48635</t>
  </si>
  <si>
    <t>POÇO DE VISITA PARA REDE TUBULAR TIPO A DN 900, EXCLUSIVE ESCAVAÇÃO, REATERRO E BOTA FORA</t>
  </si>
  <si>
    <t>ED-48646</t>
  </si>
  <si>
    <t>POÇO DE VISITA PARA REDE TUBULAR TIPO B DN 1000, EXCLUSIVE ESCAVAÇÃO, REATERRO E BOTA FORA</t>
  </si>
  <si>
    <t>ED-48647</t>
  </si>
  <si>
    <t>POÇO DE VISITA PARA REDE TUBULAR TIPO B DN 1100, EXCLUSIVE ESCAVAÇÃO, REATERRO E BOTA FORA</t>
  </si>
  <si>
    <t>ED-48648</t>
  </si>
  <si>
    <t>POÇO DE VISITA PARA REDE TUBULAR TIPO B DN 1200, EXCLUSIVE ESCAVAÇÃO, REATERRO E BOTA FORA</t>
  </si>
  <si>
    <t>ED-48649</t>
  </si>
  <si>
    <t>POÇO DE VISITA PARA REDE TUBULAR TIPO B DN 1300, EXCLUSIVE ESCAVAÇÃO, REATERRO E BOTA FORA</t>
  </si>
  <si>
    <t>ED-48650</t>
  </si>
  <si>
    <t>POÇO DE VISITA PARA REDE TUBULAR TIPO B DN 1500, EXCLUSIVE ESCAVAÇÃO, REATERRO E BOTA FORA</t>
  </si>
  <si>
    <t>ED-48641</t>
  </si>
  <si>
    <t>POÇO DE VISITA PARA REDE TUBULAR TIPO B DN 500, EXCLUSIVE ESCAVAÇÃO, REATERRO E BOTA FORA</t>
  </si>
  <si>
    <t>ED-48642</t>
  </si>
  <si>
    <t>POÇO DE VISITA PARA REDE TUBULAR TIPO B DN 600, EXCLUSIVE ESCAVAÇÃO, REATERRO E BOTA FORA</t>
  </si>
  <si>
    <t>ED-48643</t>
  </si>
  <si>
    <t>POÇO DE VISITA PARA REDE TUBULAR TIPO B DN 700, EXCLUSIVE ESCAVAÇÃO, REATERRO E BOTA FORA</t>
  </si>
  <si>
    <t>ED-48644</t>
  </si>
  <si>
    <t>POÇO DE VISITA PARA REDE TUBULAR TIPO B DN 800, EXCLUSIVE ESCAVAÇÃO, REATERRO E BOTA FORA</t>
  </si>
  <si>
    <t>ED-48645</t>
  </si>
  <si>
    <t>POÇO DE VISITA PARA REDE TUBULAR TIPO B DN 900, EXCLUSIVE ESCAVAÇÃO, REATERRO E BOTA FORA</t>
  </si>
  <si>
    <t>ED-48656</t>
  </si>
  <si>
    <t>POÇO DE VISITA PARA REDE TUBULAR TIPO C DN 1000, EXCLUSIVE ESCAVAÇÃO, REATERRO E BOTA FORA</t>
  </si>
  <si>
    <t>ED-48657</t>
  </si>
  <si>
    <t>POÇO DE VISITA PARA REDE TUBULAR TIPO C DN 1100, EXCLUSIVE ESCAVAÇÃO, REATERRO E BOTA FORA</t>
  </si>
  <si>
    <t>ED-48658</t>
  </si>
  <si>
    <t>POÇO DE VISITA PARA REDE TUBULAR TIPO C DN 1200, EXCLUSIVE ESCAVAÇÃO, REATERRO E BOTA FORA</t>
  </si>
  <si>
    <t>ED-48659</t>
  </si>
  <si>
    <t>POÇO DE VISITA PARA REDE TUBULAR TIPO C DN 1300, EXCLUSIVE ESCAVAÇÃO, REATERRO E BOTA FORA</t>
  </si>
  <si>
    <t>ED-48660</t>
  </si>
  <si>
    <t>POÇO DE VISITA PARA REDE TUBULAR TIPO C DN 1500, EXCLUSIVE ESCAVAÇÃO, REATERRO E BOTA FORA</t>
  </si>
  <si>
    <t>ED-48651</t>
  </si>
  <si>
    <t>POÇO DE VISITA PARA REDE TUBULAR TIPO C DN 500, EXCLUSIVE ESCAVAÇÃO, REATERRO E BOTA FORA</t>
  </si>
  <si>
    <t>ED-48652</t>
  </si>
  <si>
    <t>POÇO DE VISITA PARA REDE TUBULAR TIPO C DN 600, EXCLUSIVE ESCAVAÇÃO, REATERRO E BOTA FORA</t>
  </si>
  <si>
    <t>ED-48653</t>
  </si>
  <si>
    <t>POÇO DE VISITA PARA REDE TUBULAR TIPO C DN 700, EXCLUSIVE ESCAVAÇÃO, REATERRO E BOTA FORA</t>
  </si>
  <si>
    <t>ED-48654</t>
  </si>
  <si>
    <t>POÇO DE VISITA PARA REDE TUBULAR TIPO C DN 800, EXCLUSIVE ESCAVAÇÃO, REATERRO E BOTA FORA</t>
  </si>
  <si>
    <t>ED-48655</t>
  </si>
  <si>
    <t>POÇO DE VISITA PARA REDE TUBULAR TIPO C DN 900, EXCLUSIVE ESCAVAÇÃO, REATERRO E BOTA FORA</t>
  </si>
  <si>
    <t>TAMPÃO PARA POÇO DE VISITA</t>
  </si>
  <si>
    <t>ED-48666</t>
  </si>
  <si>
    <t>TAMPÃO CIRCULAR EM FERRO FUNDIDO PARA POÇO DE VISITA, ARTICULADO COM DIÂMETRO DE 60CM, CLASSE 400, INCLUSIVE ASSENTAMENTO, EXCLUSIVE POÇO DE VISITA</t>
  </si>
  <si>
    <t>BOCA DE LOBO</t>
  </si>
  <si>
    <t>ED-48551</t>
  </si>
  <si>
    <t>BOCA DE LOBO DUPLA (TIPO B - CONCRETO), QUADRO, GRELHA E CANTONEIRA, INCLUSIVE ESCAVAÇÃO, REATERRO E BOTA-FORA</t>
  </si>
  <si>
    <t>ED-48549</t>
  </si>
  <si>
    <t>BOCA DE LOBO SIMPLES (TIPO A - FERRO FUNDIDO), QUADRO, GRELHA E CANTONEIRA, INCLUSIVE ESCAVAÇÃO, REATERRO E BOTA-FORA</t>
  </si>
  <si>
    <t>ED-48550</t>
  </si>
  <si>
    <t>BOCA DE LOBO SIMPLES (TIPO B - CONCRETO), QUADRO, GRELHA E CANTONEIRA, INCLUSIVE ESCAVAÇÃO, REATERRO E BOTA-FORA</t>
  </si>
  <si>
    <t xml:space="preserve">CAIXA DE CAPTAÇÃO E DRENAGEM </t>
  </si>
  <si>
    <t>ED-48572</t>
  </si>
  <si>
    <t>CAIXA DE CAPTAÇÃO E DRENAGEM TIPO A (100 X 100 X 120 CM), D = 500 MM A 1500MM, INCLUSIVE ESCAVAÇÃO, REATERRO E BOTA FORA</t>
  </si>
  <si>
    <t>ED-48573</t>
  </si>
  <si>
    <t>CAIXA DE CAPTAÇÃO E DRENAGEM TIPO A (120 X 120 X 150 CM), D = 500 MM A 1500MM, INCLUSIVE ESCAVAÇÃO, REATERRO E BOTA FORA</t>
  </si>
  <si>
    <t>ED-48574</t>
  </si>
  <si>
    <t>CAIXA DE CAPTAÇÃO E DRENAGEM TIPO B D = 500 MM</t>
  </si>
  <si>
    <t>ED-48575</t>
  </si>
  <si>
    <t>CAIXA DE CAPTAÇÃO E DRENAGEM TIPO B (100 X 100 X 120 CM), D = 500 MM A 1500MM, INCLUSIVE ESCAVAÇÃO, REATERRO E BOTA FORA</t>
  </si>
  <si>
    <t>ED-48576</t>
  </si>
  <si>
    <t>CAIXA DE CAPTAÇÃO E DRENAGEM TIPO B (120 X 120 X 150 CM), D = 500 MM A 1500MM, INCLUSIVE ESCAVAÇÃO, REATERRO E BOTA FORA</t>
  </si>
  <si>
    <t>ED-48578</t>
  </si>
  <si>
    <t>CAIXA DE CAPTAÇÃO E DRENAGEM TIPO C (100 X 100 X 120 CM), D = 500 MM A 1500MM, INCLUSIVE ESCAVAÇÃO, REATERRO E BOTA FORA</t>
  </si>
  <si>
    <t>ED-48579</t>
  </si>
  <si>
    <t>CAIXA DE CAPTAÇÃO E DRENAGEM TIPO C (120 X 120 X 150 CM), D = 500 MM A 1500MM, INCLUSIVE ESCAVAÇÃO, REATERRO E BOTA FORA</t>
  </si>
  <si>
    <t>ED-48582</t>
  </si>
  <si>
    <t>CAIXA DE CAPTAÇÃO E DRENAGEM TIPO E (100 X 100 X 120 CM), D = 500 MM A 1500MM, INCLUSIVE ESCAVAÇÃO, REATERRO E BOTA FORA</t>
  </si>
  <si>
    <t>ED-48583</t>
  </si>
  <si>
    <t>CAIXA DE CAPTAÇÃO E DRENAGEM TIPO E (120 X 120 X 150 CM), D = 500 MM A 1500MM, INCLUSIVE ESCAVAÇÃO, REATERRO E BOTA FORA</t>
  </si>
  <si>
    <t>ED-48584</t>
  </si>
  <si>
    <t>CAIXA DE CAPTAÇÃO E DRENAGEM TIPO F (100 X 100 X 120 CM), D = 500 MM A 1500MM, INCLUSIVE ESCAVAÇÃO, REATERRO E BOTA FORA</t>
  </si>
  <si>
    <t>ED-48585</t>
  </si>
  <si>
    <t>CAIXA DE CAPTAÇÃO E DRENAGEM TIPO F (120 X 120 X 150 CM), D = 500 MM A 1500MM, INCLUSIVE ESCAVAÇÃO, REATERRO E BOTA FORA</t>
  </si>
  <si>
    <t>ED-48571</t>
  </si>
  <si>
    <t>CAIXAS DE CAPTAÇÃO E DRENAGEM TIPO A D = 500 MM</t>
  </si>
  <si>
    <t>ED-48577</t>
  </si>
  <si>
    <t>CAIXAS DE CAPTAÇÃO E DRENAGEM TIPO C D = 500 MM</t>
  </si>
  <si>
    <t>CAIXA DE AREIA</t>
  </si>
  <si>
    <t>ED-48587</t>
  </si>
  <si>
    <t>CAIXA DE AREIA 100 X 100 X 100 CM</t>
  </si>
  <si>
    <t>ED-48586</t>
  </si>
  <si>
    <t>CAIXA DE AREIA 50 X 60 X 70 CM</t>
  </si>
  <si>
    <t xml:space="preserve">DESCIDA D´ÁGUA TIPO CALHA </t>
  </si>
  <si>
    <t>ED-48603</t>
  </si>
  <si>
    <t>DESCIDA D´ÁGUA TIPO CALHA DN 1000, EXCLUSIVE BOTA FORA</t>
  </si>
  <si>
    <t>ED-48604</t>
  </si>
  <si>
    <t>DESCIDA D´ÁGUA TIPO CALHA DN 1100, EXCLUSIVE BOTA FORA</t>
  </si>
  <si>
    <t>ED-48605</t>
  </si>
  <si>
    <t>DESCIDA D´ÁGUA TIPO CALHA DN 1200, EXCLUSIVE BOTA FORA</t>
  </si>
  <si>
    <t>ED-48606</t>
  </si>
  <si>
    <t>DESCIDA D´ÁGUA TIPO CALHA DN 1300, EXCLUSIVE BOTA FORA</t>
  </si>
  <si>
    <t>ED-48607</t>
  </si>
  <si>
    <t>DESCIDA D´ÁGUA TIPO CALHA DN 1500, EXCLUSIVE BOTA FORA</t>
  </si>
  <si>
    <t>ED-48598</t>
  </si>
  <si>
    <t>DESCIDA D´ÁGUA TIPO CALHA DN 500, EXCLUSIVE BOTA FORA</t>
  </si>
  <si>
    <t>ED-48599</t>
  </si>
  <si>
    <t>DESCIDA D´ÁGUA TIPO CALHA DN 600, EXCLUSIVE BOTA FORA</t>
  </si>
  <si>
    <t>ED-48600</t>
  </si>
  <si>
    <t>DESCIDA D´ÁGUA TIPO CALHA DN 700, EXCLUSIVE BOTA FORA</t>
  </si>
  <si>
    <t>ED-48601</t>
  </si>
  <si>
    <t>DESCIDA D´ÁGUA TIPO CALHA DN 800, EXCLUSIVE BOTA FORA</t>
  </si>
  <si>
    <t>ED-48602</t>
  </si>
  <si>
    <t>DESCIDA D´ÁGUA TIPO CALHA DN 900, EXCLUSIVE BOTA FORA</t>
  </si>
  <si>
    <t xml:space="preserve">DESCIDA D´ÁGUA TIPO DEGRAU </t>
  </si>
  <si>
    <t>ED-48593</t>
  </si>
  <si>
    <t>DESCIDA D´ÁGUA TIPO DEGRAU DN 1000, EXCLUSIVE BOTA FORA</t>
  </si>
  <si>
    <t>ED-48594</t>
  </si>
  <si>
    <t>DESCIDA D´ÁGUA TIPO DEGRAU DN 1100, EXCLUSIVE BOTA FORA</t>
  </si>
  <si>
    <t>ED-48595</t>
  </si>
  <si>
    <t>DESCIDA D´ÁGUA TIPO DEGRAU DN 1200, EXCLUSIVE BOTA FORA</t>
  </si>
  <si>
    <t>ED-48596</t>
  </si>
  <si>
    <t>DESCIDA D´ÁGUA TIPO DEGRAU DN 1300, EXCLUSIVE BOTA FORA</t>
  </si>
  <si>
    <t>ED-48597</t>
  </si>
  <si>
    <t>DESCIDA D´ÁGUA TIPO DEGRAU DN 1500, EXCLUSIVE BOTA FORA</t>
  </si>
  <si>
    <t>ED-48588</t>
  </si>
  <si>
    <t>DESCIDA D´ÁGUA TIPO DEGRAU DN 500, EXCLUSIVE BOTA FORA</t>
  </si>
  <si>
    <t>ED-48589</t>
  </si>
  <si>
    <t>DESCIDA D´ÁGUA TIPO DEGRAU DN 600, EXCLUSIVE BOTA FORA</t>
  </si>
  <si>
    <t>ED-48590</t>
  </si>
  <si>
    <t>DESCIDA D´ÁGUA TIPO DEGRAU DN 700, EXCLUSIVE BOTA FORA</t>
  </si>
  <si>
    <t>ED-48591</t>
  </si>
  <si>
    <t>DESCIDA D´ÁGUA TIPO DEGRAU DN 800, EXCLUSIVE BOTA FORA</t>
  </si>
  <si>
    <t>ED-48592</t>
  </si>
  <si>
    <t>DESCIDA D´ÁGUA TIPO DEGRAU DN 900, EXCLUSIVE BOTA FORA</t>
  </si>
  <si>
    <t>VALA DE INFILTRAÇÃO</t>
  </si>
  <si>
    <t>ED-48697</t>
  </si>
  <si>
    <t>VALA DE INFILTRAÇÃO E DRENAGEM 100 X 300 X 100 CM, INCLUSIVE ESCAVAÇÃO E BOTA FORA</t>
  </si>
  <si>
    <t>ED-48691</t>
  </si>
  <si>
    <t>VALA DE INFILTRAÇÃO E DRENAGEM 40 X 120 X 40 CM, INCLUSIVE ESCAVAÇÃO E BOTA FORA</t>
  </si>
  <si>
    <t>ED-48692</t>
  </si>
  <si>
    <t>VALA DE INFILTRAÇÃO E DRENAGEM 50 X 150 X 50 CM, INCLUSIVE ESCAVAÇÃO E BOTA FORA</t>
  </si>
  <si>
    <t>ED-48693</t>
  </si>
  <si>
    <t>VALA DE INFILTRAÇÃO E DRENAGEM 60 X 180 X 60 CM, INCLUSIVE ESCAVAÇÃO E BOTA FORA</t>
  </si>
  <si>
    <t>ED-48694</t>
  </si>
  <si>
    <t>VALA DE INFILTRAÇÃO E DRENAGEM 70 X 210 X 70 CM, INCLUSIVE ESCAVAÇÃO E BOTA FORA</t>
  </si>
  <si>
    <t>ED-48695</t>
  </si>
  <si>
    <t>VALA DE INFILTRAÇÃO E DRENAGEM 80 X 240 X 80 CM, INCLUSIVE ESCAVAÇÃO E BOTA FORA</t>
  </si>
  <si>
    <t>ED-48696</t>
  </si>
  <si>
    <t>VALA DE INFILTRAÇÃO E DRENAGEM 90 X 270 X 90 CM, INCLUSIVE ESCAVAÇÃO E BOTA FORA</t>
  </si>
  <si>
    <t>SARJETA</t>
  </si>
  <si>
    <t>ED-14762</t>
  </si>
  <si>
    <t>SARJETA DE CONCRETO URBANO (SCU), TIPO 1, COM FCK 15 MPA, LARGURA DE 50CM COM INCLINAÇÃO DE 3%, ESP. 7CM, PADRÃO DER-MG, EXCLUSIVE MEIO-FIO, INCLUSIVE ESCAVAÇÃO, APILAOMENTO E TRANSPORTE COM RETIRADA DO MATERIAL ESCAVADO (EM CAÇAMBA)</t>
  </si>
  <si>
    <t>ED-14763</t>
  </si>
  <si>
    <t>SARJETA DE CONCRETO URBANO (SCU), TIPO 2, COM FCK 15 MPA, LARGURA DE 50CM COM INCLINAÇÃO DE 15%, ESP. 7CM, PADRÃO DER-MG, EXCLUSIVE MEIO-FIO, INCLUSIVE ESCAVAÇÃO, APILAOMENTO E TRANSPORTE COM RETIRADA DO MATERIAL ESCAVADO (EM CAÇAMBA)</t>
  </si>
  <si>
    <t>ED-14764</t>
  </si>
  <si>
    <t>SARJETA DE CONCRETO URBANO (SCU), TIPO 3, COM FCK 15 MPA, LARGURA DE 50CM COM INCLINAÇÃO DE 25%, ESP. 7CM, PADRÃO DER-MG, EXCLUSIVE MEIO-FIO, INCLUSIVE ESCAVAÇÃO, APILAOMENTO E TRANSPORTE COM RETIRADA DO MATERIAL ESCAVADO (EM CAÇAMBA)</t>
  </si>
  <si>
    <t>PREVENÇÃO E COMBATE A INCÊNDIO</t>
  </si>
  <si>
    <t>ELETROBOMBA E ACESSÓRIOS</t>
  </si>
  <si>
    <t>ED-50186</t>
  </si>
  <si>
    <t>CILINDRO DE PRESSÃO OU MOLA PNEUMÁTICA DE DIÂMETRO 150mm, COMPRIMENTO DE 1,20m COM GARRAS PARA FIXAÇÃO NA PAREDE</t>
  </si>
  <si>
    <t>ED-50198</t>
  </si>
  <si>
    <t>MANÔMETRO WILLY, MOD. 2 1/2", ESCALA DE LEITURA DE 0 A 100 PSI</t>
  </si>
  <si>
    <t>ED-50185</t>
  </si>
  <si>
    <t>PRESSOSTATO TELEMECANIQUE, MODELO XML B004 A2S11, COM ESCALA DE 3 A 58 PSI</t>
  </si>
  <si>
    <t>ED-50187</t>
  </si>
  <si>
    <t>SIRENE PARA ALARME DE BOMBA EM FUNCIONAMENTO, 220V</t>
  </si>
  <si>
    <t>ABRIGO, HIDRANTE, MANGUEIRA E EXTINTOR</t>
  </si>
  <si>
    <t>ED-22698</t>
  </si>
  <si>
    <t>ABRIGO EM CHAPA DE AÇO CARBONO DE SOBREPOR, PINTADO DE VERMELHO NAS DIMENSÕES (75X30X25)CM COM UMA PORTA COM VIDRO TRANSPARENTE COM A INSCRIÇÃO "INCÊNDIO", PARA EXTINTOR, FORNECIMENTO E INSTALAÇÃO, EXCLUSIVE EXTINTOR</t>
  </si>
  <si>
    <t>ED-50177</t>
  </si>
  <si>
    <t>ABRIGO EM CHAPA DE AÇO CARBONO DE SOBREPOR, PINTADO DE VERMELHO NAS DIMENSÕES (90X60X17)CM COM UMA PORTA COM VIDRO TRANSPARENTE COM A INSCRIÇÃO "INCÊNDIO", INCLUINDO SUPORTE BASCULANTE PARA MANGUEIRA - FORNECIMENTO E INSTALAÇÃO, EXCLUSIVE MANGUEIRA, REGISTRO GLOBO E ACESSÓRIOS</t>
  </si>
  <si>
    <t>ED-22701</t>
  </si>
  <si>
    <t>ABRIGO EM CHAPA DE AÇO CARBONO DE SOBREPOR, PINTADO DE VERMELHO NAS DIMENSÕES (90X60X17)CM COM UMA PORTA COM VIDRO TRANSPARENTE COM A INSCRIÇÃO "INCÊNDIO", INCLUINDO SUPORTE BASCULANTE PARA MANGUEIRA, MANGUEIRA TIPO 1 COMPRIMENTO 15M, REGISTRO GLOBO E ACESSÓRIOS, FORNECIMENTO E INSTALAÇÃO</t>
  </si>
  <si>
    <t>ED-22714</t>
  </si>
  <si>
    <t>ABRIGO EM CHAPA DE AÇO CARBONO DE SOBREPOR, PINTADO DE VERMELHO NAS DIMENSÕES (90X60X17)CM COM UMA PORTA COM VIDRO TRANSPARENTE COM A INSCRIÇÃO "INCÊNDIO", INCLUINDO SUPORTE BASCULANTE PARA MANGUEIRA, MANGUEIRA TIPO 2 COMPRIMENTO 15M, REGISTRO GLOBO E ACESSÓRIOS, FORNECIMENTO E INSTALAÇÃO</t>
  </si>
  <si>
    <t>ED-50181</t>
  </si>
  <si>
    <t>ADAPTADOR EM LATÃO PARA INSTALAÇÃO PREDIAL DE COMBATE A INCÊNDIO ENGATE RÁPIDO 1.1/2" X ROSCA INTERNA 5 FIOS 2.1/2", FORNECIMENTO E INSTALAÇÃO</t>
  </si>
  <si>
    <t>ED-50182</t>
  </si>
  <si>
    <t>ED-50194</t>
  </si>
  <si>
    <t>BASE DECORATIVA PARA EXTINTORES</t>
  </si>
  <si>
    <t>ED-50188</t>
  </si>
  <si>
    <t>CHAVE PARA CONEXÕES DE ENGATE RÁPIDO TIPO STORZ, 63X38MM</t>
  </si>
  <si>
    <t>ED-50189</t>
  </si>
  <si>
    <t>ESGUICHO TIPO AGULHETA COM JUNTA DE UNIÃO ENGATE RÁPIDO DN 38MM, FORNECIMENTO E INSTALAÇÃO</t>
  </si>
  <si>
    <t>ED-50190</t>
  </si>
  <si>
    <t>EXTINTOR DE GÁS CARBÔNICO 5-B:C, CAPACIDADE 6 KG</t>
  </si>
  <si>
    <t>ED-50191</t>
  </si>
  <si>
    <t>EXTINTOR DE INCÊNDIO ÁGUA PRESSURIZADA 2-A, CAPACIDADE 10 L</t>
  </si>
  <si>
    <t>EXTINTOR DE INCÊNDIO TIPO PÓ QUÍMICO 2-A:20-B:C, CAPACIDADE 6 KG</t>
  </si>
  <si>
    <t>ED-50192</t>
  </si>
  <si>
    <t>EXTINTOR DE INCÊNDIO TIPO PÓ QUÍMICO 20-B:C, CAPACIDADE 6 KG</t>
  </si>
  <si>
    <t>ED-50195</t>
  </si>
  <si>
    <t>HIDRANTE DE RECALQUE COMPLETO EM CAIXA DE ALVENARIA</t>
  </si>
  <si>
    <t>ED-50197</t>
  </si>
  <si>
    <t>MANGUEIRA DE FIBRA SINTÉTICA E BORRACHA PARA INCÊNDIO TIPO 1, DN 38MM, COMPRIMENTO 15M, FORNECIMENTO E INSTALAÇÃO</t>
  </si>
  <si>
    <t>ED-22707</t>
  </si>
  <si>
    <t>MANGUEIRA DE FIBRA SINTÉTICA E BORRACHA PARA INCÊNDIO TIPO 2, DN 38MM, COMPRIMENTO 15M, FORNECIMENTO E INSTALAÇÃO</t>
  </si>
  <si>
    <t>REGISTRO GLOBO</t>
  </si>
  <si>
    <t>REGISTRO TIPO GLOBO ANGULAR, COM 45 GRAUS, DN 2.1/2" (63 MM), PN16, EM LATÃO COM VOLANTE PARA HIDRANTE - FORNECIMENTO E INSTALAÇÃO</t>
  </si>
  <si>
    <t>ED-50210</t>
  </si>
  <si>
    <t>REGISTRO TIPO GLOBO, DN 1" (25 MM), PN16, EM LATAO COM VOLANTE, EXTREMIDADES ROSCADAS  - FORNECIMENTO E INSTALAÇÃO</t>
  </si>
  <si>
    <t>ED-50209</t>
  </si>
  <si>
    <t>REGISTRO TIPO GLOBO, DN 1.1/2" (15 MM), PN16, EM LATAO COM VOLANTE, EXTREMIDADES ROSCADAS  - FORNECIMENTO E INSTALAÇÃO</t>
  </si>
  <si>
    <t>ED-50211</t>
  </si>
  <si>
    <t>REGISTRO TIPO GLOBO, DN 2.1/2" (63 MM), PN16, EM LATAO COM VOLANTE, EXTREMIDADES ROSCADAS  - FORNECIMENTO E INSTALAÇÃO</t>
  </si>
  <si>
    <t>LUMINÁRIA DE EMERGÊNCIA</t>
  </si>
  <si>
    <t>PLACA DE SINALIZAÇÃO</t>
  </si>
  <si>
    <t>PLACA FOTOLUMINESCENTE "A2" - TRIÂNGULO 300 MM (RISCO INCÊNDIO)</t>
  </si>
  <si>
    <t>PLACA FOTOLUMINESCENTE "E5" - 300 X 300 MM</t>
  </si>
  <si>
    <t>ED-50200</t>
  </si>
  <si>
    <t>PLACA FOTOLUMINESCENTE "E8" - 300 X 300 MM</t>
  </si>
  <si>
    <t>PLACA FOTOLUMINESCENTE "P2" - D = 300 MM (PROIBIDO PRODUZIR CHAMA)</t>
  </si>
  <si>
    <t>PLACA FOTOLUMINESCENTE "S1" OU "S2"- 380 X 190 MM (SAÍDA - DIREITA)</t>
  </si>
  <si>
    <t>PLACA FOTOLUMINESCENTE "S1" OU "S2"- 380 X 190 MM (SAÍDA - ESQUERDA)</t>
  </si>
  <si>
    <t>ED-50204</t>
  </si>
  <si>
    <t>PLACA FOTOLUMINESCENTE "S10" - 380 X 190 MM (SAÍDA ESCADA SOBE)</t>
  </si>
  <si>
    <t>PLACA FOTOLUMINESCENTE "S12" - 380 X 190 MM (SAÍDA)</t>
  </si>
  <si>
    <t>ED-50203</t>
  </si>
  <si>
    <t>PLACA FOTOLUMINESCENTE "S9" - 380 X 190 MM (SAÍDA ESCADA DESCE)</t>
  </si>
  <si>
    <t>SISTEMA DE DETECÇÃO E ALARME DE INCÊNDIO (SDAI)</t>
  </si>
  <si>
    <t>ED-50180</t>
  </si>
  <si>
    <t>ACIONADOR MANUAL DE ALARME DE INCÊNDIO</t>
  </si>
  <si>
    <t>ED-50218</t>
  </si>
  <si>
    <t>CANOPLA PARA SPRINKLER</t>
  </si>
  <si>
    <t>ED-50215</t>
  </si>
  <si>
    <t>SPRINKLER PENDENTE 15 MM (1/2") 141º C</t>
  </si>
  <si>
    <t>ED-50212</t>
  </si>
  <si>
    <t>SPRINKLER PENDENTE 15 MM (1/2") 68º C</t>
  </si>
  <si>
    <t>ED-50213</t>
  </si>
  <si>
    <t>SPRINKLER PENDENTE 15 MM (1/2") 79º C</t>
  </si>
  <si>
    <t>ED-50214</t>
  </si>
  <si>
    <t>SPRINKLER PENDENTE 15 MM (1/2") 93º C</t>
  </si>
  <si>
    <t>INSTALAÇÕES DE GASES</t>
  </si>
  <si>
    <t>TUBULAÇÃO DE AÇO CARBONO</t>
  </si>
  <si>
    <t>ED-49832</t>
  </si>
  <si>
    <t>TUBO AÇO PRETO SCH-40, D = 1/2" SEM COSTURA</t>
  </si>
  <si>
    <t>ED-49833</t>
  </si>
  <si>
    <t>TUBO AÇO PRETO SCH-40, D = 3/4" SEM COSTURA</t>
  </si>
  <si>
    <t>ED-49831</t>
  </si>
  <si>
    <t>TUBO AÇO PRETO SCH-40, D = 3/8" SEM COSTURA</t>
  </si>
  <si>
    <t>REGISTRO</t>
  </si>
  <si>
    <t>ED-49826</t>
  </si>
  <si>
    <t>ED-49841</t>
  </si>
  <si>
    <t>VÁLVULA DE ESFERA TRIPARTIDA COM ROSCA NPT, CLASSE 300lbs - 1/2"</t>
  </si>
  <si>
    <t>ED-49842</t>
  </si>
  <si>
    <t>VÁLVULA DE ESFERA TRIPARTIDA COM ROSCA NPT, CLASSE 300lbs - 3/4"</t>
  </si>
  <si>
    <t>VÁLVULA DA ALÍVIO</t>
  </si>
  <si>
    <t>ED-48290</t>
  </si>
  <si>
    <t>VÁLVULA DE ALÍVIO E SEGURANÇA, DIÂMETRO DE 1" NPT</t>
  </si>
  <si>
    <t>ED-48292</t>
  </si>
  <si>
    <t>VÁLVULA DE ALÍVIO E SEGURANÇA, DIÂMETRO DE 1 1/2" NPT</t>
  </si>
  <si>
    <t>ED-48291</t>
  </si>
  <si>
    <t>VÁLVULA DE ALÍVIO E SEGURANÇA, DIÂMETRO DE 1 1/4" NPT</t>
  </si>
  <si>
    <t>ED-48288</t>
  </si>
  <si>
    <t>VÁLVULA DE ALÍVIO E SEGURANÇA, DIÂMETRO DE 1/2" NPT</t>
  </si>
  <si>
    <t>ED-48293</t>
  </si>
  <si>
    <t>VÁLVULA DE ALÍVIO E SEGURANÇA, DIÂMETRO DE 2" NPT</t>
  </si>
  <si>
    <t>ED-48294</t>
  </si>
  <si>
    <t>VÁLVULA DE ALÍVIO E SEGURANÇA, DIÂMETRO DE 2 1/2" NPT</t>
  </si>
  <si>
    <t>ED-48289</t>
  </si>
  <si>
    <t>VÁLVULA DE ALÍVIO E SEGURANÇA, DIÂMETRO DE 3/4" NPT</t>
  </si>
  <si>
    <t>VÁLVULA DE ESFERA</t>
  </si>
  <si>
    <t>ED-48276</t>
  </si>
  <si>
    <t>VÁLVULA DE ESFERA EM LATÃO, DIÂMETRO DE 1" NPT</t>
  </si>
  <si>
    <t>ED-48278</t>
  </si>
  <si>
    <t>VÁLVULA DE ESFERA EM LATÃO, DIÂMETRO DE 1 1/2" NPT</t>
  </si>
  <si>
    <t>ED-48277</t>
  </si>
  <si>
    <t>VÁLVULA DE ESFERA EM LATÃO, DIÂMETRO DE 1 1/4" NPT</t>
  </si>
  <si>
    <t>ED-48274</t>
  </si>
  <si>
    <t>VÁLVULA DE ESFERA EM LATÃO, DIÂMETRO DE 1/2" NPT</t>
  </si>
  <si>
    <t>ED-48279</t>
  </si>
  <si>
    <t>VÁLVULA DE ESFERA EM LATÃO, DIÂMETRO DE 2" NPT</t>
  </si>
  <si>
    <t>ED-48280</t>
  </si>
  <si>
    <t>VÁLVULA DE ESFERA EM LATÃO, DIÂMETRO DE 2 1/2" NPT</t>
  </si>
  <si>
    <t>VÁLVULA DE ESFERA EM LATÃO, DIÂMETRO DE 3/4" NPT</t>
  </si>
  <si>
    <t>VÁLVULA DE RETENÇÃO</t>
  </si>
  <si>
    <t>ED-48283</t>
  </si>
  <si>
    <t>VÁLVULA DE RETENÇÃO EM LATÃO, DIÂMETRO DE 1" NPT</t>
  </si>
  <si>
    <t>ED-48285</t>
  </si>
  <si>
    <t>VÁLVULA DE RETENÇÃO EM LATÃO, DIÂMETRO DE 1 1/2" NPT</t>
  </si>
  <si>
    <t>ED-48284</t>
  </si>
  <si>
    <t>VÁLVULA DE RETENÇÃO EM LATÃO, DIÂMETRO DE 1 1/4" NPT</t>
  </si>
  <si>
    <t>ED-48281</t>
  </si>
  <si>
    <t>VÁLVULA DE RETENÇÃO EM LATÃO, DIÂMETRO DE 1/2" NPT</t>
  </si>
  <si>
    <t>ED-48286</t>
  </si>
  <si>
    <t>VÁLVULA DE RETENÇÃO EM LATÃO, DIÂMETRO DE 2" NPT</t>
  </si>
  <si>
    <t>ED-48287</t>
  </si>
  <si>
    <t>VÁLVULA DE RETENÇÃO EM LATÃO, DIÂMETRO DE 2 1/2" NPT</t>
  </si>
  <si>
    <t>ED-48282</t>
  </si>
  <si>
    <t>VÁLVULA DE RETENÇÃO EM LATÃO, DIÂMETRO DE 3/4" NPT</t>
  </si>
  <si>
    <t>VÁLVULA SOLENÓIDE</t>
  </si>
  <si>
    <t>ED-48273</t>
  </si>
  <si>
    <t>VÁLVULA SOLENÓIDE 2/3 VIAS NF. AÇÃO DIRETA 1/2" BSP</t>
  </si>
  <si>
    <t>ED-48272</t>
  </si>
  <si>
    <t>VÁLVULA SOLENÓIDE 2/3 VIAS NF. AÇÃO DIRETA 3/8" BSP</t>
  </si>
  <si>
    <t>MANÔMETRO E PRESSOSTATO</t>
  </si>
  <si>
    <t>ED-48262</t>
  </si>
  <si>
    <t>MANÔMETRO DE PRESSÃO PARA AR COMPRIMIDO 15 A 600 mBAR, COM ROSCA, 1/2 NPT</t>
  </si>
  <si>
    <t>MANÔMETRO DE PRESSÃO PARA AR COMPRIMIDO 15 A 600 mBAR, COM ROSCA, 1/4 NPT</t>
  </si>
  <si>
    <t>ED-48253</t>
  </si>
  <si>
    <t>PRESSOSTATO PARA COMPRESSOR DE 125 A 175 PSI</t>
  </si>
  <si>
    <t>ED-48252</t>
  </si>
  <si>
    <t>PRESSOSTATO PARA COMPRESSOR DE 80 A 125 PSI</t>
  </si>
  <si>
    <t>COMPRESSOR</t>
  </si>
  <si>
    <t>ED-48251</t>
  </si>
  <si>
    <t>COMPRESSOR SL/100 - 120PSI -8,3 BAR 100 LIBRAS</t>
  </si>
  <si>
    <t>CILINDRO</t>
  </si>
  <si>
    <t>ED-49817</t>
  </si>
  <si>
    <t>CILINDRO DE AÇO COM GÁS GLP CAPACIDADE 45 KG</t>
  </si>
  <si>
    <t>ED-48250</t>
  </si>
  <si>
    <t>CILINDRO DE PRESSÃO MÁXI,A 140 BAR, 3/4" NPT</t>
  </si>
  <si>
    <t>CENTRAL DE GÁS</t>
  </si>
  <si>
    <t>ED-15716</t>
  </si>
  <si>
    <t>DEPÓSITO PARA CILINDRO DE GÁS (GLP), INCLUSIVE ALVENARIA DE VEDAÇÃO COM ESP. 14CM, CHAPISCO COM ARGAMASSA (TRAÇO 1:3), ESP. 5MM, REBOCO COM ARGAMASSA (TRAÇO 1:2:8), ESP. 20MM, PINTURA ACRÍLICA EM DUAS (2) DEMÃOS, LAJE IMPERMEABILIZADA E PORTÃO EM TELA GALVANIZADA FIO 12 COM CADEADO, EXCLUSIVE CILINDROS - PADRÃO DER-MG</t>
  </si>
  <si>
    <t>ACESSÓRIOS E COMPLEMENTOS PARA GÁS</t>
  </si>
  <si>
    <t>ED-49818</t>
  </si>
  <si>
    <t>ED-49819</t>
  </si>
  <si>
    <t>ED-48256</t>
  </si>
  <si>
    <t>FILTRO TIPO "Y" EM BRONZE, DIÂMETRO DE 1" NPT</t>
  </si>
  <si>
    <t>ED-48258</t>
  </si>
  <si>
    <t>FILTRO TIPO "Y" EM BRONZE, DIÂMETRO DE 1 1/2" NPT</t>
  </si>
  <si>
    <t>ED-48257</t>
  </si>
  <si>
    <t>FILTRO TIPO "Y" EM BRONZE, DIÂMETRO DE 1 1/4" NPT</t>
  </si>
  <si>
    <t>ED-48254</t>
  </si>
  <si>
    <t>FILTRO TIPO "Y" EM BRONZE, DIÂMETRO DE 1/2" NPT</t>
  </si>
  <si>
    <t>ED-48259</t>
  </si>
  <si>
    <t>FILTRO TIPO "Y" EM BRONZE, DIÂMETRO DE 2" NPT</t>
  </si>
  <si>
    <t>ED-48255</t>
  </si>
  <si>
    <t>FILTRO TIPO "Y" EM BRONZE, DIÂMETRO DE 3/4" NPT</t>
  </si>
  <si>
    <t>MANGUEIRA PLÁSTICA PARA GÁS D = 3/8" X 1,50 M</t>
  </si>
  <si>
    <t>ED-49822</t>
  </si>
  <si>
    <t>ED-49823</t>
  </si>
  <si>
    <t>ED-49830</t>
  </si>
  <si>
    <t>VIDROS E ESPELHOS</t>
  </si>
  <si>
    <t>ESPELHO</t>
  </si>
  <si>
    <t>ED-51151</t>
  </si>
  <si>
    <t>ED-51152</t>
  </si>
  <si>
    <t>ED-51150</t>
  </si>
  <si>
    <t>VIDRO ARAMADO</t>
  </si>
  <si>
    <t>VIDRO ARAMADO E = 7 MM, COLOCADO</t>
  </si>
  <si>
    <t>VIDRO LISOS TRANSPARENTES</t>
  </si>
  <si>
    <t>ED-51155</t>
  </si>
  <si>
    <t>VIDRO COMUM LISO INCOLOR, ESP. 3MM, INCLUSIVE FIXAÇÃO E VEDAÇÃO COM GUARNIÇÃO/GAXETA DE BORRACHA NEOPRENE, FORNECIMENTO E INSTALAÇÃO, EXCLUSIVE CAIXILHO/PERFIL</t>
  </si>
  <si>
    <t>ED-51156</t>
  </si>
  <si>
    <t>VIDRO COMUM LISO INCOLOR, ESP. 4MM, INCLUSIVE FIXAÇÃO E VEDAÇÃO COM GUARNIÇÃO/GAXETA DE BORRACHA NEOPRENE, FORNECIMENTO E INSTALAÇÃO, EXCLUSIVE CAIXILHO/PERFIL</t>
  </si>
  <si>
    <t>ED-51157</t>
  </si>
  <si>
    <t>VIDRO COMUM LISO INCOLOR, ESP. 6MM, INCLUSIVE FIXAÇÃO E VEDAÇÃO COM GUARNIÇÃO/GAXETA DE BORRACHA NEOPRENE, FORNECIMENTO E INSTALAÇÃO, EXCLUSIVE CAIXILHO/PERFIL</t>
  </si>
  <si>
    <t>VIDRO FANTASIA</t>
  </si>
  <si>
    <t>ED-51154</t>
  </si>
  <si>
    <t>VIDRO IMPRESSO (FANTASIA) TIPO CANELADO OU MARTELADO INCOLOR, ESP. 3MM OU 4MM, INCLUSIVE FIXAÇÃO E VEDAÇÃO COM GUARNIÇÃO/GAXETA DE BORRACHA NEOPRENE, FORNECIMENTO E INSTALAÇÃO, EXCLUSIVE CAIXILHO/PERFIL</t>
  </si>
  <si>
    <t>ED-51153</t>
  </si>
  <si>
    <t>VIDRO IMPRESSO (FANTASIA) TIPO MINI-BOREAL, ESP. 3MM, INCLUSIVE FIXAÇÃO E VEDAÇÃO COM GUARNIÇÃO/GAXETA DE BORRACHA NEOPRENE, FORNECIMENTO E INSTALAÇÃO, EXCLUSIVE CAIXILHO/PERFIL</t>
  </si>
  <si>
    <t>VIDRO TEMPERADOS</t>
  </si>
  <si>
    <t>ED-51160</t>
  </si>
  <si>
    <t>VIDRO TEMPERADO INCOLOR, ESP. 10MM, INCLUSIVE FIXAÇÃO E VEDAÇÃO COM GUARNIÇÃO/GAXETA DE BORRACHA NEOPRENE, FORNECIMENTO E INSTALAÇÃO, EXCLUSIVE CAIXILHO/PERFIL</t>
  </si>
  <si>
    <t>ED-51158</t>
  </si>
  <si>
    <t>VIDRO TEMPERADO INCOLOR, ESP. 6MM, INCLUSIVE FIXAÇÃO E VEDAÇÃO COM GUARNIÇÃO/GAXETA DE BORRACHA NEOPRENE, FORNECIMENTO E INSTALAÇÃO, EXCLUSIVE CAIXILHO/PERFIL</t>
  </si>
  <si>
    <t>ED-51159</t>
  </si>
  <si>
    <t>VIDRO TEMPERADO INCOLOR, ESP. 8MM, INCLUSIVE FIXAÇÃO E VEDAÇÃO COM GUARNIÇÃO/GAXETA DE BORRACHA NEOPRENE, FORNECIMENTO E INSTALAÇÃO, EXCLUSIVE CAIXILHO/PERFIL</t>
  </si>
  <si>
    <t>PLACAS E SINALIZAÇÕES VISUAIS</t>
  </si>
  <si>
    <t>PLACA DE INAUGURAÇÃO</t>
  </si>
  <si>
    <t>ED-50634</t>
  </si>
  <si>
    <t>PLACA DE INAUGURAÇÃO EM ALUMÍNIO FUNDIDO, 60 X 40 CM</t>
  </si>
  <si>
    <t>ED-50635</t>
  </si>
  <si>
    <t>PLACA DE INAUGURAÇÃO EM ALUMÍNIO FUNDIDO 85 X 50 CM</t>
  </si>
  <si>
    <t>PLACA EM ALUMÍNIO</t>
  </si>
  <si>
    <t>ED-50642</t>
  </si>
  <si>
    <t>PLACA DE ALUMÍNIO ANODIZADO 25 X 25 CM PARA IDENTIFICAÇÃO</t>
  </si>
  <si>
    <t>ED-50636</t>
  </si>
  <si>
    <t>PLACA DE ALUMÍNIO FUNDIDO COM DENOMINAÇÃO DE CÔMODOS, 20 X 5 CM</t>
  </si>
  <si>
    <t>ED-50637</t>
  </si>
  <si>
    <t>PLACA DE ALUMÍNIO FUNDIDO COM DENOMINAÇÃO DE CÔMODOS, 21 X 4 CM</t>
  </si>
  <si>
    <t>ED-50638</t>
  </si>
  <si>
    <t>PLACA DE ALUMÍNIO FUNDIDO COM NOME DO PRÉDIO, AFIXADA EM PAREDE (0,39 M2)</t>
  </si>
  <si>
    <t>ED-50639</t>
  </si>
  <si>
    <t>PLACA DE ALUMÍNIO FUNDIDO DE NUMERAÇÃO DE PORTAS, 3 X 3 CM</t>
  </si>
  <si>
    <t>ED-50640</t>
  </si>
  <si>
    <t>PLACA DE ALUMÍNIO FUNDIDO DE NUMERAÇÃO DE PORTAS, 5 X 5 CM</t>
  </si>
  <si>
    <t>ED-50643</t>
  </si>
  <si>
    <t>PLACA EM ALUMÍNIO ANODIZADO 70 X 61 CM, FIXADA TUBO DE METALON</t>
  </si>
  <si>
    <t>ED-50644</t>
  </si>
  <si>
    <t>PLACA EM ALUMÍNIO 15 X 15 CM, COM PICTOGRAMA EM PELÍCULA ADESIVA</t>
  </si>
  <si>
    <t>PLACA EM AÇO ESCOVADO</t>
  </si>
  <si>
    <t>ED-50633</t>
  </si>
  <si>
    <t>PLACA EM CHAPA DE AÇO ESCOVADO 25 X 12 CM, E = 1 MM</t>
  </si>
  <si>
    <t>PONTOS DE INSTALAÇÕES</t>
  </si>
  <si>
    <t>PONTO DE ESGOTO</t>
  </si>
  <si>
    <t>ED-50223</t>
  </si>
  <si>
    <t>PONTO DE EMBUTIR PARA ESGOTO EM TUBO PVC RÍGIDO, PB - SÉRIE NORMAL, DN 40MM (1.1/2"), EMBUTIDO NA ALVENARIA/PISO, COM ALTURA (SAÍDA) DE 50CM DO PISO, COM DISTÂNCIA DE ATÉ CINCO (5) METROS DA RAMAL DE ESGOTO, EXCLUSIVE ESCAVAÇÃO, INCLUSIVE CONEXÕES E FIXAÇÃO DO TUBO COM ENCHIMENTO DO RASGO NA ALVENARIA/CONCRETO COM ARGAMASSA</t>
  </si>
  <si>
    <t>ED-50225</t>
  </si>
  <si>
    <t>PONTO DE EMBUTIR PARA ESGOTO EM TUBO PVC RÍGIDO, PBV - SÉRIE NORMAL, DN 100MM (4"), EMBUTIDO EM PISO COM DISTÂNCIA DE ATÉ CINCO (5) METROS DA RAMAL DE ESGOTO, INCLUSIVE CONEXÕES E FIXAÇÃO DO TUBO COM ENCHIMENTO DO RASGO NO CONCRETO COM ARGAMASSA</t>
  </si>
  <si>
    <t>ED-50224</t>
  </si>
  <si>
    <t>PONTO DE EMBUTIR PARA ESGOTO EM TUBO PVC RÍGIDO, PBV - SÉRIE NORMAL, DN 50MM (2"), EMBUTIDO EM PISO COM DISTÂNCIA DE ATÉ CINCO (5) METROS DA RAMAL DE ESGOTO, EXCLUSIVE ESCAVAÇÃO, INCLUSIVE CONEXÕES E FIXAÇÃO DO TUBO COM ENCHIMENTO DO RASGO NO CONCRETO COM ARGAMASSA</t>
  </si>
  <si>
    <t>PONTO DE ÁGUA FRIA</t>
  </si>
  <si>
    <t>ED-50221</t>
  </si>
  <si>
    <t>PONTO DE EMBUTIR PARA ÁGUA FRIA EM TUBO DE PVC RÍGIDO SOLDÁVEL, DN 20MM (1/2"), EMBUTIDO NA ALVENARIA COM DISTÂNCIA DE ATÉ CINCO (5) METROS DA TOMADA DE ÁGUA, INCLUSIVE CONEXÕES E FIXAÇÃO DO TUBO COM ENCHIMENTO DO RASGO NA ALVENARIA/CONCRETO COM ARGAMASSA</t>
  </si>
  <si>
    <t>ED-50222</t>
  </si>
  <si>
    <t>PONTO DE EMBUTIR PARA ÁGUA FRIA EM TUBO PVC RÍGIDO ROSCÁVEL, DN 1/2" (20MM), EMBUTIDO NA ALVENARIA COM DISTÂNCIA DE ATÉ CINCO (5) METROS DA TOMADA DE ÁGUA, INCLUSIVE CONEXÕES E FIXAÇÃO DO TUBO COM ENCHIMENTO DO RASGO NA ALVENARIA/CONCRETO COM ARGAMASSA</t>
  </si>
  <si>
    <t>PONTO DE TOMADA/INTERRUPTOR/LUZ</t>
  </si>
  <si>
    <t>ED-50227</t>
  </si>
  <si>
    <t>PONTO DE EMBUTIR PARA UM (1) INTERRUPTOR SIMPLES (10A-250V), COM PLACA 4"X2" DE UM (1) POSTO, COM ELETRODUTO FLEXÍVEL CORRUGADO, ANTI-CHAMA, DN 25MM (3/4"), EMBUTIDO NA ALVENARIA E CABO DE COBRE FLEXÍVEL, CLASSE 5, ISOLAMENTO TIPO LSHF/ATOX, NÃO HALOGENADO, SEÇÃO 1,5MM2 (70°C-450/750V), COM DISTÂNCIA DE ATÉ DEZ (10) METROS DO PONTO DE DERIVAÇÃO, INCLUSIVE CAIXA DE LIGAÇÃO, SUPORTE E FIXAÇÃO DO ELETRODUTO COM ENCHIMENTO DO RASGO NA ALVENARIA/CONCRETO COM ARGAMASSA</t>
  </si>
  <si>
    <t>ED-50228</t>
  </si>
  <si>
    <t>PONTO DE EMBUTIR PARA UMA (1) LUMINÁRIA,COM ELETRODUTO DE PVC RÍGIDO ROSCÁVEL, DN 20MM (3/4"), EMBUTIDO NA LAJE E CABO DE COBRE FLEXÍVEL, CLASSE 5, ISOLAMENTO TIPO LSHF/ATOX, NÃO HALOGENADO, SEÇÃO 1,5MM2 (70°C-450/750V), COM DISTÂNCIA DE ATÉ CINCO (5) METROS DO PONTO DE DERIVAÇÃO, EXCLUSIVE LUMINÁRIA, INCLUSIVE CAIXA DE LIGAÇÃO OCTOGONAL, SUPORTE E FIXAÇÃO DO ELETRODUTO</t>
  </si>
  <si>
    <t>ED-17905</t>
  </si>
  <si>
    <t>PONTO DE EMBUTIR PARA UMA (1) TOMADA PADRÃO, TRÊS (3) POLOS (2P+T/10A-250V), COM PLACA 4"X2" DE UM (1) POSTO, COM ELETRODUTO DE PVC RÍGIDO ROSCÁVEL, DN 20MM (3/4"), EMBUTIDO NO PISO E CABO DE COBRE FLEXÍVEL, CLASSE 5, ISOLAMENTO TIPO LSHF/ATOX, NÃO HALOGENADO, SEÇÃO 2,5MM2 (70°C-450/750V), COM DISTÂNCIA DE ATÉ DEZ (10) METROS DO PONTO DE DERIVAÇÃO, INCLUSIVE CAIXA DE LIGAÇÃO, SUPORTE E FIXAÇÃO DO ELETRODUTO COM ENCHIMENTO DO RASGO NA ALVENARIA/CONCRETO COM ARGAMASSA</t>
  </si>
  <si>
    <t>ED-50232</t>
  </si>
  <si>
    <t>PONTO DE EMBUTIR PARA UMA (1) TOMADA PADRÃO, TRÊS (3) POLOS (2P+T/10A-250V), COM PLACA 4"X2" DE UM (1) POSTO, COM ELETRODUTO FLEXÍVEL CORRUGADO, ANTI-CHAMA, DN 25MM (3/4"), EMBUTIDO NA ALVENARIA E CABO DE COBRE FLEXÍVEL, CLASSE 5, ISOLAMENTO TIPO LSHF/ATOX, NÃO HALOGENADO, SEÇÃO 2,5MM2 (70°C-450/750V), COM DISTÂNCIA DE ATÉ DEZ (10) METROS DO PONTO DE DERIVAÇÃO, INCLUSIVE CAIXA DE LIGAÇÃO, SUPORTE E FIXAÇÃO DO ELETRODUTO COM ENCHIMENTO DO RASGO NA ALVENARIA/CONCRETO COM ARGAMASSA</t>
  </si>
  <si>
    <t>ED-17903</t>
  </si>
  <si>
    <t>PONTO DE SOBREPOR PARA UM (1) INTERRUPTOR SIMPLES (10A-250V), COM PLACA 4"X2" DE UM (1) POSTO, COM ELETRODUTO DE AÇO GALVANIZADO, CLASSE LEVE, DN 20MM (3/4"), FIXADO NA ALVENARIA/TETO E CABO DE COBRE FLEXÍVEL, CLASSE 5, ISOLAMENTO TIPO LSHF/ATOX, NÃO HALOGENADO, SEÇÃO 2,5MM2 (70°C-450/750V), COM DISTÂNCIA DE ATÉ DEZ (10) METROS DO PONTO DE DERIVAÇÃO, INCLUSIVE FORNECIMENTO, INSTALAÇÃO, CONDULETE EM ALUMÍNIO, CONEXÕES, SUPORTE E FIXAÇÃO DO ELETRODUTO</t>
  </si>
  <si>
    <t>ED-17906</t>
  </si>
  <si>
    <t>PONTO DE SOBREPOR PARA UMA (1) TOMADA PADRÃO, TRÊS (3) POLOS (2P+T/10A-250V), COM PLACA 4"X2" DE UM (1) POSTO, COM ELETRODUTO DE AÇO GALVANIZADO, CLASSE LEVE, DN 20MM (3/4"), FIXADO NA ALVENARIA/TETO E CABO DE COBRE FLEXÍVEL, CLASSE 5, ISOLAMENTO TIPO LSHF/ATOX, NÃO HALOGENADO, SEÇÃO 2,5MM2 (70°C-450/750V), COM DISTÂNCIA DE ATÉ DEZ (10) METROS DO PONTO DE DERIVAÇÃO, INCLUSIVE FORNECIMENTO, INSTALAÇÃO, CONDULETE EM ALUMÍNIO, CONEXÕES, SUPORTE E FIXAÇÃO DO ELETRODUTO</t>
  </si>
  <si>
    <t>ED-17902</t>
  </si>
  <si>
    <t>PONTO DE SOBREPOR PARA UMA (1) TOMADA TELEFÔNICA (CONECTOR RJ11), COM PLACA 4"X2" DE UM (1) POSTO, COM ELETRODUTO DE AÇO GALVANIZADO, CLASSE LEVE, DN 20MM (3/4"), FIXADO NA ALVENARIA/TETO E FIO TELEFÔNICO (FI) EM COBRE ELETROLÍTICO ESTANHADO DE SEÇÃO MACIÇA, ESP. 0,60MM (2X0,60MM), COM DISTÂNCIA DE ATÉ DEZ (10) METROS DO PONTO DE DERIVAÇÃO, INCLUSIVE FORNECIMENTO, INSTALAÇÃO, CONDULETE EM ALUMÍNIO, CONEXÕES, SUPORTE E FIXAÇÃO DO ELETRODUTO</t>
  </si>
  <si>
    <t>PONTO DE REDE (LÓGICA/SOM/CFT)</t>
  </si>
  <si>
    <t>ED-50229</t>
  </si>
  <si>
    <t>PONTO DE EMBUTIR SECO, PARA UMA (1) PLACA CEGA 4"X4", COM ELETRODUTO DE PVC RÍGIDO ROSCÁVEL, DN 20MM (3/4"), EMBUTIDO NO PISO E SONDA EM ARAME GALVANIZADO, DIÂMETRO DE 1,24MM (BWG 18), COM DISTÂNCIA DE ATÉ DEZ (10) METROS DO PONTO DE DERIVAÇÃO, INCLUSIVE CAIXA DE LIGAÇÃO, SUPORTE E FIXAÇÃO DO ELETRODUTO COM ENCHIMENTO DO RASGO NA ALVENARIA/CONCRETO COM ARGAMASSA</t>
  </si>
  <si>
    <t>ED-50230</t>
  </si>
  <si>
    <t>PONTO DE EMBUTIR SECO, PARA UMA (1) PLACA CEGA 4"X4", COM ELETRODUTO FLEXÍVEL CORRUGADO, ANTI-CHAMA, DN 25MM (3/4"), EMBUTIDO NA ALVENARIA E SONDA EM ARAME GALVANIZADO, DIÂMETRO DE 1,24MM (BWG 18), COM DISTÂNCIA DE ATÉ DEZ (10) METROS DO PONTO DE DERIVAÇÃO, INCLUSIVE CAIXA DE LIGAÇÃO, SUPORTE E FIXAÇÃO DO ELETRODUTO COM ENCHIMENTO DO RASGO NA ALVENARIA/CONCRETO COM ARGAMASSA</t>
  </si>
  <si>
    <t>PONTO DE TELEFONIA</t>
  </si>
  <si>
    <t>ED-50231</t>
  </si>
  <si>
    <t>PONTO DE EMBUTIR PARA UMA (1) TOMADA TELEFÔNICA (CONECTOR RJ11), COM PLACA 4"X2" DE UM (1) POSTO, COM ELETRODUTO FLEXÍVEL CORRUGADO, ANTI-CHAMA, DN 25MM (3/4"), EMBUTIDO NA ALVENARIA E FIO TELEFÔNICO (FI) EM COBRE ELETROLÍTICO ESTANHADO DE SEÇÃO MACIÇA, ESP. 0,60MM (2X0,60MM), COM DISTÂNCIA DE ATÉ DEZ (10) METROS DO PONTO DE DERIVAÇÃO, INCLUSIVE CAIXA DE LIGAÇÃO, SUPORTE E FIXAÇÃO DO ELETRODUTO COM ENCHIMENTO DO RASGO NA ALVENARIA/CONCRETO COM ARGAMASSA</t>
  </si>
  <si>
    <t>PONTO DE GÁS (GLP)</t>
  </si>
  <si>
    <t>ED-50226</t>
  </si>
  <si>
    <t>PONTO DE EMBUTIR PARA GÁS EM TUBO DE AÇO GALVANIZADO COM COSTURA, DN 1/2", EMBUTIDO NA ALVENARIA COM DISTÂNCIA DE ATÉ CINCO (5) METROS DO RAMAL DE ABASTECIMENTO, INCLUSIVE CONEXÕES E FIXAÇÃO DO TUBO COM ENCHIMENTO DO RASGO NA ALVENARIA/CONCRETO COM ARGAMASSA</t>
  </si>
  <si>
    <t>ED-18181</t>
  </si>
  <si>
    <t>PONTO DE EMBUTIR PARA GÁS EM TUBO DE COBRE CLASSE "A" SEM COSTURA SOLDÁVEL, DN 1/2" (15MM), EMBUTIDO NA ALVENARIA COM DISTÂNCIA DE ATÉ CINCO (5) METROS DO RAMAL DE ABASTECIMENTO, INCLUSIVE CONEXÕES E FIXAÇÃO DO TUBO COM ENCHIMENTO DO RASGO NA ALVENARIA/CONCRETO COM ARGAMASSA</t>
  </si>
  <si>
    <t>SERVIÇOS DE PAISAGISMO</t>
  </si>
  <si>
    <t>PLANTIO DE GRAMA</t>
  </si>
  <si>
    <t>ED-50435</t>
  </si>
  <si>
    <t>ED-50437</t>
  </si>
  <si>
    <t>ED-50436</t>
  </si>
  <si>
    <t>PLANTIO E PREPARO DE COVA PARA ÁRVORE</t>
  </si>
  <si>
    <t>ED-50433</t>
  </si>
  <si>
    <t>PLANTIO E PREPARO DE COVAS DE ARBUSTOS ORNAMENTAIS EM GERAL, EXCETO FORNECIMENTO DAS MUDAS</t>
  </si>
  <si>
    <t>ED-50432</t>
  </si>
  <si>
    <t>ED-50434</t>
  </si>
  <si>
    <t>PLANTIO E PREPARO DE COVAS DE FORRAÇÃO, EXCETO FORNECIMENTO DAS MUDAS</t>
  </si>
  <si>
    <t>FORNECIMENTO DE MUDA</t>
  </si>
  <si>
    <t>ED-50446</t>
  </si>
  <si>
    <t>ED-50447</t>
  </si>
  <si>
    <t>ED-50441</t>
  </si>
  <si>
    <t>ED-50439</t>
  </si>
  <si>
    <t>ED-50442</t>
  </si>
  <si>
    <t>ED-50440</t>
  </si>
  <si>
    <t>ED-50438</t>
  </si>
  <si>
    <t>ED-50448</t>
  </si>
  <si>
    <t>ED-50449</t>
  </si>
  <si>
    <t>ED-14560</t>
  </si>
  <si>
    <t>LASTRO DE SEIXO, INCLUSIVE LANÇAMENTO E ESPALHAMENTO MANUAL</t>
  </si>
  <si>
    <t>CERCA EM FERRO</t>
  </si>
  <si>
    <t>ED-50431</t>
  </si>
  <si>
    <t>CERCA EM FERRO, TRIANGULAR, PADRÃO PREFEITURA</t>
  </si>
  <si>
    <t>SERVIÇOS COMPLEMENTARES</t>
  </si>
  <si>
    <t>RASGO E ENCHIMENTO EM PAREDE</t>
  </si>
  <si>
    <t>ED-50704</t>
  </si>
  <si>
    <t>ENCHIMENTO DE RASGO EM ALVENARIA/CONCRETO COM ARGAMASSA, DIÂMETROS DE 15MM A 25MM (1/2" A 1"), INCLUSIVE ARGAMASSA, TRAÇO 1:2:8 (CIMENTO, CAL E AREIA), PREPARO MECÂNICO</t>
  </si>
  <si>
    <t>ED-50705</t>
  </si>
  <si>
    <t>ENCHIMENTO DE RASGO EM ALVENARIA/CONCRETO COM ARGAMASSA, DIÂMETROS DE 32MM A 50MM (1.1/4" A 2"), INCLUSIVE ARGAMASSA, TRAÇO 1:2:8 (CIMENTO, CAL E AREIA), PREPARO MECÂNICO</t>
  </si>
  <si>
    <t>ED-50706</t>
  </si>
  <si>
    <t>ENCHIMENTO DE RASGO EM ALVENARIA/CONCRETO COM ARGAMASSA, DIÂMETROS DE 65MM A 100MM (2.1/2" A 4"), INCLUSIVE ARGAMASSA, TRAÇO 1:2:8 (CIMENTO, CAL E AREIA), PREPARO MECÂNICO</t>
  </si>
  <si>
    <t>ED-50707</t>
  </si>
  <si>
    <t>RASGO EM ALVENARIA PARA PASSAGEM DE ELETRODUTO/TUBULAÇÃO, DIÂMETROS DE 15MM A 25MM (1/2" A 1"), EXCLUSIVE ENCHIMENTO</t>
  </si>
  <si>
    <t>ED-50708</t>
  </si>
  <si>
    <t>RASGO EM ALVENARIA PARA PASSAGEM DE ELETRODUTO/TUBULAÇÃO, DIÂMETROS DE 32MM A 50MM (1.1/4" A 2"), EXCLUSIVE ENCHIMENTO</t>
  </si>
  <si>
    <t>ED-50709</t>
  </si>
  <si>
    <t>RASGO EM ALVENARIA PARA PASSAGEM DE ELETRODUTO/TUBULAÇÃO, DIÂMETROS DE 65MM A 100MM (2.1/2" A 4"), EXCLUSIVE ENCHIMENTO</t>
  </si>
  <si>
    <t>ED-50710</t>
  </si>
  <si>
    <t>RASGO EM CONCRETO PARA PASSAGEM DE ELETRODUTO/TUBULAÇÃO, DIÂMETROS DE 15MM A 25MM (1/2" A 1"), EXCLUSIVE ENCHIMENTO</t>
  </si>
  <si>
    <t>ED-50711</t>
  </si>
  <si>
    <t>RASGO EM CONCRETO PARA PASSAGEM DE ELETRODUTO/TUBULAÇÃO, DIÂMETROS DE 32MM A 50MM (1.1/4" A 2"), EXCLUSIVE ENCHIMENTO</t>
  </si>
  <si>
    <t>ED-50712</t>
  </si>
  <si>
    <t>RASGO EM CONCRETO PARA PASSAGEM DE ELETRODUTO/TUBULAÇÃO, DIÂMETROS DE 65MM A 100MM (2.1/2" A 4"), EXCLUSIVE ENCHIMENTO</t>
  </si>
  <si>
    <t>JUNTA DE DILATAÇÃO E TRINCA</t>
  </si>
  <si>
    <t>ED-8005</t>
  </si>
  <si>
    <t>COSTURA DE TRINCA COM GRAMPO, BARRA DE AÇO CA-60 Ø4,2MM, COMPRIMENTO TOTAL 40CM, ESPAÇAMENTO DE 10CM, INCLUSIVE CORTE, DOBRA E ARGAMASSA, TRAÇO 1:4 (CIMENTO E AREIA), PREPARO MECÂNICO</t>
  </si>
  <si>
    <t>ED-8004</t>
  </si>
  <si>
    <t>COSTURA DE TRINCA COM GRAMPO, BARRA DE AÇO CA-60 Ø4,2MM, COMPRIMENTO TOTAL 40CM, ESPAÇAMENTO DE 15CM, INCLUSIVE CORTE, DOBRA E ARGAMASSA, TRAÇO 1:4 (CIMENTO E AREIA), PREPARO MECÂNICO</t>
  </si>
  <si>
    <t>ED-8003</t>
  </si>
  <si>
    <t>COSTURA DE TRINCA COM GRAMPO, BARRA DE AÇO CA-60 Ø4,2MM, COMPRIMENTO TOTAL 40CM, ESPAÇAMENTO DE 20CM, INCLUSIVE CORTE, DOBRA E ARGAMASSA, TRAÇO 1:4 (CIMENTO E AREIA), PREPARO MECÂNICO</t>
  </si>
  <si>
    <t>ED-50234</t>
  </si>
  <si>
    <t>COSTURA DE TRINCA COM GRAMPO, BARRA DE AÇO CA-60 Ø4,2MM, COMPRIMENTO TOTAL 40CM, ESPAÇAMENTO DE 30CM, INCLUSIVE CORTE, DOBRA E ARGAMASSA, TRAÇO 1:4 (CIMENTO E AREIA), PREPARO MECÂNICO</t>
  </si>
  <si>
    <t>ED-50236</t>
  </si>
  <si>
    <t>ENTELAMENTO CORRETIVO DE SUPERFÍCIE COM TRINCA POR RETRAÇÃO OU DILATAÇÃO, REVESTIDA COM ARGAMASSA DE CAL HIDRATADA, TRAÇO 1:3 (CAL E AREIA), PREPARO MANUAL, INCLUSIVE TELA DE POLIÉSTER ADESIVA COM REFORÇO CENTRAL, LARGURA DE 15CM</t>
  </si>
  <si>
    <t>ED-50237</t>
  </si>
  <si>
    <t>ENTELAMENTO PREVENTIVO DE SUPERFÍCIE SUJEITA A TRINCA, INCLUSIVE TELA DE POLIÉSTER ADESIVA SEM REFORÇO, LARGURA DE 25CM, EXCLUSIVE REVESTIMENTO DE ACABAMENTO</t>
  </si>
  <si>
    <t>ED-8145</t>
  </si>
  <si>
    <t>JUNTA DE DILATAÇÃO COM ISOPOR 20 MM, EXCLUSIVE SELANTE</t>
  </si>
  <si>
    <t>ED-50240</t>
  </si>
  <si>
    <t>TELA SOLDADA PARA LIGAÇÃO E PREVENÇÃO DE TRINCA EM ALVENARIA/ESTRUTURA, DIMENSÕES (50X10,5)CM, INCLUSIVE PINOS DE FIXAÇÃO, EXCLUSIVE REBOCO</t>
  </si>
  <si>
    <t>ED-50241</t>
  </si>
  <si>
    <t>TELA SOLDADA PARA LIGAÇÃO E PREVENÇÃO DE TRINCA EM ALVENARIA/ESTRUTURA, DIMENSÕES (50X12)CM, INCLUSIVE PINOS DE FIXAÇÃO, EXCLUSIVE REBOCO</t>
  </si>
  <si>
    <t>ED-50238</t>
  </si>
  <si>
    <t>TELA SOLDADA PARA LIGAÇÃO E PREVENÇÃO DE TRINCA EM ALVENARIA/ESTRUTURA, DIMENSÕES (50X6)CM, INCLUSIVE PINOS DE FIXAÇÃO, EXCLUSIVE REBOCO</t>
  </si>
  <si>
    <t>ED-50239</t>
  </si>
  <si>
    <t>TELA SOLDADA PARA LIGAÇÃO E PREVENÇÃO DE TRINCA EM ALVENARIA/ESTRUTURA, DIMENSÕES (50X7,5)CM, INCLUSIVE PINOS DE FIXAÇÃO, EXCLUSIVE REBOCO</t>
  </si>
  <si>
    <t>ED-20754</t>
  </si>
  <si>
    <t>TELA SOLDADA PARA LIGAÇÃO E PREVENÇÃO DE TRINCA EM ALVENARIA/ESTRUTURA, INCLUSIVE PINOS DE FIXAÇÃO, EXCLUSIVE REBOCO</t>
  </si>
  <si>
    <t>ED-50235</t>
  </si>
  <si>
    <t>TRATAMENTO DE JUNTA DE DILATAÇÃO COM ISOPOR,  ESP. 20 MM, PROFUNDIDADE DE 10-15CM, EXCLUSIVE SELANTE</t>
  </si>
  <si>
    <t>ENSAIO DE SOLO E AGREGADO</t>
  </si>
  <si>
    <t>ED-49556</t>
  </si>
  <si>
    <t>ENSAIO DE COMPACTACAO - AMOSTRAS NAO TRABALHADAS - ENERGIA INTERMEDIARIA - SOLOS</t>
  </si>
  <si>
    <t>ED-49557</t>
  </si>
  <si>
    <t>ENSAIO DE COMPACTACAO - AMOSTRAS NAO TRABALHADAS - ENERGIA MODIFICADA - SOLOS</t>
  </si>
  <si>
    <t>ED-49555</t>
  </si>
  <si>
    <t>ENSAIO DE COMPACTACAO - AMOSTRAS NAO TRABALHADAS - ENERGIA NORMAL - SOLOS</t>
  </si>
  <si>
    <t>ED-49558</t>
  </si>
  <si>
    <t>ENSAIO DE COMPACTACAO - AMOSTRAS TRABALHADAS - SOLOS</t>
  </si>
  <si>
    <t>ED-49561</t>
  </si>
  <si>
    <t>ENSAIO DE DENSIDADE REAL - SOLOS</t>
  </si>
  <si>
    <t>ED-49567</t>
  </si>
  <si>
    <t>ENSAIO DE EXPANSIBILIDADE - SOLOS</t>
  </si>
  <si>
    <t>ED-49551</t>
  </si>
  <si>
    <t>ENSAIO DE GRANULOMETRIA POR PENEIRAMENTO - SOLOS</t>
  </si>
  <si>
    <t>ED-49552</t>
  </si>
  <si>
    <t>ENSAIO DE GRANULOMETRIA POR PENEIRAMENTO E SEDIMENTACAO - SOLOS</t>
  </si>
  <si>
    <t>ED-49553</t>
  </si>
  <si>
    <t>ENSAIO DE LIMITE DE LIQUIDEZ - SOLOS</t>
  </si>
  <si>
    <t>ED-49554</t>
  </si>
  <si>
    <t>ENSAIO DE LIMITE DE PLASTICIDADE - SOLOS</t>
  </si>
  <si>
    <t>ED-49562</t>
  </si>
  <si>
    <t>ENSAIO DE MASSA ESPECIFICA - IN SITU - EMPREGO DO OLEO - SOLOS</t>
  </si>
  <si>
    <t>ED-49560</t>
  </si>
  <si>
    <t>ENSAIO DE MASSA ESPECIFICA - IN SITU - METODO BALAO DE BORRACHA - SOLOS</t>
  </si>
  <si>
    <t>ED-49559</t>
  </si>
  <si>
    <t>ENSAIO DE MASSA ESPECIFICA - IN SITU - METODO FRASCO DE AREIA - SOLOS</t>
  </si>
  <si>
    <t>ED-49566</t>
  </si>
  <si>
    <t>ENSAIO DE RESILIENCIA - SOLOS</t>
  </si>
  <si>
    <t>ED-49565</t>
  </si>
  <si>
    <t>ENSAIO DE TEOR DE UMIDADE - EM LABORATORIO - SOLOS</t>
  </si>
  <si>
    <t>ED-49563</t>
  </si>
  <si>
    <t>ENSAIO DE TEOR DE UMIDADE - METODO EXPEDITO DO ALCOOL - SOLOS</t>
  </si>
  <si>
    <t>ED-49564</t>
  </si>
  <si>
    <t>ENSAIO DE TEOR DE UMIDADE - PROCESSO SPEEDY - SOLOS E AGREGADOS MIUDOS</t>
  </si>
  <si>
    <t>ED-49550</t>
  </si>
  <si>
    <t>ENSAIO DE TERRAPLENAGEM - CAMADA FINAL DO ATERRO</t>
  </si>
  <si>
    <t>ED-49549</t>
  </si>
  <si>
    <t>ENSAIOS DE TERRAPLENAGEM - CORPO DO ATERRO</t>
  </si>
  <si>
    <t>ED-49568</t>
  </si>
  <si>
    <t>PREPARACAO DE AMOSTRAS PARA ENSAIO DE CARACTERIZACAO - SOLOS</t>
  </si>
  <si>
    <t>ENSAIO DE CONCRETO E AÇO</t>
  </si>
  <si>
    <t>ED-49545</t>
  </si>
  <si>
    <t>DETERMINAÇÃO E ANÁLISE DE RESULTADO DE RESISTÊNCIA A COMPRESSÃO DO CONCRETO MOLDADO</t>
  </si>
  <si>
    <t>ED-49544</t>
  </si>
  <si>
    <t>ENSAIO DE CONCRETO: CURA, FACEAMENTO, RUPTURA, EMISSÃO DE CERTIFICADOS - ATE 6 UNIDADES</t>
  </si>
  <si>
    <t>ED-49546</t>
  </si>
  <si>
    <t>ENSAIO DE RESISTENCIA A COMPRESSAO SIMPLES - CONCRETO</t>
  </si>
  <si>
    <t>ED-49548</t>
  </si>
  <si>
    <t>ENSAIO DE RESISTENCIA A TRACAO NA FLEXAO DE CONCRETO</t>
  </si>
  <si>
    <t>ED-49547</t>
  </si>
  <si>
    <t>ENSAIO DE RESISTENCIA A TRACAO POR COMPRESSAO DIAMETRAL - CONCRETO</t>
  </si>
  <si>
    <t>URBANIZAÇÃO E OBRAS COMPLEMENTARES</t>
  </si>
  <si>
    <t>ED-51147</t>
  </si>
  <si>
    <t>LANÇAMENTO E ESPALHAMENTO DE SOLO OU MATERIAL DE DEMOLIÇÃO EM ÁREA DE PASSEIO EXCLUSIVE APILOAMENTO</t>
  </si>
  <si>
    <t>ED-51145</t>
  </si>
  <si>
    <t>PASSEIOS DE CONCRETO E = 6 CM, FCK = 10 MPA, JUNTA SECA</t>
  </si>
  <si>
    <t>ED-51144</t>
  </si>
  <si>
    <t>PASSEIOS DE CONCRETO E = 8 CM, FCK = 15 MPA PADRÃO PREFEITURA</t>
  </si>
  <si>
    <t>RAMPA DE ACESSO</t>
  </si>
  <si>
    <t>ED-51148</t>
  </si>
  <si>
    <t>RAMPA PARA ACESSO DE DEFICIENTE, EM CONCRETO SIMPLES FCK = 25 MPA, DESEMPENADA, COM PINTURA INDICATIVA, 02 DEMÃOS</t>
  </si>
  <si>
    <t>ED-51146</t>
  </si>
  <si>
    <t>MURO DIVISÓRIO</t>
  </si>
  <si>
    <t>ED-50400</t>
  </si>
  <si>
    <t>COLUNA DE ALVENARIA A VISTA DE SUPORTE DO PORTÃO (PARA CAIXA DE MEDIÇÃO DE ENERGIA OU PARA PLACA DO NOME DO PRÉDIO) 1,70 X 2,30 M</t>
  </si>
  <si>
    <t>ED-50409</t>
  </si>
  <si>
    <t>MURETA DE TIJOLO COMUM ESP. = 15CM, H = 105 CM, A REVESTIR</t>
  </si>
  <si>
    <t>ED-50410</t>
  </si>
  <si>
    <t>MURETA DE TIJOLO COMUM ESP. = 15CM, H = 130 CM, A REVESTIR</t>
  </si>
  <si>
    <t>ED-50399</t>
  </si>
  <si>
    <t>MURO DE VEDAÇÃO DE CONCRETO PRÉ-MOLDADO TIPO CALHA V ALTURA LIVRE = 2,50 M, SAPATA CONCRETO 1:3:6, 30 X 50 CM</t>
  </si>
  <si>
    <t>ED-50395</t>
  </si>
  <si>
    <t>MURO DIVISÓRIO EM BLOCO DE CONCRETO COM ACABAMENTO APARENTE, ESP.15CM, ALTURA DE 180CM, COM SAPATA EM CONCRETO ARMADO , DIMENSÃO (50X55)CM,  FORMA EM CONTRA BARRANCO, INCLUSIVE ESCAVAÇÃO COM TRANSPORTE E RETIRADA DO MATERIAL ESCAVADO (EM CAÇAMBA) E PINGADEIRA EM CONCRETO</t>
  </si>
  <si>
    <t>ED-50396</t>
  </si>
  <si>
    <t>MURO DIVISÓRIO EM BLOCO DE CONCRETO COM ACABAMENTO APARENTE, ESP.15CM, ALTURA DE 220CM, COM SAPATA EM CONCRETO ARMADO , DIMENSÃO (50X55)CM,  FORMA EM CONTRA BARRANCO, INCLUSIVE ESCAVAÇÃO COM TRANSPORTE E RETIRADA DO MATERIAL ESCAVADO (EM CAÇAMBA) E PINGADEIRA EM CONCRETO</t>
  </si>
  <si>
    <t>ED-50397</t>
  </si>
  <si>
    <t>MURO DIVISÓRIO EM BLOCO DE CONCRETO COM ACABAMENTO REVESTIDO, ESP.15CM, ALTURA DE 220CM, COM SAPATA EM CONCRETO ARMADO , DIMENSÃO (50X55)CM,  FORMA EM CONTRA BARRANCO, INCLUSIVE ESCAVAÇÃO COM TRANSPORTE E RETIRADA DO MATERIAL ESCAVADO (EM CAÇAMBA), PINGADEIRA EM CONCRETO, CHAPISCO/REBOCO COM ARGAMASSA (CIMENTO E AREIA) E PINTURA EM DUAS (2) DEMÃOS</t>
  </si>
  <si>
    <t>ED-50406</t>
  </si>
  <si>
    <t>MURO DIVISÓRIO TIJOLO FURADO E = 10 CM, REBOCADO E PINTADO A LATEX H = 1,80 M, INCLUSIVE SAPATA DE CONCRETO ARMADO FCK = 15 MPA, 50 x 55 CM</t>
  </si>
  <si>
    <t>ED-50408</t>
  </si>
  <si>
    <t>MURO DIVISÓRIO TIJOLO FURADO E = 10 CM, REBOCADO E PINTADO A LATEX H = 2,20 A 2,50 M, INCLUSIVE SAPATA DE CONCRETO ARMADO FCK = 15 MPA, 50 x 55 CM</t>
  </si>
  <si>
    <t>ED-50407</t>
  </si>
  <si>
    <t>MURO DIVISÓRIO TIJOLO FURADO E = 10 CM, REBOCADO E PINTADO A LATEX H = 2,20 M, INCLUSIVE SAPATA DE CONCRETO ARMADO FCK = 15 MPA, 50 x 55 CM</t>
  </si>
  <si>
    <t>CONCERTINA</t>
  </si>
  <si>
    <t>ED-50401</t>
  </si>
  <si>
    <t>CONCERTINA CLIPADA MODELO ESPIRAL HELICOIDAL DUPLA D = 450 MM</t>
  </si>
  <si>
    <t>ED-50402</t>
  </si>
  <si>
    <t>CONCERTINA CLIPADA MODELO ESPIRAL HELICOIDAL DUPLA D = 610 MM</t>
  </si>
  <si>
    <t>ED-50403</t>
  </si>
  <si>
    <t>CONCERTINA CLIPADA MODELO ESPIRAL HELICOIDAL DUPLA D = 730 MM</t>
  </si>
  <si>
    <t>DEFENSA</t>
  </si>
  <si>
    <t>ED-50404</t>
  </si>
  <si>
    <t>COLOCAÇÃO DE DEFENSAS SOBRE O MURO FERRO CANTONEIRA L - 1" X 1/8" COMPRIMENTO = 85 CM, ESPAÇAMENTO 1,50 M E 5 FIADAS DE ARAME FARPADO</t>
  </si>
  <si>
    <t>ED-50405</t>
  </si>
  <si>
    <t>COLOCAÇÃO DE DEFENSAS SOBRE O MURO FERRO CANTONEIRA L - 1" X 1/8" COMPRIMENTO = 85 CM, ESPAÇAMENTO 1,50 M E 7 FIADAS DE ARAME FARPADO</t>
  </si>
  <si>
    <t>MEIO-FIO</t>
  </si>
  <si>
    <t>ED-51141</t>
  </si>
  <si>
    <t>GUIA DE MEIO-FIO, EM CONCRETO COM FCK 15MPA, MOLDADA IN-LOCO, SEÇÃO 15X45CM, FORMA EM MADEIRA, EXCLUSIVE SARJETA, INCLUSIVE ESCAVAÇÃO, APILOAMENTO E TRANSPORTE COM RETIRADA DO MATERIAL ESCAVADO (EM CAÇAMBA)</t>
  </si>
  <si>
    <t>ED-51139</t>
  </si>
  <si>
    <t>GUIA DE MEIO-FIO, EM CONCRETO COM FCK 20MPA, PRÉ-MOLDADA, MFC-01 PADRÃO DER-MG, DIMENSÕES (12X16,7X35)CM, EXCLUSIVE SARJETA, INCLUSIVE ESCAVAÇÃO, APILOAMENTO E TRANSPORTE COM RETIRADA DO MATERIAL ESCAVADO (EM CAÇAMBA)</t>
  </si>
  <si>
    <t>ED-51140</t>
  </si>
  <si>
    <t>GUIA DE MEIO-FIO, EM CONCRETO COM FCK 20MPA, PRÉ-MOLDADA, MFC-03 PADRÃO DER-MG, DIMENSÕES (12X18X45)CM, EXCLUSIVE SARJETA, INCLUSIVE ESCAVAÇÃO, APILOAMENTO E TRANSPORTE COM RETIRADA DO MATERIAL ESCAVADO (EM CAÇAMBA)</t>
  </si>
  <si>
    <t>ED-48664</t>
  </si>
  <si>
    <t>GUIA DE MEIO-FIO (10X15X22)CM E SARJETA (30X10)CM COM INCLINAÇÃO DE 10%, EM CONCRETO COM FCK 15MPA, MOLDADA IN-LOCO, FORMA EM MADEIRA, INCLUSIVE ESCAVAÇÃO, APILOAMENTO E TRANSPORTE COM RETIRADA DO MATERIAL ESCAVADO (EM CAÇAMBA)</t>
  </si>
  <si>
    <t>ED-48665</t>
  </si>
  <si>
    <t>MEIO-FIO COM SARJETA, EXECUTADO C/EXTRUSORA (SARJETA 30X8CM MEIO-FIO 15X10CM X H=23CM), INCLUI ESCAVAÇÃO E ACERTO FAIXA 0,45M</t>
  </si>
  <si>
    <t>ED-50540</t>
  </si>
  <si>
    <t>ED-51143</t>
  </si>
  <si>
    <t>REMOÇÃO E REASSENTAMENTO DE MEIO-FIO DE GNAISSE COM REAPROVEITAMENTO</t>
  </si>
  <si>
    <t>ED-51142</t>
  </si>
  <si>
    <t>REMOÇÃO E REASSENTAMENTO DE MEIO-FIO PRÉ-MOLDADO DE CONCRETO COM REAPROVEITAMENTO</t>
  </si>
  <si>
    <t>CORDÃO DE CONCRETO</t>
  </si>
  <si>
    <t>ED-51135</t>
  </si>
  <si>
    <t>GUIA DE CORDÃO BOLEADO, EM CONCRETO COM FCK 20MPA, PRÉ-MOLDADA, 10X10CM (ALTURA X LARGURA), INCLUSIVE UMA (1) FIADA DE BLOCO DE CONCRETO, ESP. 9CM, ESCAVAÇÃO, APILOAMENTO E TRANSPORTE COM RETIRADA DO MATERIAL ESCAVADO (EM CAÇAMBA)</t>
  </si>
  <si>
    <t>CERCA DE MOURÃO</t>
  </si>
  <si>
    <t>ED-48384</t>
  </si>
  <si>
    <t>CERCA DE MOURÃO H = 2,15 M - MOURÃO PRÉ-FABRICADO DE CONCRETO PONTA LISA A CADA 2,20 M E 7 FIOS DE ARAME FARPADO, EXCLUSIVE BASE</t>
  </si>
  <si>
    <t>ED-48385</t>
  </si>
  <si>
    <t>CERCA DE MOURÃO H = 2,80 M - MOURÃO PRÉ-FABRICADO DE CONCRETO PONTA VIRADA A CADA 2,20 M E 7 + 4 FIOS DE ARAME FARPADO, EXCLUSIVE BASE</t>
  </si>
  <si>
    <t>ED-48386</t>
  </si>
  <si>
    <t>CERCA DE MOURÃO H = 2,80 M - MOURÃO PRÉ-FABRICADO DE CONCRETO PONTA VIRADA A CADA 2,50 M, 3 FIOS DE ARAME FARPADO E TELA GALVANIZADA # 2" FIO 12, INCLUSIVE FUNDAÇÃO</t>
  </si>
  <si>
    <t>BANCO E MESA EM CONCRETO</t>
  </si>
  <si>
    <t>ED-15449</t>
  </si>
  <si>
    <t>BANCO EM CONCRETO APARENTE, SEM ENCOSTO, POLIDO COM ACABAMENTO EM VERNIZ, ESP. 8CM, COMPRIMENTO 200CM, LARGURA 40CM, ALTURA 55CM, EXCLUSIVE FIXAÇÃO EM PISO</t>
  </si>
  <si>
    <t>ED-15446</t>
  </si>
  <si>
    <t>BANCO EM CONCRETO APARENTE, SEM ENCOSTO, POLIDO COM ACABAMENTO EM VERNIZ, ESP. 8CM, COMPRIMENTO 200CM, LARGURA 40CM, ALTURA 55CM, INCLUSIVE CORTE NO PISO PARA FIXAÇÃO COM CONCRETO NÃO ESTRUTURAL, PREPARADO EM OBRA COM BETONEIRA, COM FCK 15 MPA</t>
  </si>
  <si>
    <t>ED-15450</t>
  </si>
  <si>
    <t>BANCO EM CONCRETO APARENTE, TIPO-1, PADRÃO SEE-MG, SEM ENCOSTO, POLIDO COM ACABAMENTO EM VERNIZ, ESP. 5CM, COMPRIMENTO 130CM, LARGURA 40CM, ALTURA 45CM, EXCLUSIVE FIXAÇÃO EM PISO</t>
  </si>
  <si>
    <t>ED-15447</t>
  </si>
  <si>
    <t>BANCO EM CONCRETO APARENTE, TIPO-1, PADRÃO SEE-MG, SEM ENCOSTO, POLIDO COM ACABAMENTO EM VERNIZ, ESP. 5CM, COMPRIMENTO 130CM, LARGURA 40CM, ALTURA 45CM, INCLUSIVE CORTE NO PISO PARA FIXAÇÃO COM CONCRETO NÃO ESTRUTURAL, PREPARADO EM OBRA COM BETONEIRA, COM FCK 15 MPA</t>
  </si>
  <si>
    <t>ED-15451</t>
  </si>
  <si>
    <t>BANCO EM CONCRETO APARENTE, TIPO-2, PADRÃO SEE-MG, SEM ENCOSTO, POLIDO COM ACABAMENTO EM VERNIZ, ESP. 5CM, COMPRIMENTO 150CM, LARGURA 40CM, ALTURA 45CM, EXCLUSIVE FIXAÇÃO EM PISO</t>
  </si>
  <si>
    <t>ED-15448</t>
  </si>
  <si>
    <t>BANCO EM CONCRETO APARENTE, TIPO-2, PADRÃO SEE-MG, SEM ENCOSTO, POLIDO COM ACABAMENTO EM VERNIZ, ESP. 5CM, COMPRIMENTO 150CM, LARGURA 40CM, ALTURA 45CM, INCLUSIVE CORTE NO PISO PARA FIXAÇÃO COM CONCRETO NÃO ESTRUTURAL, PREPARADO EM OBRA COM BETONEIRA, COM FCK 15 MPA</t>
  </si>
  <si>
    <t>ED-48355</t>
  </si>
  <si>
    <t>BANCO EM GRANITO ANDORINHA POLIDO 52 X 30 CM</t>
  </si>
  <si>
    <t>ED-48354</t>
  </si>
  <si>
    <t>BANCO INTERNO EM CONCRETO APARENTE, ALTURA 45 CM, LARGURA 30 CM</t>
  </si>
  <si>
    <t>ED-48353</t>
  </si>
  <si>
    <t>BANCO INTERNO EM CONCRETO E ALVENARIA, ACABAMENTO EM VERNIZ, E = 8 CM, L = 40 CM</t>
  </si>
  <si>
    <t>ED-48359</t>
  </si>
  <si>
    <t>CONJUNTO DE MESA E BANCOS DE ARDÓSIA</t>
  </si>
  <si>
    <t>ED-48360</t>
  </si>
  <si>
    <t>CONJUNTO DE MESA E BANCOS DE CONCRETO PARA JOGOS (02 BANCOS EM ARCO COM D INTERNO = 130 CM E H = 43 CM E MESA COM D = 80 CM, E = 8 CM E H = 75 CM)</t>
  </si>
  <si>
    <t>EQUIPAMENTO ESPORTIVO</t>
  </si>
  <si>
    <t>ED-49573</t>
  </si>
  <si>
    <t>REDE DE PETECA COM MASTROS EM TUBO AÇO GALVANIZADO D = 76 MM</t>
  </si>
  <si>
    <t>ED-49572</t>
  </si>
  <si>
    <t>REDE DE VÔLEI COM MASTRO EM TUBO GALVANIZADO SEM PEDESTAL</t>
  </si>
  <si>
    <t>ED-49571</t>
  </si>
  <si>
    <t>REDE DE VÔLEI COM PEDESTAL PARA JUIZ</t>
  </si>
  <si>
    <t>ED-49574</t>
  </si>
  <si>
    <t>TABELA DE BASQUETE EM POSTE METÁLICO E SUPORTE DE PISO</t>
  </si>
  <si>
    <t>ED-49569</t>
  </si>
  <si>
    <t>TRAVE DE GOL EM TUBO GALVANIZADO PARA QUADRA, INCLUSIVE REDE E PINTURA</t>
  </si>
  <si>
    <t>ED-49570</t>
  </si>
  <si>
    <t>TRAVE DE GOL PARA CAMPO DE FUTEBOL , INCLUSIVE REDE E PINTURA</t>
  </si>
  <si>
    <t>ED-15342</t>
  </si>
  <si>
    <t>FORNECIMENTO E INSTALAÇÃO DE BALANÇO (REMA-REMA) METÁLICO COM SEIS LUGARES PARA PARQUE INFANTIL, FIXADO COM CONCRETO NÃO ESTRUTURAL, PREPARADO EM OBRA COM BETONEIRA, COM FCK 15 MPA , INCLUSIVE ESCAVAÇÃO E TRANSPORTE COM RETIRADA DO MATERIAL ESCAVADO (EM CAÇAMBA)</t>
  </si>
  <si>
    <t>ED-49578</t>
  </si>
  <si>
    <t>FORNECIMENTO E INSTALAÇÃO DE BARRA FIXA METÁLICA PARA PARQUE INFANTIL OU ACADEMIA AO AR LIVRE, FIXADO COM CONCRETO NÃO ESTRUTURAL, PREPARADO EM OBRA COM BETONEIRA, COM FCK 15 MPA , INCLUSIVE ESCAVAÇÃO E TRANSPORTE COM RETIRADA DO MATERIAL ESCAVADO (EM CAÇAMBA)</t>
  </si>
  <si>
    <t>ED-49579</t>
  </si>
  <si>
    <t>FORNECIMENTO E INSTALAÇÃO DE ESCADA HORIZONTAL METÁLICA PARA PARQUE INFANTIL, FIXADO COM CONCRETO NÃO ESTRUTURAL, PREPARADO EM OBRA COM BETONEIRA, COM FCK 15 MPA , INCLUSIVE ESCAVAÇÃO E TRANSPORTE COM RETIRADA DO MATERIAL ESCAVADO (EM CAÇAMBA)</t>
  </si>
  <si>
    <t>ED-49575</t>
  </si>
  <si>
    <t>FORNECIMENTO E INSTALAÇÃO DE ESCORREGADOR MÉDIO METÁLICO PARA PARQUE INFANTIL, FIXADO COM CONCRETO NÃO ESTRUTURAL, PREPARADO EM OBRA COM BETONEIRA, COM FCK 15 MPA , INCLUSIVE ESCAVAÇÃO E TRANSPORTE COM RETIRADA DO MATERIAL ESCAVADO (EM CAÇAMBA)</t>
  </si>
  <si>
    <t>ED-49580</t>
  </si>
  <si>
    <t>FORNECIMENTO E INSTALAÇÃO DE ESPALDAR E BARRAS METÁLICAS PARA PARQUE INFANTIL OU ACADEMIA AO AR LIVRE, FIXADO COM CONCRETO NÃO ESTRUTURAL, PREPARADO EM OBRA COM BETONEIRA, COM FCK 15 MPA , INCLUSIVE ESCAVAÇÃO E TRANSPORTE COM RETIRADA DO MATERIAL ESCAVADO (EM CAÇAMBA)</t>
  </si>
  <si>
    <t>ED-49576</t>
  </si>
  <si>
    <t>FORNECIMENTO E INSTALAÇÃO DE GANGORRA METÁLICA COM DOIS LUGARES PARA PARQUE INFANTIL, FIXADO COM CONCRETO NÃO ESTRUTURAL, PREPARADO EM OBRA COM BETONEIRA, COM FCK 15 MPA , INCLUSIVE ESCAVAÇÃO E TRANSPORTE COM RETIRADA DO MATERIAL ESCAVADO (EM CAÇAMBA)</t>
  </si>
  <si>
    <t>ED-49577</t>
  </si>
  <si>
    <t>FORNECIMENTO E INSTALAÇÃO DE ZANGA BURRINHO METÁLICO COM DUAS PRANCHAS PARA PARQUE INFANTIL, FIXADO COM CONCRETO NÃO ESTRUTURAL, PREPARADO EM OBRA COM BETONEIRA, COM FCK 15 MPA , INCLUSIVE ESCAVAÇÃO E TRANSPORTE COM RETIRADA DO MATERIAL ESCAVADO (EM CAÇAMBA)</t>
  </si>
  <si>
    <t>LIMPEZA DE OBRA</t>
  </si>
  <si>
    <t>ED-50265</t>
  </si>
  <si>
    <t>ED-50264</t>
  </si>
  <si>
    <t>LIMPEZA DE MATERIAL CERÂMICO</t>
  </si>
  <si>
    <t>ED-50271</t>
  </si>
  <si>
    <t>LIMPEZA DE RODAPÉ</t>
  </si>
  <si>
    <t>ED-50272</t>
  </si>
  <si>
    <t>LIMPEZA DE VIDROS E ESPELHOS</t>
  </si>
  <si>
    <t>ED-50263</t>
  </si>
  <si>
    <t>ED-50270</t>
  </si>
  <si>
    <t>LIMPEZA PERMANENTE DA OBRA - 01 SERVENTE X 4 HORAS DIÁRIAS</t>
  </si>
  <si>
    <t>ED-50269</t>
  </si>
  <si>
    <t>LIMPEZA PERMANENTE DA OBRA - 01 SERVENTE X 8 HORAS DIÁRIAS</t>
  </si>
  <si>
    <t>LIMPEZA FINAL PARA ENTREGA DA OBRA</t>
  </si>
  <si>
    <t>OBRAS VIÁRIAS</t>
  </si>
  <si>
    <t>ESTABILIZAÇÃO DE SOLO</t>
  </si>
  <si>
    <t>ED-50411</t>
  </si>
  <si>
    <t>GEOTÊXTIL NÃO TECIDO PARA ESTABILIZAÇÃO DE SOLOS</t>
  </si>
  <si>
    <t>ED-50420</t>
  </si>
  <si>
    <t>ED-50417</t>
  </si>
  <si>
    <t>ED-50418</t>
  </si>
  <si>
    <t>ED-50413</t>
  </si>
  <si>
    <t>ALVENARIA POLIÉDRICA, RETIRADA E REASSENTAMENTO SOBRE COXIM DE AREIA</t>
  </si>
  <si>
    <t>ED-50421</t>
  </si>
  <si>
    <t>ASSENTAMENTO DE MATA-BURRO DE CONCRETO</t>
  </si>
  <si>
    <t>ED-50414</t>
  </si>
  <si>
    <t>ED-50416</t>
  </si>
  <si>
    <t>ED-7624</t>
  </si>
  <si>
    <t>EXECUÇÃO E APLICAÇÃO DE CONCRETO ASFÁLTICO PRE-MISTURADO À FRIO (PMF), EM BETONEIRA, INCLUINDO FORNECIMENTO E TRANSPORTE DOS AGREGADOS E MATERIAL BETUMINOSO, INCLUSIVE TRANSPORTE DA MASSA ASFÁLTICA ATÉ A PISTA</t>
  </si>
  <si>
    <t>ED-50412</t>
  </si>
  <si>
    <t>PARALELEPÍPEDO, RETIRADA E REASSENTAMENTO SOBRE COXIM DE AREIA</t>
  </si>
  <si>
    <t>ENSECADEIRA</t>
  </si>
  <si>
    <t>ED-50423</t>
  </si>
  <si>
    <t>ENSECADEIRA INCLUSIVE RETIRADA DO MADEIRAMENTO , PAREDE DUPLA</t>
  </si>
  <si>
    <t>ED-50422</t>
  </si>
  <si>
    <t>ENSECADEIRA INCLUSIVE RETIRADA DO MADEIRAMENTO , PAREDE SIMPLES</t>
  </si>
  <si>
    <t>PONTE E TRAVESSIA</t>
  </si>
  <si>
    <t>ED-50428</t>
  </si>
  <si>
    <t>TRANSPORTES</t>
  </si>
  <si>
    <t>CARGA E DESCARGA DE MATERIAL</t>
  </si>
  <si>
    <t>ED-51131</t>
  </si>
  <si>
    <t>CARGA DE MATERIAL DE QUALQUER NATUREZA SOBRE CAMINHÃO - MANUAL</t>
  </si>
  <si>
    <t>ED-51132</t>
  </si>
  <si>
    <t>CARGA DE MATERIAL DE QUALQUER NATUREZA SOBRE CAMINHÃO - MECÂNICA</t>
  </si>
  <si>
    <t>TRANSPORTE DE MATERIAL</t>
  </si>
  <si>
    <t>ED-51133</t>
  </si>
  <si>
    <t>ED-51134</t>
  </si>
  <si>
    <t>ED-51127</t>
  </si>
  <si>
    <t>TRANSPORTE DE MATERIAL DE QUALQUER NATUREZA EM CAMINHÃO DMT &lt;= 1 KM (DENTRO DO PERÍMETRO URBANO)</t>
  </si>
  <si>
    <t>ED-51130</t>
  </si>
  <si>
    <t>TRANSPORTE DE MATERIAL DE QUALQUER NATUREZA EM CAMINHÃO DMT &gt; 5 KM (DENTRO DO PERÍMETRO URBANO)</t>
  </si>
  <si>
    <t>ED-51128</t>
  </si>
  <si>
    <t>TRANSPORTE DE MATERIAL DE QUALQUER NATUREZA EM CAMINHÃO 1 KM &lt; DMT &lt;= 2 KM (DENTRO DO PERÍMETRO URBANO)</t>
  </si>
  <si>
    <t>ED-51129</t>
  </si>
  <si>
    <t>TRANSPORTE DE MATERIAL DE QUALQUER NATUREZA EM CAMINHÃO 2 KM &lt; DMT &lt;= 5 KM (DENTRO DO PERÍMETRO URBANO)</t>
  </si>
  <si>
    <t>ED-51125</t>
  </si>
  <si>
    <t>ED-51126</t>
  </si>
  <si>
    <t>PROJETO PADRÃO ESCOLAR</t>
  </si>
  <si>
    <t>ALAMBRADO E MURO</t>
  </si>
  <si>
    <t>ESQUADRIA</t>
  </si>
  <si>
    <t>ED-50831</t>
  </si>
  <si>
    <t>ALÇAPÃO - EMPENA (60 cm x 100 cm) ESTRUTURA EM CHAPA METÁLICA, ASSENTADA. CONFORME PROJETO AMPLIAÇÃO ESQUADRIAS PADRÃO 5/2000</t>
  </si>
  <si>
    <t>ED-50830</t>
  </si>
  <si>
    <t>ALÇAPÃO (85,50 cm x 65,70 cm) ESTRUTURA EM CHAPA METÁLICA, ASSENTADA. CONFORME PROJETO AMPLIAÇÃO ESQUADRIAS PADRÃO 5/2000</t>
  </si>
  <si>
    <t>ED-50840</t>
  </si>
  <si>
    <t>COMPENSADO PINTADO PARA FECHAMENTO BALCÃO SECRETARIA, INCLUSO CANTONEIRAS PARA FIXAÇÃO NA ALVENARIA E TAMPO. CONFORME DETALHE 33-D AGOSTO 2001 PROJETO PADRÃO DER-MG</t>
  </si>
  <si>
    <t>ED-50896</t>
  </si>
  <si>
    <t>GF1 - (340 X 145 CM ) GRADE FIXA PARA PROTEÇÃO DE JANELAS, EM BARRA DE FERRO QUADRADO DE 1/2" E QUADRO DE FERRO CHATO DE 1/2"X 1/8", COLOCADA</t>
  </si>
  <si>
    <t>ED-50897</t>
  </si>
  <si>
    <t>GF1 - (340 X 165 CM ) GRADE FIXA PARA PROTEÇÃO DE JANELAS, EM BARRA DE FERRO QUADRADO DE 1/2" E QUADRO DE FERRO CHATO DE 1/2"X 1/8", COLOCADA</t>
  </si>
  <si>
    <t>ED-50899</t>
  </si>
  <si>
    <t>GF2 - (340 X 105 CM ) GRADE FIXA PARA PROTEÇÃO DE JANELAS, EM BARRA DE FERRO QUADRADO DE 1/2" E QUADRO DE FERRO CHATO DE 1/2"X 1/8", COLOCADA</t>
  </si>
  <si>
    <t>ED-50898</t>
  </si>
  <si>
    <t>GF2 - (340 X 165 CM ) GRADE FIXA PARA PROTEÇÃO DE JANELAS, EM BARRA DE FERRO QUADRADO DE 1/2" E QUADRO DE FERRO CHATO DE 1/2"X 1/8", COLOCADA</t>
  </si>
  <si>
    <t>ED-50900</t>
  </si>
  <si>
    <t>GF3 - (340 X 60 CM ) GRADE FIXA PARA PROTEÇÃO DE JANELAS, EM BARRA DE FERRO QUADRADO DE 1/2" E QUADRO DE FERRO CHATO DE 1/2"X 1/8", COLOCADA</t>
  </si>
  <si>
    <t>ED-50901</t>
  </si>
  <si>
    <t>GF3 - (340 X 80 CM ) GRADE FIXA PARA PROTEÇÃO DE JANELAS, EM BARRA DE FERRO QUADRADO DE 1/2" E QUADRO DE FERRO CHATO DE 1/2"X 1/8", COLOCADA</t>
  </si>
  <si>
    <t>ED-50902</t>
  </si>
  <si>
    <t>GF4 - (162,5 X 80 CM ) GRADE FIXA PARA PROTEÇÃO DE JANELAS, EM BARRA DE FERRO QUADRADO DE 1/2" E QUADRO DE FERRO CHATO DE 1/2"X 1/8", COLOCADA</t>
  </si>
  <si>
    <t>ED-50904</t>
  </si>
  <si>
    <t>GF5 - (340 X 185 CM ) GRADE FIXA PARA PROTEÇÃO DE JANELAS, EM BARRA DE FERRO QUADRADO DE 1/2" E QUADRO DE FERRO CHATO DE 1/2"X 1/8", COLOCADA</t>
  </si>
  <si>
    <t>ED-50903</t>
  </si>
  <si>
    <t>GF5 - (340 X 40 CM ) GRADE FIXA PARA PROTEÇÃO DE JANELAS, EM BARRA DE FERRO QUADRADO DE 1/2" E QUADRO DE FERRO CHATO DE 1/2"X 1/8", COLOCADA</t>
  </si>
  <si>
    <t>ED-50913</t>
  </si>
  <si>
    <t>GR - GRADE FIXA EM FERRO (180 X 158 CM) , COLOCADA</t>
  </si>
  <si>
    <t>ED-50912</t>
  </si>
  <si>
    <t>JANELA PERFIL CANTONEIRA BASCULANTE 0,60 X 0,60 M, CONFORME DETALHE PADRÃO ESCOLAR 4/98 VERSÃO 2005</t>
  </si>
  <si>
    <t>ED-50911</t>
  </si>
  <si>
    <t>JANELA PERFIL CANTONEIRA BASCULANTE 1,20 X 0,60 M, CONFORME DETALHE PADRÃO ESCOLAR 4/98 VERSÃO 2005</t>
  </si>
  <si>
    <t>ED-50882</t>
  </si>
  <si>
    <t>JB1 - (340 X 40 CM) BASCULANTE DE FERRO ASSENTADA COM PARAFUSOS E BUCHA, CONFORME DETALHE E ESPECIFICAÇÕES</t>
  </si>
  <si>
    <t>ED-50881</t>
  </si>
  <si>
    <t>JB1 - (345 X 40 CM) BASCULANTE DE FERRO ASSENTADA COM PARAFUSOS E BUCHA, CONFORME DETALHE E ESPECIFICAÇÕES</t>
  </si>
  <si>
    <t>ED-50884</t>
  </si>
  <si>
    <t>JB2 - (340 X 60 CM) BASCULANTE DE FERRO ASSENTADA COM PARAFUSOS E BUCHA,CONFORME DETALHE E ESPECIFICAÇÕES</t>
  </si>
  <si>
    <t>ED-50883</t>
  </si>
  <si>
    <t>JB2 - (345 X 60 CM) BASCULANTE DE FERRO ASSENTADA COM PARAFUSOS E BUCHA,CONFORME DETALHE E ESPECIFICAÇÕES</t>
  </si>
  <si>
    <t>ED-50886</t>
  </si>
  <si>
    <t>JB3 - (340 X 80 CM) BASCULANTE DE FERRO ASSENTADA COM PARAFUSOS E BUCHA,CONFORME DETALHE E ESPECIFICAÇÕES</t>
  </si>
  <si>
    <t>ED-50885</t>
  </si>
  <si>
    <t>JB3 - (345 X 80 CM) BASCULANTE DE FERRO ASSENTADA COM PARAFUSOS E BUCHA,CONFORME DETALHE E ESPECIFICAÇÕES</t>
  </si>
  <si>
    <t>ED-50887</t>
  </si>
  <si>
    <t>JB4 - (165 X 80 CM) BASCULANTE DE FERRO ASSENTADA COM PARAFUSOS E BUCHA,CONFORME DETALHE E ESPECIFICAÇÕES</t>
  </si>
  <si>
    <t>ED-50888</t>
  </si>
  <si>
    <t>JB5 - (172,5 X 40 CM) BASCULANTE DE FERRO ASSENTADA COM PARAFUSOS E BUCHA,CONFORME DETALHE E ESPECIFICAÇÕES</t>
  </si>
  <si>
    <t>ED-50889</t>
  </si>
  <si>
    <t>JB5 - (195 X 40 CM) BASCULANTE DE FERRO ASSENTADA COM PARAFUSOS E BUCHA,CONFORME DETALHE E ESPECIFICAÇÕES</t>
  </si>
  <si>
    <t>ED-50891</t>
  </si>
  <si>
    <t>JB6 - (210 X 40 CM) BASCULANTE DE FERRO ASSENTADA COM PARAFUSOS E BUCHA,CONFORME DETALHE E ESPECIFICAÇÕES</t>
  </si>
  <si>
    <t>ED-50890</t>
  </si>
  <si>
    <t>JB6 - (82,25 X 40 CM) BASCULANTE DE FERRO ASSENTADA COM PARAFUSOS E BUCHA,CONFORME DETALHE E ESPECIFICAÇÕES</t>
  </si>
  <si>
    <t>ED-50893</t>
  </si>
  <si>
    <t>JB7 - (162,5 X 40 CM) BASCULANTE DE FERRO ASSENTADA COM PARAFUSOS E BUCHA,CONFORME DETALHE E ESPECIFICAÇÕES</t>
  </si>
  <si>
    <t>ED-50892</t>
  </si>
  <si>
    <t>JB7 - (165 X 40 CM) BASCULANTE DE FERRO ASSENTADA COM PARAFUSOS E BUCHA,CONFORME DETALHE E ESPECIFICAÇÕES</t>
  </si>
  <si>
    <t>ED-50895</t>
  </si>
  <si>
    <t>JB8 - (130 X 40 CM) BASCULANTE DE FERRO ASSENTADA COM PARAFUSOS E BUCHA,CONFORME DETALHE E ESPECIFICAÇÕES</t>
  </si>
  <si>
    <t>ED-50894</t>
  </si>
  <si>
    <t>JB8 - (135 X 40 CM) BASCULANTE DE FERRO ASSENTADA COM PARAFUSOS E BUCHA,CONFORME DETALHE E ESPECIFICAÇÕES</t>
  </si>
  <si>
    <t>ED-50878</t>
  </si>
  <si>
    <t>JC1 - (340 x 145 CM) BASCULANTE DE FERRO ASSENTADA COM PARAFUSOS E BUCHA, CONFORME DETALHE E ESPECIFICAÇÕES</t>
  </si>
  <si>
    <t>ED-50877</t>
  </si>
  <si>
    <t>JC1 - (345 x 145 CM) BASCULANTE DE FERRO ASSENTADA COM PARAFUSOS E BUCHA, CONFORME DETALHE E ESPECIFICAÇÕES</t>
  </si>
  <si>
    <t>ED-50880</t>
  </si>
  <si>
    <t>JC2 - (340 X 165 CM) BASCULANTE DE FERRO ASSENTADA COM PARAFUSOS E BUCHA,CONFORME DETALHE E ESPECIFICAÇÕES</t>
  </si>
  <si>
    <t>ED-50879</t>
  </si>
  <si>
    <t>JC2 - (345 X 165 CM) BASCULANTE DE FERRO ASSENTADA COM PARAFUSOS E BUCHA,CONFORME DETALHE E ESPECIFICAÇÕES</t>
  </si>
  <si>
    <t>ED-50905</t>
  </si>
  <si>
    <t>JT - (150 X 75 CM) PAINEL FIXO EM TELA METÁLICA FIO 12 #5mm</t>
  </si>
  <si>
    <t>ED-50906</t>
  </si>
  <si>
    <t>JT - (150 X 80 CM) PAINEL FIXO EM TELA METÁLICA FIO 12 #5mm</t>
  </si>
  <si>
    <t>ED-50917</t>
  </si>
  <si>
    <t>J6 - (140 cm x 140 cm) GRADE FIXA DE FERRO ASSENTADA COM PARAFUSOS E BUCHA, CONFORME DETALHE E ESPECIFICAÇÕES</t>
  </si>
  <si>
    <t>ED-50918</t>
  </si>
  <si>
    <t>J9 - (140 cm x 175 cm) DE ABRIR, DUAS PORTAS, EM CHAPA METÁLICA DE FERRO ASSENTADA COM PARAFUSOS E BUCHA, CONFORME DETALHE E ESPECIFICAÇÕES</t>
  </si>
  <si>
    <t>ED-50907</t>
  </si>
  <si>
    <t>PG - (70 X 70 CM) PORTA COMPLETA, ESTRUTURA EM CHAPA, ASSENTADA , CONFORME DETALHES E ESPECIFICAÇÕES</t>
  </si>
  <si>
    <t>ED-50908</t>
  </si>
  <si>
    <t>PORTA METÁLICA VENEZIANA, TIPO DE ABRIR, COM DUAS (2) FOLHAS, DIMENSÃO TOTAL (150X90)CM, EM PERFIL VENEZIANA ENRIJECIDO, INCLUSIVE CADEADO SIMPLES EM LATÃO MACIÇO, FERROLHO REDONDO EM ACABAMENTO CROMADO, DOBRADIÇA DE FERRO, PINTURA ANTICORROSIVA A BASE DE ÓXIDO DE FERRO (ZARCÃO), UMA (1) DEMÃO, FORNECIMENTO E ASSENTAMENTO (ETIQUETA PV-1|CANTINA|PADRÃO ESCOLAR)</t>
  </si>
  <si>
    <t>ED-50915</t>
  </si>
  <si>
    <t>PORTA METÁLICA 70 X 210 CM , INCLUINDO FECHADURA TIPO EXTERNA E FERRAGENS, CONFORME DETALHE PADRÃO ESCOLAR 4/98 VERSÃO 2005</t>
  </si>
  <si>
    <t>ED-50916</t>
  </si>
  <si>
    <t>PORTA METÁLICA 80 X 210 CM , INCLUINDO FECHADURA TIPO EXTERNA E FERRAGENS, CONFORME DETALHE PADRÃO ESCOLAR 4/98 VERSÃO 2005</t>
  </si>
  <si>
    <t>ED-50909</t>
  </si>
  <si>
    <t>PORTA 1,00 X 2,10 CM, CONFORME DETALHE DE PROJETO</t>
  </si>
  <si>
    <t>ED-50914</t>
  </si>
  <si>
    <t>PV - (165 x 90 CM) PORTA COMPLETA, 2 FOLHAS, ESTRUTURA EM CHAPA, MARCO EM CHAPA DOBRADA, ASSENTADA , CONFORME DETALHES E ESPECIFICAÇÕES</t>
  </si>
  <si>
    <t>ED-50841</t>
  </si>
  <si>
    <t>P8 (83 cm x 60 cm) PORTINHOLA EM COMPENSADO PINTADO COM TRINCO, CONFORME DETALHE 33-D AGOSTO 2001 PROJETO PADRÃO DER-MG</t>
  </si>
  <si>
    <t>ELEMENTO PRÉ-MOLDADO</t>
  </si>
  <si>
    <t>ED-50835</t>
  </si>
  <si>
    <t>ARMÁRIO PARA VASSOURAS - D.M.L.</t>
  </si>
  <si>
    <t>ED-50834</t>
  </si>
  <si>
    <t>ARMÁRIO SOB BANCADA LABORATÓRIO (0,52x0,71x7,05)+(0,52x0,71x3,05) EM ESTRUTURA DE MADEIRA E PORTAS EM COMPENSADO 20 MM, REVESTIDO EM LAMINADO MELAMÍNICO NAS DUAS FACES, CONFORME DETALHES PROJETO PADRÃO DER-MG</t>
  </si>
  <si>
    <t>ED-50859</t>
  </si>
  <si>
    <t>ED-50860</t>
  </si>
  <si>
    <t>ED-50851</t>
  </si>
  <si>
    <t>CINTA DE CONCRETO ARMADO APARENTE (17x10CM), 20MPA, EM GUARDA-CORPO E PEITORIL, NAS CIRCULAÇÕES, INCLUSIVE FORMA E ARMAÇÃO</t>
  </si>
  <si>
    <t>ED-50844</t>
  </si>
  <si>
    <t>CINTA DE CONCRETO ARMADO (10 x 10 CM) 20 MPa, EM GUARDA- CORPO, INCLUSIVE FORMA E AÇO, NAS CIRCULAÇÕES</t>
  </si>
  <si>
    <t>ED-50846</t>
  </si>
  <si>
    <t>ESCADA DE CONCRETO 20 MPa, APARENTE, ESPELHO = 16,3 CM, ARMAÇÃO, FORMA PLASTIFICADA, ESCORAMENTO E DESFORMA</t>
  </si>
  <si>
    <t>ED-50852</t>
  </si>
  <si>
    <t>ESCADA SOBRE O SOLO DEGRAUS APROXIMADAMENTE 50 X 16,5 CM</t>
  </si>
  <si>
    <t>ED-50847</t>
  </si>
  <si>
    <t>LAJE MACIÇA 15 CM DE CONCRETO 13,5 MPa COM ADITIVO IMPERMEABILIZANTE, ARMAÇÃO, FORMA , DESFORMA ( FUNDO CAIXA DÁGUA E COBERTURA)</t>
  </si>
  <si>
    <t>ED-50848</t>
  </si>
  <si>
    <t>LAJE 10 CM MACIÇA DE CONCRETO 20 MPa, COM ARMAÇÃO, FORMA RESINADA, ESCORAMENTO E DESFORMA</t>
  </si>
  <si>
    <t>ED-50849</t>
  </si>
  <si>
    <t>LAJE 8 CM MACIÇA DE CONCRETO 20MPa, COM ARMAÇÃO, FORMA RESINADA. ESCORAMENTO E DESFORMA</t>
  </si>
  <si>
    <t>ED-50845</t>
  </si>
  <si>
    <t>PAREDE 15 CM CONCRETO 20 MPa COM ADITIVO IMPERMEABILIZANTE, ARMAÇÃO, FORMA, DESFORMA (PAREDE DA CAIXA DÁGUA)</t>
  </si>
  <si>
    <t>ED-50842</t>
  </si>
  <si>
    <t>PILAR EM CONCRETO APARENTE 20 MPa, INCLUSIVE ARMAÇÃO, FORMA PLASTIFICADA E DESFORMA</t>
  </si>
  <si>
    <t>ED-50843</t>
  </si>
  <si>
    <t>PILARETE DE CONCRETO 17 X 20 CM CONCRETO 20 Mpa, APARENTE NA FACE EXTERNA , INCLUSIVE FORMA E AÇO, EM GUARDA - CORPO NAS CIRCULAÇÕES</t>
  </si>
  <si>
    <t>ED-50850</t>
  </si>
  <si>
    <t>VIGA DE 0,21 A 0,35 M DE LARGURA EM CONCRETO 20MPa, APARENTE, ARMAÇÃO, FORMA PLASTIFICADA, ESCORAMENTO E DESFORMA</t>
  </si>
  <si>
    <t>ED-50919</t>
  </si>
  <si>
    <t>TF- (350 X 72 CM) TELA FIXA SOLDADA ENTRE PILARETES METÁLICOS DE SUSTENTAÇÃO DAS TERÇAS EM PERFIL CANTONEIRA E TELA CORRUGADA</t>
  </si>
  <si>
    <t>ED-50854</t>
  </si>
  <si>
    <t>FOSSA SÉPTICA TIPO A EM CONCRETO E ALVENARIA, CONFORME DETALHE 31 (PADRÃO PRÉDIOS ESCOLARES), INCLUSIVE POÇO ABSORVENTE E CAIXA, INCLUSIVE BOTA FORA DE MATERIAL ESCAVADO</t>
  </si>
  <si>
    <t>ED-50855</t>
  </si>
  <si>
    <t>FOSSA SÉPTICA TIPO B EM CONCRETO E ALVENARIA, CONFORME DETALHE 31 (PADRÃO PRÉDIOS ESCOLARES), INCLUSIVE POÇO ABSORVENTE E CAIXA, INCLUSIVE BOTA FORA DE MATERIAL ESCAVADO</t>
  </si>
  <si>
    <t>ED-50856</t>
  </si>
  <si>
    <t>FOSSA SÉPTICA TIPO C EM CONCRETO E ALVENARIA, CONFORME DETALHE 31 (PADRÃO PRÉDIOS ESCOLARES), INCLUSIVE POÇO ABSORVENTE E CAIXA, INCLUSIVE BOTA FORA DE MATERIAL ESCAVADO</t>
  </si>
  <si>
    <t>ED-50857</t>
  </si>
  <si>
    <t>FOSSA SÉPTICA TIPO D EM CONCRETO E ALVENARIA, CONFORME DETALHE 31 (PADRÃO PRÉDIOS ESCOLARES), INCLUSIVE POÇO ABSORVENTE E CAIXA, INCLUSIVE BOTA FORA DE MATERIAL ESCAVADO</t>
  </si>
  <si>
    <t>ED-50858</t>
  </si>
  <si>
    <t>FOSSA SÉPTICA TIPO E EM CONCRETO E ALVENARIA, CONFORME DETALHE 31 (PADRÃO PRÉDIOS ESCOLARES), INCLUSIVE POÇO ABSORVENTE E CAIXA, INCLUSIVE BOTA FORA DE MATERIAL ESCAVADO</t>
  </si>
  <si>
    <t>ED-50864</t>
  </si>
  <si>
    <t>POÇO ABSORVENTE DE D = 150 CM x 3 M, REVESTIDO EM ALVENARIA DE TIJOLO REQUEIMADO, FUNDO DE AREIA E BRITA E TAMPA EM LAJE ESP. = 8 CM, INCLUSIVE BOTA FORA DE MATERIAL ESCAVADO</t>
  </si>
  <si>
    <t>LAVATÓRIO E BANCADA</t>
  </si>
  <si>
    <t>ED-50838</t>
  </si>
  <si>
    <t>BANCADA DE LABORATÓRIO COMPLETA, INCLUSIVE ARMÁRIO EM COMPENSADO 20 MM, COM PORTA REVESTIDA EM LAMINADO MELAMÍNICO BRANCO NAS DUAS FACES, H = 75 CM, PRATELEIRA REVESTIDA, BANCADA L = 60 CM E RODABANCADA DE GRANITO CINZA ANDORINHA,</t>
  </si>
  <si>
    <t>BEBEDOURO</t>
  </si>
  <si>
    <t>ED-15472</t>
  </si>
  <si>
    <t>BEBEDOURO/LAVATÓRIO COLETIVO EM AÇO INOX AISI 304, APOIADO EM ALVENARIA COM REVESTIMENTO CERÂMICO, NAS DUAS FACES, INCLUSIVE VÁLVULA DE ESCOAMENTO DE METAL NA COR CROMADA, SIFÃO DE METAL TIPO COPO NA COR CROMADA, FORNECIMENTO E INSTALAÇÃO (PADRÃO ESCOLAR)</t>
  </si>
  <si>
    <t>MOBILIÁRIO</t>
  </si>
  <si>
    <t>ED-50832</t>
  </si>
  <si>
    <t>AC-ARMÁRIO (71 x 52 x 350 cm) EM MADEIRA MACIÇA, COM PORTAS E PUXADORES, SOB BANCADA DO LABORATORIO COM PRATELEIRA, REVESTIDO EM LAMINADO MELAMÍNICO</t>
  </si>
  <si>
    <t>ED-50837</t>
  </si>
  <si>
    <t>ARQUIBANCADA PADRÃO DE CONCRETO SEM SOLO, METRO DE CADA DEGRAU DE 90 X 40 CM, DESEMPENADO A FRESCO E DEGRAUS INTERMEDIÁRIO DE 10 EM 10 M (PARA MEDIÇÕES: MULTIPLICAR A EXTENSÃO PELO NÚMERO DE DEGRAUS) - (PADRÃO SEE)</t>
  </si>
  <si>
    <t>ED-50833</t>
  </si>
  <si>
    <t>A1- ARMÁRIO COM PORTAS DE MADEIRA SOB BANCA, UM MÓDULO DE 80 X 110 CM, PRATELEIRA E MESA DE ARDOSIA POLIDA, E = 3 CM</t>
  </si>
  <si>
    <t>ED-50836</t>
  </si>
  <si>
    <t>ESCANINHO</t>
  </si>
  <si>
    <t>ED-50863</t>
  </si>
  <si>
    <t>MANTA DE BORRACHA DE 5 MM NATURAL/COMUM PARA BANCADA</t>
  </si>
  <si>
    <t>QUADRO ESCOLAR</t>
  </si>
  <si>
    <t>ED-50871</t>
  </si>
  <si>
    <t>QUADRO DE AVISO COMPLETO, COM PORTA DE ACRÍLICO 50 X 80 X 8 CM</t>
  </si>
  <si>
    <t>ED-50870</t>
  </si>
  <si>
    <t>QUADRO DE AVISO COMPLETO, COM PORTA DE VIDRO 50 X 80 X 8 CM</t>
  </si>
  <si>
    <t>ED-50872</t>
  </si>
  <si>
    <t>QUADRO DE AVISOS 80 X 40 CM, COMPLETO, COLOCADO</t>
  </si>
  <si>
    <t>ED-50874</t>
  </si>
  <si>
    <t>QUADRO DE CHAVE DE MADEIRA 70 GANCHOS - PORTA COM ACRÍLICO, 40 X 60 CM</t>
  </si>
  <si>
    <t>ED-50873</t>
  </si>
  <si>
    <t>QUADRO DE CHAVE DE MADEIRA 70 GANCHOS - PORTA COM VIDRO, 40 X 60 CM</t>
  </si>
  <si>
    <t>ED-50875</t>
  </si>
  <si>
    <t>QUADRO DE CHAVES 50 X 46 CM</t>
  </si>
  <si>
    <t>ED-50910</t>
  </si>
  <si>
    <t>QUADRO METÁLICO 2,00 X 0,60 M EM TELA METÁLICA 1", FIO # 10</t>
  </si>
  <si>
    <t>ED-50865</t>
  </si>
  <si>
    <t>QUADRO PARA GIZ DE LAMINADO MELAMÍNICO COLOCADO 308 X 125 CM COM PORTA GIZ E MOLDURA, COM DOIS QUADROS PARA CARTAZES DE 127 X 125 CM</t>
  </si>
  <si>
    <t>ED-50866</t>
  </si>
  <si>
    <t>QUADRO PARA GIZ E CARTAZES - MOLDURA EM ALUMÍNIO</t>
  </si>
  <si>
    <t>ED-50868</t>
  </si>
  <si>
    <t>QUADRO PARA GIZ E CARTAZES, 310 X 131 CM - MOLDURA EM MADEIRA</t>
  </si>
  <si>
    <t>ED-50867</t>
  </si>
  <si>
    <t>QUADRO PARA GIZ E CARTAZES, 557 X 126 CM - MOLDURA EM MADEIRA</t>
  </si>
  <si>
    <t>ED-50869</t>
  </si>
  <si>
    <t>QUADRO PARA PINCEL ATÔMICO, EM CHAPA RESINADA (310 x 131 cm), COMPLETO</t>
  </si>
  <si>
    <t>RÉGUA E BARRAMENTO DE MADEIRA</t>
  </si>
  <si>
    <t>ED-50839</t>
  </si>
  <si>
    <t>BARRAMENTO DE MADEIRA IPÊ PARA SALA DE AULA, L = 7 CM</t>
  </si>
  <si>
    <t>ED-50876</t>
  </si>
  <si>
    <t>PROJETO PADRÃO PENITENCIÁRIA</t>
  </si>
  <si>
    <t>ED-50787</t>
  </si>
  <si>
    <t>ALAMBRADO PARA PENITENCIÁRIAS, COM TELA DE ARAME GALVANIZADO FIO 10 # 2" FIXADA EM QUADROS DE TUBOS AÇO GALVANIZADO D = 3", COM ESTICADOR D = 2", H = 4,0 M, CONFORME DETALHE 24 SEDS (INCLUSIVE FUNDAÇÃO) - PADRÃO PENITENCIÁRIA</t>
  </si>
  <si>
    <t>ED-50818</t>
  </si>
  <si>
    <t>MURO DE SEGURANÇA EM BLOCO DE CONCRETO REVESTIDO E PINTADO COM TINTA ACRÍLICA E = 20 CM, H = 5,15 M, EXCLUSIVE FUNDAÇÃO (ESTACA E BLOCOS) - DET SEDS 23</t>
  </si>
  <si>
    <t>ED-50788</t>
  </si>
  <si>
    <t>ANTEPARO METÁLICO PARA SETEIRAS DAS ALAS H = 50 CM - PADRÃO SEDS</t>
  </si>
  <si>
    <t>ED-50809</t>
  </si>
  <si>
    <t>ESQUADRIA METÁLICA PARA PASSA DOCUMENTOS - PADRÃO SEDS</t>
  </si>
  <si>
    <t>ED-50811</t>
  </si>
  <si>
    <t>GRADE FIXA E PORTA DE ABRIR COM GRADE E CHAPA E TRANCA DE SEGURANÇA</t>
  </si>
  <si>
    <t>ED-50798</t>
  </si>
  <si>
    <t>JANELA BASCULANTE METÁLICA EM QUADRO CANTONEIRA 3/4"x 3/4" x 1/8" COM TELA MOSQUITEIRO - PADRÃO SEDS</t>
  </si>
  <si>
    <t>ED-50799</t>
  </si>
  <si>
    <t>JANELA DE FERRO - PADRÃO SEDS</t>
  </si>
  <si>
    <t>ED-50797</t>
  </si>
  <si>
    <t>JANELA DE FERRO E METALON COM CHAPA E GRADE - PADRÃO SEDS</t>
  </si>
  <si>
    <t>ED-50805</t>
  </si>
  <si>
    <t>JANELA EM GRADE - PADRÃO SEDS</t>
  </si>
  <si>
    <t>ED-50806</t>
  </si>
  <si>
    <t>JANELA EM GRADE DE FERRO EM BARRAS TRANSVERSAIS DE FERRO CHATO SAE 1045 2" x 5/16" - PADRÃO SEDS</t>
  </si>
  <si>
    <t>ED-50795</t>
  </si>
  <si>
    <t>JANELA EM GRADE E TELA - PADRÃO SEDS</t>
  </si>
  <si>
    <t>ED-50801</t>
  </si>
  <si>
    <t>JANELA FIXA EM CHAPA - PADRÃO SEDS</t>
  </si>
  <si>
    <t>ED-50810</t>
  </si>
  <si>
    <t>JANELA TIPO VENEZIANA EM CHAPA 14 - PADRÃO SEDS</t>
  </si>
  <si>
    <t>ED-50800</t>
  </si>
  <si>
    <t>JANELA VENEZIANA FIXA EM CHAPA 14 - PADRÃO SEDS</t>
  </si>
  <si>
    <t>ED-50802</t>
  </si>
  <si>
    <t>PORTA DE ABRIR EM BARRAS TRANSVERSAIS DE FERRO CHATO SAE 1045 2" x 5/16" REVESTIDA EM CHAPA 14 SAE 1020 - PADRÃO SEDS</t>
  </si>
  <si>
    <t>ED-50803</t>
  </si>
  <si>
    <t>PORTA DE ABRIR EM FERRO E TELA FIO 6 - PADRÃO SEDS</t>
  </si>
  <si>
    <t>ED-50807</t>
  </si>
  <si>
    <t>PORTA DE ABRIR EM GRADE - PADRÃO SEDS</t>
  </si>
  <si>
    <t>ED-50808</t>
  </si>
  <si>
    <t>PORTA DE ABRIR EM GRADE E TELA - PADRÃO SEDS</t>
  </si>
  <si>
    <t>ED-50794</t>
  </si>
  <si>
    <t>PORTA DE ABRIR, 01 FOLHA, EM CHAPA 14 SAE 1020 - PADRÃO SEDS</t>
  </si>
  <si>
    <t>ED-50796</t>
  </si>
  <si>
    <t>PORTA DE ABRIR, 02 FOLHAS, EM CHAPA 14 SAE 1020 - PADRÃO SEDS</t>
  </si>
  <si>
    <t>ED-50804</t>
  </si>
  <si>
    <t>PORTA EM TELA ONDULADA ARTÍSTICA MALHA 30 X 30 CM, FIO 10 - PADRÃO SEDS</t>
  </si>
  <si>
    <t>ED-50821</t>
  </si>
  <si>
    <t>S1- SETEIRA EM CHAPA 95 X 12 CM - PADRÃO SEDS</t>
  </si>
  <si>
    <t>ED-50822</t>
  </si>
  <si>
    <t>S2 - SETEIRA EM CHAPA 115 X 12 CM - PADRÀO SEDS</t>
  </si>
  <si>
    <t>ED-50823</t>
  </si>
  <si>
    <t>S3 - JANELA DE GRADE DE SETEIRA FIXA 80 X 12 CM - PADRÃO SEDS</t>
  </si>
  <si>
    <t>ED-50792</t>
  </si>
  <si>
    <t>GUARDA-CORPO - PADRÃO SEDS</t>
  </si>
  <si>
    <t>ED-50789</t>
  </si>
  <si>
    <t>BELICHE SIMPLES, EXCETO ESCADA - PADRÃO SEDS</t>
  </si>
  <si>
    <t>ED-50790</t>
  </si>
  <si>
    <t>CAMA INDIVIDUAL - D5-A - PADRÃO SEDS</t>
  </si>
  <si>
    <t>ED-50793</t>
  </si>
  <si>
    <t>ESCADA PARA BELICHE - PADRÃO SEDS</t>
  </si>
  <si>
    <t>ED-50817</t>
  </si>
  <si>
    <t>MESA DE CABECEIRA EM CONCRETO, EXCETO BANCO DE CONCRETO E PINTURA - D6-A - PADRÃO SEDS</t>
  </si>
  <si>
    <t>ED-50816</t>
  </si>
  <si>
    <t>MESA DE CABECEIRA EM CONCRETO, EXCETO PINTURA - D6 - PADRÃO SEDS</t>
  </si>
  <si>
    <t>ED-50819</t>
  </si>
  <si>
    <t>PRATELEIRA DE CONCRETO, ACABAMENTO NATADO VERDE L = 40 CM - PADRÃO SEDS</t>
  </si>
  <si>
    <t>ED-50820</t>
  </si>
  <si>
    <t>PRATELEIRA DE CONCRETO COM DRAMIX, L = 40 CM COM APOIO EM METALON</t>
  </si>
  <si>
    <t>ED-50815</t>
  </si>
  <si>
    <t>MARCO DE CONCRETO ARMADO JUNTO ÀS PORTAS DE CELA E/OU ALOJAMENTO - INCLUSO FORMA, DESFORMA, AÇO E CONCRETO FCK = 20 MPA</t>
  </si>
  <si>
    <t>ED-50824</t>
  </si>
  <si>
    <t>BANCADA COM TANQUE EM CONCRETO 140 X 55 CM, (D12), EXCETO ALVENARIA, BARRADO EM AZULEJO E PINTURA - PADRÃO SEDS</t>
  </si>
  <si>
    <t>ED-50814</t>
  </si>
  <si>
    <t>LAVATÓRIO DE ALVENARIA E CONCRETO 60 X 40 CM (D1) - PADRÃO SEDS</t>
  </si>
  <si>
    <t>LOUÇA SANITÁRIA</t>
  </si>
  <si>
    <t>ED-50825</t>
  </si>
  <si>
    <t>BACIA SANITÁRIA ENVELOPADO (VASO) DE LOUÇA CONVENCIONAL, COR BRANCA, INCLUSIVE ACESSÓRIOS DE FIXAÇÃO/VEDAÇÃO, TUBO DE LIGAÇÃO DE LATÃO COM CANOPLA, FORNECIMENTO E INSTALAÇÃO, EXCLUSIVE VÁLVULA DE DESCARGA - D2/SITUAÇÃO 01 - PADRÃO SEDS</t>
  </si>
  <si>
    <t>ED-50813</t>
  </si>
  <si>
    <t>GRELHA EM AÇO INOX L = 20 CM - PADRÃO SEDS</t>
  </si>
  <si>
    <t>ED-50812</t>
  </si>
  <si>
    <t>GRELHA METÁLICA 20 X 20 CM - PADRÃO SEDS</t>
  </si>
  <si>
    <t>MÃO DE OBRA COM ENCARGOS COMPLEMENTARES</t>
  </si>
  <si>
    <t>OFICIAL E AJUDANTE</t>
  </si>
  <si>
    <t>ED-50360</t>
  </si>
  <si>
    <t>ED-50363</t>
  </si>
  <si>
    <t>AJUDANTE DE BOMBEIRO/ENCANADOR COM ENCARGOS COMPLEMENTARES</t>
  </si>
  <si>
    <t>ED-50361</t>
  </si>
  <si>
    <t>ED-50362</t>
  </si>
  <si>
    <t>ED-50365</t>
  </si>
  <si>
    <t>ED-50364</t>
  </si>
  <si>
    <t>AJUDANTE DE TELHADISTA COM ENCARGOS COMPLEMENTARES</t>
  </si>
  <si>
    <t>ED-50366</t>
  </si>
  <si>
    <t>ED-52306</t>
  </si>
  <si>
    <t>AJUDANTE IMPERMEABILIZADOR COM ENCARGOS COMPLEMENTARES</t>
  </si>
  <si>
    <t>ED-21774</t>
  </si>
  <si>
    <t>ED-21779</t>
  </si>
  <si>
    <t>APONTADOR OU APROPRIADOR DE MAO DE OBRA COM ENCARGOS COMPLEMENTARES</t>
  </si>
  <si>
    <t>ED-50375</t>
  </si>
  <si>
    <t>ED-21775</t>
  </si>
  <si>
    <t>ED-50369</t>
  </si>
  <si>
    <t>AZULEJISTA COM ENCARGOS COMPLEMENTARES</t>
  </si>
  <si>
    <t>ED-50374</t>
  </si>
  <si>
    <t>BOMBEIRO/ENCANADOR COM ENCARGOS COMPLEMENTARES</t>
  </si>
  <si>
    <t>ED-50370</t>
  </si>
  <si>
    <t>ED-50371</t>
  </si>
  <si>
    <t>ED-50372</t>
  </si>
  <si>
    <t>CARPINTEIRO DE FORMA COM ENCARGOS COMPLEMENTARES</t>
  </si>
  <si>
    <t>ED-50373</t>
  </si>
  <si>
    <t>ED-21776</t>
  </si>
  <si>
    <t>ED-21769</t>
  </si>
  <si>
    <t>ENGENHEIRO CIVIL DE OBRA JÚNIOR COM ENCARGOS COMPLEMENTARES</t>
  </si>
  <si>
    <t>ED-21770</t>
  </si>
  <si>
    <t>ED-21771</t>
  </si>
  <si>
    <t>ENGENHEIRO CIVIL DE OBRA SÊNIOR COM ENCARGOS COMPLEMENTARES</t>
  </si>
  <si>
    <t>ED-21772</t>
  </si>
  <si>
    <t>ED-21773</t>
  </si>
  <si>
    <t>ED-50387</t>
  </si>
  <si>
    <t>ESTUCADOR COM ENCARGOS COMPLEMENTARES</t>
  </si>
  <si>
    <t>ED-50376</t>
  </si>
  <si>
    <t>ED-50377</t>
  </si>
  <si>
    <t>GRANITEIRO/MARMORISTA COM ENCARGOS COMPLEMENTARES</t>
  </si>
  <si>
    <t>ED-52307</t>
  </si>
  <si>
    <t>ED-50378</t>
  </si>
  <si>
    <t>ED-50379</t>
  </si>
  <si>
    <t>LADRILHISTA COM ENCARGOS COMPLEMENTARES</t>
  </si>
  <si>
    <t>ED-50388</t>
  </si>
  <si>
    <t>ED-21778</t>
  </si>
  <si>
    <t>ED-50380</t>
  </si>
  <si>
    <t>MONTADOR COM ENCARGOS COMPLEMENTARES</t>
  </si>
  <si>
    <t>ED-8501</t>
  </si>
  <si>
    <t>ED-50381</t>
  </si>
  <si>
    <t>ED-50382</t>
  </si>
  <si>
    <t>ED-50383</t>
  </si>
  <si>
    <t>ED-50384</t>
  </si>
  <si>
    <t>RASPADOR COM ENCARGOS COMPLEMENTARES</t>
  </si>
  <si>
    <t>ED-7607</t>
  </si>
  <si>
    <t>ED-50368</t>
  </si>
  <si>
    <t>REJUNTADOR COM ENCARGOS COMPLEMENTARES</t>
  </si>
  <si>
    <t>ED-7830</t>
  </si>
  <si>
    <t>ED-50367</t>
  </si>
  <si>
    <t>ED-50385</t>
  </si>
  <si>
    <t>TAQUEIRO COM ENCARGOS COMPLEMENTARES</t>
  </si>
  <si>
    <t>ED-21777</t>
  </si>
  <si>
    <t>ED-50386</t>
  </si>
  <si>
    <t>ED-9199</t>
  </si>
  <si>
    <t>ED-21780</t>
  </si>
  <si>
    <t>307 - AUX-001  - COMPOSIÇÕES AUXILIARES</t>
  </si>
  <si>
    <t>ED-8506</t>
  </si>
  <si>
    <t>APLICAÇÃO DE CONCRETO EM ESTRUTURA, INCLUSIVE ESPALHAMENTO, ADENSAMENTO E ACABAMENTO</t>
  </si>
  <si>
    <t>ED-8505</t>
  </si>
  <si>
    <t>APLICAÇÃO DE CONCRETO EM FUNDAÇÃO, INCLUSIVE ESPALHAMENTO, ADENSAMENTO E ACABAMENTO</t>
  </si>
  <si>
    <t>ED-48326</t>
  </si>
  <si>
    <t>APLICAÇÃO DE PEDRA DE MÃO EM SAPATAS, ARRIMOS E TUBULÕES</t>
  </si>
  <si>
    <t>ED-48335</t>
  </si>
  <si>
    <t>ARGAMASSA COM VERMICULITA, PREPARO MANUAL</t>
  </si>
  <si>
    <t>ED-48301</t>
  </si>
  <si>
    <t>ARGAMASSA DE CAL HIDRATADA, TRAÇO 1:3 (CAL E AREIA), PREPARO MANUAL</t>
  </si>
  <si>
    <t>ED-48307</t>
  </si>
  <si>
    <t>ARGAMASSA, TRAÇO 1:2:8 (CIMENTO, CAL E AREIA), PREPARO MECÂNICO</t>
  </si>
  <si>
    <t>ED-48308</t>
  </si>
  <si>
    <t>ARGAMASSA, TRAÇO 1:2:9 (CIMENTO, CAL E AREIA), PREPARO MECÂNICO</t>
  </si>
  <si>
    <t>ED-48302</t>
  </si>
  <si>
    <t>ARGAMASSA, TRAÇO 1:3 (CIMENTO E AREIA), PREPARO MECÂNICO</t>
  </si>
  <si>
    <t>ED-48303</t>
  </si>
  <si>
    <t>ARGAMASSA, TRAÇO 1:4 (CIMENTO E AREIA), PREPARO MECÂNICO</t>
  </si>
  <si>
    <t>ED-48304</t>
  </si>
  <si>
    <t>ARGAMASSA, TRAÇO 1:5 (CIMENTO E AREIA), PREPARO MECÂNICO</t>
  </si>
  <si>
    <t>ED-48305</t>
  </si>
  <si>
    <t>ARGAMASSA, TRAÇO 1:6 (CIMENTO E AREIA), PREPARO MECÂNICO</t>
  </si>
  <si>
    <t>ED-48306</t>
  </si>
  <si>
    <t>ARGAMASSA, TRAÇO 1:7 (CIMENTO E AREIA), PREPARO MECÂNICO</t>
  </si>
  <si>
    <t>ED-48309</t>
  </si>
  <si>
    <t>BANCADA EM CONCRETO L = 40 CM COM DRAMIX</t>
  </si>
  <si>
    <t>ED-8494</t>
  </si>
  <si>
    <t>CONCRETO ESTRUTURAL, PREPARADO EM OBRA COM BETONEIRA, CONTROLE "A", COM FCK 20 MPA, BRITA Nº (1), CONSISTÊNCIA PARA VIBRAÇÃO (FABRICAÇÃO)</t>
  </si>
  <si>
    <t>ED-8486</t>
  </si>
  <si>
    <t>CONCRETO ESTRUTURAL, PREPARADO EM OBRA COM BETONEIRA, CONTROLE "A", COM FCK 20 MPA, BRITA Nº (1 E 2), CONSISTÊNCIA PARA VIBRAÇÃO (FABRICAÇÃO)</t>
  </si>
  <si>
    <t>ED-8495</t>
  </si>
  <si>
    <t>CONCRETO ESTRUTURAL, PREPARADO EM OBRA COM BETONEIRA, CONTROLE "A", COM FCK 25 MPA, BRITA Nº (1), CONSISTÊNCIA PARA VIBRAÇÃO (FABRICAÇÃO)</t>
  </si>
  <si>
    <t>ED-8487</t>
  </si>
  <si>
    <t>CONCRETO ESTRUTURAL, PREPARADO EM OBRA COM BETONEIRA, CONTROLE "A", COM FCK 25 MPA, BRITA Nº (1 E 2), CONSISTÊNCIA PARA VIBRAÇÃO (FABRICAÇÃO)</t>
  </si>
  <si>
    <t>ED-8496</t>
  </si>
  <si>
    <t>CONCRETO ESTRUTURAL, PREPARADO EM OBRA COM BETONEIRA, CONTROLE "A", COM FCK 30 MPA, BRITA Nº (1), CONSISTÊNCIA PARA VIBRAÇÃO (FABRICAÇÃO)</t>
  </si>
  <si>
    <t>ED-48319</t>
  </si>
  <si>
    <t>CONCRETO ESTRUTURAL, PREPARADO EM OBRA COM BETONEIRA, CONTROLE "A", COM FCK 30 MPA, BRITA Nº (1 E 2), CONSISTÊNCIA PARA VIBRAÇÃO (FABRICAÇÃO)</t>
  </si>
  <si>
    <t>ED-8497</t>
  </si>
  <si>
    <t>CONCRETO ESTRUTURAL, PREPARADO EM OBRA COM BETONEIRA, CONTROLE "A", COM FCK 35 MPA, BRITA Nº (1), CONSISTÊNCIA PARA VIBRAÇÃO (FABRICAÇÃO)</t>
  </si>
  <si>
    <t>ED-48320</t>
  </si>
  <si>
    <t>CONCRETO ESTRUTURAL, PREPARADO EM OBRA COM BETONEIRA, CONTROLE "A", COM FCK 35 MPA, BRITA Nº (1 E 2), CONSISTÊNCIA PARA VIBRAÇÃO (FABRICAÇÃO)</t>
  </si>
  <si>
    <t>ED-8498</t>
  </si>
  <si>
    <t>CONCRETO ESTRUTURAL, PREPARADO EM OBRA COM BETONEIRA, CONTROLE "A", COM FCK 40 MPA, BRITA Nº (1), CONSISTÊNCIA PARA VIBRAÇÃO (FABRICAÇÃO)</t>
  </si>
  <si>
    <t>ED-48321</t>
  </si>
  <si>
    <t>CONCRETO ESTRUTURAL, PREPARADO EM OBRA COM BETONEIRA, CONTROLE "A", COM FCK 40 MPA, BRITA Nº (1 E 2), CONSISTÊNCIA PARA VIBRAÇÃO (FABRICAÇÃO)</t>
  </si>
  <si>
    <t>ED-48317</t>
  </si>
  <si>
    <t>CONCRETO ESTRUTURAL, PREPARADO EM OBRA COM BETONEIRA, CONTROLE "B", COM FCK 20 MPA, BRITA Nº (1 E 2), CONSISTÊNCIA PARA VIBRAÇÃO (FABRICAÇÃO)</t>
  </si>
  <si>
    <t>ED-48318</t>
  </si>
  <si>
    <t>CONCRETO ESTRUTURAL, PREPARADO EM OBRA COM BETONEIRA, CONTROLE "B", COM FCK 25 MPA, BRITA Nº (1 E 2), CONSISTÊNCIA PARA VIBRAÇÃO (FABRICAÇÃO)</t>
  </si>
  <si>
    <t>ED-48311</t>
  </si>
  <si>
    <t>CONCRETO MAGRO, TRAÇO 1:3:6, PREPARADO EM OBRA COM BETONEIRA, SEM FUNÇÃO ESTRUTURAL</t>
  </si>
  <si>
    <t>ED-48310</t>
  </si>
  <si>
    <t>CONCRETO MAGRO, TRAÇO 1:4:8, PREPARADO EM OBRA COM BETONEIRA, SEM FUNÇÃO ESTRUTURAL</t>
  </si>
  <si>
    <t>ED-8493</t>
  </si>
  <si>
    <t>CONCRETO NÃO ESTRUTURAL, PREPARADO EM OBRA COM BETONEIRA, CONTROLE "A", COM FCK 15 MPA, BRITA Nº (1), CONSISTÊNCIA PARA VIBRAÇÃO (FABRICAÇÃO)</t>
  </si>
  <si>
    <t>ED-8485</t>
  </si>
  <si>
    <t>CONCRETO NÃO ESTRUTURAL, PREPARADO EM OBRA COM BETONEIRA, CONTROLE "A", COM FCK 15 MPA, BRITA Nº (1 E 2), CONSISTÊNCIA PARA VIBRAÇÃO (FABRICAÇÃO)</t>
  </si>
  <si>
    <t>ED-48313</t>
  </si>
  <si>
    <t>CONCRETO NÃO ESTRUTURAL, PREPARADO EM OBRA COM BETONEIRA, CONTROLE "B", COM FCK 10 MPA, BRITA Nº (1 E 2), CONSISTÊNCIA PARA VIBRAÇÃO (FABRICAÇÃO)</t>
  </si>
  <si>
    <t>ED-48314</t>
  </si>
  <si>
    <t>CONCRETO NÃO ESTRUTURAL, PREPARADO EM OBRA COM BETONEIRA, CONTROLE "B", COM FCK 13,5 MPA, BRITA Nº (1 E 2), CONSISTÊNCIA PARA VIBRAÇÃO (FABRICAÇÃO)</t>
  </si>
  <si>
    <t>ED-48315</t>
  </si>
  <si>
    <t>CONCRETO NÃO ESTRUTURAL, PREPARADO EM OBRA COM BETONEIRA, CONTROLE "B", COM FCK 15 MPA, BRITA Nº (1 E 2), CONSISTÊNCIA PARA VIBRAÇÃO (FABRICAÇÃO)</t>
  </si>
  <si>
    <t>ED-48316</t>
  </si>
  <si>
    <t>CONCRETO NÃO ESTRUTURAL, PREPARADO EM OBRA COM BETONEIRA, CONTROLE "B", COM FCK 18 MPA, BRITA Nº (1 E 2), CONSISTÊNCIA PARA VIBRAÇÃO (FABRICAÇÃO)</t>
  </si>
  <si>
    <t>ED-48312</t>
  </si>
  <si>
    <t>CONCRETO NÃO ESTRUTURAL, PREPARADO EM OBRA COM BETONEIRA, CONTROLE "B", COM FCK 9 MPA, BRITA Nº (1 E 2), CONSISTÊNCIA PARA VIBRAÇÃO (FABRICAÇÃO)</t>
  </si>
  <si>
    <t>ED-8562</t>
  </si>
  <si>
    <t>FORMA PARA VIGA-CINTA/BLOCO COM CHAPA DE COMPENSADO PLASTIFICADO, ESP. 12MM (DESMONTAGEM)</t>
  </si>
  <si>
    <t>ED-8560</t>
  </si>
  <si>
    <t>FORMA PARA VIGA-CINTA/BLOCO COM CHAPA DE COMPENSADO PLASTIFICADO, ESP. 12MM (FABRICAÇÃO)</t>
  </si>
  <si>
    <t>ED-8561</t>
  </si>
  <si>
    <t>FORMA PARA VIGA-CINTA/BLOCO COM CHAPA DE COMPENSADO PLASTIFICADO, ESP. 12MM (MONTAGEM)</t>
  </si>
  <si>
    <t>ED-8569</t>
  </si>
  <si>
    <t>FORMA PARA VIGA-CINTA/BLOCO COM CHAPA DE COMPENSADO RESINADO, ESP. 12MM (DESMONTAGEM)</t>
  </si>
  <si>
    <t>ED-8567</t>
  </si>
  <si>
    <t>FORMA PARA VIGA-CINTA/BLOCO COM CHAPA DE COMPENSADO RESINADO, ESP. 12MM (FABRICAÇÃO)</t>
  </si>
  <si>
    <t>ED-8568</t>
  </si>
  <si>
    <t>FORMA PARA VIGA-CINTA/BLOCO COM CHAPA DE COMPENSADO RESINADO, ESP. 12MM (MONTAGEM)</t>
  </si>
  <si>
    <t>ED-8565</t>
  </si>
  <si>
    <t>FORMA PARA VIGA-CINTA/BLOCO DE MADEIRA COM TÁBUA E SARRAFO (DESMONTAGEM)</t>
  </si>
  <si>
    <t>ED-8563</t>
  </si>
  <si>
    <t>FORMA PARA VIGA-CINTA/BLOCO DE MADEIRA COM TÁBUA E SARRAFO (FABRICAÇÃO)</t>
  </si>
  <si>
    <t>ED-8564</t>
  </si>
  <si>
    <t>FORMA PARA VIGA-CINTA/BLOCO DE MADEIRA COM TÁBUA E SARRAFO (MONTAGEM)</t>
  </si>
  <si>
    <t>ED-48323</t>
  </si>
  <si>
    <t>LAJE PRÉ-MOLDADA D = 8 CM, CONCRETO 1:2:4 COM ARMAÇÃO E FORMA RESINADA</t>
  </si>
  <si>
    <t>ED-48322</t>
  </si>
  <si>
    <t>LAJE SOBRE O SOLO, D = 8 CM, CONCRETO 1:3:6, CIMENTO, AREIA E BRITA</t>
  </si>
  <si>
    <t>ED-8504</t>
  </si>
  <si>
    <t>LANÇAMENTO DE CONCRETO EM ESTRUTURA, INCLUSIVE TRANSPORTE ATÉ O LOCAL DE APLICAÇÃO, EXCLUSIVE APLICAÇÃO</t>
  </si>
  <si>
    <t>ED-8503</t>
  </si>
  <si>
    <t>LANÇAMENTO DE CONCRETO EM FUNDAÇÃO, INCLUSIVE TRANSPORTE ATÉ O LOCAL DE APLICAÇÃO, EXCLUSIVE APLICAÇÃO</t>
  </si>
  <si>
    <t>ED-48328</t>
  </si>
  <si>
    <t>LIXAMENTO DE SUPERFÍCIE DE CONCRETO manual para preparação e conservação</t>
  </si>
  <si>
    <t>ED-48332</t>
  </si>
  <si>
    <t>PINGADEIRA COM DIMENSÃO (20X5)CM, MOLDADO "IN-LOCO", EM CONCRETO NÃO ESTRUTURAL, PREPARADO EM OBRA COM BETONEIRA, COM FCK 15MPA, INCLUSIVE LANÇAMENTO, ADENSAMENTO, ACABAMENTO E ARMAÇÃO</t>
  </si>
  <si>
    <t>ED-48329</t>
  </si>
  <si>
    <t>PINTURA ESMALTE EM POSTES OU TUBULAÇÕES 2 DEMÃO</t>
  </si>
  <si>
    <t>ED-48331</t>
  </si>
  <si>
    <t>PLACA DE CONCRETO ARMADO D = 5 CM, PRÉ MOLDADA</t>
  </si>
  <si>
    <t>ED-48330</t>
  </si>
  <si>
    <t>PLACA DE CONCRETO ARMADO D = 8 CM, PRÉ MOLDADA</t>
  </si>
  <si>
    <t>ED-48333</t>
  </si>
  <si>
    <t>TAMPA DE CONCRETO PARA CAIXA DE INSPEÇÃO EM ALVENARIA E = 8 CM</t>
  </si>
  <si>
    <t>ED-48334</t>
  </si>
  <si>
    <t>TAMPA EM CONCRETO COM FCK 15MPA, MOLDADA IN LOCO, PARA CANALETA COM LARGURA 30CM, ESP. 8CM, INCLUSIVE ARMAÇÃO CA-50 DIÂMETRO (6,3MM)</t>
  </si>
  <si>
    <t>ED-48325</t>
  </si>
  <si>
    <t>TRANSPORTE, LANÇAMENTO E ADENSAMENTO E ACABAMENTO DE CONCRETO EM ESTRUTURA</t>
  </si>
  <si>
    <t>ED-48324</t>
  </si>
  <si>
    <t>TRANSPORTE, LANÇAMENTO E ADENSAMENTO E ACABAMENTO DE CONCRETO EM FUNDAÇÃO/RADIER</t>
  </si>
  <si>
    <t>ED-48336</t>
  </si>
  <si>
    <t>VIGA 0,10 A 0,20 M DE LARGURA, CONCRETO 1:2:4 COM ARMAÇÃO E FORMA RESINADA</t>
  </si>
  <si>
    <t>TABELA MENSAL DE PREÇO DE INSUMOS</t>
  </si>
  <si>
    <t>MÊS DE REFERÊNCIA:</t>
  </si>
  <si>
    <t>ONERADA</t>
  </si>
  <si>
    <t>ORIGEM</t>
  </si>
  <si>
    <t>DESCRICAO</t>
  </si>
  <si>
    <t>UND</t>
  </si>
  <si>
    <t>VALOR</t>
  </si>
  <si>
    <t>50.01.08</t>
  </si>
  <si>
    <t>CHP/VIBROACABADORA DE ASFALTO SOBRE ESTEIRAS, LARG. PAVIM. 2,13 M A 4,55 M POT. 74 KW/100 HP, CAP. 400 T/H</t>
  </si>
  <si>
    <t>50.01.09</t>
  </si>
  <si>
    <t>CHI/VIBROACABADORA DE ASFALTO SOBRE ESTEIRAS, LARG. PAVIM. 2,13 M A 4,55 M POT. 74 KW/100 HP, CAP. 400 T/H</t>
  </si>
  <si>
    <t>50.01.30</t>
  </si>
  <si>
    <t>CHP/USINA DE LAMA ASFÁLTICA COM CAPACIDADE DE 5M3 E POTÊNCIA 30HP OU EQUIVALENTE - EXCLUSIVE CAMINHÃO</t>
  </si>
  <si>
    <t>50.01.31</t>
  </si>
  <si>
    <t>CHI/USINA DE LAMA ASFÁLTICA COM CAPACIDADE DE 5M3 E POTÊNCIA 30HP OU EQUIVALENTE - EXCLUSIVE CAMINHÃO</t>
  </si>
  <si>
    <t>50.01.32</t>
  </si>
  <si>
    <t>CHP/CAMINHAO LAMA ASFALTICA</t>
  </si>
  <si>
    <t>50.01.33</t>
  </si>
  <si>
    <t>CHI/CAMINHAO LAMA ASFALTICA</t>
  </si>
  <si>
    <t>50.01.70</t>
  </si>
  <si>
    <t>CHP/VASSOURA MECANICA (CMV - VM 2440)</t>
  </si>
  <si>
    <t>50.01.71</t>
  </si>
  <si>
    <t>CHI/VASSOURA MECANICA (CMV - VM 2440)</t>
  </si>
  <si>
    <t>50.01.72</t>
  </si>
  <si>
    <t>CHP/FRESADORA WIRTGEN W 100</t>
  </si>
  <si>
    <t>50.04.10</t>
  </si>
  <si>
    <t>CHP/BATE ESTACA MAGAN 850 PM, 44 HP</t>
  </si>
  <si>
    <t>50.04.11</t>
  </si>
  <si>
    <t>CHI/BATE ESTACA MAGAN 850 PM, 44 HP</t>
  </si>
  <si>
    <t>50.05.10</t>
  </si>
  <si>
    <t>CHP/BETONEIRA 320 L, SEM CARREGADOR</t>
  </si>
  <si>
    <t>50.05.11</t>
  </si>
  <si>
    <t>CHI/BETONEIRA 320 L, SEM CARREGADOR</t>
  </si>
  <si>
    <t>50.06.02</t>
  </si>
  <si>
    <t>CHP/BOMBA HIDROSUL 2" ASB-250-36M3/H C/20M MANGUEI</t>
  </si>
  <si>
    <t>50.06.03</t>
  </si>
  <si>
    <t>CHI/BOMBA HIDROSUL 2" ASB-250-36M3/H C/20M MANGUEI</t>
  </si>
  <si>
    <t>50.06.04</t>
  </si>
  <si>
    <t>CHP/BOMBA HIDROSUL 3" ASB-500-72M3/H C/20M MANGUEI</t>
  </si>
  <si>
    <t>50.06.05</t>
  </si>
  <si>
    <t>CHI/BOMBA HIDROSUL 3" ASB-500-72M3/H C/20M MANGUEI</t>
  </si>
  <si>
    <t>50.10.08</t>
  </si>
  <si>
    <t>CHP/CAMINHAO BASCULANTE</t>
  </si>
  <si>
    <t>50.10.09</t>
  </si>
  <si>
    <t>CHI/CAMINHAO BASCULANTE</t>
  </si>
  <si>
    <t>50.10.12</t>
  </si>
  <si>
    <t>50.10.13</t>
  </si>
  <si>
    <t>50.10.36</t>
  </si>
  <si>
    <t>CHP/CAMINHAO TANQUE, 6.000L</t>
  </si>
  <si>
    <t>50.10.37</t>
  </si>
  <si>
    <t>CHI/CAMINHAO TANQUE, 6.000L</t>
  </si>
  <si>
    <t>50.10.50</t>
  </si>
  <si>
    <t>CHP/CAMINHAO TANQUE, 10000L</t>
  </si>
  <si>
    <t>50.10.51</t>
  </si>
  <si>
    <t>CHI/CAMINHAO TANQUE, 10000L</t>
  </si>
  <si>
    <t>50.10.68</t>
  </si>
  <si>
    <t>CHP/CAMINHAO CARROCERIA</t>
  </si>
  <si>
    <t>50.10.69</t>
  </si>
  <si>
    <t>CHI/CAMINHAO CARROCERIA</t>
  </si>
  <si>
    <t>50.10.80</t>
  </si>
  <si>
    <t>CHP/GUINDASTE ARTICULADO COM CAPACIDADE MÁXIMA DE 3300KG E ALCANCE MÁXIMO HORIZONTAL DE 9 METROS OU EQUIVALENTE</t>
  </si>
  <si>
    <t>50.10.81</t>
  </si>
  <si>
    <t>CHI/GUINDASTE ARTICULADO COM CAPACIDADE MÁXIMA DE 3300KG E ALCANCE MÁXIMO HORIZONTAL DE 9 METROS OU EQUIVALENTE</t>
  </si>
  <si>
    <t>50.10.82</t>
  </si>
  <si>
    <t>CHP/CAM.GUINDAUTO MADAL PKB - 6500 OU EQUIVALENTE</t>
  </si>
  <si>
    <t>50.10.83</t>
  </si>
  <si>
    <t>CHI/CAM.GUINDAUTO MADAL PKB - 6500 OU EQUIVALENTE</t>
  </si>
  <si>
    <t>50.11.10</t>
  </si>
  <si>
    <t>CHP/PÁ CARREGADEIRA 180HP CAPACIDADE CAÇAMBA 3M3 OU EQUIVALENTE</t>
  </si>
  <si>
    <t>50.11.11</t>
  </si>
  <si>
    <t>CHI/PÁ CARREGADEIRA 180HP CAPACIDADE CAÇAMBA 3M3 OU EQUIVALENTE</t>
  </si>
  <si>
    <t>50.11.28</t>
  </si>
  <si>
    <t>CHP/PÁ CARREGADEIRA 140HP CAPACIDADE CAÇAMBA 1,7M3 OU EQUIVALENTE</t>
  </si>
  <si>
    <t>50.11.29</t>
  </si>
  <si>
    <t>CHI/PÁ CARREGADEIRA 140HP CAPACIDADE CAÇAMBA 1,7M3 OU EQUIVALENTE</t>
  </si>
  <si>
    <t>50.11.30</t>
  </si>
  <si>
    <t xml:space="preserve">CHP/MINI-CARREGADEIRA DE PNEUS 61HP COM VASSOURA DE 1500MM OU EQUIVALENTE </t>
  </si>
  <si>
    <t>50.11.31</t>
  </si>
  <si>
    <t xml:space="preserve">CHI/MINI-CARREGADEIRA DE PNEUS 61HP COM VASSOURA DE 1500MM OU EQUIVALENTE </t>
  </si>
  <si>
    <t>50.13.22</t>
  </si>
  <si>
    <t>CHP/ROLO COMPACTADOR VIBRATORIO TANDEM, ACO LISO, POTENCIA 57 HP, PESO SEM/COM LASTRO 6,5/9,4 T, LARGURA DE TRABALHO 1,20 M OU EQUIVALENTE</t>
  </si>
  <si>
    <t>50.13.23</t>
  </si>
  <si>
    <t>CHI/ROLO COMPACTADOR VIBRATORIO TANDEM, ACO LISO, POTENCIA 57 HP, PESO SEM/COM LASTRO 6,5/9,4 T, LARGURA DE TRABALHO 1,20 M OU EQUIVALENTE</t>
  </si>
  <si>
    <t>50.13.40</t>
  </si>
  <si>
    <t>CHP/ROLO COMPACTADOR VIBRATORIO DE UM CILINDRO LISO DE ACO, POTENCIA 125 HP, PESO SEM/COM LASTRO 10,75/12,92 T, IMPACTO DINAMICO 31,5/18,5 T, LARGURA TRABALHO 2,15 M</t>
  </si>
  <si>
    <t>50.13.41</t>
  </si>
  <si>
    <t>CHI/ROLO COMPACTADOR VIBRATORIO DE UM CILINDRO LISO DE ACO, POTENCIA 125 HP, PESO SEM/COM LASTRO 10,75/12,92 T, IMPACTO DINAMICO 31,5/18,5 T, LARGURA TRABALHO 2,15 M</t>
  </si>
  <si>
    <t>50.13.42</t>
  </si>
  <si>
    <t>CHP/ROLO VIBRATÓRIO PÉ DE CARNEIRO 100HP PESO OPERACIONAL 11000KG OU EQUIVALENTE</t>
  </si>
  <si>
    <t>50.13.43</t>
  </si>
  <si>
    <t>CHI/ROLO VIBRATÓRIO PÉ DE CARNEIRO 100HP PESO OPERACIONAL 11000KG OU EQUIVALENTE</t>
  </si>
  <si>
    <t>50.13.44</t>
  </si>
  <si>
    <t>CHP/ROLO VIBRATÓRIO LISO 80HP PESO OPERACIONAL 7000KG LARGURA 1,68M OU EQUIVALENTE</t>
  </si>
  <si>
    <t>50.13.45</t>
  </si>
  <si>
    <t>CHI/ROLO VIBRATÓRIO LISO 80HP PESO OPERACIONAL 7000KG LARGURA 1,68M OU EQUIVALENTE</t>
  </si>
  <si>
    <t>50.13.46</t>
  </si>
  <si>
    <t>CHP/ROLO VIBRATÓRIO PÉ DE CARNEIRO 80HP PESO OPERACIONAL 7000KG OU EQUIVALENTE</t>
  </si>
  <si>
    <t>50.13.47</t>
  </si>
  <si>
    <t>CHI/ROLO VIBRATÓRIO PÉ DE CARNEIRO 80HP PESO OPERACIONAL 7000KG OU EQUIVALENTE</t>
  </si>
  <si>
    <t>50.13.50</t>
  </si>
  <si>
    <t>CHP/ROLO VIBRATÓRIO DE TAMBOR DUPLO 24 HP, PESO OPERACIONAL 1700KG E TAMBOR 0,90M OU EQUIVALENTE</t>
  </si>
  <si>
    <t>50.13.51</t>
  </si>
  <si>
    <t>CHI/ROLO VIBRATÓRIO DE TAMBOR DUPLO 24 HP, PESO OPERACIONAL 1700KG E TAMBOR 0,90M OU EQUIVALENTE</t>
  </si>
  <si>
    <t>50.13.54</t>
  </si>
  <si>
    <t>CHP/ROLO DE PNEUS MASSA OPERACIONAL 10000KG LARGURA ROLAMENTO 1,80M E 99HP OU EQUIVALENTE</t>
  </si>
  <si>
    <t>50.13.55</t>
  </si>
  <si>
    <t>CHI/ROLO DE PNEUS MASSA OPERACIONAL 10000KG LARGURA ROLAMENTO 1,80M E 99HP OU EQUIVALENTE</t>
  </si>
  <si>
    <t>50.13.74</t>
  </si>
  <si>
    <t>CHP/COMPACTADOR VIBRATÓRIO DE PLACA 9,0 HP DIESEL OU EQUIVALENTE</t>
  </si>
  <si>
    <t>50.13.75</t>
  </si>
  <si>
    <t>CHI/COMPACTADOR VIBRATÓRIO DE PLACA 9,0 HP DIESEL OU EQUIVALENTE</t>
  </si>
  <si>
    <t>50.13.78</t>
  </si>
  <si>
    <t>CHP/COMPACTADOR VIBRATÓRIO DE PLACA 3,0 HP DIESEL OU EQUIVALENTE</t>
  </si>
  <si>
    <t>50.13.79</t>
  </si>
  <si>
    <t>CHI/COMPACTADOR VIBRATÓRIO DE PLACA 3,0 HP DIESEL OU EQUIVALENTE</t>
  </si>
  <si>
    <t>50.14.10</t>
  </si>
  <si>
    <t>CHP/COMPRESSOR PORTÁTIL, MOTOR DIESEL, 275 PCM, 7 BAR, 54,4KW, OU EQUIVALENTE</t>
  </si>
  <si>
    <t>50.14.11</t>
  </si>
  <si>
    <t>CHI/COMPRESSOR PORTÁTIL, MOTOR DIESEL, 275 PCM, 7 BAR, 54,4KW, OU EQUIVALENTE</t>
  </si>
  <si>
    <t>50.16.52</t>
  </si>
  <si>
    <t>CHP/CAMIN.DISTR.BETUME</t>
  </si>
  <si>
    <t>50.16.53</t>
  </si>
  <si>
    <t>CHI/CAMIN.DISTR.BETUME</t>
  </si>
  <si>
    <t>50.19.16</t>
  </si>
  <si>
    <t>CHP/PERFURATRIZ BJ 571-5L 78PCM</t>
  </si>
  <si>
    <t>50.19.17</t>
  </si>
  <si>
    <t>CHI/PERFURATRIZ BJ 571-5L 78PCM</t>
  </si>
  <si>
    <t>50.19.62</t>
  </si>
  <si>
    <t>CHP/ROMPEDOR PNEUMATICO MANUAL, PADRAO, PESO DE 30 KG, OU EQUIVALENTE</t>
  </si>
  <si>
    <t>50.19.63</t>
  </si>
  <si>
    <t>CHI/ROMPEDOR PNEUMATICO MANUAL, PADRAO, PESO DE 30 KG, OU EQUIVALENTE</t>
  </si>
  <si>
    <t>50.19.66</t>
  </si>
  <si>
    <t>MARTELO DEMOLIDOR ELETRICO, 2.000 W,  1.000 IMPACTOS POR MINUTO, FORÇA DE IMPACTO ENTRE 62 E 69 J, PESO DE 30 KG, OU EQUIVALENTE</t>
  </si>
  <si>
    <t>50.20.06</t>
  </si>
  <si>
    <t>CHP/RETROESCAVADEIRA TRAÇÃO 4X2, 85HP, CAÇAMBA 610MM / 0,22M3 OU EQUIVALENTE</t>
  </si>
  <si>
    <t>50.20.07</t>
  </si>
  <si>
    <t>CHI/RETROESCAVADEIRA TRAÇÃO 4X2, 85HP, CAÇAMBA 610MM / 0,22M3 OU EQUIVALENTE</t>
  </si>
  <si>
    <t>50.20.18</t>
  </si>
  <si>
    <t>CHP/ESCAVADEIRA HIDRAULICA SOBRE ESTEIRAS, CACAMBA 0,98M3, PESO OPERACIONAL 17T, POTENCIA BRUTA 119HP, OU EQUIVALENTE</t>
  </si>
  <si>
    <t>50.20.19</t>
  </si>
  <si>
    <t>CHI/ESCAVADEIRA HIDRAULICA SOBRE ESTEIRAS, CACAMBA 0,98M3, PESO OPERACIONAL 17T, POTENCIA BRUTA 119HP, OU EQUIVALENTE</t>
  </si>
  <si>
    <t>50.20.20</t>
  </si>
  <si>
    <t>CHP/ESCAVADEIRA HIDRAULICA SOBRE ESTEIRAS, CACAMBA 1,3M3, PESO OPERACIONAL 22T, POTÊNCIA BRUTA 156HP, OU EQUIVALENTE</t>
  </si>
  <si>
    <t>50.20.21</t>
  </si>
  <si>
    <t>CHI/ESCAVADEIRA HIDRAULICA SOBRE ESTEIRAS, CACAMBA 1,3M3, PESO OPERACIONAL 22T, POTÊNCIA BRUTA 156HP, OU EQUIVALENTE</t>
  </si>
  <si>
    <t>50.21.01</t>
  </si>
  <si>
    <t>CHP-ROCADEIRA ECHO MODELO SRM-3550</t>
  </si>
  <si>
    <t>50.21.02</t>
  </si>
  <si>
    <t>CHI-ROCADEIRA ECHO MODELO SRM-3550</t>
  </si>
  <si>
    <t>50.25.08</t>
  </si>
  <si>
    <t>CHP/GRADE DE DISCO TATU 20-24</t>
  </si>
  <si>
    <t>50.25.09</t>
  </si>
  <si>
    <t>CHI/GRADE DE DISCO TATU 20-24</t>
  </si>
  <si>
    <t>50.27.16</t>
  </si>
  <si>
    <t>CHP/ GUINDASTE HIDRAULICO AUTOPROPELIDO, COM LANCA TELESCOPICA 28,80 M, CAPACIDADE MAXIMA 30 T, POTENCIA 97 KW, TRACAO 4 X 4</t>
  </si>
  <si>
    <t>50.27.17</t>
  </si>
  <si>
    <t>CHI/ GUINDASTE HIDRAULICO AUTOPROPELIDO, COM LANCA TELESCOPICA 28,80 M, CAPACIDADE MAXIMA 30 T, POTENCIA 97 KW, TRACAO 4 X 4</t>
  </si>
  <si>
    <t>50.31.10</t>
  </si>
  <si>
    <t>CHP/GRUPO DE SOLDAGEM C/GERADOR A DIESEL PARA SOLDA ELETRICA, SOBRE 02 RODAS, COM MOTOR 4 CILINDROS, 375A TN5 B/56 C/3 KVA, OU EQUIVALENTE</t>
  </si>
  <si>
    <t>50.31.11</t>
  </si>
  <si>
    <t>CHI/GRUPO DE SOLDAGEM C/GERADOR A DIESEL PARA SOLDA ELETRICA, SOBRE 02 RODAS, COM MOTOR 4 CILINDROS, 375A TN5 B/56 C/3 KVA, OU EQUIVALENTE</t>
  </si>
  <si>
    <t>50.32.08</t>
  </si>
  <si>
    <t>CHP/MOTONIVELADORA POTENCIA BASICA LIQUIDA (PRIMEIRA MARCHA) 125HP/93KW , PESO BRUTO 16T, LARGURA DA LAMINA DE 3,7 M, OU EQUIVALENTE</t>
  </si>
  <si>
    <t>50.32.09</t>
  </si>
  <si>
    <t>CHI/MOTONIVELADORA POTENCIA BASICA LIQUIDA (PRIMEIRA MARCHA) 125HP/93KW , PESO BRUTO 16T, LARGURA DA LAMINA DE 3,7 M, OU EQUIVALENTE</t>
  </si>
  <si>
    <t>50.36.08</t>
  </si>
  <si>
    <t>CHP/TRATOR DE ESTEIRAS, POTENCIA DE 347 HP, PESO OPERACIONAL DE 38,5 T, COM LAMINA COM CAPACIDADE DE 8,70M3</t>
  </si>
  <si>
    <t>50.36.09</t>
  </si>
  <si>
    <t>CHI/TRATOR DE ESTEIRAS, POTENCIA DE 347 HP, PESO OPERACIONAL DE 38,5 T, COM LAMINA COM CAPACIDADE DE 8,70M3</t>
  </si>
  <si>
    <t>50.36.10</t>
  </si>
  <si>
    <t>CHP/TRATOR DE ESTEIRAS, POTENCIA DE 177HP/132KW, PESO OPERACIONAL DE 16,5T, COM LAMINA COM CAPACIDADE DE 3,18M3, OU EQUIVALENTE</t>
  </si>
  <si>
    <t>50.36.11</t>
  </si>
  <si>
    <t>CHI/TRATOR DE ESTEIRAS, POTENCIA DE 177HP/132KW, PESO OPERACIONAL DE 16,5T, COM LAMINA COM CAPACIDADE DE 3,18M3, OU EQUIVALENTE</t>
  </si>
  <si>
    <t>50.36.66</t>
  </si>
  <si>
    <t>CHP/TRATOR DE PNEUS COM POTENCIA DE 105 CV, TRACAO 4 X 4, PESO COM LASTRO DE 5500 KG, OU EQUIVALENTE</t>
  </si>
  <si>
    <t>50.36.67</t>
  </si>
  <si>
    <t>CHI/TRATOR DE PNEUS COM POTENCIA DE 105 CV, TRACAO 4 X 4, PESO COM LASTRO DE 5500 KG, OU EQUIVALENTE</t>
  </si>
  <si>
    <t>50.37.06</t>
  </si>
  <si>
    <t>CHP/USINA DE ASFALTO CAP40/60 UA2 MF 40E C/PURIFIC</t>
  </si>
  <si>
    <t>50.37.22</t>
  </si>
  <si>
    <t>CHP/USINA DE ASFALTO A FRIO, CAPACIDADE DE 30 A 40 T/H, ELETRICA, POTENCIA DE 20 CV, OU EQUIVALENTE</t>
  </si>
  <si>
    <t>50.37.23</t>
  </si>
  <si>
    <t>CHI/USINA DE ASFALTO A FRIO, CAPACIDADE DE 30 A 40 T/H, ELETRICA, POTENCIA DE 20 CV, OU EQUIVALENTE</t>
  </si>
  <si>
    <t>50.39.10</t>
  </si>
  <si>
    <t>CHP/VIBRADOR DE IMERSAO COM MANGOTE DE 45MM</t>
  </si>
  <si>
    <t>50.39.11</t>
  </si>
  <si>
    <t>CHI/VIBRADOR DE IMERSAO COM MANGOTE DE 45MM</t>
  </si>
  <si>
    <t>50.40.02</t>
  </si>
  <si>
    <t>CHP/CAMINHONETE - GASOLINA</t>
  </si>
  <si>
    <t>50.40.03</t>
  </si>
  <si>
    <t>CHI/CAMINHONETE - GASOLINA</t>
  </si>
  <si>
    <t>50.40.06</t>
  </si>
  <si>
    <t>CHP/VEICULO POPULAR 1.0 AR CONDICIONADO - GASOLINA</t>
  </si>
  <si>
    <t>50.40.07</t>
  </si>
  <si>
    <t>CHI/VEICULO POPULAR 1.0 AR CONDICIONADO - GASOLINA</t>
  </si>
  <si>
    <t>50.40.08</t>
  </si>
  <si>
    <t>CHP/VEICULO UTILITARIO  1.8  16V 4 PORTAS 7 LUGARES</t>
  </si>
  <si>
    <t>50.40.09</t>
  </si>
  <si>
    <t>CHI/VEICULO UTILITARIO  1.8  16V 4 PORTAS 7 LUGARES</t>
  </si>
  <si>
    <t>50.41.01</t>
  </si>
  <si>
    <t>CHP/MOTOSSERRA PORTATIL COM MOTOR A GASOLINA DE 60 CILINDRADAS, OU EQUIVALENTE</t>
  </si>
  <si>
    <t>50.41.02</t>
  </si>
  <si>
    <t>CHI/MOTOSSERRA PORTATIL COM MOTOR A GASOLINA DE 60 CILINDRADAS, OU EQUIVALENTE</t>
  </si>
  <si>
    <t>50.41.11</t>
  </si>
  <si>
    <t>CHP/MÁQUINA CORTADORA DE PISO (SERRA CLIPPER), À GASOLINA, 13HP, ÚMIDO OU À SECO, OU EQUIVALENTE</t>
  </si>
  <si>
    <t>50.41.12</t>
  </si>
  <si>
    <t>CHI/MÁQUINA CORTADORA DE PISO (SERRA CLIPPER), À GASOLINA, 13HP, ÚMIDO OU À SECO, OU EQUIVALENTE</t>
  </si>
  <si>
    <t>50.41.14</t>
  </si>
  <si>
    <t>CHP - REBOQUE PARA BANHEIRO QUÍMICO</t>
  </si>
  <si>
    <t>50.41.15</t>
  </si>
  <si>
    <t>CHP DE IMPRESSORA MULTIFUNCIONAL A3</t>
  </si>
  <si>
    <t>50.42.01</t>
  </si>
  <si>
    <t>CHP/SERRA CIRCULAR DE BANCADA, MOTOR ELÉTRICO 1800W, COIFA P/DISCO 10", OU EQUIVALENTE</t>
  </si>
  <si>
    <t>54.01.08</t>
  </si>
  <si>
    <t>VIBROACABADORA DE ASFALTO SOBRE ESTEIRAS, LARG. PAVIM. 2,13 M A 4,55 M POT. 74 KW/100 HP, CAP. 400 T/H OU EQUIVALENTE</t>
  </si>
  <si>
    <t>54.01.30</t>
  </si>
  <si>
    <t>USINA DE LAMA ASFÁLTICA COM CAPACIDADE DE 5M3 E POTÊNCIA 30HP OU EQUIVALENTE - EXCLUSIVE CAMINHÃO</t>
  </si>
  <si>
    <t>54.01.38</t>
  </si>
  <si>
    <t xml:space="preserve">MINI-CARREGADEIRA DE PNEUS 61HP COM VASSOURA DE 1500MM OU EQUIVALENTE </t>
  </si>
  <si>
    <t>54.01.40</t>
  </si>
  <si>
    <t>FRESADORA/APLAINADORA DE ASFALTO A FRIO SOBRE RODAS, LARG. FRESAGEM 1,00 M, POT. 155 KW/208 HP OU EQUIVALENTE</t>
  </si>
  <si>
    <t>54.01.70</t>
  </si>
  <si>
    <t>VASSOURA MECANICA REBOCAVEL COM ESCOVA CILINDRICA LARGURA UTIL DE VARRIMENTO = 2,44M OU EQUIVALENTE</t>
  </si>
  <si>
    <t>54.04.11</t>
  </si>
  <si>
    <t>MOTOR DIESEL 3 CILINDROS 50/55CV OU EQUIVALENTE</t>
  </si>
  <si>
    <t>54.05.10</t>
  </si>
  <si>
    <t>54.06.02</t>
  </si>
  <si>
    <t>BOMBA HIDROSUL ASI-250 (36 M3/H 2") OU EQUIVALENTE</t>
  </si>
  <si>
    <t>54.06.04</t>
  </si>
  <si>
    <t>BOMBA HIDROSUL ASI-500 (72 M3/H 3") OU EQUIVALENTE</t>
  </si>
  <si>
    <t>54.10.10</t>
  </si>
  <si>
    <t>CAMINHAO TOCO, PESO BRUTO TOTAL 10000 KG, CARGA UTIL MAXIMA 7200 KG, DISTANCIA ENTRE EIXOS 4,50 M, POTENCIA 190 CV (INCLUI CABINE E CHASSI, NAO INCLUI CARROCERIA) OU EQUIVALENTE</t>
  </si>
  <si>
    <t>54.10.12</t>
  </si>
  <si>
    <t>CAMINHAO TOCO, PESO BRUTO TOTAL 15000 KG, CARGA UTIL MAXIMA 9800 KG, DISTANCIA ENTRE EIXOS 5,00 M, POTENCIA 200 CV (INCLUI CABINE E CHASSI, NAO INCLUI CARROCERIA) OU EQUIVALENTE</t>
  </si>
  <si>
    <t>54.10.80</t>
  </si>
  <si>
    <t>GUINDASTE ARTICULADO COM CAPACIDADE MÁXIMA DE 3300KG E ALCANCE MÁXIMO HORIZONTAL DE 9 METROS OU EQUIVALENTE</t>
  </si>
  <si>
    <t>54.11.10</t>
  </si>
  <si>
    <t>PÁ CARREGADEIRA 180HP CAPACIDADE CAÇAMBA 3M3 OU EQUIVALENTE</t>
  </si>
  <si>
    <t>54.11.28</t>
  </si>
  <si>
    <t>PÁ CARREGADEIRA 140HP CAPACIDADE CAÇAMBA 1,7M3 OU EQUIVALENTE</t>
  </si>
  <si>
    <t>54.13.22</t>
  </si>
  <si>
    <t>ROLO COMPACTADOR VIBRATORIO TANDEM, ACO LISO, POTENCIA 57 HP, PESO SEM/COM LASTRO 6,5/9,4 T, LARGURA DE TRABALHO 1,20 M OU EQUIVALENTE</t>
  </si>
  <si>
    <t>54.13.40</t>
  </si>
  <si>
    <t>ROLO COMPACTADOR VIBRATORIO DE UM CILINDRO LISO DE ACO, POTENCIA 125 HP, PESO SEM/COM LASTRO 10,75/12,92 T, IMPACTO DINAMICO 31,5/18,5 T, LARGURA TRABALHO 2,15 M OU EQUIVALENTE</t>
  </si>
  <si>
    <t>54.13.42</t>
  </si>
  <si>
    <t>ROLO VIBRATÓRIO PÉ DE CARNEIRO 100HP PESO OPERACIONAL 11000KG OU EQUIVALENTE</t>
  </si>
  <si>
    <t>54.13.44</t>
  </si>
  <si>
    <t>ROLO VIBRATÓRIO LISO 80HP PESO OPERACIONAL 7000KG LARGURA 1,68M OU EQUIVALENTE</t>
  </si>
  <si>
    <t>54.13.46</t>
  </si>
  <si>
    <t>ROLO VIBRATÓRIO PÉ DE CARNEIRO 80HP PESO OPERACIONAL 7000KG OU EQUIVALENTE</t>
  </si>
  <si>
    <t>54.13.50</t>
  </si>
  <si>
    <t>ROLO VIBRATÓRIO DE TAMBOR DUPLO 24 HP, PESO OPERACIONAL 1700KG E TAMBOR 0,90M OU EQUIVALENTE</t>
  </si>
  <si>
    <t>54.13.54</t>
  </si>
  <si>
    <t>ROLO DE PNEUS MASSA OPERACIONAL 10000KG LARGURA ROLAMENTO 1,80M E 99HP OU EQUIVALENTE</t>
  </si>
  <si>
    <t>54.13.74</t>
  </si>
  <si>
    <t>COMPACTADOR VIBRATÓRIO DE PLACA 9,0 HP DIESEL OU EQUIVALENTE</t>
  </si>
  <si>
    <t>54.13.78</t>
  </si>
  <si>
    <t>COMPACTADOR VIBRATÓRIO DE PLACA 3,0 HP DIESEL OU EQUIVALENTE</t>
  </si>
  <si>
    <t>54.14.10</t>
  </si>
  <si>
    <t>COMPRESSOR PORTÁTIL, MOTOR DIESEL, 275 PCM, 7 BAR, 54,4KW, OU EQUIVALENTE</t>
  </si>
  <si>
    <t>54.16.50</t>
  </si>
  <si>
    <t>ESPARGIDOR DE ASFALTO 9,5HP, 6000L, 36 BICOS, VAZÃO POR BICO 12L/HORA, OU EQUIVALENTE</t>
  </si>
  <si>
    <t>54.19.62</t>
  </si>
  <si>
    <t>ROMPEDOR PNEUMATICO MANUAL, PADRAO, PESO DE 30 KG, OU EQUIVALENTE</t>
  </si>
  <si>
    <t>54.19.66</t>
  </si>
  <si>
    <t>54.20.06</t>
  </si>
  <si>
    <t>RETROESCAVADEIRA TRAÇÃO 4X2, 85HP, CAÇAMBA 610MM / 0,22M3 OU EQUIVALENTE</t>
  </si>
  <si>
    <t>54.20.18</t>
  </si>
  <si>
    <t>ESCAVADEIRA HIDRAULICA SOBRE ESTEIRAS, CACAMBA 0,98M3, PESO OPERACIONAL 17T, POTENCIA BRUTA 119HP, OU EQUIVALENTE</t>
  </si>
  <si>
    <t>54.20.20</t>
  </si>
  <si>
    <t>ESCAVADEIRA HIDRAULICA SOBRE ESTEIRAS, CACAMBA 1,3M3, PESO OPERACIONAL 22T, POTÊNCIA BRUTA 156HP, OU EQUIVALENTE</t>
  </si>
  <si>
    <t>54.25.08</t>
  </si>
  <si>
    <t>GRADE DE DISCOS MECANICA COM PNEUS PARA TRANSPORTE, 20X24", COM 20 DISCOS 24" X 6MM, OU EQUIVALENTE</t>
  </si>
  <si>
    <t>54.27.16</t>
  </si>
  <si>
    <t>GUINDASTE HIDRAULICO AUTOPROPELIDO, COM LANCA TELESCOPICA 28,80 M, CAPACIDADE MAXIMA 30 T, POTENCIA 97 KW, TRACAO 4 X 4, OU EQUIVALENTE</t>
  </si>
  <si>
    <t>54.31.10</t>
  </si>
  <si>
    <t>GRUPO DE SOLDAGEM C/GERADOR A DIESEL PARA SOLDA ELETRICA, SOBRE 02 RODAS, COM MOTOR 4 CILINDROS, 375A TN5 B/56 C/3 KVA, OU EQUIVALENTE</t>
  </si>
  <si>
    <t>54.32.08</t>
  </si>
  <si>
    <t>MOTONIVELADORA POTENCIA BASICA LIQUIDA (PRIMEIRA MARCHA) 125HP/93KW , PESO BRUTO 16T, LARGURA DA LAMINA DE 3,7 M, OU EQUIVALENTE</t>
  </si>
  <si>
    <t>54.34.01</t>
  </si>
  <si>
    <t>MOTOSSERRA PORTATIL COM MOTOR A GASOLINA DE 60 CILINDRADAS, OU EQUIVALENTE</t>
  </si>
  <si>
    <t>54.34.02</t>
  </si>
  <si>
    <t>ROCADEIRA COSTAL COM MOTOR A GASOLINA, 1KW, 32CM3(CC), OU EQUIVALENTE</t>
  </si>
  <si>
    <t>54.36.08</t>
  </si>
  <si>
    <t>TRATOR DE ESTEIRAS, POTENCIA DE 347 HP, PESO OPERACIONAL DE 38,5 T, COM LAMINA COM CAPACIDADE DE 8,70M3, OU EQUIVALENTE</t>
  </si>
  <si>
    <t>54.36.10</t>
  </si>
  <si>
    <t>TRATOR DE ESTEIRAS, POTENCIA DE 177HP/132KW, PESO OPERACIONAL DE 16,5T, COM LAMINA COM CAPACIDADE DE 3,18M3, OU EQUIVALENTE</t>
  </si>
  <si>
    <t>54.36.66</t>
  </si>
  <si>
    <t>TRATOR DE PNEUS COM POTENCIA DE 105 CV, TRACAO 4 X 4, PESO COM LASTRO DE 5500 KG, OU EQUIVALENTE</t>
  </si>
  <si>
    <t>54.37.22</t>
  </si>
  <si>
    <t>USINA DE ASFALTO A FRIO, CAPACIDADE DE 30 A 40 T/H, ELETRICA, POTENCIA DE 20 CV, OU EQUIVALENTE</t>
  </si>
  <si>
    <t>54.39.10</t>
  </si>
  <si>
    <t>MANGOTE P/ VIBRADOR DE IMERSAO PENDULAR D= 45MM x 5M, OU EQUIVALENTE</t>
  </si>
  <si>
    <t>54.39.11</t>
  </si>
  <si>
    <t>MOTOR P/ VIBRADOR DE IMERSAO TRIFASICO 220/380V 2CV, OU EQUIVALENTE</t>
  </si>
  <si>
    <t>54.40.01</t>
  </si>
  <si>
    <t>LOCAÇÃO VEÍCULO TIPO PICAPE LEVE C/ SEGURO</t>
  </si>
  <si>
    <t>54.40.04</t>
  </si>
  <si>
    <t>LOCAÇÃO VEÍCULO UTILITÁRIO 4 PORTAS E 7 LUGARES C/ SEGURO</t>
  </si>
  <si>
    <t>54.40.06</t>
  </si>
  <si>
    <t>LOCAÇÃO VEÍCULO POPULAR MOTOR 1.0 C/ AR E SEGURO</t>
  </si>
  <si>
    <t>54.40.20</t>
  </si>
  <si>
    <t>DENTE PARA FRESADORA DE ASFALTO COMPACTA</t>
  </si>
  <si>
    <t>54.40.22</t>
  </si>
  <si>
    <t>PORTA DENTE PARA FRESADORA DE ASFALTO COMPACTA</t>
  </si>
  <si>
    <t>54.40.24</t>
  </si>
  <si>
    <t>APOIO PARA PORTA DENTE FRESADORA DE ASFALTO COMPACTA</t>
  </si>
  <si>
    <t>54.40.30</t>
  </si>
  <si>
    <t>MÁQUINA CORTADORA DE PISO (SERRA CLIPPER), À GASOLINA, 13HP, ÚMIDO OU À SECO, OU EQUIVALENTE</t>
  </si>
  <si>
    <t>54.40.31</t>
  </si>
  <si>
    <t>REBOQUE P/ BANHEIRO QUÍMICO EM ESTRUTURA DE AÇO, C/ INSTALAÇÃO ELÉTRICA DE ACORDO C/ NORMAS DE TRÂNSITO, ENGATE RÁPIDO, ESCADA DE ACESSO, PINTURA ANTICORROSIVA, DUAS RODAS C/ PNEUS, ESTEPE, MACACO MECÂNICO C/ SUPORTE E CAPACIDADE 500KG (OU EQUIVALENTE)</t>
  </si>
  <si>
    <t>54.50.01</t>
  </si>
  <si>
    <t>EQUIPE DE REDE/LIG. ESGOTO COPASA</t>
  </si>
  <si>
    <t>55.05.15</t>
  </si>
  <si>
    <t>OPERADOR 1</t>
  </si>
  <si>
    <t>55.05.21</t>
  </si>
  <si>
    <t>OPERADOR DE BETONEIRA</t>
  </si>
  <si>
    <t>55.05.32</t>
  </si>
  <si>
    <t>MARTELETEIRO</t>
  </si>
  <si>
    <t>55.05.35</t>
  </si>
  <si>
    <t>MOTORISTA DE VEICULO LEVE</t>
  </si>
  <si>
    <t>55.05.36</t>
  </si>
  <si>
    <t>MOTORISTA DE VEICULO PESADO</t>
  </si>
  <si>
    <t>55.05.45</t>
  </si>
  <si>
    <t>OPERADOR DE ACABADORA DE ASFALTO</t>
  </si>
  <si>
    <t>55.05.49</t>
  </si>
  <si>
    <t>OPERADOR DE CARREGADEIRA</t>
  </si>
  <si>
    <t>55.05.51</t>
  </si>
  <si>
    <t>COMPRESSORISTA</t>
  </si>
  <si>
    <t>55.05.57</t>
  </si>
  <si>
    <t>55.05.59</t>
  </si>
  <si>
    <t>OPERADOR DE TRATOR AGRICOLA</t>
  </si>
  <si>
    <t>55.05.60</t>
  </si>
  <si>
    <t>55.05.61</t>
  </si>
  <si>
    <t>55.05.64</t>
  </si>
  <si>
    <t>OPERADOR DE ESCAVADEIRA HIDRAULICA</t>
  </si>
  <si>
    <t>55.05.65</t>
  </si>
  <si>
    <t>OPERADOR DE RETRO ESCAVADEIRA</t>
  </si>
  <si>
    <t>55.05.66</t>
  </si>
  <si>
    <t>OPERADOR DE ROCADEIRA</t>
  </si>
  <si>
    <t>55.05.67</t>
  </si>
  <si>
    <t>55.05.70</t>
  </si>
  <si>
    <t>OPERADOR TRATOR DE ESTEIRA</t>
  </si>
  <si>
    <t>55.05.71</t>
  </si>
  <si>
    <t>OPERADOR DE USINA</t>
  </si>
  <si>
    <t>55.10.05</t>
  </si>
  <si>
    <t>AJUDANTE</t>
  </si>
  <si>
    <t>55.10.06</t>
  </si>
  <si>
    <t>CHEFE DE ESCRITORIO</t>
  </si>
  <si>
    <t>55.10.07</t>
  </si>
  <si>
    <t>55.10.09</t>
  </si>
  <si>
    <t>APONTADOR</t>
  </si>
  <si>
    <t>55.10.10</t>
  </si>
  <si>
    <t>AUXILIAR BOMBEIRO/ELETRICISTA</t>
  </si>
  <si>
    <t>55.10.15</t>
  </si>
  <si>
    <t>AUXILIAR DE TOPOGRAFIA</t>
  </si>
  <si>
    <t>55.10.33</t>
  </si>
  <si>
    <t>ENCARREGADO GERAL DE OBRA</t>
  </si>
  <si>
    <t>55.10.34</t>
  </si>
  <si>
    <t>ENCARREGADO DE TURMA</t>
  </si>
  <si>
    <t>55.10.35</t>
  </si>
  <si>
    <t>55.10.39</t>
  </si>
  <si>
    <t>BOMBEIRO</t>
  </si>
  <si>
    <t>55.10.45</t>
  </si>
  <si>
    <t>55.10.50</t>
  </si>
  <si>
    <t>CARPINTEIRO</t>
  </si>
  <si>
    <t>55.10.51</t>
  </si>
  <si>
    <t>POCEIRO</t>
  </si>
  <si>
    <t>55.10.55</t>
  </si>
  <si>
    <t>55.10.60</t>
  </si>
  <si>
    <t>JARDINEIRO</t>
  </si>
  <si>
    <t>55.10.65</t>
  </si>
  <si>
    <t>55.10.67</t>
  </si>
  <si>
    <t>MONTADOR</t>
  </si>
  <si>
    <t>55.10.75</t>
  </si>
  <si>
    <t>55.10.77</t>
  </si>
  <si>
    <t>PEDREIRO DE ACABAMENTO</t>
  </si>
  <si>
    <t>55.10.81</t>
  </si>
  <si>
    <t>55.10.82</t>
  </si>
  <si>
    <t>RASTELEIRO</t>
  </si>
  <si>
    <t>55.10.84</t>
  </si>
  <si>
    <t>55.10.86</t>
  </si>
  <si>
    <t>55.10.88</t>
  </si>
  <si>
    <t>SERVENTE</t>
  </si>
  <si>
    <t>55.10.90</t>
  </si>
  <si>
    <t>55.10.91</t>
  </si>
  <si>
    <t>COMPRADOR</t>
  </si>
  <si>
    <t>55.10.92</t>
  </si>
  <si>
    <t>AUXILIAR ADMINISTRATIVO</t>
  </si>
  <si>
    <t>55.10.94</t>
  </si>
  <si>
    <t>TOPOGRAFO INTERMEDIARIO</t>
  </si>
  <si>
    <t>55.10.95</t>
  </si>
  <si>
    <t>55.10.96</t>
  </si>
  <si>
    <t>VIGIA NOTURNO</t>
  </si>
  <si>
    <t>55.15.05</t>
  </si>
  <si>
    <t>TECNICO SEGURANCA TRABALHO</t>
  </si>
  <si>
    <t>55.15.06</t>
  </si>
  <si>
    <t>TÉCNICO SÊNIOR</t>
  </si>
  <si>
    <t>55.15.07</t>
  </si>
  <si>
    <t>TÉCNICO INTERMEDIÁRIO</t>
  </si>
  <si>
    <t>55.15.08</t>
  </si>
  <si>
    <t>TÉCNICO JÚNIOR</t>
  </si>
  <si>
    <t>55.20.03</t>
  </si>
  <si>
    <t>ENGENHEIRO DE OBRA JUNIOR</t>
  </si>
  <si>
    <t>55.20.04</t>
  </si>
  <si>
    <t>ENGENHEIRO DE OBRA SENIOR</t>
  </si>
  <si>
    <t>55.20.05</t>
  </si>
  <si>
    <t>ENGENHEIRO DE OBRA INTERMEDIARIO</t>
  </si>
  <si>
    <t>55.20.06</t>
  </si>
  <si>
    <t>ENGENHEIRO DE OBRA TRAINEE</t>
  </si>
  <si>
    <t>55.20.07</t>
  </si>
  <si>
    <t>ENGENHEIRO TRAINEE (CH 6 H/DIA)</t>
  </si>
  <si>
    <t>55.20.08</t>
  </si>
  <si>
    <t>ENGENHEIRO TRAINEE (CH 7 H/DIA)</t>
  </si>
  <si>
    <t>55.20.09</t>
  </si>
  <si>
    <t>ENGENHEIRO JUNIOR (CH 6 H/DIA)</t>
  </si>
  <si>
    <t>55.20.10</t>
  </si>
  <si>
    <t>ENGENHEIRO JUNIOR (CH 7 H/DIA)</t>
  </si>
  <si>
    <t>55.20.11</t>
  </si>
  <si>
    <t>ENGENHEIRO INTERMEDIÁRIO (CH 6 H/DIA)</t>
  </si>
  <si>
    <t>55.20.12</t>
  </si>
  <si>
    <t>ENGENHEIRO INTERMEDIÁRIO (CH 7 H/DIA)</t>
  </si>
  <si>
    <t>55.20.13</t>
  </si>
  <si>
    <t>ENGENHEIRO SENIOR (CH 6 H/DIA)</t>
  </si>
  <si>
    <t>55.20.14</t>
  </si>
  <si>
    <t>ENGENHEIRO SENIOR (CH 7 H/DIA)</t>
  </si>
  <si>
    <t>56.11.01</t>
  </si>
  <si>
    <t>ENGENHEIRO CONSULTOR ESPECIAL - PROJETO</t>
  </si>
  <si>
    <t>56.11.02</t>
  </si>
  <si>
    <t>ENGENHEIRO CONSULTOR - PROJETO</t>
  </si>
  <si>
    <t>56.11.03</t>
  </si>
  <si>
    <t>ENGENHEIRO COORDENADOR - PROJETO</t>
  </si>
  <si>
    <t>56.11.04</t>
  </si>
  <si>
    <t>ENGENHEIRO SENIOR - PROJETO</t>
  </si>
  <si>
    <t>56.11.05</t>
  </si>
  <si>
    <t>ENGENHEIRO INTERMEDIARIO - PROJETO</t>
  </si>
  <si>
    <t>56.11.06</t>
  </si>
  <si>
    <t>ENGENHEIRO JUNIOR - PROJETO</t>
  </si>
  <si>
    <t>56.11.07</t>
  </si>
  <si>
    <t>ENGENHEIRO TRAINEE PROJETO</t>
  </si>
  <si>
    <t>56.11.08</t>
  </si>
  <si>
    <t>ARQUITETO CONSULTOR ESPECIAL PROJETO</t>
  </si>
  <si>
    <t>56.11.09</t>
  </si>
  <si>
    <t>ARQUITETO CONSULTOR PROJETO</t>
  </si>
  <si>
    <t>56.11.10</t>
  </si>
  <si>
    <t>ARQUITETO COORDENADOR PROJETO</t>
  </si>
  <si>
    <t>56.11.11</t>
  </si>
  <si>
    <t>ARQUITETO SÊNIOR PROJETO</t>
  </si>
  <si>
    <t>56.11.12</t>
  </si>
  <si>
    <t>ARQUITETO INTERMEDIÁRIO PROJETO</t>
  </si>
  <si>
    <t>56.11.13</t>
  </si>
  <si>
    <t>ARQUITETO JÚNIOR PROJETO</t>
  </si>
  <si>
    <t>56.11.14</t>
  </si>
  <si>
    <t>ARQUITETO TRAINEE PROJETO</t>
  </si>
  <si>
    <t>56.12.01</t>
  </si>
  <si>
    <t>AUXILIAR DE ENGENHARIA - PROJETO</t>
  </si>
  <si>
    <t>56.12.02</t>
  </si>
  <si>
    <t>AUX. ARQUITETURA P/ PROJETOS</t>
  </si>
  <si>
    <t>56.13.01</t>
  </si>
  <si>
    <t>PROJETISTA SENIOR - PROJETO</t>
  </si>
  <si>
    <t>56.13.02</t>
  </si>
  <si>
    <t>PROJETISTA INTERMEDIARIO - PROJETO</t>
  </si>
  <si>
    <t>56.13.03</t>
  </si>
  <si>
    <t>PROJETISTA JUNIOR - PROJETO</t>
  </si>
  <si>
    <t>56.13.04</t>
  </si>
  <si>
    <t>PROJETISTA CADISTA - PROJETO</t>
  </si>
  <si>
    <t>56.14.01</t>
  </si>
  <si>
    <t>TECNICO SENIOR - PROJETO</t>
  </si>
  <si>
    <t>56.14.02</t>
  </si>
  <si>
    <t>TECNICO INTERMEDIARIO - PROJETO</t>
  </si>
  <si>
    <t>56.14.03</t>
  </si>
  <si>
    <t>TECNICO JUNIOR - PROJETO</t>
  </si>
  <si>
    <t>56.15.01</t>
  </si>
  <si>
    <t>DESENHISTA PROJETISTA - PROJETO</t>
  </si>
  <si>
    <t>56.15.02</t>
  </si>
  <si>
    <t>DESENHISTA TECNICO / CADISTA - PROJETO</t>
  </si>
  <si>
    <t>56.15.03</t>
  </si>
  <si>
    <t>DESENHISTA COPISTA - PROJETO</t>
  </si>
  <si>
    <t>56.16.01</t>
  </si>
  <si>
    <t>AUXILIAR ADMINISTRATIVO SENIOR - PROJETO</t>
  </si>
  <si>
    <t>56.16.02</t>
  </si>
  <si>
    <t>AUXILIAR ADMINISTRATIVO INTERMEDIARIO - PROJETO</t>
  </si>
  <si>
    <t>56.16.03</t>
  </si>
  <si>
    <t>AUXILIAR ADMINISTRATIVO JUNIOR - PROJETO</t>
  </si>
  <si>
    <t>56.16.05</t>
  </si>
  <si>
    <t>ASSISTENTE SOCIAL - PROJETO</t>
  </si>
  <si>
    <t>57.21.01</t>
  </si>
  <si>
    <t>ENGENHEIRO CONSULTOR - SUPERVISAO</t>
  </si>
  <si>
    <t>57.21.02</t>
  </si>
  <si>
    <t>ENGENHEIRO COORDENADOR - SUPERVISAO</t>
  </si>
  <si>
    <t>57.21.03</t>
  </si>
  <si>
    <t>ENGENHEIRO SENIOR - SUPERVISAO</t>
  </si>
  <si>
    <t>57.21.04</t>
  </si>
  <si>
    <t>ENGENHEIRO INTERMEDIARIO - SUPERVISAO</t>
  </si>
  <si>
    <t>57.21.05</t>
  </si>
  <si>
    <t>ENGENHEIRO JUNIOR - SUPERVISAO</t>
  </si>
  <si>
    <t>57.21.06</t>
  </si>
  <si>
    <t>ENGENHEIRO TRAINEE SUPERVISÃO</t>
  </si>
  <si>
    <t>57.21.07</t>
  </si>
  <si>
    <t>ARQUITETO CONSULTOR SUPERVISÃO</t>
  </si>
  <si>
    <t>57.21.08</t>
  </si>
  <si>
    <t>ARQUITETO COORDENADOR SUPERVISÃO</t>
  </si>
  <si>
    <t>57.21.09</t>
  </si>
  <si>
    <t>ARQUITETO SÊNIOR SUPERVISÃO</t>
  </si>
  <si>
    <t>57.21.10</t>
  </si>
  <si>
    <t>ARQUITETO INTERMEDIÁRIO SUPERVISÃO</t>
  </si>
  <si>
    <t>57.21.11</t>
  </si>
  <si>
    <t>ARQUITETO JÚNIOR SUPERVISÃO</t>
  </si>
  <si>
    <t>57.21.12</t>
  </si>
  <si>
    <t>ARQUITETO TRAINEE SUPERVISÃO</t>
  </si>
  <si>
    <t>57.22.01</t>
  </si>
  <si>
    <t>AUXILIAR DE ENGENHARIA - SUPERVISAO</t>
  </si>
  <si>
    <t>57.22.02</t>
  </si>
  <si>
    <t>AUXILIAR DE ARQUITETURA P/ OBRAS</t>
  </si>
  <si>
    <t>57.23.01</t>
  </si>
  <si>
    <t>TECNICO SENIOR - SUPERVISAO</t>
  </si>
  <si>
    <t>57.23.02</t>
  </si>
  <si>
    <t>TECNICO INTERMEDIARIO - SUPERVISAO</t>
  </si>
  <si>
    <t>57.23.03</t>
  </si>
  <si>
    <t>TECNICO JUNIOR - SUPERVISAO</t>
  </si>
  <si>
    <t>57.24.01</t>
  </si>
  <si>
    <t>DESENHISTA PROJETISTA - SUPERVISAO</t>
  </si>
  <si>
    <t>57.24.02</t>
  </si>
  <si>
    <t>DESENHISTA TECNICO/CADISTA - SUPERVISAO</t>
  </si>
  <si>
    <t>57.24.03</t>
  </si>
  <si>
    <t>DESENHISTA COPISTA - SUPERVISAO</t>
  </si>
  <si>
    <t>57.31.01</t>
  </si>
  <si>
    <t>TOPOGRAFO SENIOR - SUPERVISAO</t>
  </si>
  <si>
    <t>57.31.02</t>
  </si>
  <si>
    <t>TOPOGRAFO INTERMEDIARIO - SUPERVISAO</t>
  </si>
  <si>
    <t>57.31.03</t>
  </si>
  <si>
    <t>TOPOGRAFO JUNIOR - SUPERVISAO</t>
  </si>
  <si>
    <t>57.31.04</t>
  </si>
  <si>
    <t>NIVELADOR - SUPERVISAO</t>
  </si>
  <si>
    <t>57.31.05</t>
  </si>
  <si>
    <t>BALIZA - SUPERVISAO</t>
  </si>
  <si>
    <t>57.31.06</t>
  </si>
  <si>
    <t>AJUDANTE DE TOPOGRAFIA - SUPERVISAO</t>
  </si>
  <si>
    <t>57.32.01</t>
  </si>
  <si>
    <t>LABORATORISTA SENIOR - SUPERVISAO</t>
  </si>
  <si>
    <t>57.32.02</t>
  </si>
  <si>
    <t>LABORATORISTA JUNIOR - SUPERVISAO</t>
  </si>
  <si>
    <t>57.32.03</t>
  </si>
  <si>
    <t>AUXILIAR DE LABORATORIO - SUPERVISAO</t>
  </si>
  <si>
    <t>57.34.01</t>
  </si>
  <si>
    <t>MOTORISTA - SUPERVISAO</t>
  </si>
  <si>
    <t>57.34.02</t>
  </si>
  <si>
    <t>APONTADOR - SUPERVISAO</t>
  </si>
  <si>
    <t>57.34.03</t>
  </si>
  <si>
    <t>SERVENTE - SUPERVISAO</t>
  </si>
  <si>
    <t>60.05.09</t>
  </si>
  <si>
    <t xml:space="preserve">ACO CA-25, 12,5 MM, VERGALHAO </t>
  </si>
  <si>
    <t>60.05.27</t>
  </si>
  <si>
    <t>60.05.28</t>
  </si>
  <si>
    <t>60.05.29</t>
  </si>
  <si>
    <t>60.05.30</t>
  </si>
  <si>
    <t>ACO CA-50, 12,5 MM, VERGALHAO</t>
  </si>
  <si>
    <t>60.05.31</t>
  </si>
  <si>
    <t>ACO CA-50, 16,0 MM, VERGALHAO</t>
  </si>
  <si>
    <t>60.05.32</t>
  </si>
  <si>
    <t>ACO CA-50, 20,0 MM, VERGALHAO</t>
  </si>
  <si>
    <t>60.05.34</t>
  </si>
  <si>
    <t>ACO CA-50, 25,0 MM, VERGALHAO</t>
  </si>
  <si>
    <t>60.05.35</t>
  </si>
  <si>
    <t>60.05.48</t>
  </si>
  <si>
    <t>ACO CA-60, 4,2 MM, VERGALHAO</t>
  </si>
  <si>
    <t>60.05.50</t>
  </si>
  <si>
    <t>ACO CA-60, 5,0 MM, VERGALHAO</t>
  </si>
  <si>
    <t>60.05.52</t>
  </si>
  <si>
    <t>ACO CA-60, 6,4 MM, VERGALHAO</t>
  </si>
  <si>
    <t>60.05.65</t>
  </si>
  <si>
    <t>ACO CA-50, 6,3 MM, CORTADO E DOBRADO</t>
  </si>
  <si>
    <t>60.05.66</t>
  </si>
  <si>
    <t>ACO CA-50, 8,0 MM, CORTADO E DOBRADO</t>
  </si>
  <si>
    <t>60.05.67</t>
  </si>
  <si>
    <t>ACO CA-50, 10,0 MM, CORTADO E DOBRADO</t>
  </si>
  <si>
    <t>60.05.68</t>
  </si>
  <si>
    <t>ACO CA-50, 12,5 MM, CORTADO E DOBRADO</t>
  </si>
  <si>
    <t>60.05.69</t>
  </si>
  <si>
    <t>ACO CA-50, 16,0 MM, CORTADO E DOBRADO</t>
  </si>
  <si>
    <t>60.05.70</t>
  </si>
  <si>
    <t>ACO CA-50, 20,0 MM, CORTADO E DOBRADO</t>
  </si>
  <si>
    <t>60.05.72</t>
  </si>
  <si>
    <t>ACO CA-50, 25,0 MM, CORTADO E DOBRADO</t>
  </si>
  <si>
    <t>60.05.73</t>
  </si>
  <si>
    <t>ACO CA-50, 32,0 MM, CORTADO E DOBRADO</t>
  </si>
  <si>
    <t>60.05.82</t>
  </si>
  <si>
    <t>ACO CA-60, 4,2 MM, CORTADO E DOBRADO</t>
  </si>
  <si>
    <t>60.05.83</t>
  </si>
  <si>
    <t>ACO CA-60, 5,0 MM, CORTADO E DOBRADO</t>
  </si>
  <si>
    <t>60.05.84</t>
  </si>
  <si>
    <t>ACO CA-60, 6,4 MM, CORTADO E DOBRADO</t>
  </si>
  <si>
    <t>60.05.91</t>
  </si>
  <si>
    <t>ESPAÇADOR / DISTANCIADOR CIRCULAR COM ENTRADA LATERAL, EM PLASTICO, PARA VERGALHAO *4,2 A 12,5* MM, COBRIMENTO 20 MM</t>
  </si>
  <si>
    <t>60.06.10</t>
  </si>
  <si>
    <t>BARRA DE APOIO EM AÇO INOX RETA D=32MM L=40CM E=1,5MM (ABNT NBR 9050:2020)</t>
  </si>
  <si>
    <t>60.06.24</t>
  </si>
  <si>
    <t>BARRA DE APOIO EM AÇO INOX P/LAVATÓRIO RETANGULAR D=32MM L=49X64X49CM E=1,5MM (ABNT NBR 9050:2020)</t>
  </si>
  <si>
    <t>60.06.91</t>
  </si>
  <si>
    <t>BARRA DE APOIO EM AÇO INOX RETA D=32MM L=80CM E=1,5MM (ABNT NBR 9050:2020)</t>
  </si>
  <si>
    <t>60.06.92</t>
  </si>
  <si>
    <t>BARRA DE APOIO EM AÇO INOX LATERAL COM REFORÇO D=32MM L= 80CM E=1,5MM (ABNT NBR 9050:2020)</t>
  </si>
  <si>
    <t>60.06.93</t>
  </si>
  <si>
    <t>BARRA DE APOIO EM AÇO INOX P/LAVATÓRIO DE CANTO D=32MM E=1,5MM (ABNT NBR 9050:2020)</t>
  </si>
  <si>
    <t>60.06.95</t>
  </si>
  <si>
    <t>BARRA DE APOIO EM AÇO INOX EM "L" D=32MM 70X70CM E=1,5MM (ABNT NBR 9050:2020)</t>
  </si>
  <si>
    <t>60.11.15</t>
  </si>
  <si>
    <t>FERRO REDONDO MECANICO SAE 1020 D= 1/2"</t>
  </si>
  <si>
    <t>60.11.16</t>
  </si>
  <si>
    <t>FERRO REDONDO 3/4" (19,5MM)</t>
  </si>
  <si>
    <t>60.13.12</t>
  </si>
  <si>
    <t>FERRO QUADRADO 3/8"</t>
  </si>
  <si>
    <t>60.13.13</t>
  </si>
  <si>
    <t>FERRO QUADRADO 3/4"</t>
  </si>
  <si>
    <t>60.15.15</t>
  </si>
  <si>
    <t>BARRA DE FERRO RETANGULAR, BARRA CHATA, 1" X 1/4" (L X E), 1,2265 KG/M</t>
  </si>
  <si>
    <t>60.15.17</t>
  </si>
  <si>
    <t>FERRO CHATO 1 1/2"x1/8"</t>
  </si>
  <si>
    <t>60.15.18</t>
  </si>
  <si>
    <t>BARRA DE FERRO RETANGULAR, BARRA CHATA, 1 1/2" X 1/4" (L X E), 1,89 KG/M</t>
  </si>
  <si>
    <t>60.17.15</t>
  </si>
  <si>
    <t>CANTONEIRA FERRO GALVANIZADO DE ABAS IGUAIS, 1" X 1/8" (L X E) , 1,20KG/M</t>
  </si>
  <si>
    <t>60.17.18</t>
  </si>
  <si>
    <t>CANTONEIRA DE FERRO 1  3/4" X 1/8"</t>
  </si>
  <si>
    <t>60.17.20</t>
  </si>
  <si>
    <t>CANTONEIRA DE FERRO 2" X 1/8"</t>
  </si>
  <si>
    <t>60.17.25</t>
  </si>
  <si>
    <t>CANTONEIRA DE FERRO DE 3"X3/16"</t>
  </si>
  <si>
    <t>60.19.15</t>
  </si>
  <si>
    <t>FERRO TE 3/4"x1/8"</t>
  </si>
  <si>
    <t>60.21.15</t>
  </si>
  <si>
    <t>METALON CHAPA 18 - 30x20mm / (50X30MM)</t>
  </si>
  <si>
    <t>60.28.10</t>
  </si>
  <si>
    <t>60.28.11</t>
  </si>
  <si>
    <t>60.28.14</t>
  </si>
  <si>
    <t>60.28.15</t>
  </si>
  <si>
    <t>60.30.10</t>
  </si>
  <si>
    <t>TELA ARAME GALV. Nº 22 MALHA 1"(PINTEIRO)</t>
  </si>
  <si>
    <t>60.30.24</t>
  </si>
  <si>
    <t>TELA ARAME GALV. Nº 16 MALHA 2"</t>
  </si>
  <si>
    <t>60.30.27</t>
  </si>
  <si>
    <t>TELA DE ARAME GALV QUADRANGULAR / LOSANGULAR,  FIO 2,11 MM (14 BWG), MALHA  5 X 5 CM, H = 2 M</t>
  </si>
  <si>
    <t>60.30.35</t>
  </si>
  <si>
    <t>TELA DE ARAME GALV QUADRANGULAR / LOSANGULAR,  FIO 2,77 MM (12 BWG), MALHA  5 X 5 CM, H = 2 M</t>
  </si>
  <si>
    <t>60.32.23</t>
  </si>
  <si>
    <t>TELA ARTISTICA GALVANIZADA FIO 12 MALHA= 1"</t>
  </si>
  <si>
    <t>60.33.02</t>
  </si>
  <si>
    <t>TELA DE AÇO SOLDADA NERVURADA, CA-60, Q-196, (3,11 KG/M2), DIAMETRO DO FIO = 5,0 MM, PAINEL 2,45 X 6,00 M, ESPAÇAMENTO DA MALHA = 10 X 10 CM</t>
  </si>
  <si>
    <t>60.33.03</t>
  </si>
  <si>
    <t>TELA DE AÇO SOLDADA NERVURADA, CA-60, Q-61, (0,97 KG/M2), DIAMETRO DO FIO = 3,4 MM, PAINEL 2,45x6,00 M, ESPAÇAMENTO DA MALHA = 15 X 15 CM</t>
  </si>
  <si>
    <t>60.33.04</t>
  </si>
  <si>
    <t>TELA DE AÇO SOLDADA NERVURADA, CA-60, Q-75, (1,21 KG/M2), DIAMETRO DO FIO = 3,8 MM, PAINEL 2,45x6,00 M, ESPAÇAMENTO DA MALHA = 15 X 15 CM</t>
  </si>
  <si>
    <t>60.33.05</t>
  </si>
  <si>
    <t>TELA DE AÇO SOLDADA NERVURADA CA-60, Q-113, (1,80 KG/M2), DIAMETRO DO FIO = 3,8 MM, PAINEL 2,45 X 6,00 M, ESPAÇAMENTO DA MALHA = 10 X 10 CM</t>
  </si>
  <si>
    <t>60.33.07</t>
  </si>
  <si>
    <t>TELA DE AÇO SOLDADA NERVURADA CA-60, Q-138, (2,20 KG/M2), DIAMETRO DO FIO = 4,2 MM, PAINEL 2,45 X 6,00 M, ESPAÇAMENTO DA MALHA = 10 X 10 CM</t>
  </si>
  <si>
    <t>60.33.08</t>
  </si>
  <si>
    <t>TELA DE AÇO SOLDADA NERVURADA CA-60, Q-159, (2,52 KG/M2), DIAMETRO DO FIO = 4,5 MM, PAINEL 2,45 X 6,00 M, ESPAÇAMENTO DA MALHA = 10 X 10 CM</t>
  </si>
  <si>
    <t>60.33.09</t>
  </si>
  <si>
    <t>TELA DE AÇO SOLDADA NERVURADA, CA-60, Q-246,  (3,91 KG/M2), DIAMETRO DO FIO = 5,6 MM, PAINEL 2,45 X 6,0 M, ESPAÇAMENTO DA MALHA = 10 X 10 CM</t>
  </si>
  <si>
    <t>60.33.10</t>
  </si>
  <si>
    <t>TELA DE AÇO SOLDADA NERVURADA, CA-60, Q-283, (4,48 KG/M2), DIAMETRO DO FIO = 6,0 MM, PAINEL 2,45 X 6,00 M, ESPAÇAMENTO DA MALHA 10 X 10 CM</t>
  </si>
  <si>
    <t>60.33.11</t>
  </si>
  <si>
    <t>TELA DE AÇO SOLDADA NERVURADA, CA-60, Q-335, (5,37 KG/M2), DIAMETRO DO FIO = 8,0 MM, PAINEL 2,45 X 6,00 M, ESPAÇAMENTO DA MALHA 15 X 15 CM</t>
  </si>
  <si>
    <t>60.33.12</t>
  </si>
  <si>
    <t>TELA DE AÇO SOLDADA NERVURADA, CA-60, Q-396, (6,28 KG/M2), DIAMETRO DO FIO = 7,1 MM, PAINEL 2,45 X 6,00 M, ESPAÇAMENTO DA MALHA 10 X 10 CM</t>
  </si>
  <si>
    <t>60.33.13</t>
  </si>
  <si>
    <t>TELA DE AÇO SOLDADA NERVURADA, CA-60, Q-503, (7,97 KG/M2), DIAMETRO DO FIO = 8,0 MM, PAINEL 2,45 X 6,00 M, ESPAÇAMENTO DA MALHA 10 X 10 CM</t>
  </si>
  <si>
    <t>60.33.14</t>
  </si>
  <si>
    <t>TELA DE AÇO SOLDADA NERVURADA, CA-60, Q-636, (10,09 KG/M2), DIAMETRO DO FIO = 9,0 MM, PAINEL 2,45 X 6,00 M, ESPAÇAMENTO DA MALHA 10 X 10 CM</t>
  </si>
  <si>
    <t>60.33.15</t>
  </si>
  <si>
    <t>TELA DE AÇO SOLDADA NERVURADA, CA-60, Q-785, (12,45 KG/M2), DIAMETRO DO FIO = 10,0 MM, PAINEL 2,45 X 6,00 M, ESPAÇAMENTO DA MALHA 10 X 10 CM</t>
  </si>
  <si>
    <t>60.33.36</t>
  </si>
  <si>
    <t>TELA DE AÇO SOLDADA NERVURADA CA-60, Q-92, (1,48 KG/M2), DIAMETRO DO FIO = 4,2 MM, PAINEL 2,45 X 6,00 M, ESPAÇAMENTO DA MALHA = 15 X 15 CM</t>
  </si>
  <si>
    <t>60.35.10</t>
  </si>
  <si>
    <t>ARAME GALVANIZADO 10 BWG, 3,40 MM (0,0713 KG/M)</t>
  </si>
  <si>
    <t>60.35.12</t>
  </si>
  <si>
    <t>ARAME GALVANIZADO 12 BWG, 2,76 MM (0,048 KG/M)</t>
  </si>
  <si>
    <t>60.35.14</t>
  </si>
  <si>
    <t xml:space="preserve">ARAME GALVANIZADO 14 BWG, 2,11 MM (0,026 KG/M)    </t>
  </si>
  <si>
    <t>60.35.16</t>
  </si>
  <si>
    <t>ARAME GALVANIZADO 16 BWG, 1,65MM (0,0166 KG/M)</t>
  </si>
  <si>
    <t>60.35.17</t>
  </si>
  <si>
    <t>60.35.36</t>
  </si>
  <si>
    <t xml:space="preserve">ARAME RECOZIDO (PG-18) 10 BWG, 3,40 MM (0,071 KG/M)          </t>
  </si>
  <si>
    <t>60.35.44</t>
  </si>
  <si>
    <t xml:space="preserve">ARAME RECOZIDO (PG-7) 18 BWG, 1,24 MM (0,009 KG/M)          </t>
  </si>
  <si>
    <t>60.35.51</t>
  </si>
  <si>
    <t>60.40.10</t>
  </si>
  <si>
    <t>61.02.05</t>
  </si>
  <si>
    <t>LATA</t>
  </si>
  <si>
    <t>61.15.05</t>
  </si>
  <si>
    <t>JUNTA DILATACAO ELASTICA PARA CONCRETO (FUGENBAND OU EQUIVALENTE) O-12, ATE 5 MCA</t>
  </si>
  <si>
    <t>61.15.07</t>
  </si>
  <si>
    <t>JUNTA DILATACAO ELASTICA PARA CONCRETO (FUGENBAND OU EQUIVALENTE) O-22, ATE 30 MCA</t>
  </si>
  <si>
    <t>61.20.07</t>
  </si>
  <si>
    <t>MANTA GEOTEXTIL RESIST.TRAÇAO 16 KN/M (300 G/M2)</t>
  </si>
  <si>
    <t>61.20.08</t>
  </si>
  <si>
    <t>MANTA GEOTEXTIL RESIST.TRAÇAO  9 KN/M (180 G/M2)</t>
  </si>
  <si>
    <t>61.20.10</t>
  </si>
  <si>
    <t>MANTA GEOTEXTIL RESIST.TRAÇAO 10 KN/M (200 G/M2)</t>
  </si>
  <si>
    <t>62.01.05</t>
  </si>
  <si>
    <t>CIMENTO PORTLAND COMUM    ( CPIII-40 )  SC 50KG</t>
  </si>
  <si>
    <t>62.02.05</t>
  </si>
  <si>
    <t>CIMENTO PORTLAND BRANCO CP-32 (ESTRUTURAL) SC 50KG</t>
  </si>
  <si>
    <t>62.03.10</t>
  </si>
  <si>
    <t>62.03.12</t>
  </si>
  <si>
    <t>ARGAMASSA COLANTE AC-II</t>
  </si>
  <si>
    <t>62.03.22</t>
  </si>
  <si>
    <t xml:space="preserve">REJUNTE BRANCO, CIMENTICIO   </t>
  </si>
  <si>
    <t>62.04.01</t>
  </si>
  <si>
    <t xml:space="preserve">CAL VIRGEM COMUM PARA ARGAMASSAS (NBR 6453)   </t>
  </si>
  <si>
    <t>62.04.11</t>
  </si>
  <si>
    <t>62.04.12</t>
  </si>
  <si>
    <t>FIXADOR DE CAL (SACHE 150 ML)</t>
  </si>
  <si>
    <t>PCTE</t>
  </si>
  <si>
    <t>62.05.01</t>
  </si>
  <si>
    <t>BARITA PARA REVESTIMENTO</t>
  </si>
  <si>
    <t>62.06.01</t>
  </si>
  <si>
    <t>GESSO EM PO PARA REVESTIMENTOS/MOLDURAS/SANCAS</t>
  </si>
  <si>
    <t>62.06.02</t>
  </si>
  <si>
    <t>COLA RODOPAX/BIANCO KG OU EQUIVALENTE</t>
  </si>
  <si>
    <t>62.07.01</t>
  </si>
  <si>
    <t>AGUA P/ FURACAO DE ESTACA</t>
  </si>
  <si>
    <t>63.01.02</t>
  </si>
  <si>
    <t>BRITA 0 GNAISSE COM FRETE</t>
  </si>
  <si>
    <t>63.01.03</t>
  </si>
  <si>
    <t>BRITAS 1, 2 OU 3, CALCÁRIA COM FRETE</t>
  </si>
  <si>
    <t>63.01.04</t>
  </si>
  <si>
    <t>BRITAS 1, 2 OU 3, GNAISSE COM FRETE</t>
  </si>
  <si>
    <t>63.01.26</t>
  </si>
  <si>
    <t>CALCAMENTO POLIEDRICO DE GNAISSE C/FRETE(P/ BH)</t>
  </si>
  <si>
    <t>63.02.04</t>
  </si>
  <si>
    <t>PO DE CALCÁRIO COM FRETE</t>
  </si>
  <si>
    <t>63.02.05</t>
  </si>
  <si>
    <t>PÓ DE GNAISSE COM FRETE</t>
  </si>
  <si>
    <t>63.02.06</t>
  </si>
  <si>
    <t>PEDRISCO CALCÁRIO COM FRETE</t>
  </si>
  <si>
    <t>63.02.07</t>
  </si>
  <si>
    <t>PEDRISCO DE GNAISSE COM FRETE</t>
  </si>
  <si>
    <t>63.02.18</t>
  </si>
  <si>
    <t>PEDRA DE MÃO (CALÇADÃO) DE CALCÁRIO COM FRETE</t>
  </si>
  <si>
    <t>63.02.19</t>
  </si>
  <si>
    <t>PEDRA DE MÃO (CALÇADÃO) DE GNAISSE COM FRETE</t>
  </si>
  <si>
    <t>63.02.21</t>
  </si>
  <si>
    <t>AGREGADO DE PEDREIRA PARA SUB-BASE, INCLUSIVE FRETE</t>
  </si>
  <si>
    <t>63.02.22</t>
  </si>
  <si>
    <t>AGREGADO DE PEDREIRA PARA BASE, INCLUSIVE FRETE</t>
  </si>
  <si>
    <t>63.04.01</t>
  </si>
  <si>
    <t>CASCALHO COMUM (DE RIO) COM FRETE</t>
  </si>
  <si>
    <t>63.04.02</t>
  </si>
  <si>
    <t>AREIA/CASCALHO PARA DRENO</t>
  </si>
  <si>
    <t>63.05.05</t>
  </si>
  <si>
    <t>AREIA LAVADA COM FRETE</t>
  </si>
  <si>
    <t>64.01.05</t>
  </si>
  <si>
    <t>LAJE DE REDUCAO 1,30 METROS</t>
  </si>
  <si>
    <t>65.01.15</t>
  </si>
  <si>
    <t>PORTA DE MADEIRA, FOLHA MEDIA (NBR 15930) DE 60 X 210 CM, E = 35 MM, NUCLEO SARRAFEADO, CAPA LISA EM HDF, ACABAMENTO EM PRIMER PARA PINTURA</t>
  </si>
  <si>
    <t>65.01.16</t>
  </si>
  <si>
    <t>PORTA DE MADEIRA, FOLHA MEDIA (NBR 15930) DE 70 X 210 CM, E = 35 MM, NUCLEO SARRAFEADO, CAPA LISA EM HDF, ACABAMENTO EM PRIMER PARA PINTURA</t>
  </si>
  <si>
    <t>65.01.17</t>
  </si>
  <si>
    <t>PORTA DE MADEIRA, FOLHA MEDIA (NBR 15930) DE 80 X 210 CM, E = 35 MM, NUCLEO SARRAFEADO, CAPA LISA EM HDF, ACABAMENTO EM PRIMER PARA PINTURA</t>
  </si>
  <si>
    <t>65.01.18</t>
  </si>
  <si>
    <t>PORTA DE MADEIRA, FOLHA MEDIA (NBR 15930) DE 90 X 210 CM, E = 35 MM, NUCLEO SARRAFEADO, CAPA LISA EM HDF, ACABAMENTO EM PRIMER PARA PINTURA</t>
  </si>
  <si>
    <t>65.14.07</t>
  </si>
  <si>
    <t>MARCO L=14CM, PARA VAÕS ATÉ 100X210CM(LXH), EM MADEIRA ANGELIM OU EQUIVALENTE</t>
  </si>
  <si>
    <t>65.14.08</t>
  </si>
  <si>
    <t>MARCO E ALIZAR MADEIRA DE LEI, L= 14CM, 90x210CM</t>
  </si>
  <si>
    <t>65.15.01</t>
  </si>
  <si>
    <t>ALIZAR L=7CM, PARA PINTURA, EM MADEIRA ANGELIM OU EQUIVALENTE</t>
  </si>
  <si>
    <t>65.41.02</t>
  </si>
  <si>
    <t>DIVISÓRIA CEGA, ESP. 35MM, C/MIOLO COLMÉIA, REVESTIDA EM EUCAPLAC, OU EQUIVALENTE, C/PERFIS DE AÇO GALVANIZADO, INCLUSIVE INSTALAÇÃO</t>
  </si>
  <si>
    <t>65.41.03</t>
  </si>
  <si>
    <t>FECHADURA TUBULAR PARA PORTA DE DIVISORIA ESP 35MM, BROCA 90MM, EM RESINA DE ABS CROMADA, OU EQUIVALENTE</t>
  </si>
  <si>
    <t>65.70.10</t>
  </si>
  <si>
    <t>FECHADURA CROMADA, COMPLETA, COM MAÇANETA EM ZAMAC, ESPELHO E CILINDRO EM LATÃO/AÇO INOX, DIMENSÕES DA MÁQUINA 55MM - 146X20X40MM (A/L/P) REF. 323 E22 MZ33 OU EQUIVALENTE</t>
  </si>
  <si>
    <t>65.70.15</t>
  </si>
  <si>
    <t>FECHADURA CROMADA, COMPLETA, COM MAÇANETA E ROSETA EM AÇO INOX, CILINDRO EM LATÃO, DIMENSÕES DA MÁQUINA 55MM - 135X83X22MM (AXLXP) REF. 357 E172 MZ340 OU EQUIVALENTE</t>
  </si>
  <si>
    <t>65.70.18</t>
  </si>
  <si>
    <t>FECHADURA CROMADA, COMPLETA, COM MAÇANETA E ROSETA EM AÇO INOX, CILINDRO EM LATÃO, DIMENSÕES DA MÁQUINA 55MM - 135X83X22MM (AXLXP) REF. 457 R184 MZ340 OU EQUIVALENTE</t>
  </si>
  <si>
    <t>65.70.19</t>
  </si>
  <si>
    <t>FECHADURA CROMADA, COMPLETA, COM MAÇANETA E ROSETA EM AÇO INOX, CILINDRO EM LATÃO, DIMENSÕES DA MÁQUINA 55MM - 135X83X22MM (AXLXP) REF. 557 R 170 MZ340 OU EQUIVALENTE</t>
  </si>
  <si>
    <t>65.70.34</t>
  </si>
  <si>
    <t>FECHADURA CROMADA, COMPLETA, COM MAÇANETA EM ZAMAC, ESPELHO EM LATÃO/AÇO INOX, CILINDRO EM ZAMAC/LATÃO, DIMENSÕES DA MÁQUINA 40MM - 146X39X20MM (AXLXP) REF. 3400 R61 MZ271 OU EQUIVALENTE</t>
  </si>
  <si>
    <t>65.70.40</t>
  </si>
  <si>
    <t>FECHADURA CROMADA, COMPLETA, COM CILINDRO EM LATÃO, DIMENSÕES DA MÁQUINA 45MM - 110X58X20MM (AXLXP) REF. 844 R73 C200/55 OU EQUIVALENTE</t>
  </si>
  <si>
    <t>65.72.80</t>
  </si>
  <si>
    <t>TRINCO TARJETA ZINCADO 76MM (3") OU EQUIVALENTE</t>
  </si>
  <si>
    <t>65.72.84</t>
  </si>
  <si>
    <t>TARJETA LIVRE-OCUPADO EM METAL CROMADO</t>
  </si>
  <si>
    <t>65.73.01</t>
  </si>
  <si>
    <t>BATENTE EM LATÃO CROMADO COM CALÇO DE BORRACHA E ABA PARA MÁRMORE/GRANITO E=3CM OU EQUIVALENTE</t>
  </si>
  <si>
    <t>65.78.07</t>
  </si>
  <si>
    <t>DOBRADIÇA CONVENCIONAL EM METAL CROMADO 3 1/2" X 3", COM ANEL E PARAFUSOS, LINHA MÉDIA (NBR 7178) E=2MM, OU EQUIVALENTE</t>
  </si>
  <si>
    <t>65.78.09</t>
  </si>
  <si>
    <t>DOBRADIÇA CONVENCIONAL EM METAL CROMADO 3 1/2" X 2 1/4", SEM ANEL, COM PARAFUSOS, LINHA LEVE (NBR 7178) E=1,5MM, OU EQUIVALENTE</t>
  </si>
  <si>
    <t>65.78.20</t>
  </si>
  <si>
    <t>DOBRADIÇA CONVENCIONAL EM METAL CROMADO 3" X 2 1/2", COM ANEL E PARAFUSOS, LINHA MÉDIA (NBR 7178) E=2MM, OU EQUIVALENTE</t>
  </si>
  <si>
    <t>65.78.32</t>
  </si>
  <si>
    <t>DOBRADIÇA EM LATÃO CROMADO COM MOLA, PARA PORTA DE BANHEIRO, FIXAÇÃO EM MÁRMORE/GRANITO E=3CM, 101,5X70MM OU EQUIVALENTE</t>
  </si>
  <si>
    <t>65.78.90</t>
  </si>
  <si>
    <t>DOBRADIÇA GONZO COM ABA D=1/2"</t>
  </si>
  <si>
    <t>65.78.94</t>
  </si>
  <si>
    <t>DOBRADIÇA GONZO COM ABA D=3/4"</t>
  </si>
  <si>
    <t>65.78.95</t>
  </si>
  <si>
    <t>DOBRADIÇA GONZO COM ABA D=1"</t>
  </si>
  <si>
    <t>65.80.11</t>
  </si>
  <si>
    <t>PUXADOR CENTRAL, TIPO ALCA, EM ZAMAC CROMADO, COM ROSETAS, COMPRIMENTO *100* MM, PARA PORTA / JANELA EM MADEIRA OU METALICA - INCLUI PARAFUSOS</t>
  </si>
  <si>
    <t>65.80.70</t>
  </si>
  <si>
    <t>PUXADOR CONCHA DE EMBUTIR, EM LATAO CROMADO, PARA PORTA / JANELA DE CORRER, LISO, SEM FURO PARA CHAVE, COM FUROS PARA FIXAR PARAFUSOS, *30 X 90* MM (LARGURA X ALTURA)</t>
  </si>
  <si>
    <t>65.81.05</t>
  </si>
  <si>
    <t>FECHO E CONTRA-FECHO EM ALUMINIO PINTADO, P/JANELA MAXIM-AR, PERFIL S/BAGUETE, COMPRIMENTO 12CM OU EQUIVALENTE</t>
  </si>
  <si>
    <t>65.81.70</t>
  </si>
  <si>
    <t>CREMONA COM CASTANHA BIPARTIDA, COM VARA DE 1.20 M, EM LATAO CROMADO, PARA PORTAS E JANELAS - COMPLETA</t>
  </si>
  <si>
    <t>65.82.10</t>
  </si>
  <si>
    <t>ALAVANCA DE ARGOLA, RETA COM CAVALETE, METAL CROMADO L=133MM OU EQUIVALENTE</t>
  </si>
  <si>
    <t>65.84.05</t>
  </si>
  <si>
    <t>RODIZIO TORNEADO DE 1" COM PINO, PARA PORTAS E VENEZIANAS</t>
  </si>
  <si>
    <t>65.85.04</t>
  </si>
  <si>
    <t>CADEADO SIMPLES/COMUM, EM LATAO MACICO CROMADO, LARGURA DE 25 MM,  HASTE DE ACO TEMPERADO, CEMENTADO (NAO LONGA), INCLUI 2 CHAVES</t>
  </si>
  <si>
    <t>65.85.12</t>
  </si>
  <si>
    <t>SUPORTE EM LATÃO CROMADO PARA FIXAÇÃO DE PLACAS DE MÁRMORE/GRANITO 40,5X50X31,5MM OU EQUIVALENTE</t>
  </si>
  <si>
    <t>65.85.30</t>
  </si>
  <si>
    <t>PARAFUSO EM LATÃO CROMADO PARA LINHA MÁRMORE 30MM</t>
  </si>
  <si>
    <t>65.85.35</t>
  </si>
  <si>
    <t>CHAPA EM LATÃO CROMADO PARA FIXAÇÃO DE PLACAS DE MÁRMORE/GRANITO 111,5X50MM ESP=4MM OU EQUIVALENTE</t>
  </si>
  <si>
    <t>65.85.42</t>
  </si>
  <si>
    <t>CANTONEIRA PARA FIXAÇÃO DE PLACAS DE MÁRMORE/GRANITO, EM LATÃO CROMADO 76,5X50MM OU EQUIVALENTE</t>
  </si>
  <si>
    <t>65.86.15</t>
  </si>
  <si>
    <t>FECHO DE EMBUTIR COM ALAVANCA TIPO UNHA CROMADO LARGURA=22MM COMPRIMENTO 22CM</t>
  </si>
  <si>
    <t>65.87.01</t>
  </si>
  <si>
    <t>CANTONEIRA DE ALUMINIO SEXTAVADO PARA ARREMATES 17,6X14,2MM OU EQUIVALENTE</t>
  </si>
  <si>
    <t>66.01.01</t>
  </si>
  <si>
    <t>M2MES</t>
  </si>
  <si>
    <t>66.01.02</t>
  </si>
  <si>
    <t>ANDAIME FACHADEIRO INCLUSIVE FORRO METALICO</t>
  </si>
  <si>
    <t>66.05.05</t>
  </si>
  <si>
    <t>66.05.06</t>
  </si>
  <si>
    <t>UNMES</t>
  </si>
  <si>
    <t>66.05.55</t>
  </si>
  <si>
    <t>66.06.05</t>
  </si>
  <si>
    <t>CHAPA METALICA DOBRADA/TRAPEZOIDAL No.18</t>
  </si>
  <si>
    <t>66.35.08</t>
  </si>
  <si>
    <t>PERFIL "I" DE ACO LAMINADO, "I" 152 X 22</t>
  </si>
  <si>
    <t>66.35.10</t>
  </si>
  <si>
    <t>PERFIL "I" DE ACO LAMINADO, "I" 203  X  34,3</t>
  </si>
  <si>
    <t>67.01.01</t>
  </si>
  <si>
    <t>TELHA CERAMICA TIPO FRANCESA, COMPRIMENTO DE *40* CM, RENDIMENTO DE *16* TELHAS/M2</t>
  </si>
  <si>
    <t>67.01.02</t>
  </si>
  <si>
    <t>TELHA CERAMICA TIPO PAULISTA, COMPRIMENTO DE *48* CM, RENDIMENTO DE *26* TELHAS/M2</t>
  </si>
  <si>
    <t>67.01.03</t>
  </si>
  <si>
    <t>TELHA CERAMICA TIPO PLAN, COMPRIMENTO DE *47* CM, RENDIMENTO DE *26* TELHAS/M2</t>
  </si>
  <si>
    <t>67.02.09</t>
  </si>
  <si>
    <t>67.02.10</t>
  </si>
  <si>
    <t>67.02.11</t>
  </si>
  <si>
    <t>TELHA ONDUL. FIBROCIM. L=1,10M, E=6MM, C=1,22M</t>
  </si>
  <si>
    <t>67.02.12</t>
  </si>
  <si>
    <t>67.02.14</t>
  </si>
  <si>
    <t>TELHA ONDUL.FIBROC. 1,10X1,53M E=5MM TROPICAL/EQUIVALENTE</t>
  </si>
  <si>
    <t>67.02.23</t>
  </si>
  <si>
    <t>TELHA ONDULADA DE FIBROCIMENTO E= 8MM 1,10X1,22M</t>
  </si>
  <si>
    <t>67.04.03</t>
  </si>
  <si>
    <t>TELHA DE ACO ZINCADO TRAPEZOIDAL, A = *40* MM, E = 0,5 MM, SEM PINTURA</t>
  </si>
  <si>
    <t>67.08.01</t>
  </si>
  <si>
    <t>FORRO EM PVC LARG= 20CM COR BRANCA COLOCADO</t>
  </si>
  <si>
    <t>67.15.01</t>
  </si>
  <si>
    <t>67.15.06</t>
  </si>
  <si>
    <t>67.15.40</t>
  </si>
  <si>
    <t>CUMEEIRA NORMAL PARA KALHETAO  9%</t>
  </si>
  <si>
    <t>67.16.01</t>
  </si>
  <si>
    <t>CUMEEIRA GALVANIZADA TRAPEZOIDAL E=0,5MM</t>
  </si>
  <si>
    <t>67.20.18</t>
  </si>
  <si>
    <t>GANCHO 1/4"x250 MM</t>
  </si>
  <si>
    <t>67.20.23</t>
  </si>
  <si>
    <t>PARAFUSO/ROSCA P/ FERRAGENS DE DIVISORIA IMAB 860</t>
  </si>
  <si>
    <t>67.20.24</t>
  </si>
  <si>
    <t>PARAFUSO C/ ROSCA SOBERBA 4,8 X 75 MM</t>
  </si>
  <si>
    <t>67.20.25</t>
  </si>
  <si>
    <t>67.20.26</t>
  </si>
  <si>
    <t>67.20.75</t>
  </si>
  <si>
    <t>CONJUNTO DE VEDACAO ELASTICA PARA TELHA ONDULADA</t>
  </si>
  <si>
    <t>67.20.95</t>
  </si>
  <si>
    <t>MASSA DE VEDACAO</t>
  </si>
  <si>
    <t>67.61.01</t>
  </si>
  <si>
    <t>FORRO DE GESSO LISO 60X60CM COLOCADO (ACIMA 100M2), EXCLUSIVE TABICA</t>
  </si>
  <si>
    <t>67.61.03</t>
  </si>
  <si>
    <t>FORRO DE GESSO ACARTONADO 60X200CM COLOCADO&gt;=100M2, EXCLUSIVE TABICA</t>
  </si>
  <si>
    <t>67.85.10</t>
  </si>
  <si>
    <t>CALHA / RUFO DE CHAPA GALV. No.22 GSG, DESENV=1.0M</t>
  </si>
  <si>
    <t>67.85.20</t>
  </si>
  <si>
    <t>CALHA / RUFO DE CHAPA GALV. No.24 GSG, DESENV=1.0M</t>
  </si>
  <si>
    <t>67.85.30</t>
  </si>
  <si>
    <t>CALHA / RUFO DE CHAPA GALV. No.26 GSG, DESENV=1.0M</t>
  </si>
  <si>
    <t>67.85.90</t>
  </si>
  <si>
    <t>REBITE No. 10</t>
  </si>
  <si>
    <t>67.85.95</t>
  </si>
  <si>
    <t>SOLDA BRANCA 50x50</t>
  </si>
  <si>
    <t>68.01.03</t>
  </si>
  <si>
    <t>68.01.25</t>
  </si>
  <si>
    <t>68.01.30</t>
  </si>
  <si>
    <t>68.01.65</t>
  </si>
  <si>
    <t>OLEO COMBUSTIVEL A1</t>
  </si>
  <si>
    <t>68.07.06</t>
  </si>
  <si>
    <t>CIMENTO ASFALTICO DE PETROLEO A GRANEL (CAP) 50/70 (COLETADO NA ANP ACRESCIDO DE ICMS)</t>
  </si>
  <si>
    <t>68.09.14</t>
  </si>
  <si>
    <t>EMULSAO ASFALTICA CATIONICA RL-1C PARA USO EM PAVIMENTACAO ASFALTICA (COLETADO NA ANP ACRESCIDO DE ICMS)</t>
  </si>
  <si>
    <t>68.09.20</t>
  </si>
  <si>
    <t>EMULSAO ASFALTICA CATIONICA RR-1C PARA USO EM PAVIMENTACAO ASFALTICA (COLETADO NA ANP ACRESCIDO DE ICMS)</t>
  </si>
  <si>
    <t>68.20.01</t>
  </si>
  <si>
    <t>TRANSPORTE DE EQUIPAMENTOS EM CAMINHAO TRUCADO</t>
  </si>
  <si>
    <t>VG</t>
  </si>
  <si>
    <t>68.20.02</t>
  </si>
  <si>
    <t>TRANSPORTE DE EQUIP. EM CARRETA SEMI REBOQ. 2 EIXO</t>
  </si>
  <si>
    <t>71.01.05</t>
  </si>
  <si>
    <t>TABUA DE MADEIRA APARELHADA *2,5 X 25* CM, MACARANDUBA, ANGELIM OU EQUIVALENTE DA REGIAO</t>
  </si>
  <si>
    <t>71.01.07</t>
  </si>
  <si>
    <t>TABUA DE PINUS EXP.= 1" L=25 CM</t>
  </si>
  <si>
    <t>71.02.20</t>
  </si>
  <si>
    <t>PRANCHAO DE PARAJU</t>
  </si>
  <si>
    <t>71.04.01</t>
  </si>
  <si>
    <t>PECA DE PARAJU BRUTA 13,5X5,5 CM</t>
  </si>
  <si>
    <t>71.04.02</t>
  </si>
  <si>
    <t>PECA DE PARAJU BRUTA 10,5X5,5 CM</t>
  </si>
  <si>
    <t>71.04.03</t>
  </si>
  <si>
    <t>PECA DE PARAJU BRUTO  6X5,5 CM</t>
  </si>
  <si>
    <t>71.04.04</t>
  </si>
  <si>
    <t>CAIBRO DE PARAJU BRUTO 5,5X4 CM</t>
  </si>
  <si>
    <t>71.04.05</t>
  </si>
  <si>
    <t xml:space="preserve">RIPA DE MADEIRA APARELHADA *1,5 X 5* CM, MACARANDUBA, ANGELIM OU EQUIVALENTE DA REGIAO    </t>
  </si>
  <si>
    <t>71.04.08</t>
  </si>
  <si>
    <t>PECA DE MADEIRA DE PINUS 5,5X5,5 CM</t>
  </si>
  <si>
    <t>71.14.06</t>
  </si>
  <si>
    <t xml:space="preserve">CHAPA DE MADEIRA COMPENSADA RESINADA PARA FORMA DE CONCRETO, DE *2,2 X 1,1* M, E = 10 MM                                                                                                                                                                      </t>
  </si>
  <si>
    <t>71.14.08</t>
  </si>
  <si>
    <t>CHAPA DE MADEIRA COMPENSADA RESINADA PARA FORMA DE CONCRETO, DE *2,2 X 1,1* M, E = 12 MM</t>
  </si>
  <si>
    <t>71.14.14</t>
  </si>
  <si>
    <t xml:space="preserve">CHAPA DE MADEIRA COMPENSADA RESINADA PARA FORMA DE CONCRETO, DE *2,2 X 1,1* M, E = 20 MM                                                                                                                                                                      </t>
  </si>
  <si>
    <t>71.15.03</t>
  </si>
  <si>
    <t>CHAPA DE MADEIRA COMPENSADA PLASTIFICADA PARA FORMA DE CONCRETO, DE 2,20 X 1,10 M, E = 12 MM</t>
  </si>
  <si>
    <t>71.15.04</t>
  </si>
  <si>
    <t>CHAPA EM COMPENSADO PLASTIFICADO E= 19MM</t>
  </si>
  <si>
    <t>71.30.04</t>
  </si>
  <si>
    <t>MADEIRA ROLICA D=  6 A 10 CM COMPRIMENTO 6 METROS</t>
  </si>
  <si>
    <t>71.30.06</t>
  </si>
  <si>
    <t>MADEIRA ROLICA D= 11 A 15 CM COMPRIMENTO 6 METROS</t>
  </si>
  <si>
    <t>71.50.01</t>
  </si>
  <si>
    <t>FORRO DE ANGELIM L=10 E=1,0CM</t>
  </si>
  <si>
    <t>71.50.05</t>
  </si>
  <si>
    <t>72.10.01</t>
  </si>
  <si>
    <t>DISCO DIAMANTADO D=14" PRECISION OU EQUIVALENTE</t>
  </si>
  <si>
    <t>73.02.01</t>
  </si>
  <si>
    <t>TUBO PVC SOLDÁVEL MARROM D=  20MM (1/2") CONF. NBR 5648</t>
  </si>
  <si>
    <t>73.02.02</t>
  </si>
  <si>
    <t>TUBO PVC SOLDÁVEL MARROM D=  25MM (3/4") CONF. NBR 5648</t>
  </si>
  <si>
    <t>73.02.03</t>
  </si>
  <si>
    <t>TUBO PVC SOLDÁVEL MARROM D=  32MM (1") CONF. NBR 5648</t>
  </si>
  <si>
    <t>73.02.04</t>
  </si>
  <si>
    <t>TUBO PVC SOLDÁVEL MARROM D=  40MM (1 1/4") CONF. NBR 5648</t>
  </si>
  <si>
    <t>73.02.05</t>
  </si>
  <si>
    <t>TUBO PVC SOLDÁVEL MARROM D=  50MM (1 1/2") CONF. NBR 5648</t>
  </si>
  <si>
    <t>73.02.06</t>
  </si>
  <si>
    <t>TUBO PVC SOLDÁVEL MARROM D=  60MM (2") CONF. NBR 5648</t>
  </si>
  <si>
    <t>73.02.07</t>
  </si>
  <si>
    <t>TUBO PVC SOLDÁVEL MARROM D=  75MM (2 1/2") CONF. NBR 5648</t>
  </si>
  <si>
    <t>73.02.08</t>
  </si>
  <si>
    <t>TUBO PVC SOLDÁVEL MARROM D=  85MM (3") CONF. NBR 5648</t>
  </si>
  <si>
    <t>73.02.09</t>
  </si>
  <si>
    <t>TUBO PVC SOLDÁVEL MARROM D= 110MM (4") CONF. NBR 5648</t>
  </si>
  <si>
    <t>73.03.03</t>
  </si>
  <si>
    <t>TUBO ACO GALV. DIN 2440 (NBR 5580) E= 2,65MM DN 1/2" C/COSTURA</t>
  </si>
  <si>
    <t>73.03.04</t>
  </si>
  <si>
    <t>TUBO ACO GALV. DIN 2440 (NBR 5580) E= 2,65MM DN 3/4" C/COSTURA</t>
  </si>
  <si>
    <t>73.03.05</t>
  </si>
  <si>
    <t>TUBO ACO GALV. DIN 2440 (NBR 5580) E= 3,35MM DN 1" C/COSTURA</t>
  </si>
  <si>
    <t>73.03.06</t>
  </si>
  <si>
    <t>TUBO ACO GALV. DIN 2440 (NBR 5580) E= 3,35MM DN 1 1/4" C/COSTURA</t>
  </si>
  <si>
    <t>73.03.07</t>
  </si>
  <si>
    <t>TUBO ACO GALV. DIN 2440 (NBR 5580) E= 3,35MM DN 1 1/2" C/COSTURA</t>
  </si>
  <si>
    <t>73.03.08</t>
  </si>
  <si>
    <t>TUBO ACO GALV. DIN 2440 (NBR 5580) E= 3,75MM DN  2"  C/COSTURA</t>
  </si>
  <si>
    <t>73.03.09</t>
  </si>
  <si>
    <t>TUBO ACO GALV. DIN 2440 (NBR 5580) E= 3,75MM DN 2 1/2" C/COSTURA</t>
  </si>
  <si>
    <t>73.03.10</t>
  </si>
  <si>
    <t>TUBO ACO GALV. DIN 2440 (NBR 5580) E= 4,00MM DN  3" C/COSTURA</t>
  </si>
  <si>
    <t>73.03.11</t>
  </si>
  <si>
    <t>TUBO ACO GALV. DIN 2440 (NBR 5580) E= 4,50MM DN   4" C/ COSTURA</t>
  </si>
  <si>
    <t>73.03.48</t>
  </si>
  <si>
    <t>TUBO ACO PRETO DIN 2440 (NBR 5580) E= 3,75MM DN  2" C/COSTURA</t>
  </si>
  <si>
    <t>73.03.49</t>
  </si>
  <si>
    <t>TUBO ACO PRETO DIN 2440 (NBR 5580) E= 3,35MM DN 1 1/2" C/COSTURA</t>
  </si>
  <si>
    <t>73.03.56</t>
  </si>
  <si>
    <t>TUBO ACO PRETO SCH-40 (NBR 5590 ASTM-A53 GRAU A) E= 2,31MM DN 3/8" S/COSTURA</t>
  </si>
  <si>
    <t>73.03.57</t>
  </si>
  <si>
    <t>TUBO ACO PRETO SCH-40 (NBR 5590 ASTM-A53 GRAU A) E= 2,77MM DN 1/2" S/COSTURA</t>
  </si>
  <si>
    <t>73.03.58</t>
  </si>
  <si>
    <t>TUBO ACO PRETO SCH-40 (NBR 5590 ASTM-A53 GRAU A) E= 2,87MM DN 3/4" S/COSTURA</t>
  </si>
  <si>
    <t>73.05.50</t>
  </si>
  <si>
    <t>ADAPTADOR SOLDÁVEL LONGO C/FLANGES LIVRES P/CX D´ÁGUA D= 75MM (2 1/2")</t>
  </si>
  <si>
    <t>73.05.51</t>
  </si>
  <si>
    <t>ADAPTADOR SOLDÁVEL CURTO C/FLANGES LIVRES P/CX D´ÁGUA D= 20MM (1/2")</t>
  </si>
  <si>
    <t>73.05.52</t>
  </si>
  <si>
    <t>ADAPTADOR SOLDÁVEL CURTO C/FLANGES LIVRES P/CX D´ÁGUA D= 25MM (3/4")</t>
  </si>
  <si>
    <t>73.05.53</t>
  </si>
  <si>
    <t>ADAPTADOR SOLDÁVEL CURTO C/FLANGES LIVRES P/CX D´ÁGUA D= 32MM (1")</t>
  </si>
  <si>
    <t>73.05.54</t>
  </si>
  <si>
    <t>ADAPTADOR SOLDÁVEL CURTO C/FLANGES LIVRES P/CX D´ÁGUA D= 40MM (1 1/4")</t>
  </si>
  <si>
    <t>73.05.55</t>
  </si>
  <si>
    <t>ADAPTADOR SOLDÁVEL CURTO C/FLANGES LIVRES P/CX D´ÁGUA D= 50MM (1 1/2")</t>
  </si>
  <si>
    <t>73.05.56</t>
  </si>
  <si>
    <t>ADAPTADOR SOLDÁVEL CURTO C/FLANGES LIVRES P/CX D´ÁGUA D= 60MM (2")</t>
  </si>
  <si>
    <t>73.06.05</t>
  </si>
  <si>
    <t>FLANGE GALVANIZADO D=1"</t>
  </si>
  <si>
    <t>73.07.12</t>
  </si>
  <si>
    <t>TUBO DE COBRE CLASSE E DN 15MM (1/2")</t>
  </si>
  <si>
    <t>73.07.13</t>
  </si>
  <si>
    <t>TUBO DE COBRE CLASSE E DN 22MM (3/4")</t>
  </si>
  <si>
    <t>73.07.14</t>
  </si>
  <si>
    <t>TUBO DE COBRE CLASSE E DN 28MM (1")</t>
  </si>
  <si>
    <t>73.07.15</t>
  </si>
  <si>
    <t>TUBO DE COBRE CLASSE E DN 35MM (1 1/4")</t>
  </si>
  <si>
    <t>73.07.18</t>
  </si>
  <si>
    <t>TUBO DE COBRE CLASSE E DN 42MM (1 1/2")</t>
  </si>
  <si>
    <t>73.07.19</t>
  </si>
  <si>
    <t>TUBO DE COBRE CLASSE A DN 15MM (1/2")</t>
  </si>
  <si>
    <t>73.07.20</t>
  </si>
  <si>
    <t>TUBO DE COBRE CLASSE A DN 22MM (3/4")</t>
  </si>
  <si>
    <t>73.07.21</t>
  </si>
  <si>
    <t>TUBO DE COBRE CLASSE A DN 28MM (1")</t>
  </si>
  <si>
    <t>73.20.05</t>
  </si>
  <si>
    <t>TUBO EM PVC PERFURADO CORRUGADO PARA DRENAGEM DN 6" 160MM</t>
  </si>
  <si>
    <t>73.20.06</t>
  </si>
  <si>
    <t>TUBO EM PVC PERFURADO CORRUGADO PARA DRENAGEM DN 8" 200MM</t>
  </si>
  <si>
    <t>73.23.01</t>
  </si>
  <si>
    <t>TUBO CORRUGADO PEAD NÃO PERFURADO, PAREDE DUPLA, INTERNA LISA, DN 300MM (NBR 21138-3) SN-4 OU EQUIVALENTE</t>
  </si>
  <si>
    <t>73.23.04</t>
  </si>
  <si>
    <t xml:space="preserve">TUBO CORRUGADO PEAD NÃO PERFURADO, PAREDE DUPLA, INTERNA LISA, DN 600MM (NBR 21138-3) SN-4 OU EQUIVALENTE </t>
  </si>
  <si>
    <t>73.23.08</t>
  </si>
  <si>
    <t xml:space="preserve">TUBO CORRUGADO PEAD NÃO PERFURADO, PAREDE DUPLA, INTERNA LISA, DN 1200MM (NBR 21138-3) SN-4 OU EQUIVALENTE </t>
  </si>
  <si>
    <t>73.23.10</t>
  </si>
  <si>
    <t>TUBO CORRUGADO PEAD NÃO PERFURADO, PAREDE DUPLA, INTERNA LISA, DN 400MM (NBR 21138-3) SN-4 OU EQUIVALENTE</t>
  </si>
  <si>
    <t>73.23.11</t>
  </si>
  <si>
    <t>TUBO CORRUGADO PEAD NÃO PERFURADO, PAREDE DUPLA, INTERNA LISA, DN 800MM (NBR 21138-3) SN-4 OU EQUIVALENTE</t>
  </si>
  <si>
    <t>73.24.02</t>
  </si>
  <si>
    <t>TUBO PVC ESGOTO P/B SERIE NORMAL (NBR 5688) D= 50MM X 6M</t>
  </si>
  <si>
    <t>73.24.03</t>
  </si>
  <si>
    <t>TUBO PVC ESGOTO P/B SERIE NORMAL (NBR 5688) D= 75MM X 6M</t>
  </si>
  <si>
    <t>73.24.04</t>
  </si>
  <si>
    <t>TUBO PVC ESGOTO P/B SERIE NORMAL (NBR 5688) D= 100MM X 6M</t>
  </si>
  <si>
    <t>73.24.05</t>
  </si>
  <si>
    <t>TUBO PVC ESGOTO P/B SERIE NORMAL (NBR 5688) D= 150MM X 6M</t>
  </si>
  <si>
    <t>73.24.06</t>
  </si>
  <si>
    <t>TUBO PVC ESGOTO P/B SERIE NORMAL (NBR 5688) D= 200MM X 6M</t>
  </si>
  <si>
    <t>73.24.07</t>
  </si>
  <si>
    <t>TUBO PVC ESGOTO P/B SERIE LEVE D= 250MM X 6M</t>
  </si>
  <si>
    <t>73.24.25</t>
  </si>
  <si>
    <t>TUBO PVC ESGOTO P/B SOLDÁVEL SERIE NORMAL (NBR 5688) D= 40MM X 6M</t>
  </si>
  <si>
    <t>73.24.33</t>
  </si>
  <si>
    <t>TUBO PVC ESGOTO P/B SERIE REFORÇADA (NBR 5688) D= 75MM X 6M</t>
  </si>
  <si>
    <t>73.24.34</t>
  </si>
  <si>
    <t>TUBO PVC ESGOTO P/B SERIE REFORÇADA (NBR 5688) D= 100MM X 6M</t>
  </si>
  <si>
    <t>73.24.35</t>
  </si>
  <si>
    <t>TUBO PVC ESGOTO P/B SERIE REFORÇADA (NBR 5688) D= 150MM X 6M</t>
  </si>
  <si>
    <t>73.24.51</t>
  </si>
  <si>
    <t>TUBO PVC ESGOTO D=  50MM X 6M PLASTUBOS</t>
  </si>
  <si>
    <t>73.24.52</t>
  </si>
  <si>
    <t>TUBO PVC ESGOTO D=  75MM X 6M PLASTUBOS</t>
  </si>
  <si>
    <t>73.24.53</t>
  </si>
  <si>
    <t>TUBO PVC ESGOTO D= 100MM X 6M PLASTUBOS</t>
  </si>
  <si>
    <t>73.24.63</t>
  </si>
  <si>
    <t>TUBO PVC COLETOR ESGOTO COR OCRE LISO JE NBR-7362 D= 100MM X 6M</t>
  </si>
  <si>
    <t>73.24.64</t>
  </si>
  <si>
    <t>TUBO PVC COLETOR ESGOTO COR OCRE LISO JE NBR-7362 D= 150MM X 6M</t>
  </si>
  <si>
    <t>73.24.65</t>
  </si>
  <si>
    <t>TUBO PVC COLETOR ESGOTO COR OCRE LISO JE NBR-7362 D= 200MM X 6M</t>
  </si>
  <si>
    <t>73.24.66</t>
  </si>
  <si>
    <t>TUBO PVC COLETOR ESGOTO COR OCRE LISO JE NBR-7362 D= 250MM X 6M</t>
  </si>
  <si>
    <t>73.24.67</t>
  </si>
  <si>
    <t>TUBO PVC COLETOR ESGOTO COR OCRE LISO JE NBR-7362 D= 300MM X 6M</t>
  </si>
  <si>
    <t>73.24.69</t>
  </si>
  <si>
    <t>TUBO PVC COLETOR ESGOTO COR OCRE LISO JE NBR-7362 D= 400MM X 6M</t>
  </si>
  <si>
    <t>73.27.02</t>
  </si>
  <si>
    <t>ANEL DE BORRACHA P/TUBO PVC ESGOTO SÉRIE NORMAL DN 50MM</t>
  </si>
  <si>
    <t>73.27.03</t>
  </si>
  <si>
    <t>ANEL DE BORRACHA P/TUBO PVC ESGOTO SÉRIE NORMAL DN 75MM</t>
  </si>
  <si>
    <t>73.27.04</t>
  </si>
  <si>
    <t>ANEL DE BORRACHA P/TUBO PVC ESGOTO SÉRIE NORMAL DN 100MM</t>
  </si>
  <si>
    <t>73.27.11</t>
  </si>
  <si>
    <t>ANEL DE BORRACHA P/TUBO PVC ESGOTO SÉRIE NORMAL DN 150MM</t>
  </si>
  <si>
    <t>73.27.12</t>
  </si>
  <si>
    <t>ANEL DE BORRACHA P/TUBO PVC ESGOTO SÉRIE NORMAL DN 200MM</t>
  </si>
  <si>
    <t>73.27.13</t>
  </si>
  <si>
    <t>ANEL DE VEDACAO P/ESGOTO PRIMARIO D=250MM T.BRANCO</t>
  </si>
  <si>
    <t>73.33.02</t>
  </si>
  <si>
    <t>CAIXA D'AGUA DE POLIETILENO COM TAMPA 310 L</t>
  </si>
  <si>
    <t>73.33.03</t>
  </si>
  <si>
    <t>CAIXA D'AGUA DE POLIETILENO COM TAMPA 500 L</t>
  </si>
  <si>
    <t>73.33.04</t>
  </si>
  <si>
    <t>CAIXA D'AGUA DE POLIETILENO COM TAMPA 1000 L</t>
  </si>
  <si>
    <t>73.34.16</t>
  </si>
  <si>
    <t>CAIXA D'AGUA 8000L EM FIBRA DE VIDRO COM TAMPA</t>
  </si>
  <si>
    <t>73.40.02</t>
  </si>
  <si>
    <t>BRACO P/CHUVEIRO 1/2" X 0,40M 1781 PERFLEX CROMADO OU EQUIVALENTE</t>
  </si>
  <si>
    <t>73.40.03</t>
  </si>
  <si>
    <t>BRACO PARA CHUVEIRO PVC 1/2" 40 CM LORENZETTI OU EQUIVALENTE</t>
  </si>
  <si>
    <t>73.40.07</t>
  </si>
  <si>
    <t>CHUVEIRO ARTICULADO PICCOLO 1991 CROMADO FABRIMAR OU EQUIVALENTE</t>
  </si>
  <si>
    <t>73.40.29</t>
  </si>
  <si>
    <t>CHUVEIRO MAX DUCHA LORENZETI OU EQUIVALENTE</t>
  </si>
  <si>
    <t>73.40.30</t>
  </si>
  <si>
    <t>CHUVEIRO LORENZETT TRADICAO CROMADO - 110 V OU EQUIVALENTE</t>
  </si>
  <si>
    <t>73.40.32</t>
  </si>
  <si>
    <t>DUCHINHA HIGIENICA ACQUA-JET 2195 DL FABRIMAR OU EQUIVALENTE</t>
  </si>
  <si>
    <t>73.41.03</t>
  </si>
  <si>
    <t>LIGACAO FLEXIVEL 1/2"X0,40M 4607-40 MXF FABRIMAR OU EQUIVALENTE</t>
  </si>
  <si>
    <t>73.41.40</t>
  </si>
  <si>
    <t>ENGATE NO.3 C= 30CM,(CIPLA 305 OU EQUIVALENTE) PVC</t>
  </si>
  <si>
    <t>73.41.43</t>
  </si>
  <si>
    <t>TORNEIRA R. 1152 - JUNIOR  D= 1/2" FABRIMAR OU EQUIVALENTE</t>
  </si>
  <si>
    <t>73.41.62</t>
  </si>
  <si>
    <t>TUBO P/ VALV.DESCARGA No.18 C/ ADAP. 1 1/2", CIPLA OU EQUIVALENTE</t>
  </si>
  <si>
    <t>73.41.64</t>
  </si>
  <si>
    <t>TUBO LONGO P/CX.DESCARGA SOBREPOR 40 MM X 1,60 METROS</t>
  </si>
  <si>
    <t>73.41.71</t>
  </si>
  <si>
    <t>TUBO LIGAÇAO AGUA-VASO METAL CROM. C /SOBRECANOPLA</t>
  </si>
  <si>
    <t>73.41.73</t>
  </si>
  <si>
    <t>TUBO LIGAÇAO AGUA-VASO PVC CROMADO C/ SOBRECANOPLA</t>
  </si>
  <si>
    <t>73.41.81</t>
  </si>
  <si>
    <t>BOLSA DE LIGACAO 340 D= 1 1/2", CIPLA OU EQUIVALENTE</t>
  </si>
  <si>
    <t>73.42.25</t>
  </si>
  <si>
    <t>GRELHA/PORTA GRELHA ACO INOX.FECHO GIRAT.150X150MM</t>
  </si>
  <si>
    <t>73.42.26</t>
  </si>
  <si>
    <t>GRELHA/PORTA GRELHA ACO INOX.FECHO GIRAT.100X100MM</t>
  </si>
  <si>
    <t>73.42.31</t>
  </si>
  <si>
    <t>RALO GRELHA CROMADA 0,10X0,10M MOLDENOX 118 A OU EQUIVALENTE</t>
  </si>
  <si>
    <t>73.42.32</t>
  </si>
  <si>
    <t>RALO GRELHA CROMADA 0,15X0,15M MOLDENOX 118 A OU EQUIVALENTE</t>
  </si>
  <si>
    <t>73.42.33</t>
  </si>
  <si>
    <t>TAMPA CEGA EM INOX PARA CAIXA SIFONADA 150X150MM</t>
  </si>
  <si>
    <t>73.45.11</t>
  </si>
  <si>
    <t>REG.PRESSAO C/ACABAM. REF.C-1416 DL D=1/2"FABRIMAR OU EQUIVALENTE</t>
  </si>
  <si>
    <t>73.45.12</t>
  </si>
  <si>
    <t>REG.PRESSAO C/ACABAM. REF.C-1416 DL D=3/4"FABRIMAR OU EQUIVALENTE</t>
  </si>
  <si>
    <t>73.45.15</t>
  </si>
  <si>
    <t>REGISTRO P/ GAS D= 1/2" NTP X 3/8" BM OU EQUIVALENTE</t>
  </si>
  <si>
    <t>73.46.01</t>
  </si>
  <si>
    <t>REGISTRO DE GAVETA BRUTO 1510-B 1/2" FABRIMAR OU EQUIVALENTE</t>
  </si>
  <si>
    <t>73.46.02</t>
  </si>
  <si>
    <t>REGISTRO DE GAVETA BRUTO 1510-B 3/4" FABRIMAR OU EQUIVALENTE</t>
  </si>
  <si>
    <t>73.46.03</t>
  </si>
  <si>
    <t>REGISTRO DE GAVETA BRUTO 1510-B   1" FABRIMAR OU EQUIVALENTE</t>
  </si>
  <si>
    <t>73.46.04</t>
  </si>
  <si>
    <t>REGISTRO DE GAVETA BRUTO 1510-B 1 1/4" FABRIMAR OU EQUIVALENTE</t>
  </si>
  <si>
    <t>73.46.05</t>
  </si>
  <si>
    <t>REGISTRO DE GAVETA BRUTO 1510-B 1 1/2" FABRIMAR OU EQUIVALENTE</t>
  </si>
  <si>
    <t>73.46.06</t>
  </si>
  <si>
    <t>REGISTRO DE GAVETA BRUTO 1510-B   2" FABRIMAR OU EQUIVALENTE</t>
  </si>
  <si>
    <t>73.46.07</t>
  </si>
  <si>
    <t>REGISTRO DE GAVETA BRUTO 1502-B 2 1/2" DECA OU EQUIVALENTE</t>
  </si>
  <si>
    <t>73.46.08</t>
  </si>
  <si>
    <t>REGISTRO DE GAVETA BRUTO 1502-B 3" DECA OU EQUIVALENTE</t>
  </si>
  <si>
    <t>73.46.09</t>
  </si>
  <si>
    <t>REGISTRO DE GAVETA BRUTO 1502-B 4" DECA OU EQUIVALENTE</t>
  </si>
  <si>
    <t>73.46.40</t>
  </si>
  <si>
    <t>REGISTRO GAVETA C/ACABAM. C-1509-DL D=1/2"FABRIMAR OU EQUIVALENTE</t>
  </si>
  <si>
    <t>73.46.41</t>
  </si>
  <si>
    <t>REGISTRO GAVETA C/ACABAM. C-1509 DL D=3/4 FABRIMAR OU EQUIVALENTE</t>
  </si>
  <si>
    <t>73.46.42</t>
  </si>
  <si>
    <t>REGISTRO GAVETA C/ACABAM. C-1509-DL D=1"  FABRIMAR OU EQUIVALENTE</t>
  </si>
  <si>
    <t>73.46.44</t>
  </si>
  <si>
    <t>REG GAVETA C/ACAB.C-1509-DL D=1 1/2"FABRIM./EQUIVALENTE</t>
  </si>
  <si>
    <t>73.49.04</t>
  </si>
  <si>
    <t>REGISTRO DE GAS D=1/2" PARA FOGAO INDUSTRIAL</t>
  </si>
  <si>
    <t>73.49.10</t>
  </si>
  <si>
    <t>REGISTRO GLOBO COMUM RETO D= 13 MM (1/2")</t>
  </si>
  <si>
    <t>73.49.12</t>
  </si>
  <si>
    <t>REGISTRO GLOBO COMUM RETO D= 25 MM (1")</t>
  </si>
  <si>
    <t>73.49.20</t>
  </si>
  <si>
    <t>REGISTRO GLOBO ANGULAR D= 63 MM (2 1/2")</t>
  </si>
  <si>
    <t>73.50.03</t>
  </si>
  <si>
    <t>SIFAO P/LAVATORIO DE COPO REGULAVEL 1X1 1/2" SIGMA OU EQUIVALENTE</t>
  </si>
  <si>
    <t>73.50.04</t>
  </si>
  <si>
    <t>SIFAO P/PIA DE COPO REGULAVEL 1 1/2X1 1/2"   SIGMA OU EQUIVALENTE</t>
  </si>
  <si>
    <t>73.51.01</t>
  </si>
  <si>
    <t>TORNEIRA COZINHA BANCA SAIDA LAT.1167-P 1/2" FABRI OU EQUIVALENTE</t>
  </si>
  <si>
    <t>73.51.02</t>
  </si>
  <si>
    <t>TORNEIRA MISTURADOR P/ LAVATORIO REF.217406 DOCOL OU EQUIVALENTE</t>
  </si>
  <si>
    <t>73.51.04</t>
  </si>
  <si>
    <t>TORNEIRA COZINHA BANCA SAIDA LAT.1167-DL 1/2" FABR OU EQUIVALENTE</t>
  </si>
  <si>
    <t>73.51.05</t>
  </si>
  <si>
    <t>TORNEIRA COZINHA PAREDE SAIDA LAT.1168-DL 1/2"FABR OU EQUIVALENTE</t>
  </si>
  <si>
    <t>73.51.06</t>
  </si>
  <si>
    <t>TORNEIRA TANQUE 1158-JR 1/2" FABRIMAR OU EQUIVALENTE</t>
  </si>
  <si>
    <t>73.51.07</t>
  </si>
  <si>
    <t>TORNEIRA COZINHA PAREDE 1157-P 1/2"FABRI OU EQUIVALENTE</t>
  </si>
  <si>
    <t>73.51.08</t>
  </si>
  <si>
    <t>TORNEIRA COZINHA MISTURADOR BANCA 1256-DL FABRIMAR OU EQUIVALENTE</t>
  </si>
  <si>
    <t>73.51.09</t>
  </si>
  <si>
    <t>TORNEIRA COZINHA MISTURADOR PAREDE 1258-DL FABRIM. OU EQUIVALENTE</t>
  </si>
  <si>
    <t>73.51.10</t>
  </si>
  <si>
    <t>TORNEIRA COZINHA PAREDE TOP JET 1171-DL 1/2" FABRI OU EQUIVALENTE</t>
  </si>
  <si>
    <t>73.51.11</t>
  </si>
  <si>
    <t>TORNEIRA P/ PIA COZ.  LINHA PERTUTTI DOCOL OU EQUIVALENTE</t>
  </si>
  <si>
    <t>73.51.12</t>
  </si>
  <si>
    <t>TORNEIRA TANQUE 1153-MY D= 1/2" FABRIMAR OU EQUIVALENTE</t>
  </si>
  <si>
    <t>73.51.15</t>
  </si>
  <si>
    <t>TORN. PRESSAO PRESMATIC REF. 17160606 DOCOL OU EQUIVALENTE</t>
  </si>
  <si>
    <t>73.51.16</t>
  </si>
  <si>
    <t>TORN. PRESSAO PRESMATIC BENEFIT REF.490706 DOCOL OU EQUIVALENTE</t>
  </si>
  <si>
    <t>73.51.17</t>
  </si>
  <si>
    <t>TORNEIRA P/ LAVATORIO LINHA PERTUTTI DOCOL OU EQUIVALENTE</t>
  </si>
  <si>
    <t>73.51.19</t>
  </si>
  <si>
    <t>TORNEIRA LAVATORIO 1190-DL 1/2" FABRIMAR OU EQUIVALENTE</t>
  </si>
  <si>
    <t>73.51.20</t>
  </si>
  <si>
    <t>TORNEIRA AQUAPRESS ANTIVANDALISMO 1180-AV FABRIMAR OU EQUIVALENTE</t>
  </si>
  <si>
    <t>73.51.22</t>
  </si>
  <si>
    <t>TORNEIRA DE BOIA 1350 D= 1/2" DECA OU EQUIVALENTE</t>
  </si>
  <si>
    <t>73.51.23</t>
  </si>
  <si>
    <t>TORNEIRA DE BOIA 1350 D= 3/4" DECA OU EQUIVALENTE</t>
  </si>
  <si>
    <t>73.51.24</t>
  </si>
  <si>
    <t>TORNEIRA DE BOIA 1350 D=   1" DECA OU EQUIVALENTE</t>
  </si>
  <si>
    <t>73.51.28</t>
  </si>
  <si>
    <t>TORNEIRA JARDIM 1128-MY 1/2" FABRIMAR OU EQUIVALENTE</t>
  </si>
  <si>
    <t>73.51.29</t>
  </si>
  <si>
    <t>TORNEIRA JARDIM 1128-MY 3/4" FABRIMAR OU EQUIVALENTE</t>
  </si>
  <si>
    <t>73.51.38</t>
  </si>
  <si>
    <t>CHAVE BOIA AUTOM.20A P/ RESERVATORIO (LENZ) OU EQUIVALENTE</t>
  </si>
  <si>
    <t>73.51.41</t>
  </si>
  <si>
    <t>TORNEIRA BOIA PARA CX. D´AGUA  3/4", PLENA OU EQUIVALENTE</t>
  </si>
  <si>
    <t>73.51.42</t>
  </si>
  <si>
    <t>TORNEIRA DE LIMPEZA 1128 JR D=1/2" FABRIMAR OU EQUIVALENTE</t>
  </si>
  <si>
    <t>73.51.44</t>
  </si>
  <si>
    <t>TORNEIRA P/ TANQUE 1153-JR 1/2" FABRIMAR OU EQUIVALENTE</t>
  </si>
  <si>
    <t>73.51.52</t>
  </si>
  <si>
    <t>TORNEIRA PARA LAVATORIO REF.1194-AS 1/2" FABRIMAR OU EQUIVALENTE</t>
  </si>
  <si>
    <t>73.51.53</t>
  </si>
  <si>
    <t>TORNEIRA P/ LAVAT. REF.1194- 1/2"INNOVARE FABRIMAR OU EQUIVALENTE</t>
  </si>
  <si>
    <t>73.52.01</t>
  </si>
  <si>
    <t>ACABAM.P/VALV. DESCARGA  ANTIVANDALISMO DOCOL 11/2 OU EQUIVALENTE</t>
  </si>
  <si>
    <t>73.52.02</t>
  </si>
  <si>
    <t>VALVULA P/PIA 3 1/2X1 1/2" 1623 CROMADO DARLIFLEX OU EQUIVALENTE</t>
  </si>
  <si>
    <t>73.52.04</t>
  </si>
  <si>
    <t>VALVULA P/LAVATORIO C/LADRAO 1603 7/8 DARLIFLEX OU EQUIVALENTE</t>
  </si>
  <si>
    <t>73.52.05</t>
  </si>
  <si>
    <t>VALVULA P/ LAVATORIO 1601 FABRIMAR OU EQUIVALENTE</t>
  </si>
  <si>
    <t>73.52.07</t>
  </si>
  <si>
    <t>VALVULA P/TANQUE 1 1/4" 1606 CROMADA DARLIFLEX OU EQUIVALENTE</t>
  </si>
  <si>
    <t>73.52.09</t>
  </si>
  <si>
    <t>VALVULA P/ MICTORIO PRESMATIC SIMPLES D=1/2" DOCOL OU EQUIVALENTE</t>
  </si>
  <si>
    <t>73.52.11</t>
  </si>
  <si>
    <t>VALVULA DE RETENÇAO PE C/CRIVO FABRIMAR D= 3/4" OU EQUIVALENTE</t>
  </si>
  <si>
    <t>73.52.12</t>
  </si>
  <si>
    <t>VALVULA DE RETENÇAO PE C/CRIVO FABRIMAR D= 1" OU EQUIVALENTE</t>
  </si>
  <si>
    <t>73.52.13</t>
  </si>
  <si>
    <t>VALVULA DE RETENÇAO PE C/CRIVO FABRIMAR D= 1 1/2" OU EQUIVALENTE</t>
  </si>
  <si>
    <t>73.52.14</t>
  </si>
  <si>
    <t>VALVULA DE RETENÇAO PE C/CRIVO FABRIMAR D= 2" OU EQUIVALENTE</t>
  </si>
  <si>
    <t>73.52.15</t>
  </si>
  <si>
    <t>VALVULA DE RETENÇAO  UNIVERSAL FABRIMAR D= 3/4" OU EQUIVALENTE</t>
  </si>
  <si>
    <t>73.52.16</t>
  </si>
  <si>
    <t>VALVULA DE RETENÇAO  UNIVERSAL FABRIMAR D= 1" OU EQUIVALENTE</t>
  </si>
  <si>
    <t>73.52.17</t>
  </si>
  <si>
    <t>VALVULA DE RETENÇAO  UNIVERSAL FABRIMAR D= 1 1/2" OU EQUIVALENTE</t>
  </si>
  <si>
    <t>73.52.18</t>
  </si>
  <si>
    <t>VALVULA DE RETENÇAO  UNIVERSAL FABRIMAR D= 2" OU EQUIVALENTE</t>
  </si>
  <si>
    <t>73.52.20</t>
  </si>
  <si>
    <t>VALVULA DESGARGA 3650 CR,C/ ACAB D=1 1/2" FABRIMAR OU EQUIVALENTE</t>
  </si>
  <si>
    <t>73.52.30</t>
  </si>
  <si>
    <t>VALVULA DE ESFERA EM LATAO D=1/2" BSP (AGUA)</t>
  </si>
  <si>
    <t>73.52.40</t>
  </si>
  <si>
    <t>VALVULA RETENÇAO HORIZONTAL PORTINHOLA 13MM - 1/2"</t>
  </si>
  <si>
    <t>73.52.44</t>
  </si>
  <si>
    <t>ACABAM. BENEFIT DOCOL PORTAD. NECESS. P/VALV. DESC OU EQUIVALENTE</t>
  </si>
  <si>
    <t>73.52.45</t>
  </si>
  <si>
    <t>VALVULA DE DESCARGA 11/2" DOCOL OU EQUIVALENTE</t>
  </si>
  <si>
    <t>73.52.46</t>
  </si>
  <si>
    <t>VALVULA RETENÇAO HORIZONTAL PORTINHOLA 63MM-2 1/2"</t>
  </si>
  <si>
    <t>73.52.74</t>
  </si>
  <si>
    <t>VALVULA PVC PARA LAVATORIO SEM UNHO No.11</t>
  </si>
  <si>
    <t>73.52.80</t>
  </si>
  <si>
    <t>VALVULA REGULADORA GAS P/FOGAO INDUS.1ESTAGIO 20KG</t>
  </si>
  <si>
    <t>73.52.81</t>
  </si>
  <si>
    <t>TE REVERSIVEL PARA 2 BOTIJOES ALIANCA OU EQUIVALENTE</t>
  </si>
  <si>
    <t>73.54.01</t>
  </si>
  <si>
    <t>KIT PADRAO COPASA 1/2" DE METAL OU EQUIVALENTE</t>
  </si>
  <si>
    <t>73.54.02</t>
  </si>
  <si>
    <t>KIT PADRAO COPASA 3/4" DE METAL OU EQUIVALENTE</t>
  </si>
  <si>
    <t>73.54.03</t>
  </si>
  <si>
    <t>KIT PADRAO COPASA   1" DE METAL OU EQUIVALENTE</t>
  </si>
  <si>
    <t>73.55.01</t>
  </si>
  <si>
    <t>EXTINTOR DE AGUA PRESSURIZADA CAPACIDADE= 10 L</t>
  </si>
  <si>
    <t>73.55.02</t>
  </si>
  <si>
    <t>EXTINTOR DE GAS CARBONICO (CO2) CAPACIDADE = 6KG</t>
  </si>
  <si>
    <t>73.55.03</t>
  </si>
  <si>
    <t>EXTINTOR DE INCENDIO PO QUIMICO - 6KG</t>
  </si>
  <si>
    <t>73.55.10</t>
  </si>
  <si>
    <t>ADAPTADOR DE ROSCA 5 FIOS D= 63 X 38 MM</t>
  </si>
  <si>
    <t>73.55.15</t>
  </si>
  <si>
    <t>ESGUICHO TIPO AGULHETA D= 38MM (1 1/2")</t>
  </si>
  <si>
    <t>73.55.16</t>
  </si>
  <si>
    <t>CHAVE STORZ EM ALUMÍNIO 1 1/2" P/ ABRIGO HIDRANTE</t>
  </si>
  <si>
    <t>73.55.20</t>
  </si>
  <si>
    <t>ABRIGO PARA HIDRANTE INTERNO 90X60X17 CM</t>
  </si>
  <si>
    <t>73.55.22</t>
  </si>
  <si>
    <t>ABRIGO PARA HIDRANTE INTERNO 75X45X17 CM</t>
  </si>
  <si>
    <t>73.55.26</t>
  </si>
  <si>
    <t>ABRIGO PARA EXTINTOR INCENDIO 75X30X25 CM</t>
  </si>
  <si>
    <t>73.55.30</t>
  </si>
  <si>
    <t>HIDRANTE DE RECALQUE COMPLETO</t>
  </si>
  <si>
    <t>73.55.32</t>
  </si>
  <si>
    <t>PRESSOSTATO DANFOS REGULAVEL 0 A 10 KGS OU EQUIVALENTE</t>
  </si>
  <si>
    <t>73.55.33</t>
  </si>
  <si>
    <t>EXTINTOR PO QUIMICO SECO ABC 4KG CAP. 2-A: 20-B: C</t>
  </si>
  <si>
    <t>73.55.34</t>
  </si>
  <si>
    <t>MANOMETRO WILLY COM ESCALA DE LEITURA 0 A 100 PSI OU EQUIVALENTE</t>
  </si>
  <si>
    <t>73.55.35</t>
  </si>
  <si>
    <t>EXTINTOR PO QUIMICO SECO BC 20B:C</t>
  </si>
  <si>
    <t>73.55.36</t>
  </si>
  <si>
    <t>CILINDRO DE PRESSAO OU MOLA PNEUMATICA D= 150 MM</t>
  </si>
  <si>
    <t>73.55.37</t>
  </si>
  <si>
    <t>LUMINARIA EMERG FAROIS DUPLOS HALOGENIO 55W WETZEL OU EQUIVALENTE</t>
  </si>
  <si>
    <t>73.55.40</t>
  </si>
  <si>
    <t>MANGUEIRA FIBRA SINTETICA TIPO 2 D= 38MM - 15 M</t>
  </si>
  <si>
    <t>73.55.42</t>
  </si>
  <si>
    <t>MANGUEIRA FIBRA SINTETICA TIPO 2 D= 38MM - 20 M</t>
  </si>
  <si>
    <t>73.55.48</t>
  </si>
  <si>
    <t>BOTOEIRA COMANDO MANUAL TIPO LIGA/DESLIGA</t>
  </si>
  <si>
    <t>73.55.50</t>
  </si>
  <si>
    <t>CILINDRO DE ACO PARA GAS G.L.P. CAPACIDADE= 45 KG</t>
  </si>
  <si>
    <t>73.55.51</t>
  </si>
  <si>
    <t>BICO BUNSEN JACKWAL OU EQUIVALENTE</t>
  </si>
  <si>
    <t>73.55.66</t>
  </si>
  <si>
    <t>SINALIZADOR EM PVC PARA EXTINTOR DE INCENDIO</t>
  </si>
  <si>
    <t>73.55.85</t>
  </si>
  <si>
    <t>AVISADOR SONORO E VISUAL MW  CONVENCIONAL OU EQUIVALENTE</t>
  </si>
  <si>
    <t>73.57.01</t>
  </si>
  <si>
    <t>73.57.04</t>
  </si>
  <si>
    <t>73.57.11</t>
  </si>
  <si>
    <t>73.57.12</t>
  </si>
  <si>
    <t>73.57.13</t>
  </si>
  <si>
    <t>73.57.14</t>
  </si>
  <si>
    <t>73.57.15</t>
  </si>
  <si>
    <t>RALO PVC C/SAIDA ARTICULADA C/GRELHA E PORTA GRELHA BRANCA 100X40 MM</t>
  </si>
  <si>
    <t>73.57.21</t>
  </si>
  <si>
    <t>RALO SECO QUADRADO PVC C/GRELHA BRANCA 100X53X40 MM</t>
  </si>
  <si>
    <t>73.57.30</t>
  </si>
  <si>
    <t>RALO SEMI-HEMISFERICO TIPO ABACAXI EM FERRO FUNDIDO DN 50MM</t>
  </si>
  <si>
    <t>73.57.31</t>
  </si>
  <si>
    <t>RALO SEMI-HEMISFERICO TIPO ABACAXI EM FERRO FUNDIDO DN 75MM</t>
  </si>
  <si>
    <t>73.57.32</t>
  </si>
  <si>
    <t>RALO SEMI-HEMISFERICO TIPO ABACAXI EM FERRO FUNDIDO DN 100MM</t>
  </si>
  <si>
    <t>73.57.40</t>
  </si>
  <si>
    <t>TERMINAL DE VENTILAÇAO PVC D= 50 MM</t>
  </si>
  <si>
    <t>73.57.42</t>
  </si>
  <si>
    <t>TERMINAL DE VENTILAÇAO PVC D= 75 MM</t>
  </si>
  <si>
    <t>73.57.50</t>
  </si>
  <si>
    <t>CAIXA DE DESCARGA EXTERNA ALTA CIFLEX 6L CIPLA OU EQUIVALENTE</t>
  </si>
  <si>
    <t>73.58.01</t>
  </si>
  <si>
    <t>BOMBA 1/2HP D= 1 1/4" DANCOR MOD.CAM W-9 TRIFASICA OU EQUIVALENTE</t>
  </si>
  <si>
    <t>73.58.02</t>
  </si>
  <si>
    <t>BOMBA 1 HP D= 1"  DANCOR MOD.CAM W-6 OU EQUIVALENTE</t>
  </si>
  <si>
    <t>73.58.04</t>
  </si>
  <si>
    <t>CONJ. MOTOBOMBA 3CV 220V TRIFASICO REF. CAM W16 OU EQUIVALENTE</t>
  </si>
  <si>
    <t>73.58.18</t>
  </si>
  <si>
    <t>BOMBA LEVE 1,5CV-220V-TRIFASICO VAZAO = 250L/MIN.</t>
  </si>
  <si>
    <t>73.65.01</t>
  </si>
  <si>
    <t>CUBA DE EMBUTIR OVAL (49 X 32,5 CM) CELITE/EQUIVALENTE</t>
  </si>
  <si>
    <t>73.65.05</t>
  </si>
  <si>
    <t>LAVATORIO BRANCO PEQUENO L915 LINHA RAVENA DECA OU EQUIVALENTE</t>
  </si>
  <si>
    <t>73.65.07</t>
  </si>
  <si>
    <t>LAV.SUSPENSO (46,5 X 34 CM) GUARAPARI LOGASA /EQUIVALENTE.</t>
  </si>
  <si>
    <t>73.65.09</t>
  </si>
  <si>
    <t>CUBA SOBREPOR OVAL (52 X 44,5 CM) CELITE / EQUIVALENTE</t>
  </si>
  <si>
    <t>73.65.10</t>
  </si>
  <si>
    <t>COLUNA PARA LAVAT. GRANDE/MEDIO 9120 CELITE AZALEA OU EQUIVALENTE</t>
  </si>
  <si>
    <t>73.65.11</t>
  </si>
  <si>
    <t>LAVATORIO SUSPENSO (41 X 29,5 CM) CELITE / EQUIVALENTE</t>
  </si>
  <si>
    <t>73.65.12</t>
  </si>
  <si>
    <t>LAVATORIO  DE PAREDE CELITE 02007 SAVEIRO OU EQUIVALENTE</t>
  </si>
  <si>
    <t>73.65.15</t>
  </si>
  <si>
    <t>LAVATORIO DE CANTO LINHA IZY L101 DECA OU EQUIVALENTE</t>
  </si>
  <si>
    <t>73.65.40</t>
  </si>
  <si>
    <t>LAVATORIO DE LOUCA SOBRE COLUNA LINHA VOGUE PLUS OU EQUIVALENTE</t>
  </si>
  <si>
    <t>73.65.41</t>
  </si>
  <si>
    <t>COLUNA SUSPENSA MEDIA UNIVERSAL REF.CS117 DECA OU EQUIVALENTE</t>
  </si>
  <si>
    <t>73.65.42</t>
  </si>
  <si>
    <t>COLUNA SUSPENSA REF.66201 P/LAVAT. LINHA FIT CELIT OU EQUIVALENTE</t>
  </si>
  <si>
    <t>73.65.45</t>
  </si>
  <si>
    <t>LAVATORIO LINHA FIT CELITE REF. 66006 OU EQUIVALENTE</t>
  </si>
  <si>
    <t>73.65.55</t>
  </si>
  <si>
    <t>LATATORIO DE CANTO COR BRANCA L76 MASTER DECA OU EQUIVALENTE</t>
  </si>
  <si>
    <t>73.66.01</t>
  </si>
  <si>
    <t>VASO SANITARIO CONVENC.BRANCA,AZALEA CELITE / EQUIVALENTE.</t>
  </si>
  <si>
    <t>73.66.02</t>
  </si>
  <si>
    <t>VASO SANITARIO BRANCA INFANTIL CELITE / EQUIVALENTE</t>
  </si>
  <si>
    <t>73.66.03</t>
  </si>
  <si>
    <t>VASO SANITARIO C/CAIXA ACOPLADA BRANCO CELITE/ECO OU EQUIVALENTE</t>
  </si>
  <si>
    <t>73.66.04</t>
  </si>
  <si>
    <t>VASO SANIT.ESPECIAL DECA P510  SEM ABERTURA OU EQUIVALENTE</t>
  </si>
  <si>
    <t>73.66.06</t>
  </si>
  <si>
    <t>ASSENTO SANITARIO  TONDO VOGUE PLUS OU EQUIVALENTE</t>
  </si>
  <si>
    <t>73.68.01</t>
  </si>
  <si>
    <t>MICTORIO SIFONADO LOUÇA BRANCA CELITE / EQUIVALENTE</t>
  </si>
  <si>
    <t>73.68.10</t>
  </si>
  <si>
    <t>MICTORIO ACO INOX DESENVOLVIMENTO= 1,00 M CHAPA 22</t>
  </si>
  <si>
    <t>73.68.11</t>
  </si>
  <si>
    <t>MICTORIO ACO INOX DESENVOLVIMENTO= 1,40 M CHAPA 22</t>
  </si>
  <si>
    <t>73.70.01</t>
  </si>
  <si>
    <t>CUBA PARA PIA ACO INOX NO. 1 METALPRESS/EQUIVALENTE</t>
  </si>
  <si>
    <t>73.70.02</t>
  </si>
  <si>
    <t>CUBA PARA PIA ACO INOX NO. 2 METALPRESS/EQUIVALENTE</t>
  </si>
  <si>
    <t>73.71.02</t>
  </si>
  <si>
    <t>TANQUE LOUCA BRANCA 22L C/COLUNA CELITE / EQUIVALENTE</t>
  </si>
  <si>
    <t>73.71.04</t>
  </si>
  <si>
    <t>COLUNA PARA TANQUE GRANDE/MEDIO CELITE OU EQUIVALENTE</t>
  </si>
  <si>
    <t>73.71.10</t>
  </si>
  <si>
    <t>TANQUE DE ACO INOXIDAVEL 1 BOJO 63X51 CM</t>
  </si>
  <si>
    <t>73.72.03</t>
  </si>
  <si>
    <t>BEBEDOURO INOX H= 1,00M A 1,12M ATENDE 80 PESSOAS</t>
  </si>
  <si>
    <t>73.72.06</t>
  </si>
  <si>
    <t>BEBEDOURO CONJUGADO EM INOX  ATENDE A 40 PESSOAS</t>
  </si>
  <si>
    <t>73.72.07</t>
  </si>
  <si>
    <t>BEBEDOURO INDUSTRIAL 50L</t>
  </si>
  <si>
    <t>73.72.50</t>
  </si>
  <si>
    <t>FILTRO RAVENA WP-200E 200C OU AP 200 AQUALAR</t>
  </si>
  <si>
    <t>73.72.75</t>
  </si>
  <si>
    <t>BEBEDOURO BDF 300 IBBL ATENDE 300PESSOAS OU EQUIVALENTE</t>
  </si>
  <si>
    <t>73.73.01</t>
  </si>
  <si>
    <t>PAPELEIRA DE LOUCA BRANCA REF.602 CELITE OU EQUIVALENTE</t>
  </si>
  <si>
    <t>73.73.02</t>
  </si>
  <si>
    <t>PORTA TOALHA P/ PAPEL LUXO AURIMAR CROMADO OU EQUIVALENTE</t>
  </si>
  <si>
    <t>73.73.05</t>
  </si>
  <si>
    <t>SABONETEIRA DE LOUCA BRANCA S/ ALCA REF.604 CELITE OU EQUIVALENTE</t>
  </si>
  <si>
    <t>73.73.07</t>
  </si>
  <si>
    <t>MEIA SABONETEIRA LOUCA BRANCA REF.604 CELITE OU EQUIVALENTE</t>
  </si>
  <si>
    <t>73.73.08</t>
  </si>
  <si>
    <t>PORTA SABAO LIQUIDO REF. SG4001 COLUMBUS OU EQUIVALENTE</t>
  </si>
  <si>
    <t>73.73.10</t>
  </si>
  <si>
    <t>CABIDE DE LOUCA BRANCA DOIS GANCHOS REF.610 CELITE OU EQUIVALENTE</t>
  </si>
  <si>
    <t>73.73.15</t>
  </si>
  <si>
    <t>ASSENTO PLASTICO BRANCO SIMPLES</t>
  </si>
  <si>
    <t>73.73.16</t>
  </si>
  <si>
    <t>CABIDE SIMPLES CROMADO VERSAILLES REF.08V MOLDENOX OU EQUIVALENTE</t>
  </si>
  <si>
    <t>73.73.17</t>
  </si>
  <si>
    <t>PAPELEIRA EM GANCHO CROMADO</t>
  </si>
  <si>
    <t>73.73.20</t>
  </si>
  <si>
    <t>ASSENTO PLASTICO BRANCO MACIO</t>
  </si>
  <si>
    <t>73.73.34</t>
  </si>
  <si>
    <t>BANCO ARTICULADO EM ACO INOX 70X45CM - PNE OU EQUIVALENTE</t>
  </si>
  <si>
    <t>73.73.35</t>
  </si>
  <si>
    <t>BANCO ARTICULADO EM AÇO INOX E RESINA FORMICA 70X45CM OU EQUIVALENTE</t>
  </si>
  <si>
    <t>73.80.10</t>
  </si>
  <si>
    <t>DESMOLDANTE PARA FORMA DE MADEIRA</t>
  </si>
  <si>
    <t>73.80.12</t>
  </si>
  <si>
    <t>FITA VEDA ROSCA 1/2" ROLO 50 M</t>
  </si>
  <si>
    <t>73.80.20</t>
  </si>
  <si>
    <t>ADESIVO PARA TUBOS DE PVC</t>
  </si>
  <si>
    <t>73.80.21</t>
  </si>
  <si>
    <t>SOLUÇAO LIMPADORA</t>
  </si>
  <si>
    <t>73.80.22</t>
  </si>
  <si>
    <t>PASTA LUBRIFICANTE (PACOTE C/ 1 KG)</t>
  </si>
  <si>
    <t>PC</t>
  </si>
  <si>
    <t>73.80.31</t>
  </si>
  <si>
    <t>MANGUEIRA DE 15M P/JARDIM C/BICO,TIGRE OU EQUIVALENTE</t>
  </si>
  <si>
    <t>73.80.35</t>
  </si>
  <si>
    <t>MANGOTE ESPIRAFLEX P/ BOMBA D=2" COR LARANJA</t>
  </si>
  <si>
    <t>73.80.36</t>
  </si>
  <si>
    <t>MANGOTE ESPIRAFLEX P/ BOMBA D=3" COR LARANJA</t>
  </si>
  <si>
    <t>73.80.40</t>
  </si>
  <si>
    <t>MANGUEIRA PLASTICA PARA GAS D=3/8" X 1,20M</t>
  </si>
  <si>
    <t>74.01.01</t>
  </si>
  <si>
    <t>74.01.02</t>
  </si>
  <si>
    <t>74.01.03</t>
  </si>
  <si>
    <t>74.01.04</t>
  </si>
  <si>
    <t>74.01.05</t>
  </si>
  <si>
    <t>74.01.06</t>
  </si>
  <si>
    <t>74.01.07</t>
  </si>
  <si>
    <t>74.01.08</t>
  </si>
  <si>
    <t>74.01.10</t>
  </si>
  <si>
    <t>74.01.14</t>
  </si>
  <si>
    <t>ELETRODUTO PVC FLEXIVEL CORRUGADO, COR AMARELA, DE 25 MM (3/4")</t>
  </si>
  <si>
    <t>74.01.15</t>
  </si>
  <si>
    <t>ELETRODUTO PVC FLEXIVEL CORRUGADO, COR AMARELA, DE 32 MM (1")</t>
  </si>
  <si>
    <t>74.01.16</t>
  </si>
  <si>
    <t>ELETRODUTO FLEXÍVEL DE AÇO GALVANIZADO/ESTANHADO REVESTIDO DE PVC D=1"</t>
  </si>
  <si>
    <t>74.01.17</t>
  </si>
  <si>
    <t>ELETRODUTO FLEXÍVEL DE AÇO GALVANIZADO/ESTANHADO REVESTIDO DE PVC D=1 1/2"</t>
  </si>
  <si>
    <t>74.01.18</t>
  </si>
  <si>
    <t>ELETRODUTO FLEXÍVEL DE AÇO GALVANIZADO/ESTANHADO REVESTIDO DE PVC D=2"</t>
  </si>
  <si>
    <t>74.02.11</t>
  </si>
  <si>
    <t>ELETRODUTO GALV. À QUENTE, PESADO, PAREDE 2,25MM, 3/4", CONF. ABNT NBR 5598 OU EQUIVALENTE</t>
  </si>
  <si>
    <t>74.02.12</t>
  </si>
  <si>
    <t>ELETRODUTO GALV. À QUENTE, PESADO, PAREDE 2,65MM, 1", CONF. ABNT NBR 5598 OU EQUIVALENTE</t>
  </si>
  <si>
    <t>74.02.13</t>
  </si>
  <si>
    <t>ELETRODUTO GALV. À QUENTE, PESADO, PAREDE 2,65MM, 1 1/4", CONF. ABNT NBR 5598 OU EQUIVALENTE</t>
  </si>
  <si>
    <t>74.02.14</t>
  </si>
  <si>
    <t>ELETRODUTO GALV. À QUENTE, PESADO, PAREDE 3,00MM, 1 1/2", CONF. ABNT NBR 5598 OU EQUIVALENTE</t>
  </si>
  <si>
    <t>74.02.15</t>
  </si>
  <si>
    <t>ELETRODUTO GALV. À QUENTE, PESADO, PAREDE 3,00MM, 2", CONF. ABNT NBR 5598 OU EQUIVALENTE</t>
  </si>
  <si>
    <t>74.02.16</t>
  </si>
  <si>
    <t>ELETRODUTO GALV. À QUENTE, PESADO, PAREDE 3,35MM, 2 1/2", CONF. ABNT NBR 5598 OU EQUIVALENTE</t>
  </si>
  <si>
    <t>74.02.17</t>
  </si>
  <si>
    <t>ELETRODUTO GALV. À QUENTE, PESADO, PAREDE 3,35MM, 3", CONF. ABNT NBR 5598 OU EQUIVALENTE</t>
  </si>
  <si>
    <t>74.03.01</t>
  </si>
  <si>
    <t>ELETROCALHA GALV PERFURADA CH.24 SEM TAMPA 100X50 MM</t>
  </si>
  <si>
    <t>74.03.02</t>
  </si>
  <si>
    <t>ELETROCALHA GALV PERFURADA CH.24 SEM TAMPA 100X75 MM</t>
  </si>
  <si>
    <t>74.03.03</t>
  </si>
  <si>
    <t>ELETROCALHA GALV PERFURADA CH.24 SEM TAMPA 100X100 MM</t>
  </si>
  <si>
    <t>74.03.04</t>
  </si>
  <si>
    <t>ELETROCALHA GALV PERFURADA CH.24 SEM TAMPA 150X50 MM</t>
  </si>
  <si>
    <t>74.03.05</t>
  </si>
  <si>
    <t>ELETROCALHA GALV PERFURADA CH.24 SEM TAMPA 200X100 MM</t>
  </si>
  <si>
    <t>74.03.06</t>
  </si>
  <si>
    <t>ELETROCALHA GALV PERFURADA CH.24 SEM TAMPA 400X100 MM</t>
  </si>
  <si>
    <t>74.03.10</t>
  </si>
  <si>
    <t>PERFILADO PERFURADO CH.22 GALV. SEM TAMPA 38x38MM</t>
  </si>
  <si>
    <t>74.04.01</t>
  </si>
  <si>
    <t>TAMPA DE ENCAIXE PARA ELETROCALHA 100X50MM</t>
  </si>
  <si>
    <t>74.04.02</t>
  </si>
  <si>
    <t>TAMPA DE ENCAIXE PARA ELETROCALHA 100X75 MM</t>
  </si>
  <si>
    <t>74.04.03</t>
  </si>
  <si>
    <t>TAMPA DE ENCAIXE PARA ELETROCALHA 100X100MM</t>
  </si>
  <si>
    <t>74.04.04</t>
  </si>
  <si>
    <t>TAMPA DE ENCAIXE PARA ELETROCALHA 150X50MM</t>
  </si>
  <si>
    <t>74.04.05</t>
  </si>
  <si>
    <t>TAMPA DE ENCAIXE PARA ELETROCALHA 200X100MM</t>
  </si>
  <si>
    <t>74.04.06</t>
  </si>
  <si>
    <t>TAMPA DE ENCAIXE PARA ELETROCALHA 400X100MM</t>
  </si>
  <si>
    <t>74.04.09</t>
  </si>
  <si>
    <t>TAMPA DE ENCAIXE PARA PERFILADO 38 x 38 MM</t>
  </si>
  <si>
    <t>74.04.11</t>
  </si>
  <si>
    <t>TAMPA P/ CURVA HORIZONTAL 90° P/ ELETROC. 100X50 MM</t>
  </si>
  <si>
    <t>74.04.12</t>
  </si>
  <si>
    <t>TAMPA P/ CURVA HORIZONTAL 90° P/ ELETROC. 100X75 MM</t>
  </si>
  <si>
    <t>74.04.13</t>
  </si>
  <si>
    <t>TAMPA P/ CURVA HORIZONTAL 90° P/ ELETROC. 100X100 MM</t>
  </si>
  <si>
    <t>74.04.14</t>
  </si>
  <si>
    <t>TAMPA P/ CURVA HORIZONTAL 90° P/ ELETROC. 150X50 MM</t>
  </si>
  <si>
    <t>74.04.15</t>
  </si>
  <si>
    <t>TAMPA P/ CURVA HORIZONTAL 90° P/ ELETROC. 200X100MM</t>
  </si>
  <si>
    <t>74.04.16</t>
  </si>
  <si>
    <t>TAMPA P/ CURVA HORIZONTAL 90° P/ ELETROC. 400X100MM</t>
  </si>
  <si>
    <t>74.04.17</t>
  </si>
  <si>
    <t>TAMPA P/ CURVA VERTICAL 90° P/ ELETROC. 100X50 MM</t>
  </si>
  <si>
    <t>74.04.18</t>
  </si>
  <si>
    <t>TAMPA P/ CURVA VERTICAL 90° P/ ELETROC. 100X75 MM</t>
  </si>
  <si>
    <t>74.04.19</t>
  </si>
  <si>
    <t>TAMPA P/ CURVA VERTICAL 90° P/ ELETROC. 100X100 MM</t>
  </si>
  <si>
    <t>74.04.20</t>
  </si>
  <si>
    <t>TAMPA P/ CURVA VERTICAL 90° P/ ELETROC. 150X50 MM</t>
  </si>
  <si>
    <t>74.04.21</t>
  </si>
  <si>
    <t>TAMPA P/ CURVA VERTICAL 90° P/ ELETROC. 200X100 MM</t>
  </si>
  <si>
    <t>74.04.22</t>
  </si>
  <si>
    <t>TAMPA P/ CURVA VERTICAL 90° P/ ELETROC. 400X100 MM</t>
  </si>
  <si>
    <t>74.04.23</t>
  </si>
  <si>
    <t>TAMPA P/DERIVAÇÃO EM "T" HORIZ. 90° P/ ELET. 100X50 MM</t>
  </si>
  <si>
    <t>74.04.24</t>
  </si>
  <si>
    <t>TAMPA P/DERIVAÇÃO EM "T" HORIZ. 90° P/ ELET. 100X75 MM</t>
  </si>
  <si>
    <t>74.04.25</t>
  </si>
  <si>
    <t>TAMPA P/DERIVAÇÃO EM "T" HORIZ. 90° P/ ELET. 100X100 MM</t>
  </si>
  <si>
    <t>74.04.26</t>
  </si>
  <si>
    <t>TAMPA P/DERIVAÇÃO EM "T" HORIZ. 90° P/ ELET. 150X50 MM</t>
  </si>
  <si>
    <t>74.04.27</t>
  </si>
  <si>
    <t>TAMPA P/DERIVAÇÃO EM "T" HORIZ. 90° P/ ELET. 200X100 MM</t>
  </si>
  <si>
    <t>74.04.28</t>
  </si>
  <si>
    <t>TAMPA P/DERIVAÇÃO EM "T" HORIZ. 90° P/ ELET. 400X100 MM</t>
  </si>
  <si>
    <t>74.04.30</t>
  </si>
  <si>
    <t>VERGALHÃO DE AÇO ROSCA TOTAL D=1/4" L=3000MM</t>
  </si>
  <si>
    <t>74.04.31</t>
  </si>
  <si>
    <t>VERGALHÃO DE AÇO ROSCA TOTAL D=3/8" L=3000MM</t>
  </si>
  <si>
    <t>74.04.33</t>
  </si>
  <si>
    <t xml:space="preserve">SUPORTE VERTICAL P /ELETROCALHA 100X50 MM  </t>
  </si>
  <si>
    <t>74.04.34</t>
  </si>
  <si>
    <t>SUPORTE VERTICAL P/ ELETROCALHA 100X75 MM</t>
  </si>
  <si>
    <t>74.04.35</t>
  </si>
  <si>
    <t>SUPORTE VERTICAL P/ELETROCALHA 100X100 MM</t>
  </si>
  <si>
    <t>74.04.36</t>
  </si>
  <si>
    <t>SUPORTE VERTICAL P/ELETROCALHA 150X75 MM</t>
  </si>
  <si>
    <t>74.04.37</t>
  </si>
  <si>
    <t xml:space="preserve">SUPORTE VERTICAL P/ELETROCALHA 200X100 MM </t>
  </si>
  <si>
    <t>74.04.40</t>
  </si>
  <si>
    <t>CURVA HORIZONTAL 90° GALV. P/ ELETROC. 100X50MM</t>
  </si>
  <si>
    <t>74.04.41</t>
  </si>
  <si>
    <t>CURVA HORIZONTAL 90° GALV.  P/ ELETROC. 100X75MM</t>
  </si>
  <si>
    <t>74.04.42</t>
  </si>
  <si>
    <t>CURVA HORIZONTAL 90° GALV.  P/ ELETROC. 100X100 MM</t>
  </si>
  <si>
    <t>74.04.43</t>
  </si>
  <si>
    <t>CURVA HORIZONTAL 90°  GALV.  P/ ELETROC.  150X50 MM</t>
  </si>
  <si>
    <t>74.04.44</t>
  </si>
  <si>
    <t>CURVA HORIZONTAL  90° GALV.   P/ ELETROC. 200X100 MM</t>
  </si>
  <si>
    <t>74.04.45</t>
  </si>
  <si>
    <t>CURVA HORIZONTAL 90° GALV. P/ ELETROC. 400X100 MM</t>
  </si>
  <si>
    <t>74.04.48</t>
  </si>
  <si>
    <t>CURVA VERT. MULTI FUNÇÃO 45°/90°  P/ ELET. 100X50MM</t>
  </si>
  <si>
    <t>74.04.49</t>
  </si>
  <si>
    <t>CURVA VERT. MULTI FUNÇÃO 45°/ 90°  P/ ELET. 100X75 MM</t>
  </si>
  <si>
    <t>74.04.50</t>
  </si>
  <si>
    <t>CURVA VERT. MULTI FUNÇÃO 45°/ 90°  P/ ELET. 100X100 MM</t>
  </si>
  <si>
    <t>74.04.51</t>
  </si>
  <si>
    <t>CURVA VERT. MULTI FUNÇÃO 45°/ 90°  P/ ELET. 150X50 MM</t>
  </si>
  <si>
    <t>74.04.52</t>
  </si>
  <si>
    <t>CURVA VERT. MULTI FUNÇÃO 45°/ 90°  P/ ELET. 200X100 MM</t>
  </si>
  <si>
    <t>74.04.53</t>
  </si>
  <si>
    <t>CURVA VERT. MULTI FUNÇÃO 45°/ 90°  P/ ELET. 400X100 MM</t>
  </si>
  <si>
    <t>74.04.56</t>
  </si>
  <si>
    <t>DERIVAÇÃO EM T HORIZ. 90º GALV.P/ ELET. 100X50 MM</t>
  </si>
  <si>
    <t>74.04.57</t>
  </si>
  <si>
    <t>DERIVAÇÃO EM T HORIZ. 90º GALV.P/ ELET. 100X75 MM</t>
  </si>
  <si>
    <t>74.04.58</t>
  </si>
  <si>
    <t>DERIVAÇÃO EM T HORIZ. 90º GALV.P/ ELET. 100X100 MM</t>
  </si>
  <si>
    <t>74.04.59</t>
  </si>
  <si>
    <t>DERIVAÇÃO EM T HORIZ. 90º GALV.P/ ELET. 150X50 MM</t>
  </si>
  <si>
    <t>74.04.60</t>
  </si>
  <si>
    <t>DERIVAÇÃO EM T HORIZ. 90º GALV.P/ ELET. 200X100 MM</t>
  </si>
  <si>
    <t>74.04.61</t>
  </si>
  <si>
    <t>DERIVAÇÃO EM T HORIZ. 90º GALV.P/ ELET. 400X100 MM</t>
  </si>
  <si>
    <t>74.04.65</t>
  </si>
  <si>
    <t>FLANGE DE ACABAMENTO  GALV. P/ ELETROC. 100X50 MM</t>
  </si>
  <si>
    <t>74.04.66</t>
  </si>
  <si>
    <t>FLANGE DE ACABAMENTO  GALV. P/ ELETROC. 100X75 MM</t>
  </si>
  <si>
    <t>74.04.67</t>
  </si>
  <si>
    <t>FLANGE DE ACABAMENTO  GALV. P/ ELETROC. 100X100 MM</t>
  </si>
  <si>
    <t>74.04.68</t>
  </si>
  <si>
    <t>FLANGE DE ACABAMENTO  GALV. P/ ELETROC. 150X50 MM</t>
  </si>
  <si>
    <t>74.04.69</t>
  </si>
  <si>
    <t>FLANGE DE ACABAMENTO  GALV. P/ ELETROC. 200X100 MM</t>
  </si>
  <si>
    <t>74.04.70</t>
  </si>
  <si>
    <t>FLANGE DE ACABAMENTO  GALV. P/ ELETROC. 400X100 MM</t>
  </si>
  <si>
    <t>74.04.75</t>
  </si>
  <si>
    <t>TERMINAL PARA ELETROCALHA GALV.  100X50 MM</t>
  </si>
  <si>
    <t>74.04.76</t>
  </si>
  <si>
    <t>TERMINAL PARA ELETROCALHA GALV. 100X75 MM</t>
  </si>
  <si>
    <t>74.04.77</t>
  </si>
  <si>
    <t>TERMINAL PARA ELETROCALHA GALV. 100X10 0MM</t>
  </si>
  <si>
    <t>74.04.78</t>
  </si>
  <si>
    <t>TERMINAL PARA ELETROCALHA GALV. 150X50 MM</t>
  </si>
  <si>
    <t>74.04.79</t>
  </si>
  <si>
    <t>TERMINAL PARA ELETROCALHA GALV. 200X100 MM</t>
  </si>
  <si>
    <t>74.04.80</t>
  </si>
  <si>
    <t>TERMINAL PARA ELETROCALHA GALV. 400X100 MM</t>
  </si>
  <si>
    <t>74.04.85</t>
  </si>
  <si>
    <t>TALA RETA P/ EMENDA DE ELETROCALHA 50MM</t>
  </si>
  <si>
    <t>74.04.86</t>
  </si>
  <si>
    <t>TALA RETA P/ EMENDA DE ELETROCALHA 75MM</t>
  </si>
  <si>
    <t>74.04.87</t>
  </si>
  <si>
    <t>TALA RETA P/ EMENDA DE ELETROCALHA 100MM</t>
  </si>
  <si>
    <t>74.04.90</t>
  </si>
  <si>
    <t>REDUÇÃO CONCENTRICA P/ELETROCALHA 150X50 MM P/100X50 MM</t>
  </si>
  <si>
    <t>74.04.93</t>
  </si>
  <si>
    <t>MATA JUNTA "H" PARA ELETROCALHA  L = 100 MM</t>
  </si>
  <si>
    <t>74.04.94</t>
  </si>
  <si>
    <t>MATA JUNTA "H" PARA ELETROCALHA  L = 150 MM</t>
  </si>
  <si>
    <t>74.04.95</t>
  </si>
  <si>
    <t>MATA JUNTA "H" PARA ELETROCALHA  L = 200 MM</t>
  </si>
  <si>
    <t>74.04.96</t>
  </si>
  <si>
    <t>MATA JUNTA "H" PARA ELETROCALHA  L = 400 MM</t>
  </si>
  <si>
    <t>74.05.05</t>
  </si>
  <si>
    <t>GANCHO CURTO PARA PERFILADO</t>
  </si>
  <si>
    <t>74.05.07</t>
  </si>
  <si>
    <t>GANCHO CURTO PARA LUMINARIA</t>
  </si>
  <si>
    <t>74.05.08</t>
  </si>
  <si>
    <t>GANCHO LONGO PARA PERFILADO</t>
  </si>
  <si>
    <t>74.05.10</t>
  </si>
  <si>
    <t>SAIDA LATERAL DUPLA DE PERFILADO P/ELETRODUTO 3/4"</t>
  </si>
  <si>
    <t>74.05.11</t>
  </si>
  <si>
    <t>SAIDA FINAL DE PERFILADO P/ELETRODUTO 3/4"</t>
  </si>
  <si>
    <t>74.05.12</t>
  </si>
  <si>
    <t>SAIDA SUPERIOR DE PERFILADO P/ELETRODUTO 3/4"</t>
  </si>
  <si>
    <t>74.05.15</t>
  </si>
  <si>
    <t>PROLONGADOR SEXTAVADO GALV. P/  TIRANTE 1/4"X50  MM</t>
  </si>
  <si>
    <t>74.05.18</t>
  </si>
  <si>
    <t>JUNÇÃO INTERNA "I" P/PERFILADO 38X38MM</t>
  </si>
  <si>
    <t>74.05.19</t>
  </si>
  <si>
    <t>JUNÇÃO INTERNA "L" P/PERFILADO 38X38MM</t>
  </si>
  <si>
    <t>74.05.20</t>
  </si>
  <si>
    <t>JUNÇÃO INTERNA "T" P/PERFILADO 38X38MM</t>
  </si>
  <si>
    <t>74.05.21</t>
  </si>
  <si>
    <t>JUNÇÃO INTERNA "X" P/PERFILADO 38X38MM</t>
  </si>
  <si>
    <t>74.05.30</t>
  </si>
  <si>
    <t>PARAFUSO CABEÇA LENTILHA AUTOTRAVANTE 5/16"X1/2"</t>
  </si>
  <si>
    <t>74.05.31</t>
  </si>
  <si>
    <t>ARRUELA LISA 5/16"</t>
  </si>
  <si>
    <t>74.05.32</t>
  </si>
  <si>
    <t>PORCA SEXTAVADA 5/16"</t>
  </si>
  <si>
    <t>74.05.35</t>
  </si>
  <si>
    <t>CANTONEIRA ZZ ALTA</t>
  </si>
  <si>
    <t>74.05.37</t>
  </si>
  <si>
    <t>CHUMBADOR CBA COM PARAFUSO 5/16</t>
  </si>
  <si>
    <t>74.05.38</t>
  </si>
  <si>
    <t>ARRUELA LISA 1/4"</t>
  </si>
  <si>
    <t>74.05.39</t>
  </si>
  <si>
    <t>PORCA SEXTAVADA 1/4"</t>
  </si>
  <si>
    <t>74.05.40</t>
  </si>
  <si>
    <t>ARRUELA LISA 3/8"</t>
  </si>
  <si>
    <t>74.05.41</t>
  </si>
  <si>
    <t>PORCA SEXTAVADA 3/8"</t>
  </si>
  <si>
    <t>74.05.45</t>
  </si>
  <si>
    <t>PORCA LOSANGULAR COM PINO 5/16"</t>
  </si>
  <si>
    <t>74.05.46</t>
  </si>
  <si>
    <t>MÃO FRANCESA SIMPLES 100MM P/ ELETROCALHA</t>
  </si>
  <si>
    <t>74.05.47</t>
  </si>
  <si>
    <t>MÃO FRANCESA SIMPLES 200MM P/ ELETROCALHA</t>
  </si>
  <si>
    <t>74.05.48</t>
  </si>
  <si>
    <t>MÃO FRANCESA SIMPLES 400MM P/ ELETROCALHA</t>
  </si>
  <si>
    <t>74.05.49</t>
  </si>
  <si>
    <t>PARAFUSO CABEÇA REDONDA S-10  -6,3X50MM</t>
  </si>
  <si>
    <t>74.05.50</t>
  </si>
  <si>
    <t>BUCHA NYLON S-10</t>
  </si>
  <si>
    <t>74.05.60</t>
  </si>
  <si>
    <t>74.05.61</t>
  </si>
  <si>
    <t>74.08.04</t>
  </si>
  <si>
    <t>74.08.05</t>
  </si>
  <si>
    <t>74.08.06</t>
  </si>
  <si>
    <t>74.08.07</t>
  </si>
  <si>
    <t>CX. PASSAGEM FE. ESMALTADO FUNDO MOVEL 2" P.THOMEU OU EQUIVALENTE</t>
  </si>
  <si>
    <t>74.08.08</t>
  </si>
  <si>
    <t>CAIXA DE PASSAGEM OCTOGONAL 4 X4, EM ACO ESMALTADA, COM FUNDO MOVEL SIMPLES</t>
  </si>
  <si>
    <t>74.08.09</t>
  </si>
  <si>
    <t>CAIXA DE FERRO ESMALTADO HEXAGONAL COM FUNDO MOVEL 3"</t>
  </si>
  <si>
    <t>74.08.10</t>
  </si>
  <si>
    <t>CAIXA DE PISO METÁLICA 4X2" PARA TOMADA</t>
  </si>
  <si>
    <t>74.08.12</t>
  </si>
  <si>
    <t>CAIXA DE FERRO ESMALTADO OCTOGONAL DUPLA COM FUNDO MÓVEL</t>
  </si>
  <si>
    <t>74.08.14</t>
  </si>
  <si>
    <t>CAIXA DE PASSAGEM N 2, DE EMBUTIR, PADRAO TELEBRAS, DIMENSOES 20 X 20 X 12 CM, EM CHAPA DE ACO GALVANIZADO</t>
  </si>
  <si>
    <t>74.08.16</t>
  </si>
  <si>
    <t>CAIXA DE PASSAGEM N 3, DE EMBUTIR, PADRAO TELEBRAS, DIMENSOES 40 X 40 X 12 CM, EM CHAPA DE ACO GALVANIZADO</t>
  </si>
  <si>
    <t>74.08.17</t>
  </si>
  <si>
    <t>CAIXA DE PASSAGEM N 4, DE SOBREPOR, PADRAO TELEBRAS, DIMENSOES 60 X 60 X *12* CM, EM CHAPA DE ACO GALVANIZADO</t>
  </si>
  <si>
    <t>74.08.18</t>
  </si>
  <si>
    <t>CAIXA DE PASSAGEM N 5, DE SOBREPOR, PADRAO TELEBRAS, DIMENSOES 80 X 80 X *12* CM, EM CHAPA DE ACO GALVANIZADO</t>
  </si>
  <si>
    <t>74.08.19</t>
  </si>
  <si>
    <t>74.08.20</t>
  </si>
  <si>
    <t>74.08.21</t>
  </si>
  <si>
    <t>CAIXA OCTOGONAL FUNDO MOVEL EM PVC 4"X4" AMARELA P/ELETRODUTO FLEXIVEL CORRUGADO</t>
  </si>
  <si>
    <t>74.08.22</t>
  </si>
  <si>
    <t>74.08.23</t>
  </si>
  <si>
    <t>CAIXA DE PASSAGEM EM PVC 4"X2" AMARELA P/ELETRODUTO FLEXIVEL CORRUGADO</t>
  </si>
  <si>
    <t>74.08.24</t>
  </si>
  <si>
    <t>CX.EMBUTIR 4X2" AQUATIC REF. 64221 PIAL LEGRAND OU EQUIVALENTE</t>
  </si>
  <si>
    <t>74.08.25</t>
  </si>
  <si>
    <t>CAIXA DE PASSAGEM EM PVC 4"X2" PRETA P/ELETRODUTO ROSCÁVEL/SOLDÁVEL</t>
  </si>
  <si>
    <t>74.08.26</t>
  </si>
  <si>
    <t>CAIXA DE PASSAGEM EM PVC 4"X4" AMARELA P/ELETRODUTO FLEXIVEL CORRUGADO</t>
  </si>
  <si>
    <t>74.08.27</t>
  </si>
  <si>
    <t>CAIXA OCTOGONAL FUNDO MOVEL EM PVC 3"X3" AMARELA P/ELETRODUTO FLEXIVEL CORRUGADO</t>
  </si>
  <si>
    <t>74.08.28</t>
  </si>
  <si>
    <t>74.08.29</t>
  </si>
  <si>
    <t>CAIXA ZC PRE MOLDADA DE CONCRETO - CEMIG</t>
  </si>
  <si>
    <t>74.08.30</t>
  </si>
  <si>
    <t>CAIXA PARA MEDIDOR MONOFÁSICO E DISJUNTOR (CM-1) - CEMIG</t>
  </si>
  <si>
    <t>74.08.31</t>
  </si>
  <si>
    <t>CX. PADRAO CEMIG P/MED.POLIF.E DISJ. 46x35x21 CM-2 OU EQUIVALENTE</t>
  </si>
  <si>
    <t>74.08.33</t>
  </si>
  <si>
    <t xml:space="preserve">CAIXA P20(20X20cm) DE FERRO FUNDIDO COM TAMPA PARA TELEFONE </t>
  </si>
  <si>
    <t>74.08.34</t>
  </si>
  <si>
    <t>CAIXA PARA PROTEÇÃO GERAL PARA DISJUNTORES DE ATÉ 225A (CM-8) - CEMIG</t>
  </si>
  <si>
    <t>74.08.35</t>
  </si>
  <si>
    <t>CAIXA DE PASSAGEM, EMBUTIR 20X20X09CM CPE-20 OU EQUIVALENTE</t>
  </si>
  <si>
    <t>74.08.36</t>
  </si>
  <si>
    <t>CAIXA DE PASSAGEM, EMBUTIR 30X30X12CM CPE-30 OU EQUIVALENTE</t>
  </si>
  <si>
    <t>74.08.37</t>
  </si>
  <si>
    <t>CAIXA DE PASSAGEM METALICA DE SOBREPOR COM TAMPA PARAFUSADA, DIMENSOES 15 X 15 X 10 CM</t>
  </si>
  <si>
    <t>74.08.38</t>
  </si>
  <si>
    <t>74.08.39</t>
  </si>
  <si>
    <t>74.08.40</t>
  </si>
  <si>
    <t>CX. PADRAO CEMIG P/MED.POLIF.E DISJ. 55x60x24 CM-3 OU EQUIVALENTE</t>
  </si>
  <si>
    <t>74.08.42</t>
  </si>
  <si>
    <t>CAIXA DE PASSAGEM EM ALUMÍNIO PARA PISO 100X100X60mm</t>
  </si>
  <si>
    <t>74.08.43</t>
  </si>
  <si>
    <t>CAIXA DE PASSAGEM EM ALUMÍNIO PARA PISO 200X200X100mm</t>
  </si>
  <si>
    <t>74.08.44</t>
  </si>
  <si>
    <t>CAIXA DE PASSAGEM EM ALUMÍNIO  PARA PISO 300X300X120mm</t>
  </si>
  <si>
    <t>74.08.46</t>
  </si>
  <si>
    <t>CAIXA DE PASSAGEM EM ALUMÍNIO PARA PISO 150X150X100mm</t>
  </si>
  <si>
    <t>74.08.47</t>
  </si>
  <si>
    <t>CAIXA DE PASSAGEM EM ALUMÍNIO PARA PISO 400X400X200mm</t>
  </si>
  <si>
    <t>74.08.50</t>
  </si>
  <si>
    <t>TAMPA E ARO DE FERRO FUNDIDO LEVE PARA CAIXA ZA (PASSEIO) - CEMIG</t>
  </si>
  <si>
    <t>74.08.51</t>
  </si>
  <si>
    <t>TAMPA E ARO DE FERRO FUNDIDO LEVE PARA CAIXA ZB (PASSEIO) - CEMIG</t>
  </si>
  <si>
    <t>74.08.52</t>
  </si>
  <si>
    <t>TAMPA E ARO DE FERRO FUNDIDO LEVE PARA CAIXA ZC (PASSEIO) - CEMIG</t>
  </si>
  <si>
    <t>74.08.53</t>
  </si>
  <si>
    <t>TAMPA E ARO DE FERRO FUNDIDO PARA CAIXA ZC (GARAGEM) - CEMIG</t>
  </si>
  <si>
    <t>74.08.76</t>
  </si>
  <si>
    <t>CAIXA PARA TELEFONE N°6 EM AÇO 120X120X12cm</t>
  </si>
  <si>
    <t>74.09.02</t>
  </si>
  <si>
    <t>QUADRO DE DISTRIBUIÇÃO EMBUTIR 6UL/8DIN PVC SEM BARRAMENTO</t>
  </si>
  <si>
    <t>74.09.03</t>
  </si>
  <si>
    <t>QUADRO DE DISTRIBUIÇÃO EMBUTIR 12UL/16DIN PVC SEM BARRAMENTO</t>
  </si>
  <si>
    <t>74.09.22</t>
  </si>
  <si>
    <t>QUADRO DE FORÇA PARA MOTOR DE 1,5CV 220V TRIFASICO</t>
  </si>
  <si>
    <t>74.09.23</t>
  </si>
  <si>
    <t>QUADRO DE DISTRIBUICAO COM BARRAMENTO TRIFASICO, DE EMBUTIR, EM CHAPA DE ACO GALVANIZADO, PARA 18 DISJUNTORES DIN, 100 A</t>
  </si>
  <si>
    <t>74.09.51</t>
  </si>
  <si>
    <t>QUADRO DE FORÇA PARA MOTOR 3CV 220V TRIFASICO</t>
  </si>
  <si>
    <t>74.10.22</t>
  </si>
  <si>
    <t>DISJUNTOR TERMOMAGNÉTICO TIPO NEMA, MONOPOLAR 40A, TENSAO MAXIMA DE 240 V</t>
  </si>
  <si>
    <t>74.10.23</t>
  </si>
  <si>
    <t>DISJUNTOR TERMOMAGNÉTICO TIPO NEMA, MONOPOLAR 70A, TENSAO MAXIMA DE 240 V</t>
  </si>
  <si>
    <t>74.10.24</t>
  </si>
  <si>
    <t>DISJUNTOR TERMOMAGNÉTICO TIPO NEMA, BIPOLAR 40A, TENSAO MAXIMA DE 240 V</t>
  </si>
  <si>
    <t>74.10.25</t>
  </si>
  <si>
    <t>DISJUNTOR TERMOMAGNÉTICO TIPO NEMA, BIPOLAR 60A, TENSAO MAXIMA DE 240 V</t>
  </si>
  <si>
    <t>74.10.26</t>
  </si>
  <si>
    <t>DISJUNTOR TERMOMAGNÉTICO TIPO NEMA, TRIPOLAR 40A, TENSAO MAXIMA DE 240 V</t>
  </si>
  <si>
    <t>74.10.27</t>
  </si>
  <si>
    <t>DISJUNTOR TERMOMAGNÉTICO TIPO NEMA, TRIPOLAR 60A, TENSAO MAXIMA DE 240 V</t>
  </si>
  <si>
    <t>74.10.28</t>
  </si>
  <si>
    <t>DISJUNTOR TERMOMAGNÉTICO TIPO NEMA, TRIPOLAR 70A, TENSAO MAXIMA DE 240 V</t>
  </si>
  <si>
    <t>74.10.29</t>
  </si>
  <si>
    <t>DISJUNTOR TERMOMAGNÉTICO TIPO NEMA, TRIPOLAR 100A, TENSAO MAXIMA DE 240 V</t>
  </si>
  <si>
    <t>74.10.30</t>
  </si>
  <si>
    <t>DISJUNTOR TERMOMAGNÉTICO TIPO NEMA, TRIPOLAR 120A, TENSAO MAXIMA DE 240 V</t>
  </si>
  <si>
    <t>74.10.31</t>
  </si>
  <si>
    <t>DISJUNTOR TERMOMAGNÉTICO TIPO NEMA, TRIPOLAR 150A, TENSAO MAXIMA DE 240 V</t>
  </si>
  <si>
    <t>74.10.32</t>
  </si>
  <si>
    <t>DISJUNTOR TERMOMAGNÉTICO TIPO NEMA, TRIPOLAR 175A, TENSAO MAXIMA DE 240 V</t>
  </si>
  <si>
    <t>74.10.33</t>
  </si>
  <si>
    <t>DISJUNTOR TERMOMAGNÉTICO TIPO NEMA, TRIPOLAR 200A, TENSAO MAXIMA DE 240 V</t>
  </si>
  <si>
    <t>74.10.34</t>
  </si>
  <si>
    <t>DISJUNTOR TERMOMAGNÉTICO TIPO DIN, MONOPOLAR 10A, CURVA B, TENSAO MAXIMA DE 240 V</t>
  </si>
  <si>
    <t>74.10.35</t>
  </si>
  <si>
    <t>DISJUNTOR TERMOMAGNÉTICO TIPO DIN, MONOPOLAR 16A, CURVA B, TENSAO MAXIMA DE 240 V</t>
  </si>
  <si>
    <t>74.10.36</t>
  </si>
  <si>
    <t>DISJUNTOR TERMOMAGNÉTICO TIPO DIN, MONOPOLAR 20A, CURVA B, TENSAO MAXIMA DE 240 V</t>
  </si>
  <si>
    <t>74.10.37</t>
  </si>
  <si>
    <t>DISJUNTOR TERMOMAGNÉTICO TIPO DIN, MONOPOLAR 25A, CURVA B, TENSAO MAXIMA DE 240 V</t>
  </si>
  <si>
    <t>74.10.38</t>
  </si>
  <si>
    <t>DISJUNTOR TERMOMAGNÉTICO TIPO DIN, MONOPOLAR 32A, CURVA B, TENSAO MAXIMA DE 240 V</t>
  </si>
  <si>
    <t>74.10.39</t>
  </si>
  <si>
    <t>DISJUNTOR TERMOMAGNÉTICO TIPO DIN, MONOPOLAR 40A, CURVA B, TENSAO MAXIMA DE 240 V</t>
  </si>
  <si>
    <t>74.10.40</t>
  </si>
  <si>
    <t>DISJUNTOR TERMOMAGNÉTICO TIPO DIN, MONOPOLAR 50A, CURVA B, TENSAO MAXIMA DE 240 V</t>
  </si>
  <si>
    <t>74.10.41</t>
  </si>
  <si>
    <t>DISJUNTOR TERMOMAGNÉTICO TIPO DIN, MONOPOLAR 63A, CURVA B, TENSAO MAXIMA DE 240 V</t>
  </si>
  <si>
    <t>74.10.42</t>
  </si>
  <si>
    <t>DISJUNTOR TERMOMAGNÉTICO TIPO DIN, BIPOLAR 10A, CURVA B, TENSAO MAXIMA DE 240 V</t>
  </si>
  <si>
    <t>74.10.43</t>
  </si>
  <si>
    <t>DISJUNTOR TERMOMAGNÉTICO TIPO DIN, BIPOLAR 16A, CURVA B, TENSAO MAXIMA DE 240 V</t>
  </si>
  <si>
    <t>74.10.44</t>
  </si>
  <si>
    <t>DISJUNTOR TERMOMAGNÉTICO TIPO DIN, BIPOLAR 20A, CURVA B, TENSAO MAXIMA DE 240 V</t>
  </si>
  <si>
    <t>74.10.45</t>
  </si>
  <si>
    <t>DISJUNTOR TERMOMAGNÉTICO TIPO DIN, BIPOLAR 25A, CURVA B, TENSAO MAXIMA DE 240 V</t>
  </si>
  <si>
    <t>74.10.46</t>
  </si>
  <si>
    <t>DISJUNTOR TERMOMAGNÉTICO TIPO DIN, BIPOLAR 32A, CURVA B, TENSAO MAXIMA DE 240 V</t>
  </si>
  <si>
    <t>74.10.47</t>
  </si>
  <si>
    <t>DISJUNTOR TERMOMAGNÉTICO TIPO DIN, BIPOLAR 40A, CURVA B, TENSAO MAXIMA DE 240 V</t>
  </si>
  <si>
    <t>74.10.48</t>
  </si>
  <si>
    <t>DISJUNTOR TERMOMAGNÉTICO TIPO DIN, BIPOLAR 50A, CURVA B, TENSAO MAXIMA DE 240 V</t>
  </si>
  <si>
    <t>74.10.49</t>
  </si>
  <si>
    <t>DISJUNTOR TERMOMAGNÉTICO TIPO DIN, BIPOLAR 63A, CURVA B, TENSAO MAXIMA DE 240 V</t>
  </si>
  <si>
    <t>74.10.54</t>
  </si>
  <si>
    <t>INTERRUPTOR DIFERENCIAL RESIDUAL 25A-30mA, BIPOLAR</t>
  </si>
  <si>
    <t>74.10.55</t>
  </si>
  <si>
    <t>INTERRUPTOR DIFERENCIAL RESIDUAL 40A-30mA,BIPOLAR</t>
  </si>
  <si>
    <t>74.10.56</t>
  </si>
  <si>
    <t>DISJUNTOR TERMOMAGNÉTICO TIPO DIN, TRIPOLAR 10A, CURVA B, TENSAO MAXIMA DE 240 V</t>
  </si>
  <si>
    <t>74.10.57</t>
  </si>
  <si>
    <t>DISJUNTOR TERMOMAGNÉTICO TIPO DIN, TRIPOLAR 16A, CURVA B, TENSAO MAXIMA DE 240 V</t>
  </si>
  <si>
    <t>74.10.58</t>
  </si>
  <si>
    <t>DISJUNTOR TERMOMAGNÉTICO TIPO DIN, TRIPOLAR 20A, CURVA B, TENSAO MAXIMA DE 240 V</t>
  </si>
  <si>
    <t>74.10.59</t>
  </si>
  <si>
    <t>DISJUNTOR TERMOMAGNÉTICO TIPO DIN, TRIPOLAR 25A, CURVA B, TENSAO MAXIMA DE 240 V</t>
  </si>
  <si>
    <t>74.10.60</t>
  </si>
  <si>
    <t>DISJUNTOR TERMOMAGNÉTICO TIPO DIN, TRIPOLAR 32A, CURVA B, TENSAO MAXIMA DE 240 V</t>
  </si>
  <si>
    <t>74.10.61</t>
  </si>
  <si>
    <t>DISJUNTOR TERMOMAGNÉTICO TIPO DIN, TRIPOLAR 40A, CURVA B, TENSAO MAXIMA DE 240 V</t>
  </si>
  <si>
    <t>74.10.62</t>
  </si>
  <si>
    <t>DISJUNTOR TERMOMAGNÉTICO TIPO DIN, TRIPOLAR 50A, CURVA B, TENSAO MAXIMA DE 240 V</t>
  </si>
  <si>
    <t>74.10.63</t>
  </si>
  <si>
    <t>DISJUNTOR TERMOMAGNÉTICO TIPO DIN, TRIPOLAR 63A, CURVA B, TENSAO MAXIMA DE 240 V</t>
  </si>
  <si>
    <t>74.12.39</t>
  </si>
  <si>
    <t>CHAVE MAGNETICA EXTERNA 1x30 A MOD. 6904 TECNOWATT OU EQUIVALENTE</t>
  </si>
  <si>
    <t>74.12.40</t>
  </si>
  <si>
    <t>CHAVE MAGNETICA EXT. 1x50A MOD. 6905 TECNOWATT OU EQUIVALENTE</t>
  </si>
  <si>
    <t>74.12.41</t>
  </si>
  <si>
    <t>CHAVE MAGNETICA EXTERNA 2x30A MOD. 6906 TECNOWATT OU EQUIVALENTE</t>
  </si>
  <si>
    <t>74.13.26</t>
  </si>
  <si>
    <t>74.13.27</t>
  </si>
  <si>
    <t>RELE FOTOELETRICO 1800VA RM-10 220V</t>
  </si>
  <si>
    <t>74.13.28</t>
  </si>
  <si>
    <t>74.13.49</t>
  </si>
  <si>
    <t>74.13.50</t>
  </si>
  <si>
    <t>74.13.51</t>
  </si>
  <si>
    <t>74.14.04</t>
  </si>
  <si>
    <t>74.14.05</t>
  </si>
  <si>
    <t>74.14.06</t>
  </si>
  <si>
    <t>74.14.07</t>
  </si>
  <si>
    <t>74.14.08</t>
  </si>
  <si>
    <t>74.14.11</t>
  </si>
  <si>
    <t>74.16.01</t>
  </si>
  <si>
    <t>74.16.02</t>
  </si>
  <si>
    <t>74.16.03</t>
  </si>
  <si>
    <t>74.16.04</t>
  </si>
  <si>
    <t>74.16.05</t>
  </si>
  <si>
    <t>74.16.06</t>
  </si>
  <si>
    <t>74.16.07</t>
  </si>
  <si>
    <t>74.16.08</t>
  </si>
  <si>
    <t>74.16.09</t>
  </si>
  <si>
    <t>74.16.10</t>
  </si>
  <si>
    <t>74.16.11</t>
  </si>
  <si>
    <t>74.16.12</t>
  </si>
  <si>
    <t>74.16.37</t>
  </si>
  <si>
    <t>74.16.38</t>
  </si>
  <si>
    <t>74.16.39</t>
  </si>
  <si>
    <t>74.16.40</t>
  </si>
  <si>
    <t>74.16.41</t>
  </si>
  <si>
    <t>74.16.42</t>
  </si>
  <si>
    <t>74.16.43</t>
  </si>
  <si>
    <t>74.16.44</t>
  </si>
  <si>
    <t>74.16.45</t>
  </si>
  <si>
    <t>74.16.46</t>
  </si>
  <si>
    <t>74.16.47</t>
  </si>
  <si>
    <t>74.16.48</t>
  </si>
  <si>
    <t>74.17.11</t>
  </si>
  <si>
    <t>CABO DE COBRE NU (CORDOALHA) 10,0MM2</t>
  </si>
  <si>
    <t>74.17.12</t>
  </si>
  <si>
    <t>CABO DE COBRE NU (CORDOALHA) 16,0MM2</t>
  </si>
  <si>
    <t>74.17.13</t>
  </si>
  <si>
    <t>CABO DE COBRE NU (CORDOALHA) 25,0MM2</t>
  </si>
  <si>
    <t>74.17.14</t>
  </si>
  <si>
    <t>CABO DE COBRE NU (CORDOALHA) 35,0MM2</t>
  </si>
  <si>
    <t>74.17.15</t>
  </si>
  <si>
    <t>CABO DE COBRE NU (CORDOALHA) 50,0MM2</t>
  </si>
  <si>
    <t>74.17.16</t>
  </si>
  <si>
    <t>CABO DE COBRE NU (CORDOALHA) 70,0MM2</t>
  </si>
  <si>
    <t>74.17.54</t>
  </si>
  <si>
    <t>CONDULETE PVC UNIVERSAL 1/2" OU 3/4 TIGRE / EQUIVALENTE</t>
  </si>
  <si>
    <t>74.17.64</t>
  </si>
  <si>
    <t>TAMPA CEGA P/ CONDULETE DE PVC 3/4" TIGRE/EQUIVALENTE</t>
  </si>
  <si>
    <t>74.17.66</t>
  </si>
  <si>
    <t>TAMPA 1MOD. P/ CONDULETE 3/4" 94,5X50MM TIGRE/EQUIVALENTE.</t>
  </si>
  <si>
    <t>74.19.02</t>
  </si>
  <si>
    <t>74.19.03</t>
  </si>
  <si>
    <t>74.19.04</t>
  </si>
  <si>
    <t>74.19.05</t>
  </si>
  <si>
    <t>74.19.06</t>
  </si>
  <si>
    <t>CABO COAXIAL PARA ANTENA OU EQUIVALENTE</t>
  </si>
  <si>
    <t>74.19.20</t>
  </si>
  <si>
    <t>74.19.22</t>
  </si>
  <si>
    <t>74.19.24</t>
  </si>
  <si>
    <t>74.19.30</t>
  </si>
  <si>
    <t>74.19.31</t>
  </si>
  <si>
    <t>74.19.32</t>
  </si>
  <si>
    <t>74.19.33</t>
  </si>
  <si>
    <t>CABO TELEFONICO CTP - APL - 50, 50 PARES, USO EXTERNO</t>
  </si>
  <si>
    <t>74.19.35</t>
  </si>
  <si>
    <t>74.19.36</t>
  </si>
  <si>
    <t>CABO OPTICO CF0A 4 FIBRAS OU EQUIVALENTE</t>
  </si>
  <si>
    <t>74.21.15</t>
  </si>
  <si>
    <t>CONDULETE DE ALUMINIO TIPO C D=3/4"</t>
  </si>
  <si>
    <t>74.21.53</t>
  </si>
  <si>
    <t>CONDULETE DE ALUMINIO TIPO C D=1"</t>
  </si>
  <si>
    <t>74.21.54</t>
  </si>
  <si>
    <t>CONDULETE DE ALUMINIO TIPO C D=2"</t>
  </si>
  <si>
    <t>74.21.68</t>
  </si>
  <si>
    <t>CONDULETE DUPLO 3/4"</t>
  </si>
  <si>
    <t>74.21.69</t>
  </si>
  <si>
    <t>TAMPA CEGA P/ CONDULETE D=3/4"</t>
  </si>
  <si>
    <t>74.21.70</t>
  </si>
  <si>
    <t>TAMPA P/ CONDULETE C/ FURO RETANGULAR WETZEL OU EQUIVALENTE</t>
  </si>
  <si>
    <t>74.21.75</t>
  </si>
  <si>
    <t>TAMPA P/ CONDULETE C/ FURO REDONDO WETZEL OU EQUIVALENTE</t>
  </si>
  <si>
    <t>74.24.01</t>
  </si>
  <si>
    <t>74.24.02</t>
  </si>
  <si>
    <t>74.24.03</t>
  </si>
  <si>
    <t>74.24.04</t>
  </si>
  <si>
    <t>74.24.05</t>
  </si>
  <si>
    <t>INTERRUPTOR SIMPLES10A/250V R.1000 S/PLACA OU EQUIVALENTE</t>
  </si>
  <si>
    <t>74.24.07</t>
  </si>
  <si>
    <t>74.24.12</t>
  </si>
  <si>
    <t>74.24.14</t>
  </si>
  <si>
    <t>74.24.16</t>
  </si>
  <si>
    <t>74.24.18</t>
  </si>
  <si>
    <t>74.24.19</t>
  </si>
  <si>
    <t>74.24.20</t>
  </si>
  <si>
    <t>74.24.26</t>
  </si>
  <si>
    <t>74.24.31</t>
  </si>
  <si>
    <t>74.24.33</t>
  </si>
  <si>
    <t>74.24.43</t>
  </si>
  <si>
    <t>TOMADA 2P+T EM COND. 3/4"  REF.54328 SILENTOQUE OU EQUIVALENTE</t>
  </si>
  <si>
    <t>74.24.45</t>
  </si>
  <si>
    <t>CONJUNTO 1 INTER.+1TOM.2P+T REF54337 S/PLACA SILEN OU EQUIVALENTE</t>
  </si>
  <si>
    <t>74.24.46</t>
  </si>
  <si>
    <t>74.24.48</t>
  </si>
  <si>
    <t>74.24.49</t>
  </si>
  <si>
    <t>74.24.50</t>
  </si>
  <si>
    <t>TOMADA UNIVERSAL 2P+T 10A-250V NBR 14136</t>
  </si>
  <si>
    <t>74.24.51</t>
  </si>
  <si>
    <t>TOMADA UNIVERSAL 2P+T 20A-250V NBR 14136</t>
  </si>
  <si>
    <t>74.24.57</t>
  </si>
  <si>
    <t xml:space="preserve">TOMADA DE EMBUTIR PARA TELEFONE SEM PLACA 4 POLOS </t>
  </si>
  <si>
    <t>74.24.62</t>
  </si>
  <si>
    <t>CANALETA PARA FIXAÇÃO 5 BLOCOS BLI-10/BLI-20</t>
  </si>
  <si>
    <t>74.24.63</t>
  </si>
  <si>
    <t>ABRACADEIRA PADRAO TELEMAR BC-1</t>
  </si>
  <si>
    <t>74.24.64</t>
  </si>
  <si>
    <t>ABRACADEIRA PADRAO TELEMAR BC-2</t>
  </si>
  <si>
    <t>74.24.65</t>
  </si>
  <si>
    <t>ABRACADEIRA PADRAO TELEMAR BC-3</t>
  </si>
  <si>
    <t>74.24.66</t>
  </si>
  <si>
    <t>ABRACADEIRA PADRAO TELEMAT BC-4</t>
  </si>
  <si>
    <t>74.24.68</t>
  </si>
  <si>
    <t>BORNE FEMEA PARA PINO BANANA PADRAO TELEMAR</t>
  </si>
  <si>
    <t>74.24.70</t>
  </si>
  <si>
    <t>BLOCO DE LIGACAO INTERNA BLI -10 (P.TELEBRAS)</t>
  </si>
  <si>
    <t>74.24.71</t>
  </si>
  <si>
    <t>ANEL GUIA COM ROSCA SOBERBA AGS-1 - 25mm</t>
  </si>
  <si>
    <t>74.24.75</t>
  </si>
  <si>
    <t>74.24.76</t>
  </si>
  <si>
    <t>MÓDULO SAÍDA DE FIO D=11mm</t>
  </si>
  <si>
    <t>74.24.77</t>
  </si>
  <si>
    <t>PULSADOR PARA CAMPAINHA SEM PLACA 10A-250V</t>
  </si>
  <si>
    <t>74.24.78</t>
  </si>
  <si>
    <t>SUPORTE PARA CAIXA 2X4" 1 MÓDULO DE INTERRUPTOR</t>
  </si>
  <si>
    <t>74.24.79</t>
  </si>
  <si>
    <t>74.24.80</t>
  </si>
  <si>
    <t>74.25.01</t>
  </si>
  <si>
    <t>PLACA TERMOPL. P/ CX.2x4" R.8501 PIAL OU EQUIVALENTE</t>
  </si>
  <si>
    <t>74.25.02</t>
  </si>
  <si>
    <t>PLACA 2X4" PARA 1 TOMADA REDONDA</t>
  </si>
  <si>
    <t>74.25.03</t>
  </si>
  <si>
    <t>PLACA 2X4" PARA CABO COAXIAL (FURO PARA PINO JACK)</t>
  </si>
  <si>
    <t>74.25.04</t>
  </si>
  <si>
    <t>74.25.10</t>
  </si>
  <si>
    <t>PLACA TERMOPLÁSTICA CEGA PARA CAIXA 4X4"</t>
  </si>
  <si>
    <t>74.25.11</t>
  </si>
  <si>
    <t>PLACA CEGA PARA CAIXA 2X4"</t>
  </si>
  <si>
    <t>74.25.12</t>
  </si>
  <si>
    <t>PLACA CEGA PARA CAIXA 4X4"</t>
  </si>
  <si>
    <t>74.26.03</t>
  </si>
  <si>
    <t>GUIA DE CABOS P/ RACK 1U</t>
  </si>
  <si>
    <t>74.26.04</t>
  </si>
  <si>
    <t>BLOCO PARA 50 PARES K110-50 SS P/ LIGAçAO OU EQUIVALENTE</t>
  </si>
  <si>
    <t>74.26.05</t>
  </si>
  <si>
    <t>CALHA C/ 8 TOMADAS 19"</t>
  </si>
  <si>
    <t>74.26.06</t>
  </si>
  <si>
    <t>CALHA C/ 4 TOMADAS 19"</t>
  </si>
  <si>
    <t>74.26.07</t>
  </si>
  <si>
    <t>74.26.08</t>
  </si>
  <si>
    <t>74.26.09</t>
  </si>
  <si>
    <t>MODULO HITOP (GARRA), 19" 16U OU EQUIVALENTE</t>
  </si>
  <si>
    <t>74.26.11</t>
  </si>
  <si>
    <t>PAINEL CEGO,REF. KN-BLIND DA PLP OU EQUIVALENTE</t>
  </si>
  <si>
    <t>74.26.13</t>
  </si>
  <si>
    <t>ORGANIZ. CABOS 1U</t>
  </si>
  <si>
    <t>74.26.15</t>
  </si>
  <si>
    <t>74.26.16</t>
  </si>
  <si>
    <t>74.26.23</t>
  </si>
  <si>
    <t>IDENTIF. TESTE E CERTIFICAO DE PONTOS REDE LOGICA OU EQUIVALENTE</t>
  </si>
  <si>
    <t>74.28.01</t>
  </si>
  <si>
    <t>TERMINAL DE PRESSÃO 16,0MM2 DE COBRE OU BRONZE PARA ATERRAMENTO</t>
  </si>
  <si>
    <t>74.28.02</t>
  </si>
  <si>
    <t>CONECTOR METALICO TIPO PARAFUSO FENDIDO (SPLIT BOLT), PARA CABOS 10 MM2</t>
  </si>
  <si>
    <t>74.28.03</t>
  </si>
  <si>
    <t>74.28.04</t>
  </si>
  <si>
    <t>CONECTOR METALICO TIPO PARAFUSO FENDIDO (SPLIT BOLT), PARA CABOS 16 MM2</t>
  </si>
  <si>
    <t>74.28.05</t>
  </si>
  <si>
    <t>CONECTOR METALICO TIPO PARAFUSO FENDIDO (SPLIT BOLT), PARA CABOS 25 MM2</t>
  </si>
  <si>
    <t>74.28.06</t>
  </si>
  <si>
    <t>CONECTOR METALICO TIPO PARAFUSO FENDIDO (SPLIT BOLT), PARA CABOS 35 MM2</t>
  </si>
  <si>
    <t>74.28.07</t>
  </si>
  <si>
    <t>CONECTOR METALICO TIPO PARAFUSO FENDIDO (SPLIT BOLT), PARA CABOS 50 MM2</t>
  </si>
  <si>
    <t>74.28.08</t>
  </si>
  <si>
    <t>CONECTOR METALICO TIPO PARAFUSO FENDIDO (SPLIT BOLT), PARA CABOS 70 MM2</t>
  </si>
  <si>
    <t>74.28.09</t>
  </si>
  <si>
    <t>CONECTOR METALICO TIPO PARAFUSO FENDIDO (SPLIT BOLT), PARA CABOS 95 MM2</t>
  </si>
  <si>
    <t>74.28.10</t>
  </si>
  <si>
    <t>74.28.11</t>
  </si>
  <si>
    <t>74.30.12</t>
  </si>
  <si>
    <t>74.31.10</t>
  </si>
  <si>
    <t>LUMINARIA SOBREPOR P/ LAMP.2X32W REF. LPT-22 ITAIM OU EQUIVALENTE</t>
  </si>
  <si>
    <t>74.31.15</t>
  </si>
  <si>
    <t>LUMINARIA SOBREP P/2X32W/127V REF.OCT 1369 INDELPA OU EQUIVALENTE</t>
  </si>
  <si>
    <t>74.31.18</t>
  </si>
  <si>
    <t>74.31.21</t>
  </si>
  <si>
    <t>LUMINARIA SOBREPOR 1X16W C/ SOQUETE REF.3540 ITAIM OU EQUIVALENTE</t>
  </si>
  <si>
    <t>74.31.24</t>
  </si>
  <si>
    <t>LUMINARIA SOBREPOR 2X14W C/ SOQUETE REF.3007 ITAIM OU EQUIVALENTE</t>
  </si>
  <si>
    <t>74.31.25</t>
  </si>
  <si>
    <t>LUMINARIA SOBREPOR 2X16W C/SOQUETE REF.3540 ITAIM OU EQUIVALENTE</t>
  </si>
  <si>
    <t>74.31.26</t>
  </si>
  <si>
    <t>LUMINARIA SOBREPOR 2X28W C/SOQUETE REF. 3007 ITAIM OU EQUIVALENTE</t>
  </si>
  <si>
    <t>74.31.27</t>
  </si>
  <si>
    <t>LUMINARIA SOBREPOR 2X32W C/ SOQUETE REF.3540 ITAIM OU EQUIVALENTE</t>
  </si>
  <si>
    <t>74.31.29</t>
  </si>
  <si>
    <t>LUMINARIA EMBUTIR 1X16W C/ SOQUETE REF. 2540 ITAIM OU EQUIVALENTE</t>
  </si>
  <si>
    <t>74.31.30</t>
  </si>
  <si>
    <t>LUMINARIA EMBUTIR 1X28W C/ SOQUETE REF.2837 ITAIM OU EQUIVALENTE</t>
  </si>
  <si>
    <t>74.31.31</t>
  </si>
  <si>
    <t>LUMINARIA EMBUTIR 1X32W C/ SOQUETE REF.2540 ITAIM OU EQUIVALENTE</t>
  </si>
  <si>
    <t>74.31.32</t>
  </si>
  <si>
    <t>LUMINARIA EMBUTIR 2X14W C/ SOQUETE REF.2007 ITAIM OU EQUIVALENTE</t>
  </si>
  <si>
    <t>74.31.33</t>
  </si>
  <si>
    <t>LUMINARIA EMBUTIR 2X16W C/ SOQUETE REF. 2540 ITAIM OU EQUIVALENTE</t>
  </si>
  <si>
    <t>74.31.34</t>
  </si>
  <si>
    <t>LUMINARIA EMBUTIR 2X28W C/ SOQUETE REF.2007 ITAIM OU EQUIVALENTE</t>
  </si>
  <si>
    <t>74.31.35</t>
  </si>
  <si>
    <t>LUMINARIA EMBUTIR 2X32W C/ SOQUETE REF. 2540 ITAIM OU EQUIVALENTE</t>
  </si>
  <si>
    <t>74.31.45</t>
  </si>
  <si>
    <t>GLOBO VIDRO ESFERICO LEITOSO 10X20CM</t>
  </si>
  <si>
    <t>74.32.01</t>
  </si>
  <si>
    <t>ARANDELA EXT.DECORATIVA COMPACTA 20W WETZEL/EQUIVALENTE.</t>
  </si>
  <si>
    <t>74.32.03</t>
  </si>
  <si>
    <t>74.32.05</t>
  </si>
  <si>
    <t>74.33.01</t>
  </si>
  <si>
    <t>REFLETOR EM ALUMINIO COMPL. MOD.PL400-MV TECNOWAT OU EQUIVALENTE</t>
  </si>
  <si>
    <t>74.33.02</t>
  </si>
  <si>
    <t>REFLETOR EM ALUMINIO REF. PL 400-MA TECNOWATT OU EQUIVALENTE</t>
  </si>
  <si>
    <t>74.35.03</t>
  </si>
  <si>
    <t>74.35.04</t>
  </si>
  <si>
    <t>RECEPTACULO DE PORCELANA E40</t>
  </si>
  <si>
    <t>74.35.20</t>
  </si>
  <si>
    <t>74.35.31</t>
  </si>
  <si>
    <t>SUPORTE LUNINARIA PETALA SL-1/2 TOPO 114MM TECNOW. OU EQUIVALENTE</t>
  </si>
  <si>
    <t>74.35.34</t>
  </si>
  <si>
    <t>SUPORTE LUMINARIA PETALA SL-2/2 TOPO 114MM TECNOW. OU EQUIVALENTE</t>
  </si>
  <si>
    <t>74.35.51</t>
  </si>
  <si>
    <t>SUPORTE LUMINARIA PETALA SL-3/2 TOPO 114MM TECNOW. OU EQUIVALENTE</t>
  </si>
  <si>
    <t>74.37.04</t>
  </si>
  <si>
    <t>74.37.05</t>
  </si>
  <si>
    <t>74.37.06</t>
  </si>
  <si>
    <t>LÂMPADA TUBULAR LED 10W 1000 LUMENS SOQUETE G13 60CM T10 OU EQUIVALENTE</t>
  </si>
  <si>
    <t>74.38.01</t>
  </si>
  <si>
    <t>LÂMPADA TUBULAR LED 18W 1800 LUMENS SOQUETE G13 120CM T10 OU EQUIVALENTE</t>
  </si>
  <si>
    <t>74.38.02</t>
  </si>
  <si>
    <t>LÂMPADA TUBULAR LED 10W 1000 LUMENS SOQUETE G13 60CM T5 OU EQUIVALENTE</t>
  </si>
  <si>
    <t>74.38.03</t>
  </si>
  <si>
    <t>LÂMPADA TUBULAR LED 18W 1350 LUMENS SOQUETE G13 60CM T8 OU EQUIVALENTE</t>
  </si>
  <si>
    <t>74.38.05</t>
  </si>
  <si>
    <t>LÂMPADA TUBULAR LED 18W 2100 LUMENS SOQUETE G13 120CM T8 OU EQUIVALENTE</t>
  </si>
  <si>
    <t>74.38.06</t>
  </si>
  <si>
    <t>LÂMPADA BULBO LED 5W 400 LUMENS BASE E27 OU EQUIVALENTE</t>
  </si>
  <si>
    <t>74.38.07</t>
  </si>
  <si>
    <t>LÂMPADA BULBO LED 7W 600 LUMENS BASE E27 OU EQUIVALENTE</t>
  </si>
  <si>
    <t>74.38.08</t>
  </si>
  <si>
    <t>LÂMPADA BULBO LED 9W 800 LUMENS BASE E27 OU EQUIVALENTE</t>
  </si>
  <si>
    <t>74.38.09</t>
  </si>
  <si>
    <t>LÂMPADA BULBO LED 13W 1500 LUMENS BASE E27 OU EQUIVALENTE</t>
  </si>
  <si>
    <t>74.38.20</t>
  </si>
  <si>
    <t>LÂMPADA MILHO LED 9W 800 LUMENS BASE E27 OU EQUIVALENTE</t>
  </si>
  <si>
    <t>74.38.21</t>
  </si>
  <si>
    <t>LÂMPADA MILHO LED 12W 1000 LUMENS BASE E27 OU EQUIVALENTE</t>
  </si>
  <si>
    <t>74.38.22</t>
  </si>
  <si>
    <t>LÂMPADA MILHO LED 16W 1400 LUMENS BASE E27 OU EQUIVALENTE</t>
  </si>
  <si>
    <t>74.38.23</t>
  </si>
  <si>
    <t>LÂMPADA MILHO LED 24W 2200 LUMENS BASE E27 OU EQUIVALENTE</t>
  </si>
  <si>
    <t>74.38.27</t>
  </si>
  <si>
    <t>LÂMPADA MILHO LED 36W 3300 LUMENS BASE E27 OU EQUIVALENTE</t>
  </si>
  <si>
    <t>74.38.29</t>
  </si>
  <si>
    <t>LÂMPADA MILHO LED 50W 4800 LUMENS BASE E27 OU EQUIVALENTE</t>
  </si>
  <si>
    <t>74.38.77</t>
  </si>
  <si>
    <t>74.44.15</t>
  </si>
  <si>
    <t>CONECTOR CHT-1 CABO/HASTE</t>
  </si>
  <si>
    <t>74.44.21</t>
  </si>
  <si>
    <t>ARMACAO SECUNDÁRIA 1 ESTRIBO COM HASTE 125MM OU EQUIVALENTE</t>
  </si>
  <si>
    <t>74.44.25</t>
  </si>
  <si>
    <t>ISOLADOR DE PORCELANA, TIPO ROLDANA, DIMENSOES DE 72X72 MM, PARA USO EM BAIXA TENSAO</t>
  </si>
  <si>
    <t>74.44.29</t>
  </si>
  <si>
    <t>HASTE DE ATERRAMENTO EM ACO COM 2,40 M DE COMPRIMENTO E DN = 5/8", REVESTIDA COM BAIXA CAMADA DE COBRE, SEM CONECTOR</t>
  </si>
  <si>
    <t>74.44.31</t>
  </si>
  <si>
    <t>HASTE DE ATERRAM. 17,00MM X 2,40 COPPERWELD (3/4) OU EQUIVALENTE</t>
  </si>
  <si>
    <t>74.44.32</t>
  </si>
  <si>
    <t>HASTE DE ATERRAMENTO EM ACO COM 3,00 M DE COMPRIMENTO E DN = 3/4", REVESTIDA COM BAIXA CAMADA DE COBRE, COM CONECTOR TIPO GRAMPO</t>
  </si>
  <si>
    <t>74.44.35</t>
  </si>
  <si>
    <t>HASTE ATERRAMENTO ZINCADO 25X25X2400MM P.CEMIG</t>
  </si>
  <si>
    <t>74.44.40</t>
  </si>
  <si>
    <t>ABRACADEIRA, GALVANIZADA/ZINCADA, ROSCA SEM FIM, PARAFUSO INOX, LARGURA FITA *12,6 A *14 MM, D = 4" A 4 3/4"</t>
  </si>
  <si>
    <t>74.44.85</t>
  </si>
  <si>
    <t>TAMPAO DE ALUMINIO 76MM</t>
  </si>
  <si>
    <t>74.44.86</t>
  </si>
  <si>
    <t>TAMPAO DE ALUMINIO 102MM</t>
  </si>
  <si>
    <t>74.44.87</t>
  </si>
  <si>
    <t>TAMPAO DE ALUMINIO 127MM</t>
  </si>
  <si>
    <t>74.44.94</t>
  </si>
  <si>
    <t>CABECOTE DE ALUMINIO 1"</t>
  </si>
  <si>
    <t>74.44.95</t>
  </si>
  <si>
    <t>CABECOTE DE ALUMINIO 1 1/4"</t>
  </si>
  <si>
    <t>74.44.96</t>
  </si>
  <si>
    <t>CABECOTE DE ALUMINIO 1 1/2"</t>
  </si>
  <si>
    <t>74.44.97</t>
  </si>
  <si>
    <t>CABECOTE DE ALUMINIO 2"</t>
  </si>
  <si>
    <t>74.44.98</t>
  </si>
  <si>
    <t>CABECOTE DE ALUMINIO 2 1/2"</t>
  </si>
  <si>
    <t>74.46.03</t>
  </si>
  <si>
    <t>POSTE ESCALONADO RETO ENGASTADO GALVANIZADO HT=4,5m HL=3,8m B=89/60,3mm</t>
  </si>
  <si>
    <t>74.46.11</t>
  </si>
  <si>
    <t>POSTE ESCALONADO RETO ENGASTADO GALVANIZADO HT=8m HL=7m,B=115/80mm</t>
  </si>
  <si>
    <t>74.46.13</t>
  </si>
  <si>
    <t>POSTE ESCALONADO RETO ENGASTADO GALVANIZADO HT=12m HL= 9,8m B=139/89mm</t>
  </si>
  <si>
    <t>74.46.66</t>
  </si>
  <si>
    <t>POSTE AÇO GALVANIZADO TIPO PA4 - D=102MM / H=7,OM  / E=2MM</t>
  </si>
  <si>
    <t>74.46.67</t>
  </si>
  <si>
    <t>POSTE AÇO GALVANIZADO TIPO PA5 - D=102MM / H=7,OM  / E=5MM</t>
  </si>
  <si>
    <t>74.46.68</t>
  </si>
  <si>
    <t>POSTE AÇO GALVANIZADO TIPO PA6 - D=127MM / H=7,OM  / E=5MM</t>
  </si>
  <si>
    <t>74.46.69</t>
  </si>
  <si>
    <t>POSTE AÇO GALVANIZADO TIPO PA1 - D=76MM / H=4,5M  / E=2MM</t>
  </si>
  <si>
    <t>74.46.70</t>
  </si>
  <si>
    <t>POSTE AÇO GALVANIZADO TIPO PA2 - D=102MM / H=4,5M  / E=2MM</t>
  </si>
  <si>
    <t>74.46.71</t>
  </si>
  <si>
    <t>POSTE AÇO GALVANIZADO TIPO PA3 - D=102MM / H=4,5M  / E=5MM</t>
  </si>
  <si>
    <t>74.51.01</t>
  </si>
  <si>
    <t>CAPTOR/TERMINAL AÉREO EM AÇO GALVANIZADO SEM BANDEIRA COM HASTE 3/8"X250mm  E FIXAÇÃO HORIZONTAL POR 1 FURO DE 3/8"</t>
  </si>
  <si>
    <t>74.51.02</t>
  </si>
  <si>
    <t>CONECTOR DE PRESSÃO EM LATÃO ESTANHADO COM FURO Ø10mm PARA CABOS DE 35-70mm² (SPLIT-BOLT)</t>
  </si>
  <si>
    <t>74.51.03</t>
  </si>
  <si>
    <t>CAIXA DE EQUALIZAÇÃO EM POLIPROPILENO 180X145mm COM BARRAMENTO DE COBRE 6mm, 4 TERMINAIS 16mm² E 1 TERMINAL 50mm²</t>
  </si>
  <si>
    <t>74.51.04</t>
  </si>
  <si>
    <t>MOLDE P/SOLDA EXOTERMICA HCL 5/8".50-5 CLASSE 5 OU EQUIVALENTE</t>
  </si>
  <si>
    <t>74.51.05</t>
  </si>
  <si>
    <t>74.51.06</t>
  </si>
  <si>
    <t>PRESILHA DE LATAO PARA CABO DE 35-50mm²+BUCHA S6</t>
  </si>
  <si>
    <t>74.51.07</t>
  </si>
  <si>
    <t xml:space="preserve">CONECTOR MINI-GAR PARA CABOS DE 16-50mm² </t>
  </si>
  <si>
    <t>74.51.08</t>
  </si>
  <si>
    <t>CAIXA DE EQUALIZAÇÃO 380X320X175mm COM BARRAMENTO DE COBRE, 8 TERMINAIS 16mm² E 1 TERMINAL 50mm² USO INTERNO E EXTERNO</t>
  </si>
  <si>
    <t>74.51.10</t>
  </si>
  <si>
    <t>FIXADOR OMEGA EM LATÃO P/CABO 35mm²</t>
  </si>
  <si>
    <t>74.51.11</t>
  </si>
  <si>
    <t>GRAMPO TIPO "X" EM COBRE DE 35mm²-50mm²</t>
  </si>
  <si>
    <t>74.51.12</t>
  </si>
  <si>
    <t>PRESILHA DE LATAO PARA CABO DE 16-25mm²+BUCHA S6</t>
  </si>
  <si>
    <t>74.51.13</t>
  </si>
  <si>
    <t>FIXADOR OMEGA EM LATÃO P/CABO DE 16-25mm²</t>
  </si>
  <si>
    <t>74.51.14</t>
  </si>
  <si>
    <t>CONECTOR DE MEDIÇÃO EM BRONZE ESTANHADO COM 1 PARAFUSO PARA CABOS DE 16-70mm²</t>
  </si>
  <si>
    <t>74.51.15</t>
  </si>
  <si>
    <t>TERMINAL DE COMPRESSAO 1 FURO 16mm²</t>
  </si>
  <si>
    <t>74.51.16</t>
  </si>
  <si>
    <t>CAIXA EQUALIZACAO 210X210X90mm COM 9 TERMINAIS PARA USO INTERNO</t>
  </si>
  <si>
    <t>74.51.17</t>
  </si>
  <si>
    <t>HASTE COBREADA ALTA CAMADA Ø5/8"X2,40m (Ø14,3mm – EFETIVO)</t>
  </si>
  <si>
    <t>74.51.18</t>
  </si>
  <si>
    <t>TERMINAL DE COMPRESSAO 1 FURO 35mm²</t>
  </si>
  <si>
    <t>74.51.20</t>
  </si>
  <si>
    <t>BARRA CHATA DE ALUMINIO 7/8"X1/8"X3000mm (70mm²) COM FUROS Ø7 mm</t>
  </si>
  <si>
    <t>74.51.21</t>
  </si>
  <si>
    <t>MASTRO SIMPLES GALVANIZADO DIAMETRO NOMINAL 1 1/2", COMPRIMENTO 3 M</t>
  </si>
  <si>
    <t>74.51.22</t>
  </si>
  <si>
    <t>PARAFUSO FENDA AUTOTARRAXANTE INOX  Ø4,2X 32mm</t>
  </si>
  <si>
    <t>74.51.23</t>
  </si>
  <si>
    <t>ABRACADEIRA PVC TIPO COLAR 1"</t>
  </si>
  <si>
    <t>74.51.24</t>
  </si>
  <si>
    <t>TERMINAL AEREO EM ACO GALVANIZADO DN 5/16", COMPRIMENTO DE 350MM, COM BASE DE FIXACAO HORIZONTAL</t>
  </si>
  <si>
    <t>74.51.25</t>
  </si>
  <si>
    <t>PARA RAIO FRANKLIN 4PONTAS EM LATÃO CROMADO ROSCA 3/4"X350mm</t>
  </si>
  <si>
    <t>74.51.26</t>
  </si>
  <si>
    <t>SUPRESSOR DE SURTO VCL V 45KA CLAMPER/EQUIVALENTE</t>
  </si>
  <si>
    <t>74.51.27</t>
  </si>
  <si>
    <t>74.51.28</t>
  </si>
  <si>
    <t>PARAFUSO SEXTAVADO ROSCA SOBERBA EM INOX ØM6X45mm</t>
  </si>
  <si>
    <t>74.51.29</t>
  </si>
  <si>
    <t>PORCA SEXTAVADA EM  AÇO INOX Ø1/4"</t>
  </si>
  <si>
    <t>74.51.30</t>
  </si>
  <si>
    <t>ARRUELA DE PRESSÃO EM AÇO INOX Ø1/4"</t>
  </si>
  <si>
    <t>74.51.32</t>
  </si>
  <si>
    <t>CONECTOR DE PRESSÃO 35mm² (SPLIT-BOLT)</t>
  </si>
  <si>
    <t>74.51.34</t>
  </si>
  <si>
    <t>TERMINAL TIPO CRUZ EM LATAO PARA CABOS DE COBRE DE 16-50mm²</t>
  </si>
  <si>
    <t>74.51.35</t>
  </si>
  <si>
    <t>SELANTE ELASTICO MONOCOMPONENTE A BASE DE POLIURETANO PARA JUNTAS DIVERSAS 310ML</t>
  </si>
  <si>
    <t>74.51.37</t>
  </si>
  <si>
    <t>74.51.39</t>
  </si>
  <si>
    <t>CARTUCHO PARA SOLDA (PÓ EXOTÉRMICO) Nº115</t>
  </si>
  <si>
    <t>74.51.51</t>
  </si>
  <si>
    <t>CAIXA DE EQUALIZAÇÃO EM AÇO 4000X400X155mm COM 11 TERMINAIS, USO INTERNO</t>
  </si>
  <si>
    <t>74.51.52</t>
  </si>
  <si>
    <t>MOLDE PPS 35-2 PARA SOLDA EXOTERMICA CLASSE 2 OU EQUIVALENTE</t>
  </si>
  <si>
    <t>74.51.53</t>
  </si>
  <si>
    <t>CARTUCHO PARA SOLDA (PÓ EXOTÉRMICO) Nº45</t>
  </si>
  <si>
    <t>74.51.54</t>
  </si>
  <si>
    <t>ALICATE PARA MANUSEIO DE MOLDES DE SOLDA EXOTÉRMICA Nº 2</t>
  </si>
  <si>
    <t>74.51.60</t>
  </si>
  <si>
    <t>CAIXA DE INSPEÇÃO PVC Ø300X300mm COM TAMPA DE FERRO FUNDIDO</t>
  </si>
  <si>
    <t>74.51.67</t>
  </si>
  <si>
    <t>SUPORTE EM LATÃO Ø1/4"X200mm COM 2 PORCAS PARA FIXAÇÃO DE PRESILHAS</t>
  </si>
  <si>
    <t>74.51.81</t>
  </si>
  <si>
    <t>RE-BAR Ø3/8"X3,40m GALVANIZADA A FOGO (70mm²)</t>
  </si>
  <si>
    <t>74.51.85</t>
  </si>
  <si>
    <t>TRANSFORMADOR DE CORRENTE 200/5</t>
  </si>
  <si>
    <t>75.01.05</t>
  </si>
  <si>
    <t>TINTA LATEX PVA PREMIUM, COR BRANCA</t>
  </si>
  <si>
    <t>75.01.07</t>
  </si>
  <si>
    <t>75.01.08</t>
  </si>
  <si>
    <t xml:space="preserve">TINTA ACRILICA PARA CERAMICA  </t>
  </si>
  <si>
    <t>75.01.09</t>
  </si>
  <si>
    <t xml:space="preserve">TINTA ACRILICA PREMIUM, COR BRANCO FOSCO      </t>
  </si>
  <si>
    <t>75.01.10</t>
  </si>
  <si>
    <t>RESINA ACRILICA BASE AGUA - COR BRANCA - D=1,13KG/L</t>
  </si>
  <si>
    <t>75.03.03</t>
  </si>
  <si>
    <t>GL</t>
  </si>
  <si>
    <t>75.03.25</t>
  </si>
  <si>
    <t>75.05.08</t>
  </si>
  <si>
    <t>ESMALTE SINTÉTICO BRILHANTE PARA MADEIRA E METAIS</t>
  </si>
  <si>
    <t>75.07.05</t>
  </si>
  <si>
    <t>VERNIZ POLIURETANICO FOSCO CORAL OU EQUIVALENTE</t>
  </si>
  <si>
    <t>75.07.22</t>
  </si>
  <si>
    <t>VERNIZ SINTETICO BRILHANTE PARA MADEIRA TIPO COPAL, USO INTERNO</t>
  </si>
  <si>
    <t>75.07.40</t>
  </si>
  <si>
    <t>LIQUIDO PARA BRILHO PAREDES INTERNAS</t>
  </si>
  <si>
    <t>75.07.45</t>
  </si>
  <si>
    <t>SILICONE SUVINIL (5 LITROS) OU EQUIVALENTE</t>
  </si>
  <si>
    <t>75.07.55</t>
  </si>
  <si>
    <t>VERNIZ KNOTTING (3,6 LITROS) OU EQUIVALENTE</t>
  </si>
  <si>
    <t>75.13.07</t>
  </si>
  <si>
    <t>TINTA ASFALTICA IMPERMEABILIZANTE DILUIDA EM SOLVENTE, PARA MATERIAIS CIMENTICIOS, METAL E MADEIRA 18L</t>
  </si>
  <si>
    <t>BD</t>
  </si>
  <si>
    <t>75.14.01</t>
  </si>
  <si>
    <t>TINTA EPOXI BRANCA</t>
  </si>
  <si>
    <t>75.15.05</t>
  </si>
  <si>
    <t>MASSA CORRIDA PVA PARA PAREDES INTERNAS</t>
  </si>
  <si>
    <t>75.15.06</t>
  </si>
  <si>
    <t>MASSA PLASTICA (LATA COM 400 GRAMAS)</t>
  </si>
  <si>
    <t>75.15.07</t>
  </si>
  <si>
    <t xml:space="preserve">MASSA ACRILICA     </t>
  </si>
  <si>
    <t>75.15.10</t>
  </si>
  <si>
    <t xml:space="preserve">MASSA A OLEO PARA MADEIRA </t>
  </si>
  <si>
    <t>75.18.08</t>
  </si>
  <si>
    <t xml:space="preserve">FUNDO PREPARADOR ACRILICO BASE AGUA    </t>
  </si>
  <si>
    <t>75.18.11</t>
  </si>
  <si>
    <t>SELADOR ACRILICO PAREDES INTERNAS/EXTERNAS</t>
  </si>
  <si>
    <t>75.18.15</t>
  </si>
  <si>
    <t>PRIMER UNIVERSAL, FUNDO ANTICORROSIVO TIPO ZARCAO</t>
  </si>
  <si>
    <t>75.18.20</t>
  </si>
  <si>
    <t>ZARCAO CORAL OU EQUIVALENTE</t>
  </si>
  <si>
    <t>75.18.30</t>
  </si>
  <si>
    <t>SELADOR PARA MADEIRAS CORAL OU EQUIVALENTE</t>
  </si>
  <si>
    <t>75.20.05</t>
  </si>
  <si>
    <t>PO XADREZ - PACOTE DE 250 GRAMAS OU EQUIVALENTE</t>
  </si>
  <si>
    <t>75.25.05</t>
  </si>
  <si>
    <t>SOLVENTE DILUENTE A BASE DE AGUARRAS - 0,9 LITROS</t>
  </si>
  <si>
    <t>75.40.05</t>
  </si>
  <si>
    <t>CERA DE CARNAUBA</t>
  </si>
  <si>
    <t>75.50.05</t>
  </si>
  <si>
    <t>75.50.20</t>
  </si>
  <si>
    <t>LIXA EM FOLHA PARA PAREDE OU MADEIRA, NUMERO 120 (COR VERMELHA)</t>
  </si>
  <si>
    <t>75.60.05</t>
  </si>
  <si>
    <t>OLEO DE LINHACA</t>
  </si>
  <si>
    <t>75.60.15</t>
  </si>
  <si>
    <t>SAL DE AZEDO</t>
  </si>
  <si>
    <t>76.08.03</t>
  </si>
  <si>
    <t>LAJE PRÉ-MOLDADA TRELIÇADA, UNIDIRECIONAL, BI-APOIADA, C/TRELIÇA METÁLICA TR08 E ENCHIMENTO EM EPS, SC=300Kgf/m², VÃO ATÉ 4 METROS, SEM COLOCAÇÃO</t>
  </si>
  <si>
    <t>76.08.13</t>
  </si>
  <si>
    <t>LAJE PRÉ-MOLDADA TRELIÇADA, UNIDIRECIONAL, BI-APOIADA, C/TRELIÇA METÁLICA TR12 E ENCHIMENTO EM EPS, SC=300Kgf/m², VÃO ATÉ 5 METROS, SEM COLOCAÇÃO</t>
  </si>
  <si>
    <t>76.08.23</t>
  </si>
  <si>
    <t>LAJE PRÉ-MOLDADA TRELIÇADA, UNIDIRECIONAL, BI-APOIADA, C/TRELIÇA METÁLICA TR16 E ENCHIMENTO EM EPS, SC=300Kgf/m², VÃO ATÉ 6 METROS, SEM COLOCAÇÃO</t>
  </si>
  <si>
    <t>76.08.33</t>
  </si>
  <si>
    <t>LAJE PRÉ-MOLDADA TRELIÇADA, UNIDIRECIONAL, BI-APOIADA, C/TRELIÇA METÁLICA TR20 E ENCHIMENTO EM EPS, SC=300Kgf/m², VÃO ATÉ 8 METROS, SEM COLOCAÇÃO</t>
  </si>
  <si>
    <t>76.10.01</t>
  </si>
  <si>
    <t>CHAPEU DE MURO TRIANGULAR PRE-MOLDADO 20 X 100CM</t>
  </si>
  <si>
    <t>76.10.06</t>
  </si>
  <si>
    <t xml:space="preserve">MEIO FIO EM CONCRETO PRE-MOLDADO FCK&gt;=20MPA, PADRÃO SUDECAP TIPO A, 30 X 14,2/12 (H X L1/L2), COMPRIMENTO 80 CM </t>
  </si>
  <si>
    <t>76.10.08</t>
  </si>
  <si>
    <t>MEIO FIO EM CONCRETO PRE-MOLDADO FCK&gt;=20MPA, PADRÃO SUDECAP TIPO B, 40 X 15/12 (H X L1/L2), COMPRIMENTO 80CM</t>
  </si>
  <si>
    <t>76.12.05</t>
  </si>
  <si>
    <t>76.12.07</t>
  </si>
  <si>
    <t>MOURAO DE CONCRETO PV=SECAO T 3,2M ESTICADOR</t>
  </si>
  <si>
    <t>76.12.09</t>
  </si>
  <si>
    <t>MOURAO DE CONCRETO RETO SECAO T 2,45M</t>
  </si>
  <si>
    <t>76.12.53</t>
  </si>
  <si>
    <t>MOURAO DE CONCRETO PONTA RETA, TRIANGULAR, H=2.20M</t>
  </si>
  <si>
    <t>76.12.54</t>
  </si>
  <si>
    <t>MOURAO DE CONCRETO PR, ESTICADOR, TRIANG., H=2.20M</t>
  </si>
  <si>
    <t>76.14.07</t>
  </si>
  <si>
    <t>MOURÃO TIPO V, PRE-MOLDADO EM CONCRETO 20MPA, H=3,0M, OU EQUIVALENTE</t>
  </si>
  <si>
    <t>76.15.04</t>
  </si>
  <si>
    <t>ASSENTAMENTO DE PISO INTERTRAVADO (SOMENTE EXECUÇÃO)</t>
  </si>
  <si>
    <t>76.15.10</t>
  </si>
  <si>
    <t>PISO CONCRETO INTERTR. TIPO S E=6,0 CM FCK = 35MPA</t>
  </si>
  <si>
    <t>76.15.11</t>
  </si>
  <si>
    <t>BLOQUETE/PISO INTERTRAVADO DE CONCRETO - MODELO RETANGULAR/TIJOLINHO/PAVER/HOLANDES/PARALELEPIPEDO, 20 CM X 10 CM, E = 6 CM, RESISTENCIA DE 35 MPA (NBR 9781), COR NATURAL</t>
  </si>
  <si>
    <t>76.15.69</t>
  </si>
  <si>
    <t>PISO DE CONCRETO INTERTRAVADO TIPO S E=8,0CM 35MPA</t>
  </si>
  <si>
    <t>76.20.01</t>
  </si>
  <si>
    <t>BANCO PRE-MOLDADO DE CONCRETO 45X150X45CM</t>
  </si>
  <si>
    <t>76.30.01</t>
  </si>
  <si>
    <t>CAIXA GORDURA, SIMPLES, CONCRETO PRE MOLDADO, CIRCULAR, COM TAMPA, D = 40 CM</t>
  </si>
  <si>
    <t>76.30.02</t>
  </si>
  <si>
    <t xml:space="preserve">CAIXA GORDURA DUPLA, CONCRETO PRE MOLDADO, CIRCULAR, COM TAMPA, D = 60* CM     </t>
  </si>
  <si>
    <t>76.46.01</t>
  </si>
  <si>
    <t>POSTE PARA GRADIL NYLOFOR 3D H= 1.50 M OU EQUIVALENTE</t>
  </si>
  <si>
    <t>76.46.02</t>
  </si>
  <si>
    <t>POSTE PARA GRADIL NYLOFOR 3D H= 2.00 M OU EQUIVALENTE</t>
  </si>
  <si>
    <t>76.46.03</t>
  </si>
  <si>
    <t>POSTE PARA GRADIL NYLOFOR 3D H= 2.60 M OU EQUIVALENTE</t>
  </si>
  <si>
    <t>76.46.04</t>
  </si>
  <si>
    <t>POSTE PARA GRADIL NYLOFOR 3D H= 3.20 M OU EQUIVALENTE</t>
  </si>
  <si>
    <t>77.05.51</t>
  </si>
  <si>
    <t>77.05.82</t>
  </si>
  <si>
    <t>PREGO PARA TACO 15X10</t>
  </si>
  <si>
    <t>77.09.10</t>
  </si>
  <si>
    <t>77.10.01</t>
  </si>
  <si>
    <t>PARAFUSO PARABOLT DE 1/4"</t>
  </si>
  <si>
    <t>77.10.90</t>
  </si>
  <si>
    <t>PARAFUSO PARA VASO SANITÁRIO E MICTÓRIO S8 COM BUCHA E ARRUELA</t>
  </si>
  <si>
    <t>77.50.35</t>
  </si>
  <si>
    <t>77.90.34</t>
  </si>
  <si>
    <t>BUCHA FISCHER S8 COM PARAFUSO OU EQUIVALENTE</t>
  </si>
  <si>
    <t>78.05.01</t>
  </si>
  <si>
    <t>78.05.02</t>
  </si>
  <si>
    <t>BASCULANTE EM CHAPA COM 3 BASCULAS 80X80CM</t>
  </si>
  <si>
    <t>78.13.01</t>
  </si>
  <si>
    <t>GRADIL NYLOFOR 3D H= 2.03 M OU EQUIVALENTE</t>
  </si>
  <si>
    <t>78.13.09</t>
  </si>
  <si>
    <t>GRADIL NYLOFOR 3D H= 1.53 M OU EQUIVALENTE</t>
  </si>
  <si>
    <t>78.13.15</t>
  </si>
  <si>
    <t>GRADIL NYLOFOR 3D H= 1.03 M OU EQUIVALENTE</t>
  </si>
  <si>
    <t>78.13.53</t>
  </si>
  <si>
    <t>GRADIL NYLOFOR 3D H= 2.43 M OU EQUIVALENTE</t>
  </si>
  <si>
    <t>78.50.01</t>
  </si>
  <si>
    <t>BARRA APOIO DEFIC.FISICO TUBO D=1 1/2" - CROMADA</t>
  </si>
  <si>
    <t>79.02.05</t>
  </si>
  <si>
    <t>TIJOLO CERAM. MACICO REQUEIMADO 20X10X5CM C/FRETE</t>
  </si>
  <si>
    <t>79.02.08</t>
  </si>
  <si>
    <t>TIJOLO CERAMICO FURADO 9 FUROS 29X19X14CM C/FRETE</t>
  </si>
  <si>
    <t>79.02.12</t>
  </si>
  <si>
    <t>TIJOLO CERAMICO FURADO 8 FUROS 29X19X9CM C/FRETE</t>
  </si>
  <si>
    <t>79.10.03</t>
  </si>
  <si>
    <t>BLOCO CONCRETO VAZADO 9X19X39  C/ FRETE 4,5MPA</t>
  </si>
  <si>
    <t>79.10.04</t>
  </si>
  <si>
    <t>BLOCO CONCRETO VAZADO 14X19X39 C/ FRETE 4,5MPA</t>
  </si>
  <si>
    <t>79.10.05</t>
  </si>
  <si>
    <t>BLOCO CONCRETO VAZADO 19X19X39 C/ FRETE 4,5MPA</t>
  </si>
  <si>
    <t>79.10.06</t>
  </si>
  <si>
    <t>BLOCO DE CONCRETO VAZADO 3,0MPA DE VEDAÇÃO 09X19X39 CM  C/ FRETE</t>
  </si>
  <si>
    <t>79.10.07</t>
  </si>
  <si>
    <t>BLOCO DE CONCRETO VAZADO 3,0MPA DE VEDAÇÃO 14X19X39 CM  C/ FRETE</t>
  </si>
  <si>
    <t>79.10.08</t>
  </si>
  <si>
    <t>BLOCO DE CONCRETO VAZADO 3,0MPA DE VEDAÇÃO 19X19X39 CM  C/ FRETE</t>
  </si>
  <si>
    <t>79.16.05</t>
  </si>
  <si>
    <t>ELEMENTO VAZADO CERAMICO 7 X 20 X 20 CM</t>
  </si>
  <si>
    <t>79.22.05</t>
  </si>
  <si>
    <t>79.22.07</t>
  </si>
  <si>
    <t xml:space="preserve">DIVISORIA EM GRANITO, COM DUAS FACES POLIDAS, TIPO ANDORINHA/ QUARTZ/ CASTELO/ CORUMBA OU OUTROS EQUIVALENTES DA REGIAO, E=  *3,0* CM     </t>
  </si>
  <si>
    <t>79.22.11</t>
  </si>
  <si>
    <t>DIVISORIA DE ARDOSIA E= 2 CM  ( S/ POLIMENTO )</t>
  </si>
  <si>
    <t>79.22.20</t>
  </si>
  <si>
    <t>PRATELEIRA GRANITO CINZA CORUMBA E=2 CM</t>
  </si>
  <si>
    <t>80.02.22</t>
  </si>
  <si>
    <t>TUBO DE CONCRETO SIMPLES POROSO, MACHO/FEMEA, DN 200 MM</t>
  </si>
  <si>
    <t>80.04.53</t>
  </si>
  <si>
    <t>TUBO CONCRETO ARMADO, CLASSE PA-1, PB, DN 400 MM (NBR 8890)</t>
  </si>
  <si>
    <t>80.04.54</t>
  </si>
  <si>
    <t xml:space="preserve">TUBO CONCRETO ARMADO, CLASSE PA-1, PB, DN 500 MM (NBR 8890) </t>
  </si>
  <si>
    <t>80.04.55</t>
  </si>
  <si>
    <t>TUBO CONCRETO ARMADO, CLASSE PA-1, PB, DN 600 MM (NBR 8890)</t>
  </si>
  <si>
    <t>80.04.57</t>
  </si>
  <si>
    <t>TUBO CONCRETO ARMADO, CLASSE PA-1, PB, DN 800 MM (NBR 8890)</t>
  </si>
  <si>
    <t>80.04.59</t>
  </si>
  <si>
    <t xml:space="preserve">TUBO CONCRETO ARMADO, CLASSE PA-1, PB, DN 1000 MM (NBR 8890) </t>
  </si>
  <si>
    <t>80.04.61</t>
  </si>
  <si>
    <t xml:space="preserve">TUBO CONCRETO ARMADO, CLASSE PA-1, PB, DN 1200 MM (NBR 8890) </t>
  </si>
  <si>
    <t>80.04.64</t>
  </si>
  <si>
    <t xml:space="preserve">TUBO CONCRETO ARMADO, CLASSE PA-1, PB, DN 1500 MM (NBR 8890)   </t>
  </si>
  <si>
    <t>80.04.73</t>
  </si>
  <si>
    <t xml:space="preserve">TUBO CONCRETO ARMADO, CLASSE PA-2, PB, DN 400 MM (NBR 8890) </t>
  </si>
  <si>
    <t>80.04.74</t>
  </si>
  <si>
    <t xml:space="preserve">TUBO CONCRETO ARMADO, CLASSE PA-2, PB, DN 500 MM (NBR 8890)  </t>
  </si>
  <si>
    <t>80.04.75</t>
  </si>
  <si>
    <t xml:space="preserve">TUBO CONCRETO ARMADO, CLASSE PA-2, PB, DN 600 MM (NBR 8890)   </t>
  </si>
  <si>
    <t>80.04.77</t>
  </si>
  <si>
    <t>TUBO CONCRETO ARMADO, CLASSE PA-2, PB, DN 800 MM (NBR 8890)</t>
  </si>
  <si>
    <t>80.04.79</t>
  </si>
  <si>
    <t>TUBO CONCRETO ARMADO, CLASSE PA-2, PB, DN 1000 MM (NBR 8890)</t>
  </si>
  <si>
    <t>80.04.81</t>
  </si>
  <si>
    <t xml:space="preserve">TUBO CONCRETO ARMADO, CLASSE PA-2, PB, DN 1200 MM (NBR 8890) </t>
  </si>
  <si>
    <t>80.04.84</t>
  </si>
  <si>
    <t>TUBO CONCRETO ARMADO, CLASSE PA-2, PB, DN 1500 MM (NBR 8890)</t>
  </si>
  <si>
    <t>80.04.91</t>
  </si>
  <si>
    <t xml:space="preserve">TUBO CONCRETO ARMADO, CLASSE PA-3, PB, DN 600 MM (NBR 8890)     </t>
  </si>
  <si>
    <t>80.04.93</t>
  </si>
  <si>
    <t xml:space="preserve">TUBO CONCRETO ARMADO, CLASSE PA-3, PB, DN 800 MM (NBR 8890)  </t>
  </si>
  <si>
    <t>80.04.95</t>
  </si>
  <si>
    <t>TUBO CONCRETO ARMADO, CLASSE PA-3, PB, DN 1000 MM (NBR 8890)</t>
  </si>
  <si>
    <t>80.04.97</t>
  </si>
  <si>
    <t>TUBO CONCRETO ARMADO, CLASSE PA-3, PB, DN 1200 MM (NBR 8890)</t>
  </si>
  <si>
    <t>80.04.99</t>
  </si>
  <si>
    <t xml:space="preserve">TUBO CONCRETO ARMADO, CLASSE PA-3, PB, DN 1500 MM (NBR 8890) </t>
  </si>
  <si>
    <t>80.05.14</t>
  </si>
  <si>
    <t xml:space="preserve">TUBO CONCRETO ARMADO, CLASSE EA-2, PB JE, DN 400 MM (NBR 8890) </t>
  </si>
  <si>
    <t>80.05.15</t>
  </si>
  <si>
    <t xml:space="preserve">TUBO CONCRETO ARMADO, CLASSE EA-2, PB JE, DN 500 MM (NBR 8890)     </t>
  </si>
  <si>
    <t>80.05.16</t>
  </si>
  <si>
    <t xml:space="preserve">TUBO CONCRETO ARMADO, CLASSE EA-2, PB JE, DN 600 MM (NBR 8890)  </t>
  </si>
  <si>
    <t>80.05.18</t>
  </si>
  <si>
    <t xml:space="preserve">TUBO CONCRETO ARMADO, CLASSE EA-2, PB JE, DN 800 MM (NBR 8890)  </t>
  </si>
  <si>
    <t>80.05.20</t>
  </si>
  <si>
    <t>TUBO CONCRETO ARMADO, CLASSE EA-2, PB JE, DN 1000 MM (NBR 8890)</t>
  </si>
  <si>
    <t>80.05.25</t>
  </si>
  <si>
    <t>TUBO CONCRETO ARMADO, CLASSE EA-2, PB JE, DN 1500 MM (NBR 8890)</t>
  </si>
  <si>
    <t>80.06.07</t>
  </si>
  <si>
    <t>TUBO DE CONCRETO MF CA-1 D= 800 MM</t>
  </si>
  <si>
    <t>80.10.04</t>
  </si>
  <si>
    <t>CALHA/CANALETA DE CONCRETO SIMPLES, TIPO MEIA CANA, D = 20 CM, PARA AGUA PLUVIAL</t>
  </si>
  <si>
    <t>80.10.05</t>
  </si>
  <si>
    <t>CALHA/CANALETA DE CONCRETO SIMPLES, TIPO MEIA CANA, D = 30 CM, PARA AGUA PLUVIAL</t>
  </si>
  <si>
    <t>80.10.06</t>
  </si>
  <si>
    <t xml:space="preserve">CALHA/CANALETA DE CONCRETO SIMPLES, TIPO MEIA CANA, D= 40 CM, PARA AGUA PLUVIAL  </t>
  </si>
  <si>
    <t>80.10.07</t>
  </si>
  <si>
    <t xml:space="preserve">CALHA/CANALETA DE CONCRETO SIMPLES, TIPO MEIA CANA, D = 50 CM, PARA AGUA PLUVIAL     </t>
  </si>
  <si>
    <t>80.10.08</t>
  </si>
  <si>
    <t xml:space="preserve">CALHA/CANALETA DE CONCRETO SIMPLES, TIPO MEIA CANA, D = 60 CM, PARA AGUA PLUVIAL  </t>
  </si>
  <si>
    <t>80.35.29</t>
  </si>
  <si>
    <t xml:space="preserve">TAMPAO FOFO ARTICULADO, CLASSE D400 CARGA MAX 40 T, REDONDO TAMPA *600 MM, REDE PLUVIAL/ESGOTO   </t>
  </si>
  <si>
    <t>80.35.30</t>
  </si>
  <si>
    <t>TAMPAO DE FERRO FUNDIDO T-27     P= 27 KG</t>
  </si>
  <si>
    <t>80.35.35</t>
  </si>
  <si>
    <t>TAMPAO EM FERRO FUNDIDO T-19</t>
  </si>
  <si>
    <t>80.35.40</t>
  </si>
  <si>
    <t xml:space="preserve">TAMPAO FOFO ARTICULADO P/ REGISTRO, CLASSE A15 CARGA MAX 1,5 T, *200 X 200* MM </t>
  </si>
  <si>
    <t>80.35.50</t>
  </si>
  <si>
    <t>TAMPAO DE FERRO FUNDIDO T-109-PADRAO COPASA</t>
  </si>
  <si>
    <t>80.37.40</t>
  </si>
  <si>
    <t>CONJ. QUADRO E GRELHA DE FERRO FUNDIDO P= 199KG</t>
  </si>
  <si>
    <t>80.37.41</t>
  </si>
  <si>
    <t>GRELHA FF MALHA QUADRICULADA 100X30CM COM PARAFUSO</t>
  </si>
  <si>
    <t>80.37.42</t>
  </si>
  <si>
    <t>CANTONEIRA DE FERRO FUNDIDO PESO = 69KG</t>
  </si>
  <si>
    <t>80.37.44</t>
  </si>
  <si>
    <t xml:space="preserve">GRELHA FOFO SIMPLES COM REQUADRO, CARGA MAXIMA 1,5 T, 200 X 1000 MM, E= *15* MM  </t>
  </si>
  <si>
    <t>80.40.20</t>
  </si>
  <si>
    <t>ANEL DE CONCRETO ARMADO, D = 0,60 M, H = 0,30 M</t>
  </si>
  <si>
    <t>80.40.22</t>
  </si>
  <si>
    <t>ANEL CA-1, D=1000MM H= 300MM, MACHO-FEMEA</t>
  </si>
  <si>
    <t>80.40.25</t>
  </si>
  <si>
    <t>GRELHA DE CONCRETO 0,99 x 0,44 x 0,10M</t>
  </si>
  <si>
    <t>80.40.27</t>
  </si>
  <si>
    <t>QUADRO DE CONCRETO 1,10 x 0,50M</t>
  </si>
  <si>
    <t>80.40.28</t>
  </si>
  <si>
    <t>CANTONEIRA DE CONCRETO</t>
  </si>
  <si>
    <t>80.90.10</t>
  </si>
  <si>
    <t>FRETE PARA ELEMENTOS DE CONCRETO</t>
  </si>
  <si>
    <t>81.02.02</t>
  </si>
  <si>
    <t>VIDRO LISO INCOLOR, E= 3MM, COLOCADO</t>
  </si>
  <si>
    <t>81.02.03</t>
  </si>
  <si>
    <t>VIDRO LISO INCOLOR, E= 4MM, COLOCADO</t>
  </si>
  <si>
    <t>81.04.05</t>
  </si>
  <si>
    <t>VIDRO FANTASIA/CANELADO E= 4MM, COLOCADO</t>
  </si>
  <si>
    <t>81.08.05</t>
  </si>
  <si>
    <t>VIDRO ARAMADO BRANCO, E= 7MM, COLOCADO</t>
  </si>
  <si>
    <t>81.20.03</t>
  </si>
  <si>
    <t xml:space="preserve">ESPELHO CRISTAL E = 4 MM   </t>
  </si>
  <si>
    <t>81.50.05</t>
  </si>
  <si>
    <t>PARAFUSO FINESON, COMPLETO OU EQUIVALENTE</t>
  </si>
  <si>
    <t>82.05.05</t>
  </si>
  <si>
    <t>TACO DE IPE EXTRA 7x21 CM</t>
  </si>
  <si>
    <t>82.07.06</t>
  </si>
  <si>
    <t>LITOCERAMICA TERRACOTTA 11,5X24 CM OU EQUIVALENTE</t>
  </si>
  <si>
    <t>82.07.09</t>
  </si>
  <si>
    <t>CERAMICA 10X10CM BRANCA LINHA ARQUITETURAL ELIANE OU EQUIVALENTE</t>
  </si>
  <si>
    <t>82.07.10</t>
  </si>
  <si>
    <t>CERAMICA 10X10CM ARQUITETURAL VERDE MEDIO ELIANE OU EQUIVALENTE</t>
  </si>
  <si>
    <t>82.07.11</t>
  </si>
  <si>
    <t>CERAM.10X10CM COR CEREJA LINHA ARQUITETURAL ELIANE OU EQUIVALENTE</t>
  </si>
  <si>
    <t>82.07.12</t>
  </si>
  <si>
    <t>CERAMICA 10X10CM ARQUITETURAL COR DAMASCO ELIANE OU EQUIVALENTE</t>
  </si>
  <si>
    <t>82.07.13</t>
  </si>
  <si>
    <t>CERAMICA 25X33,5CM LINHA FORMA SLIM BRANCA ELIANE OU EQUIVALENTE</t>
  </si>
  <si>
    <t>82.07.14</t>
  </si>
  <si>
    <t>CERAMICA 33,5X33,5CM PEI-5 URBANUS COR GRAY ELIANE OU EQUIVALENTE</t>
  </si>
  <si>
    <t>82.07.15</t>
  </si>
  <si>
    <t>CERAMICA 45X45CM PEI-5 CARGO PLUS COR GRAY ELIANE OU EQUIVALENTE</t>
  </si>
  <si>
    <t>82.11.05</t>
  </si>
  <si>
    <t>82.13.05</t>
  </si>
  <si>
    <t>82.13.10</t>
  </si>
  <si>
    <t>LADRILHO HIDRAUL. AMARELO/VERM. 20X20CM DIRECIONAL</t>
  </si>
  <si>
    <t>82.13.11</t>
  </si>
  <si>
    <t xml:space="preserve">LADRILHO HIDRAULICO, *20 X 20* CM, E= 2 CM, TATIL ALERTA OU DIRECIONAL, AMARELO </t>
  </si>
  <si>
    <t>82.13.20</t>
  </si>
  <si>
    <t>LADRILHO HIDRAULICO 25X25CM NA COR NATURAL EXTERNO</t>
  </si>
  <si>
    <t>82.15.05</t>
  </si>
  <si>
    <t xml:space="preserve">PISO/ REVESTIMENTO EM MARMORE, POLIDO, BRANCO COMUM, FORMATO MAIOR OU IGUAL A 3025 CM2, E = *2* CM </t>
  </si>
  <si>
    <t>82.15.07</t>
  </si>
  <si>
    <t>82.15.08</t>
  </si>
  <si>
    <t>GRANITO CINZA CORUMBA E= 2CM</t>
  </si>
  <si>
    <t>82.15.09</t>
  </si>
  <si>
    <t>GRANITO CINZA CORUMBA PARA BANCADA E=2CM</t>
  </si>
  <si>
    <t>82.17.03</t>
  </si>
  <si>
    <t>PISO BORRACHA RECICLADO COR PRETA ANTIDERRAPANTE</t>
  </si>
  <si>
    <t>82.17.05</t>
  </si>
  <si>
    <t>82.17.09</t>
  </si>
  <si>
    <t>COLA DE CONTATO P/ CHAPA VINÍLICA/BORRACHA</t>
  </si>
  <si>
    <t>82.17.10</t>
  </si>
  <si>
    <t>COLA PU BICOMPONENTE</t>
  </si>
  <si>
    <t>82.17.50</t>
  </si>
  <si>
    <t>PISO DE BORRACHA  EM MANTA COMUM 2MMX80CM</t>
  </si>
  <si>
    <t>82.17.60</t>
  </si>
  <si>
    <t>PISO DE BORRACHA PASTILHADO 50X50CMX3MM S/ COLOCAÇÃO</t>
  </si>
  <si>
    <t>82.23.69</t>
  </si>
  <si>
    <t xml:space="preserve">JUNTA PLASTICA DE DILATACAO PARA PISOS, COR CINZA, 17 X 3 MM (ALTURA X ESPESSURA)   </t>
  </si>
  <si>
    <t>82.44.05</t>
  </si>
  <si>
    <t xml:space="preserve">RODAPE OU RODABANCADA EM GRANITO, POLIDO, TIPO ANDORINHA/ QUARTZ/ CASTELO/ CORUMBA OU OUTROS EQUIVALENTES DA REGIAO, H= 10 CM, E=  *2,0* CM  </t>
  </si>
  <si>
    <t>82.45.04</t>
  </si>
  <si>
    <t>82.47.04</t>
  </si>
  <si>
    <t xml:space="preserve">RODAPE EM MARMORE, POLIDO, BRANCO COMUM, L= *7* CM, E=  *2* CM, CORTE RETO      </t>
  </si>
  <si>
    <t>82.49.02</t>
  </si>
  <si>
    <t>RODAPE DE ARDOSIA, H= 5 CM / ( H=7CM )</t>
  </si>
  <si>
    <t>82.59.05</t>
  </si>
  <si>
    <t>SOLEIRA E PEITORIL DE ARDOSIA E= 2CM</t>
  </si>
  <si>
    <t>82.59.10</t>
  </si>
  <si>
    <t xml:space="preserve">SOLEIRA EM GRANITO, POLIDO, TIPO ANDORINHA/ QUARTZ/ CASTELO/ CORUMBA OU OUTROS EQUIVALENTES DA REGIAO, L= *15* CM, E=  *2,0* CM                                                                                                                               </t>
  </si>
  <si>
    <t>82.70.05</t>
  </si>
  <si>
    <t>AZULEJO BRANCO 15X15 CM, CECRISA EXTRA OU EQUIVALENTE</t>
  </si>
  <si>
    <t>82.70.06</t>
  </si>
  <si>
    <t>AZULEJO BRANCO 20X20 CM, CECRISA EXTRA OU EQUIVALENTE</t>
  </si>
  <si>
    <t>83.04.01</t>
  </si>
  <si>
    <t>DISCO PARA ROCADEIRA 80 DENTES</t>
  </si>
  <si>
    <t>83.05.05</t>
  </si>
  <si>
    <t xml:space="preserve">CONJUNTO PARA FUTSAL COM TRAVES OFICIAIS DE 3,00 X 2,00 M EM TUBO DE ACO GALVANIZADO 3" COM REQUADRO EM TUBO DE 1", PINTURA EM PRIMER COM TINTA ESMALTE SINTETICO E REDES DE POLIETILENO FIO 4 MM                                                             </t>
  </si>
  <si>
    <t>83.05.08</t>
  </si>
  <si>
    <t>TRAVE FUTEBOL CAMPO T.P. D=100MM REDE NYLON DUPLO</t>
  </si>
  <si>
    <t>83.05.19</t>
  </si>
  <si>
    <t>MASTROS TUBO PRETO D=76MM S/ PEDESTAL P/ JUIZ</t>
  </si>
  <si>
    <t>83.05.20</t>
  </si>
  <si>
    <t>REDE DE VOLEY RECREACAO, 1 LONA     ( MARCA FILO)</t>
  </si>
  <si>
    <t>83.05.21</t>
  </si>
  <si>
    <t>REDE DE PETECA RECREACAO, 1 LONA     ( MARCA FILO)</t>
  </si>
  <si>
    <t>83.05.23</t>
  </si>
  <si>
    <t>TABELA BASQUETE OFICIAL C/ESTR. SUPORTE PISO</t>
  </si>
  <si>
    <t>83.05.25</t>
  </si>
  <si>
    <t>REDE NYLON DUPLO P/ TRAVE FUTEB.CAMPO</t>
  </si>
  <si>
    <t>PAR</t>
  </si>
  <si>
    <t>83.07.01</t>
  </si>
  <si>
    <t>CORDA SISAL 10 MM</t>
  </si>
  <si>
    <t>83.07.26</t>
  </si>
  <si>
    <t>83.11.22</t>
  </si>
  <si>
    <t>ROTACAO DIAGONAL DUPLA - APARELHO TRIPO CONJUGAD</t>
  </si>
  <si>
    <t>83.11.26</t>
  </si>
  <si>
    <t>ESQUI TRIPLO CONJUGADO</t>
  </si>
  <si>
    <t>83.11.27</t>
  </si>
  <si>
    <t>SIMULADOR DE CAMINHADA TRIPLO CONJUGADO</t>
  </si>
  <si>
    <t>83.11.28</t>
  </si>
  <si>
    <t>SIMULADOR DE CAVALGADA TRIPLO CONJUGADO</t>
  </si>
  <si>
    <t>83.11.29</t>
  </si>
  <si>
    <t>SIMULADOR DE REMO (REMADA SENTADA)</t>
  </si>
  <si>
    <t>83.17.01</t>
  </si>
  <si>
    <t>INFORME EM LONA IMPRESSAO DIGITAL 720DPI COM ILHOS</t>
  </si>
  <si>
    <t>83.17.05</t>
  </si>
  <si>
    <t xml:space="preserve">PLACA DE INAUGURACAO METALICA, *40* CM X *60* CM </t>
  </si>
  <si>
    <t>83.17.06</t>
  </si>
  <si>
    <t>PLACA DE INAUGURAÇÃO EM AÇO INOX ESCOVADO 70 X 50 CM PINTURA EM BAIXO RELEVO PADRÃO CEF</t>
  </si>
  <si>
    <t>83.17.10</t>
  </si>
  <si>
    <t xml:space="preserve">PLACA DE ACO ESMALTADA PARA  IDENTIFICACAO DE RUA, *45 CM X 20* CM </t>
  </si>
  <si>
    <t>83.17.12</t>
  </si>
  <si>
    <t>PLACA DE ALUMINIO FUNDIDO 3x3CM (NUMERACAO PORTA)</t>
  </si>
  <si>
    <t>83.17.20</t>
  </si>
  <si>
    <t>PLACA DE FERRO FUNDIDO 7x11CM IDENTIFICAO CAIXA</t>
  </si>
  <si>
    <t>83.17.22</t>
  </si>
  <si>
    <t>PLACA ALUM.ANODIZADO NATURAL 25X25CM E=1,5MM IDENT</t>
  </si>
  <si>
    <t>83.17.23</t>
  </si>
  <si>
    <t>PLACA CHAPA AÇO ESCOVADO 25X12 CM E= 1,0MM IDENT.</t>
  </si>
  <si>
    <t>83.17.24</t>
  </si>
  <si>
    <t>PLACA ALUMINIO ANODIZADO 70X61CM COM 6 INDICADORES</t>
  </si>
  <si>
    <t>83.17.25</t>
  </si>
  <si>
    <t>PLACA 1,20X1,30M C/MOLDURA TUBO D=50MM CHAPA 50 CM</t>
  </si>
  <si>
    <t>83.17.26</t>
  </si>
  <si>
    <t>PLACA 1,20X1,30M C/MOLDURA TUBO D=50MM CHAPA 90 CM</t>
  </si>
  <si>
    <t>83.17.27</t>
  </si>
  <si>
    <t>PLACA CHAPA INOX ESCOV. 70X28CM C/2 IND.FIX.LAJE</t>
  </si>
  <si>
    <t>83.17.28</t>
  </si>
  <si>
    <t>PLACA CHAPA INOX ESCOV.70X44CM C/3 IND.FIXADO LAJE</t>
  </si>
  <si>
    <t>83.17.29</t>
  </si>
  <si>
    <t>PLACA ALUM.15X15CM C/PICTOGRAMA PELICULA ADESIVA</t>
  </si>
  <si>
    <t>83.17.30</t>
  </si>
  <si>
    <t>PLACA 2,40X1,20M CHAPA GALVANIZADA ADESIVADA EM ESTRUTURA METALON 20X20MM PADRÃO CEF</t>
  </si>
  <si>
    <t>83.17.31</t>
  </si>
  <si>
    <t>PLACA 3,00X2,00M LONA IMP.DIGTAL ESTR.METALON20X20</t>
  </si>
  <si>
    <t>83.17.39</t>
  </si>
  <si>
    <t>PLACA 1,0X0,60M CH.GALV 26 CAVALETE METALON 20X20</t>
  </si>
  <si>
    <t>83.17.40</t>
  </si>
  <si>
    <t>PLACA 1,0X0,60M DUPLA FACE CH.GALV.26 EM CAVALETE</t>
  </si>
  <si>
    <t>83.17.41</t>
  </si>
  <si>
    <t>PLACA 0,50X0,50M CH.GALV.22 CAVALETE METALON 20X20</t>
  </si>
  <si>
    <t>83.17.42</t>
  </si>
  <si>
    <t>PLACA 0,5X0,50M DUPLA FACE CH GALV.22 EM CAVALETE</t>
  </si>
  <si>
    <t>83.17.49</t>
  </si>
  <si>
    <t>PLACA TÁTIL BRAILLE ALUMÍNIO 7X4 CM (ANDARES:T,1,2)</t>
  </si>
  <si>
    <t>83.17.50</t>
  </si>
  <si>
    <t>CHAPINHA DE ALUMINIO/LATAO D=3CM C.NUMERO IMPRESSO</t>
  </si>
  <si>
    <t>83.17.51</t>
  </si>
  <si>
    <t>PLACA BRAILLE ALUMÍNIO 10X3 CM CORRIMÃO (INÍCIO/FIM)</t>
  </si>
  <si>
    <t>83.17.52</t>
  </si>
  <si>
    <t>PLACA TÁTIL BRAILLE EM ACRÍLICO 30X10 CM (ATÉ 3 PALAVRAS)</t>
  </si>
  <si>
    <t>83.17.53</t>
  </si>
  <si>
    <t>PLACA TÁTIL BRAILLE EM ACRÍLICO 30X10 CM (ATÉ 3 PALAVRAS COM SÍMBOLOS)</t>
  </si>
  <si>
    <t>83.17.54</t>
  </si>
  <si>
    <t>PLACA TÁTIL BRAILLE EM ACRÍLICO 30X10 CM (1 PALAVRA)</t>
  </si>
  <si>
    <t>83.17.57</t>
  </si>
  <si>
    <t>PLACA TÁTIL BRAILLE EM ALUMÍNIO 10X3 CM CORRIMÃO (EX: "ANDAR 2")</t>
  </si>
  <si>
    <t>83.17.65</t>
  </si>
  <si>
    <t>ANEL DE TEXTURA PARA CORRIMAO D &lt;=1 1/2" PLASTICO ABS PRETO OU CINZA</t>
  </si>
  <si>
    <t>83.17.66</t>
  </si>
  <si>
    <t>ANEL DE TEXTURA PARA CORRIMAO D &lt;=1 1/2" PLASTICO ABS CROMADO</t>
  </si>
  <si>
    <t>83.17.67</t>
  </si>
  <si>
    <t>ANEL DE TEXTURA PARA CORRIMAO D &lt;=1 1/2" BORRACHA FLEXÍVEL PRETO</t>
  </si>
  <si>
    <t>83.17.68</t>
  </si>
  <si>
    <t>FAIXA PARA DEGRAUS EM BORRACHA 3X20 CM AZUL/AMARELO/PRETO</t>
  </si>
  <si>
    <t>83.17.69</t>
  </si>
  <si>
    <t>FAIXA PARA DEGRAUS EM BORRACHA REFLETIVA 3X20 CM</t>
  </si>
  <si>
    <t>83.17.70</t>
  </si>
  <si>
    <t>FAIXA MORIM 6,00M X 0,80M EM TECIDO COMUM, EXCLUSIVE INSTALAÇÃO</t>
  </si>
  <si>
    <t>83.23.10</t>
  </si>
  <si>
    <t>KILOWATT/HORA B3 - DEMAIS CLASSES - INCLUSIVE ICMS</t>
  </si>
  <si>
    <t>KWH</t>
  </si>
  <si>
    <t>83.25.05</t>
  </si>
  <si>
    <t>MESA ESCRIT.2 GAV.(SIMPLES) PES DE METALON</t>
  </si>
  <si>
    <t>83.25.10</t>
  </si>
  <si>
    <t>MESA REDONDA D= 1,20M (SIMPLES)</t>
  </si>
  <si>
    <t>83.25.15</t>
  </si>
  <si>
    <t>CADEIRA ALMOFADADA FIXA SEM BRACO, ESTRUT. METALON</t>
  </si>
  <si>
    <t>83.25.28</t>
  </si>
  <si>
    <t>REFRIGERADOR COMPACTO FRIGOB. ELETROLUX 122L-RE120 OU EQUIVALENTE</t>
  </si>
  <si>
    <t>83.25.39</t>
  </si>
  <si>
    <t>ARQUIVO DE AÇO 4 GAVETAS, MODELO OFICIO</t>
  </si>
  <si>
    <t>83.25.40</t>
  </si>
  <si>
    <t>ARQUIVO DE ACO 3 GAVETAS, MODELO OFICIO</t>
  </si>
  <si>
    <t>83.25.45</t>
  </si>
  <si>
    <t>ARMARIO DE AÇO COM 2 PORTAS 170X72X40CM</t>
  </si>
  <si>
    <t>83.25.47</t>
  </si>
  <si>
    <t>ARMARIO PARA ROUPAS COM 4 PORTAS 200X72X40CM</t>
  </si>
  <si>
    <t>83.25.50</t>
  </si>
  <si>
    <t>AQUECEDOR PAR 25 MARMITAS 60X90CM - ELETRICO</t>
  </si>
  <si>
    <t>83.25.51</t>
  </si>
  <si>
    <t>SMARTPHONE</t>
  </si>
  <si>
    <t>83.25.52</t>
  </si>
  <si>
    <t>TRENA A LASER COM ALCANCE DE 50 METROS</t>
  </si>
  <si>
    <t>83.25.53</t>
  </si>
  <si>
    <t>TRENA DE LONA DE 20 METROS</t>
  </si>
  <si>
    <t>83.25.54</t>
  </si>
  <si>
    <t>IMPRESSORA MULTIFUNCIONAL A3</t>
  </si>
  <si>
    <t>83.30.01</t>
  </si>
  <si>
    <t>BASCULA P/ CAMINHÃO FORD CARGO 1519 OU 1319</t>
  </si>
  <si>
    <t>83.30.02</t>
  </si>
  <si>
    <t>83.30.03</t>
  </si>
  <si>
    <t>TANQUE 10000L P/ CAMINHAO PIPA</t>
  </si>
  <si>
    <t>83.30.04</t>
  </si>
  <si>
    <t>CARROCERIA DE MADEIRA P/ CAMINHÃO FORD CARGO 1519 OU 1319</t>
  </si>
  <si>
    <t>83.30.20</t>
  </si>
  <si>
    <t>TRANSPORTE EM CAÇAMBA (5m³)</t>
  </si>
  <si>
    <t>83.40.01</t>
  </si>
  <si>
    <t>LIX.PLAST.50L C/SUPORTE MET. 5050-01.P MITRA/EQUIVALENTE</t>
  </si>
  <si>
    <t>83.40.02</t>
  </si>
  <si>
    <t>LIXEIRA RETANGULAR BASCULAVEL 35L C/SUPORTE METAL.</t>
  </si>
  <si>
    <t>83.40.03</t>
  </si>
  <si>
    <t>LIX.RETANG.INDIVIDUAL 80L 5080-01.P MITRA/EQUIVALENTE</t>
  </si>
  <si>
    <t>83.40.04</t>
  </si>
  <si>
    <t>LIX.BASCULA C/ 4X100L REF. 040100.0140 MITRA/EQUIVALENTE.</t>
  </si>
  <si>
    <t>83.40.05</t>
  </si>
  <si>
    <t>LIXEIRA INDIV. MET. C/SUPORTE BOJO OVAL BASCULAVEL</t>
  </si>
  <si>
    <t>83.41.01</t>
  </si>
  <si>
    <t>PAPEL HIGIÊNICO (ROLO)</t>
  </si>
  <si>
    <t>83.41.02</t>
  </si>
  <si>
    <t>SABONETE LÍQUIDO 250ML</t>
  </si>
  <si>
    <t>83.41.03</t>
  </si>
  <si>
    <t>ÁLCOOL EM GEL 420G 70° INPM</t>
  </si>
  <si>
    <t>84.20.01</t>
  </si>
  <si>
    <t>84.20.02</t>
  </si>
  <si>
    <t>84.20.03</t>
  </si>
  <si>
    <t>SINALIZADOR A LED C/ TRAVA ANTI-FURTO MONOLIGHT OU EQUIVALENTE</t>
  </si>
  <si>
    <t>84.20.20</t>
  </si>
  <si>
    <t>FITA ZEBRADA PARA SINALIZAÇAO ROLO DE 200M</t>
  </si>
  <si>
    <t>89.05.01</t>
  </si>
  <si>
    <t>SERVICO DE BOMBEAMENTO DE CONCRETO COM CONSUMO MINIMO DE 40 M3</t>
  </si>
  <si>
    <t>89.06.24</t>
  </si>
  <si>
    <t>CONCRETO USINADO FCK&gt;=15 MPA - BRITA 0 E 1 - CONVENCIONAL - SLUMP 10+-2</t>
  </si>
  <si>
    <t>89.06.27</t>
  </si>
  <si>
    <t>CONCRETO USINADO FCK&gt;=20 MPA - BRITA 0 E 1 - CONVENCIONAL - SLUMP 10+-2</t>
  </si>
  <si>
    <t>89.06.28</t>
  </si>
  <si>
    <t>CONCRETO USINADO FCK&gt;=25 MPA - BRITA 0 E 1 - CONVENCIONAL - SLUMP 10+-2</t>
  </si>
  <si>
    <t>89.06.30</t>
  </si>
  <si>
    <t>CONCRETO USINADO FCK&gt;=30 MPA - BRITA 0 E 1 - CONVENCIONAL - SLUMP 10+-2</t>
  </si>
  <si>
    <t>89.06.32</t>
  </si>
  <si>
    <t>CONCRETO USINADO CONVENCIONAL FCK&gt;=40 MPA - BRITA 0 E 1 - SLUMP 10+-2</t>
  </si>
  <si>
    <t>89.07.09</t>
  </si>
  <si>
    <t>CONCRETO USINADO BOMBEAVEL FCK&gt;=15 MPA - BRITA 0 E 1 - SLUMP 10+-2</t>
  </si>
  <si>
    <t>89.07.12</t>
  </si>
  <si>
    <t>CONCRETO USINADO FCK&gt;=20 MPA - BRITA 0 E 1 - BOMBEÁVEL - SLUMP 10+-2</t>
  </si>
  <si>
    <t>89.07.13</t>
  </si>
  <si>
    <t>CONCRETO USINADO FCK&gt;=25 MPA - BRITA 0 E 1 - BOMBEÁVEL - SLUMP 10+-2</t>
  </si>
  <si>
    <t>89.07.15</t>
  </si>
  <si>
    <t>CONCRETO USINADO FCK&gt;=30 MPA - BRITA 0 E 1 - BOMBEÁVEL - SLUMP 10+-2</t>
  </si>
  <si>
    <t>89.07.17</t>
  </si>
  <si>
    <t>CONCRETO USINADO BOMBEAVEL FCK&gt;=40 MPA - BRITA 0 E 1 - SLUMP 10+-2</t>
  </si>
  <si>
    <t>89.07.31</t>
  </si>
  <si>
    <t>CONCRETO USINADO FCK&gt;=20 MPA -  BOMBEÁVEL - SLUMP 10+-2 CONSUMO MÍNIMO 300KG</t>
  </si>
  <si>
    <t>89.07.41</t>
  </si>
  <si>
    <t>CONCRETO USINADO FCK&gt;=20 MPA -  BOMBEÁVEL - SLUMP 13+-1 CONSUMO MÍNIMO 300KG</t>
  </si>
  <si>
    <t>89.07.52</t>
  </si>
  <si>
    <t>CONCRETO USINADO FCK&gt;=25 MPA -  BOMBEÁVEL - SLUMP 13+-3 CONSUMO MÍNIMO 280KG</t>
  </si>
  <si>
    <t>89.07.55</t>
  </si>
  <si>
    <t>CONCRETO USINADO FCK&gt;=40 MPA -  BOMBEÁVEL - SLUMP 13+-3 CONSUMO MÍNIMO 360KG</t>
  </si>
  <si>
    <t>89.07.63</t>
  </si>
  <si>
    <t>CONCRETO USINADO FCK&gt;=30 MPA -  BOMBEÁVEL - SLUMP 24+-2 CONSUMO MÍNIMO 400KG</t>
  </si>
  <si>
    <t>89.07.65</t>
  </si>
  <si>
    <t>CONCRETO USINADO FCK&gt;=40 MPA -  BOMBEÁVEL - SLUMP 24+-2 CONSUMO MÍNIMO 400KG</t>
  </si>
  <si>
    <t>89.18.01</t>
  </si>
  <si>
    <t>MOBILIZAÇAO E DESMOB.DE TRADO P/ESTACA ESC.MECANIC</t>
  </si>
  <si>
    <t>89.18.02</t>
  </si>
  <si>
    <t>ESTACA BROCA MECANIZADA - PERFURAÇAO D= 30CM</t>
  </si>
  <si>
    <t>89.18.03</t>
  </si>
  <si>
    <t>ESTACA BROCA MECANIZADA - PERFURAÇAO D= 35CM</t>
  </si>
  <si>
    <t>89.18.04</t>
  </si>
  <si>
    <t>ESTACA BROCA MECANIZADA - PERFURAÇAO D= 40CM</t>
  </si>
  <si>
    <t>89.18.05</t>
  </si>
  <si>
    <t>ESTACA BROCA MECANIZADA - PERFURAÇAO D= 45CM</t>
  </si>
  <si>
    <t>89.18.06</t>
  </si>
  <si>
    <t>ESTACA BROCA MECANIZADA - PERFURAÇAO D= 50CM</t>
  </si>
  <si>
    <t>89.20.01</t>
  </si>
  <si>
    <t>MOBILIZACAO E DESMOB.DE EQUIPAMENTO ESTACA STRAUSS</t>
  </si>
  <si>
    <t>89.20.05</t>
  </si>
  <si>
    <t>CONFECCAO DE ESTACA STRAUSS D=250MM/320MM-25T/35T</t>
  </si>
  <si>
    <t>89.20.09</t>
  </si>
  <si>
    <t>CONFECÇÃO DE ESTACA STRAUSS D=380MM/420MM-55T/75T</t>
  </si>
  <si>
    <t>89.20.80</t>
  </si>
  <si>
    <t>MOBILIZACAO E DESMOBILIZACAO DE EQUIPAMENTO (RAIZ)</t>
  </si>
  <si>
    <t>89.20.81</t>
  </si>
  <si>
    <t>ESTACA RAIZ D=160MM SOLO EXCL. ARG. EXCL. ARMACAO</t>
  </si>
  <si>
    <t>89.20.82</t>
  </si>
  <si>
    <t>ESTACA RAIZ D=210MM SOLO EXCL. ARG. EXCL. ARMACAO</t>
  </si>
  <si>
    <t>89.20.83</t>
  </si>
  <si>
    <t>ESTACA RAIZ D=250MM SOLO EXCL. ARG. EXCL. ARMACAO</t>
  </si>
  <si>
    <t>89.20.84</t>
  </si>
  <si>
    <t>ESTACA RAIZ D=310MM SOLO EXCL. ARG. EXCL. ARMACAO</t>
  </si>
  <si>
    <t>89.20.85</t>
  </si>
  <si>
    <t>ESTACA RAIZ D=160MM ROCHA EXCL. ARG. EXCL. ARMACAO</t>
  </si>
  <si>
    <t>89.20.86</t>
  </si>
  <si>
    <t>ESTACA RAIZ D=210MM ROCHA EXCL. ARG. EXCL. ARMACAO</t>
  </si>
  <si>
    <t>89.20.87</t>
  </si>
  <si>
    <t>ESTACA RAIZ D=250MM ROCHA EXCL. ARG. EXCL. ARMACAO</t>
  </si>
  <si>
    <t>89.20.88</t>
  </si>
  <si>
    <t>ESTACA RAIZ D=310MM ROCHA EXCL. ARG. EXCL. ARMACAO</t>
  </si>
  <si>
    <t>89.20.90</t>
  </si>
  <si>
    <t>GERADOR 60KVA</t>
  </si>
  <si>
    <t>89.20.93</t>
  </si>
  <si>
    <t>COMPRESSOR A DIESEL 900PCM</t>
  </si>
  <si>
    <t>89.21.01</t>
  </si>
  <si>
    <t>MOBILIZAÇÃO E DESMOBILIZAÇÃO DE EQUIPAMENTO</t>
  </si>
  <si>
    <t>89.21.02</t>
  </si>
  <si>
    <t>ESTACA HELICE CONTINUA D= 30 CM</t>
  </si>
  <si>
    <t>89.21.03</t>
  </si>
  <si>
    <t>ESTACA HELICE CONTINUA D= 40 CM</t>
  </si>
  <si>
    <t>89.21.04</t>
  </si>
  <si>
    <t>ESTACA HELICE CONTINUA D= 50 CM</t>
  </si>
  <si>
    <t>89.21.05</t>
  </si>
  <si>
    <t>ESTACA HELICE CONTINUA D= 60 CM</t>
  </si>
  <si>
    <t>89.21.06</t>
  </si>
  <si>
    <t>ESTACA HELICE CONTINUA D= 70 CM</t>
  </si>
  <si>
    <t>89.34.06</t>
  </si>
  <si>
    <t>FORNECIMENTO DE GRAMA SAO CARLOS (AXONAPUS)</t>
  </si>
  <si>
    <t>89.34.07</t>
  </si>
  <si>
    <t>89.34.08</t>
  </si>
  <si>
    <t xml:space="preserve">MUDA DE RASTEIRA/FORRACAO, AMENDOIM RASTEIRO/ONZE HORAS/AZULZINHA/IMPATIENS OU EQUIVALENTE DA REGIAO </t>
  </si>
  <si>
    <t>89.34.30</t>
  </si>
  <si>
    <t>89.34.31</t>
  </si>
  <si>
    <t>ADUBO ORGANICO</t>
  </si>
  <si>
    <t>89.34.32</t>
  </si>
  <si>
    <t>ADUBO MINERAL (10-10-10)</t>
  </si>
  <si>
    <t>89.34.33</t>
  </si>
  <si>
    <t>ADUBO MINERAL (4-14-8)</t>
  </si>
  <si>
    <t>89.34.34</t>
  </si>
  <si>
    <t>CALCÁRIO DOLOMITICO (ACIMA DE 1T)</t>
  </si>
  <si>
    <t>89.34.40</t>
  </si>
  <si>
    <t>ARVORE -SIBIPIRUNA-CAESLPINA PELTOHOROIDES H=2,50M</t>
  </si>
  <si>
    <t>89.34.42</t>
  </si>
  <si>
    <t>ARVORE - IPE ROSA - TABEBUIA AVELLANEDAE H= 2,50M</t>
  </si>
  <si>
    <t>89.34.44</t>
  </si>
  <si>
    <t>ARVORE-PAU FERRO-CAESALPINIA FERREA LEIOSCHYA 2,50</t>
  </si>
  <si>
    <t>89.34.46</t>
  </si>
  <si>
    <t>ARVORE - ACASSIA MINOSA- ACASSIA PODALYRIIFOLIA H= 2,50M</t>
  </si>
  <si>
    <t>89.34.48</t>
  </si>
  <si>
    <t>ARVORE - JACARANDA MIMOSO - CUSPIDIFOLIA H= 2,50M</t>
  </si>
  <si>
    <t>89.34.50</t>
  </si>
  <si>
    <t>FORRAÇAO - ACALIPHA - ACALIPHA REPTANS</t>
  </si>
  <si>
    <t>89.34.52</t>
  </si>
  <si>
    <t>FORRAÇAO - WEDELIA - WEDELIA PALUDOSA</t>
  </si>
  <si>
    <t>89.34.54</t>
  </si>
  <si>
    <t>FORRAÇAO - CLOROFITO - CLOROFITUM</t>
  </si>
  <si>
    <t>89.34.60</t>
  </si>
  <si>
    <t>ARBUSTO - BELA EMILIA - PLUMBAGO CAPENSIS 0,60M</t>
  </si>
  <si>
    <t>89.34.62</t>
  </si>
  <si>
    <t>ARBUSTO - CAMARA - LANTANA CAMARA 0,60M</t>
  </si>
  <si>
    <t>89.34.70</t>
  </si>
  <si>
    <t>PALMEIRA - LICURI (ESTIPE &gt;= H= 2,50M)</t>
  </si>
  <si>
    <t>89.37.50</t>
  </si>
  <si>
    <t>POLIMENTO MECANICO PISO CONCRETO NIVELAMENTO LASER</t>
  </si>
  <si>
    <t>89.37.70</t>
  </si>
  <si>
    <t>CALCADA PORTUGUESA ASSENTADA, EXCLUSIVE ARGAMASSA</t>
  </si>
  <si>
    <t>89.45.10</t>
  </si>
  <si>
    <t>IMPERMEAB. INFILTRACAO CRISTALIZACAO POSITIVA(RES)</t>
  </si>
  <si>
    <t>89.45.28</t>
  </si>
  <si>
    <t>IMPERM.MANTA ASFAL.PREFABR.TIPO3 NBR9952 SBS E=4MM</t>
  </si>
  <si>
    <t>89.50.02</t>
  </si>
  <si>
    <t>CONTAINER 6,0X2,30X2,82M COM ISOLAMENTO TERMICO</t>
  </si>
  <si>
    <t>89.50.03</t>
  </si>
  <si>
    <t>CONTAINER 6,0X2,30X2,82M E SANITÁRIO C/ ISOLAMENTO TÉRMICO</t>
  </si>
  <si>
    <t>89.50.04</t>
  </si>
  <si>
    <t>CONTAINER VEST.6,0X2,30X2,82M COM 7 CHUV. 2 LAVAT.</t>
  </si>
  <si>
    <t>89.50.05</t>
  </si>
  <si>
    <t>CONTAINER 6,0X2,30X2,82M VEST.7CHUV, 2LAVAT,1MICT</t>
  </si>
  <si>
    <t>89.50.06</t>
  </si>
  <si>
    <t>CONT.6,0X2,30X2,82 VEST. 4CHUV.3SANIT.1LAVAT.1MICT</t>
  </si>
  <si>
    <t>89.50.07</t>
  </si>
  <si>
    <t>CONTAINER 6,0X2,30X2,82 CM COM ISOLAMENTO TERMICO</t>
  </si>
  <si>
    <t>89.50.08</t>
  </si>
  <si>
    <t>CONTAINER 6,0X2,30X2,82M COM LAVATORIO</t>
  </si>
  <si>
    <t>89.50.09</t>
  </si>
  <si>
    <t>BANHEIRO QUIMICO 2 MANUT. 2 ROLOS PAPEL HIGIENICO</t>
  </si>
  <si>
    <t>89.50.10</t>
  </si>
  <si>
    <t>BANHEIRO QUÍMICO C/ SUPORTE SABONETE LÍQUIDO, LAVAT. C/ RESERVAT. DE ÁGUA, CABINE DE POLIETILENO, PORTA PAPEL HIGIÊNICO, PORTA PAPEL TOALHA, ANTIDERRAPANTE, LIVRE/OCUPADO PAPEL HIGIÊNICO, E LIMPEZA 2 VEZES POR SEMANA</t>
  </si>
  <si>
    <t>89.50.20</t>
  </si>
  <si>
    <t>MOBILIZAÇAO DE CONTAINER</t>
  </si>
  <si>
    <t>89.50.21</t>
  </si>
  <si>
    <t>DESMOBILIZAÇÃO DE CONTAINER</t>
  </si>
  <si>
    <t>89.50.50</t>
  </si>
  <si>
    <t>AR CONDICIONADO PARA CONTAINER</t>
  </si>
  <si>
    <t>93.20.06</t>
  </si>
  <si>
    <t>NIVEL WILD N3 C/MICROMETRO (PRECISAO +/- 0,2 MM) OU EQUIVALENTE</t>
  </si>
  <si>
    <t>93.21.01</t>
  </si>
  <si>
    <t>ESTACAO TOTAL PRECISAO MINIMA 2MM ALCANCE &gt;=2500M</t>
  </si>
  <si>
    <t>93.21.03</t>
  </si>
  <si>
    <t>RECEPTOR GPS P/ SISTEMA GNSS L1/L2 - PAR</t>
  </si>
  <si>
    <t>93.22.02</t>
  </si>
  <si>
    <t>COMPUTADOR C/ PERIFÉRICOS - PROCESSADOR i5 (EQUIVALENTE OU SUPERIOR) 8GB, RAM, HD 1 TB, PLACA DE VIDEO 1 GB E WINDOWS 10</t>
  </si>
  <si>
    <t>93.22.09</t>
  </si>
  <si>
    <t>PACOTE OFFICE 2019 (SIMILAR OU SUPERIOR)</t>
  </si>
  <si>
    <t>ANO</t>
  </si>
  <si>
    <t>93.22.10</t>
  </si>
  <si>
    <t>AUTODESK AUTOCAD - 2016 (SIMILAR OU SUPERIOR)</t>
  </si>
  <si>
    <t>93.22.11</t>
  </si>
  <si>
    <t>BENTLEY TOPOGRAFH (SIMILAR OU SUPERIOR)</t>
  </si>
  <si>
    <t>94.01.03</t>
  </si>
  <si>
    <t>COPIA XEROGRAFICA PRETO/BRANCO- FORMATO A2</t>
  </si>
  <si>
    <t>94.01.04</t>
  </si>
  <si>
    <t>COPIA XEROGRAFICA PRETO/BRANCO- FORMATO A1</t>
  </si>
  <si>
    <t>94.01.05</t>
  </si>
  <si>
    <t>COPIA XEROGRAFICA PRETO/BRANCO- FORMATO A0</t>
  </si>
  <si>
    <t>94.03.01</t>
  </si>
  <si>
    <t>COPIA XEROGRAFICA PAPEL VEGETAL - FORMATO A4</t>
  </si>
  <si>
    <t>94.03.02</t>
  </si>
  <si>
    <t>COPIA XEROGRAFICA PAPEL VEGETAL - FORMATO A3</t>
  </si>
  <si>
    <t>94.03.03</t>
  </si>
  <si>
    <t>COPIA XEROGRAFICA PAPEL VEGETAL - FORMATO A2</t>
  </si>
  <si>
    <t>94.03.04</t>
  </si>
  <si>
    <t>COPIA XEROGRAFICA PAPEL VEGETAL - FORMATO A1</t>
  </si>
  <si>
    <t>94.03.05</t>
  </si>
  <si>
    <t>COPIA XEROGRAFICA PAPEL VEGETAL - FORMATO A0</t>
  </si>
  <si>
    <t>94.07.01</t>
  </si>
  <si>
    <t>XEROX  PRETO/BRANCO - FORMATO A4</t>
  </si>
  <si>
    <t>94.07.02</t>
  </si>
  <si>
    <t>XEROX PRETO/BRANCO - FORMATO A3</t>
  </si>
  <si>
    <t>94.09.11</t>
  </si>
  <si>
    <t>XEROX COLORIDO  FORMATO A4</t>
  </si>
  <si>
    <t>94.09.12</t>
  </si>
  <si>
    <t>XEROX COLORIDO  FORMATO A3</t>
  </si>
  <si>
    <t>94.11.01</t>
  </si>
  <si>
    <t>ENCADERNACAO A4 ACETATO, PVC/CROMICOTE, C/ESPIRAL</t>
  </si>
  <si>
    <t>94.12.02</t>
  </si>
  <si>
    <t>PLOTAGEM SULFITE - FORMATO A3</t>
  </si>
  <si>
    <t>94.12.03</t>
  </si>
  <si>
    <t>PLOTAGEM SULFITE - FORMATO A2</t>
  </si>
  <si>
    <t>94.12.04</t>
  </si>
  <si>
    <t>PLOTAGEM SULFITE - FORMATO A1</t>
  </si>
  <si>
    <t>94.12.05</t>
  </si>
  <si>
    <t>PLOTAGEM SULFITE - FORMATO A0</t>
  </si>
  <si>
    <t>94.12.06</t>
  </si>
  <si>
    <t>PLOTAGEM SULFITE -FORMATO A1 LONGO</t>
  </si>
  <si>
    <t>94.12.07</t>
  </si>
  <si>
    <t>PLOTAGEM SULFITE -FORMATO A1 EXTENDIDO</t>
  </si>
  <si>
    <t>94.12.08</t>
  </si>
  <si>
    <t>PLOTAGEM SULFITE -FORMATO A0 EXTENDIDO</t>
  </si>
  <si>
    <t>94.13.01</t>
  </si>
  <si>
    <t>PLOTAGEM EM PAPEL VEGETAL GR.90GR/CM2 - FORMATO A4</t>
  </si>
  <si>
    <t>94.13.02</t>
  </si>
  <si>
    <t>PLOTAGEM EM PAPEL VEGETAL GR.90GR/CM2 - FORMATO A3</t>
  </si>
  <si>
    <t>94.13.03</t>
  </si>
  <si>
    <t>PLOTAGEM EM PAPEL VEGETAL GR.90GR/CM2 - FORMATO A2</t>
  </si>
  <si>
    <t>94.13.04</t>
  </si>
  <si>
    <t>PLOTAGEM EM PAPEL VEGETAL GR.90GR/CM2 - FORMATO A1</t>
  </si>
  <si>
    <t>94.13.05</t>
  </si>
  <si>
    <t>PLOTAGEM EM PAPEL VEGETAL GR.90GR/CM2 - FORMATO A0</t>
  </si>
  <si>
    <t>94.15.01</t>
  </si>
  <si>
    <t>PLOTAGEM COLORIDA SULFITE FORMATO A4</t>
  </si>
  <si>
    <t>94.15.02</t>
  </si>
  <si>
    <t>PLOTAGEM COLORIDA SULFITE FORMATO A3</t>
  </si>
  <si>
    <t>94.15.03</t>
  </si>
  <si>
    <t>PLOTAGEM COLORIDA SULFITE FORMATO A2</t>
  </si>
  <si>
    <t>94.15.04</t>
  </si>
  <si>
    <t>PLOTAGEM COLORIDA SULFITE FORMATO A1</t>
  </si>
  <si>
    <t>94.15.05</t>
  </si>
  <si>
    <t>PLOTAGEM COLORIDA SULFITE FORMATO A0</t>
  </si>
  <si>
    <t>94.15.06</t>
  </si>
  <si>
    <t>PLOTAGEM  COLORIDA SULFIT -FORMATO A1 LONGO</t>
  </si>
  <si>
    <t>94.15.07</t>
  </si>
  <si>
    <t>PLOTAGEM  COLORIDA SULFITE FORMATO A1 EXTENDIDO</t>
  </si>
  <si>
    <t>94.15.08</t>
  </si>
  <si>
    <t>PLOTAGEM  COLORIDA SULFITE FORMATO A0 EXTENDIDO</t>
  </si>
  <si>
    <t>94.17.01</t>
  </si>
  <si>
    <t>PLOTAGEM COLORIDA PAPEL VEGETAL FORMATO A4</t>
  </si>
  <si>
    <t>94.17.02</t>
  </si>
  <si>
    <t>PLOTAGEM COLORIDA PAPEL VEGETAL FORMATO A3</t>
  </si>
  <si>
    <t>94.17.03</t>
  </si>
  <si>
    <t>PLOTAGEM COLORIDA PAPEL VEGETAL FORMATO A2</t>
  </si>
  <si>
    <t>94.17.04</t>
  </si>
  <si>
    <t>PLOTAGEM COLORIDA PAPEL VEGETAL FORMATO A1</t>
  </si>
  <si>
    <t>94.17.05</t>
  </si>
  <si>
    <t>PLOTAGEM COLORIDA PAPEL VEGETAL FORMATO A0</t>
  </si>
  <si>
    <t>94.17.06</t>
  </si>
  <si>
    <t>PLOTAGEM  COLORIDA PAPEL VEGETAL FORMATO A1 LONGO</t>
  </si>
  <si>
    <t>94.17.07</t>
  </si>
  <si>
    <t>PLOTAGEM  COLORIDA PAPEL VEGETAL FORMATO A1 EXTENDIDO</t>
  </si>
  <si>
    <t>94.17.08</t>
  </si>
  <si>
    <t>PLOTAGEM  COLORIDA PAPEL VEGETAL FORMATO A0 EXTENDIDO</t>
  </si>
  <si>
    <t>94.18.01</t>
  </si>
  <si>
    <t>DIGITALIZAÇÃO DE FORMATOS A0 (PDF OU EQUIVALENTE)</t>
  </si>
  <si>
    <t>94.18.02</t>
  </si>
  <si>
    <t>DIGITALIZAÇÃO DE FORMATOS A1 (PDF OU EQUIVALENTE)</t>
  </si>
  <si>
    <t>94.18.03</t>
  </si>
  <si>
    <t>DIGITALIZAÇÃO DE FORMATOS A2 (PDF OU EQUIVALENTE)</t>
  </si>
  <si>
    <t>94.18.05</t>
  </si>
  <si>
    <t>DVD 4,7 GB</t>
  </si>
  <si>
    <t>94.20.01</t>
  </si>
  <si>
    <t>REVELACAO FOTOGRAFICA</t>
  </si>
  <si>
    <t>94.20.02</t>
  </si>
  <si>
    <t>ATOS COMUNS A REGISTRADORES E NOTÁRIOS - CERTIDÃO DE INTEIRO TEOR OU EM RESUMO, INDEPENDENTEMENTE DO NÚMERO DE FOLHAS, INCLUSIVE ISSQN DE 5% SOB OS EMOLUMENTOS</t>
  </si>
  <si>
    <t>94.20.03</t>
  </si>
  <si>
    <t>ATOS COMUNS A REGISTRADORES E NOTÁRIOS - CERTIDÃO EM RELATÓRIO CONFORME QUESITOS, INDEPENDENTEMENTE DO NÚMERO DE FOLHAS, INCLUSIVE ISSQN DE 5% SOB OS EMOLUMENTOS</t>
  </si>
  <si>
    <t>95.01.01</t>
  </si>
  <si>
    <t>MOBILIZAÇÃO, INSTALAÇÃO E DESMOBILIZAÇÃO, PARA EXECUÇÃO DE SONDAGEM À PERCUSSÃO (NBR 6484:2020)</t>
  </si>
  <si>
    <t>95.01.02</t>
  </si>
  <si>
    <t>PERFURAÇÃO DE SOLO SONDAGEM À PERCUSSÃO (NBR 6484:2020)</t>
  </si>
  <si>
    <t>95.01.03</t>
  </si>
  <si>
    <t>DESMONTAGEM, TRANSPORTE E MONTAGEM DE EQUIPAMENTOS DE SONDAGEM A PERCUSSÃO POR FURO</t>
  </si>
  <si>
    <t>95.02.01</t>
  </si>
  <si>
    <t>MOBILIZAÇÃO DE EQUIPAMENTOS DE SONDAGEM A TRADO (NBR 9603:2015) DN 20CM</t>
  </si>
  <si>
    <t>95.02.02</t>
  </si>
  <si>
    <t>PERFURAÇÃO DE SOLO SONDAGEM A TRADO (NBR 9603:2015) DN 20CM</t>
  </si>
  <si>
    <t>95.03.01</t>
  </si>
  <si>
    <t>POÇO DE INSPEÇÃO EM SOLO, SEÇÃO TRANSVERSAL MÍNIMA 100CM OU CIRCULAR 120CM (NBR 9604:2016)</t>
  </si>
  <si>
    <t>95.03.02</t>
  </si>
  <si>
    <t>SONDAGEM DE SOLO COM UTILIZAÇÃO DE PA E PICARETA</t>
  </si>
  <si>
    <t>95.06.01</t>
  </si>
  <si>
    <t>MOBILIZACAO E DESMOBILIZACAO - SONDAGEM ROTATIVA NW</t>
  </si>
  <si>
    <t>95.06.02</t>
  </si>
  <si>
    <t>INSTALACAO DE SONDAGEM ROTATIVA NW POR FURO</t>
  </si>
  <si>
    <t>95.06.03</t>
  </si>
  <si>
    <t>PERFURACAO EM SOLO COM SONDAGEM ROTATIVA NW</t>
  </si>
  <si>
    <t>95.06.04</t>
  </si>
  <si>
    <t>PERFURACAO DE SOLO COM COROA DE WIDIA SONDAGEM ROTATIVA NW</t>
  </si>
  <si>
    <t>95.06.05</t>
  </si>
  <si>
    <t>PERFURACAO COM COROA DIAMANTADA SONDAGEM ROTATIVA NW</t>
  </si>
  <si>
    <t>95.08.02</t>
  </si>
  <si>
    <t>95.08.21</t>
  </si>
  <si>
    <t>RETIRADA DE AMOSTRA INDEFORMADA EM BLOCOS 30X30X30CM (NBR 9604:2016), PROFUNDIDADE = 2 A 3 M</t>
  </si>
  <si>
    <t>95.08.22</t>
  </si>
  <si>
    <t>RETIRADA DE AMOSTRA INDEFORMADA EM BLOCOS 30X30X30CM (NBR 9604:2016), PROFUNDIDADE = 1 A 2 M</t>
  </si>
  <si>
    <t>95.08.23</t>
  </si>
  <si>
    <t>RETIRADA DE AMOSTRA INDEFORMADA EM BLOCOS 30X30X30CM (NBR 9604:2016), PROFUNDIDADE ATÉ 1M</t>
  </si>
  <si>
    <t>95.11.01</t>
  </si>
  <si>
    <t>ENSAIO DE PERDA D'AGUA SOB PRESSAO EM MACIÇOS ROCHOSOS POR MEIO DE FUROS DE SONDAGEM</t>
  </si>
  <si>
    <t>95.11.02</t>
  </si>
  <si>
    <t>ENSAIO DE PERMEABILIDADE "IN SITU" EM FURO DE SONDAGEM EM ROCHA</t>
  </si>
  <si>
    <t>96.01.02</t>
  </si>
  <si>
    <t>DETERMINAÇÃO DA DENSIDADE RELATIVA E MASSA ESPECÍFICA DE MATERIAIS BETUMINOSOS (NBR 6296:2012)</t>
  </si>
  <si>
    <t>96.01.03</t>
  </si>
  <si>
    <t>DETERMINAÇÃO DA DENSIDADE APARENTE E MASSA ESPECÍFICA APARENTE DE MISTURAS ASFALTICAS (NBR 15573:2012)</t>
  </si>
  <si>
    <t>96.01.04</t>
  </si>
  <si>
    <t>DETERMINAÇÃO DA DENSIDADE IN SITU DAS MISTURAS ASFÁLTICAS COMPACTADAS (DNIT 431/2020-ME)</t>
  </si>
  <si>
    <t>96.01.05</t>
  </si>
  <si>
    <t>ENSAIO  PARA VERIFICAÇÃO DA ADESIVIDADE DE AGREGADO MIUDO AO LIGANTE BETUMINOSO (NBR 12584:2017)</t>
  </si>
  <si>
    <t>96.01.06</t>
  </si>
  <si>
    <t>DOSAGEM DE MISTURAS BETUMINOSAS A QUENTE PELO MÉTODO MARSHALL (DNER-ME 043/95)</t>
  </si>
  <si>
    <t>96.01.07</t>
  </si>
  <si>
    <t>DOSAGEM DE LAMA ASFALTICA CONFORME RECOMENDAÇÕES ISSA (DNIT 150/2010-ES)</t>
  </si>
  <si>
    <t>96.01.14</t>
  </si>
  <si>
    <t>DETERMINAÇÃO DA VISCOSIDADE SAYBOLT FUROL EM MATERIAIS BETUMINOSOS (NBR 14950:2003)</t>
  </si>
  <si>
    <t>96.01.15</t>
  </si>
  <si>
    <t>DETERMINAÇÃO DA SEDIMENTAÇÃO E ESTABILIDADE À ESTOCAGEM DE EMULSÕES ASFÁLTICAS (NBR 6570:2016)</t>
  </si>
  <si>
    <t>96.01.16</t>
  </si>
  <si>
    <t>DETERMINAÇÃO DA PENETRAÇÃO EM MATERIAIS ASFÁLTICOS (NBR 6576:2007)</t>
  </si>
  <si>
    <t>96.01.17</t>
  </si>
  <si>
    <t>DETERMINAÇÃO DO PH EM EMULSÕES ASFÁLTICAS (NBR 6299:2012)</t>
  </si>
  <si>
    <t>96.01.18</t>
  </si>
  <si>
    <t>DETERMINAÇÃO DO TEOR DE ÁGUA POR DESTILAÇÃO EM MATERIAIS BETUMINOSOS (NBR 14236:2018)</t>
  </si>
  <si>
    <t>96.01.19</t>
  </si>
  <si>
    <t>DETERMINAÇÃO DO TEOR DE BETUME - PROCEDIMENTOS SOXHLET OU REFLUXO DUPLO (NBR 16208:2013)</t>
  </si>
  <si>
    <t>96.01.20</t>
  </si>
  <si>
    <t>DETERMINAÇÃO DA DUCTILIDADE EM LIGANTES ASFÁLTICOS (NBR 6293:2015)</t>
  </si>
  <si>
    <t>96.01.21</t>
  </si>
  <si>
    <t>DETERMINAÇÃO DO PONTO DE AMOLECIMENTO EM LIGANTES ASFÁLTICOS - MÉTODO DO ANEL E BOLA (NBR 6560:2016)</t>
  </si>
  <si>
    <t>96.01.22</t>
  </si>
  <si>
    <t>DETERMINAÇÃO DA ESTABILIDADE E FLUÊNCIA DE MISTURAS BETUMINOSAS (DNER-ME 043/95)</t>
  </si>
  <si>
    <t>96.01.28</t>
  </si>
  <si>
    <t>DETERMINAÇÃO DO EQUIVALENTE DE AREIA EM AGREGADOS MIUDOS (DNER-ME 054/97) (OU NBR 12052:92)</t>
  </si>
  <si>
    <t>96.01.29</t>
  </si>
  <si>
    <t>ENSAIO  PARA VERIFICAÇÃO DA ADESIVIDADE DE AGREGADO GRAUDO AO LIGANTE BETUMINOSO (NBR 12583:2017)</t>
  </si>
  <si>
    <t>97.01.01</t>
  </si>
  <si>
    <t>DETERMINAÇÃO DO TEOR DE UMIDADE DE SOLOS EM LABORATORIO (NBR 6457:2016 ANEXO A)</t>
  </si>
  <si>
    <t>97.01.03</t>
  </si>
  <si>
    <t>DETERMINAÇÃO DA MASSA ESPECÍFICA,  MASSA ESPECÍFICA APARENTE E ABSORÇÃO DE ÁGUA (NBR 6458:2016)</t>
  </si>
  <si>
    <t>97.01.04</t>
  </si>
  <si>
    <t>ANÁLISE GRANULOMETRICA DE SOLOS POR PENEIRAMENTO (NBR 7181:2016)</t>
  </si>
  <si>
    <t>97.01.05</t>
  </si>
  <si>
    <t>ANÁLISE GRANULOMETRICA DE SOLOS POR PENEIRAMENTO E SEDIMENTAÇÃO (NBR 7181:2016)</t>
  </si>
  <si>
    <t>97.01.06</t>
  </si>
  <si>
    <t>DETERMINAÇÃO DO LIMITE DE LIQUIDEZ DE SOLOS (NBR 6459:2017)</t>
  </si>
  <si>
    <t>97.01.07</t>
  </si>
  <si>
    <t>DETERMINAÇÃO DO LIMITE DE PLASTICIDADE DE SOLOS (NBR 7180:2016)</t>
  </si>
  <si>
    <t>97.01.08</t>
  </si>
  <si>
    <t>DETERMINAÇÃO DOS FATORES DE CONTRAÇÃO DE SOLOS (DNER-ME 087/94)</t>
  </si>
  <si>
    <t>97.01.09</t>
  </si>
  <si>
    <t>VERIFICAÇÃO DA COMPACTAÇÃO DO SOLO ENERGIA PROCTOR NORMAL (NBR 7182:2020) COM 05 CORPOS DE PROVA</t>
  </si>
  <si>
    <t>97.01.10</t>
  </si>
  <si>
    <t>VERIFICAÇÃO DA COMPACTAÇÃO DO SOLO ENERGIA PROCTOR INTERMEDIÁRIO (NBR 7182:2020) COM 05 CORPOS DE PROVA</t>
  </si>
  <si>
    <t>97.01.11</t>
  </si>
  <si>
    <t>VERIFICAÇÃO DA COMPACTAÇÃO DO SOLO ENERGIA PROCTOR MODIFICADO (NBR 7182:2020) COM 05 CORPOS DE PROVA</t>
  </si>
  <si>
    <t>97.01.12</t>
  </si>
  <si>
    <t>DETERMINAÇÃO DO ÍNDICE DE SUPORTE CALIFÓRNIA DE SOLOS (ISC OU CBR) COM 1 CORPO DE PROVA (NORMA DNIT 172/016-ME / NBR 9895:2017)</t>
  </si>
  <si>
    <t>97.01.13</t>
  </si>
  <si>
    <t>DETERMINAÇÃO DO ÍNDICE DE SUPORTE CALIFÓRNIA DE SOLOS (ISC OU CBR) COM 3 CORPOS DE PROVA (NORMA DNIT 172/016-ME / NBR 9895:2017)</t>
  </si>
  <si>
    <t>97.01.14</t>
  </si>
  <si>
    <t>DETERMINAÇÃO DO ÍNDICE DE SUPORTE CALIFÓRNIA DE SOLOS (ISC OU CBR) COM 5 CORPOS DE PROVA (NORMA DNIT 172/016-ME / NBR 9895:2017)</t>
  </si>
  <si>
    <t>97.01.15</t>
  </si>
  <si>
    <t>DETERMINAÇÃO DO EQUIVALENTE DE AREIA EM SOLO (DNER-ME 054/97 / NBR 12052:92)</t>
  </si>
  <si>
    <t>97.01.17</t>
  </si>
  <si>
    <t>DETERMINAÇÃO COLORIMÉTRICA DE IMPUREZAS ORGÂNICAS EM SOLOS (NBR NM 49:2001)</t>
  </si>
  <si>
    <t>97.01.18</t>
  </si>
  <si>
    <t>ENSAIO DE ADENSAMENTO DE SOLOS (DNER-IE 005/94 - NBR 16853:2020)</t>
  </si>
  <si>
    <t>97.01.20</t>
  </si>
  <si>
    <t>DETERMINAÇÃO DO COEFICIENTE DE PERMEABILIDADE DE SOLOS ARGILOSOS À CARGA VARIÁVEL (NBR 14545:2021)</t>
  </si>
  <si>
    <t>97.01.21</t>
  </si>
  <si>
    <t>DETERMINAÇÃO DO COEFICIENTE DE PERMEABILIDADE DE SOLOS GRANULARES À CARGA CONSTANTE (NBR 13292:2021)</t>
  </si>
  <si>
    <t>97.01.22</t>
  </si>
  <si>
    <t>DETERMINAÇÃO DA RESISTÊNCIA À COMPRESSÃO NÃO CONFINADA - SOLOS COESIVOS (NBR 12770:1992)</t>
  </si>
  <si>
    <t>97.01.23</t>
  </si>
  <si>
    <t>COMPRESSAO TRIAXIAL RAPIDO NÃO ADENSADO E NÃO DRENADO (Q/UU)</t>
  </si>
  <si>
    <t>97.01.24</t>
  </si>
  <si>
    <t>COMPRESSAO TRIAXIAL RAPIDO NÃO ADENSADO E NÃO DRENADO (Q/UU) C/MEDIDAS DE PRESSAO NEUTRA</t>
  </si>
  <si>
    <t>97.01.25</t>
  </si>
  <si>
    <t>COMPRESSAO TRIAXIAL RAPIDO PRE-ADENSADO E NÃO DRENADO (R/CIU)</t>
  </si>
  <si>
    <t>97.01.26</t>
  </si>
  <si>
    <t>COMPRESSAO TRIAXIAL RAPIDO PRE-ADENSADO (R/CIU) C/MEDIDAS DE PRESSÃO NEUTRA</t>
  </si>
  <si>
    <t>97.01.27</t>
  </si>
  <si>
    <t>COMPRESSAO TRIAXIAL RAPIDO PRE-ADENSADO SATURADO (R-SAT/CIU-SAT)</t>
  </si>
  <si>
    <t>97.01.28</t>
  </si>
  <si>
    <t>COMPRESSAO TRIAXIAL RAPIDO PRE-ADENSADO SATURADO (R-SAT/CIU-SAT) C/MEDIDAS PRESSÃO NEUTRA</t>
  </si>
  <si>
    <t>97.01.30</t>
  </si>
  <si>
    <t>COMPRESSAO TRIAXIAL LENTO SATURADO (CD)</t>
  </si>
  <si>
    <t>97.01.31</t>
  </si>
  <si>
    <t>ENSAIO DE CISALHAMENTO DIRETO RAPIDO EM SOLOS (NBR ISO 12957-1:2013)</t>
  </si>
  <si>
    <t>97.01.32</t>
  </si>
  <si>
    <t>CISALHAMENTO DIRETO RAPIDO SATURADO</t>
  </si>
  <si>
    <t>97.01.33</t>
  </si>
  <si>
    <t>CISALHAMENTO DIRETO RAPIDO PRE-ADENSADO</t>
  </si>
  <si>
    <t>97.01.34</t>
  </si>
  <si>
    <t>CISALHAMENTO DIRETO RAPIDO SATURADO PRE-ADENSADO</t>
  </si>
  <si>
    <t>97.01.35</t>
  </si>
  <si>
    <t>CISALHAMENTO DIRETO LENTO</t>
  </si>
  <si>
    <t>97.01.36</t>
  </si>
  <si>
    <t>CISALHAMENTO DIRETO LENTO SATURADO</t>
  </si>
  <si>
    <t>97.02.01</t>
  </si>
  <si>
    <t>DETERMINAÇÃO DA COMPOSIÇÃO GRANULOMÉTRICA - AGREGADOS (NBR NM 248:2003)</t>
  </si>
  <si>
    <t>97.02.02</t>
  </si>
  <si>
    <t>DETERMINAÇÃO DO TEOR DE ARGILA EM TORRÕES - AGREGADOS (NBR 7218:2010)</t>
  </si>
  <si>
    <t>97.02.03</t>
  </si>
  <si>
    <t>DETERMINAÇÃO DO MATERIAL FINO QUE PASSA PELA PENEIRA 75 µm POR LAVAGEM (NBR 16973:2021)</t>
  </si>
  <si>
    <t>97.02.04</t>
  </si>
  <si>
    <t>DETERMINAÇÃO COLORIMÉTRICA DE IMPUREZAS ORGÂNICAS EM AGREGADO MIÚDO (NBR NM 49:2001)</t>
  </si>
  <si>
    <t>97.02.05</t>
  </si>
  <si>
    <t>DETERMINAÇÃO DA MASSA UNITÁRIA E DO VOLUME DE VAZIOS - AGREGADOS (NBR 16972:2021)</t>
  </si>
  <si>
    <t>97.02.06</t>
  </si>
  <si>
    <t>DETERMINAÇÃO DA MASSA ESPECÍFICA DE AGREGADOS MIUDOS POR MEIO DO FRASCO CHAPMAN (DNER-ME 194/98)</t>
  </si>
  <si>
    <t>97.02.07</t>
  </si>
  <si>
    <t>DETERMINAÇÃO DO INDICE DE DESEMPENHO DE AGREGADO MIÚDO CONTENDO IMPUREZAS ORGÂNICAS (NBR 7221:2012)</t>
  </si>
  <si>
    <t>97.02.08</t>
  </si>
  <si>
    <t>DETERMINAÇÃO DA CURVA DE INCHAMENTO DE AGREGADO MIUDO (NBR 6467:2009)</t>
  </si>
  <si>
    <t>97.02.09</t>
  </si>
  <si>
    <t>DETERMINAÇÃO DA RESISTÊNCIA DE AGREGADO GRAÚDO AO DESGASTE POR ABRASÃO - LOS ANGELES (NBR 16974:2021)</t>
  </si>
  <si>
    <t>97.02.12</t>
  </si>
  <si>
    <t>DETERMINAÇÃO DO INDICE DE FORMA PELO MÉTODO DO PAQUÍMETRO (NBR 7809:2019)</t>
  </si>
  <si>
    <t>97.02.13</t>
  </si>
  <si>
    <t>AVALIAÇÃO DA DURABILIDADE DE AGREGADOS PELO EMPREGO DE SOLUÇÕES DE SULFATO DE SÓDIO OU DE MAGNÉSIO (DNER-ME 089/94)</t>
  </si>
  <si>
    <t>98.01.01</t>
  </si>
  <si>
    <t>DETERMINAÇÃO DO ÍNDICE DE FINURA DE CIMENTO PORTLAND POR MEIO DA PENEIRA 0,075MM (NBR 11579:2012)</t>
  </si>
  <si>
    <t>98.01.02</t>
  </si>
  <si>
    <t>DETERMINAÇÃO DO TEMPO DE PEGA DA PASTA DE CIMENTO PORTLAND COM APARELHO VICAT (NM 65:2002)</t>
  </si>
  <si>
    <t>98.01.03</t>
  </si>
  <si>
    <t>DETERMINAÇÃO DA EXPANSIBILIDADE DE LE CHATELIER - CIMENTO PORTLAND (NBR 11582:206)</t>
  </si>
  <si>
    <t>98.01.04</t>
  </si>
  <si>
    <t>DETERMINAÇÃO DA RESISTÊNCIA À COMPRESSÃO DE CORPOS DE PROVA CILÍNDRICOS - CIMENTO PORTLAND (NBR 7215:2019)</t>
  </si>
  <si>
    <t>98.01.05</t>
  </si>
  <si>
    <t>DETERMINAÇÃO DA SUPERFÍCIE ESPECÍFICA DO CIMENTO PORTLAND PELO MÉTODO DE PERMEABILIDADE AO AR - MÉTODO DE BLAINE (NBR 16372:2015)</t>
  </si>
  <si>
    <t>98.01.06</t>
  </si>
  <si>
    <t>DETERMINAÇÃO DA MASSA ESPECÍFICA DE CIMENTO PORTLAND (NBR 16605:2017)</t>
  </si>
  <si>
    <t>98.01.07</t>
  </si>
  <si>
    <t>ANÁLISE QUÍMICA DE CIMENTO PORTLAND - MÉTODO DE ARBITRAGEM PARA DETERMINAÇÃO DE DIÓXIDO DE SILÍCIO, ÓXIDO FÉRRICO, ÓXIDO DE ALUMÍNIO, ÓXIDO DE CÁLCIO E ÓXIDO DE MAGNÉSIO (NBR NM 14:2012)</t>
  </si>
  <si>
    <t>98.02.01</t>
  </si>
  <si>
    <t>DETERMINAÇÃO DO ÍNDICE DE FLUIDEZ - CALDA DE CIMENTO PARA INJEÇÃO (NBR 7681-2:2013 )</t>
  </si>
  <si>
    <t>98.02.02</t>
  </si>
  <si>
    <t>DETERMINAÇÃO DOS ÍNDICES DE EXSUDAÇÃO E EXPANSÃO - CALDA DE CIMENTO PARA INJEÇÃO (NBR 7681-3:2013)</t>
  </si>
  <si>
    <t>98.02.03</t>
  </si>
  <si>
    <t>DETERMINAÇÃO DA VIDA ÚTIL - CALDA DE CIMENTO PARA INJEÇÃO (NBR 7681-2:2013 )</t>
  </si>
  <si>
    <t>98.02.04</t>
  </si>
  <si>
    <t>DETERMINAÇÃO DA RESISTÊNCIA À COMPRESSÃO - CALDA DE CIMENTO PARA INJEÇÃO (NBR 7681-4:2013)</t>
  </si>
  <si>
    <t>98.03.01</t>
  </si>
  <si>
    <t>DETERMINAÇÃO DA RESISTÊNCIA À COMPRESSÃO DA ARGAMASSA (NBR 16868:2020)</t>
  </si>
  <si>
    <t>98.03.03</t>
  </si>
  <si>
    <t>DOSAGEM RACIONAL DE ARGAMASSA EM PESO E/OU VOLUME</t>
  </si>
  <si>
    <t>98.03.04</t>
  </si>
  <si>
    <t>DETERMINAÇÃO DA RESISTÊNCIA À TRAÇÃO POR COMPRESSÃO DIAMETRAL DE CORPOS DE PROVA CILÍNDRICOS EM ARGAMASSA (NBR 7222:2011)</t>
  </si>
  <si>
    <t>98.04.01</t>
  </si>
  <si>
    <t>DOSAGEM RACIONAL DE CONCRETO EM PESO E/OU VOLUME</t>
  </si>
  <si>
    <t>98.04.02</t>
  </si>
  <si>
    <t>VERIFICAÇÃO E AJUSTE DO TRAÇO DE CONCRETO</t>
  </si>
  <si>
    <t>98.04.03</t>
  </si>
  <si>
    <t>DETERMINAÇÃO DA RESISTÊNCIA À COMPRESSÃO DE CORPOS DE PROVA CILÍNDRICOS DE CONCRETO - CURA, FACEAMENTO E ROMPIMENTO (NBR 5739:2018)</t>
  </si>
  <si>
    <t>98.04.04</t>
  </si>
  <si>
    <t>DETERMINAÇÃO DA RESISTÊNCIA À COMPRESSÃO DE CORPOS DE PROVA CILÍNDRICOS DE CONCRETO - MOLDAGEM, TRANSPORTE, CURA, FACEAMENTO E ROMPIMENTO (NBR 5739:2018)</t>
  </si>
  <si>
    <t>98.04.05</t>
  </si>
  <si>
    <t>DETERMINAÇÃO DA RESISTÊNCIA TRAÇÃO POR COMPRESSÃO DIAMETRAL DE CORPOS DE PROVA CILÍNDRICOS EM CONCRETO (NBR 7222:2011)</t>
  </si>
  <si>
    <t>98.04.07</t>
  </si>
  <si>
    <t>DETERMINAÇÃO DA CONSISTÊNCIA DO CONCRETO PELO ABATIMENTO DO TRONCO DE CONE - SLUMP TEST (NBR 16889:2020)</t>
  </si>
  <si>
    <t>98.04.08</t>
  </si>
  <si>
    <t>AVALIAÇÃO DA DUREZA SUPERFICIAL PELO ESCLERÔMETRO - CONCRETO ENDURECIDO (NBR 7584:2012)</t>
  </si>
  <si>
    <t>98.04.09</t>
  </si>
  <si>
    <t>EXTRAÇAO, PREPARO, ENSAIO E ANALISE DE TESTEMUNHO D=3" EM ESTRUTURA DE CONCRETO (NBR 7680-1:2015)</t>
  </si>
  <si>
    <t>98.04.10</t>
  </si>
  <si>
    <t>EXTRAÇAO, PREPARO, ENSAIO E ANALISE DE TESTEMUNHO D=4" EM ESTRUTURA DE CONCRETO (NBR 7680-1:2015)</t>
  </si>
  <si>
    <t>99.01.01</t>
  </si>
  <si>
    <t>ENSAIO DE TRAÇÃO E DESBITOLAMENTO EM BARRAS DE AÇO D &lt;= 16 MM - TEMPERATURA AMBIENTE (NBR 6892-1:2013)</t>
  </si>
  <si>
    <t>CP</t>
  </si>
  <si>
    <t>99.01.02</t>
  </si>
  <si>
    <t>ENSAIO DE TRAÇÃO E DESBITOLAMENTO EM BARRAS DE AÇO 16 &lt; D &lt;= 25 MM - TEMPERATURA AMBIENTE (NBR 6892-1:2013)</t>
  </si>
  <si>
    <t>99.01.03</t>
  </si>
  <si>
    <t>ENSAIO DE TRAÇÃO E DESBITOLAMENTO EM BARRAS DE AÇO D &gt; 25 MM - TEMPERATURA AMBIENTE (NBR 6892-1:2013)</t>
  </si>
  <si>
    <t>99.01.04</t>
  </si>
  <si>
    <t>ENSAIO DE DOBRAMENTO SEMI-GUIADO EM BARRAS DE AÇO (NBR 7438:2016)</t>
  </si>
  <si>
    <t>99.01.05</t>
  </si>
  <si>
    <t>ENSAIO DE TRAÇÃO EM FIOS, BARRAS E CORDOALHAS DE AÇO PARA ARMADURA DE PROTENSÃO (NBR 6349:2008)</t>
  </si>
  <si>
    <t>99.02.01</t>
  </si>
  <si>
    <t>ENSAIO DE RESISTÊNCIA À COMPRESSÃO EM BLOCO DE CONCRETO (NBR 12118:2014)</t>
  </si>
  <si>
    <t>99.02.02</t>
  </si>
  <si>
    <t>ENSAIO DE ANÁLISE DIMENSIONAL, ABSORÇÃO E  ÁREA LIQUIDA EM BLOCO DE CONCRETO (NBR 12118:2014)</t>
  </si>
  <si>
    <t>99.03.01</t>
  </si>
  <si>
    <t>DETERMINAÇÃO DA RESISTÊNCIA À COMPRESSÃO EM BLOCOS CERÂMICOS ESTRUTURAIS E DE VEDAÇÃO (NBR 15270:2017)</t>
  </si>
  <si>
    <t>99.03.02</t>
  </si>
  <si>
    <t>DETERMINAÇÃO DAS CARACTERÍSTICAS GEOMÉTRICAS E ÍNDICE DE ABSORÇÃO EM BLOCOS CERÂMICOS ESTRUTURAIS E DE VEDAÇÃO (NBR 15270:2017)</t>
  </si>
  <si>
    <t>TABELA MENSAL DE PREÇO UNITÁRIO</t>
  </si>
  <si>
    <t>Onerada  SEM BDI</t>
  </si>
  <si>
    <t>01</t>
  </si>
  <si>
    <t>INSTALAÇAO DA OBRA</t>
  </si>
  <si>
    <t>ESCRITORIO DE OBRA</t>
  </si>
  <si>
    <t>01.01.07</t>
  </si>
  <si>
    <t>ESCRITORIO DA FISCALIZAÇAO TIPO I</t>
  </si>
  <si>
    <t>01.01.09</t>
  </si>
  <si>
    <t>ESCRITORIO DE FISCALIZAÇAO TIPO II</t>
  </si>
  <si>
    <t>01.01.12</t>
  </si>
  <si>
    <t>ESCRITORIO DA EMPREITEIRA TIPO II</t>
  </si>
  <si>
    <t>BARRACAO DE OBRA</t>
  </si>
  <si>
    <t>01.02.06</t>
  </si>
  <si>
    <t>VESTIARIO TIPO I</t>
  </si>
  <si>
    <t>01.02.07</t>
  </si>
  <si>
    <t>VESTIARIO TIPO II</t>
  </si>
  <si>
    <t>01.02.08</t>
  </si>
  <si>
    <t>VESTIARIO TIPO III</t>
  </si>
  <si>
    <t>01.02.11</t>
  </si>
  <si>
    <t>AREA COBERTA EM TELHA ONDULADA DE FIBROCIMENTO 4MM</t>
  </si>
  <si>
    <t>01.02.12</t>
  </si>
  <si>
    <t>DEPOSITO E FERRAMENTARIA TIPO I</t>
  </si>
  <si>
    <t>01.02.13</t>
  </si>
  <si>
    <t>DEPOSITO E FERRAMENTARIA TIPO II</t>
  </si>
  <si>
    <t>01.02.14</t>
  </si>
  <si>
    <t>DEPOSITO E FERRAMENTARIA TIPO III</t>
  </si>
  <si>
    <t>01.02.15</t>
  </si>
  <si>
    <t>DEPOSITO DE MATERIAIS ENSACADOS</t>
  </si>
  <si>
    <t>01.02.20</t>
  </si>
  <si>
    <t>INSTALAÇAO SANITARIA TIPO I</t>
  </si>
  <si>
    <t>01.02.21</t>
  </si>
  <si>
    <t>INSTALAÇAO SANITARIA TIPO II</t>
  </si>
  <si>
    <t>01.02.22</t>
  </si>
  <si>
    <t>INSTALAÇAO SANITARIA TIPO III</t>
  </si>
  <si>
    <t>01.02.25</t>
  </si>
  <si>
    <t>REFEITORIO TIPO I</t>
  </si>
  <si>
    <t>01.02.26</t>
  </si>
  <si>
    <t>REFEITORIO TIPO II</t>
  </si>
  <si>
    <t>01.03</t>
  </si>
  <si>
    <t>01.03.01</t>
  </si>
  <si>
    <t>3,00 X 2,00 M EM LONA IMPRESSAO DIGITAL P.SUDECAP</t>
  </si>
  <si>
    <t>01.03.02</t>
  </si>
  <si>
    <t>PLACA DE OBRA EM LONA IMPRESSAO DIGITAL P. SUDECAP</t>
  </si>
  <si>
    <t>01.03.03</t>
  </si>
  <si>
    <t>PLACA DE OBRA EM CHAPA GALVANIZADA ADESIVADA, DIMENSÕES  2,40 X 1,20 M, PADRÃO CEF</t>
  </si>
  <si>
    <t>01.04</t>
  </si>
  <si>
    <t>TAPUME PADRAO SUDECAP (TIPO I, II E III)</t>
  </si>
  <si>
    <t>01.04.01</t>
  </si>
  <si>
    <t>COMPENSADO 10MM FIXAÇAO ENTERRADA COM INFORME PBH</t>
  </si>
  <si>
    <t>01.04.02</t>
  </si>
  <si>
    <t>COMPENSADO 10MM FIXAÇAO ENTERRADA SEM INFORME PBH</t>
  </si>
  <si>
    <t>01.04.03</t>
  </si>
  <si>
    <t>COMPENSADO 10MM COM BASE DE CONCRETO C/INFORME PBH</t>
  </si>
  <si>
    <t>01.04.04</t>
  </si>
  <si>
    <t>COMPENSADO 10MM COM BASE DE CONCRETO S/INFORME PBH</t>
  </si>
  <si>
    <t>01.04.05</t>
  </si>
  <si>
    <t>INFORME PUBLIC.LONA IMP.DIGITAL APLICADO EM TAPUME</t>
  </si>
  <si>
    <t>01.04.06</t>
  </si>
  <si>
    <t>DE TELA GALVANIZADA #2" FIO 14 C/FIXAÇAO ENTERRADA</t>
  </si>
  <si>
    <t>01.04.07</t>
  </si>
  <si>
    <t>DE TELA GALVANIZADA #2" FIO 14 C/BASE DE CONCRETO</t>
  </si>
  <si>
    <t>01.04.09</t>
  </si>
  <si>
    <t>TELA-TAPUME DE POLIPROPILENO H= 1,20 M, INCL. BASE</t>
  </si>
  <si>
    <t>01.04.10</t>
  </si>
  <si>
    <t>PROTEÇAO COM FITA ZEBRADA AMARELA L=7CM E PEÇA 7X7</t>
  </si>
  <si>
    <t>01.04.11</t>
  </si>
  <si>
    <t>FITA ZEBRADA AMARELA PARA SINALIZAÇAO L= 7CM</t>
  </si>
  <si>
    <t>01.04.20</t>
  </si>
  <si>
    <t>01.05</t>
  </si>
  <si>
    <t>CERCA PADRAO SUDECAP</t>
  </si>
  <si>
    <t>01.05.05</t>
  </si>
  <si>
    <t>TIPO 1 - PECA 8X8 CADA 2,00M E 5 FIOS ARAME GALVANIZADO</t>
  </si>
  <si>
    <t>01.06</t>
  </si>
  <si>
    <t>INSTALAÇAO PROVISORIA - CONCESSIONARIA</t>
  </si>
  <si>
    <t>01.06.01</t>
  </si>
  <si>
    <t>PADRÃO CEMIG PROVISÓRIO TIPO C3, DEMANDA PROVÁVEL DE 23,1 ATÉ 27,0KW (3F+N)</t>
  </si>
  <si>
    <t>01.06.05</t>
  </si>
  <si>
    <t>PADRAO COPASA - KIT CAVALTE METAL E REGISTRO 3/4"</t>
  </si>
  <si>
    <t>01.07</t>
  </si>
  <si>
    <t>FOSSA E SUMIDOURO</t>
  </si>
  <si>
    <t>01.07.02</t>
  </si>
  <si>
    <t>FOSSA SEPTICA E SUMIDOURO DN=1,20M H=4,00M</t>
  </si>
  <si>
    <t>01.08</t>
  </si>
  <si>
    <t>REDE INTERNA E PROVISORIA DE AGUA E ESGOTO</t>
  </si>
  <si>
    <t>01.08.01</t>
  </si>
  <si>
    <t>TUBO PVC      D= 100 MM</t>
  </si>
  <si>
    <t>01.08.02</t>
  </si>
  <si>
    <t>TUBO PVC      D= 150 MM</t>
  </si>
  <si>
    <t>TUBO PVC      D= 200 MM</t>
  </si>
  <si>
    <t>01.08.04</t>
  </si>
  <si>
    <t>TUBO PVC      D= 250 MM</t>
  </si>
  <si>
    <t>01.08.20</t>
  </si>
  <si>
    <t>TUBO PVC AGUA SOLDA E CONEXOES D=20MM (1/2")</t>
  </si>
  <si>
    <t>01.08.21</t>
  </si>
  <si>
    <t>TUBO PVC AGUA SOLDA E CONEXOES D=25MM (3/4")</t>
  </si>
  <si>
    <t>01.09</t>
  </si>
  <si>
    <t>CONTAINER 6,0X2,30X2,82 M COM ISOLAMENTO TERMICO</t>
  </si>
  <si>
    <t>01.09.01</t>
  </si>
  <si>
    <t>MOBILIZACAO DE CONTAINER</t>
  </si>
  <si>
    <t>01.09.02</t>
  </si>
  <si>
    <t>ESCRITORIO COM AR CONDICIONADO</t>
  </si>
  <si>
    <t>01.09.03</t>
  </si>
  <si>
    <t>ESCRITORIO COM AR CONDICIONADO E SANITARIO</t>
  </si>
  <si>
    <t>01.09.05</t>
  </si>
  <si>
    <t>VESTIARIO COM 7 CHUVEIROS E 2 LAVATORIOS</t>
  </si>
  <si>
    <t>01.09.06</t>
  </si>
  <si>
    <t>VESTIARIO BOX 7 SANIT. 2 LAVAT. 1 MICTORIO</t>
  </si>
  <si>
    <t>01.09.07</t>
  </si>
  <si>
    <t>VESTIARIO 4 CHUV. 3 SANIT. 1LAVAT. 1 MICT.</t>
  </si>
  <si>
    <t>01.09.08</t>
  </si>
  <si>
    <t>VESTIARIO</t>
  </si>
  <si>
    <t>01.09.09</t>
  </si>
  <si>
    <t>REFEITORIO</t>
  </si>
  <si>
    <t>01.09.10</t>
  </si>
  <si>
    <t>DEPOSITO E FERRAMENTARIA COM LAVATORIO</t>
  </si>
  <si>
    <t>01.09.11</t>
  </si>
  <si>
    <t>01.09.12</t>
  </si>
  <si>
    <t>INSTALAÇÕES PARA CONTAINERS TIPO ESCRITORIO</t>
  </si>
  <si>
    <t>01.09.13</t>
  </si>
  <si>
    <t>INSTALAÇÕES PARA CONTAINER VESTIARIO COM BANCO E ARMÁRIO</t>
  </si>
  <si>
    <t>01.09.14</t>
  </si>
  <si>
    <t>INSTALAÇÕES PARA CONTAINER REFEITORIO</t>
  </si>
  <si>
    <t>01.09.15</t>
  </si>
  <si>
    <t>INSTALAÇÕES PARA CONTAINER DEPOSITO E FERRAMENTARIA COM LAVATORIO</t>
  </si>
  <si>
    <t>01.09.16</t>
  </si>
  <si>
    <t>CAIXA DÁGUA DE 1000L PARA ABASTECIMENTO DE CONTAINERS</t>
  </si>
  <si>
    <t>01.10</t>
  </si>
  <si>
    <t>BANHEIRO QUIMICO</t>
  </si>
  <si>
    <t>01.10.01</t>
  </si>
  <si>
    <t>BANHEIRO QUIMICO 110X120X230CM COM MANUTENCAO</t>
  </si>
  <si>
    <t>01.10.02</t>
  </si>
  <si>
    <t>BANHEIRO QUÍMICO E REBOQUE PARA TRANSPORTE DE BANHEIRO QUÍMICO</t>
  </si>
  <si>
    <t>01.11</t>
  </si>
  <si>
    <t>SINALIZAÇAO</t>
  </si>
  <si>
    <t>01.11.01</t>
  </si>
  <si>
    <t>PLACA 1,0X0,60M DUPLA FACE CH.GALV. 26 EM CAVALETE</t>
  </si>
  <si>
    <t>01.11.02</t>
  </si>
  <si>
    <t>PLACA 1,0X0,60M CH.26 EM CAVALETE METALON 20X20MM</t>
  </si>
  <si>
    <t>01.11.03</t>
  </si>
  <si>
    <t>PLACA 0,50X0,50M DUPLA FACE CH.GALV.22 EM CAVALETE</t>
  </si>
  <si>
    <t>01.11.04</t>
  </si>
  <si>
    <t>01.11.05</t>
  </si>
  <si>
    <t>FAIXA 6,0X0,80M TECIDO MORIM SUPORTE EM EUCALIPTO</t>
  </si>
  <si>
    <t>01.11.06</t>
  </si>
  <si>
    <t>CONE MASTER 75CM BASE DE BORRACHA CORPO POLIETILEN</t>
  </si>
  <si>
    <t>01.11.07</t>
  </si>
  <si>
    <t>CONE EM PVC H= 75 CM</t>
  </si>
  <si>
    <t>01.11.08</t>
  </si>
  <si>
    <t>SINALIZADOR ELET.MONOLIGHT LED 60 A 70 FLASHES/MIN</t>
  </si>
  <si>
    <t>01.12</t>
  </si>
  <si>
    <t>VISTORIA CAUTELAR</t>
  </si>
  <si>
    <t>01.12.01</t>
  </si>
  <si>
    <t>VISTORIA CAUTELAR - ÁREA CONSTRUÍDA &lt;= 100M2</t>
  </si>
  <si>
    <t>01.12.02</t>
  </si>
  <si>
    <t>VISTORIA CAUTELAR - 101M2 &lt; ÁREA CONSTRUÍDA &lt;= 200M2</t>
  </si>
  <si>
    <t>01.12.03</t>
  </si>
  <si>
    <t>VISTORIA CAUTELAR - 201M2 &lt; ÁREA CONSTRUÍDA &lt;= 500M2</t>
  </si>
  <si>
    <t>01.12.04</t>
  </si>
  <si>
    <t>VISTORIA CAUTELAR - 501M2 &lt; ÁREA CONSTRUÍDA &lt;= 2000M2</t>
  </si>
  <si>
    <t>01.12.05</t>
  </si>
  <si>
    <t>VISTORIA CAUTELAR - 2001M2 &lt; ÁREA CONSTRUÍDA &lt;= 7000M2</t>
  </si>
  <si>
    <t>01.12.06</t>
  </si>
  <si>
    <t>VISTORIA CAUTELAR - ÁREA CONSTRUÍDA &gt; 7001M2</t>
  </si>
  <si>
    <t>01.17</t>
  </si>
  <si>
    <t>LOCAÇAO DE OBRA</t>
  </si>
  <si>
    <t>01.17.01</t>
  </si>
  <si>
    <t>GABARITO</t>
  </si>
  <si>
    <t>01.29</t>
  </si>
  <si>
    <t>ANDAIME FACHADEIRO</t>
  </si>
  <si>
    <t>01.29.01</t>
  </si>
  <si>
    <t>01.29.02</t>
  </si>
  <si>
    <t>GUARDA CORPO MADEIRA L= 15 CM P/ ANDAIME FACHADEIRO</t>
  </si>
  <si>
    <t>01.29.03</t>
  </si>
  <si>
    <t>MONTAGEM DE ANDAIME FACHADEIRO</t>
  </si>
  <si>
    <t>01.29.04</t>
  </si>
  <si>
    <t>DESMONTAGEM DE ANDAIME FACHADEIRO</t>
  </si>
  <si>
    <t>01.30</t>
  </si>
  <si>
    <t>MONTAGEM E DESMONTAGEM DE ANDAIME</t>
  </si>
  <si>
    <t>01.30.02</t>
  </si>
  <si>
    <t>ANDAIME INTERNO P/EXEC. DE ALVENARIA ALT. ATE 3,5M</t>
  </si>
  <si>
    <t>01.30.03</t>
  </si>
  <si>
    <t>ANDAIME INTERNO DE MADEIRA P/ REVESTIMENTO DE TETO</t>
  </si>
  <si>
    <t>02</t>
  </si>
  <si>
    <t>DEMOLIÇOES E REMOÇOES</t>
  </si>
  <si>
    <t>REMOÇAO DE TELHA INCLUSIVE EMPILHAMENTO</t>
  </si>
  <si>
    <t>02.01.01</t>
  </si>
  <si>
    <t>METALICA OU PVC</t>
  </si>
  <si>
    <t>02.01.03</t>
  </si>
  <si>
    <t>TIPO CALHA DE FIBROCIMENTO</t>
  </si>
  <si>
    <t>02.01.05</t>
  </si>
  <si>
    <t>ONDULADA DE FIBROCIMENTO</t>
  </si>
  <si>
    <t>02.01.07</t>
  </si>
  <si>
    <t>CERAMICA COLONIAL OU FRANCESA</t>
  </si>
  <si>
    <t>REMOÇAO DE CALHA, RUFO E CONDUTOR,INCL.AFASTAMENTO</t>
  </si>
  <si>
    <t>02.02.01</t>
  </si>
  <si>
    <t>DE CALHA GALVANIZADA OU PVC</t>
  </si>
  <si>
    <t>02.02.05</t>
  </si>
  <si>
    <t>DE RUFO DE CHAPA GALVANIZADA</t>
  </si>
  <si>
    <t>02.02.10</t>
  </si>
  <si>
    <t>DE CONDUTOR DE CHAPA GALVANIZADA OU PVC</t>
  </si>
  <si>
    <t>REMOÇAO DE ENGRADAMENTO DE TELHADO INCL.EMPILHAM.</t>
  </si>
  <si>
    <t>02.03.01</t>
  </si>
  <si>
    <t>DE TELHA METALICA OU PVC</t>
  </si>
  <si>
    <t>02.03.03</t>
  </si>
  <si>
    <t>DE TELHA TIPO CALHA DE FIBROCIMENTO</t>
  </si>
  <si>
    <t>02.03.05</t>
  </si>
  <si>
    <t>DE TELHA ONDULADA DE FIBROCIMENTO</t>
  </si>
  <si>
    <t>02.03.07</t>
  </si>
  <si>
    <t>DE TELHA CERAMICA, COLONIAL OU FRANCESA</t>
  </si>
  <si>
    <t>REMOÇAO DE FORRO INCLUSIVE EMPILHAMENTO</t>
  </si>
  <si>
    <t>02.04.01</t>
  </si>
  <si>
    <t>DE PLACAS INCLUSIVE BARROTEAMENTO</t>
  </si>
  <si>
    <t>02.04.02</t>
  </si>
  <si>
    <t>DE PLACAS EXCLUSIVE BARROTEAMENTO</t>
  </si>
  <si>
    <t>02.04.10</t>
  </si>
  <si>
    <t>DE GESSO</t>
  </si>
  <si>
    <t>REMOÇAO DE ESQUADRIA DE MADEIRA INCL. EMPILHAMENTO</t>
  </si>
  <si>
    <t>02.06.01</t>
  </si>
  <si>
    <t>DE PORTA OU JANELA INCLUSIVE MARCO E ALIZAR</t>
  </si>
  <si>
    <t>02.06.02</t>
  </si>
  <si>
    <t>DE FOLHA DE PORTA OU JANELA</t>
  </si>
  <si>
    <t>02.06.03</t>
  </si>
  <si>
    <t>DE MARCO E ALIZAR</t>
  </si>
  <si>
    <t>02.06.04</t>
  </si>
  <si>
    <t>DE MARCO</t>
  </si>
  <si>
    <t>02.06.05</t>
  </si>
  <si>
    <t>DE ALIZAR</t>
  </si>
  <si>
    <t>REMOÇAO DE ESQUADRIA METALICA</t>
  </si>
  <si>
    <t>02.07.01</t>
  </si>
  <si>
    <t>DE PORTA OU JANELA</t>
  </si>
  <si>
    <t>DEMOLIÇAO DE REVESTIMENTO INCLUSIVE AFASTAMENTO</t>
  </si>
  <si>
    <t>02.09.01</t>
  </si>
  <si>
    <t>DE REBOCO</t>
  </si>
  <si>
    <t>02.09.03</t>
  </si>
  <si>
    <t>CERAMICO, AZULEJO OU LADRILHO HIDRAULICO</t>
  </si>
  <si>
    <t>02.09.05</t>
  </si>
  <si>
    <t>DE PEDRA (MARMORE, GRANITO, ARDOSIA, SAO TOME,ETC)</t>
  </si>
  <si>
    <t>02.09.06</t>
  </si>
  <si>
    <t>DE FORMICA</t>
  </si>
  <si>
    <t>02.09.07</t>
  </si>
  <si>
    <t>DE PEDRA ALMOFADADA</t>
  </si>
  <si>
    <t>DEMOLIÇAO DE PISO INCLUSIVE AFASTAMENTO</t>
  </si>
  <si>
    <t>02.10.01</t>
  </si>
  <si>
    <t>CIMENTADO OU CONTRAPISO DE ARGAMASSA</t>
  </si>
  <si>
    <t>02.10.03</t>
  </si>
  <si>
    <t>CERAMICO OU LADRILHO HIDRAULICO</t>
  </si>
  <si>
    <t>02.10.05</t>
  </si>
  <si>
    <t>02.10.07</t>
  </si>
  <si>
    <t>VINILICO</t>
  </si>
  <si>
    <t>02.10.08</t>
  </si>
  <si>
    <t>DE MARMORITE</t>
  </si>
  <si>
    <t>02.10.09</t>
  </si>
  <si>
    <t>DE TACO DE MADEIRA</t>
  </si>
  <si>
    <t>DEMOLIÇAO DE PASSEIO E PAVIMENTO</t>
  </si>
  <si>
    <t>02.11.01</t>
  </si>
  <si>
    <t>PASSEIO OU LAJE DE CONCRETO MANUALMENTE</t>
  </si>
  <si>
    <t>02.11.02</t>
  </si>
  <si>
    <t>PASSEIO OU LAJE DE CONCRETO C/ EQUIP. PNEUMATICO</t>
  </si>
  <si>
    <t>02.11.03</t>
  </si>
  <si>
    <t>CALÇADA PORTUGUESA</t>
  </si>
  <si>
    <t>02.11.04</t>
  </si>
  <si>
    <t>PASSEIO OU LAJE DE CONCRETO C/EQUIPAMENTO ELETRICO</t>
  </si>
  <si>
    <t>02.11.05</t>
  </si>
  <si>
    <t>MANUAL DE ALVENARIA POLIEDRICA</t>
  </si>
  <si>
    <t>02.11.07</t>
  </si>
  <si>
    <t>DE REVESTIMENTO ASFALTICO COM EQUIP. PNEUMATICO</t>
  </si>
  <si>
    <t>CORTE MECANICO EM CONCRETO/ASFALTO</t>
  </si>
  <si>
    <t>DEMOLIÇAO DE CONCRETO INCLUSIVE AFASTAMENTO</t>
  </si>
  <si>
    <t>02.13.01</t>
  </si>
  <si>
    <t>SIMPLES - MANUAL</t>
  </si>
  <si>
    <t>02.13.02</t>
  </si>
  <si>
    <t>ARMADO  - MANUAL</t>
  </si>
  <si>
    <t>02.13.03</t>
  </si>
  <si>
    <t>SIMPLES - COM EQUIPAMENTO ELETRICO</t>
  </si>
  <si>
    <t>02.13.04</t>
  </si>
  <si>
    <t>ARMADO - COM EQUIPAMENTO ELETRICO</t>
  </si>
  <si>
    <t>DEMOLIÇAO MANUAL, DE ALVENARIA INCL. AFASTAMENTO</t>
  </si>
  <si>
    <t>02.14.01</t>
  </si>
  <si>
    <t>DE ALVENARIA DE TIJOLOS E BLOCOS</t>
  </si>
  <si>
    <t>REMOÇAO DE MEIO-FIO</t>
  </si>
  <si>
    <t>02.15.01</t>
  </si>
  <si>
    <t>PREMOLDADO DE CONCRETO</t>
  </si>
  <si>
    <t>02.15.02</t>
  </si>
  <si>
    <t>DE PEDRA (GNAISSE, BASALTO ETC.)</t>
  </si>
  <si>
    <t>DEMOLIÇAO, REMOÇAO E CARGA MECANICA</t>
  </si>
  <si>
    <t>02.16.01</t>
  </si>
  <si>
    <t>DE CONSTRUÇOES DE ALVENARIA</t>
  </si>
  <si>
    <t>02.16.04</t>
  </si>
  <si>
    <t>DE GABIAO</t>
  </si>
  <si>
    <t>DEMOLIÇAO DE DIVISORIA INCLUSIVE AFASTAMENTO</t>
  </si>
  <si>
    <t>02.19.01</t>
  </si>
  <si>
    <t>DE PEDRA (MARMORE, ARDORSIA OU MARMORITE)</t>
  </si>
  <si>
    <t>02.19.03</t>
  </si>
  <si>
    <t>DE MADEIRA</t>
  </si>
  <si>
    <t>02.19.05</t>
  </si>
  <si>
    <t>02.19.06</t>
  </si>
  <si>
    <t>DE LAMINADO</t>
  </si>
  <si>
    <t>REMOÇAO DE QUADROS</t>
  </si>
  <si>
    <t>02.20.01</t>
  </si>
  <si>
    <t>NEGRO</t>
  </si>
  <si>
    <t>02.21</t>
  </si>
  <si>
    <t>REMOÇAO DE PEÇAS DIVERSAS</t>
  </si>
  <si>
    <t>02.21.01</t>
  </si>
  <si>
    <t>LOUÇAS</t>
  </si>
  <si>
    <t>02.21.02</t>
  </si>
  <si>
    <t>FERRAGENS (DOBRADIÇAS, FECHADURAS, MAÇANETAS)</t>
  </si>
  <si>
    <t>02.21.03</t>
  </si>
  <si>
    <t>METAIS COMUNS(CONDUITE,SIFAO, REGISTRO, TORNEIRA)</t>
  </si>
  <si>
    <t>02.21.04</t>
  </si>
  <si>
    <t>METAIS ESPECIAIS(VALVULA DE DESCARGA, CAIXA SILEN)</t>
  </si>
  <si>
    <t>02.21.05</t>
  </si>
  <si>
    <t>REMOÇAO DE LUMINARIA FLUORESCENTE</t>
  </si>
  <si>
    <t>02.21.06</t>
  </si>
  <si>
    <t>REMOÇAO DE LUMNARIA INCANDESCENTE</t>
  </si>
  <si>
    <t>02.21.20</t>
  </si>
  <si>
    <t>REMOÇAO DE PADRAO CEMIG</t>
  </si>
  <si>
    <t>02.21.21</t>
  </si>
  <si>
    <t>REMOÇAO DE PADRAO COPASA</t>
  </si>
  <si>
    <t>02.21.22</t>
  </si>
  <si>
    <t>REMOÇAO DE INTERFONE</t>
  </si>
  <si>
    <t>02.22</t>
  </si>
  <si>
    <t>REMOÇAO DE BANCADA</t>
  </si>
  <si>
    <t>02.22.01</t>
  </si>
  <si>
    <t>DE PEDRA(MARMORE,GRANITO,ARDOSIA,MARMORITE, ETC)</t>
  </si>
  <si>
    <t>02.23</t>
  </si>
  <si>
    <t>REMOÇAO DE CERCA E ALAMBRADO</t>
  </si>
  <si>
    <t>02.23.01</t>
  </si>
  <si>
    <t>CERCA DE ARAME</t>
  </si>
  <si>
    <t>02.23.03</t>
  </si>
  <si>
    <t>02.26</t>
  </si>
  <si>
    <t>TRANSPORTE DE MATERIAL DEMOLIDO EM CARRINHO DE MAO</t>
  </si>
  <si>
    <t>02.26.01</t>
  </si>
  <si>
    <t>DMT &lt;= 50,0 M</t>
  </si>
  <si>
    <t>02.26.02</t>
  </si>
  <si>
    <t>50,0 M &lt; DMT &lt;= 100,0 M</t>
  </si>
  <si>
    <t>02.27</t>
  </si>
  <si>
    <t>CARGA DE MATERIAL DEMOLIDO SOBRE CAMINHAO</t>
  </si>
  <si>
    <t>02.27.01</t>
  </si>
  <si>
    <t>MANUAL</t>
  </si>
  <si>
    <t>02.27.02</t>
  </si>
  <si>
    <t>MECANICA</t>
  </si>
  <si>
    <t>02.28</t>
  </si>
  <si>
    <t>TRANSPORTE DE MATERIAL DEMOLIDO EM CAMINHAO</t>
  </si>
  <si>
    <t>02.28.01</t>
  </si>
  <si>
    <t>DMT  &lt;= 1 KM</t>
  </si>
  <si>
    <t>02.28.02</t>
  </si>
  <si>
    <t>1 KM &lt; DMT &lt;= 2 KM</t>
  </si>
  <si>
    <t>02.28.03</t>
  </si>
  <si>
    <t>2 KM &lt; DMT &lt;= 5 KM</t>
  </si>
  <si>
    <t>M3KM</t>
  </si>
  <si>
    <t>02.28.04</t>
  </si>
  <si>
    <t>DMT  &gt; 5 KM</t>
  </si>
  <si>
    <t>02.29</t>
  </si>
  <si>
    <t>TRANSPORTE DE MAT.DE QUALQUER NATUREZA EM CAÇAMBA</t>
  </si>
  <si>
    <t>02.29.01</t>
  </si>
  <si>
    <t>CAÇAMBA 5m³</t>
  </si>
  <si>
    <t>02.30</t>
  </si>
  <si>
    <t>LIMPEZA DO PAVIMENTO</t>
  </si>
  <si>
    <t>02.30.01</t>
  </si>
  <si>
    <t>CAPINA E VARRIÇAO DE PAVIMENTO EM ALVEN.POLIEDRICA</t>
  </si>
  <si>
    <t>SUP. ARVORE PEQ. PORTE (ATE 3M)INCLUS. CORTE LENHA</t>
  </si>
  <si>
    <t>SUPRESSAO ARVORE GRANDE PORTE INCLUS. CORTE LENHA</t>
  </si>
  <si>
    <t>03</t>
  </si>
  <si>
    <t>TRABALHOS EM TERRA</t>
  </si>
  <si>
    <t>DESMATAMENTO, DESTOCAMENTO E LIMPEZA DO TERRENO</t>
  </si>
  <si>
    <t>03.01.01</t>
  </si>
  <si>
    <t>CAPINA MANUAL DE TERRENO</t>
  </si>
  <si>
    <t>03.01.02</t>
  </si>
  <si>
    <t>DESMATAMENTO,DESTOC.E LIMPEZA,INCL.TRANSP. ATE 50M</t>
  </si>
  <si>
    <t>03.01.03</t>
  </si>
  <si>
    <t>DESMATAMENTO,DESTOCAMENTO E LIMPEZA,EXCL.TRANSPORT</t>
  </si>
  <si>
    <t>03.01.05</t>
  </si>
  <si>
    <t>ROÇAMENTO COM ROÇADEIRA MECANICA</t>
  </si>
  <si>
    <t>03.01.07</t>
  </si>
  <si>
    <t>DESTOCAMENTO, DESPRAGUEJAMENTO MANUAL DE VEGETAÇAO</t>
  </si>
  <si>
    <t>ESCAVAÇAO MECANICA INCLUSIVE TRANSPORTE ATE 50 M</t>
  </si>
  <si>
    <t>03.03.01</t>
  </si>
  <si>
    <t>EM MATERIAL DE 1ª CATEGORIA</t>
  </si>
  <si>
    <t>03.03.02</t>
  </si>
  <si>
    <t>EM MATERIAL DE 2ª CATEGORIA</t>
  </si>
  <si>
    <t>ESCAVAÇAO E CARGA MECANIZADA</t>
  </si>
  <si>
    <t>03.05.01</t>
  </si>
  <si>
    <t>03.05.02</t>
  </si>
  <si>
    <t>ESCAVAÇAO E CARGA EM MATERIAL DE 3ª CATEGORIA</t>
  </si>
  <si>
    <t>03.07.02</t>
  </si>
  <si>
    <t>COM UTILIZAÇAO DE EQUIPAMENTO A AR COMPRIMIDO</t>
  </si>
  <si>
    <t>03.12</t>
  </si>
  <si>
    <t>CARGA DE MATERIAL DE QQUER NATUREZA SOBRE CAMINHAO</t>
  </si>
  <si>
    <t>03.12.01</t>
  </si>
  <si>
    <t>03.13</t>
  </si>
  <si>
    <t>TRANSPORTE DE MATERIAL DE QUALQUER NATUREZA</t>
  </si>
  <si>
    <t>03.13.01</t>
  </si>
  <si>
    <t>03.13.02</t>
  </si>
  <si>
    <t>03.13.03</t>
  </si>
  <si>
    <t>03.13.04</t>
  </si>
  <si>
    <t>03.15</t>
  </si>
  <si>
    <t>ATERRO COMPACTADO</t>
  </si>
  <si>
    <t>03.15.01</t>
  </si>
  <si>
    <t>COM ROLO VIBRATORIO</t>
  </si>
  <si>
    <t>03.15.02</t>
  </si>
  <si>
    <t>COM PLACA VIBRATORIA</t>
  </si>
  <si>
    <t>03.15.03</t>
  </si>
  <si>
    <t>MANUAL, COM SOQUETE</t>
  </si>
  <si>
    <t>03.16</t>
  </si>
  <si>
    <t>ESCAVAÇAO DE MATERIAL DE 3ª CATEGORIA</t>
  </si>
  <si>
    <t>03.16.01</t>
  </si>
  <si>
    <t>EM RETANGULAO COM MARTELO ELETRICO DE 30KG</t>
  </si>
  <si>
    <t>03.17</t>
  </si>
  <si>
    <t>ESCAVAÇAO MANUAL DE VALAS</t>
  </si>
  <si>
    <t>03.17.01</t>
  </si>
  <si>
    <t>H &lt;= 1,5 M</t>
  </si>
  <si>
    <t>03.17.02</t>
  </si>
  <si>
    <t>1,5 M &lt; H &lt;= 3,0 M</t>
  </si>
  <si>
    <t>03.17.03</t>
  </si>
  <si>
    <t>3,0 M &lt; H &lt;= 5,0 M</t>
  </si>
  <si>
    <t>03.18</t>
  </si>
  <si>
    <t>ESCAVAÇAO MECANICA DE VALAS COM DESCARGA LATERAL</t>
  </si>
  <si>
    <t>03.18.01</t>
  </si>
  <si>
    <t>H &lt;= 1.5 M</t>
  </si>
  <si>
    <t>03.18.02</t>
  </si>
  <si>
    <t>1.5 M &lt; H &lt;= 3.0 M</t>
  </si>
  <si>
    <t>03.18.03</t>
  </si>
  <si>
    <t>3.0 M &lt; H &lt;= 5.0 M</t>
  </si>
  <si>
    <t>03.18.04</t>
  </si>
  <si>
    <t>H &gt; 5,0 M</t>
  </si>
  <si>
    <t>03.19</t>
  </si>
  <si>
    <t>ESCAVAÇAO MECANICA DE VALAS COM DESC. S/ CAMINHOES</t>
  </si>
  <si>
    <t>03.19.01</t>
  </si>
  <si>
    <t>03.19.02</t>
  </si>
  <si>
    <t>1.5 M &lt; H &lt;= 3.0M</t>
  </si>
  <si>
    <t>03.19.03</t>
  </si>
  <si>
    <t>3.0 M &lt; H &lt;= 5.0M</t>
  </si>
  <si>
    <t>03.19.04</t>
  </si>
  <si>
    <t>03.20</t>
  </si>
  <si>
    <t>ESCAVAÇAO EM SOLO MOLE</t>
  </si>
  <si>
    <t>03.20.01</t>
  </si>
  <si>
    <t>MECANICA COM DESCARGA DIRETA SOBRE CAMINHAO</t>
  </si>
  <si>
    <t>03.20.02</t>
  </si>
  <si>
    <t>ESCAVACAO DE SOLO MOLE EM PROFUNDIDADE &lt;= 1,50 METROS</t>
  </si>
  <si>
    <t>03.20.03</t>
  </si>
  <si>
    <t>ESCAVACAO DE SOLO MOLE EM PROFUNDIDADE &gt; 1,50 METROS &lt;= 3,50 METROS</t>
  </si>
  <si>
    <t>03.20.04</t>
  </si>
  <si>
    <t>ESCAVACAO DE SOLO MOLE EM PROFUNDIDADE &gt; 3,50 METROS &lt;= 5,50 METROS</t>
  </si>
  <si>
    <t>03.21</t>
  </si>
  <si>
    <t>ESCAVAÇAO DE VALA E CARGA DE MATERIAL DE 3ª CATEGORIA</t>
  </si>
  <si>
    <t>03.21.02</t>
  </si>
  <si>
    <t>03.22</t>
  </si>
  <si>
    <t>REATERRO DE VALA</t>
  </si>
  <si>
    <t>03.22.01</t>
  </si>
  <si>
    <t>03.22.02</t>
  </si>
  <si>
    <t>COMPACTADO COM EQUIP. PLACA VIBRATORIA OU EQUIVALENTE</t>
  </si>
  <si>
    <t>03.23</t>
  </si>
  <si>
    <t>REGULARIZAÇAO E COMPACTAÇAO DE TERRENO</t>
  </si>
  <si>
    <t>03.23.01</t>
  </si>
  <si>
    <t>03.23.03</t>
  </si>
  <si>
    <t>03.23.05</t>
  </si>
  <si>
    <t>03.24</t>
  </si>
  <si>
    <t>TRANSPORTE DE MATERIAL DE QUALQUER NATUREZA EM CARRINHO DE MAO</t>
  </si>
  <si>
    <t>03.24.01</t>
  </si>
  <si>
    <t>DMT &lt;= 50,00 M</t>
  </si>
  <si>
    <t>03.24.02</t>
  </si>
  <si>
    <t>50,00 &lt; DMT &lt;= 100,00 M</t>
  </si>
  <si>
    <t>03.25</t>
  </si>
  <si>
    <t>03.25.01</t>
  </si>
  <si>
    <t>04</t>
  </si>
  <si>
    <t>FUNDAÇOES</t>
  </si>
  <si>
    <t>TUBULAO A CEU ABERTO</t>
  </si>
  <si>
    <t>04.01.01</t>
  </si>
  <si>
    <t>ESCAVAÇAO MANUAL DE TUBULAO A CEU ABERTO</t>
  </si>
  <si>
    <t>04.01.02</t>
  </si>
  <si>
    <t>ESCAV. MANUAL TUBULÃO A CÉU ABERTO FUSTE/BASE EQUIP ELETRICO</t>
  </si>
  <si>
    <t>04.01.03</t>
  </si>
  <si>
    <t>ESCAVAÇAO E CONCRETO 1:4:8 COM 30% PEDRA DE MAO</t>
  </si>
  <si>
    <t>04.01.05</t>
  </si>
  <si>
    <t>ESCAVAÇAO E CONCRETO 1:3:6 COM 30% PEDRA DE MAO</t>
  </si>
  <si>
    <t>ESTACA BROCA PERFURADA A TRADO MANUAL</t>
  </si>
  <si>
    <t>04.03.01</t>
  </si>
  <si>
    <t>PERFURAÇAO DE ESTACA TRADO D= 15 CM</t>
  </si>
  <si>
    <t>04.03.02</t>
  </si>
  <si>
    <t>PERFURAÇAO DE ESTACA TRADO D= 20 CM</t>
  </si>
  <si>
    <t>04.03.03</t>
  </si>
  <si>
    <t>PERFURAÇAO DE ESTACA TRADO D= 25 CM</t>
  </si>
  <si>
    <t>04.03.04</t>
  </si>
  <si>
    <t>PERFURAÇAO DE ESTACA TRADO D= 30 CM</t>
  </si>
  <si>
    <t>04.03.11</t>
  </si>
  <si>
    <t>PERFURAÇAO E CONCRETO FCK &gt;= 20 MPA,  D= 15 CM</t>
  </si>
  <si>
    <t>04.03.12</t>
  </si>
  <si>
    <t>PERFURAÇAO E CONCRETO FCK &gt;= 20 MPA,  D= 20 CM</t>
  </si>
  <si>
    <t>04.03.13</t>
  </si>
  <si>
    <t>PERFURAÇAO E CONCRETO FCK &gt;= 20 MPA,  D= 25 CM</t>
  </si>
  <si>
    <t>04.03.14</t>
  </si>
  <si>
    <t>PERFURAÇAO E CONCRETO FCK &gt;= 20 MPA,  D= 30 CM</t>
  </si>
  <si>
    <t>04.03.21</t>
  </si>
  <si>
    <t>PERFURAÇAO E BRITA 2 CALCAREA  D= 15 CM</t>
  </si>
  <si>
    <t>04.03.22</t>
  </si>
  <si>
    <t>PERFURAÇAO E BRITA 2 CALCAREA  D= 20 CM</t>
  </si>
  <si>
    <t>04.03.23</t>
  </si>
  <si>
    <t>PERFURAÇAO E BRITA 2 CALCAREA  D= 25 CM</t>
  </si>
  <si>
    <t>04.03.24</t>
  </si>
  <si>
    <t>PERFURAÇAO E BRITA 2 CALCAREA  D= 30 CM</t>
  </si>
  <si>
    <t>ESTACA BROCA PERFURADA A TRADO MECANIZADO</t>
  </si>
  <si>
    <t>04.04.01</t>
  </si>
  <si>
    <t>MOBILIZAÇAO E DESMOBILIZAÇAO DE EQUIPAMENTO</t>
  </si>
  <si>
    <t>04.04.02</t>
  </si>
  <si>
    <t>PERFURAÇAO D= 30 CM</t>
  </si>
  <si>
    <t>04.04.03</t>
  </si>
  <si>
    <t>PERFURAÇAO D= 35 CM</t>
  </si>
  <si>
    <t>04.04.04</t>
  </si>
  <si>
    <t>PERFURAÇAO D= 40 CM</t>
  </si>
  <si>
    <t>04.04.05</t>
  </si>
  <si>
    <t>PERFURAÇAO D= 45 CM</t>
  </si>
  <si>
    <t>04.04.06</t>
  </si>
  <si>
    <t>PERFURAÇAO D= 50 CM</t>
  </si>
  <si>
    <t>ESTACA STRAUSS - ESCAVAÇAO, ARMAÇAO E CONCRETAGEM</t>
  </si>
  <si>
    <t>04.05.01</t>
  </si>
  <si>
    <t>04.05.05</t>
  </si>
  <si>
    <t>D= 250 MM</t>
  </si>
  <si>
    <t>04.05.06</t>
  </si>
  <si>
    <t>D= 320 MM</t>
  </si>
  <si>
    <t>04.05.07</t>
  </si>
  <si>
    <t>D= 420 MM</t>
  </si>
  <si>
    <t>ESTACA HELICE CONTINUA</t>
  </si>
  <si>
    <t>04.06.01</t>
  </si>
  <si>
    <t>MOBILIZACAO E DESMOBILIZACAO DE EQUIPAMENTO</t>
  </si>
  <si>
    <t>D=30 CM INCLUSIVE TX BOMB. EXCLUSIVE CONC./ARMACAO</t>
  </si>
  <si>
    <t>04.06.03</t>
  </si>
  <si>
    <t>D=40 CM INCLUSIVE TX BOMB. EXCLUSIVE CONC./ARMACAO</t>
  </si>
  <si>
    <t>04.06.04</t>
  </si>
  <si>
    <t>D=50 CM INCLUSIVE TX BOMB. EXCLUSIVE CONC./ARMACAO</t>
  </si>
  <si>
    <t>04.06.05</t>
  </si>
  <si>
    <t>D=60 CM INCLUSIVE TX BOMB. EXCLUSIVE CONC./ARMACAO</t>
  </si>
  <si>
    <t>04.06.06</t>
  </si>
  <si>
    <t>D=70 CM INCLUSIVE TX BOMB. EXCLUSIVE CONC./ARMACAO</t>
  </si>
  <si>
    <t>04.10</t>
  </si>
  <si>
    <t>ESTACA RAIZ</t>
  </si>
  <si>
    <t>04.10.01</t>
  </si>
  <si>
    <t>MOBILIZACAO E DESMOBILIZACAO DE EQUIPAMENTOS</t>
  </si>
  <si>
    <t>04.10.05</t>
  </si>
  <si>
    <t>ESTACA RAIZ D=140/160MM INCLUS. ARG. EXCL. ARMACAO</t>
  </si>
  <si>
    <t>04.10.06</t>
  </si>
  <si>
    <t>ESTACA RAIZ D=168/210MM INCLUS. ARG. EXCL. ARMACAO</t>
  </si>
  <si>
    <t>04.10.07</t>
  </si>
  <si>
    <t>ESTACA RAIZ D=220/250MM INCLUS. ARG. EXCL. ARMACAO</t>
  </si>
  <si>
    <t>04.10.08</t>
  </si>
  <si>
    <t>ESTACA RAIZ D=273/310MM INCLUS. ARG. EXCL. ARMACAO</t>
  </si>
  <si>
    <t>04.10.09</t>
  </si>
  <si>
    <t>ESTACA RAIZ ROCHA D=220/250MM INCL.ARG.EXCL.ARMACA</t>
  </si>
  <si>
    <t>04.10.10</t>
  </si>
  <si>
    <t>ESTACA RAIZ ROCHA D=273/310MM INCL.ARG.EXCL.ARMACA</t>
  </si>
  <si>
    <t>04.10.11</t>
  </si>
  <si>
    <t>ESTACA RAIZ ROCHA D=168/210MM INCL.ARG.EXCL.ARMACA</t>
  </si>
  <si>
    <t>04.10.12</t>
  </si>
  <si>
    <t>ESTACA RAIZ ROCHA D=140/160MM INCL.ARG.EXCL.ARMACA</t>
  </si>
  <si>
    <t>04.12</t>
  </si>
  <si>
    <t>FORNEC. CONCRETO USINADO CONV. LANC. EM FUNDACAO</t>
  </si>
  <si>
    <t>04.12.11</t>
  </si>
  <si>
    <t>FCK&gt;=20 MPA -  BOMBEÁVEL - SLUMP 10+-2 CONSUMO MÍNIMO 300KG, APLICADO EM ESTACA STRAUSS NÃO ARMADA - FORNECIMENTO</t>
  </si>
  <si>
    <t>04.12.21</t>
  </si>
  <si>
    <t>FCK&gt;=20 MPA -  BOMBEÁVEL - SLUMP 13+-1 CONSUMO MÍNIMO 300KG, APLICADO EM ESTACA STRAUSS ARMADA - FORNECIMENTO</t>
  </si>
  <si>
    <t>04.12.32</t>
  </si>
  <si>
    <t>FCK&gt;=25 MPA -  BOMBEÁVEL - SLUMP 13+-3 CONSUMO MÍNIMO 280KG, APLICADO EM ESTACA ESCAVA SEM FLUIDO - FORNECIMENTO</t>
  </si>
  <si>
    <t>04.12.35</t>
  </si>
  <si>
    <t>FCK&gt;=40 MPA -  BOMBEÁVEL - SLUMP 13+-3 CONSUMO MÍNIMO 360KG, APLICADO EM ESTACA ESCAVA SEM FLUIDO - FORNECIMENTO</t>
  </si>
  <si>
    <t>04.12.43</t>
  </si>
  <si>
    <t>FCK&gt;=25 MPA -  BOMBEÁVEL - SLUMP 13+-3 CONSUMO MÍNIMO 280KG, APLICADO EM TUBULÕES NÃO ENCAMISADOS - FORNECIMENTO</t>
  </si>
  <si>
    <t>04.12.45</t>
  </si>
  <si>
    <t>FCK&gt;=40 MPA -  BOMBEÁVEL - SLUMP 13+-3 CONSUMO MÍNIMO 360KG, APLICADO  EM TUBULÕES NÃO ENCAMISADOS - FORNECIMENTO</t>
  </si>
  <si>
    <t>FCK&gt;=30 MPA -  BOMBEÁVEL - SLUMP 24+-2 CONSUMO MÍNIMO 400KG, APLICADO EM ESTACA HÉLICE CONTÍNUA - FORNECIMENTO</t>
  </si>
  <si>
    <t>04.12.55</t>
  </si>
  <si>
    <t>FCK&gt;=40 MPA -  BOMBEÁVEL - SLUMP 24+-2 CONSUMO MÍNIMO 400KG, APLICADO EM ESTACA HÉLICE CONTÍNUA - FORNECIMENTO</t>
  </si>
  <si>
    <t>04.12.63</t>
  </si>
  <si>
    <t>FCK&gt;=30 MPA -  BOMBEÁVEL - SLUMP 24+-2 CONSUMO MÍNIMO 400KG, APLICADO EM ESTACA ESCAVADA COM FLUIDO - FORNECIMENTO</t>
  </si>
  <si>
    <t>04.12.65</t>
  </si>
  <si>
    <t>FCK&gt;=40 MPA -  BOMBEÁVEL - SLUMP 24+-2 CONSUMO MÍNIMO 400KG, APLICADO EM ESTACA ESCAVADA COM FLUIDO - FORNECIMENTO</t>
  </si>
  <si>
    <t>04.12.81</t>
  </si>
  <si>
    <t>SERVICO DE BOMBEAMENTO DE CONCRETO EM FUNDAÇÕES PROFUNDAS</t>
  </si>
  <si>
    <t>04.13</t>
  </si>
  <si>
    <t>FORMA, ESCORAMENTO, DESFORMA E LIMPEZA EM FUNDAÇAO</t>
  </si>
  <si>
    <t>04.13.04</t>
  </si>
  <si>
    <t>DE TABUA DE MADEIRA DE LEI</t>
  </si>
  <si>
    <t>04.13.14</t>
  </si>
  <si>
    <t>DE COMPENSADO RESINADO ESPESSURA MINIMA &gt;= 12MM</t>
  </si>
  <si>
    <t>04.15</t>
  </si>
  <si>
    <t>ARMAÇAO INCL. CORTE, DOBRA E COLOCAÇAO EM FUNDAÇAO</t>
  </si>
  <si>
    <t>AÇO CA-60    D = 4,2 MM</t>
  </si>
  <si>
    <t>04.15.05</t>
  </si>
  <si>
    <t>AÇO CA-60    D = 5 MM</t>
  </si>
  <si>
    <t>04.15.06</t>
  </si>
  <si>
    <t>AÇO CA-60    D = 6,4 MM</t>
  </si>
  <si>
    <t>04.15.21</t>
  </si>
  <si>
    <t>AÇO CA-50    D = 6,3 MM</t>
  </si>
  <si>
    <t>04.15.22</t>
  </si>
  <si>
    <t>AÇO CA-50    D = 8 MM</t>
  </si>
  <si>
    <t>04.15.23</t>
  </si>
  <si>
    <t>AÇO CA-50    D = 10 MM</t>
  </si>
  <si>
    <t>04.15.24</t>
  </si>
  <si>
    <t>AÇO CA-50    D = 12,5 MM</t>
  </si>
  <si>
    <t>04.15.25</t>
  </si>
  <si>
    <t>AÇO CA-50    D = 16 MM</t>
  </si>
  <si>
    <t>04.15.26</t>
  </si>
  <si>
    <t>AÇO CA-50    D = 20 MM</t>
  </si>
  <si>
    <t>04.15.27</t>
  </si>
  <si>
    <t>AÇO CA-50    D = 25 MM</t>
  </si>
  <si>
    <t>04.15.28</t>
  </si>
  <si>
    <t>AÇO CA-50    D = 32 MM</t>
  </si>
  <si>
    <t>04.19</t>
  </si>
  <si>
    <t>CONCRETO CICLOPICO LANÇADO EM FUNDAÇAO E ARRIMO</t>
  </si>
  <si>
    <t>04.19.13</t>
  </si>
  <si>
    <t>1:3:6 COM 30% DE PEDRA DE MAO</t>
  </si>
  <si>
    <t>04.21</t>
  </si>
  <si>
    <t>CONCRETO CONVENCIONAL B1,B2 LANÇADO EM FUNDAÇAO</t>
  </si>
  <si>
    <t>04.21.01</t>
  </si>
  <si>
    <t>CONCRETO 1:4:8, BRITA CALCARIA, PREPARADO EM OBRA E LANÇADO EM FUNDAÇÃO</t>
  </si>
  <si>
    <t>04.21.03</t>
  </si>
  <si>
    <t>CONCRETO 1:3:6, BRITA CALCARIA, PREPARADO EM OBRA E LANÇADO EM FUNDAÇÃO</t>
  </si>
  <si>
    <t>04.21.15</t>
  </si>
  <si>
    <t>FCK &gt;= 15 MPA, BRITA CALCÁRIA, PREPARADO EM OBRA E LANÇADO EM FUNDAÇÃO</t>
  </si>
  <si>
    <t>04.21.20</t>
  </si>
  <si>
    <t>FCK &gt;= 20 MPA, BRITA CALCÁRIA, PREPARADO EM OBRA E LANÇADO EM FUNDAÇÃO</t>
  </si>
  <si>
    <t>04.21.25</t>
  </si>
  <si>
    <t>FCK &gt;= 25 MPA, BRITA CALCÁRIA, PREPARADO EM OBRA E LANÇADO EM FUNDAÇÃO</t>
  </si>
  <si>
    <t>04.21.30</t>
  </si>
  <si>
    <t>FCK &gt;= 30 MPA, BRITA CALCÁRIA, PREPARADO EM OBRA E LANÇADO EM FUNDAÇÃO</t>
  </si>
  <si>
    <t>04.21.40</t>
  </si>
  <si>
    <t>FCK &gt;= 40 MPA, BRITA CALCÁRIA, PREPARADO EM OBRA E LANÇADO EM FUNDAÇÃO</t>
  </si>
  <si>
    <t>04.23</t>
  </si>
  <si>
    <t>CONCRETO USINADO B1,B2 LANÇADO EM FUNDAÇAO</t>
  </si>
  <si>
    <t>04.23.15</t>
  </si>
  <si>
    <t>FCK &gt;= 15 MPA, BRITA CALCARIA, USINADO CONVENCIONAL, LANÇADO EM FUNDAÇÃO</t>
  </si>
  <si>
    <t>04.23.20</t>
  </si>
  <si>
    <t>FCK &gt;= 20 MPA, BRITA CALCARIA, USINADO CONVENCIONAL, LANÇADO EM FUNDAÇÃO</t>
  </si>
  <si>
    <t>04.23.25</t>
  </si>
  <si>
    <t>FCK &gt;= 25 MPA, BRITA CALCARIA, USINADO CONVENCIONAL, LANÇADO EM FUNDAÇÃO</t>
  </si>
  <si>
    <t>04.23.30</t>
  </si>
  <si>
    <t>FCK &gt;= 30 MPA, BRITA CALCARIA, USINADO CONVENCIONAL, LANÇADO EM FUNDAÇÃO</t>
  </si>
  <si>
    <t>04.23.40</t>
  </si>
  <si>
    <t>FCK &gt;= 40 MPA, BRITA CALCARIA, USINADO CONVENCIONAL, LANÇADO EM FUNDAÇÃO</t>
  </si>
  <si>
    <t>04.27</t>
  </si>
  <si>
    <t>CONCRETO USINADO BOMBEADO LANÇADO EM FUNDAÇAO</t>
  </si>
  <si>
    <t>04.27.20</t>
  </si>
  <si>
    <t>FCK &gt;= 20 MPA, BRITA CALCARIA, USINADO BOMBEAVEL, LANÇADO EM FUNDAÇÃO</t>
  </si>
  <si>
    <t>04.27.25</t>
  </si>
  <si>
    <t>FCK &gt;= 25 MPA, BRITA CALCARIA, USINADO BOMBEAVEL, LANÇADO EM FUNDAÇÃO</t>
  </si>
  <si>
    <t>04.27.30</t>
  </si>
  <si>
    <t>FCK &gt;= 30 MPA, BRITA CALCARIA, USINADO BOMBEAVEL, LANÇADO EM FUNDAÇÃO</t>
  </si>
  <si>
    <t>04.27.40</t>
  </si>
  <si>
    <t>FCK &gt;= 40 MPA, BRITA CALCARIA, USINADO BOMBEAVEL, LANÇADO EM FUNDAÇÃO</t>
  </si>
  <si>
    <t>04.30</t>
  </si>
  <si>
    <t>BALDRAME DE ALVENARIA DE BLOCO DE CONCRETO(SAPATA)</t>
  </si>
  <si>
    <t>04.30.11</t>
  </si>
  <si>
    <t>E= 20 CM PREENCHIDO COM CONCRETO 1:4:8 (5MPA)</t>
  </si>
  <si>
    <t>04.30.13</t>
  </si>
  <si>
    <t>E= 20 CM PREENCHIDO COM CONCRETO 1:3:6 (10MPA)</t>
  </si>
  <si>
    <t>05</t>
  </si>
  <si>
    <t>GALERIA CELULAR E/OU CONTENÇOES</t>
  </si>
  <si>
    <t>ENROCAMENTO COM PEDRA DE MAO</t>
  </si>
  <si>
    <t>05.01.01</t>
  </si>
  <si>
    <t>JOGADA</t>
  </si>
  <si>
    <t>05.01.02</t>
  </si>
  <si>
    <t>ARRUMADA</t>
  </si>
  <si>
    <t>CONCRETO DE REGULARIZAÇAO</t>
  </si>
  <si>
    <t>05.03.01</t>
  </si>
  <si>
    <t>TRAÇO 1:3:6,FORNEC. E LANÇAMENTO SOBRE ENROCAMENTO</t>
  </si>
  <si>
    <t>FORMA INCLUSIVE DESFORMA E LIMPEZA</t>
  </si>
  <si>
    <t>05.04.01</t>
  </si>
  <si>
    <t>FORMA DE COMPENSADO RESINADO</t>
  </si>
  <si>
    <t>ARMAÇAO INCLUSIVE CORTE, DOBRA E COLOCAÇAO</t>
  </si>
  <si>
    <t>05.05.01</t>
  </si>
  <si>
    <t>AÇO CA-50 OU CA-60</t>
  </si>
  <si>
    <t>05.06</t>
  </si>
  <si>
    <t>JUNTA ELASTICA</t>
  </si>
  <si>
    <t>05.06.01</t>
  </si>
  <si>
    <t>JUNTA ELASTICA 0-22, FUNGENBAND OU EQUIVALENTE</t>
  </si>
  <si>
    <t>05.06.02</t>
  </si>
  <si>
    <t>JUNTA ELASTICA 0-12, FUNGENBAND OU EQUIVALENTE</t>
  </si>
  <si>
    <t>05.07</t>
  </si>
  <si>
    <t>CONCRETO ESTRUTURAL, FORN. APLICAÇAO E ADENSAMENTO</t>
  </si>
  <si>
    <t>05.07.15</t>
  </si>
  <si>
    <t>FCK &gt;= 15 MPA, BRITA CALCÁRIA, PREPARADO EM OBRA E LANÇADO EM GALERIAS/CONTENÇÕES</t>
  </si>
  <si>
    <t>05.07.20</t>
  </si>
  <si>
    <t>FCK &gt;= 20 MPA, BRITA CALCÁRIA, PREPARADO EM OBRA E LANÇADO EM GALERIAS/CONTENÇÕES</t>
  </si>
  <si>
    <t>05.07.25</t>
  </si>
  <si>
    <t>FCK &gt;= 25 MPA, BRITA CALCÁRIA, PREPARADO EM OBRA E LANÇADO EM GALERIAS/CONTENÇÕES</t>
  </si>
  <si>
    <t>05.07.26</t>
  </si>
  <si>
    <t>FCK &gt;= 30 MPA, BRITA CALCÁRIA, PREPARADO EM OBRA E LANÇADO EM GALERIAS/CONTENÇÕES</t>
  </si>
  <si>
    <t>05.07.30</t>
  </si>
  <si>
    <t>FCK &gt;= 40 MPA, BRITA CALCÁRIA, PREPARADO EM OBRA E LANÇADO EM GALERIAS/CONTENÇÕES</t>
  </si>
  <si>
    <t>05.07.35</t>
  </si>
  <si>
    <t>FCK &gt;= 15 MPA, BRITA CALCÁRIA, USINADO CONVENCIONAL,  LANÇADO EM GALERIAS/CONTENÇÕES</t>
  </si>
  <si>
    <t>05.07.40</t>
  </si>
  <si>
    <t>FCK &gt;= 20 MPA, BRITA CALCÁRIA, USINADO CONVENCIONAL,  LANÇADO EM GALERIAS/CONTENÇÕES</t>
  </si>
  <si>
    <t>05.07.45</t>
  </si>
  <si>
    <t>FCK &gt;= 25 MPA, BRITA CALCÁRIA, USINADO CONVENCIONAL,  LANÇADO EM GALERIAS/CONTENÇÕES</t>
  </si>
  <si>
    <t>05.07.46</t>
  </si>
  <si>
    <t>FCK &gt;= 30 MPA, BRITA CALCÁRIA, USINADO CONVENCIONAL,  LANÇADO EM GALERIAS/CONTENÇÕES</t>
  </si>
  <si>
    <t>05.07.48</t>
  </si>
  <si>
    <t>FCK &gt;= 40 MPA, BRITA CALCÁRIA, USINADO CONVENCIONAL,  LANÇADO EM GALERIAS/CONTENÇÕES</t>
  </si>
  <si>
    <t>05.09</t>
  </si>
  <si>
    <t>FORNECIMENTO E LANÇAMENTO DE MATERIAL DRENANTE</t>
  </si>
  <si>
    <t>05.09.01</t>
  </si>
  <si>
    <t>CASCALHO (COM ADENSAMENTO HIDRAULICO)</t>
  </si>
  <si>
    <t>05.09.02</t>
  </si>
  <si>
    <t>BRITA</t>
  </si>
  <si>
    <t>05.09.03</t>
  </si>
  <si>
    <t>AREIA (COM ADENSAMENTO HIDRAULICO)</t>
  </si>
  <si>
    <t>05.11</t>
  </si>
  <si>
    <t>MANTA DRENANTE GEOTEXTIL</t>
  </si>
  <si>
    <t>05.11.01</t>
  </si>
  <si>
    <t>MANTA GEOTEXTIL - 180 G/M2 - RES.TRACAO &gt;=  9 KN/M</t>
  </si>
  <si>
    <t>05.11.03</t>
  </si>
  <si>
    <t>MANTA GEOTEXTIL - 300 G/M2 - RES.TRACAO &gt;= 16 KN/M</t>
  </si>
  <si>
    <t>05.12</t>
  </si>
  <si>
    <t>DRENO BARBACAN</t>
  </si>
  <si>
    <t>05.12.01</t>
  </si>
  <si>
    <t>DRENO BARBACÃ DN 50 MM E COMPRIMENTO DE 0,50M</t>
  </si>
  <si>
    <t>05.12.02</t>
  </si>
  <si>
    <t>DRENO BARBACÃ DN 75 MM E COMPRIMENTO DE 0,50M</t>
  </si>
  <si>
    <t>05.12.03</t>
  </si>
  <si>
    <t>D= 100 MM E COMPRIMENTO DE 0,50M</t>
  </si>
  <si>
    <t>05.13</t>
  </si>
  <si>
    <t>DRENOS DE GALERIA</t>
  </si>
  <si>
    <t>05.13.01</t>
  </si>
  <si>
    <t>DRENO DE ALIVIO</t>
  </si>
  <si>
    <t>05.13.02</t>
  </si>
  <si>
    <t>DRENO DE SERVIÇO</t>
  </si>
  <si>
    <t>05.13.10</t>
  </si>
  <si>
    <t>LIGAÇAO DE DRENO EM LATERAL DE GALERIA</t>
  </si>
  <si>
    <t>05.16</t>
  </si>
  <si>
    <t>POÇO DE BOMBEAMENTO</t>
  </si>
  <si>
    <t>05.16.01</t>
  </si>
  <si>
    <t>TUBO CA-1  D= 400 MM</t>
  </si>
  <si>
    <t>05.17</t>
  </si>
  <si>
    <t>ALA DE GALERIA CELULAR</t>
  </si>
  <si>
    <t>05.17.01</t>
  </si>
  <si>
    <t>B= 1.20M</t>
  </si>
  <si>
    <t>05.17.02</t>
  </si>
  <si>
    <t>B= 1.30M</t>
  </si>
  <si>
    <t>05.17.03</t>
  </si>
  <si>
    <t>B= 1.40M</t>
  </si>
  <si>
    <t>05.17.04</t>
  </si>
  <si>
    <t>B= 1.50M</t>
  </si>
  <si>
    <t>05.17.05</t>
  </si>
  <si>
    <t>B= 1.60M</t>
  </si>
  <si>
    <t>05.17.06</t>
  </si>
  <si>
    <t>B= 1.70M</t>
  </si>
  <si>
    <t>05.17.07</t>
  </si>
  <si>
    <t>B= 1.80M</t>
  </si>
  <si>
    <t>05.17.08</t>
  </si>
  <si>
    <t>B= 1.90M</t>
  </si>
  <si>
    <t>05.17.09</t>
  </si>
  <si>
    <t>B= 2.00M</t>
  </si>
  <si>
    <t>05.17.10</t>
  </si>
  <si>
    <t>B= 2.10M</t>
  </si>
  <si>
    <t>05.17.11</t>
  </si>
  <si>
    <t>B= 2.20M</t>
  </si>
  <si>
    <t>05.17.12</t>
  </si>
  <si>
    <t>B= 2.30M</t>
  </si>
  <si>
    <t>05.17.13</t>
  </si>
  <si>
    <t>B= 2.40M</t>
  </si>
  <si>
    <t>05.17.14</t>
  </si>
  <si>
    <t>B= 2.50M</t>
  </si>
  <si>
    <t>05.17.15</t>
  </si>
  <si>
    <t>B= 2.60M</t>
  </si>
  <si>
    <t>05.17.16</t>
  </si>
  <si>
    <t>B= 2.70M</t>
  </si>
  <si>
    <t>05.17.17</t>
  </si>
  <si>
    <t>B= 2.80M</t>
  </si>
  <si>
    <t>05.17.18</t>
  </si>
  <si>
    <t>B= 2.90M</t>
  </si>
  <si>
    <t>05.17.19</t>
  </si>
  <si>
    <t>B= 3.00M</t>
  </si>
  <si>
    <t>05.19</t>
  </si>
  <si>
    <t>GRELHA</t>
  </si>
  <si>
    <t>05.19.01</t>
  </si>
  <si>
    <t>DE P.V. DE CANAL</t>
  </si>
  <si>
    <t>05.20</t>
  </si>
  <si>
    <t>GABIAO</t>
  </si>
  <si>
    <t>05.20.01</t>
  </si>
  <si>
    <t>05.20.03</t>
  </si>
  <si>
    <t>05.20.07</t>
  </si>
  <si>
    <t>05.20.11</t>
  </si>
  <si>
    <t>06</t>
  </si>
  <si>
    <t>ESTRUTURAS DE CONCRETO E METALICA</t>
  </si>
  <si>
    <t>FORMA, ESCORAMENTO, DESFORMA E LIMPEZA - ESTRUTURA</t>
  </si>
  <si>
    <t>06.01.05</t>
  </si>
  <si>
    <t>DE COMPENSADO RESINADO ESPESSURA &gt;= 12MM</t>
  </si>
  <si>
    <t>06.01.15</t>
  </si>
  <si>
    <t>DE COMPENSADO PLASTIFICADO &gt;= 12MM</t>
  </si>
  <si>
    <t>06.01.16</t>
  </si>
  <si>
    <t>DE COMPENSADO PLASTIFICADO 19MM C/7APROVEITAMENTOS</t>
  </si>
  <si>
    <t>ARMAÇAO INCL.CORTE, DOBRA E COLOCAÇAO EM ESTRUTURA</t>
  </si>
  <si>
    <t>06.03.04</t>
  </si>
  <si>
    <t>AÇO CA-60    D = 4,2 MM (LAJES)</t>
  </si>
  <si>
    <t>06.03.05</t>
  </si>
  <si>
    <t>AÇO CA-60    D = 5 MM (LAJES)</t>
  </si>
  <si>
    <t>06.03.06</t>
  </si>
  <si>
    <t>AÇO CA-60    D = 6,4 MM (LAJES)</t>
  </si>
  <si>
    <t>06.03.21</t>
  </si>
  <si>
    <t>AÇO CA-50    D = 6,3 MM (LAJES)</t>
  </si>
  <si>
    <t>06.03.22</t>
  </si>
  <si>
    <t>AÇO CA-50    D = 8 MM (LAJES)</t>
  </si>
  <si>
    <t>06.03.23</t>
  </si>
  <si>
    <t>AÇO CA-50    D = 10 MM (LAJES)</t>
  </si>
  <si>
    <t>06.03.24</t>
  </si>
  <si>
    <t>AÇO CA-50    D = 12,5 MM (LAJES)</t>
  </si>
  <si>
    <t>06.03.25</t>
  </si>
  <si>
    <t>AÇO CA-50    D = 16 MM (LAJES)</t>
  </si>
  <si>
    <t>06.03.26</t>
  </si>
  <si>
    <t>AÇO CA-50    D = 20 MM (LAJES)</t>
  </si>
  <si>
    <t>06.03.27</t>
  </si>
  <si>
    <t>AÇO CA-50    D = 25 MM (LAJES)</t>
  </si>
  <si>
    <t>06.03.28</t>
  </si>
  <si>
    <t>AÇO CA-50    D = 32 MM (LAJES)</t>
  </si>
  <si>
    <t>06.03.31</t>
  </si>
  <si>
    <t>AÇO CA-60    D = 4,2 MM (EXCETO LAJES)</t>
  </si>
  <si>
    <t>06.03.32</t>
  </si>
  <si>
    <t>AÇO CA-60    D = 5 MM  (EXCETO LAJES)</t>
  </si>
  <si>
    <t>06.03.33</t>
  </si>
  <si>
    <t>AÇO CA-60    D = 6,4 MM  (EXCETO LAJES)</t>
  </si>
  <si>
    <t>06.03.41</t>
  </si>
  <si>
    <t>AÇO CA-50    D = 6,3 MM (EXCETO LAJES)</t>
  </si>
  <si>
    <t>06.03.42</t>
  </si>
  <si>
    <t>AÇO CA-50    D = 8 MM (EXCETO LAJES)</t>
  </si>
  <si>
    <t>06.03.43</t>
  </si>
  <si>
    <t>AÇO CA-50    D = 10 MM (EXCETO LAJES)</t>
  </si>
  <si>
    <t>06.03.44</t>
  </si>
  <si>
    <t>AÇO CA-50    D = 12,5 MM (EXCETO LAJES)</t>
  </si>
  <si>
    <t>06.03.45</t>
  </si>
  <si>
    <t>AÇO CA-50    D = 16 MM (EXCETO LAJES)</t>
  </si>
  <si>
    <t>06.03.46</t>
  </si>
  <si>
    <t>AÇO CA-50    D = 20 MM (EXCETO LAJES)</t>
  </si>
  <si>
    <t>06.03.47</t>
  </si>
  <si>
    <t>AÇO CA-50    D = 25 MM (EXCETO LAJES)</t>
  </si>
  <si>
    <t>06.03.48</t>
  </si>
  <si>
    <t>AÇO CA-50    D = 32 MM (EXCETO LAJES)</t>
  </si>
  <si>
    <t>TELA SOLDADA</t>
  </si>
  <si>
    <t>06.04.01</t>
  </si>
  <si>
    <t>FORNECIMENTO E COLOCACAO DE TELA Q-92</t>
  </si>
  <si>
    <t>06.04.02</t>
  </si>
  <si>
    <t>FORNECIMENTO E COLOCAÇÃO DE TELA Q-138</t>
  </si>
  <si>
    <t>06.04.03</t>
  </si>
  <si>
    <t>FORNECIMENTO E COLOCACAO DE TELA Q-196</t>
  </si>
  <si>
    <t>06.04.04</t>
  </si>
  <si>
    <t>FORNECIMENTO E COLOCACAO DE TELA Q-61</t>
  </si>
  <si>
    <t>06.04.05</t>
  </si>
  <si>
    <t>FORNECIMENTO E COLOCACAO DE TELA Q-75</t>
  </si>
  <si>
    <t>06.04.06</t>
  </si>
  <si>
    <t>FORNECIMENTO E COLOCAÇÃO DE TELA Q-113</t>
  </si>
  <si>
    <t>06.04.07</t>
  </si>
  <si>
    <t>FORNECIMENTO E COLOCAÇÃO DE TELA Q-159</t>
  </si>
  <si>
    <t>06.04.08</t>
  </si>
  <si>
    <t>FORNECIMENTO E COLOCACAO DE TELA Q-246</t>
  </si>
  <si>
    <t>06.04.09</t>
  </si>
  <si>
    <t>FORNECIMENTO E COLOCACAO DE TELA Q-283</t>
  </si>
  <si>
    <t>06.04.10</t>
  </si>
  <si>
    <t>FORNECIMENTO E COLOCACAO DE TELA Q-335</t>
  </si>
  <si>
    <t>06.04.11</t>
  </si>
  <si>
    <t>FORNECIMENTO E COLOCACAO DE TELA Q-396</t>
  </si>
  <si>
    <t>06.04.12</t>
  </si>
  <si>
    <t>FORNECIMENTO E COLOCACAO DE TELA Q-503</t>
  </si>
  <si>
    <t>06.04.13</t>
  </si>
  <si>
    <t>FORNECIMENTO E COLOCACAO DE TELA Q-636</t>
  </si>
  <si>
    <t>06.04.14</t>
  </si>
  <si>
    <t>FORNECIMENTO E COLOCACAO DE TELA Q-785</t>
  </si>
  <si>
    <t>06.05</t>
  </si>
  <si>
    <t>CONCRETO CONVENCIONAL B1,B2 LANÇADO EM ESTRUTURA</t>
  </si>
  <si>
    <t>06.05.20</t>
  </si>
  <si>
    <t>FCK &gt;= 20 MPA, BRITA CALCÁRIA, PREPARADO EM OBRA E LANÇADO EM ESTRUTURA</t>
  </si>
  <si>
    <t>06.05.25</t>
  </si>
  <si>
    <t>FCK &gt;= 25 MPA, BRITA CALCÁRIA, PREPARADO EM OBRA E LANÇADO EM ESTRUTURA</t>
  </si>
  <si>
    <t>06.05.30</t>
  </si>
  <si>
    <t>FCK &gt;= 30 MPA, BRITA CALCÁRIA, PREPARADO EM OBRA E LANÇADO EM ESTRUTURA</t>
  </si>
  <si>
    <t>06.05.40</t>
  </si>
  <si>
    <t>FCK &gt;= 40 MPA, BRITA CALCÁRIA, PREPARADO EM OBRA E LANÇADO EM ESTRUTURA</t>
  </si>
  <si>
    <t>06.07</t>
  </si>
  <si>
    <t>CONCRETO USINADO B1,B2 LANÇADO EM ESTRUTURA</t>
  </si>
  <si>
    <t>06.07.20</t>
  </si>
  <si>
    <t>FCK &gt;= 20 MPA, BRITA CALCÁRIA, USINADO CONVENCIONAL,  LANÇADO EM ESTRUTURA</t>
  </si>
  <si>
    <t>06.07.25</t>
  </si>
  <si>
    <t>FCK &gt;= 25 MPA, BRITA CALCÁRIA, USINADO CONVENCIONAL,  LANÇADO EM ESTRUTURA</t>
  </si>
  <si>
    <t>06.07.30</t>
  </si>
  <si>
    <t>FCK &gt;= 30 MPA, BRITA CALCÁRIA, USINADO CONVENCIONAL,  LANÇADO EM ESTRUTURA</t>
  </si>
  <si>
    <t>06.07.40</t>
  </si>
  <si>
    <t>FCK &gt;= 40 MPA, BRITA CALCÁRIA, USINADO CONVENCIONAL,  LANÇADO EM ESTRUTURA</t>
  </si>
  <si>
    <t>06.09</t>
  </si>
  <si>
    <t>CONCRETO USINADO BOMBEADO LANÇADO EM ESTRUTURA</t>
  </si>
  <si>
    <t>06.09.20</t>
  </si>
  <si>
    <t>FCK &gt;= 20 MPA, BRITA CALCÁRIA, USINADO BOMBEÁVEL, LANÇADO EM ESTRUTURA</t>
  </si>
  <si>
    <t>06.09.25</t>
  </si>
  <si>
    <t>FCK &gt;= 25 MPA, BRITA CALCÁRIA, USINADO BOMBEÁVEL, LANÇADO EM ESTRUTURA</t>
  </si>
  <si>
    <t>06.09.30</t>
  </si>
  <si>
    <t>FCK &gt;= 30 MPA, BRITA CALCÁRIA, USINADO BOMBEÁVEL, LANÇADO EM ESTRUTURA</t>
  </si>
  <si>
    <t>06.09.40</t>
  </si>
  <si>
    <t>FCK &gt;= 40 MPA, BRITA CALCÁRIA, USINADO BOMBEÁVEL, LANÇADO EM ESTRUTURA</t>
  </si>
  <si>
    <t>06.12</t>
  </si>
  <si>
    <t>LAJE PRÉ-MOLDADA TRELIÇADA, UNIDIRECIONAL, BI-APOIADA, C/TRELIÇA METÁLICA E ENCHIMENTO EM EPS</t>
  </si>
  <si>
    <t>06.12.44</t>
  </si>
  <si>
    <t>SOBRECARGA 300KGF/M², TRELIÇA TR08, VÃO ATÉ 4 METROS, INCLUSIVE CAPEAMENTO E=4CM. ESPESSURA TOTAL DA LAJE=12CM</t>
  </si>
  <si>
    <t>06.12.45</t>
  </si>
  <si>
    <t>SOBRECARGA 300KGF/M², TRELIÇA TR12, VÃO ATÉ 5 METROS, INCLUSIVE CAPEAMENTO E=4CM. ESPESSURA TOTAL DA LAJE=16CM</t>
  </si>
  <si>
    <t>06.12.46</t>
  </si>
  <si>
    <t>SOBRECARGA 300KGF/M², TRELIÇA TR16, VÃO ATÉ 6 METROS, INCLUSIVE CAPEAMENTO E=4CM. ESPESSURA TOTAL DA LAJE=20CM</t>
  </si>
  <si>
    <t>06.12.48</t>
  </si>
  <si>
    <t>SOBRECARGA 300KGF/M², TRELIÇA TR20, VÃO ATÉ 8 METROS, INCLUSIVE CAPEAMENTO E=5CM. ESPESSURA TOTAL DA LAJE=25CM</t>
  </si>
  <si>
    <t>07</t>
  </si>
  <si>
    <t>ALVENARIAS E DIVISOES</t>
  </si>
  <si>
    <t>ALVENARIA DE TIJOLO MACIÇO REQUEIMADO</t>
  </si>
  <si>
    <t>07.01.01</t>
  </si>
  <si>
    <t>E=  5 CM, A REVESTIR</t>
  </si>
  <si>
    <t>07.01.03</t>
  </si>
  <si>
    <t>E= 10 CM, A REVESTIR</t>
  </si>
  <si>
    <t>07.01.07</t>
  </si>
  <si>
    <t>E= 20 CM, A REVESTIR</t>
  </si>
  <si>
    <t>07.01.11</t>
  </si>
  <si>
    <t>E=  5 CM, APARENTE</t>
  </si>
  <si>
    <t>07.01.13</t>
  </si>
  <si>
    <t>E= 10 CM, APARENTE</t>
  </si>
  <si>
    <t>07.01.17</t>
  </si>
  <si>
    <t>E= 20 CM, APARENTE</t>
  </si>
  <si>
    <t>ALVENARIA DE TIJOLO FURADO(BLOCO CERAMICO VEDAÇÃO)</t>
  </si>
  <si>
    <t>07.03.03</t>
  </si>
  <si>
    <t>07.03.05</t>
  </si>
  <si>
    <t>E= 15 CM, A REVESTIR</t>
  </si>
  <si>
    <t>07.03.07</t>
  </si>
  <si>
    <t>07.03.11</t>
  </si>
  <si>
    <t>E= 30 CM, COM OS FUROS APARENTES, TIPO COBOGO</t>
  </si>
  <si>
    <t>ALVENARIA DE BLOCO DE CONCRETO</t>
  </si>
  <si>
    <t>07.05.03</t>
  </si>
  <si>
    <t>E= 10 CM, A REVESTIR, VEDAÇAO</t>
  </si>
  <si>
    <t>07.05.05</t>
  </si>
  <si>
    <t>E= 15 CM, A REVESTIR, VEDAÇAO</t>
  </si>
  <si>
    <t>07.05.07</t>
  </si>
  <si>
    <t>E= 20 CM, A REVESTIR, VEDAÇAO</t>
  </si>
  <si>
    <t>07.05.13</t>
  </si>
  <si>
    <t>E= 10 CM, APARENTE, VEDAÇAO</t>
  </si>
  <si>
    <t>07.05.15</t>
  </si>
  <si>
    <t>E= 15 CM, APARENTE, VEDAÇAO</t>
  </si>
  <si>
    <t>07.05.17</t>
  </si>
  <si>
    <t>E= 20 CM, APARENTE, VEDAÇAO</t>
  </si>
  <si>
    <t>ALVENARIA DE BLOCO DE CONCRETO ESTRUTURAL</t>
  </si>
  <si>
    <t>07.06.01</t>
  </si>
  <si>
    <t>E= 10 CM, ESTRUTURAL</t>
  </si>
  <si>
    <t>07.06.02</t>
  </si>
  <si>
    <t>E= 15 CM, ESTRUTURAL</t>
  </si>
  <si>
    <t>07.06.03</t>
  </si>
  <si>
    <t>E= 20 CM, ESTRUTURAL</t>
  </si>
  <si>
    <t>07.32</t>
  </si>
  <si>
    <t>DIVISORIA EM PEDRA (PANEIS FIXOS)</t>
  </si>
  <si>
    <t>07.32.01</t>
  </si>
  <si>
    <t>DIV.MARMORE BRANCO E=2CM FERRAGEM LATAO CROMADA</t>
  </si>
  <si>
    <t>07.32.05</t>
  </si>
  <si>
    <t>DIV. EM ARDOSIA E= 2CM FERRAGEM LATAO CROMADO</t>
  </si>
  <si>
    <t>07.32.06</t>
  </si>
  <si>
    <t>DIV. EM ARDOSIA E= 2CM C/PERFIS CHAPA 18</t>
  </si>
  <si>
    <t>07.32.10</t>
  </si>
  <si>
    <t>DIV.GRANITO CINZA CORUMBA E=3CM FERRAGEM LATAO C</t>
  </si>
  <si>
    <t>07.34</t>
  </si>
  <si>
    <t>DIVISORIA EM PAINEL REMOVIVEL</t>
  </si>
  <si>
    <t>07.34.50</t>
  </si>
  <si>
    <t>DIVISORIA NAVAL PAINEL/PAINEL</t>
  </si>
  <si>
    <t>07.34.51</t>
  </si>
  <si>
    <t>CONJ.FERRAGENS P/CONFECÇAO DE PORTA DE DIVISORIA, INCLUINDO FECHADURA E DOBRADIÇAS</t>
  </si>
  <si>
    <t>07.35</t>
  </si>
  <si>
    <t>VERGAS E CONTRA-VERGAS DE CONCRETO PRE-FABRICADAS</t>
  </si>
  <si>
    <t>07.35.01</t>
  </si>
  <si>
    <t>10 CM X 10 CM (LARGURA X ALTURA)</t>
  </si>
  <si>
    <t>07.35.02</t>
  </si>
  <si>
    <t>15 CM X 10 CM (LARGURA X ALTURA)</t>
  </si>
  <si>
    <t>07.35.03</t>
  </si>
  <si>
    <t>20 CM X 10 CM (LARGURA X ALTURA)</t>
  </si>
  <si>
    <t>08</t>
  </si>
  <si>
    <t>COBERTURAS E FORROS</t>
  </si>
  <si>
    <t>ENGRADAMENTO EM MADEIRA PARAJU</t>
  </si>
  <si>
    <t>08.01.01</t>
  </si>
  <si>
    <t>PARA COBERTURA CERAMICA COM TESOURAS COMPLETO</t>
  </si>
  <si>
    <t>08.01.03</t>
  </si>
  <si>
    <t>PARA COBERTURA CERAMICA, CAIBROS E RIPAS</t>
  </si>
  <si>
    <t>08.01.11</t>
  </si>
  <si>
    <t>PARA COBERTURA EM TELHA ONDULADA</t>
  </si>
  <si>
    <t>08.01.12</t>
  </si>
  <si>
    <t>PARA TELHA TIPO KALHETA,  CANALETE 49 OU EQUIVALENTE</t>
  </si>
  <si>
    <t>08.01.13</t>
  </si>
  <si>
    <t>PARA TELHA TIPO KALHETAO, CANALETE 90 OU EQUIVALENTE</t>
  </si>
  <si>
    <t>PEÇAS PARA ENGRADAMENTO EM MADEIRA PARAJU</t>
  </si>
  <si>
    <t>08.02.01</t>
  </si>
  <si>
    <t>13,5 X 5,5 CM</t>
  </si>
  <si>
    <t>08.02.03</t>
  </si>
  <si>
    <t>10,5 X 5,5 CM</t>
  </si>
  <si>
    <t>08.02.05</t>
  </si>
  <si>
    <t>6,0 X 5,5 CM</t>
  </si>
  <si>
    <t>08.02.07</t>
  </si>
  <si>
    <t>CAIBRO 5,5 X 4,0 CM</t>
  </si>
  <si>
    <t>08.02.09</t>
  </si>
  <si>
    <t>RIPA   4 X 1,5 CM</t>
  </si>
  <si>
    <t>COBERTURA EM TELHA CERAMICA</t>
  </si>
  <si>
    <t>08.07.01</t>
  </si>
  <si>
    <t>FRANCESA</t>
  </si>
  <si>
    <t>08.07.02</t>
  </si>
  <si>
    <t>COLONIAL PLANA</t>
  </si>
  <si>
    <t>08.07.03</t>
  </si>
  <si>
    <t>COLONIAL CURVA</t>
  </si>
  <si>
    <t>COBERTURA EM TELHA FIBROCIMENTO</t>
  </si>
  <si>
    <t>08.09.05</t>
  </si>
  <si>
    <t>ONDULADA E= 5,00 MM</t>
  </si>
  <si>
    <t>08.09.06</t>
  </si>
  <si>
    <t>ONDULADA E= 6,00 MM</t>
  </si>
  <si>
    <t>08.09.08</t>
  </si>
  <si>
    <t>ONDULADA E= 8,00 MM</t>
  </si>
  <si>
    <t>COBERTURA EM TELHA METALICA</t>
  </si>
  <si>
    <t>08.12.40</t>
  </si>
  <si>
    <t>GALVANIZADA TRAPEZOIDAL E=0,50MM SIMPLES</t>
  </si>
  <si>
    <t>CUMEEIRA</t>
  </si>
  <si>
    <t>08.15.01</t>
  </si>
  <si>
    <t>CERAMICA</t>
  </si>
  <si>
    <t>08.15.06</t>
  </si>
  <si>
    <t>08.15.40</t>
  </si>
  <si>
    <t>METALICA GALVANIZADA TRAPEZOIDAL E=0,50MM(SIMPLES)</t>
  </si>
  <si>
    <t>08.15.90</t>
  </si>
  <si>
    <t>PARA TELHA KALHETAO, CANALETE 90 OU EQUIVALENTE</t>
  </si>
  <si>
    <t>08.20</t>
  </si>
  <si>
    <t>08.20.01</t>
  </si>
  <si>
    <t>EM ANGELIN</t>
  </si>
  <si>
    <t>08.20.02</t>
  </si>
  <si>
    <t>EM PINUS</t>
  </si>
  <si>
    <t>08.22</t>
  </si>
  <si>
    <t>08.22.01</t>
  </si>
  <si>
    <t>EM PLACAS 60 X 60 CM, LISO</t>
  </si>
  <si>
    <t>08.22.05</t>
  </si>
  <si>
    <t>EM PLACAS ACARTONADAS</t>
  </si>
  <si>
    <t>08.25</t>
  </si>
  <si>
    <t>FORRO EM PVC</t>
  </si>
  <si>
    <t>08.25.01</t>
  </si>
  <si>
    <t>FORRO EM PVC LARGURA 20,0 CM COR BRANCA</t>
  </si>
  <si>
    <t>08.85</t>
  </si>
  <si>
    <t>CALHA DE CHAPA GALVANIZADA</t>
  </si>
  <si>
    <t>08.85.21</t>
  </si>
  <si>
    <t>Nº 22 GSG, DESENVOLVIMENTO =  33 CM</t>
  </si>
  <si>
    <t>08.85.23</t>
  </si>
  <si>
    <t>Nº 22 GSG, DESENVOLVIMENTO =  50 CM</t>
  </si>
  <si>
    <t>08.85.25</t>
  </si>
  <si>
    <t>Nº 22 GSG, DESENVOLVIMENTO =  66 CM</t>
  </si>
  <si>
    <t>08.85.27</t>
  </si>
  <si>
    <t>Nº 22 GSG, DESENVOLVIMENTO =  75 CM</t>
  </si>
  <si>
    <t>08.85.29</t>
  </si>
  <si>
    <t>Nº 22 GSG, DESENVOLVIMENTO = 100 CM</t>
  </si>
  <si>
    <t>08.85.41</t>
  </si>
  <si>
    <t>Nº 24 GSG, DESENVOLVIMENTO =  33 CM</t>
  </si>
  <si>
    <t>08.85.43</t>
  </si>
  <si>
    <t>Nº 24 GSG, DESENVOLVIMENTO =  50 CM</t>
  </si>
  <si>
    <t>08.85.45</t>
  </si>
  <si>
    <t>Nº 24 GSG, DESENVOLVIMENTO =  66 CM</t>
  </si>
  <si>
    <t>08.85.47</t>
  </si>
  <si>
    <t>Nº 24 GSG, DESENVOLVIMENTO =  75 CM</t>
  </si>
  <si>
    <t>08.85.49</t>
  </si>
  <si>
    <t>Nº 24 GSG, DESENVOLVIMENTO = 100 CM</t>
  </si>
  <si>
    <t>08.85.61</t>
  </si>
  <si>
    <t>Nº 26 GSG, DESENVOLVIMENTO =  33 CM</t>
  </si>
  <si>
    <t>08.85.63</t>
  </si>
  <si>
    <t>Nº 26 GSG, DESENVOLVIMENTO =  50 CM</t>
  </si>
  <si>
    <t>08.85.65</t>
  </si>
  <si>
    <t>Nº 26 GSG, DESENVOLVIMENTO =  66 CM</t>
  </si>
  <si>
    <t>08.85.67</t>
  </si>
  <si>
    <t>Nº 26 GSG, DESENVOLVIMENTO =  75 CM</t>
  </si>
  <si>
    <t>08.85.69</t>
  </si>
  <si>
    <t>Nº 26 GSG, DESENVOLVIMENTO = 100 CM</t>
  </si>
  <si>
    <t>08.87</t>
  </si>
  <si>
    <t>RUFO E CONTRA-RUFO DE CHAPA GALVANIZADA</t>
  </si>
  <si>
    <t>08.87.41</t>
  </si>
  <si>
    <t>Nº 24 GSG, DESENVOLVIMENTO =  15 CM</t>
  </si>
  <si>
    <t>08.87.43</t>
  </si>
  <si>
    <t>Nº 24 GSG, DESENVOLVIMENTO =  20 CM</t>
  </si>
  <si>
    <t>08.87.45</t>
  </si>
  <si>
    <t>Nº 24 GSG, DESENVOLVIMENTO =  25 CM</t>
  </si>
  <si>
    <t>08.87.47</t>
  </si>
  <si>
    <t>08.87.61</t>
  </si>
  <si>
    <t>Nº 26 GSG, DESENVOLVIMENTO =  15 CM</t>
  </si>
  <si>
    <t>08.87.63</t>
  </si>
  <si>
    <t>Nº 26 GSG, DESENVOLVIMENTO =  20 CM</t>
  </si>
  <si>
    <t>08.87.65</t>
  </si>
  <si>
    <t>Nº 26 GSG, DESENVOLVIMENTO =  25 CM</t>
  </si>
  <si>
    <t>08.87.67</t>
  </si>
  <si>
    <t>09</t>
  </si>
  <si>
    <t>IMPERMEABILIZAÇOES E ISOLAMENTOS</t>
  </si>
  <si>
    <t>CAMADA DE REGULARIZAÇAO (CIMENTO/AREIA)</t>
  </si>
  <si>
    <t>09.03.03</t>
  </si>
  <si>
    <t>ARGAMASSA TRAÇO 1:3, ESPESSURA MEDIA = 3,0 CM</t>
  </si>
  <si>
    <t>CAMADA DE PROTEÇAO (CIMENTO/AREIA)</t>
  </si>
  <si>
    <t>09.04.02</t>
  </si>
  <si>
    <t>ARG.TRAÇO 1:3,ESP.MEDIA=3,0 INCLUS.MANTA GEOTEXTIL</t>
  </si>
  <si>
    <t>IMPERMEABILIZAÇAO COM ARGAMASSA RIGIDA (CIM/AREIA)</t>
  </si>
  <si>
    <t>09.07.03</t>
  </si>
  <si>
    <t>TRAÇO 1:3, ESP=2.5 CM C/ ADITIVO SIKA-1 OU EQUIVALENTE</t>
  </si>
  <si>
    <t>IMPERMEABILIZAÇAO POR INFILTRAÇAO E CRISTALIZAÇAO</t>
  </si>
  <si>
    <t>09.09.01</t>
  </si>
  <si>
    <t>SISTEMA A BASE DE CIMENTO IMPERMEABILIZANTE</t>
  </si>
  <si>
    <t>IMPERMEABILIZAÇAO C/ MANTA ASFALTICA PRE-FABRICADA</t>
  </si>
  <si>
    <t>09.11.01</t>
  </si>
  <si>
    <t>TIPO 3 NBR-9952 COM ASFALTO MODIFICADO SBS E=4,0MM</t>
  </si>
  <si>
    <t>PINTURA ASFALTICA IMPERMEABILIZANTE</t>
  </si>
  <si>
    <t>09.12.01</t>
  </si>
  <si>
    <t>PINTURA COM TINTA ASFALTICA IMPERMEABILIZANTE DILUIDA EM SOLVENTE, PARA MATERIAIS CIMENTICIOS, METAL E MADEIRA</t>
  </si>
  <si>
    <t>10</t>
  </si>
  <si>
    <t>TUBO PVC AGUA SOLDA CLASSE 15 INCLUSIVE CONEXOES</t>
  </si>
  <si>
    <t>10.03.01</t>
  </si>
  <si>
    <t>D=  20 MM (1/2")</t>
  </si>
  <si>
    <t>10.03.02</t>
  </si>
  <si>
    <t>D=  25 MM (3/4")</t>
  </si>
  <si>
    <t>10.03.03</t>
  </si>
  <si>
    <t>D=  32 MM (1")</t>
  </si>
  <si>
    <t>10.03.04</t>
  </si>
  <si>
    <t>D=  40 MM (1 1/4")</t>
  </si>
  <si>
    <t>10.03.05</t>
  </si>
  <si>
    <t>D=  50 MM (1 1/2")</t>
  </si>
  <si>
    <t>10.03.06</t>
  </si>
  <si>
    <t>D=  60 MM (2")</t>
  </si>
  <si>
    <t>10.03.07</t>
  </si>
  <si>
    <t>D=  75 MM (2 1/2")</t>
  </si>
  <si>
    <t>10.03.08</t>
  </si>
  <si>
    <t>D=  85 MM (3")</t>
  </si>
  <si>
    <t>10.03.09</t>
  </si>
  <si>
    <t>D= 110 MM (4")</t>
  </si>
  <si>
    <t>TUBO AÇO GALVANIZADO DIN 2440, INCLUSIVE CONEXOES</t>
  </si>
  <si>
    <t>10.04.03</t>
  </si>
  <si>
    <t>D=   1/2",  COM COSTURA</t>
  </si>
  <si>
    <t>10.04.04</t>
  </si>
  <si>
    <t>D=   3/4",  COM COSTURA</t>
  </si>
  <si>
    <t>10.04.05</t>
  </si>
  <si>
    <t>D=     1",  COM COSTURA</t>
  </si>
  <si>
    <t>10.04.06</t>
  </si>
  <si>
    <t>D= 1 1/4",  COM COSTURA</t>
  </si>
  <si>
    <t>10.04.07</t>
  </si>
  <si>
    <t>D= 1 1/2",  COM COSTURA</t>
  </si>
  <si>
    <t>10.04.08</t>
  </si>
  <si>
    <t>D=     2",  COM COSTURA</t>
  </si>
  <si>
    <t>D= 2 1/2",  COM COSTURA</t>
  </si>
  <si>
    <t>10.04.10</t>
  </si>
  <si>
    <t>D= 3" COM COSTURA</t>
  </si>
  <si>
    <t>10.04.11</t>
  </si>
  <si>
    <t>D= 4" COM COSTURA</t>
  </si>
  <si>
    <t>TUBO DE COBRE SOLDADO CLASSE A INCLUSIVE CONEXOES</t>
  </si>
  <si>
    <t>10.05.03</t>
  </si>
  <si>
    <t>D=  15 MM</t>
  </si>
  <si>
    <t>10.05.04</t>
  </si>
  <si>
    <t>D=  22 MM</t>
  </si>
  <si>
    <t>10.05.05</t>
  </si>
  <si>
    <t>D=  28 MM</t>
  </si>
  <si>
    <t>TUBO DE COBRE CLASSE E INCLUSIVE CONEXOES</t>
  </si>
  <si>
    <t>10.06.01</t>
  </si>
  <si>
    <t>10.06.02</t>
  </si>
  <si>
    <t>10.06.03</t>
  </si>
  <si>
    <t>10.06.04</t>
  </si>
  <si>
    <t>D=  35 MM</t>
  </si>
  <si>
    <t>10.06.05</t>
  </si>
  <si>
    <t>D=  42 MM</t>
  </si>
  <si>
    <t>TUBO PVC ESGOTO, PB, VIROLA E ANEL, INCL. CONEXOES</t>
  </si>
  <si>
    <t>10.10.02</t>
  </si>
  <si>
    <t>D=  50 MM</t>
  </si>
  <si>
    <t>10.10.03</t>
  </si>
  <si>
    <t>D=  75 MM</t>
  </si>
  <si>
    <t>10.10.04</t>
  </si>
  <si>
    <t>D= 100 MM</t>
  </si>
  <si>
    <t>10.10.05</t>
  </si>
  <si>
    <t>D= 150 MM</t>
  </si>
  <si>
    <t>10.10.06</t>
  </si>
  <si>
    <t>D= 200 MM</t>
  </si>
  <si>
    <t>10.10.07</t>
  </si>
  <si>
    <t>TUBO PVC ESGOTO PONTA/BOLSA, SOLDA, INCL.CONEXOES</t>
  </si>
  <si>
    <t>10.12.01</t>
  </si>
  <si>
    <t>D=  40 MM</t>
  </si>
  <si>
    <t>10.14</t>
  </si>
  <si>
    <t>TUBO PVC ESG. REFORÇADO, PB, VIR., ANEL INCL.CONEX</t>
  </si>
  <si>
    <t>10.14.03</t>
  </si>
  <si>
    <t>10.14.04</t>
  </si>
  <si>
    <t>10.14.05</t>
  </si>
  <si>
    <t>10.18</t>
  </si>
  <si>
    <t>10.18.01</t>
  </si>
  <si>
    <t>ADAPTADOR PVC ROSCA E FLANGE P/ CX.D'AGUA D= 1/2"</t>
  </si>
  <si>
    <t>10.18.02</t>
  </si>
  <si>
    <t>ADAPTADOR PVC ROSCA E FLANGE P/ CX.D'AGUA D= 3/4"</t>
  </si>
  <si>
    <t>10.18.03</t>
  </si>
  <si>
    <t>ADAPTADOR PVC ROSCA E FLANGE P/ CX.D'AGUA D= 1"</t>
  </si>
  <si>
    <t>10.18.04</t>
  </si>
  <si>
    <t>ADAPTADOR PVC ROSCA E FLANGE P/ CX.D'AGUA D=1 1/4"</t>
  </si>
  <si>
    <t>10.18.05</t>
  </si>
  <si>
    <t>ADAPTADOR PVC ROSCA E FLANGE P/ CX.D'AGUA D=1 1/2"</t>
  </si>
  <si>
    <t>10.18.06</t>
  </si>
  <si>
    <t>ADAPTADOR PVC ROSCA E FLANGE P/ CX.D'AGUA D= 2"</t>
  </si>
  <si>
    <t>10.18.08</t>
  </si>
  <si>
    <t>ADAPTADOR PVC ROSCA E FLANGE P/ CX D'AGUA D=2 1/2"</t>
  </si>
  <si>
    <t>10.20</t>
  </si>
  <si>
    <t>REGISTRO DE PRESSAO</t>
  </si>
  <si>
    <t>10.20.11</t>
  </si>
  <si>
    <t>COM CANOPLA DL-1416 D= 1/2" FABRIMAR/EQUIVALENTE</t>
  </si>
  <si>
    <t>10.20.12</t>
  </si>
  <si>
    <t>COM CANOPLA DL-1416 D= 3/4" FABRIMAR/EQUIVALENTE</t>
  </si>
  <si>
    <t>10.22</t>
  </si>
  <si>
    <t>REGISTRO DE GAVETA</t>
  </si>
  <si>
    <t>10.22.01</t>
  </si>
  <si>
    <t>REGISTRO GAVETA BRUTO 1510-B 1/2"FABRIMAR /EQUIVALENTE</t>
  </si>
  <si>
    <t>10.22.02</t>
  </si>
  <si>
    <t>REGISTRO GAVETA BRUTO 1510-B 3/4"FABRIMAR /EQUIVALENTE</t>
  </si>
  <si>
    <t>10.22.03</t>
  </si>
  <si>
    <t>REGISTRO GAVETA BRUTO 1510-B  1" FABRIMAR /EQUIVALENTE</t>
  </si>
  <si>
    <t>10.22.04</t>
  </si>
  <si>
    <t>REGISTRO GAVETA BRUTO 1510-B 1 1/4" FABRIMAR/ EQUIVALENTE</t>
  </si>
  <si>
    <t>10.22.05</t>
  </si>
  <si>
    <t>REGISTRO GAVETA BRUTO 1510-B 1 1/2" FABRIMAR/ EQUIVALENTE</t>
  </si>
  <si>
    <t>10.22.06</t>
  </si>
  <si>
    <t>REGISTRO GAVETA BRUTO 1510-B  2"  FABRIMAR/EQUIVALENTE</t>
  </si>
  <si>
    <t>10.22.07</t>
  </si>
  <si>
    <t>REGISTRO GAVETA BRUTO 1502 2 1/2" DECA / EQUIVALENTE</t>
  </si>
  <si>
    <t>10.22.08</t>
  </si>
  <si>
    <t>REGISTRO GAVETA BRUTO 1502 3"     DECA / EQUIVALENTE</t>
  </si>
  <si>
    <t>10.22.09</t>
  </si>
  <si>
    <t>REGISTRO GAVETA BRUTO 1502 4"     DECA / EQUIVALENTE</t>
  </si>
  <si>
    <t>10.22.41</t>
  </si>
  <si>
    <t>COM CANOPLA C-1509 DL, D= 1/2" FABRIMAR OU EQUIVALENTE</t>
  </si>
  <si>
    <t>10.22.42</t>
  </si>
  <si>
    <t>COM CANOPLA C-1509 DL, D=3/4"  FABRIMAR OU EQUIVALENTE</t>
  </si>
  <si>
    <t>10.22.43</t>
  </si>
  <si>
    <t>COM CANOPLA C-1509 DL, D=1"    FABRIMAR OU EQUIVALENTE</t>
  </si>
  <si>
    <t>10.22.45</t>
  </si>
  <si>
    <t>COM CANOPLA C-1509 DL, D=1 1/2"FABRIMAR OU EQUIVALENTE</t>
  </si>
  <si>
    <t>10.24</t>
  </si>
  <si>
    <t>10.24.01</t>
  </si>
  <si>
    <t>P/PIA BANCA,ALAVANCA,SAIDA LATERAL 1167-P FABR/EQUIVALENTE</t>
  </si>
  <si>
    <t>10.24.02</t>
  </si>
  <si>
    <t>P/PIA MISTURADOR PAREDE 1258-DL FABRIMAR/EQUIVALENTE</t>
  </si>
  <si>
    <t>10.24.03</t>
  </si>
  <si>
    <t>P/PIA C/ALAVANCA 1157-P  FABRIMAR/EQUIVALENTE</t>
  </si>
  <si>
    <t>10.24.04</t>
  </si>
  <si>
    <t>P/PIA MISTURADOR BANCA 1256-DL FABRIMAR/EQUIVALENTE</t>
  </si>
  <si>
    <t>10.24.05</t>
  </si>
  <si>
    <t>P/PIA PAREDE SAIDA LATERAL 1168-DL FABRIMAR/EQUIVALENTE</t>
  </si>
  <si>
    <t>10.24.09</t>
  </si>
  <si>
    <t>P/PIA BANCA SAIDA LATERAL 1167-DL FABRIMAR/EQUIVALENTE</t>
  </si>
  <si>
    <t>10.24.10</t>
  </si>
  <si>
    <t>P/PIA PAREDE TOP JET 1171-DL FABRIMAR/EQUIVALENTE</t>
  </si>
  <si>
    <t>10.24.12</t>
  </si>
  <si>
    <t>P/TANQUE 1153-MY FABRIMAR/EQUIVALENTE</t>
  </si>
  <si>
    <t>10.24.13</t>
  </si>
  <si>
    <t>P/TANQUE 1153-JR FABRIMAR/EQUIVALENTE</t>
  </si>
  <si>
    <t>10.24.14</t>
  </si>
  <si>
    <t>TORNEIRA AQUAPRESS ANTIVANDALISMO 1180/AV FABRIMAR OU EQUIVALENTE</t>
  </si>
  <si>
    <t>10.24.16</t>
  </si>
  <si>
    <t>DE JARDIM 1128-MY D=1/2" FABRIMAR/EQUIVALENTE</t>
  </si>
  <si>
    <t>10.24.17</t>
  </si>
  <si>
    <t>DE JARDIM 1128-MY D=3/4" FABRIMAR/EQUIVALENTE</t>
  </si>
  <si>
    <t>10.24.20</t>
  </si>
  <si>
    <t>TORNEIRA DE PRESSAO PRESMATIC BENEFIT OU EQUIVALENTE</t>
  </si>
  <si>
    <t>10.24.21</t>
  </si>
  <si>
    <t>TONEIRA P/ LAVATORIO REF.1193 LINHA PERTUTTI DOCOL OU EQUIVALENTE</t>
  </si>
  <si>
    <t>10.24.27</t>
  </si>
  <si>
    <t>P/LAVATORIO 1190-DL  D=1/2" FABRIMAR/EQUIVALENTE</t>
  </si>
  <si>
    <t>10.24.28</t>
  </si>
  <si>
    <t>TORNEIRA P/ LAVATORIO REF.1194  INNOVARE FABRIMAR OU EQUIVALENTE</t>
  </si>
  <si>
    <t>10.24.34</t>
  </si>
  <si>
    <t>DE BOIA 1350 D= 1/2" DECA OU EQUIVALENTE</t>
  </si>
  <si>
    <t>10.24.35</t>
  </si>
  <si>
    <t>DE BOIA 1350 D= 3/4" DECA OU EQUIVALENTE</t>
  </si>
  <si>
    <t>10.24.36</t>
  </si>
  <si>
    <t>DE BOIA 1350 D= 1"   DECA OU EQUIVALENTE</t>
  </si>
  <si>
    <t>10.24.37</t>
  </si>
  <si>
    <t>DE BOIA 262 PARA CX. D´AGUA  D= 3/4" CIPLA/EQUIVALENTE</t>
  </si>
  <si>
    <t>10.24.39</t>
  </si>
  <si>
    <t>CHAVE BOIA AUTOMATICA P/RESERVATORIO  LENZ/EQUIVALENTE</t>
  </si>
  <si>
    <t>10.24.42</t>
  </si>
  <si>
    <t>DE LIMPEZA 1128-JR     D=1/2"  FABRIMAR OU EQUIVALENTE</t>
  </si>
  <si>
    <t>10.24.43</t>
  </si>
  <si>
    <t>PARA BEBEDOURO 1152JR  D=1/2"  FABRIMAR OU EQUIVALENTE</t>
  </si>
  <si>
    <t>10.24.52</t>
  </si>
  <si>
    <t>TORNEIRA DE PAREDE DELICATTA COM MISTURADOR DOCOL OU EQUIVALENTE</t>
  </si>
  <si>
    <t>10.24.57</t>
  </si>
  <si>
    <t>TORNEIRA P/ COZINHA DE MESA BICA ALTA PERTUTTI OU EQUIVALENTE</t>
  </si>
  <si>
    <t>10.25</t>
  </si>
  <si>
    <t>VALVULA</t>
  </si>
  <si>
    <t>10.25.02</t>
  </si>
  <si>
    <t>P/ PIA 3 1/2X1 1/2" 1623 DARLIFLEX CROMADA/EQUIVALENTE</t>
  </si>
  <si>
    <t>10.25.11</t>
  </si>
  <si>
    <t>P/ LAVATORIO C/LADRAO 7/8" 1603 DARLIFLEX /EQUIVALENTE</t>
  </si>
  <si>
    <t>10.25.13</t>
  </si>
  <si>
    <t>P/ LAVATORIO 1601 FABRIMAR OU EQUIVALENTE</t>
  </si>
  <si>
    <t>10.25.17</t>
  </si>
  <si>
    <t>PARA TANQUE 1 1/4" 1606 DARLIFLEX CROMADA/EQUIVALENTE</t>
  </si>
  <si>
    <t>10.25.20</t>
  </si>
  <si>
    <t>P/ MICTORIO C/ FECHAM AUTOM. D= 1/2" DOCOL/EQUIVALENTE</t>
  </si>
  <si>
    <t>10.25.22</t>
  </si>
  <si>
    <t>VAL.DESCARGA E ACAB.BENEFIT DOCOL PNE OU EQUIVALENTE</t>
  </si>
  <si>
    <t>10.25.25</t>
  </si>
  <si>
    <t>DE DESCARGA 3650     D= 1 1/2" FABRIMAR OU EQUIVALENTE</t>
  </si>
  <si>
    <t>10.25.26</t>
  </si>
  <si>
    <t>VALV. DESCARGA E ACAB. ANTIVANDALISMO 1 1/2" DOCOL OU EQUIVALENTE</t>
  </si>
  <si>
    <t>10.25.51</t>
  </si>
  <si>
    <t>DE PVC P/ LAVATORIO S/ UNHO  Nº 11     CIPLA/EQUIVALENTE</t>
  </si>
  <si>
    <t>10.25.55</t>
  </si>
  <si>
    <t>VALVULA DE RETENÇAO DE PE COM CRIVO D= 3/4"</t>
  </si>
  <si>
    <t>10.25.56</t>
  </si>
  <si>
    <t>VALVULA DE RETENÇAO DE PE COM CRIVO D= 1"</t>
  </si>
  <si>
    <t>10.25.57</t>
  </si>
  <si>
    <t>VALVULA DE RETENÇAO DE PE COM CRIVO D= 1 1/2"</t>
  </si>
  <si>
    <t>10.25.59</t>
  </si>
  <si>
    <t>VALVULA DE RETENÇAO DE PE COM CRIVO D= 2"</t>
  </si>
  <si>
    <t>10.25.60</t>
  </si>
  <si>
    <t>VALVULA DE RETENÇAO UNIVERSAL D= 3/4"</t>
  </si>
  <si>
    <t>10.25.61</t>
  </si>
  <si>
    <t>VALVULA DE RETENÇAO UNIVERSAL D= 1"</t>
  </si>
  <si>
    <t>10.25.62</t>
  </si>
  <si>
    <t>VALVULA DE RETENÇAO UNIVERSAL D= 1 1/2"</t>
  </si>
  <si>
    <t>10.25.63</t>
  </si>
  <si>
    <t>VALVULA DE RETENÇAO UNIVERSAL D= 2"</t>
  </si>
  <si>
    <t>10.26</t>
  </si>
  <si>
    <t>GRELHA E RALO METALICO</t>
  </si>
  <si>
    <t>10.26.11</t>
  </si>
  <si>
    <t>GRELHA/PORTA GRELHA AÇO INOX.FECHO GIRAT.100X100MM</t>
  </si>
  <si>
    <t>10.26.12</t>
  </si>
  <si>
    <t>GRELHA/PORTA GRELHA AÇO INOX.FECHO GIRAT.150X150MM</t>
  </si>
  <si>
    <t>10.26.35</t>
  </si>
  <si>
    <t>RALO GRELHA CROMADA 10X10CM CROMADO MOLDENOX /EQUIVALENTE</t>
  </si>
  <si>
    <t>10.26.36</t>
  </si>
  <si>
    <t>RALO GRELHA CROMADA 15X15CM CROMADO MOLDENOX /EQUIVALENTE</t>
  </si>
  <si>
    <t>10.26.37</t>
  </si>
  <si>
    <t>TAMPA CEGA EM INOX P/ CAIXA SIFONADA 150X150MM</t>
  </si>
  <si>
    <t>10.27</t>
  </si>
  <si>
    <t>CHUVEIRO, LIGAÇAO E SIFAO</t>
  </si>
  <si>
    <t>10.27.02</t>
  </si>
  <si>
    <t>BRAÇO P/CHUVEIRO 1/2" X 0,40 M PERFLEX 1781 CR/EQUIVALENTE</t>
  </si>
  <si>
    <t>10.27.03</t>
  </si>
  <si>
    <t>BRACO P/ CHUVEIRO PVC 1/2" X 40 CM LORENZETTI/EQUIVALENTE</t>
  </si>
  <si>
    <t>10.27.11</t>
  </si>
  <si>
    <t>CHUVEIRO ARTICULADO PICCOLO 1991 CROM.FABRIMAR/EQUIVALENTE</t>
  </si>
  <si>
    <t>10.27.15</t>
  </si>
  <si>
    <t>CHUVEIRO ELETRICO CROMADO  D= 1/2"  LORENZETTI/EQUIVALENTE</t>
  </si>
  <si>
    <t>10.27.23</t>
  </si>
  <si>
    <t>DUCHINHA ACQUA-JET  C-2195 DL         FABRIMAR/EQUIVALENTE</t>
  </si>
  <si>
    <t>10.27.31</t>
  </si>
  <si>
    <t>LIGAÇAO FLEXIVEL 1/2"X0,40M 4607-40 MXF FABRIMAR OU EQUIVALENTE</t>
  </si>
  <si>
    <t>10.27.47</t>
  </si>
  <si>
    <t>TUBO P/ VALVULA DESCARGA Nº 18 C/ADAPT. D= 1 1/2"</t>
  </si>
  <si>
    <t>10.27.49</t>
  </si>
  <si>
    <t>10.27.51</t>
  </si>
  <si>
    <t>TUBO LIGAÇAO AGUA-VASO METAL CROM. C/ SOBRECANOPLA</t>
  </si>
  <si>
    <t>10.27.53</t>
  </si>
  <si>
    <t>10.27.55</t>
  </si>
  <si>
    <t>BOLSA DE BORRACHA 340  D= 1 1/2"</t>
  </si>
  <si>
    <t>10.27.61</t>
  </si>
  <si>
    <t>SIFAO LAVATORIO COPO REGULAVEL 1"X 1 1/2"SIGMA/EQUIVALENTE</t>
  </si>
  <si>
    <t>10.27.63</t>
  </si>
  <si>
    <t>SIFAO PIA COPO REGULAVEL 1 1/2" X 1 1/2" SIGMA/EQUIVALENTE</t>
  </si>
  <si>
    <t>10.29</t>
  </si>
  <si>
    <t>LIGACAO DE AGUA</t>
  </si>
  <si>
    <t>10.29.01</t>
  </si>
  <si>
    <t>KIT CAVALETE METAL COM REGISTRO 1/2" COPASA</t>
  </si>
  <si>
    <t>10.29.02</t>
  </si>
  <si>
    <t>KIT CAVALETE METAL COM REGISTRO 3/4" COPASA</t>
  </si>
  <si>
    <t>10.29.03</t>
  </si>
  <si>
    <t>KIT CAVALETE METAL COM REGISTRO   1" COPASA</t>
  </si>
  <si>
    <t>10.30</t>
  </si>
  <si>
    <t>ACESSORIO DE FIXAÇAO</t>
  </si>
  <si>
    <t>10.30.01</t>
  </si>
  <si>
    <t>PARAFUSO CASTELO COM BUCHA N.8 E ARRUELA</t>
  </si>
  <si>
    <t>10.35</t>
  </si>
  <si>
    <t>CAIXA E RALO</t>
  </si>
  <si>
    <t>10.35.01</t>
  </si>
  <si>
    <t>10.35.03</t>
  </si>
  <si>
    <t>10.35.11</t>
  </si>
  <si>
    <t>10.35.13</t>
  </si>
  <si>
    <t>10.35.15</t>
  </si>
  <si>
    <t>10.35.20</t>
  </si>
  <si>
    <t>10.35.21</t>
  </si>
  <si>
    <t>10.35.22</t>
  </si>
  <si>
    <t>10.35.31</t>
  </si>
  <si>
    <t>10.35.33</t>
  </si>
  <si>
    <t>RALO SECO PVC SAIDA SOLDAVEL             100X40 MM</t>
  </si>
  <si>
    <t>10.35.50</t>
  </si>
  <si>
    <t>CAIXA D'AGUA POLIETILENO COM TAMPA 310 L</t>
  </si>
  <si>
    <t>10.35.51</t>
  </si>
  <si>
    <t>CAIXA D'AGUA POLIETILENO COM TAMPA 500 L</t>
  </si>
  <si>
    <t>10.35.52</t>
  </si>
  <si>
    <t>CAIXA D'AGUA POLIETILENO COM TAMPA 1000 L</t>
  </si>
  <si>
    <t>10.35.69</t>
  </si>
  <si>
    <t>CX.DE GORDURA PRE-FABRICADA SIMPLES  D=400MMX635MM</t>
  </si>
  <si>
    <t>10.35.70</t>
  </si>
  <si>
    <t>CX.DE GORDURA PRE-FABRICADA DUPLA    D=600MMX800MM</t>
  </si>
  <si>
    <t>10.35.71</t>
  </si>
  <si>
    <t>CX. D'AGUA EM FIBRA DE VIDRO COM TAMPA 8000L</t>
  </si>
  <si>
    <t>10.35.72</t>
  </si>
  <si>
    <t>RALO HEMISFERICO TIPO ABACAXI D=  50MM</t>
  </si>
  <si>
    <t>10.35.73</t>
  </si>
  <si>
    <t>RALO HEMISFERICO TIPO ABACAXI D=  75MM</t>
  </si>
  <si>
    <t>10.35.74</t>
  </si>
  <si>
    <t>RALO HEMISFERICO TIPO ABACAXI D= 100MM</t>
  </si>
  <si>
    <t>10.40</t>
  </si>
  <si>
    <t>LAVATORIO</t>
  </si>
  <si>
    <t>10.40.01</t>
  </si>
  <si>
    <t>CUBA DE EMBUTIR OVAL (49 X 32,5 CM),CELITE/EQUIVALENTE</t>
  </si>
  <si>
    <t>10.40.02</t>
  </si>
  <si>
    <t>CUBA EMBUTIR OVAL (49X32,5CM) CELITE/EQUIVALENTE. COMPLETO</t>
  </si>
  <si>
    <t>10.40.04</t>
  </si>
  <si>
    <t>LAVATORIO SUSPENSO (41 X 29,5 CM)AZALEA CELITE/EQUIVALENTE</t>
  </si>
  <si>
    <t>10.40.05</t>
  </si>
  <si>
    <t>LAV.SUSP.(41X29,5CM)AZALEA CELITE/EQUIVALENTE COMPLETO</t>
  </si>
  <si>
    <t>10.40.06</t>
  </si>
  <si>
    <t>LAV.SUSPENSO (46,5X34 CM)GUARAPARI, LOGASA/EQUIVALENTE</t>
  </si>
  <si>
    <t>10.40.07</t>
  </si>
  <si>
    <t>LAV.SUSP.(46,5X34CM) GUARAPARI LOGASA/EQUIVALENTE COMPLETO</t>
  </si>
  <si>
    <t>10.40.08</t>
  </si>
  <si>
    <t>LAVATORIO DE PAREDE CELITE 02007 LINHA SAVEIRO OU EQUIVALENTE</t>
  </si>
  <si>
    <t>10.40.09</t>
  </si>
  <si>
    <t>CUBA DE SOBREPOR OVAL (52X44,5 CM) CELITE /EQUIVALENTE</t>
  </si>
  <si>
    <t>10.40.10</t>
  </si>
  <si>
    <t>CUBA SOBREPOR OVAL(52X44,5 CM) CELITE/EQUIVALENTE COMPLETO</t>
  </si>
  <si>
    <t>10.40.11</t>
  </si>
  <si>
    <t>LAVAT.CANTO COR BRANCA L76 MASTER DECA/EQUIVALENTE.COMPLET</t>
  </si>
  <si>
    <t>10.40.12</t>
  </si>
  <si>
    <t>LAVAT.C/COLUNA SUSPENSA LINHA FIT-CELITE/EQUIVALENTE.COMPL</t>
  </si>
  <si>
    <t>10.40.26</t>
  </si>
  <si>
    <t>LAVAT. C/COLUNA SUSPENSA VOGUE PLUS L51-CS117 DECA OU EQUIVALENTE</t>
  </si>
  <si>
    <t>10.40.27</t>
  </si>
  <si>
    <t>LAVATORIO PEQUENO BRANCO GELO L915 RAVENA/EQUIVALENTE</t>
  </si>
  <si>
    <t>10.40.54</t>
  </si>
  <si>
    <t>LAVAT. CANTO LINHA IZY BRANCO REF.101 DECA/EQUIVALENTE</t>
  </si>
  <si>
    <t>10.41</t>
  </si>
  <si>
    <t>VASO SANITARIO</t>
  </si>
  <si>
    <t>10.41.01</t>
  </si>
  <si>
    <t>CONVENCIONAL BRANCA,AZALEA CELITE/EQUIVALENTE</t>
  </si>
  <si>
    <t>10.41.02</t>
  </si>
  <si>
    <t>CONVENCIONAL BRANCA,AZALEA CELITE/EQUIVALENTE COMPLETO</t>
  </si>
  <si>
    <t>10.41.03</t>
  </si>
  <si>
    <t>CONJUNTO ACOPLADO BRANCA, AZALEA CELITE / EQUIVALENTE</t>
  </si>
  <si>
    <t>10.41.04</t>
  </si>
  <si>
    <t>CONJ.ACOPLADO BRANCA, AZALEA CELITE/EQUIVALENTE COMPLETO</t>
  </si>
  <si>
    <t>10.41.05</t>
  </si>
  <si>
    <t>INFANTIL BRANCA, CELITE / EQUIVALENTE</t>
  </si>
  <si>
    <t>10.41.06</t>
  </si>
  <si>
    <t>INFANTIL BRANCA, CELITE / EQUIVALENTE COMPLETO</t>
  </si>
  <si>
    <t>10.41.07</t>
  </si>
  <si>
    <t>VASO SANITARIO ESP. DECA P510 S/ABERTURA E ASSENTO OU EQUIVALENTE</t>
  </si>
  <si>
    <t>10.41.09</t>
  </si>
  <si>
    <t>ASSENTO SANITARIO TONDO VOGUE PLUS OU EQUIVALENTE</t>
  </si>
  <si>
    <t>10.43</t>
  </si>
  <si>
    <t>MICTORIO</t>
  </si>
  <si>
    <t>10.43.01</t>
  </si>
  <si>
    <t>SIFONADO-LOUÇA BRANCA CELITE / EQUIVALENTE</t>
  </si>
  <si>
    <t>10.43.02</t>
  </si>
  <si>
    <t>SIFONADO-LOUÇA BRANCA CELITE / EQUIVALENTE COMPLETO</t>
  </si>
  <si>
    <t>10.43.03</t>
  </si>
  <si>
    <t>AÇO INOX CHAPA 22, DESENVOLVIMENTO= 1,0 M</t>
  </si>
  <si>
    <t>10.43.05</t>
  </si>
  <si>
    <t>AÇO INOX CHAPA 22, DESENVOLVIMENTO= 1,4 M</t>
  </si>
  <si>
    <t>10.45</t>
  </si>
  <si>
    <t>PIA E CUBA</t>
  </si>
  <si>
    <t>10.45.03</t>
  </si>
  <si>
    <t>CUBA EM AÇO INOX Nº1 (46X30X15CM)C/VALVULA E SIFAO</t>
  </si>
  <si>
    <t>10.45.04</t>
  </si>
  <si>
    <t>CUBA EM AÇO INOX Nº2 (56X33X15CM)C/VALVULA E SIFAO</t>
  </si>
  <si>
    <t>10.46</t>
  </si>
  <si>
    <t>10.46.03</t>
  </si>
  <si>
    <t>LOUÇA BRANCA (22LTS) C/COLUNA CELITE / EQUIVALENTE</t>
  </si>
  <si>
    <t>10.46.04</t>
  </si>
  <si>
    <t>LOUÇA BRANCA (22LTS) C/COLUNA CELITE/EQUIVALENTE COMPLETO</t>
  </si>
  <si>
    <t>10.46.05</t>
  </si>
  <si>
    <t>DE AÇO INOX COM 1 BOJO  63 X 51 CM</t>
  </si>
  <si>
    <t>10.46.10</t>
  </si>
  <si>
    <t>EM ALVENARIA, REVESTIDA AZULEJO BRANCO CONF. PROJ.</t>
  </si>
  <si>
    <t>10.47</t>
  </si>
  <si>
    <t>BEBEDOURO E FILTRO</t>
  </si>
  <si>
    <t>10.47.03</t>
  </si>
  <si>
    <t>BEBEDOURO UNITARIO INOX P/ 80 PESSOAS H=1,0 METRO</t>
  </si>
  <si>
    <t>10.47.07</t>
  </si>
  <si>
    <t>10.47.08</t>
  </si>
  <si>
    <t>BEBEDOURO CONJUGADO INOX H= 1,00M/1,12M ATENDE 40P</t>
  </si>
  <si>
    <t>10.47.09</t>
  </si>
  <si>
    <t>BEBEDOURO EMPRESARIAL BDF300 IBBL/EQUIVALENTE -300 PESSOAS</t>
  </si>
  <si>
    <t>10.47.11</t>
  </si>
  <si>
    <t>FILTRO AP-200 CURTO AQUALAR OU SIMILAR</t>
  </si>
  <si>
    <t>10.48</t>
  </si>
  <si>
    <t>COMPLEMENTO</t>
  </si>
  <si>
    <t>10.48.01</t>
  </si>
  <si>
    <t>PAPELEIRA LOUÇA BRANCA 602 CELITE/EQUIVALENTE</t>
  </si>
  <si>
    <t>10.48.02</t>
  </si>
  <si>
    <t>PORTA TOALHA DE PAPEL CROMADO NOVOMOY OU EQUIVALENTE</t>
  </si>
  <si>
    <t>10.48.03</t>
  </si>
  <si>
    <t>10.48.05</t>
  </si>
  <si>
    <t>SABONETEIRA LOUÇA BRANCA REF.604 CELITE/EQUIVALENTE</t>
  </si>
  <si>
    <t>10.48.07</t>
  </si>
  <si>
    <t>MEIA-SABONETEIRA LOUÇA BRANCA REF.608 CELITE/EQUIVALENTE</t>
  </si>
  <si>
    <t>10.48.09</t>
  </si>
  <si>
    <t>10.48.10</t>
  </si>
  <si>
    <t>CABIDE LOUÇA BRANCA 2 GANCHOS REF.610 CELITE/EQUIVALENTE</t>
  </si>
  <si>
    <t>10.48.12</t>
  </si>
  <si>
    <t>CABIDE EM TUBO AÇO GALV. D= 1/2"  FIXAD0 EM ALVEN.</t>
  </si>
  <si>
    <t>10.48.13</t>
  </si>
  <si>
    <t>CABIDE EM GANCHO CROMADO SIMPLES</t>
  </si>
  <si>
    <t>10.48.15</t>
  </si>
  <si>
    <t>ASSENTO BRANCO PARA VASO    500-100    CELITE/EQUIVALENTE</t>
  </si>
  <si>
    <t>10.48.17</t>
  </si>
  <si>
    <t>ASSENTO PLASTICO BRANCO P/VASO, MACIO  CIPLA/EQUIVALENTE</t>
  </si>
  <si>
    <t>10.48.28</t>
  </si>
  <si>
    <t>BANCO ARTICULADO EM INOX 70X45CM</t>
  </si>
  <si>
    <t>10.48.29</t>
  </si>
  <si>
    <t>BANCO ARTICULADO 70X45 CM FORMICA SOLIDA</t>
  </si>
  <si>
    <t>10.48.30</t>
  </si>
  <si>
    <t>JOGO MANGUEIRA SUPER FLEXIVEL ROLO 15M</t>
  </si>
  <si>
    <t>10.48.40</t>
  </si>
  <si>
    <t>TERMINAL DE VENTILAÇAO PVC D= 50MM</t>
  </si>
  <si>
    <t>10.48.42</t>
  </si>
  <si>
    <t>10.50</t>
  </si>
  <si>
    <t>INSTALAÇAO DE GAS</t>
  </si>
  <si>
    <t>10.50.02</t>
  </si>
  <si>
    <t>TUBO DE AÇO PRETO SCH-40 SEM COSTURA D= 1/2"</t>
  </si>
  <si>
    <t>10.50.03</t>
  </si>
  <si>
    <t>TUBO DE AÇO PRETO SCH-40 SEM COSTURA D= 3/4"</t>
  </si>
  <si>
    <t>10.50.12</t>
  </si>
  <si>
    <t>REGISTRO DE GAS  D= 1/2"</t>
  </si>
  <si>
    <t>10.50.13</t>
  </si>
  <si>
    <t>REGISTRO PARA GAS D= 1/2" NPT X 3/8" BM</t>
  </si>
  <si>
    <t>10.50.15</t>
  </si>
  <si>
    <t>BICO DE BUSEN</t>
  </si>
  <si>
    <t>10.50.20</t>
  </si>
  <si>
    <t>VALVULA DE ESFERA EM LATAO   D= 1/2"   NPT</t>
  </si>
  <si>
    <t>10.50.21</t>
  </si>
  <si>
    <t>VALVULA REG. GAS C/ TE REVERSIVEL PARA 2 BOTIJOES</t>
  </si>
  <si>
    <t>10.50.31</t>
  </si>
  <si>
    <t>CILINDRO DE AÇO COM GAS G.L.P. CAPACIDADE = 45 KG</t>
  </si>
  <si>
    <t>10.50.40</t>
  </si>
  <si>
    <t>MANGUEIRA PLASTICA PARA GAS D= 3/8" X 1,20 M</t>
  </si>
  <si>
    <t>10.70</t>
  </si>
  <si>
    <t>CAIXA ALVENARIA COM TAMPA CONCRETO-PADRAO SUDECAP</t>
  </si>
  <si>
    <t>10.70.01</t>
  </si>
  <si>
    <t>25 X  25 X  25 CM</t>
  </si>
  <si>
    <t>10.70.02</t>
  </si>
  <si>
    <t>25 X  25 X  35 CM</t>
  </si>
  <si>
    <t>10.70.03</t>
  </si>
  <si>
    <t>25 X  25 X  40 CM</t>
  </si>
  <si>
    <t>10.70.05</t>
  </si>
  <si>
    <t>30 X  30 X  30 CM</t>
  </si>
  <si>
    <t>10.70.06</t>
  </si>
  <si>
    <t>30 X  30 X  40 CM</t>
  </si>
  <si>
    <t>10.70.07</t>
  </si>
  <si>
    <t>30 X  30 X  50 CM</t>
  </si>
  <si>
    <t>10.70.08</t>
  </si>
  <si>
    <t>30 X  30 X  60 CM</t>
  </si>
  <si>
    <t>10.70.10</t>
  </si>
  <si>
    <t>40 X  40 X  30 CM</t>
  </si>
  <si>
    <t>10.70.11</t>
  </si>
  <si>
    <t>40 X  40 X  40 CM</t>
  </si>
  <si>
    <t>10.70.12</t>
  </si>
  <si>
    <t>40 X  40 X  50 CM</t>
  </si>
  <si>
    <t>10.70.13</t>
  </si>
  <si>
    <t>40 X  40 X  60 CM</t>
  </si>
  <si>
    <t>10.70.14</t>
  </si>
  <si>
    <t>40 X  40 X  70 CM</t>
  </si>
  <si>
    <t>10.70.15</t>
  </si>
  <si>
    <t>40 X  40 X  80 CM</t>
  </si>
  <si>
    <t>10.70.16</t>
  </si>
  <si>
    <t>40 X  40 X  90 CM</t>
  </si>
  <si>
    <t>10.70.17</t>
  </si>
  <si>
    <t>40 X  40 X 100 CM</t>
  </si>
  <si>
    <t>10.70.20</t>
  </si>
  <si>
    <t>50 X  50 X  30 CM</t>
  </si>
  <si>
    <t>10.70.21</t>
  </si>
  <si>
    <t>50 X  50 X  40 CM</t>
  </si>
  <si>
    <t>10.70.22</t>
  </si>
  <si>
    <t>50 X  50 X  50 CM</t>
  </si>
  <si>
    <t>10.70.23</t>
  </si>
  <si>
    <t>50 X  50 X  60 CM</t>
  </si>
  <si>
    <t>10.70.24</t>
  </si>
  <si>
    <t>50 X  50 X  70 CM</t>
  </si>
  <si>
    <t>10.70.25</t>
  </si>
  <si>
    <t>50 X  50 X  80 CM</t>
  </si>
  <si>
    <t>10.70.26</t>
  </si>
  <si>
    <t>50 X  50 X  90 CM</t>
  </si>
  <si>
    <t>10.70.27</t>
  </si>
  <si>
    <t>50 X  50 X 100 CM</t>
  </si>
  <si>
    <t>10.70.28</t>
  </si>
  <si>
    <t>50 X  50 X 110 CM</t>
  </si>
  <si>
    <t>10.70.31</t>
  </si>
  <si>
    <t>60 X  60 X  30 CM</t>
  </si>
  <si>
    <t>10.70.32</t>
  </si>
  <si>
    <t>60 X  60 X  40 CM</t>
  </si>
  <si>
    <t>10.70.33</t>
  </si>
  <si>
    <t>60 X  60 X  50 CM</t>
  </si>
  <si>
    <t>10.70.34</t>
  </si>
  <si>
    <t>60 X  60 X  60 CM</t>
  </si>
  <si>
    <t>10.70.35</t>
  </si>
  <si>
    <t>60 X  60 X  70 CM</t>
  </si>
  <si>
    <t>10.70.36</t>
  </si>
  <si>
    <t>60 X  60 X  80 CM</t>
  </si>
  <si>
    <t>10.70.37</t>
  </si>
  <si>
    <t>60 X  60 X  90 CM</t>
  </si>
  <si>
    <t>10.70.38</t>
  </si>
  <si>
    <t>60 X  60 X 100 CM</t>
  </si>
  <si>
    <t>10.70.39</t>
  </si>
  <si>
    <t>60 X  60 X 110 CM</t>
  </si>
  <si>
    <t>10.70.40</t>
  </si>
  <si>
    <t>60 X  60 X 120 CM</t>
  </si>
  <si>
    <t>10.70.41</t>
  </si>
  <si>
    <t>60 X  60 X 130 CM</t>
  </si>
  <si>
    <t>10.70.84</t>
  </si>
  <si>
    <t>100 X 100 X  50 CM</t>
  </si>
  <si>
    <t>10.70.85</t>
  </si>
  <si>
    <t>100 X 100 X  60 CM</t>
  </si>
  <si>
    <t>10.70.86</t>
  </si>
  <si>
    <t>100 X 100 X  70 CM</t>
  </si>
  <si>
    <t>10.70.87</t>
  </si>
  <si>
    <t>100 X 100 X  80 CM</t>
  </si>
  <si>
    <t>10.70.88</t>
  </si>
  <si>
    <t>100 X 100 X  90 CM</t>
  </si>
  <si>
    <t>10.70.89</t>
  </si>
  <si>
    <t>100 X 100 X 100 CM</t>
  </si>
  <si>
    <t>10.70.90</t>
  </si>
  <si>
    <t>100 X 100 X 110 CM</t>
  </si>
  <si>
    <t>10.70.91</t>
  </si>
  <si>
    <t>100 X 100 X 120 CM</t>
  </si>
  <si>
    <t>10.70.92</t>
  </si>
  <si>
    <t>100 X 100 X 130 CM</t>
  </si>
  <si>
    <t>10.70.93</t>
  </si>
  <si>
    <t>100 X 100 X 140 CM</t>
  </si>
  <si>
    <t>10.70.94</t>
  </si>
  <si>
    <t>100 X 100 X 150 CM</t>
  </si>
  <si>
    <t>10.72</t>
  </si>
  <si>
    <t>CAIXA COLETORA DE ALVEN. C/ GRELHA AÇO-PAD.SUDECAP</t>
  </si>
  <si>
    <t>10.72.01</t>
  </si>
  <si>
    <t>10.72.02</t>
  </si>
  <si>
    <t>10.72.03</t>
  </si>
  <si>
    <t>10.72.05</t>
  </si>
  <si>
    <t>10.72.06</t>
  </si>
  <si>
    <t>10.72.07</t>
  </si>
  <si>
    <t>10.72.08</t>
  </si>
  <si>
    <t>10.72.10</t>
  </si>
  <si>
    <t>10.72.11</t>
  </si>
  <si>
    <t>10.72.12</t>
  </si>
  <si>
    <t>10.72.13</t>
  </si>
  <si>
    <t>10.72.14</t>
  </si>
  <si>
    <t>10.72.15</t>
  </si>
  <si>
    <t>10.72.16</t>
  </si>
  <si>
    <t>10.72.17</t>
  </si>
  <si>
    <t>10.72.20</t>
  </si>
  <si>
    <t>10.72.21</t>
  </si>
  <si>
    <t>10.72.22</t>
  </si>
  <si>
    <t>10.72.23</t>
  </si>
  <si>
    <t>10.72.24</t>
  </si>
  <si>
    <t>10.72.25</t>
  </si>
  <si>
    <t>10.72.26</t>
  </si>
  <si>
    <t>10.72.27</t>
  </si>
  <si>
    <t>10.72.28</t>
  </si>
  <si>
    <t>10.72.31</t>
  </si>
  <si>
    <t>10.72.32</t>
  </si>
  <si>
    <t>10.72.33</t>
  </si>
  <si>
    <t>10.72.34</t>
  </si>
  <si>
    <t>10.72.35</t>
  </si>
  <si>
    <t>10.72.36</t>
  </si>
  <si>
    <t>10.72.37</t>
  </si>
  <si>
    <t>10.72.38</t>
  </si>
  <si>
    <t>10.72.39</t>
  </si>
  <si>
    <t>10.72.40</t>
  </si>
  <si>
    <t>10.72.43</t>
  </si>
  <si>
    <t>70 X  70 X  30 CM</t>
  </si>
  <si>
    <t>10.72.44</t>
  </si>
  <si>
    <t>70 X  70 X  40 CM</t>
  </si>
  <si>
    <t>10.72.45</t>
  </si>
  <si>
    <t>70 X  70 X  50 CM</t>
  </si>
  <si>
    <t>10.72.46</t>
  </si>
  <si>
    <t>70 X  70 X  60 CM</t>
  </si>
  <si>
    <t>10.72.47</t>
  </si>
  <si>
    <t>70 X  70 X  70 CM</t>
  </si>
  <si>
    <t>10.72.48</t>
  </si>
  <si>
    <t>70 X  70 X  80 CM</t>
  </si>
  <si>
    <t>10.72.49</t>
  </si>
  <si>
    <t>70 X  70 X  90 CM</t>
  </si>
  <si>
    <t>10.72.50</t>
  </si>
  <si>
    <t>70 X  70 X 100 CM</t>
  </si>
  <si>
    <t>10.72.51</t>
  </si>
  <si>
    <t>70 X  70 X 110 CM</t>
  </si>
  <si>
    <t>10.72.52</t>
  </si>
  <si>
    <t>70 X  70 X 120 CM</t>
  </si>
  <si>
    <t>10.72.53</t>
  </si>
  <si>
    <t>70 X  70 X 130 CM</t>
  </si>
  <si>
    <t>10.72.56</t>
  </si>
  <si>
    <t>80 X  80 X  40 CM</t>
  </si>
  <si>
    <t>10.72.57</t>
  </si>
  <si>
    <t>80 X  80 X  50 CM</t>
  </si>
  <si>
    <t>10.72.58</t>
  </si>
  <si>
    <t>80 X  80 X  60 CM</t>
  </si>
  <si>
    <t>10.72.59</t>
  </si>
  <si>
    <t>80 X  80 X  70 CM</t>
  </si>
  <si>
    <t>10.72.60</t>
  </si>
  <si>
    <t>80 X  80 X  80 CM</t>
  </si>
  <si>
    <t>10.72.61</t>
  </si>
  <si>
    <t>80 X  80 X  90 CM</t>
  </si>
  <si>
    <t>10.72.62</t>
  </si>
  <si>
    <t>80 X  80 X 100 CM</t>
  </si>
  <si>
    <t>10.72.63</t>
  </si>
  <si>
    <t>80 X  80 X 110 CM</t>
  </si>
  <si>
    <t>10.72.64</t>
  </si>
  <si>
    <t>80 X  80 X 120 CM</t>
  </si>
  <si>
    <t>10.72.65</t>
  </si>
  <si>
    <t>80 X  80 X 130 CM</t>
  </si>
  <si>
    <t>10.72.66</t>
  </si>
  <si>
    <t>80 X  80 X 140 CM</t>
  </si>
  <si>
    <t>10.72.67</t>
  </si>
  <si>
    <t>80 X  80 X 150 CM</t>
  </si>
  <si>
    <t>10.72.70</t>
  </si>
  <si>
    <t>90 X  90 X  40 CM</t>
  </si>
  <si>
    <t>10.72.71</t>
  </si>
  <si>
    <t>90 X  90 X  50 CM</t>
  </si>
  <si>
    <t>10.72.72</t>
  </si>
  <si>
    <t>90 X  90 X  60 CM</t>
  </si>
  <si>
    <t>10.72.73</t>
  </si>
  <si>
    <t>90 X  90 X  70 CM</t>
  </si>
  <si>
    <t>10.72.74</t>
  </si>
  <si>
    <t>90 X  90 X  80 CM</t>
  </si>
  <si>
    <t>10.72.75</t>
  </si>
  <si>
    <t>90 X  90 X  90 CM</t>
  </si>
  <si>
    <t>10.72.76</t>
  </si>
  <si>
    <t>90 X  90 X 100 CM</t>
  </si>
  <si>
    <t>10.72.77</t>
  </si>
  <si>
    <t>90 X  90 X 110 CM</t>
  </si>
  <si>
    <t>10.72.78</t>
  </si>
  <si>
    <t>90 X  90 X 120 CM</t>
  </si>
  <si>
    <t>10.72.79</t>
  </si>
  <si>
    <t>90 X  90 X 130 CM</t>
  </si>
  <si>
    <t>10.72.80</t>
  </si>
  <si>
    <t>90 X  90 X 140 CM</t>
  </si>
  <si>
    <t>10.72.81</t>
  </si>
  <si>
    <t>90 X  90 X 150 CM</t>
  </si>
  <si>
    <t>10.72.84</t>
  </si>
  <si>
    <t>10.72.85</t>
  </si>
  <si>
    <t>10.72.86</t>
  </si>
  <si>
    <t>10.72.87</t>
  </si>
  <si>
    <t>10.72.88</t>
  </si>
  <si>
    <t>10.72.89</t>
  </si>
  <si>
    <t>10.72.90</t>
  </si>
  <si>
    <t>10.72.91</t>
  </si>
  <si>
    <t>10.72.92</t>
  </si>
  <si>
    <t>10.72.93</t>
  </si>
  <si>
    <t>10.72.94</t>
  </si>
  <si>
    <t>10.74</t>
  </si>
  <si>
    <t>CAIXA SIFONADA DE ALVEN.TAMPA CONCRETO PAD.SUDECAP</t>
  </si>
  <si>
    <t>10.74.01</t>
  </si>
  <si>
    <t>10.74.02</t>
  </si>
  <si>
    <t>10.74.03</t>
  </si>
  <si>
    <t>10.74.04</t>
  </si>
  <si>
    <t>10.74.05</t>
  </si>
  <si>
    <t>10.74.06</t>
  </si>
  <si>
    <t>10.78</t>
  </si>
  <si>
    <t>CONJ.QUADRO E CANTONEIRA DE FERRO(REQUADRO TAMPAS)</t>
  </si>
  <si>
    <t>CONJ. QUADRO E REQUADRO CANT.2" E 1 3/4"</t>
  </si>
  <si>
    <t>10.79</t>
  </si>
  <si>
    <t>TAMPAS/PLACAS</t>
  </si>
  <si>
    <t>10.79.01</t>
  </si>
  <si>
    <t>PLACA FERRO FUNDIDO P/IDENTIFICAR A CAIXA PASSAGEM</t>
  </si>
  <si>
    <t>10.80</t>
  </si>
  <si>
    <t>BOMBA</t>
  </si>
  <si>
    <t>10.80.01</t>
  </si>
  <si>
    <t>CENTRIFUGA DE SUCÇAO E RECALQUE 1/2 HP  D= 2"</t>
  </si>
  <si>
    <t>10.80.02</t>
  </si>
  <si>
    <t>CENTRIFUGA DE SUCÇAO E RECALQUE 1/2 HP  D= 3"</t>
  </si>
  <si>
    <t>10.80.11</t>
  </si>
  <si>
    <t>MOTO-BOMBA 0,5CV Vm=5M3/H,SUC=1 1/2"/R=1 1/2",TRIF</t>
  </si>
  <si>
    <t>10.80.12</t>
  </si>
  <si>
    <t>MOTO-BOMBA 1HP,SUC=1 1/2"/R=1 1/4",Vm=5M3/H,HM=16M</t>
  </si>
  <si>
    <t>10.90</t>
  </si>
  <si>
    <t>PREVENÇAO E COMBATE A INCENDIO</t>
  </si>
  <si>
    <t>10.90.01</t>
  </si>
  <si>
    <t>EXTINTOR DE INCENDIO CO2, CAPACIDADE = 6 L</t>
  </si>
  <si>
    <t>10.90.02</t>
  </si>
  <si>
    <t>EXTINTOR DE INCENDIO AGUA PRESSURIZADA CAPAC.= 10L</t>
  </si>
  <si>
    <t>10.90.03</t>
  </si>
  <si>
    <t>EXTINTOR DE INCENDIO  TIPO PO QUIMICO - 6KG</t>
  </si>
  <si>
    <t>10.90.04</t>
  </si>
  <si>
    <t>EXTINTOR PO QUIMICO SECO ABC 4KG CAP.2-A: 20-B: C</t>
  </si>
  <si>
    <t>10.90.05</t>
  </si>
  <si>
    <t>10.90.14</t>
  </si>
  <si>
    <t>REGISTRO DE GAVETA D=63MM (2 1/2")</t>
  </si>
  <si>
    <t>10.90.15</t>
  </si>
  <si>
    <t>REGISTRO GLOBO D=13MM (1/2")</t>
  </si>
  <si>
    <t>10.90.16</t>
  </si>
  <si>
    <t>REGISTRO GLOBO D=25MM (1")</t>
  </si>
  <si>
    <t>10.90.17</t>
  </si>
  <si>
    <t>REGISTRO GLOBO ANGULAR D= 63 MM P/ HIDRANTE</t>
  </si>
  <si>
    <t>10.90.18</t>
  </si>
  <si>
    <t>ADAPTADOR DE ROSCA 5 FIOS, D= 63 X 38 MM</t>
  </si>
  <si>
    <t>10.90.19</t>
  </si>
  <si>
    <t>ESGUICHO TIPO AGULHETA, JUNTA DE UNIAO D=38 MM</t>
  </si>
  <si>
    <t>10.90.20</t>
  </si>
  <si>
    <t>ABRIGO PARA EXTINTOR INCENDIO CH18 60X40X30 CM</t>
  </si>
  <si>
    <t>10.90.22</t>
  </si>
  <si>
    <t>10.90.23</t>
  </si>
  <si>
    <t>10.90.24</t>
  </si>
  <si>
    <t>SINALIZADOR PARA EXTINTOR DE INCENDIO EM PVC</t>
  </si>
  <si>
    <t>10.90.25</t>
  </si>
  <si>
    <t>HIDRANTE DE RECALQUE COMPLETO EM CX. ALVENARIA</t>
  </si>
  <si>
    <t>10.90.26</t>
  </si>
  <si>
    <t>CHAVE STORZ EM ALUMÍNIO 1 1/2"</t>
  </si>
  <si>
    <t>10.90.28</t>
  </si>
  <si>
    <t>MANGUEIRA FIBRA SINTETICA TIPO 2 D=38 MM X 15 M</t>
  </si>
  <si>
    <t>10.90.29</t>
  </si>
  <si>
    <t>MANGUEIRA FIBRA SINTETICA TIPO 2 D=38 MM X 20 M</t>
  </si>
  <si>
    <t>10.90.32</t>
  </si>
  <si>
    <t>PRESSOSTATO TELEMECANIQUE XML B004, A2511</t>
  </si>
  <si>
    <t>10.90.35</t>
  </si>
  <si>
    <t>MANOMETRO WILLY C/ ESCALA DE LEITURA 0 A 100 PSI</t>
  </si>
  <si>
    <t>10.90.38</t>
  </si>
  <si>
    <t>10.90.41</t>
  </si>
  <si>
    <t>QUADRO DE FORÇA P/ MOTOR DE 1,5CV, 220V, TRIFASICO</t>
  </si>
  <si>
    <t>10.90.44</t>
  </si>
  <si>
    <t>CONJ. ELETROBOMBA LEVE 1,5CV, 220V, TRIFASICO</t>
  </si>
  <si>
    <t>10.90.48</t>
  </si>
  <si>
    <t>LUM.DE EMERGENCIA AUTONOMA IE-16 (LAMP.8W)-SAIDA</t>
  </si>
  <si>
    <t>10.90.52</t>
  </si>
  <si>
    <t>VALVULA DE RETENÇAO HORIZONTAL PORTINHOLA D= 13MM</t>
  </si>
  <si>
    <t>10.90.57</t>
  </si>
  <si>
    <t>VALVULA DE RETENÇAO HORIZONTAL PORTINHOLA D= 63MM</t>
  </si>
  <si>
    <t>10.90.77</t>
  </si>
  <si>
    <t>QUADRO DE FORCA P/ MOTOR DE 3CV. 220V TRIFASICO</t>
  </si>
  <si>
    <t>10.90.78</t>
  </si>
  <si>
    <t>CONJ. ELETROBOMBA LEVE 3CV. 220V TRIFASICO</t>
  </si>
  <si>
    <t>10.90.86</t>
  </si>
  <si>
    <t>10.90.87</t>
  </si>
  <si>
    <t>AVISADOR SONORO E VISUAL</t>
  </si>
  <si>
    <t>11</t>
  </si>
  <si>
    <t>INSTALAÇAO ELETRICA E TELEFONICA</t>
  </si>
  <si>
    <t>ELETRODUTO PVC RIGIDO, ROSCA, INCLUSIVE CONEXOES</t>
  </si>
  <si>
    <t>11.01.02</t>
  </si>
  <si>
    <t>D= 3/4"</t>
  </si>
  <si>
    <t>11.01.03</t>
  </si>
  <si>
    <t>D= 1"</t>
  </si>
  <si>
    <t>11.01.04</t>
  </si>
  <si>
    <t>D= 1 1/4"</t>
  </si>
  <si>
    <t>11.01.05</t>
  </si>
  <si>
    <t>D= 1 1/2"</t>
  </si>
  <si>
    <t>11.01.06</t>
  </si>
  <si>
    <t>D= 2"</t>
  </si>
  <si>
    <t>11.01.07</t>
  </si>
  <si>
    <t>D= 2 1/2"</t>
  </si>
  <si>
    <t>11.01.08</t>
  </si>
  <si>
    <t>D= 3"</t>
  </si>
  <si>
    <t>11.01.09</t>
  </si>
  <si>
    <t>D= 4"</t>
  </si>
  <si>
    <t>ELETRODUTO PVC FLEXIVEL CORRUGADO TIGREFLEX/EQUIVALENTE</t>
  </si>
  <si>
    <t>D= 25MM (3/4")</t>
  </si>
  <si>
    <t>D= 32MM (1")</t>
  </si>
  <si>
    <t>ELETRODUTO SEALTUBO PVC ZINCADO ASPIRADO C/TRACADO</t>
  </si>
  <si>
    <t>11.03.01</t>
  </si>
  <si>
    <t>ELETRODUTO FLEXIVEL SEALTUBO D= 1" OU EQUIVALENTE</t>
  </si>
  <si>
    <t>11.03.02</t>
  </si>
  <si>
    <t>ELETRODUTO FLEXIVEL SEALTUBO D= 1 1/2" OU EQUIVALENTE</t>
  </si>
  <si>
    <t>11.03.03</t>
  </si>
  <si>
    <t>ELETRODUTO FLEXIVEL SEALTUBO D= 2" OU EQUIVALENTE</t>
  </si>
  <si>
    <t>ELETRODUTO GALV. À QUENTE, PESADO, ABNT NBR 5598 OU EQUIVALENTE, INCL. CONEXOES</t>
  </si>
  <si>
    <t>11.05.02</t>
  </si>
  <si>
    <t>11.05.03</t>
  </si>
  <si>
    <t>11.05.04</t>
  </si>
  <si>
    <t>11.05.05</t>
  </si>
  <si>
    <t>11.05.06</t>
  </si>
  <si>
    <t>11.05.07</t>
  </si>
  <si>
    <t>11.05.08</t>
  </si>
  <si>
    <t>11.11</t>
  </si>
  <si>
    <t>ELETROCALHA</t>
  </si>
  <si>
    <t>11.11.01</t>
  </si>
  <si>
    <t>ELETROCALHA PERFURADA CH. 24 C/TAMPA - 100X50 MM</t>
  </si>
  <si>
    <t>11.11.02</t>
  </si>
  <si>
    <t>ELETROCALHA PERFURADA CH. 24 C/ TAMPA - 100X75 MM</t>
  </si>
  <si>
    <t>11.11.03</t>
  </si>
  <si>
    <t>ELETROCALHA PERFURADA CH. 24 C/ TAMPA - 100X100 MM</t>
  </si>
  <si>
    <t>11.11.04</t>
  </si>
  <si>
    <t>ELETROCALHA PERFURADA CH. 24 C/ TAMPA - 150X50 MM</t>
  </si>
  <si>
    <t>11.11.05</t>
  </si>
  <si>
    <t>ELETROCALHA PERFURADA CH. 24 C/ TAMPA - 200X100 MM</t>
  </si>
  <si>
    <t>11.11.06</t>
  </si>
  <si>
    <t>ELETROCALHA PERFURADA CH. 20 C/ TAMPA - 400X100 MM</t>
  </si>
  <si>
    <t>11.11.10</t>
  </si>
  <si>
    <t>SUPORTE VERTICAL P /ELETROCALHA 100X50 MM</t>
  </si>
  <si>
    <t>11.11.11</t>
  </si>
  <si>
    <t>11.11.12</t>
  </si>
  <si>
    <t>11.11.13</t>
  </si>
  <si>
    <t>11.11.17</t>
  </si>
  <si>
    <t>11.11.18</t>
  </si>
  <si>
    <t>11.11.19</t>
  </si>
  <si>
    <t>11.11.20</t>
  </si>
  <si>
    <t>CURVA HORIZ. 90°  C/  TAMPA P/  ELETROCALHA  100X50 MM</t>
  </si>
  <si>
    <t>11.11.21</t>
  </si>
  <si>
    <t>CURVA HORIZ. 90°  C/ TAMPA P/ ELETROCALHA 100X75 MM</t>
  </si>
  <si>
    <t>CURVA HORIZ. 90°  C/ TAMPA P/ ELETROCALHA  100X100 MM</t>
  </si>
  <si>
    <t>11.11.23</t>
  </si>
  <si>
    <t>CURVA HORIZ. 90°  C/ TAMPA P/ ELETROCALHA  150X50 MM</t>
  </si>
  <si>
    <t>11.11.24</t>
  </si>
  <si>
    <t>CURVA HORIZ.  90° C/ TAMPA  P/ ELETROCALHA 200X100MM</t>
  </si>
  <si>
    <t>11.11.25</t>
  </si>
  <si>
    <t>CURVA HORIZ. 90° C/ TAMPA P/ ELETROCALHA  400X100 MM</t>
  </si>
  <si>
    <t>11.11.30</t>
  </si>
  <si>
    <t>CURVA VERT. MULTI FUNÇÃO 45°/90°  P/ ELETR. 100X50 MM</t>
  </si>
  <si>
    <t>11.11.31</t>
  </si>
  <si>
    <t>CURVA VERT. MULTI FUNÇÃO 45°/ 90°  P/ ELETR. 100X75 MM</t>
  </si>
  <si>
    <t>11.11.32</t>
  </si>
  <si>
    <t>CURVA VERT. MULTI FUNÇÃO 45°/ 90°  P/ ELETR. 100X100MM</t>
  </si>
  <si>
    <t>11.11.33</t>
  </si>
  <si>
    <t>CURVA VERT. MULTI FUNÇÃO 45°/ 90°  P/ ELETR. 150X50 MM</t>
  </si>
  <si>
    <t>11.11.34</t>
  </si>
  <si>
    <t>CURVA VERT. MULTI FUNÇÃO 45°/ 90°  P/ ELETR. 200X100 MM</t>
  </si>
  <si>
    <t>11.11.35</t>
  </si>
  <si>
    <t>CURVA VERT. MULTI FUNÇÃO 45°/ 90°  P/ ELETR. 400X100 MM</t>
  </si>
  <si>
    <t>11.11.40</t>
  </si>
  <si>
    <t xml:space="preserve">DERIVAÇÃO  "T" HORIZ. 90°  P/ ELETR. 100X50 MM </t>
  </si>
  <si>
    <t>11.11.41</t>
  </si>
  <si>
    <t xml:space="preserve">DERIVAÇÃO  "T" HORIZ. 90°  P/ ELETR. 100X75 MM </t>
  </si>
  <si>
    <t>11.11.42</t>
  </si>
  <si>
    <t xml:space="preserve">DERIVAÇÃO  "T" HORIZ. 90°  P/ ELETR. 100X100 MM </t>
  </si>
  <si>
    <t>11.11.43</t>
  </si>
  <si>
    <t xml:space="preserve">DERIVAÇÃO  "T" HORIZ. 90°  P/ ELETR. 150X50 MM </t>
  </si>
  <si>
    <t>11.11.44</t>
  </si>
  <si>
    <t xml:space="preserve">DERIVAÇÃO  "T" HORIZ. 90°  P/ ELETR. 200X100 MM </t>
  </si>
  <si>
    <t>11.11.45</t>
  </si>
  <si>
    <t xml:space="preserve">DERIVAÇÃO  "T" HORIZ. 90°  P/ ELETR. 400X100 MM </t>
  </si>
  <si>
    <t>11.11.50</t>
  </si>
  <si>
    <t>FLANGE DE ACABAMENTO   P/ ELETR. 100X50 MM</t>
  </si>
  <si>
    <t>11.11.51</t>
  </si>
  <si>
    <t>FLANGE DE ACABAMENTO P/ ELETR. 100X75 MM</t>
  </si>
  <si>
    <t>11.11.52</t>
  </si>
  <si>
    <t>FLANGE DE ACABAMENTO P/ ELETR. 100X100 MM</t>
  </si>
  <si>
    <t>11.11.53</t>
  </si>
  <si>
    <t>FLANGE DE ACABAMENTO P/ ELETR. 150X50 MM</t>
  </si>
  <si>
    <t>11.11.54</t>
  </si>
  <si>
    <t>FLANGE DE ACABAMENTO P/ ELETR. 200X100 MM</t>
  </si>
  <si>
    <t>11.11.55</t>
  </si>
  <si>
    <t>FLANGE DE ACABAMENTO P/ ELETR. 400X100 MM</t>
  </si>
  <si>
    <t>11.11.60</t>
  </si>
  <si>
    <t>TERMINAL PARA ELETROCALHA  100X50 MM</t>
  </si>
  <si>
    <t>11.11.61</t>
  </si>
  <si>
    <t>TERMINAL PARA ELETROCALHA  100X75 MM</t>
  </si>
  <si>
    <t>11.11.62</t>
  </si>
  <si>
    <t>TERMINAL PARA ELETROCALHA  100X100 MM</t>
  </si>
  <si>
    <t>11.11.63</t>
  </si>
  <si>
    <t>TERMINAL PARA ELETROCALHA  150X50 MM</t>
  </si>
  <si>
    <t>11.11.64</t>
  </si>
  <si>
    <t>TERMINAL PARA ELETROCALHA 200X100 MM</t>
  </si>
  <si>
    <t>11.11.65</t>
  </si>
  <si>
    <t>TERMINAL PARA ELETROCALHA  400X100 MM</t>
  </si>
  <si>
    <t>11.11.66</t>
  </si>
  <si>
    <t>11.11.67</t>
  </si>
  <si>
    <t>11.11.68</t>
  </si>
  <si>
    <t>11.11.70</t>
  </si>
  <si>
    <t>REDUÇÃO CONCENTRICA  150X50 P/ 100/75/50 X50 MM</t>
  </si>
  <si>
    <t>11.12</t>
  </si>
  <si>
    <t>PERFILADO E ACESSORIO, INCLUSIVE CONEXOES</t>
  </si>
  <si>
    <t>11.12.01</t>
  </si>
  <si>
    <t>PERFILADO CH 22 PERFURADO  COM TAMPA  38 x 38 MM</t>
  </si>
  <si>
    <t>11.12.10</t>
  </si>
  <si>
    <t>11.12.11</t>
  </si>
  <si>
    <t>GANCHO CURTO P/ PERFILADO FIXADO NO TETO</t>
  </si>
  <si>
    <t>11.12.12</t>
  </si>
  <si>
    <t>11.12.13</t>
  </si>
  <si>
    <t>11.12.14</t>
  </si>
  <si>
    <t>SAIDA LATERAL DUPLA  3/4"</t>
  </si>
  <si>
    <t>11.12.15</t>
  </si>
  <si>
    <t>SAIDA FINAL 3/4"</t>
  </si>
  <si>
    <t>11.12.16</t>
  </si>
  <si>
    <t>SAIDA SUPERIOR 3/4"</t>
  </si>
  <si>
    <t>11.12.17</t>
  </si>
  <si>
    <t>11.12.18</t>
  </si>
  <si>
    <t>JUNÇÃO INTERNA "I"</t>
  </si>
  <si>
    <t>11.12.19</t>
  </si>
  <si>
    <t>JUNÇÃO INTERNA "L"</t>
  </si>
  <si>
    <t>11.12.20</t>
  </si>
  <si>
    <t>JUNÇÃO INTERNA "T"</t>
  </si>
  <si>
    <t>11.12.21</t>
  </si>
  <si>
    <t>JUNÇÃO INTERNA "X"</t>
  </si>
  <si>
    <t>11.12.30</t>
  </si>
  <si>
    <t xml:space="preserve">CAIXA REF.114- 70- G COM TOMADA 10A 250V E FIXAÇÃO </t>
  </si>
  <si>
    <t>11.12.31</t>
  </si>
  <si>
    <t xml:space="preserve">CAIXA REF 114 -71-G  COM TOMADA 20A 250V  E FIXAÇÃO </t>
  </si>
  <si>
    <t>11.14</t>
  </si>
  <si>
    <t>CAIXA E ACESSORIOS</t>
  </si>
  <si>
    <t>11.14.03</t>
  </si>
  <si>
    <t>CAIXA 2" X 4" P/ TOMADA DE PISO, REF. TP04 OU EQUIVALENTE.</t>
  </si>
  <si>
    <t>11.14.04</t>
  </si>
  <si>
    <t>DE PASSAGEM, EMBUTIR 230X230X102MM CPE-20 OU EQUIVALENTE</t>
  </si>
  <si>
    <t>11.14.06</t>
  </si>
  <si>
    <t>DE PASSAGEM, EMBUTIR 330X330X122MM CPE-30 OU EQUIVALENTE</t>
  </si>
  <si>
    <t>11.14.09</t>
  </si>
  <si>
    <t>DE PASSAGEM P/ PISO 100X100X60MM -WETZEL OU EQUIVALENTE</t>
  </si>
  <si>
    <t>11.14.10</t>
  </si>
  <si>
    <t>DE PASSAGEM P/PISO 150X150X100MM-WETZEL OU EQUIVALENTE</t>
  </si>
  <si>
    <t>11.14.11</t>
  </si>
  <si>
    <t>DE PASSAGEM P/ PISO 200X200X100MM-WETZEL OU EQUIVALENTE</t>
  </si>
  <si>
    <t>11.14.12</t>
  </si>
  <si>
    <t>DE PASSAGEM P/ PISO 300X300X120MM-WETZEL OU EQUIVALENTE</t>
  </si>
  <si>
    <t>11.14.14</t>
  </si>
  <si>
    <t>DE PASSAGEM P/PISO 400X400X200MM-WETZEL OU EQUIVALENTE</t>
  </si>
  <si>
    <t>11.14.16</t>
  </si>
  <si>
    <t>DE PASSAGEM SOBREPOR C/SAIDAS 152X152X82MM  CPS-15 OU EQUIVALENTE</t>
  </si>
  <si>
    <t>11.14.17</t>
  </si>
  <si>
    <t>DE PASSAGEM SOBREPOR C/SAIDAS 202X202X102MM CPS-20 OU EQUIVALENTE</t>
  </si>
  <si>
    <t>11.14.19</t>
  </si>
  <si>
    <t>DE PASSAGEM SOBREPOR C/SAIDAS 302X302X122MM CPS-30 OU EQUIVALENTE</t>
  </si>
  <si>
    <t>11.14.20</t>
  </si>
  <si>
    <t>11.14.21</t>
  </si>
  <si>
    <t>11.14.23</t>
  </si>
  <si>
    <t>DE EMBUTIR OCTOGONAL PVC 4X4" TIGRE OU EQUIVALENTE</t>
  </si>
  <si>
    <t>11.14.24</t>
  </si>
  <si>
    <t>DE FERRO ESMALTADO RETANGULAR 2" X 4" P.THOMEU/EQUIVALENTE</t>
  </si>
  <si>
    <t>11.14.25</t>
  </si>
  <si>
    <t>DE FERRO ESMALTADO QUADRADA   4" X 4" P.THOMEU/EQUIVALENTE</t>
  </si>
  <si>
    <t>11.14.26</t>
  </si>
  <si>
    <t>DE FERRO ESMALTADO OCTOGONAL  3" X 3" P.THOMEU/EQUIVALENTE</t>
  </si>
  <si>
    <t>11.14.28</t>
  </si>
  <si>
    <t>DE FERRO ESMALTADO COM FUNDO MOVEL 2" P.THOMEU/EQUIVALENTE</t>
  </si>
  <si>
    <t>11.14.29</t>
  </si>
  <si>
    <t>DE FERRO ESMALTADO HEXAGONAL COM FUNDO MOVEL 3"</t>
  </si>
  <si>
    <t>11.14.30</t>
  </si>
  <si>
    <t>DE FERRO ESMALTADO COM FUNDO MOVEL 4" P.THOMEU/EQUIVALENTE</t>
  </si>
  <si>
    <t>11.14.31</t>
  </si>
  <si>
    <t>DE FERRO ESMALTADO C/FUNDO MOVEL OCTOGONAL DUPLO</t>
  </si>
  <si>
    <t>11.14.32</t>
  </si>
  <si>
    <t>11.14.35</t>
  </si>
  <si>
    <t>CAIXA DE EMBUTIR 4X2" REF. AQUATIC PIAL OU EQUIVALENTE</t>
  </si>
  <si>
    <t>11.14.37</t>
  </si>
  <si>
    <t>TIPO 1, 30X30X40CM C/FUNDO DE BRITA E TAMPA CONCR.</t>
  </si>
  <si>
    <t>11.14.38</t>
  </si>
  <si>
    <t>TIPO 2, 40x40x60CM C/FUNDO DE BRITA E TAMPA CONCR.</t>
  </si>
  <si>
    <t>11.14.39</t>
  </si>
  <si>
    <t>TIPO 3, 50x50x60CM C/FUNDO DE BRITA E TAMPA CONCR.</t>
  </si>
  <si>
    <t>11.14.40</t>
  </si>
  <si>
    <t>25X25X50CM C/ FUNDO DE BRITA E TAMPA DE CONCRETO</t>
  </si>
  <si>
    <t>11.14.42</t>
  </si>
  <si>
    <t>ALVEN. E CONC. 40X40X60CM C/TAMPA DE FERRO FUNDIDO</t>
  </si>
  <si>
    <t>11.14.44</t>
  </si>
  <si>
    <t>P/ REFLETOR TIPO 1, 70x70x50 CM, COM GRADE</t>
  </si>
  <si>
    <t>11.14.46</t>
  </si>
  <si>
    <t>P/ REFLETOR TIPO 2, 90x90x65 CM, COM GRADE</t>
  </si>
  <si>
    <t>11.14.49</t>
  </si>
  <si>
    <t>TIPO ZA PASSEIO COM TAMPA ARTICULADA 28X28X40 CM</t>
  </si>
  <si>
    <t>11.14.50</t>
  </si>
  <si>
    <t>TIPO ZB PASSEIO COM TAMPA ARTICULADA 52X44X77 CM</t>
  </si>
  <si>
    <t>11.14.51</t>
  </si>
  <si>
    <t>TIPO ZC PASSEIO COM TAMPA ARTICULADA 90X90X82 CM</t>
  </si>
  <si>
    <t>11.15</t>
  </si>
  <si>
    <t>QUADRO DISTRIBUIÇAO DE CIRCUITOS</t>
  </si>
  <si>
    <t>11.15.01</t>
  </si>
  <si>
    <t>ATE 6 CIRCUITOS</t>
  </si>
  <si>
    <t>11.15.02</t>
  </si>
  <si>
    <t>ATE 12 CIRCUITOS</t>
  </si>
  <si>
    <t>11.15.31</t>
  </si>
  <si>
    <t>C/ BARRAMENTO 100A, 16 POSICOES - PADRAO DIN</t>
  </si>
  <si>
    <t>11.17</t>
  </si>
  <si>
    <t xml:space="preserve">CONDULETE </t>
  </si>
  <si>
    <t>11.17.02</t>
  </si>
  <si>
    <t>CONDULETE D= 3/4"</t>
  </si>
  <si>
    <t>11.17.06</t>
  </si>
  <si>
    <t>CONDULETE D= 1"</t>
  </si>
  <si>
    <t>11.17.09</t>
  </si>
  <si>
    <t>CONDULETE D= 2"</t>
  </si>
  <si>
    <t>11.17.10</t>
  </si>
  <si>
    <t>CONDULETE DUPLO 3/4</t>
  </si>
  <si>
    <t>11.17.15</t>
  </si>
  <si>
    <t>TAMPA CEGA P/ CONDULETE D= 3/4"</t>
  </si>
  <si>
    <t>11.17.17</t>
  </si>
  <si>
    <t>CONJ. TAMPA E INTERRUPTOR SIMPLES P/ COND. 3/4"</t>
  </si>
  <si>
    <t>11.17.18</t>
  </si>
  <si>
    <t>CONJ. TAMPA E INTERRUPTOR PARALELO P/ COND. 3/4"</t>
  </si>
  <si>
    <t>11.17.20</t>
  </si>
  <si>
    <t>CONJ. TAMPA E 2 INTERRUPTOR SIMPLES P/COND. 3/4"</t>
  </si>
  <si>
    <t>11.17.28</t>
  </si>
  <si>
    <t>CONJ. TAMPA COM  TOMADA  PADRÃO BRASILEIRO EM CONDULETE</t>
  </si>
  <si>
    <t>11.17.30</t>
  </si>
  <si>
    <t>CJ TAMPA C/ 1 TOMADA 2P+T E UNIVERSAL</t>
  </si>
  <si>
    <t>11.17.36</t>
  </si>
  <si>
    <t>CONJ. TAMPA C/  INTER E TOMADA PADRAO BRASILEIRO EM CONDULETE</t>
  </si>
  <si>
    <t>11.18</t>
  </si>
  <si>
    <t>DISJUNTOR TERMOMAGNETICO (240V-60HRZ) - PADRAO NEMA</t>
  </si>
  <si>
    <t>11.18.07</t>
  </si>
  <si>
    <t>MONOPOLAR 5KA 40A</t>
  </si>
  <si>
    <t>11.18.10</t>
  </si>
  <si>
    <t>MONOPOLAR 5KA 70A</t>
  </si>
  <si>
    <t>11.18.16</t>
  </si>
  <si>
    <t>BIPOLAR 10KA 40A</t>
  </si>
  <si>
    <t>11.18.18</t>
  </si>
  <si>
    <t>BIPOLAR 10KA 60A</t>
  </si>
  <si>
    <t>11.18.28</t>
  </si>
  <si>
    <t>TRIPOLAR 10KA 40A</t>
  </si>
  <si>
    <t>11.18.30</t>
  </si>
  <si>
    <t>TRIPOLAR 10KA 60A</t>
  </si>
  <si>
    <t>11.18.31</t>
  </si>
  <si>
    <t>TRIPOLAR 10KA 70A</t>
  </si>
  <si>
    <t>11.18.33</t>
  </si>
  <si>
    <t>TRIPOLAR 10KA 100A</t>
  </si>
  <si>
    <t>11.18.34</t>
  </si>
  <si>
    <t>TRIPOLAR 10KA 120A</t>
  </si>
  <si>
    <t>11.18.36</t>
  </si>
  <si>
    <t>TRIPOLAR 10KA 150A</t>
  </si>
  <si>
    <t>11.18.37</t>
  </si>
  <si>
    <t>TRIPOLAR 10KA 175A</t>
  </si>
  <si>
    <t>11.18.38</t>
  </si>
  <si>
    <t>TRIPOLAR 10KA 200A</t>
  </si>
  <si>
    <t>11.19</t>
  </si>
  <si>
    <t>DISJUNTOR TERMOMAGNETICO (240V-60HRZ) PADRAO DIN</t>
  </si>
  <si>
    <t>11.19.01</t>
  </si>
  <si>
    <t>MONOPOLAR 10A</t>
  </si>
  <si>
    <t>11.19.02</t>
  </si>
  <si>
    <t>MONOPOLAR 16A</t>
  </si>
  <si>
    <t>11.19.03</t>
  </si>
  <si>
    <t>MONOPOLAR 20A</t>
  </si>
  <si>
    <t>11.19.04</t>
  </si>
  <si>
    <t>MONOPOLAR 25A</t>
  </si>
  <si>
    <t>11.19.05</t>
  </si>
  <si>
    <t>MONOPOLAR 32A</t>
  </si>
  <si>
    <t>11.19.06</t>
  </si>
  <si>
    <t>MONOPOLAR 40A</t>
  </si>
  <si>
    <t>11.19.07</t>
  </si>
  <si>
    <t>MONOPOLAR 50A</t>
  </si>
  <si>
    <t>11.19.08</t>
  </si>
  <si>
    <t>MONOPOLAR 63A</t>
  </si>
  <si>
    <t>11.19.09</t>
  </si>
  <si>
    <t>BIPOLAR 10A</t>
  </si>
  <si>
    <t>11.19.10</t>
  </si>
  <si>
    <t>BIPOLAR 16A</t>
  </si>
  <si>
    <t>11.19.11</t>
  </si>
  <si>
    <t>BIPOLAR 20A</t>
  </si>
  <si>
    <t>11.19.12</t>
  </si>
  <si>
    <t>BIPOLAR 25A</t>
  </si>
  <si>
    <t>11.19.13</t>
  </si>
  <si>
    <t>BIPOLAR 32A</t>
  </si>
  <si>
    <t>11.19.14</t>
  </si>
  <si>
    <t>BIPOLAR 40A</t>
  </si>
  <si>
    <t>11.19.15</t>
  </si>
  <si>
    <t>BIPOLAR 50A</t>
  </si>
  <si>
    <t>11.19.16</t>
  </si>
  <si>
    <t>BIPOLAR 63A</t>
  </si>
  <si>
    <t>11.19.17</t>
  </si>
  <si>
    <t>TRIPOLAR 10A</t>
  </si>
  <si>
    <t>11.19.18</t>
  </si>
  <si>
    <t>TRIPOLAR 16A</t>
  </si>
  <si>
    <t>11.19.19</t>
  </si>
  <si>
    <t>TRIPOLAR 20A</t>
  </si>
  <si>
    <t>11.19.20</t>
  </si>
  <si>
    <t>TRIPOLAR 25A</t>
  </si>
  <si>
    <t>11.19.21</t>
  </si>
  <si>
    <t>TRIPOLAR 32A</t>
  </si>
  <si>
    <t>11.19.22</t>
  </si>
  <si>
    <t>TRIPOLAR 40A</t>
  </si>
  <si>
    <t>11.19.23</t>
  </si>
  <si>
    <t>TRIPOLAR 50A</t>
  </si>
  <si>
    <t>11.19.24</t>
  </si>
  <si>
    <t>TRIPOLAR 63A</t>
  </si>
  <si>
    <t>11.20</t>
  </si>
  <si>
    <t>INTERRUPTOR DIFERENCIAL RESIDUAL</t>
  </si>
  <si>
    <t>11.20.01</t>
  </si>
  <si>
    <t>BIPOLAR 25A-30MA,2MOD.REF:WRX22530 ELETROMAR/EQUIVALENTE</t>
  </si>
  <si>
    <t>11.20.02</t>
  </si>
  <si>
    <t>BIPOLAR 40A-30MA, 2 MOD. REF. WRX 24030 ELETROMAR OU EQUIVALENTE</t>
  </si>
  <si>
    <t>11.22</t>
  </si>
  <si>
    <t>CHAVE/FUSIVEL/RELE FOTOELETR. TECNOWATT OU EQUIVALENTE</t>
  </si>
  <si>
    <t>11.22.01</t>
  </si>
  <si>
    <t>RELE FOTOELETRICO 1200VA RM-10 - 120V OU EQUIVALENTE</t>
  </si>
  <si>
    <t>11.22.02</t>
  </si>
  <si>
    <t>RELE FOTOELETRICO 1800VA RM-10 - 220V OU EQUIVALENTE</t>
  </si>
  <si>
    <t>11.22.03</t>
  </si>
  <si>
    <t>BASE P/ RELE FOTOELETRICO</t>
  </si>
  <si>
    <t>11.22.05</t>
  </si>
  <si>
    <t>CHAVE MAGNETICA EXTERNA 1 X 30 A  MOD. 6904 OU EQUIVALENTE</t>
  </si>
  <si>
    <t>11.22.06</t>
  </si>
  <si>
    <t>CHAVE MAGNETICA EXTERNA 1 X 50 A  MOD. 6905 OU EQUIVALENTE</t>
  </si>
  <si>
    <t>11.22.07</t>
  </si>
  <si>
    <t>CHAVE MAGNETICA EXTERNA 2 X 30 A  MOD. 6906 OU EQUIVALENTE</t>
  </si>
  <si>
    <t>11.23</t>
  </si>
  <si>
    <t>FIO COM ISOLAMENTO NÃO HALOGÊNO 750V</t>
  </si>
  <si>
    <t>11.23.04</t>
  </si>
  <si>
    <t>CONDUTOR #  1,5 MM2</t>
  </si>
  <si>
    <t>11.23.05</t>
  </si>
  <si>
    <t>CONDUTOR #  2,5 MM2</t>
  </si>
  <si>
    <t>11.23.06</t>
  </si>
  <si>
    <t>CONDUTOR #  4,0 MM2</t>
  </si>
  <si>
    <t>11.23.07</t>
  </si>
  <si>
    <t>CONDUTOR #  6,0 MM2</t>
  </si>
  <si>
    <t>11.23.08</t>
  </si>
  <si>
    <t>CONDUTOR # 10,0 MM2</t>
  </si>
  <si>
    <t>11.24</t>
  </si>
  <si>
    <t>CABO FLEXÍVEL NÃO HALOGÊNO</t>
  </si>
  <si>
    <t>11.24.04</t>
  </si>
  <si>
    <t>#   1,5 MM2, ISOLAMENTO 750V</t>
  </si>
  <si>
    <t>11.24.05</t>
  </si>
  <si>
    <t>#   2,5 MM2, ISOLAMENTO 750V</t>
  </si>
  <si>
    <t>11.24.06</t>
  </si>
  <si>
    <t>#   4,0 MM2, ISOLAMENTO 750V</t>
  </si>
  <si>
    <t>11.24.07</t>
  </si>
  <si>
    <t>#   6,0 MM2, ISOLAMENTO 750V</t>
  </si>
  <si>
    <t>11.24.08</t>
  </si>
  <si>
    <t>#  10,0 MM2, ISOLAMENTO 750V</t>
  </si>
  <si>
    <t>11.24.09</t>
  </si>
  <si>
    <t>#  16,0 MM2, ISOLAMENTO 750V</t>
  </si>
  <si>
    <t>11.24.10</t>
  </si>
  <si>
    <t>#  25,0 MM2, ISOLAMENTO 750V</t>
  </si>
  <si>
    <t>11.24.11</t>
  </si>
  <si>
    <t>#  35,0 MM2, ISOLAMENTO 750V</t>
  </si>
  <si>
    <t>11.24.12</t>
  </si>
  <si>
    <t>#  50,0 MM2, ISOLAMENTO 750V</t>
  </si>
  <si>
    <t>11.24.13</t>
  </si>
  <si>
    <t>#  70,0 MM2, ISOLAMENTO 750V</t>
  </si>
  <si>
    <t>11.24.14</t>
  </si>
  <si>
    <t>#  95,0 MM2, ISOLAMENTO 750V</t>
  </si>
  <si>
    <t>11.24.15</t>
  </si>
  <si>
    <t># 120,0 MM2, ISOLAMENTO 750V</t>
  </si>
  <si>
    <t>11.24.40</t>
  </si>
  <si>
    <t>C/1 CONDUTOR # 1 X   1,5 MM2, ISOLAMENTO 1KV</t>
  </si>
  <si>
    <t>11.24.41</t>
  </si>
  <si>
    <t>C/1 CONDUTOR # 1 X   2,5 MM2, ISOLAMENTO 1KV</t>
  </si>
  <si>
    <t>11.24.42</t>
  </si>
  <si>
    <t>C/1 CONDUTOR # 1 X   4,0 MM2, ISOLAMENTO 1KV</t>
  </si>
  <si>
    <t>11.24.43</t>
  </si>
  <si>
    <t>C/1 CONDUTOR # 1 X   6,0 MM2, ISOLAMENTO 1KV</t>
  </si>
  <si>
    <t>11.24.44</t>
  </si>
  <si>
    <t>C/1 CONDUTOR # 1 X  10,0 MM2, ISOLAMENTO 1KV</t>
  </si>
  <si>
    <t>11.24.45</t>
  </si>
  <si>
    <t>C/1 CONDUTOR # 1 X  16,0 MM2, ISOLAMENTO 1KV</t>
  </si>
  <si>
    <t>11.24.46</t>
  </si>
  <si>
    <t>C/1 CONDUTOR # 1 X  25,0 MM2, ISOLAMENTO 1KV</t>
  </si>
  <si>
    <t>11.24.47</t>
  </si>
  <si>
    <t>C/1 CONDUTOR # 1 X  35,0 MM2, ISOLAMENTO 1KV</t>
  </si>
  <si>
    <t>11.24.48</t>
  </si>
  <si>
    <t>C/1 CONDUTOR # 1 X  50,0 MM2, ISOLAMENTO 1KV</t>
  </si>
  <si>
    <t>11.24.49</t>
  </si>
  <si>
    <t>C/1 CONDUTOR # 1 X  70,0 MM2, ISOLAMENTO 1KV</t>
  </si>
  <si>
    <t>11.24.50</t>
  </si>
  <si>
    <t>C/1 CONDUTOR # 1 X  95,0 MM2, ISOLAMENTO 1KV</t>
  </si>
  <si>
    <t>11.24.51</t>
  </si>
  <si>
    <t>C/1 CONDUTOR # 1 X 120,0 MM2, ISOLAMENTO 1KV</t>
  </si>
  <si>
    <t>11.24.52</t>
  </si>
  <si>
    <t>C/1 CONDUTOR # 1 X 150,0 MM2, ISOLAMENTO 1KV</t>
  </si>
  <si>
    <t>11.24.53</t>
  </si>
  <si>
    <t>C/1 CONDUTOR # 1 X 185,0 MM2, ISOLAMENTO 1KV</t>
  </si>
  <si>
    <t>11.24.54</t>
  </si>
  <si>
    <t>C/1 CONDUTOR # 1 X 240,0 MM2, ISOLAMENTO 1KV</t>
  </si>
  <si>
    <t>11.30</t>
  </si>
  <si>
    <t>INTERRUPTOR, TOMADA E ACESS. SILENTOQUE PIAL/EQUIVALENTE</t>
  </si>
  <si>
    <t>11.30.13</t>
  </si>
  <si>
    <t>INTERRUPTOR SIMPLES  10A/250V R.1000 SEM PLACA OU EQUIVALENTE</t>
  </si>
  <si>
    <t>11.30.14</t>
  </si>
  <si>
    <t>INTERRUPTOR PARALELO 10A/250V R.1001 SEM PLACA OU EQUIVALENTE</t>
  </si>
  <si>
    <t>11.30.21</t>
  </si>
  <si>
    <t>TOMADA 10A/250V-2P   SEM PLACA R.54328 SILENTOQUE OU EQUIVALENTE</t>
  </si>
  <si>
    <t>11.30.22</t>
  </si>
  <si>
    <t>TOMADA 2P+T 10A-250V, S/ PLACA REF.685044 P.LEGRAN OU EQUIVALENTE</t>
  </si>
  <si>
    <t>11.30.23</t>
  </si>
  <si>
    <t>TOMADA 2P+T 20A-250V, SEM PLACA R.54333 OU EQUIVALENTE</t>
  </si>
  <si>
    <t>11.30.38</t>
  </si>
  <si>
    <t>CONJ. COM 2 INTER. SIMPLES R.2000 SEM PLACA OU EQUIVALENTE</t>
  </si>
  <si>
    <t>11.30.39</t>
  </si>
  <si>
    <t>CONJ. 1 INTER.SIMPLES + 1 PARALELO R.2001 S/ PLACA OU EQUIVALENTE</t>
  </si>
  <si>
    <t>11.30.40</t>
  </si>
  <si>
    <t>CONJUNTO 2 INTERRUPTORES PARALELOS S/ PLACA R.2014 OU EQUIVALENTE</t>
  </si>
  <si>
    <t>11.30.44</t>
  </si>
  <si>
    <t>CONJUNTO 3 INTERRUPTORES SIMPLES SEM PLACA R.3000 OU EQUIVALENTE</t>
  </si>
  <si>
    <t>11.30.45</t>
  </si>
  <si>
    <t>CONJ 2 INTERRUP. SIMPLES+1 PARALELO SEM PLACA</t>
  </si>
  <si>
    <t>11.30.46</t>
  </si>
  <si>
    <t>CONJ 1 INTERRUP. SIMPLES+2 PARALELOS SEM PLACA</t>
  </si>
  <si>
    <t>11.30.49</t>
  </si>
  <si>
    <t>PLACA TERMOPLASTICA CINZA 4X4" CEGA PIAL OU EQUIVALENTE</t>
  </si>
  <si>
    <t>11.30.50</t>
  </si>
  <si>
    <t>PLACA TERMOPLASTICA 2X4" COM FURO CENTRAL PIAL/SIM OU EQUIVALENTE</t>
  </si>
  <si>
    <t>11.30.51</t>
  </si>
  <si>
    <t>PLACA TERMOPLASTICA CINZA PARA CAIXA 2" X 4"</t>
  </si>
  <si>
    <t>11.30.52</t>
  </si>
  <si>
    <t>PLACA TERMOPLASTICA CINZA PARA CAIXA 4" X 4"</t>
  </si>
  <si>
    <t>11.31</t>
  </si>
  <si>
    <t>INTERRUPTOR, TOMADA E ACESSORIO-LINHA DECORATIVA</t>
  </si>
  <si>
    <t>11.31.01</t>
  </si>
  <si>
    <t>INTER. SIMPLES (1MOD) 10A-250V-R.6110 00 PIAL/EQUIVALENTE</t>
  </si>
  <si>
    <t>11.31.02</t>
  </si>
  <si>
    <t>INTER. PARAL. (1MOD) 10A-250V-R.6110 01 PIAL/EQUIVALENTE</t>
  </si>
  <si>
    <t>11.31.03</t>
  </si>
  <si>
    <t>INTER. BIP. SIMPLES (1MOD) 10A-250V-R.6120 05 PIAL OU EQUIVALENTE</t>
  </si>
  <si>
    <t>11.31.04</t>
  </si>
  <si>
    <t>INTER. INTERM. (1MOD) 10A-250V-R.6120 07 PIAL/EQUIVALENTE</t>
  </si>
  <si>
    <t>11.31.06</t>
  </si>
  <si>
    <t>TOM. 2P UNIV. (1 MOD) 10A-250V R .6150 40 PIAL/EQUIVALENTE</t>
  </si>
  <si>
    <t>11.31.07</t>
  </si>
  <si>
    <t>TOM. 2P+T UNIV.(2 MOD) 20A-250V R.6150 60 PIAL/EQUIVALENTE</t>
  </si>
  <si>
    <t>11.31.09</t>
  </si>
  <si>
    <t>CIGARRA 50/60HZ 127V - R.6110 40 PIAL/EQUIVALENTE</t>
  </si>
  <si>
    <t>11.31.10</t>
  </si>
  <si>
    <t>ACESS.SAIDA FIO D=11MM (1 MOD) R.6110 48 PIAL/EQUIVALENTE</t>
  </si>
  <si>
    <t>11.31.11</t>
  </si>
  <si>
    <t>PULSADOR P/ CAMPAINHA (1 MOD) 2A-250V R.61002 PIAL OU EQUIVALENTE</t>
  </si>
  <si>
    <t>11.31.12</t>
  </si>
  <si>
    <t>SUPORTE P/ CX 2X4" (I MOD VERT) R.6121 21 PIAL/EQUIVALENTE</t>
  </si>
  <si>
    <t>11.31.13</t>
  </si>
  <si>
    <t>SUPORTE P/ CX 2X4"(ATE 3 MOD) R.6121 22 PIAL/EQUIVALENTE</t>
  </si>
  <si>
    <t>11.31.14</t>
  </si>
  <si>
    <t>SUPORTE P/ CX 4X4"(ATE 6 MOD.)R.6121 24 PIAL/EQUIVALENTE</t>
  </si>
  <si>
    <t>11.31.15</t>
  </si>
  <si>
    <t>PLACA P/CX. 2X4"-LINHA PIALPLUS, PIAL/EQUIVALENTE</t>
  </si>
  <si>
    <t>11.31.16</t>
  </si>
  <si>
    <t>PLACA P/CX. 4X4"-LINHA PIALPLUS, PIAL/EQUIVALENTE</t>
  </si>
  <si>
    <t>11.37</t>
  </si>
  <si>
    <t>LUMINARIA SOBREPOR P/LAMP.FLUOR, REFLETOR ALUMINI0</t>
  </si>
  <si>
    <t>11.37.02</t>
  </si>
  <si>
    <t>1X16W SOQUETE ANTIVIBRAT. REF.3540 ITAIM OU EQUIV.</t>
  </si>
  <si>
    <t>11.37.06</t>
  </si>
  <si>
    <t>2X14W SOQUETE ANTIVIBRAT. REF.3007 ITAIM OU EQUIV.</t>
  </si>
  <si>
    <t>11.37.07</t>
  </si>
  <si>
    <t>2X16W SOQUETE ANTIVIBRAT. REF.3540 ITAIM OU EQUIV.</t>
  </si>
  <si>
    <t>11.37.08</t>
  </si>
  <si>
    <t>2X28W SOQUETE ANTIVIBRAT. REF.3007 ITAIM OU EQUIV.</t>
  </si>
  <si>
    <t>11.37.20</t>
  </si>
  <si>
    <t>2X32W SOQUETE ANTIVIBRAT. REF.3540 ITAIM OU EQUIV.</t>
  </si>
  <si>
    <t>11.37.21</t>
  </si>
  <si>
    <t>2X10W COMPLETA 60CM (LAMPADA LED E SOQUETE)</t>
  </si>
  <si>
    <t>11.37.22</t>
  </si>
  <si>
    <t>2X18W COMPLETA 60CM (LAMPADA LED E SOQUETE)</t>
  </si>
  <si>
    <t>11.37.24</t>
  </si>
  <si>
    <t>2X18W COMPLETA 120CM (LAMPADA LED E SOQUETE)</t>
  </si>
  <si>
    <t>11.37.28</t>
  </si>
  <si>
    <t>11.37.29</t>
  </si>
  <si>
    <t>2X18W CIRCULAR COMPACTA REF.BLENDA ITAIM/EQUIV.</t>
  </si>
  <si>
    <t>11.37.30</t>
  </si>
  <si>
    <t>2X32W FLUORESC. SOBREPOR REF.LPT-22 ITAIM OU EQUIV</t>
  </si>
  <si>
    <t>11.37.31</t>
  </si>
  <si>
    <t>2X32W/127W SOBREPOR REF.OCT 1369 INDELPA OU EQUIV.</t>
  </si>
  <si>
    <t>11.38</t>
  </si>
  <si>
    <t>LUMINARIA EMBUTIR P/LAMP. FLUOR. REFLETOR ALUMINIO</t>
  </si>
  <si>
    <t>11.38.02</t>
  </si>
  <si>
    <t>1X16W SOQUETE ANTIVIBRAT. REF.2540 ITAIM OU EQUIV.</t>
  </si>
  <si>
    <t>11.38.03</t>
  </si>
  <si>
    <t>1X28W SOQUETE ANTIVIBRAT. REF.2837 ITAIM OU EQUIV.</t>
  </si>
  <si>
    <t>11.38.04</t>
  </si>
  <si>
    <t>1X32W SOQUETE ANTIVIBRAT. REF.2540 ITAIM OU EQUIV.</t>
  </si>
  <si>
    <t>11.38.05</t>
  </si>
  <si>
    <t>2X14W SOQUETE ANTIVIBRAT. REF.2007 ITAIM OU EQUIV.</t>
  </si>
  <si>
    <t>11.38.06</t>
  </si>
  <si>
    <t>2X16W SOQUETE ANTIVIBRAT. REF.2540 ITAIM OU EQUIV.</t>
  </si>
  <si>
    <t>11.38.07</t>
  </si>
  <si>
    <t>2X28W SOQUETE ANTIVIBRAT. REF.2007 ITAIM OU EQUIV.</t>
  </si>
  <si>
    <t>11.38.08</t>
  </si>
  <si>
    <t>2X32W SOQUETE ANTIVIBRAT. REF.2540 ITAIM OU EQUIV.</t>
  </si>
  <si>
    <t>11.38.09</t>
  </si>
  <si>
    <t>11.38.10</t>
  </si>
  <si>
    <t>11.38.12</t>
  </si>
  <si>
    <t>11.43</t>
  </si>
  <si>
    <t>LUMINARIA PARA TETO</t>
  </si>
  <si>
    <t>11.43.02</t>
  </si>
  <si>
    <t>GLOBO VIDRO ESFERICO LEITOSO 10X20 CM</t>
  </si>
  <si>
    <t>11.45</t>
  </si>
  <si>
    <t>ARANDELA</t>
  </si>
  <si>
    <t>11.45.01</t>
  </si>
  <si>
    <t>ARANDEA EXTERNA P/ 1 LAMP. FLUORESC. COMPACTA 20W</t>
  </si>
  <si>
    <t>11.45.02</t>
  </si>
  <si>
    <t>ARAND. P/ LAMP. FLUOR.ELETRON. 20W REF.ITAIM EQUIV</t>
  </si>
  <si>
    <t>11.45.46</t>
  </si>
  <si>
    <t>TIPO TARTARUGA - LUMIFOR OU EQUIVALENTE</t>
  </si>
  <si>
    <t>11.54</t>
  </si>
  <si>
    <t>PROJETORES PARA QUADRAS E CAMPOS DE FUTEBOL</t>
  </si>
  <si>
    <t>11.54.02</t>
  </si>
  <si>
    <t>P/ 1 LAMP.VM,VS,400 MOD.PL 400-MA TECNOWAT/EQUIVALENTE</t>
  </si>
  <si>
    <t>11.54.03</t>
  </si>
  <si>
    <t>P/ 1 LAMP.VM,VS 400 C/BASE MOD.PL 400-MVR TECNOWAT OU EQUIVALENTE</t>
  </si>
  <si>
    <t>11.55</t>
  </si>
  <si>
    <t>COMPLEMENTOS PARA LUMINARIAS</t>
  </si>
  <si>
    <t>11.55.01</t>
  </si>
  <si>
    <t>RECEPTACULO DE PORCELANA NORMAL E-27</t>
  </si>
  <si>
    <t>11.55.02</t>
  </si>
  <si>
    <t>11.55.04</t>
  </si>
  <si>
    <t>SUPORTE LUMINARIA PETALA SL-1/2 TOPO 114MM TECNOW. OU EQUIVALENTE</t>
  </si>
  <si>
    <t>11.55.06</t>
  </si>
  <si>
    <t>11.55.08</t>
  </si>
  <si>
    <t>11.55.20</t>
  </si>
  <si>
    <t>SOQUETE PARA LAMPADA FLUORESCENTE</t>
  </si>
  <si>
    <t>11.56</t>
  </si>
  <si>
    <t>POSTE GALVANIZADO ESCALONADO RETO ENGASTADO</t>
  </si>
  <si>
    <t>11.56.01</t>
  </si>
  <si>
    <t>HT=4,5M / HL=3,8M /B=89MM /DT=60,3MM PADRAO CEMIG</t>
  </si>
  <si>
    <t>11.56.03</t>
  </si>
  <si>
    <t>HT=8,0M / HL=7,0M /DB=115MM /DT=80MM PADRAO CEMIG</t>
  </si>
  <si>
    <t>11.56.04</t>
  </si>
  <si>
    <t>HT=12,0M / HL=9,8M /DB=139MM /DT=89MM</t>
  </si>
  <si>
    <t>11.60</t>
  </si>
  <si>
    <t>LAMPADAS - 127V/220V</t>
  </si>
  <si>
    <t>11.60.02</t>
  </si>
  <si>
    <t>LAMPADA LED 7W SOQUETE ROSCA</t>
  </si>
  <si>
    <t>11.60.03</t>
  </si>
  <si>
    <t>LAMPADA LED 9W SOQUETE ROSCA</t>
  </si>
  <si>
    <t>11.60.06</t>
  </si>
  <si>
    <t>LÂMPADA MILHO LED 9W 800 LUMENS BASE E27</t>
  </si>
  <si>
    <t>11.60.07</t>
  </si>
  <si>
    <t>LÂMPADA MILHO LED 12W 1000 LUMENS BASE E27</t>
  </si>
  <si>
    <t>11.60.08</t>
  </si>
  <si>
    <t>LÂMPADA MILHO LED 16W 1400 LUMENS BASE E27</t>
  </si>
  <si>
    <t>11.60.09</t>
  </si>
  <si>
    <t>LÂMPADA MILHO LED 24W 2200 LUMENS BASE E27</t>
  </si>
  <si>
    <t>11.60.10</t>
  </si>
  <si>
    <t>LÂMPADA MILHO LED 36W 3300 LUMENS BASE E27</t>
  </si>
  <si>
    <t>11.60.12</t>
  </si>
  <si>
    <t>LÂMPADA MILHO LED 50W 4800 LUMENS BASE E27</t>
  </si>
  <si>
    <t>11.60.13</t>
  </si>
  <si>
    <t>LÂMPADA TUBULAR LED 10W 1000 LUMENS SOQUETE G13 60CM</t>
  </si>
  <si>
    <t>11.60.14</t>
  </si>
  <si>
    <t>LÂMPADA TUBULAR LED 18W 1350 LUMENS SOQUETE G13 60CM</t>
  </si>
  <si>
    <t>11.60.16</t>
  </si>
  <si>
    <t>LÂMPADA TUBULAR LED 18W 2100 LUMENS SOQUETE G13 120CM</t>
  </si>
  <si>
    <t>11.60.17</t>
  </si>
  <si>
    <t>LÂMPADA BULBO LED 5W 400 LUMENS BASE E27</t>
  </si>
  <si>
    <t>11.60.18</t>
  </si>
  <si>
    <t>LÂMPADA BULBO LED 7W 600 LUMENS BASE E27</t>
  </si>
  <si>
    <t>11.60.19</t>
  </si>
  <si>
    <t>LÂMPADA BULBO LED 9W 800 LUMENS BASE E27</t>
  </si>
  <si>
    <t>11.60.20</t>
  </si>
  <si>
    <t>LÂMPADA BULBO LED 13W 1500 LUMENS BASE E27</t>
  </si>
  <si>
    <t>11.60.50</t>
  </si>
  <si>
    <t>11.60.51</t>
  </si>
  <si>
    <t>LÂMPADA TUBULAR LED 18W 1800 LUMENS SOQUETE G13 120CM</t>
  </si>
  <si>
    <t>11.61</t>
  </si>
  <si>
    <t>PADRAO CEMIG AEREO EM MURETA - LADO OPOSTO À REDE</t>
  </si>
  <si>
    <t>11.61.02</t>
  </si>
  <si>
    <t>TIPO A1, CARGA INSTALADA ATÉ 5,0KW (1F+N)</t>
  </si>
  <si>
    <t>11.61.03</t>
  </si>
  <si>
    <t>TIPO A2, CARGA INSTALADA DE 5,1KW ATÉ 6,5KW (1F+N)</t>
  </si>
  <si>
    <t>11.61.04</t>
  </si>
  <si>
    <t>TIPO A3, CARGA INSTALADA DE 6,3KW ATÉ 10,0KW (1F+N)</t>
  </si>
  <si>
    <t>11.61.05</t>
  </si>
  <si>
    <t>TIPO B1, CARGA INSTALADA ATÉ 10,0KW (2F+N)</t>
  </si>
  <si>
    <t>11.61.06</t>
  </si>
  <si>
    <t>TIPO B2, CARGA INSTALADA DE 10,1 ATÉ 15,0KW (2F+N)</t>
  </si>
  <si>
    <t>11.61.07</t>
  </si>
  <si>
    <t>TIPO C1, DEMANDA PROVÁVEL ATÉ 15,0KW (3F+N)</t>
  </si>
  <si>
    <t>11.61.08</t>
  </si>
  <si>
    <t>TIPO C2, DEMANDA PROVÁVEL DE 15,1 ATÉ 23,0KW (3F+N)</t>
  </si>
  <si>
    <t>11.61.09</t>
  </si>
  <si>
    <t>TIPO C3, DEMANDA PROVÁVEL DE 23,1 ATÉ 27,0KW (3F+N)</t>
  </si>
  <si>
    <t>11.61.10</t>
  </si>
  <si>
    <t>TIPO C4, DEMANDA PROVÁVEL DE 27,1 ATÉ 38,0KW (3F+N)</t>
  </si>
  <si>
    <t>11.61.11</t>
  </si>
  <si>
    <t>TIPO C5, DEMANDA PROVÁVEL DE 38,1 ATÉ 47,0KW (3F+N)</t>
  </si>
  <si>
    <t>11.61.12</t>
  </si>
  <si>
    <t>TIPO C6, DEMANDA PROVÁVEL DE 47,1 ATÉ 57,0KW (3F+N)</t>
  </si>
  <si>
    <t>11.61.13</t>
  </si>
  <si>
    <t>TIPO C7, DEMANDA PROVÁVEL DE 57,1 ATÉ 66,0KW (3F+N)</t>
  </si>
  <si>
    <t>11.61.14</t>
  </si>
  <si>
    <t>TIPO C8, DEMANDA PROVÁVEL DE 66,1 ATÉ 75,0KW (3F+N)</t>
  </si>
  <si>
    <t>11.62</t>
  </si>
  <si>
    <t>PADRAO CEMIG AEREO EM MURETA - MESMO LADO DA REDE</t>
  </si>
  <si>
    <t>11.62.02</t>
  </si>
  <si>
    <t>11.62.03</t>
  </si>
  <si>
    <t>11.62.04</t>
  </si>
  <si>
    <t>11.62.05</t>
  </si>
  <si>
    <t>11.62.06</t>
  </si>
  <si>
    <t>11.62.07</t>
  </si>
  <si>
    <t>11.62.08</t>
  </si>
  <si>
    <t>11.62.09</t>
  </si>
  <si>
    <t>11.62.10</t>
  </si>
  <si>
    <t>11.62.11</t>
  </si>
  <si>
    <t>11.62.12</t>
  </si>
  <si>
    <t>11.62.13</t>
  </si>
  <si>
    <t>11.62.14</t>
  </si>
  <si>
    <t>11.80</t>
  </si>
  <si>
    <t>FIOS E CABOS PADRAO TELEMAR</t>
  </si>
  <si>
    <t>11.80.01</t>
  </si>
  <si>
    <t>TELEFONICO TIPO FI 2 X 0,6 MM2 PADRAO TELEBRAS</t>
  </si>
  <si>
    <t>11.80.02</t>
  </si>
  <si>
    <t>CABO CI50.10</t>
  </si>
  <si>
    <t>11.80.03</t>
  </si>
  <si>
    <t>CABO CI50.20</t>
  </si>
  <si>
    <t>11.80.04</t>
  </si>
  <si>
    <t>CABO CI50.30</t>
  </si>
  <si>
    <t>11.80.05</t>
  </si>
  <si>
    <t>CABO CI50.50</t>
  </si>
  <si>
    <t>11.80.07</t>
  </si>
  <si>
    <t>CABO CCE-APL-50.2</t>
  </si>
  <si>
    <t>11.80.09</t>
  </si>
  <si>
    <t>CABO CCE-APL-50.4</t>
  </si>
  <si>
    <t>11.80.11</t>
  </si>
  <si>
    <t>CABO CCE-APL-50.6</t>
  </si>
  <si>
    <t>11.80.12</t>
  </si>
  <si>
    <t>CABO CTP-APL-5N 50.10</t>
  </si>
  <si>
    <t>11.80.13</t>
  </si>
  <si>
    <t>CABO CTP-APL-5N 50.20</t>
  </si>
  <si>
    <t>11.80.14</t>
  </si>
  <si>
    <t>CABO CTP-APL-5N 50.30</t>
  </si>
  <si>
    <t>11.80.15</t>
  </si>
  <si>
    <t>CABO CTP-APL-5N 50.50</t>
  </si>
  <si>
    <t>11.80.20</t>
  </si>
  <si>
    <t>CABO UTP 4 PARES-CATEGORIA 5E-FURUKAWA OU EQUIVALENTE</t>
  </si>
  <si>
    <t>11.81</t>
  </si>
  <si>
    <t>TOMADAS PADRAO PARA TELECOMUNICACOES</t>
  </si>
  <si>
    <t>11.81.02</t>
  </si>
  <si>
    <t>TOMADA 4P PARA TELEFONE R.5003 S/ PLACA</t>
  </si>
  <si>
    <t>11.81.03</t>
  </si>
  <si>
    <t>TOMADA RJ11 C/ PLACA P/ CAIXA 4"X2" - SILENTOQUE OU EQUIVALENTE</t>
  </si>
  <si>
    <t>11.81.09</t>
  </si>
  <si>
    <t>PLACA 2X4" COM FURO CENTRAL PARA TOMADA JACK</t>
  </si>
  <si>
    <t>11.82</t>
  </si>
  <si>
    <t>ACESSORIOS PARA INSTALAÇAO TELEFONICA/INFORMATICA</t>
  </si>
  <si>
    <t>11.82.01</t>
  </si>
  <si>
    <t>ANEL GUIA PADRAO TELEMAR AGS-1</t>
  </si>
  <si>
    <t>11.82.05</t>
  </si>
  <si>
    <t>ANEL GUIA PADRAO TELEMAR AGS-5</t>
  </si>
  <si>
    <t>11.82.06</t>
  </si>
  <si>
    <t>CABO COAXIAL P/ ANTENA OU EQUIVALENTE</t>
  </si>
  <si>
    <t>11.82.07</t>
  </si>
  <si>
    <t>CABO OPTICO CF0A 4 FIBRAS</t>
  </si>
  <si>
    <t>11.82.10</t>
  </si>
  <si>
    <t>CANALETA SUPORTE (CAN-5) PADRAO TELEMAR</t>
  </si>
  <si>
    <t>11.82.15</t>
  </si>
  <si>
    <t>ABRAÇADEIRA PADRAO TELEMAR BC-1</t>
  </si>
  <si>
    <t>11.82.16</t>
  </si>
  <si>
    <t>ABRAÇADEIRA PADRAO TELEMAR BC-2</t>
  </si>
  <si>
    <t>11.82.17</t>
  </si>
  <si>
    <t>ABRAÇADEIRA PADRAO TELEMAR BC-3</t>
  </si>
  <si>
    <t>11.82.18</t>
  </si>
  <si>
    <t>ABRAÇADEIRA PADRAO TELEMAR BC-4</t>
  </si>
  <si>
    <t>11.82.20</t>
  </si>
  <si>
    <t>11.82.21</t>
  </si>
  <si>
    <t>BLOCO DE LIGAÇAO INTERNA TIPO BLI-10 P. TELEBRAS</t>
  </si>
  <si>
    <t>11.82.50</t>
  </si>
  <si>
    <t>TOMADA RJ 45 S/ PLACA</t>
  </si>
  <si>
    <t>11.82.54</t>
  </si>
  <si>
    <t>11.82.55</t>
  </si>
  <si>
    <t>BLOCO PARA 50 PARES K110-50SS OU EQUIVALENTE</t>
  </si>
  <si>
    <t>11.82.56</t>
  </si>
  <si>
    <t>CALHA COM 8 TOMADAS 19"</t>
  </si>
  <si>
    <t>11.82.57</t>
  </si>
  <si>
    <t>CALHA COM 4 TOMADAS 19"</t>
  </si>
  <si>
    <t>11.82.58</t>
  </si>
  <si>
    <t>PATCH CORDS TIPO 110-CATEG.5E-REF.K-PC5E15-1,5M OU EQUIVALENTE</t>
  </si>
  <si>
    <t>11.82.59</t>
  </si>
  <si>
    <t>PATCH CORDS TIPO RJ45-CATEG.E-REF.K-PC5E-1,5M OU EQUIVALENTE</t>
  </si>
  <si>
    <t>11.82.60</t>
  </si>
  <si>
    <t>MODULO HITOP EMBUTIR, 19" 16U OU EQUIVALENTE</t>
  </si>
  <si>
    <t>11.82.62</t>
  </si>
  <si>
    <t>PAINEL CEGO, REF. KN-BLIND DA PLP OU EQUIVALENTE</t>
  </si>
  <si>
    <t>11.82.64</t>
  </si>
  <si>
    <t>ORGANIZADOR DE CABOS 1U ALLKONNECT OU EQUIVALENTE</t>
  </si>
  <si>
    <t>11.82.66</t>
  </si>
  <si>
    <t>PATCH PAINEL 24 PORTAS CATEG.5E MAXITELECOM/SIMIL. OU EQUIVALENTE</t>
  </si>
  <si>
    <t>11.82.67</t>
  </si>
  <si>
    <t>PATCH PAINEL 48 PORTAS CATEG.5E MAXITELECOM/SIMIL. OU EQUIVALENTE</t>
  </si>
  <si>
    <t>11.82.70</t>
  </si>
  <si>
    <t>IDENTIF. TESTE E CERTIFICACAO PONTOS REDE LOGICA OU EQUIVALENTE</t>
  </si>
  <si>
    <t>11.83</t>
  </si>
  <si>
    <t>ATERRAMENTO PARA INSTALAÇAO</t>
  </si>
  <si>
    <t>11.83.01</t>
  </si>
  <si>
    <t>HASTE DE ATERRAMENTO DE AÇO COBREADO 15MM X 2400MM</t>
  </si>
  <si>
    <t>11.83.02</t>
  </si>
  <si>
    <t>CONECTOR CABO HASTE CHT-1 DE ATERRAMENTO P.TELEMAR</t>
  </si>
  <si>
    <t>11.83.11</t>
  </si>
  <si>
    <t>HASTE DE ATERRAMENTO AÇO GALV. 3/4" X 3,0 MM</t>
  </si>
  <si>
    <t>11.83.13</t>
  </si>
  <si>
    <t>HASTE ATERRAMENTO AÇO ZINCADO 25X25X2500MM P.CEMIG</t>
  </si>
  <si>
    <t>11.83.14</t>
  </si>
  <si>
    <t>HASTE ATERRAMENTO 17MM X 2400 MM</t>
  </si>
  <si>
    <t>11.84</t>
  </si>
  <si>
    <t>CAIXAS PARA INSTALAÇAO TELEFONICA PADRAO TELEMAR</t>
  </si>
  <si>
    <t>11.84.01</t>
  </si>
  <si>
    <t>P20 20X20X20 CM - FERRO FUNDIDO - PADRAO TELEMAR</t>
  </si>
  <si>
    <t>11.84.02</t>
  </si>
  <si>
    <t>R1 35X60X50 CM P.TELEBRAS INCLUSIVE ARO E TAMPA</t>
  </si>
  <si>
    <t>11.84.03</t>
  </si>
  <si>
    <t>R2 107X52X50 CM - ALVEN. E CONC. TAMPA TIPO TR2-FF</t>
  </si>
  <si>
    <t>11.85</t>
  </si>
  <si>
    <t>CX INTERNA METAL.-EMBUTIR/SOBREPOR-PADRAO TELEMAR</t>
  </si>
  <si>
    <t>11.85.01</t>
  </si>
  <si>
    <t>Nº2 (20X20X12)CM, C/ PORTA E FUNDO DE MADEIRA</t>
  </si>
  <si>
    <t>11.85.02</t>
  </si>
  <si>
    <t>Nº3 (40X40X12)CM, C/ PORTA E FUNDO DE MADEIRA</t>
  </si>
  <si>
    <t>11.85.03</t>
  </si>
  <si>
    <t>Nº4 (60X60X12)CM, C/ PORTA E FUNDO DE MADEIRA</t>
  </si>
  <si>
    <t>11.85.04</t>
  </si>
  <si>
    <t>Nº5 (80X80X12)CM, C/ PORTA E FUNDO DE MADEIRA</t>
  </si>
  <si>
    <t>11.85.05</t>
  </si>
  <si>
    <t>Nº6 (100X100X12)CM, C/ PORTA E FUNDO DE MADEIRA</t>
  </si>
  <si>
    <t>11.91</t>
  </si>
  <si>
    <t>CONDUTORES DE ATERRAMENTO</t>
  </si>
  <si>
    <t>11.91.02</t>
  </si>
  <si>
    <t>CABO DE COBRE NU # 10MM2</t>
  </si>
  <si>
    <t>11.91.03</t>
  </si>
  <si>
    <t>CABO DE COBRE NU # 16 MM2</t>
  </si>
  <si>
    <t>11.91.04</t>
  </si>
  <si>
    <t>CABO DE COBRE NU # 25 MM2</t>
  </si>
  <si>
    <t>11.91.05</t>
  </si>
  <si>
    <t>CABO DE COBRE NU # 35 MM2</t>
  </si>
  <si>
    <t>11.91.06</t>
  </si>
  <si>
    <t>CABO DE COBRE NU # 50 MM2</t>
  </si>
  <si>
    <t>11.91.09</t>
  </si>
  <si>
    <t>CABO DE COBRE NU # 70MM2</t>
  </si>
  <si>
    <t>11.92</t>
  </si>
  <si>
    <t>PROTECAO EXTERNA - CONTRA DESCARGA ATMOSFERICA</t>
  </si>
  <si>
    <t>11.92.01</t>
  </si>
  <si>
    <t>TERMINAL AEREO (CAPTOR), ACO GALV. D= 3/8"X250MM</t>
  </si>
  <si>
    <t>11.92.02</t>
  </si>
  <si>
    <t>CONECTOR DE BRONZE C/FURO VERTICAL P/CAPTOR</t>
  </si>
  <si>
    <t>11.92.03</t>
  </si>
  <si>
    <t>CAIXA EQUALIZACAO DE POLIPROPILENO 180X145MM B.6MM</t>
  </si>
  <si>
    <t>11.92.04</t>
  </si>
  <si>
    <t>MOLDE P/ SOLDA EXOTERMICA HCL 5/8".50-5</t>
  </si>
  <si>
    <t>11.92.05</t>
  </si>
  <si>
    <t>BISNAGA DE POLIURETANO SIKAFLEX 300ML</t>
  </si>
  <si>
    <t>11.92.06</t>
  </si>
  <si>
    <t>PRESILHA LATAO P/CABO 35/50MM2 C/PARAFUSO/BUCHA S6</t>
  </si>
  <si>
    <t>11.92.07</t>
  </si>
  <si>
    <t>CONECTOR MINI-GAR 16 A 35MM2 P/TERMINAIS AEREOS</t>
  </si>
  <si>
    <t>11.92.08</t>
  </si>
  <si>
    <t>CX MET.(38X32)CM C/PLACA DE COBRE P/EQUALIZACAO</t>
  </si>
  <si>
    <t>11.92.09</t>
  </si>
  <si>
    <t>TERMINAL AEREO EM LATAO SEXT. 5/16X250 TEL-023</t>
  </si>
  <si>
    <t>11.92.11</t>
  </si>
  <si>
    <t>FIXADOR OMEGA EM LATAO P/CABO 35 MM2</t>
  </si>
  <si>
    <t>11.92.12</t>
  </si>
  <si>
    <t>GRAMPO TIPO X ESTAMPADO COBRE 35 MM2</t>
  </si>
  <si>
    <t>11.92.13</t>
  </si>
  <si>
    <t>PRESILHA LATAO 16 MM2 FURO C/DIAMETRO DE 5MM</t>
  </si>
  <si>
    <t>11.92.14</t>
  </si>
  <si>
    <t>FIXADOR OMEGA EM LATAO P/CABO DE COBRE 16/25MM2</t>
  </si>
  <si>
    <t>11.92.15</t>
  </si>
  <si>
    <t>CONECTOR EMENDA E MEDICAO P/CABOS COBRE 16 A 50MM2</t>
  </si>
  <si>
    <t>11.92.16</t>
  </si>
  <si>
    <t>TERMINAL DE 1 COMPRESSAO 1 FURO DE 16 MM2</t>
  </si>
  <si>
    <t>11.92.17</t>
  </si>
  <si>
    <t>CAIXA DE EQUALIZACAO 20X20CM C/9TERMINAIS BARR.6MM</t>
  </si>
  <si>
    <t>11.92.18</t>
  </si>
  <si>
    <t>HASTE ALTA CAMADA 254 MICRONS 5/8"X2,40M</t>
  </si>
  <si>
    <t>11.92.19</t>
  </si>
  <si>
    <t>TERMINAL DE 1 COMPRESSAO 1 FURO 35 MM2</t>
  </si>
  <si>
    <t>11.92.20</t>
  </si>
  <si>
    <t>TERMINAL DE COMPRESSAO EM COBRE ESTANHADO TEL-5035 OU EQUIVALENTE</t>
  </si>
  <si>
    <t>11.92.21</t>
  </si>
  <si>
    <t>PARAFUSO SEXT.AÇO INOX ROSCA SOB. M6X45MM TEL-5346 OU EQUIVALENTE</t>
  </si>
  <si>
    <t>11.92.22</t>
  </si>
  <si>
    <t>PORCA SEXTAVADA EM AÇO INOX REF. TEL-5414 OU EQUIVALENTE</t>
  </si>
  <si>
    <t>11.92.23</t>
  </si>
  <si>
    <t>PARAFUSO FENDA AUTOTARRAXANTE INOX 4,2X32MM</t>
  </si>
  <si>
    <t>11.92.24</t>
  </si>
  <si>
    <t>11.92.25</t>
  </si>
  <si>
    <t>BARRA CHATA DE ALUMINIO 7/8"X1/8"X3000MM</t>
  </si>
  <si>
    <t>11.92.26</t>
  </si>
  <si>
    <t>MASTRO DN = 1 1/2" 3M</t>
  </si>
  <si>
    <t>11.92.27</t>
  </si>
  <si>
    <t>PARA RAIO TIPO FRANKLIN 4PONTAS LATAO CROMADO350MM</t>
  </si>
  <si>
    <t>11.92.28</t>
  </si>
  <si>
    <t>ARRUELA DE PRESSAO EM ACO INOX REF. TEL-5303 OU EQUIVALENTE</t>
  </si>
  <si>
    <t>11.92.30</t>
  </si>
  <si>
    <t>CX.INSPECAO EM PVC 300X300MM TAMPA FOFO TIPO SOLO</t>
  </si>
  <si>
    <t>11.92.31</t>
  </si>
  <si>
    <t>CONECTOR DE PRESSAO 35MM2 TEL-5015 OU EQUIVALENTE</t>
  </si>
  <si>
    <t>11.92.32</t>
  </si>
  <si>
    <t>BARRA GALVANIZADA A FOGO DIAM. 3/8"X3,4M (RE-BAR)</t>
  </si>
  <si>
    <t>11.92.33</t>
  </si>
  <si>
    <t>TERMINAL EM LATAO 16-50MM2 TEL-5099 OU EQUIVALENTE</t>
  </si>
  <si>
    <t>11.92.34</t>
  </si>
  <si>
    <t>SUPORTE EM LATAO DIAMETRO 1/4"</t>
  </si>
  <si>
    <t>11.92.42</t>
  </si>
  <si>
    <t>CAIXA DE EQUALIZACAO 40X40X15CM COM 11 TERMINAIS</t>
  </si>
  <si>
    <t>11.92.43</t>
  </si>
  <si>
    <t>MOLDE PPS 35-2 PARA SOLDA EXOTERMICA</t>
  </si>
  <si>
    <t>11.92.44</t>
  </si>
  <si>
    <t>CARTUCHO Nº45 PARA SOLDA EXOTERMICA</t>
  </si>
  <si>
    <t>11.92.45</t>
  </si>
  <si>
    <t>ALICATE PEQUENO Z-200</t>
  </si>
  <si>
    <t>11.92.46</t>
  </si>
  <si>
    <t>11.92.48</t>
  </si>
  <si>
    <t>TERMINAL COMPRES.COBRE ESTANH. 1 FURO 50MM TEL5050 OU EQUIVALENTE</t>
  </si>
  <si>
    <t>11.92.49</t>
  </si>
  <si>
    <t>CARTUCHO P/ SOLDA NUMERO 115 TEL-99115 OU EQUIVALENTE</t>
  </si>
  <si>
    <t>11.93</t>
  </si>
  <si>
    <t>PROTECAO INTERNA - CONTRA SURTO</t>
  </si>
  <si>
    <t>11.93.02</t>
  </si>
  <si>
    <t>SUPRESSOR DE SURTO VCL 275V 45KA CLAMPER/EQUIVALENTE</t>
  </si>
  <si>
    <t>12</t>
  </si>
  <si>
    <t>MARCENARIA</t>
  </si>
  <si>
    <t>PORTA DE MADEIRA PARA PINTURA, DE ABRIR, COMPLETA / TARJETA</t>
  </si>
  <si>
    <t>12.03.06</t>
  </si>
  <si>
    <t>PORTA DE MADEIRA PARA PINTURA, 55x160CM, MARCO EM CANTONEIRA DE FERRO, DOBRADIÇA CROMADA E TARJETA LIVRE-OCUPADO</t>
  </si>
  <si>
    <t>12.03.07</t>
  </si>
  <si>
    <t>PORTA DE MADEIRA PARA PINTURA, 55x180CM, MARCO EM CANTONEIRA DE FERRO, DOBRADIÇAS E TRINCO CROMADOS</t>
  </si>
  <si>
    <t>12.03.12</t>
  </si>
  <si>
    <t>PORTA DE MADEIRA PARA PINTURA, 60x165CM, FERRAGENS EM LATÃO P/DIVISÓRIAS DE PEDRA E TARJETA LIVRE-OCUPADO</t>
  </si>
  <si>
    <t>12.03.14</t>
  </si>
  <si>
    <t>PORTA DE MADEIRA PARA PINTURA, 55x180CM, MARCO EM CANTONEIRA DE FERRO, DOBRADIÇAS CROMADAS E TARJETA LIVRE-OCUPADO</t>
  </si>
  <si>
    <t>12.03.21</t>
  </si>
  <si>
    <t>PORTA DE MADEIRA PARA PINTURA, 60x165CM, MARCO EM CANTONEIRA DE FERRO, DOBRADIÇAS CROMADAS E TARJETA LIVRE-OCUPADO</t>
  </si>
  <si>
    <t>PORTA DE MADEIRA PARA PINTURA, E=35MM, NUCLEO SARRAFEADO, INCLUSIVE FERRAGENS</t>
  </si>
  <si>
    <t>12.04.31</t>
  </si>
  <si>
    <t>PORTA DE MADEIRA PARA PINTURA, 60 X 210 CM, E=35MM, C/MARCO, ALIZAR E DOBRADIÇAS (EXCLUSIVE FECHADURA)</t>
  </si>
  <si>
    <t>12.04.32</t>
  </si>
  <si>
    <t>PORTA DE MADEIRA PARA PINTURA, 70 X 210 CM, E=35MM, C/MARCO, ALIZAR E DOBRADIÇAS (EXCLUSIVE FECHADURA)</t>
  </si>
  <si>
    <t>12.04.33</t>
  </si>
  <si>
    <t>PORTA DE MADEIRA PARA PINTURA, 80 X 210 CM, E=35MM, C/MARCO, ALIZAR E DOBRADIÇAS (EXCLUSIVE FECHADURA)</t>
  </si>
  <si>
    <t>12.04.34</t>
  </si>
  <si>
    <t>PORTA DE MADEIRA PARA PINTURA, 90 X 210 CM, E=35MM, C/MARCO, ALIZAR E DOBRADIÇAS (EXCLUSIVE FECHADURA)</t>
  </si>
  <si>
    <t>12.04.40</t>
  </si>
  <si>
    <t>PORTA DE MADEIRA P/PINTURA, 80 X 210 CM, E=35MM, C/MARCO, ALIZAR, DOBRADIÇAS E FECHADURA, C/PROTEÇÃO DE BORRACHA H=40CM E BARRA DE APOIO EM AÇO INOX</t>
  </si>
  <si>
    <t>12.04.41</t>
  </si>
  <si>
    <t>PORTA DE MADEIRA P/PINTURA, 90 X 210 CM, E=35MM, C/MARCO, ALIZAR, DOBRADIÇAS E FECHADURA, C/PROTEÇÃO DE BORRACHA H=40CM E BARRA DE APOIO EM AÇO INOX</t>
  </si>
  <si>
    <t>ESQUADRIA DE MADEIRA PADRAO SUDECAP</t>
  </si>
  <si>
    <t>12.10.05</t>
  </si>
  <si>
    <t>PORTA DE MADEIRA PARA PINTURA, 02 FOLHAS, 150 X 210 CM, E=35MM, C/DOBRADIÇAS (EXCLUSIVE MARCO, ALIZAR E FECHADURA)</t>
  </si>
  <si>
    <t>12.30</t>
  </si>
  <si>
    <t>FOLHA DE PORTA DE MADEIRA PARA PINTURA, E=35MM, NUCLEO SARRAFEADO</t>
  </si>
  <si>
    <t>12.30.05</t>
  </si>
  <si>
    <t>FOLHA DE PORTA DE MADEIRA P/PINTURA, E=35MM, NUCLEO SARRAFEADO, LARG. &lt;= 60 CM, ALT. &lt;= 180 CM</t>
  </si>
  <si>
    <t>12.30.10</t>
  </si>
  <si>
    <t>FOLHA DE PORTA DE MADEIRA P/PINTURA, E=35MM, NUCLEO SARRAFEADO, 60 X 210 CM</t>
  </si>
  <si>
    <t>12.30.11</t>
  </si>
  <si>
    <t>FOLHA DE PORTA DE MADEIRA P/PINTURA, E=35MM, NUCLEO SARRAFEADO, 70 X 210 CM</t>
  </si>
  <si>
    <t>12.30.12</t>
  </si>
  <si>
    <t>FOLHA DE PORTA DE MADEIRA P/PINTURA, E=35MM, NUCLEO SARRAFEADO, 80 X 210 CM</t>
  </si>
  <si>
    <t>12.40</t>
  </si>
  <si>
    <t>MARCO DE MADEIRA, INCLUSIVE ALIZARES</t>
  </si>
  <si>
    <t>12.40.05</t>
  </si>
  <si>
    <t>MARCO DE MADEIRA P/PORTA 60 X 210 CM, LARGURA = 14 CM, INCLUSIVE ALIZARES</t>
  </si>
  <si>
    <t>12.40.06</t>
  </si>
  <si>
    <t>MARCO DE MADEIRA P/PORTA 70 X 210 CM, LARGURA = 14 CM, INCLUSIVE ALIZARES</t>
  </si>
  <si>
    <t>12.40.07</t>
  </si>
  <si>
    <t>MARCO DE MADEIRA P/PORTA 80 X 210 CM, LARGURA = 14 CM, INCLUSIVE ALIZARES</t>
  </si>
  <si>
    <t>12.50</t>
  </si>
  <si>
    <t>FECHADURA, TARJETA E DOBRADIÇA</t>
  </si>
  <si>
    <t>12.50.08</t>
  </si>
  <si>
    <t>FECHADURA CROMADA, COMPLETA, C/MAÇANETA E ROSETA, P/PORTAS EXTERNAS</t>
  </si>
  <si>
    <t>12.50.09</t>
  </si>
  <si>
    <t>FECHADURA CROMADA, COMPLETA, C/MAÇANETA E ROSETA, P/PORTAS INTERNAS</t>
  </si>
  <si>
    <t>12.50.10</t>
  </si>
  <si>
    <t>FECHADURA CROMADA, COMPLETA, C/MAÇANETA E ROSETA, P/PORTAS BANHEIRO</t>
  </si>
  <si>
    <t>12.50.11</t>
  </si>
  <si>
    <t>FECHADURA CROMADA, COMPLETA, PERFIL ESTREITO C/ESPELHO, P/PORTAS INTERNAS/EXTERNAS</t>
  </si>
  <si>
    <t>12.50.12</t>
  </si>
  <si>
    <t>FECHADURA CROMADA, COMPLETA, P/PORTAS DE CORRER</t>
  </si>
  <si>
    <t>12.50.21</t>
  </si>
  <si>
    <t>TRINCO TARJETA ZINCADO P/PORTAS</t>
  </si>
  <si>
    <t>12.50.22</t>
  </si>
  <si>
    <t>12.50.41</t>
  </si>
  <si>
    <t>DOBRADIÇA DE METAL CROMADO 3"X2 1/2" ESP=2MM</t>
  </si>
  <si>
    <t>12.50.43</t>
  </si>
  <si>
    <t>DOBRADIÇA DE METAL CROMADO 3 1/2" X 2 1/4" ESP=1,5MM</t>
  </si>
  <si>
    <t>12.50.44</t>
  </si>
  <si>
    <t>DOBRADIÇA DE METAL CROMADO 3 1/2" X 3" ESP=2MM</t>
  </si>
  <si>
    <t>13</t>
  </si>
  <si>
    <t>SERRALHERIA</t>
  </si>
  <si>
    <t>13.31</t>
  </si>
  <si>
    <t>PORTAO EM TELA</t>
  </si>
  <si>
    <t>13.31.10</t>
  </si>
  <si>
    <t>PT10-120X210CM-TUBO D=2"TELA 2", 1 FOL.DE ABRIR</t>
  </si>
  <si>
    <t>13.32</t>
  </si>
  <si>
    <t>PORTAO EM CHAPA E PERFIL DE FERRO</t>
  </si>
  <si>
    <t>13.32.01</t>
  </si>
  <si>
    <t>PCH1-120X210CM-CHAPA TRAPEZOIDAL 18, 1 FOL. ABRIR</t>
  </si>
  <si>
    <t>13.32.02</t>
  </si>
  <si>
    <t>PCH2-300X240CM-CHAPA TRAPEZOIDAL 18, 2 FOL. ABRIR</t>
  </si>
  <si>
    <t>13.38</t>
  </si>
  <si>
    <t>GRADES</t>
  </si>
  <si>
    <t>13.38.03</t>
  </si>
  <si>
    <t>GRADE DE FERRO QUADRADO 3/8" - 2,60X1,60 M</t>
  </si>
  <si>
    <t>13.38.27</t>
  </si>
  <si>
    <t>GRADIL NYLOFOR H=1.03 M INCLUSIVE POSTE OU EQUIVALENTE</t>
  </si>
  <si>
    <t>13.38.28</t>
  </si>
  <si>
    <t>GRADIL NYLOFOR H=1.53 M INCLUSIVE POSTE OU EQUIVALENTE</t>
  </si>
  <si>
    <t>GRADIL NYLOFOR H=2.03 M INCLUSIVE POSTE OU EQUIVALENTE</t>
  </si>
  <si>
    <t>13.38.30</t>
  </si>
  <si>
    <t>GRADIL NYLOFOR H=2.43 M INCLUSIVE POSTE OU EQUIVALENTE</t>
  </si>
  <si>
    <t>13.40</t>
  </si>
  <si>
    <t>GUARDA-CORPO E CORRIMAO</t>
  </si>
  <si>
    <t>13.40.53</t>
  </si>
  <si>
    <t>13.40.55</t>
  </si>
  <si>
    <t>13.40.56</t>
  </si>
  <si>
    <t>13.40.57</t>
  </si>
  <si>
    <t>13.40.58</t>
  </si>
  <si>
    <t>13.40.59</t>
  </si>
  <si>
    <t>13.40.65</t>
  </si>
  <si>
    <t>BARRA APOIO DEFICIENTE TUBO METAL.CROMADO D=1 1/2"</t>
  </si>
  <si>
    <t>13.55</t>
  </si>
  <si>
    <t>ACESSORIOS E PEÇAS COMPLEMENTARES</t>
  </si>
  <si>
    <t>13.55.01</t>
  </si>
  <si>
    <t>ALÇAPAO - 60X60 CM, CAIXILHO CHAPA 18</t>
  </si>
  <si>
    <t>13.55.02</t>
  </si>
  <si>
    <t>ALÇAPAO - 80X80 CM, CAIXILHO CHAPA 18</t>
  </si>
  <si>
    <t>13.55.21</t>
  </si>
  <si>
    <t>ESCADA MARINHEIRO-TB GALV.D=3/4" C/ GRADIL-TIPO 2</t>
  </si>
  <si>
    <t>13.55.30</t>
  </si>
  <si>
    <t>BATE-RODAS EM TUBO GALVANIZADO PINTADO D=3"</t>
  </si>
  <si>
    <t>13.55.41</t>
  </si>
  <si>
    <t>MASTRO P/ BANDEIRA GALV.D=2",E=3,65MM,H=6M PINTADO</t>
  </si>
  <si>
    <t>13.70</t>
  </si>
  <si>
    <t>PADRAO GRUPO ESCOLAR</t>
  </si>
  <si>
    <t>13.70.05</t>
  </si>
  <si>
    <t>J1- JANELA DE CORRER DE FERRO 1X1/8" - 1,6 X 1,6 M</t>
  </si>
  <si>
    <t>13.70.06</t>
  </si>
  <si>
    <t>J9- JANELA DE CORRER DE FERRO 1X1/8" - 3,0 X 1,6 M</t>
  </si>
  <si>
    <t>13.70.07</t>
  </si>
  <si>
    <t>J12- JANELA DE CORRER DE FERRO 1X1/8"- 2,0 X 1,6 M</t>
  </si>
  <si>
    <t>13.70.08</t>
  </si>
  <si>
    <t>J7- JANELA DE CORRER DE FERRO 1X1/8"- 2,6 X 1,6 M</t>
  </si>
  <si>
    <t>13.70.18</t>
  </si>
  <si>
    <t>J2- BASCULANTE DE FERRO 1X1/8" - 1,6 X 0,5 M</t>
  </si>
  <si>
    <t>13.70.20</t>
  </si>
  <si>
    <t>J3- BASCULANTE DE FERRO 1X1/8" - 2,3 X 0,5 M</t>
  </si>
  <si>
    <t>13.70.21</t>
  </si>
  <si>
    <t>J4- BASCULANTE DE FERRO 1X1/8" - 3,2 X 0,5 M</t>
  </si>
  <si>
    <t>13.70.23</t>
  </si>
  <si>
    <t>J5- BASCULANTE DE FERRO 1X1/8" - 2,6 X 0,5 M</t>
  </si>
  <si>
    <t>13.70.35</t>
  </si>
  <si>
    <t>PF1- PORTA DE ABRIR CHAPA DOBRADA 1FL. 0,8 X 2,1 M</t>
  </si>
  <si>
    <t>13.70.36</t>
  </si>
  <si>
    <t>PF2- PORTA DE ABRIR CHAPA DOBRADA 1FL. 0,6 X 2,1 M</t>
  </si>
  <si>
    <t>13.70.37</t>
  </si>
  <si>
    <t>PF7- PORTA DE ABRIR CHAPA DOBRADA 1FL. 1,0 X 2,1 M</t>
  </si>
  <si>
    <t>13.70.39</t>
  </si>
  <si>
    <t>PF6- PORTA DE ABRIR CHAPA DOBRADA 2FLS. 1,6X2,1 M</t>
  </si>
  <si>
    <t>13.70.43</t>
  </si>
  <si>
    <t>PF4- PORTA DE CORRER CHAPA DOBRADA 2FLS. 1,5X2,1 M</t>
  </si>
  <si>
    <t>13.70.62</t>
  </si>
  <si>
    <t>PT2- PORTA DE ABRIR DE FERRO E TELA 1 FL.0,8X1,25M</t>
  </si>
  <si>
    <t>13.72</t>
  </si>
  <si>
    <t>PADRAO POLICLINICA</t>
  </si>
  <si>
    <t>13.72.20</t>
  </si>
  <si>
    <t>J3- MAXIMO AR DE METALON - 1,65 X 2,90 M</t>
  </si>
  <si>
    <t>13.72.22</t>
  </si>
  <si>
    <t>J5- MAXIMO AR DE METALON - 1,65 X 3,20 M</t>
  </si>
  <si>
    <t>13.74</t>
  </si>
  <si>
    <t>PADRAO UNIDADE DE SAUDE</t>
  </si>
  <si>
    <t>13.74.05</t>
  </si>
  <si>
    <t>MAXIMO AR DE METALON - 0,6 X 1,2 M</t>
  </si>
  <si>
    <t>13.74.06</t>
  </si>
  <si>
    <t>MAXIMO AR DE METALON - 0,6 X 2,0 M</t>
  </si>
  <si>
    <t>13.76</t>
  </si>
  <si>
    <t>PADRAO CENTRO DE SAUDE</t>
  </si>
  <si>
    <t>13.76.05</t>
  </si>
  <si>
    <t>JF1- BASCULANTE DE FERRO 3/4X1/8"- 3,0 X 1,0 M</t>
  </si>
  <si>
    <t>13.76.09</t>
  </si>
  <si>
    <t>JF3- BASCULANTE DE FERRO 3/4X1/8"- 0,5 X 1,0 M</t>
  </si>
  <si>
    <t>13.76.11</t>
  </si>
  <si>
    <t>JF4- BASCULANTE DE FERRO 3/4X1/8"- 1,1 X 1,5 M</t>
  </si>
  <si>
    <t>13.76.27</t>
  </si>
  <si>
    <t>PF2-PORTA DE ABRIR - VENEZIANA - CHAPA - 0,7X2,8 M</t>
  </si>
  <si>
    <t>13.76.29</t>
  </si>
  <si>
    <t>PF2A-PORTA DE ABRIR-VENEZIANA-CHAPA - 0,8 X 2,8 M</t>
  </si>
  <si>
    <t>13.76.30</t>
  </si>
  <si>
    <t>PF2B-PORTA DE ABRIR-VENEZIANA-CHAPA - 0,9 X 2,8 M</t>
  </si>
  <si>
    <t>13.76.50</t>
  </si>
  <si>
    <t>PORTAO DE METALON 50X20 A CADA 15CM - 2,2 X 2,0 M</t>
  </si>
  <si>
    <t>13.76.52</t>
  </si>
  <si>
    <t>PORTAO DE METALON 50X20 A CADA 15CM - 1,1 X 2,0 M</t>
  </si>
  <si>
    <t>13.78</t>
  </si>
  <si>
    <t>PADRAO CRECHE</t>
  </si>
  <si>
    <t>13.78.20</t>
  </si>
  <si>
    <t>P-2 PORTA DE CORRER DE METALON 1 FL 1,20 X 2,20 M</t>
  </si>
  <si>
    <t>13.78.25</t>
  </si>
  <si>
    <t>PORTA DE CORRER DE FERRO/TELA ARTISTEX 1,75X2,10 M</t>
  </si>
  <si>
    <t>13.78.55</t>
  </si>
  <si>
    <t>GUICHE DE ABRIR DE METALON 2 FL 0,9 X 0,7 M</t>
  </si>
  <si>
    <t>14</t>
  </si>
  <si>
    <t>REVESTIMENTO COM ARGAMASSA DE CIMENTO, CAL E AREIA</t>
  </si>
  <si>
    <t>CHAPISCO COM ARGAMASSA 1:3 CIM./AREIA, A COLHER</t>
  </si>
  <si>
    <t>14.05.07</t>
  </si>
  <si>
    <t>CHAPISCO COM ARGAMASSA 1:3 CIM./AREIA, A PENEIRA</t>
  </si>
  <si>
    <t>EMBOÇO COM ARGAMASSA 1:6 CIMENTO E AREIA</t>
  </si>
  <si>
    <t>REBOCO COM ARGAMASSA 1:7 CIMENTO E AREIA</t>
  </si>
  <si>
    <t>14.05.34</t>
  </si>
  <si>
    <t>REBOCO COM ARGAMASSA 1:4</t>
  </si>
  <si>
    <t>14.05.41</t>
  </si>
  <si>
    <t>REBOCO COM ARGAMASSA 1:4 E SIKA 1 /EQUIVALENTE</t>
  </si>
  <si>
    <t>14.05.43</t>
  </si>
  <si>
    <t>REBOCO COM ARGAMASSA 1:4 NATADO (BARRA LISA)</t>
  </si>
  <si>
    <t>14.05.61</t>
  </si>
  <si>
    <t>REBOCO TIPO MASSA FINA COM ARGAMASSA 1:7</t>
  </si>
  <si>
    <t>14.05.71</t>
  </si>
  <si>
    <t>SULCO NO REBOCO LARGURA=2CM</t>
  </si>
  <si>
    <t>14.05.77</t>
  </si>
  <si>
    <t>ABERTURA DE JUNTA EM ARGAMASSA DE REVEST.L=1 A 2CM</t>
  </si>
  <si>
    <t>REVESTIMENTO COM ARGAMASSA ESPECIAL</t>
  </si>
  <si>
    <t>14.06.01</t>
  </si>
  <si>
    <t>REVESTIMENTO COM ARGAMASSA BARITADA</t>
  </si>
  <si>
    <t>REVESTIMENTO INTERNO EM GESSO</t>
  </si>
  <si>
    <t>14.07.01</t>
  </si>
  <si>
    <t>REVESTIMENTO DE PAREDES INTERNAS E TETOS EM GESSO</t>
  </si>
  <si>
    <t>14.15</t>
  </si>
  <si>
    <t>REVESTIMENTO COM AZULEJO</t>
  </si>
  <si>
    <t>14.15.05</t>
  </si>
  <si>
    <t>BRANCO 15X15 CM, EXTRA</t>
  </si>
  <si>
    <t>14.15.06</t>
  </si>
  <si>
    <t>BRANCO 20X20CM, EXTRA</t>
  </si>
  <si>
    <t>14.17</t>
  </si>
  <si>
    <t>REVESTIMENTO COM CERAMICA</t>
  </si>
  <si>
    <t>14.17.09</t>
  </si>
  <si>
    <t>10X10CM LINHA ARQUITETURAL BEGE/BRANCO ELIANE/EQUIVALENTE</t>
  </si>
  <si>
    <t>14.17.10</t>
  </si>
  <si>
    <t>10X10CM ARQUITE. VERDE/AZUL/CINZA MEDIO ELIANE/EQUIVALENTE</t>
  </si>
  <si>
    <t>14.17.11</t>
  </si>
  <si>
    <t>10X10CM ARQUITE.AZUL/VERDE/DAMASCO ESCURO ELIANE/S</t>
  </si>
  <si>
    <t>14.17.12</t>
  </si>
  <si>
    <t>10X10CM LINHA ARQUITETURAL COR CEREJA ELIANE/EQUIVALENTE</t>
  </si>
  <si>
    <t>14.17.13</t>
  </si>
  <si>
    <t>25X33,5 CM LINHA FORMA SLIM BRANCA ELIANE/EQUIVALENTE</t>
  </si>
  <si>
    <t>14.21</t>
  </si>
  <si>
    <t>REVESTIMENTO COM PEDRA</t>
  </si>
  <si>
    <t>14.21.03</t>
  </si>
  <si>
    <t>ARREMATE EM ARDOSIA H=5CM</t>
  </si>
  <si>
    <t>14.21.05</t>
  </si>
  <si>
    <t>ARDOSIA 40 X 40 CM</t>
  </si>
  <si>
    <t>14.21.10</t>
  </si>
  <si>
    <t>MARMORE BRANCO NACIONAL, E= 2 CM</t>
  </si>
  <si>
    <t>14.21.11</t>
  </si>
  <si>
    <t>GRANITO CINZA CORUMBA E=2CM</t>
  </si>
  <si>
    <t>14.35</t>
  </si>
  <si>
    <t>COMPLEMENTO PARA ARREMATE CERAMICO</t>
  </si>
  <si>
    <t>14.35.02</t>
  </si>
  <si>
    <t>CANTONEIRA ALUMINIO P/ ACABAMENTO DE QUINA DS-020</t>
  </si>
  <si>
    <t>15</t>
  </si>
  <si>
    <t>PISOS, RODAPES, SOLEIRAS E PEITORIS</t>
  </si>
  <si>
    <t>15.02.05</t>
  </si>
  <si>
    <t>E= 6,0 CM, SEM JUNTA FCK&gt;= 20 MPA (MANUAL)</t>
  </si>
  <si>
    <t>15.02.07</t>
  </si>
  <si>
    <t>E=  8,0 CM, SEM JUNTA FCK &gt;= 20 MPA (MANUAL)</t>
  </si>
  <si>
    <t>15.02.09</t>
  </si>
  <si>
    <t>E= 10,0 CM, SEM JUNTA FCK &gt;= 20MPA</t>
  </si>
  <si>
    <t>15.02.15</t>
  </si>
  <si>
    <t>E=  6 CM, COM JUNTA DE MADEIRA DE 2 X 2 M</t>
  </si>
  <si>
    <t>15.02.17</t>
  </si>
  <si>
    <t>E=  8 CM, COM JUNTA DE MADEIRA DE 2 X 2 M</t>
  </si>
  <si>
    <t>15.02.19</t>
  </si>
  <si>
    <t>E= 10 CM, COM JUNTA DE MADEIRA DE 2 X 2 M</t>
  </si>
  <si>
    <t>CONCRETO &gt;=20MPA USINADO E=8CM MECANIZ.(INCL.TELA)</t>
  </si>
  <si>
    <t>CONTRAPISO DESEMPENADO, COM ARG.1:3 SEM JUNTA</t>
  </si>
  <si>
    <t>15.04.05</t>
  </si>
  <si>
    <t>E= 2,0 CM</t>
  </si>
  <si>
    <t>15.04.06</t>
  </si>
  <si>
    <t>E= 2,5 CM</t>
  </si>
  <si>
    <t>15.04.07</t>
  </si>
  <si>
    <t>E= 3,0 CM</t>
  </si>
  <si>
    <t>15.05</t>
  </si>
  <si>
    <t>PISO CIMENT.DESEMP.FELTRADO,ARG.1:3,JUNTA PL.17X3M</t>
  </si>
  <si>
    <t>15.05.06</t>
  </si>
  <si>
    <t>E= 2,5 CM, COM JUNTA DE 2 X 2 M</t>
  </si>
  <si>
    <t>15.05.07</t>
  </si>
  <si>
    <t>E= 3,0 CM, COM JUNTA DE 2 X 2 M</t>
  </si>
  <si>
    <t>15.05.16</t>
  </si>
  <si>
    <t>E= 2,5 CM, COM JUNTA DE 1 X 1 M</t>
  </si>
  <si>
    <t>15.05.17</t>
  </si>
  <si>
    <t>E= 3,0 CM, COM JUNTA DE 1 X 1 M</t>
  </si>
  <si>
    <t>15.05.26</t>
  </si>
  <si>
    <t>E= 2,5 CM, COM JUNTA DE 0,60 X 0,60 M</t>
  </si>
  <si>
    <t>15.05.27</t>
  </si>
  <si>
    <t>E= 3,0 CM, COM JUNTA DE 0,60 X 0,60 M</t>
  </si>
  <si>
    <t>15.06</t>
  </si>
  <si>
    <t>PISO CIMENTADO NATADO COM ARGAMASSA 1:3, SEM JUNTA</t>
  </si>
  <si>
    <t>15.06.05</t>
  </si>
  <si>
    <t>15.06.06</t>
  </si>
  <si>
    <t>15.06.07</t>
  </si>
  <si>
    <t>15.07</t>
  </si>
  <si>
    <t>PISO CIMENTADO NATADO COM ARG.1:3 JUNTA PL. 17x3MM</t>
  </si>
  <si>
    <t>15.07.06</t>
  </si>
  <si>
    <t>E= 2,5 CM COM JUNTA DE 2 X 2 M</t>
  </si>
  <si>
    <t>15.07.07</t>
  </si>
  <si>
    <t>E= 3,0 CM COM JUNTA DE 2 X 2 M</t>
  </si>
  <si>
    <t>15.07.16</t>
  </si>
  <si>
    <t>E= 2,5 CM COM JUNTA DE 1 X 1 M</t>
  </si>
  <si>
    <t>15.07.17</t>
  </si>
  <si>
    <t>E= 3,0 CM COM JUNTA DE 1 X 1 M</t>
  </si>
  <si>
    <t>15.07.26</t>
  </si>
  <si>
    <t>E= 2,5 CM COM JUNTA DE 0,60 X 0,60 M</t>
  </si>
  <si>
    <t>15.07.27</t>
  </si>
  <si>
    <t>E= 3,0 CM COM JUNTA DE 0,60 X 0,60 M</t>
  </si>
  <si>
    <t>15.08</t>
  </si>
  <si>
    <t>PISO CIMENTADO ACAB. LISO ARGAMASSA 1:3 JUNTA SECA</t>
  </si>
  <si>
    <t>15.08.01</t>
  </si>
  <si>
    <t>15.08.02</t>
  </si>
  <si>
    <t>15.15</t>
  </si>
  <si>
    <t>15.15.05</t>
  </si>
  <si>
    <t>TACO DE IPE EXTRA 7 X 21 CM</t>
  </si>
  <si>
    <t>15.17</t>
  </si>
  <si>
    <t>15.17.20</t>
  </si>
  <si>
    <t>PEI-5 (33,5X33,5)CM URBANUS GRAY/WHITE ELIANE/EQUIVALENTE</t>
  </si>
  <si>
    <t>15.17.22</t>
  </si>
  <si>
    <t>PEI-5 45X45CM CARGO PLUS COR GRAY/WHITE ELIANE/EQUIVALENTE</t>
  </si>
  <si>
    <t>15.20</t>
  </si>
  <si>
    <t>PISO DE PEDRA EM PLACAS</t>
  </si>
  <si>
    <t>15.20.05</t>
  </si>
  <si>
    <t>15.20.07</t>
  </si>
  <si>
    <t>MARMORE BRANCO NACIONAL E= 2 CM</t>
  </si>
  <si>
    <t>15.20.09</t>
  </si>
  <si>
    <t>MARMORE BRANCO NACIONAL E= 3 CM</t>
  </si>
  <si>
    <t>15.22</t>
  </si>
  <si>
    <t>PISO DE LADRILHO HIDRAULICO</t>
  </si>
  <si>
    <t>15.22.05</t>
  </si>
  <si>
    <t>20 X 20 CM, NA COR NATURAL</t>
  </si>
  <si>
    <t>15.22.10</t>
  </si>
  <si>
    <t>20 X 20 CM, DIRECIONAL EM COR AMARELA/VERMELHA</t>
  </si>
  <si>
    <t>15.22.11</t>
  </si>
  <si>
    <t>20 X 20 CM, TATIL EM COR AMARELA/VERMELHA</t>
  </si>
  <si>
    <t>15.22.15</t>
  </si>
  <si>
    <t>25 X 25 CM, NA COR NATURAL</t>
  </si>
  <si>
    <t>15.25</t>
  </si>
  <si>
    <t>PISO VINILICO E DE BORRACHA</t>
  </si>
  <si>
    <t>15.25.05</t>
  </si>
  <si>
    <t>PISO VINILICO 30 X 30 CM E= 2 MM FIXADO COM COLA</t>
  </si>
  <si>
    <t>15.25.25</t>
  </si>
  <si>
    <t>PISO DE BORRACHA PASTILHADO 50X50CMX3MM C/ COLA PLURIG.</t>
  </si>
  <si>
    <t>15.25.26</t>
  </si>
  <si>
    <t>PISO DE BORRACHA RECICLADA COR PRETA (PLAYGROUND)</t>
  </si>
  <si>
    <t>15.33</t>
  </si>
  <si>
    <t>PISO DE TIJOLO</t>
  </si>
  <si>
    <t>15.33.05</t>
  </si>
  <si>
    <t>CERAMICO MACIÇO PRENSADO, TIPO MORGAN OU EQUIVALENTE</t>
  </si>
  <si>
    <t>15.35</t>
  </si>
  <si>
    <t>15.35.25</t>
  </si>
  <si>
    <t>CONC.10MPA 6CM, ARG.1:3 2CM, JUNTA SECA 3M MANUAL</t>
  </si>
  <si>
    <t>15.35.27</t>
  </si>
  <si>
    <t>CONCRETO 10 MPA - 6CM E ARG. 1:3 - 2CM, SEM JUNTA</t>
  </si>
  <si>
    <t>15.35.28</t>
  </si>
  <si>
    <t>CONCRETO &gt;=20MPA USINADO E=8CM MECANIZ. (INCL.TELA E POLIMENTO)</t>
  </si>
  <si>
    <t>15.35.29</t>
  </si>
  <si>
    <t>BASE EM COLCHAO DE BRITA ESP.5CM P/ PISO DE PATIO</t>
  </si>
  <si>
    <t>15.36</t>
  </si>
  <si>
    <t>PISO DE CONCRETO (QUADRA)</t>
  </si>
  <si>
    <t>15.36.02</t>
  </si>
  <si>
    <t>15.36.03</t>
  </si>
  <si>
    <t>BASE EM COLCHAO DE BRITA ESP.5CM P/ PISO DE QUADRA</t>
  </si>
  <si>
    <t>15.37</t>
  </si>
  <si>
    <t>15.37.05</t>
  </si>
  <si>
    <t>CALÇADA PORTUGUESA-FORNEC. E ASSENT.,INCL. COLCHAO</t>
  </si>
  <si>
    <t>15.37.10</t>
  </si>
  <si>
    <t>REMOÇAO E REASSENTAMENTO DE CALÇADA PORTUGUESA</t>
  </si>
  <si>
    <t>15.40</t>
  </si>
  <si>
    <t>15.40.04</t>
  </si>
  <si>
    <t>SUCUPIRA OU IPE H= 7 CM</t>
  </si>
  <si>
    <t>15.46</t>
  </si>
  <si>
    <t>RODAPE DE PEDRA</t>
  </si>
  <si>
    <t>15.46.02</t>
  </si>
  <si>
    <t>ARDOSIA H= 5 CM</t>
  </si>
  <si>
    <t>15.46.04</t>
  </si>
  <si>
    <t>ARDOSIA H= 7 CM</t>
  </si>
  <si>
    <t>15.46.08</t>
  </si>
  <si>
    <t>MARMORE BRANCO, H= 7 CM</t>
  </si>
  <si>
    <t>15.48</t>
  </si>
  <si>
    <t>RODAPE DE ARGAMASSA 1:3</t>
  </si>
  <si>
    <t>15.48.02</t>
  </si>
  <si>
    <t>H= 5 CM</t>
  </si>
  <si>
    <t>15.48.04</t>
  </si>
  <si>
    <t>H= 7 CM</t>
  </si>
  <si>
    <t>15.54</t>
  </si>
  <si>
    <t>SOLEIRA DE PEDRA</t>
  </si>
  <si>
    <t>15.54.02</t>
  </si>
  <si>
    <t>SOLEIRA DE MARMORE BRANCO, E= 2 CM</t>
  </si>
  <si>
    <t>15.54.03</t>
  </si>
  <si>
    <t>SOLEIRA DE MARMORE BRANCO, E= 3 CM</t>
  </si>
  <si>
    <t>15.54.05</t>
  </si>
  <si>
    <t>SOLEIRA DE ARDOSIA, E= 2 CM</t>
  </si>
  <si>
    <t>15.54.07</t>
  </si>
  <si>
    <t>SOLEIRA DE GRANITO CINZA CORUMBA E= 2 CM</t>
  </si>
  <si>
    <t>15.58</t>
  </si>
  <si>
    <t>PEITORIL DE PEDRA</t>
  </si>
  <si>
    <t>15.58.02</t>
  </si>
  <si>
    <t>PEITORIL DE MARMORE BRANCO, E= 2 CM</t>
  </si>
  <si>
    <t>15.58.03</t>
  </si>
  <si>
    <t>PEITORIL DE MARMORE BRANCO, E= 3 CM</t>
  </si>
  <si>
    <t>15.58.05</t>
  </si>
  <si>
    <t>PEITORIL DE ARDOSIA,  E= 2 CM</t>
  </si>
  <si>
    <t>15.60</t>
  </si>
  <si>
    <t>15.60.20</t>
  </si>
  <si>
    <t>FCK &gt;= 20 MPA, L= 20 CM</t>
  </si>
  <si>
    <t>15.60.25</t>
  </si>
  <si>
    <t>FCK &gt;= 20 MPA, L= 25 CM</t>
  </si>
  <si>
    <t>15.60.36</t>
  </si>
  <si>
    <t>FCK &gt;= 20 MPA, L= 36 CM</t>
  </si>
  <si>
    <t>15.60.40</t>
  </si>
  <si>
    <t>FCK &gt;= 20 MPA, L= 40 CM</t>
  </si>
  <si>
    <t>15.60.56</t>
  </si>
  <si>
    <t>FCK &gt;= 20 MPA, L= 56 CM</t>
  </si>
  <si>
    <t>15.60.60</t>
  </si>
  <si>
    <t>FCK &gt;= 20 MPA, P/ J1, COM C=2,20M</t>
  </si>
  <si>
    <t>15.60.61</t>
  </si>
  <si>
    <t>FCK &gt;= 20 MPA, P/ J7, COM C=3,20M</t>
  </si>
  <si>
    <t>16</t>
  </si>
  <si>
    <t>VIDROS, ESPELHOS E ACESSORIOS</t>
  </si>
  <si>
    <t>VIDRO LISO</t>
  </si>
  <si>
    <t>16.02.02</t>
  </si>
  <si>
    <t>INCOLOR, E= 3MM, COLOCADO</t>
  </si>
  <si>
    <t>16.02.03</t>
  </si>
  <si>
    <t>INCOLOR, E= 4MM, COLOCADO</t>
  </si>
  <si>
    <t>16.04.05</t>
  </si>
  <si>
    <t>E= 4MM, COLOCADO</t>
  </si>
  <si>
    <t>VIDRO CANELADO</t>
  </si>
  <si>
    <t>16.06.05</t>
  </si>
  <si>
    <t>16.08</t>
  </si>
  <si>
    <t>16.08.05</t>
  </si>
  <si>
    <t>BRANCO,  E= 7MM, COLOCADO</t>
  </si>
  <si>
    <t>16.20</t>
  </si>
  <si>
    <t>ESPELHO NACIONAL</t>
  </si>
  <si>
    <t>E= 4MM, COLOCADO COM PARAFUSO FINESON</t>
  </si>
  <si>
    <t>16.20.07</t>
  </si>
  <si>
    <t>60 x 60 CM, E= 4MM, COLOCADO COM PARAFUSO FINESON</t>
  </si>
  <si>
    <t>16.20.11</t>
  </si>
  <si>
    <t>60 X 40 CM, E= 4MM, COLOCADO COM PARAFUSO FINESON</t>
  </si>
  <si>
    <t>16.20.15</t>
  </si>
  <si>
    <t>90 x 60 CM, E= 4MM, COLOCADO COM PARAFUSO FINESON</t>
  </si>
  <si>
    <t>17</t>
  </si>
  <si>
    <t>CAIAÇAO</t>
  </si>
  <si>
    <t>17.01.05</t>
  </si>
  <si>
    <t>LISA, SOBRE REBOCO OU CONCRETO</t>
  </si>
  <si>
    <t>17.01.06</t>
  </si>
  <si>
    <t>LISA, SOBRE ALVENARIA</t>
  </si>
  <si>
    <t>17.01.08</t>
  </si>
  <si>
    <t>SOBRE CHAPISCO</t>
  </si>
  <si>
    <t>17.01.09</t>
  </si>
  <si>
    <t>PINTURA DE MEIO FIO COM CAL, 2 DEMAO, INCL.FIXADOR</t>
  </si>
  <si>
    <t>APLICACAO DE LIQUIBRILHO</t>
  </si>
  <si>
    <t>17.02.01</t>
  </si>
  <si>
    <t>APLICACAO DE LIQUIBRILHO UMA DEMAO</t>
  </si>
  <si>
    <t>PINTURA LATEX PVA EXCLUSIVE SELADOR (SEM FUNDO)</t>
  </si>
  <si>
    <t>17.05.05</t>
  </si>
  <si>
    <t>EXCLUSIVE EMASSAMENTO</t>
  </si>
  <si>
    <t>17.05.07</t>
  </si>
  <si>
    <t>EXCLUSIVE EMASSAM. 50% LIQUIBRILHO NA ULTIMA DEMAO</t>
  </si>
  <si>
    <t>17.05.25</t>
  </si>
  <si>
    <t>INCLUSIVE EMASSAMENTO COM MASSA PVA</t>
  </si>
  <si>
    <t>17.05.26</t>
  </si>
  <si>
    <t>INCLUSIVE EMASSAMENTO COM MASSA ACRILICA</t>
  </si>
  <si>
    <t>17.05.27</t>
  </si>
  <si>
    <t>INCLUSIVE EMASSAM. 50% LIQUIBRILHO NA ULTIMA DEMAO</t>
  </si>
  <si>
    <t>LATEX PVA INCLUS. SELADOR PVA OU FUNDO PREPARADOR</t>
  </si>
  <si>
    <t>17.07.05</t>
  </si>
  <si>
    <t>EXCLUSIVE EMASSAMENTO COM SELADOR PVA</t>
  </si>
  <si>
    <t>17.07.06</t>
  </si>
  <si>
    <t>EXCLUSIVE EMASSAMENTO C/FUNDO PREPARADOR DE PAREDE</t>
  </si>
  <si>
    <t>17.07.07</t>
  </si>
  <si>
    <t>EXCLUS.EMASSAMAMENTO, COM SELADOR, 50% LIQUIBRILHO</t>
  </si>
  <si>
    <t>17.07.08</t>
  </si>
  <si>
    <t>EXCLUS.EMASSAMENTO C/FUNDO PREP. 50% LIQUIBRILHO</t>
  </si>
  <si>
    <t>17.07.09</t>
  </si>
  <si>
    <t>INCLUSIVE EMASSAMENTO COM SELADOR PVA</t>
  </si>
  <si>
    <t>17.07.10</t>
  </si>
  <si>
    <t>INCLUSIVE EMASSAMENTO C/FUNDO PREPARADOR DE PAREDE</t>
  </si>
  <si>
    <t>17.07.13</t>
  </si>
  <si>
    <t>INCL.EMASSAMENTO C/SELADOR PVA,50% VERNIZ ACRILICO</t>
  </si>
  <si>
    <t>17.07.14</t>
  </si>
  <si>
    <t>INCL.EMASSAMENTO C/FUNDO PREP., 50%VERNIZ ACRILICO</t>
  </si>
  <si>
    <t>17.07.15</t>
  </si>
  <si>
    <t>EXCL.EMASSAMENTO C/SELADOR PVA,50% VERNIZ ACRILICO</t>
  </si>
  <si>
    <t>PINTURA LATEX PVA INCLUSIVE FUNDO SELADOR ACRILICO</t>
  </si>
  <si>
    <t>17.09.05</t>
  </si>
  <si>
    <t>17.09.07</t>
  </si>
  <si>
    <t>17.09.09</t>
  </si>
  <si>
    <t>INCLUSIVE EMASSAMENTO COM MASSA PVA INTERNO</t>
  </si>
  <si>
    <t>17.09.10</t>
  </si>
  <si>
    <t>INCL. EMASSAMENTO C/ MASSA ACRILICA USO EXTERNO</t>
  </si>
  <si>
    <t>17.09.11</t>
  </si>
  <si>
    <t>INCLUSIVE EMASSAMENTO C/MASSA PVA 50% LIQUIBRILHO</t>
  </si>
  <si>
    <t>17.09.12</t>
  </si>
  <si>
    <t>EXCLUSIVE EMASSAMENTO C/1 DEMAO VERNIZ ACRILICO</t>
  </si>
  <si>
    <t>17.09.14</t>
  </si>
  <si>
    <t>INCL.EMASSAMENTO C/MASSA PVA, 50% VERNIZ ACRILICO</t>
  </si>
  <si>
    <t>17.09.16</t>
  </si>
  <si>
    <t>EXCL.EMASSAMENTO C/SELADOR ACRIL.E 50%VERNIZ ACRIL</t>
  </si>
  <si>
    <t>PINTURA ACRILICA</t>
  </si>
  <si>
    <t>17.15.01</t>
  </si>
  <si>
    <t>FOSCA, SEM MASSA, EM REBOCO SEM SELADOR</t>
  </si>
  <si>
    <t>17.15.02</t>
  </si>
  <si>
    <t>FOSCA, SEM MASSA, EM REBOCO C/ SELADOR ACRILICO</t>
  </si>
  <si>
    <t>17.15.03</t>
  </si>
  <si>
    <t>FOSCA, COM MASSA PVA, EM REBOCO SEM SELADOR</t>
  </si>
  <si>
    <t>17.15.04</t>
  </si>
  <si>
    <t>FOSCA, SEM MASSA, EM REBOCO COM FUNDO PREPARADOR</t>
  </si>
  <si>
    <t>17.15.05</t>
  </si>
  <si>
    <t>FOSCA, COM MASSA ACRILICA, EM REBOCO SEM SELADOR</t>
  </si>
  <si>
    <t>17.15.07</t>
  </si>
  <si>
    <t>FOSCA, C/MASSA ACRILICA EM REBOCO C/FUNDO PREPARAD</t>
  </si>
  <si>
    <t>17.15.09</t>
  </si>
  <si>
    <t>FOSCA, C/MASSA ACRILICA EM REBOCO C/SELADOR ACRILI</t>
  </si>
  <si>
    <t>17.15.11</t>
  </si>
  <si>
    <t>SEMI-BRILHO, SEM MASSA, EM REBOCO SEM SELADOR</t>
  </si>
  <si>
    <t>17.15.12</t>
  </si>
  <si>
    <t>SEMI-BRILHO,SEM MASSA,EM REBOCO C/SELADOR ACRILICO</t>
  </si>
  <si>
    <t>17.15.13</t>
  </si>
  <si>
    <t>SEMI-BRILHO, C/ MASSA PVA, EM REBOCO SEM SELADOR</t>
  </si>
  <si>
    <t>17.15.15</t>
  </si>
  <si>
    <t>SEMI-BRILHO, C/MASSA ACRILICA, EM REBOCO S/SELADOR</t>
  </si>
  <si>
    <t>17.15.17</t>
  </si>
  <si>
    <t>SEMI-BRILHO, C/MASSA ACRILICA EM REBOCO C/SEL.ACRI</t>
  </si>
  <si>
    <t>17.15.18</t>
  </si>
  <si>
    <t>SEMI-BRILHO C/MASSA ACRILICA EM REBOCO C/FUNDO PRE</t>
  </si>
  <si>
    <t>17.25</t>
  </si>
  <si>
    <t>PINTURA ESMALTE SINTETICO</t>
  </si>
  <si>
    <t>17.25.04</t>
  </si>
  <si>
    <t>ACETINADO S/ MASSA EM PAREDE S/ SELADOR ACRILICO</t>
  </si>
  <si>
    <t>17.25.21</t>
  </si>
  <si>
    <t>ACETINADO S/MASSA C/FUNDO BRANCO EM ESQ. MADEIRA</t>
  </si>
  <si>
    <t>17.25.22</t>
  </si>
  <si>
    <t>ACETINADO S/MASSA C/FUNDO BRANCO EM PEÇAS  MADEIRA</t>
  </si>
  <si>
    <t>17.25.24</t>
  </si>
  <si>
    <t>ACETINADO C/MASSA OLEO FUNDO BR. ESQUADRIA MADEIRA</t>
  </si>
  <si>
    <t>17.25.25</t>
  </si>
  <si>
    <t>ACETINADO C/MASSA OLEO FUNDO BR. EM PEÇAS MADEIRA</t>
  </si>
  <si>
    <t>17.25.26</t>
  </si>
  <si>
    <t>ACETINADO C/MASSA OLEO FUNDO BR. EM SUPERF.MADEIRA</t>
  </si>
  <si>
    <t>17.25.28</t>
  </si>
  <si>
    <t>ALTO BRILHO S/MASSA C/FUNDO BR.EM PEÇAS DE MADEIRA</t>
  </si>
  <si>
    <t>17.25.30</t>
  </si>
  <si>
    <t>ALTO-BRILHO C/MASSA OLEO,FUNDO BR.SUPERF.MADEIRA</t>
  </si>
  <si>
    <t>17.25.33</t>
  </si>
  <si>
    <t>ACETINADO E FUNDO ANTIOXIDANTE EM ESQUAD.METALICA</t>
  </si>
  <si>
    <t>17.25.34</t>
  </si>
  <si>
    <t>ACETINADO C/FUNDO ANTIOXIDANTE EM PEÇAS  METALICAS</t>
  </si>
  <si>
    <t>17.25.35</t>
  </si>
  <si>
    <t>ACETINADO C/FUNDO ANTIOXIDANTE EM SUPERF.METALICA</t>
  </si>
  <si>
    <t>17.25.36</t>
  </si>
  <si>
    <t>ALTO-BRILHO C/FUNDO ANTIOXIDANTE EM ESQ. METALICA</t>
  </si>
  <si>
    <t>17.25.37</t>
  </si>
  <si>
    <t>ALTO-BRILHO C/FUNDO ANTIOXIDANTE EM PEÇA METALICA</t>
  </si>
  <si>
    <t>17.25.38</t>
  </si>
  <si>
    <t>ALTO-BRILHO C/FUNDO ANTIOXIDANTE EM SUP. METALICA</t>
  </si>
  <si>
    <t>17.30</t>
  </si>
  <si>
    <t>PINTURA EPOXI</t>
  </si>
  <si>
    <t>17.30.01</t>
  </si>
  <si>
    <t>PINTURA EPOXI A 2 DEMAOS</t>
  </si>
  <si>
    <t>17.37</t>
  </si>
  <si>
    <t>SISTEMA PARA SUPERFICIES GALVANIZADAS</t>
  </si>
  <si>
    <t>17.37.01</t>
  </si>
  <si>
    <t>ACABAMENTO NATURAL COM FUNDO SISTEMA ACRILICO</t>
  </si>
  <si>
    <t>17.37.03</t>
  </si>
  <si>
    <t>ACABAMENTO NATURAL COM FUNDO, SISTEMA ESMALTE</t>
  </si>
  <si>
    <t>17.41</t>
  </si>
  <si>
    <t>ENVERNIZAMENTO POLIURETANO MADEIRA RESINOSA</t>
  </si>
  <si>
    <t>17.41.05</t>
  </si>
  <si>
    <t>POLIURETANO AROMATICO FOSCO EM ESQUADRIA MADEIRA</t>
  </si>
  <si>
    <t>17.41.06</t>
  </si>
  <si>
    <t>POLIURETANO AROMATICO ALTO-BRILHO EM ESQ. MADEIRA</t>
  </si>
  <si>
    <t>17.41.07</t>
  </si>
  <si>
    <t>POLIURETANO FOSCO SOBRE PEÇAS DE MADEIRA</t>
  </si>
  <si>
    <t>17.42</t>
  </si>
  <si>
    <t>ENVERNIZAMENTO POLIURETANO MADEIRA NAO RESINOSA</t>
  </si>
  <si>
    <t>17.42.05</t>
  </si>
  <si>
    <t>POLIURETANO FOSCO SOBRE ESQUADRIA DE MADEIRA</t>
  </si>
  <si>
    <t>17.42.07</t>
  </si>
  <si>
    <t>POLIURETANO FOSCO SOBRE PEÇAS E FORROS DE MADEIRA</t>
  </si>
  <si>
    <t>17.42.15</t>
  </si>
  <si>
    <t>POLIURETANO ALIFATICO FOSCO EM FORRO DE MADEIRA</t>
  </si>
  <si>
    <t>17.44</t>
  </si>
  <si>
    <t>TRATAMENTO (SUPERF.CONCR.PEDRAS ALVENARIA/CERAMICOS)</t>
  </si>
  <si>
    <t>17.44.01</t>
  </si>
  <si>
    <t>POLIMENTO INCLUS. ESTUCAMENTO DE CONCRETO APARENTE</t>
  </si>
  <si>
    <t>17.44.03</t>
  </si>
  <si>
    <t>VERNIZ ACRILICO SOBRE CONCRETO APARENTE A 2 DEMAOS</t>
  </si>
  <si>
    <t>17.44.05</t>
  </si>
  <si>
    <t>SILICONE SOBRE CONCRETO</t>
  </si>
  <si>
    <t>17.44.07</t>
  </si>
  <si>
    <t>SILICONE SOBRE  ALVENARIA, PEDRA OU CERAMICOS</t>
  </si>
  <si>
    <t>17.45</t>
  </si>
  <si>
    <t>ENCERAMENTO</t>
  </si>
  <si>
    <t>17.45.05</t>
  </si>
  <si>
    <t>SOBRE ESQUADRIA DE MADEIRA</t>
  </si>
  <si>
    <t>17.50</t>
  </si>
  <si>
    <t>PINTURA DE QUADRAS, PATIOS E ESTACIONAMENTO</t>
  </si>
  <si>
    <t>17.50.01</t>
  </si>
  <si>
    <t>PINTURA DE DEMARCAÇAO DE QUADRAS SISTEMA ACRILICO</t>
  </si>
  <si>
    <t>17.50.11</t>
  </si>
  <si>
    <t>C/LATEX ACRILICA INCL.PINT.DE LIGACAO EMULSIONADA</t>
  </si>
  <si>
    <t>18</t>
  </si>
  <si>
    <t>EQUIPAMENTOS ESPORTIVOS</t>
  </si>
  <si>
    <t>18.02.05</t>
  </si>
  <si>
    <t>TRAVE FUTEBOL SALAO F.G. D=76MM C/REDE NYLON DUPLO</t>
  </si>
  <si>
    <t>18.02.08</t>
  </si>
  <si>
    <t>TRAVE FUTEBOL CAMPO F.G. D=100MM REDE NYLON DUPLO</t>
  </si>
  <si>
    <t>18.02.13</t>
  </si>
  <si>
    <t>REDE VOLEY COM MASTROS DE TUBOS F.G. D=76MM</t>
  </si>
  <si>
    <t>18.02.17</t>
  </si>
  <si>
    <t>REDE DE PETECA COM MASTROS DE TUBOS F.G. D=76MM</t>
  </si>
  <si>
    <t>18.02.23</t>
  </si>
  <si>
    <t>PLACAS</t>
  </si>
  <si>
    <t>18.05.03</t>
  </si>
  <si>
    <t>DE DENOMINAÇAO DE RUA, EM FERRO ESMALTADO 45X20 CM</t>
  </si>
  <si>
    <t>18.05.05</t>
  </si>
  <si>
    <t>DE INAUGURAÇAO, EM ALUMINIO FUNDIDO 60 X 40 CM</t>
  </si>
  <si>
    <t>18.05.17</t>
  </si>
  <si>
    <t>DE ALUMINIO FUNDIDO 3 X 3 CM C/ NUMERAÇAO DE PORTA</t>
  </si>
  <si>
    <t>18.05.21</t>
  </si>
  <si>
    <t>CHAPINHA DE ALUMINIO/LATAO, D= 3CM, C/ Nº IMPRESSO</t>
  </si>
  <si>
    <t>PLACA ALUM.ANODIZADO NATURAL 25X25CM,E=1,5MM IDENT</t>
  </si>
  <si>
    <t>18.05.23</t>
  </si>
  <si>
    <t>PLACA CHAPA AÇO ESCOVADO 25X12CM,E=1,0MM P/IDENTIF</t>
  </si>
  <si>
    <t>18.05.24</t>
  </si>
  <si>
    <t>PLACA ALUM.ANOD.70X61CM,FIX.C/METALON C/ 6 INDIC.</t>
  </si>
  <si>
    <t>18.05.25</t>
  </si>
  <si>
    <t>PLACA 1,20X1,30M C/MOLDURA TUBO D=50MM CHAPA 50CM</t>
  </si>
  <si>
    <t>18.05.26</t>
  </si>
  <si>
    <t>PLACA 1,20X1,30M C/MOLDURA TUBO D=50MM CHAPA 90CM</t>
  </si>
  <si>
    <t>18.05.27</t>
  </si>
  <si>
    <t>PLACA CHAPA INOX ESCOV.70X28CM C/2 INDIC.FIX.LAJE</t>
  </si>
  <si>
    <t>18.05.28</t>
  </si>
  <si>
    <t>PLACA CHAPA INOX ESCOV.70X44CM C/3 INDIC.FIX.LAJE</t>
  </si>
  <si>
    <t>18.05.29</t>
  </si>
  <si>
    <t>PLACA ALUM.15X15CM,C/PICTOGRAMA PELICULA ADESIVA</t>
  </si>
  <si>
    <t>SINALIZAÇÃO TÁTIL E PLACAS EM BRAILLE</t>
  </si>
  <si>
    <t>18.06.01</t>
  </si>
  <si>
    <t>PLACA TÁTIL EM BRAILLE ALUMÍNIO 30X10 CM &lt;= 3 PALAVRAS</t>
  </si>
  <si>
    <t>18.06.02</t>
  </si>
  <si>
    <t>PLACA TÁTIL EM BRAILLE ALUMÍNIO 30X10 CM (PALAV./SIMB)</t>
  </si>
  <si>
    <t>18.06.04</t>
  </si>
  <si>
    <t>PLACA TÁTIL EM BRAILLE ALUMÍNIO 20X8 CM (1 PALAVRA)</t>
  </si>
  <si>
    <t>18.06.05</t>
  </si>
  <si>
    <t>PLACA TÁTIL EM BRAILLE ALUMÍNIO 7X4 CM (ANDARES:T,1,2)</t>
  </si>
  <si>
    <t>18.06.06</t>
  </si>
  <si>
    <t>PLACA EM BRAILLE ALUM. 10X3 CM CORRIMAO (EX:INICIO/FIM)</t>
  </si>
  <si>
    <t>18.06.07</t>
  </si>
  <si>
    <t>PLACA EM BRAILLE ALUM. 10X3 CM CORRIMAO (EX:ANDAR 2)</t>
  </si>
  <si>
    <t>18.06.20</t>
  </si>
  <si>
    <t>ANEL PARA CORRIMAO PLASTICO EM ABS PRETO OU CINZA</t>
  </si>
  <si>
    <t>18.06.21</t>
  </si>
  <si>
    <t>ANEL PLASTICO ABS CROMADO PARA CORRIMAO</t>
  </si>
  <si>
    <t>18.06.22</t>
  </si>
  <si>
    <t>ANEL DE BORRACHA FLEXÍVEL PRETO PARA CORRIMAO</t>
  </si>
  <si>
    <t>18.06.30</t>
  </si>
  <si>
    <t>FAIXA P/ DEGRAUS 3X20 CM CORES AMARELO,AZUL,PRETO</t>
  </si>
  <si>
    <t>18.06.31</t>
  </si>
  <si>
    <t>FAIXA P/ DEGRAUS REFLETIVA 3X20 CM</t>
  </si>
  <si>
    <t>BANCADA</t>
  </si>
  <si>
    <t>18.08.05</t>
  </si>
  <si>
    <t>DE CONCRETO APOIADA EM PAREDES</t>
  </si>
  <si>
    <t>18.08.08</t>
  </si>
  <si>
    <t>DE CONCRETO APOIADA EM CONSOLE DE METALON</t>
  </si>
  <si>
    <t>18.08.27</t>
  </si>
  <si>
    <t>DE MARMORE BRANCO E=2CM APOIADA EM CONSOLE METALON</t>
  </si>
  <si>
    <t>18.08.31</t>
  </si>
  <si>
    <t>DE ARDOSIA E=2 CM APOIADA CONSOLE METALON</t>
  </si>
  <si>
    <t>18.08.33</t>
  </si>
  <si>
    <t>DE ARDOSIA E= 2 CM, APOIADA EM PAREDES</t>
  </si>
  <si>
    <t>18.08.39</t>
  </si>
  <si>
    <t>DE GRANITO CINZA CORUMBA 2CM APOIADA CONSOLE MET</t>
  </si>
  <si>
    <t>18.08.41</t>
  </si>
  <si>
    <t>DE GRANITO CINZA CORUMBA 2CM APOIADA EM PAREDES</t>
  </si>
  <si>
    <t>18.08.86</t>
  </si>
  <si>
    <t>RODABANCA EM ARDOSIA E=2CM, H=7CM</t>
  </si>
  <si>
    <t>18.08.92</t>
  </si>
  <si>
    <t>RODABANCA EM MARMORE BRANCO, E= 2 CM  H= 7 CM</t>
  </si>
  <si>
    <t>18.08.97</t>
  </si>
  <si>
    <t>RODABANCA EM GRANITO CINZA CORUMBA E=2CM H=10CM</t>
  </si>
  <si>
    <t>PRATELEIRA</t>
  </si>
  <si>
    <t>18.09.09</t>
  </si>
  <si>
    <t>DE ARDOSIA E=2 CM FIXADA EM PAREDES</t>
  </si>
  <si>
    <t>18.09.10</t>
  </si>
  <si>
    <t>DE ARDOSIA E=2 CM APOIADA EM CONSOLE DE METALON</t>
  </si>
  <si>
    <t>18.09.12</t>
  </si>
  <si>
    <t>DE MARMORE DE BRANCO E=2CM APOIADA CONSOLE METALON</t>
  </si>
  <si>
    <t>18.09.13</t>
  </si>
  <si>
    <t>DE GRANITO CINZA CORUMBA E=2CM EMBUTIDA PAREDE</t>
  </si>
  <si>
    <t>18.09.16</t>
  </si>
  <si>
    <t>DE CONCRETO APOIADA EM CONSOLE METALON 20X30MM</t>
  </si>
  <si>
    <t>BANCOS E MESAS</t>
  </si>
  <si>
    <t>18.10.01</t>
  </si>
  <si>
    <t>PLACA DE CONCR. APOIADA ALV. TIJ. MACIÇO REBOCADA</t>
  </si>
  <si>
    <t>18.10.02</t>
  </si>
  <si>
    <t>DE CONCRETO 0,30X1,50X0,40M</t>
  </si>
  <si>
    <t>18.10.03</t>
  </si>
  <si>
    <t>BANCO PRE-MOLDADO CONCRETO 45X150X45CM PREMO/EQUIVALENTE</t>
  </si>
  <si>
    <t>18.10.05</t>
  </si>
  <si>
    <t>CONJUNTO DE MESA E 2 BANCOS DE CONCRETO PARA JOGOS</t>
  </si>
  <si>
    <t>18.10.06</t>
  </si>
  <si>
    <t>BANCO DE CONCRETO MOLDADO IN LOCO L=50CM E H= 40CM</t>
  </si>
  <si>
    <t>18.41</t>
  </si>
  <si>
    <t>18.41.01</t>
  </si>
  <si>
    <t>ROTACAO DIAGONAL DUPLA - APARELHO TRIPLO CONJUGADO</t>
  </si>
  <si>
    <t>18.41.04</t>
  </si>
  <si>
    <t>18.41.05</t>
  </si>
  <si>
    <t>18.41.06</t>
  </si>
  <si>
    <t>18.41.07</t>
  </si>
  <si>
    <t>18.52</t>
  </si>
  <si>
    <t>EQUIPAMENTOS PARA PLAYGROUND</t>
  </si>
  <si>
    <t>18.52.27</t>
  </si>
  <si>
    <t>AMARELINHA - PINTADA NO PISO</t>
  </si>
  <si>
    <t>19</t>
  </si>
  <si>
    <t>TUBO CORRUGADO PEAD NÃO PERFURADO, PAREDE DUPLA, INTERNA LISA, NBR 21138-3, SN-4 OU EQUIV.</t>
  </si>
  <si>
    <t>19.03.01</t>
  </si>
  <si>
    <t>DN=300MM</t>
  </si>
  <si>
    <t>19.03.04</t>
  </si>
  <si>
    <t>DN=600MM</t>
  </si>
  <si>
    <t>19.03.08</t>
  </si>
  <si>
    <t>DN=1200MM</t>
  </si>
  <si>
    <t>19.03.10</t>
  </si>
  <si>
    <t>DN=400MM</t>
  </si>
  <si>
    <t>19.03.11</t>
  </si>
  <si>
    <t>DN=800MM</t>
  </si>
  <si>
    <t>REDE TUB. CONCRETO CIMENTO ARI PLUS RS CLASSE PA-1</t>
  </si>
  <si>
    <t>19.04.01</t>
  </si>
  <si>
    <t>DN=  400 MM</t>
  </si>
  <si>
    <t>19.04.02</t>
  </si>
  <si>
    <t>DN=  500 MM</t>
  </si>
  <si>
    <t>19.04.03</t>
  </si>
  <si>
    <t>DN=  600 MM</t>
  </si>
  <si>
    <t>19.04.05</t>
  </si>
  <si>
    <t>DN=  800 MM</t>
  </si>
  <si>
    <t>19.04.07</t>
  </si>
  <si>
    <t>DN= 1000 MM</t>
  </si>
  <si>
    <t>19.04.09</t>
  </si>
  <si>
    <t>DN= 1200 MM</t>
  </si>
  <si>
    <t>19.04.11</t>
  </si>
  <si>
    <t>DN= 1500 MM</t>
  </si>
  <si>
    <t>REDE TUB. CONCRETO CIMENTO ARI PLUS RS CLASSE PA-2</t>
  </si>
  <si>
    <t>19.05.01</t>
  </si>
  <si>
    <t>19.05.02</t>
  </si>
  <si>
    <t>19.05.03</t>
  </si>
  <si>
    <t>19.05.05</t>
  </si>
  <si>
    <t>19.05.07</t>
  </si>
  <si>
    <t>19.05.09</t>
  </si>
  <si>
    <t>19.05.11</t>
  </si>
  <si>
    <t>REDE TUB.CONCRETO CIMENTO ARI PLUS RS CLASSE PA-3</t>
  </si>
  <si>
    <t>19.06.03</t>
  </si>
  <si>
    <t>19.06.05</t>
  </si>
  <si>
    <t>19.06.07</t>
  </si>
  <si>
    <t>19.06.09</t>
  </si>
  <si>
    <t>19.06.11</t>
  </si>
  <si>
    <t>CONCRETO PARA BERÇO DE REDE TUBULAR</t>
  </si>
  <si>
    <t>19.07.01</t>
  </si>
  <si>
    <t>TRAÇO 1:3:6, INCLUSIVE LANÇAMENTO</t>
  </si>
  <si>
    <t>FORMA PARA BERÇO</t>
  </si>
  <si>
    <t>19.08.01</t>
  </si>
  <si>
    <t>EM TABUA, INCLUSIVE DESFORMA</t>
  </si>
  <si>
    <t>ESTIVA DE MADEIRA</t>
  </si>
  <si>
    <t>19.09.01</t>
  </si>
  <si>
    <t>PARA REDE TUBULAR METALICA</t>
  </si>
  <si>
    <t>ALA DE REDE TUBULAR</t>
  </si>
  <si>
    <t>19.10.02</t>
  </si>
  <si>
    <t>D=  500 MM</t>
  </si>
  <si>
    <t>19.10.03</t>
  </si>
  <si>
    <t>D=  600 MM</t>
  </si>
  <si>
    <t>19.10.04</t>
  </si>
  <si>
    <t>D=  700 MM</t>
  </si>
  <si>
    <t>19.10.05</t>
  </si>
  <si>
    <t>D=  800 MM</t>
  </si>
  <si>
    <t>19.10.06</t>
  </si>
  <si>
    <t>D=  900 MM</t>
  </si>
  <si>
    <t>19.10.07</t>
  </si>
  <si>
    <t>D= 1000 MM</t>
  </si>
  <si>
    <t>19.10.08</t>
  </si>
  <si>
    <t>D= 1100 MM</t>
  </si>
  <si>
    <t>19.10.09</t>
  </si>
  <si>
    <t>D= 1200 MM</t>
  </si>
  <si>
    <t>19.10.10</t>
  </si>
  <si>
    <t>D= 1300 MM</t>
  </si>
  <si>
    <t>19.10.11</t>
  </si>
  <si>
    <t>D= 1500 MM</t>
  </si>
  <si>
    <t>CAIXA PARA BOCA LOBO</t>
  </si>
  <si>
    <t>ALTEAMENTO DE CAIXA PARA BOCA DE LOBO</t>
  </si>
  <si>
    <t>CONJUNTO QUADRO E GRELHA PARA BOCA DE LOBO</t>
  </si>
  <si>
    <t>19.13.01</t>
  </si>
  <si>
    <t>TIPO A (FERRO FUNDIDO) - PADRAO SUDECAP</t>
  </si>
  <si>
    <t>19.13.02</t>
  </si>
  <si>
    <t>TIPO B (CONCRETO) - PADRAO SUDECAP</t>
  </si>
  <si>
    <t>19.14</t>
  </si>
  <si>
    <t>CANTONEIRA PARA BOCA DE LOBO</t>
  </si>
  <si>
    <t>19.14.01</t>
  </si>
  <si>
    <t>19.14.02</t>
  </si>
  <si>
    <t>19.15</t>
  </si>
  <si>
    <t>CAIXA DE PASSAGEM TIPO A - PADRAO SUDECAP</t>
  </si>
  <si>
    <t>19.15.02</t>
  </si>
  <si>
    <t>19.15.03</t>
  </si>
  <si>
    <t>19.15.04</t>
  </si>
  <si>
    <t>19.15.05</t>
  </si>
  <si>
    <t>19.15.06</t>
  </si>
  <si>
    <t>19.15.07</t>
  </si>
  <si>
    <t>19.15.08</t>
  </si>
  <si>
    <t>19.15.09</t>
  </si>
  <si>
    <t>19.15.10</t>
  </si>
  <si>
    <t>19.15.11</t>
  </si>
  <si>
    <t>19.16</t>
  </si>
  <si>
    <t>CAIXA DE PASSAGEM TIPO B - PADRAO SUDECAP</t>
  </si>
  <si>
    <t>19.16.02</t>
  </si>
  <si>
    <t>19.16.03</t>
  </si>
  <si>
    <t>19.16.04</t>
  </si>
  <si>
    <t>19.16.05</t>
  </si>
  <si>
    <t>19.16.06</t>
  </si>
  <si>
    <t>19.16.07</t>
  </si>
  <si>
    <t>19.16.08</t>
  </si>
  <si>
    <t>19.16.09</t>
  </si>
  <si>
    <t>19.16.10</t>
  </si>
  <si>
    <t>19.16.11</t>
  </si>
  <si>
    <t>19.17</t>
  </si>
  <si>
    <t>CAIXA DE PASSAGEM TIPO C - PADRAO SUDECAP</t>
  </si>
  <si>
    <t>19.17.02</t>
  </si>
  <si>
    <t>19.17.03</t>
  </si>
  <si>
    <t>19.17.04</t>
  </si>
  <si>
    <t>19.17.05</t>
  </si>
  <si>
    <t>19.17.06</t>
  </si>
  <si>
    <t>19.17.07</t>
  </si>
  <si>
    <t>19.17.08</t>
  </si>
  <si>
    <t>19.17.09</t>
  </si>
  <si>
    <t>19.17.10</t>
  </si>
  <si>
    <t>19.17.11</t>
  </si>
  <si>
    <t>19.18</t>
  </si>
  <si>
    <t>POÇO DE VISITA TIPO A - PADRAO SUDECAP</t>
  </si>
  <si>
    <t>19.18.02</t>
  </si>
  <si>
    <t>19.18.03</t>
  </si>
  <si>
    <t>19.18.04</t>
  </si>
  <si>
    <t>19.18.05</t>
  </si>
  <si>
    <t>19.18.06</t>
  </si>
  <si>
    <t>19.18.07</t>
  </si>
  <si>
    <t>19.18.08</t>
  </si>
  <si>
    <t>19.18.09</t>
  </si>
  <si>
    <t>19.18.10</t>
  </si>
  <si>
    <t>19.18.11</t>
  </si>
  <si>
    <t>19.19</t>
  </si>
  <si>
    <t>POÇO DE VISITA TIPO B - PADRAO SUDECAP</t>
  </si>
  <si>
    <t>19.19.02</t>
  </si>
  <si>
    <t>19.19.03</t>
  </si>
  <si>
    <t>19.19.04</t>
  </si>
  <si>
    <t>19.19.05</t>
  </si>
  <si>
    <t>19.19.06</t>
  </si>
  <si>
    <t>19.19.07</t>
  </si>
  <si>
    <t>19.19.08</t>
  </si>
  <si>
    <t>19.19.09</t>
  </si>
  <si>
    <t>19.19.10</t>
  </si>
  <si>
    <t>19.19.11</t>
  </si>
  <si>
    <t>19.20</t>
  </si>
  <si>
    <t>POÇO DE VISITA TIPO C - PADRAO SUDECAP</t>
  </si>
  <si>
    <t>19.20.02</t>
  </si>
  <si>
    <t>19.20.03</t>
  </si>
  <si>
    <t>19.20.04</t>
  </si>
  <si>
    <t>19.20.05</t>
  </si>
  <si>
    <t>19.20.06</t>
  </si>
  <si>
    <t>19.20.07</t>
  </si>
  <si>
    <t>19.20.08</t>
  </si>
  <si>
    <t>19.20.09</t>
  </si>
  <si>
    <t>19.20.10</t>
  </si>
  <si>
    <t>19.20.11</t>
  </si>
  <si>
    <t>19.21</t>
  </si>
  <si>
    <t>CHAMINE DE POÇO DE VISITA - PADRAO SUDECAP</t>
  </si>
  <si>
    <t>19.21.01</t>
  </si>
  <si>
    <t>TIPO A-ALVEN. E=20CM REVESTIDA, C/DEGRAUS AÇO CA25</t>
  </si>
  <si>
    <t>19.21.02</t>
  </si>
  <si>
    <t>TIPO B-ANEL CONCRETO CA-1, C/ DEGRAUS EM AÇO CA 25</t>
  </si>
  <si>
    <t>19.22</t>
  </si>
  <si>
    <t>TAMPAO DE POÇO DE VISITA</t>
  </si>
  <si>
    <t>19.22.02</t>
  </si>
  <si>
    <t>FERRO FUNDIDO NODULAR</t>
  </si>
  <si>
    <t>19.22.03</t>
  </si>
  <si>
    <t>REBAIXAMENTO DE TAMPAO DE PV EM ATE 20 CM</t>
  </si>
  <si>
    <t>19.22.04</t>
  </si>
  <si>
    <t>ALTEAMENTO DE TAMPAO DE PV EM ATE 20 CM</t>
  </si>
  <si>
    <t>19.23</t>
  </si>
  <si>
    <t>DESCIDA D'AGUA TIPO DEGRAU - PADRAO SUDECAP</t>
  </si>
  <si>
    <t>19.23.02</t>
  </si>
  <si>
    <t>19.23.03</t>
  </si>
  <si>
    <t>19.23.04</t>
  </si>
  <si>
    <t>19.23.05</t>
  </si>
  <si>
    <t>19.23.06</t>
  </si>
  <si>
    <t>19.23.07</t>
  </si>
  <si>
    <t>19.23.08</t>
  </si>
  <si>
    <t>19.23.09</t>
  </si>
  <si>
    <t>19.23.10</t>
  </si>
  <si>
    <t>19.23.11</t>
  </si>
  <si>
    <t>19.24</t>
  </si>
  <si>
    <t>DESCIDA D'AGUA TIPO CALHA - PADRAO SUDECAP</t>
  </si>
  <si>
    <t>19.24.02</t>
  </si>
  <si>
    <t>19.24.03</t>
  </si>
  <si>
    <t>19.24.04</t>
  </si>
  <si>
    <t>19.24.05</t>
  </si>
  <si>
    <t>19.24.06</t>
  </si>
  <si>
    <t>19.24.07</t>
  </si>
  <si>
    <t>19.24.08</t>
  </si>
  <si>
    <t>19.24.09</t>
  </si>
  <si>
    <t>19.24.10</t>
  </si>
  <si>
    <t>19.24.11</t>
  </si>
  <si>
    <t>19.25</t>
  </si>
  <si>
    <t>DRENO - PADRAO SUDECAP</t>
  </si>
  <si>
    <t>19.25.01</t>
  </si>
  <si>
    <t>DRENO PADRÃO SUDECAP TIPO A - AREIA GROSSA, BRITA 2 E TUBO PERFURADO EM PVC DN 200MM, L=50CM</t>
  </si>
  <si>
    <t>19.25.02</t>
  </si>
  <si>
    <t>DRENO - PADRÃO SUDECAP TIPO B - MANTA DRENANTE, BRITA 3, TUBO PERFURADO EM PVC DN 160MM, L=50CM</t>
  </si>
  <si>
    <t>19.25.03</t>
  </si>
  <si>
    <t>DRENO DE TALVEGUE TIPO A (BRITA E MANTA DRENANTE)</t>
  </si>
  <si>
    <t>19.27</t>
  </si>
  <si>
    <t>BARRAGEM - PADRAO SUDECAP</t>
  </si>
  <si>
    <t>19.27.01</t>
  </si>
  <si>
    <t>TIPO A - SACO DE RAFIA</t>
  </si>
  <si>
    <t>19.27.02</t>
  </si>
  <si>
    <t>TIPO B - SACO RAFIA 50KG (SOLO/CIMENTO-50KG/M3)</t>
  </si>
  <si>
    <t>19.30</t>
  </si>
  <si>
    <t>SARJETA - PADRAO SUDECAP</t>
  </si>
  <si>
    <t>19.30.04</t>
  </si>
  <si>
    <t>TIPO A - (50X10)CM - DES-R01</t>
  </si>
  <si>
    <t>19.30.05</t>
  </si>
  <si>
    <t>TIPO B - (50X10)CM - DES-R01</t>
  </si>
  <si>
    <t>19.30.06</t>
  </si>
  <si>
    <t>TIPO C - (50X10)CM - DES-R01</t>
  </si>
  <si>
    <t>19.31</t>
  </si>
  <si>
    <t>CANALETA - PADRAO SUDECAP</t>
  </si>
  <si>
    <t>19.31.01</t>
  </si>
  <si>
    <t>TIPO 2 - D= 200 MM, PREMOLDADA DE CONCRETO E GRELHA</t>
  </si>
  <si>
    <t>19.31.02</t>
  </si>
  <si>
    <t>TIPO 2 - D= 300 MM, PREMOLDADA DE CONCRETO</t>
  </si>
  <si>
    <t>19.31.03</t>
  </si>
  <si>
    <t>TIPO 2 - D= 400 MM, PREMOLDADA DE CONCRETO</t>
  </si>
  <si>
    <t>19.31.04</t>
  </si>
  <si>
    <t>TIPO 2 - D= 500 MM, PREMOLDADA DE CONCRETO</t>
  </si>
  <si>
    <t>19.31.05</t>
  </si>
  <si>
    <t>TIPO 2 - D= 600 MM, PREMOLDADA DE CONCRETO</t>
  </si>
  <si>
    <t>19.31.07</t>
  </si>
  <si>
    <t>TIPO 3-30X20CM CONCRETO 20MPA C/ GRELHA AÇO CA-25</t>
  </si>
  <si>
    <t>19.31.08</t>
  </si>
  <si>
    <t>TIPO 3-30X20CM CONCRETO 20MPA C/ TAMPA DE CONCRETO</t>
  </si>
  <si>
    <t>19.31.09</t>
  </si>
  <si>
    <t>30X20CM CONCRETO 20MPA C/ TAMPA CONCRETO PERFURADA</t>
  </si>
  <si>
    <t>19.31.10</t>
  </si>
  <si>
    <t>TIPO 5 - 30X20 CM CONCRETO 20MPA A CEU ABERTO</t>
  </si>
  <si>
    <t>19.31.15</t>
  </si>
  <si>
    <t>TIPO 1-80X40X60CM TRAPEZOIDAL  DE CONCRETO 20,0MPA</t>
  </si>
  <si>
    <t>19.32</t>
  </si>
  <si>
    <t>ESCORAMENTO DESCONTINUO DE VALAS - PADRAO SUDECAP</t>
  </si>
  <si>
    <t>19.32.01</t>
  </si>
  <si>
    <t>TIPO A - MADEIRA ROLIÇA D= 6 A 10 CM</t>
  </si>
  <si>
    <t>19.32.02</t>
  </si>
  <si>
    <t>TIPO B - MADEIRA ROLIÇA D= 11 A 15 CM</t>
  </si>
  <si>
    <t>19.33</t>
  </si>
  <si>
    <t>ESCORAMENTO CONTINUO DE VALAS - PADRAO SUDECAP</t>
  </si>
  <si>
    <t>19.33.01</t>
  </si>
  <si>
    <t>TIPO A - MADEIRA ROLIÇA D= 11 A 15 CM</t>
  </si>
  <si>
    <t>19.33.02</t>
  </si>
  <si>
    <t>TIPO B - PERFIL I-8"</t>
  </si>
  <si>
    <t>19.51</t>
  </si>
  <si>
    <t>ESTRUTURA DE ESCORAMENTO</t>
  </si>
  <si>
    <t>19.51.01</t>
  </si>
  <si>
    <t>ESTRUTURA DE ESCORAMENTO TIPO PONTALETEAMENTO</t>
  </si>
  <si>
    <t>19.52</t>
  </si>
  <si>
    <t>POÇO DE VISITA INCL. FORNEC. DO ANEL/TAMPAO/LAJE</t>
  </si>
  <si>
    <t>19.52.03</t>
  </si>
  <si>
    <t>PV H=1,0M,(BALAO 0,60)COPASA 062/1 NA 104 EM ANEIS</t>
  </si>
  <si>
    <t>19.52.05</t>
  </si>
  <si>
    <t>ADICIONAL DE PREÇO P/ ACRESCIMO DE ALTURA PV 0,6M</t>
  </si>
  <si>
    <t>19.52.07</t>
  </si>
  <si>
    <t>PV H=1,5M (BALAO 1,0M) COPASA 039/1 EM ANEIS</t>
  </si>
  <si>
    <t>19.52.09</t>
  </si>
  <si>
    <t>ADICIONAL DE PREÇO ACRESCIMO ALTURA PV 1,0M ANEL</t>
  </si>
  <si>
    <t>19.53</t>
  </si>
  <si>
    <t>LASTRO DE PEDRA</t>
  </si>
  <si>
    <t>19.53.01</t>
  </si>
  <si>
    <t>LASTRO DE PEDRA BRITADA</t>
  </si>
  <si>
    <t>19.56</t>
  </si>
  <si>
    <t>TUBO DE QUEDA</t>
  </si>
  <si>
    <t>19.56.01</t>
  </si>
  <si>
    <t>ASSENTAMENTO TUBO DE QUEDA PVC D=200MM, H=1,0M</t>
  </si>
  <si>
    <t>19.56.02</t>
  </si>
  <si>
    <t>ASSENTAMENTO DE TUBO DE QUEDA PVC D=250MM, H= 1,0M</t>
  </si>
  <si>
    <t>19.56.03</t>
  </si>
  <si>
    <t>ADICIONAL DE PREÇO ACREC.ALTURA TUBO QUEDA 200MM</t>
  </si>
  <si>
    <t>19.56.04</t>
  </si>
  <si>
    <t>ADICIONAL DE PRECO ACREC.ALTURA TUBO QUEDA 250MM</t>
  </si>
  <si>
    <t>19.59</t>
  </si>
  <si>
    <t>CONSTR.RAMAL ESGOTO EXT.ATE 2 M C/ MATERIAL</t>
  </si>
  <si>
    <t>19.59.01</t>
  </si>
  <si>
    <t>PROFUNDIDADE DE REDE ATE 1,25M</t>
  </si>
  <si>
    <t>19.59.02</t>
  </si>
  <si>
    <t>PROFUNDIDADE REDE 1,25 A 3,0M INCL. ESCORAMENTO</t>
  </si>
  <si>
    <t>19.59.03</t>
  </si>
  <si>
    <t>PROFUNDIDADE REDE 3,0 A 4,0M INCL. ESCORAMENTO</t>
  </si>
  <si>
    <t>19.60</t>
  </si>
  <si>
    <t>CONST.RAMAL PREDIAL EXTENSAO EXED.A 2,0M C/MATERIA</t>
  </si>
  <si>
    <t>19.60.01</t>
  </si>
  <si>
    <t>PROFUNDIDADE ATE 1,25</t>
  </si>
  <si>
    <t>19.60.02</t>
  </si>
  <si>
    <t>PROFUNDIDADE DE 1,25 A 3,0M INCL. ESCORAMENTO</t>
  </si>
  <si>
    <t>19.60.03</t>
  </si>
  <si>
    <t>PROFUNDIDADE DE 3,0 A 4,0M INCL. ESCORAMENTO</t>
  </si>
  <si>
    <t>19.70</t>
  </si>
  <si>
    <t>TUBO PVC RIG.NBR-7362/2 INCL.CONEXOES (TIGRE/EQUIVALENTE)</t>
  </si>
  <si>
    <t>19.70.03</t>
  </si>
  <si>
    <t>D= 100MM</t>
  </si>
  <si>
    <t>19.70.04</t>
  </si>
  <si>
    <t>D= 150MM</t>
  </si>
  <si>
    <t>19.70.05</t>
  </si>
  <si>
    <t>D= 200MM</t>
  </si>
  <si>
    <t>19.70.06</t>
  </si>
  <si>
    <t>D= 250MM</t>
  </si>
  <si>
    <t>19.70.07</t>
  </si>
  <si>
    <t>D= 300MM</t>
  </si>
  <si>
    <t>19.70.09</t>
  </si>
  <si>
    <t>D= 400MM</t>
  </si>
  <si>
    <t>20</t>
  </si>
  <si>
    <t>PAVIMENTAÇAO</t>
  </si>
  <si>
    <t>REGULARIZAÇAO</t>
  </si>
  <si>
    <t>20.01.01</t>
  </si>
  <si>
    <t>REGULARIZAÇAO E COMPACTAÇAO DO SUBLEITO</t>
  </si>
  <si>
    <t>20.01.02</t>
  </si>
  <si>
    <t>REGULARIZAÇAO, COMPACT.DO SUBLEITO C/PLACA VIBRAT</t>
  </si>
  <si>
    <t>REFORÇO DO SUB-LEITO COMPACTADO EXCL.ESCAV.E CARGA</t>
  </si>
  <si>
    <t>20.03.01</t>
  </si>
  <si>
    <t>COMPACTADO (PROCTOR INTERMEDIARIO)</t>
  </si>
  <si>
    <t>SUB-BASE ESTAB. GRANUL. ENERGIA PROCTOR INTERMED.</t>
  </si>
  <si>
    <t>20.04.03</t>
  </si>
  <si>
    <t>COM BRITA BICA CORRIDA (AGREGADO DE PEDREIRA)</t>
  </si>
  <si>
    <t>20.04.04</t>
  </si>
  <si>
    <t>COM FUNDO DE PEDREIRA (AGREGADO DE PEDREIRA)</t>
  </si>
  <si>
    <t>SUB-BASE ESTAB.GRANUL., COMP. ENERG.PROCTOR MODIF.</t>
  </si>
  <si>
    <t>20.05.03</t>
  </si>
  <si>
    <t>20.05.04</t>
  </si>
  <si>
    <t>BASE ESTAB. GRANUL.COMPACT.ENERG.PROCTOR INTERMED.</t>
  </si>
  <si>
    <t>20.06.03</t>
  </si>
  <si>
    <t>20.06.04</t>
  </si>
  <si>
    <t>COM MATERIAL RECICLADO DA SLU</t>
  </si>
  <si>
    <t>20.06.05</t>
  </si>
  <si>
    <t>COM BRITA BICA CORRIDA COM 5% DE CIMENTO (AGREGADO DE PEDREIRA)</t>
  </si>
  <si>
    <t>20.06.10</t>
  </si>
  <si>
    <t>COM MATERIAL FRESADO</t>
  </si>
  <si>
    <t>BASE ESTAB. GRANUL., COMP. ENERG. PROCTOR MODIF.</t>
  </si>
  <si>
    <t>20.07.03</t>
  </si>
  <si>
    <t>20.10.02</t>
  </si>
  <si>
    <t>DMT &lt;= 10KM</t>
  </si>
  <si>
    <t>TxKM</t>
  </si>
  <si>
    <t>20.10.03</t>
  </si>
  <si>
    <t>DMT &gt; 10KM</t>
  </si>
  <si>
    <t>20.12.01</t>
  </si>
  <si>
    <t>PINTURA DE LIGAÇAO COM RR-1C</t>
  </si>
  <si>
    <t>CONCRETO PRE-MISTURADO A FRIO</t>
  </si>
  <si>
    <t>20.15.01</t>
  </si>
  <si>
    <t>PRE-MISTURADO A FRIO RL-1C-ESP.MANUAL PLACA VIBRAT</t>
  </si>
  <si>
    <t>REVESTIMENTO EM ALVENARIA POLIEDRICA</t>
  </si>
  <si>
    <t>20.17.01</t>
  </si>
  <si>
    <t>COM COLCHAO DE AREIA</t>
  </si>
  <si>
    <t>REMOÇAO E RECONSTRUÇAO REVEST.ALVENARIA POLIEDRICA</t>
  </si>
  <si>
    <t>20.18.01</t>
  </si>
  <si>
    <t>PAVIMENTO INTERTRAVADO EM BLOCO DE CONCRETO</t>
  </si>
  <si>
    <t>20.19.10</t>
  </si>
  <si>
    <t>PISO INTERTRAVADO E= 6,0CM 35MPA C/ COLCHAO AREIA</t>
  </si>
  <si>
    <t>20.19.11</t>
  </si>
  <si>
    <t>PISO INTERTRAVADO 10X20CM E= 6,0CM 35MPA C/ COLCHAO AREIA</t>
  </si>
  <si>
    <t>20.19.14</t>
  </si>
  <si>
    <t>PISO INTERTRAVADO E= 8,0CM 35MPA C/ COLCHAO AREIA</t>
  </si>
  <si>
    <t>FRESAGEM</t>
  </si>
  <si>
    <t>FRESAGEM ATE 5,0 CM</t>
  </si>
  <si>
    <t>20.20.02</t>
  </si>
  <si>
    <t>FRESAGEM DE 5 A 10 CM</t>
  </si>
  <si>
    <t>21</t>
  </si>
  <si>
    <t>MEIO FIO E CORDAO - PADRAO SUDECAP</t>
  </si>
  <si>
    <t>MEIO FIO EM CONCRETO PRE-MOLDADO FCK&gt;=20MPA, PADRÃO SUDECAP TIPO A, 30 X 14,2/12 (H X L1/L2), COMPRIMENTO 80 CM</t>
  </si>
  <si>
    <t>CORDAO DE TIJOLOS MACIÇOS - CUTELO - CHAPISCADOS</t>
  </si>
  <si>
    <t>CORDAO DE CONC. PREMOLDADO BOLEADO 10X10 COM BASE</t>
  </si>
  <si>
    <t>REMOÇAO E REASSENTAMENTO DE MEIO-FIO</t>
  </si>
  <si>
    <t>DE PEDRA</t>
  </si>
  <si>
    <t>PASSEIOS</t>
  </si>
  <si>
    <t>DE CONCRETO 15 MPA E=6CM JUNTA SECA 3M MANUAL</t>
  </si>
  <si>
    <t>FORNEC. E LANÇAM. DE MATERIAL EM DRENO E PATIO</t>
  </si>
  <si>
    <t>AREIA</t>
  </si>
  <si>
    <t>CASCALHO</t>
  </si>
  <si>
    <t>LANÇAMENTO E ESPALHAMENTO  DE MATERIAIS EM PASSEIO</t>
  </si>
  <si>
    <t>SOLO EM AREA DE PASSEIO</t>
  </si>
  <si>
    <t>MURO DE VEDAÇAO DE CONCRETO PREMOLD. TIPO CALHA"V"</t>
  </si>
  <si>
    <t>ALTURA LIVRE= 2,5M, SAPATA CONCRETO 1:3:6, 30X50CM</t>
  </si>
  <si>
    <t>QUADRA</t>
  </si>
  <si>
    <t>MURO DIVISA ALV.INCL.SAPATA 1:3:6 30X40CM E CHAPEU</t>
  </si>
  <si>
    <t>BLOCO DE CONCRETO APARENTE ESP= 15 CM, H= 1,80 M</t>
  </si>
  <si>
    <t>BLOCO DE CONCRETO APARENTE ESP= 15 CM, H= 2,50 M</t>
  </si>
  <si>
    <t>TIJOLO FURADO ESP=10CM, REBOCADO E PINTADO H=1,80M</t>
  </si>
  <si>
    <t>TIJOLO FURADO ESP=10CM, REBOCADO E PINTADO H=2,50M</t>
  </si>
  <si>
    <t>CHAPEU DE MURO</t>
  </si>
  <si>
    <t>CHAPEU DE MURO PADRAO SUCECAP</t>
  </si>
  <si>
    <t>CERCA DE MOURAO A CADA 2,5 M</t>
  </si>
  <si>
    <t>EM TUBO GALVANIZ. DIN-2440 D=2",TELA #2" E FIO 12</t>
  </si>
  <si>
    <t>ESTRUTURA SUPORTE PARA FIXAÇAO DE ARAME FARPADO</t>
  </si>
  <si>
    <t>CANTONEIRA FERRO 1 1/2x3/16" COMP=1,1M C/CHUMBADOR</t>
  </si>
  <si>
    <t>ARAME FARPADO ESTICADO E AMARRADO A CANTONEIRA</t>
  </si>
  <si>
    <t>21.30</t>
  </si>
  <si>
    <t>GRAMACAO, INCLUSIVE PLANTIO</t>
  </si>
  <si>
    <t>21.30.06</t>
  </si>
  <si>
    <t>GRAMA SAO CARLOS - AXONOPUS COMPRESSUS</t>
  </si>
  <si>
    <t>21.30.07</t>
  </si>
  <si>
    <t>GRAMA ESMERALDA - WILD ZOYSIA</t>
  </si>
  <si>
    <t>21.30.08</t>
  </si>
  <si>
    <t>GRAMA AMENDOIM - ARACHIS REPENS</t>
  </si>
  <si>
    <t>21.31</t>
  </si>
  <si>
    <t>PREPARO DE COVAS, EXCLUSIVE O FORNECIMENTO DA MUDA</t>
  </si>
  <si>
    <t>21.31.01</t>
  </si>
  <si>
    <t>DE ARVORES HMIN= 1,80M, COVA 60X60X60 CM</t>
  </si>
  <si>
    <t>21.31.02</t>
  </si>
  <si>
    <t>DE ARVORES HMIN=&gt; 2,50M, COVA 60X120X60 CM</t>
  </si>
  <si>
    <t>21.31.07</t>
  </si>
  <si>
    <t>DE ARBUSTOS ORNAMENTAIS EM GERAL</t>
  </si>
  <si>
    <t>21.31.08</t>
  </si>
  <si>
    <t>DE FORRAçAO</t>
  </si>
  <si>
    <t>21.32</t>
  </si>
  <si>
    <t>FORNECIMENTO DE MATERIAL PARA PAISAGISMO:</t>
  </si>
  <si>
    <t>21.32.01</t>
  </si>
  <si>
    <t>TERRA VEGETAL</t>
  </si>
  <si>
    <t>21.32.02</t>
  </si>
  <si>
    <t>21.32.03</t>
  </si>
  <si>
    <t>ADUBO MINERAL 10-10-10</t>
  </si>
  <si>
    <t>21.32.04</t>
  </si>
  <si>
    <t>ADUBO MINERAL 4-14-8</t>
  </si>
  <si>
    <t>21.32.05</t>
  </si>
  <si>
    <t>CALCAREO DOLOMITICO (ACIMA DE 1T)</t>
  </si>
  <si>
    <t>21.33</t>
  </si>
  <si>
    <t>FORNECIMENTO DE MUDAS</t>
  </si>
  <si>
    <t>21.33.01</t>
  </si>
  <si>
    <t>ARVORE - SIBIPIRUNA - CAESALPINIA PELTOPOHOROIDES</t>
  </si>
  <si>
    <t>21.33.02</t>
  </si>
  <si>
    <t>ARVORE - IPE ROSA - TABEBUIA AVELLANEDAE</t>
  </si>
  <si>
    <t>21.33.03</t>
  </si>
  <si>
    <t>ARVORE- PAU-FERRO - CAESALPINIA FERREA LEIOSTACHYA</t>
  </si>
  <si>
    <t>21.33.04</t>
  </si>
  <si>
    <t>ARVORE - ACASSIA MINOSA- ACASSIA PODALYRIIFOLIA</t>
  </si>
  <si>
    <t>21.33.05</t>
  </si>
  <si>
    <t>ARVORE - JACARANDA MIMOSO - JACARANDA CUSPIDIFOLIA</t>
  </si>
  <si>
    <t>21.33.40</t>
  </si>
  <si>
    <t>21.33.41</t>
  </si>
  <si>
    <t>21.33.42</t>
  </si>
  <si>
    <t>21.33.50</t>
  </si>
  <si>
    <t>ARBUSTO - BELA EMILIA - PLUMBAGO CAPENSIS</t>
  </si>
  <si>
    <t>21.33.51</t>
  </si>
  <si>
    <t>ARBUSTO - CAMARA - LANTANA CAMARA</t>
  </si>
  <si>
    <t>21.33.70</t>
  </si>
  <si>
    <t>PALMEIRA - LICURI</t>
  </si>
  <si>
    <t>21.34</t>
  </si>
  <si>
    <t>CERCA DE PROTEÇAO PARA ARVORES</t>
  </si>
  <si>
    <t>21.34.05</t>
  </si>
  <si>
    <t>TUTORAMENTO E AMARRIO PARA ARVORES</t>
  </si>
  <si>
    <t>40</t>
  </si>
  <si>
    <t>SERVICOS AUXILIARES</t>
  </si>
  <si>
    <t>40.07</t>
  </si>
  <si>
    <t>CONCRETO CICLOPICO LANCADO EM FUNDACAO E ARRIMO</t>
  </si>
  <si>
    <t>40.07.03</t>
  </si>
  <si>
    <t>CONCRETO CICLOPICO 1:4:8 C/ 30% PEDRA, LANC. FUND.</t>
  </si>
  <si>
    <t>40.07.10</t>
  </si>
  <si>
    <t>CONCRETO CICLOPICO 1:3:6 C/ 30% PEDRA, LANC. FUND.</t>
  </si>
  <si>
    <t>40.08</t>
  </si>
  <si>
    <t>CONCRETO CONVENCIONAL BRITA 1-2 CALCAREA - PREPARO</t>
  </si>
  <si>
    <t>40.08.05</t>
  </si>
  <si>
    <t>CONCRETO 1:4:8, B1-B2 CALCARIA - PREPARO</t>
  </si>
  <si>
    <t>40.08.07</t>
  </si>
  <si>
    <t>CONCRETO 1:3:6, B1-B2 CALCARIA - PREPARO</t>
  </si>
  <si>
    <t>40.08.19</t>
  </si>
  <si>
    <t>CONCRETO FCK &gt;= 15 MPA, B1-B2 CALCARIA - PREPARO</t>
  </si>
  <si>
    <t>40.08.23</t>
  </si>
  <si>
    <t>CONCRETO FCK &gt;= 20 MPA, B1-B2 CALCARIA - PREPARO</t>
  </si>
  <si>
    <t>40.08.25</t>
  </si>
  <si>
    <t>CONCRETO FCK &gt;= 25 MPA, B1-B2 CALCARIA - PREPARO</t>
  </si>
  <si>
    <t>40.08.30</t>
  </si>
  <si>
    <t>CONCRETO FCK &gt;= 30 MPA, B1-B2 CALCARIA - PREPARO</t>
  </si>
  <si>
    <t>40.08.40</t>
  </si>
  <si>
    <t>CONCRETO FCK &gt;= 40 MPA, B1-B2 CALCARIA - PREPARO</t>
  </si>
  <si>
    <t>40.09</t>
  </si>
  <si>
    <t>CONCRETO CONVENCIONAL B1-B2 CALC., LANC. EM FUND.</t>
  </si>
  <si>
    <t>40.09.05</t>
  </si>
  <si>
    <t>CONCRETO 1:4:8, B1-B2 CALCARIA,LANCADO EM FUNDACAO</t>
  </si>
  <si>
    <t>40.09.07</t>
  </si>
  <si>
    <t>CONCRETO 1:3:6, B1-B2 CALCARIA,LANCADO EM FUNDACAO</t>
  </si>
  <si>
    <t>40.09.19</t>
  </si>
  <si>
    <t>CONCRETO FCK &gt;= 15 MPA, BRITA CALCÁRIA, PREPARADO EM OBRA E LANÇADO EM FUNDAÇÃO</t>
  </si>
  <si>
    <t>40.09.23</t>
  </si>
  <si>
    <t>CONCRETO FCK &gt;= 20 MPA, BRITA CALCÁRIA, PREPARADO EM OBRA E LANÇADO EM FUNDAÇÃO</t>
  </si>
  <si>
    <t>40.09.25</t>
  </si>
  <si>
    <t>CONCRETO FCK &gt;= 25 MPA, BRITA CALCÁRIA, PREPARADO EM OBRA E LANÇADO EM FUNDAÇÃO</t>
  </si>
  <si>
    <t>40.09.30</t>
  </si>
  <si>
    <t>CONCRETO FCK &gt;= 30 MPA, BRITA CALCÁRIA, PREPARADO EM OBRA E LANÇADO EM FUNDAÇÃO</t>
  </si>
  <si>
    <t>40.09.40</t>
  </si>
  <si>
    <t>CONCRETO FCK &gt;= 40 MPA, BRITA CALCÁRIA, PREPARADO EM OBRA E LANÇADO EM FUNDAÇÃO</t>
  </si>
  <si>
    <t>40.10</t>
  </si>
  <si>
    <t>CONCRETO CONVENCIONAL BRITA CALC. LANC. EM ESTRUT.</t>
  </si>
  <si>
    <t>40.10.23</t>
  </si>
  <si>
    <t>CONCRETO FCK &gt;= 20 MPA, BRITA CALCÁRIA, PREPARADO EM OBRA E LANÇADO EM ESTRUTURA</t>
  </si>
  <si>
    <t>40.10.25</t>
  </si>
  <si>
    <t>CONCRETO FCK &gt;= 25 MPA, BRITA CALCÁRIA, PREPARADO EM OBRA E LANÇADO EM ESTRUTURA</t>
  </si>
  <si>
    <t>40.10.30</t>
  </si>
  <si>
    <t>CONCRETO FCK &gt;= 30 MPA, BRITA CALCÁRIA, PREPARADO EM OBRA E LANÇADO EM ESTRUTURA</t>
  </si>
  <si>
    <t>40.10.40</t>
  </si>
  <si>
    <t>CONCRETO FCK &gt;= 40 MPA, BRITA CALCÁRIA, PREPARADO EM OBRA E LANÇADO EM ESTRUTURA</t>
  </si>
  <si>
    <t>40.11</t>
  </si>
  <si>
    <t>SOLO CIMENTO</t>
  </si>
  <si>
    <t>40.11.01</t>
  </si>
  <si>
    <t>SOLO CIMENTO 1:10</t>
  </si>
  <si>
    <t>40.16</t>
  </si>
  <si>
    <t>SERVIÇOS DE LANÇAMENTO DE CONCRETO</t>
  </si>
  <si>
    <t>40.16.01</t>
  </si>
  <si>
    <t>LANÇAMENTO DE CONCRETO CONVENCIONAL EM FUNDAÇÕES</t>
  </si>
  <si>
    <t>40.16.02</t>
  </si>
  <si>
    <t>LANÇAMENTO DE CONCRETO BOMBEADO EM FUNDAÇÕES</t>
  </si>
  <si>
    <t>40.16.11</t>
  </si>
  <si>
    <t>LANÇAMENTO DE CONCRETO CONVENCIONAL EM ESTRUTURA</t>
  </si>
  <si>
    <t>40.16.12</t>
  </si>
  <si>
    <t>LANÇAMENTO DE CONCRETO BOMBEÁVEL  EM ESTRUTURA</t>
  </si>
  <si>
    <t>40.20</t>
  </si>
  <si>
    <t>FORMA E ESCORAMENTO</t>
  </si>
  <si>
    <t>40.20.05</t>
  </si>
  <si>
    <t>FORMA DE TABUA DE PINHO DE 3a. TIPO B (3 APROV.)</t>
  </si>
  <si>
    <t>40.20.07</t>
  </si>
  <si>
    <t>FORMA DE TABUA DE PINHO DE 3a. TIPO C (5 APROV.)</t>
  </si>
  <si>
    <t>40.20.11</t>
  </si>
  <si>
    <t>FORMA DE TABUA DE PINHO DE 3a. TIPO E (P/ BERCO)</t>
  </si>
  <si>
    <t>40.20.15</t>
  </si>
  <si>
    <t>FORMA DE COMPENSADO RESINADO E=12MM TIPO B (3 APR)</t>
  </si>
  <si>
    <t>40.20.17</t>
  </si>
  <si>
    <t>FORMA DE COMPENSADO RESINADO E=12MM TIPO C (5 APR)</t>
  </si>
  <si>
    <t>40.20.25</t>
  </si>
  <si>
    <t>FORMA DE COMPENSADO RESINADO E=20MM TIPO E (5 APR)</t>
  </si>
  <si>
    <t>40.20.27</t>
  </si>
  <si>
    <t>FORMA DE COMPENSADO RESINADO E=20MM TIPO F (7 APR)</t>
  </si>
  <si>
    <t>40.20.80</t>
  </si>
  <si>
    <t>ESCORAMENTO DESCONTINUO TIPO A (MADEIRA 6 A 10CM)</t>
  </si>
  <si>
    <t>40.20.81</t>
  </si>
  <si>
    <t>ESCORAMENTO DESCONTINUIO TIPO B-MADEIRA 11 A 15CM</t>
  </si>
  <si>
    <t>40.20.82</t>
  </si>
  <si>
    <t>ESCORAMENTO CONTINUO TIPO A</t>
  </si>
  <si>
    <t>40.20.83</t>
  </si>
  <si>
    <t>ESCORAMENTO CONTINUO TIPO B</t>
  </si>
  <si>
    <t>40.22</t>
  </si>
  <si>
    <t>ACO</t>
  </si>
  <si>
    <t>40.22.05</t>
  </si>
  <si>
    <t>ACO CA-25 - DEGRAUS</t>
  </si>
  <si>
    <t>40.22.10</t>
  </si>
  <si>
    <t>ACO CA-50, D&lt;= 12.7MM - CORTE,DOBRAMENTO,COLOCACAO</t>
  </si>
  <si>
    <t>40.22.12</t>
  </si>
  <si>
    <t>ACO CA-50, D &gt; 12.7MM - CORTE,DOBRAMENTO,COLOCACAO</t>
  </si>
  <si>
    <t>40.22.20</t>
  </si>
  <si>
    <t>ACO CA-60 - CORTE, DOBRAMENTO E COLOCACAO</t>
  </si>
  <si>
    <t>40.22.30</t>
  </si>
  <si>
    <t>ACO CA-50  E CA-60 - CORTE, DOBRAMENTO E COLOCACAO</t>
  </si>
  <si>
    <t>40.24</t>
  </si>
  <si>
    <t>ARGAMASSA DE CIMENTO E AREIA - PREPARO</t>
  </si>
  <si>
    <t>ARGAMASSA DE CIMENTO E AREIA 1:1</t>
  </si>
  <si>
    <t>40.24.13</t>
  </si>
  <si>
    <t>ARGAMASSA DE CIMENTO E AREIA 1:2</t>
  </si>
  <si>
    <t>40.24.15</t>
  </si>
  <si>
    <t>ARGAMASSA DE CIMENTO E AREIA 1:3</t>
  </si>
  <si>
    <t>40.24.17</t>
  </si>
  <si>
    <t>ARGAMASSA DE CIMENTO E AREIA 1:4</t>
  </si>
  <si>
    <t>40.24.19</t>
  </si>
  <si>
    <t>ARGAMASSA DE CIMENTO E AREIA 1:5</t>
  </si>
  <si>
    <t>40.24.21</t>
  </si>
  <si>
    <t>ARGAMASSA DE CIMENTO E AREIA 1:6</t>
  </si>
  <si>
    <t>40.24.23</t>
  </si>
  <si>
    <t>ARGAMASSA DE CIMENTO E AREIA 1:7</t>
  </si>
  <si>
    <t>40.24.25</t>
  </si>
  <si>
    <t>ARGAMASSA DE CIMENTO E AREIA 1:8</t>
  </si>
  <si>
    <t>40.26</t>
  </si>
  <si>
    <t>ARGAMASSA DE CIMENTO, AREIA E PEDRISCO - PREPARO</t>
  </si>
  <si>
    <t>40.26.05</t>
  </si>
  <si>
    <t>ARGAMASSA DE CIMENTO, AREIA E PEDRISCO 1:2:2</t>
  </si>
  <si>
    <t>40.30</t>
  </si>
  <si>
    <t>ALVENARIA</t>
  </si>
  <si>
    <t>40.30.05</t>
  </si>
  <si>
    <t>ALVENARIA TIJOLO MACICO REQ., E =  5CM, A REVESTIR</t>
  </si>
  <si>
    <t>40.30.06</t>
  </si>
  <si>
    <t>ALVENARIA TIJOLO MACICO REQ., E = 10CM, A REVESTIR</t>
  </si>
  <si>
    <t>40.30.07</t>
  </si>
  <si>
    <t>ALVENARIA TIJOLO MACICO REQ., E = 20CM, A REVESTIR</t>
  </si>
  <si>
    <t>40.30.10</t>
  </si>
  <si>
    <t>ALVENARIA TIJOLO MACICO REQ., E =  5CM, APARENTE</t>
  </si>
  <si>
    <t>40.30.11</t>
  </si>
  <si>
    <t>ALVENARIA TIJOLO MACICO REQ., E = 10CM, APARENTE</t>
  </si>
  <si>
    <t>40.30.12</t>
  </si>
  <si>
    <t>ALVENARIA TIJOLO MACICO REQ., E = 20CM, APARENTE</t>
  </si>
  <si>
    <t>40.30.20</t>
  </si>
  <si>
    <t>ALVENARIA TIJOLO FURADO, E = 10CM, A REVESTIR</t>
  </si>
  <si>
    <t>40.30.21</t>
  </si>
  <si>
    <t>ALVENARIA TIJOLO FURADO, E = 15CM, A REVESTIR</t>
  </si>
  <si>
    <t>40.30.22</t>
  </si>
  <si>
    <t>ALVENARIA TIJOLO FURADO, E = 20CM, A REVESTIR</t>
  </si>
  <si>
    <t>40.30.30</t>
  </si>
  <si>
    <t>ALVENARIA BLOCO DE CONCRETO, E = 10CM, A REVESTIR</t>
  </si>
  <si>
    <t>40.30.31</t>
  </si>
  <si>
    <t>ALVENARIA BLOCO DE CONCRETO, E = 15CM, A REVESTIR</t>
  </si>
  <si>
    <t>40.30.32</t>
  </si>
  <si>
    <t>ALVENARIA BLOCO DE CONCRETO, E = 20CM, A REVESTIR</t>
  </si>
  <si>
    <t>40.30.35</t>
  </si>
  <si>
    <t>ALVENARIA BLOCO DE CONCRETO, E = 10CM, APARENTE</t>
  </si>
  <si>
    <t>40.30.36</t>
  </si>
  <si>
    <t>ALVENARIA BLOCO DE CONCRETO, E = 15CM, APARENTE</t>
  </si>
  <si>
    <t>40.30.37</t>
  </si>
  <si>
    <t>ALVENARIA BLOCO DE CONCRETO, E = 20CM, APARENTE</t>
  </si>
  <si>
    <t>40.31</t>
  </si>
  <si>
    <t>40.31.02</t>
  </si>
  <si>
    <t>CHAPISCO COM ARGAMASSA 1:3, A COLHER</t>
  </si>
  <si>
    <t>40.31.03</t>
  </si>
  <si>
    <t>CHAPISCO COM ARGAMASSA 1:3, A PENEIRA</t>
  </si>
  <si>
    <t>40.31.04</t>
  </si>
  <si>
    <t>CHAPISCO C/ ARG.DE CIMENTO, AREIA, PEDRISCO 1:2:2</t>
  </si>
  <si>
    <t>40.31.05</t>
  </si>
  <si>
    <t>EMBOCO COM ARGAMASSA 1:7</t>
  </si>
  <si>
    <t>40.31.06</t>
  </si>
  <si>
    <t>REBOCO PAULISTA COM ARGAMASSA 1:7</t>
  </si>
  <si>
    <t>40.31.07</t>
  </si>
  <si>
    <t>REBOCO PAULISTA COM ARGAMASSA 1:4</t>
  </si>
  <si>
    <t>40.31.08</t>
  </si>
  <si>
    <t>EM AZULEJO BRANCO 15X15 CM, EXTRA</t>
  </si>
  <si>
    <t>40.32</t>
  </si>
  <si>
    <t>40.32.05</t>
  </si>
  <si>
    <t>ESCAVACAO MANUAL H &lt;= 1.5M</t>
  </si>
  <si>
    <t>40.32.07</t>
  </si>
  <si>
    <t>ESCAVACAO MANUAL 1,5 &lt; H &lt;= 3,0 M</t>
  </si>
  <si>
    <t>40.32.09</t>
  </si>
  <si>
    <t>ESCAVACAO MANUAL H &gt; 3,0 M</t>
  </si>
  <si>
    <t>40.32.10</t>
  </si>
  <si>
    <t>ESCAV. MECANICA DE VALAS C/ DESC. LATERAL H&lt;=1,5M</t>
  </si>
  <si>
    <t>40.32.11</t>
  </si>
  <si>
    <t>ESCAV.MECANICA DE VALAS DESC. LATERAL 1,5M&lt;H&lt;=3,0M</t>
  </si>
  <si>
    <t>40.32.12</t>
  </si>
  <si>
    <t>ESCAV.MECANICA DE VALAS DESC. LATERAL 3,0M&lt;H&lt;=5,0M</t>
  </si>
  <si>
    <t>40.32.13</t>
  </si>
  <si>
    <t>ESCAV. MECANICA DE VALAS C/ DESC. LATERAL H&gt;=5,0M</t>
  </si>
  <si>
    <t>40.32.15</t>
  </si>
  <si>
    <t>ESCAV.MECANICA DE VALAS C/ DESC.S/CAMINHAO H&lt;=1,5M</t>
  </si>
  <si>
    <t>40.32.16</t>
  </si>
  <si>
    <t>ESCAV.MECANICA DE VALAS DESC.S/CAMINHAO 1,5M&lt;H&lt;=3M</t>
  </si>
  <si>
    <t>40.32.17</t>
  </si>
  <si>
    <t>ESCAV.MECANICA DE VALAS DESC.S/CAMINHAO 3,0M&lt;H&lt;=5M</t>
  </si>
  <si>
    <t>40.32.18</t>
  </si>
  <si>
    <t>ESCAV. MECANICA DE VALAS DESC.S/ CAMINHAO H&gt;=5,0M</t>
  </si>
  <si>
    <t>40.32.20</t>
  </si>
  <si>
    <t>ESCAVAÇÃO MANUAL DE TUBULÃO A CÉU ABERTO FUSTE E BASE</t>
  </si>
  <si>
    <t>40.32.21</t>
  </si>
  <si>
    <t>ESCAV. MANUAL TUBULÃO A CÉU ABERTO COM EQUIP ELÉTRICO</t>
  </si>
  <si>
    <t>40.32.22</t>
  </si>
  <si>
    <t>REGULARIZACAO E COMPACTACAO MANUAL DE TERRENO</t>
  </si>
  <si>
    <t>40.32.23</t>
  </si>
  <si>
    <t>REGULARIZAÇAO E COMPACT.TERRENO C/PLACA VIBRATORIA</t>
  </si>
  <si>
    <t>40.32.30</t>
  </si>
  <si>
    <t>REATERRO MANUAL DE VALAS</t>
  </si>
  <si>
    <t>40.32.31</t>
  </si>
  <si>
    <t>REATERRO COMPACTADO C/ PLACA VIBRATORIA</t>
  </si>
  <si>
    <t>40.32.32</t>
  </si>
  <si>
    <t>REATERRO COMPACTADO COM ROLO VIBRATORIO</t>
  </si>
  <si>
    <t>40.32.40</t>
  </si>
  <si>
    <t>CARGA MANUAL SOBRE CAMINHOES</t>
  </si>
  <si>
    <t>40.32.41</t>
  </si>
  <si>
    <t>CARGA MECANICA SOBRE CAMINHOES</t>
  </si>
  <si>
    <t>40.33</t>
  </si>
  <si>
    <t>CONCRETO DE REGULARIZACAO</t>
  </si>
  <si>
    <t>40.33.01</t>
  </si>
  <si>
    <t>TRACO 1;3;6, FORNEC.E LANCAMENTO SOBRE ENROCAMENTO</t>
  </si>
  <si>
    <t>40.34</t>
  </si>
  <si>
    <t>TRANSPORTE</t>
  </si>
  <si>
    <t>40.34.01</t>
  </si>
  <si>
    <t>TRANSPORTE DMT &lt;= 10KM</t>
  </si>
  <si>
    <t>40.34.02</t>
  </si>
  <si>
    <t>TRANSPORTE DMT &gt; 10 KM</t>
  </si>
  <si>
    <t>40.37</t>
  </si>
  <si>
    <t>CONCRETO ASFALTICO</t>
  </si>
  <si>
    <t>40.37.15</t>
  </si>
  <si>
    <t>PRE-MISTURADO A FRIO RL-1C- PREPARO, EXCL. TRANSP.</t>
  </si>
  <si>
    <t>40.39</t>
  </si>
  <si>
    <t>TRABALHOS LACUSTRES</t>
  </si>
  <si>
    <t>40.39.01</t>
  </si>
  <si>
    <t>ROCAMENTO E TRANSP.&lt;20M-VEGETACAO MARGINAL A LAGOA</t>
  </si>
  <si>
    <t>40.39.05</t>
  </si>
  <si>
    <t>CARGA MANUAL DE VEGETACAO SOBRE CAMINHAO</t>
  </si>
  <si>
    <t>40.39.06</t>
  </si>
  <si>
    <t>DESCARGA E ESPALHAMENTO DE BOTA FORA</t>
  </si>
  <si>
    <t>40.39.07</t>
  </si>
  <si>
    <t>TRANSPORTE DMT &lt;= 5KM</t>
  </si>
  <si>
    <t>40.39.08</t>
  </si>
  <si>
    <t>TRANSPORTE 5KM&lt; DMT&lt;=10KM</t>
  </si>
  <si>
    <t>40.39.09</t>
  </si>
  <si>
    <t>TRANSPORTE 10KM&lt;DMT&lt;=15KM</t>
  </si>
  <si>
    <t>40.39.10</t>
  </si>
  <si>
    <t>TRANSPORTE 15KM&lt;DMT&lt;=20KM</t>
  </si>
  <si>
    <t>40.40</t>
  </si>
  <si>
    <t>FORNECIMENTO E LANCAMENTO DE MATERIAL DRENANTE</t>
  </si>
  <si>
    <t>40.40.01</t>
  </si>
  <si>
    <t>40.41</t>
  </si>
  <si>
    <t>40.41.01</t>
  </si>
  <si>
    <t>MANTA GEOTEXTIL - 300G/M2 - RES. TRACAO &gt;= 16KN/M</t>
  </si>
  <si>
    <t>40.42</t>
  </si>
  <si>
    <t>DRENO BARBACÂ</t>
  </si>
  <si>
    <t>40.42.01</t>
  </si>
  <si>
    <t>40.43</t>
  </si>
  <si>
    <t>CORTE MECÂNICO EM CONCRETO/ASFALTO</t>
  </si>
  <si>
    <t>40.43.01</t>
  </si>
  <si>
    <t>40.60</t>
  </si>
  <si>
    <t>SERVICOS AUXILIARES - BARRACAO DE OBRA</t>
  </si>
  <si>
    <t>40.60.35</t>
  </si>
  <si>
    <t>INSTALACAO HIDRAULICA - ESCRITORIO EMPREITEIRA</t>
  </si>
  <si>
    <t>40.60.37</t>
  </si>
  <si>
    <t>INSTALACAO ELETRICA - ESCR.EMPR/DEPOSITO/VESTIARIO</t>
  </si>
  <si>
    <t>40.60.40</t>
  </si>
  <si>
    <t>INSTALACAO HIDRAULICA - VESTIARIO</t>
  </si>
  <si>
    <t>40.60.50</t>
  </si>
  <si>
    <t>INSTALAÇAO ELETRICA - ESCRITORIO TIPO I</t>
  </si>
  <si>
    <t>40.60.51</t>
  </si>
  <si>
    <t>INSTALAÇAO ELETRICA - ESCRITORIO TIPO II</t>
  </si>
  <si>
    <t>40.60.52</t>
  </si>
  <si>
    <t>INSTALAÇAO ELETRICA - VESTIARIO TIPO I</t>
  </si>
  <si>
    <t>40.60.53</t>
  </si>
  <si>
    <t>INSTALAÇAO ELETRICA - VESTIARIO TIPO II</t>
  </si>
  <si>
    <t>40.60.54</t>
  </si>
  <si>
    <t>INSTALAÇAO ELETRICA - VESTIARIO TIPO III</t>
  </si>
  <si>
    <t>40.60.55</t>
  </si>
  <si>
    <t>INSTALAÇA0 ELETRICA - DEPOSITO TIPO I</t>
  </si>
  <si>
    <t>40.60.56</t>
  </si>
  <si>
    <t>INSTALAÇAO ELETRICA - DEPOSITO TIPO II</t>
  </si>
  <si>
    <t>40.60.57</t>
  </si>
  <si>
    <t>INSTALAÇAO ELETRICA - DEPOSITO TIPO III</t>
  </si>
  <si>
    <t>40.60.58</t>
  </si>
  <si>
    <t>INSTALAÇAO ELETRICA - SANITARIO TIPO I</t>
  </si>
  <si>
    <t>40.60.59</t>
  </si>
  <si>
    <t>INSTALAÇAO ELETRICA - SANITARIO TIPO II</t>
  </si>
  <si>
    <t>40.60.60</t>
  </si>
  <si>
    <t>INSTALAÇAO ELETRICA - SANITARIO TIPO III</t>
  </si>
  <si>
    <t>40.60.61</t>
  </si>
  <si>
    <t>INSTALAÇAO ELETRICA - REFEITORIO TIPO I</t>
  </si>
  <si>
    <t>40.60.62</t>
  </si>
  <si>
    <t>INSTALAÇAO ELETRICA - REFEITORIO TIPO II</t>
  </si>
  <si>
    <t>40.60.70</t>
  </si>
  <si>
    <t>INSTALAÇAO HIDRAULICA - ESCRITORIO TIPO I E II</t>
  </si>
  <si>
    <t>40.60.71</t>
  </si>
  <si>
    <t>INSTALAÇAO HIDRAULICA - SANITARIO TIPO I</t>
  </si>
  <si>
    <t>40.60.72</t>
  </si>
  <si>
    <t>INSTALAÇAO HIDROSANITARIA TIPO II</t>
  </si>
  <si>
    <t>40.60.73</t>
  </si>
  <si>
    <t>INSTALAÇAO HIDROSANITARIA - SANITARIO TIPO III</t>
  </si>
  <si>
    <t>40.60.74</t>
  </si>
  <si>
    <t>INSTALAÇAO HIDROSANITARIA - REFEITORIO I E II</t>
  </si>
  <si>
    <t>40.70</t>
  </si>
  <si>
    <t>40.70.01</t>
  </si>
  <si>
    <t>CAIAÇÃO LISA SOBRE REBOCO OU CONCRETO</t>
  </si>
  <si>
    <t>40.70.10</t>
  </si>
  <si>
    <t>LATEX SEM MASSA</t>
  </si>
  <si>
    <t>40.70.20</t>
  </si>
  <si>
    <t>OLEO SOBRE ESQUADRIA DE MADEIRA</t>
  </si>
  <si>
    <t>40.70.21</t>
  </si>
  <si>
    <t>OLEO S/MASSA SOBRE PEÇAS E FORRO MADEIRA</t>
  </si>
  <si>
    <t>40.70.24</t>
  </si>
  <si>
    <t>OLEO C/ 1 DEMÃO DE ZARCÃO SOBRE SERRALHERIA</t>
  </si>
  <si>
    <t>40.70.25</t>
  </si>
  <si>
    <t>OLEO C/1 DEMÃO DE ZARCÃO SOBRE PEÇAS METÁLICAS</t>
  </si>
  <si>
    <t>40.70.26</t>
  </si>
  <si>
    <t>OLEO SOBRE SERRALHERIA</t>
  </si>
  <si>
    <t>40.70.27</t>
  </si>
  <si>
    <t>OLEO SOBRE PEÇAS E SUPERFICIES METÁLICAS</t>
  </si>
  <si>
    <t>40.80</t>
  </si>
  <si>
    <t>SERVIÇOS AUXILIARES - COPASA</t>
  </si>
  <si>
    <t>40.80.30</t>
  </si>
  <si>
    <t>TAMPAO DE FERRO FUNDIDO T5</t>
  </si>
  <si>
    <t>40.80.35</t>
  </si>
  <si>
    <t>TAMPAO DE FERRO FUNDIDO T 109</t>
  </si>
  <si>
    <t>40.80.50</t>
  </si>
  <si>
    <t>40.80.55</t>
  </si>
  <si>
    <t>40.80.56</t>
  </si>
  <si>
    <t>EQUIPE DE ESGOTO PARA REDE E LIGACAO</t>
  </si>
  <si>
    <t>40.87</t>
  </si>
  <si>
    <t>TUBO CONC.ARMADO JUNTA ELASTICA,NBR8890 CLASSE EA2</t>
  </si>
  <si>
    <t>40.87.04</t>
  </si>
  <si>
    <t>DN= 400 MM</t>
  </si>
  <si>
    <t>40.87.05</t>
  </si>
  <si>
    <t>DN= 500 MM</t>
  </si>
  <si>
    <t>40.87.06</t>
  </si>
  <si>
    <t>DN= 600 MM</t>
  </si>
  <si>
    <t>40.87.08</t>
  </si>
  <si>
    <t>DN= 800 MM</t>
  </si>
  <si>
    <t>40.87.10</t>
  </si>
  <si>
    <t>40.87.15</t>
  </si>
  <si>
    <t>41</t>
  </si>
  <si>
    <t>INSTALACOES DA OBRA</t>
  </si>
  <si>
    <t>41.01</t>
  </si>
  <si>
    <t>ESCRITORIOS</t>
  </si>
  <si>
    <t>41.01.01</t>
  </si>
  <si>
    <t>ESCRITORIO DA EMPREITEIRA</t>
  </si>
  <si>
    <t>41.01.02</t>
  </si>
  <si>
    <t>VESTIARIO/SANITARIO</t>
  </si>
  <si>
    <t>41.01.03</t>
  </si>
  <si>
    <t>BARRACAO DE PESSOAL</t>
  </si>
  <si>
    <t>41.01.04</t>
  </si>
  <si>
    <t>DEPOSITO E FERRAMENTARIA</t>
  </si>
  <si>
    <t>41.02</t>
  </si>
  <si>
    <t>INSTALACAO PROVISORIA DE AGUA E ENERGIA</t>
  </si>
  <si>
    <t>41.02.01</t>
  </si>
  <si>
    <t>INSTALACAO PROVISORIA DE AGUA</t>
  </si>
  <si>
    <t>42</t>
  </si>
  <si>
    <t>DESPESAS FIXAS DIVERSAS</t>
  </si>
  <si>
    <t>42.02</t>
  </si>
  <si>
    <t>DESPESAS E TAXAS</t>
  </si>
  <si>
    <t>42.02.08</t>
  </si>
  <si>
    <t>COPIA HEROGRAFICA FORMATO A1</t>
  </si>
  <si>
    <t>42.02.09</t>
  </si>
  <si>
    <t>COPIA XEROX A4 OU OFICIO</t>
  </si>
  <si>
    <t>42.03</t>
  </si>
  <si>
    <t>EQUIPAMENTOS COMPLEMENTARES</t>
  </si>
  <si>
    <t>42.03.01</t>
  </si>
  <si>
    <t>ANDAIME COM ESTRADOS</t>
  </si>
  <si>
    <t>43</t>
  </si>
  <si>
    <t>43.01</t>
  </si>
  <si>
    <t>TOPOGRAFIA</t>
  </si>
  <si>
    <t>43.01.01</t>
  </si>
  <si>
    <t>EQUIPE DE TOPOGRAFIA - PROJETO</t>
  </si>
  <si>
    <t>43.01.03</t>
  </si>
  <si>
    <t>EQUIPE DE TOPOGRAFIA - OBRA</t>
  </si>
  <si>
    <t>43.02</t>
  </si>
  <si>
    <t>EQUIPAMENTOS PARA CONSULTORIA</t>
  </si>
  <si>
    <t>43.02.01</t>
  </si>
  <si>
    <t>EQUIPAMENTOS E MATERIAIS PARA ELABORAÇÃO DE CADASTROS</t>
  </si>
  <si>
    <t>44</t>
  </si>
  <si>
    <t>ADMINISTRACAO DA OBRA</t>
  </si>
  <si>
    <t>44.01</t>
  </si>
  <si>
    <t>MAO DE OBRA</t>
  </si>
  <si>
    <t>44.01.01</t>
  </si>
  <si>
    <t>ENGENHEIRO SENIOR</t>
  </si>
  <si>
    <t>44.01.02</t>
  </si>
  <si>
    <t>ENGENHEIRO INTERMEDIARIO</t>
  </si>
  <si>
    <t>44.01.03</t>
  </si>
  <si>
    <t>ENGENHEIRO JUNIOR</t>
  </si>
  <si>
    <t>44.01.04</t>
  </si>
  <si>
    <t>ENGENHEIRO TRAINEE</t>
  </si>
  <si>
    <t>44.01.05</t>
  </si>
  <si>
    <t>TECNICO DE SEGURANCA</t>
  </si>
  <si>
    <t>44.01.06</t>
  </si>
  <si>
    <t>44.01.07</t>
  </si>
  <si>
    <t>ENCARREGADO</t>
  </si>
  <si>
    <t>44.01.09</t>
  </si>
  <si>
    <t>44.01.10</t>
  </si>
  <si>
    <t>44.01.12</t>
  </si>
  <si>
    <t>44.01.14</t>
  </si>
  <si>
    <t>44.01.15</t>
  </si>
  <si>
    <t>44.01.16</t>
  </si>
  <si>
    <t>44.01.17</t>
  </si>
  <si>
    <t>44.01.18</t>
  </si>
  <si>
    <t>44.01.19</t>
  </si>
  <si>
    <t>44.01.20</t>
  </si>
  <si>
    <t>44.01.21</t>
  </si>
  <si>
    <t>45</t>
  </si>
  <si>
    <t>EQUIPAMENTOS</t>
  </si>
  <si>
    <t>45.01</t>
  </si>
  <si>
    <t>VEICULOS</t>
  </si>
  <si>
    <t>45.01.01</t>
  </si>
  <si>
    <t>LOCACAO VEICULO POPULAR MOTOR 1.0 C/ AR E SEGURO SEM COMBUSTIVEL</t>
  </si>
  <si>
    <t>45.01.03</t>
  </si>
  <si>
    <t>LOCAÇÃO VEICULO TIPO PICAPE LEVE C/ SEGURO SEM COMBUSTÍVEL</t>
  </si>
  <si>
    <t>45.01.05</t>
  </si>
  <si>
    <t>LOCAÇÃO VEÍCULO UTILITÁRIO 4 PORTAS  E 7 LUGARES C/ SEGURO SEM COMBUSTÍVEL</t>
  </si>
  <si>
    <t>45.02</t>
  </si>
  <si>
    <t>COMBUSTÍVEIS</t>
  </si>
  <si>
    <t>45.02.01</t>
  </si>
  <si>
    <t>GASOLINA</t>
  </si>
  <si>
    <t>45.02.02</t>
  </si>
  <si>
    <t>45.02.03</t>
  </si>
  <si>
    <t>OLEO DIESEL</t>
  </si>
  <si>
    <t>47</t>
  </si>
  <si>
    <t>SERVICOS AUXILIARES DE MARCENARIA</t>
  </si>
  <si>
    <t>47.01</t>
  </si>
  <si>
    <t>PECAS PADRAO ESCOLA</t>
  </si>
  <si>
    <t>47.01.02</t>
  </si>
  <si>
    <t>CAIBRO DE PARAJU APARELHADO NAS 4 FACES 7x4 CM</t>
  </si>
  <si>
    <t>47.01.03</t>
  </si>
  <si>
    <t>RIPA DE PARAJU APARELHADA NAS 4 FACES 4x1,5 CM</t>
  </si>
  <si>
    <t>47.02</t>
  </si>
  <si>
    <t>PORTA</t>
  </si>
  <si>
    <t>47.02.03</t>
  </si>
  <si>
    <t>PORTA EM COMPENSADO RESINADO 10MM 80X210CM</t>
  </si>
  <si>
    <t>47.03</t>
  </si>
  <si>
    <t>MOVEIS</t>
  </si>
  <si>
    <t>47.03.01</t>
  </si>
  <si>
    <t>MAPOTECA P/ PROJETO 1,40X1,10X1,40M E PEÇA 8X8 CM</t>
  </si>
  <si>
    <t>47.03.02</t>
  </si>
  <si>
    <t>CONJ.MESA (130X60CM) 2 BANCOS(130X40CM) MADEIRIT</t>
  </si>
  <si>
    <t>47.03.03</t>
  </si>
  <si>
    <t>BANCO 130X40 CM EM MADEIRIT P/ VESTIARIO</t>
  </si>
  <si>
    <t>48</t>
  </si>
  <si>
    <t>SERVICOS AUXILIARES DE SERRALHERIA</t>
  </si>
  <si>
    <t>48.05</t>
  </si>
  <si>
    <t>JANELA DE CORRER</t>
  </si>
  <si>
    <t>48.05.07</t>
  </si>
  <si>
    <t>JANELA DE CORRER DE FERRO 1x1/8", AREA &gt; 1,0 M2</t>
  </si>
  <si>
    <t>48.32</t>
  </si>
  <si>
    <t>MARCO DE FERRO CANTONEIRA</t>
  </si>
  <si>
    <t>48.32.09</t>
  </si>
  <si>
    <t>MARCO DE FERRO CANTONEIRA 1 1/4x1/8", C = 1.65M</t>
  </si>
  <si>
    <t>48.32.12</t>
  </si>
  <si>
    <t>MARCO DE FERRO CANTONEIRA 1 1/4x1/8", C = 1,80M</t>
  </si>
  <si>
    <t>48.32.16</t>
  </si>
  <si>
    <t>PERFIL CHAPA 18 P/ DIVIS.ARDOSIA D=18CM, H=1,80M</t>
  </si>
  <si>
    <t>48.32.17</t>
  </si>
  <si>
    <t>PERFIL CHAPA 18 P/ DIVIS. ARDOSIA D=10CM, H=1,80M</t>
  </si>
  <si>
    <t>48.42</t>
  </si>
  <si>
    <t>48.42.02</t>
  </si>
  <si>
    <t>ESCADA MARINHEIRO FERRO D= 3/4" C/ GUARDA CORPO</t>
  </si>
  <si>
    <t>48.43</t>
  </si>
  <si>
    <t>GRELHAS E GRADES</t>
  </si>
  <si>
    <t>48.43.19</t>
  </si>
  <si>
    <t>GRELHA DE ACO CA-25 D=1/2" C/5,25CM E L 1 1/4X1/8"</t>
  </si>
  <si>
    <t>48.43.20</t>
  </si>
  <si>
    <t>GRADE DE FERRO REDONDO P/CAIXA COLETORA  25X25 CM</t>
  </si>
  <si>
    <t>48.43.21</t>
  </si>
  <si>
    <t>GRELHA DE FERRO REDONDO P/CAIXA COLETORA  30X30 CM</t>
  </si>
  <si>
    <t>48.43.22</t>
  </si>
  <si>
    <t>GRELHA DE FERRO REDONDO P/CAIXA COLETORA  40X40 CM</t>
  </si>
  <si>
    <t>48.43.23</t>
  </si>
  <si>
    <t>GRELHA DE FERRO REDOMDO P/CAIXA COLETORA  50X50 CM</t>
  </si>
  <si>
    <t>48.43.24</t>
  </si>
  <si>
    <t>GRELHA DE FERRO REDONDO P/CAIXA COLETORA  60X60 CM</t>
  </si>
  <si>
    <t>48.43.25</t>
  </si>
  <si>
    <t>GRELHA DE ACO CA-25, D=1/2",C/5,25CM E 3/4",L=32CM</t>
  </si>
  <si>
    <t>48.43.26</t>
  </si>
  <si>
    <t>GRELHA DE FERRO REDONDO P/CAIXA COLETORA  70X70 CM</t>
  </si>
  <si>
    <t>48.43.27</t>
  </si>
  <si>
    <t>GRELHA DE FERRO REDONDO P/CAIXA COLETORA  80X80 CM</t>
  </si>
  <si>
    <t>48.43.28</t>
  </si>
  <si>
    <t>GRELHA DE FERRO REDONDO P/CAIXA COLETORA  90X90 CM</t>
  </si>
  <si>
    <t>48.43.29</t>
  </si>
  <si>
    <t>GRELHA FERRO REDONDO P/ CAIXA COLETRORA 100X100 CM</t>
  </si>
  <si>
    <t>48.43.40</t>
  </si>
  <si>
    <t>CONJUNTO QUADRO E GRELHA DE PV DE CANAL, I = 6"</t>
  </si>
  <si>
    <t>48.43.50</t>
  </si>
  <si>
    <t>GRADE CHAPA 3/4"X1/8" FERRO 1/4"P/ REFLETOR 70X70</t>
  </si>
  <si>
    <t>48.43.51</t>
  </si>
  <si>
    <t>GRADE CHAPA 3/4"x1/8",FERRO 1/4" P/REFLETOR 90x90</t>
  </si>
  <si>
    <t>48.43.55</t>
  </si>
  <si>
    <t>GRADE DE FERRO QUADRADO DE 3/4" E 3/8"</t>
  </si>
  <si>
    <t>48.49</t>
  </si>
  <si>
    <t>CANTONEIRA E MASTRO</t>
  </si>
  <si>
    <t>48.49.20</t>
  </si>
  <si>
    <t>CONJ. QUADRO E CANTONEIRA 3" P/ TAMPA DE CONCRETO</t>
  </si>
  <si>
    <t>48.49.22</t>
  </si>
  <si>
    <t>CONJ.QUADRO E CANTONEIRA 2" E 1 3/4" P/TAMPA CONC.</t>
  </si>
  <si>
    <t>48.49.25</t>
  </si>
  <si>
    <t>CANTONEIRA FERRO 1 1/2x3/16" COMP=1,1M C/CUMBADOR</t>
  </si>
  <si>
    <t>48.49.51</t>
  </si>
  <si>
    <t>MASTRO DE BANDEIRA PADRAO SUDECAP F.G. D= 2",H= 6M</t>
  </si>
  <si>
    <t>48.70</t>
  </si>
  <si>
    <t>SERRALHERIA - GRUPO ESCOLAR</t>
  </si>
  <si>
    <t>48.70.05</t>
  </si>
  <si>
    <t>J1 - JANELA DE CORRER DE FERRO 1x1/8" - 1,60x1,60M</t>
  </si>
  <si>
    <t>48.70.06</t>
  </si>
  <si>
    <t>J9 - JANELA DE CORRER DE FERRO 1x1/8" - 3,00x1,60M</t>
  </si>
  <si>
    <t>48.70.07</t>
  </si>
  <si>
    <t>J12- JANELA DE CORRER DE FERRO 1x1/8" - 2,00x1,60M</t>
  </si>
  <si>
    <t>48.70.08</t>
  </si>
  <si>
    <t>J7- JANELA DE CORRER DE FERRO 1x1/8" - 2,60x1,60M</t>
  </si>
  <si>
    <t>48.70.18</t>
  </si>
  <si>
    <t>J2 - BASCULANTE DE FERRO 1x1/8" - 1,60x0,50M</t>
  </si>
  <si>
    <t>48.70.19</t>
  </si>
  <si>
    <t>J2 - BASCULANTE DE FERRO 1x1/8" - 1,5x0,50M</t>
  </si>
  <si>
    <t>48.70.20</t>
  </si>
  <si>
    <t>J3 - BASCULANTE DE FERRO 1x1/8" - 2,30x0,50M</t>
  </si>
  <si>
    <t>48.70.21</t>
  </si>
  <si>
    <t>J4 - BASCULANTE DE FERRO 1x1/8" - 3,20x0,50M</t>
  </si>
  <si>
    <t>48.70.22</t>
  </si>
  <si>
    <t>J11- BASCULANTE DE FERRO 1x1/8" - 2,00x0,50M</t>
  </si>
  <si>
    <t>48.70.23</t>
  </si>
  <si>
    <t>J5 - BASCULANTE DE FERRO 1x1/8" - 2,60x0,50M</t>
  </si>
  <si>
    <t>48.70.35</t>
  </si>
  <si>
    <t>PF1- PORTA DE ABRIR CHAPA DOBRADA 1FL.- 0,80x2,10M</t>
  </si>
  <si>
    <t>48.70.36</t>
  </si>
  <si>
    <t>PF2- PORTA DE ABRIR CHAPA DOBRADA 1FL.- 0,60x2,10M</t>
  </si>
  <si>
    <t>48.70.37</t>
  </si>
  <si>
    <t>PF7- PORTA DE ABRIR CHAPA DOBRADA 1 FL.- 1,0x2,10M</t>
  </si>
  <si>
    <t>48.70.39</t>
  </si>
  <si>
    <t>PF6- PORTA DE ABRIR CHAPA DOBRADA 2FL. 1,60x2,10M</t>
  </si>
  <si>
    <t>48.70.42</t>
  </si>
  <si>
    <t>PF3- PORTA DE CORRER FERRO 1x1/8" 1FL.- 1,10x2,10M</t>
  </si>
  <si>
    <t>48.70.43</t>
  </si>
  <si>
    <t>PF4- PORTA DE CORRER CHAPA DOBRADA 2 FL.1,50x2,10M</t>
  </si>
  <si>
    <t>48.70.59</t>
  </si>
  <si>
    <t>PE-3 PORATAO DE ABRIR EM TUBO E TELA 2 FLS.3,0x2,4</t>
  </si>
  <si>
    <t>48.70.60</t>
  </si>
  <si>
    <t>PT1- PORTAO DE ABRIR TUBO E TELA 2FL. - 3,00x2,50M</t>
  </si>
  <si>
    <t>48.70.62</t>
  </si>
  <si>
    <t>PT2- PORTAO DE ABRIR FERRO E TELA 1FL.- 0,80x1,25M</t>
  </si>
  <si>
    <t>48.70.64</t>
  </si>
  <si>
    <t>PT3- PORTAO DE ABRIR FERRO E TELA 2FL.- 1,00x1,60M</t>
  </si>
  <si>
    <t>48.70.65</t>
  </si>
  <si>
    <t>PE4- PORTAO DE ABRIR TUBO E TELA 1 FL. 1,20x2,0M</t>
  </si>
  <si>
    <t>48.70.89</t>
  </si>
  <si>
    <t>ALCAPAO CHAPA GALV. 18, 0,60x0,60M INCL. CAIXILHO</t>
  </si>
  <si>
    <t>48.70.90</t>
  </si>
  <si>
    <t>ALCAPAO DE CHAPA 18, 0,80x0,80M, INCL. CAIXILHO</t>
  </si>
  <si>
    <t>48.70.91</t>
  </si>
  <si>
    <t>GRADE DE FERRO QUADRADO 3/8" - 1,60x0,50 M</t>
  </si>
  <si>
    <t>48.70.92</t>
  </si>
  <si>
    <t>GRADE DE FERRO QUADRADO 3/8" - 1,60x1,60 M</t>
  </si>
  <si>
    <t>48.70.93</t>
  </si>
  <si>
    <t>GRADE DE FERRO QUADRADO 3/8" - 2,60x1,60 M</t>
  </si>
  <si>
    <t>48.70.95</t>
  </si>
  <si>
    <t>MAO FRANCESA PARA ENGRAD. CERAMICO 0,35x1,00 M</t>
  </si>
  <si>
    <t>48.70.96</t>
  </si>
  <si>
    <t>MAO FRANCESA P/ ENGRAD. CERAMICO 0,50x1,50 M</t>
  </si>
  <si>
    <t>48.70.97</t>
  </si>
  <si>
    <t>MAO FRANCESA PARA ENGRAD. CERAMICO 4,20x1,60 M</t>
  </si>
  <si>
    <t>48.70.98</t>
  </si>
  <si>
    <t>GRADE DE TELA ARTISTICA FIO 12, MALHA 25 MM</t>
  </si>
  <si>
    <t>48.72</t>
  </si>
  <si>
    <t>SERRALHERIA - POLICLINICA</t>
  </si>
  <si>
    <t>48.72.05</t>
  </si>
  <si>
    <t>J1 - JANELA DE CORRER DE FERRO 1x1/8" - 1,50x1,50M</t>
  </si>
  <si>
    <t>48.72.10</t>
  </si>
  <si>
    <t>J2 - BASCULANTE DE FERRO 1x1/8" - 0,45x1,50M</t>
  </si>
  <si>
    <t>48.72.12</t>
  </si>
  <si>
    <t>J4 - BASCULANTE DE FERRO 1x1/8" - 1,20x3,00M</t>
  </si>
  <si>
    <t>48.72.14</t>
  </si>
  <si>
    <t>BASCULANTE DE FERRO DE 1x1/8" - 1,50x0,90M</t>
  </si>
  <si>
    <t>48.72.20</t>
  </si>
  <si>
    <t>J3 - MAXIMO AR DE METALON - 1,65x2,90M</t>
  </si>
  <si>
    <t>48.72.22</t>
  </si>
  <si>
    <t>J5 - MAXIMO AR DE METALON - 1,65x3,20M</t>
  </si>
  <si>
    <t>48.72.26</t>
  </si>
  <si>
    <t>J7 - VENEZIANA DE CHAPA DOBRADA - 0,90x0,30M</t>
  </si>
  <si>
    <t>48.72.35</t>
  </si>
  <si>
    <t>P4 - PORTA DE ABRIR DE METALON 1FL. - 1,00x2,90M</t>
  </si>
  <si>
    <t>48.72.50</t>
  </si>
  <si>
    <t>GUARDA-CORPO TUBO GV 2" E 1",3 PC. HORIZ. FIX.PISO</t>
  </si>
  <si>
    <t>48.72.60</t>
  </si>
  <si>
    <t>BRISE SOLEIL DE METALON/CHAPA VENEZIANA 1,60x1,60M</t>
  </si>
  <si>
    <t>48.72.65</t>
  </si>
  <si>
    <t>ALCAPAO DE CHAPA GALV.18, 0,60x0,60M,INCL.CAIXILHO</t>
  </si>
  <si>
    <t>48.72.90</t>
  </si>
  <si>
    <t>ILUMINACAO ZENITAL DE FERRO, CANTONEIRA 1,00x1,00M</t>
  </si>
  <si>
    <t>48.74</t>
  </si>
  <si>
    <t>SERRALHERIA - UNIDADE DE SAUDE</t>
  </si>
  <si>
    <t>48.74.05</t>
  </si>
  <si>
    <t>MAXIMO AR DE METALON - 0,60x1,20M</t>
  </si>
  <si>
    <t>48.74.06</t>
  </si>
  <si>
    <t>MAXIMO AR DE METALON - 0,60x2,00M</t>
  </si>
  <si>
    <t>48.74.15</t>
  </si>
  <si>
    <t>CAIXILHO FIXO DE METALON - 1,20x0,30M</t>
  </si>
  <si>
    <t>48.74.20</t>
  </si>
  <si>
    <t>PORTA DE CORRER DE METALON - 0,90x2,20M</t>
  </si>
  <si>
    <t>48.74.25</t>
  </si>
  <si>
    <t>PORTAO DE ABRIR CHAPA TRAPEZOIDAL 2FL.- 3,00x2,40M</t>
  </si>
  <si>
    <t>48.74.26</t>
  </si>
  <si>
    <t>PORTAO DE ABRIR CHAPA TRAPEZOIDAL 1FL.- 1,20x2,10M</t>
  </si>
  <si>
    <t>48.74.40</t>
  </si>
  <si>
    <t>GRADE DE FERRO QUADRADO 3/8" - 0,60x1,20M</t>
  </si>
  <si>
    <t>48.74.50</t>
  </si>
  <si>
    <t>GUICHE DE ABRIR DE METALON 2FL. - 0,50x0,70M</t>
  </si>
  <si>
    <t>48.76</t>
  </si>
  <si>
    <t>SERRALHERIA - CENTRO DE SAUDE (CODEURB)</t>
  </si>
  <si>
    <t>48.76.05</t>
  </si>
  <si>
    <t>JF1- BASCULANTE DE FERRO - 3/4x1/8" - 3.0x1.0 M</t>
  </si>
  <si>
    <t>48.76.09</t>
  </si>
  <si>
    <t>JF3- BASCULANTE DE FERRO - 3/4x1/8" - 0.5x1.0 M</t>
  </si>
  <si>
    <t>48.76.11</t>
  </si>
  <si>
    <t>JF4- BASCULANTE DE FERRO - 3/4x1/8" - 1.1x1.5 M</t>
  </si>
  <si>
    <t>48.76.12</t>
  </si>
  <si>
    <t>JF4A- BASCULANTE DE FERRO - 3/4x1/8" - 1.1x1.5 M</t>
  </si>
  <si>
    <t>48.76.14</t>
  </si>
  <si>
    <t>JF5- BASCULANTE DE FERRO - 3/4x1/8" - 0.5x2.8 M</t>
  </si>
  <si>
    <t>48.76.25</t>
  </si>
  <si>
    <t>PF1- PORTA DE CORRER - METALON/FERRO - 2.625x2.8 M</t>
  </si>
  <si>
    <t>48.76.27</t>
  </si>
  <si>
    <t>PF2- PORTA DE ABRIR - VENEZIANA-CHAPA - 0.7x2.8 M</t>
  </si>
  <si>
    <t>48.76.29</t>
  </si>
  <si>
    <t>PF2A- PORTA DE ABRIR - VENEZIANA-CHAPA - 0.8x2.8 M</t>
  </si>
  <si>
    <t>48.76.30</t>
  </si>
  <si>
    <t>PF2B- PORTA DE ABRIR - VENEZIANA-CHAPA - 0.9x2.8 M</t>
  </si>
  <si>
    <t>48.76.50</t>
  </si>
  <si>
    <t>PORTAO DE METALON 50x20 A CADA 15 CM - 2.2x2.0 M</t>
  </si>
  <si>
    <t>48.76.52</t>
  </si>
  <si>
    <t>PORTAO DE METALON 50x20 A CADA 15 CM - 1.1x2.0 M</t>
  </si>
  <si>
    <t>48.78</t>
  </si>
  <si>
    <t>SERRALHERIA - CRECHE</t>
  </si>
  <si>
    <t>48.78.05</t>
  </si>
  <si>
    <t>J1 - MAXIMO AR DE METALON 0,60x1,20M</t>
  </si>
  <si>
    <t>48.78.06</t>
  </si>
  <si>
    <t>J2 - MAXIMO AR DE METALON 0,60x2,00M</t>
  </si>
  <si>
    <t>48.78.15</t>
  </si>
  <si>
    <t>P1 - PORTA DE ABRIR DE METALON 2FL. - 1,50x2,20M</t>
  </si>
  <si>
    <t>48.78.16</t>
  </si>
  <si>
    <t>COMPLEMENTO SUPERIOR DE P1 - 1,50x1,10M</t>
  </si>
  <si>
    <t>48.78.17</t>
  </si>
  <si>
    <t>P3 - PORTA DE ABRIR DE METALON 1FL. 0,80x2,20M</t>
  </si>
  <si>
    <t>48.78.20</t>
  </si>
  <si>
    <t>P2 - PORTA DE CORRER DE METALON 1FL. 1,20x2,20M</t>
  </si>
  <si>
    <t>48.78.25</t>
  </si>
  <si>
    <t>PORTA DE CORRER DE FERRO/TELA ARTISTEX- 1,75x2,10M</t>
  </si>
  <si>
    <t>48.78.30</t>
  </si>
  <si>
    <t>PORTAO DE ABRIR CHAPA TRAPEZOIDAL 2FL.- 3,00x2,50M</t>
  </si>
  <si>
    <t>48.78.31</t>
  </si>
  <si>
    <t>PORTAO DE ABRIR CHAPA TRAPEZOIDAL 1FL.- 1,00x2,10M</t>
  </si>
  <si>
    <t>48.78.50</t>
  </si>
  <si>
    <t>ALCAPAO DE CHAPA GALV.18,0,60x0,60M, INCL.CAIXILHO</t>
  </si>
  <si>
    <t>48.78.55</t>
  </si>
  <si>
    <t>GUICHE DE ABRIR DE METALON 2FL. - 0,90x0,70M</t>
  </si>
  <si>
    <t>48.78.60</t>
  </si>
  <si>
    <t>50</t>
  </si>
  <si>
    <t>CUSTO HORARIO DE EQUIPAMENTO</t>
  </si>
  <si>
    <t>50.01</t>
  </si>
  <si>
    <t>ACABADORA DE ASFALTO, LAMA E VASSOURA MECANICA</t>
  </si>
  <si>
    <t>CHI/VIBROACABADORA DE ASFALTO SOBRE ESTEIRAS, LARG. PAVIM. 2,13 M A 4,55 M, POT. 74 KW/ 100 HP, CAP. 400 T/ H</t>
  </si>
  <si>
    <t>CHP/CAMIN.LAMA ASF. FORD 1519, CONSMAQ LA-6-6.0M3</t>
  </si>
  <si>
    <t>CHI/CAMIN.LAMA ASF. FORD 1519, CONSMAQ LA-6-6.0M3</t>
  </si>
  <si>
    <t>CHP/VASSOURA MECANICA REBOCAVEL COM ESCOVA CILINDRICA LARGURA UTIL DE VARRIMENTO = 2,44M</t>
  </si>
  <si>
    <t>CHI/VASSOURA MECANICA REBOCAVEL COM ESCOVA CILINDRICA LARGURA UTIL DE VARRIMENTO = 2,44M</t>
  </si>
  <si>
    <t>CHP/FRESADORA DE ASFALTO A FRIO SOBRE RODAS, LARG. FRESAGEM 1,00 M, POT. 155 KW/208 HP</t>
  </si>
  <si>
    <t>50.04</t>
  </si>
  <si>
    <t>BATE ESTACA E MARTELO</t>
  </si>
  <si>
    <t>50.05</t>
  </si>
  <si>
    <t>BETONEIRA</t>
  </si>
  <si>
    <t>CHP/BETONEIRA 400 L, SEM CARREGADOR</t>
  </si>
  <si>
    <t>CHI/BETONEIRA 400 L, SEM CARREGADOR</t>
  </si>
  <si>
    <t>50.06</t>
  </si>
  <si>
    <t>BOMBA D'AGUA E LAMA</t>
  </si>
  <si>
    <t>CHP/BOMBA HIDROSUL 2" ASI-250-36M3/H C/20M MANGUEI</t>
  </si>
  <si>
    <t>CHI/BOMBA HIDROSUL 2" AS1-250-36M3/H C/20M MANGUE</t>
  </si>
  <si>
    <t>CHP/BOMBA HIDROSUL 3" ASI-500-72M3/H C/20M MANGUEI</t>
  </si>
  <si>
    <t>CHI/BOMBA HIDROSUL 3" ASI-500-72M3/H C/20M MANGUEI</t>
  </si>
  <si>
    <t>50.10</t>
  </si>
  <si>
    <t>CAMINHAO, CARROCERIA E CAVALO MECANICO</t>
  </si>
  <si>
    <t>CHP/CAMINHAO BASCULANTE FORD 1317 WE</t>
  </si>
  <si>
    <t>CHI/CAMINHAO BASCULANTE FORD 1317 WE</t>
  </si>
  <si>
    <t>CHP/CAMINHAO BASCULANTE FORD 1519</t>
  </si>
  <si>
    <t>CHI/CAMINHAO BASCULANTE FORD 1519</t>
  </si>
  <si>
    <t>CHP/CAMINHAO TANQUE FORD 1317 WE, 6.000L</t>
  </si>
  <si>
    <t>CHI/CAMINHAO TANQUE FORD 1317 WE, 6.000L</t>
  </si>
  <si>
    <t>CHP/CAMINHAO TANQUE FORD 1317 WE TRUCADO, 10000</t>
  </si>
  <si>
    <t>CHI/CAMINHAO TANQUE FORD 1317 WE TRUCADO, 10000 L</t>
  </si>
  <si>
    <t>CHP/CAMINHAO CARROCERIA FORD 1317 WE</t>
  </si>
  <si>
    <t>CHI/CAMINHAO CARROCERIA FORD 1317 WE</t>
  </si>
  <si>
    <t>CHP/CAM.GUINDAUTO FORD F-1319 MADAL PBK - 6500</t>
  </si>
  <si>
    <t>CHI/CAM.GUINDAUTO FORD F-1319 MADAL PBK - 6500</t>
  </si>
  <si>
    <t>50.11</t>
  </si>
  <si>
    <t>CARREGADEIRA</t>
  </si>
  <si>
    <t>CHP/MINI-CARREGADEIRA DE PNEUS 61HP COM VASSOURA DE 1500MM OU EQUIVALENTE</t>
  </si>
  <si>
    <t>CHI/MINI-CARREGADEIRA DE PNEUS 61HP COM VASSOURA DE 1500MM OU EQUIVALENTE</t>
  </si>
  <si>
    <t>50.13</t>
  </si>
  <si>
    <t>COMPACTADOR</t>
  </si>
  <si>
    <t>CHP/ROLO VIBRAT. DYNAPAC CA-25 LISO - STD  P/SOLOS</t>
  </si>
  <si>
    <t>CHI/ROLO VIBRAT. DYNAPAC CA-25 LISO - STD  P/SOLOS</t>
  </si>
  <si>
    <t>50.14</t>
  </si>
  <si>
    <t>COMPRESSOR E ACESSORIOS</t>
  </si>
  <si>
    <t>50.16</t>
  </si>
  <si>
    <t>DISTRIBUIDOR DE AGREGADO E BETUME</t>
  </si>
  <si>
    <t>CHP/CAMIN.DISTR.BETUME FORD 1519, ALMEIDA D-72 D</t>
  </si>
  <si>
    <t>CHI/CAMIN.DISTR.BETUME FORD 1519, ALMEIDA D-72 D</t>
  </si>
  <si>
    <t>50.19</t>
  </si>
  <si>
    <t>EQUIPAMENTO DE PERFURACAO E ROMPEDOR</t>
  </si>
  <si>
    <t>CHP/PERFURATRIZ BJ 571-4L 78PCM</t>
  </si>
  <si>
    <t>CHI/PERFURATRIZ BJ 571-4L 78PCM</t>
  </si>
  <si>
    <t>50.20</t>
  </si>
  <si>
    <t>ESCAVADEIRA E DRAGA</t>
  </si>
  <si>
    <t>50.21</t>
  </si>
  <si>
    <t>ROCADEIRA</t>
  </si>
  <si>
    <t>CHP/ROCADEIRA COSTAL COM MOTOR A GASOLINA DE *32* CC</t>
  </si>
  <si>
    <t>CHI/ROCADEIRA COSTAL COM MOTOR A GASOLINA DE *32* CC</t>
  </si>
  <si>
    <t>50.25</t>
  </si>
  <si>
    <t>GRADE DE DISCO</t>
  </si>
  <si>
    <t>CHP/GRADE DE DISCOS MECANICA 20X24" COM 20 DISCOS 24" X 6MM  COM PNEUS PARA TRANSPORTE</t>
  </si>
  <si>
    <t>CHI/GRADE DE DISCOS MECANICA 20X24" COM 20 DISCOS 24" X 6MM  COM PNEUS PARA TRANSPORTE</t>
  </si>
  <si>
    <t>50.27</t>
  </si>
  <si>
    <t>GUINDASTE</t>
  </si>
  <si>
    <t>CHP/ GUINDASTE WTTA - 16G</t>
  </si>
  <si>
    <t>CHI/ GUINDASTE WTTA - 16G</t>
  </si>
  <si>
    <t>50.31</t>
  </si>
  <si>
    <t>MAQUINA E APARELHO DE SOLDA</t>
  </si>
  <si>
    <t>50.32</t>
  </si>
  <si>
    <t>MOTONIVELADORA</t>
  </si>
  <si>
    <t>50.36</t>
  </si>
  <si>
    <t>TRATOR</t>
  </si>
  <si>
    <t>CHP/TRATOR COM LAMINA E ESCARIFICADOR D8</t>
  </si>
  <si>
    <t>CHI/TRATOR COM LAMINA E ESCARIFICADOR D8</t>
  </si>
  <si>
    <t>50.37</t>
  </si>
  <si>
    <t>USINA DE ASFALTO, SOLOS E CONCRETO</t>
  </si>
  <si>
    <t>50.39</t>
  </si>
  <si>
    <t>VIBRADOR</t>
  </si>
  <si>
    <t>50.41</t>
  </si>
  <si>
    <t>EQUIPAMENTOS DE APOIO</t>
  </si>
  <si>
    <t>50.42</t>
  </si>
  <si>
    <t>SERRA CIRCULAR</t>
  </si>
  <si>
    <t>50.42.02</t>
  </si>
  <si>
    <t>CHI/SERRA CIRCULAR DE BANCADA, MOTOR ELÉTRICO 1800W, COIFA P/DISCO 10", OU EQUIVALENTE</t>
  </si>
  <si>
    <t>GABIÃO TIPO CAIXA MALHA 8X10CM FIO 2,7MM ZN/AL + PVC C/ENCHIMENTO PEDRA GNAISSE H=100CM</t>
  </si>
  <si>
    <t>05.20.02</t>
  </si>
  <si>
    <t>GABIÃO TIPO CAIXA MALHA 8X10CM FIO 2,7MM ZN/AL + PVC C/ENCHIMENTO PEDRA GNAISSE H=50CM</t>
  </si>
  <si>
    <t>GABIÃO TIPO CAIXA MALHA 8X10CM FIO 2,7MM ZN/AL C/ENCHIMENTO PEDRA GNAISSE H=100CM</t>
  </si>
  <si>
    <t>05.20.04</t>
  </si>
  <si>
    <t>GABIÃO TIPO CAIXA MALHA 8X10CM FIO 2,7MM ZN/AL C/ENCHIMENTO PEDRA GNAISSE H=50CM</t>
  </si>
  <si>
    <t>GABIÃO TIPO COLCHAO MALHA 6X8CM FIO 2MM  ZN/AL + PVC C/ENCHIMENTO PEDRA GNAISSE  H=30CM</t>
  </si>
  <si>
    <t>05.20.08</t>
  </si>
  <si>
    <t>GABIÃO TIPO COLCHAO MALHA 6X8CM FIO 2MM  ZN/AL + PVC C/ENCHIMENTO PEDRA GNAISSE  H=23CM</t>
  </si>
  <si>
    <t>05.20.09</t>
  </si>
  <si>
    <t>GABIÃO TIPO COLCHAO MALHA 6X8CM FIO 2MM  ZN/AL + PVC C/ENCHIMENTO PEDRA GNAISSE  H=17CM</t>
  </si>
  <si>
    <t>GABIÃO TIPO SACO MALHA 8X10CM FIO 2,4MM ZN/AL + PVC C/ENCHIMENTO PEDRA GNAISSE</t>
  </si>
  <si>
    <t>GABIAO CAIXA MALHA HEXAGONAL 8X10CM FIO 2,7MM (NBR 10.514:1988/8964:2013) 3,0x1,0x1,0M ZN/AL + PVC</t>
  </si>
  <si>
    <t>GABIAO CAIXA MALHA HEXAGONAL 8X10CM FIO 2,7MM (NBR 10.514:1988/8964:2013) 3,0X1,0X1,0M ZN/AL</t>
  </si>
  <si>
    <t>GABIAO MANTA (COLCHAO) MALHA HEXAGONAL 6X8CM FIO 2MM (NBR 10.514:1988/8964:2013) 4,0x2,0x0,30M  ZN/AL + PVC</t>
  </si>
  <si>
    <t>GABIAO SACO MALHA HEXAGONAL 8X10CM FIO 2,4MM (NBR 10.514:1988/8964:2013) DIMENSÕES: 3,0X0,65M ZN/AL + PVC</t>
  </si>
  <si>
    <t>RETIRADA DE AMOSTRA INDEFORMADA C/AMOSTRADOR TIPO SHELBY, D= 4"</t>
  </si>
  <si>
    <t>1.2</t>
  </si>
  <si>
    <t>1.3</t>
  </si>
  <si>
    <t>1.4</t>
  </si>
  <si>
    <t>1.5</t>
  </si>
  <si>
    <t>1.6</t>
  </si>
  <si>
    <t>1.7</t>
  </si>
  <si>
    <t>1.8</t>
  </si>
  <si>
    <t>1.9</t>
  </si>
  <si>
    <t>1.10</t>
  </si>
  <si>
    <t>SERVIÇOS INICIAIS</t>
  </si>
  <si>
    <t>INFRAESTRUTURA URBANA</t>
  </si>
  <si>
    <t>TERRAPLENAGEM/CONTENÇÃO</t>
  </si>
  <si>
    <t>3.11</t>
  </si>
  <si>
    <t>3.12</t>
  </si>
  <si>
    <t>BASE</t>
  </si>
  <si>
    <t>5.4</t>
  </si>
  <si>
    <t>5.5</t>
  </si>
  <si>
    <t>CORREÇÃO DO PAVIMENTO</t>
  </si>
  <si>
    <t>5.3.1</t>
  </si>
  <si>
    <t>5.1.1</t>
  </si>
  <si>
    <t>5.1.2</t>
  </si>
  <si>
    <t>5.1.3</t>
  </si>
  <si>
    <t>5.1.4</t>
  </si>
  <si>
    <t>5.1.5</t>
  </si>
  <si>
    <t>5.1.6</t>
  </si>
  <si>
    <t>5.2.1</t>
  </si>
  <si>
    <t>5.2.2</t>
  </si>
  <si>
    <t>5.2.3</t>
  </si>
  <si>
    <t>5.3.2</t>
  </si>
  <si>
    <t>5.3.3</t>
  </si>
  <si>
    <t>5.3.4</t>
  </si>
  <si>
    <t>5.3.5</t>
  </si>
  <si>
    <t>5.3.6</t>
  </si>
  <si>
    <t>5.3.7</t>
  </si>
  <si>
    <t>PAVIMENTAÇÃO A FRIO</t>
  </si>
  <si>
    <t>5.5.1</t>
  </si>
  <si>
    <t>5.5.2</t>
  </si>
  <si>
    <t>5.5.3</t>
  </si>
  <si>
    <t>5.5.4</t>
  </si>
  <si>
    <t>5.5.5</t>
  </si>
  <si>
    <t>7.3</t>
  </si>
  <si>
    <t>7.4</t>
  </si>
  <si>
    <t>ITENS DIVERSOS</t>
  </si>
  <si>
    <t>8.1</t>
  </si>
  <si>
    <t>5.4.1</t>
  </si>
  <si>
    <t>5.4.2</t>
  </si>
  <si>
    <t>1.</t>
  </si>
  <si>
    <t xml:space="preserve">
TABELA REFERENCIAL DE PREÇOS UNITÁRIOS PARA OBRAS DE EDIFICAÇÃO
</t>
  </si>
  <si>
    <t>TABELA REFERENCIAL DE PREÇOS UNITÁRIOS PARA OBRAS DE EDIFICAÇÃO</t>
  </si>
  <si>
    <t>Região Sul - S/ Desoneração</t>
  </si>
  <si>
    <t>OBRAS EM CENTRO URBANO OU REGIÃO LIMÍTROFE</t>
  </si>
  <si>
    <t>MOBILIZAÇÃO E DESMOBILIZAÇÃO DE OBRA EM CENTRO URBANO OU REGIÃO LIMÍTROFE COM VALOR ACIMA DE 3.000.000,01</t>
  </si>
  <si>
    <t>MOBILIZAÇÃO E DESMOBILIZAÇÃO DE OBRA EM CENTRO URBANO OU REGIÃO LIMÍTROFE COM VALOR ATÉ O VALOR DE 1.000.000,00</t>
  </si>
  <si>
    <t>MOBILIZAÇÃO E DESMOBILIZAÇÃO DE OBRA EM CENTRO URBANO OU REGIÃO LIMÍTROFE COM VALOR ENTRE 1.000.000,01 E 3.000.000,00</t>
  </si>
  <si>
    <t>OBRA DISTANTE DE CENTRO URBANO</t>
  </si>
  <si>
    <t>MOBILIZAÇÃO E DESMOBILIZAÇÃO OBRA DISTANTE DE CENTRO URBANO COM ACIMA DE 3.000.000,01</t>
  </si>
  <si>
    <t>MOBILIZAÇÃO E DESMOBILIZAÇÃO OBRA DISTANTE DE CENTRO URBANO COM ENTRE 1.000.000,01 E 3.000.000,00</t>
  </si>
  <si>
    <t>MOBILIZAÇÃO E DESMOBILIZAÇÃO OBRA DISTANTE DE CENTRO URBANO COM VALOR ATÉ O VALOR DE 1.000.000,00</t>
  </si>
  <si>
    <t>m2</t>
  </si>
  <si>
    <t>ED-28163</t>
  </si>
  <si>
    <t>DESTOCAMENTO E AFASTAMENTO DE REMANESCENTE ARBÓREO, INCLUSIVE TRANSPORTE E RETIRADA DO MATERIAL ESCAVADO (EM CAÇAMBA)</t>
  </si>
  <si>
    <t>un</t>
  </si>
  <si>
    <t>LIMPEZA DE TERRENO, INCLUSIVE CAPINA, RASTELAMENTO COM AFASTAMENTO ATÉ VINTE (20) METROS E QUEIMA CONTROLADA</t>
  </si>
  <si>
    <t>RASTELAMENTO DE ÁREA COM AFASTAMENTO DE ATÉ VINTE (20) METROS, EXCLUSIVE CAPINA OU ROÇADA MANUAL</t>
  </si>
  <si>
    <t>ED-28162</t>
  </si>
  <si>
    <t>ROÇADA MANUAL DE TERRENO COM ROÇADEIRA COSTAL, EXCLUSIVE RASTELAMENTO E QUEIMA</t>
  </si>
  <si>
    <t>DESMATAMENTO, DESTOCAMENTO E LIMPEZA, INCLUSIVE TRANSPORTE ATÉ CINQUENTA (50) METROS</t>
  </si>
  <si>
    <t>CORTE DE ÁRVORE COM MOTOSSERRA, DIÂMETRO DO TRONCO ACIMA DE TRINTA (30) CENTÍMETROS ATÉ CINQUENTA (50) CENTÍMETROS, EXCLUSIVE DESTOCAMENTO E AFASTAMENTO</t>
  </si>
  <si>
    <t>CORTE DE ÁRVORE COM MOTOSSERRA, DIÂMETRO DO TRONCO DE QUINZE (15) CENTÍMETROS ATÉ TRINTA (30) CENTÍMETROS, EXCLUSIVE DESTOCAMENTO E AFASTAMENTO</t>
  </si>
  <si>
    <t>REMOÇÃO DE TELHADO</t>
  </si>
  <si>
    <t>REMOÇÃO DE CALHA EM CHAPA GALVANIZADA OU EM PVC, COM REAPROVEITAMENTO, INCLUSIVE AFASTAMENTO E EMPILHAMENTO, EXCLUSIVE TRANSPORTE E RETIRADA DO MATERIAL REMOVIDO NÃO REAPROVEITÁVEL</t>
  </si>
  <si>
    <t>m</t>
  </si>
  <si>
    <t>REMOÇÃO MANUAL DE CONDUTOR EM PVC OU METÁLICO, COM REAPROVEITAMENTO, INCLUSIVE AFASTAMENTO E EMPILHAMENTO, EXCLUSIVE TRANSPORTE E RETIRADA DO MATERIAL REMOVIDO NÃO REAPROVEITÁVEL</t>
  </si>
  <si>
    <t>REMOÇÃO MANUAL DE ENGRADAMENTO PARA TELHA TIPO CALHA ESTRUTURAL EM FIBROCIMENTO, COM REAPROVEITAMENTO, INCLUSIVE AFASTAMENTO E EMPILHAMENTO, EXCLUSIVE TRANSPORTE E RETIRADA DO MATERIAL REMOVIDO NÃO REAPROVEITÁVEL</t>
  </si>
  <si>
    <t>REMOÇÃO MANUAL DE ENGRADAMENTO PARA TELHA TIPO CERÂMICA OU CONCRETO, INCLUSIVE AFASTAMENTO E EMPILHAMENTO, EXCLUSIVE TRANSPORTE E RETIRADA DO MATERIAL REMOVIDO NÃO REAPROVEITÁVEL</t>
  </si>
  <si>
    <t>REMOÇÃO MANUAL DE ENGRADAMENTO PARA TELHA TIPO METÁLICA, PVC OU FIBROCIMENTO, COM REAPROVEITAMENTO, INCLUSIVE AFASTAMENTO E EMPILHAMENTO, EXCLUSIVE TRANSPORTE E RETIRADA DO MATERIAL REMOVIDO NÃO REAPROVEITÁVEL</t>
  </si>
  <si>
    <t>REMOÇÃO MANUAL DE RUFO METÁLICO, COM REAPROVEITAMENTO, INCLUSIVE AFASTAMENTO E EMPILHAMENTO, EXCLUSIVE TRANSPORTE E RETIRADA DO MATERIAL REMOVIDO NÃO REAPROVEITÁVEL</t>
  </si>
  <si>
    <t>REMOÇÃO MANUAL DE TELHA  EM FIBROCIMENTO, TIPO CALHA ESTRUTURAL, COM REAPROVEITAMENTO, INCLUSIVE AFASTAMENTO E EMPILHAMENTO, EXCLUSIVE TRANSPORTE E RETIRADA DO MATERIAL REMOVIDO NÃO REAPROVEITÁVEL</t>
  </si>
  <si>
    <t>REMOÇÃO MANUAL DE TELHA  EM FIBROCIMENTO, TIPO ONDULADA, COM REAPROVEITAMENTO, INCLUSIVE AFASTAMENTO E EMPILHAMENTO, EXCLUSIVE TRANSPORTE E RETIRADA DO MATERIAL REMOVIDO NÃO REAPROVEITÁVEL</t>
  </si>
  <si>
    <t>REMOÇÃO MANUAL DE TELHA CERÂMICA, COM REAPROVEITAMENTO, INCLUSIVE AFASTAMENTO E EMPILHAMENTO, EXCLUSIVE TRANSPORTE E RETIRADA DO MATERIAL REMOVIDO NÃO REAPROVEITÁVEL</t>
  </si>
  <si>
    <t>REMOÇÃO MANUAL DE TELHA METÁLICA OU PVC, COM REAPROVEITAMENTO, INCLUSIVE AFASTAMENTO E EMPILHAMENTO, EXCLUSIVE TRANSPORTE E RETIRADA DO MATERIAL REMOVIDO NÃO REAPROVEITÁVEL</t>
  </si>
  <si>
    <t>DEMOLIÇÃO E REMOÇÃO DE INSTALAÇÃO</t>
  </si>
  <si>
    <t>DEMOLIÇÃO MANUAL DE TUBULAÇÕES EMBUTIDAS DE REDE (ÁGUA, ELÉTRICA, GASES, ETC.), INCLUSIVE RASGO EM ALVENARIA, REMOÇÃO DE ACESSÓRIOS DE FIXAÇÃO, AFASTAMENTO E EMPILHAMENTO, EXCLUSIVE TRANSPORTE E RETIRADA DO MATERIAL DEMOLIDO</t>
  </si>
  <si>
    <t>REMOÇÃO MANUAL DE INTERFONE, COM REAPROVEITAMENTO, INCLUSIVE AFASTAMENTO E EMPILHAMENTO, EXCLUSIVE TRANSPORTE E RETIRADA DO MATERIAL REMOVIDO NÃO REAPROVEITÁVEL</t>
  </si>
  <si>
    <t>REMOÇÃO MANUAL DE LUMINÁRIA COMERCIAL, EMBUTIDA OU SOBREPOR, COM REAPROVEITAMENTO, INCLUSIVE AFASTAMENTO E EMPILHAMENTO, EXCLUSIVE TRANSPORTE E RETIRADA DO MATERIAL REMOVIDO NÃO REAPROVEITÁVEL</t>
  </si>
  <si>
    <t>REMOÇÃO MANUAL DE LUMINÁRIA COMPACTA (PLAFON, PAINEL LED, ETC.) EMBUTIDA OU SOBREPOR, COM REAPROVEITAMENTO, INCLUSIVE AFASTAMENTO E EMPILHAMENTO, EXCLUSIVE TRANSPORTE E RETIRADA DO MATERIAL REMOVIDO NÃO REAPROVEITÁVEL</t>
  </si>
  <si>
    <t>REMOÇÃO MANUAL DE REDES DE DUTOS PARA CLIMATIZAÇÃO, INCLUSIVE AFASTAMENTO E EMPILHAMENTO, EXCLUSIVE TRANSPORTE E RETIRADA DO MATERIAL REMOVIDO NÃO REAPROVEITÁVEL</t>
  </si>
  <si>
    <t>REMOÇÃO MANUAL DE TUBULAÇÕES EMBUTIDAS DE REDE (ÁGUA, ELÉTRICA, GASES, ETC.), COM REAPROVEITAMENTO, INCLUSIVE RASGO EM ALVENARIA, REMOÇÃO DE ACESSÓRIOS DE FIXAÇÃO, AFASTAMENTO E EMPILHAMENTO, EXCLUSIVE TRANSPORTE E RETIRADA DO MATERIAL REMOVIDO NÃO REAPROVEITÁVEL</t>
  </si>
  <si>
    <t>DEMOLIÇÃO MANUAL DE FORRO DE CHAPA OU PLACA DE GESSO, INCLUSIVE DEMOLIÇÃO DA ESTRUTURA DE SUSTENTAÇÃO, AFASTAMENTO E EMPILHAMENTO, EXCLUSIVE TRANSPORTE E RETIRADA DO MATERIAL DEMOLIDO</t>
  </si>
  <si>
    <t>REMOÇÃO DE FORRO</t>
  </si>
  <si>
    <t>REMOÇÃO MANUAL DE FORRO DE PLACAS (GESSO, MINERAL, FIBRA, ISOPOR, COLMEIA, PVC, ETC.), COM REAPROVEITAMENTO, INCLUSIVE AFASTAMENTO E EMPILHAMENTO, EXCLUSIVE DEMOLIÇÃO DA ESTRUTURA DE SUSTENTAÇÃO, TRANSPORTE E RETIRADA DO MATERIAL REMOVIDO NÃO REAPROVEITÁVEL</t>
  </si>
  <si>
    <t>REMOÇÃO MANUAL DE FORRO DE PLACAS (GESSO, MINERAL, FIBRA, ISOPOR, COLMEIA, PVC, ETC.), COM REAPROVEITAMENTO, INCLUSIVE DEMOLIÇÃO ESTRUTURA DE SUSTENTAÇÃO, AFASTAMENTO E EMPILHAMENTO, EXCLUSIVE TRANSPORTE E RETIRADA DO MATERIAL REMOVIDO NÃO REAPROVEITÁVEL</t>
  </si>
  <si>
    <t>REMOÇÃO MANUAL DE FORRO DE TÁBUAS DE PINHO, COM REAPROVEITAMENTO, INCLUSIVE AFASTAMENTO E EMPILHAMENTO, EXCLUSIVE REMOÇÃO DA ESTRUTURA DE SUSTENTAÇÃO, TRANSPORTE E RETIRADA DO MATERIAL REMOVIDO NÃO REAPROVEITÁVEL</t>
  </si>
  <si>
    <t>ED-28355</t>
  </si>
  <si>
    <t>REMOÇÃO MANUAL ESTRUTURA OU TRAMA DE SUSTENTAÇÃO DE MADEIRA OU METÁLICA PARA FORRO, COM REAPROVEITAMENTO, INCLUSIVE AFASTAMENTO E EMPILHAMENTO, EXCLUSIVE TRANSPORTE E RETIRADA DO MATERIAL REMOVIDO NÃO REAPROVEITÁVEL</t>
  </si>
  <si>
    <t>REMOÇÃO DE ESQUADRIA</t>
  </si>
  <si>
    <t>REMOÇÃO MANUAL DE CONJUNTO DE ALIZARES, COM REAPROVEITAMENTO, INCLUSIVE AFASTAMENTO E EMPILHAMENTO, EXCLUSIVE TRANSPORTE E RETIRADA DO MATERIAL REMOVIDO NÃO REAPROVEITÁVEL</t>
  </si>
  <si>
    <t>cj</t>
  </si>
  <si>
    <t>REMOÇÃO MANUAL DE CONJUNTO DE FERRAGENS (DOBRADIÇAS, FECHADURA E MAÇANETAS), COM REAPROVEITAMENTO, INCLUSIVE AFASTAMENTO E EMPILHAMENTO, EXCLUSIVE TRANSPORTE E RETIRADA DO MATERIAL REMOVIDO NÃO REAPROVEITÁVEL</t>
  </si>
  <si>
    <t>REMOÇÃO MANUAL DE ESQUADRIA EM MADEIRA, COM REAPROVEITAMENTO, INCLUSIVE REMOÇÃO DE MARCO/ALIZAR/GUARNIÇÕES, AFASTAMENTO E EMPILHAMENTO, EXCLUSIVE TRANSPORTE E RETIRADA DO MATERIAL REMOVIDO NÃO REAPROVEITÁVEL</t>
  </si>
  <si>
    <t>REMOÇÃO MANUAL DE ESQUADRIA METÁLICA, COM REAPROVEITAMENTO, INCLUSIVE MARCO/ALIZAR/GUARNIÇÕES, AFASTAMENTO E EMPILHAMENTO, EXCLUSIVE TRANSPORTE E RETIRADA DO MATERIAL REMOVIDO NÃO REAPROVEITÁVEL</t>
  </si>
  <si>
    <t>REMOÇÃO MANUAL DE FOLHA DE PORTA OU JANELA DE MADEIRA OU METÁLICA, COM REAPROVEITAMENTO, INCLUSIVE AFASTAMENTO E EMPILHAMENTO, EXCLUSIVE TRANSPORTE E RETIRADA DO MATERIAL REMOVIDO NÃO REAPROVEITÁVEL</t>
  </si>
  <si>
    <t>REMOÇÃO MANUAL DE MARCO EM MADEIRA OU METÁLICO, COM REAPROVEITAMENTO, INCLUSIVE AFASTAMENTO E EMPILHAMENTO, EXCLUSIVE TRANSPORTE E RETIRADA DO MATERIAL REMOVIDO NÃO REAPROVEITÁVEL</t>
  </si>
  <si>
    <t>DEMOLIÇÃO MANUAL DE IMPERMEABILIZAÇÃO E PROTEÇÃO MECÂNICA, INCLUSIVE AFASTAMENTO E EMPILHAMENTO, EXCLUSIVE TRANSPORTE E RETIRADA DO MATERIAL DEMOLIDO</t>
  </si>
  <si>
    <t>REMOÇÃO DE LOUÇA E ACESSÓRIOS</t>
  </si>
  <si>
    <t>REMOÇÃO DE LOUÇAS (LAVATÓRIO, BANHEIRA, PIA, VASO SANITÁRIO, TANQUE), COM REAPROVEITAMENTO, INCLUSIVE AFASTAMENTO E EMPILHAMENTO, EXCLUSIVE TRANSPORTE E RETIRADA DO MATERIAL REMOVIDO NÃO REAPROVEITÁVEL</t>
  </si>
  <si>
    <t>REMOÇÃO MANUAL DE METAIS COMUNS E ACABAMENTOS (TORNEIRA, ACABAMENTO PARA REGISTRO, SIFÃO, ENGATE FLEXÍVEL, ETC.), COM REAPROVEITAMENTO, INCLUSIVE AFASTAMENTO E EMPILHAMENTO, EXCLUSIVE TRANSPORTE E RETIRADA DO MATERIAL REMOVIDO NÃO REAPROVEITÁVEL</t>
  </si>
  <si>
    <t>REMOÇÃO MANUAL DE METAIS EMBUTIDOS (BASE DE REGISTRO, VÁLVULA DE DESCARGA, TORNEIRA ANTIVANDALISMO, ETC.), COM REAPROVEITAMENTO, INCLUSIVE AFASTAMENTO E EMPILHAMENTO, EXCLUSIVE TRANSPORTE E RETIRADA DO MATERIAL REMOVIDO NÃO REAPROVEITÁVEL</t>
  </si>
  <si>
    <t>DEMOLIÇÃO E REMOÇÃO DE DIVISÓRIA E BANCADA</t>
  </si>
  <si>
    <t>DEMOLIÇÃO MANUAL DE ALVENARIA/DIVISÓRIA DE ELEMENTOS VAZADOS (COBOGÓ, ETC. ), INCLUSIVE AFASTAMENTO E EMPILHAMENTO, EXCLUSIVE TRANSPORTE E RETIRADA DO MATERIAL DEMOLIDO</t>
  </si>
  <si>
    <t>DEMOLIÇÃO MANUAL DE DIVISÓRIA COMERCIAL EM LAMINADO, INCLUSIVE AFASTAMENTO E EMPILHAMENTO, EXCLUSIVE TRANSPORTE E RETIRADA DO MATERIAL DEMOLIDO</t>
  </si>
  <si>
    <t>DEMOLIÇÃO MANUAL DE DIVISÓRIA DE MADEIRA, INCLUSIVE AFASTAMENTO E EMPILHAMENTO, EXCLUSIVE TRANSPORTE E RETIRADA DO MATERIAL DEMOLIDO</t>
  </si>
  <si>
    <t>REMOÇÃO MANUAL DE BANCADA DE PEDRA (MÁRMORE, GRANITO, ARDÓSIA, MARMORITE, ETC.), COM REAPROVEITAMENTO, INCLUSIVE RASGO EM ALVENARIA, REMOÇÃO DE ACESSÓRIOS DE FIXAÇÃO, AFASTAMENTO E EMPILHAMENTO, EXCLUSIVE TRANSPORTE E RETIRADA DO MATERIAL REMOVIDO NÃO REAPROVEITÁVEL</t>
  </si>
  <si>
    <t>ED-28348</t>
  </si>
  <si>
    <t>REMOÇÃO MANUAL DE DIVISÓRIA EM PEDRA (MÁRMORE, GRANITO, ARDÓSIA, MARMORITE, ETC.), COM REAPROVEITAMENTO, INCLUSIVE RASGO EM ALVENARIA, REMOÇÃO DE ACESSÓRIOS DE FIXAÇÃO, AFASTAMENTO E EMPILHAMENTO, EXCLUSIVE TRANSPORTE E RETIRADA DO MATERIAL REMOVIDO NÃO REAPROVEITÁVEL</t>
  </si>
  <si>
    <t>DEMOLIÇÃO MANUAL DE ALVENARIA DE TIJOLO CERÂMICO MACIÇO, INCLUSIVE AFASTAMENTO E EMPILHAMENTO, EXCLUSIVE TRANSPORTE E RETIRADA DO MATERIAL DEMOLIDO</t>
  </si>
  <si>
    <t>m3</t>
  </si>
  <si>
    <t>DEMOLIÇÃO MANUAL DE ALVENARIA DE TIJOLO CERÂMICO OU BLOCO DE CONCRETO, INCLUSIVE AFASTAMENTO E EMPILHAMENTO, EXCLUSIVE TRANSPORTE E RETIRADA DO MATERIAL DEMOLIDO</t>
  </si>
  <si>
    <t>ED-28338</t>
  </si>
  <si>
    <t>DEMOLIÇÃO MANUAL DE CONSTRUÇÃO EM ALVENARIAS DE VEDAÇÃO, COM ESPESSURA MÁXIMA DE 15CM, INCLUSIVE REMOÇÃO COM REAPROVEITAMENTO DE ESQUADRIAS, AFASTAMENTO E EMPILHAMENTO, EXCLUSIVE TRANSPORTE E RETIRADA DO MATERIAL DEMOLIDO/REMOVIDO NÃO REAPROVEITÁVEL</t>
  </si>
  <si>
    <t>DEMOLIÇÃO MANUAL DE CONCRETO ARMADO, INCLUSIVE AFASTAMENTO E EMPILHAMENTO, EXCLUSIVE TRANSPORTE E RETIRADA DO MATERIAL DEMOLIDO</t>
  </si>
  <si>
    <t>DEMOLIÇÃO MANUAL DE CONCRETO, SEM ARMAÇÃO, INCLUSIVE AFASTAMENTO E EMPILHAMENTO, EXCLUSIVE TRANSPORTE E RETIRADA DO MATERIAL DEMOLIDO</t>
  </si>
  <si>
    <t>DEMOLIÇÃO MECANIZADA DE CONCRETO ARMADO, COM EQUIPAMENTO ELÉTRICO, INCLUSIVE AFASTAMENTO E EMPILHAMENTO, EXCLUSIVE TRANSPORTE E RETIRADA DO MATERIAL DEMOLIDO</t>
  </si>
  <si>
    <t>DEMOLIÇÃO MECANIZADA DE CONCRETO ARMADO, COM EQUIPAMENTO PNEUMÁTICO, INCLUSIVE AFASTAMENTO E EMPILHAMENTO, EXCLUSIVE TRANSPORTE E RETIRADA DO MATERIAL DEMOLIDO</t>
  </si>
  <si>
    <t>DEMOLIÇÃO MECANIZADA DE CONCRETO, SEM ARMAÇÃO, COM EQUIPAMENTO ELÉTRICO, INCLUSIVE AFASTAMENTO E EMPILHAMENTO, EXCLUSIVE TRANSPORTE E RETIRADA DO MATERIAL DEMOLIDO</t>
  </si>
  <si>
    <t>DEMOLIÇÃO MECANIZADA DE CONCRETO, SEM ARMAÇÃO, COM EQUIPAMENTO PNEUMÁTICO, INCLUSIVE AFASTAMENTO E EMPILHAMENTO, EXCLUSIVE TRANSPORTE E RETIRADA DO MATERIAL DEMOLIDO</t>
  </si>
  <si>
    <t>REMOÇÃO DE PADRÃO CONCESSIONÁRIA</t>
  </si>
  <si>
    <t>REMOÇÃO MANUAL DE PADRÃO DE ENTRADA DE ÁGUA, COM REAPROVEITAMENTO, INCLUSIVE AFASTAMENTO E EMPILHAMENTO, EXCLUSIVE TRANSPORTE E RETIRADA DO MATERIAL REMOVIDO NÃO REAPROVEITÁVEL</t>
  </si>
  <si>
    <t>REMOÇÃO MANUAL DE PADRÃO DE ENTRADA DE ENERGIA, COM REAPROVEITAMENTO, INCLUSIVE AFASTAMENTO E EMPILHAMENTO, EXCLUSIVE TRANSPORTE E RETIRADA DO MATERIAL REMOVIDO NÃO REAPROVEITÁVEL</t>
  </si>
  <si>
    <t>DEMOLIÇÃO E REMOÇÃO DE PAVIMENTAÇÃO</t>
  </si>
  <si>
    <t>DEMOLIÇÃO MANUAL DE LAJE DE CONCRETO ARMADO, COM ESPESSURA DE ATÉ 15CM, INCLUSIVE AFASTAMENTO E EMPILHAMENTO, EXCLUSIVE TRANSPORTE E RETIRADA DO MATERIAL DEMOLIDO</t>
  </si>
  <si>
    <t xml:space="preserve">DEMOLIÇÃO MANUAL DE SARJETA OU SARJETÃO DE CONCRETO, INCLUSIVE AFASTAMENTO E EMPILHAMENTO, EXCLUSIVE TRANSPORTE E RETIRADA DO MATERIAL DEMOLIDO
</t>
  </si>
  <si>
    <t>DEMOLIÇÃO MECANIZADA DE LAJE DE CONCRETO ARMADO, COM ESPESSURA DE ATÉ 15CM, , COM EQUIPAMENTO ELÉTRICO, INCLUSIVE AFASTAMENTO E EMPILHAMENTO, EXCLUSIVE TRANSPORTE E RETIRADA DO MATERIAL DEMOLIDO</t>
  </si>
  <si>
    <t>DEMOLIÇÃO MECANIZADA DE LAJE DE CONCRETO ARMADO, COM ESPESSURA DE ATÉ 15CM, , COM EQUIPAMENTO PNEUMÁTICO, INCLUSIVE AFASTAMENTO E EMPILHAMENTO, EXCLUSIVE TRANSPORTE E RETIRADA DO MATERIAL DEMOLIDO</t>
  </si>
  <si>
    <t>DEMOLIÇÃO MECANIZADA DE REVESTIMENTO ASFÁLTICO, COM EQUIPAMENTO PNEUMÁTICO, INCLUSIVE AFASTAMENTO E EMPILHAMENTO, EXCLUSIVE TRANSPORTE E RETIRADA DO MATERIAL DEMOLIDO</t>
  </si>
  <si>
    <t>REMOÇÃO MANUAL DE ALVENARIA POLIÉDRICA, COM REAPROVEITAMENTO, INCLUSIVE AFASTAMENTO E EMPILHAMENTO, EXCLUSIVE TRANSPORTE E RETIRADA DO MATERIAL REMOVIDO NÃO REAPROVEITÁVEL</t>
  </si>
  <si>
    <t>REMOÇÃO MANUAL DE CALÇADA PORTUGUESA, COM REAPROVEITAMENTO, INCLUSIVE AFASTAMENTO E EMPILHAMENTO, EXCLUSIVE TRANSPORTE E RETIRADA DO MATERIAL REMOVIDO NÃO REAPROVEITÁVEL</t>
  </si>
  <si>
    <t>REMOÇÃO MANUAL DE GUIA DE MEIO-FIO EM PEDRA (GNAISSE, BASALTO, ETC.), COM REAPROVEITAMENTO, INCLUSIVE AFASTAMENTO E EMPILHAMENTO, EXCLUSIVE TRANSPORTE E RETIRADA DO MATERIAL REMOVIDO NÃO REAPROVEITÁVEL</t>
  </si>
  <si>
    <t>REMOÇÃO MANUAL DE GUIA DE MEIO-FIO PRÉ-MOLDADA EM CONCRETO, COM REAPROVEITAMENTO, INCLUSIVE AFASTAMENTO E EMPILHAMENTO, EXCLUSIVE TRANSPORTE E RETIRADA DO MATERIAL REMOVIDO NÃO REAPROVEITÁVEL</t>
  </si>
  <si>
    <t>REMOÇÃO MANUAL DE PAVIMENTAÇÃO INTERTRAVADA EM PRÉ-MOLDADO DE CONCRETO, COM REAPROVEITAMENTO, INCLUSIVE AFASTAMENTO E EMPILHAMENTO, EXCLUSIVE TRANSPORTE E RETIRADA DO MATERIAL REMOVIDO NÃO REAPROVEITÁVEL</t>
  </si>
  <si>
    <t>REMOÇÃO MANUAL DE PAVIMENTO PARALELEPÍPEDO, COM REAPROVEITAMENTO, INCLUSIVE AFASTAMENTO E EMPILHAMENTO, EXCLUSIVE TRANSPORTE E RETIRADA DO MATERIAL REMOVIDO NÃO REAPROVEITÁVEL</t>
  </si>
  <si>
    <t>DEMOLIÇÃO E REMOÇÃO DE REVESTIMENTO</t>
  </si>
  <si>
    <t>DEMOLIÇÃO MANUAL DE LAMINADO MELAMÍNICO EM SUPERFÍCIE DE MADEIRA OU PAREDE, INCLUSIVE AFASTAMENTO E EMPILHAMENTO, EXCLUSIVE TRANSPORTE E RETIRADA DO MATERIAL DEMOLIDO</t>
  </si>
  <si>
    <t>DEMOLIÇÃO MANUAL DE REBOCO OU EMBOÇO, COM ESPESSURA DE ATÉ 55MM, INCLUSIVE AFASTAMENTO E EMPILHAMENTO, EXCLUSIVE TRANSPORTE E RETIRADA DO MATERIAL DEMOLIDO</t>
  </si>
  <si>
    <t>DEMOLIÇÃO MANUAL DE REVESTIMENTO CERÂMICO, AZULEJO OU LADRILHO HIDRÁULICO, INCLUSIVE AFASTAMENTO E EMPILHAMENTO, EXCLUSIVE DEMOLIÇÃO DO REBOCO OU EMBOÇO, TRANSPORTE E RETIRADA DO MATERIAL DEMOLIDO</t>
  </si>
  <si>
    <t>DEMOLIÇÃO MANUAL DE REVESTIMENTO DE PEDRA (MÁRMORE, GRANITO, ARDÓSIA, ETC.), INCLUSIVE AFASTAMENTO E EMPILHAMENTO, EXCLUSIVE DEMOLIÇÃO DO REBOCO OU EMBOÇO, TRANSPORTE E RETIRADA DO MATERIAL DEMOLIDO</t>
  </si>
  <si>
    <t>REMOÇÃO MANUAL DE PEITORIL DE MÁRMORE OU GRANITO, COM REAPROVEITAMENTO, INCLUSIVE AFASTAMENTO E EMPILHAMENTO, EXCLUSIVE TRANSPORTE E RETIRADA DO MATERIAL REMOVIDO NÃO REAPROVEITÁVEL</t>
  </si>
  <si>
    <t>DEMOLIÇÃO E REMOÇÃO DE PISO</t>
  </si>
  <si>
    <t>DEMOLIÇÃO MANUAL DE PISO CERÂMICO OU LADRILHO HIDRÁULICO, INCLUSIVE AFASTAMENTO E EMPILHAMENTO, EXCLUSIVE DEMOLIÇÃO DE CONTRAPISO, TRANSPORTE E RETIRADA DO MATERIAL DEMOLIDO</t>
  </si>
  <si>
    <t>DEMOLIÇÃO MANUAL DE PISO CIMENTADO OU CONTRAPISO DE ARGAMASSA, COM ESPESSURA MÁXIMA DE 10CM, INCLUSIVE AFASTAMENTO E EMPILHAMENTO, EXCLUSIVE TRANSPORTE E RETIRADA DO MATERIAL DEMOLIDO</t>
  </si>
  <si>
    <t>DEMOLIÇÃO MANUAL DE PISO DE PEDRAS (MÁRMORE, GRANITO, ARDÓSIA, ETC.), INCLUSIVE AFASTAMENTO E EMPILHAMENTO, EXCLUSIVE DEMOLIÇÃO DE CONTRAPISO, TRANSPORTE E RETIRADA DO MATERIAL DEMOLIDO</t>
  </si>
  <si>
    <t>DEMOLIÇÃO MANUAL DE PISO EM GRANILITE/MARMORITE, INCLUSIVE AFASTAMENTO E EMPILHAMENTO, EXCLUSIVE TRANSPORTE E RETIRADA DO MATERIAL DEMOLIDO</t>
  </si>
  <si>
    <t>DEMOLIÇÃO MANUAL DE PISO VINÍLICO, INCLUSIVE AFASTAMENTO E EMPILHAMENTO, EXCLUSIVE TRANSPORTE E RETIRADA DO MATERIAL DEMOLIDO</t>
  </si>
  <si>
    <t>DEMOLIÇÃO MANUAL DE RODAPÉ, INCLUSIVE ARGAMASSA DE ASSENTAMENTO E AFASTAMENTO, EXCLUSIVE TRANSPORTE E RETIRADA DO MATERIAL DEMOLIDO</t>
  </si>
  <si>
    <t>REMOÇÃO MANUAL DE PISO DE TÁBUAS, COM REAPROVEITAMENTO, INCLUSIVE AFASTAMENTO E EMPILHAMENTO, EXCLUSIVE TRANSPORTE E RETIRADA DO MATERIAL REMOVIDO NÃO REAPROVEITÁVEL</t>
  </si>
  <si>
    <t>REMOÇÃO MANUAL DE PISO DE TACO DE MADEIRA, COM REAPROVEITAMENTO, INCLUSIVE AFASTAMENTO E EMPILHAMENTO, EXCLUSIVE TRANSPORTE E RETIRADA DO MATERIAL REMOVIDO NÃO REAPROVEITÁVEL</t>
  </si>
  <si>
    <t>REMOÇÃO MANUAL DE SOLEIRA DE MÁRMORE OU GRANITO, COM REAPROVEITAMENTO, INCLUSIVE AFASTAMENTO E EMPILHAMENTO, EXCLUSIVE TRANSPORTE E RETIRADA DO MATERIAL REMOVIDO NÃO REAPROVEITÁVEL</t>
  </si>
  <si>
    <t>REMOÇÃO MANUAL DE ALAMBRADO METÁLICO, COM REAPROVEITAMENTO, INCLUSIVE AFASTAMENTO E EMPILHAMENTO, EXCLUSIVE TRANSPORTE E RETIRADA DO MATERIAL REMOVIDO NÃO REAPROVEITÁVEL</t>
  </si>
  <si>
    <t>REMOÇÃO MANUAL DE CERCA, COM REAPROVEITAMENTO, INCLUSIVE AFASTAMENTO E EMPILHAMENTO, EXCLUSIVE TRANSPORTE E RETIRADA DO MATERIAL REMOVIDO NÃO REAPROVEITÁVEL</t>
  </si>
  <si>
    <t xml:space="preserve">REMOÇÃO MANUAL DE CONCERTINA, COM DIÂMETRO DE ATÉ 730MM, COM REAPROVEITAMENTO, INCLUSIVE AFASTAMENTO E EMPILHAMENTO, EXCLUSIVE TRANSPORTE E RETIRADA DO MATERIAL REMOVIDO NÃO REAPROVEITÁVEL
</t>
  </si>
  <si>
    <t>REMOÇÃO MANUAL DE VIDRO EM ESQUADRIAS, COM REAPROVEITAMENTO, INCLUSIVE LIMPEZA DO ENCAIXE, AFASTAMENTO E EMPILHAMENTO, EXCLUSIVE TRANSPORTE E RETIRADA DO MATERIAL REMOVIDO NÃO REAPROVEITÁVEL</t>
  </si>
  <si>
    <t>REMOÇÃO MANUAL DE QUADRO NEGRO, COM REAPROVEITAMENTO, INCLUSIVE AFASTAMENTO E EMPILHAMENTO, EXCLUSIVE TRANSPORTE E RETIRADA DO MATERIAL REMOVIDO NÃO REAPROVEITÁVEL</t>
  </si>
  <si>
    <t>ED-28427</t>
  </si>
  <si>
    <t>FORNECIMENTO E COLOCAÇÃO DE PLACA DE OBRA EM CHAPA GALVANIZADA #26, ESP. 0,45MM, DIMENSÃO (3X1,5)M, PLOTADA COM ADESIVO VINÍLICO, AFIXADA COM REBITES 4,8X40MM, EM ESTRUTURA METÁLICA DE METALON 20X20MM, ESP. 1,25MM, INCLUSIVE SUPORTE EM EUCALIPTO AUTOCLAVADO PINTADO COM TINTA PVA DUAS (2) DEMÃOS</t>
  </si>
  <si>
    <t>ED-28428</t>
  </si>
  <si>
    <t>FORNECIMENTO E COLOCAÇÃO DE PLACA DE OBRA EM CHAPA GALVANIZADA #26, ESP. 0,45MM, DIMENSÃO (4X3)M, PLOTADA COM ADESIVO VINÍLICO, AFIXADA COM REBITES 4,8X40MM, EM ESTRUTURA METÁLICA DE METALON 20X20MM, ESP. 1,25MM, INCLUSIVE SUPORTE EM EUCALIPTO AUTOCLAVADO PINTADO COM TINTA PVA DUAS (2) DEMÃOS</t>
  </si>
  <si>
    <t>ED-28429</t>
  </si>
  <si>
    <t>FORNECIMENTO E COLOCAÇÃO DE PLACA DE OBRA EM CHAPA GALVANIZADA #26, ESP. 0,45MM, DIMENSÃO (6X3)M, PLOTADA COM ADESIVO VINÍLICO, AFIXADA COM REBITES 4,8X40MM, EM ESTRUTURA METÁLICA DE METALON 20X20MM, ESP. 1,25MM, INCLUSIVE SUPORTE EM EUCALIPTO AUTOCLAVADO PINTADO COM TINTA PVA DUAS (2) DEMÃOS</t>
  </si>
  <si>
    <t>LIGAÇÃO PROVISÓRIA COM ENTRADA DE ENERGIA AÉREA, PADRÃO CEMIG, CARGA INSTALADA DE 15,1KVA ATÉ 30KVA, TRIFÁSICO, COM SAÍDA SUBTERRÂNEA, INCLUSIVE POSTE, CAIXA PARA MEDIDOR, DISJUNTOR, BARRAMENTO, ATERRAMENTO E ACESSÓRIOS</t>
  </si>
  <si>
    <t>ÁREA COBERTA EM TELHA FIBROCIMENTO PARA CENTRAL DE CORTE/DOBRA/MONTAGEM EM CANTEIRO DE OBRAS, INCLUSIVE BANCADA E INSTALAÇÕES ELÉTRICAS, EXCLUSIVE VEDAÇÕES LATERAIS</t>
  </si>
  <si>
    <t>LOCAÇÃO DE BANHEIRO QUÍMICO, DIMENSÃO (110X120X230)CM, LINHA PADRÃO, CONTENDO UMA (1) PIA/HIGIENIZADOR DE MÃOS, INCLUSIVE MANUTENÇÃO E MOBILIZAÇÃO/DESMOBILIZAÇÃO</t>
  </si>
  <si>
    <t>mês</t>
  </si>
  <si>
    <t>MOBILIZAÇÃO E DESMOBILIZAÇÃO DE CONTAINER, INCLUSIVE CARGA, DESCARGA E TRANSPORTE EM CAMINHÃO CARROCERIA COM GUINDAUTO (MUNCK), EXCLUSIVE LOCAÇÃO DO CONTAINER</t>
  </si>
  <si>
    <t>ED-17989</t>
  </si>
  <si>
    <t>LOCAÇÃO DE OBRA COM GABARITO DE TÁBUAS CORRIDAS PONTALETADAS A CADA 2,00M, REAPROVEITAMENTO (2X), INCLUSIVE ACOMPANHAMENTO DE EQUIPE TOPOGRÁFICA PARA MARCAÇÃO DE PONTO TOPOGRÁFICO</t>
  </si>
  <si>
    <t>LOCAÇÃO TOPOGRÁFICA ACIMA DE CINQUENTA (50) PONTOS REFERENCIAIS, INCLUSIVE ESTACA (PIQUETE) DE MARCAÇÃO</t>
  </si>
  <si>
    <t>LOCAÇÃO TOPOGRÁFICA DE VINTE UM (21) ATÉ CINQUENTA (50) PONTOS REFERENCIAIS, INCLUSIVE ESTACA (PIQUETE) DE MARCAÇÃO</t>
  </si>
  <si>
    <t>LOCAÇÃO TOPOGRÁFICA PARA ATÉ VINTE (20) PONTOS REFERENCIAIS, INCLUSIVE ESTACA (PIQUETE) DE MARCAÇÃO</t>
  </si>
  <si>
    <t>ABERTURA PARA PORTÃO EM TAPUME FIXO DE PROTEÇÃO PARA FECHAMENTO DE OBRA EM CHAPA DE COMPENSADO, ESP. 12MM, COM MÓDULO NA DIMENSÃO DE (110X220)CM, INCLUSIVE PINTURA LÁTEX (PVA) COM DUAS (2) DEMÃOS</t>
  </si>
  <si>
    <t>CERCA COM MOURÕES DE MADEIRA ROLIÇA,  COM CINCO (5) FIOS DE ARAME FARPADO, BWG 14 (2,0MM), ALTURA DE 150CM, INCLUSIVE ESCAVAÇÃO, REATERRO COMPACTADO E FORNECIMENTO</t>
  </si>
  <si>
    <t>REMANEJAMENTO DE TAPUME FIXO DE PROTEÇÃO PARA FECHAMENTO DE OBRA, INCLUSIVE ESCAVAÇÃO MANUAL E REATERRO COMPACTADO</t>
  </si>
  <si>
    <t>TAPUME DE PROTEÇÃO PARA TRANSEUNTE EM TELA DE POLIETILENO, COM MÓDULO NA DIMENSÃO DE (150X150)CM, INCLUSIVE BASE DE APOIO EM CONCRETO MAGRO, DIMENSÃO (40X40)CM, ALTURA DE 20CM, EM PONTALETE, FORNECIMENTO E MOVIMENTAÇÃO</t>
  </si>
  <si>
    <t>TAPUME FIXO DE PROTEÇÃO PARA FECHAMENTO DE OBRA EM CHAPA DE COMPENSADO, ESP. 12MM, COM MÓDULO NA DIMENSÃO DE (110X220)CM, INCLUSIVE PINTURA LÁTEX (PVA) COM DUAS (2) DEMÃOS, EXCLUSIVE ABERTURA PARA PORTÃO</t>
  </si>
  <si>
    <t>TAPUME FIXO DE PROTEÇÃO PARA FECHAMENTO DE OBRA EM TELA GALVANIZADA, COM TRAMA LOSANGULAR DE 2"X2", FIO BWG 14, COM MÓDULO NA DIMENSÃO DE (300X220)CM, INCLUSIVE PINTURA ESMALTE COM DUAS (2) DEMÃOS, EXCLUSIVE ABERTURA PARA PORTÃO</t>
  </si>
  <si>
    <t>ED-28444</t>
  </si>
  <si>
    <t xml:space="preserve">TAPUME FIXO DE PROTEÇÃO PARA FECHAMENTO DE OBRA EM TELHA METÁLICA GALVANIZADA, TIPO TRAPEZOIDAL, ESP. 0,5MM, COM MÓDULO NA DIMENSÃO DE (300X220)CM, COM REAPROVEITAMENTO, EXCLUSIVE PINTURA ESMALTE, INCLUSIVE PONTALETE E FIXAÇÃO
</t>
  </si>
  <si>
    <t>TAPUME REMOVÍVEL DE PROTEÇÃO PARA FECHAMENTO DE OBRA EM TELA GALVANIZADA, COM TRAMA LOSANGULAR DE 2"X2", FIO BWG 14, COM MÓDULO NA DIMENSÃO DE (300X220)CM, INCLUSIVE BASE DE APOIO EM CONCRETO MAGRO, DIMENSÃO (40X40)CM, ALTURA DE 20CM EM PONTALETE</t>
  </si>
  <si>
    <t>ED-27006</t>
  </si>
  <si>
    <t>CONE PARA SINALIZAÇÃO/ISOLAMENTO DE ÁREAS, ALTURA 75CM, INCLUSIVE FORNECIMENTO E MOVIMENTAÇÃO</t>
  </si>
  <si>
    <t xml:space="preserve">FITA ZEBRADA AMARELA PARA SINALIZAÇÃO ISOLAMENTO DE ÁREA, EXCLUSIVE SUPORTE PARA SUSTENTAÇÃO, INCLUSIVE FIXAÇÃO E FORNECIMENTO
</t>
  </si>
  <si>
    <t xml:space="preserve">PROTEÇÃO COM FITA ZEBRADA AMARELA PARA ISOLAMENTO DE ÁREA, INCLUSIVE BASE DE APOIO EM CONCRETO MAGRO , DIMENSÃO (40X40)CM, ALTURA DE 150CM, EM PONTALETE, FORNECIMENTO E MOVIMENTAÇÃO
</t>
  </si>
  <si>
    <t>ED-28530</t>
  </si>
  <si>
    <t xml:space="preserve">ANDAIME EM CAVALETE METÁLICO PARA ALVENARIA, COM CHAPA DE COMPENSADO E TÁBUA, COM REAPROVEITAMENTO, INCLUSIVE MONTAGEM/DESMONTAGEM E REMANEJAMENTO
</t>
  </si>
  <si>
    <t>ED-28533</t>
  </si>
  <si>
    <t>ANDAIME EM CAVALETE METÁLICO PARA FORRO DE GESSO, COM CHAPA DE COMPENSADO E TÁBUA, COM REAPROVEITAMENTO, INCLUSIVE MONTAGEM/DESMONTAGEM E REMANEJAMENTO</t>
  </si>
  <si>
    <t>CONDUTOR/DUTO DE ENTULHO EM POLIETILENO, INCLUSIVE ACESSÓRIOS DE FIXAÇÃO, SUPORTES, MONTAGEM/DESMONTAGEM E REMANEJAMENTO</t>
  </si>
  <si>
    <t>mxmês</t>
  </si>
  <si>
    <t>m2xmês</t>
  </si>
  <si>
    <t xml:space="preserve">TELA DE PROTEÇÃO, TIPO FACHADEIRA, INSTALADA EM ANDAIME METÁLICO PARA FACHADA, EXCLUSIVE ANDAIME METÁLICO, INCLUSIVE ACESSÓRIOS DE FIXAÇÃO
</t>
  </si>
  <si>
    <t>TELA PARA PROTEÇÃO DE FACHADA EM POLIETILENO, EXCLUSIVE BANDEJA SALVA VIDAS, INCLUSIVE ACESSÓRIOS DE FIXAÇÃO</t>
  </si>
  <si>
    <t>BANDEJA DE PROTEÇÃO/SALVA VIDAS</t>
  </si>
  <si>
    <t>ED-28493</t>
  </si>
  <si>
    <t>BANDEJA SALVA VIDAS, TIPO PRIMÁRIA, EM SUPORTE METÁLICO COM FORRO EM COMPENSADO RESINADO E TÁBUA, COMPRIMENTO DE 250CM COM COMPLEMENTO DE 80CM, INCLUSIVE ACESSÓRIOS DE FIXAÇÃO E INSTALAÇÃO</t>
  </si>
  <si>
    <t>ED-28494</t>
  </si>
  <si>
    <t>BANDEJA SALVA VIDAS, TIPO SECUNDÁRIA, EM SUPORTE METÁLICO COM FORRO EM COMPENSADO RESINADO E TÁBUA, COMPRIMENTO DE 140CM COM COMPLEMENTO DE 80CM, INCLUSIVE ACESSÓRIOS DE FIXAÇÃO E INSTALAÇÃO</t>
  </si>
  <si>
    <t>ED-26497</t>
  </si>
  <si>
    <t>EXECUÇÃO DE ESTACA TIPO HÉLICE CONTÍNUA, DIÂMETRO 300MM, EXCLUSIVE ARMAÇÃO E CONCRETO ESTRUTURAL</t>
  </si>
  <si>
    <t>EXECUÇÃO DE ESTACA TIPO HÉLICE CONTÍNUA, DIÂMETRO 400MM, EXCLUSIVE ARMAÇÃO E CONCRETO ESTRUTURAL</t>
  </si>
  <si>
    <t>EXECUÇÃO DE ESTACA TIPO HÉLICE CONTÍNUA, DIÂMETRO 500MM, EXCLUSIVE ARMAÇÃO E CONCRETO ESTRUTURAL</t>
  </si>
  <si>
    <t>EXECUÇÃO DE ESTACA TIPO HÉLICE CONTÍNUA, DIÂMETRO 600MM, EXCLUSIVE ARMAÇÃO E CONCRETO ESTRUTURAL</t>
  </si>
  <si>
    <t>EXECUÇÃO DE ESTACA TIPO HÉLICE CONTÍNUA, DIÂMETRO 800MM, EXCLUSIVE ARMAÇÃO E CONCRETO ESTRUTURAL</t>
  </si>
  <si>
    <t>ED-26522</t>
  </si>
  <si>
    <t>EXECUÇÃO DE ESTACA TIPO STRAUSS, DIÂMETRO 250MM, EXCLUSIVE ARMAÇÃO E CONCRETO ESTRUTURAL</t>
  </si>
  <si>
    <t>EXECUÇÃO DE ESTACA TIPO STRAUSS, DIÂMETRO 250MM, EXCLUSIVE ARMAÇÃO, INCLUSIVE CONCRETO ESTRUTURAL, USINADO, COM FCK 20MPA, INCLUSIVE LANÇAMENTO, ADENSAMENTO E ACABAMENTO (FUNDAÇÃO)</t>
  </si>
  <si>
    <t>ED-26523</t>
  </si>
  <si>
    <t>EXECUÇÃO DE ESTACA TIPO STRAUSS, DIÂMETRO 320MM, EXCLUSIVE ARMAÇÃO E CONCRETO ESTRUTURAL</t>
  </si>
  <si>
    <t>EXECUÇÃO DE ESTACA TIPO STRAUSS, DIÂMETRO 320MM, EXCLUSIVE ARMAÇÃO, INCLUSIVE CONCRETO ESTRUTURAL, USINADO, COM FCK 20MPA, INCLUSIVE LANÇAMENTO, ADENSAMENTO E ACABAMENTO (FUNDAÇÃO)</t>
  </si>
  <si>
    <t>ED-26524</t>
  </si>
  <si>
    <t>EXECUÇÃO DE ESTACA TIPO STRAUSS, DIÂMETRO 380MM, EXCLUSIVE ARMAÇÃO E CONCRETO ESTRUTURAL</t>
  </si>
  <si>
    <t>EXECUÇÃO DE ESTACA TIPO STRAUSS, DIÂMETRO 380MM, EXCLUSIVE ARMAÇÃO, INCLUSIVE CONCRETO ESTRUTURAL, USINADO, COM FCK 20MPA, INCLUSIVE LANÇAMENTO, ADENSAMENTO E ACABAMENTO (FUNDAÇÃO)</t>
  </si>
  <si>
    <t>ED-26525</t>
  </si>
  <si>
    <t>EXECUÇÃO DE ESTACA TIPO STRAUSS, DIÂMETRO 450MM, EXCLUSIVE ARMAÇÃO E CONCRETO ESTRUTURAL</t>
  </si>
  <si>
    <t>ED-26484</t>
  </si>
  <si>
    <t xml:space="preserve">EXECUÇÃO DE ESTACA TIPO STRAUSS, DIÂMETRO 450MM, EXCLUSIVE ARMAÇÃO, INCLUSIVE CONCRETO ESTRUTURAL, USINADO, COM FCK 20MPA, INCLUSIVE LANÇAMENTO, ADENSAMENTO E ACABAMENTO (FUNDAÇÃO)
</t>
  </si>
  <si>
    <t>Kg</t>
  </si>
  <si>
    <t>FORNECIMENTO E APLICAÇÃO DE GRAUTE PARA ANCORAGENS, RECUPERAÇÕES ESTRUTURAIS E USO EM GERAL</t>
  </si>
  <si>
    <t>PREPARO DE GRAUTE COM ARGAMASSA DE CIMENTO, AREIA SEM PENEIRAR E PEDRISCO TRAÇO 1:3:2</t>
  </si>
  <si>
    <t>PREPARO E LANÇAMENTO DE GRAUTE COM ARGAMASSA DE CIMENTO, CAL HIDRATADA, AREIA SEM PENEIRAR E PEDRISCO TRAÇO 1:0,1:3:2</t>
  </si>
  <si>
    <t>ANCORAGEM DE BARRAS DE AÇO COM CHUMBADOR QUÍMICO À BASE DE RESINA EPÓXI</t>
  </si>
  <si>
    <t>dm3</t>
  </si>
  <si>
    <t>PAREDE EM CHAPA DE GESSO ACARTONADO (DRYWALL), DIVISÃO ENTRE ÁREAS SECA E ÚMIDA DE UMA MESMA UNIDADE (ST/RU), ESP. 115 MM, INCLUSIVE MONTANTES, GUIAS E ACESSÓRIOS, EXCLUSIVE ISOLANTE TÉRMICO/ACÚSTICO</t>
  </si>
  <si>
    <t>PAREDE EM CHAPA DE GESSO ACARTONADO (DRYWALL), DIVISÃO ENTRE ÁREAS SECAS DE UMA MESMA UNIDADE (ST/ST), ESP. 115 MM, INCLUSIVE MONTANTES, GUIAS E ACESSÓRIOS, EXCLUSIVE ISOLANTE TÉRMICO/ACÚSTICO</t>
  </si>
  <si>
    <t>PAREDE EM CHAPA DE GESSO ACARTONADO (DRYWALL), DIVISÃO ENTRE ÁREAS UMIDAS DE UMA MESMA UNIDADE (RU/RU), ESP. 115 MM, INCLUSIVE MONTANTES, GUIAS E ACESSÓRIOS, EXCLUSIVE ISOLANTE TÉRMICO/ACÚSTICO</t>
  </si>
  <si>
    <t>BATE MACA EM MADEIRA, INCLUSIVE ACESSÓRIO DE FIXAÇÃO E APLICAÇÃO DE VERNIZ SINTÉTICO MARÍTIMO, DUAS (2) DEMÃOS, ACABAMENTO TIPO FOSCO</t>
  </si>
  <si>
    <t>ED-27548</t>
  </si>
  <si>
    <t>DOBRADIÇA DE FERRO, MEDIDAS (3/4"X 1"), TIPO PINO GONZO NÚMERO 2, INCLUSIVE INSTALAÇÃO, EXCLUSIVE PINTURA DE ACABAMENTO</t>
  </si>
  <si>
    <t>ED-27547</t>
  </si>
  <si>
    <t>DOBRADIÇA DE FERRO, MEDIDAS (5/8"X3/4"), TIPO PINO GONZO NÚMERO 1, INCLUSIVE INSTALAÇÃO, EXCLUSIVE PINTURA DE ACABAMENTO</t>
  </si>
  <si>
    <t>ED-27549</t>
  </si>
  <si>
    <t>FECHADURA TIPO TUBULAR, EM DIVISÓRIA, COM MAÇANETA E ACABAMENTO EM ZAMAC, INCLUSIVE ACESSÓRIOS PARA FIXAÇÃO E DUAS (2) CHAVES</t>
  </si>
  <si>
    <t xml:space="preserve">TARJETA CROMADA, TIPO FECHO, INSTALADA EM PORTA DE SANITÁRIO, INCLUSIVE ACESSÓRIOS PARA FIXAÇÃO
</t>
  </si>
  <si>
    <t>TARJETA CROMADA, TIPO LIVRE/OCUPADO, INSTALADA EM PORTA DE SANITÁRIO, INCLUSIVE ACESSÓRIOS PARA FIXAÇÃO</t>
  </si>
  <si>
    <t>PORTA CORTA-FOGO, COLOCAÇÃO E ACABAMENTO, DE ABRIR, DUAS FOLHAS COM DOBRADIÇA ESPECIAL, MOLA DE FECHAMENTO, FECHADURA, MAÇANETA E DEMAIS FERRAGENS DE ACABAMENTO, DIMENSÕES 1,600 X 2,10 M</t>
  </si>
  <si>
    <t>CALHA EM CHAPA GALVANIZADA, ESP. 0,5MM (GSG-26), COM DESENVOLVIMENTO DE 33CM, INCLUSIVE IÇAMENTO MANUAL VERTICAL</t>
  </si>
  <si>
    <t>CALHA EM CHAPA GALVANIZADA, ESP. 0,5MM (GSG-26), COM DESENVOLVIMENTO DE 40CM, INCLUSIVE IÇAMENTO MANUAL VERTICAL</t>
  </si>
  <si>
    <t>CALHA EM CHAPA GALVANIZADA, ESP. 0,5MM (GSG-26), COM DESENVOLVIMENTO DE 50CM, INCLUSIVE IÇAMENTO MANUAL VERTICAL</t>
  </si>
  <si>
    <t>CALHA EM CHAPA GALVANIZADA, ESP. 0,65MM (GSG-24), COM DESENVOLVIMENTO DE 100CM, INCLUSIVE IÇAMENTO MANUAL VERTICAL</t>
  </si>
  <si>
    <t>CALHA EM CHAPA GALVANIZADA, ESP. 0,65MM (GSG-24), COM DESENVOLVIMENTO DE 33CM, INCLUSIVE IÇAMENTO MANUAL VERTICAL</t>
  </si>
  <si>
    <t>CALHA EM CHAPA GALVANIZADA, ESP. 0,65MM (GSG-24), COM DESENVOLVIMENTO DE 40CM, INCLUSIVE IÇAMENTO MANUAL VERTICAL</t>
  </si>
  <si>
    <t>CALHA EM CHAPA GALVANIZADA, ESP. 0,65MM (GSG-24), COM DESENVOLVIMENTO DE 50CM, INCLUSIVE IÇAMENTO MANUAL VERTICAL</t>
  </si>
  <si>
    <t>CALHA EM CHAPA GALVANIZADA, ESP. 0,65MM (GSG-24), COM DESENVOLVIMENTO DE 60CM, INCLUSIVE IÇAMENTO MANUAL VERTICAL</t>
  </si>
  <si>
    <t>CALHA EM CHAPA GALVANIZADA, ESP. 0,65MM (GSG-24), COM DESENVOLVIMENTO DE 66CM, INCLUSIVE IÇAMENTO MANUAL VERTICAL</t>
  </si>
  <si>
    <t>CALHA EM CHAPA GALVANIZADA, ESP. 0,65MM (GSG-24), COM DESENVOLVIMENTO DE 75CM, INCLUSIVE IÇAMENTO MANUAL VERTICAL</t>
  </si>
  <si>
    <t>CALHA EM CHAPA GALVANIZADA, ESP. 0,8MM (GSG-22), COM DESENVOLVIMENTO DE 100CM, INCLUSIVE IÇAMENTO MANUAL VERTICAL</t>
  </si>
  <si>
    <t>CALHA EM CHAPA GALVANIZADA, ESP. 0,8MM (GSG-22), COM DESENVOLVIMENTO DE 33CM, INCLUSIVE IÇAMENTO MANUAL VERTICAL</t>
  </si>
  <si>
    <t>CALHA EM CHAPA GALVANIZADA, ESP. 0,8MM (GSG-22), COM DESENVOLVIMENTO DE 40CM, INCLUSIVE IÇAMENTO MANUAL VERTICAL</t>
  </si>
  <si>
    <t>CALHA EM CHAPA GALVANIZADA, ESP. 0,8MM (GSG-22), COM DESENVOLVIMENTO DE 50CM, INCLUSIVE IÇAMENTO MANUAL VERTICAL</t>
  </si>
  <si>
    <t>CALHA EM CHAPA GALVANIZADA, ESP. 0,8MM (GSG-22), COM DESENVOLVIMENTO DE 66CM, INCLUSIVE IÇAMENTO MANUAL VERTICAL</t>
  </si>
  <si>
    <t>CALHA EM CHAPA GALVANIZADA, ESP. 0,8MM (GSG-22), COM DESENVOLVIMENTO DE 75CM, INCLUSIVE IÇAMENTO MANUAL VERTICAL</t>
  </si>
  <si>
    <t>RUFO E CONTRARRUFO EM CHAPA GALVANIZADA, ESP. 0,5MM (GSG-26), COM DESENVOLVIMENTO DE 15CM, INCLUSIVE IÇAMENTO MANUAL VERTICAL</t>
  </si>
  <si>
    <t>RUFO E CONTRARRUFO EM CHAPA GALVANIZADA, ESP. 0,5MM (GSG-26), COM DESENVOLVIMENTO DE 20CM, INCLUSIVE IÇAMENTO MANUAL VERTICAL</t>
  </si>
  <si>
    <t>RUFO E CONTRARRUFO EM CHAPA GALVANIZADA, ESP. 0,65MM (GSG-24), COM DESENVOLVIMENTO DE 15CM, INCLUSIVE IÇAMENTO MANUAL VERTICAL</t>
  </si>
  <si>
    <t>RUFO E CONTRARRUFO EM CHAPA GALVANIZADA, ESP. 0,65MM (GSG-24), COM DESENVOLVIMENTO DE 20CM, INCLUSIVE IÇAMENTO MANUAL VERTICAL</t>
  </si>
  <si>
    <t>RUFO E CONTRARRUFO EM CHAPA GALVANIZADA, ESP. 0,65MM (GSG-24), COM DESENVOLVIMENTO DE 25CM, INCLUSIVE IÇAMENTO MANUAL VERTICAL</t>
  </si>
  <si>
    <t>RUFO E CONTRARRUFO EM CHAPA GALVANIZADA, ESP. 0,65MM (GSG-24), COM DESENVOLVIMENTO DE 33CM, INCLUSIVE IÇAMENTO MANUAL VERTICAL</t>
  </si>
  <si>
    <t>RUFO E CONTRARRUFO EM CHAPA GALVANIZADA, ESP. 0,65MM (GSG-24), COM DESENVOLVIMENTO DE 50CM, INCLUSIVE IÇAMENTO MANUAL VERTICAL</t>
  </si>
  <si>
    <t>RUFO E CONTRARRUFO EM CHAPA GALVANIZADA, ESP. 0,65MM (GSG-24), COM DESENVOLVIMENTO DE 60CM, INCLUSIVE IÇAMENTO MANUAL VERTICAL</t>
  </si>
  <si>
    <t>RUFO E CONTRARRUFO EM CHAPA GALVANIZADA, ESP. 0,65MM (GSG-24), COM DESENVOLVIMENTO DE 70CM, INCLUSIVE IÇAMENTO MANUAL VERTICAL</t>
  </si>
  <si>
    <t>RUFO E CONTRA-RUFO EM CHAPA GALVANIZADA, ESP. 0,5MM (GSG-26), COM DESENVOLVIMENTO DE 25CM, INCLUSIVE IÇAMENTO MANUAL VERTICAL</t>
  </si>
  <si>
    <t>RUFO E CONTRA-RUFO EM CHAPA GALVANIZADA, ESP. 0,5MM (GSG-26), COM DESENVOLVIMENTO DE 33CM, INCLUSIVE IÇAMENTO MANUAL VERTICAL</t>
  </si>
  <si>
    <t>CHAPIM EM CHAPA GALVANIZADA, COM PINGADEIRA, ESP. 0,65MM (GSG-24), COM DESENVOLVIMENTO DE 35CM, INCLUSIVE IÇAMENTO MANUAL VERTICAL</t>
  </si>
  <si>
    <t>ED-28551</t>
  </si>
  <si>
    <t>CONDUTOR DE ÁGUAS PLUVIAIS RETANGULAR (43X85MM) EM AÇO GALVANIZADO, CHAPA 28, INCLUSIVE CONEXÕES E SUPORTES</t>
  </si>
  <si>
    <t>MANTA ALUMINIZADA</t>
  </si>
  <si>
    <t>PROTEÇÃO MECÂNICA COM ARGAMASSA, TRAÇO 1:3 (CIMENTO E AREIA), ESP. 15MM, APLICAÇÃO MANUAL, PREPARO MECÂNICO, EXCLUSIVE CAMADA DE REGULARIZAÇÃO</t>
  </si>
  <si>
    <t>PROTEÇÃO MECÂNICA COM ARGAMASSA, TRAÇO 1:3 (CIMENTO E AREIA), ESP. 20MM, APLICAÇÃO MANUAL, PREPARO MECÂNICO, EXCLUSIVE CAMADA DE REGULARIZAÇÃO</t>
  </si>
  <si>
    <t>PROTEÇÃO MECÂNICA COM ARGAMASSA, TRAÇO 1:3 (CIMENTO E AREIA), ESP. 25MM, APLICAÇÃO MANUAL, PREPARO MECÂNICO, EXCLUSIVE CAMADA DE REGULARIZAÇÃO</t>
  </si>
  <si>
    <t>PROTEÇÃO MECÂNICA COM ARGAMASSA, TRAÇO 1:3 (CIMENTO E AREIA), ESP. 30MM, APLICAÇÃO MANUAL, PREPARO MECÂNICO, EXCLUSIVE CAMADA DE REGULARIZAÇÃO</t>
  </si>
  <si>
    <t>PROTEÇÃO MECÂNICA COM ARGAMASSA, TRAÇO 1:4 (CIMENTO E AREIA), ESP. 15MM, APLICAÇÃO MANUAL, PREPARO MECÂNICO, EXCLUSIVE CAMADA DE REGULARIZAÇÃO</t>
  </si>
  <si>
    <t>PROTEÇÃO MECÂNICA COM ARGAMASSA, TRAÇO 1:4 (CIMENTO E AREIA), ESP. 20MM, APLICAÇÃO MANUAL, PREPARO MECÂNICO, EXCLUSIVE CAMADA DE REGULARIZAÇÃO</t>
  </si>
  <si>
    <t>PROTEÇÃO MECÂNICA COM ARGAMASSA, TRAÇO 1:4 (CIMENTO E AREIA), ESP. 25MM, APLICAÇÃO MANUAL, PREPARO MECÂNICO, EXCLUSIVE CAMADA DE REGULARIZAÇÃO</t>
  </si>
  <si>
    <t>PROTEÇÃO MECÂNICA COM ARGAMASSA, TRAÇO 1:4 (CIMENTO E AREIA), ESP. 30MM, APLICAÇÃO MANUAL, PREPARO MECÂNICO, EXCLUSIVE CAMADA DE REGULARIZAÇÃO</t>
  </si>
  <si>
    <t>REVESTIMENTO COM CERÂMICA VERMELHO NATURAL PARA PISO, ASSENTAMENTO COM ARGAMASSA INDUSTRIALIZADA, INCLUSIVE REJUNTAMENTO</t>
  </si>
  <si>
    <t>FORRO EM CHAPA DE GESSO ACARTONADA, ESP. 12,5MM, COM FIXAÇÃO DO TIPO ESTRUTURADA EM PERFIL METÁLICO, EXCLUSIVE PERFIL TABICA, SANCA E MOLDURA, INCLUSIVE ACESSÓRIOS E FIXAÇÃO</t>
  </si>
  <si>
    <t>FORRO EM CHAPA DE GESSO ACARTONADO, ESP. 12,5MM, COM FIXAÇÃO DO TIPO ARAMADO, EXCLUSIVE PERFIL TABICA, SANCA E MOLDURA, INCLUSIVE ACESSÓRIOS E FIXAÇÃO</t>
  </si>
  <si>
    <t>FORRO EM PLACA DE GESSO LISO, DIMENSÃO (60X60)CM, COM FIXAÇÃO DO TIPO ARAMADO, EXCLUSIVE PERFIL TABICA, SANCA E MOLDURA, INCLUSIVE ACESSÓRIOS E FIXAÇÃO</t>
  </si>
  <si>
    <t>ED-28454</t>
  </si>
  <si>
    <t>PERFIL TABICA GALVANIZADO, TIPO LISA, COM ACABAMENTO EM PINTURA, NA COR BRANCA, PARA FORRO EM CHAPA DE GESSO ACARTONADO, INCLUSIVE ACESSÓRIOS DE FIXAÇÃO</t>
  </si>
  <si>
    <t>ED-28728</t>
  </si>
  <si>
    <t>FORRO EM RÉGUA DE PVC, LARGURA 20CM, NA COR BRANCA, INCLUSIVE ESTRUTURA DE FIXAÇÃO E PENDURAIS METÁLICOS E ACESSÓRIOS DE FIXAÇÃO, EXCLUSIVE RODAFORRO OU MOLDURA</t>
  </si>
  <si>
    <t>ED-28751</t>
  </si>
  <si>
    <t>RODAFORRO EM PVC, TIPO "U", NA COR BRANCA, PARA FORRO EM RÉGUA DE PVC, INCLUSIVE ACESSÓRIOS DE FIXAÇÃO</t>
  </si>
  <si>
    <t>ALAMBRADO PARA QUADRA ESPORTIVA, EM TELA DE ARAME GALVANIZADO COM TRAMA LOSANGULAR DE 2" (50,8MM) E FIO BWG12 (2,77MM), ALTURA 1M, EXCLUSIVE PINTURA, INCLUSIVE FIXAÇÃO E FORNECIMENTO EM QUADROS DE TUBOS DE AÇO CARBONO GALVANIZADO DIÂMETRO DE 50MM (2")</t>
  </si>
  <si>
    <t>ALAMBRADO PARA QUADRA ESPORTIVA, EM TELA DE ARAME GALVANIZADO COM TRAMA LOSANGULAR DE 2" (50,8MM) E FIO BWG12 (2,77MM), ALTURA 4M, EXCLUSIVE PINTURA, INCLUSIVE FIXAÇÃO E FORNECIMENTO EM QUADROS DE TUBOS DE AÇO CARBONO GALVANIZADO DIÂMETRO DE 50MM (2") - CONFORME DETALHE 15 (PADRÃO ESCOLAR)</t>
  </si>
  <si>
    <t>ALAMBRADO PARA QUADRA ESPORTIVA, EM TELA DE ARAME GALVANIZADO COM TRAMA LOSANGULAR DE 2" (50,8MM) E FIO BWG12 (2,77MM), ALTURA 6M, EXCLUSIVE PINTURA, INCLUSIVE FIXAÇÃO E FORNECIMENTO EM QUADROS DE TUBOS DE AÇO CARBONO GALVANIZADO DIÂMETRO DE 50MM (2")</t>
  </si>
  <si>
    <t>ALAMBRADO PARA QUADRA ESPORTIVA, EM TELA DE ARAME GALVANIZADO COM TRAMA LOSANGULAR DE 2" (50,8MM) E FIO BWG12 (2,77MM), EXCLUSIVE PINTURA, INCLUSIVE FIXAÇÃO E FORNECIMENTO EM QUADROS DE TUBOS DE AÇO CARBONO GALVANIZADO DIÂMETRO DE 50MM (2")</t>
  </si>
  <si>
    <t>ED-26408</t>
  </si>
  <si>
    <t>PORTA PARA ALAMBRADO, COM UMA (1) FOLHA, DIMENSÃO (90X210)CM, EM TELA DE ARAME GALVANIZADO COM TRAMA LOSANGULAR DE 2" (50,8MM) E FIO BWG12 (2,77MM), EXCLUSIVE PINTURA, INCLUSIVE FIXAÇÃO E FORNECIMENTO EM QUADROS DE TUBOS DE AÇO CARBONO GALVANIZADO DIÂMETRO DE 50MM (2"), BATENTE, DOBRADIÇAS E CADEADO COM LARGURA DE 50MM</t>
  </si>
  <si>
    <t>PREPARAÇÃO PARA EMASSAMENTO OU PINTURA (LÁTEX/ACRÍLICA) EM PAREDE OU FORRO EM CHAPA DE GESSO ACARTONADO (DRYWALL), INCLUSIVE UMA (1) DEMÃO DE SELADOR ACRÍLICO</t>
  </si>
  <si>
    <t>EMASSAMENTO EM PAREDE EM CHAPA DE GESSO ACARTONADO (DRYWALL) COM MASSA ACRÍLICA, UMA (1) DEMÃO, INCLUSIVE LIXAMENTO PARA PINTURA</t>
  </si>
  <si>
    <t>EMASSAMENTO EM PAREDE EM CHAPA DE GESSO ACARTONADO (DRYWALL) COM MASSA CORRIDA (PVA), UMA (1) DEMÃO, INCLUSIVE LIXAMENTO PARA PINTURA</t>
  </si>
  <si>
    <t>ED-28438</t>
  </si>
  <si>
    <t>PINTURA ESMALTE EM SUPERFÍCIE DE MADEIRA, DUAS (2) DEMÃOS, EXCLUSIVE FUNDO NIVELADOR E MASSA A ÓLEO</t>
  </si>
  <si>
    <t>ED-28437</t>
  </si>
  <si>
    <t>PINTURA ESMALTE EM SUPERFÍCIE DE MADEIRA, DUAS (2) DEMÃOS, INCLUSIVE UMA (1) DEMÃO DE FUNDO NIVELADOR, EXCLUSIVE MASSA A ÓLEO</t>
  </si>
  <si>
    <t>APLICAÇÃO DE CERA EM ESQUADRIAS DE MADEIRA, TRÊS (3) DEMÃOS, INCLUSIVE APLICAÇÃO DE SELADOR PARA MADEIRA</t>
  </si>
  <si>
    <t>APLICAÇÃO DE CERA EM RODAPÉS COM ALTURA DE 10 CM, TRÊS (3) DEMÃOS, INCLUSIVE APLICAÇÃO DE SELADOR PARA MADEIRA</t>
  </si>
  <si>
    <t>LOUÇAS, METAIS E ACESSÓRIOS</t>
  </si>
  <si>
    <t>CHUVEIRO ELÉTRICO BRANCO, TENSÃO 127V/220V, POTÊNCIA 4600W/5500W, INCLUSIVE BRAÇO, FORNECIMENTO E INSTALAÇÃO</t>
  </si>
  <si>
    <t>CHUVEIRO ELÉTRICO COM RESISTÊNCIA BLINDADA, TENSÃO 127V/220V, POTÊNCIA 5500W/6800W, INCLUSIVE BRAÇO, FORNECIMENTO E INSTALAÇÃO</t>
  </si>
  <si>
    <t>CHUVEIRO ELÉTRICO CROMADO, TENSÃO 127V/220V, POTÊNCIA 5500W/6800W, INCLUSIVE BRAÇO, FORNECIMENTO E INSTALAÇÃO</t>
  </si>
  <si>
    <t>CABO DE COBRE NU # 10 MM2, ENTERRADO, EXCLUSIVE ESCAVAÇÃO E REATERRO</t>
  </si>
  <si>
    <t>CABO DE COBRE NU # 16 MM2, ENTERRADO, EXCLUSIVE ESCAVAÇÃO E REATERRO</t>
  </si>
  <si>
    <t>CABO DE COBRE NU # 25 MM2, ENTERRADO, EXCLUSIVE ESCAVAÇÃO E REATERRO</t>
  </si>
  <si>
    <t>CABO DE COBRE NU # 35 MM2, ENTERRADO, EXCLUSIVE ESCAVAÇÃO E REATERRO</t>
  </si>
  <si>
    <t>CABO DE COBRE NU # 50 MM2, ENTERRADO, EXCLUSIVE ESCAVAÇÃO E REATERRO</t>
  </si>
  <si>
    <t>CABO DE COBRE NU # 70 MM2, ENTERRADO, EXCLUSIVE ESCAVAÇÃO E REATERRO</t>
  </si>
  <si>
    <t>CABO DE COBRE NU # 95 MM2, ENTERRADO, EXCLUSIVE ESCAVAÇÃO E REATERRO</t>
  </si>
  <si>
    <t>CAIXA DE LIGAÇÃO/PASSAGEM EM PVC RÍGIDO PARA ELETRODUTO, DIMENSÕES 4"X2", EMBUTIDA EM PAREDE EM CHAPA DE GESSO ACARTONADO (DRYWALL), INCLUSIVE FORNECIMENTO E INSTALAÇÃO</t>
  </si>
  <si>
    <t>CAIXA DE LIGAÇÃO/PASSAGEM EM PVC RÍGIDO PARA ELETRODUTO, DIMENSÕES 4"X4", EMBUTIDA EM PAREDE EM CHAPA DE GESSO ACARTONADO (DRYWALL), INCLUSIVE FORNECIMENTO E INSTALAÇÃO</t>
  </si>
  <si>
    <t>CAIXA DE TELEFONIA, NÚMERO 2, DIMENSÃO (20X20)CM, EM CHAPA DE AÇO GALVANIZADO, TIPO SOBREPOR COM FECHO, INCLUSIVE ACESSÓRIOS E INSTALAÇÃO</t>
  </si>
  <si>
    <t>CAIXA DE TELEFONIA, NÚMERO 3, DIMENSÃO (40X40)CM, EM CHAPA DE AÇO GALVANIZADO, TIPO EMBUTIR COM FECHO, INCLUSIVE ASSENTAMENTO E ACESSÓRIOS</t>
  </si>
  <si>
    <t>CAIXA DE TELEFONIA, NÚMERO 3, DIMENSÃO (40X40)CM, EM CHAPA DE AÇO GALVANIZADO, TIPO SOBREPOR COM FECHO, INCLUSIVE ACESSÓRIOS E INSTALAÇÃO</t>
  </si>
  <si>
    <t>CAIXA DE TELEFONIA, NÚMERO 4, DIMENSÃO (60X60)CM, EM CHAPA DE AÇO GALVANIZADO, TIPO EMBUTIR COM FECHO, INCLUSIVE ACESSÓRIOS E INSTALAÇÃO</t>
  </si>
  <si>
    <t>CAIXA DE TELEFONIA, NÚMERO 4, DIMENSÃO (60X60)CM, EM CHAPA DE AÇO GALVANIZADO, TIPO SOBREPOR COM FECHO, INCLUSIVE ACESSÓRIOS E INSTALAÇÃO</t>
  </si>
  <si>
    <t>CAIXA DE TELEFONIA, NÚMERO 5, DIMENSÃO (80X80)CM, EM CHAPA DE AÇO GALVANIZADO, TIPO EMBUTIR COM FECHO, INCLUSIVE ACESSÓRIOS E INSTALAÇÃO</t>
  </si>
  <si>
    <t>CAIXA DE TELEFONIA, NÚMERO 5, DIMENSÃO (80X80)CM, EM CHAPA DE AÇO GALVANIZADO, TIPO SOBREPOR COM FECHO, INCLUSIVE ACESSÓRIOS E INSTALAÇÃO</t>
  </si>
  <si>
    <t>ED-29066</t>
  </si>
  <si>
    <t>CAIXA DE TELEFONIA, NÚMERO 7, DIMENSÃO (120X120)CM, EM CHAPA DE AÇO GALVANIZADO, TIPO EMBUTIR COM FECHO, INCLUSIVE ACESSÓRIOS E INSTALAÇÃO</t>
  </si>
  <si>
    <t>CAIXA DE TELEFONIA, NÚMERO 8, DIMENSÃO (150X150)CM, EM CHAPA DE AÇO GALVANIZADO, TIPO EMBUTIR COM FECHO, INCLUSIVE ACESSÓRIOS E INSTALAÇÃO</t>
  </si>
  <si>
    <t>ED-27189</t>
  </si>
  <si>
    <t>CAIXA PRÉ-MOLDADA PARA ENTRADA TELEFÔNICA SUBTERRÂNEA, TIPO R1, MEDIDAS INTERNAS (60X35X50)CM, INCLUSIVE ESCAVAÇÃO, APILOAMENTO, LASTRO DE BRITA, REATERRO E TRANSPORTE E RETIRADA DO MATERIAL ESCAVADO (EM CAÇAMBA)</t>
  </si>
  <si>
    <t>CAIXA PRÉ-MOLDADA PARA ENTRADA TELEFÔNICA SUBTERRÂNEA, TIPO R2, MEDIDAS INTERNAS (107X52X50)CM, INCLUSIVE ESCAVAÇÃO, APILOAMENTO, LASTRO DE BRITA, REATERRO E TRANSPORTE E RETIRADA DO MATERIAL ESCAVADO (EM CAÇAMBA)</t>
  </si>
  <si>
    <t>CAIXA SUBTERRÂNEA, TIPO P20, EM FERRO FUNDIDO COM TAMPA, INCLUSIVE ESCAVAÇÃO, REATERRO E TRANSPORTE E RETIRADA DO MATERIAL ESCAVADO (EM CAÇAMBA</t>
  </si>
  <si>
    <t>CONJUNTO DE UMA (1) PLACA CEGA 3"X3", TIPO REDONDA, INCLUSIVE FORNECIMENTO, INSTALAÇÃO, SUPORTE E PLACA</t>
  </si>
  <si>
    <t>ED-27082</t>
  </si>
  <si>
    <t>LUMINÁRIA COMERCIAL COM ALETAS DE EMBUTIR COMPLETA, PARA DUAS (2) LÂMPADAS TUBULARES LED 2X18W-ØT8, TEMPERATURA DA COR 6500K, FORNECIMENTO E INSTALAÇÃO, INCLUSIVE BASE E LÂMPADA</t>
  </si>
  <si>
    <t>ED-27080</t>
  </si>
  <si>
    <t>LUMINÁRIA COMERCIAL COM ALETAS DE EMBUTIR COMPLETA, PARA DUAS (2) LÂMPADAS TUBULARES LED 2X9W-ØT8, TEMPERATURA DA COR 6500K, FORNECIMENTO E INSTALAÇÃO, INCLUSIVE BASE E LÂMPADA</t>
  </si>
  <si>
    <t>ED-27084</t>
  </si>
  <si>
    <t>LUMINÁRIA COMERCIAL COM ALETAS DE EMBUTIR COMPLETA, PARA QUATRO (4) LÂMPADAS TUBULARES LED 4X18W-ØT8, TEMPERATURA DA COR 6500K, FORNECIMENTO E INSTALAÇÃO, INCLUSIVE BASE E LÂMPADA</t>
  </si>
  <si>
    <t>ED-27078</t>
  </si>
  <si>
    <t>LUMINÁRIA COMERCIAL COM ALETAS DE EMBUTIR COMPLETA, PARA QUATRO (4) LÂMPADAS TUBULARES LED 4X9W-ØT8, TEMPERATURA DA COR 6500K, FORNECIMENTO E INSTALAÇÃO, INCLUSIVE BASE E LÂMPADA</t>
  </si>
  <si>
    <t>ED-27081</t>
  </si>
  <si>
    <t>LUMINÁRIA COMERCIAL COM ALETAS DE EMBUTIR, PARA DUAS (2) LÂMPADAS TUBULARES LED 2X18W-ØT8, FORNECIMENTO E INSTALAÇÃO, EXCLUSIVE BASE E LÂMPADA</t>
  </si>
  <si>
    <t>ED-27079</t>
  </si>
  <si>
    <t>LUMINÁRIA COMERCIAL COM ALETAS DE EMBUTIR, PARA DUAS (2) LÂMPADAS TUBULARES LED 2X9W-ØT8, FORNECIMENTO E INSTALAÇÃO, EXCLUSIVE BASE E LÂMPADA</t>
  </si>
  <si>
    <t>ED-27083</t>
  </si>
  <si>
    <t>LUMINÁRIA COMERCIAL COM ALETAS DE EMBUTIR, PARA QUATRO (4) LÂMPADAS TUBULARES LED 4X18W-ØT8, FORNECIMENTO E INSTALAÇÃO, EXCLUSIVE BASE E LÂMPADA</t>
  </si>
  <si>
    <t>ED-27077</t>
  </si>
  <si>
    <t>LUMINÁRIA COMERCIAL COM ALETAS DE EMBUTIR, PARA QUATRO (4) LÂMPADAS TUBULARES LED 4X9W-ØT8, FORNECIMENTO E INSTALAÇÃO, EXCLUSIVE BASE E LÂMPADA</t>
  </si>
  <si>
    <t>ED-27090</t>
  </si>
  <si>
    <t>LUMINÁRIA COMERCIAL COM ALETAS DE SOBREPOR COMPLETA, PARA DUAS (2) LÂMPADAS TUBULARES LED 2X18W-ØT8, TEMPERATURA DA COR 6500K, FORNECIMENTO E INSTALAÇÃO, INCLUSIVE BASE E LÂMPADA</t>
  </si>
  <si>
    <t>ED-27086</t>
  </si>
  <si>
    <t>LUMINÁRIA COMERCIAL COM ALETAS DE SOBREPOR COMPLETA, PARA DUAS (2) LÂMPADAS TUBULARES LED 2X9W-ØT8, TEMPERATURA DA COR 6500K, FORNECIMENTO E INSTALAÇÃO, INCLUSIVE BASE E LÂMPADA</t>
  </si>
  <si>
    <t>ED-27092</t>
  </si>
  <si>
    <t>LUMINÁRIA COMERCIAL COM ALETAS DE SOBREPOR COMPLETA, PARA QUATRO (4) LÂMPADAS TUBULARES LED 4X18W-ØT8, TEMPERATURA DA COR 6500K, FORNECIMENTO E INSTALAÇÃO, INCLUSIVE BASE E LÂMPADA</t>
  </si>
  <si>
    <t>ED-27088</t>
  </si>
  <si>
    <t>LUMINÁRIA COMERCIAL COM ALETAS DE SOBREPOR COMPLETA, PARA QUATRO (4) LÂMPADAS TUBULARES LED 4X9W-ØT8, TEMPERATURA DA COR 6500K, FORNECIMENTO E INSTALAÇÃO, INCLUSIVE BASE E LÂMPADA</t>
  </si>
  <si>
    <t>ED-27089</t>
  </si>
  <si>
    <t>LUMINÁRIA COMERCIAL COM ALETAS DE SOBREPOR, PARA DUAS (2) LÂMPADAS TUBULARES LED 2X18W-ØT8, FORNECIMENTO E INSTALAÇÃO, EXCLUSIVE BASE E LÂMPADA</t>
  </si>
  <si>
    <t>ED-27085</t>
  </si>
  <si>
    <t>LUMINÁRIA COMERCIAL COM ALETAS DE SOBREPOR, PARA DUAS (2) LÂMPADAS TUBULARES LED 2X9W-ØT8, FORNECIMENTO E INSTALAÇÃO, EXCLUSIVE BASE E LÂMPADA</t>
  </si>
  <si>
    <t>ED-27091</t>
  </si>
  <si>
    <t>LUMINÁRIA COMERCIAL COM ALETAS DE SOBREPOR, PARA QUATRO (4) LÂMPADAS TUBULARES LED 4X18W-ØT8, FORNECIMENTO E INSTALAÇÃO, EXCLUSIVE BASE E LÂMPADA</t>
  </si>
  <si>
    <t>ED-27087</t>
  </si>
  <si>
    <t>LUMINÁRIA COMERCIAL COM ALETAS DE SOBREPOR, PARA QUATRO (4) LÂMPADAS TUBULARES LED 4X9W-ØT8, FORNECIMENTO E INSTALAÇÃO, EXCLUSIVE BASE E LÂMPADA</t>
  </si>
  <si>
    <t>ED-27074</t>
  </si>
  <si>
    <t>LUMINÁRIA COMERCIAL COM DIFUSOR DE EMBUTIR COMPLETA, PARA DUAS (2) LÂMPADAS TUBULARES LED 2X18W-ØT8, TEMPERATURA DA COR 6500K, FORNECIMENTO E INSTALAÇÃO, INCLUSIVE BASE E LÂMPADA</t>
  </si>
  <si>
    <t>ED-27072</t>
  </si>
  <si>
    <t>LUMINÁRIA COMERCIAL COM DIFUSOR DE EMBUTIR COMPLETA, PARA DUAS (2) LÂMPADAS TUBULARES LED 2X9W-ØT8, TEMPERATURA DA COR 6500K, FORNECIMENTO E INSTALAÇÃO, INCLUSIVE BASE E LÂMPADA</t>
  </si>
  <si>
    <t>ED-27076</t>
  </si>
  <si>
    <t>LUMINÁRIA COMERCIAL COM DIFUSOR DE EMBUTIR COMPLETA, PARA QUATRO (4) LÂMPADAS TUBULARES LED 4X9W-ØT8, TEMPERATURA DA COR 6500K, FORNECIMENTO E INSTALAÇÃO, INCLUSIVE BASE E LÂMPADA</t>
  </si>
  <si>
    <t>ED-27073</t>
  </si>
  <si>
    <t>LUMINÁRIA COMERCIAL COM DIFUSOR DE EMBUTIR, PARA DUAS (2) LÂMPADAS TUBULARES LED 2X18W-ØT8, FORNECIMENTO E INSTALAÇÃO, EXCLUSIVE BASE E LÂMPADA</t>
  </si>
  <si>
    <t>ED-27071</t>
  </si>
  <si>
    <t>LUMINÁRIA COMERCIAL COM DIFUSOR DE EMBUTIR, PARA DUAS (2) LÂMPADAS TUBULARES LED 2X9W-ØT8, FORNECIMENTO E INSTALAÇÃO, EXCLUSIVE BASE E LÂMPADA</t>
  </si>
  <si>
    <t>ED-27075</t>
  </si>
  <si>
    <t>LUMINÁRIA COMERCIAL COM DIFUSOR DE EMBUTIR, PARA QUATRO (4) LÂMPADAS TUBULARES LED 4X9W-ØT8, FORNECIMENTO E INSTALAÇÃO, EXCLUSIVE BASE E LÂMPADA</t>
  </si>
  <si>
    <t>ED-27068</t>
  </si>
  <si>
    <t>LUMINÁRIA COMERCIAL COM DIFUSOR DE SOBREPOR COMPLETA, PARA DUAS (2) LÂMPADAS TUBULARES LED 2X18W-ØT8, TEMPERATURA DA COR 6500K, FORNECIMENTO E INSTALAÇÃO, INCLUSIVE BASE E LÂMPADA</t>
  </si>
  <si>
    <t>ED-27066</t>
  </si>
  <si>
    <t>LUMINÁRIA COMERCIAL COM DIFUSOR DE SOBREPOR COMPLETA, PARA DUAS (2) LÂMPADAS TUBULARES LED 2X9W-ØT8, TEMPERATURA DA COR 6500K, FORNECIMENTO E INSTALAÇÃO, INCLUSIVE BASE E LÂMPADA</t>
  </si>
  <si>
    <t>ED-27070</t>
  </si>
  <si>
    <t>LUMINÁRIA COMERCIAL COM DIFUSOR DE SOBREPOR COMPLETA, PARA QUATRO (4) LÂMPADAS TUBULARES LED 4X9W-ØT8, TEMPERATURA DA COR 6500K, FORNECIMENTO E INSTALAÇÃO, INCLUSIVE BASE E LÂMPADA</t>
  </si>
  <si>
    <t>ED-27064</t>
  </si>
  <si>
    <t>LUMINÁRIA COMERCIAL COM DIFUSOR DE SOBREPOR COMPLETA, PARA UMA (1) LÂMPADA TUBULAR LED 1X18W-ØT8, TEMPERATURA DA COR 6500K, FORNECIMENTO E INSTALAÇÃO, INCLUSIVE BASE E LÂMPADA</t>
  </si>
  <si>
    <t>ED-27062</t>
  </si>
  <si>
    <t>LUMINÁRIA COMERCIAL COM DIFUSOR DE SOBREPOR COMPLETA, PARA UMA (1) LÂMPADA TUBULAR LED 1X9W-ØT8, TEMPERATURA DA COR 6500K, FORNECIMENTO E INSTALAÇÃO, INCLUSIVE BASE E LÂMPADA</t>
  </si>
  <si>
    <t>ED-27067</t>
  </si>
  <si>
    <t>LUMINÁRIA COMERCIAL COM DIFUSOR DE SOBREPOR, PARA DUAS (2) LÂMPADAS TUBULARES LED 2X18W-ØT8, FORNECIMENTO E INSTALAÇÃO, EXCLUSIVE BASE E LÂMPADA</t>
  </si>
  <si>
    <t>ED-27065</t>
  </si>
  <si>
    <t>LUMINÁRIA COMERCIAL COM DIFUSOR DE SOBREPOR, PARA DUAS (2) LÂMPADAS TUBULARES LED 2X9W-ØT8, FORNECIMENTO E INSTALAÇÃO, EXCLUSIVE BASE E LÂMPADA</t>
  </si>
  <si>
    <t>ED-27069</t>
  </si>
  <si>
    <t>LUMINÁRIA COMERCIAL COM DIFUSOR DE SOBREPOR, PARA QUATRO (4) LÂMPADAS TUBULARES LED 4X9W-ØT8, FORNECIMENTO E INSTALAÇÃO, EXCLUSIVE BASE E LÂMPADA</t>
  </si>
  <si>
    <t>ED-27063</t>
  </si>
  <si>
    <t>LUMINÁRIA COMERCIAL COM DIFUSOR DE SOBREPOR, PARA UMA (1) LÂMPADA TUBULAR LED 1X18W-ØT8, FORNECIMENTO E INSTALAÇÃO, EXCLUSIVE BASE E LÂMPADA</t>
  </si>
  <si>
    <t>ED-27061</t>
  </si>
  <si>
    <t>LUMINÁRIA COMERCIAL COM DIFUSOR DE SOBREPOR, PARA UMA (1) LÂMPADA TUBULAR LED 1X9W-ØT8, FORNECIMENTO E INSTALAÇÃO, EXCLUSIVE BASE, REATOR E LÂMPADA</t>
  </si>
  <si>
    <t>ED-28593</t>
  </si>
  <si>
    <t>CAIXA PARA PROTEÇÃO GERAL, TIPO CM-8, DIMENSÕES CONFORME PADRÃO CEMIG, EXCLUSIVE BARRAMENTO E DISJUNTOR, INCLUSIVE INSTALAÇÃO</t>
  </si>
  <si>
    <t>ED-24042</t>
  </si>
  <si>
    <t>FORNECIMENTO E INSTALAÇÃO DE FITA SUBTERRÂNEA PARA SINALIZAÇÃO DE REDES OU TUBULAÇÕES</t>
  </si>
  <si>
    <t>INSTALAÇÕES HIDROSSANITÁRIAS</t>
  </si>
  <si>
    <t>REGISTRO DE GAVETA, TIPO BASE, ROSCÁVEL 1" (PARA TUBO SOLDÁVEL OU PPR DN 32MM/CPVC DN 28MM), INCLUSIVE ACABAMENTO (PADRÃO MÉDIO) E CANOPLA CROMADOS</t>
  </si>
  <si>
    <t>REGISTRO DE GAVETA, TIPO BASE, ROSCÁVEL 1" (PARA TUBO SOLDÁVEL OU PPR DN 32MM/CPVC DN 28MM), INCLUSIVE ACABAMENTO (PADRÃO POPULAR) E CANOPLA CROMADOS</t>
  </si>
  <si>
    <t>REGISTRO DE GAVETA, TIPO BASE, ROSCÁVEL 1.1/2" (PARA TUBO SOLDÁVEL OU PPR DN 50MM/CPVC DN 42MM), INCLUSIVE ACABAMENTO (PADRÃO MÉDIO) E CANOPLA CROMADOS</t>
  </si>
  <si>
    <t>REGISTRO DE GAVETA, TIPO BASE, ROSCÁVEL 1.1/2" (PARA TUBO SOLDÁVEL OU PPR DN 50MM/CPVC DN 42MM), INCLUSIVE ACABAMENTO (PADRÃO POPULAR) E CANOPLA CROMADOS</t>
  </si>
  <si>
    <t>REGISTRO DE GAVETA, TIPO BASE, ROSCÁVEL 1.1/4" (PARA TUBO SOLDÁVEL OU PPR DN 40MM/CPVC DN 35MM), INCLUSIVE ACABAMENTO (PADRÃO MÉDIO) E CANOPLA CROMADOS</t>
  </si>
  <si>
    <t>REGISTRO DE GAVETA, TIPO BASE, ROSCÁVEL 1.1/4" (PARA TUBO SOLDÁVEL OU PPR DN 40MM/CPVC DN 35MM), INCLUSIVE ACABAMENTO (PADRÃO POPULAR) E CANOPLA CROMADOS</t>
  </si>
  <si>
    <t>REGISTRO DE GAVETA, TIPO BASE, ROSCÁVEL 1/2" (PARA TUBO SOLDÁVEL OU PPR DN 20MM/CPVC DN 15MM), INCLUSIVE ACABAMENTO (PADRÃO MÉDIO) E CANOPLA CROMADOS</t>
  </si>
  <si>
    <t>REGISTRO DE GAVETA, TIPO BASE, ROSCÁVEL 1/2" (PARA TUBO SOLDÁVEL OU PPR DN 20MM/CPVC DN 15MM), INCLUSIVE ACABAMENTO (PADRÃO POPULAR) E CANOPLA CROMADOS</t>
  </si>
  <si>
    <t>REGISTRO DE GAVETA, TIPO BASE, ROSCÁVEL 3/4" (PARA TUBO SOLDÁVEL OU PPR DN 25MM/CPVC DN 22MM), INCLUSIVE ACABAMENTO (PADRÃO MÉDIO) E CANOPLA CROMADO</t>
  </si>
  <si>
    <t>REGISTRO DE GAVETA, TIPO BASE, ROSCÁVEL 3/4" (PARA TUBO SOLDÁVEL OU PPR DN 25MM/CPVC DN 22MM), INCLUSIVE ACABAMENTO (PADRÃO POPULAR) E CANOPLA CROMADOS</t>
  </si>
  <si>
    <t>REGISTRO DE GAVETA, TIPO BRUTO, ROSCÁVEL 1" (PARA TUBO SOLDÁVEL OU PPR DN 32MM/CPVC DN 28MM), INCLUSIVE VOLANTE PARA ACIONAMENTO</t>
  </si>
  <si>
    <t>REGISTRO DE GAVETA, TIPO BRUTO, ROSCÁVEL 1.1/2" (PARA TUBO SOLDÁVEL OU PPR DN 50MM/CPVC DN 42MM), INCLUSIVE VOLANTE PARA ACIONAMENTO</t>
  </si>
  <si>
    <t>REGISTRO DE GAVETA, TIPO BRUTO, ROSCÁVEL 1.1/4" (PARA TUBO SOLDÁVEL OU PPR DN 40MM/CPVC DN 35MM), INCLUSIVE VOLANTE PARA ACIONAMENTO</t>
  </si>
  <si>
    <t>REGISTRO DE GAVETA, TIPO BRUTO, ROSCÁVEL 1/2" (PARA TUBO SOLDÁVEL OU PPR DN 20MM/CPVC DN 15MM), INCLUSIVE VOLANTE PARA ACIONAMENTO</t>
  </si>
  <si>
    <t>REGISTRO DE GAVETA, TIPO BRUTO, ROSCÁVEL 2" (PARA TUBO SOLDÁVEL OU PPR DN 60MM/CPVC DN 54MM), INCLUSIVE VOLANTE PARA ACIONAMENTO</t>
  </si>
  <si>
    <t>REGISTRO DE GAVETA, TIPO BRUTO, ROSCÁVEL 2.1/2" (PARA TUBO SOLDÁVEL OU PPR DN 75MM/CPVC DN 73MM), INCLUSIVE VOLANTE PARA ACIONAMENTO</t>
  </si>
  <si>
    <t>REGISTRO DE GAVETA, TIPO BRUTO, ROSCÁVEL 3" (PARA TUBO SOLDÁVEL OU PPR DN 85MM/CPVC DN 89MM), INCLUSIVE VOLANTE PARA ACIONAMENTO</t>
  </si>
  <si>
    <t>REGISTRO DE GAVETA, TIPO BRUTO, ROSCÁVEL 3/4" (PARA TUBO SOLDÁVEL OU PPR DN 25MM/CPVC DN 22MM), INCLUSIVE VOLANTE PARA ACIONAMENTO</t>
  </si>
  <si>
    <t>REGISTRO DE GAVETA, TIPO BRUTO, ROSCÁVEL 4" (PARA TUBO SOLDÁVEL OU PPR DN 110MM/CPVC DN 114MM), INCLUSIVE VOLANTE PARA ACIONAMENTO</t>
  </si>
  <si>
    <t>REGISTRO DE PRESSÃO, TIPO BASE, ROSCÁVEL 1/2" (PARA TUBO SOLDÁVEL OU PPR DN 20MM/CPVC DN 15MM), INCLUSIVE ACABAMENTO (PADRÃO MÉDIO) E CANOPLA CROMADOS</t>
  </si>
  <si>
    <t>REGISTRO DE PRESSÃO, TIPO BASE, ROSCÁVEL 1/2" (PARA TUBO SOLDÁVEL OU PPR DN 20MM/CPVC DN 15MM), INCLUSIVE ACABAMENTO (PADRÃO POPULAR) E CANOPLA CROMADOS</t>
  </si>
  <si>
    <t>REGISTRO DE PRESSÃO, TIPO BASE, ROSCÁVEL 3/4" (PARA TUBO SOLDÁVEL OU PPR DN 25MM/CPVC DN 22MM), INCLUSIVE ACABAMENTO (PADRÃO MÉDIO) E CANOPLA CROMADOS</t>
  </si>
  <si>
    <t>REGISTRO DE PRESSÃO, TIPO BASE, ROSCÁVEL 3/4" (PARA TUBO SOLDÁVEL OU PPR DN 25MM/CPVC DN 22MM), INCLUSIVE ACABAMENTO (PADRÃO POPULAR) E CANOPLA CROMADOS</t>
  </si>
  <si>
    <t>RESERVATÓRIO DE ÁGUA</t>
  </si>
  <si>
    <t>ADAPTADOR EM LATÃO PARA INSTALAÇÃO PREDIAL DE COMBATE A INCÊNDIO ENGATE RÁPIDO 2.1/2" X ROSCA INTERNA 5 FIOS 2.1/2", FORNECIMENTO E INSTALAÇÃO</t>
  </si>
  <si>
    <t>ED-26993</t>
  </si>
  <si>
    <t>LUMINÁRIA DE EMERGÊNCIA AUTÔNOMA, TIPO LED COM DOIS FARÓIS, POTÊNCIA TOTAL DE 8W, FORNECIMENTO E INSTALAÇÃO</t>
  </si>
  <si>
    <t>ED-26989</t>
  </si>
  <si>
    <t>LUMINÁRIA DE EMERGÊNCIA AUTÔNOMA, TIPO LED POTÊNCIA TOTAL DE 2W, FORNECIMENTO E INSTALAÇÃO</t>
  </si>
  <si>
    <t>REGISTRO DE BLOQUEIO EM LATÃO, DIÂMETRO DE 1/2"X1/2", ROSCA NPT, BAIXA PRESSÃO, INCLUSIVE ACESSÓRIOS DE VEDAÇÃO</t>
  </si>
  <si>
    <t>REGISTRO REGULADOR DE GÁS EM LATÃO, DIÂMETRO ENTRADA DE 1/4" COM ROSCA NPT, SAÍDA EM TERMINAL DE MANGUEIRA DE 3/8", INCLUSIVE ACESSÓRIOS DE VEDAÇÃO</t>
  </si>
  <si>
    <t xml:space="preserve">COLETOR DE GÁS COM DUAS (2) SAÍDAS, EM AÇO PRETO, SCHEDULE 40, DIÂMETRO SAÍDA 1/2" (21,34MM), COM ACABAMENTO EM PINTURA ELETROSTÁTICA, INCLUSIVE ACESSÓRIOS DE VEDAÇÃO
</t>
  </si>
  <si>
    <t>COLETOR DE GÁS COM TRÊS (3) SAÍDAS, EM AÇO PRETO, SCHEDULE 40, DIÂMETRO SAÍDA 1/2" (21,34MM), COM ACABAMENTO EM PINTURA ELETROSTÁTICA, INCLUSIVE ACESSÓRIOS DE VEDAÇÃO</t>
  </si>
  <si>
    <t>NIPLE DE REDUÇÃO 1/2"X1/8" EM LATÃO, ROSCA NPT, INCLUSIVE ACESSÓRIOS DE VEDAÇÃO</t>
  </si>
  <si>
    <t>NIPLE DE REDUÇÃO 1/2"X3/8" EM LATÃO, ROSCA NPT, INCLUSIVE ACESSÓRIOS DE VEDAÇÃO</t>
  </si>
  <si>
    <t>NIPLE DUPLO EM FERRO MALEÁVEL, DIÂMETRO 1/2"(15MM), COM ACABAMENTO GALVANIZADO, CLASSE DE PRESSÃO 300LBS, ROSCA NPT, INCLUSIVE ACESSÓRIOS DE VEDAÇÃO</t>
  </si>
  <si>
    <t>TAMPÃO EM FERRO MALEÁVEL, DIÂMETRO 1/2"(15MM), COM ACABAMENTO GALVANIZADO, CLASSE DE PRESSÃO 300LBS, ROSCA NPT, INCLUSIVE ACESSÓRIOS DE VEDAÇÃO</t>
  </si>
  <si>
    <t>ESPELHO CRISTAL COM MOLDURA EM ALUMÍNIO, DIMENSÃO (60X90)CM, COM ESP. 4MM, INCLUSIVE FIXAÇÃO COM ADESIVO/SELANTE A BASE DE POLIURETANO, FORNECIMENTO E INSTALAÇÃO</t>
  </si>
  <si>
    <t>ESPELHO CRISTAL, DIMENSÃO (40X60)CM, COM ESP. 4MM, EM ACABAMENTO LAPIDADO, INCLUSIVE FIXAÇÃO COM PARAFUSO TIPO FINESSON, FORNECIMENTO E INSTALAÇÃO</t>
  </si>
  <si>
    <t>ESPELHO CRISTAL, DIMENSÃO (60X90)CM, COM ESP. 4MM, EM ACABAMENTO LAPIDADO, INCLUSIVE FIXAÇÃO COM PARAFUSO TIPO FINESSON, FORNECIMENTO E INSTALAÇÃO</t>
  </si>
  <si>
    <t>PLANTIO DE GRAMA BATATAIS EM PLACAS, INCLUSIVE TERRA VEGETAL E CONSERVAÇÃO POR TRINTA (30) DIAS</t>
  </si>
  <si>
    <t>PLANTIO DE GRAMA ESMERALDA EM PLACAS, INCLUSIVE TERRA VEGETAL E CONSERVAÇÃO POR TRINTA (30) DIAS</t>
  </si>
  <si>
    <t>PLANTIO DE GRAMA SÃO CARLOS EM PLACAS, INCLUSIVE TERRA VEGETAL E CONSERVAÇÃO POR TRINTA (30) DIAS</t>
  </si>
  <si>
    <t>PLANTIO E PREPARO DE COVAS PARA ÁRVORES COM ALTURA MÉDIA DE 2,00M, DIMENSÕES (60X60X60)CM , EXCLUSIVE FORNECIMENTO DAS MUDAS</t>
  </si>
  <si>
    <t>FORNECIMENTO DE ARBUSTO BELA EMÍLIA COM ALTURA MÍNIMA DE 15CM, EXCLUSIVE PLANTIO</t>
  </si>
  <si>
    <t>FORNECIMENTO DE ARBUSTO CAMARÁ COM ALTURA MÍNIMA DE 15CM, EXCLUSIVE PLANTIO</t>
  </si>
  <si>
    <t>FORNECIMENTO DE ÁRVORE ACÁSSIA MIMOSA COM ALTURA MÉDIA DE 2,00M, EXCLUSIVE PLANTIO</t>
  </si>
  <si>
    <t>ED-25275</t>
  </si>
  <si>
    <t>FORNECIMENTO DE ÁRVORE AROEIRA-PIMENTEIRA COM ALTURA MÉDIA DE 2,00M, EXCLUSIVE PLANTIO</t>
  </si>
  <si>
    <t>ED-25277</t>
  </si>
  <si>
    <t>FORNECIMENTO DE ÁRVORE AROEIRA-SALSA COM ALTURA MÉDIA DE 2,00M, EXCLUSIVE PLANTIO</t>
  </si>
  <si>
    <t>ED-25245</t>
  </si>
  <si>
    <t>FORNECIMENTO DE ÁRVORE IPÊ-AMARELO COM ALTURA MÉDIA DE 2,00M, EXCLUSIVE PLANTIO</t>
  </si>
  <si>
    <t>ED-25264</t>
  </si>
  <si>
    <t>FORNECIMENTO DE ÁRVORE IPÊ-BRANCO COM ALTURA MÉDIA DE 2,00M, EXCLUSIVE PLANTIO</t>
  </si>
  <si>
    <t>FORNECIMENTO DE ÁRVORE IPÊ-ROSA COM ALTURA MÉDIA DE 2,00M, EXCLUSIVE PLANTIO</t>
  </si>
  <si>
    <t>ED-25244</t>
  </si>
  <si>
    <t>FORNECIMENTO DE ÁRVORE IPÊ-ROXO COM ALTURA MÉDIA DE 2,00M, EXCLUSIVE PLANTIO</t>
  </si>
  <si>
    <t>FORNECIMENTO DE ÁRVORE JACARANDÁ MIMOSO COM ALTURA MÉDIA DE 2,00M, EXCLUSIVE PLANTIO</t>
  </si>
  <si>
    <t>ED-25470</t>
  </si>
  <si>
    <t>FORNECIMENTO DE ÁRVORE JATOBÁ COM ALTURA MÉDIA DE 2,00M, EXCLUSIVE PLANTIO</t>
  </si>
  <si>
    <t>ED-25280</t>
  </si>
  <si>
    <t>FORNECIMENTO DE ÁRVORE MANACÁ-DA-SERRA COM ALTURA MÉDIA DE 2,00M, EXCLUSIVE PLANTIO</t>
  </si>
  <si>
    <t>ED-25497</t>
  </si>
  <si>
    <t>FORNECIMENTO DE ÁRVORE OITI COM ALTURA MÉDIA DE 2,00M, EXCLUSIVE PLANTIO</t>
  </si>
  <si>
    <t>ED-25269</t>
  </si>
  <si>
    <t>FORNECIMENTO DE ÁRVORE PAINEIRA COM ALTURA MÉDIA DE 2,00M, EXCLUSIVE PLANTIO</t>
  </si>
  <si>
    <t>ED-25273</t>
  </si>
  <si>
    <t>FORNECIMENTO DE ÁRVORE PAU-BRASIL COM ALTURA MÉDIA DE 2,00M, EXCLUSIVE PLANTIO</t>
  </si>
  <si>
    <t>FORNECIMENTO DE ÁRVORE PAU-FERRO COM ALTURA MÉDIA DE 2,00M, EXCLUSIVE PLANTIO</t>
  </si>
  <si>
    <t>ED-25489</t>
  </si>
  <si>
    <t>FORNECIMENTO DE ÁRVORE PAU-MULATO COM ALTURA MÉDIA DE 2,00M, EXCLUSIVE PLANTIO</t>
  </si>
  <si>
    <t>ED-25268</t>
  </si>
  <si>
    <t>FORNECIMENTO DE ÁRVORE QUARESMEIRA COM ALTURA MÉDIA DE 2,00M, EXCLUSIVE PLANTIO</t>
  </si>
  <si>
    <t>ED-25493</t>
  </si>
  <si>
    <t>FORNECIMENTO DE ÁRVORE SAPUCAIA COM ALTURA MÉDIA DE 2,00M, EXCLUSIVE PLANTIO</t>
  </si>
  <si>
    <t>FORNECIMENTO DE ÁRVORE SIBIPURUNA COM ALTURA MÉDIA DE 2,00M, EXCLUSIVE PLANTIO</t>
  </si>
  <si>
    <t>ED-25441</t>
  </si>
  <si>
    <t>FORNECIMENTO DE ÁRVORE UNHA-DE-VACA COM ALTURA MÉDIA DE 2,00M, EXCLUSIVE PLANTIO</t>
  </si>
  <si>
    <t>ED-25551</t>
  </si>
  <si>
    <t>FORNECIMENTO DE FORRAÇÃO DO TIPO ACALYPHA, EXCLUSIVE PLANTIO</t>
  </si>
  <si>
    <t>ED-25553</t>
  </si>
  <si>
    <t>FORNECIMENTO DE FORRAÇÃO DO TIPO CLOROFITO, EXCLUSIVE PLANTIO</t>
  </si>
  <si>
    <t>ED-25549</t>
  </si>
  <si>
    <t>FORNECIMENTO DE FORRAÇÃO DO TIPO GRAMA-AMENDOIM, EXCLUSIVE PLANTIO</t>
  </si>
  <si>
    <t>ED-25552</t>
  </si>
  <si>
    <t>FORNECIMENTO DE FORRAÇÃO DO TIPO WEDELIA, EXCLUSIVE PLANTIO</t>
  </si>
  <si>
    <t>FORNECIMENTO DE PALMEIRA ARECA-BAMBU COM ALTURA MÍNIMA DE 50CM, EXCLUSIVE PLANTIO</t>
  </si>
  <si>
    <t>ED-25243</t>
  </si>
  <si>
    <t>FORNECIMENTO DE PALMEIRA JERIVÁ COM ALTURA MÉDIA DE 2,00M, EXCLUSIVE PLANTIO</t>
  </si>
  <si>
    <t>FORNECIMENTO DE PALMEIRA LICURI COM ALTURA MÉDIA DE 2,00M, EXCLUSIVE PLANTIO</t>
  </si>
  <si>
    <t>CALÇADA E PASSEIO</t>
  </si>
  <si>
    <t>PISO EM PEDRA PORTUGUESA, INCLUSIVE FORNECIMENTO, ARGAMASSA SECA, TIPO FAROFA COM PREPARO MECÂNICO, COM ASSENTAMENTO EM COLCHÃO DE AREIA E CIMENTO, ESPESSURA DE 6CM, REJUNTAMENTO E ACABAMENTO</t>
  </si>
  <si>
    <t>REMOÇÃO MANUAL COM REASSENTAMENTO DE CALÇADA PORTUGUESA, INCLUSIVE ARGAMASSA SECA, TIPO FAROFA COM PREPARO MECÂNICO, ASSENTAMENTO EM COLCHÃO DE AREIA E CIMENTO, ESPESSURA DE 6CM, REJUNTAMENTO, ACABAMENTO, AFASTAMENTO E EMPILHAMENTO, EXCLUSIVE TRANSPORTE E RETIRADA DO MATERIAL REMOVIDO NÃO REAPROVEITÁVEL</t>
  </si>
  <si>
    <t>EQUIPAMENTO PARA PARQUE INFANTIL</t>
  </si>
  <si>
    <t>LAVAGEM DE FACHADA COM HIDROJATEAMENTO, EXCLUSIVE ANDAIME METÁLICO, TIPO FIXO/TORRE/SUSPENSO, PARA FACHADA</t>
  </si>
  <si>
    <t>LIMPEZA DE CALHA EM CHAPA GALVANIZADA OU EM PVC, INCLUSIVE DESOBSTRUÇÃO</t>
  </si>
  <si>
    <t>PAVIMENTO INTERTRAVADO</t>
  </si>
  <si>
    <t>ED-9837</t>
  </si>
  <si>
    <t xml:space="preserve">APLICAÇÃO E REGULARIZAÇÃO DE COLCHÃO DE AREIA </t>
  </si>
  <si>
    <t>EXECUÇÃO DE PAVIMENTO INTERTRAVADO ECOLÓGICO, ESPESSURA 6CM, FCK 35MPA, INCLUINDO FORNECIMENTO E TRANSPORTE DE TODOS OS MATERIAIS E COLCHÃO DE ASSENTAMENTO COM ESPESSURA 6CM</t>
  </si>
  <si>
    <t>ED-24063</t>
  </si>
  <si>
    <t>EXECUÇÃO DE PAVIMENTO INTERTRAVADO EM BLOCO SEXTAVADO, ESPESSURA 6CM, FCK 35MPA, INCLUINDO FORNECIMENTO E TRANSPORTE DE TODOS OS MATERIAIS E COLCHÃO DE ASSENTAMENTO COM ESPESSURA 6CM</t>
  </si>
  <si>
    <t>ED-24062</t>
  </si>
  <si>
    <t>EXECUÇÃO DE PAVIMENTO INTERTRAVADO, ESPESSURA 10CM, FCK 35MPA, INCLUINDO FORNECIMENTO E TRANSPORTE DE TODOS OS MATERIAIS E COLCHÃO DE ASSENTAMENTO COM ESPESSURA 6CM</t>
  </si>
  <si>
    <t>EXECUÇÃO DE PAVIMENTO INTERTRAVADO, ESPESSURA 10CM, FCK 40MPA, INCLUINDO FORNECIMENTO E TRANSPORTE DE TODOS OS MATERIAIS E COLCHÃO DE ASSENTAMENTO COM ESPESSURA 6CM</t>
  </si>
  <si>
    <t>EXECUÇÃO DE PAVIMENTO INTERTRAVADO, ESPESSURA 6CM, FCK 35MPA, INCLUINDO FORNECIMENTO E TRANSPORTE DE TODOS OS MATERIAIS E COLCHÃO DE ASSENTAMENTO COM ESPESSURA 6CM</t>
  </si>
  <si>
    <t>EXECUÇÃO DE PAVIMENTO INTERTRAVADO, ESPESSURA 8CM, FCK 35MPA, INCLUINDO FORNECIMENTO E TRANSPORTE DE TODOS OS MATERIAIS E COLCHÃO DE ASSENTAMENTO COM ESPESSURA 6CM</t>
  </si>
  <si>
    <t>ED-24056</t>
  </si>
  <si>
    <t>REMOÇÃO DE PAVIMENTO EM BLOCO DE CONCRETO INTERTRAVADO OU SEXTAVADO, COM REAPROVEITAMENTO DOS BLOCOS INCLUSIVE AFASTAMENTO</t>
  </si>
  <si>
    <t>EXECUÇÃO DE PAVIMENTO INTERTRAVADO EM BLOCO SEXTAVADO, ESPESSURA 8CM, FCK 35MPA, INCLUINDO FORNECIMENTO E TRANSPORTE DE TODOS OS MATERIAIS E COLCHÃO DE ASSENTAMENTO COM ESPESSURA 6CM</t>
  </si>
  <si>
    <t>REMOÇÃO E REASSENTAMENTO DE CALÇAMENTO EM BLOCO DE CONCRETO INTERTRAVADO OU SEXTAVADO, COM REAPROVEITAMENTO DOS BLOCOS</t>
  </si>
  <si>
    <t>ED-29090</t>
  </si>
  <si>
    <t>DESCARGA DE CAMINHÃO, PARA ELEMENTOS DE VIGA OU TABULEIRO PARA PONTE, INCLUSIVE DESCARGA DE PERFIS LONGARINAS, TRANSVERSINAS, CHAPAS E ACESSÓRIOS, EXCLUSIVE FORNECIMENTO E TRANSPORTE</t>
  </si>
  <si>
    <t>ED-27791</t>
  </si>
  <si>
    <t>FORNECIMENTO DE ESTRUTURA METÁLICA EM PERFIL SOLDADO PARA PONTES, EM AÇO PATINÁVEL, INCLUSIVE FABRICAÇÃO, EXCLUSIVE TRANSPORTE E LANÇAMENTO</t>
  </si>
  <si>
    <t>LANÇAMENTO DE VIGA PARA PONTE, EXCLUSIVE FORNECIMENTO, DESCARGA E TRANSPORTE - PROJETO PADRÃO SEINFRA-MG</t>
  </si>
  <si>
    <t>ED-29091</t>
  </si>
  <si>
    <t>TRANSPORTE DE VIGA OU TABULEIRO PARA PONTE (CUSTO FIXO), INCLUSIVE CARGA, EXCLUSIVE FORNECIMENTO , DESCARGA E TRANSPORTE EM QUILÔMETRO RODADO (CUSTO VARIÁVEL)</t>
  </si>
  <si>
    <t>ED-29092</t>
  </si>
  <si>
    <t>TRANSPORTE DE VIGA OU TABULEIRO PARA PONTE (CUSTO VARIÁVEL), EXCLUSIVE FORNECIMENTO , DESCARGA E CUSTO FIXO DE TRANSPORTE</t>
  </si>
  <si>
    <t>TRANSPORTE DE MATERIAL DE QUALQUER NATUREZA COM CARRINHO DE MÃO, COM DISTÂNCIAS MAIORES QUE 50M E MENORES OU IGUAIS A 100M, INCLUSIVE CARGA/DESGARGA</t>
  </si>
  <si>
    <t>TRANSPORTE DE MATERIAL DE QUALQUER NATUREZA COM CARRINHO DE MÃO, COM DISTÂNCIAS MENORES OU IGUAIS A 50M, INCLUSIVE CARGA/DESCARGA</t>
  </si>
  <si>
    <t>M3xKM</t>
  </si>
  <si>
    <t>TRANSPORTE DE MATERIAL DEMOLIDO EM CAÇAMBA, EXCLUSIVE CARGA MANUAL OU MECÂNICA</t>
  </si>
  <si>
    <t>TRANSPORTE DE MATERIAL DEMOLIDO EM CAÇAMBA (MUNICÍPIO: BELO HORIZONTE), EXCLUSIVE CARGA MANUAL OU MECÂNICA</t>
  </si>
  <si>
    <t>BLOCO ARMADO EM CONCRETO 20 MPa, INCLUSIVE LASTRO 5 CM EM CONCRETO MAGRO 9 MPa, FORMAS LATERAIS E DESFORMA</t>
  </si>
  <si>
    <t>CINTA ARMADA EM CONCRETO 20 MPa, INCLUSIVE LASTRO 5 CM EM CONCRETO MAGRO 9 MPa, FORMAS LATERAIS E DESFORMA</t>
  </si>
  <si>
    <t>RÉGUA PARA PROTEÇÃO DE PAREDE, LARGURA 10CM, EM MADEIRA, COM ACABAMENTO EM CANTO BOLEADO, EXCLUSIVE APLICAÇÃO DE VERNIZ, INCLUSIVE ACESSÓRIOS PARA FIXAÇÃO</t>
  </si>
  <si>
    <t>hora</t>
  </si>
  <si>
    <t>ED-28562</t>
  </si>
  <si>
    <t>ENGENHEIRO ELETRICISTA/MECÂNICO COM ENCARGOS COMPLEMENTARES</t>
  </si>
  <si>
    <t>ED-28561</t>
  </si>
  <si>
    <t>TOPÓGRAFO COM ENCARGOS COMPLEMENTARES</t>
  </si>
  <si>
    <t xml:space="preserve">
TABELA REFERENCIAL DE PREÇOS UNITÁRIOS PARA OBRAS RODOVIÁRIAS
</t>
  </si>
  <si>
    <t>Consultoria</t>
  </si>
  <si>
    <t>RO-44617</t>
  </si>
  <si>
    <t>Apoio Logístico - Veículo 1.0 Turbo ou similar, com motorista</t>
  </si>
  <si>
    <t>km</t>
  </si>
  <si>
    <t>RO-44124</t>
  </si>
  <si>
    <t>Apoio Logístico - Veículo 1.0 Turbo ou similar, sem motorista</t>
  </si>
  <si>
    <t>Terraplenagem</t>
  </si>
  <si>
    <t>Apiloamento de fundo de valas</t>
  </si>
  <si>
    <t>Carga, transporte e descarga de material de 1ª categoria, com caminhão. Distância média de transporte  de 201 a 400 m</t>
  </si>
  <si>
    <t>Carga, transporte e descarga de material de 1ª categoria, com caminhão. Distância média de transporte  de 601 a 800 m</t>
  </si>
  <si>
    <t>Carga, transporte e descarga de material de 1ª categoria, com caminhão. Distância média de transporte &lt;= 200 m</t>
  </si>
  <si>
    <t>Carga, transporte e descarga de material de 1ª categoria, com caminhão. Distância média de transporte de 2.001 a 2.500 m</t>
  </si>
  <si>
    <t>Carga, transporte e descarga de material de 1ª categoria, com caminhão. Distância média de transporte de 801 a 1.000 m</t>
  </si>
  <si>
    <t>Carga ,transporte e descarga de material de 1ª categoria, com caminhão. Distância média de transporte 401 a 600 m</t>
  </si>
  <si>
    <t>Carga, transporte e descarga de material de 1ª categoria, com caminhão.Distância média de transporte de 1.201 a 1.400 m</t>
  </si>
  <si>
    <t>Carga, transporte e descarga de material de 1ª categoria, com Caminhão.Distância média de transporte de 1.401 a 1.600 m</t>
  </si>
  <si>
    <t>Carga, transporte e descarga de material de 1ª categoria, com caminhão.Distância média de transporte de 1.601 a 1.800 m</t>
  </si>
  <si>
    <t>Carga, transporte e descarga de material de 1ª categoria, com caminhão.Distância média de transporte de 1.801 a 2.000 m</t>
  </si>
  <si>
    <t>Carga, transporte e descarga de material de 1ª categoria, com caminhão.Distância média de transporte de 2.501 a 3.000  m</t>
  </si>
  <si>
    <t>Carga, transporte e descarga de material de 1ª categoria, com caminhão.Distância média de transporte 1.001 a 1.200 m</t>
  </si>
  <si>
    <t>Compactação de aterro a 100% do proctor intermediário</t>
  </si>
  <si>
    <t>Compactação de aterro a 100% proctor internormal (150%proctor normal)</t>
  </si>
  <si>
    <t>Compactação de aterro a 100% proctor normal</t>
  </si>
  <si>
    <t>Compactação de aterro a 100% proctor normal com interferência de filtro vertical</t>
  </si>
  <si>
    <t>Compactação de aterro a 100% proctor normal, com interferência de solo envelopado</t>
  </si>
  <si>
    <t>Compactação de aterro a 95% proctor normal</t>
  </si>
  <si>
    <t>Compactação de bota-fora a 80% proctor normal</t>
  </si>
  <si>
    <t>Compactação manual de aterros</t>
  </si>
  <si>
    <t>Corte de árvore nativa com moto-serra   Ø &gt;= 0,30m - acima de 1.000 unidades (incluindo, desgalhamento, corte em toras e empilhamento)</t>
  </si>
  <si>
    <t>Corte de árvore nativa com moto-serra  0,15m =&lt; Ø &lt; 0,30m - acima de 1.000 unidades (incluindo, desgalhamento, corte em toras e empilhamento)</t>
  </si>
  <si>
    <t>Corte de árvore nativa com moto-serra  0,15m =&lt; Ø &lt; 0,30m - até 1.000 unidades (incluindo, desgalhamento, corte em toras e empilhamento)</t>
  </si>
  <si>
    <t>Corte de árvore nativa com moto-serra Ø &gt;= 0,30m - até 1.000 unidades (incluindo, desgalhamento, corte em toras e empilhamento)</t>
  </si>
  <si>
    <t>Demolição de muro de arrimo em gabião</t>
  </si>
  <si>
    <t>Desmatamento, destocamento e limpeza de árvores, arbustos e vegetação rasteira. (execução na espessura de até 30cm, incluindo remanejamento para fora da linha de offsets e acerto do material)</t>
  </si>
  <si>
    <t>Enrocamento de pedra de mão jogada (Execução incluindo o fornecimento de todos os materiais)</t>
  </si>
  <si>
    <t>Escalonamento de taludes de aterro</t>
  </si>
  <si>
    <t>Escavação, carga, descarga, espalhamento e transporte de material de  2ª categoria com motoscraper. Distância média de transporte  de 0 a 200 m</t>
  </si>
  <si>
    <t>Escavação, carga, descarga, espalhamento e transporte de material de  2ª categoria com motoscraper. Distância média de transporte  de 201 a 400 m</t>
  </si>
  <si>
    <t>Escavação, carga, descarga, espalhamento e transporte de material de  2ª categoria com motoscraper. Distância média de transporte  de 401 a 600 m</t>
  </si>
  <si>
    <t>Escavação, carga, descarga, espalhamento e transporte de material de  2ª categoria com motoscraper. Distância média de transporte  de 601 a 800 m</t>
  </si>
  <si>
    <t>Escavação, carga, descarga, espalhamento e transporte de material de  2ª categoria com motoscraper. Distância média de transporte  de 801 a 1.000 m</t>
  </si>
  <si>
    <t>Escavação, carga, descarga, espalhamento e transporte de material de 1ª categoria, com caminhão. Distância média de transporte  &lt;= 200 m</t>
  </si>
  <si>
    <t>Escavação, carga, descarga, espalhamento e transporte de material de 1ª categoria, com caminhão. Distância média de transporte  de 1.001 a 1.200 m</t>
  </si>
  <si>
    <t>Escavação, carga, descarga, espalhamento e transporte de material de 1ª categoria, com caminhão. Distância média de transporte  de 1.201 a 1.400 m</t>
  </si>
  <si>
    <t>Escavação, carga, descarga, espalhamento e transporte de material de 1ª categoria, com caminhão. Distância média de transporte  de 1.401 a 1.600 m</t>
  </si>
  <si>
    <t>Escavação, carga, descarga, espalhamento e transporte de material de 1ª categoria, com caminhão. Distância média de transporte  de 1.601 a 1.800 m</t>
  </si>
  <si>
    <t>Escavação, carga, descarga, espalhamento e transporte de material de 1ª categoria, com caminhão. Distância média de transporte  de 1.801 a 2.000 m</t>
  </si>
  <si>
    <t>Escavação, carga, descarga, espalhamento e transporte de material de 1ª categoria, com caminhão. Distância média de transporte  de 2.001 a 2.500 m</t>
  </si>
  <si>
    <t>Escavação, carga, descarga, espalhamento e transporte de material de 1ª categoria, com caminhão. Distância média de transporte  de 201 a 400 m</t>
  </si>
  <si>
    <t>Escavação, carga, descarga, espalhamento e transporte de material de 1ª categoria, com caminhão. Distância média de transporte  de 2.501 a 3.000 m</t>
  </si>
  <si>
    <t>Escavação, carga, descarga, espalhamento e transporte de material de 1ª categoria, com caminhão. Distância média de transporte  de 3.001 a 4.000 m</t>
  </si>
  <si>
    <t>Escavação, carga, descarga, espalhamento e transporte de material de 1ª categoria, com caminhão. Distância média de transporte  de 401 a 600 m</t>
  </si>
  <si>
    <t>Escavação, carga, descarga, espalhamento e transporte de material de 1ª categoria, com caminhão. Distância média de transporte  de 601 a 800 m</t>
  </si>
  <si>
    <t>Escavação, carga, descarga, espalhamento e transporte de material de 1ª categoria, com caminhão. Distância média de transporte  de 801 a 1.000 m</t>
  </si>
  <si>
    <t>Escavação, carga, descarga, espalhamento e transporte de material de 1ª categoria, com motoscraper. Distância média de transporte  &lt;= 200 m</t>
  </si>
  <si>
    <t>Escavação, carga, descarga, espalhamento e transporte de material de 1ª categoria, com motoscraper. Distância média de transporte  de 201 a 400 m</t>
  </si>
  <si>
    <t>Escavação, carga, descarga, espalhamento e transporte de material de 1ª categoria, com motoscraper. Distância média de transporte  de 401 a 600 m</t>
  </si>
  <si>
    <t>Escavação, carga, descarga, espalhamento e transporte de material de 1ª categoria, com motoscraper. Distância média de transporte  de 601 a 800 m</t>
  </si>
  <si>
    <t>Escavação, carga, descarga, espalhamento e transporte de material de 1ª categoria, com motoscraper. Distância média de transporte  de 801 a 1.000 m</t>
  </si>
  <si>
    <t>Escavação, carga, descarga, espalhamento e transporte de material de 2ª. categoria com caminhão. Distância média de transporte  &lt;= 200 m</t>
  </si>
  <si>
    <t>Escavação, carga, descarga, espalhamento e transporte de material de 2ª. categoria com caminhão. Distância média de transporte  de 1.001 a 1.200 m</t>
  </si>
  <si>
    <t>Escavação, carga, descarga, espalhamento e transporte de material de 2ª. categoria com caminhão. Distância média de transporte  de 1.201 a 1.400 m</t>
  </si>
  <si>
    <t>Escavação, carga, descarga, espalhamento e transporte de material de 2ª. categoria com caminhão. Distância média de transporte  de 1.401 a 1.600 m</t>
  </si>
  <si>
    <t>Escavação, carga, descarga, espalhamento e transporte de material de 2ª. categoria com caminhão. Distância média de transporte  de 1.601 a 1.800 m</t>
  </si>
  <si>
    <t>Escavação, carga, descarga, espalhamento e transporte de material de 2ª. categoria com caminhão. Distância média de transporte  de 1.801 a 2.000 m</t>
  </si>
  <si>
    <t>Escavação, carga, descarga, espalhamento e transporte de material de 2ª. categoria com caminhão. Distância média de transporte  de 2.001 a 2.500 m</t>
  </si>
  <si>
    <t>Escavação, carga, descarga, espalhamento e transporte de material de 2ª. categoria com caminhão. Distância média de transporte  de 201 a 400 m</t>
  </si>
  <si>
    <t>Escavação, carga, descarga, espalhamento e transporte de material de 2ª. categoria com caminhão. Distância média de transporte  de 2.501 a 3.000 m</t>
  </si>
  <si>
    <t>Escavação, carga, descarga, espalhamento e transporte de material de 2ª. categoria com caminhão. Distância média de transporte  de 3.001 a 4.000 m</t>
  </si>
  <si>
    <t>Escavação, carga, descarga, espalhamento e transporte de material de 2ª. categoria com caminhão. Distância média de transporte  de 401 a 600 m</t>
  </si>
  <si>
    <t>Escavação, carga, descarga, espalhamento e transporte de material de 2ª. categoria com caminhão. Distância média de transporte  de 601 a 800 m</t>
  </si>
  <si>
    <t>Escavação, carga, descarga, espalhamento e transporte de material de 2ª. categoria com caminhão. Distância média de transporte  de 801 a 1.000 m</t>
  </si>
  <si>
    <t>Escavação, carga, descarga, espalhamento e transporte de material de 3ª. categoria . Distância média de transporte  de 2.501 a 3.000 m</t>
  </si>
  <si>
    <t>Escavação, carga, descarga, espalhamento e transporte de material de 3ª categoria. Distância média de transporte  &lt;= 200 m</t>
  </si>
  <si>
    <t>Escavação, carga, descarga, espalhamento e transporte de material de 3ª categoria. Distância média de transporte  de 1.001 a 1.200 m</t>
  </si>
  <si>
    <t>Escavação, carga, descarga, espalhamento e transporte de material de 3ª categoria. Distância média de transporte  de 201 a 400 m</t>
  </si>
  <si>
    <t>Escavação, carga, descarga, espalhamento e transporte de material de 3ª. categoria. Distância média de transporte  de 3.001 a 4.000 m</t>
  </si>
  <si>
    <t>Escavação, carga, descarga, espalhamento e transporte de material de 3ª categoria. Distância média de transporte  de 401 a 600 m</t>
  </si>
  <si>
    <t>Escavação, carga, descarga, espalhamento e transporte de material de 3ª categoria. Distância média de transporte  de 601 a 800 m</t>
  </si>
  <si>
    <t>Escavação, carga, descarga, espalhamento e transporte de material de 3ª categoria. Distância média de transporte de 1.201 a 1.400 m</t>
  </si>
  <si>
    <t>Escavação, carga, descarga, espalhamento e transporte de material de 3ª categoria. Distância média de transporte de 1.401 a 1.600 m</t>
  </si>
  <si>
    <t>Escavação, carga, descarga, espalhamento e transporte de material de 3ª categoria. Distância média de transporte de 1.601 a 1.800 m</t>
  </si>
  <si>
    <t>Escavação, carga, descarga, espalhamento e transporte de material de 3ª categoria. Distância média de transporte de 1.801 a 2.000 m</t>
  </si>
  <si>
    <t>Escavação, carga, descarga, espalhamento e transporte de material de 3ª categoria. Distância média de transporte de 2.001 a 2.500 m</t>
  </si>
  <si>
    <t>Escavação, carga, descarga, espalhamento e transporte de material de 3ª categoria. Distância média de transporte de 801 a 1.000 m</t>
  </si>
  <si>
    <t>Escavação e carga com trator e carregadeira (material de 1ª categoria)</t>
  </si>
  <si>
    <t>Escavação e transporte com trator  de material de 2ª categoria.Distância média de transporte &lt;=50 m</t>
  </si>
  <si>
    <t>Escavação e transporte com trator de material de 1ª categoria.Distância média de transporte &lt;= 50 m</t>
  </si>
  <si>
    <t>Escavação em material de 3ª categoria com esgotamento de àgua</t>
  </si>
  <si>
    <t>Escavação manual de valas em solo, com altura de 0 a 1,50 m</t>
  </si>
  <si>
    <t>Escavação manual de valas em solo, com altura de 1,50 m a 3,00 m</t>
  </si>
  <si>
    <t>Escavação manual em material de 1ª categoria com esgotamento de àgua</t>
  </si>
  <si>
    <t>Escavação mecânica de valas em material de 1ª categoria (Execução, incluindo remoção para fora do leito estradal)</t>
  </si>
  <si>
    <t>Escavação mecânica de valas em material de 1ª e 2ª categoria (Execução, incluindo remoção para fora do leito estradal)</t>
  </si>
  <si>
    <t>Escavação mecânica de valas em material de 2ª categoria (Execução, incluindo remoção para fora do leito estradal)</t>
  </si>
  <si>
    <t>Escavação mecânica de valas em rocha (Execução, incluindo remoção para fora do leito estradal)</t>
  </si>
  <si>
    <t>Espalhamento de material em bota-fora</t>
  </si>
  <si>
    <t>Gabião tipo colchão reno espessura = 0,30 m, tela  revestida com  PVC (Execução, incluindo fornecimento de todos os materiais)</t>
  </si>
  <si>
    <t>Muro de arrimo em gabião caixa, tela galvanizada (Execução, incluindo fornecimento de todos os materiais)</t>
  </si>
  <si>
    <t>Muro de arrimo em gabião caixa, tela revestida com PVC (Execução, incluindo fornecimento de todos os materiais)</t>
  </si>
  <si>
    <t>Muro de arrimo em rip-rap, com enchimento de areia e cimento. Traço - 1:10 (execução, incluindo fornecimento e transporte de todos os materiais)</t>
  </si>
  <si>
    <t>Muro de arrimo em rip-rap (vegetativo)</t>
  </si>
  <si>
    <t>Patrolamento (Reconformação mecânica da plataforma)</t>
  </si>
  <si>
    <t>Raspagem e limpeza de vegetação com regularização do terreno</t>
  </si>
  <si>
    <t>Reaterro e compactação manual de vala</t>
  </si>
  <si>
    <t>Remoção, transporte e espalhamento de solo mole. Distância média de transporte  &lt;= 200 m</t>
  </si>
  <si>
    <t>Remoção, transporte e espalhamento de solo mole. Distância média de transporte  de 1.001 a 1.500 m</t>
  </si>
  <si>
    <t>Remoção, transporte e espalhamento de solo mole. Distância média de transporte  de 1.501 a 2.000 m</t>
  </si>
  <si>
    <t>Remoção, transporte e espalhamento de solo mole. Distância média de transporte  de 2.001 a 3.000 m</t>
  </si>
  <si>
    <t>Remoção, transporte e espalhamento de solo mole. Distância média de transporte  de 201 a 400 m</t>
  </si>
  <si>
    <t>Remoção, transporte e espalhamento de solo mole. Distância média de transporte  de 401 a 600 m</t>
  </si>
  <si>
    <t>Remoção, transporte e espalhamento de solo mole. Distância média de transporte  de 601 a 800 m</t>
  </si>
  <si>
    <t>Remoção, transporte e espalhamento de solo mole. Distância média de transporte  de 801 a 1.000 m</t>
  </si>
  <si>
    <t>Remoção, transporte e espalhamento de solo mole. Distância média de transporte de 3.001 a 4.000 m</t>
  </si>
  <si>
    <t>Revestimento primário (Execução, incluindo escavação, carga, descarga, espalhamento e compactação do material)</t>
  </si>
  <si>
    <t>Drenagem</t>
  </si>
  <si>
    <t>Bacia de acumulação tipo I - A (Jusante de saídas d'água e valetas de proteção)</t>
  </si>
  <si>
    <t>Bacia de acumulação tipo I (Jusante de saídas d'água e valetas de proteção)</t>
  </si>
  <si>
    <t>Bacia de acumulação tipo II - A (Jusante de bueiros de greide)</t>
  </si>
  <si>
    <t>Bacia de acumulação tipo II (Jusante de bueiros de greide)</t>
  </si>
  <si>
    <t>Bueiro duplo celular de concreto Padrão DER/MG.  Para altura de aterro de 5,10 a 10,00 m. BDCC (2,50 x 2,00)m - boca (Execução, incluindo fornecimento e transporte de todos os materiais, exclusive escavação e compactação)</t>
  </si>
  <si>
    <t>Bueiro duplo celular de concreto Padrão DER/MG.  Para altura de aterro de 5,10 a 10,00 m. BDCC (2,50 x 2,00)m - corpo (Execução, incluindo fornecimento e transporte de todos os materiais, exclusive escavação e compactação)</t>
  </si>
  <si>
    <t>Bueiro duplo celular de concreto Padrão DER/MG.  Para altura de aterro de 5,10 a 10,00 m. BDCC (3,00 x 2,00)m - boca (Execução, incluindo fornecimento e transporte de todos os materiais, exclusive escavação e compactação)</t>
  </si>
  <si>
    <t>Bueiro duplo celular de concreto Padrão DER/MG.  Para altura de aterro de 5,10 a 10,00 m. BDCC (3,00 x 2,00)m - corpo (Execução, incluindo fornecimento e transporte de todos os materiais, exclusive escavação e compactação)</t>
  </si>
  <si>
    <t>Bueiro duplo celular de concreto Padrão DER/MG.  Para altura de aterro de 5,10 a 10,00 m. BDCC (3,00 x 3,00)m - boca (Execução, incluindo fornecimento e transporte de todos os materiais, exclusive escavação e compactação)</t>
  </si>
  <si>
    <t>Bueiro duplo celular de concreto Padrão DER/MG.  Para altura de aterro de 5,10 a 10,00 m. BDCC (3,00 x 3,00)m - corpo (Execução, incluindo fornecimento e transporte de todos os materiais, exclusive escavação e compactação)</t>
  </si>
  <si>
    <t>Bueiro duplo celular de concreto Padrão DER/MG.  Para altura de aterro de 5,10 a 10,00 m. BDCC (3,50 x 3,50)m - boca (Execução, incluindo fornecimento e transporte de todos os materiais, exclusive escavação e compactação)</t>
  </si>
  <si>
    <t>Bueiro duplo celular de concreto Padrão DER/MG.  Para altura de aterro de 5,10 a 10,00 m. BDCC (3,50 x 3,50)m - corpo (Execução, incluindo fornecimento e transporte de todos os materiais, exclusive escavação e compactação)</t>
  </si>
  <si>
    <t>Bueiro duplo celular de concreto Padrão DER/MG. Para altura de aterro de 0 a 5,00 m. BDCC (1,00 x 1,00)m - boca (Execução, incluindo fornecimento e transporte de todos os materiais, exclusive escavação e compactação)</t>
  </si>
  <si>
    <t>Bueiro duplo celular de concreto Padrão DER/MG. Para altura de aterro de 0 a 5,00 m. BDCC (1,00 x 1,00)m - corpo (Execução, incluindo fornecimento e transporte de todos os materiais, exclusive escavação e compactação)</t>
  </si>
  <si>
    <t>Bueiro duplo celular de concreto Padrão DER/MG. Para altura de aterro de 0 a 5,00 m. BDCC (1,50 x 2,00)m - boca (Execução, incluindo fornecimento e transporte de todos os materiais, exclusive escavação e compactação)</t>
  </si>
  <si>
    <t>Bueiro duplo celular de concreto Padrão DER/MG. Para altura de aterro de 0 a 5,00 m. BDCC (1,50 x 2,00)m - corpo (Execução, incluindo fornecimento e transporte de todos os materiais, exclusive escavação e compactação)</t>
  </si>
  <si>
    <t>Bueiro duplo celular de concreto Padrão DER/MG. Para altura de aterro de 0 a 5,00 m. BDCC (2,00 x 1,50)m - boca (Execução, incluindo fornecimento e transporte de todos os materiais, exclusive escavação e compactação)</t>
  </si>
  <si>
    <t>Bueiro duplo celular de concreto Padrão DER/MG. Para altura de aterro de 0 a 5,00 m. BDCC (2,00 x 1,50)m - corpo (Execução, incluindo fornecimento e transporte de todos os materiais, exclusive escavação e compactação)</t>
  </si>
  <si>
    <t>Bueiro duplo celular de concreto Padrão DER/MG. Para altura de aterro de 0 a 5,00 m. BDCC (2,00 x 2,00)m - boca (Execução, incluindo fornecimento e transporte de todos os materiais, exclusive escavação e compactação)</t>
  </si>
  <si>
    <t>Bueiro duplo celular de concreto Padrão DER/MG. Para altura de aterro de 0 a 5,00 m. BDCC (2,00 x 2,00)m - corpo (Execução, incluindo fornecimento e transporte de todos os materiais, exclusive escavação e compactação)</t>
  </si>
  <si>
    <t>Bueiro duplo celular de concreto Padrão DER/MG. Para altura de aterro de 0 a 5,00 m. BDCC (2,00 x 2,50)m - boca (Execução, incluindo fornecimento e transporte de todos os materiais, exclusive escavação e compactação)</t>
  </si>
  <si>
    <t>Bueiro duplo celular de concreto Padrão DER/MG. Para altura de aterro de 0 a 5,00 m. BDCC (2,00 x 2,50)m - corpo (Execução, incluindo fornecimento e transporte de todos os materiais, exclusive escavação e compactação)</t>
  </si>
  <si>
    <t>Bueiro duplo celular de concreto Padrão DER/MG. Para altura de aterro de 0 a 5,00 m. BDCC (2,00 x 3,00)m - boca (Execução, incluindo fornecimento e transporte de todos os materiais, exclusive escavação e compactação)</t>
  </si>
  <si>
    <t>Bueiro duplo celular de concreto Padrão DER/MG. Para altura de aterro de 0 a 5,00 m. BDCC (2,00 x 3,00)m - corpo (Execução, incluindo fornecimento e transporte de todos os materiais, exclusive escavação e compactação)</t>
  </si>
  <si>
    <t>Bueiro duplo celular de concreto Padrão DER/MG. Para altura de aterro de 0 a 5,00 m. BDCC (2,50 x 1,50)m - boca (Execução, incluindo fornecimento e transporte de todos os materiais, exclusive escavação e compactação)</t>
  </si>
  <si>
    <t>Bueiro duplo celular de concreto Padrão DER/MG. Para altura de aterro de 0 a 5,00 m. BDCC (2,50 x 1,50)m - corpo (Execução, incluindo fornecimento e transporte de todos os materiais, exclusive escavação e compactação)</t>
  </si>
  <si>
    <t>Bueiro duplo celular de concreto Padrão DER/MG. Para altura de aterro de 0 a 5,00 m. BDCC (2,50 x 2,00)m - boca (Execução, incluindo fornecimento e transporte de todos os materiais, exclusive escavação e compactação)</t>
  </si>
  <si>
    <t>Bueiro duplo celular de concreto Padrão DER/MG. Para altura de aterro de 0 a 5,00 m. BDCC (2,50 x 2,00)m - corpo (Execução, incluindo fornecimento e transporte de todos os materiais, exclusive escavação e compactação)</t>
  </si>
  <si>
    <t>Bueiro duplo celular de concreto Padrão DER/MG. Para altura de aterro de 0 a 5,00 m. BDCC (2,50 x 2,50)m - boca (Execução, incluindo fornecimento e transporte de todos os materiais, exclusive escavação e compactação)</t>
  </si>
  <si>
    <t>Bueiro duplo celular de concreto Padrão DER/MG. Para altura de aterro de 0 a 5,00 m. BDCC (2,50 x 2,50)m - corpo (Execução, incluindo fornecimento e transporte de todos os materiais, exclusive escavação e compactação)</t>
  </si>
  <si>
    <t>Bueiro duplo celular de concreto Padrão DER/MG. Para altura de aterro de 0 a 5,00 m. BDCC (2,50 x 3,00)m - boca (Execução, incluindo fornecimento e transporte de todos os materiais, exclusive escavação e compactação)</t>
  </si>
  <si>
    <t>Bueiro duplo celular de concreto Padrão DER/MG. Para altura de aterro de 0 a 5,00 m. BDCC (2,50 x 3,00)m - corpo (Execução, incluindo fornecimento e transporte de todos os materiais, exclusive escavação e compactação)</t>
  </si>
  <si>
    <t>Bueiro duplo celular de concreto Padrão DER/MG. Para altura de aterro de 0 a 5,00 m. BDCC (3,00 x 2,00)m - boca (Execução, incluindo fornecimento e transporte de todos os materiais, exclusive escavação e compactação)</t>
  </si>
  <si>
    <t>Bueiro duplo celular de concreto Padrão DER/MG. Para altura de aterro de 0 a 5,00 m. BDCC (3,00 x 2,00)m - corpo (Execução, incluindo fornecimento e transporte de todos os materiais, exclusive escavação e compactação)</t>
  </si>
  <si>
    <t>Bueiro duplo celular de concreto Padrão DER/MG. Para altura de aterro de 0 a 5,00 m. BDCC (3,00 x 2,50)m - boca (Execução, incluindo fornecimento e transporte de todos os materiais, exclusive escavação e compactação)</t>
  </si>
  <si>
    <t>Bueiro duplo celular de concreto Padrão DER/MG. Para altura de aterro de 0 a 5,00 m. BDCC (3,00 x 2,50)m - corpo (Execução, incluindo fornecimento e transporte de todos os materiais, exclusive escavação e compactação)</t>
  </si>
  <si>
    <t>Bueiro duplo celular de concreto Padrão DER/MG. Para altura de aterro de 0 a 5,00 m. BDCC (3,00 x 3,00)m - boca (Execução, incluindo fornecimento e transporte de todos os materiais, exclusive escavação e compactação)</t>
  </si>
  <si>
    <t>Bueiro duplo celular de concreto Padrão DER/MG. Para altura de aterro de 0 a 5,00 m. BDCC (3,00 x 3,00)m - corpo (Execução, incluindo fornecimento e transporte de todos os materiais, exclusive escavação e compactação)</t>
  </si>
  <si>
    <t>Bueiro duplo celular de concreto Padrão DER/MG. Para altura de aterro de 0 a 5,00 m. BDCC (3,00 x 3,50)m - boca (Execução, incluindo fornecimento e transporte de todos os materiais, exclusive escavação e compactação)</t>
  </si>
  <si>
    <t>Bueiro duplo celular de concreto Padrão DER/MG. Para altura de aterro de 0 a 5,00 m. BDCC (3,00 x 3,50)m - corpo (Execução, incluindo fornecimento e transporte de todos os materiais, exclusive escavação e compactação)</t>
  </si>
  <si>
    <t>Bueiro duplo celular de concreto Padrão DER/MG. Para altura de aterro de 0 a 5,00 m. BDCC (3,50 x 3,00)m - boca (Execução, incluindo fornecimento e transporte de todos os materiais, exclusive escavação e compactação)</t>
  </si>
  <si>
    <t>Bueiro duplo celular de concreto Padrão DER/MG. Para altura de aterro de 0 a 5,00 m. BDCC (3,50 x 3,00)m - corpo (Execução, incluindo fornecimento e transporte de todos os materiais, exclusive escavação e compactação)</t>
  </si>
  <si>
    <t>Bueiro duplo celular de concreto Padrão DER/MG. Para altura de aterro de 0 a 5,00 m. BDCC (3,50 x 3,50)m - boca (Execução, incluindo fornecimento e transporte de todos os materiais, exclusive escavação e compactação)</t>
  </si>
  <si>
    <t>Bueiro duplo celular de concreto Padrão DER/MG. Para altura de aterro de 0 a 5,00 m. BDCC (3,50 x 3,50)m - corpo (Execução, incluindo fornecimento e transporte de todos os materiais, exclusive escavação e compactação)</t>
  </si>
  <si>
    <t>Bueiro duplo celular de concreto Padrão DER/MG. Para altura de aterro de 0 a 5,00 m. BDCC (4,00 x 4,00)m - boca (Execução, incluindo fornecimento e transporte de todos os materiais, exclusive escavação e compactação)</t>
  </si>
  <si>
    <t>Bueiro duplo celular de concreto Padrão DER/MG. Para altura de aterro de 0 a 5,00 m. BDCC (4,00 x 4,00)m - corpo (Execução, incluindo fornecimento e transporte de todos os materiais, exclusive escavação e compactação)</t>
  </si>
  <si>
    <t>Bueiro duplo tubular  de concreto, classe CA-2.  BDTC Ø 0,60 m - corpo (Execução, incluindo fornecimento e transporte de todos os materiais e berço, exclusive escavação e compactação)</t>
  </si>
  <si>
    <t>Bueiro duplo tubular  de concreto, classe CA-2.  BDTC Ø 0,80 m - corpo (Execução, incluindo fornecimento e transporte de todos os materiais e berço, exclusive escavação e compactação)</t>
  </si>
  <si>
    <t>Bueiro duplo tubular  de concreto, classe CA-2.  BDTC Ø 1,00  m - corpo (Execução, incluindo fornecimento e transporte de todos os materiais e berço, exclusive escavação e compactação)</t>
  </si>
  <si>
    <t>Bueiro duplo tubular  de concreto, classe CA-2.  BDTC Ø 1,20 m - corpo (Execução, incluindo fornecimento e transporte de todos os materiais e berço, exclusive escavação e compactação)</t>
  </si>
  <si>
    <t>Bueiro duplo tubular  de concreto, classe CA-2.  BDTC Ø 1,50  m - corpo (Execução, incluindo fornecimento e transporte de todos os materiais e berço, exclusive escavação e compactação)</t>
  </si>
  <si>
    <t>Bueiro duplo tubular de concreto, BDTC Ø 0,60 m - boca (Execução, incluindo fornecimento e transporte de todos os materiais, exclusive escavação e compactação)</t>
  </si>
  <si>
    <t>Bueiro duplo tubular de concreto, BDTC Ø 0,80 m - boca (Execução, incluindo fornecimento e transporte de todos os materiais, exclusive escavação e compactação)</t>
  </si>
  <si>
    <t>Bueiro duplo tubular de concreto, BDTC Ø 1,00 m - boca (Execução, incluindo fornecimento e transporte de todos os materiais, exclusive escavação e compactação)</t>
  </si>
  <si>
    <t>Bueiro duplo tubular de concreto, BDTC Ø 1,20 m - boca (Execução, incluindo fornecimento e transporte de todos os materiais, exclusive escavação e compactação)</t>
  </si>
  <si>
    <t>Bueiro duplo tubular de concreto, BDTC Ø 1,50 m - boca (Execução, incluindo fornecimento e transporte de todos os materiais, exclusive escavação e compactação)</t>
  </si>
  <si>
    <t>Bueiro duplo tubular de concreto, classe CA-1. BDTC Ø 0,60 m - corpo (Execução, incluindo fornecimento e transporte de todos os materiais e berço, exclusive escavação e compactação)</t>
  </si>
  <si>
    <t>Bueiro duplo tubular de concreto, classe CA-1. BDTC Ø 0,80 m - corpo (Execução, incluindo fornecimento e transporte de todos os materiais e berço, exclusive escavação e compactação)</t>
  </si>
  <si>
    <t>Bueiro duplo tubular de concreto, classe CA-1. BDTC Ø 1,00 m - corpo (Execução, incluindo fornecimento e transporte de todos os materiais e berço, exclusive escavação e compactação)</t>
  </si>
  <si>
    <t>Bueiro duplo tubular de concreto, classe CA-1. BDTC Ø 1,20 m - corpo (Execução, incluindo fornecimento e transporte de todos os materiais e berço, exclusive escavação e compactação)</t>
  </si>
  <si>
    <t>Bueiro duplo tubular de concreto, classe CA-1. BDTC Ø 1,50 m - corpo (Execução, incluindo fornecimento e transporte de todos os materiais e berço, exclusive escavação e compactação)</t>
  </si>
  <si>
    <t>Bueiro duplo tubular de concreto, classe CA-3. BDTC Ø 0,60 m - corpo (Execução, incluindo fornecimento e transporte de todos os materiais e berço, exclusive escavação e compactação)</t>
  </si>
  <si>
    <t>Bueiro duplo tubular de concreto, classe CA-3. BDTC Ø 0,80 m - corpo (Execução, incluindo fornecimento e transporte de todos os materiais e berço, exclusive escavação e compactação)</t>
  </si>
  <si>
    <t>Bueiro duplo tubular de concreto, classe CA-3. BDTC Ø 1,00 m - corpo (Execução, incluindo fornecimento e transporte de todos os materiais e berço, exclusive escavação e compactação)</t>
  </si>
  <si>
    <t>Bueiro duplo tubular de concreto, classe CA-3. BDTC Ø 1,20 m - corpo (Execução, incluindo fornecimento e transporte de todos os materiais e berço, exclusive escavação e compactação)</t>
  </si>
  <si>
    <t>Bueiro duplo tubular de concreto, classe CA-3. BDTC Ø 1,50 m - corpo (Execução, incluindo fornecimento e transporte de todos os materiais e berço, exclusive escavação e compactação)</t>
  </si>
  <si>
    <t>Bueiro simples celular de concreto Padrão DER/MG.  Para altura de aterro de 5,10 a 10,00 m. BSCC (1,50 x 1,50)m - boca (Execução, incluindo fornecimento e transporte de todos os materiais, exclusive escavação e compactação)</t>
  </si>
  <si>
    <t>Bueiro simples celular de concreto Padrão DER/MG.  Para altura de aterro de 5,10 a 10,00 m. BSCC (1,50 x 1,50)m - corpo (Execução, incluindo fornecimento e transporte de todos os materiais, exclusive escavação e compactação)</t>
  </si>
  <si>
    <t>Bueiro simples celular de concreto Padrão DER/MG.  Para altura de aterro de 5,10 a 10,00 m. BSCC (2,00 x 1,50)m - boca (Execução, incluindo fornecimento e transporte de todos os materiais, exclusive escavação e compactação)</t>
  </si>
  <si>
    <t>Bueiro simples celular de concreto Padrão DER/MG.  Para altura de aterro de 5,10 a 10,00 m. BSCC (2,00 x 1,50)m - corpo (Execução, incluindo fornecimento e transporte de todos os materiais, exclusive escavação e compactação)</t>
  </si>
  <si>
    <t>Bueiro simples celular de concreto Padrão DER/MG.  Para altura de aterro de 5,10 a 10,00 m. BSCC (2,00 x 2,00)m - boca (Execução, incluindo fornecimento e transporte de todos os materiais, exclusive escavação e compactação)</t>
  </si>
  <si>
    <t>Bueiro simples celular de concreto Padrão DER/MG.  Para altura de aterro de 5,10 a 10,00 m. BSCC (2,00 x 2,00)m - corpo (Execução, incluindo fornecimento e transporte de todos os materiais, exclusive escavação e compactação)</t>
  </si>
  <si>
    <t>Bueiro simples celular de concreto Padrão DER/MG.  Para altura de aterro de 5,10 a 10,00 m. BSCC (2,00 x 2,50)m - boca (Execução, incluindo fornecimento e transporte de todos os materiais, exclusive escavação e compactação)</t>
  </si>
  <si>
    <t>Bueiro simples celular de concreto Padrão DER/MG.  Para altura de aterro de 5,10 a 10,00 m. BSCC (2,00 x 2,50)m - corpo (Execução, incluindo fornecimento e transporte de todos os materiais, exclusive escavação e compactação)</t>
  </si>
  <si>
    <t>Bueiro simples celular de concreto Padrão DER/MG.  Para altura de aterro de 5,10 a 10,00 m. BSCC (2,00 x 3,00)m - boca (Execução, incluindo fornecimento e transporte de todos os materiais, exclusive escavação e compactação)</t>
  </si>
  <si>
    <t>Bueiro simples celular de concreto Padrão DER/MG.  Para altura de aterro de 5,10 a 10,00 m. BSCC (2,00 x 3,00)m - corpo (Execução, incluindo fornecimento e transporte de todos os materiais, exclusive escavação e compactação)</t>
  </si>
  <si>
    <t>Bueiro simples celular de concreto Padrão DER/MG.  Para altura de aterro de 5,10 a 10,00 m. BSCC (2,50 x 2,00)m - boca (Execução, incluindo fornecimento e transporte de todos os materiais, exclusive escavação e compactação)</t>
  </si>
  <si>
    <t>Bueiro simples celular de concreto Padrão DER/MG.  Para altura de aterro de 5,10 a 10,00 m. BSCC (2,50 x 2,00)m - corpo (Execução, incluindo fornecimento e transporte de todos os materiais, exclusive escavação e compactação)</t>
  </si>
  <si>
    <t>Bueiro simples celular de concreto Padrão DER/MG.  Para altura de aterro de 5,10 a 10,00 m. BSCC (2,50 x 2,50)m - corpo (Execução, incluindo fornecimento e transporte de todos os materiais, exclusive escavação e compactação)</t>
  </si>
  <si>
    <t>Bueiro simples celular de concreto Padrão DER/MG.  Para altura de aterro de 5,10 a 10,00 m. BSCC (3,00 x 2,50)m - boca (Execução, incluindo fornecimento e transporte de todos os materiais, exclusive escavação e compactação)</t>
  </si>
  <si>
    <t>Bueiro simples celular de concreto Padrão DER/MG.  Para altura de aterro de 5,10 a 10,00 m. BSCC (3,00 x 2,50)m - corpo (Execução, incluindo fornecimento e transporte de todos os materiais, exclusive escavação e compactação)</t>
  </si>
  <si>
    <t>Bueiro simples celular de concreto Padrão DER/MG.  Para altura de aterro de 5,10 a 10,00 m. BSCC (3,00 x 3,00)m - boca (Execução, incluindo fornecimento e transporte de todos os materiais, exclusive escavação e compactação)</t>
  </si>
  <si>
    <t>Bueiro simples celular de concreto Padrão DER/MG.  Para altura de aterro de 5,10 a 10,00 m. BSCC (3,00 x 3,00)m - corpo (Execução, incluindo fornecimento e transporte de todos os materiais, exclusive escavação e compactação)</t>
  </si>
  <si>
    <t>Bueiro simples celular de concreto Padrão DER/MG. Para altura de aterro de 0 a 5,00 m. BSCC (1,00 x 1,00)m - boca (Execução, incluindo fornecimento e transporte de todos os materiais, exclusive escavação e compactação)</t>
  </si>
  <si>
    <t>Bueiro simples celular de concreto Padrão DER/MG. Para altura de aterro de 0 a 5,00 m. BSCC (1,00 x 1,00)m - corpo (Execução, incluindo fornecimento e transporte de todos os materiais, exclusive escavação e compactação)</t>
  </si>
  <si>
    <t>Bueiro simples celular de concreto Padrão DER/MG. Para altura de aterro de 0 a 5,00 m. BSCC (1,00 x 1,50)m - boca (Execução, incluindo fornecimento e transporte de todos os materiais, exclusive escavação e compactação)</t>
  </si>
  <si>
    <t>Bueiro simples celular de concreto Padrão DER/MG. Para altura de aterro de 0 a 5,00 m. BSCC (1,00 x 1,50)m - corpo (Execução, incluindo fornecimento e transporte de todos os materiais, exclusive escavação e compactação)</t>
  </si>
  <si>
    <t>Bueiro simples celular de concreto Padrão DER/MG. Para altura de aterro de 0 a 5,00 m. BSCC (1,00 x 2,00 m - boca (Execução, incluindo fornecimento e transporte de todos os materiais, exclusive escavação e compactação)</t>
  </si>
  <si>
    <t>Bueiro simples celular de concreto Padrão DER/MG. Para altura de aterro de 0 a 5,00 m. BSCC (1,00 x 2,00)m - corpo (Execução, incluindo fornecimento e transporte de todos os materiais, exclusive escavação e compactação)</t>
  </si>
  <si>
    <t>Bueiro simples celular de concreto Padrão DER/MG. Para altura de aterro de 0 a 5,00 m. BSCC (1,50 x 1,00)m - boca (Execução, incluindo fornecimento e transporte de todos os materiais, exclusive escavação e compactação)</t>
  </si>
  <si>
    <t>Bueiro simples celular de concreto Padrão DER/MG. Para altura de aterro de 0 a 5,00 m. BSCC (1,50 x 1,00)m - corpo (Execução, incluindo fornecimento e transporte de todos os materiais, exclusive escavação e compactação)</t>
  </si>
  <si>
    <t>Bueiro simples celular de concreto Padrão DER/MG. Para altura de aterro de 0 a 5,00 m. BSCC (1,50 x 1,50)m - boca (Execução, incluindo fornecimento e transporte de todos os materiais, exclusive escavação e compactação)</t>
  </si>
  <si>
    <t>Bueiro simples celular de concreto Padrão DER/MG. Para altura de aterro de 0 a 5,00 m. BSCC (1,50 x 1,50)m - corpo (Execução, incluindo fornecimento e transporte de todos os materiais, exclusive escavação e compactação)</t>
  </si>
  <si>
    <t>Bueiro simples celular de concreto Padrão DER/MG. Para altura de aterro de 0 a 5,00 m. BSCC (1,50 x 2,00)m - boca (Execução, incluindo fornecimento e transporte de todos os materiais, exclusive escavação e compactação)</t>
  </si>
  <si>
    <t>Bueiro simples celular de concreto Padrão DER/MG. Para altura de aterro de 0 a 5,00 m. BSCC (1,50 x 2,00)m - corpo (Execução, incluindo fornecimento e transporte de todos os materiais, exclusive escavação e compactação)</t>
  </si>
  <si>
    <t>Bueiro simples celular de concreto Padrão DER/MG. Para altura de aterro de 0 a 5,00 m. BSCC (2,00 x 1,00)m - boca (Execução, incluindo fornecimento e transporte de todos os materiais, exclusive escavação e compactação)</t>
  </si>
  <si>
    <t>Bueiro simples celular de concreto Padrão DER/MG. Para altura de aterro de 0 a 5,00 m. BSCC (2,00 x 1,00)m - corpo (Execução, incluindo fornecimento e transporte de todos os materiais, exclusive escavação e compactação)</t>
  </si>
  <si>
    <t>Bueiro simples celular de concreto Padrão DER/MG. Para altura de aterro de 0 a 5,00 m. BSCC (2,00 x 1,50)m - boca (Execução, incluindo fornecimento e transporte de todos os materiais, exclusive escavação e compactação)</t>
  </si>
  <si>
    <t>Bueiro simples celular de concreto Padrão DER/MG. Para altura de aterro de 0 a 5,00 m. BSCC (2,00 x 1,50)m - corpo (Execução, incluindo fornecimento e transporte de todos os materiais, exclusive escavação e compactação)</t>
  </si>
  <si>
    <t>Bueiro simples celular de concreto Padrão DER/MG. Para altura de aterro de 0 a 5,00 m. BSCC (2,00 x 2,00)m - boca (Execução, incluindo fornecimento e transporte de todos os materiais, exclusive escavação e compactação)</t>
  </si>
  <si>
    <t>Bueiro simples celular de concreto Padrão DER/MG. Para altura de aterro de 0 a 5,00 m. BSCC (2,00 x 2,00)m - corpo (Execução, incluindo fornecimento e transporte de todos os materiais, exclusive escavação e compactação)</t>
  </si>
  <si>
    <t>Bueiro simples celular de concreto Padrão DER/MG. Para altura de aterro de 0 a 5,00 m. BSCC (2,00 x 2,50)m - boca (Execução, incluindo fornecimento e transporte de todos os materiais, exclusive escavação e compactação)</t>
  </si>
  <si>
    <t>Bueiro simples celular de concreto Padrão DER/MG. Para altura de aterro de 0 a 5,00 m. BSCC (2,00 x 2,50)m - corpo (Execução, incluindo fornecimento e transporte de todos os materiais, exclusive escavação e compactação)</t>
  </si>
  <si>
    <t>Bueiro simples celular de concreto Padrão DER/MG. Para altura de aterro de 0 a 5,00 m. BSCC (2,00 x 3,00)m - boca (Execução, incluindo fornecimento e transporte de todos os materiais, exclusive escavação e compactação)</t>
  </si>
  <si>
    <t>Bueiro simples celular de concreto Padrão DER/MG. Para altura de aterro de 0 a 5,00 m. BSCC (2,00 x 3,00)m - corpo (Execução, incluindo fornecimento e transporte de todos os materiais, exclusive escavação e compactação)</t>
  </si>
  <si>
    <t>Bueiro simples celular de concreto Padrão DER/MG. Para altura de aterro de 0 a 5,00 m. BSCC (2,50 x 2,00)m - boca (Execução, incluindo fornecimento e transporte de todos os materiais, exclusive escavação e compactação)</t>
  </si>
  <si>
    <t>Bueiro simples celular de concreto Padrão DER/MG. Para altura de aterro de 0 a 5,00 m. BSCC (2,50 x 2,00)m - corpo (Execução, incluindo fornecimento e transporte de todos os materiais, exclusive escavação e compactação)</t>
  </si>
  <si>
    <t>Bueiro simples celular de concreto Padrão DER/MG. Para altura de aterro de 0 a 5,00 m. BSCC (2,50 x 2,50)m - boca (Execução, incluindo fornecimento e transporte de todos os materiais, exclusive escavação e compactação)</t>
  </si>
  <si>
    <t>Bueiro simples celular de concreto Padrão DER/MG. Para altura de aterro de 0 a 5,00 m. BSCC (2,50 x 2,50)m - corpo (Execução, incluindo fornecimento e transporte de todos os materiais, exclusive escavação e compactação)</t>
  </si>
  <si>
    <t>Bueiro simples celular de concreto Padrão DER/MG. Para altura de aterro de 0 a 5,00 m. BSCC (2,50 x 3,00)m - boca (Execução, incluindo fornecimento e transporte de todos os materiais, exclusive escavação e compactação)</t>
  </si>
  <si>
    <t>Bueiro simples celular de concreto Padrão DER/MG. Para altura de aterro de 0 a 5,00 m. BSCC (2,50 x 3,00)m - corpo (Execução, incluindo fornecimento e transporte de todos os materiais, exclusive escavação e compactação)</t>
  </si>
  <si>
    <t>Bueiro simples celular de concreto Padrão DER/MG. Para altura de aterro de 0 a 5,00 m. BSCC (3,00 x 1,50)m - boca (Execução, incluindo fornecimento e transporte de todos os materiais, exclusive escavação e compactação)</t>
  </si>
  <si>
    <t>Bueiro simples celular de concreto Padrão DER/MG. Para altura de aterro de 0 a 5,00 m. BSCC (3,00 x 1,50)m - corpo (Execução, incluindo fornecimento e transporte de todos os materiais, exclusive escavação e compactação)</t>
  </si>
  <si>
    <t>Bueiro simples celular de concreto Padrão DER/MG. Para altura de aterro de 0 a 5,00 m. BSCC (3,00 x 2,00)m - boca (Execução, incluindo fornecimento e transporte de todos os materiais, exclusive escavação e compactação)</t>
  </si>
  <si>
    <t>Bueiro simples celular de concreto Padrão DER/MG. Para altura de aterro de 0 a 5,00 m. BSCC (3,00 x 2,00)m - corpo (Execução, incluindo fornecimento e transporte de todos os materiais, exclusive escavação e compactação)</t>
  </si>
  <si>
    <t>Bueiro simples celular de concreto Padrão DER/MG. Para altura de aterro de 0 a 5,00 m. BSCC (3,00 x 2,50)m - boca (Execução, incluindo fornecimento e transporte de todos os materiais, exclusive escavação e compactação)</t>
  </si>
  <si>
    <t>Bueiro simples celular de concreto Padrão DER/MG. Para altura de aterro de 0 a 5,00 m. BSCC (3,00 x 2,50)m - corpo (Execução, incluindo fornecimento e transporte de todos os materiais, exclusive escavação e compactação)</t>
  </si>
  <si>
    <t>Bueiro simples celular de concreto Padrão DER/MG. Para altura de aterro de 0 a 5,00 m. BSCC (3,00 x 3,00)m - boca (Execução, incluindo fornecimento e transporte de todos os materiais, exclusive escavação e compactação)</t>
  </si>
  <si>
    <t>Bueiro simples celular de concreto Padrão DER/MG. Para altura de aterro de 0 a 5,00 m. BSCC (3,00 x 3,00)m - corpo (Execução, incluindo fornecimento e transporte de todos os materiais, exclusive escavação e compactação)</t>
  </si>
  <si>
    <t>Bueiro simples celular de concreto Padrão DER/MG. Para altura de aterro de 0 a 5,00 m. BSCC (3,00 x 3,50)m - boca (Execução, incluindo fornecimento e transporte de todos os materiais, exclusive escavação e compactação)</t>
  </si>
  <si>
    <t>Bueiro simples celular de concreto Padrão DER/MG. Para altura de aterro de 0 a 5,00 m. BSCC (3,00 x 3,50)m - corpo (Execução, incluindo fornecimento e transporte de todos os materiais, exclusive escavação e compactação)</t>
  </si>
  <si>
    <t>Bueiro simples celular de concreto Padrão DER/MG. Para altura de aterro de 0 a 5,00 m. BSCC (3,50 x 2,50)m - boca (Execução, incluindo fornecimento e transporte de todos os materiais, exclusive escavação e compactação)</t>
  </si>
  <si>
    <t>Bueiro simples celular de concreto Padrão DER/MG. Para altura de aterro de 0 a 5,00 m. BSCC (3,50 x 2,50)m - corpo (Execução, incluindo fornecimento e transporte de todos os materiais, exclusive escavação e compactação)</t>
  </si>
  <si>
    <t>Bueiro simples celular de concreto Padrão DER/MG. Para altura de aterro de 0 a 5,00 m. BSCC (3,50 x 3,00)m - boca (Execução, incluindo fornecimento e transporte de todos os materiais, exclusive escavação e compactação)</t>
  </si>
  <si>
    <t>Bueiro simples celular de concreto Padrão DER/MG. Para altura de aterro de 0 a 5,00 m. BSCC (3,50 x 3,00)m - corpo (Execução, incluindo fornecimento e transporte de todos os materiais, exclusive escavação e compactação)</t>
  </si>
  <si>
    <t>Bueiro simples celular de concreto Padrão DER/MG. Para altura de aterro de 0 a 5,00 m. BSCC (3,50 x 3,50)m - boca (Execução, incluindo fornecimento e transporte de todos os materiais, exclusive escavação e compactação)</t>
  </si>
  <si>
    <t>Bueiro simples celular de concreto Padrão DER/MG. Para altura de aterro de 0 a 5,00 m. BSCC (3,50 x 3,50)m - corpo (Execução, incluindo fornecimento e transporte de todos os materiais, exclusive escavação e compactação)</t>
  </si>
  <si>
    <t>Bueiro simples celular de concreto Padrão DER/MG. Para altura de aterro de 0 a 5,00 m. BSCC (3,50 x 4,00)m - boca (Execução, incluindo fornecimento e transporte de todos os materiais, exclusive escavação e compactação)</t>
  </si>
  <si>
    <t>Bueiro simples celular de concreto Padrão DER/MG. Para altura de aterro de 0 a 5,00 m. BSCC (3,50 x 4,00)m - corpo (Execução, incluindo fornecimento e transporte de todos os materiais, exclusive escavação e compactação)</t>
  </si>
  <si>
    <t>Bueiro simples celular de concreto Padrão DER/MG.Para altura de aterro de 5,10 a 10,00 m.BSCC (2,50 x 2,50)m - boca (Execução, incluindo fornecimento e transporte de todos os materiais, exclusive escavação e compactação)</t>
  </si>
  <si>
    <t>Bueiro simples tubular  de concreto, classe CA-2.  BSTC Ø 0,40 m - corpo (Execução, incluindo fornecimento e transporte de todos os materiais e berço, exclusive escavação e compactação)</t>
  </si>
  <si>
    <t>Bueiro simples tubular  de concreto, classe CA-2.  BSTC Ø 0,60 m  - corpo (Execução, incluindo fornecimento e transporte de todos os materiais e berço, exclusive escavação e compactação)</t>
  </si>
  <si>
    <t>Bueiro simples tubular  de concreto, classe CA-2.  BSTC Ø 0,80 m  - corpo (Execução, incluindo fornecimento e transporte de todos os materiais e berço, exclusive escavação e compactação)</t>
  </si>
  <si>
    <t>Bueiro simples tubular  de concreto, classe CA-2.  BSTC Ø 1,00 m - corpo (Execução, incluindo fornecimento e transporte de todos os materiais e berço, exclusive escavação e compactação)</t>
  </si>
  <si>
    <t>Bueiro simples tubular  de concreto, classe CA-2.  BSTC Ø 1,20 m  - corpo (Execução, incluindo fornecimento e transporte de todos os materiais e berço, exclusive escavação e compactação)</t>
  </si>
  <si>
    <t>Bueiro simples tubular  de concreto, classe CA-2.  BSTC Ø 1,50 m  - corpo (Execução, incluindo fornecimento e transporte de todos os materiais e berço, exclusive escavação e compactação)</t>
  </si>
  <si>
    <t>Bueiro simples tubular de concreto, BSTC Ø 0,40 m - boca (Execução, incluindo fornecimento e transporte de todos os materiais, exclusive escavação e compactação)</t>
  </si>
  <si>
    <t>Bueiro simples tubular de concreto, BSTC Ø 0,60 m - boca (Execução, incluindo fornecimento e transporte de todos os materiais, exclusive escavação e compactação)</t>
  </si>
  <si>
    <t>Bueiro simples tubular de concreto, BSTC Ø 0,80 m - boca (Execução, incluindo fornecimento e transporte de todos os materiais, exclusive escavação e compactação)</t>
  </si>
  <si>
    <t>Bueiro simples tubular de concreto. BSTC Ø 1,00 m - boca (Execução, incluindo fornecimento e transporte de todos os materiais, exclusive escavação e compactação)</t>
  </si>
  <si>
    <t>Bueiro simples tubular de concreto. BSTC Ø 1,20 m - boca (Execução, incluindo fornecimento e transporte de todos os materiais, exclusive escavação e compactação)</t>
  </si>
  <si>
    <t>Bueiro simples tubular de concreto. BSTC Ø 1,50 m - boca (Execução, incluindo fornecimento e transporte de todos os materiais, exclusive escavação e compactação)</t>
  </si>
  <si>
    <t>Bueiro simples tubular de concreto classe CA-1. BSTC Ø 0,40 m - corpo (Execução, incluindo fornecimento e transporte de todos os materiais e berço, exclusive escavação e compactação)</t>
  </si>
  <si>
    <t>Bueiro simples tubular de concreto, classe CA-1. BSTC Ø 0,60 m - corpo (Execução, incluindo fornecimento e transporte de todos os materiais e berço, exclusive escavação e compactação)</t>
  </si>
  <si>
    <t>Bueiro simples tubular de concreto, classe CA-1. BSTC Ø 0,80 m - corpo (Execução, incluindo fornecimento e transporte de todos os materiais e berço, exclusive escavação e compactação)</t>
  </si>
  <si>
    <t>Bueiro simples tubular de concreto, classe CA-1. BSTC Ø 1,00 m - corpo (Execução, incluindo fornecimento e transporte de todos os materiais e berço, exclusive escavação e compactação)</t>
  </si>
  <si>
    <t>Bueiro simples tubular de concreto, classe CA-1. BSTC Ø 1,20 m - corpo (Execução, incluindo fornecimento e transporte de todos os materiais e berço, exclusive escavação e compactação)</t>
  </si>
  <si>
    <t>Bueiro simples tubular de concreto, classe CA-1. BSTC Ø 1,50 m - corpo (Execução, incluindo fornecimento e transporte de todos os materiais e berço, exclusive escavação e compactação)</t>
  </si>
  <si>
    <t>Bueiro simples tubular de concreto, classe CA-3. BSTC Ø 0,60 m - corpo (Execução, incluindo fornecimento e transporte de todos os materiais e berço, exclusive escavação e compactação)</t>
  </si>
  <si>
    <t>Bueiro simples tubular de concreto, classe CA-3. BSTC Ø 0,80 m - corpo (Execução, incluindo fornecimento e transporte de todos os materiais e berço, exclusive escavação e compactação)</t>
  </si>
  <si>
    <t>Bueiro simples tubular de concreto, classe CA-3. BSTC Ø 1,00 m - corpo (Execução, incluindo fornecimento e transporte de todos os materiais e berço, exclusive escavação e compactação)</t>
  </si>
  <si>
    <t>Bueiro simples tubular de concreto, classe CA-3. BSTC Ø 1,20 m - corpo (Execução, incluindo fornecimento e transporte de todos os materiais e berço, exclusive escavação e compactação)</t>
  </si>
  <si>
    <t>Bueiro simples tubular de concreto, classe CA-3. BSTC Ø 1,50 m - corpo (Execução, incluindo fornecimento e transporte de todos os materiais e berço, exclusive escavação e compactação)</t>
  </si>
  <si>
    <t>Bueiro triplo celular de concreto Padrão DER/MG.  Para altura de aterro de 5,10 a 10,00 m. BTCC (2,00 x 1,50)m - boca (Execução, incluindo fornecimento e transporte de todos os materiais, exclusive escavação e compactação)</t>
  </si>
  <si>
    <t>Bueiro triplo celular de concreto Padrão DER/MG.  Para altura de aterro de 5,10 a 10,00 m. BTCC (2,00 x 1,50)m - corpo (Execução, incluindo fornecimento e transporte de todos os materiais, exclusive escavação e compactação)</t>
  </si>
  <si>
    <t>Bueiro triplo celular de concreto Padrão DER/MG.  Para altura de aterro de 5,10 a 10,00 m. BTCC (3,50 x 3,50)m - boca (Execução, incluindo fornecimento e transporte de todos os materiais, exclusive escavação e compactação)</t>
  </si>
  <si>
    <t>Bueiro triplo celular de concreto Padrão DER/MG.  Para altura de aterro de 5,10 a 10,00 m. BTCC (3,50 x 3,50)m - corpo (Execução, incluindo fornecimento e transporte de todos os materiais, exclusive escavação e compactação)</t>
  </si>
  <si>
    <t>Bueiro triplo celular de concreto Padrão DER/MG. Para altura de aterro de 0 a 5,00 m.  BTCC (2,00 x 2,00)m - boca (Execução, incluindo fornecimento e transporte de todos os materiais, exclusive escavação e compactação)</t>
  </si>
  <si>
    <t>Bueiro triplo celular de concreto Padrão DER/MG. Para altura de aterro de 0 a 5,00 m.  BTCC (2,00 x 2,00)m - corpo (Execução, incluindo fornecimento e transporte de todos os materiais, exclusive escavação e compactação)</t>
  </si>
  <si>
    <t>Bueiro triplo celular de concreto Padrão DER/MG. Para altura de aterro de 0 a 5,00 m.  BTCC (2,50 x 1,50)m - boca (Execução, incluindo fornecimento e transporte de todos os materiais, exclusive escavação e compactação)</t>
  </si>
  <si>
    <t>Bueiro triplo celular de concreto Padrão DER/MG. Para altura de aterro de 0 a 5,00 m.  BTCC (2,50 x 1,50)m - corpo (Execução, incluindo fornecimento e transporte de todos os materiais, exclusive escavação e compactação)</t>
  </si>
  <si>
    <t>Bueiro triplo celular de concreto Padrão DER/MG. Para altura de aterro de 0 a 5,00 m.  BTCC (2,50 x 2,50)m - boca (Execução, incluindo fornecimento e transporte de todos os materiais, exclusive escavação e compactação)</t>
  </si>
  <si>
    <t>Bueiro triplo celular de concreto Padrão DER/MG. Para altura de aterro de 0 a 5,00 m.  BTCC (2,50 x 2,50)m - corpo (Execução, incluindo fornecimento e transporte de todos os materiais, exclusive escavação e compactação)</t>
  </si>
  <si>
    <t>Bueiro triplo celular de concreto Padrão DER/MG. Para altura de aterro de 0 a 5,00 m.  BTCC (3,00 x 2,50)m - boca (Execução, incluindo fornecimento e transporte de todos os materiais, exclusive escavação e compactação)</t>
  </si>
  <si>
    <t>Bueiro triplo celular de concreto Padrão DER/MG. Para altura de aterro de 0 a 5,00 m.  BTCC (3,00 x 2,50)m - corpo (Execução, incluindo fornecimento e transporte de todos os materiais, exclusive escavação e compactação)</t>
  </si>
  <si>
    <t>Bueiro triplo celular de concreto Padrão DER/MG. Para altura de aterro de 0 a 5,00 m.  BTCC (3,00 x 3,00 m - boca (Execução, incluindo fornecimento e transporte de todos os materiais, exclusive escavação e compactação)</t>
  </si>
  <si>
    <t>Bueiro triplo celular de concreto Padrão DER/MG. Para altura de aterro de 0 a 5,00 m.  BTCC (3,00 x 3,00)m - corpo (Execução, incluindo fornecimento e transporte de todos os materiais, exclusive escavação e compactação)</t>
  </si>
  <si>
    <t>Bueiro triplo celular de concreto Padrão DER/MG. Para altura de aterro de 0 a 5,00 m.  BTCC (3,00 x 3,50)m - boca (Execução, incluindo fornecimento e transporte de todos os materiais, exclusive escavação e compactação)</t>
  </si>
  <si>
    <t>Bueiro triplo celular de concreto Padrão DER/MG. Para altura de aterro de 0 a 5,00 m.  BTCC (3,00 x 3,50)m - corpo (Execução, incluindo fornecimento e transporte de todos os materiais, exclusive escavação e compactação)</t>
  </si>
  <si>
    <t>Bueiro triplo celular de concreto Padrão DER/MG. Para altura de aterro de 0 a 5,00 m.  BTCC (3,00 x2,00)m - corpo (Execução, incluindo fornecimento e transporte de todos os materiais, exclusive escavação e compactação)</t>
  </si>
  <si>
    <t>Bueiro triplo celular de concreto Padrão DER/MG. Para altura de aterro de 0 a 5,00 m.  BTCC (3,50 x 3,50)m - boca (Execução, incluindo fornecimento e transporte de todos os materiais, exclusive escavação e compactação)</t>
  </si>
  <si>
    <t>Bueiro triplo celular de concreto Padrão DER/MG. Para altura de aterro de 0 a 5,00 m.  BTCC (3,50 x 3,50)m - corpo (Execução, incluindo fornecimento e transporte de todos os materiais, exclusive escavação e compactação)</t>
  </si>
  <si>
    <t>Bueiro triplo celular de concreto Padrão DER/MG. Para altura de aterro de 0 a 5,00 m.  BTCC (4,00 x 4,00)m - corpo (Execução, incluindo fornecimento e transporte de todos os materiais, exclusive escavação e compactação)</t>
  </si>
  <si>
    <t>Bueiro triplo celular de concreto Padrão DER/MG. Para altura de aterro de 0 a 5,00 m. BTCC (4,00 x 4,00)m - boca (Execução, incluindo fornecimento e transporte de todos os materiais, exclusive escavação e compactação)</t>
  </si>
  <si>
    <t>Bueiro triplo celular de concreto padrão DER/MG para altura de aterro de 0 a 5,00m. BTCC (3,00 X 2,00)m - boca (Execução, incluindo fornecimento e transporte de todos os materiais, exclusive escavação e compactação)</t>
  </si>
  <si>
    <t>Bueiro triplo celular de concreto Padrão DER/MG. Para altura de aterro de 5,10 a 10,00 m. BTCC (3,50 x 2,50)m - boca (Execução, incluindo fornecimento e transporte de todos os materiais, exclusive escavação e compactação)</t>
  </si>
  <si>
    <t>Bueiro triplo celular de concreto Padrão DER/MG. Para altura de aterro de 5,10 a 10,00 m. BTCC (3,50 x 2,50)m - corpo (Execução, incluindo fornecimento e transporte de todos os materiais, exclusive escavação e compactação)</t>
  </si>
  <si>
    <t>Bueiro triplo tubular  de concreto, classe CA-2.  BTTC Ø 0,60 m - corpo (Execução, incluindo fornecimento e transporte de todos os materiais e berço, exclusive escavação e compactação)</t>
  </si>
  <si>
    <t>Bueiro triplo tubular  de concreto, classe CA-2.  BTTC Ø 0,80 m - corpo (Execução, incluindo fornecimento e transporte de todos os materiais e berço, exclusive escavação e compactação)</t>
  </si>
  <si>
    <t>Bueiro triplo tubular  de concreto, classe CA-2.  BTTC Ø 1,00 m - corpo (Execução, incluindo fornecimento e transporte de todos os materiais e berço, exclusive escavação e compactação)</t>
  </si>
  <si>
    <t>Bueiro triplo tubular  de concreto, classe CA-2.  BTTC Ø 1,20 m - corpo (Execução, incluindo fornecimento e transporte de todos os materiais e berço, exclusive escavação e compactação)</t>
  </si>
  <si>
    <t>Bueiro triplo tubular  de concreto, classe CA-2.  BTTC Ø 1,50 m - corpo (Execução, incluindo fornecimento e transporte de todos os materiais e berço, exclusive escavação e compactação)</t>
  </si>
  <si>
    <t>Bueiro triplo tubular de concreto. BTTC Ø 0,60 m - boca (Execução, incluindo fornecimento e transporte de todos os materiais, exclusive escavação e compactação)</t>
  </si>
  <si>
    <t>Bueiro triplo tubular de concreto. BTTC Ø 0,80 m - boca (Execução, incluindo fornecimento e transporte de todos os materiais, exclusive escavação e compactação)</t>
  </si>
  <si>
    <t>Bueiro triplo tubular de concreto. BTTC Ø 1,00 m - boca (Execução, incluindo fornecimento e transporte de todos os materiais, exclusive escavação e compactação)</t>
  </si>
  <si>
    <t>Bueiro triplo tubular de concreto. BTTC Ø 1,20 m - boca (Execução, incluindo fornecimento e transporte de todos os materiais, exclusive escavação e compactação)</t>
  </si>
  <si>
    <t>Bueiro triplo tubular de concreto. BTTC Ø 1,50 m - boca (Execução, incluindo fornecimento e transporte de todos os materiais, exclusive escavação e compactação)</t>
  </si>
  <si>
    <t>Bueiro triplo tubular de concreto, classe CA-1. BTTC Ø 0,60 m - corpo (Execução, incluindo fornecimento e transporte de todos os materiais e berço, exclusive escavação e compactação)</t>
  </si>
  <si>
    <t>Bueiro triplo tubular de concreto, classe CA-1. BTTC Ø 0,80 m - corpo (Execução, incluindo fornecimento e transporte de todos os materiais e berço, exclusive escavação e compactação)</t>
  </si>
  <si>
    <t>Bueiro triplo tubular de concreto, classe CA-1. BTTC Ø 1,00 m - corpo (Execução, incluindo fornecimento e transporte de todos os materiais e berço, exclusive escavação e compactação)</t>
  </si>
  <si>
    <t>Bueiro triplo tubular de concreto, classe CA-1. BTTC Ø 1,20 m - corpo (Execução, incluindo fornecimento e transporte de todos os materiais e berço, exclusive escavação e compactação)</t>
  </si>
  <si>
    <t>Bueiro triplo tubular de concreto, classe CA-1. BTTC Ø 1,50 m - corpo (Execução, incluindo fornecimento e transporte de todos os materiais e berço, exclusive escavação e compactação)</t>
  </si>
  <si>
    <t>Bueiro triplo tubular de concreto, classe CA-3. BTTC Ø 0,80 m - corpo (Execução, incluindo fornecimento e transporte de todos os materiais e berço, exclusive escavação e compactação)</t>
  </si>
  <si>
    <t>Bueiro triplo tubular de concreto, classe CA-3. BTTC Ø 1,00 m - corpo (Execução, incluindo fornecimento e transporte de todos os materiais e berço, exclusive escavação e compactação)</t>
  </si>
  <si>
    <t>Bueiro triplo tubular de concreto, classe CA-3. BTTC Ø 1,20 m - corpo (Execução, incluindo fornecimento e transporte de todos os materiais e berço, exclusive escavação e compactação)</t>
  </si>
  <si>
    <t>Bueiro triplo tubular de concreto, classe CA-3. BTTC Ø 1,50 m - corpo (Execução, incluindo fornecimento e transporte de todos os materiais e berço, exclusive escavação e compactação)</t>
  </si>
  <si>
    <t>Colchão drenante de areia (Execução,  incluindo  espalhamento e fornecimento de todos os materiais, exceto transporte dos agregados)</t>
  </si>
  <si>
    <t>Colchão drenante de brita com geotextil não tecido (Execução,  incluindo  espalhamento e fornecimento de todos os materiais, exceto transporte dos agregados)</t>
  </si>
  <si>
    <t>Dreno de alivio de pavimento, tipo DR.DA-01 (Execução incluindo  escavação ,fornecimento de todos os materiais, exceto transporte dos agregados)</t>
  </si>
  <si>
    <t>Dreno de talvegue com pedra de mão, brita e areia, tipo DR.DT (Execução, incluindo fornecimento de todos os materiais, exceto transporte dos agregados e escavação)</t>
  </si>
  <si>
    <t>Dreno de Talvegue tipo DR-DT com pedra de mão (Execução, incluindo fornecimento de todos os materiais, exceto transporte dos agregados e escavação)</t>
  </si>
  <si>
    <t>Dreno espinha de peixe de areia, tipo DR.EP-01 (Execução incluindo  escavação ,fornecimento de todos os materiais, exceto transporte dos agregados)</t>
  </si>
  <si>
    <t>Dreno espinha de peixe de brita, tipo DR.EP-01 (Execução incluindo  escavação ,fornecimento de todos os materiais, exceto transporte dos agregados)</t>
  </si>
  <si>
    <t>Dreno profundo com areia, sem selo, com 1,50x0,40 m e tubo de polietileno de alta densidade perfurado, de 100mm envolvido em manta geotêxtil não tecida, tipo DR.DP-02 (Execução  incluindo  escavação , fornecimento de todos os materiais, exceto transporte dos agregados)</t>
  </si>
  <si>
    <t>Dreno profundo com brita, com selo, com 1,50x0,40 m envolvido em manta geotêxtil não tecida, com tubo de polietileno de alta densidade perfurado, de 100mm tipo DR.DPS-02 (Execução  incluindo  escavação, fornecimento de todos os materiais, exceto transporte dos agregados)</t>
  </si>
  <si>
    <t>Dreno profundo com brita, sem selo, com 1,50x0,40 m envolvido em manta geotêxtil não tecida, com tubo de polietileno de alta densidade perfurado, de 100mm tipo DR.DP-02 (Execução  incluindo  escavação, fornecimento de todos os materiais, exceto transporte dos agregados)</t>
  </si>
  <si>
    <t>Dreno profundo com brita, sem selo, com 1,50x0,60 m envolvido em manta geotêxtil não tecida, com tubo de polietileno de alta densidade perfurado, de 100mm tipo DR.DP-02 (Execução  incluindo  escavação, fornecimento de todos os materiais, exceto transporte dos agregados)</t>
  </si>
  <si>
    <t>Dreno profundo de areia com selo, com (1,50 x 0,40)m e tubo de PVC perfurado com ø 100mm, tipo DPS-02 (Execução  incluindo  escavação,  fornecimento de todos os materiais, exceto transporte dos agregados)</t>
  </si>
  <si>
    <t>Dreno profundo de corte em rocha tipo DR.DPR (Execução  incluindo  escavação,  fornecimento de todos os materiais, exceto transporte dos agregados)</t>
  </si>
  <si>
    <t>Dreno vertical de areia (Execução incluindo  escavação ,fornecimento de todos os materiais, exceto transporte dos agregados)</t>
  </si>
  <si>
    <t>Dreno vertical de brita (Execução incluindo  escavação ,fornecimento de todos os materiais, exceto transporte dos agregados)</t>
  </si>
  <si>
    <t>Enrocamento de talude, tipo OC.ET-01 (Execução, incluindo  fornecimento de todos os materiais, exclui transporte do agregado)</t>
  </si>
  <si>
    <t>Gigante de sustentação para bueiro duplo tubular de concreto - BDTC Ø 0,80 m (Execução, incluindo fornecimento e transporte de todos os materiais,exclusive escavação e compactação)</t>
  </si>
  <si>
    <t>Gigante de sustentação para bueiro simples tubular de concreto - BSTC Ø 0,60 m (Execução, incluindo fornecimento e transporte de todos os materiais,exclusive escavação e compactação)</t>
  </si>
  <si>
    <t>Gigante de sustentação para bueiro simples tubular de concreto - BSTC Ø 0,80 m (Execução, incluindo fornecimento e transporte de todos os materiais,exclusive escavação e compactação)</t>
  </si>
  <si>
    <t>Gigante de sustentação para bueiro simples tubular de concreto - BSTC Ø 1,00 m (Execução, incluindo fornecimento e transporte de todos os materiais,exclusive escavação e compactação)</t>
  </si>
  <si>
    <t>Gigante de sustentação para bueiro triplo tubular de concreto - BTTC Ø 1,00 m (Execução, incluindo fornecimento e transporte de todos os materiais,exclusive escavação e compactação)</t>
  </si>
  <si>
    <t>Guarda-corpo, tipo OC.NJ-S1 (Execução incluindo  fornecimento e transporte de todos os materiais)</t>
  </si>
  <si>
    <t>Manta geotêxtil não tecida, A/150, OP/15 ou similar, resistência à tração de 10 KN/m2 (Execução, incluindo fornecimento, transporte e colocação)</t>
  </si>
  <si>
    <t>Manta geotêxtil não tecida, A/180, OP/20 ou similar, resistência à tração de 12 KN/m2 (Incluindo fornecimento, transporte e colocação)</t>
  </si>
  <si>
    <t>Manta geotêxtil não tecida, A/300, OP/30 ou similar, resistência à tração de 21 KN/m2 (Execução, incluindo fornecimento, transporte e colocação)</t>
  </si>
  <si>
    <t>Manta geotêxtil não tecida, A/500, OP/60 ou similar, resistência à tração de 39 KN/m2 (Execução, incluindo fornecimento, transporte e colocação)</t>
  </si>
  <si>
    <t>Manta geotêxtil não tecida, OP/40 ou similar, resistência à tração de 27 KN/m2 (Execução, incluindo fornecimento, transporte e colocação)</t>
  </si>
  <si>
    <t>Manta geotextil tecida, 2004 ou similar, resistência a tração de 22 KN/m2 (Eexecução, incluindo fornecimento, transporte e colocação)</t>
  </si>
  <si>
    <t>Manta geotextil tecida, 2008 ou similar, resistência à tração de 35 KN/m2. (Execução, incluindo fornecimento, transporte e colocação)</t>
  </si>
  <si>
    <t>Manta geotextil tecida, 2010a ou similar, resistência a tração de 42 KN/m2. (Execução, incluindo fornecimento, transporte e colocação)</t>
  </si>
  <si>
    <t>Meio-fio de concreto, tipo DR.MF-01 (Execução, incluindo escavação, fornecimento e transporte de todos os materiais)</t>
  </si>
  <si>
    <t>Mureta de proteção,  tipo DR.MP-01 (Execução,  fornecimento e transporte de todos os materiais)</t>
  </si>
  <si>
    <t>Passagem de gado, tipo OC.PG-01 - boca (Execução, incluindo guardad-corpo, fornecimento e transporte de todos os materiais, exclusive escavação, compactação e fundação para a passagem de gado)</t>
  </si>
  <si>
    <t>Passagem de gado, tipo OC.PG-01 - corpo (Execução, incluindo guardad-corpo, fornecimento e transporte de todos os materiais, exclusive escavação, compactação e fundação para a passagem de gado)</t>
  </si>
  <si>
    <t>Passagem de gado, tipo OC.PG-03 -  boca (Execução, incluindo guardad-corpo, fornecimento e transporte de todos os materiais, exclusive escavação, compactação e fundação para a passagem de gado)</t>
  </si>
  <si>
    <t>Passagem de gado, tipo OC.PG-03 - corpo (Execução, incluindo guardad-corpo, fornecimento e transporte de todos os materiais, exclusive escavação, compactação e fundação para a passagem de gado)</t>
  </si>
  <si>
    <t>Passagem sobre sarjeta, tipo OC.PS-01A com lajes de largura = 1,00m (Execução incluindo escavação, fornecimento e transporte de todos os materiais)</t>
  </si>
  <si>
    <t>Passagem sobre sarjeta, tipo OC.PS-02A com lajes de largura = 2,00m (Execução incluindo escavação, fornecimento e transporte de todos os materiais)</t>
  </si>
  <si>
    <t>Remoção de bueiro duplo tubular de concreto. BDTC Ø 0,60 m - boca</t>
  </si>
  <si>
    <t>Remoção de bueiro duplo tubular de concreto. BDTC Ø 0,60 m - corpo</t>
  </si>
  <si>
    <t>Remoção de bueiro duplo tubular de concreto. BDTC Ø 0,80 m - boca</t>
  </si>
  <si>
    <t>Remoção de bueiro duplo tubular de concreto. BDTC Ø 0,80 m - corpo</t>
  </si>
  <si>
    <t>Remoção de bueiro duplo tubular de concreto. BDTC Ø 1.00 m - boca</t>
  </si>
  <si>
    <t>Remoção de bueiro duplo tubular de concreto. BDTC Ø 1,00 m - corpo</t>
  </si>
  <si>
    <t>Remoção de bueiro duplo tubular de concreto. BDTC Ø 1,20 m - boca</t>
  </si>
  <si>
    <t>Remoção de bueiro duplo tubular de concreto. BDTC Ø 1,20 m - corpo</t>
  </si>
  <si>
    <t>Remoção de bueiro duplo tubular de concreto. BDTC Ø 1,50 m - boca</t>
  </si>
  <si>
    <t>Remoção de bueiro duplo tubular de concreto. BDTC Ø 1,50 m - corpo</t>
  </si>
  <si>
    <t>Remoção de bueiro simples tubular de concreto. BSTC Ø 0,40 m - boca</t>
  </si>
  <si>
    <t>Remoção de bueiro simples tubular de concreto. BSTC Ø 0,40 m - corpo</t>
  </si>
  <si>
    <t>Remoção de bueiro simples tubular de concreto. BSTC Ø 0,60 m - boca</t>
  </si>
  <si>
    <t>Remoção de bueiro simples tubular de concreto. BSTC Ø 0,60 m - corpo</t>
  </si>
  <si>
    <t>Remoção de bueiro simples tubular de concreto. BSTC Ø 0,80 m - boca</t>
  </si>
  <si>
    <t>Remoção de bueiro simples tubular de concreto. BSTC Ø 0,80 m - corpo</t>
  </si>
  <si>
    <t>Remoção de bueiro simples tubular de concreto. BSTC Ø 1,00 m - boca</t>
  </si>
  <si>
    <t>Remoção de bueiro simples tubular de concreto. BSTC Ø 1,00 m - corpo</t>
  </si>
  <si>
    <t>Remoção de bueiro simples tubular de concreto. BSTC Ø 1,20 m - boca</t>
  </si>
  <si>
    <t>Remoção de bueiro simples tubular de concreto. BSTC Ø 1,20 m - corpo</t>
  </si>
  <si>
    <t>Remoção de bueiro simples tubular de concreto. BSTC Ø 1,50 m - boca</t>
  </si>
  <si>
    <t>Remoção de bueiro simples tubular de concreto. BSTC Ø 1,50 m - corpo</t>
  </si>
  <si>
    <t>Remoção de bueiro triplo tubular de concreto. BTTC Ø 0,60 m - boca</t>
  </si>
  <si>
    <t>Remoção de bueiro triplo tubular de concreto. BTTC Ø 0,60 m - corpo</t>
  </si>
  <si>
    <t>Remoção de bueiro triplo tubular de concreto. BTTC Ø 0,80 m - boca</t>
  </si>
  <si>
    <t>Remoção de bueiro triplo tubular de concreto. BTTC Ø 0,80 m - corpo</t>
  </si>
  <si>
    <t>Remoção de bueiro triplo tubular de concreto. BTTC Ø 1,00 m - boca</t>
  </si>
  <si>
    <t>Remoção de bueiro triplo tubular de concreto. BTTC Ø 1,00 m - corpo</t>
  </si>
  <si>
    <t>Remoção de bueiro triplo tubular de concreto. BTTC Ø 1.20 m - boca</t>
  </si>
  <si>
    <t>Remoção de bueiro triplo tubular de concreto. BTTC Ø 1,20 m - corpo</t>
  </si>
  <si>
    <t>Remoção de bueiro triplo tubular de concreto. BTTC Ø 1,50 m - boca</t>
  </si>
  <si>
    <t>Remoção de bueiro triplo tubular de concreto. BTTC Ø 1,50 m - corpo</t>
  </si>
  <si>
    <t>Sarjeta de concreto em aterro, tipo DR.SCA-x/y. Largura = 100 cm tipo 70/10 (Execução, incluindo escavação, fornecimento e transporte de todos os materiais)</t>
  </si>
  <si>
    <t>Sarjeta de concreto em aterro, tipo DR.SCA-x/y. Largura = 100 cm tipo 70/15 (Execução, incluindo escavação, fornecimento e transporte de todos os materiais)</t>
  </si>
  <si>
    <t>Sarjeta de concreto em aterro, tipo DR.SCA-x/y. Largura = 100 cm tipo 70/20 (Execução, incluindo escavação, fornecimento e transporte de todos os materiais)</t>
  </si>
  <si>
    <t>Sarjeta de concreto em aterro, tipo DR.SCA-x/y. Largura = 100 cm tipo 70/25 (Execução, incluindo escavação, fornecimento e transporte de todos os materiais)</t>
  </si>
  <si>
    <t>Sarjeta de concreto em aterro, tipo DR.SCA-x/y. Largura = 100 cm tipo 70/30 (Execução, incluindo escavação, fornecimento e transporte de todos os materiais)</t>
  </si>
  <si>
    <t>Sarjeta de concreto em aterro, tipo DR.SCA-x/y. Largura = 60 cm tipo 30/10 (Execução, incluindo escavação,fornecimento, transporte e plantio da grama)</t>
  </si>
  <si>
    <t>Sarjeta de concreto em aterro, tipo DR.SCA-x/y. Largura = 60 cm tipo 30/15 (Execução, incluindo escavação,fornecimento, transporte e plantio da grama)</t>
  </si>
  <si>
    <t>Sarjeta de concreto em aterro, tipo DR.SCA-x/y. Largura = 60 cm tipo 30/20 (Execução, incluindo escavação, fornecimento e transporte de todos os materiais)</t>
  </si>
  <si>
    <t>Sarjeta de concreto em aterro, tipo DR.SCA-x/y. Largura = 70 cm tipo 40/10 (Execução, incluindo escavação, fornecimento e transporte de todos os materiais)</t>
  </si>
  <si>
    <t>Sarjeta de concreto em aterro, tipo DR.SCA-x/y. Largura = 70 cm tipo 40/15 (Execução, incluindo escavação, fornecimento e transporte de todos os materiais)</t>
  </si>
  <si>
    <t>Sarjeta de concreto em aterro, tipo DR.SCA-x/y. Largura = 70 cm tipo 40/20 (Execução, incluindo escavação, fornecimento e transporte de todos os materiais)</t>
  </si>
  <si>
    <t>Sarjeta de concreto em aterro, tipo DR.SCA-x/y. Largura = 70 cm tipo 40/25 (Execução, incluindo escavação, fornecimento e transporte de todos os materiais)</t>
  </si>
  <si>
    <t>Sarjeta de concreto em aterro, tipo DR.SCA-x/y. Largura = 80 cm tipo 50/10 (Execução, incluindo escavação, fornecimento e transporte de todos os materiais)</t>
  </si>
  <si>
    <t>Sarjeta de concreto em aterro, tipo DR.SCA-x/y. Largura = 80 cm tipo 50/15 (Execução, incluindo escavação, fornecimento e transporte de todos os materiais)</t>
  </si>
  <si>
    <t>Sarjeta de concreto em aterro, tipo DR.SCA-x/y. Largura = 80 cm tipo 50/20 (Execução, incluindo escavação, fornecimento e transporte de todos os materiais)</t>
  </si>
  <si>
    <t>Sarjeta de concreto em aterro, tipo DR.SCA-x/y. Largura = 80 cm tipo 50/25 (Execução, incluindo escavação, fornecimento e transporte de todos os materiais)</t>
  </si>
  <si>
    <t>Sarjeta de concreto em aterro, tipo DR.SCA-x/y. Largura = 80 cm tipo 50/30 (Execução, incluindo escavação, fornecimento e transporte de todos os materiais)</t>
  </si>
  <si>
    <t>Sarjeta de concreto em aterro, tipo DR.SCA-x/y. Largura = 90 cm tipo 60/10 (Execução, incluindo escavação, fornecimento e transporte de todos os materiais)</t>
  </si>
  <si>
    <t>Sarjeta de concreto em aterro, tipo DR.SCA-x/y. Largura = 90 cm tipo 60/15 (Execução, incluindo escavação, fornecimento e transporte de todos os materiais)</t>
  </si>
  <si>
    <t>Sarjeta de concreto em aterro, tipo DR.SCA-x/y. Largura = 90 cm tipo 60/20 (Execução, incluindo escavação, fornecimento e transporte de todos os materiais)</t>
  </si>
  <si>
    <t>Sarjeta de concreto em aterro, tipo DR.SCA-x/y. Largura = 90 cm tipo 60/25 (Execução, incluindo escavação, fornecimento e transporte de todos os materiais)</t>
  </si>
  <si>
    <t>Sarjeta de concreto em aterro, tipo DR.SCA-x/y. Largura = 90 cm tipo 60/30 (Execução, incluindo escavação, fornecimento e transporte de todos os materiais)</t>
  </si>
  <si>
    <t>Sarjeta de concreto em corte tipo DR.SCC-x/y. Largura = 100 cm tipo 90/10 (Execução, incluindo escavação, fornecimento e transporte de todos os materiais)</t>
  </si>
  <si>
    <t>Sarjeta de concreto em corte tipo DR.SCC-x/y. Largura = 100 cm tipo 90/15 (Execução, incluindo escavação, fornecimento e transporte de todos os materiais)</t>
  </si>
  <si>
    <t>Sarjeta de concreto em corte tipo DR.SCC-x/y. Largura = 100 cm tipo 90/20 (Execução, incluindo escavação, fornecimento e transporte de todos os materiais)</t>
  </si>
  <si>
    <t>Sarjeta de concreto em corte tipo DR.SCC-x/y. Largura = 100 cm tipo 90/25 (Execução, incluindo escavação, fornecimento e transporte de todos os materiais)</t>
  </si>
  <si>
    <t>Sarjeta de concreto em corte tipo DR.SCC-x/y. Largura = 100 cm tipo 90/30 (Execução, incluindo escavação, fornecimento e transporte de todos os materiais)</t>
  </si>
  <si>
    <t>Sarjeta de concreto em corte tipo DR.SCC-x/y. Largura = 50 cm tipo 40/10 (Execução, incluindo escavação, fornecimento e transporte de todos os materiais)</t>
  </si>
  <si>
    <t>Sarjeta de concreto em corte tipo DR.SCC-x/y. Largura = 50 cm tipo 40/15 (Execução, incluindo escavação, fornecimento e transporte de todos os materiais)</t>
  </si>
  <si>
    <t>Sarjeta de concreto em corte tipo DR.SCC-x/y. Largura = 60 cm tipo 50/10 (Execução, incluindo escavação, fornecimento e transporte de todos os materiais)</t>
  </si>
  <si>
    <t>Sarjeta de concreto em corte tipo DR.SCC-x/y. Largura = 60 cm tipo 50/15 (Execução, incluindo escavação, fornecimento e transporte de todos os materiais)</t>
  </si>
  <si>
    <t>Sarjeta de concreto em corte tipo DR.SCC-x/y. Largura = 60 cm tipo 50/20 (Execução, incluindo escavação, fornecimento e transporte de todos os materiais)</t>
  </si>
  <si>
    <t>Sarjeta de concreto em corte tipo DR.SCC-x/y. Largura = 70 cm tipo 60/10 (Execução, incluindo escavação, fornecimento e transporte de todos os materiais)</t>
  </si>
  <si>
    <t>Sarjeta de concreto em corte tipo DR.SCC-x/y. Largura = 70 cm tipo 60/15 (Execução, incluindo escavação, fornecimento e transporte de todos os materiais)</t>
  </si>
  <si>
    <t>Sarjeta de concreto em corte tipo DR.SCC-x/y. Largura = 70 cm tipo 60/20 (Execução, incluindo escavação, fornecimento e transporte de todos os materiais)</t>
  </si>
  <si>
    <t>Sarjeta de concreto em corte tipo DR.SCC-x/y. Largura = 70 cm tipo 60/25 (Execução, incluindo escavação, fornecimento e transporte de todos os materiais)</t>
  </si>
  <si>
    <t>Sarjeta de concreto em corte tipo DR.SCC-x/y. Largura = 80 cm tipo 70/10 (Execução, incluindo escavação, fornecimento e transporte de todos os materiais)</t>
  </si>
  <si>
    <t>Sarjeta de concreto em corte tipo DR.SCC-x/y. Largura = 80 cm tipo 70/15 (Execução, incluindo escavação, fornecimento e transporte de todos os materiais)</t>
  </si>
  <si>
    <t>Sarjeta de concreto em corte tipo DR.SCC-x/y. Largura = 80 cm tipo 70/20 (Execução, incluindo escavação, fornecimento e transporte de todos os materiais)</t>
  </si>
  <si>
    <t>Sarjeta de concreto em corte tipo DR.SCC-x/y. Largura = 80 cm tipo 70/25 (Execução, incluindo escavação, fornecimento e transporte de todos os materiais)</t>
  </si>
  <si>
    <t>Sarjeta de concreto em corte tipo DR.SCC-x/y. Largura = 80 cm tipo 70/30 (Execução, incluindo escavação, fornecimento e transporte de todos os materiais)</t>
  </si>
  <si>
    <t>Sarjeta de concreto em corte tipo DR.SCC-x/y. Largura = 90 cm tipo 80/10 (Execução, incluindo escavação, fornecimento e transporte de todos os materiais)</t>
  </si>
  <si>
    <t>Sarjeta de concreto em corte tipo DR.SCC-x/y. Largura = 90 cm tipo 80/15 (Execução, incluindo escavação, fornecimento e transporte de todos os materiais)</t>
  </si>
  <si>
    <t>Sarjeta de concreto em corte tipo DR.SCC-x/y. Largura = 90 cm tipo 80/20 (Execução, incluindo escavação, fornecimento e transporte de todos os materiais)</t>
  </si>
  <si>
    <t>Sarjeta de concreto em corte tipo DR.SCC-x/y. Largura = 90 cm tipo 80/25 (Execução, incluindo escavação, fornecimento e transporte de todos os materiais)</t>
  </si>
  <si>
    <t>Sarjeta de concreto em corte tipo DR.SCC-x/y. Largura = 90 cm tipo 80/30 (Execução, incluindo escavação, fornecimento e transporte de todos os materiais)</t>
  </si>
  <si>
    <t>Sarjeta de grama em corte tipo SGC-x/y. Largura = 100 cm tipo 100/10 (Execução, incluindo escavação,fornecimento, transporte e plantio da grama)</t>
  </si>
  <si>
    <t>Sarjeta de grama em corte tipo SGC-x/y. Largura = 100 cm tipo 100/15 (Execução, incluindo escavação,fornecimento, transporte e plantio da grama)</t>
  </si>
  <si>
    <t>Sarjeta de grama em corte tipo SGC-x/y. Largura = 100 cm tipo 100/20 (Execução, incluindo escavação,fornecimento, transporte e plantio da grama)</t>
  </si>
  <si>
    <t>Sarjeta de grama em corte tipo SGC-x/y. Largura = 100 cm tipo 100/25 (Execução, incluindo escavação,fornecimento, transporte e plantio da grama)</t>
  </si>
  <si>
    <t>Sarjeta de grama em corte tipo SGC-x/y. Largura = 50 cm tipo 50/10 (Execução, incluindo escavação,fornecimento, transporte e plantio da grama)</t>
  </si>
  <si>
    <t>Sarjeta de grama em corte tipo SGC-x/y. Largura = 50 cm tipo 50/15 (Execução, incluindo escavação,fornecimento, transporte e plantio da grama)</t>
  </si>
  <si>
    <t>Sarjeta de grama em corte tipo SGC-x/y. Largura = 60 cm tipo 60/10 (Execução, incluindo escavação,fornecimento, transporte e plantio da grama)</t>
  </si>
  <si>
    <t>Sarjeta de grama em corte tipo SGC-x/y. Largura = 60 cm tipo 60/15 (Execução, incluindo escavação,fornecimento, transporte e plantio da grama)</t>
  </si>
  <si>
    <t>Sarjeta de grama em corte tipo SGC-x/y. Largura = 60 cm tipo 60/20 (Execução, incluindo escavação,fornecimento, transporte e plantio da grama)</t>
  </si>
  <si>
    <t>Sarjeta de grama em corte tipo SGC-x/y. Largura = 70 cm tipo 70/10 (Execução, incluindo escavação,fornecimento, transporte e plantio da grama)</t>
  </si>
  <si>
    <t>Sarjeta de grama em corte tipo SGC-x/y. Largura = 70 cm tipo 70/15 (Execução, incluindo escavação,fornecimento, transporte e plantio da grama)</t>
  </si>
  <si>
    <t>Sarjeta de grama em corte tipo SGC-x/y. Largura = 70 cm tipo 70/20 (Execução, incluindo escavação,fornecimento, transporte e plantio da grama)</t>
  </si>
  <si>
    <t>Sarjeta de grama em corte tipo SGC-x/y. Largura = 80 cm tipo 80/10 (Execução, incluindo escavação,fornecimento, transporte e plantio da grama)</t>
  </si>
  <si>
    <t>Sarjeta de grama em corte tipo SGC-x/y. Largura = 80 cm tipo 80/15 (Execução, incluindo escavação,fornecimento, transporte e plantio da grama)</t>
  </si>
  <si>
    <t>Sarjeta de grama em corte tipo SGC-x/y. Largura = 80 cm tipo 80/20 (Execução, incluindo escavação,fornecimento, transporte e plantio da grama)</t>
  </si>
  <si>
    <t>Sarjeta de grama em corte tipo SGC-x/y. Largura = 80 cm tipo 80/25 (Execução, incluindo escavação,fornecimento, transporte e plantio da grama)</t>
  </si>
  <si>
    <t>Sarjeta de grama em corte tipo SGC-x/y. Largura = 90 cm tipo 90/10 (Execução, incluindo escavação,fornecimento, transporte e plantio da grama)</t>
  </si>
  <si>
    <t>Sarjeta de grama em corte tipo SGC-x/y. Largura = 90 cm tipo 90/15 (Execução, incluindo escavação,fornecimento, transporte e plantio da grama)</t>
  </si>
  <si>
    <t>Sarjeta de grama em corte tipo SGC-x/y. Largura = 90 cm tipo 90/20 (Execução, incluindo escavação,fornecimento, transporte e plantio da grama)</t>
  </si>
  <si>
    <t>Sarjeta de grama em corte tipo SGC-x/y. Largura = 90 cm tipo 90/25 (Execução, incluindo escavação,fornecimento, transporte e plantio da grama)</t>
  </si>
  <si>
    <t>Sarjeta de terra em corte tipo DR.SCT- x/y. Largura = 100 cm tipo 100/10 (Execução, incluindo escavação)</t>
  </si>
  <si>
    <t>Sarjeta de terra em corte tipo DR.SCT- x/y. Largura = 100 cm tipo 100/15 (Execução, incluindo escavação)</t>
  </si>
  <si>
    <t>Sarjeta de terra em corte tipo DR.SCT- x/y. Largura = 100 cm tipo 100/20 (Execução, incluindo escavação)</t>
  </si>
  <si>
    <t>Sarjeta de terra em corte tipo DR.SCT- x/y. Largura = 100 cm tipo 100/25 (Execução, incluindo escavação)</t>
  </si>
  <si>
    <t>Sarjeta de terra em corte tipo DR.SCT- x/y. Largura = 50 cm tipo 50/10 (Execução, incluindo escavação)</t>
  </si>
  <si>
    <t>Sarjeta de terra em corte tipo DR.SCT- x/y. Largura = 50 cm tipo 50/15 (Execução, incluindo escavação)</t>
  </si>
  <si>
    <t>Sarjeta de terra em corte tipo DR.SCT- x/y. Largura = 60 cm tipo 60/10 (Execução, incluindo escavação)</t>
  </si>
  <si>
    <t>Sarjeta de terra em corte tipo DR.SCT- x/y. Largura = 60 cm tipo 60/15 (Execução, incluindo escavação)</t>
  </si>
  <si>
    <t>Sarjeta de terra em corte tipo DR.SCT- x/y. Largura = 60 cm tipo 60/20 (Execução, incluindo escavação)</t>
  </si>
  <si>
    <t>Sarjeta de terra em corte tipo DR.SCT- x/y. Largura = 70 cm tipo 70/10 (Execução, incluindo escavação)</t>
  </si>
  <si>
    <t>Sarjeta de terra em corte tipo DR.SCT- x/y. Largura = 70 cm tipo 70/15 (Execução, incluindo escavação)</t>
  </si>
  <si>
    <t>Sarjeta de terra em corte tipo DR.SCT- x/y. Largura = 70 cm tipo 70/20 (Execução, incluindo escavação)</t>
  </si>
  <si>
    <t>Sarjeta de terra em corte tipo DR.SCT- x/y. Largura = 80 cm tipo 80/10 (Execução, incluindo escavação)</t>
  </si>
  <si>
    <t>Sarjeta de terra em corte tipo DR.SCT- x/y. Largura = 80 cm tipo 80/15 (Execução, incluindo escavação)</t>
  </si>
  <si>
    <t>Sarjeta de terra em corte tipo DR.SCT- x/y. Largura = 80 cm tipo 80/20 (Execução, incluindo escavação)</t>
  </si>
  <si>
    <t>Sarjeta de terra em corte tipo DR.SCT- x/y. Largura = 80 cm tipo 80/25 (Execução, incluindo escavação)</t>
  </si>
  <si>
    <t>Sarjeta de terra em corte tipo DR.SCT- x/y. Largura = 90 cm tipo 90/10 (Execução, incluindo escavação)</t>
  </si>
  <si>
    <t>Sarjeta de terra em corte tipo DR.SCT- x/y. Largura = 90 cm tipo 90/15 (Execução, incluindo escavação)</t>
  </si>
  <si>
    <t>Sarjeta de terra em corte tipo DR.SCT- x/y. Largura = 90 cm tipo 90/20 (Execução, incluindo escavação)</t>
  </si>
  <si>
    <t>Sarjeta de terra em corte tipo DR.SCT- x/y. Largura = 90 cm tipo 90/25 (Execução, incluindo escavação)</t>
  </si>
  <si>
    <t>Terminal de dreno de alivio, tipo DR.DA-01 (Execução,  incluindo  escavação,  fornecimento e transporte de todos os materiais)</t>
  </si>
  <si>
    <t>Terminal de dreno profundo de corte em rocha para DR.DPR (Execução, incluindo  escavação, fornecimento e transporte  de todos os materiais)</t>
  </si>
  <si>
    <t>Terminal de dreno profundo, tipo DR.TDP (Execução,  incluindo  escavação, fornecimento e transporte de todos os materiais)</t>
  </si>
  <si>
    <t>Valeta de proteção de aterro tipo DR.VPA (Execução, incluindo escavação)</t>
  </si>
  <si>
    <t>Valeta de proteção de corte, tipo DR.VP-01., tipo 105/100 (Execução, incluindo escavação)</t>
  </si>
  <si>
    <t>Valeta de proteção de corte, tipo DR.VP-01., tipo 105/80 (Execução, incluindo escavação)</t>
  </si>
  <si>
    <t>Valeta de proteção de corte, tipo DR.VP-01., tipo 105/90 (Execução, incluindo escavação)</t>
  </si>
  <si>
    <t>Valeta de proteção de corte, tipo DR.VP-01., tipo 115/100 (Execução, incluindo escavação)</t>
  </si>
  <si>
    <t>Valeta de proteção de corte, tipo DR.VP-01., tipo 115/80 (Execução, incluindo escavação)</t>
  </si>
  <si>
    <t>Valeta de proteção de corte, tipo DR.VP-01., tipo 115/90 (Execução, incluindo escavação)</t>
  </si>
  <si>
    <t>Valeta de proteção de corte, tipo DR.VP-01., tipo 125/100 (Execução, incluindo escavação)</t>
  </si>
  <si>
    <t>Valeta de proteção de corte, tipo DR.VP-01., tipo 125/90 (Execução, incluindo escavação)</t>
  </si>
  <si>
    <t>Valeta de proteção de corte, tipo DR.VP-01., tipo 75/50 (Execução, incluindo escavação)</t>
  </si>
  <si>
    <t>Valeta de proteção de corte, tipo DR.VP-01., tipo 75/60 (Execução, incluindo escavação)</t>
  </si>
  <si>
    <t>Valeta de proteção de corte, tipo DR.VP-01., tipo 75/70 (Execução, incluindo escavação)</t>
  </si>
  <si>
    <t>Valeta de proteção de corte, tipo DR.VP-01., tipo 85/60 (Execução, incluindo escavação)</t>
  </si>
  <si>
    <t>Valeta de proteção de corte, tipo DR.VP-01., tipo 85/70 (Execução, incluindo escavação)</t>
  </si>
  <si>
    <t>Valeta de proteção de corte, tipo DR.VP-01., tipo 85/80 (Execução, incluindo escavação)</t>
  </si>
  <si>
    <t>Valeta de proteção de corte, tipo DR.VP-01., tipo 95/70 (Execução, incluindo escavação)</t>
  </si>
  <si>
    <t>Valeta de proteção de corte, tipo DR.VP-01., tipo 95/80 (Execução, incluindo escavação)</t>
  </si>
  <si>
    <t>Valeta de proteção de corte, tipo DR.VP-01., tipo 95/90 (Execução, incluindo escavação)</t>
  </si>
  <si>
    <t>Valeta de proteção de corte, tipo DR.VP-02., tipo 105/100 (Execução, incluindo escavação, fornecimento, transporte e plantio da grama)</t>
  </si>
  <si>
    <t>Valeta de proteção de corte, tipo DR.VP-02., tipo 105/80 (Execução, incluindo escavação, fornecimento, transporte e plantio da grama)</t>
  </si>
  <si>
    <t>Valeta de proteção de corte, tipo DR.VP-02., tipo 105/90 (Execução, incluindo escavação, fornecimento, transporte e plantio da grama)</t>
  </si>
  <si>
    <t>Valeta de proteção de corte, tipo DR.VP-02., tipo 115/100 (Execução, incluindo escavação,fornecimento, transporte e plantio da grama)</t>
  </si>
  <si>
    <t>Valeta de proteção de corte, tipo DR.VP-02., tipo 115/80 (Execução, incluindo escavação, fornecimento, transporte e plantio da grama)</t>
  </si>
  <si>
    <t>Valeta de proteção de corte, tipo DR.VP-02., tipo 115/90 (Execução, incluindo escavação, fornecimento, transporte e plantio da grama)</t>
  </si>
  <si>
    <t>Valeta de proteção de corte, tipo DR.VP-02., tipo 125/100 (Execução, incluindo escavação,fornecimento, transporte e plantio da grama)</t>
  </si>
  <si>
    <t>Valeta de proteção de corte, tipo DR.VP-02., tipo 125/90 (Execução, incluindo escavação,fornecimento, transporte e plantio da grama)</t>
  </si>
  <si>
    <t>Valeta de proteção de corte, tipo DR.VP-02., tipo 75/50 (Execução, incluindo escavação, fornecimento, transporte e plantio da grama)</t>
  </si>
  <si>
    <t>Valeta de proteção de corte, tipo DR.VP-02., tipo 75/60 (Execução, incluindo escavação, fornecimento, transporte e plantio da grama)</t>
  </si>
  <si>
    <t>Valeta de proteção de corte, tipo DR.VP-02., tipo 75/70 (Execução, incluindo escavação, fornecimento, transporte e plantio da grama)</t>
  </si>
  <si>
    <t>Valeta de proteção de corte, tipo DR.VP-02., tipo 85/60 (Execução, incluindo escavação, fornecimento, transporte e plantio da grama)</t>
  </si>
  <si>
    <t>Valeta de proteção de corte, tipo DR.VP-02., tipo 85/70 (Execução, incluindo escavação, fornecimento, transporte e plantio da grama)</t>
  </si>
  <si>
    <t>Valeta de proteção de corte, tipo DR.VP-02., tipo 85/80 (Execução, incluindo escavação, fornecimento, transporte e plantio da grama)</t>
  </si>
  <si>
    <t>Valeta de proteção de corte, tipo DR.VP-02., tipo 95/70 (Execução, incluindo escavação, fornecimento, transporte e plantio da grama)</t>
  </si>
  <si>
    <t>Valeta de proteção de corte, tipo DR.VP-02., tipo 95/80 (Execução, incluindo escavação, fornecimento, transporte e plantio da grama)</t>
  </si>
  <si>
    <t>Valeta de proteção de corte, tipo DR.VP-02., tipo 95/90 (Execução, incluindo escavação, fornecimento, transporte e plantio da grama)</t>
  </si>
  <si>
    <t>Valeta de proteção de corte, tipo DR.VP-03., tipo 105/100 (Execução, incluindo escavação,fornecimento e transporte de todos os materiais)</t>
  </si>
  <si>
    <t>Valeta de proteção de corte, tipo DR.VP-03., tipo 105/80 (Execução, incluindo escavação,fornecimento e transporte de todos os materiais)</t>
  </si>
  <si>
    <t>Valeta de proteção de corte, tipo DR.VP-03., tipo 105/90 (Execução, incluindo escavação,fornecimento e transporte de todos os materiais)</t>
  </si>
  <si>
    <t>Valeta de proteção de corte, tipo DR.VP-03., tipo 115/100 (Execução, incluindo escavação,fornecimento e transporte de todos os materiais)</t>
  </si>
  <si>
    <t>Valeta de proteção de corte, tipo DR.VP-03., tipo 115/80 (Execução, incluindo escavação,fornecimento e transporte de todos os materiais)</t>
  </si>
  <si>
    <t>Valeta de proteção de corte, tipo DR.VP-03., tipo 115/90 (Execução, incluindo escavação,fornecimento e transporte de todos os materiais)</t>
  </si>
  <si>
    <t>Valeta de proteção de corte, tipo DR.VP-03., tipo 125/100 (Execução, incluindo escavação,fornecimento e transporte de todos os materiais)</t>
  </si>
  <si>
    <t>Valeta de proteção de corte, tipo DR.VP-03., tipo 125/90 (Execução, incluindo escavação,fornecimento e transporte de todos os materiais)</t>
  </si>
  <si>
    <t>Valeta de proteção de corte, tipo DR.VP-03., tipo 75/50 (Execução, incluindo escavação,fornecimento e transporte de todos os materiais)</t>
  </si>
  <si>
    <t>Valeta de proteção de corte, tipo DR.VP-03., tipo 75/60 (Execução, incluindo escavação,fornecimento e transporte de todos os materiais)</t>
  </si>
  <si>
    <t>Valeta de proteção de corte, tipo DR.VP-03., tipo 75/70 (Execução, incluindo escavação,fornecimento e transporte de todos os materiais)</t>
  </si>
  <si>
    <t>Valeta de proteção de corte, tipo DR.VP-03., tipo 85/60 (Execução, incluindo escavação,fornecimento e transporte de todos os materiais)</t>
  </si>
  <si>
    <t>Valeta de proteção de corte, tipo DR.VP-03., tipo 85/70 (Execução, incluindo escavação,fornecimento e transporte de todos os materiais)</t>
  </si>
  <si>
    <t>Valeta de proteção de corte, tipo DR.VP-03., tipo 85/80 (Execução, incluindo escavação,fornecimento e transporte de todos os materiais)</t>
  </si>
  <si>
    <t>Valeta de proteção de corte, tipo DR.VP-03., tipo 95/70 (Execução, incluindo escavação,fornecimento e transporte de todos os materiais)</t>
  </si>
  <si>
    <t>Valeta de proteção de corte, tipo DR.VP-03., tipo 95/80 (Execução, incluindo escavação,fornecimento e transporte de todos os materiais)</t>
  </si>
  <si>
    <t>Valeta de proteção de corte, tipo DR.VP-03., tipo 95/90 (Execução, incluindo escavação,fornecimento e transporte de todos os materiais)</t>
  </si>
  <si>
    <t>Pavimentação</t>
  </si>
  <si>
    <t>Base, com mistura em usina, de brita graduada tratada com 1,5% de cimento, compactada na energia do proctor intermodificado (Execução, incluindo fornecimento e transporte do cimento, fornecimento da brita, carga e descarga, espalhamento e compactação da mistura; exclui o transporte da brita e da mistura)</t>
  </si>
  <si>
    <t>Base, com mistura em usina, de brita graduada tratada com 1,5% de cimento, compactada na energia do proctor modificado (Execução, incluindo fornecimento e transporte do cimento, fornecimento da brita, carga e descarga, espalhamento e compactação da mistura; exclui o transporte da brita e da mistura)</t>
  </si>
  <si>
    <t>Base, com mistura em usina, de solo-cimento a 3% de cimento compactada na energia do proctor  modificado (Execução, incluindo fornecimento e transporte do cimento, escavação e carga do material de jazida,  carga e descarga, espalhamento e compactação da mistura; exclui a aquisição do solo e transporte do material e da mistura)</t>
  </si>
  <si>
    <t>Base, com mistura em usina, 70% de solo e 30% de brita, compactada na energia do proctor intermediário (Execução, incluindo fornecimento da brita, escavação e carga do material de jazida; carga e descarga, espalhamento e compactação da mistura; exclui a aquisição do solo e transporte dos materiais e da mistura)</t>
  </si>
  <si>
    <t>Base, com mistura em usina, 80% de solo e 20% de argila, compactada na energia do proctor intermodificado (Execução, incluindo escavação e carga do material de jazida; carga e descarga, espalhamento e compactação da mistura; exclui escavação e carga da argila, aquisição do solo e transporte dos materiais e da mistura)</t>
  </si>
  <si>
    <t>Base, com mistura em usina, 80% de solo e 20% de argila, compactada na energia do proctor modificado (Execução, incluindo escavação e carga do material de jazida; carga e descarga, espalhamento e compactação da mistura; exclui escavação e carga da argila, aquisição do solo e transporte dos materiais e da mistura)</t>
  </si>
  <si>
    <t>Base, com mistura na pista, de bica corrida melhorada com 2% de cimento, compactada na energia do proctor intermediário (Execução, incluindo fornecimento e transporte do cimento, fornecimento da bica corrida, espalhamento, umidecimento, homogeneização e compactação da mistura; exclui o transporte da bica corrida)</t>
  </si>
  <si>
    <t>Base, com mistura na pista, de bica corrida melhorada com 2% de cimento, compactada na energia do proctor modificado (Execução, incluindo fornecimento e transporte do cimento, fornecimento da bica corrida, espalhamento, umidecimento, homogeneização e compactação da mistura; exclui o transporte da bica corrida)</t>
  </si>
  <si>
    <t>Base, com mistura na pista, de solo-cimento a 3% de cimento compactada na energia do proctor intermediário (Execução, incluindo fornecimento e transporte do cimento, escavação e carga do material de jazida, espalhamento, umidecimento, homogeneização e compactação da mistura;  exclui a aquisição do solo e transporte do material)</t>
  </si>
  <si>
    <t>Base, com mistura na pista, 67% de solo e 33% de bica corrida,  compactada na energia do proctor intermediário (Execução, incluindo fornecimento da bica corrida, escavação e carga do material de jazida, espalhamento, umidecimento, homogenização e compactação da mistura; exclui a aquisição do solo e transporte dos materiais)</t>
  </si>
  <si>
    <t>Base, com mistura na pista, 80% de solo e 20% de argila, compactada na energia do proctor intermodificado (Execução, incluindo  escavação, carga e descarga do material de jazida, espalhamento, umidecimento, homogenização e compactação da mistura; exclui escavação e carga da argila, aquisição do solo e transporte dos materiais)</t>
  </si>
  <si>
    <t>Base de solo com mistura em usina, compactada na energia do proctor intermediario (Execução, incluindo escavação, carga, descarga,  espalhamento e compactação da mistura; exclui aquisição e transporte do material e da mistura)</t>
  </si>
  <si>
    <t>Base de solo com mistura em usina, compactada na energia do proctor intermodificado (Execução, incluindo escavação, carga, descarga,  espalhamento e compactação da mistura; exclui aquisição e transporte do material e da mistura)</t>
  </si>
  <si>
    <t>Base de solo com mistura na pista, compactada na energia do proctor intermodificado (Execução, incluindo escavação, carga e descarga do material de jazida, espalhamento, umidecimento, homogenização e compactação da mistura; exclui aquisição e transporte do material)</t>
  </si>
  <si>
    <t>Base de solo sem mistura, compactada na energia do proctor intermediário (Execução, incluindo escavação, carga, descarga, espalhamento, umidecimento e compactação do material; exclui aquisição e transporte do material)</t>
  </si>
  <si>
    <t>Base de solo sem mistura, compactada na energia do proctor intermodificado (Execução, incluindo escavação, carga, descarga, espalhamento, umidecimento e compactação do material; exclui aquisição e transporte do material)</t>
  </si>
  <si>
    <t>Base de solo sem mistura, compactada na energia do proctor modificado (Execução, incluindo escavação, carga, descarga, espalhamento, umidecimento e compactação do material; exclui aquisição e transporte do material)</t>
  </si>
  <si>
    <t>Concreto betuminoso usinado a quente - CBUQ (Execução, incluindo usinagem, aplicação, espalhamento e compactação, fornecimento dos agregados e material betuminoso, exclui transporte dos agregados e do material betuminoso até usina e da massa pronta até a  pista)</t>
  </si>
  <si>
    <t>t</t>
  </si>
  <si>
    <t>Concreto betuminoso usinado a quente (faixa C) (Execução, incluindo usinagem, aplicação, espalhamento e compactação, fornecimento dos agregados; exclui o fornecimento e transporte do material betuminoso, o transporte dos agregados e o transporte da usina até a pista)</t>
  </si>
  <si>
    <t>Concreto betuminoso usinado a quente, modificado por borracha (faixa C) (Execução, incluindo usinagem, aplicação, espalhamento e compactação, fornecimento dos agregados; exclui o fornecimento e transporte do material betuminoso, o transporte dos agregados e o transporte da usina até a pista)</t>
  </si>
  <si>
    <t>Escavação e carga de material de jazida (inclusive expurgo e capeamento)</t>
  </si>
  <si>
    <t>Fresagem contínua de pavimento asfáltico (3cm)</t>
  </si>
  <si>
    <t>Fresagem descontínua de pavimento asfáltico (3cm)</t>
  </si>
  <si>
    <t>Imprimação (Execução e fornecimento do material betuminoso, exclusive transporte do material betuminoso)</t>
  </si>
  <si>
    <t>Imprimação sem fornecimento do material betuminoso (Execução, incluindo transporte do material betuminoso dentro do canteiro de obras)</t>
  </si>
  <si>
    <t>Lama asfaltica com espessura de 12,0 mm com fornecimento do material betuminoso (Execução, incluindo fornecimento e  transporte dentro do canteiro de obras  dos agregados e do material betuminoso)</t>
  </si>
  <si>
    <t>Lama asfaltica com espessura de 12,0 mm sem fornecimento do material betuminoso (Execução, incluindo fornecimento dos agregados e o transporte dentro do canteiro de obras do material betuminoso e dos agregados)</t>
  </si>
  <si>
    <t>Lama asfáltica com espessura de 6,0 mm com fornecimento do material betuminoso (Execução, incluindo fornecimento  e o transporte dentro do canteiro de obras dos agregados e do material betuminoso)</t>
  </si>
  <si>
    <t>Lama asfaltica com espessura de 6,0 mm sem fornecimento do material betuminoso (Execução, incluindo fornecimento dos agregados e o transporte dentro do canteiro de obras do material betuminoso e dos agregados)</t>
  </si>
  <si>
    <t>Micro-revestimento asfático a frio  com espessura de 12mm (Execução, incluindo o fornecimento de todos os materiais, exceto a emulsão)</t>
  </si>
  <si>
    <t>Micro-revestimento asfático a frio  (com espessura de 15mm (Execução, incluindo o fornecimento de todos os materiais, exceto a emulsão)</t>
  </si>
  <si>
    <t>Pavimento de alvenaria poliédrica com 8,0 cm de espessura (Execução, incluindo o fornecimento do material do colchão de assentamento e das pedras; exclui os transportes dos materiais)</t>
  </si>
  <si>
    <t>Pavimento de paralepípedo com 10,0 cm de espessura (Execução, incluindo o fornecimento do material do colchão de assentamento e das pedras; exclui os transportes dos materiais)</t>
  </si>
  <si>
    <t>Pintura de ligação (Execução e fornecimento do material betuminoso, exclusive transporte do material betuminoso)</t>
  </si>
  <si>
    <t>Pintura de ligação sem fornecimento do material betuminoso (Execução, incluindo o transporte do material betuminoso dentro do canteiro de obras)</t>
  </si>
  <si>
    <t>Pré-misturado a frio - PMF (Execução, incluindo usinagem, aplicação, espalhamento e compactação, fornecimento dos agregados e material betuminoso, exclui transporte dos agregados e do material betuminoso até usina e da massa pronta até a pista)</t>
  </si>
  <si>
    <t>Pré-misturado a frio (Execução, incluindo o fornecimento dos agregados, exclui o transporte dos materiais, o fornecimento e transporte do material betuminoso)</t>
  </si>
  <si>
    <t>Reciclagem e reconfecção do  pavimento com adição de 2% de cimento , compactada na energia do proctor intermediário (Execução, com reaproveitamento do material, incluindo fornecimento e transporte do cimento)</t>
  </si>
  <si>
    <t>Reciclagem e reconfecção do pavimento com  adição de 3% de cimento, compactada na energia do proctor intermediário (Execução com reaproveitamento do material , incluindo o fornecimento e transporte do cimento)</t>
  </si>
  <si>
    <t>Reforço do sub-leito com adição de 3% de cal e compactação à 100% (Execução, incluindo fornrcimento da cal, escavação, carga, descarga, homogenização, umidecimento, espalhamento e compactação do material)</t>
  </si>
  <si>
    <t>Reforço do sub-leito (Execução, incluindo escavação, carga, descarga, homogenização, umidecimento, espalhamento e compactação do material)</t>
  </si>
  <si>
    <t>Regularização do sub-leito (proctor intermediário)</t>
  </si>
  <si>
    <t>Regularização do sub-leito (proctor internormal)</t>
  </si>
  <si>
    <t>Regularização do sub-leito (proctor normal)</t>
  </si>
  <si>
    <t>Remoção e carga da camada de material granular do pavimento (base e/ou sub-base)</t>
  </si>
  <si>
    <t>Remoção e carga de todo pavimento existente</t>
  </si>
  <si>
    <t>Remoção e carga do revestimento asfaltico em pré-misturado ou concreto betuminoso usinado a quente</t>
  </si>
  <si>
    <t>Remoçao e carga do revestimento asfaltico em tratamento superficial</t>
  </si>
  <si>
    <t>Reperfilamento de pavimento (para CBUQ e pré-misturado a frio) (Aplicação com motoniveladora, exclui o fornecimento da massa)</t>
  </si>
  <si>
    <t>Sub-base de solo, com mistura na pista, compactada na energia de proctor intermodificado (Execução, incluindo escavação, carga e descarga do material de jazida, espalhamento, umidecimento, homogenização e compactação da mistura; exclui aquisição e transporte do material)</t>
  </si>
  <si>
    <t>Sub-base de solo, com mistura na pista, compactada na energia do proctor intermediário (Execução, incluindo escavação, carga e descarga do material de jazida, espalhamento, umidecimento, homogenização e compactação da mistura; exclui aquisição e transporte do material)</t>
  </si>
  <si>
    <t>Sub-base, sem mistura, compactada na energia de proctor intermodificado (Execução, incluindo escavação, carga, descarga, espalhamento, umidecimento e compactação do material; exclui aquisição e transporte do material)</t>
  </si>
  <si>
    <t>Sub-base, sem mistura, compactada na energia do proctor intermediário (Execução, incluindo escavação, carga, descarga, espalhamento, umidecimento e compactação do material; exclui aquisição e transporte do material)</t>
  </si>
  <si>
    <t>Sub-base, sem mistura, compactado na energia do proctor modificado (Execução, incluindo escavação, carga, descarga, espalhamento, umidecimento e compactação do material; exclui aquisição e transporte do material)</t>
  </si>
  <si>
    <t>Tratamento anti-pó (Execução, incluindo o fornecimento da areia)</t>
  </si>
  <si>
    <t>Tratamento superficial duplo com aplicação de emulsão asfáltica modificada por polímero (Execução, incluindo fornecimento e limpeza dos agregados)</t>
  </si>
  <si>
    <t>Tratamento superficial duplo com banho diluído e fornecimento do material betuminoso (Execução, incluindo fornecimento e limpeza dos agregados e fornecimento do material betuminoso, exclusive transporte do material betuminoso)</t>
  </si>
  <si>
    <t>Tratamento superficial duplo com banho diluído (Execução, incluindo fornecimento e limpeza dos agregados)</t>
  </si>
  <si>
    <t>Tratamento superficial simples com banho diluído (Execução, incluindo fornecimento e limpeza dos agregados)</t>
  </si>
  <si>
    <t>Tratamento superficial simples com banho diluído (Execução, incluindo fornecimento e limpeza dos agregados e fornecimento do material betuminoso, exclusive transporte do material betuminoso)</t>
  </si>
  <si>
    <t>Tratamento superficial triplo com banho diluído (Execução, incluindo fornecimento e limpeza dos agregados e transporte do material betuminoso dentro do canteiro de obras)</t>
  </si>
  <si>
    <t>Usinagem de concreto betuminoso usinado a quente (faixa C) (Execução, incluindo o fornecimento dos agregados; exclui o fornecimento e transporte do material betuminoso e o transporte dos agregados)</t>
  </si>
  <si>
    <t>Usinagem de concreto betuminoso usinado a quente para reperfilamento  (faixa C) (Execução, incluindo o fornecimento dos agregados; exclui o fornecimento e transporte do material betuminoso e o transporte dos agregados)</t>
  </si>
  <si>
    <t>Usinagem de pré-misturado a frio (Execução, incluindo o fornecimento dos agregados)</t>
  </si>
  <si>
    <t>Pavimento de Concreto</t>
  </si>
  <si>
    <t>Cordão trapezoidal de concreto nas dimensões 15x12 cm e h=35 cm (Fck &gt;=35 MPa) (Execução, incluindo o fornecimento e transporte de todos os materiais)</t>
  </si>
  <si>
    <t>Remoção de blocos sextavados (Bloquetes)</t>
  </si>
  <si>
    <t>Remoção manual de calçamento intertravado</t>
  </si>
  <si>
    <t>Sinalização Horizontal</t>
  </si>
  <si>
    <t>Balizador de lâmina flexivel de PVC, tipo SV-BLF (Execução, incluindo fornecimento e transporte de todos  materiais)</t>
  </si>
  <si>
    <t>Banda rugosa em concreto betuminoso usinado a quente com  fornecimento do material betuminoso (Execução, incluindo o fornecimento e transporte dos agregados, material betuminoso e pintura  de ligação)</t>
  </si>
  <si>
    <t>Banda rugosa em pré-misturado a frio com fornecimento do material betuminoso (execução incluindo o fornecimento e transporte dos agregados, material betuminoso e pintura de ligação)</t>
  </si>
  <si>
    <t>Banda rugosa em pré-misturado a frio sem fornecimento do material betuminoso (Execução, incluindo o fornecimento dos agregados e pintura  de ligação)</t>
  </si>
  <si>
    <t>Braço projetado com altura maior ou igual à 5,50 metros e vão de 3,80 metros (Execução, incluindo instalação, base de concreto, chumbadores, colocação da placa,fornecimento e transporte dos  materiais)</t>
  </si>
  <si>
    <t>Colocação de placas</t>
  </si>
  <si>
    <t>Linhas de resina acrilica de  0,6mm  de espessura e Largura  = 0,10m (Execução, incluindo pré-marcação, fornecimento e transporte de todos os materiais)</t>
  </si>
  <si>
    <t>Linhas de resina acrilica 0,6mm com Largura &gt; 0,30m (execução, inclusive pré-marcação, fornecimento e transporte de todos os materiais)</t>
  </si>
  <si>
    <t>Linhas de resina acrilica 0,6mm de espessura e  Largura = 0,30m (execução, inclusive pré-marcação, fornecimento e transporte de todos os materiais)</t>
  </si>
  <si>
    <t>Linhas de resina acrilica 0,6mm de espessura e Largura  = 0,08m (Execução, inclusive pré-marcação, fornecimento e transporte de todos os materiais)</t>
  </si>
  <si>
    <t>Linhas de resina acrilica 0,6mm de espessura e Largura  = 0,20m (execução, inclusive pré-marcação, fornecimento e transporte de todos os materiais)</t>
  </si>
  <si>
    <t>Placa de aço carbono com película refletiva grau diamante tipo X da ABNT - Escudo (Execução, incluindo fornecimento transporte de todos  materiais, inclusive poste de sustentação)</t>
  </si>
  <si>
    <t>Placa de aço carbono com película refletiva grau diamante tipo X da ABNT - Marcador de Perigo 0,30 x 0,90 m (Execução, incluindo fornecimento transporte de todos  materiais, inclusive poste de sustentação)</t>
  </si>
  <si>
    <t>Placa de aço carbono com película refletiva grau diamante tipo X da ABNT - Marco Quilométrico (Execução, incluindo fornecimento transporte de todos  materiais, inclusive poste de sustentação)</t>
  </si>
  <si>
    <t>Placa de aço carbono com película refletiva grau diamante tipo X da ABNT - Placa Circular (Execução, incluindo fornecimento e transporte de todos os materiais, inclusive poste de sustentação)</t>
  </si>
  <si>
    <t>Placa de aço carbono com película refletiva grau diamante tipo X da ABNT - Placa octogonal (Execução, incluindo fornecimento e transporte de todos os materiais, inclusive postes de sustentação)</t>
  </si>
  <si>
    <t>Placa de aço carbono com película refletiva grau diamante tipo X da ABNT - Placa quadrada (Execução, incluindo fornecimento e transporte de todos os materiais, inclusive poste de sustentação)</t>
  </si>
  <si>
    <t>Placa de aço carbono com película refletiva grau diamante tipo X da ABNT - Placa Retangular (Execução, incluindo fornecimento e transporte de todos os materiais, inclusive poste de sustentação)</t>
  </si>
  <si>
    <t>Placa de aço carbono com película refletiva grau diamante tipo X da ABNT - Placa triangular (Execução, incluindo fornecimento e transporte de todos os materiais, inclusive poste de sustentação)</t>
  </si>
  <si>
    <t>Placa de aço carbono com película refletiva grau diamante tipo X da ABNT, com suporte de madeira - Marcador de Alinhamento (Execução, incluindo fornecimento transporte de todos  materiais, inclusive poste de sustentação)</t>
  </si>
  <si>
    <t>Pré-marcação para linhas de sinalização horizontal por alinhamento (Execução, incluindo fornecimento e transporte de todos os materiais Eixo, bordo esquerdo e bordo direito)</t>
  </si>
  <si>
    <t>Setas, simbolos e dizeres de resina acrílica 0,6mm de espessura (Execução, incluindo pré-marcação, fornecimento e transporte de todos os materiais)</t>
  </si>
  <si>
    <t>Tacha refletiva tipo SHTRP, com catadióptrico em apenas uma face (Execução, incluindo fornecimento, colocação e transporte de todos os materiais)</t>
  </si>
  <si>
    <t>Tacha refletiva tipo SHTRP, com catadióptrico nas duas faces (Execução, incluindo fornecimento, colocação e transporte de todos os materiais)</t>
  </si>
  <si>
    <t>Tachão refletivo  tipo SHTRG, com catadióptrico nas duas faces (Execução, incluindo fornecimento, colocação e transporte de todos os materiais)</t>
  </si>
  <si>
    <t>Tachão refletivo tipo SHTRG, com catadióptrico em apenas uma face (Execução, incluindo fornecimento, colocação e transporte de todos os materiais)</t>
  </si>
  <si>
    <t>Sinalização Vertical</t>
  </si>
  <si>
    <t>Braço projetado com altura maior ou igual à 5,50 metros e vão de 4,80 metros (Execução, incluindo instalação, base de concreto, chumbadores, colocação da placa, fornecimento e transporte dos  materiais)</t>
  </si>
  <si>
    <t>Defensa Singela semi-maleável SV-DSM-02 (Execução, incluindo fornecimento, colocação e transporte de todos os materiais)</t>
  </si>
  <si>
    <t>Placa de aço carbono com película refletiva alta intensidade prismática tipo III da ABNT  - Marcador de Alinhamento (Execução, incluindo fornecimento e transporte de todos os materiais, inclusive postes de sustentação)</t>
  </si>
  <si>
    <t>Placa de aço carbono com película refletiva alta intensidade prismática tipo III da ABNT - Escudo (Execução, incluindo fornecimento e transporte de todos os materiais, inclusive postes de sustentação)</t>
  </si>
  <si>
    <t>Placa de aço carbono com película refletiva alta intensidade prismática tipo III da ABNT - Marcador de perigo 0,30x0,90 m (Execução, incluindo fornecimento e transporte de todos os materiais, inclusive poste de sustentação)</t>
  </si>
  <si>
    <t>Placa de aço carbono com película refletiva alta intensidade prismática tipo III da ABNT - Marco quilométrico (Execução, incluindo fornecimento e transporte de todos os materiais, inclusive postes de sustentação)</t>
  </si>
  <si>
    <t>Placa de aço carbono com película refletiva alta intensidade prismática tipo III da ABNT - Placa circular (execução, incluindo fornecimento e transporte de todos os materiais, inclusive postes de sustentação)</t>
  </si>
  <si>
    <t>Placa de aço carbono com película refletiva alta intensidade prismática tipo III da ABNT - Placa octogonal (execução, incluindo fornecimento e transporte de todos os materiais, inclusive postes de sustentação)</t>
  </si>
  <si>
    <t>Placa de aço carbono com película refletiva alta intensidade prismática tipo III da ABNT - Placa quadrada (Execução, incluindo fornecimento e transporte de todos os materiais, inclusive postes de sustentação)</t>
  </si>
  <si>
    <t>Placa de aço carbono com película refletiva alta intensidade prismática tipo III da ABNT - Placa retangular (Execução, incluindo fornecimento e transporte de todos os materiais, inclusive postes de sustentação)</t>
  </si>
  <si>
    <t>Placa de aço carbono com película refletiva alta intensidade prismática tipo III da ABNT - Placa triangular (execução, incluindo fornecimento e transporte de todos os materiais, inclusive postes de sustentação)</t>
  </si>
  <si>
    <t>Placa de aço carbono com película refletiva grau técnico tipo I da ABNT - Escudo (Execução, incluindo fornecimento e transporte de todos os materiais, inclusive poste de sustentação)</t>
  </si>
  <si>
    <t>Placa de aço carbono com película refletiva grau técnico tipo I da ABNT - Marcador de Alinhamento (Execução, incluindo fornecimento e transporte de todos os materiais, inclusive poste de sustentação)</t>
  </si>
  <si>
    <t>Placa de aço carbono com película refletiva grau técnico tipo I da ABNT - Marcador de Perigo 0,30 x 0,90m (Execução, incluindo fornecimento e transporte de todos os materiais, inclusive poste de sustentação)</t>
  </si>
  <si>
    <t>Placa de aço carbono com película refletiva grau técnico tipo I da ABNT - Marco Quilométrico (Execução, incluindo fornecimento e transporte de todos os materiais, inclusive poste de sustentação)</t>
  </si>
  <si>
    <t>Placa de aço carbono com película refletiva grau técnico tipo I da ABNT - Placa Circular (Execução, incluindo fornecimento e transporte de todos os materiais, inclusive poste de sustentação)</t>
  </si>
  <si>
    <t>Placa de aço carbono com película refletiva grau técnico tipo I da ABNT - Placa Octogonal (Execução, incluindo fornecimento e transporte de todos os materiais, inclusive poste de sustentação)</t>
  </si>
  <si>
    <t>Placa de aço carbono com película refletiva grau técnico tipo I da ABNT - Placa Quadrada (Execução, incluindo fornecimento e transporte de todos os materiais, inclusive poste de sustentação)</t>
  </si>
  <si>
    <t>Placa de aço carbono com película refletiva grau técnico tipo I da ABNT - Placa Retangular (Execução, incluindo fornecimento e transporte de todos os materiais, inclusive poste de sustentação)</t>
  </si>
  <si>
    <t>Placa de aço carbono com película refletiva grau técnico tipo I da ABNT - Placa Triangular (Execução, incluindo fornecimento e transporte de todos os materiais, inclusive poste de sustentação)</t>
  </si>
  <si>
    <t>Remoção de placas</t>
  </si>
  <si>
    <t>Conservação</t>
  </si>
  <si>
    <t>Arborização com o fornecimento e transporte da muda ((Execução, incluindo escavação, fornecimento e transporte da muda)</t>
  </si>
  <si>
    <t>Armação de aço tipo CA-50 (Execução, incluindo preparo, dobragem, colocação nas formas e transporte de todos os materiais)</t>
  </si>
  <si>
    <t>Caiação a duas demãos (Execução, incluindo fornecimento e transporte de todos os materiais)</t>
  </si>
  <si>
    <t>Capina (Execução, incluindo remoção do material até 5 km)</t>
  </si>
  <si>
    <t>ha</t>
  </si>
  <si>
    <t>Cerca de arame farpado, tipo OC.CA-01 (com 4 fios e mourão de madeira com espaçamento de 2,5 metros) ((Execução, incluindo escavação , fornecimento, assentamento e transporte de todos os materiais)</t>
  </si>
  <si>
    <t>Conformação das caixas de empréstimos e jazidas (Execução, incluindo regularização, fornecimento e transporte de todos os materiais)</t>
  </si>
  <si>
    <t>Conformação do leito estradal, inclusive umidecimento</t>
  </si>
  <si>
    <t>Conformação e proteção dos locais de bota fora (Execução, incluindo regularização, fornecimento e transporte de todos os materiais)</t>
  </si>
  <si>
    <t>Encascalhamento (Execução, incluindo escavação, carga e descarga, umidecimento e espalhamento do material)</t>
  </si>
  <si>
    <t>Estocagem da camada vegetal de caixas de emprestimo e jazidas</t>
  </si>
  <si>
    <t>Horas de servente</t>
  </si>
  <si>
    <t>Limpeza de bueiros (Execução, incluindo remoção do material para local adequado)</t>
  </si>
  <si>
    <t>hxh</t>
  </si>
  <si>
    <t>Limpeza de dispositivo de drenagem superficial (Execução, incluindo capina lateral na largura de 0,20 m  e remoção de entulho)</t>
  </si>
  <si>
    <t>Limpeza mecânica de bueiros por hidrojateamento, com obstrução média - Ø 0,40m</t>
  </si>
  <si>
    <t>Limpeza mecânica de bueiros por hidrojateamento, com obstrução média - Ø 0,60m</t>
  </si>
  <si>
    <t>Limpeza mecânica de bueiros por hidrojateamento, com obstrução média - Ø 0,80m</t>
  </si>
  <si>
    <t>Limpeza mecânica de bueiros por hidrojateamento, com obstrução média - Ø 1,00m</t>
  </si>
  <si>
    <t>Mata-Burro em trilhos tipo OC.MB-01 (Execução, incluindo escavação, fornecimento e transporte de todos os materiais)</t>
  </si>
  <si>
    <t>Passeio de concreto (FCK &gt;= 11 MPa - espessura de 6 cm) (Execução, incluindo fornecimento e transporte de todos os materiais)</t>
  </si>
  <si>
    <t>Porteira tipo OC.PT (Execução, incluindo escavação , fornecimento, assentamento e transporte dos  materiais)</t>
  </si>
  <si>
    <t>Reconfecção de cerca com reaproveitamento de 70% de materiais (Execução, incluindo fornecimento, assentamento e transporte de todos os materiais)</t>
  </si>
  <si>
    <t>Remanejamento de cerca, com aproveitamento do material (Execução, incluindo escavação e assentamento de todos os materiais)</t>
  </si>
  <si>
    <t>Remendo profundo - recomposição da camada granular (Execução, incluindo remoção de camada granular e revestimento betuminoso, transporte para bota-fora, escavação e carga do material granular)</t>
  </si>
  <si>
    <t>Remendo superficial (Execução, incluindo escavação e carga do material granular)</t>
  </si>
  <si>
    <t>Remoção de cercas</t>
  </si>
  <si>
    <t>Remoção de Mata-Burro</t>
  </si>
  <si>
    <t>Reposição de camada vegetal em caixa de empréstimo e jazidas</t>
  </si>
  <si>
    <t>Revestimento vegetal com gramas em placas (Execução, incluindo fornecimento, umidecimento, corte e carga da grama, adubação e plantio)</t>
  </si>
  <si>
    <t>Revestimento vegetal com semeadura manual (Execução, incluindo fornecimento e transporte de todos os materiais)</t>
  </si>
  <si>
    <t>Roçada manual leve (Execução, incluindo remoção do material até 5 km)</t>
  </si>
  <si>
    <t>Roçada manual pesada (Execução, incluindo remoção do material até 5 km)</t>
  </si>
  <si>
    <t>Roçada mecanizada (Execução, incluindo remoção do material até 5 km)</t>
  </si>
  <si>
    <t>Tapa buraco - aplicação da massa (Execução, incluindo pintura de ligação)</t>
  </si>
  <si>
    <t>Tapa-buraco com concreto betuminoso usinado a quente ((Execução incluindo usinagem, pintura de ligação, aplicação da massa, fornecimento e transporte dos agregados, exclui fornecimento e transporte do material betuminoso)</t>
  </si>
  <si>
    <t>Tapa-buraco com PMF com fornecimento do material betuminoso (Execução incluindo usinagem, aplicação da massa, pintura de ligação, fornecimento e transporte dos agregados e do material betuminoso)</t>
  </si>
  <si>
    <t>Transporte da grama</t>
  </si>
  <si>
    <t>m2*Km</t>
  </si>
  <si>
    <t>Transporte de agregados para conservação. Distância média de transporte &lt;= 10,00 km</t>
  </si>
  <si>
    <t>Transporte de agregados para conservação. Distância média de transporte &gt; 50,10 km</t>
  </si>
  <si>
    <t>Transporte de agregados para conservação. Distância média de transporte de 10,10 a 15,00 km</t>
  </si>
  <si>
    <t>Transporte de agregados para conservação. Distância média de transporte de 15,10 a 20,00 km</t>
  </si>
  <si>
    <t>Transporte de agregados para conservação. Distância média de transporte de 20,10 a 25,00 km</t>
  </si>
  <si>
    <t>Transporte de agregados para conservação. Distância média de transporte de 25,10 a 30,00 km</t>
  </si>
  <si>
    <t>Transporte de agregados para conservação. Distância média de transporte de 30,10 a 40,00 km</t>
  </si>
  <si>
    <t>Transporte de agregados para conservação. Distância média de transporte de 40,10 a 50,00 km</t>
  </si>
  <si>
    <t>Transporte de Concreto Betuminoso Usinado a Quente.  Distância média de transporte &lt;= 10,0 km (volume compactado)</t>
  </si>
  <si>
    <t>m3*km</t>
  </si>
  <si>
    <t>Transporte de Concreto Betuminoso Usinado a Quente.  Distância média de transporte &gt; 50,00 km (volume compactado)</t>
  </si>
  <si>
    <t>Transporte de Concreto Betuminoso Usinado a Quente.  Distância média de transporte de 10,10 a 15,00 km (volume compactado)</t>
  </si>
  <si>
    <t>Transporte de Concreto Betuminoso Usinado a Quente.  Distância média de transporte de 15,10 a 20,00 km (volume compactado)</t>
  </si>
  <si>
    <t>Transporte de Concreto Betuminoso Usinado a Quente.  Distância média de transporte de 30,10 a 40,00 km (volume compactado)</t>
  </si>
  <si>
    <t>Transporte de Concreto Betuminoso Usinado a Quente.  Distância média de transporte de 40,10 a 50,00 km (volume compactado)</t>
  </si>
  <si>
    <t>Transporte de concreto betuminoso usinado a quente. Distância média de transporte &lt;= 10,00 km (Densidade de material solto)</t>
  </si>
  <si>
    <t>Transporte de concreto betuminoso usinado a quente. Distância média de transporte &gt;= 50,10 km (Densidade de material solto)</t>
  </si>
  <si>
    <t>Transporte de concreto betuminoso usinado a quente. Distância média de transporte de 10,10 a 15,00 km (Densidade de material solto)</t>
  </si>
  <si>
    <t>Transporte de concreto betuminoso usinado a quente. Distância média de transporte de 15,10 a 20,00 km (Densidade de material solto)</t>
  </si>
  <si>
    <t>Transporte de concreto betuminoso usinado a quente. Distância média de transporte de 20,10 a 25,00 km (densidade de material solto)</t>
  </si>
  <si>
    <t>Transporte de Concreto Betuminoso Usinado a Quente. Distância média de transporte de 20,10 a 25,00 km (volume compactado)</t>
  </si>
  <si>
    <t>Transporte de concreto betuminoso usinado a quente. Distância média de transporte de 25,10 a 30,00 km (Densidade de material solto)</t>
  </si>
  <si>
    <t>Transporte de Concreto Betuminoso Usinado a Quente. Distância média de transporte de 25,10 a 30,00 km (volume compactado)</t>
  </si>
  <si>
    <t>Transporte de concreto betuminoso usinado a quente. Distância média de transporte de 30,10 a 40,00 km (Densidade de material solto)</t>
  </si>
  <si>
    <t>Transporte de concreto betuminoso usinado a quente. Distância média de transporte de 40,10 a 50,00 km (Densidade de material solto)</t>
  </si>
  <si>
    <t>Transporte de material de jazida para conservação. Distância média de transporte   &lt;= 10,00 km</t>
  </si>
  <si>
    <t>Transporte de material de jazida para conservação. Distância média de transporte &gt; 50,10 km</t>
  </si>
  <si>
    <t>Transporte de material de jazida para conservação. Distância média de transporte de 10,10 a 15,00 km</t>
  </si>
  <si>
    <t>Transporte de material de jazida para conservação. Distância média de transporte de 15,10 a 20,00 km</t>
  </si>
  <si>
    <t>Transporte de material de jazida para conservação. Distância média de transporte de 20,10 a 25,00 km</t>
  </si>
  <si>
    <t>Transporte de material de jazida para conservação. Distância média de transporte de 25,10 a 30,00 km</t>
  </si>
  <si>
    <t>Transporte de material de jazida para conservação. Distância média de transporte de 30,10 a 40,00 km</t>
  </si>
  <si>
    <t>Transporte de material de jazida para conservação. Distância média de transporte de 40,10 a 50,00 km</t>
  </si>
  <si>
    <t>Transporte de material de qualquer natureza. Distância média de transporte &lt;= 10,00 km</t>
  </si>
  <si>
    <t>Transporte de material de qualquer natureza. Distância média de transporte &gt;= 50,10 km</t>
  </si>
  <si>
    <t>Transporte de material de qualquer natureza. Distância média de transporte de 10,10 a 15,00 km</t>
  </si>
  <si>
    <t>Transporte de material de qualquer natureza. Distância média de transporte de 15,10 a 20,00 km</t>
  </si>
  <si>
    <t>Transporte de material de qualquer natureza. Distância média de transporte de 20,10 a 25,00 km</t>
  </si>
  <si>
    <t>Transporte de material de qualquer natureza. Distância média de transporte de 25,10 a 30,00 km</t>
  </si>
  <si>
    <t>Transporte de material de qualquer natureza. Distância média de transporte de 30,10 a 40,00 km</t>
  </si>
  <si>
    <t>Transporte de material de qualquer natureza. Distância média de transporte de 40,10 a 50,00 km</t>
  </si>
  <si>
    <t>Transporte de pré-misturado a frio. Distância média de transporte &lt;= 10,0 km (Densidade material solto)</t>
  </si>
  <si>
    <t>Transporte de pré-misturado a frio. Distância média de transporte &lt;= 10,0 km (volume compactado)</t>
  </si>
  <si>
    <t>Transporte de pré-misturado a frio. Distância média de transporte &gt; 50,00 km  (volume compactado)</t>
  </si>
  <si>
    <t>Transporte de pré-misturado a frio. Distância média de transporte &gt; 50,00 km (Densidade de material solto)</t>
  </si>
  <si>
    <t>Transporte de pré-misturado a frio. Distância média de transporte de 10,10 a 15,00 km  (volume compactado)</t>
  </si>
  <si>
    <t>Transporte de pré-misturado a frio. Distância média de transporte de 10,10 a 15,00 km (Densidade de material solto)</t>
  </si>
  <si>
    <t>Transporte de pré-misturado a frio. Distância média de transporte de 15,10 a 20,00 km  (volume compactado)</t>
  </si>
  <si>
    <t>Transporte de pré-misturado a frio. Distância média de transporte de 15,10 a 20,00 km (Densidade de material solto)</t>
  </si>
  <si>
    <t>Transporte de pré-misturado a frio. Distância média de transporte de 20,10 a 25.00 km  (volume compactado)</t>
  </si>
  <si>
    <t>Transporte de pré-misturado a frio. Distância média de transporte de 20,10 a 25.00 km (Densidade de material solto)</t>
  </si>
  <si>
    <t>Transporte de pré-misturado a frio. Distância média de transporte de 25,10 a 30,00 km  (volume compactado)</t>
  </si>
  <si>
    <t>Transporte de pré-misturado a frio. Distância média de transporte de 25,10 a 30,00 km (Densidade de material solto)</t>
  </si>
  <si>
    <t>Transporte de pré-misturado a frio. Distância média de transporte de 30,10 a 40,00 km  (volume compactado)</t>
  </si>
  <si>
    <t>Transporte de pré-misturado a frio. Distância média de transporte de 30,10 a 40,00 km (Densidade de material solto)</t>
  </si>
  <si>
    <t>Transporte de pré-misturado a frio. Distância média de transporte de 40,10 a 50,00 km  (volume compactado)</t>
  </si>
  <si>
    <t>Transporte de pré-misturado a frio. Distância média de transporte de 40,10 a 50,00 km (Densidade de material solto)</t>
  </si>
  <si>
    <t>Usinagem de CBUQ para tapa buraco (Execução, incluindo fornecimento e transporte dos agregados e do material betuminoso)</t>
  </si>
  <si>
    <t>Usinagem de concreto betuminoso usinado a quente para tapa-buraco (Execução, incluindo fornecimento dos agregados, exclui fornecimento e transporte do material betuminoso)</t>
  </si>
  <si>
    <t>Usinagem de pré-misturado a frio para tapa-buraco sem fornecimento do material betuminoso (Execução, incluindo fornecimento dos agregados, exclui fornecimento e transporte do material betuminoso)</t>
  </si>
  <si>
    <t>Obras de Arte Especiais</t>
  </si>
  <si>
    <t>Andaime suspenso com piso em pranchas de madeira (Execução, incluindo o fornecimento e transporte dos materiais)</t>
  </si>
  <si>
    <t>Aparelhos de apoio em neoprene fretado (Execução, incluindo a aplicação, fornecimento e transporte dos materiais)</t>
  </si>
  <si>
    <t>Apicoamento manual em concreto</t>
  </si>
  <si>
    <t>Argamassa de cimento e areia traço 1:3 (Execução, incluindo fornecimento e transporte de todos os materiais)</t>
  </si>
  <si>
    <t>Armação: Aço CA-50 (Execução, incluindo preparo, dobragem, colocação nas formas e transporte de todos os materiais)</t>
  </si>
  <si>
    <t>Armação: Aço CA-60 (Execução, incluindo preparo, dobragem, colocação nas formas e transporte de todos os materiais)</t>
  </si>
  <si>
    <t>Barreira simples de concreto armado tipo new jersey (Execução, incluindo  fornecimento e transporte de todos os materiais)</t>
  </si>
  <si>
    <t>Caiação a três demãos (Execução, incluindo o fornecimento e transporte de todos os materiais)</t>
  </si>
  <si>
    <t>Cantoneira metálica de dimensões  2"x2"x5/16" (Execução, incluindo fornecimento e transporte de todos os materiais)</t>
  </si>
  <si>
    <t>Cantoneira metálica de dimensões 3" x 3" x 3/8" (Execução, incluindo o fornecimento e transporte de todos os materiais)</t>
  </si>
  <si>
    <t>Cantoneira metálica de dimensões 4" x 4" x 1/2" (Execução, incluindo o fornecimento e transporte de todos os materiais)</t>
  </si>
  <si>
    <t>Cantoneira metálica de dimensões 4" x 4" x 3/8" (Execução, incluindo o fornecimento e transporte de todos os materiais)</t>
  </si>
  <si>
    <t>Cimbramento: escoramento em madeira (Execução, incluindo o fornecimento e transporte de todos os materiais)</t>
  </si>
  <si>
    <t>Concreto ciclópico de  cimento portland com 30% de pedra de mão, Fck &gt;= 10 MPa (Execução, incluindo o fornecimento e transporte dos agregados)</t>
  </si>
  <si>
    <t>Concreto ciclópico de  cimento portland com 30% pedra de mão, Fck = 13,5 MPa (Execução, incluindo o fornecimento e transporte dos agregados)</t>
  </si>
  <si>
    <t>Concreto ciclópico de cimento portland com 30% pedra de mão, Fck= 15,0 MPa (Execução, incluindo o fornecimento e transporte dos agregados)</t>
  </si>
  <si>
    <t>Concreto ciclópico Fck &gt; 13,5 MPa, com 30% pedra de mão (Execução, incluindo o fornecimento de todos os materiais, exclui o transporte dos agregados)</t>
  </si>
  <si>
    <t>Concreto de cimento Portland, Fck &gt;= 11,0 MPa (Execução, incluindo o fornecimento e transporte dos agregados)</t>
  </si>
  <si>
    <t>Concreto de cimento Portland, Fck &gt;= 13,5 MPa (Execução, incluindo o fornecimento e transporte dos agregados)</t>
  </si>
  <si>
    <t>Concreto de cimento Portland, Fck &gt;= 15,0 MPa (Execução, incluindo o fornecimento e transporte dos agregados)</t>
  </si>
  <si>
    <t>Concreto de cimento Portland, Fck &gt;= 16,0 MPa (Execução, incluindo o fornecimento e transporte dos agregados)</t>
  </si>
  <si>
    <t>Concreto de cimento Portland, Fck &gt;= 18,0 MPa (Execução, incluindo o fornecimento e transporte dos agregados)</t>
  </si>
  <si>
    <t>Concreto de cimento Portland Fck &gt;= 20,0 MPa (Execução, incluindo o fornecimento e transporte dos agregados)</t>
  </si>
  <si>
    <t>Concreto de cimento Portland, Fck &gt;= 21,0 MPa (Execução, incluindo o fornecimento e transporte dos agregados)</t>
  </si>
  <si>
    <t>Concreto de cimento Portland, Fck &gt;= 25,0 MPa (Execução, incluindo o fornecimento e transporte dos agregados)</t>
  </si>
  <si>
    <t>Concreto de cimento Portland, Fck &gt;= 30,0 MPa (Execução, incluindo o fornecimento e transporte dos agregados)</t>
  </si>
  <si>
    <t>Concreto de pavimentação com Fck &gt;= 25 Mpa (Execução, incluindo o fornecimento de todos os materiais, exclui o transporte dos agregados)</t>
  </si>
  <si>
    <t>Concreto estrutural com resistência Fck &gt;= 13,5 MPa (Execução, incluindo o fornecimento de todos os materiais, exclui o transporte dos agregados)</t>
  </si>
  <si>
    <t>Concreto estrutural com resistência Fck &gt;= 15,0 MPa (Execução, incluindo o fornecimento de todos os materiais, exclui o transporte dos agregados)</t>
  </si>
  <si>
    <t>Concreto estrutural com resistência Fck &gt;= 16,0 MPa (Execução, incluindo o fornecimento de todos os materiais, exclui o transporte dos agregados)</t>
  </si>
  <si>
    <t>Concreto estrutural com resistência Fck &gt;= 18,0 MPa (Execução, incluindo o fornecimento de todos os materiais, exclui o transporte dos agregados)</t>
  </si>
  <si>
    <t>Concreto estrutural com resistência Fck &gt;= 20,0 Mpa (Execução, incluindo o fornecimento de todos os materiais, exclui o transporte dos agregados)</t>
  </si>
  <si>
    <t>Concreto estrutural com resistência Fck &gt;= 21 Mpa (Execução, incluindo o fornecimento de todos os materiais, exclui o transporte dos agregados)</t>
  </si>
  <si>
    <t>Concreto estrutural com resistência Fck &gt;= 25,0 Mpa (Execução, incluindo o fornecimento de todos os materiais, exclui o transporte dos agregados)</t>
  </si>
  <si>
    <t>Concreto estrutural com resistência Fck &gt;= 30,0 Mpa (Execução, incluindo o fornecimento de todos os materiais, exclui o transporte dos agregados)</t>
  </si>
  <si>
    <t>Concreto magro de cimento portland Fck &gt;= 10,0 MPa (Execução, incluindo o fornecimento e transporte dos agregados)</t>
  </si>
  <si>
    <t>Concreto magro Fck &gt;= 10,0 MPa (Execução, incluindo o fornecimento de todos os materiais, exclui o transporte dos agregados)</t>
  </si>
  <si>
    <t>Demolição de concreto simples</t>
  </si>
  <si>
    <t>Demolição de guarda-corpo, incluindo a remoção do material demolido (Execução, incluindo carga e transporte do material demolido)</t>
  </si>
  <si>
    <t>Demolição de pavimento de concreto (Execução, incluindo a remoção do material demolido)</t>
  </si>
  <si>
    <t>Demolição manual de concreto armado</t>
  </si>
  <si>
    <t>Demolição mecânica de concreto armado</t>
  </si>
  <si>
    <t>Dreno de PVC ø = 100 mm, comprimento unitário = 35 cm (Execução, incluindo o fornecimento e transporte de todos os materiais)</t>
  </si>
  <si>
    <t>Dreno de PVC ø = 100 mm, comprimento unitário = 40 cm (Execução, incluindo o fornecimento e transporte de todos os materiais)</t>
  </si>
  <si>
    <t>Dreno de PVC ø = 100 mm, comprimento unitário = 45 cm (Execução, incluindo o fornecimento e transporte de todos os materiais)</t>
  </si>
  <si>
    <t>Dreno de PVC ø = 100mm, comprimento unitário = 0,60m (Execução, incluindo o fornecimento e transporte de todos os materiais)</t>
  </si>
  <si>
    <t>Dreno de PVC ø = 50 mm, comprimento unitário = 30 cm (Execução, incluindo o fornecimento e transporte de todos os materiais)</t>
  </si>
  <si>
    <t>Dreno de PVC ø = 50 mm, comprimento unitário = 35 cm (Execução, incluindo o fornecimento e transporte de todos os materiais)</t>
  </si>
  <si>
    <t>Dreno de PVC ø = 50 mm, comprimento unitário = 40 cm (Execução, incluindo o fornecimento e transporte de todos os materiais)</t>
  </si>
  <si>
    <t>Dreno de PVC ø = 75 mm, comprimento unitário = 15 cm (Execução, incluindo o fornecimento e transporte de todos os materiais)</t>
  </si>
  <si>
    <t>Dreno de PVC ø = 75 mm, comprimento unitário = 30 cm (Execução, incluindo o fornecimento e transporte de todos os materiais)</t>
  </si>
  <si>
    <t>Dreno de PVC ø = 75 mm, comprimento unitário = 35 cm (Execução, incluindo o fornecimento e transporte de todos os materiais)</t>
  </si>
  <si>
    <t>Dreno de PVC ø = 75 mm, comprimento unitário = 40 cm (Execução, incluindo o fornecimento e transporte de todos os materiais)</t>
  </si>
  <si>
    <t>Ensecadeira de estacas prancha (Execução, incluindo o fornecimento e transporte de todos os materiais)</t>
  </si>
  <si>
    <t>Escoramento descontínuo de valas (Execução, incluindo fornecimento e transporte de todos os materiais)</t>
  </si>
  <si>
    <t>Estrutura metálica para andaimes</t>
  </si>
  <si>
    <t>Forma plana de MADEIRIT (Execução, incluindo desforma, fornecimento e transporte de todos os materiais)</t>
  </si>
  <si>
    <t>Formas curvas de MADEIRIT (Execução, incluindo desforma, fornecimento e transporte de todos os materiais)</t>
  </si>
  <si>
    <t>Formas planas de compensado com revestimento resinado (Execução, incluindo desforma,fornecimento e transporte de todos os materiais)</t>
  </si>
  <si>
    <t>Formas planas de madeira de pinho de 3ª (Execução, incluindo desforma,fornecimento e transporte de todos os materiais)</t>
  </si>
  <si>
    <t>Formas suspensas de compensado resinado (Execução, incluindo desforma, fornecimento e transporte de todos os materiais)</t>
  </si>
  <si>
    <t>Furo em concreto ø = 10,0 mm, profundidade = 10 cm</t>
  </si>
  <si>
    <t>Furo em concreto ø = 10,0 mm, profundidade = 15 cm</t>
  </si>
  <si>
    <t>Furo em concreto ø = 12,5 mm, profundidade = 10 cm</t>
  </si>
  <si>
    <t>Furo em concreto ø = 12,5 mm, profundidade = 15 cm</t>
  </si>
  <si>
    <t>Furo em concreto ø = 12,5 mm, profundidade = 20 cm</t>
  </si>
  <si>
    <t>Furo em concreto ø = 12,5 mm, profundidade = 30 cm</t>
  </si>
  <si>
    <t>Furo em concreto ø = 16,0 mm, profundidade = 15 cm</t>
  </si>
  <si>
    <t>Furo em concreto ø = 16,0 mm, profundidade = 20 cm</t>
  </si>
  <si>
    <t>Furo em concreto ø = 16,0 mm, profundidade = 30 cm</t>
  </si>
  <si>
    <t>Furo em concreto ø = 16,0 mm, profundidade = 50 cm</t>
  </si>
  <si>
    <t>Furo em concreto ø = 20,0 mm, profundidade = 15 cm</t>
  </si>
  <si>
    <t>Furo em concreto ø = 20,0 mm, profundidade = 20 cm</t>
  </si>
  <si>
    <t>Furo em concreto ø = 20,0 mm, profundidade = 30 cm</t>
  </si>
  <si>
    <t>Furo em concreto ø = 20,0 mm, profundidade = 40 cm</t>
  </si>
  <si>
    <t>Furo em concreto ø = 25,0 mm, profundidade = 15 cm</t>
  </si>
  <si>
    <t>Furo em concreto ø = 25,0 mm, profundidade = 20 cm</t>
  </si>
  <si>
    <t>Furo em concreto ø = 25,0 mm, profundidade = 30 cm</t>
  </si>
  <si>
    <t>Furo em concreto ø = 25,0 mm, profundidade = 50 cm</t>
  </si>
  <si>
    <t>Furo em concreto ø = 25,0 mm, profundidade = 80 cm</t>
  </si>
  <si>
    <t>Furo em concreto ø = 32,0 mm, profundidade = 30 cm</t>
  </si>
  <si>
    <t>Furo em concreto ø = 40,0 mm, profundidade = 30 cm</t>
  </si>
  <si>
    <t>Furo em concreto ø = 50,0 mm, profundidade = 30 cm</t>
  </si>
  <si>
    <t>Furo em concreto ø = 75 mm, profundidade = 15 cm</t>
  </si>
  <si>
    <t>Furo em rocha ø = 20,0 mm, profundidade = 40 mm</t>
  </si>
  <si>
    <t>Furo em rocha ø = 25,0 mm, profundidade = 50 mm</t>
  </si>
  <si>
    <t>Furo em rocha ø = 50,0 mm, profundidade = 30 mm</t>
  </si>
  <si>
    <t>Gradil metálico padrão DER-MG (Execução, incluindo o fornecimento e transporte de todos os materiais)</t>
  </si>
  <si>
    <t>Juntas de pavimentação longitudinal e transversal (Execução, incluindo o fornecimento e transporte de todos os materiais)</t>
  </si>
  <si>
    <t>Limpeza de armadura com jato de areia e água</t>
  </si>
  <si>
    <t>Limpeza de superfície com jato de areia e agua</t>
  </si>
  <si>
    <t>Limpeza manual e tratamento de armadura oxidada</t>
  </si>
  <si>
    <t>Mastique elástico(Tipo vedaflex ou similar) (Execução, incluindo o fornecimento e transporte de todos os materiais)</t>
  </si>
  <si>
    <t>Muro de arrimo em concreto, tipo OC.MA-01 (Execução, incluindo fornecimento e transporte de todos os materiais)</t>
  </si>
  <si>
    <t>Plataforma de madeira para  andaimes (Execução, incluindo fornecimento e transporte de todos os materiais)</t>
  </si>
  <si>
    <t>Preenchimento de furos com injeção de Epoxi (Sikadur - 43) (Execução, incluindo o fornecimento de todos os materiais, exclui execução do furo)</t>
  </si>
  <si>
    <t>Preenchimento de furos com Sikadur 32 ou similar (Execução, incluindo o fornecimento e transporte de todos os materiais, exclui execução do furo)</t>
  </si>
  <si>
    <t>Tratamento de trincas finas (Execução, incluindo o fornecimento e transporte de todos os materiais)</t>
  </si>
  <si>
    <t>Tubulão a céu aberto, com camisa de concreto pré-moldada com diametro de fuste Ø 1,20m, em rocha (Execução, incluindo escavação, exclusive concreto para camisa)</t>
  </si>
  <si>
    <t>Tubulão a céu aberto, com camisa de concreto pré-moldada com diametro de fuste Ø 1,20m em solo (Execução, incluindo escavação, exclusive concreto para camisa)</t>
  </si>
  <si>
    <t>Tubulão a céu aberto, com camisa de concreto pré-moldada com diâmetro de fuste Ø 1,40m em solo (Execução, incluindo escavação, exclusive concreto para camisa)</t>
  </si>
  <si>
    <t>Tubulão com ar comprimido com camisa de concreto pré moldada com diametro de fuste Ø 1,20m, em rocha (Execução, incluindo escavação, exclusive concreto para camisa)</t>
  </si>
  <si>
    <t>Tubulão com ar comprimido com camisa de concreto pré moldada com diametro de fuste Ø 1,20m, em solo (Execução, incluindo escavação, exclusive concreto para camisa)</t>
  </si>
  <si>
    <t>Tubulão com ar comprimido com camisa de concreto pré moldada com diametro de fuste Ø 1,40m, em rocha (Execução, incluindo escavação, exclusive concreto para camisa)</t>
  </si>
  <si>
    <t>Tubulão com ar comprimido com camisa de concreto pré moldada com diametro de fuste Ø 1,40m, em solo (Execução, incluindo escavação, exclusive concreto para camisa)</t>
  </si>
  <si>
    <t>Tubulão com ar comprimido com camisa de concreto pré-moldada com diâmetro de fuste Ø 1,60m, em solo (Execução, incluindo escavação, exclusive concreto para camisa)</t>
  </si>
  <si>
    <t>Índice Nacional de Construção Civil</t>
  </si>
  <si>
    <t>Abrigo duplo de passageiros pré-moldado (Execução, incluindo o fornecimento,  transporte e montagem)</t>
  </si>
  <si>
    <t>Abrigo simples de passageiros pré-moldado (Execução, incluindo o fornecimento e transporte e montagem)</t>
  </si>
  <si>
    <t>Chapisco de cimento e areia, traço 1:3 (Execução, incluindo o fornecimento e transporte de todos os materiais)</t>
  </si>
  <si>
    <t>Reboco de argamassa de cimento e areia, traço 1:5 (Execução, incluindo o fornecimento e transporte de todos os materiais)</t>
  </si>
  <si>
    <t>RO-44166</t>
  </si>
  <si>
    <t>Veículo Tipo Van, 12 passageiros, com motorista</t>
  </si>
  <si>
    <t xml:space="preserve">
TABELA REFERENCIAL DE PREÇOS UNITÁRIOS PARA CONSULTORIA E PROJETOS
</t>
  </si>
  <si>
    <t>TABELA REFERENCIAL DE PREÇOS UNITÁRIOS PARA CONSULTORIA E PROJETOS</t>
  </si>
  <si>
    <t>CONSULTORIA</t>
  </si>
  <si>
    <t>PROFISSIONAIS/CONSULTORES</t>
  </si>
  <si>
    <t>CO-27339</t>
  </si>
  <si>
    <t>ENGENHEIRO/ARQUITETO CONSULTOR</t>
  </si>
  <si>
    <t>CO-27337</t>
  </si>
  <si>
    <t>ENGENHEIRO/ARQUITETO CONSULTOR ESPECIAL</t>
  </si>
  <si>
    <t>CO-27342</t>
  </si>
  <si>
    <t xml:space="preserve">ENGENHEIRO/ARQUITETO COORDENADOR </t>
  </si>
  <si>
    <t>CO-27347</t>
  </si>
  <si>
    <t>ENGENHEIRO/ARQUITETO INTERMEDIÁRIO</t>
  </si>
  <si>
    <t>CO-27348</t>
  </si>
  <si>
    <t>ENGENHEIRO/ARQUITETO JÚNIOR</t>
  </si>
  <si>
    <t>CO-27344</t>
  </si>
  <si>
    <t>ENGENHEIRO/ARQUITETO SENIOR</t>
  </si>
  <si>
    <t>DIÁRIA</t>
  </si>
  <si>
    <t>CO-24324</t>
  </si>
  <si>
    <t>DIÁRIA COM PERNOITE, EXCLUSIVE TRANSPORTE, INCLUSIVE ALIMENTAÇÃO</t>
  </si>
  <si>
    <t>VEÍCULOS PARA VISTÓRIA/SUPERVISÃO</t>
  </si>
  <si>
    <t>CO-27674</t>
  </si>
  <si>
    <t>VEÍCULO TIPO MINIVAN, COM CAPACIDADE PARA SETE (7) LUGARES, OBEDECIDOS OS SEGUINTES REQUISITOS MÍNIMOS: TER NO MÁXIMO UM (1) ANO DE USO, ATÉ 20.000KM RODADOS, POTÊNCIA MÍNIMA DE 110CV, DIREÇÃO ASSISTIDA, AR CONDICIONADO, DESEMBAÇADOR DE VIDROS, RÁDIO AM/FM, EMPLACADO, COM SEGURO TOTAL (CUSTO FIXO), EXCLUSIVE QUILÔMETRO RODADO (CUSTO VARIÁVEL)</t>
  </si>
  <si>
    <t>CO-27675</t>
  </si>
  <si>
    <t>VEÍCULO TIPO MINIVAN, COM CAPACIDADE PARA SETE (7) LUGARES, OBEDECIDOS OS SEGUINTES REQUISITOS MÍNIMOS: TER NO MÁXIMO UM (1) ANO DE USO, ATÉ 20.000KM RODADOS, POTÊNCIA MÍNIMA DE 110CV, DIREÇÃO ASSISTIDA, AR CONDICIONADO, DESEMBAÇADOR DE VIDROS, RÁDIO AM/FM, EMPLACADO, COM SEGURO TOTAL, INCLUSIVE MANUTENÇÃO E COMBUSTÍVEL (CUSTO VARIÁVEL)</t>
  </si>
  <si>
    <t>CO-28364</t>
  </si>
  <si>
    <t>VEÍCULO TIPO PICAPE LEVE, COM CAPACIDADE PARA CINCO (5) LUGARES, OBEDECIDOS OS SEGUINTES REQUISITOS MÍNIMOS: TER NO MÁXIMO UM (1) ANO DE USO, ATÉ 20.000KM RODADOS, POTÊNCIA MÍNIMA DE 100CV, DIREÇÃO ASSISTIDA, AR CONDICIONADO, DESEMBAÇADOR DE VIDROS, RÁDIO AM/FM, EMPLACADO, COM SEGURO TOTAL (CUSTO FIXO), EXCLUSIVE QUILÔMETRO RODADO (CUSTO VARIÁVEL)</t>
  </si>
  <si>
    <t>CO-28366</t>
  </si>
  <si>
    <t>VEÍCULO TIPO PICAPE LEVE, COM CAPACIDADE PARA CINCO (5) LUGARES, OBEDECIDOS OS SEGUINTES REQUISITOS MÍNIMOS: TER NO MÁXIMO UM (1) ANO DE USO, ATÉ 20.000KM RODADOS, POTÊNCIA MÍNIMA DE 100CV, DIREÇÃO ASSISTIDA, AR CONDICIONADO, DESEMBAÇADOR DE VIDROS, RÁDIO AM/FM, EMPLACADO, COM SEGURO TOTAL, INCLUSIVE MANUTENÇÃO E COMBUSTÍVEL (CUSTO VARIÁVEL)</t>
  </si>
  <si>
    <t>CO-27676</t>
  </si>
  <si>
    <t>VEÍCULO TIPO VAN, COM CAPACIDADE PARA QUINZE (15) LUGARES, OBEDECIDOS OS SEGUINTES REQUISITOS MÍNIMOS: TER NO MÁXIMO UM (1) ANO DE USO, ATÉ 20.000KM RODADOS, POTÊNCIA MÍNIMA DE 130CV, DIREÇÃO ASSISTIDA, AR CONDICIONADO, DESEMBAÇADOR DE VIDROS, RÁDIO AM/FM, EMPLACADO, COM SEGURO TOTAL (CUSTO FIXO), EXCLUSIVE QUILÔMETRO RODADO (CUSTO VARIÁVEL)</t>
  </si>
  <si>
    <t>CO-27677</t>
  </si>
  <si>
    <t>VEÍCULO TIPO VAN, COM CAPACIDADE PARA QUINZE (15) LUGARES, OBEDECIDOS OS SEGUINTES REQUISITOS MÍNIMOS: TER NO MÁXIMO UM (1) ANO DE USO, ATÉ 20.000KM RODADOS, POTÊNCIA MÍNIMA DE 130CV, DIREÇÃO ASSISTIDA, AR CONDICIONADO, DESEMBAÇADOR DE VIDROS, RÁDIO AM/FM, EMPLACADO, COM SEGURO TOTAL, INCLUSIVE MANUTENÇÃO E COMBUSTÍVEL (CUSTO VARIÁVEL)</t>
  </si>
  <si>
    <t>PROJETO</t>
  </si>
  <si>
    <t>LEVANTAMENTO PLANIALTIMÉTRICO</t>
  </si>
  <si>
    <t>CO-27369</t>
  </si>
  <si>
    <t>LEVANTAMENTO PLANIALTIMÉTRICO E CADASTRAL - TERRENO MAIOR QUE 50.001 M2</t>
  </si>
  <si>
    <t>CO-27361</t>
  </si>
  <si>
    <t>LEVANTAMENTO PLANIALTIMÉTRICO E CADASTRAL -TERRENO ATÉ 2.000 M2</t>
  </si>
  <si>
    <t>CO-27367</t>
  </si>
  <si>
    <t>LEVANTAMENTO PLANIALTIMÉTRICO E CADASTRAL -TERRENO DE 10.001 A 50.000 M2</t>
  </si>
  <si>
    <t>CO-27363</t>
  </si>
  <si>
    <t>LEVANTAMENTO PLANIALTIMÉTRICO E CADASTRAL -TERRENO DE 2.001 A 10.000 M2</t>
  </si>
  <si>
    <t>PLANILHAS ORÇAMENTÁRIAS</t>
  </si>
  <si>
    <t>CO-27397</t>
  </si>
  <si>
    <t>PLANILHA ORÇAMENTÁRIA PARA CONSTRUÇÕES NOVAS - ÁREA ACIMA DE 10.000 M2</t>
  </si>
  <si>
    <t>CO-27390</t>
  </si>
  <si>
    <t>PLANILHA ORÇAMENTÁRIA PARA CONSTRUÇÕES NOVAS - ÁREA ATÉ 1.000 M2</t>
  </si>
  <si>
    <t>CO-27391</t>
  </si>
  <si>
    <t>PLANILHA ORÇAMENTÁRIA PARA CONSTRUÇÕES NOVAS - ÁREA DE 1.001 M2 A 2.000 M2</t>
  </si>
  <si>
    <t>CO-27392</t>
  </si>
  <si>
    <t>PLANILHA ORÇAMENTÁRIA PARA CONSTRUÇÕES NOVAS - ÁREA DE 2.001 M2 A 4.000 M2</t>
  </si>
  <si>
    <t>CO-27394</t>
  </si>
  <si>
    <t>PLANILHA ORÇAMENTÁRIA PARA CONSTRUÇÕES NOVAS - ÁREA DE 4.001 M2 A 6.000 M2</t>
  </si>
  <si>
    <t>CO-27395</t>
  </si>
  <si>
    <t>PLANILHA ORÇAMENTÁRIA PARA CONSTRUÇÕES NOVAS - ÁREA DE 6.001 M2 A 8.000 M2</t>
  </si>
  <si>
    <t>CO-27396</t>
  </si>
  <si>
    <t>PLANILHA ORÇAMENTÁRIA PARA CONSTRUÇÕES NOVAS - ÁREA DE 8.001 M2 A 10.000 M2</t>
  </si>
  <si>
    <t>CO-27413</t>
  </si>
  <si>
    <t>PLANILHA ORÇAMENTÁRIA PARA OBRAS DE INFRAESTRUTURA</t>
  </si>
  <si>
    <t>CO-27388</t>
  </si>
  <si>
    <t>PLANILHA ORÇAMENTÁRIA PARA PROJETOS DE IMPLANTAÇÃO DE EDIFICAÇÃO - ÁREA ACIMA DE 16.000 M2</t>
  </si>
  <si>
    <t>CO-27382</t>
  </si>
  <si>
    <t>PLANILHA ORÇAMENTÁRIA PARA PROJETOS DE IMPLANTAÇÃO DE EDIFICAÇÃO - ÁREA DE 11.001 M2 ATÉ 13.000 M2</t>
  </si>
  <si>
    <t>CO-27385</t>
  </si>
  <si>
    <t>PLANILHA ORÇAMENTÁRIA PARA PROJETOS DE IMPLANTAÇÃO DE EDIFICAÇÃO - ÁREA DE 13.001 M2 ATÉ 16.000 M2</t>
  </si>
  <si>
    <t>CO-27375</t>
  </si>
  <si>
    <t>PLANILHA ORÇAMENTÁRIA PARA PROJETOS DE IMPLANTAÇÃO DE EDIFICAÇÃO - ÁREA DE 6.001 M2 ATÉ 7.000 M2</t>
  </si>
  <si>
    <t>CO-27378</t>
  </si>
  <si>
    <t>PLANILHA ORÇAMENTÁRIA PARA PROJETOS DE IMPLANTAÇÃO DE EDIFICAÇÃO - ÁREA DE 7.001 M2 ATÉ 9.000 M2</t>
  </si>
  <si>
    <t>CO-27380</t>
  </si>
  <si>
    <t>PLANILHA ORÇAMENTÁRIA PARA PROJETOS DE IMPLANTAÇÃO DE EDIFICAÇÃO - ÁREA DE 9.001 M2 ATÉ 11.000 M2</t>
  </si>
  <si>
    <t>CO-27372</t>
  </si>
  <si>
    <t>PLANILHA ORÇAMENTÁRIA PARA PROJETOS DE IMPLANTAÇÃO DE EDIFICAÇÃO ÁREA ATÉ 6.000 M2</t>
  </si>
  <si>
    <t>CO-27405</t>
  </si>
  <si>
    <t>PLANILHA ORÇAMENTÁRIA PARA REFORMA E/OU AMPLIAÇÃO DE EDIFICAÇÕES EXISTENTES - ÁREA ACIMA DE 10.000 M2</t>
  </si>
  <si>
    <t>CO-27400</t>
  </si>
  <si>
    <t>PLANILHA ORÇAMENTÁRIA PARA REFORMA E/OU AMPLIAÇÃO DE EDIFICAÇÕES EXISTENTES - ÁREA DE 1.001 M2 A 2.000 M2</t>
  </si>
  <si>
    <t>CO-27401</t>
  </si>
  <si>
    <t>PLANILHA ORÇAMENTÁRIA PARA REFORMA E/OU AMPLIAÇÃO DE EDIFICAÇÕES EXISTENTES - ÁREA DE 2.001 M2 A 4.000 M2</t>
  </si>
  <si>
    <t>CO-27402</t>
  </si>
  <si>
    <t>PLANILHA ORÇAMENTÁRIA PARA REFORMA E/OU AMPLIAÇÃO DE EDIFICAÇÕES EXISTENTES - ÁREA DE 4.001 M2 A 6.000 M2</t>
  </si>
  <si>
    <t>CO-27403</t>
  </si>
  <si>
    <t>PLANILHA ORÇAMENTÁRIA PARA REFORMA E/OU AMPLIAÇÃO DE EDIFICAÇÕES EXISTENTES - ÁREA DE 6.001 M2 A 8.000 M2</t>
  </si>
  <si>
    <t>CO-27404</t>
  </si>
  <si>
    <t>PLANILHA ORÇAMENTÁRIA PARA REFORMA E/OU AMPLIAÇÃO DE EDIFICAÇÕES EXISTENTES - ÁREA DE 8.001 M2 A 10.000 M2</t>
  </si>
  <si>
    <t>CO-27399</t>
  </si>
  <si>
    <t>PLANILHA ORÇAMENTÁRIA PARA REFORMA E/OU AMPLIAÇÃO DE EDIFICAÇÕES EXISTENTES- ÁREA ATÉ 1.000 M2</t>
  </si>
  <si>
    <t>CO-27412</t>
  </si>
  <si>
    <t>PLANILHA ORÇAMENTÁRIA PARA REFORMA E/OU AMPLIAÇÃO DE PATRIMÔNIOS HISTÓRICOS - ÁREA ACIMA DE 10.000 M2</t>
  </si>
  <si>
    <t>CO-27406</t>
  </si>
  <si>
    <t>PLANILHA ORÇAMENTÁRIA PARA REFORMA E/OU AMPLIAÇÃO DE PATRIMÔNIOS HISTÓRICOS - ÁREA ATÉ 1.000 M2</t>
  </si>
  <si>
    <t>CO-27407</t>
  </si>
  <si>
    <t>PLANILHA ORÇAMENTÁRIA PARA REFORMA E/OU AMPLIAÇÃO DE PATRIMÔNIOS HISTÓRICOS - ÁREA DE 1.001 M2 A 2.000 M2</t>
  </si>
  <si>
    <t>CO-27408</t>
  </si>
  <si>
    <t>PLANILHA ORÇAMENTÁRIA PARA REFORMA E/OU AMPLIAÇÃO DE PATRIMÔNIOS HISTÓRICOS - ÁREA DE 2.001 M2 A 4.000 M2</t>
  </si>
  <si>
    <t>CO-27409</t>
  </si>
  <si>
    <t>PLANILHA ORÇAMENTÁRIA PARA REFORMA E/OU AMPLIAÇÃO DE PATRIMÔNIOS HISTÓRICOS - ÁREA DE 4.001 M2 A 6.000 M2</t>
  </si>
  <si>
    <t>CO-27410</t>
  </si>
  <si>
    <t>PLANILHA ORÇAMENTÁRIA PARA REFORMA E/OU AMPLIAÇÃO DE PATRIMÔNIOS HISTÓRICOS - ÁREA DE 6.001 M2 A 8.000 M2</t>
  </si>
  <si>
    <t>CO-27411</t>
  </si>
  <si>
    <t>PLANILHA ORÇAMENTÁRIA PARA REFORMA E/OU AMPLIAÇÃO DE PATRIMÔNIOS HISTÓRICOS - ÁREA DE 8.001 M2 A 10.000 M2</t>
  </si>
  <si>
    <t>PROJETOS DE EDIFICAÇÃO</t>
  </si>
  <si>
    <t>CO-27417</t>
  </si>
  <si>
    <t>ANTEPROJETO DE EDIFICAÇÃO - ÁREA &gt; 3.000 M2</t>
  </si>
  <si>
    <t>CO-27414</t>
  </si>
  <si>
    <t>ANTEPROJETO DE EDIFICAÇÃO - ÁREA &lt;= 600 M2</t>
  </si>
  <si>
    <t>CO-27416</t>
  </si>
  <si>
    <t>ANTEPROJETO DE EDIFICAÇÃO - 1.500 M2 &lt; ÁREA &lt;= 3.000 M2</t>
  </si>
  <si>
    <t>CO-27415</t>
  </si>
  <si>
    <t>ANTEPROJETO DE EDIFICAÇÃO - 600 M2 &lt; ÁREA &lt;= 1.500 M2</t>
  </si>
  <si>
    <t>CO-27418</t>
  </si>
  <si>
    <t>ANTEPROJETO DE IMPLANTAÇÃO DE EDIFICAÇÃO PADRÃO COM ÁREA DE PROJEÇÃO &lt; = 600 M2</t>
  </si>
  <si>
    <t>CO-27421</t>
  </si>
  <si>
    <t>ANTEPROJETO DE IMPLANTAÇÃO DE EDIFICAÇÃO PADRÃO COM ÁREA DE PROJEÇÃO &gt; 3.000 M2</t>
  </si>
  <si>
    <t>CO-27420</t>
  </si>
  <si>
    <t>ANTEPROJETO DE IMPLANTAÇÃO DE EDIFICAÇÃO PADRÃO COM 1.500 &lt; ÁREA DE PROJEÇÃO &lt;= 3.000 M2</t>
  </si>
  <si>
    <t>CO-27419</t>
  </si>
  <si>
    <t>ANTEPROJETO DE IMPLANTAÇÃO DE EDIFICAÇÃO PADRÃO COM 600 M2 &lt; ÁREA DE PROJEÇÃO = 1.500 M2</t>
  </si>
  <si>
    <t>CO-27493</t>
  </si>
  <si>
    <t>COMPATIBILIZAÇÃO DE PROJETOS COM ACIMA DE 1000.000 M2</t>
  </si>
  <si>
    <t>CO-27487</t>
  </si>
  <si>
    <t>COMPATIBILIZAÇÃO DE PROJETOS COM ÁREA ATÉ 10.000 M2</t>
  </si>
  <si>
    <t>CO-27488</t>
  </si>
  <si>
    <t>COMPATIBILIZAÇÃO DE PROJETOS COM ÁREA DE 10.001 M2 ATÉ 20.000 M2</t>
  </si>
  <si>
    <t>CO-27489</t>
  </si>
  <si>
    <t>COMPATIBILIZAÇÃO DE PROJETOS COM ÁREA DE 20.001 M2 ATÉ 40.000 M2</t>
  </si>
  <si>
    <t>CO-27490</t>
  </si>
  <si>
    <t>COMPATIBILIZAÇÃO DE PROJETOS COM ÁREA DE 40.001 M2 ATÉ 60.000 M2</t>
  </si>
  <si>
    <t>CO-27491</t>
  </si>
  <si>
    <t>COMPATIBILIZAÇÃO DE PROJETOS COM ÁREA DE 60.001 M2 ATÉ 80.000 M2</t>
  </si>
  <si>
    <t>CO-27492</t>
  </si>
  <si>
    <t>COMPATIBILIZAÇÃO DE PROJETOS COM ÁREA DE 80.001 M2 ATÉ 1000.000 M2</t>
  </si>
  <si>
    <t>CO-27494</t>
  </si>
  <si>
    <t>COORDENAÇÃO DE PROJETOS</t>
  </si>
  <si>
    <t>CO-27486</t>
  </si>
  <si>
    <t>DESENHO DE CADASTRO DE CONSTRUÇÕES EXISTENTES</t>
  </si>
  <si>
    <t>PR A1</t>
  </si>
  <si>
    <t>CO-27470</t>
  </si>
  <si>
    <t>DESENHO E CÓPIA DE PROJETOS</t>
  </si>
  <si>
    <t>CO-27423</t>
  </si>
  <si>
    <t>DESENVOLVIMENTO E DETALHAMENTO DE PROJETO ARQUITETÔNICO</t>
  </si>
  <si>
    <t>CO-27482</t>
  </si>
  <si>
    <t>DESENVOLVIMENTO E DETALHAMENTO DE PROJETOS COMPLEMENTARES</t>
  </si>
  <si>
    <t>CO-27483</t>
  </si>
  <si>
    <t>PERSPECTIVA COLORIDA (50X70)CM</t>
  </si>
  <si>
    <t>CO-27485</t>
  </si>
  <si>
    <t>PLANTA HUMANIZADA COLORIDA (50X70)CM</t>
  </si>
  <si>
    <t>CO-27471</t>
  </si>
  <si>
    <t>PROJETO DE LAYOUT</t>
  </si>
  <si>
    <t>CO-27477</t>
  </si>
  <si>
    <t>PROJETO EXECUTIVO DE ACÚSTICA</t>
  </si>
  <si>
    <t>CO-27478</t>
  </si>
  <si>
    <t>PROJETO EXECUTIVO DE AQUECIMENTO SOLAR E REDE DE ÁGUA QUENTE</t>
  </si>
  <si>
    <t>CO-27429</t>
  </si>
  <si>
    <t>PROJETO EXECUTIVO DE AR CONDICIONADO/VENTILAÇÃO/CLIMATIZAÇÃO</t>
  </si>
  <si>
    <t>CO-27422</t>
  </si>
  <si>
    <t>PROJETO EXECUTIVO DE ARQUITETURA</t>
  </si>
  <si>
    <t>CO-27432</t>
  </si>
  <si>
    <t>PROJETO EXECUTIVO DE CABEAMENTO ESTRUTURADO</t>
  </si>
  <si>
    <t>CO-27426</t>
  </si>
  <si>
    <t>PROJETO EXECUTIVO DE DRENAGEM PLUVIAL</t>
  </si>
  <si>
    <t>CO-27473</t>
  </si>
  <si>
    <t>PROJETO EXECUTIVO DE ENGRADAMENTO METÁLICO</t>
  </si>
  <si>
    <t>CO-27427</t>
  </si>
  <si>
    <t>PROJETO EXECUTIVO DE ESTRUTURA DE CONCRETO</t>
  </si>
  <si>
    <t>CO-27428</t>
  </si>
  <si>
    <t>PROJETO EXECUTIVO DE ESTRUTURA METÁLICA</t>
  </si>
  <si>
    <t>CO-27480</t>
  </si>
  <si>
    <t>PROJETO EXECUTIVO DE GASES MEDICINAIS</t>
  </si>
  <si>
    <t>CO-27481</t>
  </si>
  <si>
    <t>PROJETO EXECUTIVO DE GLP</t>
  </si>
  <si>
    <t>CO-27475</t>
  </si>
  <si>
    <t>PROJETO EXECUTIVO DE IMPERMEABILIZAÇÃO</t>
  </si>
  <si>
    <t>CO-27433</t>
  </si>
  <si>
    <t>PROJETO EXECUTIVO DE INFRAESTRUTURA DE CABEAMENTO ESTRUTURADO/CFTV/ALARME/SEGURANÇA/SONORIZAÇÃO</t>
  </si>
  <si>
    <t>CO-27431</t>
  </si>
  <si>
    <t>PROJETO EXECUTIVO DE INSTALAÇÕES ELÉTRICAS</t>
  </si>
  <si>
    <t>CO-27479</t>
  </si>
  <si>
    <t>PROJETO EXECUTIVO DE INSTALAÇÕES FLUIDO MECÂNICAS</t>
  </si>
  <si>
    <t>CO-27430</t>
  </si>
  <si>
    <t>PROJETO EXECUTIVO DE INSTALAÇÕES HIDRO SANITÁRIAS</t>
  </si>
  <si>
    <t>CO-27474</t>
  </si>
  <si>
    <t>PROJETO EXECUTIVO DE IRRIGAÇÃO</t>
  </si>
  <si>
    <t>CO-27476</t>
  </si>
  <si>
    <t>PROJETO EXECUTIVO DE PAISAGISMO</t>
  </si>
  <si>
    <t>CO-27468</t>
  </si>
  <si>
    <t>PROJETO EXECUTIVO DE PREVENÇÃO E COMBATE A INCÊNDIO</t>
  </si>
  <si>
    <t>CO-27469</t>
  </si>
  <si>
    <t>PROJETO EXECUTIVO DE PROGRAMAÇÃO VISUAL</t>
  </si>
  <si>
    <t>CO-27434</t>
  </si>
  <si>
    <t>PROJETO EXECUTIVO DE SPDA</t>
  </si>
  <si>
    <t>CO-27424</t>
  </si>
  <si>
    <t>PROJETO EXECUTIVO DE TERRAPLENAGEM - PLANTA</t>
  </si>
  <si>
    <t>CO-27425</t>
  </si>
  <si>
    <t>PROJETO EXECUTIVO DE TERRAPLENAGEM - SEÇÕES</t>
  </si>
  <si>
    <t>CO-27472</t>
  </si>
  <si>
    <t>PROJETO EXECUTIVO LUMINOTÉCNICO</t>
  </si>
  <si>
    <t>CO-27484</t>
  </si>
  <si>
    <t>VISTA TRATADA COLORIDA (50X70)CM</t>
  </si>
  <si>
    <t>VISTORIA E CADASTRO</t>
  </si>
  <si>
    <t>CO-27499</t>
  </si>
  <si>
    <t>DESLOCAMENTO INTERMUNICIPAL</t>
  </si>
  <si>
    <t>CO-27498</t>
  </si>
  <si>
    <t>TÉCNICO DE NÍVEL MÉDIO</t>
  </si>
  <si>
    <t>CO-27497</t>
  </si>
  <si>
    <t>TÉCNICO DE NÍVEL SUPERIOR</t>
  </si>
  <si>
    <t>RELATÓRIO TÉCNICO</t>
  </si>
  <si>
    <t>CO-27379</t>
  </si>
  <si>
    <t>COMO CONSTRUÍDO ("AS BUILT") DE PROJETOS COM  ACIMA DE 1000.000 M2</t>
  </si>
  <si>
    <t>CO-27389</t>
  </si>
  <si>
    <t>COMO CONSTRUÍDO ("AS BUILT") DE PROJETOS COM ÁREA ATÉ 10.000 M2</t>
  </si>
  <si>
    <t>CO-27387</t>
  </si>
  <si>
    <t>COMO CONSTRUÍDO ("AS BUILT") DE PROJETOS COM ÁREA DE 10.001 M2 ATÉ 20.000 M2</t>
  </si>
  <si>
    <t>CO-27386</t>
  </si>
  <si>
    <t>COMO CONSTRUÍDO ("AS BUILT") DE PROJETOS COM ÁREA DE 20.001 M2 ATÉ 40.000 M2</t>
  </si>
  <si>
    <t>CO-27384</t>
  </si>
  <si>
    <t>COMO CONSTRUÍDO ("AS BUILT") DE PROJETOS COM ÁREA DE 40.001 M2 ATÉ 60.000 M2</t>
  </si>
  <si>
    <t>CO-27383</t>
  </si>
  <si>
    <t>COMO CONSTRUÍDO ("AS BUILT") DE PROJETOS COM ÁREA DE 60.001 M2 ATÉ 80.000 M2</t>
  </si>
  <si>
    <t>CO-27381</t>
  </si>
  <si>
    <t>COMO CONSTRUÍDO ("AS BUILT") DE PROJETOS COM ÁREA DE 80.001 M2 ATÉ 1000.000 M2</t>
  </si>
  <si>
    <t>CO-27439</t>
  </si>
  <si>
    <t>ESPECIFICAÇÃO DOS MATERIAIS COM MEMORIAL DESCRITIVO  PARA OBRAS DE INFRAESTRUTURA</t>
  </si>
  <si>
    <t>CO-27454</t>
  </si>
  <si>
    <t>ESPECIFICAÇÃO DOS MATERIAIS COM MEMORIAL DESCRITIVO DE CADA AMBIENTE E EQUIPAMENTOS PARA CONSTRUÇÕES NOVAS - ÁREA ACIMA DE 10.000 M2</t>
  </si>
  <si>
    <t>CO-27460</t>
  </si>
  <si>
    <t>ESPECIFICAÇÃO DOS MATERIAIS COM MEMORIAL DESCRITIVO DE CADA AMBIENTE E EQUIPAMENTOS PARA CONSTRUÇÕES NOVAS - ÁREA ATÉ 1.000 M2</t>
  </si>
  <si>
    <t>CO-27459</t>
  </si>
  <si>
    <t>ESPECIFICAÇÃO DOS MATERIAIS COM MEMORIAL DESCRITIVO DE CADA AMBIENTE E EQUIPAMENTOS PARA CONSTRUÇÕES NOVAS - ÁREA DE 1.001 M2 A 2.000 M2</t>
  </si>
  <si>
    <t>CO-27458</t>
  </si>
  <si>
    <t>ESPECIFICAÇÃO DOS MATERIAIS COM MEMORIAL DESCRITIVO DE CADA AMBIENTE E EQUIPAMENTOS PARA CONSTRUÇÕES NOVAS - ÁREA DE 2.001 M2 A 4.000 M2</t>
  </si>
  <si>
    <t>CO-27457</t>
  </si>
  <si>
    <t>ESPECIFICAÇÃO DOS MATERIAIS COM MEMORIAL DESCRITIVO DE CADA AMBIENTE E EQUIPAMENTOS PARA CONSTRUÇÕES NOVAS - ÁREA DE 4.001 M2 A 6.000 M2</t>
  </si>
  <si>
    <t>CO-27456</t>
  </si>
  <si>
    <t>ESPECIFICAÇÃO DOS MATERIAIS COM MEMORIAL DESCRITIVO DE CADA AMBIENTE E EQUIPAMENTOS PARA CONSTRUÇÕES NOVAS - ÁREA DE 6.001 M2 A 8.000 M2</t>
  </si>
  <si>
    <t>CO-27455</t>
  </si>
  <si>
    <t>ESPECIFICAÇÃO DOS MATERIAIS COM MEMORIAL DESCRITIVO DE CADA AMBIENTE E EQUIPAMENTOS PARA CONSTRUÇÕES NOVAS - ÁREA DE 8.001 M2 A 10.000 M2</t>
  </si>
  <si>
    <t>CO-27461</t>
  </si>
  <si>
    <t>ESPECIFICAÇÃO DOS MATERIAIS COM MEMORIAL DESCRITIVO DE CADA AMBIENTE E EQUIPAMENTOS PARA PROJETOS DE IMPLANTAÇÃO DE EDIFICAÇÃO - ÁREA ACIMA DE 16.000 M2</t>
  </si>
  <si>
    <t>CO-27463</t>
  </si>
  <si>
    <t>ESPECIFICAÇÃO DOS MATERIAIS COM MEMORIAL DESCRITIVO DE CADA AMBIENTE E EQUIPAMENTOS PARA PROJETOS DE IMPLANTAÇÃO DE EDIFICAÇÃO - ÁREA DE 11.001 M2 ATÉ 13.000 M2</t>
  </si>
  <si>
    <t>CO-27462</t>
  </si>
  <si>
    <t>ESPECIFICAÇÃO DOS MATERIAIS COM MEMORIAL DESCRITIVO DE CADA AMBIENTE E EQUIPAMENTOS PARA PROJETOS DE IMPLANTAÇÃO DE EDIFICAÇÃO - ÁREA DE 13.001 M2 ATÉ 16.000 M2</t>
  </si>
  <si>
    <t>CO-27466</t>
  </si>
  <si>
    <t>ESPECIFICAÇÃO DOS MATERIAIS COM MEMORIAL DESCRITIVO DE CADA AMBIENTE E EQUIPAMENTOS PARA PROJETOS DE IMPLANTAÇÃO DE EDIFICAÇÃO - ÁREA DE 6.001 M2 ATÉ 7.000 M2</t>
  </si>
  <si>
    <t>CO-27465</t>
  </si>
  <si>
    <t>ESPECIFICAÇÃO DOS MATERIAIS COM MEMORIAL DESCRITIVO DE CADA AMBIENTE E EQUIPAMENTOS PARA PROJETOS DE IMPLANTAÇÃO DE EDIFICAÇÃO - ÁREA DE 7.001 M2 ATÉ 9.000 M2</t>
  </si>
  <si>
    <t>CO-27464</t>
  </si>
  <si>
    <t>ESPECIFICAÇÃO DOS MATERIAIS COM MEMORIAL DESCRITIVO DE CADA AMBIENTE E EQUIPAMENTOS PARA PROJETOS DE IMPLANTAÇÃO DE EDIFICAÇÃO - ÁREA DE 9.001 M2 ATÉ 11.000 M2</t>
  </si>
  <si>
    <t>CO-27467</t>
  </si>
  <si>
    <t>ESPECIFICAÇÃO DOS MATERIAIS COM MEMORIAL DESCRITIVO DE CADA AMBIENTE E EQUIPAMENTOS PARA PROJETOS DE IMPLANTAÇÃO DE EDIFICAÇÃO ÁREA ATÉ 6.000 M2</t>
  </si>
  <si>
    <t>CO-27447</t>
  </si>
  <si>
    <t>ESPECIFICAÇÃO DOS MATERIAIS COM MEMORIAL DESCRITIVO DE CADA AMBIENTE E EQUIPAMENTOS PARA REFORMA E/OU AMPLIAÇÃO DE EDIFICAÇÕES EXISTENTES - ÁREA ACIMA DE 10.000 M2</t>
  </si>
  <si>
    <t>CO-27452</t>
  </si>
  <si>
    <t>ESPECIFICAÇÃO DOS MATERIAIS COM MEMORIAL DESCRITIVO DE CADA AMBIENTE E EQUIPAMENTOS PARA REFORMA E/OU AMPLIAÇÃO DE EDIFICAÇÕES EXISTENTES - ÁREA DE 1.001 M2 A 2.000 M2</t>
  </si>
  <si>
    <t>CO-27451</t>
  </si>
  <si>
    <t>ESPECIFICAÇÃO DOS MATERIAIS COM MEMORIAL DESCRITIVO DE CADA AMBIENTE E EQUIPAMENTOS PARA REFORMA E/OU AMPLIAÇÃO DE EDIFICAÇÕES EXISTENTES - ÁREA DE 2.001 M2 A 4.000 M2</t>
  </si>
  <si>
    <t>CO-27450</t>
  </si>
  <si>
    <t>ESPECIFICAÇÃO DOS MATERIAIS COM MEMORIAL DESCRITIVO DE CADA AMBIENTE E EQUIPAMENTOS PARA REFORMA E/OU AMPLIAÇÃO DE EDIFICAÇÕES EXISTENTES - ÁREA DE 4.001 M2 A 6.000 M2</t>
  </si>
  <si>
    <t>CO-27449</t>
  </si>
  <si>
    <t>ESPECIFICAÇÃO DOS MATERIAIS COM MEMORIAL DESCRITIVO DE CADA AMBIENTE E EQUIPAMENTOS PARA REFORMA E/OU AMPLIAÇÃO DE EDIFICAÇÕES EXISTENTES - ÁREA DE 6.001 M2 A 8.000 M2</t>
  </si>
  <si>
    <t>CO-27448</t>
  </si>
  <si>
    <t>ESPECIFICAÇÃO DOS MATERIAIS COM MEMORIAL DESCRITIVO DE CADA AMBIENTE E EQUIPAMENTOS PARA REFORMA E/OU AMPLIAÇÃO DE EDIFICAÇÕES EXISTENTES - ÁREA DE 8.001 M2 A 10.000 M2</t>
  </si>
  <si>
    <t>CO-27453</t>
  </si>
  <si>
    <t>ESPECIFICAÇÃO DOS MATERIAIS COM MEMORIAL DESCRITIVO DE CADA AMBIENTE E EQUIPAMENTOS PARA REFORMA E/OU AMPLIAÇÃO DE EDIFICAÇÕES EXISTENTES- ÁREA ATÉ 1.000 M2</t>
  </si>
  <si>
    <t>CO-27440</t>
  </si>
  <si>
    <t>ESPECIFICAÇÃO DOS MATERIAIS COM MEMORIAL DESCRITIVO DE CADA AMBIENTE E EQUIPAMENTOS PARA REFORMA E/OU AMPLIAÇÃO DE PATRIMÔNIOS HISTÓRICOS - ÁREA ACIMA DE 10.000 M2</t>
  </si>
  <si>
    <t>CO-27446</t>
  </si>
  <si>
    <t>ESPECIFICAÇÃO DOS MATERIAIS COM MEMORIAL DESCRITIVO DE CADA AMBIENTE E EQUIPAMENTOS PARA REFORMA E/OU AMPLIAÇÃO DE PATRIMÔNIOS HISTÓRICOS - ÁREA ATÉ 1.000 M2</t>
  </si>
  <si>
    <t>CO-27445</t>
  </si>
  <si>
    <t>ESPECIFICAÇÃO DOS MATERIAIS COM MEMORIAL DESCRITIVO DE CADA AMBIENTE E EQUIPAMENTOS PARA REFORMA E/OU AMPLIAÇÃO DE PATRIMÔNIOS HISTÓRICOS - ÁREA DE 1.001 M2 A 2.000 M2</t>
  </si>
  <si>
    <t>CO-27444</t>
  </si>
  <si>
    <t>ESPECIFICAÇÃO DOS MATERIAIS COM MEMORIAL DESCRITIVO DE CADA AMBIENTE E EQUIPAMENTOS PARA REFORMA E/OU AMPLIAÇÃO DE PATRIMÔNIOS HISTÓRICOS - ÁREA DE 2.001 M2 A 4.000 M2</t>
  </si>
  <si>
    <t>CO-27443</t>
  </si>
  <si>
    <t>ESPECIFICAÇÃO DOS MATERIAIS COM MEMORIAL DESCRITIVO DE CADA AMBIENTE E EQUIPAMENTOS PARA REFORMA E/OU AMPLIAÇÃO DE PATRIMÔNIOS HISTÓRICOS - ÁREA DE 4.001 M2 A 6.000 M2</t>
  </si>
  <si>
    <t>CO-27442</t>
  </si>
  <si>
    <t>ESPECIFICAÇÃO DOS MATERIAIS COM MEMORIAL DESCRITIVO DE CADA AMBIENTE E EQUIPAMENTOS PARA REFORMA E/OU AMPLIAÇÃO DE PATRIMÔNIOS HISTÓRICOS - ÁREA DE 6.001 M2 A 8.000 M2</t>
  </si>
  <si>
    <t>CO-27441</t>
  </si>
  <si>
    <t>ESPECIFICAÇÃO DOS MATERIAIS COM MEMORIAL DESCRITIVO DE CADA AMBIENTE E EQUIPAMENTOS PARA REFORMA E/OU AMPLIAÇÃO DE PATRIMÔNIOS HISTÓRICOS - ÁREA DE 8.001 M2 A 10.000 M2</t>
  </si>
  <si>
    <t>CO-27368</t>
  </si>
  <si>
    <t>MANUAL DE USO, OPERAÇÃO E MANUTENÇÃO DAS EDIFICAÇÕES PARA CONSTRUÇÕES NOVAS - ÁREA ACIMA DE 10.000 M2</t>
  </si>
  <si>
    <t>CO-27377</t>
  </si>
  <si>
    <t>MANUAL DE USO, OPERAÇÃO E MANUTENÇÃO DAS EDIFICAÇÕES PARA CONSTRUÇÕES NOVAS - ÁREA ATÉ 1.000 M2</t>
  </si>
  <si>
    <t>CO-27376</t>
  </si>
  <si>
    <t>MANUAL DE USO, OPERAÇÃO E MANUTENÇÃO DAS EDIFICAÇÕES PARA CONSTRUÇÕES NOVAS - ÁREA DE 1.001 M2 A 2.000 M2</t>
  </si>
  <si>
    <t>CO-27374</t>
  </si>
  <si>
    <t>MANUAL DE USO, OPERAÇÃO E MANUTENÇÃO DAS EDIFICAÇÕES PARA CONSTRUÇÕES NOVAS - ÁREA DE 2.001 M2 A 4.000 M2</t>
  </si>
  <si>
    <t>CO-27373</t>
  </si>
  <si>
    <t>MANUAL DE USO, OPERAÇÃO E MANUTENÇÃO DAS EDIFICAÇÕES PARA CONSTRUÇÕES NOVAS - ÁREA DE 4.001 M2 A 6.000 M2</t>
  </si>
  <si>
    <t>CO-27371</t>
  </si>
  <si>
    <t>MANUAL DE USO, OPERAÇÃO E MANUTENÇÃO DAS EDIFICAÇÕES PARA CONSTRUÇÕES NOVAS - ÁREA DE 6.001 M2 A 8.000 M2</t>
  </si>
  <si>
    <t>CO-27370</t>
  </si>
  <si>
    <t>MANUAL DE USO, OPERAÇÃO E MANUTENÇÃO DAS EDIFICAÇÕES PARA CONSTRUÇÕES NOVAS - ÁREA DE 8.001 M2 A 10.000 M2</t>
  </si>
  <si>
    <t>CO-27349</t>
  </si>
  <si>
    <t>MANUAL DE USO, OPERAÇÃO E MANUTENÇÃO DAS EDIFICAÇÕES PARA PARA REFORMA E/OU AMPLIAÇÃO DE EDIFICAÇÕES EXISTENTES - ÁREA ACIMA DE 10.000 M2</t>
  </si>
  <si>
    <t>CO-27365</t>
  </si>
  <si>
    <t>MANUAL DE USO, OPERAÇÃO E MANUTENÇÃO DAS EDIFICAÇÕES PARA PARA REFORMA E/OU AMPLIAÇÃO DE EDIFICAÇÕES EXISTENTES - ÁREA DE 1.001 M2 A 2.000 M2</t>
  </si>
  <si>
    <t>CO-27364</t>
  </si>
  <si>
    <t>MANUAL DE USO, OPERAÇÃO E MANUTENÇÃO DAS EDIFICAÇÕES PARA PARA REFORMA E/OU AMPLIAÇÃO DE EDIFICAÇÕES EXISTENTES - ÁREA DE 2.001 M2 A 4.000 M2</t>
  </si>
  <si>
    <t>CO-27362</t>
  </si>
  <si>
    <t>MANUAL DE USO, OPERAÇÃO E MANUTENÇÃO DAS EDIFICAÇÕES PARA PARA REFORMA E/OU AMPLIAÇÃO DE EDIFICAÇÕES EXISTENTES - ÁREA DE 4.001 M2 A 6.000 M2</t>
  </si>
  <si>
    <t>CO-27359</t>
  </si>
  <si>
    <t>MANUAL DE USO, OPERAÇÃO E MANUTENÇÃO DAS EDIFICAÇÕES PARA PARA REFORMA E/OU AMPLIAÇÃO DE EDIFICAÇÕES EXISTENTES - ÁREA DE 6.001 M2 A 8.000 M2</t>
  </si>
  <si>
    <t>CO-27353</t>
  </si>
  <si>
    <t>MANUAL DE USO, OPERAÇÃO E MANUTENÇÃO DAS EDIFICAÇÕES PARA PARA REFORMA E/OU AMPLIAÇÃO DE EDIFICAÇÕES EXISTENTES - ÁREA DE 8.001 M2 A 10.000 M2</t>
  </si>
  <si>
    <t>CO-27366</t>
  </si>
  <si>
    <t>MANUAL DE USO, OPERAÇÃO E MANUTENÇÃO DAS EDIFICAÇÕES PARA PARA REFORMA E/OU AMPLIAÇÃO DE EDIFICAÇÕES EXISTENTES- ÁREA ATÉ 1.000 M2</t>
  </si>
  <si>
    <t>CO-27336</t>
  </si>
  <si>
    <t>MANUAL DE USO, OPERAÇÃO E MANUTENÇÃO DAS EDIFICAÇÕES PARA REFORMA E/OU AMPLIAÇÃO DE PATRIMÔNIOS HISTÓRICOS - ÁREA ACIMA DE 10.000 M2</t>
  </si>
  <si>
    <t>CO-27345</t>
  </si>
  <si>
    <t xml:space="preserve">MANUAL DE USO, OPERAÇÃO E MANUTENÇÃO DAS EDIFICAÇÕES PARA REFORMA E/OU AMPLIAÇÃO DE PATRIMÔNIOS HISTÓRICOS - ÁREA DE 1.001 M2 A 2.000 M2
</t>
  </si>
  <si>
    <t>CO-27341</t>
  </si>
  <si>
    <t>MANUAL DE USO, OPERAÇÃO E MANUTENÇÃO DAS EDIFICAÇÕES PARA REFORMA E/OU AMPLIAÇÃO DE PATRIMÔNIOS HISTÓRICOS - ÁREA DE 4.001 M2 A 6.000 M2</t>
  </si>
  <si>
    <t>CO-27340</t>
  </si>
  <si>
    <t>MANUAL DE USO, OPERAÇÃO E MANUTENÇÃO DAS EDIFICAÇÕES PARA REFORMA E/OU AMPLIAÇÃO DE PATRIMÔNIOS HISTÓRICOS - ÁREA DE 6.001 M2 A 8.000 M2</t>
  </si>
  <si>
    <t>CO-27338</t>
  </si>
  <si>
    <t>MANUAL DE USO, OPERAÇÃO E MANUTENÇÃO DAS EDIFICAÇÕES PARA REFORMA E/OU AMPLIAÇÃO DE PATRIMÔNIOS HISTÓRICOS - ÁREA DE 8.001 M2 A 10.000 M2</t>
  </si>
  <si>
    <t>CO-27346</t>
  </si>
  <si>
    <t>MANUAL DE USO, OPERAÇÃO E MANUTENÇÃO DAS EDIFICAÇÕES PARA REFORMA E/OU AMPLIAÇÃO DE PATRIMÔNIOS HISTÓRICOS- ÁREA ATÉ 1.000 M2</t>
  </si>
  <si>
    <t>CO-27343</t>
  </si>
  <si>
    <t>MANUAL DE USO, OPERAÇÃO E MANUTENÇÃO DAS EDIFICAÇÕES PARA REFORMA E/OU AMPLIAÇÃO DE PATRIMÔNIOS HISTÓRICOS- ÁREA DE 2.001 M2 A 4.000 M2</t>
  </si>
  <si>
    <t>CRITÉRIOS PARA PAGAMENTO DE PRANCHA</t>
  </si>
  <si>
    <t>CO-27352</t>
  </si>
  <si>
    <t>CRITÉRIOS P/ PAGAMENTO DE PRANCHAS - A0</t>
  </si>
  <si>
    <t>% A1</t>
  </si>
  <si>
    <t>CO-27355</t>
  </si>
  <si>
    <t>CRITÉRIOS P/ PAGAMENTO DE PRANCHAS - A1 ALONGADO</t>
  </si>
  <si>
    <t>CO-27356</t>
  </si>
  <si>
    <t>CRITÉRIOS P/ PAGAMENTO DE PRANCHAS - A2</t>
  </si>
  <si>
    <t>CO-27358</t>
  </si>
  <si>
    <t>CRITÉRIOS P/ PAGAMENTO DE PRANCHAS - A3</t>
  </si>
  <si>
    <t>CO-28390</t>
  </si>
  <si>
    <t>MOBILIZAÇÃO E DESMOBILIZAÇÃO DE EQUIPAMENTO DE SONDAGEM A PERCUSSÃO SPT (CUSTO FIXO)</t>
  </si>
  <si>
    <t>CO-28389</t>
  </si>
  <si>
    <t>MOBILIZAÇÃO E DESMOBILIZAÇÃO DE EQUIPAMENTO DE SONDAGEM A PERCUSSÃO SPT (CUSTO VARIÁVEL, EXCLUSIVE CUSTO FIXO)</t>
  </si>
  <si>
    <t>CO-28388</t>
  </si>
  <si>
    <t>SONDAGEM A PERCUSSÃO SPT DIÂMETRO 2.1/2"</t>
  </si>
  <si>
    <t>SEINFRA</t>
  </si>
  <si>
    <t>DER-MG</t>
  </si>
  <si>
    <t>Rod. Papa João Paulo II, nº 4.143. Prédio Minas, 7º andar 
Serra Verde - CEP: 31630-901 - BH/MG 
Fone: (31) 3915-8309 | Fax: 3915-9352 
www.transportes.mg.gov.br</t>
  </si>
  <si>
    <t>Av. dos Andradas, 1.120 - Centro 
BH/MG - CEP: 30120-016 
Fone: (31) 3235-1272 
Email: custos@der.mg.gov.br</t>
  </si>
  <si>
    <t>PLACA DE OBRA AFIXADA COM PEÇAS DE MADEIRA</t>
  </si>
  <si>
    <t>01.04.12</t>
  </si>
  <si>
    <t xml:space="preserve">TAPUME METÁLICO COM BASE DE CONCRETO </t>
  </si>
  <si>
    <t>01.04.13</t>
  </si>
  <si>
    <t>TAPUME METÁLICO COM BASE ENTERRADA</t>
  </si>
  <si>
    <t>01.04.14</t>
  </si>
  <si>
    <t>TAPUME METÁLICO COM TELA E BASE DE CONCRETO</t>
  </si>
  <si>
    <t>01.04.15</t>
  </si>
  <si>
    <t>TAPUME METÁLICO COM TELA E BASE ENTERRADA</t>
  </si>
  <si>
    <t>DE ELEMENTOS VAZADOS (COBOGO, ETC)</t>
  </si>
  <si>
    <t>04.30.14</t>
  </si>
  <si>
    <t>E= 15 CM PREENCHIDO COM CONCRETO  (20MPA)</t>
  </si>
  <si>
    <t>04.30.15</t>
  </si>
  <si>
    <t>E= 20 CM PREENCHIDO COM CONCRETO  (20MPA)</t>
  </si>
  <si>
    <t>07.36</t>
  </si>
  <si>
    <t>07.36.01</t>
  </si>
  <si>
    <t>07.37</t>
  </si>
  <si>
    <t>07.37.01</t>
  </si>
  <si>
    <t>07.38</t>
  </si>
  <si>
    <t>07.38.01</t>
  </si>
  <si>
    <t>07.38.02</t>
  </si>
  <si>
    <t>07.38.03</t>
  </si>
  <si>
    <t>07.38.04</t>
  </si>
  <si>
    <t>07.39</t>
  </si>
  <si>
    <t>07.39.01</t>
  </si>
  <si>
    <t>CX. ALVENARIA 30X30X50CM C/TAMPA FERRO P/REGISTRO (C X L X H)</t>
  </si>
  <si>
    <t>CX. ALVENARIA 50X50X50 CM PARA HIDROMETRO C/ TAMPA (C X L X H)</t>
  </si>
  <si>
    <t>CX. SIFONADA PVC C/GRELHA QUADR/RED. 150X150X50 MM (DIAM. X H X DIAM. SAÍDA)</t>
  </si>
  <si>
    <t>CX. SIFONADA PVC C/GRELHA QUADR/RED. 150X185X75 MM (DIAM. X H X DIAM. SAÍDA)</t>
  </si>
  <si>
    <t>CX. SIFONADA PVC C/GRELHA REDONDA 100X100X50 MM (DIAM. X H X DIAM. SAÍDA)</t>
  </si>
  <si>
    <t>CX. SIFONADA PVC C/ TAMPA CEGA 250X172X50 MM (DIAM. X H X DIAM. SAÍDA)</t>
  </si>
  <si>
    <t>CX. SIFONADA PVC C/ TAMPA CEGA 250X230X75 MM (DIAM. X H X DIAM. SAÍDA)</t>
  </si>
  <si>
    <t>CAIXA SIFONADA PVC 100X150X50MM (DIAM. X H X DIAM. SAÍDA)</t>
  </si>
  <si>
    <t>10.41.11</t>
  </si>
  <si>
    <t>CAIXA DE DESCARGA EXTERNA ALTA 6 A 9 LITROS</t>
  </si>
  <si>
    <t>TIPO 1 -  60 X  40 X  60 CM (C X L X H)</t>
  </si>
  <si>
    <t>TIPO 1 -  60 X  40 X  80 CM (C X L X H)</t>
  </si>
  <si>
    <t>TIPO 1 -  80 X  40 X  60 CM (C X L X H)</t>
  </si>
  <si>
    <t>TIPO 1 -  80 X  40 X  80 CM (C X L X H)</t>
  </si>
  <si>
    <t>TIPO 1 - 100 X  40 X  60 CM (C X L X H)</t>
  </si>
  <si>
    <t>TIPO 1 - 100 X  40 X  80 CM (C X L X H)</t>
  </si>
  <si>
    <t>13.40.81</t>
  </si>
  <si>
    <t>GUARDA-CORPO COM PILARETES DE CONCRETO D=150MM A CADA 150 CM E 7 TUBOS GALV. 1 1/4 " E FECHAMENTO INFERIOR EM TELA DE ARAME ONDULADO GALV. FIO Nº 12, TUBO INDUSTRIAL CHAPA 14 - 2,00 M (NBR 6591)</t>
  </si>
  <si>
    <t>13.40.82</t>
  </si>
  <si>
    <t>GUARDA CORPO MOD. “TUBOS VERTICAIS”, COM MONTANTES D=2”, FIXAÇÃO A CADA 144 CM, TUBOS VERTICAIS INTERMEDIÁRIOS D= 1 1/4", TUBO INDUSTRIAL CHAPA 16 - 1,50 MM (NBR 6591)</t>
  </si>
  <si>
    <t>13.40.83</t>
  </si>
  <si>
    <t>GUARDA CORPO MOD. “TUBOS VERTICAIS”, COM MONTANTES D=2”, FIXAÇÃO A CADA 144 CM, TUBOS VERTICAIS INTERMEDIÁRIOS D= 1 1/4", CORRIMÃO DUPLO, TUBO INDUSTRIAL CHAPA 16 - 1,50 MM (NBR 6591)</t>
  </si>
  <si>
    <t>13.40.84</t>
  </si>
  <si>
    <t>GUARDA-CORPO MOD. “TIPO TELA”, COM MONTANTES D=2”, A CADA 100 CM E FECHAMENTO EM TELA DE ARAME ONDULADO GALV. FIO Nº 12, FIXADA COM CANTONEIRAS E BARRAS CHATAS, TUBO INDUSTRIAL CHAPA 16 - 1,50 MM (NBR 6591)</t>
  </si>
  <si>
    <t>13.40.85</t>
  </si>
  <si>
    <t>GUARDA-CORPO MOD. “TIPO TELA”, COM MONTANTES D=2”, A CADA 100 CM E FECHAMENTO EM TELA DE ARAME ONDULADO GALV. FIO Nº 12, FIXADA COM CANTONEIRAS E BARRAS CHATAS, CORRIMÃO DUPLO, TUBO INDUSTRIAL CHAPA 16 - 1,50 MM (NBR 6591)</t>
  </si>
  <si>
    <t>13.91</t>
  </si>
  <si>
    <t>13.91.01</t>
  </si>
  <si>
    <t>13.92</t>
  </si>
  <si>
    <t>13.92.01</t>
  </si>
  <si>
    <t>13.92.02</t>
  </si>
  <si>
    <t>PISO DE TRANSIÇÃO</t>
  </si>
  <si>
    <t xml:space="preserve">PISO DE CONCRETO </t>
  </si>
  <si>
    <t>15.62</t>
  </si>
  <si>
    <t>15.62.01</t>
  </si>
  <si>
    <t>15.62.02</t>
  </si>
  <si>
    <t>15.63</t>
  </si>
  <si>
    <t>15.63.01</t>
  </si>
  <si>
    <t>15.64</t>
  </si>
  <si>
    <t>15.64.01</t>
  </si>
  <si>
    <t>15.64.02</t>
  </si>
  <si>
    <t>ACADEMIA A CÉU ABERTO</t>
  </si>
  <si>
    <t>18.71</t>
  </si>
  <si>
    <t>18.71.01</t>
  </si>
  <si>
    <t>18.71.02</t>
  </si>
  <si>
    <t>18.71.03</t>
  </si>
  <si>
    <t>18.71.04</t>
  </si>
  <si>
    <t>18.72</t>
  </si>
  <si>
    <t>18.72.01</t>
  </si>
  <si>
    <t>18.72.02</t>
  </si>
  <si>
    <t>18.73</t>
  </si>
  <si>
    <t>18.73.01</t>
  </si>
  <si>
    <t>18.74</t>
  </si>
  <si>
    <t>18.74.06</t>
  </si>
  <si>
    <t>CERCA ALVEN. MOURAO PV  E TELA GALV.#2"FIO12 4 FIOS FARPADO</t>
  </si>
  <si>
    <t>18.74.07</t>
  </si>
  <si>
    <t>CERCA MOURAO PV E TELA GALV.#2"FIO12 E 4 FIOS FARPADO</t>
  </si>
  <si>
    <t>18.76</t>
  </si>
  <si>
    <t>COLETOR DE RESÍDUO LEVE - LIXEIRA</t>
  </si>
  <si>
    <t>18.76.01</t>
  </si>
  <si>
    <t>CESTO COLETOR RESÍDUO (LIXEIRA) METÁLICO CILINDRICO DIÂMETRO 220 MM, PADRÃO SLU MC22</t>
  </si>
  <si>
    <t>18.76.02</t>
  </si>
  <si>
    <t>CESTO COLETOR RESÍDUO (LIXEIRA) METÁLICO CILINDRICO DIÂMETRO 250 MM, PADRÃO SLU MC25</t>
  </si>
  <si>
    <t>18.76.03</t>
  </si>
  <si>
    <t>CESTO COLETOR RESÍDUO (LIXEIRA) METÁLICO SIMPLES QUADRADO PADRÃO SLU MQS</t>
  </si>
  <si>
    <t>18.76.04</t>
  </si>
  <si>
    <t>CESTO COLETOR RESÍDUO (LIXEIRA) METÁLICO DUPLO QUADRADO PADRÃO SLU MQD</t>
  </si>
  <si>
    <t>19.11.03</t>
  </si>
  <si>
    <t>CAIXA PARA BOCA DE LOBO SIMPLES / BLOCO DE CONCRETO</t>
  </si>
  <si>
    <t>19.11.04</t>
  </si>
  <si>
    <t>CAIXA PARA BOCA DE LOBO DUPLA / BLOCO DE CONCRETO</t>
  </si>
  <si>
    <t>19.12.03</t>
  </si>
  <si>
    <t>ALTEAMENTO DE CAIXA PARA BOCA DE LOBO SIMPLES / BLOCO DE CONCRETO</t>
  </si>
  <si>
    <t>19.12.04</t>
  </si>
  <si>
    <t>ALTEAMENTO DE CAIXA PARA BOCA DE LOBO DUPLA / BLOCO DE CONCRETO</t>
  </si>
  <si>
    <t>19.91</t>
  </si>
  <si>
    <t>19.91.01</t>
  </si>
  <si>
    <t>19.91.02</t>
  </si>
  <si>
    <t>19.91.03</t>
  </si>
  <si>
    <t>MANEJO DE VEGETAÇÃO</t>
  </si>
  <si>
    <t>21.35</t>
  </si>
  <si>
    <t>SUPRESSÃO DE ÁRVORES</t>
  </si>
  <si>
    <t>21.35.01</t>
  </si>
  <si>
    <t>21.35.02</t>
  </si>
  <si>
    <t>SUPRESSAO ARVORE MEDIO PORTE INCLUS. CORTE LENHA</t>
  </si>
  <si>
    <t>21.35.03</t>
  </si>
  <si>
    <t>44.01.22</t>
  </si>
  <si>
    <t>VIGILÂNCIA DE OBRAS - EM DIAS ÚTEIS (CONSIDERANDO INÍCIO AS 17H DE SEGUNDA A QUINTA E 16H NA SEXTA) E 24 HORAS POR DIA AOS SÁBADOS, DOMINGOS E FERIADOS</t>
  </si>
  <si>
    <t>44.01.23</t>
  </si>
  <si>
    <t>VIGILÂNCIA DE OBRAS - 24 HORAS EM DIAS ÚTEIS, SÁBADOS, DOMINGOS E FERIADOS</t>
  </si>
  <si>
    <t>54.42.01</t>
  </si>
  <si>
    <t>SERRA CIRCULAR DE BANCADA, MOTOR ELÉTRICO 1800W, COIFA P/DISCO 10", OU EQUIVALENTE</t>
  </si>
  <si>
    <t>56.11.15</t>
  </si>
  <si>
    <t>BIÓLOGO ATÉ 5 ANOS DE EXPERIÊNCIA</t>
  </si>
  <si>
    <t>56.11.16</t>
  </si>
  <si>
    <t>BIÓLOGO ACIMA DE 5 ANOS DE EXPERIÊNCIA</t>
  </si>
  <si>
    <t>56.11.17</t>
  </si>
  <si>
    <t>ESTAGIÁRIO DE NÍVEL SUPERIOR - 04 HORAS</t>
  </si>
  <si>
    <t>60.15.19</t>
  </si>
  <si>
    <t>BARRA CHATA AÇO 1/8" X 3/8" (0,24KG/M)</t>
  </si>
  <si>
    <t>60.17.16</t>
  </si>
  <si>
    <t>CANTONEIRA AÇO ABAS IGUAIS 3/8", E= 1/8" (0,55KG/M)</t>
  </si>
  <si>
    <t>60.28.08</t>
  </si>
  <si>
    <t>GABIAO CAIXA MALHA HEXAGONAL 8X10CM FIO 2,7MM (NBR 10.514:1988/8964:2013) 3,0x1,0x0,5M ZN/AL + PVC</t>
  </si>
  <si>
    <t>60.28.09</t>
  </si>
  <si>
    <t>GABIAO CAIXA MALHA HEXAGONAL 8X10CM FIO 2,7MM (NBR 10.514:1988/8964:2013) 3,0X1,0X0,5M ZN/AL</t>
  </si>
  <si>
    <t>60.28.12</t>
  </si>
  <si>
    <t>GABIAO MANTA (COLCHAO) MALHA HEXAGONAL 6X8CM FIO 2MM (NBR 10.514:1988/8964:2013) 4,0x2,0x0,17M  ZN/AL + PVC</t>
  </si>
  <si>
    <t>60.28.13</t>
  </si>
  <si>
    <t>GABIAO MANTA (COLCHAO) MALHA HEXAGONAL 6X8CM FIO 2MM (NBR 10.514:1988/8964:2013) 4,0x2,0x0,23M  ZN/AL + PVC</t>
  </si>
  <si>
    <t>60.35.61</t>
  </si>
  <si>
    <t>ARAME DE AÇO ZN/AL + PVC FIO 2,2MM</t>
  </si>
  <si>
    <t>60.35.71</t>
  </si>
  <si>
    <t>ARAME DE AÇO ZN/AL FIO 2,2MM</t>
  </si>
  <si>
    <t>60.40.01</t>
  </si>
  <si>
    <t>TUBO AÇO GALVANIZADO INDUSTRIAL REDONDO DN 1 1/4" (31,75 MM)  E=2,00MM, NBR 6591</t>
  </si>
  <si>
    <t>60.40.02</t>
  </si>
  <si>
    <t>TUBO AÇO CARBONO INDUSTRIAL REDONDO DN 2" (50,80 MM)  E=1,50MM, NBR 6591</t>
  </si>
  <si>
    <t>60.40.03</t>
  </si>
  <si>
    <t>TUBO AÇO CARBONO INDUSTRIAL REDONDO DN 1 1/4" (31,75 MM)  E=1,50MM, NBR 6591</t>
  </si>
  <si>
    <t>60.40.04</t>
  </si>
  <si>
    <t>TUBO AÇO CARBONO INDUSTRIAL REDONDO DN 1 1/2" (38 MM)  E=1,50MM, NBR 6591</t>
  </si>
  <si>
    <t>ADITIVO IMPERMEABILIZANTE DE PEGA NORMAL PARA ARGAMASSAS E CONCRETOS SEM ARMACAO REF 123</t>
  </si>
  <si>
    <t>CAIXA SIFONADA PVC C/GRELHA E PORTA GRELHA QUAD/RED. BRANCA 150x150x50MM (DIAM. X H X DIAM. SAÍDA)</t>
  </si>
  <si>
    <t>CAIXA SIFONADA PVC C/GRELHA E PORTA GRELHA QUAD/RED. BRANCA 150x185x75MM (DIAM. X H X DIAM. SAÍDA)</t>
  </si>
  <si>
    <t>CAIXA SIFONADA PVC C/GRELHA E PORTA GRELHA REDONDA BRANCA 100X100X50 MM (DIAM. X H X DIAM. SAÍDA)</t>
  </si>
  <si>
    <t>CAIXA SIFONADA PVC SEM GRELHA E PORTA GRELHA 100X150X50MM (DIAM. X H X DIAM. SAÍDA)</t>
  </si>
  <si>
    <t>CAIXA SIFONADA 250X230X75MM COM TAMPA CEGA (DIAM. X H X DIAM. SAÍDA)</t>
  </si>
  <si>
    <t>CAIXA SIFONADA 250X172X50MM COM TAMPA CEGA (DIAM. X H X DIAM. SAÍDA)</t>
  </si>
  <si>
    <t>83.17.71</t>
  </si>
  <si>
    <t>PLACA DE IDENTIFICAÇÃO DE RESÍDUOS - PGRCC, CONFORME RESOLUÇÃO CONAMA-RDC Nº 275/2001, CONFECCIONADA EM LONA (TIPO BANNER) DIM. (30X30)CM</t>
  </si>
  <si>
    <t>UN.</t>
  </si>
  <si>
    <t>83.18.01</t>
  </si>
  <si>
    <t>LONA PLÁSTICA PRETA - 150 MICRA - 4 X 100M</t>
  </si>
  <si>
    <t>ROLO</t>
  </si>
  <si>
    <t>83.18.02</t>
  </si>
  <si>
    <t>LONA PLÁSTICA PRETA - 200 MICRA - 8 X100 M</t>
  </si>
  <si>
    <t>83.18.03</t>
  </si>
  <si>
    <t>LONA REFORÇADA COM ILHÓS DE POLIETILENO PARA COBERTURA CAÇAMBA (4Mx4M), 300 MICRAS, PRETA OU LARANJA</t>
  </si>
  <si>
    <t>83.40.06</t>
  </si>
  <si>
    <t>LIXEIRA PLÁSTICA COM TAMPA VAI E VEM CAP 100L P/ ORGÂNICOS</t>
  </si>
  <si>
    <t>83.40.07</t>
  </si>
  <si>
    <t>BOMBONA BOCA LARGA PARA RESÍDUOS CLASSE B - 100 LITROS</t>
  </si>
  <si>
    <t>83.40.08</t>
  </si>
  <si>
    <t>BIG BAG PARA RESÍDUOS COMUNS, CAP.APROXIMADA DE 1 M3, PADRÃO CLUB FARM OU EQUIVALENTE</t>
  </si>
  <si>
    <t>83.40.09</t>
  </si>
  <si>
    <t>CESTO COLETOR RESÍDUO LEVE METÁLICO CILINDRO DIÂMETRO 220 MM, PADRÃO SLU MC22</t>
  </si>
  <si>
    <t>83.40.10</t>
  </si>
  <si>
    <t>CESTO COLETOR RESÍDUO LEVE METÁLICO CILINDRO DIÂMETRO 250 MM PADRÃO SLU MC25</t>
  </si>
  <si>
    <t>83.40.11</t>
  </si>
  <si>
    <t>CESTO COLETOR DE RESÍDUO LEVE MQS</t>
  </si>
  <si>
    <t>83.40.12</t>
  </si>
  <si>
    <t>CESTO COLETOR DE RESÍDUO LEVE MQD</t>
  </si>
  <si>
    <t>83.41.04</t>
  </si>
  <si>
    <t>FITA DUPLA FACE TRANSFERIVEL VHB12MMX20M UNITARIO 3M OU EQUIVALENTE</t>
  </si>
  <si>
    <t>93.21.04</t>
  </si>
  <si>
    <t xml:space="preserve">TERRÔMETRO 20 KO E RESISTIVIDADE DO SOLO </t>
  </si>
  <si>
    <t>94.18.04</t>
  </si>
  <si>
    <t xml:space="preserve">DIGITALIZAÇÃO DE FORMATO A4 (PDF OU EQUIVALENTE) </t>
  </si>
  <si>
    <t>PREÇO UNIT. COM BDI 28,75%</t>
  </si>
  <si>
    <t>PREÇO A EXECUTAR COM BDI 28,75%</t>
  </si>
  <si>
    <t>CONCRETO BETUMINOSO USINADO A QUENTE (CBUQ) PARA PAVIMENTACAO ASFALTICA, PADRAO DNIT, FAIXA C, COM CAP 50/70 - AQUISICAO POSTO USINA</t>
  </si>
  <si>
    <t>PLACA DE SINALIZACAO EM CHAPA DE ACO NUM 16 COM PINTURA REFLETIVA</t>
  </si>
  <si>
    <t>TUBO ACO GALVANIZADO COM COSTURA, CLASSE LEVE, DN 80 MM ( 3"),  E = 3,35 MM, *7,32* KG/M (NBR 5580)</t>
  </si>
  <si>
    <t>SETOP - OUT/22</t>
  </si>
  <si>
    <t>SINAPI - JAN/23</t>
  </si>
  <si>
    <t>SUDECAP - DEZ/22</t>
  </si>
  <si>
    <t>ESCAVAÇAO MECANICA INCLUSIVE TRANSPORTE ATE 50 M EM MATERIAL DE 1ª CATEGORIA</t>
  </si>
  <si>
    <t>CARGA DE MATERIAL DE QUALQUER NATUREZA SOBRE CAMINHAO -  MECANICA</t>
  </si>
  <si>
    <t>1.11</t>
  </si>
  <si>
    <t>1.12</t>
  </si>
  <si>
    <t>Data: 03/03/2023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</si>
</sst>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4" formatCode="_-&quot;R$&quot;\ * #,##0.00_-;\-&quot;R$&quot;\ * #,##0.00_-;_-&quot;R$&quot;\ * &quot;-&quot;??_-;_-@_-"/>
    <numFmt numFmtId="43" formatCode="_-* #,##0.00_-;\-* #,##0.00_-;_-* &quot;-&quot;??_-;_-@_-"/>
    <numFmt numFmtId="164" formatCode="_-&quot;R$&quot;* #,##0.00_-;\-&quot;R$&quot;* #,##0.00_-;_-&quot;R$&quot;* &quot;-&quot;??_-;_-@_-"/>
    <numFmt numFmtId="165" formatCode="0.000%"/>
    <numFmt numFmtId="166" formatCode="_(&quot;R$ &quot;* #,##0.00_);_(&quot;R$ &quot;* \(#,##0.00\);_(&quot;R$ &quot;* &quot;-&quot;??_);_(@_)"/>
    <numFmt numFmtId="167" formatCode="&quot;R$&quot;\ #,##0.00"/>
    <numFmt numFmtId="168" formatCode="#,##0.00\ &quot;h&quot;"/>
    <numFmt numFmtId="169" formatCode="0\)"/>
    <numFmt numFmtId="170" formatCode="&quot;R$&quot;\ #,##0.00\ "/>
    <numFmt numFmtId="171" formatCode="_(&quot;R$&quot;* #,##0.000_);_(&quot;R$&quot;* \(#,##0.000\);_(&quot;R$&quot;* &quot;-&quot;??_);_(@_)"/>
    <numFmt numFmtId="172" formatCode="#,##0\ &quot;conj&quot;"/>
    <numFmt numFmtId="173" formatCode="#,##0.00\ &quot;m²/mês&quot;"/>
    <numFmt numFmtId="174" formatCode="#,##0.00\ &quot;Equipe/mês&quot;"/>
    <numFmt numFmtId="175" formatCode="dd\ &quot;de&quot;\ mmmm\ &quot;de&quot;\ yyyy"/>
    <numFmt numFmtId="176" formatCode="_-&quot;R$&quot;* #,##0.000_-;\-&quot;R$&quot;* #,##0.000_-;_-&quot;R$&quot;* &quot;-&quot;???_-;_-@_-"/>
    <numFmt numFmtId="177" formatCode="0.0%"/>
    <numFmt numFmtId="178" formatCode="_-* #,##0.00_-;\-* #,##0.00_-;_-* \-??_-;_-@_-"/>
    <numFmt numFmtId="179" formatCode="0000"/>
    <numFmt numFmtId="180" formatCode="00"/>
    <numFmt numFmtId="181" formatCode="##0.00"/>
    <numFmt numFmtId="182" formatCode="#0.00"/>
    <numFmt numFmtId="183" formatCode="##,##0.00"/>
    <numFmt numFmtId="184" formatCode="00000"/>
    <numFmt numFmtId="185" formatCode="000"/>
  </numFmts>
  <fonts count="82" x14ac:knownFonts="1">
    <font>
      <sz val="11"/>
      <color theme="1"/>
      <name val="Calibri"/>
      <family val="2"/>
      <scheme val="minor"/>
    </font>
    <font>
      <b/>
      <sz val="16"/>
      <color theme="1"/>
      <name val="Calibri"/>
      <family val="2"/>
      <scheme val="minor"/>
    </font>
    <font>
      <b/>
      <sz val="11"/>
      <color theme="1"/>
      <name val="Calibri"/>
      <family val="2"/>
      <scheme val="minor"/>
    </font>
    <font>
      <sz val="11"/>
      <color theme="1"/>
      <name val="Calibri"/>
      <family val="2"/>
      <scheme val="minor"/>
    </font>
    <font>
      <sz val="11"/>
      <color theme="0"/>
      <name val="Calibri"/>
      <family val="2"/>
      <scheme val="minor"/>
    </font>
    <font>
      <b/>
      <sz val="12"/>
      <color rgb="FF000000"/>
      <name val="Arial"/>
      <family val="2"/>
    </font>
    <font>
      <sz val="12"/>
      <color rgb="FF000000"/>
      <name val="Arial"/>
      <family val="2"/>
    </font>
    <font>
      <b/>
      <sz val="16"/>
      <color theme="1"/>
      <name val="Arial"/>
      <family val="2"/>
    </font>
    <font>
      <sz val="11"/>
      <color theme="1"/>
      <name val="Arial"/>
      <family val="2"/>
    </font>
    <font>
      <b/>
      <sz val="11"/>
      <color theme="1"/>
      <name val="Arial"/>
      <family val="2"/>
    </font>
    <font>
      <sz val="10"/>
      <name val="Arial"/>
      <family val="2"/>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8"/>
      <color theme="1"/>
      <name val="Arial"/>
      <family val="2"/>
    </font>
    <font>
      <b/>
      <sz val="14"/>
      <color theme="1"/>
      <name val="Arial"/>
      <family val="2"/>
    </font>
    <font>
      <sz val="11"/>
      <name val="Arial"/>
      <family val="2"/>
    </font>
    <font>
      <b/>
      <sz val="11"/>
      <name val="Arial"/>
      <family val="2"/>
    </font>
    <font>
      <b/>
      <u/>
      <sz val="11"/>
      <name val="Arial"/>
      <family val="2"/>
    </font>
    <font>
      <i/>
      <sz val="11"/>
      <name val="Arial"/>
      <family val="2"/>
    </font>
    <font>
      <b/>
      <i/>
      <sz val="11"/>
      <name val="Arial"/>
      <family val="2"/>
    </font>
    <font>
      <b/>
      <i/>
      <sz val="11"/>
      <color rgb="FF0070C0"/>
      <name val="Arial"/>
      <family val="2"/>
    </font>
    <font>
      <b/>
      <sz val="11"/>
      <name val="Courier"/>
      <family val="3"/>
    </font>
    <font>
      <i/>
      <sz val="11"/>
      <name val="Courier"/>
      <family val="3"/>
    </font>
    <font>
      <b/>
      <i/>
      <sz val="11"/>
      <name val="Courier"/>
      <family val="3"/>
    </font>
    <font>
      <sz val="11"/>
      <name val="Courier"/>
      <family val="3"/>
    </font>
    <font>
      <sz val="14"/>
      <color theme="1"/>
      <name val="Arial"/>
      <family val="2"/>
    </font>
    <font>
      <b/>
      <sz val="10"/>
      <name val="Arial"/>
      <family val="2"/>
    </font>
    <font>
      <sz val="9"/>
      <name val="Arial"/>
      <family val="2"/>
    </font>
    <font>
      <i/>
      <sz val="12"/>
      <name val="Calibri"/>
      <family val="2"/>
    </font>
    <font>
      <i/>
      <u/>
      <sz val="12"/>
      <name val="Calibri"/>
      <family val="2"/>
    </font>
    <font>
      <u/>
      <sz val="10"/>
      <name val="Arial"/>
      <family val="2"/>
    </font>
    <font>
      <sz val="11"/>
      <color rgb="FFFF0000"/>
      <name val="Arial"/>
      <family val="2"/>
    </font>
    <font>
      <sz val="11"/>
      <color rgb="FF0070C0"/>
      <name val="Arial"/>
      <family val="2"/>
    </font>
    <font>
      <b/>
      <sz val="18"/>
      <color rgb="FFFF0000"/>
      <name val="Arial"/>
      <family val="2"/>
    </font>
    <font>
      <sz val="8"/>
      <name val="Calibri"/>
      <family val="2"/>
      <scheme val="minor"/>
    </font>
    <font>
      <b/>
      <sz val="11"/>
      <color rgb="FFFF0000"/>
      <name val="Arial"/>
      <family val="2"/>
    </font>
    <font>
      <b/>
      <sz val="18"/>
      <name val="Arial"/>
      <family val="2"/>
    </font>
    <font>
      <b/>
      <sz val="14"/>
      <name val="Arial"/>
      <family val="2"/>
    </font>
    <font>
      <sz val="11"/>
      <color rgb="FF000000"/>
      <name val="Calibri"/>
      <family val="2"/>
      <charset val="1"/>
    </font>
    <font>
      <sz val="11"/>
      <color rgb="FF000000"/>
      <name val="Calibri"/>
      <family val="2"/>
      <scheme val="minor"/>
    </font>
    <font>
      <sz val="8"/>
      <color rgb="FF000000"/>
      <name val="Arial"/>
      <family val="2"/>
    </font>
    <font>
      <sz val="6"/>
      <color rgb="FF000000"/>
      <name val="Arial"/>
      <family val="2"/>
    </font>
    <font>
      <b/>
      <sz val="7"/>
      <color rgb="FF000000"/>
      <name val="Arial"/>
      <family val="2"/>
    </font>
    <font>
      <sz val="7"/>
      <color rgb="FF000000"/>
      <name val="Arial"/>
      <family val="2"/>
    </font>
    <font>
      <sz val="11"/>
      <color theme="0"/>
      <name val="Arial"/>
      <family val="2"/>
    </font>
    <font>
      <sz val="55"/>
      <color rgb="FF010000"/>
      <name val="Arial"/>
      <family val="2"/>
    </font>
    <font>
      <sz val="7"/>
      <color rgb="FF010000"/>
      <name val="Arial"/>
      <family val="2"/>
    </font>
    <font>
      <sz val="8"/>
      <color rgb="FF010000"/>
      <name val="Arial"/>
      <family val="2"/>
    </font>
    <font>
      <b/>
      <sz val="20"/>
      <color rgb="FF1F497D"/>
      <name val="Arial"/>
      <family val="2"/>
    </font>
    <font>
      <b/>
      <sz val="9"/>
      <color rgb="FFFFFFFF"/>
      <name val="Arial"/>
      <family val="2"/>
    </font>
    <font>
      <b/>
      <sz val="9"/>
      <color rgb="FF010000"/>
      <name val="Arial"/>
      <family val="2"/>
    </font>
    <font>
      <sz val="9"/>
      <color rgb="FF010000"/>
      <name val="Arial"/>
      <family val="2"/>
    </font>
    <font>
      <b/>
      <sz val="20"/>
      <color rgb="FF632523"/>
      <name val="Arial"/>
      <family val="2"/>
    </font>
    <font>
      <b/>
      <sz val="20"/>
      <color rgb="FF367735"/>
      <name val="Arial"/>
      <family val="2"/>
    </font>
    <font>
      <b/>
      <sz val="10"/>
      <color rgb="FF010000"/>
      <name val="Arial"/>
      <family val="2"/>
    </font>
    <font>
      <sz val="10"/>
      <color rgb="FF010000"/>
      <name val="Arial"/>
      <family val="2"/>
    </font>
    <font>
      <sz val="11"/>
      <color theme="1"/>
      <name val="Calibri Light"/>
      <family val="2"/>
    </font>
    <font>
      <sz val="11"/>
      <name val="Calibri Light"/>
      <family val="2"/>
    </font>
    <font>
      <b/>
      <sz val="14"/>
      <color theme="1"/>
      <name val="Calibri Light"/>
      <family val="2"/>
    </font>
    <font>
      <sz val="14"/>
      <color theme="1"/>
      <name val="Calibri Light"/>
      <family val="2"/>
    </font>
    <font>
      <b/>
      <sz val="11"/>
      <color theme="1"/>
      <name val="Calibri Light"/>
      <family val="2"/>
    </font>
    <font>
      <b/>
      <i/>
      <sz val="12"/>
      <color theme="1"/>
      <name val="Calibri Light"/>
      <family val="2"/>
    </font>
    <font>
      <i/>
      <sz val="12"/>
      <color theme="1"/>
      <name val="Calibri Light"/>
      <family val="2"/>
    </font>
    <font>
      <i/>
      <sz val="11"/>
      <color theme="1"/>
      <name val="Calibri Light"/>
      <family val="2"/>
    </font>
  </fonts>
  <fills count="39">
    <fill>
      <patternFill patternType="none"/>
    </fill>
    <fill>
      <patternFill patternType="gray125"/>
    </fill>
    <fill>
      <patternFill patternType="solid">
        <fgColor theme="0" tint="-0.14999847407452621"/>
        <bgColor indexed="64"/>
      </patternFill>
    </fill>
    <fill>
      <patternFill patternType="solid">
        <fgColor theme="8" tint="0.59999389629810485"/>
        <bgColor indexed="64"/>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9"/>
        <bgColor indexed="64"/>
      </patternFill>
    </fill>
    <fill>
      <patternFill patternType="solid">
        <fgColor theme="2"/>
        <bgColor indexed="64"/>
      </patternFill>
    </fill>
    <fill>
      <patternFill patternType="solid">
        <fgColor theme="2" tint="-9.9978637043366805E-2"/>
        <bgColor indexed="64"/>
      </patternFill>
    </fill>
    <fill>
      <patternFill patternType="solid">
        <fgColor indexed="43"/>
        <bgColor indexed="64"/>
      </patternFill>
    </fill>
    <fill>
      <patternFill patternType="solid">
        <fgColor rgb="FFE6E6E6"/>
        <bgColor indexed="64"/>
      </patternFill>
    </fill>
    <fill>
      <patternFill patternType="solid">
        <fgColor rgb="FFA9A9A9"/>
      </patternFill>
    </fill>
    <fill>
      <patternFill patternType="solid">
        <fgColor rgb="FFD3D3D3"/>
      </patternFill>
    </fill>
    <fill>
      <patternFill patternType="solid">
        <fgColor rgb="FF1F497D"/>
        <bgColor indexed="64"/>
      </patternFill>
    </fill>
    <fill>
      <patternFill patternType="solid">
        <fgColor rgb="FF632523"/>
        <bgColor indexed="64"/>
      </patternFill>
    </fill>
    <fill>
      <patternFill patternType="solid">
        <fgColor rgb="FF367735"/>
        <bgColor indexed="64"/>
      </patternFill>
    </fill>
  </fills>
  <borders count="13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top style="medium">
        <color indexed="64"/>
      </top>
      <bottom style="medium">
        <color indexed="64"/>
      </bottom>
      <diagonal/>
    </border>
    <border>
      <left style="double">
        <color auto="1"/>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style="double">
        <color auto="1"/>
      </right>
      <top style="hair">
        <color auto="1"/>
      </top>
      <bottom style="hair">
        <color auto="1"/>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thin">
        <color indexed="64"/>
      </left>
      <right style="thin">
        <color indexed="64"/>
      </right>
      <top style="hair">
        <color indexed="64"/>
      </top>
      <bottom style="medium">
        <color indexed="64"/>
      </bottom>
      <diagonal/>
    </border>
    <border>
      <left style="thin">
        <color auto="1"/>
      </left>
      <right/>
      <top style="hair">
        <color auto="1"/>
      </top>
      <bottom style="hair">
        <color auto="1"/>
      </bottom>
      <diagonal/>
    </border>
    <border>
      <left style="thin">
        <color auto="1"/>
      </left>
      <right style="thin">
        <color auto="1"/>
      </right>
      <top/>
      <bottom/>
      <diagonal/>
    </border>
    <border>
      <left/>
      <right style="medium">
        <color indexed="64"/>
      </right>
      <top style="medium">
        <color indexed="64"/>
      </top>
      <bottom style="medium">
        <color indexed="64"/>
      </bottom>
      <diagonal/>
    </border>
    <border>
      <left/>
      <right/>
      <top style="hair">
        <color indexed="64"/>
      </top>
      <bottom style="hair">
        <color indexed="64"/>
      </bottom>
      <diagonal/>
    </border>
    <border>
      <left/>
      <right/>
      <top style="hair">
        <color auto="1"/>
      </top>
      <bottom/>
      <diagonal/>
    </border>
    <border>
      <left/>
      <right/>
      <top/>
      <bottom style="hair">
        <color auto="1"/>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right/>
      <top style="double">
        <color auto="1"/>
      </top>
      <bottom style="hair">
        <color auto="1"/>
      </bottom>
      <diagonal/>
    </border>
    <border>
      <left/>
      <right style="double">
        <color auto="1"/>
      </right>
      <top style="double">
        <color auto="1"/>
      </top>
      <bottom style="hair">
        <color auto="1"/>
      </bottom>
      <diagonal/>
    </border>
    <border>
      <left/>
      <right style="double">
        <color auto="1"/>
      </right>
      <top style="hair">
        <color auto="1"/>
      </top>
      <bottom style="hair">
        <color auto="1"/>
      </bottom>
      <diagonal/>
    </border>
    <border>
      <left/>
      <right style="double">
        <color auto="1"/>
      </right>
      <top style="hair">
        <color auto="1"/>
      </top>
      <bottom/>
      <diagonal/>
    </border>
    <border>
      <left/>
      <right style="double">
        <color auto="1"/>
      </right>
      <top/>
      <bottom style="hair">
        <color auto="1"/>
      </bottom>
      <diagonal/>
    </border>
    <border>
      <left/>
      <right style="double">
        <color auto="1"/>
      </right>
      <top style="thin">
        <color indexed="64"/>
      </top>
      <bottom style="thin">
        <color indexed="64"/>
      </bottom>
      <diagonal/>
    </border>
    <border>
      <left style="thin">
        <color indexed="64"/>
      </left>
      <right style="double">
        <color auto="1"/>
      </right>
      <top style="thin">
        <color indexed="64"/>
      </top>
      <bottom style="thin">
        <color indexed="64"/>
      </bottom>
      <diagonal/>
    </border>
    <border>
      <left/>
      <right style="double">
        <color auto="1"/>
      </right>
      <top style="thin">
        <color indexed="64"/>
      </top>
      <bottom/>
      <diagonal/>
    </border>
    <border>
      <left/>
      <right style="double">
        <color auto="1"/>
      </right>
      <top/>
      <bottom style="thin">
        <color indexed="64"/>
      </bottom>
      <diagonal/>
    </border>
    <border>
      <left style="double">
        <color indexed="64"/>
      </left>
      <right style="thin">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style="thin">
        <color indexed="64"/>
      </left>
      <right style="double">
        <color indexed="64"/>
      </right>
      <top style="double">
        <color indexed="64"/>
      </top>
      <bottom style="hair">
        <color indexed="64"/>
      </bottom>
      <diagonal/>
    </border>
    <border>
      <left style="double">
        <color auto="1"/>
      </left>
      <right style="thin">
        <color auto="1"/>
      </right>
      <top style="hair">
        <color auto="1"/>
      </top>
      <bottom/>
      <diagonal/>
    </border>
    <border>
      <left style="thin">
        <color auto="1"/>
      </left>
      <right style="thin">
        <color auto="1"/>
      </right>
      <top style="hair">
        <color auto="1"/>
      </top>
      <bottom/>
      <diagonal/>
    </border>
    <border>
      <left style="thin">
        <color auto="1"/>
      </left>
      <right style="double">
        <color auto="1"/>
      </right>
      <top style="hair">
        <color auto="1"/>
      </top>
      <bottom/>
      <diagonal/>
    </border>
    <border>
      <left/>
      <right style="double">
        <color indexed="64"/>
      </right>
      <top/>
      <bottom style="medium">
        <color indexed="64"/>
      </bottom>
      <diagonal/>
    </border>
    <border>
      <left style="double">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bottom style="thin">
        <color indexed="64"/>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diagonal/>
    </border>
    <border>
      <left/>
      <right style="thin">
        <color auto="1"/>
      </right>
      <top style="hair">
        <color auto="1"/>
      </top>
      <bottom style="hair">
        <color auto="1"/>
      </bottom>
      <diagonal/>
    </border>
    <border>
      <left style="thin">
        <color auto="1"/>
      </left>
      <right/>
      <top style="hair">
        <color auto="1"/>
      </top>
      <bottom/>
      <diagonal/>
    </border>
    <border>
      <left style="thin">
        <color auto="1"/>
      </left>
      <right/>
      <top/>
      <bottom style="hair">
        <color auto="1"/>
      </bottom>
      <diagonal/>
    </border>
    <border>
      <left style="double">
        <color auto="1"/>
      </left>
      <right/>
      <top style="hair">
        <color auto="1"/>
      </top>
      <bottom/>
      <diagonal/>
    </border>
    <border>
      <left/>
      <right style="thin">
        <color auto="1"/>
      </right>
      <top style="hair">
        <color auto="1"/>
      </top>
      <bottom/>
      <diagonal/>
    </border>
    <border>
      <left style="double">
        <color auto="1"/>
      </left>
      <right/>
      <top/>
      <bottom style="hair">
        <color auto="1"/>
      </bottom>
      <diagonal/>
    </border>
    <border>
      <left/>
      <right style="thin">
        <color auto="1"/>
      </right>
      <top/>
      <bottom style="hair">
        <color auto="1"/>
      </bottom>
      <diagonal/>
    </border>
    <border>
      <left style="double">
        <color auto="1"/>
      </left>
      <right style="thin">
        <color auto="1"/>
      </right>
      <top style="thin">
        <color auto="1"/>
      </top>
      <bottom style="hair">
        <color auto="1"/>
      </bottom>
      <diagonal/>
    </border>
    <border>
      <left style="double">
        <color indexed="64"/>
      </left>
      <right/>
      <top style="double">
        <color indexed="64"/>
      </top>
      <bottom style="hair">
        <color indexed="64"/>
      </bottom>
      <diagonal/>
    </border>
    <border>
      <left style="thin">
        <color indexed="64"/>
      </left>
      <right style="thin">
        <color indexed="64"/>
      </right>
      <top/>
      <bottom style="hair">
        <color indexed="64"/>
      </bottom>
      <diagonal/>
    </border>
    <border>
      <left style="double">
        <color indexed="64"/>
      </left>
      <right style="thin">
        <color auto="1"/>
      </right>
      <top style="double">
        <color indexed="64"/>
      </top>
      <bottom/>
      <diagonal/>
    </border>
    <border>
      <left style="double">
        <color indexed="64"/>
      </left>
      <right style="thin">
        <color auto="1"/>
      </right>
      <top/>
      <bottom style="hair">
        <color auto="1"/>
      </bottom>
      <diagonal/>
    </border>
    <border>
      <left style="thin">
        <color indexed="64"/>
      </left>
      <right style="double">
        <color auto="1"/>
      </right>
      <top style="double">
        <color indexed="64"/>
      </top>
      <bottom/>
      <diagonal/>
    </border>
    <border>
      <left style="thin">
        <color indexed="64"/>
      </left>
      <right style="double">
        <color auto="1"/>
      </right>
      <top/>
      <bottom style="hair">
        <color auto="1"/>
      </bottom>
      <diagonal/>
    </border>
    <border>
      <left style="thin">
        <color auto="1"/>
      </left>
      <right/>
      <top style="double">
        <color auto="1"/>
      </top>
      <bottom style="hair">
        <color auto="1"/>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medium">
        <color indexed="64"/>
      </top>
      <bottom style="medium">
        <color indexed="64"/>
      </bottom>
      <diagonal/>
    </border>
    <border>
      <left/>
      <right style="medium">
        <color indexed="64"/>
      </right>
      <top style="hair">
        <color indexed="64"/>
      </top>
      <bottom/>
      <diagonal/>
    </border>
    <border>
      <left style="medium">
        <color indexed="64"/>
      </left>
      <right/>
      <top style="hair">
        <color indexed="64"/>
      </top>
      <bottom/>
      <diagonal/>
    </border>
    <border>
      <left/>
      <right style="medium">
        <color indexed="64"/>
      </right>
      <top/>
      <bottom style="hair">
        <color auto="1"/>
      </bottom>
      <diagonal/>
    </border>
    <border>
      <left style="thin">
        <color rgb="FF000000"/>
      </left>
      <right style="thin">
        <color rgb="FF000000"/>
      </right>
      <top/>
      <bottom/>
      <diagonal/>
    </border>
    <border>
      <left/>
      <right/>
      <top style="thin">
        <color rgb="FF010000"/>
      </top>
      <bottom style="thin">
        <color rgb="FF01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style="thin">
        <color rgb="FF000000"/>
      </top>
      <bottom/>
      <diagonal/>
    </border>
    <border>
      <left/>
      <right style="thin">
        <color rgb="FF000000"/>
      </right>
      <top/>
      <bottom/>
      <diagonal/>
    </border>
    <border>
      <left style="medium">
        <color indexed="64"/>
      </left>
      <right/>
      <top/>
      <bottom style="hair">
        <color auto="1"/>
      </bottom>
      <diagonal/>
    </border>
    <border>
      <left/>
      <right/>
      <top/>
      <bottom style="thin">
        <color rgb="FF010000"/>
      </bottom>
      <diagonal/>
    </border>
    <border>
      <left/>
      <right/>
      <top style="thin">
        <color rgb="FF010000"/>
      </top>
      <bottom/>
      <diagonal/>
    </border>
    <border>
      <left style="medium">
        <color indexed="64"/>
      </left>
      <right style="thin">
        <color indexed="64"/>
      </right>
      <top style="hair">
        <color indexed="64"/>
      </top>
      <bottom/>
      <diagonal/>
    </border>
    <border>
      <left/>
      <right style="hair">
        <color indexed="64"/>
      </right>
      <top/>
      <bottom/>
      <diagonal/>
    </border>
    <border>
      <left style="hair">
        <color indexed="64"/>
      </left>
      <right style="hair">
        <color indexed="64"/>
      </right>
      <top/>
      <bottom/>
      <diagonal/>
    </border>
    <border>
      <left style="hair">
        <color indexed="64"/>
      </left>
      <right/>
      <top/>
      <bottom/>
      <diagonal/>
    </border>
    <border>
      <left style="hair">
        <color indexed="64"/>
      </left>
      <right style="hair">
        <color indexed="64"/>
      </right>
      <top style="medium">
        <color indexed="64"/>
      </top>
      <bottom/>
      <diagonal/>
    </border>
    <border>
      <left style="hair">
        <color indexed="64"/>
      </left>
      <right style="hair">
        <color indexed="64"/>
      </right>
      <top/>
      <bottom style="medium">
        <color indexed="64"/>
      </bottom>
      <diagonal/>
    </border>
    <border>
      <left/>
      <right style="hair">
        <color indexed="64"/>
      </right>
      <top style="medium">
        <color indexed="64"/>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style="medium">
        <color indexed="64"/>
      </right>
      <top style="hair">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thin">
        <color indexed="64"/>
      </right>
      <top style="medium">
        <color indexed="64"/>
      </top>
      <bottom style="medium">
        <color indexed="64"/>
      </bottom>
      <diagonal/>
    </border>
    <border>
      <left style="thin">
        <color indexed="64"/>
      </left>
      <right style="hair">
        <color indexed="64"/>
      </right>
      <top style="medium">
        <color indexed="64"/>
      </top>
      <bottom style="medium">
        <color indexed="64"/>
      </bottom>
      <diagonal/>
    </border>
    <border>
      <left style="medium">
        <color indexed="64"/>
      </left>
      <right/>
      <top style="medium">
        <color indexed="64"/>
      </top>
      <bottom style="double">
        <color auto="1"/>
      </bottom>
      <diagonal/>
    </border>
    <border>
      <left/>
      <right/>
      <top style="medium">
        <color indexed="64"/>
      </top>
      <bottom style="double">
        <color auto="1"/>
      </bottom>
      <diagonal/>
    </border>
    <border>
      <left style="medium">
        <color indexed="64"/>
      </left>
      <right style="medium">
        <color indexed="64"/>
      </right>
      <top style="medium">
        <color indexed="64"/>
      </top>
      <bottom style="double">
        <color auto="1"/>
      </bottom>
      <diagonal/>
    </border>
    <border>
      <left/>
      <right style="medium">
        <color indexed="64"/>
      </right>
      <top style="medium">
        <color indexed="64"/>
      </top>
      <bottom style="double">
        <color auto="1"/>
      </bottom>
      <diagonal/>
    </border>
    <border>
      <left style="hair">
        <color indexed="64"/>
      </left>
      <right/>
      <top/>
      <bottom style="medium">
        <color indexed="64"/>
      </bottom>
      <diagonal/>
    </border>
  </borders>
  <cellStyleXfs count="83">
    <xf numFmtId="0" fontId="0" fillId="0" borderId="0"/>
    <xf numFmtId="43" fontId="3" fillId="0" borderId="0" applyFont="0" applyFill="0" applyBorder="0" applyAlignment="0" applyProtection="0"/>
    <xf numFmtId="164" fontId="3" fillId="0" borderId="0" applyFont="0" applyFill="0" applyBorder="0" applyAlignment="0" applyProtection="0"/>
    <xf numFmtId="9" fontId="3" fillId="0" borderId="0" applyFont="0" applyFill="0" applyBorder="0" applyAlignment="0" applyProtection="0"/>
    <xf numFmtId="0" fontId="10" fillId="0" borderId="0"/>
    <xf numFmtId="9" fontId="10" fillId="0" borderId="0" applyFont="0" applyFill="0" applyBorder="0" applyAlignment="0" applyProtection="0"/>
    <xf numFmtId="0" fontId="11" fillId="0" borderId="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7" borderId="0" applyNumberFormat="0" applyBorder="0" applyAlignment="0" applyProtection="0"/>
    <xf numFmtId="0" fontId="13" fillId="18"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4" fillId="10" borderId="0" applyNumberFormat="0" applyBorder="0" applyAlignment="0" applyProtection="0"/>
    <xf numFmtId="0" fontId="15" fillId="22" borderId="42" applyNumberFormat="0" applyAlignment="0" applyProtection="0"/>
    <xf numFmtId="0" fontId="16" fillId="23" borderId="43" applyNumberFormat="0" applyAlignment="0" applyProtection="0"/>
    <xf numFmtId="0" fontId="17" fillId="0" borderId="44" applyNumberFormat="0" applyFill="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7" borderId="0" applyNumberFormat="0" applyBorder="0" applyAlignment="0" applyProtection="0"/>
    <xf numFmtId="0" fontId="18" fillId="13" borderId="42" applyNumberFormat="0" applyAlignment="0" applyProtection="0"/>
    <xf numFmtId="164" fontId="10" fillId="0" borderId="0" applyFont="0" applyFill="0" applyBorder="0" applyAlignment="0" applyProtection="0"/>
    <xf numFmtId="166" fontId="10" fillId="0" borderId="0" applyFont="0" applyFill="0" applyBorder="0" applyAlignment="0" applyProtection="0"/>
    <xf numFmtId="171" fontId="10" fillId="0" borderId="0" applyFont="0" applyFill="0" applyBorder="0" applyAlignment="0" applyProtection="0"/>
    <xf numFmtId="166"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3" fillId="0" borderId="0"/>
    <xf numFmtId="0" fontId="10" fillId="0" borderId="0"/>
    <xf numFmtId="0" fontId="10" fillId="28" borderId="45" applyNumberFormat="0" applyFont="0" applyAlignment="0" applyProtection="0"/>
    <xf numFmtId="40" fontId="19" fillId="29" borderId="0">
      <alignment horizontal="right"/>
    </xf>
    <xf numFmtId="0" fontId="20" fillId="29" borderId="0">
      <alignment horizontal="right"/>
    </xf>
    <xf numFmtId="0" fontId="21" fillId="29" borderId="40"/>
    <xf numFmtId="0" fontId="21" fillId="0" borderId="0" applyBorder="0">
      <alignment horizontal="centerContinuous"/>
    </xf>
    <xf numFmtId="0" fontId="22" fillId="0" borderId="0" applyBorder="0">
      <alignment horizontal="centerContinuous"/>
    </xf>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23" fillId="22" borderId="46" applyNumberForma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2" fillId="0" borderId="0" applyFont="0" applyFill="0" applyBorder="0" applyAlignment="0" applyProtection="0"/>
    <xf numFmtId="43" fontId="10" fillId="0" borderId="0" applyFon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7" fillId="0" borderId="47" applyNumberFormat="0" applyFill="0" applyAlignment="0" applyProtection="0"/>
    <xf numFmtId="0" fontId="28" fillId="0" borderId="48" applyNumberFormat="0" applyFill="0" applyAlignment="0" applyProtection="0"/>
    <xf numFmtId="0" fontId="29" fillId="0" borderId="49" applyNumberFormat="0" applyFill="0" applyAlignment="0" applyProtection="0"/>
    <xf numFmtId="0" fontId="29" fillId="0" borderId="0" applyNumberFormat="0" applyFill="0" applyBorder="0" applyAlignment="0" applyProtection="0"/>
    <xf numFmtId="0" fontId="30" fillId="0" borderId="50" applyNumberFormat="0" applyFill="0" applyAlignment="0" applyProtection="0"/>
    <xf numFmtId="43" fontId="10" fillId="0" borderId="0" applyFont="0" applyFill="0" applyBorder="0" applyAlignment="0" applyProtection="0"/>
    <xf numFmtId="43" fontId="10" fillId="0" borderId="0" applyFont="0" applyFill="0" applyBorder="0" applyAlignment="0" applyProtection="0"/>
    <xf numFmtId="43" fontId="3" fillId="0" borderId="0" applyFont="0" applyFill="0" applyBorder="0" applyAlignment="0" applyProtection="0"/>
    <xf numFmtId="0" fontId="45" fillId="0" borderId="0"/>
    <xf numFmtId="166" fontId="10" fillId="0" borderId="0" applyFont="0" applyFill="0" applyBorder="0" applyAlignment="0" applyProtection="0"/>
    <xf numFmtId="0" fontId="56" fillId="0" borderId="0"/>
    <xf numFmtId="44" fontId="56" fillId="0" borderId="0" applyFont="0" applyFill="0" applyBorder="0" applyAlignment="0" applyProtection="0"/>
    <xf numFmtId="178" fontId="56" fillId="0" borderId="0" applyBorder="0" applyProtection="0"/>
    <xf numFmtId="43" fontId="57" fillId="0" borderId="0" applyFont="0" applyFill="0" applyBorder="0" applyAlignment="0" applyProtection="0"/>
    <xf numFmtId="9" fontId="10" fillId="0" borderId="0"/>
  </cellStyleXfs>
  <cellXfs count="812">
    <xf numFmtId="0" fontId="0" fillId="0" borderId="0" xfId="0"/>
    <xf numFmtId="0" fontId="0" fillId="0" borderId="0" xfId="0" applyAlignment="1">
      <alignment horizontal="center"/>
    </xf>
    <xf numFmtId="0" fontId="0" fillId="5" borderId="0" xfId="0" applyFill="1"/>
    <xf numFmtId="0" fontId="4" fillId="0" borderId="0" xfId="0" applyFont="1"/>
    <xf numFmtId="0" fontId="4" fillId="0" borderId="0" xfId="0" applyFont="1" applyAlignment="1">
      <alignment horizontal="center"/>
    </xf>
    <xf numFmtId="43" fontId="4" fillId="0" borderId="0" xfId="1" applyFont="1" applyAlignment="1">
      <alignment horizontal="center"/>
    </xf>
    <xf numFmtId="43" fontId="4" fillId="0" borderId="0" xfId="0" applyNumberFormat="1" applyFont="1"/>
    <xf numFmtId="0" fontId="0" fillId="5" borderId="20" xfId="0" applyFill="1" applyBorder="1" applyAlignment="1">
      <alignment horizontal="center" vertical="center"/>
    </xf>
    <xf numFmtId="0" fontId="0" fillId="5" borderId="21" xfId="0" applyFill="1" applyBorder="1" applyAlignment="1">
      <alignment horizontal="center" vertical="center"/>
    </xf>
    <xf numFmtId="0" fontId="0" fillId="0" borderId="0" xfId="0" applyAlignment="1">
      <alignment vertical="center"/>
    </xf>
    <xf numFmtId="0" fontId="8" fillId="0" borderId="26" xfId="0" applyFont="1" applyBorder="1"/>
    <xf numFmtId="0" fontId="8" fillId="0" borderId="0" xfId="0" applyFont="1"/>
    <xf numFmtId="169" fontId="37" fillId="29" borderId="0" xfId="6" applyNumberFormat="1" applyFont="1" applyFill="1" applyAlignment="1">
      <alignment horizontal="center" vertical="center" wrapText="1"/>
    </xf>
    <xf numFmtId="4" fontId="33" fillId="0" borderId="2" xfId="6" applyNumberFormat="1" applyFont="1" applyBorder="1" applyAlignment="1">
      <alignment vertical="center"/>
    </xf>
    <xf numFmtId="4" fontId="33" fillId="0" borderId="60" xfId="6" applyNumberFormat="1" applyFont="1" applyBorder="1" applyAlignment="1">
      <alignment horizontal="left" vertical="center" wrapText="1"/>
    </xf>
    <xf numFmtId="0" fontId="33" fillId="0" borderId="0" xfId="6" applyFont="1"/>
    <xf numFmtId="4" fontId="33" fillId="0" borderId="0" xfId="6" applyNumberFormat="1" applyFont="1" applyAlignment="1">
      <alignment vertical="center"/>
    </xf>
    <xf numFmtId="173" fontId="33" fillId="29" borderId="0" xfId="6" applyNumberFormat="1" applyFont="1" applyFill="1" applyAlignment="1">
      <alignment horizontal="center" vertical="center" wrapText="1"/>
    </xf>
    <xf numFmtId="4" fontId="33" fillId="0" borderId="26" xfId="6" applyNumberFormat="1" applyFont="1" applyBorder="1" applyAlignment="1">
      <alignment horizontal="left" vertical="center" wrapText="1"/>
    </xf>
    <xf numFmtId="4" fontId="35" fillId="0" borderId="0" xfId="6" applyNumberFormat="1" applyFont="1" applyAlignment="1">
      <alignment vertical="center"/>
    </xf>
    <xf numFmtId="4" fontId="33" fillId="0" borderId="0" xfId="6" applyNumberFormat="1" applyFont="1" applyAlignment="1">
      <alignment horizontal="left" vertical="center" wrapText="1"/>
    </xf>
    <xf numFmtId="4" fontId="33" fillId="0" borderId="5" xfId="6" applyNumberFormat="1" applyFont="1" applyBorder="1" applyAlignment="1">
      <alignment vertical="center"/>
    </xf>
    <xf numFmtId="4" fontId="33" fillId="0" borderId="3" xfId="6" applyNumberFormat="1" applyFont="1" applyBorder="1" applyAlignment="1">
      <alignment vertical="center"/>
    </xf>
    <xf numFmtId="4" fontId="33" fillId="0" borderId="5" xfId="6" applyNumberFormat="1" applyFont="1" applyBorder="1" applyAlignment="1">
      <alignment horizontal="left" vertical="center" wrapText="1"/>
    </xf>
    <xf numFmtId="3" fontId="33" fillId="0" borderId="0" xfId="6" applyNumberFormat="1" applyFont="1" applyAlignment="1">
      <alignment horizontal="center" vertical="center" wrapText="1"/>
    </xf>
    <xf numFmtId="4" fontId="33" fillId="0" borderId="0" xfId="6" applyNumberFormat="1" applyFont="1" applyAlignment="1">
      <alignment horizontal="center" vertical="center"/>
    </xf>
    <xf numFmtId="4" fontId="33" fillId="0" borderId="26" xfId="6" applyNumberFormat="1" applyFont="1" applyBorder="1" applyAlignment="1">
      <alignment horizontal="center" vertical="center"/>
    </xf>
    <xf numFmtId="4" fontId="33" fillId="0" borderId="2" xfId="6" applyNumberFormat="1" applyFont="1" applyBorder="1" applyAlignment="1">
      <alignment horizontal="center" vertical="center"/>
    </xf>
    <xf numFmtId="4" fontId="34" fillId="5" borderId="0" xfId="6" applyNumberFormat="1" applyFont="1" applyFill="1" applyAlignment="1">
      <alignment vertical="center"/>
    </xf>
    <xf numFmtId="4" fontId="33" fillId="0" borderId="5" xfId="6" applyNumberFormat="1" applyFont="1" applyBorder="1" applyAlignment="1">
      <alignment horizontal="center" vertical="center"/>
    </xf>
    <xf numFmtId="1" fontId="33" fillId="0" borderId="5" xfId="6" applyNumberFormat="1" applyFont="1" applyBorder="1" applyAlignment="1">
      <alignment vertical="center"/>
    </xf>
    <xf numFmtId="170" fontId="33" fillId="0" borderId="5" xfId="6" applyNumberFormat="1" applyFont="1" applyBorder="1" applyAlignment="1">
      <alignment vertical="center"/>
    </xf>
    <xf numFmtId="164" fontId="33" fillId="0" borderId="3" xfId="40" applyFont="1" applyFill="1" applyBorder="1" applyAlignment="1">
      <alignment vertical="center"/>
    </xf>
    <xf numFmtId="4" fontId="33" fillId="0" borderId="53" xfId="6" applyNumberFormat="1" applyFont="1" applyBorder="1" applyAlignment="1">
      <alignment vertical="center"/>
    </xf>
    <xf numFmtId="10" fontId="33" fillId="0" borderId="0" xfId="6" applyNumberFormat="1" applyFont="1" applyAlignment="1">
      <alignment horizontal="right" vertical="center"/>
    </xf>
    <xf numFmtId="170" fontId="33" fillId="0" borderId="0" xfId="6" applyNumberFormat="1" applyFont="1" applyAlignment="1">
      <alignment vertical="center"/>
    </xf>
    <xf numFmtId="164" fontId="33" fillId="0" borderId="40" xfId="40" applyFont="1" applyFill="1" applyBorder="1" applyAlignment="1">
      <alignment vertical="center"/>
    </xf>
    <xf numFmtId="10" fontId="34" fillId="5" borderId="5" xfId="6" applyNumberFormat="1" applyFont="1" applyFill="1" applyBorder="1" applyAlignment="1">
      <alignment vertical="center"/>
    </xf>
    <xf numFmtId="167" fontId="33" fillId="30" borderId="5" xfId="6" applyNumberFormat="1" applyFont="1" applyFill="1" applyBorder="1" applyAlignment="1">
      <alignment vertical="center"/>
    </xf>
    <xf numFmtId="4" fontId="34" fillId="0" borderId="53" xfId="6" applyNumberFormat="1" applyFont="1" applyBorder="1" applyAlignment="1">
      <alignment vertical="center"/>
    </xf>
    <xf numFmtId="10" fontId="33" fillId="0" borderId="0" xfId="6" applyNumberFormat="1" applyFont="1" applyAlignment="1">
      <alignment vertical="center"/>
    </xf>
    <xf numFmtId="167" fontId="33" fillId="0" borderId="0" xfId="6" applyNumberFormat="1" applyFont="1" applyAlignment="1">
      <alignment vertical="center"/>
    </xf>
    <xf numFmtId="164" fontId="34" fillId="0" borderId="40" xfId="40" applyFont="1" applyFill="1" applyBorder="1" applyAlignment="1">
      <alignment vertical="center"/>
    </xf>
    <xf numFmtId="2" fontId="33" fillId="0" borderId="5" xfId="6" applyNumberFormat="1" applyFont="1" applyBorder="1" applyAlignment="1">
      <alignment vertical="center"/>
    </xf>
    <xf numFmtId="167" fontId="33" fillId="0" borderId="5" xfId="6" applyNumberFormat="1" applyFont="1" applyBorder="1" applyAlignment="1">
      <alignment vertical="center"/>
    </xf>
    <xf numFmtId="1" fontId="33" fillId="0" borderId="0" xfId="6" applyNumberFormat="1" applyFont="1" applyAlignment="1">
      <alignment vertical="center"/>
    </xf>
    <xf numFmtId="0" fontId="33" fillId="0" borderId="26" xfId="6" applyFont="1" applyBorder="1"/>
    <xf numFmtId="49" fontId="33" fillId="0" borderId="0" xfId="6" applyNumberFormat="1" applyFont="1" applyAlignment="1">
      <alignment horizontal="center" vertical="center"/>
    </xf>
    <xf numFmtId="172" fontId="33" fillId="0" borderId="0" xfId="6" applyNumberFormat="1" applyFont="1" applyAlignment="1">
      <alignment vertical="center"/>
    </xf>
    <xf numFmtId="4" fontId="34" fillId="0" borderId="2" xfId="6" applyNumberFormat="1" applyFont="1" applyBorder="1" applyAlignment="1">
      <alignment vertical="center"/>
    </xf>
    <xf numFmtId="4" fontId="34" fillId="0" borderId="5" xfId="6" applyNumberFormat="1" applyFont="1" applyBorder="1" applyAlignment="1">
      <alignment vertical="center"/>
    </xf>
    <xf numFmtId="164" fontId="34" fillId="30" borderId="3" xfId="40" applyFont="1" applyFill="1" applyBorder="1" applyAlignment="1">
      <alignment vertical="center" shrinkToFit="1"/>
    </xf>
    <xf numFmtId="4" fontId="34" fillId="0" borderId="0" xfId="6" applyNumberFormat="1" applyFont="1" applyAlignment="1">
      <alignment horizontal="center" vertical="center"/>
    </xf>
    <xf numFmtId="4" fontId="34" fillId="0" borderId="0" xfId="6" applyNumberFormat="1" applyFont="1" applyAlignment="1">
      <alignment vertical="center"/>
    </xf>
    <xf numFmtId="168" fontId="33" fillId="0" borderId="5" xfId="6" applyNumberFormat="1" applyFont="1" applyBorder="1" applyAlignment="1">
      <alignment horizontal="right" vertical="center"/>
    </xf>
    <xf numFmtId="167" fontId="33" fillId="0" borderId="0" xfId="6" applyNumberFormat="1" applyFont="1" applyAlignment="1">
      <alignment vertical="center" shrinkToFit="1"/>
    </xf>
    <xf numFmtId="10" fontId="33" fillId="0" borderId="5" xfId="6" applyNumberFormat="1" applyFont="1" applyBorder="1" applyAlignment="1">
      <alignment horizontal="right" vertical="center"/>
    </xf>
    <xf numFmtId="168" fontId="33" fillId="0" borderId="0" xfId="6" applyNumberFormat="1" applyFont="1" applyAlignment="1">
      <alignment horizontal="right" vertical="center"/>
    </xf>
    <xf numFmtId="164" fontId="34" fillId="0" borderId="0" xfId="40" applyFont="1" applyFill="1" applyBorder="1" applyAlignment="1">
      <alignment vertical="center" shrinkToFit="1"/>
    </xf>
    <xf numFmtId="4" fontId="34" fillId="0" borderId="1" xfId="6" applyNumberFormat="1" applyFont="1" applyBorder="1" applyAlignment="1">
      <alignment horizontal="center" vertical="center" wrapText="1"/>
    </xf>
    <xf numFmtId="3" fontId="33" fillId="0" borderId="2" xfId="6" applyNumberFormat="1" applyFont="1" applyBorder="1" applyAlignment="1">
      <alignment vertical="center"/>
    </xf>
    <xf numFmtId="4" fontId="33" fillId="0" borderId="53" xfId="6" applyNumberFormat="1" applyFont="1" applyBorder="1" applyAlignment="1">
      <alignment horizontal="center" vertical="center"/>
    </xf>
    <xf numFmtId="4" fontId="34" fillId="5" borderId="2" xfId="6" applyNumberFormat="1" applyFont="1" applyFill="1" applyBorder="1" applyAlignment="1">
      <alignment vertical="center"/>
    </xf>
    <xf numFmtId="4" fontId="34" fillId="5" borderId="5" xfId="6" applyNumberFormat="1" applyFont="1" applyFill="1" applyBorder="1" applyAlignment="1">
      <alignment horizontal="center" vertical="center"/>
    </xf>
    <xf numFmtId="4" fontId="34" fillId="5" borderId="5" xfId="6" applyNumberFormat="1" applyFont="1" applyFill="1" applyBorder="1" applyAlignment="1">
      <alignment vertical="center"/>
    </xf>
    <xf numFmtId="4" fontId="34" fillId="5" borderId="3" xfId="6" applyNumberFormat="1" applyFont="1" applyFill="1" applyBorder="1" applyAlignment="1">
      <alignment vertical="center"/>
    </xf>
    <xf numFmtId="4" fontId="34" fillId="5" borderId="2" xfId="6" applyNumberFormat="1" applyFont="1" applyFill="1" applyBorder="1" applyAlignment="1">
      <alignment horizontal="center" vertical="center"/>
    </xf>
    <xf numFmtId="4" fontId="34" fillId="5" borderId="0" xfId="6" applyNumberFormat="1" applyFont="1" applyFill="1" applyAlignment="1">
      <alignment horizontal="center" vertical="center"/>
    </xf>
    <xf numFmtId="164" fontId="34" fillId="5" borderId="0" xfId="40" applyFont="1" applyFill="1" applyBorder="1" applyAlignment="1">
      <alignment vertical="center" shrinkToFit="1"/>
    </xf>
    <xf numFmtId="4" fontId="35" fillId="5" borderId="0" xfId="6" applyNumberFormat="1" applyFont="1" applyFill="1" applyAlignment="1">
      <alignment vertical="center"/>
    </xf>
    <xf numFmtId="4" fontId="33" fillId="5" borderId="0" xfId="6" applyNumberFormat="1" applyFont="1" applyFill="1" applyAlignment="1">
      <alignment vertical="center"/>
    </xf>
    <xf numFmtId="4" fontId="34" fillId="0" borderId="5" xfId="6" applyNumberFormat="1" applyFont="1" applyBorder="1" applyAlignment="1">
      <alignment horizontal="center" vertical="center"/>
    </xf>
    <xf numFmtId="167" fontId="33" fillId="0" borderId="3" xfId="6" applyNumberFormat="1" applyFont="1" applyBorder="1" applyAlignment="1">
      <alignment vertical="center" shrinkToFit="1"/>
    </xf>
    <xf numFmtId="167" fontId="34" fillId="0" borderId="0" xfId="6" applyNumberFormat="1" applyFont="1" applyAlignment="1">
      <alignment vertical="center" shrinkToFit="1"/>
    </xf>
    <xf numFmtId="164" fontId="34" fillId="0" borderId="5" xfId="40" applyFont="1" applyFill="1" applyBorder="1" applyAlignment="1">
      <alignment vertical="center" shrinkToFit="1"/>
    </xf>
    <xf numFmtId="4" fontId="33" fillId="0" borderId="3" xfId="6" applyNumberFormat="1" applyFont="1" applyBorder="1" applyAlignment="1">
      <alignment horizontal="center" vertical="center"/>
    </xf>
    <xf numFmtId="4" fontId="33" fillId="0" borderId="40" xfId="6" applyNumberFormat="1" applyFont="1" applyBorder="1" applyAlignment="1">
      <alignment horizontal="center" vertical="center"/>
    </xf>
    <xf numFmtId="4" fontId="35" fillId="0" borderId="2" xfId="6" applyNumberFormat="1" applyFont="1" applyBorder="1" applyAlignment="1">
      <alignment vertical="center"/>
    </xf>
    <xf numFmtId="4" fontId="33" fillId="0" borderId="52" xfId="6" applyNumberFormat="1" applyFont="1" applyBorder="1" applyAlignment="1">
      <alignment vertical="center"/>
    </xf>
    <xf numFmtId="4" fontId="33" fillId="0" borderId="38" xfId="6" applyNumberFormat="1" applyFont="1" applyBorder="1" applyAlignment="1">
      <alignment horizontal="center" vertical="center"/>
    </xf>
    <xf numFmtId="4" fontId="33" fillId="0" borderId="38" xfId="6" applyNumberFormat="1" applyFont="1" applyBorder="1" applyAlignment="1">
      <alignment vertical="center"/>
    </xf>
    <xf numFmtId="4" fontId="33" fillId="0" borderId="39" xfId="6" applyNumberFormat="1" applyFont="1" applyBorder="1" applyAlignment="1">
      <alignment horizontal="center" vertical="center"/>
    </xf>
    <xf numFmtId="164" fontId="33" fillId="0" borderId="54" xfId="40" applyFont="1" applyFill="1" applyBorder="1" applyAlignment="1">
      <alignment vertical="center" shrinkToFit="1"/>
    </xf>
    <xf numFmtId="164" fontId="33" fillId="0" borderId="1" xfId="40" applyFont="1" applyFill="1" applyBorder="1" applyAlignment="1">
      <alignment vertical="center" shrinkToFit="1"/>
    </xf>
    <xf numFmtId="164" fontId="33" fillId="0" borderId="32" xfId="40" applyFont="1" applyFill="1" applyBorder="1" applyAlignment="1">
      <alignment vertical="center" shrinkToFit="1"/>
    </xf>
    <xf numFmtId="4" fontId="34" fillId="5" borderId="3" xfId="6" applyNumberFormat="1" applyFont="1" applyFill="1" applyBorder="1" applyAlignment="1">
      <alignment horizontal="center" vertical="center"/>
    </xf>
    <xf numFmtId="164" fontId="34" fillId="30" borderId="1" xfId="40" applyFont="1" applyFill="1" applyBorder="1" applyAlignment="1">
      <alignment vertical="center" shrinkToFit="1"/>
    </xf>
    <xf numFmtId="164" fontId="34" fillId="5" borderId="5" xfId="40" applyFont="1" applyFill="1" applyBorder="1" applyAlignment="1">
      <alignment vertical="center" shrinkToFit="1"/>
    </xf>
    <xf numFmtId="4" fontId="33" fillId="5" borderId="2" xfId="6" applyNumberFormat="1" applyFont="1" applyFill="1" applyBorder="1" applyAlignment="1">
      <alignment vertical="center"/>
    </xf>
    <xf numFmtId="4" fontId="33" fillId="5" borderId="5" xfId="6" applyNumberFormat="1" applyFont="1" applyFill="1" applyBorder="1" applyAlignment="1">
      <alignment vertical="center"/>
    </xf>
    <xf numFmtId="10" fontId="33" fillId="5" borderId="5" xfId="5" applyNumberFormat="1" applyFont="1" applyFill="1" applyBorder="1" applyAlignment="1">
      <alignment vertical="center"/>
    </xf>
    <xf numFmtId="167" fontId="33" fillId="5" borderId="5" xfId="6" applyNumberFormat="1" applyFont="1" applyFill="1" applyBorder="1" applyAlignment="1">
      <alignment vertical="center" shrinkToFit="1"/>
    </xf>
    <xf numFmtId="4" fontId="33" fillId="5" borderId="37" xfId="6" applyNumberFormat="1" applyFont="1" applyFill="1" applyBorder="1" applyAlignment="1">
      <alignment vertical="center"/>
    </xf>
    <xf numFmtId="4" fontId="33" fillId="5" borderId="51" xfId="6" applyNumberFormat="1" applyFont="1" applyFill="1" applyBorder="1" applyAlignment="1">
      <alignment horizontal="center" vertical="center"/>
    </xf>
    <xf numFmtId="4" fontId="33" fillId="5" borderId="51" xfId="6" applyNumberFormat="1" applyFont="1" applyFill="1" applyBorder="1" applyAlignment="1">
      <alignment vertical="center"/>
    </xf>
    <xf numFmtId="167" fontId="33" fillId="5" borderId="51" xfId="6" applyNumberFormat="1" applyFont="1" applyFill="1" applyBorder="1" applyAlignment="1">
      <alignment vertical="center" shrinkToFit="1"/>
    </xf>
    <xf numFmtId="4" fontId="33" fillId="5" borderId="52" xfId="6" applyNumberFormat="1" applyFont="1" applyFill="1" applyBorder="1" applyAlignment="1">
      <alignment vertical="center"/>
    </xf>
    <xf numFmtId="4" fontId="33" fillId="5" borderId="38" xfId="6" applyNumberFormat="1" applyFont="1" applyFill="1" applyBorder="1" applyAlignment="1">
      <alignment horizontal="center" vertical="center"/>
    </xf>
    <xf numFmtId="4" fontId="33" fillId="5" borderId="38" xfId="6" applyNumberFormat="1" applyFont="1" applyFill="1" applyBorder="1" applyAlignment="1">
      <alignment vertical="center"/>
    </xf>
    <xf numFmtId="167" fontId="33" fillId="5" borderId="38" xfId="6" applyNumberFormat="1" applyFont="1" applyFill="1" applyBorder="1" applyAlignment="1">
      <alignment vertical="center" shrinkToFit="1"/>
    </xf>
    <xf numFmtId="4" fontId="35" fillId="5" borderId="2" xfId="6" applyNumberFormat="1" applyFont="1" applyFill="1" applyBorder="1" applyAlignment="1">
      <alignment vertical="center"/>
    </xf>
    <xf numFmtId="4" fontId="34" fillId="5" borderId="37" xfId="6" applyNumberFormat="1" applyFont="1" applyFill="1" applyBorder="1" applyAlignment="1">
      <alignment vertical="center"/>
    </xf>
    <xf numFmtId="4" fontId="34" fillId="5" borderId="51" xfId="6" applyNumberFormat="1" applyFont="1" applyFill="1" applyBorder="1" applyAlignment="1">
      <alignment horizontal="center" vertical="center"/>
    </xf>
    <xf numFmtId="4" fontId="34" fillId="5" borderId="51" xfId="6" applyNumberFormat="1" applyFont="1" applyFill="1" applyBorder="1" applyAlignment="1">
      <alignment vertical="center"/>
    </xf>
    <xf numFmtId="10" fontId="34" fillId="5" borderId="51" xfId="6" applyNumberFormat="1" applyFont="1" applyFill="1" applyBorder="1" applyAlignment="1">
      <alignment vertical="center" wrapText="1"/>
    </xf>
    <xf numFmtId="10" fontId="34" fillId="5" borderId="0" xfId="6" applyNumberFormat="1" applyFont="1" applyFill="1" applyAlignment="1">
      <alignment vertical="center" wrapText="1"/>
    </xf>
    <xf numFmtId="4" fontId="33" fillId="5" borderId="0" xfId="6" applyNumberFormat="1" applyFont="1" applyFill="1" applyAlignment="1">
      <alignment horizontal="center" vertical="center"/>
    </xf>
    <xf numFmtId="164" fontId="34" fillId="5" borderId="0" xfId="40" applyFont="1" applyFill="1" applyBorder="1" applyAlignment="1">
      <alignment vertical="center" wrapText="1"/>
    </xf>
    <xf numFmtId="164" fontId="34" fillId="5" borderId="0" xfId="40" applyFont="1" applyFill="1" applyBorder="1" applyAlignment="1">
      <alignment horizontal="center" vertical="center" shrinkToFit="1"/>
    </xf>
    <xf numFmtId="4" fontId="34" fillId="31" borderId="2" xfId="6" applyNumberFormat="1" applyFont="1" applyFill="1" applyBorder="1" applyAlignment="1">
      <alignment vertical="center"/>
    </xf>
    <xf numFmtId="4" fontId="34" fillId="31" borderId="5" xfId="6" applyNumberFormat="1" applyFont="1" applyFill="1" applyBorder="1" applyAlignment="1">
      <alignment horizontal="center" vertical="center"/>
    </xf>
    <xf numFmtId="4" fontId="34" fillId="31" borderId="5" xfId="6" applyNumberFormat="1" applyFont="1" applyFill="1" applyBorder="1" applyAlignment="1">
      <alignment vertical="center"/>
    </xf>
    <xf numFmtId="10" fontId="34" fillId="5" borderId="0" xfId="5" applyNumberFormat="1" applyFont="1" applyFill="1" applyBorder="1" applyAlignment="1">
      <alignment horizontal="center" vertical="center"/>
    </xf>
    <xf numFmtId="0" fontId="33" fillId="0" borderId="24" xfId="6" applyFont="1" applyBorder="1"/>
    <xf numFmtId="17" fontId="34" fillId="0" borderId="26" xfId="6" applyNumberFormat="1" applyFont="1" applyBorder="1" applyAlignment="1">
      <alignment horizontal="center"/>
    </xf>
    <xf numFmtId="4" fontId="33" fillId="0" borderId="26" xfId="6" applyNumberFormat="1" applyFont="1" applyBorder="1" applyAlignment="1">
      <alignment vertical="center"/>
    </xf>
    <xf numFmtId="4" fontId="33" fillId="5" borderId="26" xfId="6" applyNumberFormat="1" applyFont="1" applyFill="1" applyBorder="1" applyAlignment="1">
      <alignment vertical="center"/>
    </xf>
    <xf numFmtId="4" fontId="34" fillId="0" borderId="38" xfId="6" applyNumberFormat="1" applyFont="1" applyBorder="1" applyAlignment="1">
      <alignment horizontal="center" vertical="center"/>
    </xf>
    <xf numFmtId="0" fontId="0" fillId="0" borderId="22" xfId="0" applyBorder="1"/>
    <xf numFmtId="0" fontId="33" fillId="0" borderId="23" xfId="6" applyFont="1" applyBorder="1"/>
    <xf numFmtId="0" fontId="0" fillId="0" borderId="25" xfId="0" applyBorder="1"/>
    <xf numFmtId="4" fontId="39" fillId="0" borderId="0" xfId="6" applyNumberFormat="1" applyFont="1" applyAlignment="1">
      <alignment vertical="center"/>
    </xf>
    <xf numFmtId="4" fontId="39" fillId="0" borderId="5" xfId="6" applyNumberFormat="1" applyFont="1" applyBorder="1" applyAlignment="1">
      <alignment horizontal="center" vertical="center"/>
    </xf>
    <xf numFmtId="4" fontId="39" fillId="0" borderId="60" xfId="6" applyNumberFormat="1" applyFont="1" applyBorder="1" applyAlignment="1">
      <alignment horizontal="center" vertical="center"/>
    </xf>
    <xf numFmtId="4" fontId="39" fillId="0" borderId="0" xfId="6" applyNumberFormat="1" applyFont="1" applyAlignment="1">
      <alignment horizontal="center" vertical="center"/>
    </xf>
    <xf numFmtId="169" fontId="40" fillId="29" borderId="0" xfId="6" applyNumberFormat="1" applyFont="1" applyFill="1" applyAlignment="1">
      <alignment vertical="center" wrapText="1"/>
    </xf>
    <xf numFmtId="17" fontId="39" fillId="0" borderId="0" xfId="6" applyNumberFormat="1" applyFont="1" applyAlignment="1">
      <alignment horizontal="center"/>
    </xf>
    <xf numFmtId="169" fontId="41" fillId="0" borderId="0" xfId="6" applyNumberFormat="1" applyFont="1" applyAlignment="1">
      <alignment vertical="center" wrapText="1"/>
    </xf>
    <xf numFmtId="4" fontId="42" fillId="0" borderId="0" xfId="6" applyNumberFormat="1" applyFont="1" applyAlignment="1">
      <alignment vertical="center"/>
    </xf>
    <xf numFmtId="169" fontId="41" fillId="29" borderId="0" xfId="6" applyNumberFormat="1" applyFont="1" applyFill="1" applyAlignment="1">
      <alignment horizontal="center" vertical="center" wrapText="1"/>
    </xf>
    <xf numFmtId="4" fontId="42" fillId="0" borderId="0" xfId="6" applyNumberFormat="1" applyFont="1" applyAlignment="1">
      <alignment horizontal="left" vertical="center" wrapText="1"/>
    </xf>
    <xf numFmtId="4" fontId="42" fillId="0" borderId="0" xfId="6" applyNumberFormat="1" applyFont="1" applyAlignment="1">
      <alignment horizontal="left" vertical="center"/>
    </xf>
    <xf numFmtId="4" fontId="42" fillId="0" borderId="0" xfId="6" applyNumberFormat="1" applyFont="1" applyAlignment="1">
      <alignment horizontal="center" vertical="center"/>
    </xf>
    <xf numFmtId="3" fontId="42" fillId="0" borderId="0" xfId="6" applyNumberFormat="1" applyFont="1" applyAlignment="1">
      <alignment vertical="center"/>
    </xf>
    <xf numFmtId="3" fontId="33" fillId="0" borderId="3" xfId="6" applyNumberFormat="1" applyFont="1" applyBorder="1" applyAlignment="1">
      <alignment horizontal="center" vertical="center" wrapText="1"/>
    </xf>
    <xf numFmtId="4" fontId="33" fillId="0" borderId="2" xfId="6" applyNumberFormat="1" applyFont="1" applyBorder="1" applyAlignment="1">
      <alignment horizontal="center" vertical="center" wrapText="1"/>
    </xf>
    <xf numFmtId="4" fontId="33" fillId="0" borderId="0" xfId="6" applyNumberFormat="1" applyFont="1" applyAlignment="1">
      <alignment horizontal="center" vertical="center" wrapText="1"/>
    </xf>
    <xf numFmtId="4" fontId="33" fillId="0" borderId="1" xfId="6" applyNumberFormat="1" applyFont="1" applyBorder="1" applyAlignment="1">
      <alignment horizontal="center" vertical="center"/>
    </xf>
    <xf numFmtId="2" fontId="33" fillId="0" borderId="0" xfId="6" applyNumberFormat="1" applyFont="1" applyAlignment="1">
      <alignment vertical="center"/>
    </xf>
    <xf numFmtId="172" fontId="33" fillId="0" borderId="5" xfId="6" applyNumberFormat="1" applyFont="1" applyBorder="1" applyAlignment="1">
      <alignment vertical="center"/>
    </xf>
    <xf numFmtId="4" fontId="33" fillId="5" borderId="53" xfId="6" applyNumberFormat="1" applyFont="1" applyFill="1" applyBorder="1" applyAlignment="1">
      <alignment vertical="center"/>
    </xf>
    <xf numFmtId="1" fontId="33" fillId="5" borderId="0" xfId="6" applyNumberFormat="1" applyFont="1" applyFill="1" applyAlignment="1">
      <alignment vertical="center"/>
    </xf>
    <xf numFmtId="4" fontId="34" fillId="0" borderId="26" xfId="6" applyNumberFormat="1" applyFont="1" applyBorder="1" applyAlignment="1">
      <alignment vertical="center"/>
    </xf>
    <xf numFmtId="3" fontId="33" fillId="0" borderId="5" xfId="6" applyNumberFormat="1" applyFont="1" applyBorder="1" applyAlignment="1">
      <alignment vertical="center"/>
    </xf>
    <xf numFmtId="4" fontId="33" fillId="0" borderId="1" xfId="6" applyNumberFormat="1" applyFont="1" applyBorder="1" applyAlignment="1">
      <alignment vertical="center"/>
    </xf>
    <xf numFmtId="4" fontId="34" fillId="0" borderId="0" xfId="6" applyNumberFormat="1" applyFont="1" applyAlignment="1">
      <alignment horizontal="left" vertical="center"/>
    </xf>
    <xf numFmtId="4" fontId="34" fillId="0" borderId="26" xfId="6" applyNumberFormat="1" applyFont="1" applyBorder="1" applyAlignment="1">
      <alignment horizontal="left" vertical="center"/>
    </xf>
    <xf numFmtId="4" fontId="39" fillId="0" borderId="0" xfId="6" applyNumberFormat="1" applyFont="1" applyAlignment="1">
      <alignment horizontal="left" vertical="center"/>
    </xf>
    <xf numFmtId="4" fontId="42" fillId="5" borderId="0" xfId="6" applyNumberFormat="1" applyFont="1" applyFill="1" applyAlignment="1">
      <alignment horizontal="center" vertical="center"/>
    </xf>
    <xf numFmtId="4" fontId="42" fillId="5" borderId="0" xfId="6" applyNumberFormat="1" applyFont="1" applyFill="1" applyAlignment="1">
      <alignment vertical="center"/>
    </xf>
    <xf numFmtId="4" fontId="34" fillId="0" borderId="2" xfId="6" applyNumberFormat="1" applyFont="1" applyBorder="1" applyAlignment="1">
      <alignment horizontal="center" vertical="center"/>
    </xf>
    <xf numFmtId="3" fontId="33" fillId="0" borderId="2" xfId="6" applyNumberFormat="1" applyFont="1" applyBorder="1" applyAlignment="1">
      <alignment horizontal="center" vertical="center"/>
    </xf>
    <xf numFmtId="164" fontId="34" fillId="5" borderId="0" xfId="40" applyFont="1" applyFill="1" applyBorder="1" applyAlignment="1">
      <alignment horizontal="left" vertical="center" shrinkToFit="1"/>
    </xf>
    <xf numFmtId="4" fontId="34" fillId="5" borderId="26" xfId="6" applyNumberFormat="1" applyFont="1" applyFill="1" applyBorder="1" applyAlignment="1">
      <alignment vertical="center"/>
    </xf>
    <xf numFmtId="4" fontId="34" fillId="5" borderId="1" xfId="6" applyNumberFormat="1" applyFont="1" applyFill="1" applyBorder="1" applyAlignment="1">
      <alignment horizontal="center" vertical="center"/>
    </xf>
    <xf numFmtId="4" fontId="33" fillId="5" borderId="1" xfId="6" applyNumberFormat="1" applyFont="1" applyFill="1" applyBorder="1" applyAlignment="1">
      <alignment horizontal="center" vertical="center"/>
    </xf>
    <xf numFmtId="167" fontId="33" fillId="5" borderId="1" xfId="6" applyNumberFormat="1" applyFont="1" applyFill="1" applyBorder="1" applyAlignment="1">
      <alignment horizontal="center" vertical="center"/>
    </xf>
    <xf numFmtId="4" fontId="33" fillId="0" borderId="52" xfId="6" applyNumberFormat="1" applyFont="1" applyBorder="1" applyAlignment="1">
      <alignment horizontal="center" vertical="center"/>
    </xf>
    <xf numFmtId="4" fontId="33" fillId="0" borderId="62" xfId="6" applyNumberFormat="1" applyFont="1" applyBorder="1" applyAlignment="1">
      <alignment horizontal="center" vertical="center"/>
    </xf>
    <xf numFmtId="4" fontId="33" fillId="0" borderId="60" xfId="6" applyNumberFormat="1" applyFont="1" applyBorder="1" applyAlignment="1">
      <alignment horizontal="center" vertical="center"/>
    </xf>
    <xf numFmtId="167" fontId="33" fillId="5" borderId="54" xfId="6" applyNumberFormat="1" applyFont="1" applyFill="1" applyBorder="1" applyAlignment="1">
      <alignment horizontal="center" vertical="center"/>
    </xf>
    <xf numFmtId="167" fontId="33" fillId="5" borderId="39" xfId="6" applyNumberFormat="1" applyFont="1" applyFill="1" applyBorder="1" applyAlignment="1">
      <alignment horizontal="center" vertical="center"/>
    </xf>
    <xf numFmtId="164" fontId="34" fillId="5" borderId="26" xfId="40" applyFont="1" applyFill="1" applyBorder="1" applyAlignment="1">
      <alignment horizontal="center" vertical="center" shrinkToFit="1"/>
    </xf>
    <xf numFmtId="4" fontId="33" fillId="5" borderId="60" xfId="6" applyNumberFormat="1" applyFont="1" applyFill="1" applyBorder="1" applyAlignment="1">
      <alignment vertical="center"/>
    </xf>
    <xf numFmtId="4" fontId="33" fillId="5" borderId="63" xfId="6" applyNumberFormat="1" applyFont="1" applyFill="1" applyBorder="1" applyAlignment="1">
      <alignment vertical="center"/>
    </xf>
    <xf numFmtId="4" fontId="33" fillId="5" borderId="62" xfId="6" applyNumberFormat="1" applyFont="1" applyFill="1" applyBorder="1" applyAlignment="1">
      <alignment vertical="center"/>
    </xf>
    <xf numFmtId="10" fontId="33" fillId="5" borderId="38" xfId="45" applyNumberFormat="1" applyFont="1" applyFill="1" applyBorder="1" applyAlignment="1">
      <alignment vertical="center" wrapText="1"/>
    </xf>
    <xf numFmtId="10" fontId="33" fillId="5" borderId="5" xfId="45" applyNumberFormat="1" applyFont="1" applyFill="1" applyBorder="1" applyAlignment="1">
      <alignment vertical="center" wrapText="1"/>
    </xf>
    <xf numFmtId="4" fontId="33" fillId="5" borderId="26" xfId="6" quotePrefix="1" applyNumberFormat="1" applyFont="1" applyFill="1" applyBorder="1" applyAlignment="1">
      <alignment vertical="center"/>
    </xf>
    <xf numFmtId="10" fontId="34" fillId="5" borderId="26" xfId="5" applyNumberFormat="1" applyFont="1" applyFill="1" applyBorder="1" applyAlignment="1">
      <alignment horizontal="center" vertical="center"/>
    </xf>
    <xf numFmtId="4" fontId="33" fillId="5" borderId="5" xfId="6" applyNumberFormat="1" applyFont="1" applyFill="1" applyBorder="1" applyAlignment="1">
      <alignment horizontal="center" vertical="center"/>
    </xf>
    <xf numFmtId="0" fontId="9" fillId="3" borderId="1" xfId="0" applyFont="1" applyFill="1" applyBorder="1" applyAlignment="1">
      <alignment horizontal="center" vertical="center"/>
    </xf>
    <xf numFmtId="0" fontId="9" fillId="3" borderId="1" xfId="0" applyFont="1" applyFill="1" applyBorder="1" applyAlignment="1">
      <alignment horizontal="center" vertical="center" wrapText="1"/>
    </xf>
    <xf numFmtId="0" fontId="0" fillId="0" borderId="14" xfId="0" applyBorder="1"/>
    <xf numFmtId="0" fontId="0" fillId="0" borderId="15" xfId="0" applyBorder="1"/>
    <xf numFmtId="0" fontId="0" fillId="0" borderId="11" xfId="0" applyBorder="1"/>
    <xf numFmtId="44" fontId="32" fillId="4" borderId="1" xfId="0" applyNumberFormat="1" applyFont="1" applyFill="1" applyBorder="1" applyAlignment="1">
      <alignment horizontal="center"/>
    </xf>
    <xf numFmtId="0" fontId="9" fillId="3" borderId="17" xfId="0" applyFont="1" applyFill="1" applyBorder="1" applyAlignment="1">
      <alignment horizontal="center" vertical="center"/>
    </xf>
    <xf numFmtId="0" fontId="9" fillId="3" borderId="18" xfId="0" applyFont="1" applyFill="1" applyBorder="1" applyAlignment="1">
      <alignment horizontal="center" vertical="center"/>
    </xf>
    <xf numFmtId="0" fontId="9" fillId="3" borderId="18" xfId="0" applyFont="1" applyFill="1" applyBorder="1" applyAlignment="1">
      <alignment horizontal="center" vertical="center" wrapText="1"/>
    </xf>
    <xf numFmtId="0" fontId="9" fillId="3" borderId="19" xfId="0" applyFont="1" applyFill="1" applyBorder="1" applyAlignment="1">
      <alignment horizontal="center" vertical="center" wrapText="1"/>
    </xf>
    <xf numFmtId="0" fontId="2" fillId="5" borderId="22" xfId="0" applyFont="1" applyFill="1" applyBorder="1" applyAlignment="1">
      <alignment horizontal="center" vertical="center"/>
    </xf>
    <xf numFmtId="0" fontId="2" fillId="5" borderId="23" xfId="0" applyFont="1" applyFill="1" applyBorder="1" applyAlignment="1">
      <alignment horizontal="center" vertical="center"/>
    </xf>
    <xf numFmtId="0" fontId="2" fillId="5" borderId="23" xfId="0" applyFont="1" applyFill="1" applyBorder="1" applyAlignment="1">
      <alignment vertical="center"/>
    </xf>
    <xf numFmtId="0" fontId="2" fillId="5" borderId="24" xfId="0" applyFont="1" applyFill="1" applyBorder="1" applyAlignment="1">
      <alignment vertical="center"/>
    </xf>
    <xf numFmtId="0" fontId="8" fillId="5" borderId="25" xfId="0" applyFont="1" applyFill="1" applyBorder="1" applyAlignment="1">
      <alignment vertical="center"/>
    </xf>
    <xf numFmtId="0" fontId="8" fillId="5" borderId="0" xfId="0" applyFont="1" applyFill="1" applyAlignment="1">
      <alignment vertical="center"/>
    </xf>
    <xf numFmtId="0" fontId="8" fillId="5" borderId="26" xfId="0" applyFont="1" applyFill="1" applyBorder="1" applyAlignment="1">
      <alignment vertical="center"/>
    </xf>
    <xf numFmtId="0" fontId="10" fillId="0" borderId="22" xfId="44" applyBorder="1"/>
    <xf numFmtId="0" fontId="10" fillId="0" borderId="23" xfId="44" applyBorder="1"/>
    <xf numFmtId="0" fontId="10" fillId="0" borderId="25" xfId="44" applyBorder="1"/>
    <xf numFmtId="0" fontId="10" fillId="0" borderId="0" xfId="44"/>
    <xf numFmtId="0" fontId="2" fillId="0" borderId="2" xfId="0" applyFont="1" applyBorder="1" applyAlignment="1">
      <alignment horizontal="center"/>
    </xf>
    <xf numFmtId="0" fontId="2" fillId="0" borderId="5" xfId="0" applyFont="1" applyBorder="1" applyAlignment="1">
      <alignment horizontal="center"/>
    </xf>
    <xf numFmtId="0" fontId="2" fillId="0" borderId="60" xfId="0" applyFont="1" applyBorder="1" applyAlignment="1">
      <alignment horizontal="center"/>
    </xf>
    <xf numFmtId="0" fontId="2" fillId="0" borderId="1" xfId="0" applyFont="1" applyBorder="1" applyAlignment="1">
      <alignment horizontal="center"/>
    </xf>
    <xf numFmtId="0" fontId="2" fillId="0" borderId="61" xfId="0" applyFont="1" applyBorder="1" applyAlignment="1">
      <alignment horizontal="center"/>
    </xf>
    <xf numFmtId="0" fontId="10" fillId="0" borderId="1" xfId="44" applyBorder="1" applyAlignment="1">
      <alignment horizontal="center" vertical="center"/>
    </xf>
    <xf numFmtId="10" fontId="10" fillId="0" borderId="1" xfId="44" applyNumberFormat="1" applyBorder="1" applyAlignment="1" applyProtection="1">
      <alignment horizontal="center" vertical="center"/>
      <protection locked="0"/>
    </xf>
    <xf numFmtId="4" fontId="34" fillId="0" borderId="1" xfId="44" applyNumberFormat="1" applyFont="1" applyBorder="1" applyAlignment="1">
      <alignment horizontal="center" vertical="center"/>
    </xf>
    <xf numFmtId="2" fontId="0" fillId="0" borderId="1" xfId="0" applyNumberFormat="1" applyBorder="1" applyAlignment="1">
      <alignment horizontal="center"/>
    </xf>
    <xf numFmtId="2" fontId="0" fillId="0" borderId="61" xfId="0" applyNumberFormat="1" applyBorder="1" applyAlignment="1">
      <alignment horizontal="center"/>
    </xf>
    <xf numFmtId="10" fontId="33" fillId="0" borderId="1" xfId="44" applyNumberFormat="1" applyFont="1" applyBorder="1" applyAlignment="1">
      <alignment horizontal="center" vertical="center"/>
    </xf>
    <xf numFmtId="10" fontId="33" fillId="0" borderId="61" xfId="44" applyNumberFormat="1" applyFont="1" applyBorder="1" applyAlignment="1">
      <alignment horizontal="center" vertical="center"/>
    </xf>
    <xf numFmtId="10" fontId="10" fillId="0" borderId="1" xfId="44" applyNumberFormat="1" applyBorder="1" applyAlignment="1">
      <alignment horizontal="center" vertical="center"/>
    </xf>
    <xf numFmtId="10" fontId="10" fillId="0" borderId="61" xfId="44" applyNumberFormat="1" applyBorder="1" applyAlignment="1">
      <alignment horizontal="center" vertical="center"/>
    </xf>
    <xf numFmtId="10" fontId="10" fillId="0" borderId="1" xfId="44" applyNumberFormat="1" applyBorder="1" applyAlignment="1">
      <alignment horizontal="center" vertical="center" wrapText="1"/>
    </xf>
    <xf numFmtId="10" fontId="10" fillId="0" borderId="61" xfId="44" applyNumberFormat="1" applyBorder="1" applyAlignment="1">
      <alignment horizontal="center" vertical="center" wrapText="1"/>
    </xf>
    <xf numFmtId="0" fontId="33" fillId="0" borderId="1" xfId="44" applyFont="1" applyBorder="1" applyAlignment="1">
      <alignment horizontal="center" vertical="center" wrapText="1"/>
    </xf>
    <xf numFmtId="0" fontId="33" fillId="0" borderId="0" xfId="44" applyFont="1" applyAlignment="1">
      <alignment horizontal="center" vertical="center" wrapText="1"/>
    </xf>
    <xf numFmtId="10" fontId="34" fillId="0" borderId="0" xfId="44" applyNumberFormat="1" applyFont="1" applyAlignment="1">
      <alignment horizontal="center" vertical="center"/>
    </xf>
    <xf numFmtId="4" fontId="34" fillId="0" borderId="0" xfId="44" applyNumberFormat="1" applyFont="1" applyAlignment="1">
      <alignment horizontal="center" vertical="center"/>
    </xf>
    <xf numFmtId="0" fontId="10" fillId="0" borderId="26" xfId="44" applyBorder="1"/>
    <xf numFmtId="0" fontId="10" fillId="0" borderId="25" xfId="44" applyBorder="1" applyAlignment="1">
      <alignment horizontal="center" vertical="top"/>
    </xf>
    <xf numFmtId="0" fontId="10" fillId="0" borderId="0" xfId="44" applyAlignment="1">
      <alignment horizontal="center" vertical="top"/>
    </xf>
    <xf numFmtId="0" fontId="10" fillId="0" borderId="26" xfId="44" applyBorder="1" applyAlignment="1">
      <alignment horizontal="center" vertical="top"/>
    </xf>
    <xf numFmtId="0" fontId="48" fillId="0" borderId="25" xfId="44" applyFont="1" applyBorder="1" applyAlignment="1">
      <alignment horizontal="center" vertical="top"/>
    </xf>
    <xf numFmtId="0" fontId="48" fillId="0" borderId="0" xfId="44" applyFont="1" applyAlignment="1">
      <alignment horizontal="center" vertical="top"/>
    </xf>
    <xf numFmtId="0" fontId="48" fillId="0" borderId="26" xfId="44" applyFont="1" applyBorder="1" applyAlignment="1">
      <alignment horizontal="center" vertical="top"/>
    </xf>
    <xf numFmtId="0" fontId="10" fillId="0" borderId="26" xfId="44" applyBorder="1" applyAlignment="1">
      <alignment horizontal="right"/>
    </xf>
    <xf numFmtId="175" fontId="10" fillId="0" borderId="0" xfId="44" applyNumberFormat="1"/>
    <xf numFmtId="0" fontId="33" fillId="0" borderId="0" xfId="44" applyFont="1"/>
    <xf numFmtId="0" fontId="44" fillId="0" borderId="25" xfId="76" applyFont="1" applyBorder="1" applyAlignment="1">
      <alignment horizontal="left" vertical="top"/>
    </xf>
    <xf numFmtId="0" fontId="44" fillId="0" borderId="0" xfId="76" applyFont="1" applyAlignment="1">
      <alignment horizontal="left" vertical="top"/>
    </xf>
    <xf numFmtId="0" fontId="44" fillId="0" borderId="27" xfId="76" applyFont="1" applyBorder="1" applyAlignment="1">
      <alignment horizontal="left" vertical="top"/>
    </xf>
    <xf numFmtId="0" fontId="33" fillId="0" borderId="28" xfId="44" applyFont="1" applyBorder="1"/>
    <xf numFmtId="0" fontId="44" fillId="0" borderId="28" xfId="76" applyFont="1" applyBorder="1" applyAlignment="1">
      <alignment horizontal="left" vertical="top"/>
    </xf>
    <xf numFmtId="0" fontId="33" fillId="0" borderId="29" xfId="44" applyFont="1" applyBorder="1"/>
    <xf numFmtId="0" fontId="8" fillId="0" borderId="0" xfId="0" applyFont="1" applyAlignment="1">
      <alignment horizontal="center" vertical="center"/>
    </xf>
    <xf numFmtId="0" fontId="8" fillId="0" borderId="25" xfId="0" applyFont="1" applyBorder="1" applyAlignment="1">
      <alignment horizontal="center" vertical="center"/>
    </xf>
    <xf numFmtId="0" fontId="8" fillId="0" borderId="26" xfId="0" applyFont="1" applyBorder="1" applyAlignment="1">
      <alignment horizontal="center" vertical="center"/>
    </xf>
    <xf numFmtId="0" fontId="32" fillId="4" borderId="17" xfId="0" applyFont="1" applyFill="1" applyBorder="1" applyAlignment="1">
      <alignment horizontal="center" vertical="center"/>
    </xf>
    <xf numFmtId="0" fontId="32" fillId="4" borderId="18" xfId="0" applyFont="1" applyFill="1" applyBorder="1" applyAlignment="1">
      <alignment horizontal="center" vertical="center"/>
    </xf>
    <xf numFmtId="0" fontId="32" fillId="4" borderId="18" xfId="0" applyFont="1" applyFill="1" applyBorder="1" applyAlignment="1">
      <alignment horizontal="left" vertical="center" wrapText="1"/>
    </xf>
    <xf numFmtId="0" fontId="43" fillId="4" borderId="18" xfId="0" applyFont="1" applyFill="1" applyBorder="1" applyAlignment="1">
      <alignment horizontal="center" vertical="center"/>
    </xf>
    <xf numFmtId="44" fontId="32" fillId="4" borderId="18" xfId="0" applyNumberFormat="1" applyFont="1" applyFill="1" applyBorder="1" applyAlignment="1">
      <alignment horizontal="center" vertical="center"/>
    </xf>
    <xf numFmtId="44" fontId="32" fillId="4" borderId="19" xfId="0" applyNumberFormat="1" applyFont="1" applyFill="1" applyBorder="1" applyAlignment="1">
      <alignment horizontal="center" vertical="center"/>
    </xf>
    <xf numFmtId="0" fontId="50" fillId="5" borderId="17" xfId="0" applyFont="1" applyFill="1" applyBorder="1" applyAlignment="1">
      <alignment horizontal="center" vertical="center"/>
    </xf>
    <xf numFmtId="0" fontId="50" fillId="5" borderId="18" xfId="0" applyFont="1" applyFill="1" applyBorder="1" applyAlignment="1">
      <alignment horizontal="center" vertical="center"/>
    </xf>
    <xf numFmtId="0" fontId="50" fillId="5" borderId="18" xfId="0" applyFont="1" applyFill="1" applyBorder="1" applyAlignment="1">
      <alignment horizontal="left" vertical="center" wrapText="1"/>
    </xf>
    <xf numFmtId="3" fontId="50" fillId="5" borderId="18" xfId="0" applyNumberFormat="1" applyFont="1" applyFill="1" applyBorder="1" applyAlignment="1">
      <alignment horizontal="center" vertical="center" wrapText="1"/>
    </xf>
    <xf numFmtId="4" fontId="50" fillId="5" borderId="18" xfId="2" applyNumberFormat="1" applyFont="1" applyFill="1" applyBorder="1" applyAlignment="1">
      <alignment horizontal="center" vertical="center"/>
    </xf>
    <xf numFmtId="0" fontId="32" fillId="4" borderId="18" xfId="0" applyFont="1" applyFill="1" applyBorder="1" applyAlignment="1">
      <alignment horizontal="left" vertical="center"/>
    </xf>
    <xf numFmtId="0" fontId="32" fillId="4" borderId="18" xfId="0" applyFont="1" applyFill="1" applyBorder="1" applyAlignment="1">
      <alignment vertical="center"/>
    </xf>
    <xf numFmtId="4" fontId="43" fillId="4" borderId="18" xfId="0" applyNumberFormat="1" applyFont="1" applyFill="1" applyBorder="1" applyAlignment="1">
      <alignment horizontal="center" vertical="center"/>
    </xf>
    <xf numFmtId="4" fontId="49" fillId="7" borderId="18" xfId="2" applyNumberFormat="1" applyFont="1" applyFill="1" applyBorder="1" applyAlignment="1">
      <alignment horizontal="center" vertical="center"/>
    </xf>
    <xf numFmtId="0" fontId="8" fillId="5" borderId="17" xfId="0" applyFont="1" applyFill="1" applyBorder="1" applyAlignment="1">
      <alignment horizontal="center" vertical="center"/>
    </xf>
    <xf numFmtId="0" fontId="49" fillId="5" borderId="17" xfId="0" applyFont="1" applyFill="1" applyBorder="1" applyAlignment="1">
      <alignment horizontal="center" vertical="center"/>
    </xf>
    <xf numFmtId="0" fontId="49" fillId="5" borderId="18" xfId="0" applyFont="1" applyFill="1" applyBorder="1" applyAlignment="1">
      <alignment horizontal="center" vertical="center"/>
    </xf>
    <xf numFmtId="0" fontId="49" fillId="5" borderId="18" xfId="0" applyFont="1" applyFill="1" applyBorder="1" applyAlignment="1">
      <alignment horizontal="left" vertical="center" wrapText="1"/>
    </xf>
    <xf numFmtId="4" fontId="49" fillId="5" borderId="18" xfId="0" applyNumberFormat="1" applyFont="1" applyFill="1" applyBorder="1" applyAlignment="1">
      <alignment horizontal="center" vertical="center"/>
    </xf>
    <xf numFmtId="4" fontId="49" fillId="5" borderId="18" xfId="2" applyNumberFormat="1" applyFont="1" applyFill="1" applyBorder="1" applyAlignment="1">
      <alignment horizontal="center" vertical="center"/>
    </xf>
    <xf numFmtId="0" fontId="49" fillId="7" borderId="18" xfId="0" applyFont="1" applyFill="1" applyBorder="1" applyAlignment="1">
      <alignment horizontal="center" vertical="center" wrapText="1"/>
    </xf>
    <xf numFmtId="44" fontId="32" fillId="2" borderId="18" xfId="0" applyNumberFormat="1" applyFont="1" applyFill="1" applyBorder="1" applyAlignment="1">
      <alignment horizontal="center" vertical="center"/>
    </xf>
    <xf numFmtId="44" fontId="32" fillId="2" borderId="19" xfId="0" applyNumberFormat="1" applyFont="1" applyFill="1" applyBorder="1" applyAlignment="1">
      <alignment horizontal="center" vertical="center"/>
    </xf>
    <xf numFmtId="44" fontId="32" fillId="2" borderId="68" xfId="0" applyNumberFormat="1" applyFont="1" applyFill="1" applyBorder="1" applyAlignment="1">
      <alignment horizontal="center" vertical="center"/>
    </xf>
    <xf numFmtId="44" fontId="32" fillId="2" borderId="69" xfId="0" applyNumberFormat="1" applyFont="1" applyFill="1" applyBorder="1" applyAlignment="1">
      <alignment horizontal="center" vertical="center"/>
    </xf>
    <xf numFmtId="44" fontId="50" fillId="5" borderId="18" xfId="0" applyNumberFormat="1" applyFont="1" applyFill="1" applyBorder="1" applyAlignment="1">
      <alignment horizontal="center" vertical="center"/>
    </xf>
    <xf numFmtId="44" fontId="50" fillId="5" borderId="19" xfId="0" applyNumberFormat="1" applyFont="1" applyFill="1" applyBorder="1" applyAlignment="1">
      <alignment horizontal="center" vertical="center"/>
    </xf>
    <xf numFmtId="44" fontId="8" fillId="5" borderId="19" xfId="0" applyNumberFormat="1" applyFont="1" applyFill="1" applyBorder="1" applyAlignment="1">
      <alignment horizontal="center" vertical="center"/>
    </xf>
    <xf numFmtId="44" fontId="49" fillId="5" borderId="18" xfId="0" applyNumberFormat="1" applyFont="1" applyFill="1" applyBorder="1" applyAlignment="1">
      <alignment horizontal="center" vertical="center"/>
    </xf>
    <xf numFmtId="44" fontId="49" fillId="5" borderId="19" xfId="0" applyNumberFormat="1" applyFont="1" applyFill="1" applyBorder="1" applyAlignment="1">
      <alignment horizontal="center" vertical="center"/>
    </xf>
    <xf numFmtId="0" fontId="8" fillId="5" borderId="18" xfId="0" applyFont="1" applyFill="1" applyBorder="1" applyAlignment="1">
      <alignment horizontal="center" vertical="center"/>
    </xf>
    <xf numFmtId="0" fontId="8" fillId="5" borderId="18" xfId="0" applyFont="1" applyFill="1" applyBorder="1" applyAlignment="1">
      <alignment horizontal="left" vertical="center" wrapText="1"/>
    </xf>
    <xf numFmtId="4" fontId="8" fillId="5" borderId="18" xfId="0" applyNumberFormat="1" applyFont="1" applyFill="1" applyBorder="1" applyAlignment="1">
      <alignment horizontal="center" vertical="center"/>
    </xf>
    <xf numFmtId="3" fontId="8" fillId="5" borderId="18" xfId="0" applyNumberFormat="1" applyFont="1" applyFill="1" applyBorder="1" applyAlignment="1">
      <alignment horizontal="center" vertical="center" wrapText="1"/>
    </xf>
    <xf numFmtId="4" fontId="8" fillId="5" borderId="18" xfId="2" applyNumberFormat="1" applyFont="1" applyFill="1" applyBorder="1" applyAlignment="1">
      <alignment horizontal="center" vertical="center"/>
    </xf>
    <xf numFmtId="44" fontId="8" fillId="5" borderId="18" xfId="0" applyNumberFormat="1" applyFont="1" applyFill="1" applyBorder="1" applyAlignment="1">
      <alignment horizontal="center" vertical="center"/>
    </xf>
    <xf numFmtId="0" fontId="8" fillId="5" borderId="18" xfId="0" applyFont="1" applyFill="1" applyBorder="1" applyAlignment="1">
      <alignment horizontal="center" vertical="center" wrapText="1"/>
    </xf>
    <xf numFmtId="0" fontId="8" fillId="5" borderId="1" xfId="0" applyFont="1" applyFill="1" applyBorder="1" applyAlignment="1">
      <alignment horizontal="center" vertical="center"/>
    </xf>
    <xf numFmtId="0" fontId="8" fillId="5" borderId="1" xfId="0" applyFont="1" applyFill="1" applyBorder="1" applyAlignment="1">
      <alignment horizontal="left" vertical="center" wrapText="1"/>
    </xf>
    <xf numFmtId="4" fontId="8" fillId="5" borderId="1" xfId="0" applyNumberFormat="1" applyFont="1" applyFill="1" applyBorder="1" applyAlignment="1">
      <alignment horizontal="center" vertical="center"/>
    </xf>
    <xf numFmtId="3" fontId="8" fillId="5" borderId="1" xfId="0" applyNumberFormat="1" applyFont="1" applyFill="1" applyBorder="1" applyAlignment="1">
      <alignment horizontal="center" vertical="center" wrapText="1"/>
    </xf>
    <xf numFmtId="4" fontId="8" fillId="5" borderId="1" xfId="2" applyNumberFormat="1" applyFont="1" applyFill="1" applyBorder="1" applyAlignment="1">
      <alignment horizontal="center" vertical="center"/>
    </xf>
    <xf numFmtId="0" fontId="8" fillId="5" borderId="1" xfId="0" applyFont="1" applyFill="1" applyBorder="1" applyAlignment="1">
      <alignment horizontal="center" vertical="center" wrapText="1"/>
    </xf>
    <xf numFmtId="4" fontId="8" fillId="5" borderId="1" xfId="2" applyNumberFormat="1" applyFont="1" applyFill="1" applyBorder="1" applyAlignment="1">
      <alignment horizontal="center" vertical="center" wrapText="1"/>
    </xf>
    <xf numFmtId="0" fontId="33" fillId="5" borderId="1" xfId="0" applyFont="1" applyFill="1" applyBorder="1" applyAlignment="1">
      <alignment horizontal="center" vertical="center" wrapText="1"/>
    </xf>
    <xf numFmtId="0" fontId="33" fillId="5" borderId="1" xfId="0" applyFont="1" applyFill="1" applyBorder="1" applyAlignment="1">
      <alignment horizontal="left" vertical="center" wrapText="1"/>
    </xf>
    <xf numFmtId="4" fontId="33" fillId="5" borderId="1" xfId="0" applyNumberFormat="1" applyFont="1" applyFill="1" applyBorder="1" applyAlignment="1">
      <alignment horizontal="center" vertical="center" wrapText="1"/>
    </xf>
    <xf numFmtId="4" fontId="33" fillId="5" borderId="1" xfId="2" applyNumberFormat="1" applyFont="1" applyFill="1" applyBorder="1" applyAlignment="1">
      <alignment horizontal="center" vertical="center" wrapText="1"/>
    </xf>
    <xf numFmtId="4" fontId="33" fillId="5" borderId="1" xfId="2" applyNumberFormat="1" applyFont="1" applyFill="1" applyBorder="1" applyAlignment="1">
      <alignment horizontal="center" vertical="center"/>
    </xf>
    <xf numFmtId="4" fontId="33" fillId="5" borderId="1" xfId="0" applyNumberFormat="1" applyFont="1" applyFill="1" applyBorder="1" applyAlignment="1">
      <alignment horizontal="center" vertical="center"/>
    </xf>
    <xf numFmtId="4" fontId="8" fillId="5" borderId="18" xfId="2" applyNumberFormat="1" applyFont="1" applyFill="1" applyBorder="1" applyAlignment="1">
      <alignment horizontal="center" vertical="center" wrapText="1"/>
    </xf>
    <xf numFmtId="3" fontId="8" fillId="5" borderId="18" xfId="0" applyNumberFormat="1" applyFont="1" applyFill="1" applyBorder="1" applyAlignment="1">
      <alignment horizontal="center" vertical="center"/>
    </xf>
    <xf numFmtId="4" fontId="8" fillId="5" borderId="18" xfId="0" applyNumberFormat="1" applyFont="1" applyFill="1" applyBorder="1" applyAlignment="1">
      <alignment horizontal="center" vertical="center" wrapText="1"/>
    </xf>
    <xf numFmtId="4" fontId="8" fillId="5" borderId="18" xfId="3" applyNumberFormat="1" applyFont="1" applyFill="1" applyBorder="1" applyAlignment="1">
      <alignment horizontal="center" vertical="center"/>
    </xf>
    <xf numFmtId="10" fontId="0" fillId="0" borderId="0" xfId="0" applyNumberFormat="1"/>
    <xf numFmtId="0" fontId="8" fillId="5" borderId="0" xfId="0" applyFont="1" applyFill="1" applyAlignment="1">
      <alignment horizontal="center" vertical="center"/>
    </xf>
    <xf numFmtId="0" fontId="51" fillId="5" borderId="31" xfId="0" applyFont="1" applyFill="1" applyBorder="1" applyAlignment="1">
      <alignment horizontal="left" vertical="center"/>
    </xf>
    <xf numFmtId="0" fontId="32" fillId="2" borderId="18" xfId="0" applyFont="1" applyFill="1" applyBorder="1" applyAlignment="1">
      <alignment horizontal="center" vertical="center"/>
    </xf>
    <xf numFmtId="0" fontId="32" fillId="2" borderId="17" xfId="0" applyFont="1" applyFill="1" applyBorder="1" applyAlignment="1">
      <alignment horizontal="center" vertical="center"/>
    </xf>
    <xf numFmtId="0" fontId="51" fillId="5" borderId="35" xfId="0" applyFont="1" applyFill="1" applyBorder="1" applyAlignment="1">
      <alignment horizontal="left" vertical="center"/>
    </xf>
    <xf numFmtId="0" fontId="9" fillId="0" borderId="89" xfId="0" applyFont="1" applyBorder="1" applyAlignment="1">
      <alignment horizontal="center" vertical="center"/>
    </xf>
    <xf numFmtId="0" fontId="51" fillId="5" borderId="0" xfId="0" applyFont="1" applyFill="1" applyAlignment="1">
      <alignment horizontal="left" vertical="center"/>
    </xf>
    <xf numFmtId="0" fontId="32" fillId="4" borderId="31" xfId="0" applyFont="1" applyFill="1" applyBorder="1" applyAlignment="1">
      <alignment horizontal="left" vertical="center"/>
    </xf>
    <xf numFmtId="0" fontId="8" fillId="5" borderId="31" xfId="0" applyFont="1" applyFill="1" applyBorder="1" applyAlignment="1">
      <alignment horizontal="left" vertical="center" wrapText="1"/>
    </xf>
    <xf numFmtId="0" fontId="32" fillId="2" borderId="31" xfId="0" applyFont="1" applyFill="1" applyBorder="1" applyAlignment="1">
      <alignment horizontal="left" vertical="center"/>
    </xf>
    <xf numFmtId="4" fontId="43" fillId="4" borderId="19" xfId="0" applyNumberFormat="1" applyFont="1" applyFill="1" applyBorder="1" applyAlignment="1">
      <alignment horizontal="center" vertical="center"/>
    </xf>
    <xf numFmtId="0" fontId="32" fillId="5" borderId="57" xfId="0" applyFont="1" applyFill="1" applyBorder="1" applyAlignment="1">
      <alignment horizontal="center" vertical="center"/>
    </xf>
    <xf numFmtId="0" fontId="9" fillId="3" borderId="57" xfId="0" applyFont="1" applyFill="1" applyBorder="1" applyAlignment="1">
      <alignment horizontal="center" vertical="center" wrapText="1"/>
    </xf>
    <xf numFmtId="44" fontId="32" fillId="4" borderId="57" xfId="0" applyNumberFormat="1" applyFont="1" applyFill="1" applyBorder="1" applyAlignment="1">
      <alignment horizontal="center" vertical="center"/>
    </xf>
    <xf numFmtId="44" fontId="8" fillId="5" borderId="57" xfId="0" applyNumberFormat="1" applyFont="1" applyFill="1" applyBorder="1" applyAlignment="1">
      <alignment horizontal="center" vertical="center"/>
    </xf>
    <xf numFmtId="44" fontId="32" fillId="2" borderId="57" xfId="0" applyNumberFormat="1" applyFont="1" applyFill="1" applyBorder="1" applyAlignment="1">
      <alignment horizontal="center" vertical="center"/>
    </xf>
    <xf numFmtId="0" fontId="9" fillId="3" borderId="17" xfId="0" applyFont="1" applyFill="1" applyBorder="1" applyAlignment="1">
      <alignment horizontal="center" vertical="center" wrapText="1"/>
    </xf>
    <xf numFmtId="4" fontId="43" fillId="4" borderId="17" xfId="0" applyNumberFormat="1" applyFont="1" applyFill="1" applyBorder="1" applyAlignment="1">
      <alignment horizontal="center" vertical="center"/>
    </xf>
    <xf numFmtId="10" fontId="9" fillId="5" borderId="19" xfId="3" applyNumberFormat="1" applyFont="1" applyFill="1" applyBorder="1" applyAlignment="1">
      <alignment horizontal="center" vertical="center"/>
    </xf>
    <xf numFmtId="4" fontId="43" fillId="2" borderId="17" xfId="0" applyNumberFormat="1" applyFont="1" applyFill="1" applyBorder="1" applyAlignment="1">
      <alignment horizontal="center" vertical="center"/>
    </xf>
    <xf numFmtId="4" fontId="8" fillId="5" borderId="17" xfId="2" applyNumberFormat="1" applyFont="1" applyFill="1" applyBorder="1" applyAlignment="1">
      <alignment horizontal="center" vertical="center"/>
    </xf>
    <xf numFmtId="4" fontId="8" fillId="5" borderId="17" xfId="0" applyNumberFormat="1" applyFont="1" applyFill="1" applyBorder="1" applyAlignment="1">
      <alignment horizontal="center" vertical="center" wrapText="1"/>
    </xf>
    <xf numFmtId="10" fontId="8" fillId="5" borderId="19" xfId="3" applyNumberFormat="1" applyFont="1" applyFill="1" applyBorder="1" applyAlignment="1">
      <alignment horizontal="center" vertical="center"/>
    </xf>
    <xf numFmtId="10" fontId="8" fillId="5" borderId="17" xfId="3" applyNumberFormat="1" applyFont="1" applyFill="1" applyBorder="1" applyAlignment="1">
      <alignment horizontal="center" vertical="center"/>
    </xf>
    <xf numFmtId="10" fontId="8" fillId="5" borderId="17" xfId="3" applyNumberFormat="1" applyFont="1" applyFill="1" applyBorder="1" applyAlignment="1">
      <alignment horizontal="center" vertical="center" wrapText="1"/>
    </xf>
    <xf numFmtId="0" fontId="32" fillId="4" borderId="34" xfId="0" applyFont="1" applyFill="1" applyBorder="1" applyAlignment="1">
      <alignment horizontal="left" vertical="center"/>
    </xf>
    <xf numFmtId="0" fontId="9" fillId="3" borderId="80" xfId="0" applyFont="1" applyFill="1" applyBorder="1" applyAlignment="1">
      <alignment horizontal="center" vertical="center"/>
    </xf>
    <xf numFmtId="0" fontId="32" fillId="4" borderId="80" xfId="0" applyFont="1" applyFill="1" applyBorder="1" applyAlignment="1">
      <alignment horizontal="left" vertical="center"/>
    </xf>
    <xf numFmtId="0" fontId="32" fillId="2" borderId="80" xfId="0" applyFont="1" applyFill="1" applyBorder="1" applyAlignment="1">
      <alignment horizontal="left" vertical="center"/>
    </xf>
    <xf numFmtId="0" fontId="8" fillId="5" borderId="80" xfId="0" applyFont="1" applyFill="1" applyBorder="1" applyAlignment="1">
      <alignment horizontal="left" vertical="center" wrapText="1"/>
    </xf>
    <xf numFmtId="0" fontId="51" fillId="5" borderId="35" xfId="0" applyFont="1" applyFill="1" applyBorder="1" applyAlignment="1">
      <alignment horizontal="center" vertical="center"/>
    </xf>
    <xf numFmtId="0" fontId="32" fillId="4" borderId="19" xfId="0" applyFont="1" applyFill="1" applyBorder="1" applyAlignment="1">
      <alignment horizontal="center" vertical="center"/>
    </xf>
    <xf numFmtId="0" fontId="32" fillId="2" borderId="19" xfId="0" applyFont="1" applyFill="1" applyBorder="1" applyAlignment="1">
      <alignment horizontal="center" vertical="center"/>
    </xf>
    <xf numFmtId="0" fontId="0" fillId="0" borderId="15" xfId="0" applyBorder="1" applyAlignment="1">
      <alignment horizontal="center"/>
    </xf>
    <xf numFmtId="0" fontId="9" fillId="5" borderId="0" xfId="0" applyFont="1" applyFill="1" applyAlignment="1">
      <alignment horizontal="center" vertical="center"/>
    </xf>
    <xf numFmtId="0" fontId="9" fillId="3" borderId="64" xfId="0" applyFont="1" applyFill="1" applyBorder="1" applyAlignment="1">
      <alignment horizontal="center" vertical="center"/>
    </xf>
    <xf numFmtId="0" fontId="9" fillId="3" borderId="65" xfId="0" applyFont="1" applyFill="1" applyBorder="1" applyAlignment="1">
      <alignment horizontal="center" vertical="center"/>
    </xf>
    <xf numFmtId="0" fontId="9" fillId="3" borderId="94" xfId="0" applyFont="1" applyFill="1" applyBorder="1" applyAlignment="1">
      <alignment horizontal="center" vertical="center"/>
    </xf>
    <xf numFmtId="0" fontId="9" fillId="3" borderId="56" xfId="0" applyFont="1" applyFill="1" applyBorder="1" applyAlignment="1">
      <alignment horizontal="center" vertical="center"/>
    </xf>
    <xf numFmtId="4" fontId="8" fillId="5" borderId="19" xfId="0" applyNumberFormat="1" applyFont="1" applyFill="1" applyBorder="1" applyAlignment="1">
      <alignment horizontal="center" vertical="center" wrapText="1"/>
    </xf>
    <xf numFmtId="10" fontId="8" fillId="5" borderId="80" xfId="0" applyNumberFormat="1" applyFont="1" applyFill="1" applyBorder="1" applyAlignment="1">
      <alignment horizontal="center" vertical="center" wrapText="1"/>
    </xf>
    <xf numFmtId="0" fontId="8" fillId="5" borderId="19" xfId="0" applyFont="1" applyFill="1" applyBorder="1" applyAlignment="1">
      <alignment horizontal="center" vertical="center" wrapText="1"/>
    </xf>
    <xf numFmtId="10" fontId="8" fillId="5" borderId="80" xfId="3" applyNumberFormat="1" applyFont="1" applyFill="1" applyBorder="1" applyAlignment="1">
      <alignment horizontal="center" vertical="center"/>
    </xf>
    <xf numFmtId="177" fontId="43" fillId="2" borderId="19" xfId="3" applyNumberFormat="1" applyFont="1" applyFill="1" applyBorder="1" applyAlignment="1">
      <alignment horizontal="center" vertical="center"/>
    </xf>
    <xf numFmtId="10" fontId="43" fillId="2" borderId="19" xfId="3" applyNumberFormat="1" applyFont="1" applyFill="1" applyBorder="1" applyAlignment="1">
      <alignment horizontal="center" vertical="center"/>
    </xf>
    <xf numFmtId="10" fontId="43" fillId="4" borderId="19" xfId="3" applyNumberFormat="1" applyFont="1" applyFill="1" applyBorder="1" applyAlignment="1">
      <alignment horizontal="center" vertical="center"/>
    </xf>
    <xf numFmtId="165" fontId="43" fillId="4" borderId="19" xfId="3" applyNumberFormat="1" applyFont="1" applyFill="1" applyBorder="1" applyAlignment="1">
      <alignment horizontal="center" vertical="center"/>
    </xf>
    <xf numFmtId="0" fontId="58" fillId="0" borderId="103" xfId="0" applyFont="1" applyBorder="1" applyAlignment="1">
      <alignment horizontal="center" vertical="center" wrapText="1" readingOrder="1"/>
    </xf>
    <xf numFmtId="49" fontId="60" fillId="34" borderId="101" xfId="0" applyNumberFormat="1" applyFont="1" applyFill="1" applyBorder="1" applyAlignment="1">
      <alignment horizontal="left" vertical="center" wrapText="1" readingOrder="1"/>
    </xf>
    <xf numFmtId="0" fontId="60" fillId="34" borderId="108" xfId="0" applyFont="1" applyFill="1" applyBorder="1" applyAlignment="1">
      <alignment horizontal="left" vertical="center" wrapText="1" readingOrder="1"/>
    </xf>
    <xf numFmtId="0" fontId="60" fillId="34" borderId="108" xfId="0" applyFont="1" applyFill="1" applyBorder="1" applyAlignment="1">
      <alignment horizontal="left" vertical="top" wrapText="1" readingOrder="1"/>
    </xf>
    <xf numFmtId="49" fontId="61" fillId="35" borderId="101" xfId="0" applyNumberFormat="1" applyFont="1" applyFill="1" applyBorder="1" applyAlignment="1">
      <alignment horizontal="left" vertical="center" wrapText="1" readingOrder="1"/>
    </xf>
    <xf numFmtId="0" fontId="61" fillId="35" borderId="108" xfId="0" applyFont="1" applyFill="1" applyBorder="1" applyAlignment="1">
      <alignment horizontal="left" vertical="center" wrapText="1" readingOrder="1"/>
    </xf>
    <xf numFmtId="49" fontId="59" fillId="0" borderId="101" xfId="0" applyNumberFormat="1" applyFont="1" applyBorder="1" applyAlignment="1">
      <alignment horizontal="left" vertical="center" wrapText="1" readingOrder="1"/>
    </xf>
    <xf numFmtId="4" fontId="59" fillId="0" borderId="108" xfId="0" applyNumberFormat="1" applyFont="1" applyBorder="1" applyAlignment="1">
      <alignment horizontal="right" vertical="center" wrapText="1" readingOrder="1"/>
    </xf>
    <xf numFmtId="49" fontId="59" fillId="0" borderId="105" xfId="0" applyNumberFormat="1" applyFont="1" applyBorder="1" applyAlignment="1">
      <alignment horizontal="left" vertical="center" wrapText="1" readingOrder="1"/>
    </xf>
    <xf numFmtId="4" fontId="59" fillId="0" borderId="106" xfId="0" applyNumberFormat="1" applyFont="1" applyBorder="1" applyAlignment="1">
      <alignment horizontal="right" vertical="center" wrapText="1" readingOrder="1"/>
    </xf>
    <xf numFmtId="0" fontId="59" fillId="0" borderId="106" xfId="0" applyFont="1" applyBorder="1" applyAlignment="1">
      <alignment horizontal="left" vertical="center" wrapText="1" readingOrder="1"/>
    </xf>
    <xf numFmtId="49" fontId="59" fillId="0" borderId="106" xfId="0" applyNumberFormat="1" applyFont="1" applyBorder="1" applyAlignment="1">
      <alignment horizontal="left" vertical="center" wrapText="1" readingOrder="1"/>
    </xf>
    <xf numFmtId="0" fontId="58" fillId="0" borderId="104" xfId="0" applyFont="1" applyBorder="1" applyAlignment="1">
      <alignment horizontal="center" vertical="center" wrapText="1" readingOrder="1"/>
    </xf>
    <xf numFmtId="49" fontId="61" fillId="35" borderId="108" xfId="0" applyNumberFormat="1" applyFont="1" applyFill="1" applyBorder="1" applyAlignment="1">
      <alignment horizontal="left" vertical="center" wrapText="1" readingOrder="1"/>
    </xf>
    <xf numFmtId="49" fontId="59" fillId="0" borderId="108" xfId="0" applyNumberFormat="1" applyFont="1" applyBorder="1" applyAlignment="1">
      <alignment horizontal="left" vertical="center" wrapText="1" readingOrder="1"/>
    </xf>
    <xf numFmtId="0" fontId="8" fillId="0" borderId="0" xfId="0" applyFont="1" applyAlignment="1">
      <alignment vertical="center"/>
    </xf>
    <xf numFmtId="0" fontId="8" fillId="5" borderId="0" xfId="0" applyFont="1" applyFill="1"/>
    <xf numFmtId="176" fontId="8" fillId="0" borderId="0" xfId="0" applyNumberFormat="1" applyFont="1"/>
    <xf numFmtId="0" fontId="62" fillId="0" borderId="0" xfId="0" applyFont="1"/>
    <xf numFmtId="0" fontId="62" fillId="0" borderId="0" xfId="0" applyFont="1" applyAlignment="1">
      <alignment horizontal="center"/>
    </xf>
    <xf numFmtId="0" fontId="33" fillId="0" borderId="0" xfId="0" applyFont="1"/>
    <xf numFmtId="4" fontId="62" fillId="0" borderId="0" xfId="0" applyNumberFormat="1" applyFont="1" applyAlignment="1">
      <alignment horizontal="right"/>
    </xf>
    <xf numFmtId="4" fontId="8" fillId="0" borderId="0" xfId="0" applyNumberFormat="1" applyFont="1" applyAlignment="1">
      <alignment horizontal="right"/>
    </xf>
    <xf numFmtId="43" fontId="62" fillId="0" borderId="0" xfId="1" applyFont="1" applyAlignment="1">
      <alignment horizontal="right"/>
    </xf>
    <xf numFmtId="0" fontId="62" fillId="0" borderId="0" xfId="0" applyFont="1" applyAlignment="1">
      <alignment horizontal="right"/>
    </xf>
    <xf numFmtId="43" fontId="62" fillId="0" borderId="0" xfId="0" applyNumberFormat="1" applyFont="1" applyAlignment="1">
      <alignment horizontal="right"/>
    </xf>
    <xf numFmtId="0" fontId="8" fillId="0" borderId="0" xfId="0" applyFont="1" applyAlignment="1">
      <alignment horizontal="right"/>
    </xf>
    <xf numFmtId="0" fontId="68" fillId="33" borderId="102" xfId="0" applyFont="1" applyFill="1" applyBorder="1" applyAlignment="1">
      <alignment horizontal="center" vertical="top" wrapText="1"/>
    </xf>
    <xf numFmtId="0" fontId="68" fillId="0" borderId="102" xfId="0" applyFont="1" applyBorder="1" applyAlignment="1">
      <alignment horizontal="center" vertical="top" wrapText="1"/>
    </xf>
    <xf numFmtId="0" fontId="69" fillId="0" borderId="102" xfId="0" applyFont="1" applyBorder="1" applyAlignment="1">
      <alignment horizontal="center" vertical="top" wrapText="1"/>
    </xf>
    <xf numFmtId="0" fontId="10" fillId="0" borderId="0" xfId="0" applyFont="1"/>
    <xf numFmtId="0" fontId="59" fillId="0" borderId="108" xfId="0" applyFont="1" applyBorder="1" applyAlignment="1">
      <alignment horizontal="left" vertical="center" wrapText="1" readingOrder="1"/>
    </xf>
    <xf numFmtId="0" fontId="8" fillId="0" borderId="113" xfId="0" applyFont="1" applyBorder="1"/>
    <xf numFmtId="0" fontId="9" fillId="2" borderId="112" xfId="0" applyFont="1" applyFill="1" applyBorder="1" applyAlignment="1">
      <alignment horizontal="center" vertical="center"/>
    </xf>
    <xf numFmtId="0" fontId="9" fillId="2" borderId="68" xfId="0" applyFont="1" applyFill="1" applyBorder="1" applyAlignment="1">
      <alignment horizontal="center" vertical="center"/>
    </xf>
    <xf numFmtId="0" fontId="9" fillId="2" borderId="68" xfId="0" applyFont="1" applyFill="1" applyBorder="1" applyAlignment="1">
      <alignment horizontal="right" vertical="center" wrapText="1"/>
    </xf>
    <xf numFmtId="4" fontId="9" fillId="2" borderId="68" xfId="0" applyNumberFormat="1" applyFont="1" applyFill="1" applyBorder="1" applyAlignment="1">
      <alignment horizontal="right" vertical="center" wrapText="1"/>
    </xf>
    <xf numFmtId="0" fontId="74" fillId="5" borderId="113" xfId="0" applyFont="1" applyFill="1" applyBorder="1" applyAlignment="1">
      <alignment horizontal="center" vertical="center"/>
    </xf>
    <xf numFmtId="0" fontId="74" fillId="5" borderId="114" xfId="0" applyFont="1" applyFill="1" applyBorder="1" applyAlignment="1">
      <alignment horizontal="center" vertical="center"/>
    </xf>
    <xf numFmtId="0" fontId="74" fillId="0" borderId="113" xfId="0" applyFont="1" applyBorder="1" applyAlignment="1">
      <alignment horizontal="left" vertical="center" wrapText="1"/>
    </xf>
    <xf numFmtId="4" fontId="74" fillId="5" borderId="0" xfId="0" applyNumberFormat="1" applyFont="1" applyFill="1" applyBorder="1" applyAlignment="1">
      <alignment horizontal="right" vertical="center"/>
    </xf>
    <xf numFmtId="4" fontId="74" fillId="5" borderId="113" xfId="0" applyNumberFormat="1" applyFont="1" applyFill="1" applyBorder="1" applyAlignment="1">
      <alignment horizontal="right" vertical="center"/>
    </xf>
    <xf numFmtId="4" fontId="74" fillId="5" borderId="114" xfId="2" applyNumberFormat="1" applyFont="1" applyFill="1" applyBorder="1" applyAlignment="1">
      <alignment horizontal="right" vertical="center"/>
    </xf>
    <xf numFmtId="4" fontId="74" fillId="5" borderId="114" xfId="0" applyNumberFormat="1" applyFont="1" applyFill="1" applyBorder="1" applyAlignment="1">
      <alignment horizontal="right" vertical="center"/>
    </xf>
    <xf numFmtId="4" fontId="74" fillId="5" borderId="113" xfId="2" applyNumberFormat="1" applyFont="1" applyFill="1" applyBorder="1" applyAlignment="1">
      <alignment horizontal="right" vertical="center"/>
    </xf>
    <xf numFmtId="4" fontId="74" fillId="0" borderId="114" xfId="0" applyNumberFormat="1" applyFont="1" applyBorder="1" applyAlignment="1">
      <alignment horizontal="right" vertical="center"/>
    </xf>
    <xf numFmtId="4" fontId="74" fillId="5" borderId="0" xfId="2" applyNumberFormat="1" applyFont="1" applyFill="1" applyBorder="1" applyAlignment="1">
      <alignment horizontal="right" vertical="center"/>
    </xf>
    <xf numFmtId="4" fontId="74" fillId="5" borderId="115" xfId="2" applyNumberFormat="1" applyFont="1" applyFill="1" applyBorder="1" applyAlignment="1">
      <alignment horizontal="right" vertical="center"/>
    </xf>
    <xf numFmtId="0" fontId="74" fillId="0" borderId="114" xfId="0" applyFont="1" applyBorder="1" applyAlignment="1">
      <alignment horizontal="left" vertical="center" wrapText="1"/>
    </xf>
    <xf numFmtId="0" fontId="74" fillId="5" borderId="0" xfId="0" applyFont="1" applyFill="1" applyBorder="1" applyAlignment="1">
      <alignment horizontal="center" vertical="center"/>
    </xf>
    <xf numFmtId="0" fontId="74" fillId="0" borderId="0" xfId="0" applyFont="1" applyBorder="1" applyAlignment="1">
      <alignment horizontal="left" vertical="center" wrapText="1"/>
    </xf>
    <xf numFmtId="4" fontId="74" fillId="5" borderId="118" xfId="2" applyNumberFormat="1" applyFont="1" applyFill="1" applyBorder="1" applyAlignment="1">
      <alignment horizontal="right" vertical="center"/>
    </xf>
    <xf numFmtId="0" fontId="74" fillId="5" borderId="115" xfId="0" applyFont="1" applyFill="1" applyBorder="1" applyAlignment="1">
      <alignment horizontal="center" vertical="center"/>
    </xf>
    <xf numFmtId="4" fontId="74" fillId="5" borderId="115" xfId="0" applyNumberFormat="1" applyFont="1" applyFill="1" applyBorder="1" applyAlignment="1">
      <alignment horizontal="right" vertical="center"/>
    </xf>
    <xf numFmtId="4" fontId="75" fillId="0" borderId="114" xfId="0" applyNumberFormat="1" applyFont="1" applyFill="1" applyBorder="1" applyAlignment="1">
      <alignment horizontal="right" vertical="center"/>
    </xf>
    <xf numFmtId="0" fontId="74" fillId="0" borderId="114" xfId="0" applyFont="1" applyBorder="1" applyAlignment="1">
      <alignment horizontal="center" vertical="center"/>
    </xf>
    <xf numFmtId="4" fontId="74" fillId="0" borderId="113" xfId="0" applyNumberFormat="1" applyFont="1" applyBorder="1" applyAlignment="1">
      <alignment horizontal="right" vertical="center"/>
    </xf>
    <xf numFmtId="4" fontId="75" fillId="0" borderId="117" xfId="0" applyNumberFormat="1" applyFont="1" applyFill="1" applyBorder="1" applyAlignment="1">
      <alignment horizontal="right" vertical="center"/>
    </xf>
    <xf numFmtId="0" fontId="74" fillId="0" borderId="113" xfId="0" applyFont="1" applyBorder="1" applyAlignment="1">
      <alignment horizontal="center" vertical="center"/>
    </xf>
    <xf numFmtId="4" fontId="75" fillId="0" borderId="116" xfId="0" applyNumberFormat="1" applyFont="1" applyFill="1" applyBorder="1" applyAlignment="1">
      <alignment horizontal="right" vertical="center"/>
    </xf>
    <xf numFmtId="4" fontId="74" fillId="0" borderId="0" xfId="2" applyNumberFormat="1" applyFont="1" applyFill="1" applyBorder="1" applyAlignment="1">
      <alignment horizontal="right" vertical="center"/>
    </xf>
    <xf numFmtId="0" fontId="74" fillId="0" borderId="115" xfId="0" applyFont="1" applyBorder="1" applyAlignment="1">
      <alignment horizontal="left" vertical="center" wrapText="1"/>
    </xf>
    <xf numFmtId="4" fontId="74" fillId="0" borderId="113" xfId="2" applyNumberFormat="1" applyFont="1" applyFill="1" applyBorder="1" applyAlignment="1">
      <alignment horizontal="right" vertical="center"/>
    </xf>
    <xf numFmtId="0" fontId="74" fillId="5" borderId="114" xfId="0" applyFont="1" applyFill="1" applyBorder="1" applyAlignment="1">
      <alignment horizontal="left" vertical="center" wrapText="1"/>
    </xf>
    <xf numFmtId="0" fontId="76" fillId="4" borderId="0" xfId="0" applyFont="1" applyFill="1" applyBorder="1" applyAlignment="1">
      <alignment horizontal="center" vertical="center"/>
    </xf>
    <xf numFmtId="0" fontId="76" fillId="4" borderId="0" xfId="0" applyFont="1" applyFill="1" applyBorder="1" applyAlignment="1">
      <alignment horizontal="left" vertical="center"/>
    </xf>
    <xf numFmtId="0" fontId="77" fillId="4" borderId="0" xfId="0" applyFont="1" applyFill="1" applyBorder="1" applyAlignment="1">
      <alignment horizontal="center" vertical="center"/>
    </xf>
    <xf numFmtId="4" fontId="77" fillId="4" borderId="0" xfId="0" applyNumberFormat="1" applyFont="1" applyFill="1" applyBorder="1" applyAlignment="1">
      <alignment horizontal="right" vertical="center"/>
    </xf>
    <xf numFmtId="4" fontId="76" fillId="4" borderId="0" xfId="0" applyNumberFormat="1" applyFont="1" applyFill="1" applyBorder="1" applyAlignment="1">
      <alignment horizontal="right" vertical="center"/>
    </xf>
    <xf numFmtId="0" fontId="76" fillId="2" borderId="16" xfId="0" applyFont="1" applyFill="1" applyBorder="1" applyAlignment="1">
      <alignment horizontal="center" vertical="center"/>
    </xf>
    <xf numFmtId="0" fontId="76" fillId="2" borderId="16" xfId="0" applyFont="1" applyFill="1" applyBorder="1" applyAlignment="1">
      <alignment horizontal="left" vertical="center"/>
    </xf>
    <xf numFmtId="0" fontId="77" fillId="2" borderId="16" xfId="0" applyFont="1" applyFill="1" applyBorder="1" applyAlignment="1">
      <alignment horizontal="center" vertical="center"/>
    </xf>
    <xf numFmtId="4" fontId="77" fillId="2" borderId="16" xfId="0" applyNumberFormat="1" applyFont="1" applyFill="1" applyBorder="1" applyAlignment="1">
      <alignment horizontal="right" vertical="center"/>
    </xf>
    <xf numFmtId="4" fontId="76" fillId="2" borderId="16" xfId="0" applyNumberFormat="1" applyFont="1" applyFill="1" applyBorder="1" applyAlignment="1">
      <alignment horizontal="right" vertical="center"/>
    </xf>
    <xf numFmtId="4" fontId="76" fillId="2" borderId="33" xfId="0" applyNumberFormat="1" applyFont="1" applyFill="1" applyBorder="1" applyAlignment="1">
      <alignment horizontal="right" vertical="center"/>
    </xf>
    <xf numFmtId="0" fontId="76" fillId="6" borderId="97" xfId="0" applyFont="1" applyFill="1" applyBorder="1" applyAlignment="1">
      <alignment horizontal="center" vertical="center"/>
    </xf>
    <xf numFmtId="0" fontId="76" fillId="6" borderId="16" xfId="0" applyFont="1" applyFill="1" applyBorder="1" applyAlignment="1">
      <alignment horizontal="center" vertical="center"/>
    </xf>
    <xf numFmtId="0" fontId="76" fillId="6" borderId="16" xfId="0" applyFont="1" applyFill="1" applyBorder="1" applyAlignment="1">
      <alignment horizontal="left" vertical="center"/>
    </xf>
    <xf numFmtId="0" fontId="77" fillId="6" borderId="16" xfId="0" applyFont="1" applyFill="1" applyBorder="1" applyAlignment="1">
      <alignment horizontal="center" vertical="center"/>
    </xf>
    <xf numFmtId="4" fontId="77" fillId="6" borderId="16" xfId="0" applyNumberFormat="1" applyFont="1" applyFill="1" applyBorder="1" applyAlignment="1">
      <alignment horizontal="right" vertical="center"/>
    </xf>
    <xf numFmtId="4" fontId="76" fillId="6" borderId="16" xfId="0" applyNumberFormat="1" applyFont="1" applyFill="1" applyBorder="1" applyAlignment="1">
      <alignment horizontal="right" vertical="center"/>
    </xf>
    <xf numFmtId="4" fontId="76" fillId="6" borderId="33" xfId="0" applyNumberFormat="1" applyFont="1" applyFill="1" applyBorder="1" applyAlignment="1">
      <alignment horizontal="right" vertical="center"/>
    </xf>
    <xf numFmtId="4" fontId="74" fillId="0" borderId="114" xfId="2" applyNumberFormat="1" applyFont="1" applyFill="1" applyBorder="1" applyAlignment="1">
      <alignment horizontal="right" vertical="center"/>
    </xf>
    <xf numFmtId="0" fontId="81" fillId="5" borderId="113" xfId="0" applyFont="1" applyFill="1" applyBorder="1" applyAlignment="1">
      <alignment horizontal="center" vertical="center"/>
    </xf>
    <xf numFmtId="0" fontId="81" fillId="5" borderId="114" xfId="0" applyFont="1" applyFill="1" applyBorder="1" applyAlignment="1">
      <alignment horizontal="center" vertical="center"/>
    </xf>
    <xf numFmtId="0" fontId="81" fillId="0" borderId="113" xfId="0" applyFont="1" applyBorder="1" applyAlignment="1">
      <alignment horizontal="left" vertical="center" wrapText="1"/>
    </xf>
    <xf numFmtId="4" fontId="81" fillId="5" borderId="0" xfId="0" applyNumberFormat="1" applyFont="1" applyFill="1" applyBorder="1" applyAlignment="1">
      <alignment horizontal="right" vertical="center"/>
    </xf>
    <xf numFmtId="4" fontId="81" fillId="5" borderId="113" xfId="0" applyNumberFormat="1" applyFont="1" applyFill="1" applyBorder="1" applyAlignment="1">
      <alignment horizontal="right" vertical="center"/>
    </xf>
    <xf numFmtId="4" fontId="81" fillId="0" borderId="114" xfId="0" applyNumberFormat="1" applyFont="1" applyFill="1" applyBorder="1" applyAlignment="1">
      <alignment horizontal="right" vertical="center"/>
    </xf>
    <xf numFmtId="4" fontId="81" fillId="5" borderId="114" xfId="2" applyNumberFormat="1" applyFont="1" applyFill="1" applyBorder="1" applyAlignment="1">
      <alignment horizontal="right" vertical="center"/>
    </xf>
    <xf numFmtId="4" fontId="81" fillId="5" borderId="114" xfId="0" applyNumberFormat="1" applyFont="1" applyFill="1" applyBorder="1" applyAlignment="1">
      <alignment horizontal="right" vertical="center"/>
    </xf>
    <xf numFmtId="4" fontId="81" fillId="0" borderId="114" xfId="0" applyNumberFormat="1" applyFont="1" applyBorder="1" applyAlignment="1">
      <alignment horizontal="right" vertical="center"/>
    </xf>
    <xf numFmtId="4" fontId="81" fillId="5" borderId="0" xfId="2" applyNumberFormat="1" applyFont="1" applyFill="1" applyBorder="1" applyAlignment="1">
      <alignment horizontal="right" vertical="center"/>
    </xf>
    <xf numFmtId="4" fontId="81" fillId="0" borderId="0" xfId="0" applyNumberFormat="1" applyFont="1" applyBorder="1" applyAlignment="1">
      <alignment horizontal="right" vertical="center"/>
    </xf>
    <xf numFmtId="0" fontId="81" fillId="0" borderId="113" xfId="0" applyFont="1" applyFill="1" applyBorder="1" applyAlignment="1">
      <alignment horizontal="center" vertical="center"/>
    </xf>
    <xf numFmtId="4" fontId="81" fillId="0" borderId="0" xfId="0" applyNumberFormat="1" applyFont="1" applyFill="1" applyBorder="1" applyAlignment="1">
      <alignment horizontal="right" vertical="center"/>
    </xf>
    <xf numFmtId="4" fontId="81" fillId="5" borderId="115" xfId="2" applyNumberFormat="1" applyFont="1" applyFill="1" applyBorder="1" applyAlignment="1">
      <alignment horizontal="right" vertical="center"/>
    </xf>
    <xf numFmtId="4" fontId="81" fillId="5" borderId="117" xfId="2" applyNumberFormat="1" applyFont="1" applyFill="1" applyBorder="1" applyAlignment="1">
      <alignment horizontal="right" vertical="center"/>
    </xf>
    <xf numFmtId="0" fontId="8" fillId="0" borderId="0" xfId="0" applyFont="1" applyAlignment="1">
      <alignment horizontal="center"/>
    </xf>
    <xf numFmtId="0" fontId="8" fillId="5" borderId="0" xfId="0" applyFont="1" applyFill="1" applyAlignment="1">
      <alignment horizontal="center" vertical="center"/>
    </xf>
    <xf numFmtId="0" fontId="9" fillId="5" borderId="35" xfId="0" applyFont="1" applyFill="1" applyBorder="1" applyAlignment="1">
      <alignment horizontal="center" vertical="center"/>
    </xf>
    <xf numFmtId="0" fontId="9" fillId="5" borderId="36" xfId="0" applyFont="1" applyFill="1" applyBorder="1" applyAlignment="1">
      <alignment horizontal="center" vertical="center"/>
    </xf>
    <xf numFmtId="0" fontId="81" fillId="5" borderId="117" xfId="0" applyFont="1" applyFill="1" applyBorder="1" applyAlignment="1">
      <alignment horizontal="center" vertical="center"/>
    </xf>
    <xf numFmtId="0" fontId="8" fillId="5" borderId="113" xfId="0" applyFont="1" applyFill="1" applyBorder="1"/>
    <xf numFmtId="0" fontId="8" fillId="0" borderId="0" xfId="0" applyFont="1" applyFill="1"/>
    <xf numFmtId="0" fontId="76" fillId="2" borderId="97" xfId="0" applyFont="1" applyFill="1" applyBorder="1" applyAlignment="1">
      <alignment horizontal="center" vertical="center"/>
    </xf>
    <xf numFmtId="0" fontId="76" fillId="4" borderId="97" xfId="0" applyFont="1" applyFill="1" applyBorder="1" applyAlignment="1">
      <alignment horizontal="center" vertical="center"/>
    </xf>
    <xf numFmtId="0" fontId="76" fillId="4" borderId="16" xfId="0" applyFont="1" applyFill="1" applyBorder="1" applyAlignment="1">
      <alignment horizontal="center" vertical="center"/>
    </xf>
    <xf numFmtId="0" fontId="79" fillId="4" borderId="97" xfId="0" applyFont="1" applyFill="1" applyBorder="1" applyAlignment="1">
      <alignment horizontal="center" vertical="center"/>
    </xf>
    <xf numFmtId="0" fontId="79" fillId="4" borderId="16" xfId="0" applyFont="1" applyFill="1" applyBorder="1" applyAlignment="1">
      <alignment horizontal="center" vertical="center"/>
    </xf>
    <xf numFmtId="0" fontId="9" fillId="2" borderId="30" xfId="0" applyFont="1" applyFill="1" applyBorder="1" applyAlignment="1">
      <alignment horizontal="center" vertical="center"/>
    </xf>
    <xf numFmtId="0" fontId="79" fillId="4" borderId="16" xfId="0" applyFont="1" applyFill="1" applyBorder="1" applyAlignment="1">
      <alignment horizontal="left" vertical="center" wrapText="1"/>
    </xf>
    <xf numFmtId="0" fontId="9" fillId="2" borderId="30" xfId="0" applyFont="1" applyFill="1" applyBorder="1" applyAlignment="1">
      <alignment horizontal="right" vertical="center" wrapText="1"/>
    </xf>
    <xf numFmtId="0" fontId="80" fillId="4" borderId="16" xfId="0" applyFont="1" applyFill="1" applyBorder="1" applyAlignment="1">
      <alignment horizontal="right" vertical="center"/>
    </xf>
    <xf numFmtId="4" fontId="79" fillId="4" borderId="16" xfId="0" applyNumberFormat="1" applyFont="1" applyFill="1" applyBorder="1" applyAlignment="1">
      <alignment horizontal="right" vertical="center"/>
    </xf>
    <xf numFmtId="4" fontId="79" fillId="4" borderId="15" xfId="0" applyNumberFormat="1" applyFont="1" applyFill="1" applyBorder="1" applyAlignment="1">
      <alignment horizontal="right" vertical="center"/>
    </xf>
    <xf numFmtId="4" fontId="9" fillId="2" borderId="122" xfId="0" applyNumberFormat="1" applyFont="1" applyFill="1" applyBorder="1" applyAlignment="1">
      <alignment horizontal="right" vertical="center" wrapText="1"/>
    </xf>
    <xf numFmtId="0" fontId="74" fillId="5" borderId="123" xfId="0" applyFont="1" applyFill="1" applyBorder="1" applyAlignment="1">
      <alignment horizontal="center" vertical="center"/>
    </xf>
    <xf numFmtId="0" fontId="76" fillId="4" borderId="74" xfId="0" applyFont="1" applyFill="1" applyBorder="1" applyAlignment="1">
      <alignment horizontal="center" vertical="center"/>
    </xf>
    <xf numFmtId="0" fontId="76" fillId="4" borderId="74" xfId="0" applyFont="1" applyFill="1" applyBorder="1" applyAlignment="1">
      <alignment horizontal="left" vertical="center"/>
    </xf>
    <xf numFmtId="0" fontId="74" fillId="0" borderId="123" xfId="0" applyFont="1" applyBorder="1" applyAlignment="1">
      <alignment horizontal="left" vertical="center" wrapText="1"/>
    </xf>
    <xf numFmtId="0" fontId="76" fillId="4" borderId="15" xfId="0" applyFont="1" applyFill="1" applyBorder="1" applyAlignment="1">
      <alignment vertical="center"/>
    </xf>
    <xf numFmtId="4" fontId="77" fillId="4" borderId="74" xfId="0" applyNumberFormat="1" applyFont="1" applyFill="1" applyBorder="1" applyAlignment="1">
      <alignment horizontal="right" vertical="center"/>
    </xf>
    <xf numFmtId="4" fontId="74" fillId="5" borderId="124" xfId="0" applyNumberFormat="1" applyFont="1" applyFill="1" applyBorder="1" applyAlignment="1">
      <alignment horizontal="right" vertical="center"/>
    </xf>
    <xf numFmtId="4" fontId="74" fillId="5" borderId="125" xfId="2" applyNumberFormat="1" applyFont="1" applyFill="1" applyBorder="1" applyAlignment="1">
      <alignment horizontal="right" vertical="center"/>
    </xf>
    <xf numFmtId="4" fontId="74" fillId="5" borderId="123" xfId="2" applyNumberFormat="1" applyFont="1" applyFill="1" applyBorder="1" applyAlignment="1">
      <alignment horizontal="right" vertical="center"/>
    </xf>
    <xf numFmtId="4" fontId="77" fillId="4" borderId="16" xfId="0" applyNumberFormat="1" applyFont="1" applyFill="1" applyBorder="1" applyAlignment="1">
      <alignment horizontal="right" vertical="center"/>
    </xf>
    <xf numFmtId="4" fontId="76" fillId="4" borderId="16" xfId="0" applyNumberFormat="1" applyFont="1" applyFill="1" applyBorder="1" applyAlignment="1">
      <alignment horizontal="right" vertical="center"/>
    </xf>
    <xf numFmtId="0" fontId="76" fillId="4" borderId="16" xfId="0" applyFont="1" applyFill="1" applyBorder="1" applyAlignment="1">
      <alignment horizontal="left" vertical="center"/>
    </xf>
    <xf numFmtId="4" fontId="74" fillId="0" borderId="116" xfId="0" applyNumberFormat="1" applyFont="1" applyBorder="1" applyAlignment="1">
      <alignment horizontal="right" vertical="center"/>
    </xf>
    <xf numFmtId="4" fontId="74" fillId="5" borderId="123" xfId="0" applyNumberFormat="1" applyFont="1" applyFill="1" applyBorder="1" applyAlignment="1">
      <alignment horizontal="right" vertical="center"/>
    </xf>
    <xf numFmtId="4" fontId="76" fillId="4" borderId="129" xfId="0" applyNumberFormat="1" applyFont="1" applyFill="1" applyBorder="1" applyAlignment="1">
      <alignment horizontal="right" vertical="center"/>
    </xf>
    <xf numFmtId="4" fontId="76" fillId="4" borderId="128" xfId="0" applyNumberFormat="1" applyFont="1" applyFill="1" applyBorder="1" applyAlignment="1">
      <alignment horizontal="right" vertical="center"/>
    </xf>
    <xf numFmtId="0" fontId="8" fillId="0" borderId="13" xfId="0" applyFont="1" applyBorder="1"/>
    <xf numFmtId="0" fontId="8" fillId="0" borderId="0" xfId="0" applyFont="1" applyAlignment="1">
      <alignment horizontal="center"/>
    </xf>
    <xf numFmtId="0" fontId="8" fillId="5" borderId="0" xfId="0" applyFont="1" applyFill="1" applyAlignment="1">
      <alignment horizontal="center" vertical="center"/>
    </xf>
    <xf numFmtId="0" fontId="0" fillId="5" borderId="0" xfId="0" applyFill="1" applyAlignment="1">
      <alignment horizontal="center" vertical="center"/>
    </xf>
    <xf numFmtId="0" fontId="1" fillId="5" borderId="6" xfId="0" applyFont="1" applyFill="1" applyBorder="1" applyAlignment="1">
      <alignment horizontal="center" vertical="center"/>
    </xf>
    <xf numFmtId="0" fontId="1" fillId="5" borderId="7" xfId="0" applyFont="1" applyFill="1" applyBorder="1" applyAlignment="1">
      <alignment horizontal="center" vertical="center"/>
    </xf>
    <xf numFmtId="0" fontId="1" fillId="5" borderId="8" xfId="0" applyFont="1" applyFill="1" applyBorder="1" applyAlignment="1">
      <alignment horizontal="center" vertical="center"/>
    </xf>
    <xf numFmtId="0" fontId="9" fillId="5" borderId="9" xfId="0" applyFont="1" applyFill="1" applyBorder="1" applyAlignment="1">
      <alignment horizontal="left" vertical="center" wrapText="1"/>
    </xf>
    <xf numFmtId="0" fontId="31" fillId="5" borderId="5" xfId="0" applyFont="1" applyFill="1" applyBorder="1" applyAlignment="1">
      <alignment horizontal="left" vertical="center" wrapText="1"/>
    </xf>
    <xf numFmtId="0" fontId="31" fillId="5" borderId="5" xfId="0" applyFont="1" applyFill="1" applyBorder="1" applyAlignment="1">
      <alignment horizontal="left" vertical="center"/>
    </xf>
    <xf numFmtId="0" fontId="31" fillId="5" borderId="10" xfId="0" applyFont="1" applyFill="1" applyBorder="1" applyAlignment="1">
      <alignment horizontal="left" vertical="center"/>
    </xf>
    <xf numFmtId="0" fontId="9" fillId="5" borderId="9" xfId="0" applyFont="1" applyFill="1" applyBorder="1" applyAlignment="1">
      <alignment horizontal="left" vertical="center"/>
    </xf>
    <xf numFmtId="0" fontId="9" fillId="5" borderId="9" xfId="0" applyFont="1" applyFill="1" applyBorder="1" applyAlignment="1">
      <alignment horizontal="center" vertical="center"/>
    </xf>
    <xf numFmtId="0" fontId="31" fillId="5" borderId="5" xfId="0" applyFont="1" applyFill="1" applyBorder="1" applyAlignment="1">
      <alignment horizontal="center" vertical="center"/>
    </xf>
    <xf numFmtId="0" fontId="31" fillId="5" borderId="3" xfId="0" applyFont="1" applyFill="1" applyBorder="1" applyAlignment="1">
      <alignment horizontal="center" vertical="center"/>
    </xf>
    <xf numFmtId="0" fontId="32" fillId="5" borderId="2" xfId="0" applyFont="1" applyFill="1" applyBorder="1" applyAlignment="1">
      <alignment horizontal="center" vertical="center"/>
    </xf>
    <xf numFmtId="0" fontId="32" fillId="5" borderId="10" xfId="0" applyFont="1" applyFill="1" applyBorder="1" applyAlignment="1">
      <alignment horizontal="center" vertical="center"/>
    </xf>
    <xf numFmtId="0" fontId="8" fillId="0" borderId="25" xfId="0" applyFont="1" applyBorder="1" applyAlignment="1">
      <alignment horizontal="center" vertical="center"/>
    </xf>
    <xf numFmtId="0" fontId="8" fillId="0" borderId="0" xfId="0" applyFont="1" applyAlignment="1">
      <alignment horizontal="center" vertical="center"/>
    </xf>
    <xf numFmtId="0" fontId="8" fillId="0" borderId="26" xfId="0" applyFont="1" applyBorder="1" applyAlignment="1">
      <alignment horizontal="center" vertical="center"/>
    </xf>
    <xf numFmtId="0" fontId="7" fillId="5" borderId="64" xfId="0" applyFont="1" applyFill="1" applyBorder="1" applyAlignment="1">
      <alignment horizontal="center" vertical="center"/>
    </xf>
    <xf numFmtId="0" fontId="7" fillId="5" borderId="65" xfId="0" applyFont="1" applyFill="1" applyBorder="1" applyAlignment="1">
      <alignment horizontal="center" vertical="center"/>
    </xf>
    <xf numFmtId="0" fontId="7" fillId="5" borderId="66" xfId="0" applyFont="1" applyFill="1" applyBorder="1" applyAlignment="1">
      <alignment horizontal="center" vertical="center"/>
    </xf>
    <xf numFmtId="0" fontId="9" fillId="5" borderId="17" xfId="0" applyFont="1" applyFill="1" applyBorder="1" applyAlignment="1">
      <alignment horizontal="left" vertical="center" wrapText="1"/>
    </xf>
    <xf numFmtId="0" fontId="31" fillId="5" borderId="18" xfId="0" applyFont="1" applyFill="1" applyBorder="1" applyAlignment="1">
      <alignment horizontal="left" vertical="center" wrapText="1"/>
    </xf>
    <xf numFmtId="0" fontId="31" fillId="5" borderId="18" xfId="0" applyFont="1" applyFill="1" applyBorder="1" applyAlignment="1">
      <alignment horizontal="left" vertical="center"/>
    </xf>
    <xf numFmtId="0" fontId="31" fillId="5" borderId="19" xfId="0" applyFont="1" applyFill="1" applyBorder="1" applyAlignment="1">
      <alignment horizontal="left" vertical="center"/>
    </xf>
    <xf numFmtId="0" fontId="9" fillId="5" borderId="83" xfId="0" applyFont="1" applyFill="1" applyBorder="1" applyAlignment="1">
      <alignment horizontal="center" vertical="center"/>
    </xf>
    <xf numFmtId="0" fontId="9" fillId="5" borderId="35" xfId="0" applyFont="1" applyFill="1" applyBorder="1" applyAlignment="1">
      <alignment horizontal="center" vertical="center"/>
    </xf>
    <xf numFmtId="0" fontId="9" fillId="5" borderId="84" xfId="0" applyFont="1" applyFill="1" applyBorder="1" applyAlignment="1">
      <alignment horizontal="center" vertical="center"/>
    </xf>
    <xf numFmtId="0" fontId="9" fillId="5" borderId="85" xfId="0" applyFont="1" applyFill="1" applyBorder="1" applyAlignment="1">
      <alignment horizontal="center" vertical="center"/>
    </xf>
    <xf numFmtId="0" fontId="9" fillId="5" borderId="36" xfId="0" applyFont="1" applyFill="1" applyBorder="1" applyAlignment="1">
      <alignment horizontal="center" vertical="center"/>
    </xf>
    <xf numFmtId="0" fontId="9" fillId="5" borderId="86" xfId="0" applyFont="1" applyFill="1" applyBorder="1" applyAlignment="1">
      <alignment horizontal="center" vertical="center"/>
    </xf>
    <xf numFmtId="0" fontId="51" fillId="5" borderId="31" xfId="0" applyFont="1" applyFill="1" applyBorder="1" applyAlignment="1">
      <alignment horizontal="left" vertical="center"/>
    </xf>
    <xf numFmtId="0" fontId="51" fillId="5" borderId="34" xfId="0" applyFont="1" applyFill="1" applyBorder="1" applyAlignment="1">
      <alignment horizontal="left" vertical="center"/>
    </xf>
    <xf numFmtId="0" fontId="51" fillId="5" borderId="80" xfId="0" applyFont="1" applyFill="1" applyBorder="1" applyAlignment="1">
      <alignment horizontal="left" vertical="center"/>
    </xf>
    <xf numFmtId="14" fontId="31" fillId="5" borderId="81" xfId="0" applyNumberFormat="1" applyFont="1" applyFill="1" applyBorder="1" applyAlignment="1">
      <alignment horizontal="center" vertical="center"/>
    </xf>
    <xf numFmtId="14" fontId="31" fillId="5" borderId="35" xfId="0" applyNumberFormat="1" applyFont="1" applyFill="1" applyBorder="1" applyAlignment="1">
      <alignment horizontal="center" vertical="center"/>
    </xf>
    <xf numFmtId="14" fontId="31" fillId="5" borderId="58" xfId="0" applyNumberFormat="1" applyFont="1" applyFill="1" applyBorder="1" applyAlignment="1">
      <alignment horizontal="center" vertical="center"/>
    </xf>
    <xf numFmtId="14" fontId="31" fillId="5" borderId="82" xfId="0" applyNumberFormat="1" applyFont="1" applyFill="1" applyBorder="1" applyAlignment="1">
      <alignment horizontal="center" vertical="center"/>
    </xf>
    <xf numFmtId="14" fontId="31" fillId="5" borderId="36" xfId="0" applyNumberFormat="1" applyFont="1" applyFill="1" applyBorder="1" applyAlignment="1">
      <alignment horizontal="center" vertical="center"/>
    </xf>
    <xf numFmtId="14" fontId="31" fillId="5" borderId="59" xfId="0" applyNumberFormat="1" applyFont="1" applyFill="1" applyBorder="1" applyAlignment="1">
      <alignment horizontal="center" vertical="center"/>
    </xf>
    <xf numFmtId="0" fontId="9" fillId="5" borderId="17" xfId="0" applyFont="1" applyFill="1" applyBorder="1" applyAlignment="1">
      <alignment horizontal="center" vertical="center"/>
    </xf>
    <xf numFmtId="0" fontId="31" fillId="5" borderId="18" xfId="0" applyFont="1" applyFill="1" applyBorder="1" applyAlignment="1">
      <alignment horizontal="center" vertical="center"/>
    </xf>
    <xf numFmtId="0" fontId="32" fillId="5" borderId="18" xfId="0" applyFont="1" applyFill="1" applyBorder="1" applyAlignment="1">
      <alignment horizontal="center" vertical="center"/>
    </xf>
    <xf numFmtId="0" fontId="32" fillId="5" borderId="19" xfId="0" applyFont="1" applyFill="1" applyBorder="1" applyAlignment="1">
      <alignment horizontal="center" vertical="center"/>
    </xf>
    <xf numFmtId="0" fontId="9" fillId="0" borderId="17" xfId="0" applyFont="1" applyBorder="1" applyAlignment="1">
      <alignment horizontal="center" vertical="center"/>
    </xf>
    <xf numFmtId="0" fontId="9" fillId="0" borderId="18" xfId="0" applyFont="1" applyBorder="1" applyAlignment="1">
      <alignment horizontal="center" vertical="center"/>
    </xf>
    <xf numFmtId="0" fontId="9" fillId="0" borderId="67" xfId="0" applyFont="1" applyBorder="1" applyAlignment="1">
      <alignment horizontal="center" vertical="center"/>
    </xf>
    <xf numFmtId="0" fontId="9" fillId="0" borderId="68" xfId="0" applyFont="1" applyBorder="1" applyAlignment="1">
      <alignment horizontal="center" vertical="center"/>
    </xf>
    <xf numFmtId="0" fontId="32" fillId="2" borderId="18" xfId="0" applyFont="1" applyFill="1" applyBorder="1" applyAlignment="1">
      <alignment horizontal="center" vertical="center"/>
    </xf>
    <xf numFmtId="0" fontId="32" fillId="2" borderId="68" xfId="0" applyFont="1" applyFill="1" applyBorder="1" applyAlignment="1">
      <alignment horizontal="center" vertical="center" wrapText="1"/>
    </xf>
    <xf numFmtId="0" fontId="0" fillId="5" borderId="27" xfId="0" applyFill="1" applyBorder="1" applyAlignment="1">
      <alignment horizontal="center" vertical="center"/>
    </xf>
    <xf numFmtId="0" fontId="0" fillId="5" borderId="28" xfId="0" applyFill="1" applyBorder="1" applyAlignment="1">
      <alignment horizontal="center" vertical="center"/>
    </xf>
    <xf numFmtId="0" fontId="0" fillId="5" borderId="29" xfId="0" applyFill="1" applyBorder="1" applyAlignment="1">
      <alignment horizontal="center" vertical="center"/>
    </xf>
    <xf numFmtId="0" fontId="73" fillId="0" borderId="0" xfId="0" applyFont="1" applyAlignment="1">
      <alignment horizontal="left" vertical="top" wrapText="1"/>
    </xf>
    <xf numFmtId="0" fontId="73" fillId="0" borderId="0" xfId="0" applyFont="1" applyAlignment="1">
      <alignment horizontal="right" vertical="top" wrapText="1"/>
    </xf>
    <xf numFmtId="0" fontId="65" fillId="0" borderId="0" xfId="0" applyFont="1" applyAlignment="1">
      <alignment horizontal="left" vertical="top" wrapText="1"/>
    </xf>
    <xf numFmtId="0" fontId="69" fillId="0" borderId="102" xfId="0" applyFont="1" applyBorder="1" applyAlignment="1">
      <alignment horizontal="center" vertical="top" wrapText="1"/>
    </xf>
    <xf numFmtId="0" fontId="69" fillId="0" borderId="102" xfId="0" applyFont="1" applyBorder="1" applyAlignment="1">
      <alignment horizontal="left" vertical="top" wrapText="1"/>
    </xf>
    <xf numFmtId="182" fontId="69" fillId="0" borderId="102" xfId="0" applyNumberFormat="1" applyFont="1" applyBorder="1" applyAlignment="1">
      <alignment horizontal="right" vertical="top" wrapText="1"/>
    </xf>
    <xf numFmtId="0" fontId="69" fillId="0" borderId="102" xfId="0" applyFont="1" applyBorder="1" applyAlignment="1">
      <alignment horizontal="right" vertical="top" wrapText="1"/>
    </xf>
    <xf numFmtId="0" fontId="72" fillId="0" borderId="0" xfId="0" applyFont="1" applyAlignment="1">
      <alignment horizontal="left" vertical="top" wrapText="1"/>
    </xf>
    <xf numFmtId="0" fontId="72" fillId="0" borderId="0" xfId="0" applyFont="1" applyAlignment="1">
      <alignment horizontal="right" vertical="top" wrapText="1"/>
    </xf>
    <xf numFmtId="181" fontId="69" fillId="0" borderId="102" xfId="0" applyNumberFormat="1" applyFont="1" applyBorder="1" applyAlignment="1">
      <alignment horizontal="right" vertical="top" wrapText="1"/>
    </xf>
    <xf numFmtId="2" fontId="69" fillId="0" borderId="102" xfId="0" applyNumberFormat="1" applyFont="1" applyBorder="1" applyAlignment="1">
      <alignment horizontal="right" vertical="top" wrapText="1"/>
    </xf>
    <xf numFmtId="185" fontId="68" fillId="0" borderId="102" xfId="0" applyNumberFormat="1" applyFont="1" applyBorder="1" applyAlignment="1">
      <alignment horizontal="center" vertical="top" wrapText="1"/>
    </xf>
    <xf numFmtId="0" fontId="68" fillId="0" borderId="102" xfId="0" applyFont="1" applyBorder="1" applyAlignment="1">
      <alignment horizontal="center" vertical="top" wrapText="1"/>
    </xf>
    <xf numFmtId="0" fontId="68" fillId="0" borderId="102" xfId="0" applyFont="1" applyBorder="1" applyAlignment="1">
      <alignment horizontal="left" vertical="top" wrapText="1"/>
    </xf>
    <xf numFmtId="0" fontId="68" fillId="0" borderId="102" xfId="0" applyFont="1" applyBorder="1" applyAlignment="1">
      <alignment horizontal="right" vertical="top" wrapText="1"/>
    </xf>
    <xf numFmtId="180" fontId="68" fillId="0" borderId="102" xfId="0" applyNumberFormat="1" applyFont="1" applyBorder="1" applyAlignment="1">
      <alignment horizontal="center" vertical="top" wrapText="1"/>
    </xf>
    <xf numFmtId="4" fontId="69" fillId="0" borderId="102" xfId="0" applyNumberFormat="1" applyFont="1" applyBorder="1" applyAlignment="1">
      <alignment horizontal="right" vertical="top" wrapText="1"/>
    </xf>
    <xf numFmtId="0" fontId="67" fillId="38" borderId="0" xfId="0" applyFont="1" applyFill="1" applyAlignment="1">
      <alignment horizontal="center" vertical="top" wrapText="1"/>
    </xf>
    <xf numFmtId="0" fontId="65" fillId="0" borderId="110" xfId="0" applyFont="1" applyBorder="1" applyAlignment="1">
      <alignment horizontal="left" vertical="top" wrapText="1"/>
    </xf>
    <xf numFmtId="0" fontId="68" fillId="33" borderId="102" xfId="0" applyFont="1" applyFill="1" applyBorder="1" applyAlignment="1">
      <alignment horizontal="center" vertical="top" wrapText="1"/>
    </xf>
    <xf numFmtId="0" fontId="68" fillId="33" borderId="102" xfId="0" applyFont="1" applyFill="1" applyBorder="1" applyAlignment="1">
      <alignment horizontal="left" vertical="top" wrapText="1"/>
    </xf>
    <xf numFmtId="0" fontId="68" fillId="33" borderId="102" xfId="0" applyFont="1" applyFill="1" applyBorder="1" applyAlignment="1">
      <alignment horizontal="right" vertical="top" wrapText="1"/>
    </xf>
    <xf numFmtId="0" fontId="71" fillId="0" borderId="0" xfId="0" applyFont="1" applyAlignment="1">
      <alignment horizontal="center" vertical="center" wrapText="1"/>
    </xf>
    <xf numFmtId="0" fontId="67" fillId="38" borderId="111" xfId="0" applyFont="1" applyFill="1" applyBorder="1" applyAlignment="1">
      <alignment horizontal="center" vertical="top" wrapText="1"/>
    </xf>
    <xf numFmtId="183" fontId="69" fillId="0" borderId="102" xfId="0" applyNumberFormat="1" applyFont="1" applyBorder="1" applyAlignment="1">
      <alignment horizontal="right" vertical="top" wrapText="1"/>
    </xf>
    <xf numFmtId="0" fontId="67" fillId="37" borderId="111" xfId="0" applyFont="1" applyFill="1" applyBorder="1" applyAlignment="1">
      <alignment horizontal="center" vertical="top" wrapText="1"/>
    </xf>
    <xf numFmtId="0" fontId="67" fillId="37" borderId="0" xfId="0" applyFont="1" applyFill="1" applyAlignment="1">
      <alignment horizontal="center" vertical="top" wrapText="1"/>
    </xf>
    <xf numFmtId="0" fontId="70" fillId="0" borderId="0" xfId="0" applyFont="1" applyAlignment="1">
      <alignment horizontal="center" vertical="center" wrapText="1"/>
    </xf>
    <xf numFmtId="179" fontId="68" fillId="0" borderId="102" xfId="0" applyNumberFormat="1" applyFont="1" applyBorder="1" applyAlignment="1">
      <alignment horizontal="center" vertical="top" wrapText="1"/>
    </xf>
    <xf numFmtId="184" fontId="68" fillId="0" borderId="102" xfId="0" applyNumberFormat="1" applyFont="1" applyBorder="1" applyAlignment="1">
      <alignment horizontal="center" vertical="top" wrapText="1"/>
    </xf>
    <xf numFmtId="0" fontId="67" fillId="36" borderId="0" xfId="0" applyFont="1" applyFill="1" applyAlignment="1">
      <alignment horizontal="center" vertical="top" wrapText="1"/>
    </xf>
    <xf numFmtId="0" fontId="66" fillId="0" borderId="0" xfId="0" applyFont="1" applyAlignment="1">
      <alignment horizontal="center" vertical="center" wrapText="1"/>
    </xf>
    <xf numFmtId="0" fontId="67" fillId="36" borderId="111" xfId="0" applyFont="1" applyFill="1" applyBorder="1" applyAlignment="1">
      <alignment horizontal="center" vertical="top" wrapText="1"/>
    </xf>
    <xf numFmtId="0" fontId="63" fillId="0" borderId="0" xfId="0" applyFont="1" applyAlignment="1">
      <alignment horizontal="center" vertical="top" wrapText="1"/>
    </xf>
    <xf numFmtId="0" fontId="64" fillId="0" borderId="0" xfId="0" applyFont="1" applyAlignment="1">
      <alignment horizontal="right" vertical="top" wrapText="1"/>
    </xf>
    <xf numFmtId="49" fontId="59" fillId="0" borderId="106" xfId="0" applyNumberFormat="1" applyFont="1" applyBorder="1" applyAlignment="1">
      <alignment horizontal="left" vertical="center" wrapText="1" readingOrder="1"/>
    </xf>
    <xf numFmtId="0" fontId="5" fillId="0" borderId="0" xfId="0" applyFont="1" applyAlignment="1">
      <alignment horizontal="center" vertical="center" wrapText="1" readingOrder="1"/>
    </xf>
    <xf numFmtId="0" fontId="6" fillId="0" borderId="0" xfId="0" applyFont="1" applyAlignment="1">
      <alignment horizontal="right" vertical="center" wrapText="1" readingOrder="1"/>
    </xf>
    <xf numFmtId="0" fontId="6" fillId="0" borderId="0" xfId="0" applyFont="1" applyAlignment="1">
      <alignment horizontal="center" vertical="center" wrapText="1" readingOrder="1"/>
    </xf>
    <xf numFmtId="0" fontId="58" fillId="0" borderId="0" xfId="0" applyFont="1" applyAlignment="1">
      <alignment horizontal="center" vertical="center" wrapText="1" readingOrder="1"/>
    </xf>
    <xf numFmtId="0" fontId="58" fillId="0" borderId="104" xfId="0" applyFont="1" applyBorder="1" applyAlignment="1">
      <alignment horizontal="center" vertical="center" wrapText="1" readingOrder="1"/>
    </xf>
    <xf numFmtId="0" fontId="58" fillId="0" borderId="107" xfId="0" applyFont="1" applyBorder="1" applyAlignment="1">
      <alignment horizontal="left" vertical="top" wrapText="1" readingOrder="1"/>
    </xf>
    <xf numFmtId="49" fontId="61" fillId="35" borderId="108" xfId="0" applyNumberFormat="1" applyFont="1" applyFill="1" applyBorder="1" applyAlignment="1">
      <alignment horizontal="left" vertical="center" wrapText="1" readingOrder="1"/>
    </xf>
    <xf numFmtId="49" fontId="59" fillId="0" borderId="108" xfId="0" applyNumberFormat="1" applyFont="1" applyBorder="1" applyAlignment="1">
      <alignment horizontal="left" vertical="center" wrapText="1" readingOrder="1"/>
    </xf>
    <xf numFmtId="49" fontId="60" fillId="34" borderId="108" xfId="0" applyNumberFormat="1" applyFont="1" applyFill="1" applyBorder="1" applyAlignment="1">
      <alignment horizontal="left" vertical="center" wrapText="1" readingOrder="1"/>
    </xf>
    <xf numFmtId="0" fontId="78" fillId="0" borderId="126" xfId="0" applyFont="1" applyBorder="1" applyAlignment="1">
      <alignment horizontal="center" vertical="center"/>
    </xf>
    <xf numFmtId="0" fontId="78" fillId="0" borderId="127" xfId="0" applyFont="1" applyBorder="1" applyAlignment="1">
      <alignment horizontal="center" vertical="center"/>
    </xf>
    <xf numFmtId="0" fontId="78" fillId="0" borderId="129" xfId="0" applyFont="1" applyBorder="1" applyAlignment="1">
      <alignment horizontal="center" vertical="center"/>
    </xf>
    <xf numFmtId="0" fontId="76" fillId="4" borderId="126" xfId="0" applyFont="1" applyFill="1" applyBorder="1" applyAlignment="1">
      <alignment horizontal="right" vertical="center"/>
    </xf>
    <xf numFmtId="0" fontId="76" fillId="4" borderId="129" xfId="0" applyFont="1" applyFill="1" applyBorder="1" applyAlignment="1">
      <alignment horizontal="right" vertical="center"/>
    </xf>
    <xf numFmtId="0" fontId="7" fillId="5" borderId="97" xfId="0" applyFont="1" applyFill="1" applyBorder="1" applyAlignment="1">
      <alignment horizontal="right" vertical="center"/>
    </xf>
    <xf numFmtId="0" fontId="7" fillId="5" borderId="16" xfId="0" applyFont="1" applyFill="1" applyBorder="1" applyAlignment="1">
      <alignment horizontal="right" vertical="center"/>
    </xf>
    <xf numFmtId="0" fontId="7" fillId="5" borderId="33" xfId="0" applyFont="1" applyFill="1" applyBorder="1" applyAlignment="1">
      <alignment horizontal="right" vertical="center"/>
    </xf>
    <xf numFmtId="0" fontId="9" fillId="5" borderId="119" xfId="0" applyFont="1" applyFill="1" applyBorder="1" applyAlignment="1">
      <alignment horizontal="center" vertical="center" wrapText="1"/>
    </xf>
    <xf numFmtId="0" fontId="9" fillId="5" borderId="120" xfId="0" applyFont="1" applyFill="1" applyBorder="1" applyAlignment="1">
      <alignment horizontal="center" vertical="center" wrapText="1"/>
    </xf>
    <xf numFmtId="0" fontId="9" fillId="5" borderId="121" xfId="0" applyFont="1" applyFill="1" applyBorder="1" applyAlignment="1">
      <alignment horizontal="center" vertical="center" wrapText="1"/>
    </xf>
    <xf numFmtId="0" fontId="7" fillId="6" borderId="95" xfId="0" applyFont="1" applyFill="1" applyBorder="1" applyAlignment="1">
      <alignment horizontal="center" vertical="center"/>
    </xf>
    <xf numFmtId="0" fontId="7" fillId="6" borderId="34" xfId="0" applyFont="1" applyFill="1" applyBorder="1" applyAlignment="1">
      <alignment horizontal="center" vertical="center"/>
    </xf>
    <xf numFmtId="0" fontId="7" fillId="6" borderId="80" xfId="0" applyFont="1" applyFill="1" applyBorder="1" applyAlignment="1">
      <alignment horizontal="center" vertical="center"/>
    </xf>
    <xf numFmtId="4" fontId="32" fillId="6" borderId="31" xfId="0" applyNumberFormat="1" applyFont="1" applyFill="1" applyBorder="1" applyAlignment="1">
      <alignment horizontal="right" vertical="center"/>
    </xf>
    <xf numFmtId="4" fontId="32" fillId="6" borderId="96" xfId="0" applyNumberFormat="1" applyFont="1" applyFill="1" applyBorder="1" applyAlignment="1">
      <alignment horizontal="right" vertical="center"/>
    </xf>
    <xf numFmtId="0" fontId="55" fillId="5" borderId="31" xfId="0" applyFont="1" applyFill="1" applyBorder="1" applyAlignment="1">
      <alignment horizontal="left" vertical="center"/>
    </xf>
    <xf numFmtId="0" fontId="55" fillId="5" borderId="34" xfId="0" applyFont="1" applyFill="1" applyBorder="1" applyAlignment="1">
      <alignment horizontal="left" vertical="center"/>
    </xf>
    <xf numFmtId="0" fontId="55" fillId="5" borderId="80" xfId="0" applyFont="1" applyFill="1" applyBorder="1" applyAlignment="1">
      <alignment horizontal="left" vertical="center"/>
    </xf>
    <xf numFmtId="0" fontId="9" fillId="5" borderId="99" xfId="0" applyFont="1" applyFill="1" applyBorder="1" applyAlignment="1">
      <alignment horizontal="center" vertical="center"/>
    </xf>
    <xf numFmtId="0" fontId="9" fillId="5" borderId="109" xfId="0" applyFont="1" applyFill="1" applyBorder="1" applyAlignment="1">
      <alignment horizontal="center" vertical="center"/>
    </xf>
    <xf numFmtId="4" fontId="31" fillId="5" borderId="35" xfId="0" applyNumberFormat="1" applyFont="1" applyFill="1" applyBorder="1" applyAlignment="1">
      <alignment horizontal="center" vertical="center"/>
    </xf>
    <xf numFmtId="4" fontId="31" fillId="5" borderId="98" xfId="0" applyNumberFormat="1" applyFont="1" applyFill="1" applyBorder="1" applyAlignment="1">
      <alignment horizontal="center" vertical="center"/>
    </xf>
    <xf numFmtId="4" fontId="31" fillId="5" borderId="36" xfId="0" applyNumberFormat="1" applyFont="1" applyFill="1" applyBorder="1" applyAlignment="1">
      <alignment horizontal="center" vertical="center"/>
    </xf>
    <xf numFmtId="4" fontId="31" fillId="5" borderId="100" xfId="0" applyNumberFormat="1" applyFont="1" applyFill="1" applyBorder="1" applyAlignment="1">
      <alignment horizontal="center" vertical="center"/>
    </xf>
    <xf numFmtId="0" fontId="44" fillId="0" borderId="22" xfId="76" applyFont="1" applyBorder="1" applyAlignment="1">
      <alignment horizontal="left" vertical="top"/>
    </xf>
    <xf numFmtId="0" fontId="44" fillId="0" borderId="23" xfId="76" applyFont="1" applyBorder="1" applyAlignment="1">
      <alignment horizontal="left" vertical="top"/>
    </xf>
    <xf numFmtId="0" fontId="44" fillId="0" borderId="24" xfId="76" applyFont="1" applyBorder="1" applyAlignment="1">
      <alignment horizontal="left" vertical="top"/>
    </xf>
    <xf numFmtId="0" fontId="44" fillId="0" borderId="27" xfId="76" applyFont="1" applyBorder="1" applyAlignment="1">
      <alignment horizontal="left" vertical="top" wrapText="1"/>
    </xf>
    <xf numFmtId="0" fontId="44" fillId="0" borderId="28" xfId="76" applyFont="1" applyBorder="1" applyAlignment="1">
      <alignment horizontal="left" vertical="top" wrapText="1"/>
    </xf>
    <xf numFmtId="0" fontId="44" fillId="0" borderId="29" xfId="76" applyFont="1" applyBorder="1" applyAlignment="1">
      <alignment horizontal="left" vertical="top" wrapText="1"/>
    </xf>
    <xf numFmtId="0" fontId="44" fillId="0" borderId="25" xfId="44" applyFont="1" applyBorder="1" applyAlignment="1">
      <alignment horizontal="center"/>
    </xf>
    <xf numFmtId="0" fontId="44" fillId="0" borderId="0" xfId="44" applyFont="1" applyAlignment="1">
      <alignment horizontal="center"/>
    </xf>
    <xf numFmtId="0" fontId="44" fillId="0" borderId="26" xfId="44" applyFont="1" applyBorder="1" applyAlignment="1">
      <alignment horizontal="center"/>
    </xf>
    <xf numFmtId="0" fontId="44" fillId="0" borderId="25" xfId="76" applyFont="1" applyBorder="1" applyAlignment="1">
      <alignment horizontal="left" vertical="top"/>
    </xf>
    <xf numFmtId="0" fontId="44" fillId="0" borderId="0" xfId="76" applyFont="1" applyAlignment="1">
      <alignment horizontal="left" vertical="top"/>
    </xf>
    <xf numFmtId="0" fontId="10" fillId="0" borderId="78" xfId="44" applyBorder="1" applyAlignment="1">
      <alignment horizontal="left" vertical="center" wrapText="1"/>
    </xf>
    <xf numFmtId="0" fontId="10" fillId="0" borderId="1" xfId="44" applyBorder="1" applyAlignment="1">
      <alignment horizontal="left" vertical="center" wrapText="1"/>
    </xf>
    <xf numFmtId="0" fontId="10" fillId="0" borderId="54" xfId="44" applyBorder="1" applyAlignment="1">
      <alignment horizontal="center" vertical="center"/>
    </xf>
    <xf numFmtId="0" fontId="10" fillId="0" borderId="32" xfId="44" applyBorder="1" applyAlignment="1">
      <alignment horizontal="center" vertical="center"/>
    </xf>
    <xf numFmtId="0" fontId="10" fillId="0" borderId="4" xfId="44" applyBorder="1" applyAlignment="1">
      <alignment horizontal="center" vertical="center"/>
    </xf>
    <xf numFmtId="4" fontId="34" fillId="0" borderId="54" xfId="44" applyNumberFormat="1" applyFont="1" applyBorder="1" applyAlignment="1">
      <alignment horizontal="center" vertical="center"/>
    </xf>
    <xf numFmtId="4" fontId="34" fillId="0" borderId="32" xfId="44" applyNumberFormat="1" applyFont="1" applyBorder="1" applyAlignment="1">
      <alignment horizontal="center" vertical="center"/>
    </xf>
    <xf numFmtId="4" fontId="34" fillId="0" borderId="4" xfId="44" applyNumberFormat="1" applyFont="1" applyBorder="1" applyAlignment="1">
      <alignment horizontal="center" vertical="center"/>
    </xf>
    <xf numFmtId="0" fontId="44" fillId="0" borderId="53" xfId="76" applyFont="1" applyBorder="1" applyAlignment="1">
      <alignment horizontal="left" vertical="top"/>
    </xf>
    <xf numFmtId="0" fontId="44" fillId="0" borderId="26" xfId="76" applyFont="1" applyBorder="1" applyAlignment="1">
      <alignment horizontal="left" vertical="top"/>
    </xf>
    <xf numFmtId="166" fontId="45" fillId="0" borderId="76" xfId="77" applyFont="1" applyFill="1" applyBorder="1" applyAlignment="1" applyProtection="1">
      <alignment horizontal="left"/>
      <protection locked="0"/>
    </xf>
    <xf numFmtId="166" fontId="45" fillId="0" borderId="51" xfId="77" applyFont="1" applyFill="1" applyBorder="1" applyAlignment="1" applyProtection="1">
      <alignment horizontal="left"/>
      <protection locked="0"/>
    </xf>
    <xf numFmtId="166" fontId="45" fillId="0" borderId="41" xfId="77" applyFont="1" applyFill="1" applyBorder="1" applyAlignment="1" applyProtection="1">
      <alignment horizontal="left"/>
      <protection locked="0"/>
    </xf>
    <xf numFmtId="0" fontId="10" fillId="0" borderId="37" xfId="44" applyBorder="1" applyAlignment="1" applyProtection="1">
      <alignment horizontal="center" vertical="top" wrapText="1"/>
      <protection locked="0"/>
    </xf>
    <xf numFmtId="0" fontId="10" fillId="0" borderId="63" xfId="44" applyBorder="1" applyAlignment="1" applyProtection="1">
      <alignment horizontal="center" vertical="top" wrapText="1"/>
      <protection locked="0"/>
    </xf>
    <xf numFmtId="0" fontId="10" fillId="0" borderId="77" xfId="44" applyBorder="1" applyAlignment="1">
      <alignment horizontal="center"/>
    </xf>
    <xf numFmtId="0" fontId="10" fillId="0" borderId="5" xfId="44" applyBorder="1" applyAlignment="1">
      <alignment horizontal="center"/>
    </xf>
    <xf numFmtId="0" fontId="10" fillId="0" borderId="60" xfId="44" applyBorder="1" applyAlignment="1">
      <alignment horizontal="center"/>
    </xf>
    <xf numFmtId="0" fontId="45" fillId="0" borderId="78" xfId="44" applyFont="1" applyBorder="1" applyAlignment="1">
      <alignment horizontal="left" wrapText="1"/>
    </xf>
    <xf numFmtId="0" fontId="45" fillId="0" borderId="1" xfId="44" applyFont="1" applyBorder="1" applyAlignment="1">
      <alignment horizontal="left" wrapText="1"/>
    </xf>
    <xf numFmtId="10" fontId="45" fillId="0" borderId="1" xfId="44" applyNumberFormat="1" applyFont="1" applyBorder="1" applyAlignment="1" applyProtection="1">
      <alignment horizontal="center"/>
      <protection locked="0"/>
    </xf>
    <xf numFmtId="10" fontId="45" fillId="0" borderId="61" xfId="44" applyNumberFormat="1" applyFont="1" applyBorder="1" applyAlignment="1" applyProtection="1">
      <alignment horizontal="center"/>
      <protection locked="0"/>
    </xf>
    <xf numFmtId="0" fontId="10" fillId="0" borderId="78" xfId="44" applyBorder="1" applyAlignment="1">
      <alignment horizontal="left" vertical="center"/>
    </xf>
    <xf numFmtId="0" fontId="10" fillId="0" borderId="1" xfId="44" applyBorder="1" applyAlignment="1">
      <alignment horizontal="left" vertical="center"/>
    </xf>
    <xf numFmtId="0" fontId="45" fillId="0" borderId="78" xfId="44" applyFont="1" applyBorder="1" applyAlignment="1">
      <alignment horizontal="left"/>
    </xf>
    <xf numFmtId="0" fontId="45" fillId="0" borderId="1" xfId="44" applyFont="1" applyBorder="1" applyAlignment="1">
      <alignment horizontal="left"/>
    </xf>
    <xf numFmtId="0" fontId="44" fillId="0" borderId="23" xfId="44" applyFont="1" applyBorder="1" applyAlignment="1">
      <alignment horizontal="center" vertical="center"/>
    </xf>
    <xf numFmtId="0" fontId="44" fillId="0" borderId="24" xfId="44" applyFont="1" applyBorder="1" applyAlignment="1">
      <alignment horizontal="center" vertical="center"/>
    </xf>
    <xf numFmtId="0" fontId="44" fillId="0" borderId="0" xfId="44" applyFont="1" applyAlignment="1">
      <alignment horizontal="center" vertical="center"/>
    </xf>
    <xf numFmtId="0" fontId="44" fillId="0" borderId="26" xfId="44" applyFont="1" applyBorder="1" applyAlignment="1">
      <alignment horizontal="center" vertical="center"/>
    </xf>
    <xf numFmtId="0" fontId="44" fillId="0" borderId="15" xfId="44" applyFont="1" applyBorder="1" applyAlignment="1">
      <alignment horizontal="center" vertical="center"/>
    </xf>
    <xf numFmtId="0" fontId="44" fillId="0" borderId="70" xfId="44" applyFont="1" applyBorder="1" applyAlignment="1">
      <alignment horizontal="center" vertical="center"/>
    </xf>
    <xf numFmtId="0" fontId="44" fillId="0" borderId="71" xfId="76" applyFont="1" applyBorder="1" applyAlignment="1">
      <alignment horizontal="left" vertical="top"/>
    </xf>
    <xf numFmtId="0" fontId="44" fillId="0" borderId="72" xfId="76" applyFont="1" applyBorder="1" applyAlignment="1">
      <alignment horizontal="left" vertical="top"/>
    </xf>
    <xf numFmtId="0" fontId="44" fillId="0" borderId="73" xfId="76" applyFont="1" applyBorder="1" applyAlignment="1">
      <alignment horizontal="left" vertical="top"/>
    </xf>
    <xf numFmtId="0" fontId="44" fillId="0" borderId="74" xfId="76" applyFont="1" applyBorder="1" applyAlignment="1">
      <alignment horizontal="left" vertical="top"/>
    </xf>
    <xf numFmtId="0" fontId="44" fillId="0" borderId="75" xfId="76" applyFont="1" applyBorder="1" applyAlignment="1">
      <alignment horizontal="left" vertical="top"/>
    </xf>
    <xf numFmtId="0" fontId="10" fillId="0" borderId="25" xfId="44" applyBorder="1" applyAlignment="1">
      <alignment horizontal="left" vertical="top" wrapText="1"/>
    </xf>
    <xf numFmtId="0" fontId="10" fillId="0" borderId="12" xfId="44" applyBorder="1" applyAlignment="1">
      <alignment horizontal="left" vertical="top" wrapText="1"/>
    </xf>
    <xf numFmtId="49" fontId="10" fillId="0" borderId="13" xfId="44" applyNumberFormat="1" applyBorder="1" applyAlignment="1">
      <alignment horizontal="left" vertical="top" wrapText="1"/>
    </xf>
    <xf numFmtId="0" fontId="10" fillId="0" borderId="0" xfId="44" applyAlignment="1">
      <alignment horizontal="left" vertical="top" wrapText="1"/>
    </xf>
    <xf numFmtId="0" fontId="10" fillId="0" borderId="26" xfId="44" applyBorder="1" applyAlignment="1">
      <alignment horizontal="left" vertical="top" wrapText="1"/>
    </xf>
    <xf numFmtId="0" fontId="34" fillId="0" borderId="78" xfId="44" applyFont="1" applyBorder="1" applyAlignment="1">
      <alignment horizontal="center" vertical="center"/>
    </xf>
    <xf numFmtId="0" fontId="34" fillId="0" borderId="1" xfId="44" applyFont="1" applyBorder="1" applyAlignment="1">
      <alignment horizontal="center" vertical="center"/>
    </xf>
    <xf numFmtId="4" fontId="34" fillId="0" borderId="1" xfId="44" applyNumberFormat="1" applyFont="1" applyBorder="1" applyAlignment="1">
      <alignment horizontal="center" vertical="center" wrapText="1"/>
    </xf>
    <xf numFmtId="0" fontId="10" fillId="0" borderId="77" xfId="44" applyBorder="1" applyAlignment="1">
      <alignment horizontal="left" vertical="center" wrapText="1"/>
    </xf>
    <xf numFmtId="0" fontId="10" fillId="0" borderId="5" xfId="44" applyBorder="1" applyAlignment="1">
      <alignment horizontal="left" vertical="center" wrapText="1"/>
    </xf>
    <xf numFmtId="0" fontId="10" fillId="0" borderId="3" xfId="44" applyBorder="1" applyAlignment="1">
      <alignment horizontal="left" vertical="center" wrapText="1"/>
    </xf>
    <xf numFmtId="10" fontId="10" fillId="0" borderId="2" xfId="44" applyNumberFormat="1" applyBorder="1" applyAlignment="1">
      <alignment horizontal="left" vertical="center" wrapText="1"/>
    </xf>
    <xf numFmtId="10" fontId="10" fillId="0" borderId="5" xfId="44" applyNumberFormat="1" applyBorder="1" applyAlignment="1">
      <alignment horizontal="left" vertical="center" wrapText="1"/>
    </xf>
    <xf numFmtId="10" fontId="10" fillId="0" borderId="60" xfId="44" applyNumberFormat="1" applyBorder="1" applyAlignment="1">
      <alignment horizontal="left" vertical="center" wrapText="1"/>
    </xf>
    <xf numFmtId="0" fontId="33" fillId="0" borderId="25" xfId="44" applyFont="1" applyBorder="1" applyAlignment="1">
      <alignment horizontal="left" vertical="center" wrapText="1"/>
    </xf>
    <xf numFmtId="0" fontId="33" fillId="0" borderId="0" xfId="44" applyFont="1" applyAlignment="1">
      <alignment horizontal="left" vertical="center" wrapText="1"/>
    </xf>
    <xf numFmtId="2" fontId="34" fillId="0" borderId="38" xfId="44" applyNumberFormat="1" applyFont="1" applyBorder="1" applyAlignment="1">
      <alignment horizontal="center" vertical="center"/>
    </xf>
    <xf numFmtId="2" fontId="34" fillId="0" borderId="62" xfId="44" applyNumberFormat="1" applyFont="1" applyBorder="1" applyAlignment="1">
      <alignment horizontal="center" vertical="center"/>
    </xf>
    <xf numFmtId="0" fontId="10" fillId="0" borderId="25" xfId="44" applyBorder="1" applyAlignment="1">
      <alignment horizontal="center" vertical="top"/>
    </xf>
    <xf numFmtId="0" fontId="10" fillId="0" borderId="0" xfId="44" applyAlignment="1">
      <alignment horizontal="center" vertical="top"/>
    </xf>
    <xf numFmtId="0" fontId="10" fillId="0" borderId="26" xfId="44" applyBorder="1" applyAlignment="1">
      <alignment horizontal="center" vertical="top"/>
    </xf>
    <xf numFmtId="0" fontId="46" fillId="0" borderId="0" xfId="0" applyFont="1" applyAlignment="1">
      <alignment horizontal="right" vertical="center"/>
    </xf>
    <xf numFmtId="0" fontId="47" fillId="0" borderId="0" xfId="0" applyFont="1" applyAlignment="1">
      <alignment horizontal="center"/>
    </xf>
    <xf numFmtId="0" fontId="46" fillId="0" borderId="0" xfId="0" quotePrefix="1" applyFont="1" applyAlignment="1">
      <alignment horizontal="left" vertical="center"/>
    </xf>
    <xf numFmtId="0" fontId="46" fillId="0" borderId="0" xfId="0" applyFont="1" applyAlignment="1">
      <alignment horizontal="left" vertical="center"/>
    </xf>
    <xf numFmtId="0" fontId="46" fillId="0" borderId="0" xfId="0" applyFont="1" applyAlignment="1">
      <alignment horizontal="center" vertical="top"/>
    </xf>
    <xf numFmtId="0" fontId="10" fillId="0" borderId="60" xfId="44" applyBorder="1" applyAlignment="1">
      <alignment horizontal="left" vertical="center" wrapText="1"/>
    </xf>
    <xf numFmtId="49" fontId="10" fillId="32" borderId="77" xfId="44" applyNumberFormat="1" applyFill="1" applyBorder="1" applyAlignment="1">
      <alignment horizontal="left" vertical="top" wrapText="1"/>
    </xf>
    <xf numFmtId="49" fontId="10" fillId="32" borderId="5" xfId="44" applyNumberFormat="1" applyFill="1" applyBorder="1" applyAlignment="1">
      <alignment horizontal="left" vertical="top" wrapText="1"/>
    </xf>
    <xf numFmtId="49" fontId="10" fillId="32" borderId="60" xfId="44" applyNumberFormat="1" applyFill="1" applyBorder="1" applyAlignment="1">
      <alignment horizontal="left" vertical="top" wrapText="1"/>
    </xf>
    <xf numFmtId="0" fontId="10" fillId="0" borderId="25" xfId="44" applyBorder="1" applyAlignment="1">
      <alignment horizontal="left" vertical="center"/>
    </xf>
    <xf numFmtId="0" fontId="10" fillId="0" borderId="0" xfId="44" applyAlignment="1">
      <alignment horizontal="left" vertical="center"/>
    </xf>
    <xf numFmtId="0" fontId="10" fillId="0" borderId="25" xfId="44" applyBorder="1" applyAlignment="1">
      <alignment horizontal="left" wrapText="1"/>
    </xf>
    <xf numFmtId="0" fontId="10" fillId="0" borderId="0" xfId="44" applyAlignment="1">
      <alignment horizontal="left" wrapText="1"/>
    </xf>
    <xf numFmtId="175" fontId="10" fillId="0" borderId="0" xfId="44" applyNumberFormat="1" applyAlignment="1" applyProtection="1">
      <alignment horizontal="center" vertical="center"/>
      <protection locked="0"/>
    </xf>
    <xf numFmtId="175" fontId="10" fillId="0" borderId="26" xfId="44" applyNumberFormat="1" applyBorder="1" applyAlignment="1" applyProtection="1">
      <alignment horizontal="center" vertical="center"/>
      <protection locked="0"/>
    </xf>
    <xf numFmtId="0" fontId="10" fillId="0" borderId="0" xfId="44" applyAlignment="1">
      <alignment horizontal="left"/>
    </xf>
    <xf numFmtId="49" fontId="10" fillId="0" borderId="0" xfId="44" applyNumberFormat="1" applyAlignment="1" applyProtection="1">
      <alignment horizontal="left"/>
      <protection locked="0"/>
    </xf>
    <xf numFmtId="49" fontId="10" fillId="0" borderId="26" xfId="44" applyNumberFormat="1" applyBorder="1" applyAlignment="1" applyProtection="1">
      <alignment horizontal="left"/>
      <protection locked="0"/>
    </xf>
    <xf numFmtId="0" fontId="10" fillId="0" borderId="28" xfId="44" applyBorder="1" applyAlignment="1">
      <alignment horizontal="left"/>
    </xf>
    <xf numFmtId="0" fontId="34" fillId="0" borderId="25" xfId="44" applyFont="1" applyBorder="1" applyAlignment="1">
      <alignment horizontal="left" vertical="center"/>
    </xf>
    <xf numFmtId="0" fontId="34" fillId="0" borderId="0" xfId="44" applyFont="1" applyAlignment="1">
      <alignment horizontal="left" vertical="center"/>
    </xf>
    <xf numFmtId="0" fontId="34" fillId="0" borderId="51" xfId="44" applyFont="1" applyBorder="1" applyAlignment="1">
      <alignment horizontal="left" vertical="center"/>
    </xf>
    <xf numFmtId="0" fontId="34" fillId="0" borderId="63" xfId="44" applyFont="1" applyBorder="1" applyAlignment="1">
      <alignment horizontal="left" vertical="center"/>
    </xf>
    <xf numFmtId="0" fontId="10" fillId="0" borderId="79" xfId="44" applyBorder="1" applyAlignment="1">
      <alignment horizontal="center" vertical="center"/>
    </xf>
    <xf numFmtId="0" fontId="10" fillId="0" borderId="38" xfId="44" applyBorder="1" applyAlignment="1">
      <alignment horizontal="center" vertical="center"/>
    </xf>
    <xf numFmtId="0" fontId="10" fillId="0" borderId="62" xfId="44" applyBorder="1" applyAlignment="1">
      <alignment horizontal="center" vertical="center"/>
    </xf>
    <xf numFmtId="0" fontId="53" fillId="0" borderId="0" xfId="0" applyFont="1" applyAlignment="1">
      <alignment horizontal="center" vertical="center"/>
    </xf>
    <xf numFmtId="0" fontId="9" fillId="0" borderId="87" xfId="0" applyFont="1" applyBorder="1" applyAlignment="1">
      <alignment horizontal="center" vertical="center"/>
    </xf>
    <xf numFmtId="0" fontId="9" fillId="0" borderId="20" xfId="0" applyFont="1" applyBorder="1" applyAlignment="1">
      <alignment horizontal="center" vertical="center"/>
    </xf>
    <xf numFmtId="0" fontId="32" fillId="4" borderId="89" xfId="0" applyFont="1" applyFill="1" applyBorder="1" applyAlignment="1">
      <alignment horizontal="center" vertical="center"/>
    </xf>
    <xf numFmtId="14" fontId="31" fillId="5" borderId="0" xfId="0" applyNumberFormat="1" applyFont="1" applyFill="1" applyAlignment="1">
      <alignment horizontal="center" vertical="center"/>
    </xf>
    <xf numFmtId="0" fontId="31" fillId="5" borderId="55" xfId="0" applyFont="1" applyFill="1" applyBorder="1" applyAlignment="1">
      <alignment horizontal="center" vertical="center"/>
    </xf>
    <xf numFmtId="0" fontId="31" fillId="5" borderId="56" xfId="0" applyFont="1" applyFill="1" applyBorder="1" applyAlignment="1">
      <alignment horizontal="center" vertical="center"/>
    </xf>
    <xf numFmtId="0" fontId="31" fillId="5" borderId="88" xfId="0" applyFont="1" applyFill="1" applyBorder="1" applyAlignment="1">
      <alignment horizontal="center" vertical="center"/>
    </xf>
    <xf numFmtId="0" fontId="54" fillId="5" borderId="90" xfId="0" applyFont="1" applyFill="1" applyBorder="1" applyAlignment="1">
      <alignment horizontal="center" vertical="center"/>
    </xf>
    <xf numFmtId="0" fontId="54" fillId="5" borderId="91" xfId="0" applyFont="1" applyFill="1" applyBorder="1" applyAlignment="1">
      <alignment horizontal="center" vertical="center"/>
    </xf>
    <xf numFmtId="0" fontId="54" fillId="5" borderId="92" xfId="0" applyFont="1" applyFill="1" applyBorder="1" applyAlignment="1">
      <alignment horizontal="center" vertical="center" wrapText="1"/>
    </xf>
    <xf numFmtId="0" fontId="54" fillId="5" borderId="93" xfId="0" applyFont="1" applyFill="1" applyBorder="1" applyAlignment="1">
      <alignment horizontal="center" vertical="center" wrapText="1"/>
    </xf>
    <xf numFmtId="164" fontId="34" fillId="5" borderId="2" xfId="40" applyFont="1" applyFill="1" applyBorder="1" applyAlignment="1">
      <alignment horizontal="center" vertical="center" shrinkToFit="1"/>
    </xf>
    <xf numFmtId="164" fontId="34" fillId="5" borderId="60" xfId="40" applyFont="1" applyFill="1" applyBorder="1" applyAlignment="1">
      <alignment horizontal="center" vertical="center" shrinkToFit="1"/>
    </xf>
    <xf numFmtId="4" fontId="33" fillId="5" borderId="5" xfId="6" applyNumberFormat="1" applyFont="1" applyFill="1" applyBorder="1" applyAlignment="1">
      <alignment horizontal="center" vertical="center"/>
    </xf>
    <xf numFmtId="4" fontId="33" fillId="5" borderId="60" xfId="6" applyNumberFormat="1" applyFont="1" applyFill="1" applyBorder="1" applyAlignment="1">
      <alignment horizontal="center" vertical="center"/>
    </xf>
    <xf numFmtId="4" fontId="34" fillId="30" borderId="5" xfId="6" applyNumberFormat="1" applyFont="1" applyFill="1" applyBorder="1" applyAlignment="1">
      <alignment horizontal="center" vertical="center"/>
    </xf>
    <xf numFmtId="164" fontId="34" fillId="5" borderId="5" xfId="40" applyFont="1" applyFill="1" applyBorder="1" applyAlignment="1">
      <alignment horizontal="center" vertical="center" shrinkToFit="1"/>
    </xf>
    <xf numFmtId="164" fontId="33" fillId="5" borderId="5" xfId="40" applyFont="1" applyFill="1" applyBorder="1" applyAlignment="1">
      <alignment horizontal="center" vertical="center" wrapText="1"/>
    </xf>
    <xf numFmtId="164" fontId="33" fillId="5" borderId="60" xfId="40" applyFont="1" applyFill="1" applyBorder="1" applyAlignment="1">
      <alignment horizontal="center" vertical="center" wrapText="1"/>
    </xf>
    <xf numFmtId="164" fontId="34" fillId="5" borderId="5" xfId="40" applyFont="1" applyFill="1" applyBorder="1" applyAlignment="1">
      <alignment horizontal="center" vertical="center" wrapText="1"/>
    </xf>
    <xf numFmtId="164" fontId="34" fillId="5" borderId="60" xfId="40" applyFont="1" applyFill="1" applyBorder="1" applyAlignment="1">
      <alignment horizontal="center" vertical="center" wrapText="1"/>
    </xf>
    <xf numFmtId="10" fontId="34" fillId="31" borderId="5" xfId="5" applyNumberFormat="1" applyFont="1" applyFill="1" applyBorder="1" applyAlignment="1">
      <alignment horizontal="center" vertical="center"/>
    </xf>
    <xf numFmtId="10" fontId="34" fillId="31" borderId="60" xfId="5" applyNumberFormat="1" applyFont="1" applyFill="1" applyBorder="1" applyAlignment="1">
      <alignment horizontal="center" vertical="center"/>
    </xf>
    <xf numFmtId="4" fontId="34" fillId="0" borderId="2" xfId="6" applyNumberFormat="1" applyFont="1" applyBorder="1" applyAlignment="1">
      <alignment horizontal="left" vertical="center"/>
    </xf>
    <xf numFmtId="4" fontId="34" fillId="0" borderId="5" xfId="6" applyNumberFormat="1" applyFont="1" applyBorder="1" applyAlignment="1">
      <alignment horizontal="left" vertical="center"/>
    </xf>
    <xf numFmtId="4" fontId="34" fillId="0" borderId="2" xfId="6" applyNumberFormat="1" applyFont="1" applyBorder="1" applyAlignment="1">
      <alignment horizontal="center" vertical="center"/>
    </xf>
    <xf numFmtId="4" fontId="34" fillId="0" borderId="3" xfId="6" applyNumberFormat="1" applyFont="1" applyBorder="1" applyAlignment="1">
      <alignment horizontal="center" vertical="center"/>
    </xf>
    <xf numFmtId="4" fontId="34" fillId="0" borderId="5" xfId="6" applyNumberFormat="1" applyFont="1" applyBorder="1" applyAlignment="1">
      <alignment horizontal="center" vertical="center"/>
    </xf>
    <xf numFmtId="4" fontId="34" fillId="0" borderId="60" xfId="6" applyNumberFormat="1" applyFont="1" applyBorder="1" applyAlignment="1">
      <alignment horizontal="center" vertical="center"/>
    </xf>
    <xf numFmtId="4" fontId="33" fillId="0" borderId="2" xfId="6" applyNumberFormat="1" applyFont="1" applyBorder="1" applyAlignment="1">
      <alignment horizontal="left" vertical="center" wrapText="1"/>
    </xf>
    <xf numFmtId="4" fontId="33" fillId="0" borderId="3" xfId="6" applyNumberFormat="1" applyFont="1" applyBorder="1" applyAlignment="1">
      <alignment horizontal="left" vertical="center" wrapText="1"/>
    </xf>
    <xf numFmtId="164" fontId="34" fillId="30" borderId="5" xfId="40" applyFont="1" applyFill="1" applyBorder="1" applyAlignment="1">
      <alignment horizontal="center" vertical="center" shrinkToFit="1"/>
    </xf>
    <xf numFmtId="164" fontId="34" fillId="30" borderId="60" xfId="40" applyFont="1" applyFill="1" applyBorder="1" applyAlignment="1">
      <alignment horizontal="center" vertical="center" shrinkToFit="1"/>
    </xf>
    <xf numFmtId="4" fontId="33" fillId="5" borderId="2" xfId="6" applyNumberFormat="1" applyFont="1" applyFill="1" applyBorder="1" applyAlignment="1">
      <alignment horizontal="left" vertical="center" wrapText="1"/>
    </xf>
    <xf numFmtId="4" fontId="33" fillId="5" borderId="5" xfId="6" applyNumberFormat="1" applyFont="1" applyFill="1" applyBorder="1" applyAlignment="1">
      <alignment horizontal="left" vertical="center" wrapText="1"/>
    </xf>
    <xf numFmtId="4" fontId="33" fillId="5" borderId="3" xfId="6" applyNumberFormat="1" applyFont="1" applyFill="1" applyBorder="1" applyAlignment="1">
      <alignment horizontal="left" vertical="center" wrapText="1"/>
    </xf>
    <xf numFmtId="167" fontId="33" fillId="5" borderId="1" xfId="6" applyNumberFormat="1" applyFont="1" applyFill="1" applyBorder="1" applyAlignment="1">
      <alignment horizontal="center" vertical="center"/>
    </xf>
    <xf numFmtId="167" fontId="33" fillId="5" borderId="61" xfId="6" applyNumberFormat="1" applyFont="1" applyFill="1" applyBorder="1" applyAlignment="1">
      <alignment horizontal="center" vertical="center"/>
    </xf>
    <xf numFmtId="4" fontId="33" fillId="5" borderId="1" xfId="6" applyNumberFormat="1" applyFont="1" applyFill="1" applyBorder="1" applyAlignment="1">
      <alignment vertical="center"/>
    </xf>
    <xf numFmtId="4" fontId="34" fillId="5" borderId="1" xfId="6" applyNumberFormat="1" applyFont="1" applyFill="1" applyBorder="1" applyAlignment="1">
      <alignment horizontal="left" vertical="center"/>
    </xf>
    <xf numFmtId="164" fontId="34" fillId="30" borderId="1" xfId="40" applyFont="1" applyFill="1" applyBorder="1" applyAlignment="1">
      <alignment horizontal="center" vertical="center" wrapText="1" shrinkToFit="1"/>
    </xf>
    <xf numFmtId="164" fontId="34" fillId="30" borderId="61" xfId="40" applyFont="1" applyFill="1" applyBorder="1" applyAlignment="1">
      <alignment horizontal="center" vertical="center" wrapText="1" shrinkToFit="1"/>
    </xf>
    <xf numFmtId="4" fontId="34" fillId="5" borderId="2" xfId="6" applyNumberFormat="1" applyFont="1" applyFill="1" applyBorder="1" applyAlignment="1">
      <alignment horizontal="left" vertical="center"/>
    </xf>
    <xf numFmtId="4" fontId="34" fillId="5" borderId="5" xfId="6" applyNumberFormat="1" applyFont="1" applyFill="1" applyBorder="1" applyAlignment="1">
      <alignment horizontal="left" vertical="center"/>
    </xf>
    <xf numFmtId="4" fontId="34" fillId="5" borderId="3" xfId="6" applyNumberFormat="1" applyFont="1" applyFill="1" applyBorder="1" applyAlignment="1">
      <alignment horizontal="left" vertical="center"/>
    </xf>
    <xf numFmtId="164" fontId="34" fillId="30" borderId="1" xfId="40" applyFont="1" applyFill="1" applyBorder="1" applyAlignment="1">
      <alignment horizontal="center" vertical="center" shrinkToFit="1"/>
    </xf>
    <xf numFmtId="164" fontId="34" fillId="30" borderId="61" xfId="40" applyFont="1" applyFill="1" applyBorder="1" applyAlignment="1">
      <alignment horizontal="center" vertical="center" shrinkToFit="1"/>
    </xf>
    <xf numFmtId="4" fontId="35" fillId="31" borderId="1" xfId="6" applyNumberFormat="1" applyFont="1" applyFill="1" applyBorder="1" applyAlignment="1">
      <alignment horizontal="center" vertical="center"/>
    </xf>
    <xf numFmtId="4" fontId="35" fillId="31" borderId="61" xfId="6" applyNumberFormat="1" applyFont="1" applyFill="1" applyBorder="1" applyAlignment="1">
      <alignment horizontal="center" vertical="center"/>
    </xf>
    <xf numFmtId="4" fontId="34" fillId="5" borderId="1" xfId="6" applyNumberFormat="1" applyFont="1" applyFill="1" applyBorder="1" applyAlignment="1">
      <alignment horizontal="center" vertical="center"/>
    </xf>
    <xf numFmtId="4" fontId="34" fillId="5" borderId="61" xfId="6" applyNumberFormat="1" applyFont="1" applyFill="1" applyBorder="1" applyAlignment="1">
      <alignment horizontal="center" vertical="center"/>
    </xf>
    <xf numFmtId="4" fontId="33" fillId="5" borderId="1" xfId="6" applyNumberFormat="1" applyFont="1" applyFill="1" applyBorder="1" applyAlignment="1">
      <alignment horizontal="left" vertical="center"/>
    </xf>
    <xf numFmtId="4" fontId="33" fillId="0" borderId="1" xfId="6" applyNumberFormat="1" applyFont="1" applyBorder="1" applyAlignment="1">
      <alignment horizontal="left" vertical="center" wrapText="1"/>
    </xf>
    <xf numFmtId="3" fontId="33" fillId="0" borderId="1" xfId="6" applyNumberFormat="1" applyFont="1" applyBorder="1" applyAlignment="1">
      <alignment horizontal="center" vertical="center"/>
    </xf>
    <xf numFmtId="164" fontId="33" fillId="5" borderId="1" xfId="40" applyFont="1" applyFill="1" applyBorder="1" applyAlignment="1">
      <alignment horizontal="center" vertical="center" shrinkToFit="1"/>
    </xf>
    <xf numFmtId="164" fontId="33" fillId="5" borderId="61" xfId="40" applyFont="1" applyFill="1" applyBorder="1" applyAlignment="1">
      <alignment horizontal="center" vertical="center" shrinkToFit="1"/>
    </xf>
    <xf numFmtId="4" fontId="33" fillId="0" borderId="5" xfId="6" applyNumberFormat="1" applyFont="1" applyBorder="1" applyAlignment="1">
      <alignment horizontal="left" vertical="center" wrapText="1"/>
    </xf>
    <xf numFmtId="164" fontId="33" fillId="0" borderId="2" xfId="40" applyFont="1" applyFill="1" applyBorder="1" applyAlignment="1">
      <alignment horizontal="center" vertical="center" shrinkToFit="1"/>
    </xf>
    <xf numFmtId="164" fontId="33" fillId="0" borderId="3" xfId="40" applyFont="1" applyFill="1" applyBorder="1" applyAlignment="1">
      <alignment horizontal="center" vertical="center" shrinkToFit="1"/>
    </xf>
    <xf numFmtId="164" fontId="34" fillId="30" borderId="2" xfId="40" applyFont="1" applyFill="1" applyBorder="1" applyAlignment="1">
      <alignment horizontal="center" vertical="center" shrinkToFit="1"/>
    </xf>
    <xf numFmtId="4" fontId="35" fillId="31" borderId="2" xfId="6" applyNumberFormat="1" applyFont="1" applyFill="1" applyBorder="1" applyAlignment="1">
      <alignment horizontal="center" vertical="center"/>
    </xf>
    <xf numFmtId="4" fontId="35" fillId="31" borderId="5" xfId="6" applyNumberFormat="1" applyFont="1" applyFill="1" applyBorder="1" applyAlignment="1">
      <alignment horizontal="center" vertical="center"/>
    </xf>
    <xf numFmtId="4" fontId="35" fillId="31" borderId="60" xfId="6" applyNumberFormat="1" applyFont="1" applyFill="1" applyBorder="1" applyAlignment="1">
      <alignment horizontal="center" vertical="center"/>
    </xf>
    <xf numFmtId="4" fontId="33" fillId="0" borderId="37" xfId="6" applyNumberFormat="1" applyFont="1" applyBorder="1" applyAlignment="1">
      <alignment horizontal="left" vertical="center" wrapText="1"/>
    </xf>
    <xf numFmtId="4" fontId="33" fillId="0" borderId="51" xfId="6" applyNumberFormat="1" applyFont="1" applyBorder="1" applyAlignment="1">
      <alignment horizontal="left" vertical="center" wrapText="1"/>
    </xf>
    <xf numFmtId="4" fontId="33" fillId="0" borderId="41" xfId="6" applyNumberFormat="1" applyFont="1" applyBorder="1" applyAlignment="1">
      <alignment horizontal="left" vertical="center" wrapText="1"/>
    </xf>
    <xf numFmtId="164" fontId="33" fillId="5" borderId="2" xfId="40" applyFont="1" applyFill="1" applyBorder="1" applyAlignment="1">
      <alignment horizontal="center" vertical="center" shrinkToFit="1"/>
    </xf>
    <xf numFmtId="164" fontId="33" fillId="5" borderId="60" xfId="40" applyFont="1" applyFill="1" applyBorder="1" applyAlignment="1">
      <alignment horizontal="center" vertical="center" shrinkToFit="1"/>
    </xf>
    <xf numFmtId="4" fontId="35" fillId="31" borderId="52" xfId="6" applyNumberFormat="1" applyFont="1" applyFill="1" applyBorder="1" applyAlignment="1">
      <alignment horizontal="center" vertical="center"/>
    </xf>
    <xf numFmtId="4" fontId="35" fillId="31" borderId="38" xfId="6" applyNumberFormat="1" applyFont="1" applyFill="1" applyBorder="1" applyAlignment="1">
      <alignment horizontal="center" vertical="center"/>
    </xf>
    <xf numFmtId="4" fontId="33" fillId="5" borderId="1" xfId="6" applyNumberFormat="1" applyFont="1" applyFill="1" applyBorder="1" applyAlignment="1">
      <alignment horizontal="left" vertical="center" wrapText="1"/>
    </xf>
    <xf numFmtId="3" fontId="33" fillId="5" borderId="1" xfId="6" applyNumberFormat="1" applyFont="1" applyFill="1" applyBorder="1" applyAlignment="1">
      <alignment horizontal="center" vertical="center"/>
    </xf>
    <xf numFmtId="3" fontId="33" fillId="5" borderId="61" xfId="6" applyNumberFormat="1" applyFont="1" applyFill="1" applyBorder="1" applyAlignment="1">
      <alignment horizontal="center" vertical="center"/>
    </xf>
    <xf numFmtId="4" fontId="34" fillId="0" borderId="3" xfId="6" applyNumberFormat="1" applyFont="1" applyBorder="1" applyAlignment="1">
      <alignment horizontal="left" vertical="center"/>
    </xf>
    <xf numFmtId="4" fontId="34" fillId="30" borderId="1" xfId="6" applyNumberFormat="1" applyFont="1" applyFill="1" applyBorder="1" applyAlignment="1">
      <alignment horizontal="left" vertical="center"/>
    </xf>
    <xf numFmtId="4" fontId="34" fillId="30" borderId="1" xfId="6" applyNumberFormat="1" applyFont="1" applyFill="1" applyBorder="1" applyAlignment="1">
      <alignment horizontal="center" vertical="center"/>
    </xf>
    <xf numFmtId="4" fontId="34" fillId="30" borderId="61" xfId="6" applyNumberFormat="1" applyFont="1" applyFill="1" applyBorder="1" applyAlignment="1">
      <alignment horizontal="center" vertical="center"/>
    </xf>
    <xf numFmtId="4" fontId="34" fillId="31" borderId="2" xfId="6" applyNumberFormat="1" applyFont="1" applyFill="1" applyBorder="1" applyAlignment="1">
      <alignment horizontal="left" vertical="center"/>
    </xf>
    <xf numFmtId="4" fontId="34" fillId="31" borderId="5" xfId="6" applyNumberFormat="1" applyFont="1" applyFill="1" applyBorder="1" applyAlignment="1">
      <alignment horizontal="left" vertical="center"/>
    </xf>
    <xf numFmtId="4" fontId="34" fillId="31" borderId="3" xfId="6" applyNumberFormat="1" applyFont="1" applyFill="1" applyBorder="1" applyAlignment="1">
      <alignment horizontal="left" vertical="center"/>
    </xf>
    <xf numFmtId="4" fontId="35" fillId="31" borderId="3" xfId="6" applyNumberFormat="1" applyFont="1" applyFill="1" applyBorder="1" applyAlignment="1">
      <alignment horizontal="center" vertical="center"/>
    </xf>
    <xf numFmtId="4" fontId="34" fillId="0" borderId="1" xfId="6" applyNumberFormat="1" applyFont="1" applyBorder="1" applyAlignment="1">
      <alignment horizontal="left" vertical="center"/>
    </xf>
    <xf numFmtId="4" fontId="34" fillId="0" borderId="1" xfId="6" applyNumberFormat="1" applyFont="1" applyBorder="1" applyAlignment="1">
      <alignment horizontal="center" vertical="center"/>
    </xf>
    <xf numFmtId="167" fontId="34" fillId="0" borderId="1" xfId="6" applyNumberFormat="1" applyFont="1" applyBorder="1" applyAlignment="1">
      <alignment horizontal="center" vertical="center" shrinkToFit="1"/>
    </xf>
    <xf numFmtId="169" fontId="33" fillId="0" borderId="2" xfId="6" applyNumberFormat="1" applyFont="1" applyBorder="1" applyAlignment="1">
      <alignment vertical="center"/>
    </xf>
    <xf numFmtId="169" fontId="33" fillId="0" borderId="5" xfId="6" applyNumberFormat="1" applyFont="1" applyBorder="1" applyAlignment="1">
      <alignment vertical="center"/>
    </xf>
    <xf numFmtId="169" fontId="33" fillId="0" borderId="3" xfId="6" applyNumberFormat="1" applyFont="1" applyBorder="1" applyAlignment="1">
      <alignment vertical="center"/>
    </xf>
    <xf numFmtId="4" fontId="33" fillId="30" borderId="2" xfId="6" applyNumberFormat="1" applyFont="1" applyFill="1" applyBorder="1" applyAlignment="1">
      <alignment horizontal="center" vertical="center"/>
    </xf>
    <xf numFmtId="4" fontId="33" fillId="30" borderId="60" xfId="6" applyNumberFormat="1" applyFont="1" applyFill="1" applyBorder="1" applyAlignment="1">
      <alignment horizontal="center" vertical="center"/>
    </xf>
    <xf numFmtId="169" fontId="34" fillId="0" borderId="2" xfId="6" applyNumberFormat="1" applyFont="1" applyBorder="1" applyAlignment="1">
      <alignment vertical="center"/>
    </xf>
    <xf numFmtId="169" fontId="34" fillId="0" borderId="5" xfId="6" applyNumberFormat="1" applyFont="1" applyBorder="1" applyAlignment="1">
      <alignment vertical="center"/>
    </xf>
    <xf numFmtId="169" fontId="34" fillId="0" borderId="3" xfId="6" applyNumberFormat="1" applyFont="1" applyBorder="1" applyAlignment="1">
      <alignment vertical="center"/>
    </xf>
    <xf numFmtId="4" fontId="34" fillId="30" borderId="2" xfId="6" applyNumberFormat="1" applyFont="1" applyFill="1" applyBorder="1" applyAlignment="1">
      <alignment horizontal="center" vertical="center"/>
    </xf>
    <xf numFmtId="4" fontId="34" fillId="30" borderId="60" xfId="6" applyNumberFormat="1" applyFont="1" applyFill="1" applyBorder="1" applyAlignment="1">
      <alignment horizontal="center" vertical="center"/>
    </xf>
    <xf numFmtId="4" fontId="34" fillId="31" borderId="52" xfId="6" applyNumberFormat="1" applyFont="1" applyFill="1" applyBorder="1" applyAlignment="1">
      <alignment horizontal="left" vertical="center"/>
    </xf>
    <xf numFmtId="4" fontId="34" fillId="31" borderId="38" xfId="6" applyNumberFormat="1" applyFont="1" applyFill="1" applyBorder="1" applyAlignment="1">
      <alignment horizontal="left" vertical="center"/>
    </xf>
    <xf numFmtId="4" fontId="34" fillId="31" borderId="39" xfId="6" applyNumberFormat="1" applyFont="1" applyFill="1" applyBorder="1" applyAlignment="1">
      <alignment horizontal="left" vertical="center"/>
    </xf>
    <xf numFmtId="4" fontId="33" fillId="0" borderId="2" xfId="6" applyNumberFormat="1" applyFont="1" applyBorder="1" applyAlignment="1">
      <alignment horizontal="center" vertical="center"/>
    </xf>
    <xf numFmtId="4" fontId="33" fillId="0" borderId="3" xfId="6" applyNumberFormat="1" applyFont="1" applyBorder="1" applyAlignment="1">
      <alignment horizontal="center" vertical="center"/>
    </xf>
    <xf numFmtId="4" fontId="33" fillId="0" borderId="60" xfId="6" applyNumberFormat="1" applyFont="1" applyBorder="1" applyAlignment="1">
      <alignment horizontal="center" vertical="center"/>
    </xf>
    <xf numFmtId="169" fontId="33" fillId="0" borderId="2" xfId="6" applyNumberFormat="1" applyFont="1" applyBorder="1" applyAlignment="1">
      <alignment horizontal="left" vertical="center"/>
    </xf>
    <xf numFmtId="169" fontId="33" fillId="0" borderId="5" xfId="6" applyNumberFormat="1" applyFont="1" applyBorder="1" applyAlignment="1">
      <alignment horizontal="left" vertical="center"/>
    </xf>
    <xf numFmtId="4" fontId="39" fillId="0" borderId="2" xfId="6" applyNumberFormat="1" applyFont="1" applyBorder="1" applyAlignment="1">
      <alignment horizontal="center" vertical="center"/>
    </xf>
    <xf numFmtId="4" fontId="39" fillId="0" borderId="5" xfId="6" applyNumberFormat="1" applyFont="1" applyBorder="1" applyAlignment="1">
      <alignment horizontal="center" vertical="center"/>
    </xf>
    <xf numFmtId="4" fontId="39" fillId="0" borderId="60" xfId="6" applyNumberFormat="1" applyFont="1" applyBorder="1" applyAlignment="1">
      <alignment horizontal="center" vertical="center"/>
    </xf>
    <xf numFmtId="169" fontId="36" fillId="29" borderId="5" xfId="6" applyNumberFormat="1" applyFont="1" applyFill="1" applyBorder="1" applyAlignment="1">
      <alignment horizontal="center" vertical="center" wrapText="1"/>
    </xf>
    <xf numFmtId="169" fontId="36" fillId="29" borderId="60" xfId="6" applyNumberFormat="1" applyFont="1" applyFill="1" applyBorder="1" applyAlignment="1">
      <alignment horizontal="center" vertical="center" wrapText="1"/>
    </xf>
    <xf numFmtId="4" fontId="33" fillId="0" borderId="2" xfId="6" applyNumberFormat="1" applyFont="1" applyBorder="1" applyAlignment="1">
      <alignment vertical="center"/>
    </xf>
    <xf numFmtId="4" fontId="33" fillId="0" borderId="5" xfId="6" applyNumberFormat="1" applyFont="1" applyBorder="1" applyAlignment="1">
      <alignment vertical="center"/>
    </xf>
    <xf numFmtId="174" fontId="33" fillId="29" borderId="5" xfId="6" applyNumberFormat="1" applyFont="1" applyFill="1" applyBorder="1" applyAlignment="1">
      <alignment horizontal="center" vertical="center" wrapText="1"/>
    </xf>
    <xf numFmtId="4" fontId="38" fillId="0" borderId="0" xfId="6" applyNumberFormat="1" applyFont="1" applyAlignment="1">
      <alignment horizontal="left" vertical="center" wrapText="1"/>
    </xf>
    <xf numFmtId="4" fontId="33" fillId="0" borderId="1" xfId="6" applyNumberFormat="1" applyFont="1" applyBorder="1" applyAlignment="1">
      <alignment horizontal="left" vertical="center"/>
    </xf>
    <xf numFmtId="4" fontId="34" fillId="31" borderId="2" xfId="6" applyNumberFormat="1" applyFont="1" applyFill="1" applyBorder="1" applyAlignment="1">
      <alignment horizontal="center" vertical="center"/>
    </xf>
    <xf numFmtId="4" fontId="34" fillId="31" borderId="5" xfId="6" applyNumberFormat="1" applyFont="1" applyFill="1" applyBorder="1" applyAlignment="1">
      <alignment horizontal="center" vertical="center"/>
    </xf>
    <xf numFmtId="4" fontId="34" fillId="31" borderId="60" xfId="6" applyNumberFormat="1" applyFont="1" applyFill="1" applyBorder="1" applyAlignment="1">
      <alignment horizontal="center" vertical="center"/>
    </xf>
    <xf numFmtId="4" fontId="33" fillId="0" borderId="1" xfId="6" applyNumberFormat="1" applyFont="1" applyBorder="1" applyAlignment="1">
      <alignment horizontal="center" vertical="center"/>
    </xf>
    <xf numFmtId="4" fontId="33" fillId="0" borderId="61" xfId="6" applyNumberFormat="1" applyFont="1" applyBorder="1" applyAlignment="1">
      <alignment horizontal="center" vertical="center"/>
    </xf>
    <xf numFmtId="0" fontId="81" fillId="5" borderId="0" xfId="0" applyFont="1" applyFill="1" applyBorder="1" applyAlignment="1">
      <alignment horizontal="center" vertical="center"/>
    </xf>
    <xf numFmtId="0" fontId="81" fillId="5" borderId="115" xfId="0" applyFont="1" applyFill="1" applyBorder="1" applyAlignment="1">
      <alignment horizontal="center" vertical="center"/>
    </xf>
    <xf numFmtId="0" fontId="81" fillId="5" borderId="130" xfId="0" applyFont="1" applyFill="1" applyBorder="1" applyAlignment="1">
      <alignment horizontal="center" vertical="center"/>
    </xf>
    <xf numFmtId="0" fontId="81" fillId="0" borderId="130" xfId="0" applyFont="1" applyBorder="1" applyAlignment="1">
      <alignment horizontal="left" vertical="center" wrapText="1"/>
    </xf>
    <xf numFmtId="0" fontId="81" fillId="0" borderId="114" xfId="0" applyFont="1" applyBorder="1" applyAlignment="1">
      <alignment horizontal="left" vertical="center" wrapText="1"/>
    </xf>
    <xf numFmtId="4" fontId="81" fillId="5" borderId="117" xfId="0" applyNumberFormat="1" applyFont="1" applyFill="1" applyBorder="1" applyAlignment="1">
      <alignment horizontal="right" vertical="center"/>
    </xf>
    <xf numFmtId="0" fontId="8" fillId="0" borderId="115" xfId="0" applyFont="1" applyBorder="1" applyAlignment="1">
      <alignment vertical="center"/>
    </xf>
  </cellXfs>
  <cellStyles count="83">
    <cellStyle name="20% - Ênfase1 2" xfId="7" xr:uid="{00000000-0005-0000-0000-000000000000}"/>
    <cellStyle name="20% - Ênfase2 2" xfId="8" xr:uid="{00000000-0005-0000-0000-000001000000}"/>
    <cellStyle name="20% - Ênfase3 2" xfId="9" xr:uid="{00000000-0005-0000-0000-000002000000}"/>
    <cellStyle name="20% - Ênfase4 2" xfId="10" xr:uid="{00000000-0005-0000-0000-000003000000}"/>
    <cellStyle name="20% - Ênfase5 2" xfId="11" xr:uid="{00000000-0005-0000-0000-000004000000}"/>
    <cellStyle name="20% - Ênfase6 2" xfId="12" xr:uid="{00000000-0005-0000-0000-000005000000}"/>
    <cellStyle name="40% - Ênfase1 2" xfId="13" xr:uid="{00000000-0005-0000-0000-000006000000}"/>
    <cellStyle name="40% - Ênfase2 2" xfId="14" xr:uid="{00000000-0005-0000-0000-000007000000}"/>
    <cellStyle name="40% - Ênfase3 2" xfId="15" xr:uid="{00000000-0005-0000-0000-000008000000}"/>
    <cellStyle name="40% - Ênfase4 2" xfId="16" xr:uid="{00000000-0005-0000-0000-000009000000}"/>
    <cellStyle name="40% - Ênfase5 2" xfId="17" xr:uid="{00000000-0005-0000-0000-00000A000000}"/>
    <cellStyle name="40% - Ênfase6 2" xfId="18" xr:uid="{00000000-0005-0000-0000-00000B000000}"/>
    <cellStyle name="60% - Ênfase1 2" xfId="19" xr:uid="{00000000-0005-0000-0000-00000C000000}"/>
    <cellStyle name="60% - Ênfase2 2" xfId="20" xr:uid="{00000000-0005-0000-0000-00000D000000}"/>
    <cellStyle name="60% - Ênfase3 2" xfId="21" xr:uid="{00000000-0005-0000-0000-00000E000000}"/>
    <cellStyle name="60% - Ênfase4 2" xfId="22" xr:uid="{00000000-0005-0000-0000-00000F000000}"/>
    <cellStyle name="60% - Ênfase5 2" xfId="23" xr:uid="{00000000-0005-0000-0000-000010000000}"/>
    <cellStyle name="60% - Ênfase6 2" xfId="24" xr:uid="{00000000-0005-0000-0000-000011000000}"/>
    <cellStyle name="Bom 2" xfId="25" xr:uid="{00000000-0005-0000-0000-000012000000}"/>
    <cellStyle name="Cálculo 2" xfId="26" xr:uid="{00000000-0005-0000-0000-000013000000}"/>
    <cellStyle name="Célula de Verificação 2" xfId="27" xr:uid="{00000000-0005-0000-0000-000014000000}"/>
    <cellStyle name="Célula Vinculada 2" xfId="28" xr:uid="{00000000-0005-0000-0000-000015000000}"/>
    <cellStyle name="Ênfase1 2" xfId="29" xr:uid="{00000000-0005-0000-0000-000016000000}"/>
    <cellStyle name="Ênfase2 2" xfId="30" xr:uid="{00000000-0005-0000-0000-000017000000}"/>
    <cellStyle name="Ênfase3 2" xfId="31" xr:uid="{00000000-0005-0000-0000-000018000000}"/>
    <cellStyle name="Ênfase4 2" xfId="32" xr:uid="{00000000-0005-0000-0000-000019000000}"/>
    <cellStyle name="Ênfase5 2" xfId="33" xr:uid="{00000000-0005-0000-0000-00001A000000}"/>
    <cellStyle name="Ênfase6 2" xfId="34" xr:uid="{00000000-0005-0000-0000-00001B000000}"/>
    <cellStyle name="Entrada 2" xfId="35" xr:uid="{00000000-0005-0000-0000-00001C000000}"/>
    <cellStyle name="Moeda" xfId="2" builtinId="4"/>
    <cellStyle name="Moeda 2" xfId="37" xr:uid="{00000000-0005-0000-0000-00001E000000}"/>
    <cellStyle name="Moeda 3" xfId="38" xr:uid="{00000000-0005-0000-0000-00001F000000}"/>
    <cellStyle name="Moeda 4" xfId="39" xr:uid="{00000000-0005-0000-0000-000020000000}"/>
    <cellStyle name="Moeda 5" xfId="40" xr:uid="{00000000-0005-0000-0000-000021000000}"/>
    <cellStyle name="Moeda 5 2" xfId="41" xr:uid="{00000000-0005-0000-0000-000022000000}"/>
    <cellStyle name="Moeda 6" xfId="36" xr:uid="{00000000-0005-0000-0000-000023000000}"/>
    <cellStyle name="Moeda 7" xfId="79" xr:uid="{00000000-0005-0000-0000-000024000000}"/>
    <cellStyle name="Moeda 8" xfId="42" xr:uid="{00000000-0005-0000-0000-000025000000}"/>
    <cellStyle name="Moeda 9" xfId="43" xr:uid="{00000000-0005-0000-0000-000026000000}"/>
    <cellStyle name="Moeda_Composicao BDI v2.1" xfId="77" xr:uid="{00000000-0005-0000-0000-000027000000}"/>
    <cellStyle name="Normal" xfId="0" builtinId="0"/>
    <cellStyle name="Normal 10" xfId="4" xr:uid="{00000000-0005-0000-0000-000029000000}"/>
    <cellStyle name="Normal 2" xfId="44" xr:uid="{00000000-0005-0000-0000-00002A000000}"/>
    <cellStyle name="Normal 2 2" xfId="45" xr:uid="{00000000-0005-0000-0000-00002B000000}"/>
    <cellStyle name="Normal 3" xfId="46" xr:uid="{00000000-0005-0000-0000-00002C000000}"/>
    <cellStyle name="Normal 4" xfId="47" xr:uid="{00000000-0005-0000-0000-00002D000000}"/>
    <cellStyle name="Normal 5" xfId="6" xr:uid="{00000000-0005-0000-0000-00002E000000}"/>
    <cellStyle name="Normal 6" xfId="78" xr:uid="{00000000-0005-0000-0000-00002F000000}"/>
    <cellStyle name="Normal 9" xfId="48" xr:uid="{00000000-0005-0000-0000-000030000000}"/>
    <cellStyle name="Normal_FICHA DE VERIFICAÇÃO PRELIMINAR - Plano R" xfId="76" xr:uid="{00000000-0005-0000-0000-000031000000}"/>
    <cellStyle name="Nota 2" xfId="49" xr:uid="{00000000-0005-0000-0000-000032000000}"/>
    <cellStyle name="Output Amounts" xfId="50" xr:uid="{00000000-0005-0000-0000-000033000000}"/>
    <cellStyle name="Output Column Headings" xfId="51" xr:uid="{00000000-0005-0000-0000-000034000000}"/>
    <cellStyle name="Output Line Items" xfId="52" xr:uid="{00000000-0005-0000-0000-000035000000}"/>
    <cellStyle name="Output Report Heading" xfId="53" xr:uid="{00000000-0005-0000-0000-000036000000}"/>
    <cellStyle name="Output Report Title" xfId="54" xr:uid="{00000000-0005-0000-0000-000037000000}"/>
    <cellStyle name="Porcentagem" xfId="3" builtinId="5"/>
    <cellStyle name="Porcentagem 2" xfId="5" xr:uid="{00000000-0005-0000-0000-000039000000}"/>
    <cellStyle name="Porcentagem 2 2" xfId="82" xr:uid="{00000000-0005-0000-0000-00003A000000}"/>
    <cellStyle name="Porcentagem 3" xfId="55" xr:uid="{00000000-0005-0000-0000-00003B000000}"/>
    <cellStyle name="Porcentagem 4" xfId="56" xr:uid="{00000000-0005-0000-0000-00003C000000}"/>
    <cellStyle name="Porcentagem 5" xfId="57" xr:uid="{00000000-0005-0000-0000-00003D000000}"/>
    <cellStyle name="Porcentagem 7" xfId="58" xr:uid="{00000000-0005-0000-0000-00003E000000}"/>
    <cellStyle name="Saída 2" xfId="59" xr:uid="{00000000-0005-0000-0000-00003F000000}"/>
    <cellStyle name="Separador de milhares 2" xfId="60" xr:uid="{00000000-0005-0000-0000-000040000000}"/>
    <cellStyle name="Separador de milhares 3" xfId="61" xr:uid="{00000000-0005-0000-0000-000041000000}"/>
    <cellStyle name="Separador de milhares 3 2" xfId="62" xr:uid="{00000000-0005-0000-0000-000042000000}"/>
    <cellStyle name="Separador de milhares 4" xfId="63" xr:uid="{00000000-0005-0000-0000-000043000000}"/>
    <cellStyle name="Separador de milhares 5" xfId="64" xr:uid="{00000000-0005-0000-0000-000044000000}"/>
    <cellStyle name="Texto de Aviso 2" xfId="65" xr:uid="{00000000-0005-0000-0000-000045000000}"/>
    <cellStyle name="Texto Explicativo 2" xfId="66" xr:uid="{00000000-0005-0000-0000-000046000000}"/>
    <cellStyle name="Título 1 2" xfId="68" xr:uid="{00000000-0005-0000-0000-000047000000}"/>
    <cellStyle name="Título 2 2" xfId="69" xr:uid="{00000000-0005-0000-0000-000048000000}"/>
    <cellStyle name="Título 3 2" xfId="70" xr:uid="{00000000-0005-0000-0000-000049000000}"/>
    <cellStyle name="Título 4 2" xfId="71" xr:uid="{00000000-0005-0000-0000-00004A000000}"/>
    <cellStyle name="Título 5" xfId="67" xr:uid="{00000000-0005-0000-0000-00004B000000}"/>
    <cellStyle name="Total 2" xfId="72" xr:uid="{00000000-0005-0000-0000-00004C000000}"/>
    <cellStyle name="Vírgula" xfId="1" builtinId="3"/>
    <cellStyle name="Vírgula 2" xfId="74" xr:uid="{00000000-0005-0000-0000-00004E000000}"/>
    <cellStyle name="Vírgula 2 2" xfId="81" xr:uid="{00000000-0005-0000-0000-00004F000000}"/>
    <cellStyle name="Vírgula 3" xfId="73" xr:uid="{00000000-0005-0000-0000-000050000000}"/>
    <cellStyle name="Vírgula 4" xfId="80" xr:uid="{00000000-0005-0000-0000-000051000000}"/>
    <cellStyle name="Vírgula 5" xfId="75" xr:uid="{00000000-0005-0000-0000-000052000000}"/>
  </cellStyles>
  <dxfs count="11">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border>
        <left/>
        <right/>
        <top/>
        <bottom/>
      </border>
    </dxf>
    <dxf>
      <font>
        <color theme="0"/>
      </font>
      <fill>
        <patternFill patternType="none">
          <bgColor indexed="65"/>
        </patternFill>
      </fill>
      <border>
        <left/>
        <right/>
        <top/>
        <bottom/>
      </border>
    </dxf>
    <dxf>
      <fill>
        <patternFill>
          <bgColor rgb="FFFFFF9E"/>
        </patternFill>
      </fill>
    </dxf>
    <dxf>
      <fill>
        <patternFill>
          <bgColor rgb="FFFFFF9E"/>
        </patternFill>
      </fill>
    </dxf>
    <dxf>
      <border>
        <left style="thin">
          <color indexed="64"/>
        </left>
        <right style="thin">
          <color indexed="64"/>
        </right>
        <top style="thin">
          <color indexed="64"/>
        </top>
        <bottom style="thin">
          <color indexed="64"/>
        </bottom>
      </border>
    </dxf>
    <dxf>
      <font>
        <b/>
        <i val="0"/>
        <color theme="1"/>
      </font>
      <fill>
        <patternFill>
          <bgColor theme="0" tint="-0.14996795556505021"/>
        </patternFill>
      </fill>
      <border>
        <left style="thin">
          <color indexed="64"/>
        </left>
        <right style="thin">
          <color indexed="64"/>
        </right>
        <top style="thin">
          <color indexed="64"/>
        </top>
        <bottom style="thin">
          <color indexed="64"/>
        </bottom>
      </border>
    </dxf>
    <dxf>
      <font>
        <b/>
        <i val="0"/>
      </font>
      <fill>
        <patternFill>
          <bgColor theme="0" tint="-0.14996795556505021"/>
        </patternFill>
      </fill>
    </dxf>
    <dxf>
      <font>
        <condense val="0"/>
        <extend val="0"/>
        <color indexed="17"/>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microsoft.com/office/2007/relationships/hdphoto" Target="../media/hdphoto4.wdp"/><Relationship Id="rId3" Type="http://schemas.openxmlformats.org/officeDocument/2006/relationships/image" Target="../media/image4.png"/><Relationship Id="rId7" Type="http://schemas.openxmlformats.org/officeDocument/2006/relationships/image" Target="../media/image6.png"/><Relationship Id="rId2" Type="http://schemas.microsoft.com/office/2007/relationships/hdphoto" Target="../media/hdphoto1.wdp"/><Relationship Id="rId1" Type="http://schemas.openxmlformats.org/officeDocument/2006/relationships/image" Target="../media/image3.png"/><Relationship Id="rId6" Type="http://schemas.microsoft.com/office/2007/relationships/hdphoto" Target="../media/hdphoto3.wdp"/><Relationship Id="rId5" Type="http://schemas.openxmlformats.org/officeDocument/2006/relationships/image" Target="../media/image5.png"/><Relationship Id="rId4" Type="http://schemas.microsoft.com/office/2007/relationships/hdphoto" Target="../media/hdphoto2.wdp"/><Relationship Id="rId9" Type="http://schemas.openxmlformats.org/officeDocument/2006/relationships/image" Target="../media/image7.png"/></Relationships>
</file>

<file path=xl/drawings/_rels/drawing4.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3</xdr:col>
      <xdr:colOff>4490358</xdr:colOff>
      <xdr:row>0</xdr:row>
      <xdr:rowOff>163287</xdr:rowOff>
    </xdr:from>
    <xdr:to>
      <xdr:col>5</xdr:col>
      <xdr:colOff>387986</xdr:colOff>
      <xdr:row>0</xdr:row>
      <xdr:rowOff>1099277</xdr:rowOff>
    </xdr:to>
    <xdr:pic>
      <xdr:nvPicPr>
        <xdr:cNvPr id="2" name="Imagem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62158" y="163287"/>
          <a:ext cx="3431903" cy="9359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5388425</xdr:colOff>
      <xdr:row>0</xdr:row>
      <xdr:rowOff>54429</xdr:rowOff>
    </xdr:from>
    <xdr:to>
      <xdr:col>4</xdr:col>
      <xdr:colOff>789212</xdr:colOff>
      <xdr:row>0</xdr:row>
      <xdr:rowOff>1143001</xdr:rowOff>
    </xdr:to>
    <xdr:pic>
      <xdr:nvPicPr>
        <xdr:cNvPr id="2" name="Imagem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84050" y="54429"/>
          <a:ext cx="3249387" cy="108857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37080</xdr:colOff>
      <xdr:row>14</xdr:row>
      <xdr:rowOff>132120</xdr:rowOff>
    </xdr:from>
    <xdr:to>
      <xdr:col>3</xdr:col>
      <xdr:colOff>1329599</xdr:colOff>
      <xdr:row>28</xdr:row>
      <xdr:rowOff>19440</xdr:rowOff>
    </xdr:to>
    <xdr:sp macro="" textlink="">
      <xdr:nvSpPr>
        <xdr:cNvPr id="2" name="CustomShape 1">
          <a:extLst>
            <a:ext uri="{FF2B5EF4-FFF2-40B4-BE49-F238E27FC236}">
              <a16:creationId xmlns:a16="http://schemas.microsoft.com/office/drawing/2014/main" id="{00000000-0008-0000-0500-000002000000}"/>
            </a:ext>
          </a:extLst>
        </xdr:cNvPr>
        <xdr:cNvSpPr/>
      </xdr:nvSpPr>
      <xdr:spPr>
        <a:xfrm>
          <a:off x="37080" y="2692440"/>
          <a:ext cx="1729667" cy="244764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pt-BR" sz="4000" b="1" strike="noStrike" spc="-1">
              <a:solidFill>
                <a:srgbClr val="E6B9B8"/>
              </a:solidFill>
              <a:uFill>
                <a:solidFill>
                  <a:srgbClr val="FFFFFF"/>
                </a:solidFill>
              </a:uFill>
              <a:latin typeface="Times New Roman"/>
            </a:rPr>
            <a:t>TABELA REFERENCIAL </a:t>
          </a:r>
          <a:endParaRPr lang="pt-BR" sz="1200" b="0" strike="noStrike" spc="-1">
            <a:solidFill>
              <a:srgbClr val="000000"/>
            </a:solidFill>
            <a:uFill>
              <a:solidFill>
                <a:srgbClr val="FFFFFF"/>
              </a:solidFill>
            </a:uFill>
            <a:latin typeface="Times New Roman"/>
          </a:endParaRPr>
        </a:p>
        <a:p>
          <a:pPr algn="ctr">
            <a:lnSpc>
              <a:spcPct val="100000"/>
            </a:lnSpc>
          </a:pPr>
          <a:r>
            <a:rPr lang="pt-BR" sz="4000" b="1" strike="noStrike" spc="-1">
              <a:solidFill>
                <a:srgbClr val="E6B9B8"/>
              </a:solidFill>
              <a:uFill>
                <a:solidFill>
                  <a:srgbClr val="FFFFFF"/>
                </a:solidFill>
              </a:uFill>
              <a:latin typeface="Times New Roman"/>
            </a:rPr>
            <a:t>DE OBRAS </a:t>
          </a:r>
          <a:endParaRPr lang="pt-BR" sz="1200" b="0" strike="noStrike" spc="-1">
            <a:solidFill>
              <a:srgbClr val="000000"/>
            </a:solidFill>
            <a:uFill>
              <a:solidFill>
                <a:srgbClr val="FFFFFF"/>
              </a:solidFill>
            </a:uFill>
            <a:latin typeface="Times New Roman"/>
          </a:endParaRPr>
        </a:p>
        <a:p>
          <a:pPr algn="ctr">
            <a:lnSpc>
              <a:spcPct val="100000"/>
            </a:lnSpc>
          </a:pPr>
          <a:r>
            <a:rPr lang="pt-BR" sz="4000" b="1" strike="noStrike" spc="-1">
              <a:solidFill>
                <a:srgbClr val="E6B9B8"/>
              </a:solidFill>
              <a:uFill>
                <a:solidFill>
                  <a:srgbClr val="FFFFFF"/>
                </a:solidFill>
              </a:uFill>
              <a:latin typeface="Times New Roman"/>
            </a:rPr>
            <a:t>RODOVIÁRIAS</a:t>
          </a:r>
          <a:endParaRPr lang="pt-BR" sz="1200" b="0" strike="noStrike" spc="-1">
            <a:solidFill>
              <a:srgbClr val="000000"/>
            </a:solidFill>
            <a:uFill>
              <a:solidFill>
                <a:srgbClr val="FFFFFF"/>
              </a:solidFill>
            </a:uFill>
            <a:latin typeface="Times New Roman"/>
          </a:endParaRPr>
        </a:p>
      </xdr:txBody>
    </xdr:sp>
    <xdr:clientData/>
  </xdr:twoCellAnchor>
  <xdr:twoCellAnchor editAs="oneCell">
    <xdr:from>
      <xdr:col>0</xdr:col>
      <xdr:colOff>37080</xdr:colOff>
      <xdr:row>14</xdr:row>
      <xdr:rowOff>132120</xdr:rowOff>
    </xdr:from>
    <xdr:to>
      <xdr:col>6</xdr:col>
      <xdr:colOff>315937</xdr:colOff>
      <xdr:row>28</xdr:row>
      <xdr:rowOff>19440</xdr:rowOff>
    </xdr:to>
    <xdr:sp macro="" textlink="">
      <xdr:nvSpPr>
        <xdr:cNvPr id="3" name="CustomShape 1">
          <a:extLst>
            <a:ext uri="{FF2B5EF4-FFF2-40B4-BE49-F238E27FC236}">
              <a16:creationId xmlns:a16="http://schemas.microsoft.com/office/drawing/2014/main" id="{00000000-0008-0000-0500-000003000000}"/>
            </a:ext>
          </a:extLst>
        </xdr:cNvPr>
        <xdr:cNvSpPr/>
      </xdr:nvSpPr>
      <xdr:spPr>
        <a:xfrm>
          <a:off x="37080" y="2692440"/>
          <a:ext cx="3062163" cy="244764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pt-BR" sz="4000" b="1" strike="noStrike" spc="-1">
              <a:solidFill>
                <a:srgbClr val="E6B9B8"/>
              </a:solidFill>
              <a:uFill>
                <a:solidFill>
                  <a:srgbClr val="FFFFFF"/>
                </a:solidFill>
              </a:uFill>
              <a:latin typeface="Times New Roman"/>
            </a:rPr>
            <a:t>TABELA REFERENCIAL </a:t>
          </a:r>
          <a:endParaRPr lang="pt-BR" sz="1200" b="0" strike="noStrike" spc="-1">
            <a:solidFill>
              <a:srgbClr val="000000"/>
            </a:solidFill>
            <a:uFill>
              <a:solidFill>
                <a:srgbClr val="FFFFFF"/>
              </a:solidFill>
            </a:uFill>
            <a:latin typeface="Times New Roman"/>
          </a:endParaRPr>
        </a:p>
        <a:p>
          <a:pPr algn="ctr">
            <a:lnSpc>
              <a:spcPct val="100000"/>
            </a:lnSpc>
          </a:pPr>
          <a:r>
            <a:rPr lang="pt-BR" sz="4000" b="1" strike="noStrike" spc="-1">
              <a:solidFill>
                <a:srgbClr val="E6B9B8"/>
              </a:solidFill>
              <a:uFill>
                <a:solidFill>
                  <a:srgbClr val="FFFFFF"/>
                </a:solidFill>
              </a:uFill>
              <a:latin typeface="Times New Roman"/>
            </a:rPr>
            <a:t>DE OBRAS </a:t>
          </a:r>
          <a:endParaRPr lang="pt-BR" sz="1200" b="0" strike="noStrike" spc="-1">
            <a:solidFill>
              <a:srgbClr val="000000"/>
            </a:solidFill>
            <a:uFill>
              <a:solidFill>
                <a:srgbClr val="FFFFFF"/>
              </a:solidFill>
            </a:uFill>
            <a:latin typeface="Times New Roman"/>
          </a:endParaRPr>
        </a:p>
        <a:p>
          <a:pPr algn="ctr">
            <a:lnSpc>
              <a:spcPct val="100000"/>
            </a:lnSpc>
          </a:pPr>
          <a:r>
            <a:rPr lang="pt-BR" sz="4000" b="1" strike="noStrike" spc="-1">
              <a:solidFill>
                <a:srgbClr val="E6B9B8"/>
              </a:solidFill>
              <a:uFill>
                <a:solidFill>
                  <a:srgbClr val="FFFFFF"/>
                </a:solidFill>
              </a:uFill>
              <a:latin typeface="Times New Roman"/>
            </a:rPr>
            <a:t>RODOVIÁRIAS</a:t>
          </a:r>
          <a:endParaRPr lang="pt-BR" sz="1200" b="0" strike="noStrike" spc="-1">
            <a:solidFill>
              <a:srgbClr val="000000"/>
            </a:solidFill>
            <a:uFill>
              <a:solidFill>
                <a:srgbClr val="FFFFFF"/>
              </a:solidFill>
            </a:uFill>
            <a:latin typeface="Times New Roman"/>
          </a:endParaRPr>
        </a:p>
      </xdr:txBody>
    </xdr:sp>
    <xdr:clientData/>
  </xdr:twoCellAnchor>
  <xdr:oneCellAnchor>
    <xdr:from>
      <xdr:col>0</xdr:col>
      <xdr:colOff>37233</xdr:colOff>
      <xdr:row>16</xdr:row>
      <xdr:rowOff>49768</xdr:rowOff>
    </xdr:from>
    <xdr:ext cx="5734051" cy="1970732"/>
    <xdr:sp macro="" textlink="">
      <xdr:nvSpPr>
        <xdr:cNvPr id="4" name="Retângulo 3">
          <a:extLst>
            <a:ext uri="{FF2B5EF4-FFF2-40B4-BE49-F238E27FC236}">
              <a16:creationId xmlns:a16="http://schemas.microsoft.com/office/drawing/2014/main" id="{00000000-0008-0000-0500-000004000000}"/>
            </a:ext>
          </a:extLst>
        </xdr:cNvPr>
        <xdr:cNvSpPr/>
      </xdr:nvSpPr>
      <xdr:spPr>
        <a:xfrm>
          <a:off x="37233" y="2975848"/>
          <a:ext cx="5734051" cy="1970732"/>
        </a:xfrm>
        <a:prstGeom prst="rect">
          <a:avLst/>
        </a:prstGeom>
        <a:noFill/>
      </xdr:spPr>
      <xdr:txBody>
        <a:bodyPr wrap="square" lIns="91440" tIns="45720" rIns="91440" bIns="45720" anchor="ctr">
          <a:spAutoFit/>
        </a:bodyPr>
        <a:lstStyle/>
        <a:p>
          <a:pPr algn="ctr"/>
          <a:r>
            <a:rPr lang="pt-BR" sz="4000" b="1" cap="none" spc="0">
              <a:ln w="22225">
                <a:solidFill>
                  <a:schemeClr val="accent2"/>
                </a:solidFill>
                <a:prstDash val="solid"/>
              </a:ln>
              <a:solidFill>
                <a:schemeClr val="accent2">
                  <a:lumMod val="40000"/>
                  <a:lumOff val="60000"/>
                </a:schemeClr>
              </a:solidFill>
              <a:effectLst/>
            </a:rPr>
            <a:t>TABELA REFERENCIAL </a:t>
          </a:r>
        </a:p>
        <a:p>
          <a:pPr algn="ctr"/>
          <a:r>
            <a:rPr lang="pt-BR" sz="4000" b="1" cap="none" spc="0">
              <a:ln w="22225">
                <a:solidFill>
                  <a:schemeClr val="accent2"/>
                </a:solidFill>
                <a:prstDash val="solid"/>
              </a:ln>
              <a:solidFill>
                <a:schemeClr val="accent2">
                  <a:lumMod val="40000"/>
                  <a:lumOff val="60000"/>
                </a:schemeClr>
              </a:solidFill>
              <a:effectLst/>
            </a:rPr>
            <a:t>DE OBRAS </a:t>
          </a:r>
        </a:p>
        <a:p>
          <a:pPr algn="ctr"/>
          <a:r>
            <a:rPr lang="pt-BR" sz="4000" b="1" cap="none" spc="0">
              <a:ln w="22225">
                <a:solidFill>
                  <a:schemeClr val="accent2"/>
                </a:solidFill>
                <a:prstDash val="solid"/>
              </a:ln>
              <a:solidFill>
                <a:schemeClr val="accent2">
                  <a:lumMod val="40000"/>
                  <a:lumOff val="60000"/>
                </a:schemeClr>
              </a:solidFill>
              <a:effectLst/>
            </a:rPr>
            <a:t>RODOVIÁRIAS</a:t>
          </a:r>
        </a:p>
      </xdr:txBody>
    </xdr:sp>
    <xdr:clientData/>
  </xdr:oneCellAnchor>
  <xdr:oneCellAnchor>
    <xdr:from>
      <xdr:col>0</xdr:col>
      <xdr:colOff>37233</xdr:colOff>
      <xdr:row>16</xdr:row>
      <xdr:rowOff>49768</xdr:rowOff>
    </xdr:from>
    <xdr:ext cx="5734051" cy="1970732"/>
    <xdr:sp macro="" textlink="">
      <xdr:nvSpPr>
        <xdr:cNvPr id="5" name="Retângulo 4">
          <a:extLst>
            <a:ext uri="{FF2B5EF4-FFF2-40B4-BE49-F238E27FC236}">
              <a16:creationId xmlns:a16="http://schemas.microsoft.com/office/drawing/2014/main" id="{00000000-0008-0000-0500-000005000000}"/>
            </a:ext>
          </a:extLst>
        </xdr:cNvPr>
        <xdr:cNvSpPr/>
      </xdr:nvSpPr>
      <xdr:spPr>
        <a:xfrm>
          <a:off x="37233" y="2975848"/>
          <a:ext cx="5734051" cy="1970732"/>
        </a:xfrm>
        <a:prstGeom prst="rect">
          <a:avLst/>
        </a:prstGeom>
        <a:noFill/>
      </xdr:spPr>
      <xdr:txBody>
        <a:bodyPr wrap="square" lIns="91440" tIns="45720" rIns="91440" bIns="45720" anchor="ctr">
          <a:spAutoFit/>
        </a:bodyPr>
        <a:lstStyle/>
        <a:p>
          <a:pPr algn="ctr"/>
          <a:r>
            <a:rPr lang="pt-BR" sz="4000" b="1" cap="none" spc="0">
              <a:ln w="22225">
                <a:solidFill>
                  <a:schemeClr val="accent2"/>
                </a:solidFill>
                <a:prstDash val="solid"/>
              </a:ln>
              <a:solidFill>
                <a:schemeClr val="accent2">
                  <a:lumMod val="40000"/>
                  <a:lumOff val="60000"/>
                </a:schemeClr>
              </a:solidFill>
              <a:effectLst/>
            </a:rPr>
            <a:t>TABELA REFERENCIAL </a:t>
          </a:r>
        </a:p>
        <a:p>
          <a:pPr algn="ctr"/>
          <a:r>
            <a:rPr lang="pt-BR" sz="4000" b="1" cap="none" spc="0">
              <a:ln w="22225">
                <a:solidFill>
                  <a:schemeClr val="accent2"/>
                </a:solidFill>
                <a:prstDash val="solid"/>
              </a:ln>
              <a:solidFill>
                <a:schemeClr val="accent2">
                  <a:lumMod val="40000"/>
                  <a:lumOff val="60000"/>
                </a:schemeClr>
              </a:solidFill>
              <a:effectLst/>
            </a:rPr>
            <a:t>DE OBRAS </a:t>
          </a:r>
        </a:p>
        <a:p>
          <a:pPr algn="ctr"/>
          <a:r>
            <a:rPr lang="pt-BR" sz="4000" b="1" cap="none" spc="0">
              <a:ln w="22225">
                <a:solidFill>
                  <a:schemeClr val="accent2"/>
                </a:solidFill>
                <a:prstDash val="solid"/>
              </a:ln>
              <a:solidFill>
                <a:schemeClr val="accent2">
                  <a:lumMod val="40000"/>
                  <a:lumOff val="60000"/>
                </a:schemeClr>
              </a:solidFill>
              <a:effectLst/>
            </a:rPr>
            <a:t>RODOVIÁRIAS</a:t>
          </a:r>
        </a:p>
      </xdr:txBody>
    </xdr:sp>
    <xdr:clientData/>
  </xdr:oneCellAnchor>
  <xdr:oneCellAnchor>
    <xdr:from>
      <xdr:col>0</xdr:col>
      <xdr:colOff>37233</xdr:colOff>
      <xdr:row>16</xdr:row>
      <xdr:rowOff>49768</xdr:rowOff>
    </xdr:from>
    <xdr:ext cx="5734051" cy="1970732"/>
    <xdr:sp macro="" textlink="">
      <xdr:nvSpPr>
        <xdr:cNvPr id="6" name="Retângulo 5">
          <a:extLst>
            <a:ext uri="{FF2B5EF4-FFF2-40B4-BE49-F238E27FC236}">
              <a16:creationId xmlns:a16="http://schemas.microsoft.com/office/drawing/2014/main" id="{00000000-0008-0000-0500-000006000000}"/>
            </a:ext>
          </a:extLst>
        </xdr:cNvPr>
        <xdr:cNvSpPr/>
      </xdr:nvSpPr>
      <xdr:spPr>
        <a:xfrm>
          <a:off x="37233" y="2975848"/>
          <a:ext cx="5734051" cy="1970732"/>
        </a:xfrm>
        <a:prstGeom prst="rect">
          <a:avLst/>
        </a:prstGeom>
        <a:noFill/>
      </xdr:spPr>
      <xdr:txBody>
        <a:bodyPr wrap="square" lIns="91440" tIns="45720" rIns="91440" bIns="45720" anchor="ctr">
          <a:spAutoFit/>
        </a:bodyPr>
        <a:lstStyle/>
        <a:p>
          <a:pPr algn="ctr"/>
          <a:r>
            <a:rPr lang="pt-BR" sz="4000" b="1" cap="none" spc="0">
              <a:ln w="22225">
                <a:solidFill>
                  <a:schemeClr val="accent2"/>
                </a:solidFill>
                <a:prstDash val="solid"/>
              </a:ln>
              <a:solidFill>
                <a:schemeClr val="accent2">
                  <a:lumMod val="40000"/>
                  <a:lumOff val="60000"/>
                </a:schemeClr>
              </a:solidFill>
              <a:effectLst/>
            </a:rPr>
            <a:t>TABELA REFERENCIAL </a:t>
          </a:r>
        </a:p>
        <a:p>
          <a:pPr algn="ctr"/>
          <a:r>
            <a:rPr lang="pt-BR" sz="4000" b="1" cap="none" spc="0">
              <a:ln w="22225">
                <a:solidFill>
                  <a:schemeClr val="accent2"/>
                </a:solidFill>
                <a:prstDash val="solid"/>
              </a:ln>
              <a:solidFill>
                <a:schemeClr val="accent2">
                  <a:lumMod val="40000"/>
                  <a:lumOff val="60000"/>
                </a:schemeClr>
              </a:solidFill>
              <a:effectLst/>
            </a:rPr>
            <a:t>DE OBRAS </a:t>
          </a:r>
        </a:p>
        <a:p>
          <a:pPr algn="ctr"/>
          <a:r>
            <a:rPr lang="pt-BR" sz="4000" b="1" cap="none" spc="0">
              <a:ln w="22225">
                <a:solidFill>
                  <a:schemeClr val="accent2"/>
                </a:solidFill>
                <a:prstDash val="solid"/>
              </a:ln>
              <a:solidFill>
                <a:schemeClr val="accent2">
                  <a:lumMod val="40000"/>
                  <a:lumOff val="60000"/>
                </a:schemeClr>
              </a:solidFill>
              <a:effectLst/>
            </a:rPr>
            <a:t>RODOVIÁRIAS</a:t>
          </a:r>
        </a:p>
      </xdr:txBody>
    </xdr:sp>
    <xdr:clientData/>
  </xdr:oneCellAnchor>
  <xdr:oneCellAnchor>
    <xdr:from>
      <xdr:col>0</xdr:col>
      <xdr:colOff>37233</xdr:colOff>
      <xdr:row>16</xdr:row>
      <xdr:rowOff>49768</xdr:rowOff>
    </xdr:from>
    <xdr:ext cx="5734051" cy="1970732"/>
    <xdr:sp macro="" textlink="">
      <xdr:nvSpPr>
        <xdr:cNvPr id="7" name="Retângulo 6">
          <a:extLst>
            <a:ext uri="{FF2B5EF4-FFF2-40B4-BE49-F238E27FC236}">
              <a16:creationId xmlns:a16="http://schemas.microsoft.com/office/drawing/2014/main" id="{00000000-0008-0000-0500-000007000000}"/>
            </a:ext>
          </a:extLst>
        </xdr:cNvPr>
        <xdr:cNvSpPr/>
      </xdr:nvSpPr>
      <xdr:spPr>
        <a:xfrm>
          <a:off x="37233" y="2975848"/>
          <a:ext cx="5734051" cy="1970732"/>
        </a:xfrm>
        <a:prstGeom prst="rect">
          <a:avLst/>
        </a:prstGeom>
        <a:noFill/>
      </xdr:spPr>
      <xdr:txBody>
        <a:bodyPr wrap="square" lIns="91440" tIns="45720" rIns="91440" bIns="45720" anchor="ctr">
          <a:spAutoFit/>
        </a:bodyPr>
        <a:lstStyle/>
        <a:p>
          <a:pPr algn="ctr"/>
          <a:r>
            <a:rPr lang="pt-BR" sz="4000" b="1" cap="none" spc="0">
              <a:ln w="22225">
                <a:solidFill>
                  <a:schemeClr val="accent2"/>
                </a:solidFill>
                <a:prstDash val="solid"/>
              </a:ln>
              <a:solidFill>
                <a:schemeClr val="accent2">
                  <a:lumMod val="40000"/>
                  <a:lumOff val="60000"/>
                </a:schemeClr>
              </a:solidFill>
              <a:effectLst/>
            </a:rPr>
            <a:t>TABELA REFERENCIAL </a:t>
          </a:r>
        </a:p>
        <a:p>
          <a:pPr algn="ctr"/>
          <a:r>
            <a:rPr lang="pt-BR" sz="4000" b="1" cap="none" spc="0">
              <a:ln w="22225">
                <a:solidFill>
                  <a:schemeClr val="accent2"/>
                </a:solidFill>
                <a:prstDash val="solid"/>
              </a:ln>
              <a:solidFill>
                <a:schemeClr val="accent2">
                  <a:lumMod val="40000"/>
                  <a:lumOff val="60000"/>
                </a:schemeClr>
              </a:solidFill>
              <a:effectLst/>
            </a:rPr>
            <a:t>DE OBRAS </a:t>
          </a:r>
        </a:p>
        <a:p>
          <a:pPr algn="ctr"/>
          <a:r>
            <a:rPr lang="pt-BR" sz="4000" b="1" cap="none" spc="0">
              <a:ln w="22225">
                <a:solidFill>
                  <a:schemeClr val="accent2"/>
                </a:solidFill>
                <a:prstDash val="solid"/>
              </a:ln>
              <a:solidFill>
                <a:schemeClr val="accent2">
                  <a:lumMod val="40000"/>
                  <a:lumOff val="60000"/>
                </a:schemeClr>
              </a:solidFill>
              <a:effectLst/>
            </a:rPr>
            <a:t>RODOVIÁRIAS</a:t>
          </a:r>
        </a:p>
      </xdr:txBody>
    </xdr:sp>
    <xdr:clientData/>
  </xdr:oneCellAnchor>
  <xdr:oneCellAnchor>
    <xdr:from>
      <xdr:col>0</xdr:col>
      <xdr:colOff>37233</xdr:colOff>
      <xdr:row>16</xdr:row>
      <xdr:rowOff>49768</xdr:rowOff>
    </xdr:from>
    <xdr:ext cx="5734051" cy="1970732"/>
    <xdr:sp macro="" textlink="">
      <xdr:nvSpPr>
        <xdr:cNvPr id="8" name="Retângulo 7">
          <a:extLst>
            <a:ext uri="{FF2B5EF4-FFF2-40B4-BE49-F238E27FC236}">
              <a16:creationId xmlns:a16="http://schemas.microsoft.com/office/drawing/2014/main" id="{00000000-0008-0000-0500-000008000000}"/>
            </a:ext>
          </a:extLst>
        </xdr:cNvPr>
        <xdr:cNvSpPr/>
      </xdr:nvSpPr>
      <xdr:spPr>
        <a:xfrm>
          <a:off x="37233" y="2975848"/>
          <a:ext cx="5734051" cy="1970732"/>
        </a:xfrm>
        <a:prstGeom prst="rect">
          <a:avLst/>
        </a:prstGeom>
        <a:noFill/>
      </xdr:spPr>
      <xdr:txBody>
        <a:bodyPr wrap="square" lIns="91440" tIns="45720" rIns="91440" bIns="45720" anchor="ctr">
          <a:spAutoFit/>
        </a:bodyPr>
        <a:lstStyle/>
        <a:p>
          <a:pPr algn="ctr"/>
          <a:r>
            <a:rPr lang="pt-BR" sz="4000" b="1" cap="none" spc="0">
              <a:ln w="22225">
                <a:solidFill>
                  <a:schemeClr val="accent2"/>
                </a:solidFill>
                <a:prstDash val="solid"/>
              </a:ln>
              <a:solidFill>
                <a:schemeClr val="accent2">
                  <a:lumMod val="40000"/>
                  <a:lumOff val="60000"/>
                </a:schemeClr>
              </a:solidFill>
              <a:effectLst/>
            </a:rPr>
            <a:t>TABELA REFERENCIAL </a:t>
          </a:r>
        </a:p>
        <a:p>
          <a:pPr algn="ctr"/>
          <a:r>
            <a:rPr lang="pt-BR" sz="4000" b="1" cap="none" spc="0">
              <a:ln w="22225">
                <a:solidFill>
                  <a:schemeClr val="accent2"/>
                </a:solidFill>
                <a:prstDash val="solid"/>
              </a:ln>
              <a:solidFill>
                <a:schemeClr val="accent2">
                  <a:lumMod val="40000"/>
                  <a:lumOff val="60000"/>
                </a:schemeClr>
              </a:solidFill>
              <a:effectLst/>
            </a:rPr>
            <a:t>DE OBRAS </a:t>
          </a:r>
        </a:p>
        <a:p>
          <a:pPr algn="ctr"/>
          <a:r>
            <a:rPr lang="pt-BR" sz="4000" b="1" cap="none" spc="0">
              <a:ln w="22225">
                <a:solidFill>
                  <a:schemeClr val="accent2"/>
                </a:solidFill>
                <a:prstDash val="solid"/>
              </a:ln>
              <a:solidFill>
                <a:schemeClr val="accent2">
                  <a:lumMod val="40000"/>
                  <a:lumOff val="60000"/>
                </a:schemeClr>
              </a:solidFill>
              <a:effectLst/>
            </a:rPr>
            <a:t>RODOVIÁRIAS</a:t>
          </a:r>
        </a:p>
      </xdr:txBody>
    </xdr:sp>
    <xdr:clientData/>
  </xdr:oneCellAnchor>
  <xdr:oneCellAnchor>
    <xdr:from>
      <xdr:col>0</xdr:col>
      <xdr:colOff>37233</xdr:colOff>
      <xdr:row>16</xdr:row>
      <xdr:rowOff>49768</xdr:rowOff>
    </xdr:from>
    <xdr:ext cx="5734051" cy="1970732"/>
    <xdr:sp macro="" textlink="">
      <xdr:nvSpPr>
        <xdr:cNvPr id="9" name="Retângulo 8">
          <a:extLst>
            <a:ext uri="{FF2B5EF4-FFF2-40B4-BE49-F238E27FC236}">
              <a16:creationId xmlns:a16="http://schemas.microsoft.com/office/drawing/2014/main" id="{00000000-0008-0000-0500-000009000000}"/>
            </a:ext>
          </a:extLst>
        </xdr:cNvPr>
        <xdr:cNvSpPr/>
      </xdr:nvSpPr>
      <xdr:spPr>
        <a:xfrm>
          <a:off x="37233" y="2975848"/>
          <a:ext cx="5734051" cy="1970732"/>
        </a:xfrm>
        <a:prstGeom prst="rect">
          <a:avLst/>
        </a:prstGeom>
        <a:noFill/>
      </xdr:spPr>
      <xdr:txBody>
        <a:bodyPr wrap="square" lIns="91440" tIns="45720" rIns="91440" bIns="45720" anchor="ctr">
          <a:spAutoFit/>
        </a:bodyPr>
        <a:lstStyle/>
        <a:p>
          <a:pPr algn="ctr"/>
          <a:r>
            <a:rPr lang="pt-BR" sz="4000" b="1" cap="none" spc="0">
              <a:ln w="22225">
                <a:solidFill>
                  <a:schemeClr val="accent2"/>
                </a:solidFill>
                <a:prstDash val="solid"/>
              </a:ln>
              <a:solidFill>
                <a:schemeClr val="accent2">
                  <a:lumMod val="40000"/>
                  <a:lumOff val="60000"/>
                </a:schemeClr>
              </a:solidFill>
              <a:effectLst/>
            </a:rPr>
            <a:t>TABELA REFERENCIAL </a:t>
          </a:r>
        </a:p>
        <a:p>
          <a:pPr algn="ctr"/>
          <a:r>
            <a:rPr lang="pt-BR" sz="4000" b="1" cap="none" spc="0">
              <a:ln w="22225">
                <a:solidFill>
                  <a:schemeClr val="accent2"/>
                </a:solidFill>
                <a:prstDash val="solid"/>
              </a:ln>
              <a:solidFill>
                <a:schemeClr val="accent2">
                  <a:lumMod val="40000"/>
                  <a:lumOff val="60000"/>
                </a:schemeClr>
              </a:solidFill>
              <a:effectLst/>
            </a:rPr>
            <a:t>DE OBRAS </a:t>
          </a:r>
        </a:p>
        <a:p>
          <a:pPr algn="ctr"/>
          <a:r>
            <a:rPr lang="pt-BR" sz="4000" b="1" cap="none" spc="0">
              <a:ln w="22225">
                <a:solidFill>
                  <a:schemeClr val="accent2"/>
                </a:solidFill>
                <a:prstDash val="solid"/>
              </a:ln>
              <a:solidFill>
                <a:schemeClr val="accent2">
                  <a:lumMod val="40000"/>
                  <a:lumOff val="60000"/>
                </a:schemeClr>
              </a:solidFill>
              <a:effectLst/>
            </a:rPr>
            <a:t>RODOVIÁRIAS</a:t>
          </a:r>
        </a:p>
      </xdr:txBody>
    </xdr:sp>
    <xdr:clientData/>
  </xdr:oneCellAnchor>
  <xdr:oneCellAnchor>
    <xdr:from>
      <xdr:col>0</xdr:col>
      <xdr:colOff>37233</xdr:colOff>
      <xdr:row>16</xdr:row>
      <xdr:rowOff>49768</xdr:rowOff>
    </xdr:from>
    <xdr:ext cx="5734051" cy="1970732"/>
    <xdr:sp macro="" textlink="">
      <xdr:nvSpPr>
        <xdr:cNvPr id="10" name="Retângulo 9">
          <a:extLst>
            <a:ext uri="{FF2B5EF4-FFF2-40B4-BE49-F238E27FC236}">
              <a16:creationId xmlns:a16="http://schemas.microsoft.com/office/drawing/2014/main" id="{00000000-0008-0000-0500-00000A000000}"/>
            </a:ext>
          </a:extLst>
        </xdr:cNvPr>
        <xdr:cNvSpPr/>
      </xdr:nvSpPr>
      <xdr:spPr>
        <a:xfrm>
          <a:off x="37233" y="2975848"/>
          <a:ext cx="5734051" cy="1970732"/>
        </a:xfrm>
        <a:prstGeom prst="rect">
          <a:avLst/>
        </a:prstGeom>
        <a:noFill/>
      </xdr:spPr>
      <xdr:txBody>
        <a:bodyPr wrap="square" lIns="91440" tIns="45720" rIns="91440" bIns="45720" anchor="ctr">
          <a:spAutoFit/>
        </a:bodyPr>
        <a:lstStyle/>
        <a:p>
          <a:pPr algn="ctr"/>
          <a:r>
            <a:rPr lang="pt-BR" sz="4000" b="1" cap="none" spc="0">
              <a:ln w="22225">
                <a:solidFill>
                  <a:schemeClr val="accent2"/>
                </a:solidFill>
                <a:prstDash val="solid"/>
              </a:ln>
              <a:solidFill>
                <a:schemeClr val="accent2">
                  <a:lumMod val="40000"/>
                  <a:lumOff val="60000"/>
                </a:schemeClr>
              </a:solidFill>
              <a:effectLst/>
            </a:rPr>
            <a:t>TABELA REFERENCIAL </a:t>
          </a:r>
        </a:p>
        <a:p>
          <a:pPr algn="ctr"/>
          <a:r>
            <a:rPr lang="pt-BR" sz="4000" b="1" cap="none" spc="0">
              <a:ln w="22225">
                <a:solidFill>
                  <a:schemeClr val="accent2"/>
                </a:solidFill>
                <a:prstDash val="solid"/>
              </a:ln>
              <a:solidFill>
                <a:schemeClr val="accent2">
                  <a:lumMod val="40000"/>
                  <a:lumOff val="60000"/>
                </a:schemeClr>
              </a:solidFill>
              <a:effectLst/>
            </a:rPr>
            <a:t>DE OBRAS </a:t>
          </a:r>
        </a:p>
        <a:p>
          <a:pPr algn="ctr"/>
          <a:r>
            <a:rPr lang="pt-BR" sz="4000" b="1" cap="none" spc="0">
              <a:ln w="22225">
                <a:solidFill>
                  <a:schemeClr val="accent2"/>
                </a:solidFill>
                <a:prstDash val="solid"/>
              </a:ln>
              <a:solidFill>
                <a:schemeClr val="accent2">
                  <a:lumMod val="40000"/>
                  <a:lumOff val="60000"/>
                </a:schemeClr>
              </a:solidFill>
              <a:effectLst/>
            </a:rPr>
            <a:t>RODOVIÁRIAS</a:t>
          </a:r>
        </a:p>
      </xdr:txBody>
    </xdr:sp>
    <xdr:clientData/>
  </xdr:oneCellAnchor>
  <xdr:twoCellAnchor editAs="oneCell">
    <xdr:from>
      <xdr:col>0</xdr:col>
      <xdr:colOff>37080</xdr:colOff>
      <xdr:row>14</xdr:row>
      <xdr:rowOff>132120</xdr:rowOff>
    </xdr:from>
    <xdr:to>
      <xdr:col>3</xdr:col>
      <xdr:colOff>1329599</xdr:colOff>
      <xdr:row>28</xdr:row>
      <xdr:rowOff>19440</xdr:rowOff>
    </xdr:to>
    <xdr:sp macro="" textlink="">
      <xdr:nvSpPr>
        <xdr:cNvPr id="11" name="CustomShape 1">
          <a:extLst>
            <a:ext uri="{FF2B5EF4-FFF2-40B4-BE49-F238E27FC236}">
              <a16:creationId xmlns:a16="http://schemas.microsoft.com/office/drawing/2014/main" id="{00000000-0008-0000-0500-00000B000000}"/>
            </a:ext>
          </a:extLst>
        </xdr:cNvPr>
        <xdr:cNvSpPr/>
      </xdr:nvSpPr>
      <xdr:spPr>
        <a:xfrm>
          <a:off x="37080" y="2692440"/>
          <a:ext cx="1729667" cy="244764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pt-BR" sz="4000" b="1" strike="noStrike" spc="-1">
              <a:solidFill>
                <a:srgbClr val="E6B9B8"/>
              </a:solidFill>
              <a:uFill>
                <a:solidFill>
                  <a:srgbClr val="FFFFFF"/>
                </a:solidFill>
              </a:uFill>
              <a:latin typeface="Times New Roman"/>
            </a:rPr>
            <a:t>TABELA REFERENCIAL </a:t>
          </a:r>
          <a:endParaRPr lang="pt-BR" sz="1200" b="0" strike="noStrike" spc="-1">
            <a:solidFill>
              <a:srgbClr val="000000"/>
            </a:solidFill>
            <a:uFill>
              <a:solidFill>
                <a:srgbClr val="FFFFFF"/>
              </a:solidFill>
            </a:uFill>
            <a:latin typeface="Times New Roman"/>
          </a:endParaRPr>
        </a:p>
        <a:p>
          <a:pPr algn="ctr">
            <a:lnSpc>
              <a:spcPct val="100000"/>
            </a:lnSpc>
          </a:pPr>
          <a:r>
            <a:rPr lang="pt-BR" sz="4000" b="1" strike="noStrike" spc="-1">
              <a:solidFill>
                <a:srgbClr val="E6B9B8"/>
              </a:solidFill>
              <a:uFill>
                <a:solidFill>
                  <a:srgbClr val="FFFFFF"/>
                </a:solidFill>
              </a:uFill>
              <a:latin typeface="Times New Roman"/>
            </a:rPr>
            <a:t>DE OBRAS </a:t>
          </a:r>
          <a:endParaRPr lang="pt-BR" sz="1200" b="0" strike="noStrike" spc="-1">
            <a:solidFill>
              <a:srgbClr val="000000"/>
            </a:solidFill>
            <a:uFill>
              <a:solidFill>
                <a:srgbClr val="FFFFFF"/>
              </a:solidFill>
            </a:uFill>
            <a:latin typeface="Times New Roman"/>
          </a:endParaRPr>
        </a:p>
        <a:p>
          <a:pPr algn="ctr">
            <a:lnSpc>
              <a:spcPct val="100000"/>
            </a:lnSpc>
          </a:pPr>
          <a:r>
            <a:rPr lang="pt-BR" sz="4000" b="1" strike="noStrike" spc="-1">
              <a:solidFill>
                <a:srgbClr val="E6B9B8"/>
              </a:solidFill>
              <a:uFill>
                <a:solidFill>
                  <a:srgbClr val="FFFFFF"/>
                </a:solidFill>
              </a:uFill>
              <a:latin typeface="Times New Roman"/>
            </a:rPr>
            <a:t>RODOVIÁRIAS</a:t>
          </a:r>
          <a:endParaRPr lang="pt-BR" sz="1200" b="0" strike="noStrike" spc="-1">
            <a:solidFill>
              <a:srgbClr val="000000"/>
            </a:solidFill>
            <a:uFill>
              <a:solidFill>
                <a:srgbClr val="FFFFFF"/>
              </a:solidFill>
            </a:uFill>
            <a:latin typeface="Times New Roman"/>
          </a:endParaRPr>
        </a:p>
      </xdr:txBody>
    </xdr:sp>
    <xdr:clientData/>
  </xdr:twoCellAnchor>
  <xdr:twoCellAnchor editAs="oneCell">
    <xdr:from>
      <xdr:col>0</xdr:col>
      <xdr:colOff>37080</xdr:colOff>
      <xdr:row>14</xdr:row>
      <xdr:rowOff>132120</xdr:rowOff>
    </xdr:from>
    <xdr:to>
      <xdr:col>6</xdr:col>
      <xdr:colOff>315937</xdr:colOff>
      <xdr:row>28</xdr:row>
      <xdr:rowOff>19440</xdr:rowOff>
    </xdr:to>
    <xdr:sp macro="" textlink="">
      <xdr:nvSpPr>
        <xdr:cNvPr id="12" name="CustomShape 1">
          <a:extLst>
            <a:ext uri="{FF2B5EF4-FFF2-40B4-BE49-F238E27FC236}">
              <a16:creationId xmlns:a16="http://schemas.microsoft.com/office/drawing/2014/main" id="{00000000-0008-0000-0500-00000C000000}"/>
            </a:ext>
          </a:extLst>
        </xdr:cNvPr>
        <xdr:cNvSpPr/>
      </xdr:nvSpPr>
      <xdr:spPr>
        <a:xfrm>
          <a:off x="37080" y="2692440"/>
          <a:ext cx="3062163" cy="244764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pt-BR" sz="4000" b="1" strike="noStrike" spc="-1">
              <a:solidFill>
                <a:srgbClr val="E6B9B8"/>
              </a:solidFill>
              <a:uFill>
                <a:solidFill>
                  <a:srgbClr val="FFFFFF"/>
                </a:solidFill>
              </a:uFill>
              <a:latin typeface="Times New Roman"/>
            </a:rPr>
            <a:t>TABELA REFERENCIAL </a:t>
          </a:r>
          <a:endParaRPr lang="pt-BR" sz="1200" b="0" strike="noStrike" spc="-1">
            <a:solidFill>
              <a:srgbClr val="000000"/>
            </a:solidFill>
            <a:uFill>
              <a:solidFill>
                <a:srgbClr val="FFFFFF"/>
              </a:solidFill>
            </a:uFill>
            <a:latin typeface="Times New Roman"/>
          </a:endParaRPr>
        </a:p>
        <a:p>
          <a:pPr algn="ctr">
            <a:lnSpc>
              <a:spcPct val="100000"/>
            </a:lnSpc>
          </a:pPr>
          <a:r>
            <a:rPr lang="pt-BR" sz="4000" b="1" strike="noStrike" spc="-1">
              <a:solidFill>
                <a:srgbClr val="E6B9B8"/>
              </a:solidFill>
              <a:uFill>
                <a:solidFill>
                  <a:srgbClr val="FFFFFF"/>
                </a:solidFill>
              </a:uFill>
              <a:latin typeface="Times New Roman"/>
            </a:rPr>
            <a:t>DE OBRAS </a:t>
          </a:r>
          <a:endParaRPr lang="pt-BR" sz="1200" b="0" strike="noStrike" spc="-1">
            <a:solidFill>
              <a:srgbClr val="000000"/>
            </a:solidFill>
            <a:uFill>
              <a:solidFill>
                <a:srgbClr val="FFFFFF"/>
              </a:solidFill>
            </a:uFill>
            <a:latin typeface="Times New Roman"/>
          </a:endParaRPr>
        </a:p>
        <a:p>
          <a:pPr algn="ctr">
            <a:lnSpc>
              <a:spcPct val="100000"/>
            </a:lnSpc>
          </a:pPr>
          <a:r>
            <a:rPr lang="pt-BR" sz="4000" b="1" strike="noStrike" spc="-1">
              <a:solidFill>
                <a:srgbClr val="E6B9B8"/>
              </a:solidFill>
              <a:uFill>
                <a:solidFill>
                  <a:srgbClr val="FFFFFF"/>
                </a:solidFill>
              </a:uFill>
              <a:latin typeface="Times New Roman"/>
            </a:rPr>
            <a:t>RODOVIÁRIAS</a:t>
          </a:r>
          <a:endParaRPr lang="pt-BR" sz="1200" b="0" strike="noStrike" spc="-1">
            <a:solidFill>
              <a:srgbClr val="000000"/>
            </a:solidFill>
            <a:uFill>
              <a:solidFill>
                <a:srgbClr val="FFFFFF"/>
              </a:solidFill>
            </a:uFill>
            <a:latin typeface="Times New Roman"/>
          </a:endParaRPr>
        </a:p>
      </xdr:txBody>
    </xdr:sp>
    <xdr:clientData/>
  </xdr:twoCellAnchor>
  <xdr:oneCellAnchor>
    <xdr:from>
      <xdr:col>0</xdr:col>
      <xdr:colOff>37233</xdr:colOff>
      <xdr:row>16</xdr:row>
      <xdr:rowOff>49768</xdr:rowOff>
    </xdr:from>
    <xdr:ext cx="5734051" cy="1970732"/>
    <xdr:sp macro="" textlink="">
      <xdr:nvSpPr>
        <xdr:cNvPr id="13" name="Retângulo 12">
          <a:extLst>
            <a:ext uri="{FF2B5EF4-FFF2-40B4-BE49-F238E27FC236}">
              <a16:creationId xmlns:a16="http://schemas.microsoft.com/office/drawing/2014/main" id="{00000000-0008-0000-0500-00000D000000}"/>
            </a:ext>
          </a:extLst>
        </xdr:cNvPr>
        <xdr:cNvSpPr/>
      </xdr:nvSpPr>
      <xdr:spPr>
        <a:xfrm>
          <a:off x="37233" y="2975848"/>
          <a:ext cx="5734051" cy="1970732"/>
        </a:xfrm>
        <a:prstGeom prst="rect">
          <a:avLst/>
        </a:prstGeom>
        <a:noFill/>
      </xdr:spPr>
      <xdr:txBody>
        <a:bodyPr wrap="square" lIns="91440" tIns="45720" rIns="91440" bIns="45720" anchor="ctr">
          <a:spAutoFit/>
        </a:bodyPr>
        <a:lstStyle/>
        <a:p>
          <a:pPr algn="ctr"/>
          <a:r>
            <a:rPr lang="pt-BR" sz="4000" b="1" cap="none" spc="0">
              <a:ln w="22225">
                <a:solidFill>
                  <a:schemeClr val="accent2"/>
                </a:solidFill>
                <a:prstDash val="solid"/>
              </a:ln>
              <a:solidFill>
                <a:schemeClr val="accent2">
                  <a:lumMod val="40000"/>
                  <a:lumOff val="60000"/>
                </a:schemeClr>
              </a:solidFill>
              <a:effectLst/>
            </a:rPr>
            <a:t>TABELA REFERENCIAL </a:t>
          </a:r>
        </a:p>
        <a:p>
          <a:pPr algn="ctr"/>
          <a:r>
            <a:rPr lang="pt-BR" sz="4000" b="1" cap="none" spc="0">
              <a:ln w="22225">
                <a:solidFill>
                  <a:schemeClr val="accent2"/>
                </a:solidFill>
                <a:prstDash val="solid"/>
              </a:ln>
              <a:solidFill>
                <a:schemeClr val="accent2">
                  <a:lumMod val="40000"/>
                  <a:lumOff val="60000"/>
                </a:schemeClr>
              </a:solidFill>
              <a:effectLst/>
            </a:rPr>
            <a:t>DE OBRAS </a:t>
          </a:r>
        </a:p>
        <a:p>
          <a:pPr algn="ctr"/>
          <a:r>
            <a:rPr lang="pt-BR" sz="4000" b="1" cap="none" spc="0">
              <a:ln w="22225">
                <a:solidFill>
                  <a:schemeClr val="accent2"/>
                </a:solidFill>
                <a:prstDash val="solid"/>
              </a:ln>
              <a:solidFill>
                <a:schemeClr val="accent2">
                  <a:lumMod val="40000"/>
                  <a:lumOff val="60000"/>
                </a:schemeClr>
              </a:solidFill>
              <a:effectLst/>
            </a:rPr>
            <a:t>RODOVIÁRIAS</a:t>
          </a:r>
        </a:p>
      </xdr:txBody>
    </xdr:sp>
    <xdr:clientData/>
  </xdr:oneCellAnchor>
  <xdr:oneCellAnchor>
    <xdr:from>
      <xdr:col>0</xdr:col>
      <xdr:colOff>37233</xdr:colOff>
      <xdr:row>16</xdr:row>
      <xdr:rowOff>49768</xdr:rowOff>
    </xdr:from>
    <xdr:ext cx="5734051" cy="1970732"/>
    <xdr:sp macro="" textlink="">
      <xdr:nvSpPr>
        <xdr:cNvPr id="14" name="Retângulo 13">
          <a:extLst>
            <a:ext uri="{FF2B5EF4-FFF2-40B4-BE49-F238E27FC236}">
              <a16:creationId xmlns:a16="http://schemas.microsoft.com/office/drawing/2014/main" id="{00000000-0008-0000-0500-00000E000000}"/>
            </a:ext>
          </a:extLst>
        </xdr:cNvPr>
        <xdr:cNvSpPr/>
      </xdr:nvSpPr>
      <xdr:spPr>
        <a:xfrm>
          <a:off x="37233" y="2975848"/>
          <a:ext cx="5734051" cy="1970732"/>
        </a:xfrm>
        <a:prstGeom prst="rect">
          <a:avLst/>
        </a:prstGeom>
        <a:noFill/>
      </xdr:spPr>
      <xdr:txBody>
        <a:bodyPr wrap="square" lIns="91440" tIns="45720" rIns="91440" bIns="45720" anchor="ctr">
          <a:spAutoFit/>
        </a:bodyPr>
        <a:lstStyle/>
        <a:p>
          <a:pPr algn="ctr"/>
          <a:r>
            <a:rPr lang="pt-BR" sz="4000" b="1" cap="none" spc="0">
              <a:ln w="22225">
                <a:solidFill>
                  <a:schemeClr val="accent2"/>
                </a:solidFill>
                <a:prstDash val="solid"/>
              </a:ln>
              <a:solidFill>
                <a:schemeClr val="accent2">
                  <a:lumMod val="40000"/>
                  <a:lumOff val="60000"/>
                </a:schemeClr>
              </a:solidFill>
              <a:effectLst/>
            </a:rPr>
            <a:t>TABELA REFERENCIAL </a:t>
          </a:r>
        </a:p>
        <a:p>
          <a:pPr algn="ctr"/>
          <a:r>
            <a:rPr lang="pt-BR" sz="4000" b="1" cap="none" spc="0">
              <a:ln w="22225">
                <a:solidFill>
                  <a:schemeClr val="accent2"/>
                </a:solidFill>
                <a:prstDash val="solid"/>
              </a:ln>
              <a:solidFill>
                <a:schemeClr val="accent2">
                  <a:lumMod val="40000"/>
                  <a:lumOff val="60000"/>
                </a:schemeClr>
              </a:solidFill>
              <a:effectLst/>
            </a:rPr>
            <a:t>DE OBRAS </a:t>
          </a:r>
        </a:p>
        <a:p>
          <a:pPr algn="ctr"/>
          <a:r>
            <a:rPr lang="pt-BR" sz="4000" b="1" cap="none" spc="0">
              <a:ln w="22225">
                <a:solidFill>
                  <a:schemeClr val="accent2"/>
                </a:solidFill>
                <a:prstDash val="solid"/>
              </a:ln>
              <a:solidFill>
                <a:schemeClr val="accent2">
                  <a:lumMod val="40000"/>
                  <a:lumOff val="60000"/>
                </a:schemeClr>
              </a:solidFill>
              <a:effectLst/>
            </a:rPr>
            <a:t>RODOVIÁRIAS</a:t>
          </a:r>
        </a:p>
      </xdr:txBody>
    </xdr:sp>
    <xdr:clientData/>
  </xdr:oneCellAnchor>
  <xdr:oneCellAnchor>
    <xdr:from>
      <xdr:col>0</xdr:col>
      <xdr:colOff>37233</xdr:colOff>
      <xdr:row>16</xdr:row>
      <xdr:rowOff>49768</xdr:rowOff>
    </xdr:from>
    <xdr:ext cx="5734051" cy="1970732"/>
    <xdr:sp macro="" textlink="">
      <xdr:nvSpPr>
        <xdr:cNvPr id="15" name="Retângulo 14">
          <a:extLst>
            <a:ext uri="{FF2B5EF4-FFF2-40B4-BE49-F238E27FC236}">
              <a16:creationId xmlns:a16="http://schemas.microsoft.com/office/drawing/2014/main" id="{00000000-0008-0000-0500-00000F000000}"/>
            </a:ext>
          </a:extLst>
        </xdr:cNvPr>
        <xdr:cNvSpPr/>
      </xdr:nvSpPr>
      <xdr:spPr>
        <a:xfrm>
          <a:off x="37233" y="2975848"/>
          <a:ext cx="5734051" cy="1970732"/>
        </a:xfrm>
        <a:prstGeom prst="rect">
          <a:avLst/>
        </a:prstGeom>
        <a:noFill/>
      </xdr:spPr>
      <xdr:txBody>
        <a:bodyPr wrap="square" lIns="91440" tIns="45720" rIns="91440" bIns="45720" anchor="ctr">
          <a:spAutoFit/>
        </a:bodyPr>
        <a:lstStyle/>
        <a:p>
          <a:pPr algn="ctr"/>
          <a:r>
            <a:rPr lang="pt-BR" sz="4000" b="1" cap="none" spc="0">
              <a:ln w="22225">
                <a:solidFill>
                  <a:schemeClr val="accent2"/>
                </a:solidFill>
                <a:prstDash val="solid"/>
              </a:ln>
              <a:solidFill>
                <a:schemeClr val="accent2">
                  <a:lumMod val="40000"/>
                  <a:lumOff val="60000"/>
                </a:schemeClr>
              </a:solidFill>
              <a:effectLst/>
            </a:rPr>
            <a:t>TABELA REFERENCIAL </a:t>
          </a:r>
        </a:p>
        <a:p>
          <a:pPr algn="ctr"/>
          <a:r>
            <a:rPr lang="pt-BR" sz="4000" b="1" cap="none" spc="0">
              <a:ln w="22225">
                <a:solidFill>
                  <a:schemeClr val="accent2"/>
                </a:solidFill>
                <a:prstDash val="solid"/>
              </a:ln>
              <a:solidFill>
                <a:schemeClr val="accent2">
                  <a:lumMod val="40000"/>
                  <a:lumOff val="60000"/>
                </a:schemeClr>
              </a:solidFill>
              <a:effectLst/>
            </a:rPr>
            <a:t>DE OBRAS </a:t>
          </a:r>
        </a:p>
        <a:p>
          <a:pPr algn="ctr"/>
          <a:r>
            <a:rPr lang="pt-BR" sz="4000" b="1" cap="none" spc="0">
              <a:ln w="22225">
                <a:solidFill>
                  <a:schemeClr val="accent2"/>
                </a:solidFill>
                <a:prstDash val="solid"/>
              </a:ln>
              <a:solidFill>
                <a:schemeClr val="accent2">
                  <a:lumMod val="40000"/>
                  <a:lumOff val="60000"/>
                </a:schemeClr>
              </a:solidFill>
              <a:effectLst/>
            </a:rPr>
            <a:t>RODOVIÁRIAS</a:t>
          </a:r>
        </a:p>
      </xdr:txBody>
    </xdr:sp>
    <xdr:clientData/>
  </xdr:oneCellAnchor>
  <xdr:oneCellAnchor>
    <xdr:from>
      <xdr:col>0</xdr:col>
      <xdr:colOff>37233</xdr:colOff>
      <xdr:row>16</xdr:row>
      <xdr:rowOff>49768</xdr:rowOff>
    </xdr:from>
    <xdr:ext cx="5734051" cy="1970732"/>
    <xdr:sp macro="" textlink="">
      <xdr:nvSpPr>
        <xdr:cNvPr id="16" name="Retângulo 15">
          <a:extLst>
            <a:ext uri="{FF2B5EF4-FFF2-40B4-BE49-F238E27FC236}">
              <a16:creationId xmlns:a16="http://schemas.microsoft.com/office/drawing/2014/main" id="{00000000-0008-0000-0500-000010000000}"/>
            </a:ext>
          </a:extLst>
        </xdr:cNvPr>
        <xdr:cNvSpPr/>
      </xdr:nvSpPr>
      <xdr:spPr>
        <a:xfrm>
          <a:off x="37233" y="2975848"/>
          <a:ext cx="5734051" cy="1970732"/>
        </a:xfrm>
        <a:prstGeom prst="rect">
          <a:avLst/>
        </a:prstGeom>
        <a:noFill/>
      </xdr:spPr>
      <xdr:txBody>
        <a:bodyPr wrap="square" lIns="91440" tIns="45720" rIns="91440" bIns="45720" anchor="ctr">
          <a:spAutoFit/>
        </a:bodyPr>
        <a:lstStyle/>
        <a:p>
          <a:pPr algn="ctr"/>
          <a:r>
            <a:rPr lang="pt-BR" sz="4000" b="1" cap="none" spc="0">
              <a:ln w="22225">
                <a:solidFill>
                  <a:schemeClr val="accent2"/>
                </a:solidFill>
                <a:prstDash val="solid"/>
              </a:ln>
              <a:solidFill>
                <a:schemeClr val="accent2">
                  <a:lumMod val="40000"/>
                  <a:lumOff val="60000"/>
                </a:schemeClr>
              </a:solidFill>
              <a:effectLst/>
            </a:rPr>
            <a:t>TABELA REFERENCIAL </a:t>
          </a:r>
        </a:p>
        <a:p>
          <a:pPr algn="ctr"/>
          <a:r>
            <a:rPr lang="pt-BR" sz="4000" b="1" cap="none" spc="0">
              <a:ln w="22225">
                <a:solidFill>
                  <a:schemeClr val="accent2"/>
                </a:solidFill>
                <a:prstDash val="solid"/>
              </a:ln>
              <a:solidFill>
                <a:schemeClr val="accent2">
                  <a:lumMod val="40000"/>
                  <a:lumOff val="60000"/>
                </a:schemeClr>
              </a:solidFill>
              <a:effectLst/>
            </a:rPr>
            <a:t>DE OBRAS </a:t>
          </a:r>
        </a:p>
        <a:p>
          <a:pPr algn="ctr"/>
          <a:r>
            <a:rPr lang="pt-BR" sz="4000" b="1" cap="none" spc="0">
              <a:ln w="22225">
                <a:solidFill>
                  <a:schemeClr val="accent2"/>
                </a:solidFill>
                <a:prstDash val="solid"/>
              </a:ln>
              <a:solidFill>
                <a:schemeClr val="accent2">
                  <a:lumMod val="40000"/>
                  <a:lumOff val="60000"/>
                </a:schemeClr>
              </a:solidFill>
              <a:effectLst/>
            </a:rPr>
            <a:t>RODOVIÁRIAS</a:t>
          </a:r>
        </a:p>
      </xdr:txBody>
    </xdr:sp>
    <xdr:clientData/>
  </xdr:oneCellAnchor>
  <xdr:oneCellAnchor>
    <xdr:from>
      <xdr:col>0</xdr:col>
      <xdr:colOff>37233</xdr:colOff>
      <xdr:row>16</xdr:row>
      <xdr:rowOff>49768</xdr:rowOff>
    </xdr:from>
    <xdr:ext cx="5734051" cy="1970732"/>
    <xdr:sp macro="" textlink="">
      <xdr:nvSpPr>
        <xdr:cNvPr id="17" name="Retângulo 16">
          <a:extLst>
            <a:ext uri="{FF2B5EF4-FFF2-40B4-BE49-F238E27FC236}">
              <a16:creationId xmlns:a16="http://schemas.microsoft.com/office/drawing/2014/main" id="{00000000-0008-0000-0500-000011000000}"/>
            </a:ext>
          </a:extLst>
        </xdr:cNvPr>
        <xdr:cNvSpPr/>
      </xdr:nvSpPr>
      <xdr:spPr>
        <a:xfrm>
          <a:off x="37233" y="2975848"/>
          <a:ext cx="5734051" cy="1970732"/>
        </a:xfrm>
        <a:prstGeom prst="rect">
          <a:avLst/>
        </a:prstGeom>
        <a:noFill/>
      </xdr:spPr>
      <xdr:txBody>
        <a:bodyPr wrap="square" lIns="91440" tIns="45720" rIns="91440" bIns="45720" anchor="ctr">
          <a:spAutoFit/>
        </a:bodyPr>
        <a:lstStyle/>
        <a:p>
          <a:pPr algn="ctr"/>
          <a:r>
            <a:rPr lang="pt-BR" sz="4000" b="1" cap="none" spc="0">
              <a:ln w="22225">
                <a:solidFill>
                  <a:schemeClr val="accent2"/>
                </a:solidFill>
                <a:prstDash val="solid"/>
              </a:ln>
              <a:solidFill>
                <a:schemeClr val="accent2">
                  <a:lumMod val="40000"/>
                  <a:lumOff val="60000"/>
                </a:schemeClr>
              </a:solidFill>
              <a:effectLst/>
            </a:rPr>
            <a:t>TABELA REFERENCIAL </a:t>
          </a:r>
        </a:p>
        <a:p>
          <a:pPr algn="ctr"/>
          <a:r>
            <a:rPr lang="pt-BR" sz="4000" b="1" cap="none" spc="0">
              <a:ln w="22225">
                <a:solidFill>
                  <a:schemeClr val="accent2"/>
                </a:solidFill>
                <a:prstDash val="solid"/>
              </a:ln>
              <a:solidFill>
                <a:schemeClr val="accent2">
                  <a:lumMod val="40000"/>
                  <a:lumOff val="60000"/>
                </a:schemeClr>
              </a:solidFill>
              <a:effectLst/>
            </a:rPr>
            <a:t>DE OBRAS </a:t>
          </a:r>
        </a:p>
        <a:p>
          <a:pPr algn="ctr"/>
          <a:r>
            <a:rPr lang="pt-BR" sz="4000" b="1" cap="none" spc="0">
              <a:ln w="22225">
                <a:solidFill>
                  <a:schemeClr val="accent2"/>
                </a:solidFill>
                <a:prstDash val="solid"/>
              </a:ln>
              <a:solidFill>
                <a:schemeClr val="accent2">
                  <a:lumMod val="40000"/>
                  <a:lumOff val="60000"/>
                </a:schemeClr>
              </a:solidFill>
              <a:effectLst/>
            </a:rPr>
            <a:t>RODOVIÁRIAS</a:t>
          </a:r>
        </a:p>
      </xdr:txBody>
    </xdr:sp>
    <xdr:clientData/>
  </xdr:oneCellAnchor>
  <xdr:oneCellAnchor>
    <xdr:from>
      <xdr:col>0</xdr:col>
      <xdr:colOff>37233</xdr:colOff>
      <xdr:row>16</xdr:row>
      <xdr:rowOff>49768</xdr:rowOff>
    </xdr:from>
    <xdr:ext cx="5734051" cy="1970732"/>
    <xdr:sp macro="" textlink="">
      <xdr:nvSpPr>
        <xdr:cNvPr id="18" name="Retângulo 17">
          <a:extLst>
            <a:ext uri="{FF2B5EF4-FFF2-40B4-BE49-F238E27FC236}">
              <a16:creationId xmlns:a16="http://schemas.microsoft.com/office/drawing/2014/main" id="{00000000-0008-0000-0500-000012000000}"/>
            </a:ext>
          </a:extLst>
        </xdr:cNvPr>
        <xdr:cNvSpPr/>
      </xdr:nvSpPr>
      <xdr:spPr>
        <a:xfrm>
          <a:off x="37233" y="2975848"/>
          <a:ext cx="5734051" cy="1970732"/>
        </a:xfrm>
        <a:prstGeom prst="rect">
          <a:avLst/>
        </a:prstGeom>
        <a:noFill/>
      </xdr:spPr>
      <xdr:txBody>
        <a:bodyPr wrap="square" lIns="91440" tIns="45720" rIns="91440" bIns="45720" anchor="ctr">
          <a:spAutoFit/>
        </a:bodyPr>
        <a:lstStyle/>
        <a:p>
          <a:pPr algn="ctr"/>
          <a:r>
            <a:rPr lang="pt-BR" sz="4000" b="1" cap="none" spc="0">
              <a:ln w="22225">
                <a:solidFill>
                  <a:schemeClr val="accent2"/>
                </a:solidFill>
                <a:prstDash val="solid"/>
              </a:ln>
              <a:solidFill>
                <a:schemeClr val="accent2">
                  <a:lumMod val="40000"/>
                  <a:lumOff val="60000"/>
                </a:schemeClr>
              </a:solidFill>
              <a:effectLst/>
            </a:rPr>
            <a:t>TABELA REFERENCIAL </a:t>
          </a:r>
        </a:p>
        <a:p>
          <a:pPr algn="ctr"/>
          <a:r>
            <a:rPr lang="pt-BR" sz="4000" b="1" cap="none" spc="0">
              <a:ln w="22225">
                <a:solidFill>
                  <a:schemeClr val="accent2"/>
                </a:solidFill>
                <a:prstDash val="solid"/>
              </a:ln>
              <a:solidFill>
                <a:schemeClr val="accent2">
                  <a:lumMod val="40000"/>
                  <a:lumOff val="60000"/>
                </a:schemeClr>
              </a:solidFill>
              <a:effectLst/>
            </a:rPr>
            <a:t>DE OBRAS </a:t>
          </a:r>
        </a:p>
        <a:p>
          <a:pPr algn="ctr"/>
          <a:r>
            <a:rPr lang="pt-BR" sz="4000" b="1" cap="none" spc="0">
              <a:ln w="22225">
                <a:solidFill>
                  <a:schemeClr val="accent2"/>
                </a:solidFill>
                <a:prstDash val="solid"/>
              </a:ln>
              <a:solidFill>
                <a:schemeClr val="accent2">
                  <a:lumMod val="40000"/>
                  <a:lumOff val="60000"/>
                </a:schemeClr>
              </a:solidFill>
              <a:effectLst/>
            </a:rPr>
            <a:t>RODOVIÁRIAS</a:t>
          </a:r>
        </a:p>
      </xdr:txBody>
    </xdr:sp>
    <xdr:clientData/>
  </xdr:oneCellAnchor>
  <xdr:oneCellAnchor>
    <xdr:from>
      <xdr:col>0</xdr:col>
      <xdr:colOff>37233</xdr:colOff>
      <xdr:row>16</xdr:row>
      <xdr:rowOff>49768</xdr:rowOff>
    </xdr:from>
    <xdr:ext cx="5734051" cy="1970732"/>
    <xdr:sp macro="" textlink="">
      <xdr:nvSpPr>
        <xdr:cNvPr id="19" name="Retângulo 18">
          <a:extLst>
            <a:ext uri="{FF2B5EF4-FFF2-40B4-BE49-F238E27FC236}">
              <a16:creationId xmlns:a16="http://schemas.microsoft.com/office/drawing/2014/main" id="{00000000-0008-0000-0500-000013000000}"/>
            </a:ext>
          </a:extLst>
        </xdr:cNvPr>
        <xdr:cNvSpPr/>
      </xdr:nvSpPr>
      <xdr:spPr>
        <a:xfrm>
          <a:off x="37233" y="2975848"/>
          <a:ext cx="5734051" cy="1970732"/>
        </a:xfrm>
        <a:prstGeom prst="rect">
          <a:avLst/>
        </a:prstGeom>
        <a:noFill/>
      </xdr:spPr>
      <xdr:txBody>
        <a:bodyPr wrap="square" lIns="91440" tIns="45720" rIns="91440" bIns="45720" anchor="ctr">
          <a:spAutoFit/>
        </a:bodyPr>
        <a:lstStyle/>
        <a:p>
          <a:pPr algn="ctr"/>
          <a:r>
            <a:rPr lang="pt-BR" sz="4000" b="1" cap="none" spc="0">
              <a:ln w="22225">
                <a:solidFill>
                  <a:schemeClr val="accent2"/>
                </a:solidFill>
                <a:prstDash val="solid"/>
              </a:ln>
              <a:solidFill>
                <a:schemeClr val="accent2">
                  <a:lumMod val="40000"/>
                  <a:lumOff val="60000"/>
                </a:schemeClr>
              </a:solidFill>
              <a:effectLst/>
            </a:rPr>
            <a:t>TABELA REFERENCIAL </a:t>
          </a:r>
        </a:p>
        <a:p>
          <a:pPr algn="ctr"/>
          <a:r>
            <a:rPr lang="pt-BR" sz="4000" b="1" cap="none" spc="0">
              <a:ln w="22225">
                <a:solidFill>
                  <a:schemeClr val="accent2"/>
                </a:solidFill>
                <a:prstDash val="solid"/>
              </a:ln>
              <a:solidFill>
                <a:schemeClr val="accent2">
                  <a:lumMod val="40000"/>
                  <a:lumOff val="60000"/>
                </a:schemeClr>
              </a:solidFill>
              <a:effectLst/>
            </a:rPr>
            <a:t>DE OBRAS </a:t>
          </a:r>
        </a:p>
        <a:p>
          <a:pPr algn="ctr"/>
          <a:r>
            <a:rPr lang="pt-BR" sz="4000" b="1" cap="none" spc="0">
              <a:ln w="22225">
                <a:solidFill>
                  <a:schemeClr val="accent2"/>
                </a:solidFill>
                <a:prstDash val="solid"/>
              </a:ln>
              <a:solidFill>
                <a:schemeClr val="accent2">
                  <a:lumMod val="40000"/>
                  <a:lumOff val="60000"/>
                </a:schemeClr>
              </a:solidFill>
              <a:effectLst/>
            </a:rPr>
            <a:t>RODOVIÁRIAS</a:t>
          </a:r>
        </a:p>
      </xdr:txBody>
    </xdr:sp>
    <xdr:clientData/>
  </xdr:oneCellAnchor>
  <xdr:oneCellAnchor>
    <xdr:from>
      <xdr:col>0</xdr:col>
      <xdr:colOff>37233</xdr:colOff>
      <xdr:row>16</xdr:row>
      <xdr:rowOff>49768</xdr:rowOff>
    </xdr:from>
    <xdr:ext cx="5734051" cy="1970732"/>
    <xdr:sp macro="" textlink="">
      <xdr:nvSpPr>
        <xdr:cNvPr id="20" name="Retângulo 19">
          <a:extLst>
            <a:ext uri="{FF2B5EF4-FFF2-40B4-BE49-F238E27FC236}">
              <a16:creationId xmlns:a16="http://schemas.microsoft.com/office/drawing/2014/main" id="{00000000-0008-0000-0500-000014000000}"/>
            </a:ext>
          </a:extLst>
        </xdr:cNvPr>
        <xdr:cNvSpPr/>
      </xdr:nvSpPr>
      <xdr:spPr>
        <a:xfrm>
          <a:off x="37233" y="2975848"/>
          <a:ext cx="5734051" cy="1970732"/>
        </a:xfrm>
        <a:prstGeom prst="rect">
          <a:avLst/>
        </a:prstGeom>
        <a:noFill/>
      </xdr:spPr>
      <xdr:txBody>
        <a:bodyPr wrap="square" lIns="91440" tIns="45720" rIns="91440" bIns="45720" anchor="ctr">
          <a:spAutoFit/>
        </a:bodyPr>
        <a:lstStyle/>
        <a:p>
          <a:pPr algn="ctr"/>
          <a:r>
            <a:rPr lang="pt-BR" sz="4000" b="1" cap="none" spc="0">
              <a:ln w="22225">
                <a:solidFill>
                  <a:schemeClr val="accent2"/>
                </a:solidFill>
                <a:prstDash val="solid"/>
              </a:ln>
              <a:solidFill>
                <a:schemeClr val="accent2">
                  <a:lumMod val="40000"/>
                  <a:lumOff val="60000"/>
                </a:schemeClr>
              </a:solidFill>
              <a:effectLst/>
            </a:rPr>
            <a:t>TABELA REFERENCIAL </a:t>
          </a:r>
        </a:p>
        <a:p>
          <a:pPr algn="ctr"/>
          <a:r>
            <a:rPr lang="pt-BR" sz="4000" b="1" cap="none" spc="0">
              <a:ln w="22225">
                <a:solidFill>
                  <a:schemeClr val="accent2"/>
                </a:solidFill>
                <a:prstDash val="solid"/>
              </a:ln>
              <a:solidFill>
                <a:schemeClr val="accent2">
                  <a:lumMod val="40000"/>
                  <a:lumOff val="60000"/>
                </a:schemeClr>
              </a:solidFill>
              <a:effectLst/>
            </a:rPr>
            <a:t>DE OBRAS </a:t>
          </a:r>
        </a:p>
        <a:p>
          <a:pPr algn="ctr"/>
          <a:r>
            <a:rPr lang="pt-BR" sz="4000" b="1" cap="none" spc="0">
              <a:ln w="22225">
                <a:solidFill>
                  <a:schemeClr val="accent2"/>
                </a:solidFill>
                <a:prstDash val="solid"/>
              </a:ln>
              <a:solidFill>
                <a:schemeClr val="accent2">
                  <a:lumMod val="40000"/>
                  <a:lumOff val="60000"/>
                </a:schemeClr>
              </a:solidFill>
              <a:effectLst/>
            </a:rPr>
            <a:t>RODOVIÁRIAS</a:t>
          </a:r>
        </a:p>
      </xdr:txBody>
    </xdr:sp>
    <xdr:clientData/>
  </xdr:oneCellAnchor>
  <xdr:oneCellAnchor>
    <xdr:from>
      <xdr:col>0</xdr:col>
      <xdr:colOff>37233</xdr:colOff>
      <xdr:row>16</xdr:row>
      <xdr:rowOff>49768</xdr:rowOff>
    </xdr:from>
    <xdr:ext cx="5734051" cy="1970732"/>
    <xdr:sp macro="" textlink="">
      <xdr:nvSpPr>
        <xdr:cNvPr id="21" name="Retângulo 20">
          <a:extLst>
            <a:ext uri="{FF2B5EF4-FFF2-40B4-BE49-F238E27FC236}">
              <a16:creationId xmlns:a16="http://schemas.microsoft.com/office/drawing/2014/main" id="{00000000-0008-0000-0500-000015000000}"/>
            </a:ext>
          </a:extLst>
        </xdr:cNvPr>
        <xdr:cNvSpPr/>
      </xdr:nvSpPr>
      <xdr:spPr>
        <a:xfrm>
          <a:off x="37233" y="2975848"/>
          <a:ext cx="5734051" cy="1970732"/>
        </a:xfrm>
        <a:prstGeom prst="rect">
          <a:avLst/>
        </a:prstGeom>
        <a:noFill/>
      </xdr:spPr>
      <xdr:txBody>
        <a:bodyPr wrap="square" lIns="91440" tIns="45720" rIns="91440" bIns="45720" anchor="ctr">
          <a:spAutoFit/>
        </a:bodyPr>
        <a:lstStyle/>
        <a:p>
          <a:pPr algn="ctr"/>
          <a:r>
            <a:rPr lang="pt-BR" sz="4000" b="1" cap="none" spc="0">
              <a:ln w="22225">
                <a:solidFill>
                  <a:schemeClr val="accent2"/>
                </a:solidFill>
                <a:prstDash val="solid"/>
              </a:ln>
              <a:solidFill>
                <a:schemeClr val="accent2">
                  <a:lumMod val="40000"/>
                  <a:lumOff val="60000"/>
                </a:schemeClr>
              </a:solidFill>
              <a:effectLst/>
            </a:rPr>
            <a:t>TABELA REFERENCIAL </a:t>
          </a:r>
        </a:p>
        <a:p>
          <a:pPr algn="ctr"/>
          <a:r>
            <a:rPr lang="pt-BR" sz="4000" b="1" cap="none" spc="0">
              <a:ln w="22225">
                <a:solidFill>
                  <a:schemeClr val="accent2"/>
                </a:solidFill>
                <a:prstDash val="solid"/>
              </a:ln>
              <a:solidFill>
                <a:schemeClr val="accent2">
                  <a:lumMod val="40000"/>
                  <a:lumOff val="60000"/>
                </a:schemeClr>
              </a:solidFill>
              <a:effectLst/>
            </a:rPr>
            <a:t>DE OBRAS </a:t>
          </a:r>
        </a:p>
        <a:p>
          <a:pPr algn="ctr"/>
          <a:r>
            <a:rPr lang="pt-BR" sz="4000" b="1" cap="none" spc="0">
              <a:ln w="22225">
                <a:solidFill>
                  <a:schemeClr val="accent2"/>
                </a:solidFill>
                <a:prstDash val="solid"/>
              </a:ln>
              <a:solidFill>
                <a:schemeClr val="accent2">
                  <a:lumMod val="40000"/>
                  <a:lumOff val="60000"/>
                </a:schemeClr>
              </a:solidFill>
              <a:effectLst/>
            </a:rPr>
            <a:t>RODOVIÁRIAS</a:t>
          </a:r>
        </a:p>
      </xdr:txBody>
    </xdr:sp>
    <xdr:clientData/>
  </xdr:oneCellAnchor>
  <xdr:oneCellAnchor>
    <xdr:from>
      <xdr:col>0</xdr:col>
      <xdr:colOff>37233</xdr:colOff>
      <xdr:row>16</xdr:row>
      <xdr:rowOff>49768</xdr:rowOff>
    </xdr:from>
    <xdr:ext cx="5734051" cy="1970732"/>
    <xdr:sp macro="" textlink="">
      <xdr:nvSpPr>
        <xdr:cNvPr id="22" name="Retângulo 21">
          <a:extLst>
            <a:ext uri="{FF2B5EF4-FFF2-40B4-BE49-F238E27FC236}">
              <a16:creationId xmlns:a16="http://schemas.microsoft.com/office/drawing/2014/main" id="{00000000-0008-0000-0500-000016000000}"/>
            </a:ext>
          </a:extLst>
        </xdr:cNvPr>
        <xdr:cNvSpPr/>
      </xdr:nvSpPr>
      <xdr:spPr>
        <a:xfrm>
          <a:off x="37233" y="2975848"/>
          <a:ext cx="5734051" cy="1970732"/>
        </a:xfrm>
        <a:prstGeom prst="rect">
          <a:avLst/>
        </a:prstGeom>
        <a:noFill/>
      </xdr:spPr>
      <xdr:txBody>
        <a:bodyPr wrap="square" lIns="91440" tIns="45720" rIns="91440" bIns="45720" anchor="ctr">
          <a:spAutoFit/>
        </a:bodyPr>
        <a:lstStyle/>
        <a:p>
          <a:pPr algn="ctr"/>
          <a:r>
            <a:rPr lang="pt-BR" sz="4000" b="1" cap="none" spc="0">
              <a:ln w="22225">
                <a:solidFill>
                  <a:schemeClr val="accent2"/>
                </a:solidFill>
                <a:prstDash val="solid"/>
              </a:ln>
              <a:solidFill>
                <a:schemeClr val="accent2">
                  <a:lumMod val="40000"/>
                  <a:lumOff val="60000"/>
                </a:schemeClr>
              </a:solidFill>
              <a:effectLst/>
            </a:rPr>
            <a:t>TABELA REFERENCIAL </a:t>
          </a:r>
        </a:p>
        <a:p>
          <a:pPr algn="ctr"/>
          <a:r>
            <a:rPr lang="pt-BR" sz="4000" b="1" cap="none" spc="0">
              <a:ln w="22225">
                <a:solidFill>
                  <a:schemeClr val="accent2"/>
                </a:solidFill>
                <a:prstDash val="solid"/>
              </a:ln>
              <a:solidFill>
                <a:schemeClr val="accent2">
                  <a:lumMod val="40000"/>
                  <a:lumOff val="60000"/>
                </a:schemeClr>
              </a:solidFill>
              <a:effectLst/>
            </a:rPr>
            <a:t>DE OBRAS </a:t>
          </a:r>
        </a:p>
        <a:p>
          <a:pPr algn="ctr"/>
          <a:r>
            <a:rPr lang="pt-BR" sz="4000" b="1" cap="none" spc="0">
              <a:ln w="22225">
                <a:solidFill>
                  <a:schemeClr val="accent2"/>
                </a:solidFill>
                <a:prstDash val="solid"/>
              </a:ln>
              <a:solidFill>
                <a:schemeClr val="accent2">
                  <a:lumMod val="40000"/>
                  <a:lumOff val="60000"/>
                </a:schemeClr>
              </a:solidFill>
              <a:effectLst/>
            </a:rPr>
            <a:t>RODOVIÁRIAS</a:t>
          </a:r>
        </a:p>
      </xdr:txBody>
    </xdr:sp>
    <xdr:clientData/>
  </xdr:oneCellAnchor>
  <xdr:oneCellAnchor>
    <xdr:from>
      <xdr:col>0</xdr:col>
      <xdr:colOff>37233</xdr:colOff>
      <xdr:row>16</xdr:row>
      <xdr:rowOff>49768</xdr:rowOff>
    </xdr:from>
    <xdr:ext cx="5734051" cy="1970732"/>
    <xdr:sp macro="" textlink="">
      <xdr:nvSpPr>
        <xdr:cNvPr id="23" name="Retângulo 22">
          <a:extLst>
            <a:ext uri="{FF2B5EF4-FFF2-40B4-BE49-F238E27FC236}">
              <a16:creationId xmlns:a16="http://schemas.microsoft.com/office/drawing/2014/main" id="{00000000-0008-0000-0500-000017000000}"/>
            </a:ext>
          </a:extLst>
        </xdr:cNvPr>
        <xdr:cNvSpPr/>
      </xdr:nvSpPr>
      <xdr:spPr>
        <a:xfrm>
          <a:off x="37233" y="2975848"/>
          <a:ext cx="5734051" cy="1970732"/>
        </a:xfrm>
        <a:prstGeom prst="rect">
          <a:avLst/>
        </a:prstGeom>
        <a:noFill/>
      </xdr:spPr>
      <xdr:txBody>
        <a:bodyPr wrap="square" lIns="91440" tIns="45720" rIns="91440" bIns="45720" anchor="ctr">
          <a:spAutoFit/>
        </a:bodyPr>
        <a:lstStyle/>
        <a:p>
          <a:pPr algn="ctr"/>
          <a:r>
            <a:rPr lang="pt-BR" sz="4000" b="1" cap="none" spc="0">
              <a:ln w="22225">
                <a:solidFill>
                  <a:schemeClr val="accent2"/>
                </a:solidFill>
                <a:prstDash val="solid"/>
              </a:ln>
              <a:solidFill>
                <a:schemeClr val="accent2">
                  <a:lumMod val="40000"/>
                  <a:lumOff val="60000"/>
                </a:schemeClr>
              </a:solidFill>
              <a:effectLst/>
            </a:rPr>
            <a:t>TABELA REFERENCIAL </a:t>
          </a:r>
        </a:p>
        <a:p>
          <a:pPr algn="ctr"/>
          <a:r>
            <a:rPr lang="pt-BR" sz="4000" b="1" cap="none" spc="0">
              <a:ln w="22225">
                <a:solidFill>
                  <a:schemeClr val="accent2"/>
                </a:solidFill>
                <a:prstDash val="solid"/>
              </a:ln>
              <a:solidFill>
                <a:schemeClr val="accent2">
                  <a:lumMod val="40000"/>
                  <a:lumOff val="60000"/>
                </a:schemeClr>
              </a:solidFill>
              <a:effectLst/>
            </a:rPr>
            <a:t>DE OBRAS </a:t>
          </a:r>
        </a:p>
        <a:p>
          <a:pPr algn="ctr"/>
          <a:r>
            <a:rPr lang="pt-BR" sz="4000" b="1" cap="none" spc="0">
              <a:ln w="22225">
                <a:solidFill>
                  <a:schemeClr val="accent2"/>
                </a:solidFill>
                <a:prstDash val="solid"/>
              </a:ln>
              <a:solidFill>
                <a:schemeClr val="accent2">
                  <a:lumMod val="40000"/>
                  <a:lumOff val="60000"/>
                </a:schemeClr>
              </a:solidFill>
              <a:effectLst/>
            </a:rPr>
            <a:t>RODOVIÁRIAS</a:t>
          </a:r>
        </a:p>
      </xdr:txBody>
    </xdr:sp>
    <xdr:clientData/>
  </xdr:oneCellAnchor>
  <xdr:twoCellAnchor>
    <xdr:from>
      <xdr:col>7</xdr:col>
      <xdr:colOff>342035</xdr:colOff>
      <xdr:row>0</xdr:row>
      <xdr:rowOff>28800</xdr:rowOff>
    </xdr:from>
    <xdr:to>
      <xdr:col>10</xdr:col>
      <xdr:colOff>563219</xdr:colOff>
      <xdr:row>12</xdr:row>
      <xdr:rowOff>53648</xdr:rowOff>
    </xdr:to>
    <xdr:sp macro="" textlink="">
      <xdr:nvSpPr>
        <xdr:cNvPr id="24" name="Retângulo 23">
          <a:extLst>
            <a:ext uri="{FF2B5EF4-FFF2-40B4-BE49-F238E27FC236}">
              <a16:creationId xmlns:a16="http://schemas.microsoft.com/office/drawing/2014/main" id="{00000000-0008-0000-0500-000018000000}"/>
            </a:ext>
          </a:extLst>
        </xdr:cNvPr>
        <xdr:cNvSpPr/>
      </xdr:nvSpPr>
      <xdr:spPr>
        <a:xfrm>
          <a:off x="7535315" y="28800"/>
          <a:ext cx="2049984" cy="2219408"/>
        </a:xfrm>
        <a:prstGeom prst="rect">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2</xdr:col>
      <xdr:colOff>28575</xdr:colOff>
      <xdr:row>11</xdr:row>
      <xdr:rowOff>47625</xdr:rowOff>
    </xdr:from>
    <xdr:to>
      <xdr:col>5</xdr:col>
      <xdr:colOff>598170</xdr:colOff>
      <xdr:row>20</xdr:row>
      <xdr:rowOff>125730</xdr:rowOff>
    </xdr:to>
    <xdr:pic>
      <xdr:nvPicPr>
        <xdr:cNvPr id="25" name="Imagem 24">
          <a:extLst>
            <a:ext uri="{FF2B5EF4-FFF2-40B4-BE49-F238E27FC236}">
              <a16:creationId xmlns:a16="http://schemas.microsoft.com/office/drawing/2014/main" id="{00000000-0008-0000-0500-000019000000}"/>
            </a:ext>
          </a:extLst>
        </xdr:cNvPr>
        <xdr:cNvPicPr/>
      </xdr:nvPicPr>
      <xdr:blipFill rotWithShape="1">
        <a:blip xmlns:r="http://schemas.openxmlformats.org/officeDocument/2006/relationships" r:embed="rId1" cstate="print">
          <a:duotone>
            <a:schemeClr val="accent6">
              <a:shade val="45000"/>
              <a:satMod val="135000"/>
            </a:schemeClr>
            <a:prstClr val="white"/>
          </a:duotone>
          <a:extLst>
            <a:ext uri="{BEBA8EAE-BF5A-486C-A8C5-ECC9F3942E4B}">
              <a14:imgProps xmlns:a14="http://schemas.microsoft.com/office/drawing/2010/main">
                <a14:imgLayer r:embed="rId2">
                  <a14:imgEffect>
                    <a14:saturation sat="33000"/>
                  </a14:imgEffect>
                </a14:imgLayer>
              </a14:imgProps>
            </a:ext>
            <a:ext uri="{28A0092B-C50C-407E-A947-70E740481C1C}">
              <a14:useLocalDpi xmlns:a14="http://schemas.microsoft.com/office/drawing/2010/main" val="0"/>
            </a:ext>
          </a:extLst>
        </a:blip>
        <a:srcRect t="25615" r="20914"/>
        <a:stretch/>
      </xdr:blipFill>
      <xdr:spPr bwMode="auto">
        <a:xfrm>
          <a:off x="1438275" y="2059305"/>
          <a:ext cx="5133975" cy="1724025"/>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0</xdr:colOff>
      <xdr:row>11</xdr:row>
      <xdr:rowOff>47625</xdr:rowOff>
    </xdr:from>
    <xdr:to>
      <xdr:col>3</xdr:col>
      <xdr:colOff>516890</xdr:colOff>
      <xdr:row>20</xdr:row>
      <xdr:rowOff>125730</xdr:rowOff>
    </xdr:to>
    <xdr:pic>
      <xdr:nvPicPr>
        <xdr:cNvPr id="26" name="Imagem 25">
          <a:extLst>
            <a:ext uri="{FF2B5EF4-FFF2-40B4-BE49-F238E27FC236}">
              <a16:creationId xmlns:a16="http://schemas.microsoft.com/office/drawing/2014/main" id="{00000000-0008-0000-0500-00001A000000}"/>
            </a:ext>
          </a:extLst>
        </xdr:cNvPr>
        <xdr:cNvPicPr/>
      </xdr:nvPicPr>
      <xdr:blipFill>
        <a:blip xmlns:r="http://schemas.openxmlformats.org/officeDocument/2006/relationships" r:embed="rId3" cstate="print">
          <a:duotone>
            <a:schemeClr val="accent5">
              <a:shade val="45000"/>
              <a:satMod val="135000"/>
            </a:schemeClr>
            <a:prstClr val="white"/>
          </a:duotone>
          <a:extLst>
            <a:ext uri="{BEBA8EAE-BF5A-486C-A8C5-ECC9F3942E4B}">
              <a14:imgProps xmlns:a14="http://schemas.microsoft.com/office/drawing/2010/main">
                <a14:imgLayer r:embed="rId4">
                  <a14:imgEffect>
                    <a14:saturation sat="33000"/>
                  </a14:imgEffect>
                </a14:imgLayer>
              </a14:imgProps>
            </a:ext>
            <a:ext uri="{28A0092B-C50C-407E-A947-70E740481C1C}">
              <a14:useLocalDpi xmlns:a14="http://schemas.microsoft.com/office/drawing/2010/main" val="0"/>
            </a:ext>
          </a:extLst>
        </a:blip>
        <a:stretch>
          <a:fillRect/>
        </a:stretch>
      </xdr:blipFill>
      <xdr:spPr>
        <a:xfrm>
          <a:off x="0" y="2059305"/>
          <a:ext cx="5104130" cy="1724025"/>
        </a:xfrm>
        <a:prstGeom prst="rect">
          <a:avLst/>
        </a:prstGeom>
      </xdr:spPr>
    </xdr:pic>
    <xdr:clientData/>
  </xdr:twoCellAnchor>
  <xdr:twoCellAnchor>
    <xdr:from>
      <xdr:col>5</xdr:col>
      <xdr:colOff>269184</xdr:colOff>
      <xdr:row>44</xdr:row>
      <xdr:rowOff>2366</xdr:rowOff>
    </xdr:from>
    <xdr:to>
      <xdr:col>10</xdr:col>
      <xdr:colOff>595574</xdr:colOff>
      <xdr:row>55</xdr:row>
      <xdr:rowOff>165368</xdr:rowOff>
    </xdr:to>
    <xdr:grpSp>
      <xdr:nvGrpSpPr>
        <xdr:cNvPr id="30" name="Grupo 11">
          <a:extLst>
            <a:ext uri="{FF2B5EF4-FFF2-40B4-BE49-F238E27FC236}">
              <a16:creationId xmlns:a16="http://schemas.microsoft.com/office/drawing/2014/main" id="{00000000-0008-0000-0500-00001E000000}"/>
            </a:ext>
          </a:extLst>
        </xdr:cNvPr>
        <xdr:cNvGrpSpPr/>
      </xdr:nvGrpSpPr>
      <xdr:grpSpPr>
        <a:xfrm>
          <a:off x="2625368" y="12615471"/>
          <a:ext cx="2482549" cy="5246344"/>
          <a:chOff x="-71612" y="0"/>
          <a:chExt cx="7588065" cy="3001811"/>
        </a:xfrm>
      </xdr:grpSpPr>
      <xdr:sp macro="" textlink="">
        <xdr:nvSpPr>
          <xdr:cNvPr id="31" name="Triângulo retângulo 12">
            <a:extLst>
              <a:ext uri="{FF2B5EF4-FFF2-40B4-BE49-F238E27FC236}">
                <a16:creationId xmlns:a16="http://schemas.microsoft.com/office/drawing/2014/main" id="{00000000-0008-0000-0500-00001F000000}"/>
              </a:ext>
            </a:extLst>
          </xdr:cNvPr>
          <xdr:cNvSpPr/>
        </xdr:nvSpPr>
        <xdr:spPr>
          <a:xfrm>
            <a:off x="-71612" y="33820"/>
            <a:ext cx="7552062" cy="2967991"/>
          </a:xfrm>
          <a:prstGeom prst="rtTriangle">
            <a:avLst/>
          </a:prstGeom>
          <a:solidFill>
            <a:srgbClr val="C00000">
              <a:alpha val="30000"/>
            </a:srgbClr>
          </a:solidFill>
          <a:ln w="6032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pt-BR"/>
          </a:p>
        </xdr:txBody>
      </xdr:sp>
      <xdr:sp macro="" textlink="">
        <xdr:nvSpPr>
          <xdr:cNvPr id="32" name="Triângulo retângulo 13">
            <a:extLst>
              <a:ext uri="{FF2B5EF4-FFF2-40B4-BE49-F238E27FC236}">
                <a16:creationId xmlns:a16="http://schemas.microsoft.com/office/drawing/2014/main" id="{00000000-0008-0000-0500-000020000000}"/>
              </a:ext>
            </a:extLst>
          </xdr:cNvPr>
          <xdr:cNvSpPr/>
        </xdr:nvSpPr>
        <xdr:spPr>
          <a:xfrm rot="10800000">
            <a:off x="-35987" y="0"/>
            <a:ext cx="7552440" cy="2968262"/>
          </a:xfrm>
          <a:prstGeom prst="rtTriangle">
            <a:avLst/>
          </a:prstGeom>
          <a:solidFill>
            <a:schemeClr val="accent5">
              <a:alpha val="30000"/>
            </a:schemeClr>
          </a:solidFill>
          <a:ln w="6032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pt-BR"/>
          </a:p>
        </xdr:txBody>
      </xdr:sp>
    </xdr:grpSp>
    <xdr:clientData/>
  </xdr:twoCellAnchor>
  <xdr:twoCellAnchor editAs="oneCell">
    <xdr:from>
      <xdr:col>2</xdr:col>
      <xdr:colOff>525531</xdr:colOff>
      <xdr:row>11</xdr:row>
      <xdr:rowOff>49697</xdr:rowOff>
    </xdr:from>
    <xdr:to>
      <xdr:col>6</xdr:col>
      <xdr:colOff>378777</xdr:colOff>
      <xdr:row>21</xdr:row>
      <xdr:rowOff>33133</xdr:rowOff>
    </xdr:to>
    <xdr:pic>
      <xdr:nvPicPr>
        <xdr:cNvPr id="34" name="Imagem 33">
          <a:extLst>
            <a:ext uri="{FF2B5EF4-FFF2-40B4-BE49-F238E27FC236}">
              <a16:creationId xmlns:a16="http://schemas.microsoft.com/office/drawing/2014/main" id="{00000000-0008-0000-0500-000022000000}"/>
            </a:ext>
          </a:extLst>
        </xdr:cNvPr>
        <xdr:cNvPicPr/>
      </xdr:nvPicPr>
      <xdr:blipFill rotWithShape="1">
        <a:blip xmlns:r="http://schemas.openxmlformats.org/officeDocument/2006/relationships" r:embed="rId5" cstate="print">
          <a:duotone>
            <a:schemeClr val="accent6">
              <a:shade val="45000"/>
              <a:satMod val="135000"/>
            </a:schemeClr>
            <a:prstClr val="white"/>
          </a:duotone>
          <a:extLst>
            <a:ext uri="{BEBA8EAE-BF5A-486C-A8C5-ECC9F3942E4B}">
              <a14:imgProps xmlns:a14="http://schemas.microsoft.com/office/drawing/2010/main">
                <a14:imgLayer r:embed="rId6">
                  <a14:imgEffect>
                    <a14:saturation sat="33000"/>
                  </a14:imgEffect>
                </a14:imgLayer>
              </a14:imgProps>
            </a:ext>
            <a:ext uri="{28A0092B-C50C-407E-A947-70E740481C1C}">
              <a14:useLocalDpi xmlns:a14="http://schemas.microsoft.com/office/drawing/2010/main" val="0"/>
            </a:ext>
          </a:extLst>
        </a:blip>
        <a:srcRect t="25615" r="20914"/>
        <a:stretch/>
      </xdr:blipFill>
      <xdr:spPr bwMode="auto">
        <a:xfrm>
          <a:off x="1935231" y="2061377"/>
          <a:ext cx="2811310" cy="1812236"/>
        </a:xfrm>
        <a:prstGeom prst="rect">
          <a:avLst/>
        </a:prstGeom>
        <a:ln>
          <a:noFill/>
        </a:ln>
        <a:extLst>
          <a:ext uri="{53640926-AAD7-44D8-BBD7-CCE9431645EC}">
            <a14:shadowObscured xmlns:a14="http://schemas.microsoft.com/office/drawing/2010/main"/>
          </a:ext>
        </a:extLst>
      </xdr:spPr>
    </xdr:pic>
    <xdr:clientData/>
  </xdr:twoCellAnchor>
  <xdr:twoCellAnchor>
    <xdr:from>
      <xdr:col>6</xdr:col>
      <xdr:colOff>554932</xdr:colOff>
      <xdr:row>11</xdr:row>
      <xdr:rowOff>44503</xdr:rowOff>
    </xdr:from>
    <xdr:to>
      <xdr:col>10</xdr:col>
      <xdr:colOff>552889</xdr:colOff>
      <xdr:row>21</xdr:row>
      <xdr:rowOff>45138</xdr:rowOff>
    </xdr:to>
    <xdr:pic>
      <xdr:nvPicPr>
        <xdr:cNvPr id="35" name="Imagem 34">
          <a:extLst>
            <a:ext uri="{FF2B5EF4-FFF2-40B4-BE49-F238E27FC236}">
              <a16:creationId xmlns:a16="http://schemas.microsoft.com/office/drawing/2014/main" id="{00000000-0008-0000-0500-000023000000}"/>
            </a:ext>
          </a:extLst>
        </xdr:cNvPr>
        <xdr:cNvPicPr/>
      </xdr:nvPicPr>
      <xdr:blipFill rotWithShape="1">
        <a:blip xmlns:r="http://schemas.openxmlformats.org/officeDocument/2006/relationships" r:embed="rId7">
          <a:duotone>
            <a:prstClr val="black"/>
            <a:schemeClr val="accent4">
              <a:tint val="45000"/>
              <a:satMod val="400000"/>
            </a:schemeClr>
          </a:duotone>
          <a:extLst>
            <a:ext uri="{BEBA8EAE-BF5A-486C-A8C5-ECC9F3942E4B}">
              <a14:imgProps xmlns:a14="http://schemas.microsoft.com/office/drawing/2010/main">
                <a14:imgLayer r:embed="rId8">
                  <a14:imgEffect>
                    <a14:saturation sat="200000"/>
                  </a14:imgEffect>
                </a14:imgLayer>
              </a14:imgProps>
            </a:ext>
            <a:ext uri="{28A0092B-C50C-407E-A947-70E740481C1C}">
              <a14:useLocalDpi xmlns:a14="http://schemas.microsoft.com/office/drawing/2010/main" val="0"/>
            </a:ext>
          </a:extLst>
        </a:blip>
        <a:srcRect l="8675"/>
        <a:stretch/>
      </xdr:blipFill>
      <xdr:spPr bwMode="auto">
        <a:xfrm>
          <a:off x="7138612" y="2056183"/>
          <a:ext cx="2436357" cy="1829435"/>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0</xdr:colOff>
      <xdr:row>0</xdr:row>
      <xdr:rowOff>0</xdr:rowOff>
    </xdr:from>
    <xdr:to>
      <xdr:col>6</xdr:col>
      <xdr:colOff>1132</xdr:colOff>
      <xdr:row>20</xdr:row>
      <xdr:rowOff>180975</xdr:rowOff>
    </xdr:to>
    <xdr:grpSp>
      <xdr:nvGrpSpPr>
        <xdr:cNvPr id="36" name="Grupo 4">
          <a:extLst>
            <a:ext uri="{FF2B5EF4-FFF2-40B4-BE49-F238E27FC236}">
              <a16:creationId xmlns:a16="http://schemas.microsoft.com/office/drawing/2014/main" id="{00000000-0008-0000-0500-000024000000}"/>
            </a:ext>
          </a:extLst>
        </xdr:cNvPr>
        <xdr:cNvGrpSpPr/>
      </xdr:nvGrpSpPr>
      <xdr:grpSpPr>
        <a:xfrm>
          <a:off x="0" y="0"/>
          <a:ext cx="2748343" cy="3499686"/>
          <a:chOff x="-180010" y="-17159"/>
          <a:chExt cx="7669642" cy="4394180"/>
        </a:xfrm>
      </xdr:grpSpPr>
      <xdr:sp macro="" textlink="">
        <xdr:nvSpPr>
          <xdr:cNvPr id="37" name="Triângulo retângulo 5">
            <a:extLst>
              <a:ext uri="{FF2B5EF4-FFF2-40B4-BE49-F238E27FC236}">
                <a16:creationId xmlns:a16="http://schemas.microsoft.com/office/drawing/2014/main" id="{00000000-0008-0000-0500-000025000000}"/>
              </a:ext>
            </a:extLst>
          </xdr:cNvPr>
          <xdr:cNvSpPr/>
        </xdr:nvSpPr>
        <xdr:spPr>
          <a:xfrm>
            <a:off x="-119354" y="11876"/>
            <a:ext cx="7552059" cy="4327162"/>
          </a:xfrm>
          <a:prstGeom prst="rtTriangle">
            <a:avLst/>
          </a:prstGeom>
          <a:solidFill>
            <a:srgbClr val="C00000">
              <a:alpha val="30000"/>
            </a:srgbClr>
          </a:solidFill>
          <a:ln w="6032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pt-BR"/>
          </a:p>
        </xdr:txBody>
      </xdr:sp>
      <xdr:sp macro="" textlink="">
        <xdr:nvSpPr>
          <xdr:cNvPr id="38" name="Triângulo retângulo 6">
            <a:extLst>
              <a:ext uri="{FF2B5EF4-FFF2-40B4-BE49-F238E27FC236}">
                <a16:creationId xmlns:a16="http://schemas.microsoft.com/office/drawing/2014/main" id="{00000000-0008-0000-0500-000026000000}"/>
              </a:ext>
            </a:extLst>
          </xdr:cNvPr>
          <xdr:cNvSpPr/>
        </xdr:nvSpPr>
        <xdr:spPr>
          <a:xfrm rot="10800000">
            <a:off x="-180010" y="-17159"/>
            <a:ext cx="7669642" cy="4394180"/>
          </a:xfrm>
          <a:prstGeom prst="rtTriangle">
            <a:avLst/>
          </a:prstGeom>
          <a:solidFill>
            <a:schemeClr val="accent5">
              <a:alpha val="30000"/>
            </a:schemeClr>
          </a:solidFill>
          <a:ln w="6032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pt-BR"/>
          </a:p>
        </xdr:txBody>
      </xdr:sp>
    </xdr:grpSp>
    <xdr:clientData/>
  </xdr:twoCellAnchor>
  <xdr:twoCellAnchor>
    <xdr:from>
      <xdr:col>0</xdr:col>
      <xdr:colOff>0</xdr:colOff>
      <xdr:row>0</xdr:row>
      <xdr:rowOff>0</xdr:rowOff>
    </xdr:from>
    <xdr:to>
      <xdr:col>10</xdr:col>
      <xdr:colOff>580717</xdr:colOff>
      <xdr:row>55</xdr:row>
      <xdr:rowOff>171450</xdr:rowOff>
    </xdr:to>
    <xdr:sp macro="" textlink="">
      <xdr:nvSpPr>
        <xdr:cNvPr id="40" name="Retângulo 39">
          <a:extLst>
            <a:ext uri="{FF2B5EF4-FFF2-40B4-BE49-F238E27FC236}">
              <a16:creationId xmlns:a16="http://schemas.microsoft.com/office/drawing/2014/main" id="{00000000-0008-0000-0500-000028000000}"/>
            </a:ext>
          </a:extLst>
        </xdr:cNvPr>
        <xdr:cNvSpPr/>
      </xdr:nvSpPr>
      <xdr:spPr>
        <a:xfrm>
          <a:off x="0" y="0"/>
          <a:ext cx="9602797" cy="10595610"/>
        </a:xfrm>
        <a:prstGeom prst="rect">
          <a:avLst/>
        </a:prstGeom>
        <a:noFill/>
        <a:ln w="6032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pt-BR"/>
        </a:p>
      </xdr:txBody>
    </xdr:sp>
    <xdr:clientData/>
  </xdr:twoCellAnchor>
  <xdr:oneCellAnchor>
    <xdr:from>
      <xdr:col>0</xdr:col>
      <xdr:colOff>37233</xdr:colOff>
      <xdr:row>16</xdr:row>
      <xdr:rowOff>49768</xdr:rowOff>
    </xdr:from>
    <xdr:ext cx="5734051" cy="1970732"/>
    <xdr:sp macro="" textlink="">
      <xdr:nvSpPr>
        <xdr:cNvPr id="42" name="Retângulo 41">
          <a:extLst>
            <a:ext uri="{FF2B5EF4-FFF2-40B4-BE49-F238E27FC236}">
              <a16:creationId xmlns:a16="http://schemas.microsoft.com/office/drawing/2014/main" id="{00000000-0008-0000-0500-00002A000000}"/>
            </a:ext>
          </a:extLst>
        </xdr:cNvPr>
        <xdr:cNvSpPr/>
      </xdr:nvSpPr>
      <xdr:spPr>
        <a:xfrm>
          <a:off x="37233" y="2975848"/>
          <a:ext cx="5734051" cy="1970732"/>
        </a:xfrm>
        <a:prstGeom prst="rect">
          <a:avLst/>
        </a:prstGeom>
        <a:noFill/>
      </xdr:spPr>
      <xdr:txBody>
        <a:bodyPr wrap="square" lIns="91440" tIns="45720" rIns="91440" bIns="45720" anchor="ctr">
          <a:spAutoFit/>
        </a:bodyPr>
        <a:lstStyle/>
        <a:p>
          <a:pPr algn="ctr"/>
          <a:r>
            <a:rPr lang="pt-BR" sz="4000" b="1" cap="none" spc="0">
              <a:ln w="22225">
                <a:solidFill>
                  <a:schemeClr val="accent2"/>
                </a:solidFill>
                <a:prstDash val="solid"/>
              </a:ln>
              <a:solidFill>
                <a:schemeClr val="accent2">
                  <a:lumMod val="40000"/>
                  <a:lumOff val="60000"/>
                </a:schemeClr>
              </a:solidFill>
              <a:effectLst/>
            </a:rPr>
            <a:t>TABELA REFERENCIAL </a:t>
          </a:r>
        </a:p>
        <a:p>
          <a:pPr algn="ctr"/>
          <a:r>
            <a:rPr lang="pt-BR" sz="4000" b="1" cap="none" spc="0">
              <a:ln w="22225">
                <a:solidFill>
                  <a:schemeClr val="accent2"/>
                </a:solidFill>
                <a:prstDash val="solid"/>
              </a:ln>
              <a:solidFill>
                <a:schemeClr val="accent2">
                  <a:lumMod val="40000"/>
                  <a:lumOff val="60000"/>
                </a:schemeClr>
              </a:solidFill>
              <a:effectLst/>
            </a:rPr>
            <a:t>DE OBRAS </a:t>
          </a:r>
        </a:p>
        <a:p>
          <a:pPr algn="ctr"/>
          <a:r>
            <a:rPr lang="pt-BR" sz="4000" b="1" cap="none" spc="0">
              <a:ln w="22225">
                <a:solidFill>
                  <a:schemeClr val="accent2"/>
                </a:solidFill>
                <a:prstDash val="solid"/>
              </a:ln>
              <a:solidFill>
                <a:schemeClr val="accent2">
                  <a:lumMod val="40000"/>
                  <a:lumOff val="60000"/>
                </a:schemeClr>
              </a:solidFill>
              <a:effectLst/>
            </a:rPr>
            <a:t>RODOVIÁRIAS</a:t>
          </a:r>
        </a:p>
      </xdr:txBody>
    </xdr:sp>
    <xdr:clientData/>
  </xdr:oneCellAnchor>
  <xdr:twoCellAnchor editAs="oneCell">
    <xdr:from>
      <xdr:col>0</xdr:col>
      <xdr:colOff>0</xdr:colOff>
      <xdr:row>0</xdr:row>
      <xdr:rowOff>9525</xdr:rowOff>
    </xdr:from>
    <xdr:to>
      <xdr:col>8</xdr:col>
      <xdr:colOff>597568</xdr:colOff>
      <xdr:row>4</xdr:row>
      <xdr:rowOff>114300</xdr:rowOff>
    </xdr:to>
    <xdr:pic>
      <xdr:nvPicPr>
        <xdr:cNvPr id="43" name="Picture 1">
          <a:extLst>
            <a:ext uri="{FF2B5EF4-FFF2-40B4-BE49-F238E27FC236}">
              <a16:creationId xmlns:a16="http://schemas.microsoft.com/office/drawing/2014/main" id="{00000000-0008-0000-0500-00002B000000}"/>
            </a:ext>
          </a:extLst>
        </xdr:cNvPr>
        <xdr:cNvPicPr>
          <a:picLocks noChangeAspect="1"/>
        </xdr:cNvPicPr>
      </xdr:nvPicPr>
      <xdr:blipFill>
        <a:blip xmlns:r="http://schemas.openxmlformats.org/officeDocument/2006/relationships" r:embed="rId9"/>
        <a:stretch>
          <a:fillRect/>
        </a:stretch>
      </xdr:blipFill>
      <xdr:spPr>
        <a:xfrm>
          <a:off x="0" y="9525"/>
          <a:ext cx="3924300" cy="866775"/>
        </a:xfrm>
        <a:prstGeom prst="rect">
          <a:avLst/>
        </a:prstGeom>
        <a:ln w="9525" cmpd="sng">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304800</xdr:colOff>
      <xdr:row>4</xdr:row>
      <xdr:rowOff>0</xdr:rowOff>
    </xdr:to>
    <xdr:pic>
      <xdr:nvPicPr>
        <xdr:cNvPr id="2" name="Picture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0208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0</xdr:row>
      <xdr:rowOff>0</xdr:rowOff>
    </xdr:from>
    <xdr:to>
      <xdr:col>13</xdr:col>
      <xdr:colOff>304800</xdr:colOff>
      <xdr:row>4</xdr:row>
      <xdr:rowOff>0</xdr:rowOff>
    </xdr:to>
    <xdr:pic>
      <xdr:nvPicPr>
        <xdr:cNvPr id="3" name="Picture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62600" y="0"/>
          <a:ext cx="9296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304800</xdr:colOff>
      <xdr:row>4</xdr:row>
      <xdr:rowOff>0</xdr:rowOff>
    </xdr:to>
    <xdr:pic>
      <xdr:nvPicPr>
        <xdr:cNvPr id="4" name="Picture1">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0208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0</xdr:row>
      <xdr:rowOff>0</xdr:rowOff>
    </xdr:from>
    <xdr:to>
      <xdr:col>13</xdr:col>
      <xdr:colOff>304800</xdr:colOff>
      <xdr:row>4</xdr:row>
      <xdr:rowOff>0</xdr:rowOff>
    </xdr:to>
    <xdr:pic>
      <xdr:nvPicPr>
        <xdr:cNvPr id="5" name="Picture2">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62600" y="0"/>
          <a:ext cx="9296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304800</xdr:colOff>
      <xdr:row>4</xdr:row>
      <xdr:rowOff>0</xdr:rowOff>
    </xdr:to>
    <xdr:pic>
      <xdr:nvPicPr>
        <xdr:cNvPr id="6" name="Picture1">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0208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0</xdr:row>
      <xdr:rowOff>0</xdr:rowOff>
    </xdr:from>
    <xdr:to>
      <xdr:col>13</xdr:col>
      <xdr:colOff>304800</xdr:colOff>
      <xdr:row>4</xdr:row>
      <xdr:rowOff>0</xdr:rowOff>
    </xdr:to>
    <xdr:pic>
      <xdr:nvPicPr>
        <xdr:cNvPr id="7" name="Picture2">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62600" y="0"/>
          <a:ext cx="9296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304800</xdr:colOff>
      <xdr:row>4</xdr:row>
      <xdr:rowOff>0</xdr:rowOff>
    </xdr:to>
    <xdr:pic>
      <xdr:nvPicPr>
        <xdr:cNvPr id="8" name="Picture1">
          <a:extLst>
            <a:ext uri="{FF2B5EF4-FFF2-40B4-BE49-F238E27FC236}">
              <a16:creationId xmlns:a16="http://schemas.microsoft.com/office/drawing/2014/main" id="{00000000-0008-0000-06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0208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0</xdr:row>
      <xdr:rowOff>0</xdr:rowOff>
    </xdr:from>
    <xdr:to>
      <xdr:col>13</xdr:col>
      <xdr:colOff>304800</xdr:colOff>
      <xdr:row>4</xdr:row>
      <xdr:rowOff>0</xdr:rowOff>
    </xdr:to>
    <xdr:pic>
      <xdr:nvPicPr>
        <xdr:cNvPr id="9" name="Picture2">
          <a:extLst>
            <a:ext uri="{FF2B5EF4-FFF2-40B4-BE49-F238E27FC236}">
              <a16:creationId xmlns:a16="http://schemas.microsoft.com/office/drawing/2014/main" id="{00000000-0008-0000-06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62600" y="0"/>
          <a:ext cx="9296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3</xdr:col>
      <xdr:colOff>0</xdr:colOff>
      <xdr:row>5</xdr:row>
      <xdr:rowOff>0</xdr:rowOff>
    </xdr:to>
    <xdr:pic>
      <xdr:nvPicPr>
        <xdr:cNvPr id="10" name="Picture1">
          <a:extLst>
            <a:ext uri="{FF2B5EF4-FFF2-40B4-BE49-F238E27FC236}">
              <a16:creationId xmlns:a16="http://schemas.microsoft.com/office/drawing/2014/main" id="{00000000-0008-0000-06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69720" cy="601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0</xdr:row>
      <xdr:rowOff>0</xdr:rowOff>
    </xdr:from>
    <xdr:to>
      <xdr:col>14</xdr:col>
      <xdr:colOff>0</xdr:colOff>
      <xdr:row>5</xdr:row>
      <xdr:rowOff>0</xdr:rowOff>
    </xdr:to>
    <xdr:pic>
      <xdr:nvPicPr>
        <xdr:cNvPr id="11" name="Picture2">
          <a:extLst>
            <a:ext uri="{FF2B5EF4-FFF2-40B4-BE49-F238E27FC236}">
              <a16:creationId xmlns:a16="http://schemas.microsoft.com/office/drawing/2014/main" id="{00000000-0008-0000-06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62600" y="0"/>
          <a:ext cx="1562100" cy="601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3</xdr:col>
      <xdr:colOff>0</xdr:colOff>
      <xdr:row>5</xdr:row>
      <xdr:rowOff>0</xdr:rowOff>
    </xdr:to>
    <xdr:pic>
      <xdr:nvPicPr>
        <xdr:cNvPr id="12" name="Picture1">
          <a:extLst>
            <a:ext uri="{FF2B5EF4-FFF2-40B4-BE49-F238E27FC236}">
              <a16:creationId xmlns:a16="http://schemas.microsoft.com/office/drawing/2014/main" id="{00000000-0008-0000-06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69720" cy="601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0</xdr:row>
      <xdr:rowOff>0</xdr:rowOff>
    </xdr:from>
    <xdr:to>
      <xdr:col>14</xdr:col>
      <xdr:colOff>0</xdr:colOff>
      <xdr:row>5</xdr:row>
      <xdr:rowOff>0</xdr:rowOff>
    </xdr:to>
    <xdr:pic>
      <xdr:nvPicPr>
        <xdr:cNvPr id="13" name="Picture2">
          <a:extLst>
            <a:ext uri="{FF2B5EF4-FFF2-40B4-BE49-F238E27FC236}">
              <a16:creationId xmlns:a16="http://schemas.microsoft.com/office/drawing/2014/main" id="{00000000-0008-0000-06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62600" y="0"/>
          <a:ext cx="1562100" cy="601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3</xdr:col>
      <xdr:colOff>0</xdr:colOff>
      <xdr:row>5</xdr:row>
      <xdr:rowOff>0</xdr:rowOff>
    </xdr:to>
    <xdr:pic>
      <xdr:nvPicPr>
        <xdr:cNvPr id="14" name="Picture1">
          <a:extLst>
            <a:ext uri="{FF2B5EF4-FFF2-40B4-BE49-F238E27FC236}">
              <a16:creationId xmlns:a16="http://schemas.microsoft.com/office/drawing/2014/main" id="{00000000-0008-0000-06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69720" cy="601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0</xdr:row>
      <xdr:rowOff>0</xdr:rowOff>
    </xdr:from>
    <xdr:to>
      <xdr:col>14</xdr:col>
      <xdr:colOff>0</xdr:colOff>
      <xdr:row>5</xdr:row>
      <xdr:rowOff>0</xdr:rowOff>
    </xdr:to>
    <xdr:pic>
      <xdr:nvPicPr>
        <xdr:cNvPr id="15" name="Picture2">
          <a:extLst>
            <a:ext uri="{FF2B5EF4-FFF2-40B4-BE49-F238E27FC236}">
              <a16:creationId xmlns:a16="http://schemas.microsoft.com/office/drawing/2014/main" id="{00000000-0008-0000-06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62600" y="0"/>
          <a:ext cx="1562100" cy="601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3</xdr:col>
      <xdr:colOff>0</xdr:colOff>
      <xdr:row>5</xdr:row>
      <xdr:rowOff>0</xdr:rowOff>
    </xdr:to>
    <xdr:pic>
      <xdr:nvPicPr>
        <xdr:cNvPr id="16" name="Picture1">
          <a:extLst>
            <a:ext uri="{FF2B5EF4-FFF2-40B4-BE49-F238E27FC236}">
              <a16:creationId xmlns:a16="http://schemas.microsoft.com/office/drawing/2014/main" id="{00000000-0008-0000-06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69720" cy="601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0</xdr:row>
      <xdr:rowOff>0</xdr:rowOff>
    </xdr:from>
    <xdr:to>
      <xdr:col>14</xdr:col>
      <xdr:colOff>0</xdr:colOff>
      <xdr:row>5</xdr:row>
      <xdr:rowOff>0</xdr:rowOff>
    </xdr:to>
    <xdr:pic>
      <xdr:nvPicPr>
        <xdr:cNvPr id="17" name="Picture2">
          <a:extLst>
            <a:ext uri="{FF2B5EF4-FFF2-40B4-BE49-F238E27FC236}">
              <a16:creationId xmlns:a16="http://schemas.microsoft.com/office/drawing/2014/main" id="{00000000-0008-0000-06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62600" y="0"/>
          <a:ext cx="1562100" cy="601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3</xdr:col>
      <xdr:colOff>0</xdr:colOff>
      <xdr:row>5</xdr:row>
      <xdr:rowOff>1905</xdr:rowOff>
    </xdr:to>
    <xdr:pic>
      <xdr:nvPicPr>
        <xdr:cNvPr id="18" name="Picture 1">
          <a:extLst>
            <a:ext uri="{FF2B5EF4-FFF2-40B4-BE49-F238E27FC236}">
              <a16:creationId xmlns:a16="http://schemas.microsoft.com/office/drawing/2014/main" id="{00000000-0008-0000-0600-000012000000}"/>
            </a:ext>
          </a:extLst>
        </xdr:cNvPr>
        <xdr:cNvPicPr/>
      </xdr:nvPicPr>
      <xdr:blipFill rotWithShape="1">
        <a:blip xmlns:r="http://schemas.openxmlformats.org/officeDocument/2006/relationships" r:embed="rId1"/>
        <a:stretch>
          <a:fillRect/>
        </a:stretch>
      </xdr:blipFill>
      <xdr:spPr>
        <a:xfrm>
          <a:off x="0" y="0"/>
          <a:ext cx="1554480" cy="603885"/>
        </a:xfrm>
        <a:prstGeom prst="rect">
          <a:avLst/>
        </a:prstGeom>
      </xdr:spPr>
    </xdr:pic>
    <xdr:clientData/>
  </xdr:twoCellAnchor>
  <xdr:twoCellAnchor editAs="oneCell">
    <xdr:from>
      <xdr:col>11</xdr:col>
      <xdr:colOff>0</xdr:colOff>
      <xdr:row>0</xdr:row>
      <xdr:rowOff>0</xdr:rowOff>
    </xdr:from>
    <xdr:to>
      <xdr:col>14</xdr:col>
      <xdr:colOff>0</xdr:colOff>
      <xdr:row>5</xdr:row>
      <xdr:rowOff>1905</xdr:rowOff>
    </xdr:to>
    <xdr:pic>
      <xdr:nvPicPr>
        <xdr:cNvPr id="19" name="Picture 2">
          <a:extLst>
            <a:ext uri="{FF2B5EF4-FFF2-40B4-BE49-F238E27FC236}">
              <a16:creationId xmlns:a16="http://schemas.microsoft.com/office/drawing/2014/main" id="{00000000-0008-0000-0600-000013000000}"/>
            </a:ext>
          </a:extLst>
        </xdr:cNvPr>
        <xdr:cNvPicPr/>
      </xdr:nvPicPr>
      <xdr:blipFill rotWithShape="1">
        <a:blip xmlns:r="http://schemas.openxmlformats.org/officeDocument/2006/relationships" r:embed="rId2"/>
        <a:stretch>
          <a:fillRect/>
        </a:stretch>
      </xdr:blipFill>
      <xdr:spPr>
        <a:xfrm>
          <a:off x="5562600" y="0"/>
          <a:ext cx="1539240" cy="603885"/>
        </a:xfrm>
        <a:prstGeom prst="rect">
          <a:avLst/>
        </a:prstGeom>
      </xdr:spPr>
    </xdr:pic>
    <xdr:clientData/>
  </xdr:twoCellAnchor>
  <xdr:twoCellAnchor editAs="oneCell">
    <xdr:from>
      <xdr:col>0</xdr:col>
      <xdr:colOff>0</xdr:colOff>
      <xdr:row>0</xdr:row>
      <xdr:rowOff>0</xdr:rowOff>
    </xdr:from>
    <xdr:to>
      <xdr:col>3</xdr:col>
      <xdr:colOff>0</xdr:colOff>
      <xdr:row>5</xdr:row>
      <xdr:rowOff>0</xdr:rowOff>
    </xdr:to>
    <xdr:pic>
      <xdr:nvPicPr>
        <xdr:cNvPr id="20" name="Picture 1">
          <a:extLst>
            <a:ext uri="{FF2B5EF4-FFF2-40B4-BE49-F238E27FC236}">
              <a16:creationId xmlns:a16="http://schemas.microsoft.com/office/drawing/2014/main" id="{00000000-0008-0000-0600-000014000000}"/>
            </a:ext>
          </a:extLst>
        </xdr:cNvPr>
        <xdr:cNvPicPr/>
      </xdr:nvPicPr>
      <xdr:blipFill rotWithShape="1">
        <a:blip xmlns:r="http://schemas.openxmlformats.org/officeDocument/2006/relationships" r:embed="rId1"/>
        <a:stretch>
          <a:fillRect/>
        </a:stretch>
      </xdr:blipFill>
      <xdr:spPr>
        <a:xfrm>
          <a:off x="0" y="0"/>
          <a:ext cx="1524000" cy="619125"/>
        </a:xfrm>
        <a:prstGeom prst="rect">
          <a:avLst/>
        </a:prstGeom>
      </xdr:spPr>
    </xdr:pic>
    <xdr:clientData/>
  </xdr:twoCellAnchor>
  <xdr:twoCellAnchor editAs="oneCell">
    <xdr:from>
      <xdr:col>11</xdr:col>
      <xdr:colOff>0</xdr:colOff>
      <xdr:row>0</xdr:row>
      <xdr:rowOff>0</xdr:rowOff>
    </xdr:from>
    <xdr:to>
      <xdr:col>14</xdr:col>
      <xdr:colOff>0</xdr:colOff>
      <xdr:row>5</xdr:row>
      <xdr:rowOff>0</xdr:rowOff>
    </xdr:to>
    <xdr:pic>
      <xdr:nvPicPr>
        <xdr:cNvPr id="21" name="Picture 2">
          <a:extLst>
            <a:ext uri="{FF2B5EF4-FFF2-40B4-BE49-F238E27FC236}">
              <a16:creationId xmlns:a16="http://schemas.microsoft.com/office/drawing/2014/main" id="{00000000-0008-0000-0600-000015000000}"/>
            </a:ext>
          </a:extLst>
        </xdr:cNvPr>
        <xdr:cNvPicPr/>
      </xdr:nvPicPr>
      <xdr:blipFill rotWithShape="1">
        <a:blip xmlns:r="http://schemas.openxmlformats.org/officeDocument/2006/relationships" r:embed="rId2"/>
        <a:stretch>
          <a:fillRect/>
        </a:stretch>
      </xdr:blipFill>
      <xdr:spPr>
        <a:xfrm>
          <a:off x="5419725" y="0"/>
          <a:ext cx="1524000" cy="619125"/>
        </a:xfrm>
        <a:prstGeom prst="rect">
          <a:avLst/>
        </a:prstGeom>
      </xdr:spPr>
    </xdr:pic>
    <xdr:clientData/>
  </xdr:twoCellAnchor>
  <xdr:twoCellAnchor editAs="oneCell">
    <xdr:from>
      <xdr:col>0</xdr:col>
      <xdr:colOff>0</xdr:colOff>
      <xdr:row>0</xdr:row>
      <xdr:rowOff>0</xdr:rowOff>
    </xdr:from>
    <xdr:to>
      <xdr:col>3</xdr:col>
      <xdr:colOff>0</xdr:colOff>
      <xdr:row>5</xdr:row>
      <xdr:rowOff>0</xdr:rowOff>
    </xdr:to>
    <xdr:pic>
      <xdr:nvPicPr>
        <xdr:cNvPr id="22" name="Picture 1">
          <a:extLst>
            <a:ext uri="{FF2B5EF4-FFF2-40B4-BE49-F238E27FC236}">
              <a16:creationId xmlns:a16="http://schemas.microsoft.com/office/drawing/2014/main" id="{00000000-0008-0000-0600-000016000000}"/>
            </a:ext>
          </a:extLst>
        </xdr:cNvPr>
        <xdr:cNvPicPr/>
      </xdr:nvPicPr>
      <xdr:blipFill rotWithShape="1">
        <a:blip xmlns:r="http://schemas.openxmlformats.org/officeDocument/2006/relationships" r:embed="rId1"/>
        <a:stretch>
          <a:fillRect/>
        </a:stretch>
      </xdr:blipFill>
      <xdr:spPr>
        <a:xfrm>
          <a:off x="0" y="0"/>
          <a:ext cx="1524000" cy="619125"/>
        </a:xfrm>
        <a:prstGeom prst="rect">
          <a:avLst/>
        </a:prstGeom>
      </xdr:spPr>
    </xdr:pic>
    <xdr:clientData/>
  </xdr:twoCellAnchor>
  <xdr:twoCellAnchor editAs="oneCell">
    <xdr:from>
      <xdr:col>11</xdr:col>
      <xdr:colOff>0</xdr:colOff>
      <xdr:row>0</xdr:row>
      <xdr:rowOff>0</xdr:rowOff>
    </xdr:from>
    <xdr:to>
      <xdr:col>14</xdr:col>
      <xdr:colOff>0</xdr:colOff>
      <xdr:row>5</xdr:row>
      <xdr:rowOff>0</xdr:rowOff>
    </xdr:to>
    <xdr:pic>
      <xdr:nvPicPr>
        <xdr:cNvPr id="23" name="Picture 2">
          <a:extLst>
            <a:ext uri="{FF2B5EF4-FFF2-40B4-BE49-F238E27FC236}">
              <a16:creationId xmlns:a16="http://schemas.microsoft.com/office/drawing/2014/main" id="{00000000-0008-0000-0600-000017000000}"/>
            </a:ext>
          </a:extLst>
        </xdr:cNvPr>
        <xdr:cNvPicPr/>
      </xdr:nvPicPr>
      <xdr:blipFill rotWithShape="1">
        <a:blip xmlns:r="http://schemas.openxmlformats.org/officeDocument/2006/relationships" r:embed="rId2"/>
        <a:stretch>
          <a:fillRect/>
        </a:stretch>
      </xdr:blipFill>
      <xdr:spPr>
        <a:xfrm>
          <a:off x="5419725" y="0"/>
          <a:ext cx="1524000" cy="619125"/>
        </a:xfrm>
        <a:prstGeom prst="rect">
          <a:avLst/>
        </a:prstGeom>
      </xdr:spPr>
    </xdr:pic>
    <xdr:clientData/>
  </xdr:twoCellAnchor>
  <xdr:twoCellAnchor editAs="oneCell">
    <xdr:from>
      <xdr:col>0</xdr:col>
      <xdr:colOff>0</xdr:colOff>
      <xdr:row>0</xdr:row>
      <xdr:rowOff>0</xdr:rowOff>
    </xdr:from>
    <xdr:to>
      <xdr:col>3</xdr:col>
      <xdr:colOff>0</xdr:colOff>
      <xdr:row>5</xdr:row>
      <xdr:rowOff>0</xdr:rowOff>
    </xdr:to>
    <xdr:pic>
      <xdr:nvPicPr>
        <xdr:cNvPr id="24" name="Picture 1">
          <a:extLst>
            <a:ext uri="{FF2B5EF4-FFF2-40B4-BE49-F238E27FC236}">
              <a16:creationId xmlns:a16="http://schemas.microsoft.com/office/drawing/2014/main" id="{00000000-0008-0000-0600-000018000000}"/>
            </a:ext>
          </a:extLst>
        </xdr:cNvPr>
        <xdr:cNvPicPr/>
      </xdr:nvPicPr>
      <xdr:blipFill rotWithShape="1">
        <a:blip xmlns:r="http://schemas.openxmlformats.org/officeDocument/2006/relationships" r:embed="rId1"/>
        <a:stretch>
          <a:fillRect/>
        </a:stretch>
      </xdr:blipFill>
      <xdr:spPr>
        <a:xfrm>
          <a:off x="0" y="0"/>
          <a:ext cx="1524000" cy="619125"/>
        </a:xfrm>
        <a:prstGeom prst="rect">
          <a:avLst/>
        </a:prstGeom>
      </xdr:spPr>
    </xdr:pic>
    <xdr:clientData/>
  </xdr:twoCellAnchor>
  <xdr:twoCellAnchor editAs="oneCell">
    <xdr:from>
      <xdr:col>11</xdr:col>
      <xdr:colOff>0</xdr:colOff>
      <xdr:row>0</xdr:row>
      <xdr:rowOff>0</xdr:rowOff>
    </xdr:from>
    <xdr:to>
      <xdr:col>14</xdr:col>
      <xdr:colOff>0</xdr:colOff>
      <xdr:row>5</xdr:row>
      <xdr:rowOff>0</xdr:rowOff>
    </xdr:to>
    <xdr:pic>
      <xdr:nvPicPr>
        <xdr:cNvPr id="25" name="Picture 2">
          <a:extLst>
            <a:ext uri="{FF2B5EF4-FFF2-40B4-BE49-F238E27FC236}">
              <a16:creationId xmlns:a16="http://schemas.microsoft.com/office/drawing/2014/main" id="{00000000-0008-0000-0600-000019000000}"/>
            </a:ext>
          </a:extLst>
        </xdr:cNvPr>
        <xdr:cNvPicPr/>
      </xdr:nvPicPr>
      <xdr:blipFill rotWithShape="1">
        <a:blip xmlns:r="http://schemas.openxmlformats.org/officeDocument/2006/relationships" r:embed="rId2"/>
        <a:stretch>
          <a:fillRect/>
        </a:stretch>
      </xdr:blipFill>
      <xdr:spPr>
        <a:xfrm>
          <a:off x="5419725" y="0"/>
          <a:ext cx="1524000" cy="6191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304800</xdr:colOff>
      <xdr:row>4</xdr:row>
      <xdr:rowOff>0</xdr:rowOff>
    </xdr:to>
    <xdr:pic>
      <xdr:nvPicPr>
        <xdr:cNvPr id="2" name="Picture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0208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0</xdr:row>
      <xdr:rowOff>0</xdr:rowOff>
    </xdr:from>
    <xdr:to>
      <xdr:col>12</xdr:col>
      <xdr:colOff>304800</xdr:colOff>
      <xdr:row>4</xdr:row>
      <xdr:rowOff>0</xdr:rowOff>
    </xdr:to>
    <xdr:pic>
      <xdr:nvPicPr>
        <xdr:cNvPr id="3" name="Picture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85460" y="0"/>
          <a:ext cx="9296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304800</xdr:colOff>
      <xdr:row>4</xdr:row>
      <xdr:rowOff>0</xdr:rowOff>
    </xdr:to>
    <xdr:pic>
      <xdr:nvPicPr>
        <xdr:cNvPr id="4" name="Picture1">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0208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0</xdr:row>
      <xdr:rowOff>0</xdr:rowOff>
    </xdr:from>
    <xdr:to>
      <xdr:col>12</xdr:col>
      <xdr:colOff>304800</xdr:colOff>
      <xdr:row>4</xdr:row>
      <xdr:rowOff>0</xdr:rowOff>
    </xdr:to>
    <xdr:pic>
      <xdr:nvPicPr>
        <xdr:cNvPr id="5" name="Picture2">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85460" y="0"/>
          <a:ext cx="9296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3</xdr:col>
      <xdr:colOff>0</xdr:colOff>
      <xdr:row>5</xdr:row>
      <xdr:rowOff>0</xdr:rowOff>
    </xdr:to>
    <xdr:pic>
      <xdr:nvPicPr>
        <xdr:cNvPr id="6" name="Picture1">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69720" cy="601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0</xdr:row>
      <xdr:rowOff>0</xdr:rowOff>
    </xdr:from>
    <xdr:to>
      <xdr:col>13</xdr:col>
      <xdr:colOff>0</xdr:colOff>
      <xdr:row>5</xdr:row>
      <xdr:rowOff>0</xdr:rowOff>
    </xdr:to>
    <xdr:pic>
      <xdr:nvPicPr>
        <xdr:cNvPr id="7" name="Picture2">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85460" y="0"/>
          <a:ext cx="1562100" cy="601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3</xdr:col>
      <xdr:colOff>0</xdr:colOff>
      <xdr:row>5</xdr:row>
      <xdr:rowOff>0</xdr:rowOff>
    </xdr:to>
    <xdr:pic>
      <xdr:nvPicPr>
        <xdr:cNvPr id="8" name="Picture1">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69720" cy="601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0</xdr:row>
      <xdr:rowOff>0</xdr:rowOff>
    </xdr:from>
    <xdr:to>
      <xdr:col>13</xdr:col>
      <xdr:colOff>0</xdr:colOff>
      <xdr:row>5</xdr:row>
      <xdr:rowOff>0</xdr:rowOff>
    </xdr:to>
    <xdr:pic>
      <xdr:nvPicPr>
        <xdr:cNvPr id="9" name="Picture2">
          <a:extLst>
            <a:ext uri="{FF2B5EF4-FFF2-40B4-BE49-F238E27FC236}">
              <a16:creationId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85460" y="0"/>
          <a:ext cx="1562100" cy="601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3</xdr:col>
      <xdr:colOff>0</xdr:colOff>
      <xdr:row>5</xdr:row>
      <xdr:rowOff>0</xdr:rowOff>
    </xdr:to>
    <xdr:pic>
      <xdr:nvPicPr>
        <xdr:cNvPr id="10" name="Picture1">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69720" cy="601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0</xdr:row>
      <xdr:rowOff>0</xdr:rowOff>
    </xdr:from>
    <xdr:to>
      <xdr:col>13</xdr:col>
      <xdr:colOff>0</xdr:colOff>
      <xdr:row>5</xdr:row>
      <xdr:rowOff>0</xdr:rowOff>
    </xdr:to>
    <xdr:pic>
      <xdr:nvPicPr>
        <xdr:cNvPr id="11" name="Picture2">
          <a:extLst>
            <a:ext uri="{FF2B5EF4-FFF2-40B4-BE49-F238E27FC236}">
              <a16:creationId xmlns:a16="http://schemas.microsoft.com/office/drawing/2014/main" id="{00000000-0008-0000-07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85460" y="0"/>
          <a:ext cx="1562100" cy="601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3</xdr:col>
      <xdr:colOff>0</xdr:colOff>
      <xdr:row>5</xdr:row>
      <xdr:rowOff>0</xdr:rowOff>
    </xdr:to>
    <xdr:pic>
      <xdr:nvPicPr>
        <xdr:cNvPr id="12" name="Picture1">
          <a:extLst>
            <a:ext uri="{FF2B5EF4-FFF2-40B4-BE49-F238E27FC236}">
              <a16:creationId xmlns:a16="http://schemas.microsoft.com/office/drawing/2014/main" id="{00000000-0008-0000-07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69720" cy="601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0</xdr:row>
      <xdr:rowOff>0</xdr:rowOff>
    </xdr:from>
    <xdr:to>
      <xdr:col>13</xdr:col>
      <xdr:colOff>0</xdr:colOff>
      <xdr:row>5</xdr:row>
      <xdr:rowOff>0</xdr:rowOff>
    </xdr:to>
    <xdr:pic>
      <xdr:nvPicPr>
        <xdr:cNvPr id="13" name="Picture2">
          <a:extLst>
            <a:ext uri="{FF2B5EF4-FFF2-40B4-BE49-F238E27FC236}">
              <a16:creationId xmlns:a16="http://schemas.microsoft.com/office/drawing/2014/main" id="{00000000-0008-0000-07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85460" y="0"/>
          <a:ext cx="1562100" cy="601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3</xdr:col>
      <xdr:colOff>0</xdr:colOff>
      <xdr:row>5</xdr:row>
      <xdr:rowOff>1905</xdr:rowOff>
    </xdr:to>
    <xdr:pic>
      <xdr:nvPicPr>
        <xdr:cNvPr id="14" name="Picture 1">
          <a:extLst>
            <a:ext uri="{FF2B5EF4-FFF2-40B4-BE49-F238E27FC236}">
              <a16:creationId xmlns:a16="http://schemas.microsoft.com/office/drawing/2014/main" id="{00000000-0008-0000-0700-00000E000000}"/>
            </a:ext>
          </a:extLst>
        </xdr:cNvPr>
        <xdr:cNvPicPr/>
      </xdr:nvPicPr>
      <xdr:blipFill rotWithShape="1">
        <a:blip xmlns:r="http://schemas.openxmlformats.org/officeDocument/2006/relationships" r:embed="rId1"/>
        <a:stretch>
          <a:fillRect/>
        </a:stretch>
      </xdr:blipFill>
      <xdr:spPr>
        <a:xfrm>
          <a:off x="0" y="0"/>
          <a:ext cx="1554480" cy="603885"/>
        </a:xfrm>
        <a:prstGeom prst="rect">
          <a:avLst/>
        </a:prstGeom>
      </xdr:spPr>
    </xdr:pic>
    <xdr:clientData/>
  </xdr:twoCellAnchor>
  <xdr:twoCellAnchor editAs="oneCell">
    <xdr:from>
      <xdr:col>10</xdr:col>
      <xdr:colOff>0</xdr:colOff>
      <xdr:row>0</xdr:row>
      <xdr:rowOff>0</xdr:rowOff>
    </xdr:from>
    <xdr:to>
      <xdr:col>13</xdr:col>
      <xdr:colOff>0</xdr:colOff>
      <xdr:row>5</xdr:row>
      <xdr:rowOff>1905</xdr:rowOff>
    </xdr:to>
    <xdr:pic>
      <xdr:nvPicPr>
        <xdr:cNvPr id="15" name="Picture 2">
          <a:extLst>
            <a:ext uri="{FF2B5EF4-FFF2-40B4-BE49-F238E27FC236}">
              <a16:creationId xmlns:a16="http://schemas.microsoft.com/office/drawing/2014/main" id="{00000000-0008-0000-0700-00000F000000}"/>
            </a:ext>
          </a:extLst>
        </xdr:cNvPr>
        <xdr:cNvPicPr/>
      </xdr:nvPicPr>
      <xdr:blipFill rotWithShape="1">
        <a:blip xmlns:r="http://schemas.openxmlformats.org/officeDocument/2006/relationships" r:embed="rId2"/>
        <a:stretch>
          <a:fillRect/>
        </a:stretch>
      </xdr:blipFill>
      <xdr:spPr>
        <a:xfrm>
          <a:off x="5585460" y="0"/>
          <a:ext cx="1539240" cy="603885"/>
        </a:xfrm>
        <a:prstGeom prst="rect">
          <a:avLst/>
        </a:prstGeom>
      </xdr:spPr>
    </xdr:pic>
    <xdr:clientData/>
  </xdr:twoCellAnchor>
  <xdr:twoCellAnchor editAs="oneCell">
    <xdr:from>
      <xdr:col>0</xdr:col>
      <xdr:colOff>0</xdr:colOff>
      <xdr:row>0</xdr:row>
      <xdr:rowOff>0</xdr:rowOff>
    </xdr:from>
    <xdr:to>
      <xdr:col>3</xdr:col>
      <xdr:colOff>0</xdr:colOff>
      <xdr:row>5</xdr:row>
      <xdr:rowOff>0</xdr:rowOff>
    </xdr:to>
    <xdr:pic>
      <xdr:nvPicPr>
        <xdr:cNvPr id="16" name="Picture 1">
          <a:extLst>
            <a:ext uri="{FF2B5EF4-FFF2-40B4-BE49-F238E27FC236}">
              <a16:creationId xmlns:a16="http://schemas.microsoft.com/office/drawing/2014/main" id="{00000000-0008-0000-0700-000010000000}"/>
            </a:ext>
          </a:extLst>
        </xdr:cNvPr>
        <xdr:cNvPicPr/>
      </xdr:nvPicPr>
      <xdr:blipFill rotWithShape="1">
        <a:blip xmlns:r="http://schemas.openxmlformats.org/officeDocument/2006/relationships" r:embed="rId1"/>
        <a:stretch>
          <a:fillRect/>
        </a:stretch>
      </xdr:blipFill>
      <xdr:spPr>
        <a:xfrm>
          <a:off x="0" y="0"/>
          <a:ext cx="1524000" cy="619125"/>
        </a:xfrm>
        <a:prstGeom prst="rect">
          <a:avLst/>
        </a:prstGeom>
      </xdr:spPr>
    </xdr:pic>
    <xdr:clientData/>
  </xdr:twoCellAnchor>
  <xdr:twoCellAnchor editAs="oneCell">
    <xdr:from>
      <xdr:col>10</xdr:col>
      <xdr:colOff>0</xdr:colOff>
      <xdr:row>0</xdr:row>
      <xdr:rowOff>0</xdr:rowOff>
    </xdr:from>
    <xdr:to>
      <xdr:col>13</xdr:col>
      <xdr:colOff>0</xdr:colOff>
      <xdr:row>5</xdr:row>
      <xdr:rowOff>0</xdr:rowOff>
    </xdr:to>
    <xdr:pic>
      <xdr:nvPicPr>
        <xdr:cNvPr id="17" name="Picture 2">
          <a:extLst>
            <a:ext uri="{FF2B5EF4-FFF2-40B4-BE49-F238E27FC236}">
              <a16:creationId xmlns:a16="http://schemas.microsoft.com/office/drawing/2014/main" id="{00000000-0008-0000-0700-000011000000}"/>
            </a:ext>
          </a:extLst>
        </xdr:cNvPr>
        <xdr:cNvPicPr/>
      </xdr:nvPicPr>
      <xdr:blipFill rotWithShape="1">
        <a:blip xmlns:r="http://schemas.openxmlformats.org/officeDocument/2006/relationships" r:embed="rId2"/>
        <a:stretch>
          <a:fillRect/>
        </a:stretch>
      </xdr:blipFill>
      <xdr:spPr>
        <a:xfrm>
          <a:off x="5419725" y="0"/>
          <a:ext cx="1524000" cy="619125"/>
        </a:xfrm>
        <a:prstGeom prst="rect">
          <a:avLst/>
        </a:prstGeom>
      </xdr:spPr>
    </xdr:pic>
    <xdr:clientData/>
  </xdr:twoCellAnchor>
  <xdr:twoCellAnchor editAs="oneCell">
    <xdr:from>
      <xdr:col>0</xdr:col>
      <xdr:colOff>0</xdr:colOff>
      <xdr:row>0</xdr:row>
      <xdr:rowOff>0</xdr:rowOff>
    </xdr:from>
    <xdr:to>
      <xdr:col>3</xdr:col>
      <xdr:colOff>0</xdr:colOff>
      <xdr:row>5</xdr:row>
      <xdr:rowOff>0</xdr:rowOff>
    </xdr:to>
    <xdr:pic>
      <xdr:nvPicPr>
        <xdr:cNvPr id="18" name="Picture 1">
          <a:extLst>
            <a:ext uri="{FF2B5EF4-FFF2-40B4-BE49-F238E27FC236}">
              <a16:creationId xmlns:a16="http://schemas.microsoft.com/office/drawing/2014/main" id="{00000000-0008-0000-0700-000012000000}"/>
            </a:ext>
          </a:extLst>
        </xdr:cNvPr>
        <xdr:cNvPicPr/>
      </xdr:nvPicPr>
      <xdr:blipFill rotWithShape="1">
        <a:blip xmlns:r="http://schemas.openxmlformats.org/officeDocument/2006/relationships" r:embed="rId1"/>
        <a:stretch>
          <a:fillRect/>
        </a:stretch>
      </xdr:blipFill>
      <xdr:spPr>
        <a:xfrm>
          <a:off x="0" y="0"/>
          <a:ext cx="1524000" cy="619125"/>
        </a:xfrm>
        <a:prstGeom prst="rect">
          <a:avLst/>
        </a:prstGeom>
      </xdr:spPr>
    </xdr:pic>
    <xdr:clientData/>
  </xdr:twoCellAnchor>
  <xdr:twoCellAnchor editAs="oneCell">
    <xdr:from>
      <xdr:col>10</xdr:col>
      <xdr:colOff>0</xdr:colOff>
      <xdr:row>0</xdr:row>
      <xdr:rowOff>0</xdr:rowOff>
    </xdr:from>
    <xdr:to>
      <xdr:col>13</xdr:col>
      <xdr:colOff>0</xdr:colOff>
      <xdr:row>5</xdr:row>
      <xdr:rowOff>0</xdr:rowOff>
    </xdr:to>
    <xdr:pic>
      <xdr:nvPicPr>
        <xdr:cNvPr id="19" name="Picture 2">
          <a:extLst>
            <a:ext uri="{FF2B5EF4-FFF2-40B4-BE49-F238E27FC236}">
              <a16:creationId xmlns:a16="http://schemas.microsoft.com/office/drawing/2014/main" id="{00000000-0008-0000-0700-000013000000}"/>
            </a:ext>
          </a:extLst>
        </xdr:cNvPr>
        <xdr:cNvPicPr/>
      </xdr:nvPicPr>
      <xdr:blipFill rotWithShape="1">
        <a:blip xmlns:r="http://schemas.openxmlformats.org/officeDocument/2006/relationships" r:embed="rId2"/>
        <a:stretch>
          <a:fillRect/>
        </a:stretch>
      </xdr:blipFill>
      <xdr:spPr>
        <a:xfrm>
          <a:off x="5419725" y="0"/>
          <a:ext cx="1524000" cy="619125"/>
        </a:xfrm>
        <a:prstGeom prst="rect">
          <a:avLst/>
        </a:prstGeom>
      </xdr:spPr>
    </xdr:pic>
    <xdr:clientData/>
  </xdr:twoCellAnchor>
  <xdr:twoCellAnchor editAs="oneCell">
    <xdr:from>
      <xdr:col>0</xdr:col>
      <xdr:colOff>0</xdr:colOff>
      <xdr:row>0</xdr:row>
      <xdr:rowOff>0</xdr:rowOff>
    </xdr:from>
    <xdr:to>
      <xdr:col>3</xdr:col>
      <xdr:colOff>0</xdr:colOff>
      <xdr:row>5</xdr:row>
      <xdr:rowOff>0</xdr:rowOff>
    </xdr:to>
    <xdr:pic>
      <xdr:nvPicPr>
        <xdr:cNvPr id="20" name="Picture 1">
          <a:extLst>
            <a:ext uri="{FF2B5EF4-FFF2-40B4-BE49-F238E27FC236}">
              <a16:creationId xmlns:a16="http://schemas.microsoft.com/office/drawing/2014/main" id="{00000000-0008-0000-0700-000014000000}"/>
            </a:ext>
          </a:extLst>
        </xdr:cNvPr>
        <xdr:cNvPicPr/>
      </xdr:nvPicPr>
      <xdr:blipFill rotWithShape="1">
        <a:blip xmlns:r="http://schemas.openxmlformats.org/officeDocument/2006/relationships" r:embed="rId1"/>
        <a:stretch>
          <a:fillRect/>
        </a:stretch>
      </xdr:blipFill>
      <xdr:spPr>
        <a:xfrm>
          <a:off x="0" y="0"/>
          <a:ext cx="1524000" cy="619125"/>
        </a:xfrm>
        <a:prstGeom prst="rect">
          <a:avLst/>
        </a:prstGeom>
      </xdr:spPr>
    </xdr:pic>
    <xdr:clientData/>
  </xdr:twoCellAnchor>
  <xdr:twoCellAnchor editAs="oneCell">
    <xdr:from>
      <xdr:col>10</xdr:col>
      <xdr:colOff>0</xdr:colOff>
      <xdr:row>0</xdr:row>
      <xdr:rowOff>0</xdr:rowOff>
    </xdr:from>
    <xdr:to>
      <xdr:col>13</xdr:col>
      <xdr:colOff>0</xdr:colOff>
      <xdr:row>5</xdr:row>
      <xdr:rowOff>0</xdr:rowOff>
    </xdr:to>
    <xdr:pic>
      <xdr:nvPicPr>
        <xdr:cNvPr id="21" name="Picture 2">
          <a:extLst>
            <a:ext uri="{FF2B5EF4-FFF2-40B4-BE49-F238E27FC236}">
              <a16:creationId xmlns:a16="http://schemas.microsoft.com/office/drawing/2014/main" id="{00000000-0008-0000-0700-000015000000}"/>
            </a:ext>
          </a:extLst>
        </xdr:cNvPr>
        <xdr:cNvPicPr/>
      </xdr:nvPicPr>
      <xdr:blipFill rotWithShape="1">
        <a:blip xmlns:r="http://schemas.openxmlformats.org/officeDocument/2006/relationships" r:embed="rId2"/>
        <a:stretch>
          <a:fillRect/>
        </a:stretch>
      </xdr:blipFill>
      <xdr:spPr>
        <a:xfrm>
          <a:off x="5419725" y="0"/>
          <a:ext cx="1524000" cy="6191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4802909</xdr:colOff>
      <xdr:row>0</xdr:row>
      <xdr:rowOff>294408</xdr:rowOff>
    </xdr:from>
    <xdr:to>
      <xdr:col>9</xdr:col>
      <xdr:colOff>496636</xdr:colOff>
      <xdr:row>0</xdr:row>
      <xdr:rowOff>1298863</xdr:rowOff>
    </xdr:to>
    <xdr:pic>
      <xdr:nvPicPr>
        <xdr:cNvPr id="3" name="Imagem 2">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882909" y="294408"/>
          <a:ext cx="4272082" cy="100445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5388425</xdr:colOff>
      <xdr:row>0</xdr:row>
      <xdr:rowOff>54429</xdr:rowOff>
    </xdr:from>
    <xdr:to>
      <xdr:col>4</xdr:col>
      <xdr:colOff>789212</xdr:colOff>
      <xdr:row>0</xdr:row>
      <xdr:rowOff>1143001</xdr:rowOff>
    </xdr:to>
    <xdr:pic>
      <xdr:nvPicPr>
        <xdr:cNvPr id="2" name="Imagem 1">
          <a:extLst>
            <a:ext uri="{FF2B5EF4-FFF2-40B4-BE49-F238E27FC236}">
              <a16:creationId xmlns:a16="http://schemas.microsoft.com/office/drawing/2014/main" id="{00000000-0008-0000-1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65965" y="54429"/>
          <a:ext cx="3470367" cy="108857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447675</xdr:colOff>
      <xdr:row>1</xdr:row>
      <xdr:rowOff>66675</xdr:rowOff>
    </xdr:from>
    <xdr:to>
      <xdr:col>7</xdr:col>
      <xdr:colOff>657225</xdr:colOff>
      <xdr:row>1</xdr:row>
      <xdr:rowOff>647700</xdr:rowOff>
    </xdr:to>
    <xdr:pic>
      <xdr:nvPicPr>
        <xdr:cNvPr id="2" name="Imagem 1">
          <a:extLst>
            <a:ext uri="{FF2B5EF4-FFF2-40B4-BE49-F238E27FC236}">
              <a16:creationId xmlns:a16="http://schemas.microsoft.com/office/drawing/2014/main" id="{00000000-0008-0000-1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57375" y="257175"/>
          <a:ext cx="2847975" cy="581025"/>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00FF"/>
  </sheetPr>
  <dimension ref="A1:XEW26"/>
  <sheetViews>
    <sheetView showGridLines="0" view="pageBreakPreview" zoomScale="70" zoomScaleNormal="85" zoomScaleSheetLayoutView="70" workbookViewId="0">
      <selection activeCell="A6" sqref="A6:K9"/>
    </sheetView>
  </sheetViews>
  <sheetFormatPr defaultRowHeight="15" x14ac:dyDescent="0.25"/>
  <cols>
    <col min="1" max="1" width="8.140625" customWidth="1"/>
    <col min="2" max="2" width="17.5703125" bestFit="1" customWidth="1"/>
    <col min="3" max="3" width="22.85546875" customWidth="1"/>
    <col min="4" max="4" width="98.7109375" customWidth="1"/>
    <col min="5" max="5" width="14.28515625" style="1" bestFit="1" customWidth="1"/>
    <col min="6" max="6" width="16" style="1" customWidth="1"/>
    <col min="7" max="7" width="38.5703125" style="1" customWidth="1"/>
    <col min="8" max="8" width="11.85546875" bestFit="1" customWidth="1"/>
    <col min="9" max="9" width="12" bestFit="1" customWidth="1"/>
    <col min="10" max="11" width="19.85546875" customWidth="1"/>
    <col min="12" max="12" width="6.28515625" customWidth="1"/>
  </cols>
  <sheetData>
    <row r="1" spans="1:16377" ht="92.25" customHeight="1" x14ac:dyDescent="0.25">
      <c r="A1" s="471"/>
      <c r="B1" s="472"/>
      <c r="C1" s="472"/>
      <c r="D1" s="472"/>
      <c r="E1" s="472"/>
      <c r="F1" s="472"/>
      <c r="G1" s="472"/>
      <c r="H1" s="472"/>
      <c r="I1" s="472"/>
      <c r="J1" s="472"/>
      <c r="K1" s="473"/>
    </row>
    <row r="2" spans="1:16377" ht="32.25" customHeight="1" x14ac:dyDescent="0.25">
      <c r="A2" s="474" t="s">
        <v>204</v>
      </c>
      <c r="B2" s="475"/>
      <c r="C2" s="475"/>
      <c r="D2" s="476"/>
      <c r="E2" s="476"/>
      <c r="F2" s="476"/>
      <c r="G2" s="476"/>
      <c r="H2" s="476"/>
      <c r="I2" s="476"/>
      <c r="J2" s="476"/>
      <c r="K2" s="477"/>
    </row>
    <row r="3" spans="1:16377" ht="32.25" customHeight="1" x14ac:dyDescent="0.25">
      <c r="A3" s="478" t="s">
        <v>228</v>
      </c>
      <c r="B3" s="476"/>
      <c r="C3" s="476"/>
      <c r="D3" s="476"/>
      <c r="E3" s="476"/>
      <c r="F3" s="476"/>
      <c r="G3" s="476"/>
      <c r="H3" s="476"/>
      <c r="I3" s="476"/>
      <c r="J3" s="476"/>
      <c r="K3" s="477"/>
    </row>
    <row r="4" spans="1:16377" ht="32.25" customHeight="1" x14ac:dyDescent="0.25">
      <c r="A4" s="479" t="s">
        <v>203</v>
      </c>
      <c r="B4" s="480"/>
      <c r="C4" s="480"/>
      <c r="D4" s="480"/>
      <c r="E4" s="480"/>
      <c r="F4" s="480"/>
      <c r="G4" s="480"/>
      <c r="H4" s="480"/>
      <c r="I4" s="481"/>
      <c r="J4" s="482" t="s">
        <v>212</v>
      </c>
      <c r="K4" s="483"/>
    </row>
    <row r="5" spans="1:16377" ht="44.25" customHeight="1" x14ac:dyDescent="0.25">
      <c r="A5" s="171" t="s">
        <v>0</v>
      </c>
      <c r="B5" s="171" t="s">
        <v>4</v>
      </c>
      <c r="C5" s="171" t="s">
        <v>5</v>
      </c>
      <c r="D5" s="171" t="s">
        <v>1</v>
      </c>
      <c r="E5" s="171" t="s">
        <v>2</v>
      </c>
      <c r="F5" s="172" t="s">
        <v>3</v>
      </c>
      <c r="G5" s="172" t="s">
        <v>50</v>
      </c>
      <c r="H5" s="172" t="s">
        <v>6</v>
      </c>
      <c r="I5" s="172" t="s">
        <v>12</v>
      </c>
      <c r="J5" s="172" t="s">
        <v>7</v>
      </c>
      <c r="K5" s="172" t="s">
        <v>13</v>
      </c>
    </row>
    <row r="6" spans="1:16377" ht="39.950000000000003" customHeight="1" x14ac:dyDescent="0.25">
      <c r="A6" s="269" t="s">
        <v>29</v>
      </c>
      <c r="B6" s="269">
        <v>96399</v>
      </c>
      <c r="C6" s="269" t="s">
        <v>208</v>
      </c>
      <c r="D6" s="270" t="s">
        <v>20</v>
      </c>
      <c r="E6" s="269" t="s">
        <v>10</v>
      </c>
      <c r="F6" s="271">
        <v>19110</v>
      </c>
      <c r="G6" s="272" t="s">
        <v>43</v>
      </c>
      <c r="H6" s="273">
        <v>100.73</v>
      </c>
      <c r="I6" s="273">
        <f t="shared" ref="I6:I9" si="0">ROUND(H6*1.2423,2)</f>
        <v>125.14</v>
      </c>
      <c r="J6" s="271">
        <f t="shared" ref="J6:J9" si="1">ROUND(F6*H6,2)</f>
        <v>1924950.3</v>
      </c>
      <c r="K6" s="271">
        <f t="shared" ref="K6:K9" si="2">ROUND(F6*I6,2)</f>
        <v>2391425.4</v>
      </c>
    </row>
    <row r="7" spans="1:16377" s="2" customFormat="1" ht="39.950000000000003" customHeight="1" x14ac:dyDescent="0.25">
      <c r="A7" s="269" t="s">
        <v>30</v>
      </c>
      <c r="B7" s="274">
        <v>96396</v>
      </c>
      <c r="C7" s="269" t="s">
        <v>208</v>
      </c>
      <c r="D7" s="270" t="s">
        <v>21</v>
      </c>
      <c r="E7" s="269" t="s">
        <v>10</v>
      </c>
      <c r="F7" s="271">
        <v>16721.25</v>
      </c>
      <c r="G7" s="272" t="s">
        <v>42</v>
      </c>
      <c r="H7" s="275">
        <v>121.99</v>
      </c>
      <c r="I7" s="273">
        <f t="shared" si="0"/>
        <v>151.55000000000001</v>
      </c>
      <c r="J7" s="271">
        <f t="shared" si="1"/>
        <v>2039825.29</v>
      </c>
      <c r="K7" s="271">
        <f t="shared" si="2"/>
        <v>2534105.44</v>
      </c>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c r="APV7"/>
      <c r="APW7"/>
      <c r="APX7"/>
      <c r="APY7"/>
      <c r="APZ7"/>
      <c r="AQA7"/>
      <c r="AQB7"/>
      <c r="AQC7"/>
      <c r="AQD7"/>
      <c r="AQE7"/>
      <c r="AQF7"/>
      <c r="AQG7"/>
      <c r="AQH7"/>
      <c r="AQI7"/>
      <c r="AQJ7"/>
      <c r="AQK7"/>
      <c r="AQL7"/>
      <c r="AQM7"/>
      <c r="AQN7"/>
      <c r="AQO7"/>
      <c r="AQP7"/>
      <c r="AQQ7"/>
      <c r="AQR7"/>
      <c r="AQS7"/>
      <c r="AQT7"/>
      <c r="AQU7"/>
      <c r="AQV7"/>
      <c r="AQW7"/>
      <c r="AQX7"/>
      <c r="AQY7"/>
      <c r="AQZ7"/>
      <c r="ARA7"/>
      <c r="ARB7"/>
      <c r="ARC7"/>
      <c r="ARD7"/>
      <c r="ARE7"/>
      <c r="ARF7"/>
      <c r="ARG7"/>
      <c r="ARH7"/>
      <c r="ARI7"/>
      <c r="ARJ7"/>
      <c r="ARK7"/>
      <c r="ARL7"/>
      <c r="ARM7"/>
      <c r="ARN7"/>
      <c r="ARO7"/>
      <c r="ARP7"/>
      <c r="ARQ7"/>
      <c r="ARR7"/>
      <c r="ARS7"/>
      <c r="ART7"/>
      <c r="ARU7"/>
      <c r="ARV7"/>
      <c r="ARW7"/>
      <c r="ARX7"/>
      <c r="ARY7"/>
      <c r="ARZ7"/>
      <c r="ASA7"/>
      <c r="ASB7"/>
      <c r="ASC7"/>
      <c r="ASD7"/>
      <c r="ASE7"/>
      <c r="ASF7"/>
      <c r="ASG7"/>
      <c r="ASH7"/>
      <c r="ASI7"/>
      <c r="ASJ7"/>
      <c r="ASK7"/>
      <c r="ASL7"/>
      <c r="ASM7"/>
      <c r="ASN7"/>
      <c r="ASO7"/>
      <c r="ASP7"/>
      <c r="ASQ7"/>
      <c r="ASR7"/>
      <c r="ASS7"/>
      <c r="AST7"/>
      <c r="ASU7"/>
      <c r="ASV7"/>
      <c r="ASW7"/>
      <c r="ASX7"/>
      <c r="ASY7"/>
      <c r="ASZ7"/>
      <c r="ATA7"/>
      <c r="ATB7"/>
      <c r="ATC7"/>
      <c r="ATD7"/>
      <c r="ATE7"/>
      <c r="ATF7"/>
      <c r="ATG7"/>
      <c r="ATH7"/>
      <c r="ATI7"/>
      <c r="ATJ7"/>
      <c r="ATK7"/>
      <c r="ATL7"/>
      <c r="ATM7"/>
      <c r="ATN7"/>
      <c r="ATO7"/>
      <c r="ATP7"/>
      <c r="ATQ7"/>
      <c r="ATR7"/>
      <c r="ATS7"/>
      <c r="ATT7"/>
      <c r="ATU7"/>
      <c r="ATV7"/>
      <c r="ATW7"/>
      <c r="ATX7"/>
      <c r="ATY7"/>
      <c r="ATZ7"/>
      <c r="AUA7"/>
      <c r="AUB7"/>
      <c r="AUC7"/>
      <c r="AUD7"/>
      <c r="AUE7"/>
      <c r="AUF7"/>
      <c r="AUG7"/>
      <c r="AUH7"/>
      <c r="AUI7"/>
      <c r="AUJ7"/>
      <c r="AUK7"/>
      <c r="AUL7"/>
      <c r="AUM7"/>
      <c r="AUN7"/>
      <c r="AUO7"/>
      <c r="AUP7"/>
      <c r="AUQ7"/>
      <c r="AUR7"/>
      <c r="AUS7"/>
      <c r="AUT7"/>
      <c r="AUU7"/>
      <c r="AUV7"/>
      <c r="AUW7"/>
      <c r="AUX7"/>
      <c r="AUY7"/>
      <c r="AUZ7"/>
      <c r="AVA7"/>
      <c r="AVB7"/>
      <c r="AVC7"/>
      <c r="AVD7"/>
      <c r="AVE7"/>
      <c r="AVF7"/>
      <c r="AVG7"/>
      <c r="AVH7"/>
      <c r="AVI7"/>
      <c r="AVJ7"/>
      <c r="AVK7"/>
      <c r="AVL7"/>
      <c r="AVM7"/>
      <c r="AVN7"/>
      <c r="AVO7"/>
      <c r="AVP7"/>
      <c r="AVQ7"/>
      <c r="AVR7"/>
      <c r="AVS7"/>
      <c r="AVT7"/>
      <c r="AVU7"/>
      <c r="AVV7"/>
      <c r="AVW7"/>
      <c r="AVX7"/>
      <c r="AVY7"/>
      <c r="AVZ7"/>
      <c r="AWA7"/>
      <c r="AWB7"/>
      <c r="AWC7"/>
      <c r="AWD7"/>
      <c r="AWE7"/>
      <c r="AWF7"/>
      <c r="AWG7"/>
      <c r="AWH7"/>
      <c r="AWI7"/>
      <c r="AWJ7"/>
      <c r="AWK7"/>
      <c r="AWL7"/>
      <c r="AWM7"/>
      <c r="AWN7"/>
      <c r="AWO7"/>
      <c r="AWP7"/>
      <c r="AWQ7"/>
      <c r="AWR7"/>
      <c r="AWS7"/>
      <c r="AWT7"/>
      <c r="AWU7"/>
      <c r="AWV7"/>
      <c r="AWW7"/>
      <c r="AWX7"/>
      <c r="AWY7"/>
      <c r="AWZ7"/>
      <c r="AXA7"/>
      <c r="AXB7"/>
      <c r="AXC7"/>
      <c r="AXD7"/>
      <c r="AXE7"/>
      <c r="AXF7"/>
      <c r="AXG7"/>
      <c r="AXH7"/>
      <c r="AXI7"/>
      <c r="AXJ7"/>
      <c r="AXK7"/>
      <c r="AXL7"/>
      <c r="AXM7"/>
      <c r="AXN7"/>
      <c r="AXO7"/>
      <c r="AXP7"/>
      <c r="AXQ7"/>
      <c r="AXR7"/>
      <c r="AXS7"/>
      <c r="AXT7"/>
      <c r="AXU7"/>
      <c r="AXV7"/>
      <c r="AXW7"/>
      <c r="AXX7"/>
      <c r="AXY7"/>
      <c r="AXZ7"/>
      <c r="AYA7"/>
      <c r="AYB7"/>
      <c r="AYC7"/>
      <c r="AYD7"/>
      <c r="AYE7"/>
      <c r="AYF7"/>
      <c r="AYG7"/>
      <c r="AYH7"/>
      <c r="AYI7"/>
      <c r="AYJ7"/>
      <c r="AYK7"/>
      <c r="AYL7"/>
      <c r="AYM7"/>
      <c r="AYN7"/>
      <c r="AYO7"/>
      <c r="AYP7"/>
      <c r="AYQ7"/>
      <c r="AYR7"/>
      <c r="AYS7"/>
      <c r="AYT7"/>
      <c r="AYU7"/>
      <c r="AYV7"/>
      <c r="AYW7"/>
      <c r="AYX7"/>
      <c r="AYY7"/>
      <c r="AYZ7"/>
      <c r="AZA7"/>
      <c r="AZB7"/>
      <c r="AZC7"/>
      <c r="AZD7"/>
      <c r="AZE7"/>
      <c r="AZF7"/>
      <c r="AZG7"/>
      <c r="AZH7"/>
      <c r="AZI7"/>
      <c r="AZJ7"/>
      <c r="AZK7"/>
      <c r="AZL7"/>
      <c r="AZM7"/>
      <c r="AZN7"/>
      <c r="AZO7"/>
      <c r="AZP7"/>
      <c r="AZQ7"/>
      <c r="AZR7"/>
      <c r="AZS7"/>
      <c r="AZT7"/>
      <c r="AZU7"/>
      <c r="AZV7"/>
      <c r="AZW7"/>
      <c r="AZX7"/>
      <c r="AZY7"/>
      <c r="AZZ7"/>
      <c r="BAA7"/>
      <c r="BAB7"/>
      <c r="BAC7"/>
      <c r="BAD7"/>
      <c r="BAE7"/>
      <c r="BAF7"/>
      <c r="BAG7"/>
      <c r="BAH7"/>
      <c r="BAI7"/>
      <c r="BAJ7"/>
      <c r="BAK7"/>
      <c r="BAL7"/>
      <c r="BAM7"/>
      <c r="BAN7"/>
      <c r="BAO7"/>
      <c r="BAP7"/>
      <c r="BAQ7"/>
      <c r="BAR7"/>
      <c r="BAS7"/>
      <c r="BAT7"/>
      <c r="BAU7"/>
      <c r="BAV7"/>
      <c r="BAW7"/>
      <c r="BAX7"/>
      <c r="BAY7"/>
      <c r="BAZ7"/>
      <c r="BBA7"/>
      <c r="BBB7"/>
      <c r="BBC7"/>
      <c r="BBD7"/>
      <c r="BBE7"/>
      <c r="BBF7"/>
      <c r="BBG7"/>
      <c r="BBH7"/>
      <c r="BBI7"/>
      <c r="BBJ7"/>
      <c r="BBK7"/>
      <c r="BBL7"/>
      <c r="BBM7"/>
      <c r="BBN7"/>
      <c r="BBO7"/>
      <c r="BBP7"/>
      <c r="BBQ7"/>
      <c r="BBR7"/>
      <c r="BBS7"/>
      <c r="BBT7"/>
      <c r="BBU7"/>
      <c r="BBV7"/>
      <c r="BBW7"/>
      <c r="BBX7"/>
      <c r="BBY7"/>
      <c r="BBZ7"/>
      <c r="BCA7"/>
      <c r="BCB7"/>
      <c r="BCC7"/>
      <c r="BCD7"/>
      <c r="BCE7"/>
      <c r="BCF7"/>
      <c r="BCG7"/>
      <c r="BCH7"/>
      <c r="BCI7"/>
      <c r="BCJ7"/>
      <c r="BCK7"/>
      <c r="BCL7"/>
      <c r="BCM7"/>
      <c r="BCN7"/>
      <c r="BCO7"/>
      <c r="BCP7"/>
      <c r="BCQ7"/>
      <c r="BCR7"/>
      <c r="BCS7"/>
      <c r="BCT7"/>
      <c r="BCU7"/>
      <c r="BCV7"/>
      <c r="BCW7"/>
      <c r="BCX7"/>
      <c r="BCY7"/>
      <c r="BCZ7"/>
      <c r="BDA7"/>
      <c r="BDB7"/>
      <c r="BDC7"/>
      <c r="BDD7"/>
      <c r="BDE7"/>
      <c r="BDF7"/>
      <c r="BDG7"/>
      <c r="BDH7"/>
      <c r="BDI7"/>
      <c r="BDJ7"/>
      <c r="BDK7"/>
      <c r="BDL7"/>
      <c r="BDM7"/>
      <c r="BDN7"/>
      <c r="BDO7"/>
      <c r="BDP7"/>
      <c r="BDQ7"/>
      <c r="BDR7"/>
      <c r="BDS7"/>
      <c r="BDT7"/>
      <c r="BDU7"/>
      <c r="BDV7"/>
      <c r="BDW7"/>
      <c r="BDX7"/>
      <c r="BDY7"/>
      <c r="BDZ7"/>
      <c r="BEA7"/>
      <c r="BEB7"/>
      <c r="BEC7"/>
      <c r="BED7"/>
      <c r="BEE7"/>
      <c r="BEF7"/>
      <c r="BEG7"/>
      <c r="BEH7"/>
      <c r="BEI7"/>
      <c r="BEJ7"/>
      <c r="BEK7"/>
      <c r="BEL7"/>
      <c r="BEM7"/>
      <c r="BEN7"/>
      <c r="BEO7"/>
      <c r="BEP7"/>
      <c r="BEQ7"/>
      <c r="BER7"/>
      <c r="BES7"/>
      <c r="BET7"/>
      <c r="BEU7"/>
      <c r="BEV7"/>
      <c r="BEW7"/>
      <c r="BEX7"/>
      <c r="BEY7"/>
      <c r="BEZ7"/>
      <c r="BFA7"/>
      <c r="BFB7"/>
      <c r="BFC7"/>
      <c r="BFD7"/>
      <c r="BFE7"/>
      <c r="BFF7"/>
      <c r="BFG7"/>
      <c r="BFH7"/>
      <c r="BFI7"/>
      <c r="BFJ7"/>
      <c r="BFK7"/>
      <c r="BFL7"/>
      <c r="BFM7"/>
      <c r="BFN7"/>
      <c r="BFO7"/>
      <c r="BFP7"/>
      <c r="BFQ7"/>
      <c r="BFR7"/>
      <c r="BFS7"/>
      <c r="BFT7"/>
      <c r="BFU7"/>
      <c r="BFV7"/>
      <c r="BFW7"/>
      <c r="BFX7"/>
      <c r="BFY7"/>
      <c r="BFZ7"/>
      <c r="BGA7"/>
      <c r="BGB7"/>
      <c r="BGC7"/>
      <c r="BGD7"/>
      <c r="BGE7"/>
      <c r="BGF7"/>
      <c r="BGG7"/>
      <c r="BGH7"/>
      <c r="BGI7"/>
      <c r="BGJ7"/>
      <c r="BGK7"/>
      <c r="BGL7"/>
      <c r="BGM7"/>
      <c r="BGN7"/>
      <c r="BGO7"/>
      <c r="BGP7"/>
      <c r="BGQ7"/>
      <c r="BGR7"/>
      <c r="BGS7"/>
      <c r="BGT7"/>
      <c r="BGU7"/>
      <c r="BGV7"/>
      <c r="BGW7"/>
      <c r="BGX7"/>
      <c r="BGY7"/>
      <c r="BGZ7"/>
      <c r="BHA7"/>
      <c r="BHB7"/>
      <c r="BHC7"/>
      <c r="BHD7"/>
      <c r="BHE7"/>
      <c r="BHF7"/>
      <c r="BHG7"/>
      <c r="BHH7"/>
      <c r="BHI7"/>
      <c r="BHJ7"/>
      <c r="BHK7"/>
      <c r="BHL7"/>
      <c r="BHM7"/>
      <c r="BHN7"/>
      <c r="BHO7"/>
      <c r="BHP7"/>
      <c r="BHQ7"/>
      <c r="BHR7"/>
      <c r="BHS7"/>
      <c r="BHT7"/>
      <c r="BHU7"/>
      <c r="BHV7"/>
      <c r="BHW7"/>
      <c r="BHX7"/>
      <c r="BHY7"/>
      <c r="BHZ7"/>
      <c r="BIA7"/>
      <c r="BIB7"/>
      <c r="BIC7"/>
      <c r="BID7"/>
      <c r="BIE7"/>
      <c r="BIF7"/>
      <c r="BIG7"/>
      <c r="BIH7"/>
      <c r="BII7"/>
      <c r="BIJ7"/>
      <c r="BIK7"/>
      <c r="BIL7"/>
      <c r="BIM7"/>
      <c r="BIN7"/>
      <c r="BIO7"/>
      <c r="BIP7"/>
      <c r="BIQ7"/>
      <c r="BIR7"/>
      <c r="BIS7"/>
      <c r="BIT7"/>
      <c r="BIU7"/>
      <c r="BIV7"/>
      <c r="BIW7"/>
      <c r="BIX7"/>
      <c r="BIY7"/>
      <c r="BIZ7"/>
      <c r="BJA7"/>
      <c r="BJB7"/>
      <c r="BJC7"/>
      <c r="BJD7"/>
      <c r="BJE7"/>
      <c r="BJF7"/>
      <c r="BJG7"/>
      <c r="BJH7"/>
      <c r="BJI7"/>
      <c r="BJJ7"/>
      <c r="BJK7"/>
      <c r="BJL7"/>
      <c r="BJM7"/>
      <c r="BJN7"/>
      <c r="BJO7"/>
      <c r="BJP7"/>
      <c r="BJQ7"/>
      <c r="BJR7"/>
      <c r="BJS7"/>
      <c r="BJT7"/>
      <c r="BJU7"/>
      <c r="BJV7"/>
      <c r="BJW7"/>
      <c r="BJX7"/>
      <c r="BJY7"/>
      <c r="BJZ7"/>
      <c r="BKA7"/>
      <c r="BKB7"/>
      <c r="BKC7"/>
      <c r="BKD7"/>
      <c r="BKE7"/>
      <c r="BKF7"/>
      <c r="BKG7"/>
      <c r="BKH7"/>
      <c r="BKI7"/>
      <c r="BKJ7"/>
      <c r="BKK7"/>
      <c r="BKL7"/>
      <c r="BKM7"/>
      <c r="BKN7"/>
      <c r="BKO7"/>
      <c r="BKP7"/>
      <c r="BKQ7"/>
      <c r="BKR7"/>
      <c r="BKS7"/>
      <c r="BKT7"/>
      <c r="BKU7"/>
      <c r="BKV7"/>
      <c r="BKW7"/>
      <c r="BKX7"/>
      <c r="BKY7"/>
      <c r="BKZ7"/>
      <c r="BLA7"/>
      <c r="BLB7"/>
      <c r="BLC7"/>
      <c r="BLD7"/>
      <c r="BLE7"/>
      <c r="BLF7"/>
      <c r="BLG7"/>
      <c r="BLH7"/>
      <c r="BLI7"/>
      <c r="BLJ7"/>
      <c r="BLK7"/>
      <c r="BLL7"/>
      <c r="BLM7"/>
      <c r="BLN7"/>
      <c r="BLO7"/>
      <c r="BLP7"/>
      <c r="BLQ7"/>
      <c r="BLR7"/>
      <c r="BLS7"/>
      <c r="BLT7"/>
      <c r="BLU7"/>
      <c r="BLV7"/>
      <c r="BLW7"/>
      <c r="BLX7"/>
      <c r="BLY7"/>
      <c r="BLZ7"/>
      <c r="BMA7"/>
      <c r="BMB7"/>
      <c r="BMC7"/>
      <c r="BMD7"/>
      <c r="BME7"/>
      <c r="BMF7"/>
      <c r="BMG7"/>
      <c r="BMH7"/>
      <c r="BMI7"/>
      <c r="BMJ7"/>
      <c r="BMK7"/>
      <c r="BML7"/>
      <c r="BMM7"/>
      <c r="BMN7"/>
      <c r="BMO7"/>
      <c r="BMP7"/>
      <c r="BMQ7"/>
      <c r="BMR7"/>
      <c r="BMS7"/>
      <c r="BMT7"/>
      <c r="BMU7"/>
      <c r="BMV7"/>
      <c r="BMW7"/>
      <c r="BMX7"/>
      <c r="BMY7"/>
      <c r="BMZ7"/>
      <c r="BNA7"/>
      <c r="BNB7"/>
      <c r="BNC7"/>
      <c r="BND7"/>
      <c r="BNE7"/>
      <c r="BNF7"/>
      <c r="BNG7"/>
      <c r="BNH7"/>
      <c r="BNI7"/>
      <c r="BNJ7"/>
      <c r="BNK7"/>
      <c r="BNL7"/>
      <c r="BNM7"/>
      <c r="BNN7"/>
      <c r="BNO7"/>
      <c r="BNP7"/>
      <c r="BNQ7"/>
      <c r="BNR7"/>
      <c r="BNS7"/>
      <c r="BNT7"/>
      <c r="BNU7"/>
      <c r="BNV7"/>
      <c r="BNW7"/>
      <c r="BNX7"/>
      <c r="BNY7"/>
      <c r="BNZ7"/>
      <c r="BOA7"/>
      <c r="BOB7"/>
      <c r="BOC7"/>
      <c r="BOD7"/>
      <c r="BOE7"/>
      <c r="BOF7"/>
      <c r="BOG7"/>
      <c r="BOH7"/>
      <c r="BOI7"/>
      <c r="BOJ7"/>
      <c r="BOK7"/>
      <c r="BOL7"/>
      <c r="BOM7"/>
      <c r="BON7"/>
      <c r="BOO7"/>
      <c r="BOP7"/>
      <c r="BOQ7"/>
      <c r="BOR7"/>
      <c r="BOS7"/>
      <c r="BOT7"/>
      <c r="BOU7"/>
      <c r="BOV7"/>
      <c r="BOW7"/>
      <c r="BOX7"/>
      <c r="BOY7"/>
      <c r="BOZ7"/>
      <c r="BPA7"/>
      <c r="BPB7"/>
      <c r="BPC7"/>
      <c r="BPD7"/>
      <c r="BPE7"/>
      <c r="BPF7"/>
      <c r="BPG7"/>
      <c r="BPH7"/>
      <c r="BPI7"/>
      <c r="BPJ7"/>
      <c r="BPK7"/>
      <c r="BPL7"/>
      <c r="BPM7"/>
      <c r="BPN7"/>
      <c r="BPO7"/>
      <c r="BPP7"/>
      <c r="BPQ7"/>
      <c r="BPR7"/>
      <c r="BPS7"/>
      <c r="BPT7"/>
      <c r="BPU7"/>
      <c r="BPV7"/>
      <c r="BPW7"/>
      <c r="BPX7"/>
      <c r="BPY7"/>
      <c r="BPZ7"/>
      <c r="BQA7"/>
      <c r="BQB7"/>
      <c r="BQC7"/>
      <c r="BQD7"/>
      <c r="BQE7"/>
      <c r="BQF7"/>
      <c r="BQG7"/>
      <c r="BQH7"/>
      <c r="BQI7"/>
      <c r="BQJ7"/>
      <c r="BQK7"/>
      <c r="BQL7"/>
      <c r="BQM7"/>
      <c r="BQN7"/>
      <c r="BQO7"/>
      <c r="BQP7"/>
      <c r="BQQ7"/>
      <c r="BQR7"/>
      <c r="BQS7"/>
      <c r="BQT7"/>
      <c r="BQU7"/>
      <c r="BQV7"/>
      <c r="BQW7"/>
      <c r="BQX7"/>
      <c r="BQY7"/>
      <c r="BQZ7"/>
      <c r="BRA7"/>
      <c r="BRB7"/>
      <c r="BRC7"/>
      <c r="BRD7"/>
      <c r="BRE7"/>
      <c r="BRF7"/>
      <c r="BRG7"/>
      <c r="BRH7"/>
      <c r="BRI7"/>
      <c r="BRJ7"/>
      <c r="BRK7"/>
      <c r="BRL7"/>
      <c r="BRM7"/>
      <c r="BRN7"/>
      <c r="BRO7"/>
      <c r="BRP7"/>
      <c r="BRQ7"/>
      <c r="BRR7"/>
      <c r="BRS7"/>
      <c r="BRT7"/>
      <c r="BRU7"/>
      <c r="BRV7"/>
      <c r="BRW7"/>
      <c r="BRX7"/>
      <c r="BRY7"/>
      <c r="BRZ7"/>
      <c r="BSA7"/>
      <c r="BSB7"/>
      <c r="BSC7"/>
      <c r="BSD7"/>
      <c r="BSE7"/>
      <c r="BSF7"/>
      <c r="BSG7"/>
      <c r="BSH7"/>
      <c r="BSI7"/>
      <c r="BSJ7"/>
      <c r="BSK7"/>
      <c r="BSL7"/>
      <c r="BSM7"/>
      <c r="BSN7"/>
      <c r="BSO7"/>
      <c r="BSP7"/>
      <c r="BSQ7"/>
      <c r="BSR7"/>
      <c r="BSS7"/>
      <c r="BST7"/>
      <c r="BSU7"/>
      <c r="BSV7"/>
      <c r="BSW7"/>
      <c r="BSX7"/>
      <c r="BSY7"/>
      <c r="BSZ7"/>
      <c r="BTA7"/>
      <c r="BTB7"/>
      <c r="BTC7"/>
      <c r="BTD7"/>
      <c r="BTE7"/>
      <c r="BTF7"/>
      <c r="BTG7"/>
      <c r="BTH7"/>
      <c r="BTI7"/>
      <c r="BTJ7"/>
      <c r="BTK7"/>
      <c r="BTL7"/>
      <c r="BTM7"/>
      <c r="BTN7"/>
      <c r="BTO7"/>
      <c r="BTP7"/>
      <c r="BTQ7"/>
      <c r="BTR7"/>
      <c r="BTS7"/>
      <c r="BTT7"/>
      <c r="BTU7"/>
      <c r="BTV7"/>
      <c r="BTW7"/>
      <c r="BTX7"/>
      <c r="BTY7"/>
      <c r="BTZ7"/>
      <c r="BUA7"/>
      <c r="BUB7"/>
      <c r="BUC7"/>
      <c r="BUD7"/>
      <c r="BUE7"/>
      <c r="BUF7"/>
      <c r="BUG7"/>
      <c r="BUH7"/>
      <c r="BUI7"/>
      <c r="BUJ7"/>
      <c r="BUK7"/>
      <c r="BUL7"/>
      <c r="BUM7"/>
      <c r="BUN7"/>
      <c r="BUO7"/>
      <c r="BUP7"/>
      <c r="BUQ7"/>
      <c r="BUR7"/>
      <c r="BUS7"/>
      <c r="BUT7"/>
      <c r="BUU7"/>
      <c r="BUV7"/>
      <c r="BUW7"/>
      <c r="BUX7"/>
      <c r="BUY7"/>
      <c r="BUZ7"/>
      <c r="BVA7"/>
      <c r="BVB7"/>
      <c r="BVC7"/>
      <c r="BVD7"/>
      <c r="BVE7"/>
      <c r="BVF7"/>
      <c r="BVG7"/>
      <c r="BVH7"/>
      <c r="BVI7"/>
      <c r="BVJ7"/>
      <c r="BVK7"/>
      <c r="BVL7"/>
      <c r="BVM7"/>
      <c r="BVN7"/>
      <c r="BVO7"/>
      <c r="BVP7"/>
      <c r="BVQ7"/>
      <c r="BVR7"/>
      <c r="BVS7"/>
      <c r="BVT7"/>
      <c r="BVU7"/>
      <c r="BVV7"/>
      <c r="BVW7"/>
      <c r="BVX7"/>
      <c r="BVY7"/>
      <c r="BVZ7"/>
      <c r="BWA7"/>
      <c r="BWB7"/>
      <c r="BWC7"/>
      <c r="BWD7"/>
      <c r="BWE7"/>
      <c r="BWF7"/>
      <c r="BWG7"/>
      <c r="BWH7"/>
      <c r="BWI7"/>
      <c r="BWJ7"/>
      <c r="BWK7"/>
      <c r="BWL7"/>
      <c r="BWM7"/>
      <c r="BWN7"/>
      <c r="BWO7"/>
      <c r="BWP7"/>
      <c r="BWQ7"/>
      <c r="BWR7"/>
      <c r="BWS7"/>
      <c r="BWT7"/>
      <c r="BWU7"/>
      <c r="BWV7"/>
      <c r="BWW7"/>
      <c r="BWX7"/>
      <c r="BWY7"/>
      <c r="BWZ7"/>
      <c r="BXA7"/>
      <c r="BXB7"/>
      <c r="BXC7"/>
      <c r="BXD7"/>
      <c r="BXE7"/>
      <c r="BXF7"/>
      <c r="BXG7"/>
      <c r="BXH7"/>
      <c r="BXI7"/>
      <c r="BXJ7"/>
      <c r="BXK7"/>
      <c r="BXL7"/>
      <c r="BXM7"/>
      <c r="BXN7"/>
      <c r="BXO7"/>
      <c r="BXP7"/>
      <c r="BXQ7"/>
      <c r="BXR7"/>
      <c r="BXS7"/>
      <c r="BXT7"/>
      <c r="BXU7"/>
      <c r="BXV7"/>
      <c r="BXW7"/>
      <c r="BXX7"/>
      <c r="BXY7"/>
      <c r="BXZ7"/>
      <c r="BYA7"/>
      <c r="BYB7"/>
      <c r="BYC7"/>
      <c r="BYD7"/>
      <c r="BYE7"/>
      <c r="BYF7"/>
      <c r="BYG7"/>
      <c r="BYH7"/>
      <c r="BYI7"/>
      <c r="BYJ7"/>
      <c r="BYK7"/>
      <c r="BYL7"/>
      <c r="BYM7"/>
      <c r="BYN7"/>
      <c r="BYO7"/>
      <c r="BYP7"/>
      <c r="BYQ7"/>
      <c r="BYR7"/>
      <c r="BYS7"/>
      <c r="BYT7"/>
      <c r="BYU7"/>
      <c r="BYV7"/>
      <c r="BYW7"/>
      <c r="BYX7"/>
      <c r="BYY7"/>
      <c r="BYZ7"/>
      <c r="BZA7"/>
      <c r="BZB7"/>
      <c r="BZC7"/>
      <c r="BZD7"/>
      <c r="BZE7"/>
      <c r="BZF7"/>
      <c r="BZG7"/>
      <c r="BZH7"/>
      <c r="BZI7"/>
      <c r="BZJ7"/>
      <c r="BZK7"/>
      <c r="BZL7"/>
      <c r="BZM7"/>
      <c r="BZN7"/>
      <c r="BZO7"/>
      <c r="BZP7"/>
      <c r="BZQ7"/>
      <c r="BZR7"/>
      <c r="BZS7"/>
      <c r="BZT7"/>
      <c r="BZU7"/>
      <c r="BZV7"/>
      <c r="BZW7"/>
      <c r="BZX7"/>
      <c r="BZY7"/>
      <c r="BZZ7"/>
      <c r="CAA7"/>
      <c r="CAB7"/>
      <c r="CAC7"/>
      <c r="CAD7"/>
      <c r="CAE7"/>
      <c r="CAF7"/>
      <c r="CAG7"/>
      <c r="CAH7"/>
      <c r="CAI7"/>
      <c r="CAJ7"/>
      <c r="CAK7"/>
      <c r="CAL7"/>
      <c r="CAM7"/>
      <c r="CAN7"/>
      <c r="CAO7"/>
      <c r="CAP7"/>
      <c r="CAQ7"/>
      <c r="CAR7"/>
      <c r="CAS7"/>
      <c r="CAT7"/>
      <c r="CAU7"/>
      <c r="CAV7"/>
      <c r="CAW7"/>
      <c r="CAX7"/>
      <c r="CAY7"/>
      <c r="CAZ7"/>
      <c r="CBA7"/>
      <c r="CBB7"/>
      <c r="CBC7"/>
      <c r="CBD7"/>
      <c r="CBE7"/>
      <c r="CBF7"/>
      <c r="CBG7"/>
      <c r="CBH7"/>
      <c r="CBI7"/>
      <c r="CBJ7"/>
      <c r="CBK7"/>
      <c r="CBL7"/>
      <c r="CBM7"/>
      <c r="CBN7"/>
      <c r="CBO7"/>
      <c r="CBP7"/>
      <c r="CBQ7"/>
      <c r="CBR7"/>
      <c r="CBS7"/>
      <c r="CBT7"/>
      <c r="CBU7"/>
      <c r="CBV7"/>
      <c r="CBW7"/>
      <c r="CBX7"/>
      <c r="CBY7"/>
      <c r="CBZ7"/>
      <c r="CCA7"/>
      <c r="CCB7"/>
      <c r="CCC7"/>
      <c r="CCD7"/>
      <c r="CCE7"/>
      <c r="CCF7"/>
      <c r="CCG7"/>
      <c r="CCH7"/>
      <c r="CCI7"/>
      <c r="CCJ7"/>
      <c r="CCK7"/>
      <c r="CCL7"/>
      <c r="CCM7"/>
      <c r="CCN7"/>
      <c r="CCO7"/>
      <c r="CCP7"/>
      <c r="CCQ7"/>
      <c r="CCR7"/>
      <c r="CCS7"/>
      <c r="CCT7"/>
      <c r="CCU7"/>
      <c r="CCV7"/>
      <c r="CCW7"/>
      <c r="CCX7"/>
      <c r="CCY7"/>
      <c r="CCZ7"/>
      <c r="CDA7"/>
      <c r="CDB7"/>
      <c r="CDC7"/>
      <c r="CDD7"/>
      <c r="CDE7"/>
      <c r="CDF7"/>
      <c r="CDG7"/>
      <c r="CDH7"/>
      <c r="CDI7"/>
      <c r="CDJ7"/>
      <c r="CDK7"/>
      <c r="CDL7"/>
      <c r="CDM7"/>
      <c r="CDN7"/>
      <c r="CDO7"/>
      <c r="CDP7"/>
      <c r="CDQ7"/>
      <c r="CDR7"/>
      <c r="CDS7"/>
      <c r="CDT7"/>
      <c r="CDU7"/>
      <c r="CDV7"/>
      <c r="CDW7"/>
      <c r="CDX7"/>
      <c r="CDY7"/>
      <c r="CDZ7"/>
      <c r="CEA7"/>
      <c r="CEB7"/>
      <c r="CEC7"/>
      <c r="CED7"/>
      <c r="CEE7"/>
      <c r="CEF7"/>
      <c r="CEG7"/>
      <c r="CEH7"/>
      <c r="CEI7"/>
      <c r="CEJ7"/>
      <c r="CEK7"/>
      <c r="CEL7"/>
      <c r="CEM7"/>
      <c r="CEN7"/>
      <c r="CEO7"/>
      <c r="CEP7"/>
      <c r="CEQ7"/>
      <c r="CER7"/>
      <c r="CES7"/>
      <c r="CET7"/>
      <c r="CEU7"/>
      <c r="CEV7"/>
      <c r="CEW7"/>
      <c r="CEX7"/>
      <c r="CEY7"/>
      <c r="CEZ7"/>
      <c r="CFA7"/>
      <c r="CFB7"/>
      <c r="CFC7"/>
      <c r="CFD7"/>
      <c r="CFE7"/>
      <c r="CFF7"/>
      <c r="CFG7"/>
      <c r="CFH7"/>
      <c r="CFI7"/>
      <c r="CFJ7"/>
      <c r="CFK7"/>
      <c r="CFL7"/>
      <c r="CFM7"/>
      <c r="CFN7"/>
      <c r="CFO7"/>
      <c r="CFP7"/>
      <c r="CFQ7"/>
      <c r="CFR7"/>
      <c r="CFS7"/>
      <c r="CFT7"/>
      <c r="CFU7"/>
      <c r="CFV7"/>
      <c r="CFW7"/>
      <c r="CFX7"/>
      <c r="CFY7"/>
      <c r="CFZ7"/>
      <c r="CGA7"/>
      <c r="CGB7"/>
      <c r="CGC7"/>
      <c r="CGD7"/>
      <c r="CGE7"/>
      <c r="CGF7"/>
      <c r="CGG7"/>
      <c r="CGH7"/>
      <c r="CGI7"/>
      <c r="CGJ7"/>
      <c r="CGK7"/>
      <c r="CGL7"/>
      <c r="CGM7"/>
      <c r="CGN7"/>
      <c r="CGO7"/>
      <c r="CGP7"/>
      <c r="CGQ7"/>
      <c r="CGR7"/>
      <c r="CGS7"/>
      <c r="CGT7"/>
      <c r="CGU7"/>
      <c r="CGV7"/>
      <c r="CGW7"/>
      <c r="CGX7"/>
      <c r="CGY7"/>
      <c r="CGZ7"/>
      <c r="CHA7"/>
      <c r="CHB7"/>
      <c r="CHC7"/>
      <c r="CHD7"/>
      <c r="CHE7"/>
      <c r="CHF7"/>
      <c r="CHG7"/>
      <c r="CHH7"/>
      <c r="CHI7"/>
      <c r="CHJ7"/>
      <c r="CHK7"/>
      <c r="CHL7"/>
      <c r="CHM7"/>
      <c r="CHN7"/>
      <c r="CHO7"/>
      <c r="CHP7"/>
      <c r="CHQ7"/>
      <c r="CHR7"/>
      <c r="CHS7"/>
      <c r="CHT7"/>
      <c r="CHU7"/>
      <c r="CHV7"/>
      <c r="CHW7"/>
      <c r="CHX7"/>
      <c r="CHY7"/>
      <c r="CHZ7"/>
      <c r="CIA7"/>
      <c r="CIB7"/>
      <c r="CIC7"/>
      <c r="CID7"/>
      <c r="CIE7"/>
      <c r="CIF7"/>
      <c r="CIG7"/>
      <c r="CIH7"/>
      <c r="CII7"/>
      <c r="CIJ7"/>
      <c r="CIK7"/>
      <c r="CIL7"/>
      <c r="CIM7"/>
      <c r="CIN7"/>
      <c r="CIO7"/>
      <c r="CIP7"/>
      <c r="CIQ7"/>
      <c r="CIR7"/>
      <c r="CIS7"/>
      <c r="CIT7"/>
      <c r="CIU7"/>
      <c r="CIV7"/>
      <c r="CIW7"/>
      <c r="CIX7"/>
      <c r="CIY7"/>
      <c r="CIZ7"/>
      <c r="CJA7"/>
      <c r="CJB7"/>
      <c r="CJC7"/>
      <c r="CJD7"/>
      <c r="CJE7"/>
      <c r="CJF7"/>
      <c r="CJG7"/>
      <c r="CJH7"/>
      <c r="CJI7"/>
      <c r="CJJ7"/>
      <c r="CJK7"/>
      <c r="CJL7"/>
      <c r="CJM7"/>
      <c r="CJN7"/>
      <c r="CJO7"/>
      <c r="CJP7"/>
      <c r="CJQ7"/>
      <c r="CJR7"/>
      <c r="CJS7"/>
      <c r="CJT7"/>
      <c r="CJU7"/>
      <c r="CJV7"/>
      <c r="CJW7"/>
      <c r="CJX7"/>
      <c r="CJY7"/>
      <c r="CJZ7"/>
      <c r="CKA7"/>
      <c r="CKB7"/>
      <c r="CKC7"/>
      <c r="CKD7"/>
      <c r="CKE7"/>
      <c r="CKF7"/>
      <c r="CKG7"/>
      <c r="CKH7"/>
      <c r="CKI7"/>
      <c r="CKJ7"/>
      <c r="CKK7"/>
      <c r="CKL7"/>
      <c r="CKM7"/>
      <c r="CKN7"/>
      <c r="CKO7"/>
      <c r="CKP7"/>
      <c r="CKQ7"/>
      <c r="CKR7"/>
      <c r="CKS7"/>
      <c r="CKT7"/>
      <c r="CKU7"/>
      <c r="CKV7"/>
      <c r="CKW7"/>
      <c r="CKX7"/>
      <c r="CKY7"/>
      <c r="CKZ7"/>
      <c r="CLA7"/>
      <c r="CLB7"/>
      <c r="CLC7"/>
      <c r="CLD7"/>
      <c r="CLE7"/>
      <c r="CLF7"/>
      <c r="CLG7"/>
      <c r="CLH7"/>
      <c r="CLI7"/>
      <c r="CLJ7"/>
      <c r="CLK7"/>
      <c r="CLL7"/>
      <c r="CLM7"/>
      <c r="CLN7"/>
      <c r="CLO7"/>
      <c r="CLP7"/>
      <c r="CLQ7"/>
      <c r="CLR7"/>
      <c r="CLS7"/>
      <c r="CLT7"/>
      <c r="CLU7"/>
      <c r="CLV7"/>
      <c r="CLW7"/>
      <c r="CLX7"/>
      <c r="CLY7"/>
      <c r="CLZ7"/>
      <c r="CMA7"/>
      <c r="CMB7"/>
      <c r="CMC7"/>
      <c r="CMD7"/>
      <c r="CME7"/>
      <c r="CMF7"/>
      <c r="CMG7"/>
      <c r="CMH7"/>
      <c r="CMI7"/>
      <c r="CMJ7"/>
      <c r="CMK7"/>
      <c r="CML7"/>
      <c r="CMM7"/>
      <c r="CMN7"/>
      <c r="CMO7"/>
      <c r="CMP7"/>
      <c r="CMQ7"/>
      <c r="CMR7"/>
      <c r="CMS7"/>
      <c r="CMT7"/>
      <c r="CMU7"/>
      <c r="CMV7"/>
      <c r="CMW7"/>
      <c r="CMX7"/>
      <c r="CMY7"/>
      <c r="CMZ7"/>
      <c r="CNA7"/>
      <c r="CNB7"/>
      <c r="CNC7"/>
      <c r="CND7"/>
      <c r="CNE7"/>
      <c r="CNF7"/>
      <c r="CNG7"/>
      <c r="CNH7"/>
      <c r="CNI7"/>
      <c r="CNJ7"/>
      <c r="CNK7"/>
      <c r="CNL7"/>
      <c r="CNM7"/>
      <c r="CNN7"/>
      <c r="CNO7"/>
      <c r="CNP7"/>
      <c r="CNQ7"/>
      <c r="CNR7"/>
      <c r="CNS7"/>
      <c r="CNT7"/>
      <c r="CNU7"/>
      <c r="CNV7"/>
      <c r="CNW7"/>
      <c r="CNX7"/>
      <c r="CNY7"/>
      <c r="CNZ7"/>
      <c r="COA7"/>
      <c r="COB7"/>
      <c r="COC7"/>
      <c r="COD7"/>
      <c r="COE7"/>
      <c r="COF7"/>
      <c r="COG7"/>
      <c r="COH7"/>
      <c r="COI7"/>
      <c r="COJ7"/>
      <c r="COK7"/>
      <c r="COL7"/>
      <c r="COM7"/>
      <c r="CON7"/>
      <c r="COO7"/>
      <c r="COP7"/>
      <c r="COQ7"/>
      <c r="COR7"/>
      <c r="COS7"/>
      <c r="COT7"/>
      <c r="COU7"/>
      <c r="COV7"/>
      <c r="COW7"/>
      <c r="COX7"/>
      <c r="COY7"/>
      <c r="COZ7"/>
      <c r="CPA7"/>
      <c r="CPB7"/>
      <c r="CPC7"/>
      <c r="CPD7"/>
      <c r="CPE7"/>
      <c r="CPF7"/>
      <c r="CPG7"/>
      <c r="CPH7"/>
      <c r="CPI7"/>
      <c r="CPJ7"/>
      <c r="CPK7"/>
      <c r="CPL7"/>
      <c r="CPM7"/>
      <c r="CPN7"/>
      <c r="CPO7"/>
      <c r="CPP7"/>
      <c r="CPQ7"/>
      <c r="CPR7"/>
      <c r="CPS7"/>
      <c r="CPT7"/>
      <c r="CPU7"/>
      <c r="CPV7"/>
      <c r="CPW7"/>
      <c r="CPX7"/>
      <c r="CPY7"/>
      <c r="CPZ7"/>
      <c r="CQA7"/>
      <c r="CQB7"/>
      <c r="CQC7"/>
      <c r="CQD7"/>
      <c r="CQE7"/>
      <c r="CQF7"/>
      <c r="CQG7"/>
      <c r="CQH7"/>
      <c r="CQI7"/>
      <c r="CQJ7"/>
      <c r="CQK7"/>
      <c r="CQL7"/>
      <c r="CQM7"/>
      <c r="CQN7"/>
      <c r="CQO7"/>
      <c r="CQP7"/>
      <c r="CQQ7"/>
      <c r="CQR7"/>
      <c r="CQS7"/>
      <c r="CQT7"/>
      <c r="CQU7"/>
      <c r="CQV7"/>
      <c r="CQW7"/>
      <c r="CQX7"/>
      <c r="CQY7"/>
      <c r="CQZ7"/>
      <c r="CRA7"/>
      <c r="CRB7"/>
      <c r="CRC7"/>
      <c r="CRD7"/>
      <c r="CRE7"/>
      <c r="CRF7"/>
      <c r="CRG7"/>
      <c r="CRH7"/>
      <c r="CRI7"/>
      <c r="CRJ7"/>
      <c r="CRK7"/>
      <c r="CRL7"/>
      <c r="CRM7"/>
      <c r="CRN7"/>
      <c r="CRO7"/>
      <c r="CRP7"/>
      <c r="CRQ7"/>
      <c r="CRR7"/>
      <c r="CRS7"/>
      <c r="CRT7"/>
      <c r="CRU7"/>
      <c r="CRV7"/>
      <c r="CRW7"/>
      <c r="CRX7"/>
      <c r="CRY7"/>
      <c r="CRZ7"/>
      <c r="CSA7"/>
      <c r="CSB7"/>
      <c r="CSC7"/>
      <c r="CSD7"/>
      <c r="CSE7"/>
      <c r="CSF7"/>
      <c r="CSG7"/>
      <c r="CSH7"/>
      <c r="CSI7"/>
      <c r="CSJ7"/>
      <c r="CSK7"/>
      <c r="CSL7"/>
      <c r="CSM7"/>
      <c r="CSN7"/>
      <c r="CSO7"/>
      <c r="CSP7"/>
      <c r="CSQ7"/>
      <c r="CSR7"/>
      <c r="CSS7"/>
      <c r="CST7"/>
      <c r="CSU7"/>
      <c r="CSV7"/>
      <c r="CSW7"/>
      <c r="CSX7"/>
      <c r="CSY7"/>
      <c r="CSZ7"/>
      <c r="CTA7"/>
      <c r="CTB7"/>
      <c r="CTC7"/>
      <c r="CTD7"/>
      <c r="CTE7"/>
      <c r="CTF7"/>
      <c r="CTG7"/>
      <c r="CTH7"/>
      <c r="CTI7"/>
      <c r="CTJ7"/>
      <c r="CTK7"/>
      <c r="CTL7"/>
      <c r="CTM7"/>
      <c r="CTN7"/>
      <c r="CTO7"/>
      <c r="CTP7"/>
      <c r="CTQ7"/>
      <c r="CTR7"/>
      <c r="CTS7"/>
      <c r="CTT7"/>
      <c r="CTU7"/>
      <c r="CTV7"/>
      <c r="CTW7"/>
      <c r="CTX7"/>
      <c r="CTY7"/>
      <c r="CTZ7"/>
      <c r="CUA7"/>
      <c r="CUB7"/>
      <c r="CUC7"/>
      <c r="CUD7"/>
      <c r="CUE7"/>
      <c r="CUF7"/>
      <c r="CUG7"/>
      <c r="CUH7"/>
      <c r="CUI7"/>
      <c r="CUJ7"/>
      <c r="CUK7"/>
      <c r="CUL7"/>
      <c r="CUM7"/>
      <c r="CUN7"/>
      <c r="CUO7"/>
      <c r="CUP7"/>
      <c r="CUQ7"/>
      <c r="CUR7"/>
      <c r="CUS7"/>
      <c r="CUT7"/>
      <c r="CUU7"/>
      <c r="CUV7"/>
      <c r="CUW7"/>
      <c r="CUX7"/>
      <c r="CUY7"/>
      <c r="CUZ7"/>
      <c r="CVA7"/>
      <c r="CVB7"/>
      <c r="CVC7"/>
      <c r="CVD7"/>
      <c r="CVE7"/>
      <c r="CVF7"/>
      <c r="CVG7"/>
      <c r="CVH7"/>
      <c r="CVI7"/>
      <c r="CVJ7"/>
      <c r="CVK7"/>
      <c r="CVL7"/>
      <c r="CVM7"/>
      <c r="CVN7"/>
      <c r="CVO7"/>
      <c r="CVP7"/>
      <c r="CVQ7"/>
      <c r="CVR7"/>
      <c r="CVS7"/>
      <c r="CVT7"/>
      <c r="CVU7"/>
      <c r="CVV7"/>
      <c r="CVW7"/>
      <c r="CVX7"/>
      <c r="CVY7"/>
      <c r="CVZ7"/>
      <c r="CWA7"/>
      <c r="CWB7"/>
      <c r="CWC7"/>
      <c r="CWD7"/>
      <c r="CWE7"/>
      <c r="CWF7"/>
      <c r="CWG7"/>
      <c r="CWH7"/>
      <c r="CWI7"/>
      <c r="CWJ7"/>
      <c r="CWK7"/>
      <c r="CWL7"/>
      <c r="CWM7"/>
      <c r="CWN7"/>
      <c r="CWO7"/>
      <c r="CWP7"/>
      <c r="CWQ7"/>
      <c r="CWR7"/>
      <c r="CWS7"/>
      <c r="CWT7"/>
      <c r="CWU7"/>
      <c r="CWV7"/>
      <c r="CWW7"/>
      <c r="CWX7"/>
      <c r="CWY7"/>
      <c r="CWZ7"/>
      <c r="CXA7"/>
      <c r="CXB7"/>
      <c r="CXC7"/>
      <c r="CXD7"/>
      <c r="CXE7"/>
      <c r="CXF7"/>
      <c r="CXG7"/>
      <c r="CXH7"/>
      <c r="CXI7"/>
      <c r="CXJ7"/>
      <c r="CXK7"/>
      <c r="CXL7"/>
      <c r="CXM7"/>
      <c r="CXN7"/>
      <c r="CXO7"/>
      <c r="CXP7"/>
      <c r="CXQ7"/>
      <c r="CXR7"/>
      <c r="CXS7"/>
      <c r="CXT7"/>
      <c r="CXU7"/>
      <c r="CXV7"/>
      <c r="CXW7"/>
      <c r="CXX7"/>
      <c r="CXY7"/>
      <c r="CXZ7"/>
      <c r="CYA7"/>
      <c r="CYB7"/>
      <c r="CYC7"/>
      <c r="CYD7"/>
      <c r="CYE7"/>
      <c r="CYF7"/>
      <c r="CYG7"/>
      <c r="CYH7"/>
      <c r="CYI7"/>
      <c r="CYJ7"/>
      <c r="CYK7"/>
      <c r="CYL7"/>
      <c r="CYM7"/>
      <c r="CYN7"/>
      <c r="CYO7"/>
      <c r="CYP7"/>
      <c r="CYQ7"/>
      <c r="CYR7"/>
      <c r="CYS7"/>
      <c r="CYT7"/>
      <c r="CYU7"/>
      <c r="CYV7"/>
      <c r="CYW7"/>
      <c r="CYX7"/>
      <c r="CYY7"/>
      <c r="CYZ7"/>
      <c r="CZA7"/>
      <c r="CZB7"/>
      <c r="CZC7"/>
      <c r="CZD7"/>
      <c r="CZE7"/>
      <c r="CZF7"/>
      <c r="CZG7"/>
      <c r="CZH7"/>
      <c r="CZI7"/>
      <c r="CZJ7"/>
      <c r="CZK7"/>
      <c r="CZL7"/>
      <c r="CZM7"/>
      <c r="CZN7"/>
      <c r="CZO7"/>
      <c r="CZP7"/>
      <c r="CZQ7"/>
      <c r="CZR7"/>
      <c r="CZS7"/>
      <c r="CZT7"/>
      <c r="CZU7"/>
      <c r="CZV7"/>
      <c r="CZW7"/>
      <c r="CZX7"/>
      <c r="CZY7"/>
      <c r="CZZ7"/>
      <c r="DAA7"/>
      <c r="DAB7"/>
      <c r="DAC7"/>
      <c r="DAD7"/>
      <c r="DAE7"/>
      <c r="DAF7"/>
      <c r="DAG7"/>
      <c r="DAH7"/>
      <c r="DAI7"/>
      <c r="DAJ7"/>
      <c r="DAK7"/>
      <c r="DAL7"/>
      <c r="DAM7"/>
      <c r="DAN7"/>
      <c r="DAO7"/>
      <c r="DAP7"/>
      <c r="DAQ7"/>
      <c r="DAR7"/>
      <c r="DAS7"/>
      <c r="DAT7"/>
      <c r="DAU7"/>
      <c r="DAV7"/>
      <c r="DAW7"/>
      <c r="DAX7"/>
      <c r="DAY7"/>
      <c r="DAZ7"/>
      <c r="DBA7"/>
      <c r="DBB7"/>
      <c r="DBC7"/>
      <c r="DBD7"/>
      <c r="DBE7"/>
      <c r="DBF7"/>
      <c r="DBG7"/>
      <c r="DBH7"/>
      <c r="DBI7"/>
      <c r="DBJ7"/>
      <c r="DBK7"/>
      <c r="DBL7"/>
      <c r="DBM7"/>
      <c r="DBN7"/>
      <c r="DBO7"/>
      <c r="DBP7"/>
      <c r="DBQ7"/>
      <c r="DBR7"/>
      <c r="DBS7"/>
      <c r="DBT7"/>
      <c r="DBU7"/>
      <c r="DBV7"/>
      <c r="DBW7"/>
      <c r="DBX7"/>
      <c r="DBY7"/>
      <c r="DBZ7"/>
      <c r="DCA7"/>
      <c r="DCB7"/>
      <c r="DCC7"/>
      <c r="DCD7"/>
      <c r="DCE7"/>
      <c r="DCF7"/>
      <c r="DCG7"/>
      <c r="DCH7"/>
      <c r="DCI7"/>
      <c r="DCJ7"/>
      <c r="DCK7"/>
      <c r="DCL7"/>
      <c r="DCM7"/>
      <c r="DCN7"/>
      <c r="DCO7"/>
      <c r="DCP7"/>
      <c r="DCQ7"/>
      <c r="DCR7"/>
      <c r="DCS7"/>
      <c r="DCT7"/>
      <c r="DCU7"/>
      <c r="DCV7"/>
      <c r="DCW7"/>
      <c r="DCX7"/>
      <c r="DCY7"/>
      <c r="DCZ7"/>
      <c r="DDA7"/>
      <c r="DDB7"/>
      <c r="DDC7"/>
      <c r="DDD7"/>
      <c r="DDE7"/>
      <c r="DDF7"/>
      <c r="DDG7"/>
      <c r="DDH7"/>
      <c r="DDI7"/>
      <c r="DDJ7"/>
      <c r="DDK7"/>
      <c r="DDL7"/>
      <c r="DDM7"/>
      <c r="DDN7"/>
      <c r="DDO7"/>
      <c r="DDP7"/>
      <c r="DDQ7"/>
      <c r="DDR7"/>
      <c r="DDS7"/>
      <c r="DDT7"/>
      <c r="DDU7"/>
      <c r="DDV7"/>
      <c r="DDW7"/>
      <c r="DDX7"/>
      <c r="DDY7"/>
      <c r="DDZ7"/>
      <c r="DEA7"/>
      <c r="DEB7"/>
      <c r="DEC7"/>
      <c r="DED7"/>
      <c r="DEE7"/>
      <c r="DEF7"/>
      <c r="DEG7"/>
      <c r="DEH7"/>
      <c r="DEI7"/>
      <c r="DEJ7"/>
      <c r="DEK7"/>
      <c r="DEL7"/>
      <c r="DEM7"/>
      <c r="DEN7"/>
      <c r="DEO7"/>
      <c r="DEP7"/>
      <c r="DEQ7"/>
      <c r="DER7"/>
      <c r="DES7"/>
      <c r="DET7"/>
      <c r="DEU7"/>
      <c r="DEV7"/>
      <c r="DEW7"/>
      <c r="DEX7"/>
      <c r="DEY7"/>
      <c r="DEZ7"/>
      <c r="DFA7"/>
      <c r="DFB7"/>
      <c r="DFC7"/>
      <c r="DFD7"/>
      <c r="DFE7"/>
      <c r="DFF7"/>
      <c r="DFG7"/>
      <c r="DFH7"/>
      <c r="DFI7"/>
      <c r="DFJ7"/>
      <c r="DFK7"/>
      <c r="DFL7"/>
      <c r="DFM7"/>
      <c r="DFN7"/>
      <c r="DFO7"/>
      <c r="DFP7"/>
      <c r="DFQ7"/>
      <c r="DFR7"/>
      <c r="DFS7"/>
      <c r="DFT7"/>
      <c r="DFU7"/>
      <c r="DFV7"/>
      <c r="DFW7"/>
      <c r="DFX7"/>
      <c r="DFY7"/>
      <c r="DFZ7"/>
      <c r="DGA7"/>
      <c r="DGB7"/>
      <c r="DGC7"/>
      <c r="DGD7"/>
      <c r="DGE7"/>
      <c r="DGF7"/>
      <c r="DGG7"/>
      <c r="DGH7"/>
      <c r="DGI7"/>
      <c r="DGJ7"/>
      <c r="DGK7"/>
      <c r="DGL7"/>
      <c r="DGM7"/>
      <c r="DGN7"/>
      <c r="DGO7"/>
      <c r="DGP7"/>
      <c r="DGQ7"/>
      <c r="DGR7"/>
      <c r="DGS7"/>
      <c r="DGT7"/>
      <c r="DGU7"/>
      <c r="DGV7"/>
      <c r="DGW7"/>
      <c r="DGX7"/>
      <c r="DGY7"/>
      <c r="DGZ7"/>
      <c r="DHA7"/>
      <c r="DHB7"/>
      <c r="DHC7"/>
      <c r="DHD7"/>
      <c r="DHE7"/>
      <c r="DHF7"/>
      <c r="DHG7"/>
      <c r="DHH7"/>
      <c r="DHI7"/>
      <c r="DHJ7"/>
      <c r="DHK7"/>
      <c r="DHL7"/>
      <c r="DHM7"/>
      <c r="DHN7"/>
      <c r="DHO7"/>
      <c r="DHP7"/>
      <c r="DHQ7"/>
      <c r="DHR7"/>
      <c r="DHS7"/>
      <c r="DHT7"/>
      <c r="DHU7"/>
      <c r="DHV7"/>
      <c r="DHW7"/>
      <c r="DHX7"/>
      <c r="DHY7"/>
      <c r="DHZ7"/>
      <c r="DIA7"/>
      <c r="DIB7"/>
      <c r="DIC7"/>
      <c r="DID7"/>
      <c r="DIE7"/>
      <c r="DIF7"/>
      <c r="DIG7"/>
      <c r="DIH7"/>
      <c r="DII7"/>
      <c r="DIJ7"/>
      <c r="DIK7"/>
      <c r="DIL7"/>
      <c r="DIM7"/>
      <c r="DIN7"/>
      <c r="DIO7"/>
      <c r="DIP7"/>
      <c r="DIQ7"/>
      <c r="DIR7"/>
      <c r="DIS7"/>
      <c r="DIT7"/>
      <c r="DIU7"/>
      <c r="DIV7"/>
      <c r="DIW7"/>
      <c r="DIX7"/>
      <c r="DIY7"/>
      <c r="DIZ7"/>
      <c r="DJA7"/>
      <c r="DJB7"/>
      <c r="DJC7"/>
      <c r="DJD7"/>
      <c r="DJE7"/>
      <c r="DJF7"/>
      <c r="DJG7"/>
      <c r="DJH7"/>
      <c r="DJI7"/>
      <c r="DJJ7"/>
      <c r="DJK7"/>
      <c r="DJL7"/>
      <c r="DJM7"/>
      <c r="DJN7"/>
      <c r="DJO7"/>
      <c r="DJP7"/>
      <c r="DJQ7"/>
      <c r="DJR7"/>
      <c r="DJS7"/>
      <c r="DJT7"/>
      <c r="DJU7"/>
      <c r="DJV7"/>
      <c r="DJW7"/>
      <c r="DJX7"/>
      <c r="DJY7"/>
      <c r="DJZ7"/>
      <c r="DKA7"/>
      <c r="DKB7"/>
      <c r="DKC7"/>
      <c r="DKD7"/>
      <c r="DKE7"/>
      <c r="DKF7"/>
      <c r="DKG7"/>
      <c r="DKH7"/>
      <c r="DKI7"/>
      <c r="DKJ7"/>
      <c r="DKK7"/>
      <c r="DKL7"/>
      <c r="DKM7"/>
      <c r="DKN7"/>
      <c r="DKO7"/>
      <c r="DKP7"/>
      <c r="DKQ7"/>
      <c r="DKR7"/>
      <c r="DKS7"/>
      <c r="DKT7"/>
      <c r="DKU7"/>
      <c r="DKV7"/>
      <c r="DKW7"/>
      <c r="DKX7"/>
      <c r="DKY7"/>
      <c r="DKZ7"/>
      <c r="DLA7"/>
      <c r="DLB7"/>
      <c r="DLC7"/>
      <c r="DLD7"/>
      <c r="DLE7"/>
      <c r="DLF7"/>
      <c r="DLG7"/>
      <c r="DLH7"/>
      <c r="DLI7"/>
      <c r="DLJ7"/>
      <c r="DLK7"/>
      <c r="DLL7"/>
      <c r="DLM7"/>
      <c r="DLN7"/>
      <c r="DLO7"/>
      <c r="DLP7"/>
      <c r="DLQ7"/>
      <c r="DLR7"/>
      <c r="DLS7"/>
      <c r="DLT7"/>
      <c r="DLU7"/>
      <c r="DLV7"/>
      <c r="DLW7"/>
      <c r="DLX7"/>
      <c r="DLY7"/>
      <c r="DLZ7"/>
      <c r="DMA7"/>
      <c r="DMB7"/>
      <c r="DMC7"/>
      <c r="DMD7"/>
      <c r="DME7"/>
      <c r="DMF7"/>
      <c r="DMG7"/>
      <c r="DMH7"/>
      <c r="DMI7"/>
      <c r="DMJ7"/>
      <c r="DMK7"/>
      <c r="DML7"/>
      <c r="DMM7"/>
      <c r="DMN7"/>
      <c r="DMO7"/>
      <c r="DMP7"/>
      <c r="DMQ7"/>
      <c r="DMR7"/>
      <c r="DMS7"/>
      <c r="DMT7"/>
      <c r="DMU7"/>
      <c r="DMV7"/>
      <c r="DMW7"/>
      <c r="DMX7"/>
      <c r="DMY7"/>
      <c r="DMZ7"/>
      <c r="DNA7"/>
      <c r="DNB7"/>
      <c r="DNC7"/>
      <c r="DND7"/>
      <c r="DNE7"/>
      <c r="DNF7"/>
      <c r="DNG7"/>
      <c r="DNH7"/>
      <c r="DNI7"/>
      <c r="DNJ7"/>
      <c r="DNK7"/>
      <c r="DNL7"/>
      <c r="DNM7"/>
      <c r="DNN7"/>
      <c r="DNO7"/>
      <c r="DNP7"/>
      <c r="DNQ7"/>
      <c r="DNR7"/>
      <c r="DNS7"/>
      <c r="DNT7"/>
      <c r="DNU7"/>
      <c r="DNV7"/>
      <c r="DNW7"/>
      <c r="DNX7"/>
      <c r="DNY7"/>
      <c r="DNZ7"/>
      <c r="DOA7"/>
      <c r="DOB7"/>
      <c r="DOC7"/>
      <c r="DOD7"/>
      <c r="DOE7"/>
      <c r="DOF7"/>
      <c r="DOG7"/>
      <c r="DOH7"/>
      <c r="DOI7"/>
      <c r="DOJ7"/>
      <c r="DOK7"/>
      <c r="DOL7"/>
      <c r="DOM7"/>
      <c r="DON7"/>
      <c r="DOO7"/>
      <c r="DOP7"/>
      <c r="DOQ7"/>
      <c r="DOR7"/>
      <c r="DOS7"/>
      <c r="DOT7"/>
      <c r="DOU7"/>
      <c r="DOV7"/>
      <c r="DOW7"/>
      <c r="DOX7"/>
      <c r="DOY7"/>
      <c r="DOZ7"/>
      <c r="DPA7"/>
      <c r="DPB7"/>
      <c r="DPC7"/>
      <c r="DPD7"/>
      <c r="DPE7"/>
      <c r="DPF7"/>
      <c r="DPG7"/>
      <c r="DPH7"/>
      <c r="DPI7"/>
      <c r="DPJ7"/>
      <c r="DPK7"/>
      <c r="DPL7"/>
      <c r="DPM7"/>
      <c r="DPN7"/>
      <c r="DPO7"/>
      <c r="DPP7"/>
      <c r="DPQ7"/>
      <c r="DPR7"/>
      <c r="DPS7"/>
      <c r="DPT7"/>
      <c r="DPU7"/>
      <c r="DPV7"/>
      <c r="DPW7"/>
      <c r="DPX7"/>
      <c r="DPY7"/>
      <c r="DPZ7"/>
      <c r="DQA7"/>
      <c r="DQB7"/>
      <c r="DQC7"/>
      <c r="DQD7"/>
      <c r="DQE7"/>
      <c r="DQF7"/>
      <c r="DQG7"/>
      <c r="DQH7"/>
      <c r="DQI7"/>
      <c r="DQJ7"/>
      <c r="DQK7"/>
      <c r="DQL7"/>
      <c r="DQM7"/>
      <c r="DQN7"/>
      <c r="DQO7"/>
      <c r="DQP7"/>
      <c r="DQQ7"/>
      <c r="DQR7"/>
      <c r="DQS7"/>
      <c r="DQT7"/>
      <c r="DQU7"/>
      <c r="DQV7"/>
      <c r="DQW7"/>
      <c r="DQX7"/>
      <c r="DQY7"/>
      <c r="DQZ7"/>
      <c r="DRA7"/>
      <c r="DRB7"/>
      <c r="DRC7"/>
      <c r="DRD7"/>
      <c r="DRE7"/>
      <c r="DRF7"/>
      <c r="DRG7"/>
      <c r="DRH7"/>
      <c r="DRI7"/>
      <c r="DRJ7"/>
      <c r="DRK7"/>
      <c r="DRL7"/>
      <c r="DRM7"/>
      <c r="DRN7"/>
      <c r="DRO7"/>
      <c r="DRP7"/>
      <c r="DRQ7"/>
      <c r="DRR7"/>
      <c r="DRS7"/>
      <c r="DRT7"/>
      <c r="DRU7"/>
      <c r="DRV7"/>
      <c r="DRW7"/>
      <c r="DRX7"/>
      <c r="DRY7"/>
      <c r="DRZ7"/>
      <c r="DSA7"/>
      <c r="DSB7"/>
      <c r="DSC7"/>
      <c r="DSD7"/>
      <c r="DSE7"/>
      <c r="DSF7"/>
      <c r="DSG7"/>
      <c r="DSH7"/>
      <c r="DSI7"/>
      <c r="DSJ7"/>
      <c r="DSK7"/>
      <c r="DSL7"/>
      <c r="DSM7"/>
      <c r="DSN7"/>
      <c r="DSO7"/>
      <c r="DSP7"/>
      <c r="DSQ7"/>
      <c r="DSR7"/>
      <c r="DSS7"/>
      <c r="DST7"/>
      <c r="DSU7"/>
      <c r="DSV7"/>
      <c r="DSW7"/>
      <c r="DSX7"/>
      <c r="DSY7"/>
      <c r="DSZ7"/>
      <c r="DTA7"/>
      <c r="DTB7"/>
      <c r="DTC7"/>
      <c r="DTD7"/>
      <c r="DTE7"/>
      <c r="DTF7"/>
      <c r="DTG7"/>
      <c r="DTH7"/>
      <c r="DTI7"/>
      <c r="DTJ7"/>
      <c r="DTK7"/>
      <c r="DTL7"/>
      <c r="DTM7"/>
      <c r="DTN7"/>
      <c r="DTO7"/>
      <c r="DTP7"/>
      <c r="DTQ7"/>
      <c r="DTR7"/>
      <c r="DTS7"/>
      <c r="DTT7"/>
      <c r="DTU7"/>
      <c r="DTV7"/>
      <c r="DTW7"/>
      <c r="DTX7"/>
      <c r="DTY7"/>
      <c r="DTZ7"/>
      <c r="DUA7"/>
      <c r="DUB7"/>
      <c r="DUC7"/>
      <c r="DUD7"/>
      <c r="DUE7"/>
      <c r="DUF7"/>
      <c r="DUG7"/>
      <c r="DUH7"/>
      <c r="DUI7"/>
      <c r="DUJ7"/>
      <c r="DUK7"/>
      <c r="DUL7"/>
      <c r="DUM7"/>
      <c r="DUN7"/>
      <c r="DUO7"/>
      <c r="DUP7"/>
      <c r="DUQ7"/>
      <c r="DUR7"/>
      <c r="DUS7"/>
      <c r="DUT7"/>
      <c r="DUU7"/>
      <c r="DUV7"/>
      <c r="DUW7"/>
      <c r="DUX7"/>
      <c r="DUY7"/>
      <c r="DUZ7"/>
      <c r="DVA7"/>
      <c r="DVB7"/>
      <c r="DVC7"/>
      <c r="DVD7"/>
      <c r="DVE7"/>
      <c r="DVF7"/>
      <c r="DVG7"/>
      <c r="DVH7"/>
      <c r="DVI7"/>
      <c r="DVJ7"/>
      <c r="DVK7"/>
      <c r="DVL7"/>
      <c r="DVM7"/>
      <c r="DVN7"/>
      <c r="DVO7"/>
      <c r="DVP7"/>
      <c r="DVQ7"/>
      <c r="DVR7"/>
      <c r="DVS7"/>
      <c r="DVT7"/>
      <c r="DVU7"/>
      <c r="DVV7"/>
      <c r="DVW7"/>
      <c r="DVX7"/>
      <c r="DVY7"/>
      <c r="DVZ7"/>
      <c r="DWA7"/>
      <c r="DWB7"/>
      <c r="DWC7"/>
      <c r="DWD7"/>
      <c r="DWE7"/>
      <c r="DWF7"/>
      <c r="DWG7"/>
      <c r="DWH7"/>
      <c r="DWI7"/>
      <c r="DWJ7"/>
      <c r="DWK7"/>
      <c r="DWL7"/>
      <c r="DWM7"/>
      <c r="DWN7"/>
      <c r="DWO7"/>
      <c r="DWP7"/>
      <c r="DWQ7"/>
      <c r="DWR7"/>
      <c r="DWS7"/>
      <c r="DWT7"/>
      <c r="DWU7"/>
      <c r="DWV7"/>
      <c r="DWW7"/>
      <c r="DWX7"/>
      <c r="DWY7"/>
      <c r="DWZ7"/>
      <c r="DXA7"/>
      <c r="DXB7"/>
      <c r="DXC7"/>
      <c r="DXD7"/>
      <c r="DXE7"/>
      <c r="DXF7"/>
      <c r="DXG7"/>
      <c r="DXH7"/>
      <c r="DXI7"/>
      <c r="DXJ7"/>
      <c r="DXK7"/>
      <c r="DXL7"/>
      <c r="DXM7"/>
      <c r="DXN7"/>
      <c r="DXO7"/>
      <c r="DXP7"/>
      <c r="DXQ7"/>
      <c r="DXR7"/>
      <c r="DXS7"/>
      <c r="DXT7"/>
      <c r="DXU7"/>
      <c r="DXV7"/>
      <c r="DXW7"/>
      <c r="DXX7"/>
      <c r="DXY7"/>
      <c r="DXZ7"/>
      <c r="DYA7"/>
      <c r="DYB7"/>
      <c r="DYC7"/>
      <c r="DYD7"/>
      <c r="DYE7"/>
      <c r="DYF7"/>
      <c r="DYG7"/>
      <c r="DYH7"/>
      <c r="DYI7"/>
      <c r="DYJ7"/>
      <c r="DYK7"/>
      <c r="DYL7"/>
      <c r="DYM7"/>
      <c r="DYN7"/>
      <c r="DYO7"/>
      <c r="DYP7"/>
      <c r="DYQ7"/>
      <c r="DYR7"/>
      <c r="DYS7"/>
      <c r="DYT7"/>
      <c r="DYU7"/>
      <c r="DYV7"/>
      <c r="DYW7"/>
      <c r="DYX7"/>
      <c r="DYY7"/>
      <c r="DYZ7"/>
      <c r="DZA7"/>
      <c r="DZB7"/>
      <c r="DZC7"/>
      <c r="DZD7"/>
      <c r="DZE7"/>
      <c r="DZF7"/>
      <c r="DZG7"/>
      <c r="DZH7"/>
      <c r="DZI7"/>
      <c r="DZJ7"/>
      <c r="DZK7"/>
      <c r="DZL7"/>
      <c r="DZM7"/>
      <c r="DZN7"/>
      <c r="DZO7"/>
      <c r="DZP7"/>
      <c r="DZQ7"/>
      <c r="DZR7"/>
      <c r="DZS7"/>
      <c r="DZT7"/>
      <c r="DZU7"/>
      <c r="DZV7"/>
      <c r="DZW7"/>
      <c r="DZX7"/>
      <c r="DZY7"/>
      <c r="DZZ7"/>
      <c r="EAA7"/>
      <c r="EAB7"/>
      <c r="EAC7"/>
      <c r="EAD7"/>
      <c r="EAE7"/>
      <c r="EAF7"/>
      <c r="EAG7"/>
      <c r="EAH7"/>
      <c r="EAI7"/>
      <c r="EAJ7"/>
      <c r="EAK7"/>
      <c r="EAL7"/>
      <c r="EAM7"/>
      <c r="EAN7"/>
      <c r="EAO7"/>
      <c r="EAP7"/>
      <c r="EAQ7"/>
      <c r="EAR7"/>
      <c r="EAS7"/>
      <c r="EAT7"/>
      <c r="EAU7"/>
      <c r="EAV7"/>
      <c r="EAW7"/>
      <c r="EAX7"/>
      <c r="EAY7"/>
      <c r="EAZ7"/>
      <c r="EBA7"/>
      <c r="EBB7"/>
      <c r="EBC7"/>
      <c r="EBD7"/>
      <c r="EBE7"/>
      <c r="EBF7"/>
      <c r="EBG7"/>
      <c r="EBH7"/>
      <c r="EBI7"/>
      <c r="EBJ7"/>
      <c r="EBK7"/>
      <c r="EBL7"/>
      <c r="EBM7"/>
      <c r="EBN7"/>
      <c r="EBO7"/>
      <c r="EBP7"/>
      <c r="EBQ7"/>
      <c r="EBR7"/>
      <c r="EBS7"/>
      <c r="EBT7"/>
      <c r="EBU7"/>
      <c r="EBV7"/>
      <c r="EBW7"/>
      <c r="EBX7"/>
      <c r="EBY7"/>
      <c r="EBZ7"/>
      <c r="ECA7"/>
      <c r="ECB7"/>
      <c r="ECC7"/>
      <c r="ECD7"/>
      <c r="ECE7"/>
      <c r="ECF7"/>
      <c r="ECG7"/>
      <c r="ECH7"/>
      <c r="ECI7"/>
      <c r="ECJ7"/>
      <c r="ECK7"/>
      <c r="ECL7"/>
      <c r="ECM7"/>
      <c r="ECN7"/>
      <c r="ECO7"/>
      <c r="ECP7"/>
      <c r="ECQ7"/>
      <c r="ECR7"/>
      <c r="ECS7"/>
      <c r="ECT7"/>
      <c r="ECU7"/>
      <c r="ECV7"/>
      <c r="ECW7"/>
      <c r="ECX7"/>
      <c r="ECY7"/>
      <c r="ECZ7"/>
      <c r="EDA7"/>
      <c r="EDB7"/>
      <c r="EDC7"/>
      <c r="EDD7"/>
      <c r="EDE7"/>
      <c r="EDF7"/>
      <c r="EDG7"/>
      <c r="EDH7"/>
      <c r="EDI7"/>
      <c r="EDJ7"/>
      <c r="EDK7"/>
      <c r="EDL7"/>
      <c r="EDM7"/>
      <c r="EDN7"/>
      <c r="EDO7"/>
      <c r="EDP7"/>
      <c r="EDQ7"/>
      <c r="EDR7"/>
      <c r="EDS7"/>
      <c r="EDT7"/>
      <c r="EDU7"/>
      <c r="EDV7"/>
      <c r="EDW7"/>
      <c r="EDX7"/>
      <c r="EDY7"/>
      <c r="EDZ7"/>
      <c r="EEA7"/>
      <c r="EEB7"/>
      <c r="EEC7"/>
      <c r="EED7"/>
      <c r="EEE7"/>
      <c r="EEF7"/>
      <c r="EEG7"/>
      <c r="EEH7"/>
      <c r="EEI7"/>
      <c r="EEJ7"/>
      <c r="EEK7"/>
      <c r="EEL7"/>
      <c r="EEM7"/>
      <c r="EEN7"/>
      <c r="EEO7"/>
      <c r="EEP7"/>
      <c r="EEQ7"/>
      <c r="EER7"/>
      <c r="EES7"/>
      <c r="EET7"/>
      <c r="EEU7"/>
      <c r="EEV7"/>
      <c r="EEW7"/>
      <c r="EEX7"/>
      <c r="EEY7"/>
      <c r="EEZ7"/>
      <c r="EFA7"/>
      <c r="EFB7"/>
      <c r="EFC7"/>
      <c r="EFD7"/>
      <c r="EFE7"/>
      <c r="EFF7"/>
      <c r="EFG7"/>
      <c r="EFH7"/>
      <c r="EFI7"/>
      <c r="EFJ7"/>
      <c r="EFK7"/>
      <c r="EFL7"/>
      <c r="EFM7"/>
      <c r="EFN7"/>
      <c r="EFO7"/>
      <c r="EFP7"/>
      <c r="EFQ7"/>
      <c r="EFR7"/>
      <c r="EFS7"/>
      <c r="EFT7"/>
      <c r="EFU7"/>
      <c r="EFV7"/>
      <c r="EFW7"/>
      <c r="EFX7"/>
      <c r="EFY7"/>
      <c r="EFZ7"/>
      <c r="EGA7"/>
      <c r="EGB7"/>
      <c r="EGC7"/>
      <c r="EGD7"/>
      <c r="EGE7"/>
      <c r="EGF7"/>
      <c r="EGG7"/>
      <c r="EGH7"/>
      <c r="EGI7"/>
      <c r="EGJ7"/>
      <c r="EGK7"/>
      <c r="EGL7"/>
      <c r="EGM7"/>
      <c r="EGN7"/>
      <c r="EGO7"/>
      <c r="EGP7"/>
      <c r="EGQ7"/>
      <c r="EGR7"/>
      <c r="EGS7"/>
      <c r="EGT7"/>
      <c r="EGU7"/>
      <c r="EGV7"/>
      <c r="EGW7"/>
      <c r="EGX7"/>
      <c r="EGY7"/>
      <c r="EGZ7"/>
      <c r="EHA7"/>
      <c r="EHB7"/>
      <c r="EHC7"/>
      <c r="EHD7"/>
      <c r="EHE7"/>
      <c r="EHF7"/>
      <c r="EHG7"/>
      <c r="EHH7"/>
      <c r="EHI7"/>
      <c r="EHJ7"/>
      <c r="EHK7"/>
      <c r="EHL7"/>
      <c r="EHM7"/>
      <c r="EHN7"/>
      <c r="EHO7"/>
      <c r="EHP7"/>
      <c r="EHQ7"/>
      <c r="EHR7"/>
      <c r="EHS7"/>
      <c r="EHT7"/>
      <c r="EHU7"/>
      <c r="EHV7"/>
      <c r="EHW7"/>
      <c r="EHX7"/>
      <c r="EHY7"/>
      <c r="EHZ7"/>
      <c r="EIA7"/>
      <c r="EIB7"/>
      <c r="EIC7"/>
      <c r="EID7"/>
      <c r="EIE7"/>
      <c r="EIF7"/>
      <c r="EIG7"/>
      <c r="EIH7"/>
      <c r="EII7"/>
      <c r="EIJ7"/>
      <c r="EIK7"/>
      <c r="EIL7"/>
      <c r="EIM7"/>
      <c r="EIN7"/>
      <c r="EIO7"/>
      <c r="EIP7"/>
      <c r="EIQ7"/>
      <c r="EIR7"/>
      <c r="EIS7"/>
      <c r="EIT7"/>
      <c r="EIU7"/>
      <c r="EIV7"/>
      <c r="EIW7"/>
      <c r="EIX7"/>
      <c r="EIY7"/>
      <c r="EIZ7"/>
      <c r="EJA7"/>
      <c r="EJB7"/>
      <c r="EJC7"/>
      <c r="EJD7"/>
      <c r="EJE7"/>
      <c r="EJF7"/>
      <c r="EJG7"/>
      <c r="EJH7"/>
      <c r="EJI7"/>
      <c r="EJJ7"/>
      <c r="EJK7"/>
      <c r="EJL7"/>
      <c r="EJM7"/>
      <c r="EJN7"/>
      <c r="EJO7"/>
      <c r="EJP7"/>
      <c r="EJQ7"/>
      <c r="EJR7"/>
      <c r="EJS7"/>
      <c r="EJT7"/>
      <c r="EJU7"/>
      <c r="EJV7"/>
      <c r="EJW7"/>
      <c r="EJX7"/>
      <c r="EJY7"/>
      <c r="EJZ7"/>
      <c r="EKA7"/>
      <c r="EKB7"/>
      <c r="EKC7"/>
      <c r="EKD7"/>
      <c r="EKE7"/>
      <c r="EKF7"/>
      <c r="EKG7"/>
      <c r="EKH7"/>
      <c r="EKI7"/>
      <c r="EKJ7"/>
      <c r="EKK7"/>
      <c r="EKL7"/>
      <c r="EKM7"/>
      <c r="EKN7"/>
      <c r="EKO7"/>
      <c r="EKP7"/>
      <c r="EKQ7"/>
      <c r="EKR7"/>
      <c r="EKS7"/>
      <c r="EKT7"/>
      <c r="EKU7"/>
      <c r="EKV7"/>
      <c r="EKW7"/>
      <c r="EKX7"/>
      <c r="EKY7"/>
      <c r="EKZ7"/>
      <c r="ELA7"/>
      <c r="ELB7"/>
      <c r="ELC7"/>
      <c r="ELD7"/>
      <c r="ELE7"/>
      <c r="ELF7"/>
      <c r="ELG7"/>
      <c r="ELH7"/>
      <c r="ELI7"/>
      <c r="ELJ7"/>
      <c r="ELK7"/>
      <c r="ELL7"/>
      <c r="ELM7"/>
      <c r="ELN7"/>
      <c r="ELO7"/>
      <c r="ELP7"/>
      <c r="ELQ7"/>
      <c r="ELR7"/>
      <c r="ELS7"/>
      <c r="ELT7"/>
      <c r="ELU7"/>
      <c r="ELV7"/>
      <c r="ELW7"/>
      <c r="ELX7"/>
      <c r="ELY7"/>
      <c r="ELZ7"/>
      <c r="EMA7"/>
      <c r="EMB7"/>
      <c r="EMC7"/>
      <c r="EMD7"/>
      <c r="EME7"/>
      <c r="EMF7"/>
      <c r="EMG7"/>
      <c r="EMH7"/>
      <c r="EMI7"/>
      <c r="EMJ7"/>
      <c r="EMK7"/>
      <c r="EML7"/>
      <c r="EMM7"/>
      <c r="EMN7"/>
      <c r="EMO7"/>
      <c r="EMP7"/>
      <c r="EMQ7"/>
      <c r="EMR7"/>
      <c r="EMS7"/>
      <c r="EMT7"/>
      <c r="EMU7"/>
      <c r="EMV7"/>
      <c r="EMW7"/>
      <c r="EMX7"/>
      <c r="EMY7"/>
      <c r="EMZ7"/>
      <c r="ENA7"/>
      <c r="ENB7"/>
      <c r="ENC7"/>
      <c r="END7"/>
      <c r="ENE7"/>
      <c r="ENF7"/>
      <c r="ENG7"/>
      <c r="ENH7"/>
      <c r="ENI7"/>
      <c r="ENJ7"/>
      <c r="ENK7"/>
      <c r="ENL7"/>
      <c r="ENM7"/>
      <c r="ENN7"/>
      <c r="ENO7"/>
      <c r="ENP7"/>
      <c r="ENQ7"/>
      <c r="ENR7"/>
      <c r="ENS7"/>
      <c r="ENT7"/>
      <c r="ENU7"/>
      <c r="ENV7"/>
      <c r="ENW7"/>
      <c r="ENX7"/>
      <c r="ENY7"/>
      <c r="ENZ7"/>
      <c r="EOA7"/>
      <c r="EOB7"/>
      <c r="EOC7"/>
      <c r="EOD7"/>
      <c r="EOE7"/>
      <c r="EOF7"/>
      <c r="EOG7"/>
      <c r="EOH7"/>
      <c r="EOI7"/>
      <c r="EOJ7"/>
      <c r="EOK7"/>
      <c r="EOL7"/>
      <c r="EOM7"/>
      <c r="EON7"/>
      <c r="EOO7"/>
      <c r="EOP7"/>
      <c r="EOQ7"/>
      <c r="EOR7"/>
      <c r="EOS7"/>
      <c r="EOT7"/>
      <c r="EOU7"/>
      <c r="EOV7"/>
      <c r="EOW7"/>
      <c r="EOX7"/>
      <c r="EOY7"/>
      <c r="EOZ7"/>
      <c r="EPA7"/>
      <c r="EPB7"/>
      <c r="EPC7"/>
      <c r="EPD7"/>
      <c r="EPE7"/>
      <c r="EPF7"/>
      <c r="EPG7"/>
      <c r="EPH7"/>
      <c r="EPI7"/>
      <c r="EPJ7"/>
      <c r="EPK7"/>
      <c r="EPL7"/>
      <c r="EPM7"/>
      <c r="EPN7"/>
      <c r="EPO7"/>
      <c r="EPP7"/>
      <c r="EPQ7"/>
      <c r="EPR7"/>
      <c r="EPS7"/>
      <c r="EPT7"/>
      <c r="EPU7"/>
      <c r="EPV7"/>
      <c r="EPW7"/>
      <c r="EPX7"/>
      <c r="EPY7"/>
      <c r="EPZ7"/>
      <c r="EQA7"/>
      <c r="EQB7"/>
      <c r="EQC7"/>
      <c r="EQD7"/>
      <c r="EQE7"/>
      <c r="EQF7"/>
      <c r="EQG7"/>
      <c r="EQH7"/>
      <c r="EQI7"/>
      <c r="EQJ7"/>
      <c r="EQK7"/>
      <c r="EQL7"/>
      <c r="EQM7"/>
      <c r="EQN7"/>
      <c r="EQO7"/>
      <c r="EQP7"/>
      <c r="EQQ7"/>
      <c r="EQR7"/>
      <c r="EQS7"/>
      <c r="EQT7"/>
      <c r="EQU7"/>
      <c r="EQV7"/>
      <c r="EQW7"/>
      <c r="EQX7"/>
      <c r="EQY7"/>
      <c r="EQZ7"/>
      <c r="ERA7"/>
      <c r="ERB7"/>
      <c r="ERC7"/>
      <c r="ERD7"/>
      <c r="ERE7"/>
      <c r="ERF7"/>
      <c r="ERG7"/>
      <c r="ERH7"/>
      <c r="ERI7"/>
      <c r="ERJ7"/>
      <c r="ERK7"/>
      <c r="ERL7"/>
      <c r="ERM7"/>
      <c r="ERN7"/>
      <c r="ERO7"/>
      <c r="ERP7"/>
      <c r="ERQ7"/>
      <c r="ERR7"/>
      <c r="ERS7"/>
      <c r="ERT7"/>
      <c r="ERU7"/>
      <c r="ERV7"/>
      <c r="ERW7"/>
      <c r="ERX7"/>
      <c r="ERY7"/>
      <c r="ERZ7"/>
      <c r="ESA7"/>
      <c r="ESB7"/>
      <c r="ESC7"/>
      <c r="ESD7"/>
      <c r="ESE7"/>
      <c r="ESF7"/>
      <c r="ESG7"/>
      <c r="ESH7"/>
      <c r="ESI7"/>
      <c r="ESJ7"/>
      <c r="ESK7"/>
      <c r="ESL7"/>
      <c r="ESM7"/>
      <c r="ESN7"/>
      <c r="ESO7"/>
      <c r="ESP7"/>
      <c r="ESQ7"/>
      <c r="ESR7"/>
      <c r="ESS7"/>
      <c r="EST7"/>
      <c r="ESU7"/>
      <c r="ESV7"/>
      <c r="ESW7"/>
      <c r="ESX7"/>
      <c r="ESY7"/>
      <c r="ESZ7"/>
      <c r="ETA7"/>
      <c r="ETB7"/>
      <c r="ETC7"/>
      <c r="ETD7"/>
      <c r="ETE7"/>
      <c r="ETF7"/>
      <c r="ETG7"/>
      <c r="ETH7"/>
      <c r="ETI7"/>
      <c r="ETJ7"/>
      <c r="ETK7"/>
      <c r="ETL7"/>
      <c r="ETM7"/>
      <c r="ETN7"/>
      <c r="ETO7"/>
      <c r="ETP7"/>
      <c r="ETQ7"/>
      <c r="ETR7"/>
      <c r="ETS7"/>
      <c r="ETT7"/>
      <c r="ETU7"/>
      <c r="ETV7"/>
      <c r="ETW7"/>
      <c r="ETX7"/>
      <c r="ETY7"/>
      <c r="ETZ7"/>
      <c r="EUA7"/>
      <c r="EUB7"/>
      <c r="EUC7"/>
      <c r="EUD7"/>
      <c r="EUE7"/>
      <c r="EUF7"/>
      <c r="EUG7"/>
      <c r="EUH7"/>
      <c r="EUI7"/>
      <c r="EUJ7"/>
      <c r="EUK7"/>
      <c r="EUL7"/>
      <c r="EUM7"/>
      <c r="EUN7"/>
      <c r="EUO7"/>
      <c r="EUP7"/>
      <c r="EUQ7"/>
      <c r="EUR7"/>
      <c r="EUS7"/>
      <c r="EUT7"/>
      <c r="EUU7"/>
      <c r="EUV7"/>
      <c r="EUW7"/>
      <c r="EUX7"/>
      <c r="EUY7"/>
      <c r="EUZ7"/>
      <c r="EVA7"/>
      <c r="EVB7"/>
      <c r="EVC7"/>
      <c r="EVD7"/>
      <c r="EVE7"/>
      <c r="EVF7"/>
      <c r="EVG7"/>
      <c r="EVH7"/>
      <c r="EVI7"/>
      <c r="EVJ7"/>
      <c r="EVK7"/>
      <c r="EVL7"/>
      <c r="EVM7"/>
      <c r="EVN7"/>
      <c r="EVO7"/>
      <c r="EVP7"/>
      <c r="EVQ7"/>
      <c r="EVR7"/>
      <c r="EVS7"/>
      <c r="EVT7"/>
      <c r="EVU7"/>
      <c r="EVV7"/>
      <c r="EVW7"/>
      <c r="EVX7"/>
      <c r="EVY7"/>
      <c r="EVZ7"/>
      <c r="EWA7"/>
      <c r="EWB7"/>
      <c r="EWC7"/>
      <c r="EWD7"/>
      <c r="EWE7"/>
      <c r="EWF7"/>
      <c r="EWG7"/>
      <c r="EWH7"/>
      <c r="EWI7"/>
      <c r="EWJ7"/>
      <c r="EWK7"/>
      <c r="EWL7"/>
      <c r="EWM7"/>
      <c r="EWN7"/>
      <c r="EWO7"/>
      <c r="EWP7"/>
      <c r="EWQ7"/>
      <c r="EWR7"/>
      <c r="EWS7"/>
      <c r="EWT7"/>
      <c r="EWU7"/>
      <c r="EWV7"/>
      <c r="EWW7"/>
      <c r="EWX7"/>
      <c r="EWY7"/>
      <c r="EWZ7"/>
      <c r="EXA7"/>
      <c r="EXB7"/>
      <c r="EXC7"/>
      <c r="EXD7"/>
      <c r="EXE7"/>
      <c r="EXF7"/>
      <c r="EXG7"/>
      <c r="EXH7"/>
      <c r="EXI7"/>
      <c r="EXJ7"/>
      <c r="EXK7"/>
      <c r="EXL7"/>
      <c r="EXM7"/>
      <c r="EXN7"/>
      <c r="EXO7"/>
      <c r="EXP7"/>
      <c r="EXQ7"/>
      <c r="EXR7"/>
      <c r="EXS7"/>
      <c r="EXT7"/>
      <c r="EXU7"/>
      <c r="EXV7"/>
      <c r="EXW7"/>
      <c r="EXX7"/>
      <c r="EXY7"/>
      <c r="EXZ7"/>
      <c r="EYA7"/>
      <c r="EYB7"/>
      <c r="EYC7"/>
      <c r="EYD7"/>
      <c r="EYE7"/>
      <c r="EYF7"/>
      <c r="EYG7"/>
      <c r="EYH7"/>
      <c r="EYI7"/>
      <c r="EYJ7"/>
      <c r="EYK7"/>
      <c r="EYL7"/>
      <c r="EYM7"/>
      <c r="EYN7"/>
      <c r="EYO7"/>
      <c r="EYP7"/>
      <c r="EYQ7"/>
      <c r="EYR7"/>
      <c r="EYS7"/>
      <c r="EYT7"/>
      <c r="EYU7"/>
      <c r="EYV7"/>
      <c r="EYW7"/>
      <c r="EYX7"/>
      <c r="EYY7"/>
      <c r="EYZ7"/>
      <c r="EZA7"/>
      <c r="EZB7"/>
      <c r="EZC7"/>
      <c r="EZD7"/>
      <c r="EZE7"/>
      <c r="EZF7"/>
      <c r="EZG7"/>
      <c r="EZH7"/>
      <c r="EZI7"/>
      <c r="EZJ7"/>
      <c r="EZK7"/>
      <c r="EZL7"/>
      <c r="EZM7"/>
      <c r="EZN7"/>
      <c r="EZO7"/>
      <c r="EZP7"/>
      <c r="EZQ7"/>
      <c r="EZR7"/>
      <c r="EZS7"/>
      <c r="EZT7"/>
      <c r="EZU7"/>
      <c r="EZV7"/>
      <c r="EZW7"/>
      <c r="EZX7"/>
      <c r="EZY7"/>
      <c r="EZZ7"/>
      <c r="FAA7"/>
      <c r="FAB7"/>
      <c r="FAC7"/>
      <c r="FAD7"/>
      <c r="FAE7"/>
      <c r="FAF7"/>
      <c r="FAG7"/>
      <c r="FAH7"/>
      <c r="FAI7"/>
      <c r="FAJ7"/>
      <c r="FAK7"/>
      <c r="FAL7"/>
      <c r="FAM7"/>
      <c r="FAN7"/>
      <c r="FAO7"/>
      <c r="FAP7"/>
      <c r="FAQ7"/>
      <c r="FAR7"/>
      <c r="FAS7"/>
      <c r="FAT7"/>
      <c r="FAU7"/>
      <c r="FAV7"/>
      <c r="FAW7"/>
      <c r="FAX7"/>
      <c r="FAY7"/>
      <c r="FAZ7"/>
      <c r="FBA7"/>
      <c r="FBB7"/>
      <c r="FBC7"/>
      <c r="FBD7"/>
      <c r="FBE7"/>
      <c r="FBF7"/>
      <c r="FBG7"/>
      <c r="FBH7"/>
      <c r="FBI7"/>
      <c r="FBJ7"/>
      <c r="FBK7"/>
      <c r="FBL7"/>
      <c r="FBM7"/>
      <c r="FBN7"/>
      <c r="FBO7"/>
      <c r="FBP7"/>
      <c r="FBQ7"/>
      <c r="FBR7"/>
      <c r="FBS7"/>
      <c r="FBT7"/>
      <c r="FBU7"/>
      <c r="FBV7"/>
      <c r="FBW7"/>
      <c r="FBX7"/>
      <c r="FBY7"/>
      <c r="FBZ7"/>
      <c r="FCA7"/>
      <c r="FCB7"/>
      <c r="FCC7"/>
      <c r="FCD7"/>
      <c r="FCE7"/>
      <c r="FCF7"/>
      <c r="FCG7"/>
      <c r="FCH7"/>
      <c r="FCI7"/>
      <c r="FCJ7"/>
      <c r="FCK7"/>
      <c r="FCL7"/>
      <c r="FCM7"/>
      <c r="FCN7"/>
      <c r="FCO7"/>
      <c r="FCP7"/>
      <c r="FCQ7"/>
      <c r="FCR7"/>
      <c r="FCS7"/>
      <c r="FCT7"/>
      <c r="FCU7"/>
      <c r="FCV7"/>
      <c r="FCW7"/>
      <c r="FCX7"/>
      <c r="FCY7"/>
      <c r="FCZ7"/>
      <c r="FDA7"/>
      <c r="FDB7"/>
      <c r="FDC7"/>
      <c r="FDD7"/>
      <c r="FDE7"/>
      <c r="FDF7"/>
      <c r="FDG7"/>
      <c r="FDH7"/>
      <c r="FDI7"/>
      <c r="FDJ7"/>
      <c r="FDK7"/>
      <c r="FDL7"/>
      <c r="FDM7"/>
      <c r="FDN7"/>
      <c r="FDO7"/>
      <c r="FDP7"/>
      <c r="FDQ7"/>
      <c r="FDR7"/>
      <c r="FDS7"/>
      <c r="FDT7"/>
      <c r="FDU7"/>
      <c r="FDV7"/>
      <c r="FDW7"/>
      <c r="FDX7"/>
      <c r="FDY7"/>
      <c r="FDZ7"/>
      <c r="FEA7"/>
      <c r="FEB7"/>
      <c r="FEC7"/>
      <c r="FED7"/>
      <c r="FEE7"/>
      <c r="FEF7"/>
      <c r="FEG7"/>
      <c r="FEH7"/>
      <c r="FEI7"/>
      <c r="FEJ7"/>
      <c r="FEK7"/>
      <c r="FEL7"/>
      <c r="FEM7"/>
      <c r="FEN7"/>
      <c r="FEO7"/>
      <c r="FEP7"/>
      <c r="FEQ7"/>
      <c r="FER7"/>
      <c r="FES7"/>
      <c r="FET7"/>
      <c r="FEU7"/>
      <c r="FEV7"/>
      <c r="FEW7"/>
      <c r="FEX7"/>
      <c r="FEY7"/>
      <c r="FEZ7"/>
      <c r="FFA7"/>
      <c r="FFB7"/>
      <c r="FFC7"/>
      <c r="FFD7"/>
      <c r="FFE7"/>
      <c r="FFF7"/>
      <c r="FFG7"/>
      <c r="FFH7"/>
      <c r="FFI7"/>
      <c r="FFJ7"/>
      <c r="FFK7"/>
      <c r="FFL7"/>
      <c r="FFM7"/>
      <c r="FFN7"/>
      <c r="FFO7"/>
      <c r="FFP7"/>
      <c r="FFQ7"/>
      <c r="FFR7"/>
      <c r="FFS7"/>
      <c r="FFT7"/>
      <c r="FFU7"/>
      <c r="FFV7"/>
      <c r="FFW7"/>
      <c r="FFX7"/>
      <c r="FFY7"/>
      <c r="FFZ7"/>
      <c r="FGA7"/>
      <c r="FGB7"/>
      <c r="FGC7"/>
      <c r="FGD7"/>
      <c r="FGE7"/>
      <c r="FGF7"/>
      <c r="FGG7"/>
      <c r="FGH7"/>
      <c r="FGI7"/>
      <c r="FGJ7"/>
      <c r="FGK7"/>
      <c r="FGL7"/>
      <c r="FGM7"/>
      <c r="FGN7"/>
      <c r="FGO7"/>
      <c r="FGP7"/>
      <c r="FGQ7"/>
      <c r="FGR7"/>
      <c r="FGS7"/>
      <c r="FGT7"/>
      <c r="FGU7"/>
      <c r="FGV7"/>
      <c r="FGW7"/>
      <c r="FGX7"/>
      <c r="FGY7"/>
      <c r="FGZ7"/>
      <c r="FHA7"/>
      <c r="FHB7"/>
      <c r="FHC7"/>
      <c r="FHD7"/>
      <c r="FHE7"/>
      <c r="FHF7"/>
      <c r="FHG7"/>
      <c r="FHH7"/>
      <c r="FHI7"/>
      <c r="FHJ7"/>
      <c r="FHK7"/>
      <c r="FHL7"/>
      <c r="FHM7"/>
      <c r="FHN7"/>
      <c r="FHO7"/>
      <c r="FHP7"/>
      <c r="FHQ7"/>
      <c r="FHR7"/>
      <c r="FHS7"/>
      <c r="FHT7"/>
      <c r="FHU7"/>
      <c r="FHV7"/>
      <c r="FHW7"/>
      <c r="FHX7"/>
      <c r="FHY7"/>
      <c r="FHZ7"/>
      <c r="FIA7"/>
      <c r="FIB7"/>
      <c r="FIC7"/>
      <c r="FID7"/>
      <c r="FIE7"/>
      <c r="FIF7"/>
      <c r="FIG7"/>
      <c r="FIH7"/>
      <c r="FII7"/>
      <c r="FIJ7"/>
      <c r="FIK7"/>
      <c r="FIL7"/>
      <c r="FIM7"/>
      <c r="FIN7"/>
      <c r="FIO7"/>
      <c r="FIP7"/>
      <c r="FIQ7"/>
      <c r="FIR7"/>
      <c r="FIS7"/>
      <c r="FIT7"/>
      <c r="FIU7"/>
      <c r="FIV7"/>
      <c r="FIW7"/>
      <c r="FIX7"/>
      <c r="FIY7"/>
      <c r="FIZ7"/>
      <c r="FJA7"/>
      <c r="FJB7"/>
      <c r="FJC7"/>
      <c r="FJD7"/>
      <c r="FJE7"/>
      <c r="FJF7"/>
      <c r="FJG7"/>
      <c r="FJH7"/>
      <c r="FJI7"/>
      <c r="FJJ7"/>
      <c r="FJK7"/>
      <c r="FJL7"/>
      <c r="FJM7"/>
      <c r="FJN7"/>
      <c r="FJO7"/>
      <c r="FJP7"/>
      <c r="FJQ7"/>
      <c r="FJR7"/>
      <c r="FJS7"/>
      <c r="FJT7"/>
      <c r="FJU7"/>
      <c r="FJV7"/>
      <c r="FJW7"/>
      <c r="FJX7"/>
      <c r="FJY7"/>
      <c r="FJZ7"/>
      <c r="FKA7"/>
      <c r="FKB7"/>
      <c r="FKC7"/>
      <c r="FKD7"/>
      <c r="FKE7"/>
      <c r="FKF7"/>
      <c r="FKG7"/>
      <c r="FKH7"/>
      <c r="FKI7"/>
      <c r="FKJ7"/>
      <c r="FKK7"/>
      <c r="FKL7"/>
      <c r="FKM7"/>
      <c r="FKN7"/>
      <c r="FKO7"/>
      <c r="FKP7"/>
      <c r="FKQ7"/>
      <c r="FKR7"/>
      <c r="FKS7"/>
      <c r="FKT7"/>
      <c r="FKU7"/>
      <c r="FKV7"/>
      <c r="FKW7"/>
      <c r="FKX7"/>
      <c r="FKY7"/>
      <c r="FKZ7"/>
      <c r="FLA7"/>
      <c r="FLB7"/>
      <c r="FLC7"/>
      <c r="FLD7"/>
      <c r="FLE7"/>
      <c r="FLF7"/>
      <c r="FLG7"/>
      <c r="FLH7"/>
      <c r="FLI7"/>
      <c r="FLJ7"/>
      <c r="FLK7"/>
      <c r="FLL7"/>
      <c r="FLM7"/>
      <c r="FLN7"/>
      <c r="FLO7"/>
      <c r="FLP7"/>
      <c r="FLQ7"/>
      <c r="FLR7"/>
      <c r="FLS7"/>
      <c r="FLT7"/>
      <c r="FLU7"/>
      <c r="FLV7"/>
      <c r="FLW7"/>
      <c r="FLX7"/>
      <c r="FLY7"/>
      <c r="FLZ7"/>
      <c r="FMA7"/>
      <c r="FMB7"/>
      <c r="FMC7"/>
      <c r="FMD7"/>
      <c r="FME7"/>
      <c r="FMF7"/>
      <c r="FMG7"/>
      <c r="FMH7"/>
      <c r="FMI7"/>
      <c r="FMJ7"/>
      <c r="FMK7"/>
      <c r="FML7"/>
      <c r="FMM7"/>
      <c r="FMN7"/>
      <c r="FMO7"/>
      <c r="FMP7"/>
      <c r="FMQ7"/>
      <c r="FMR7"/>
      <c r="FMS7"/>
      <c r="FMT7"/>
      <c r="FMU7"/>
      <c r="FMV7"/>
      <c r="FMW7"/>
      <c r="FMX7"/>
      <c r="FMY7"/>
      <c r="FMZ7"/>
      <c r="FNA7"/>
      <c r="FNB7"/>
      <c r="FNC7"/>
      <c r="FND7"/>
      <c r="FNE7"/>
      <c r="FNF7"/>
      <c r="FNG7"/>
      <c r="FNH7"/>
      <c r="FNI7"/>
      <c r="FNJ7"/>
      <c r="FNK7"/>
      <c r="FNL7"/>
      <c r="FNM7"/>
      <c r="FNN7"/>
      <c r="FNO7"/>
      <c r="FNP7"/>
      <c r="FNQ7"/>
      <c r="FNR7"/>
      <c r="FNS7"/>
      <c r="FNT7"/>
      <c r="FNU7"/>
      <c r="FNV7"/>
      <c r="FNW7"/>
      <c r="FNX7"/>
      <c r="FNY7"/>
      <c r="FNZ7"/>
      <c r="FOA7"/>
      <c r="FOB7"/>
      <c r="FOC7"/>
      <c r="FOD7"/>
      <c r="FOE7"/>
      <c r="FOF7"/>
      <c r="FOG7"/>
      <c r="FOH7"/>
      <c r="FOI7"/>
      <c r="FOJ7"/>
      <c r="FOK7"/>
      <c r="FOL7"/>
      <c r="FOM7"/>
      <c r="FON7"/>
      <c r="FOO7"/>
      <c r="FOP7"/>
      <c r="FOQ7"/>
      <c r="FOR7"/>
      <c r="FOS7"/>
      <c r="FOT7"/>
      <c r="FOU7"/>
      <c r="FOV7"/>
      <c r="FOW7"/>
      <c r="FOX7"/>
      <c r="FOY7"/>
      <c r="FOZ7"/>
      <c r="FPA7"/>
      <c r="FPB7"/>
      <c r="FPC7"/>
      <c r="FPD7"/>
      <c r="FPE7"/>
      <c r="FPF7"/>
      <c r="FPG7"/>
      <c r="FPH7"/>
      <c r="FPI7"/>
      <c r="FPJ7"/>
      <c r="FPK7"/>
      <c r="FPL7"/>
      <c r="FPM7"/>
      <c r="FPN7"/>
      <c r="FPO7"/>
      <c r="FPP7"/>
      <c r="FPQ7"/>
      <c r="FPR7"/>
      <c r="FPS7"/>
      <c r="FPT7"/>
      <c r="FPU7"/>
      <c r="FPV7"/>
      <c r="FPW7"/>
      <c r="FPX7"/>
      <c r="FPY7"/>
      <c r="FPZ7"/>
      <c r="FQA7"/>
      <c r="FQB7"/>
      <c r="FQC7"/>
      <c r="FQD7"/>
      <c r="FQE7"/>
      <c r="FQF7"/>
      <c r="FQG7"/>
      <c r="FQH7"/>
      <c r="FQI7"/>
      <c r="FQJ7"/>
      <c r="FQK7"/>
      <c r="FQL7"/>
      <c r="FQM7"/>
      <c r="FQN7"/>
      <c r="FQO7"/>
      <c r="FQP7"/>
      <c r="FQQ7"/>
      <c r="FQR7"/>
      <c r="FQS7"/>
      <c r="FQT7"/>
      <c r="FQU7"/>
      <c r="FQV7"/>
      <c r="FQW7"/>
      <c r="FQX7"/>
      <c r="FQY7"/>
      <c r="FQZ7"/>
      <c r="FRA7"/>
      <c r="FRB7"/>
      <c r="FRC7"/>
      <c r="FRD7"/>
      <c r="FRE7"/>
      <c r="FRF7"/>
      <c r="FRG7"/>
      <c r="FRH7"/>
      <c r="FRI7"/>
      <c r="FRJ7"/>
      <c r="FRK7"/>
      <c r="FRL7"/>
      <c r="FRM7"/>
      <c r="FRN7"/>
      <c r="FRO7"/>
      <c r="FRP7"/>
      <c r="FRQ7"/>
      <c r="FRR7"/>
      <c r="FRS7"/>
      <c r="FRT7"/>
      <c r="FRU7"/>
      <c r="FRV7"/>
      <c r="FRW7"/>
      <c r="FRX7"/>
      <c r="FRY7"/>
      <c r="FRZ7"/>
      <c r="FSA7"/>
      <c r="FSB7"/>
      <c r="FSC7"/>
      <c r="FSD7"/>
      <c r="FSE7"/>
      <c r="FSF7"/>
      <c r="FSG7"/>
      <c r="FSH7"/>
      <c r="FSI7"/>
      <c r="FSJ7"/>
      <c r="FSK7"/>
      <c r="FSL7"/>
      <c r="FSM7"/>
      <c r="FSN7"/>
      <c r="FSO7"/>
      <c r="FSP7"/>
      <c r="FSQ7"/>
      <c r="FSR7"/>
      <c r="FSS7"/>
      <c r="FST7"/>
      <c r="FSU7"/>
      <c r="FSV7"/>
      <c r="FSW7"/>
      <c r="FSX7"/>
      <c r="FSY7"/>
      <c r="FSZ7"/>
      <c r="FTA7"/>
      <c r="FTB7"/>
      <c r="FTC7"/>
      <c r="FTD7"/>
      <c r="FTE7"/>
      <c r="FTF7"/>
      <c r="FTG7"/>
      <c r="FTH7"/>
      <c r="FTI7"/>
      <c r="FTJ7"/>
      <c r="FTK7"/>
      <c r="FTL7"/>
      <c r="FTM7"/>
      <c r="FTN7"/>
      <c r="FTO7"/>
      <c r="FTP7"/>
      <c r="FTQ7"/>
      <c r="FTR7"/>
      <c r="FTS7"/>
      <c r="FTT7"/>
      <c r="FTU7"/>
      <c r="FTV7"/>
      <c r="FTW7"/>
      <c r="FTX7"/>
      <c r="FTY7"/>
      <c r="FTZ7"/>
      <c r="FUA7"/>
      <c r="FUB7"/>
      <c r="FUC7"/>
      <c r="FUD7"/>
      <c r="FUE7"/>
      <c r="FUF7"/>
      <c r="FUG7"/>
      <c r="FUH7"/>
      <c r="FUI7"/>
      <c r="FUJ7"/>
      <c r="FUK7"/>
      <c r="FUL7"/>
      <c r="FUM7"/>
      <c r="FUN7"/>
      <c r="FUO7"/>
      <c r="FUP7"/>
      <c r="FUQ7"/>
      <c r="FUR7"/>
      <c r="FUS7"/>
      <c r="FUT7"/>
      <c r="FUU7"/>
      <c r="FUV7"/>
      <c r="FUW7"/>
      <c r="FUX7"/>
      <c r="FUY7"/>
      <c r="FUZ7"/>
      <c r="FVA7"/>
      <c r="FVB7"/>
      <c r="FVC7"/>
      <c r="FVD7"/>
      <c r="FVE7"/>
      <c r="FVF7"/>
      <c r="FVG7"/>
      <c r="FVH7"/>
      <c r="FVI7"/>
      <c r="FVJ7"/>
      <c r="FVK7"/>
      <c r="FVL7"/>
      <c r="FVM7"/>
      <c r="FVN7"/>
      <c r="FVO7"/>
      <c r="FVP7"/>
      <c r="FVQ7"/>
      <c r="FVR7"/>
      <c r="FVS7"/>
      <c r="FVT7"/>
      <c r="FVU7"/>
      <c r="FVV7"/>
      <c r="FVW7"/>
      <c r="FVX7"/>
      <c r="FVY7"/>
      <c r="FVZ7"/>
      <c r="FWA7"/>
      <c r="FWB7"/>
      <c r="FWC7"/>
      <c r="FWD7"/>
      <c r="FWE7"/>
      <c r="FWF7"/>
      <c r="FWG7"/>
      <c r="FWH7"/>
      <c r="FWI7"/>
      <c r="FWJ7"/>
      <c r="FWK7"/>
      <c r="FWL7"/>
      <c r="FWM7"/>
      <c r="FWN7"/>
      <c r="FWO7"/>
      <c r="FWP7"/>
      <c r="FWQ7"/>
      <c r="FWR7"/>
      <c r="FWS7"/>
      <c r="FWT7"/>
      <c r="FWU7"/>
      <c r="FWV7"/>
      <c r="FWW7"/>
      <c r="FWX7"/>
      <c r="FWY7"/>
      <c r="FWZ7"/>
      <c r="FXA7"/>
      <c r="FXB7"/>
      <c r="FXC7"/>
      <c r="FXD7"/>
      <c r="FXE7"/>
      <c r="FXF7"/>
      <c r="FXG7"/>
      <c r="FXH7"/>
      <c r="FXI7"/>
      <c r="FXJ7"/>
      <c r="FXK7"/>
      <c r="FXL7"/>
      <c r="FXM7"/>
      <c r="FXN7"/>
      <c r="FXO7"/>
      <c r="FXP7"/>
      <c r="FXQ7"/>
      <c r="FXR7"/>
      <c r="FXS7"/>
      <c r="FXT7"/>
      <c r="FXU7"/>
      <c r="FXV7"/>
      <c r="FXW7"/>
      <c r="FXX7"/>
      <c r="FXY7"/>
      <c r="FXZ7"/>
      <c r="FYA7"/>
      <c r="FYB7"/>
      <c r="FYC7"/>
      <c r="FYD7"/>
      <c r="FYE7"/>
      <c r="FYF7"/>
      <c r="FYG7"/>
      <c r="FYH7"/>
      <c r="FYI7"/>
      <c r="FYJ7"/>
      <c r="FYK7"/>
      <c r="FYL7"/>
      <c r="FYM7"/>
      <c r="FYN7"/>
      <c r="FYO7"/>
      <c r="FYP7"/>
      <c r="FYQ7"/>
      <c r="FYR7"/>
      <c r="FYS7"/>
      <c r="FYT7"/>
      <c r="FYU7"/>
      <c r="FYV7"/>
      <c r="FYW7"/>
      <c r="FYX7"/>
      <c r="FYY7"/>
      <c r="FYZ7"/>
      <c r="FZA7"/>
      <c r="FZB7"/>
      <c r="FZC7"/>
      <c r="FZD7"/>
      <c r="FZE7"/>
      <c r="FZF7"/>
      <c r="FZG7"/>
      <c r="FZH7"/>
      <c r="FZI7"/>
      <c r="FZJ7"/>
      <c r="FZK7"/>
      <c r="FZL7"/>
      <c r="FZM7"/>
      <c r="FZN7"/>
      <c r="FZO7"/>
      <c r="FZP7"/>
      <c r="FZQ7"/>
      <c r="FZR7"/>
      <c r="FZS7"/>
      <c r="FZT7"/>
      <c r="FZU7"/>
      <c r="FZV7"/>
      <c r="FZW7"/>
      <c r="FZX7"/>
      <c r="FZY7"/>
      <c r="FZZ7"/>
      <c r="GAA7"/>
      <c r="GAB7"/>
      <c r="GAC7"/>
      <c r="GAD7"/>
      <c r="GAE7"/>
      <c r="GAF7"/>
      <c r="GAG7"/>
      <c r="GAH7"/>
      <c r="GAI7"/>
      <c r="GAJ7"/>
      <c r="GAK7"/>
      <c r="GAL7"/>
      <c r="GAM7"/>
      <c r="GAN7"/>
      <c r="GAO7"/>
      <c r="GAP7"/>
      <c r="GAQ7"/>
      <c r="GAR7"/>
      <c r="GAS7"/>
      <c r="GAT7"/>
      <c r="GAU7"/>
      <c r="GAV7"/>
      <c r="GAW7"/>
      <c r="GAX7"/>
      <c r="GAY7"/>
      <c r="GAZ7"/>
      <c r="GBA7"/>
      <c r="GBB7"/>
      <c r="GBC7"/>
      <c r="GBD7"/>
      <c r="GBE7"/>
      <c r="GBF7"/>
      <c r="GBG7"/>
      <c r="GBH7"/>
      <c r="GBI7"/>
      <c r="GBJ7"/>
      <c r="GBK7"/>
      <c r="GBL7"/>
      <c r="GBM7"/>
      <c r="GBN7"/>
      <c r="GBO7"/>
      <c r="GBP7"/>
      <c r="GBQ7"/>
      <c r="GBR7"/>
      <c r="GBS7"/>
      <c r="GBT7"/>
      <c r="GBU7"/>
      <c r="GBV7"/>
      <c r="GBW7"/>
      <c r="GBX7"/>
      <c r="GBY7"/>
      <c r="GBZ7"/>
      <c r="GCA7"/>
      <c r="GCB7"/>
      <c r="GCC7"/>
      <c r="GCD7"/>
      <c r="GCE7"/>
      <c r="GCF7"/>
      <c r="GCG7"/>
      <c r="GCH7"/>
      <c r="GCI7"/>
      <c r="GCJ7"/>
      <c r="GCK7"/>
      <c r="GCL7"/>
      <c r="GCM7"/>
      <c r="GCN7"/>
      <c r="GCO7"/>
      <c r="GCP7"/>
      <c r="GCQ7"/>
      <c r="GCR7"/>
      <c r="GCS7"/>
      <c r="GCT7"/>
      <c r="GCU7"/>
      <c r="GCV7"/>
      <c r="GCW7"/>
      <c r="GCX7"/>
      <c r="GCY7"/>
      <c r="GCZ7"/>
      <c r="GDA7"/>
      <c r="GDB7"/>
      <c r="GDC7"/>
      <c r="GDD7"/>
      <c r="GDE7"/>
      <c r="GDF7"/>
      <c r="GDG7"/>
      <c r="GDH7"/>
      <c r="GDI7"/>
      <c r="GDJ7"/>
      <c r="GDK7"/>
      <c r="GDL7"/>
      <c r="GDM7"/>
      <c r="GDN7"/>
      <c r="GDO7"/>
      <c r="GDP7"/>
      <c r="GDQ7"/>
      <c r="GDR7"/>
      <c r="GDS7"/>
      <c r="GDT7"/>
      <c r="GDU7"/>
      <c r="GDV7"/>
      <c r="GDW7"/>
      <c r="GDX7"/>
      <c r="GDY7"/>
      <c r="GDZ7"/>
      <c r="GEA7"/>
      <c r="GEB7"/>
      <c r="GEC7"/>
      <c r="GED7"/>
      <c r="GEE7"/>
      <c r="GEF7"/>
      <c r="GEG7"/>
      <c r="GEH7"/>
      <c r="GEI7"/>
      <c r="GEJ7"/>
      <c r="GEK7"/>
      <c r="GEL7"/>
      <c r="GEM7"/>
      <c r="GEN7"/>
      <c r="GEO7"/>
      <c r="GEP7"/>
      <c r="GEQ7"/>
      <c r="GER7"/>
      <c r="GES7"/>
      <c r="GET7"/>
      <c r="GEU7"/>
      <c r="GEV7"/>
      <c r="GEW7"/>
      <c r="GEX7"/>
      <c r="GEY7"/>
      <c r="GEZ7"/>
      <c r="GFA7"/>
      <c r="GFB7"/>
      <c r="GFC7"/>
      <c r="GFD7"/>
      <c r="GFE7"/>
      <c r="GFF7"/>
      <c r="GFG7"/>
      <c r="GFH7"/>
      <c r="GFI7"/>
      <c r="GFJ7"/>
      <c r="GFK7"/>
      <c r="GFL7"/>
      <c r="GFM7"/>
      <c r="GFN7"/>
      <c r="GFO7"/>
      <c r="GFP7"/>
      <c r="GFQ7"/>
      <c r="GFR7"/>
      <c r="GFS7"/>
      <c r="GFT7"/>
      <c r="GFU7"/>
      <c r="GFV7"/>
      <c r="GFW7"/>
      <c r="GFX7"/>
      <c r="GFY7"/>
      <c r="GFZ7"/>
      <c r="GGA7"/>
      <c r="GGB7"/>
      <c r="GGC7"/>
      <c r="GGD7"/>
      <c r="GGE7"/>
      <c r="GGF7"/>
      <c r="GGG7"/>
      <c r="GGH7"/>
      <c r="GGI7"/>
      <c r="GGJ7"/>
      <c r="GGK7"/>
      <c r="GGL7"/>
      <c r="GGM7"/>
      <c r="GGN7"/>
      <c r="GGO7"/>
      <c r="GGP7"/>
      <c r="GGQ7"/>
      <c r="GGR7"/>
      <c r="GGS7"/>
      <c r="GGT7"/>
      <c r="GGU7"/>
      <c r="GGV7"/>
      <c r="GGW7"/>
      <c r="GGX7"/>
      <c r="GGY7"/>
      <c r="GGZ7"/>
      <c r="GHA7"/>
      <c r="GHB7"/>
      <c r="GHC7"/>
      <c r="GHD7"/>
      <c r="GHE7"/>
      <c r="GHF7"/>
      <c r="GHG7"/>
      <c r="GHH7"/>
      <c r="GHI7"/>
      <c r="GHJ7"/>
      <c r="GHK7"/>
      <c r="GHL7"/>
      <c r="GHM7"/>
      <c r="GHN7"/>
      <c r="GHO7"/>
      <c r="GHP7"/>
      <c r="GHQ7"/>
      <c r="GHR7"/>
      <c r="GHS7"/>
      <c r="GHT7"/>
      <c r="GHU7"/>
      <c r="GHV7"/>
      <c r="GHW7"/>
      <c r="GHX7"/>
      <c r="GHY7"/>
      <c r="GHZ7"/>
      <c r="GIA7"/>
      <c r="GIB7"/>
      <c r="GIC7"/>
      <c r="GID7"/>
      <c r="GIE7"/>
      <c r="GIF7"/>
      <c r="GIG7"/>
      <c r="GIH7"/>
      <c r="GII7"/>
      <c r="GIJ7"/>
      <c r="GIK7"/>
      <c r="GIL7"/>
      <c r="GIM7"/>
      <c r="GIN7"/>
      <c r="GIO7"/>
      <c r="GIP7"/>
      <c r="GIQ7"/>
      <c r="GIR7"/>
      <c r="GIS7"/>
      <c r="GIT7"/>
      <c r="GIU7"/>
      <c r="GIV7"/>
      <c r="GIW7"/>
      <c r="GIX7"/>
      <c r="GIY7"/>
      <c r="GIZ7"/>
      <c r="GJA7"/>
      <c r="GJB7"/>
      <c r="GJC7"/>
      <c r="GJD7"/>
      <c r="GJE7"/>
      <c r="GJF7"/>
      <c r="GJG7"/>
      <c r="GJH7"/>
      <c r="GJI7"/>
      <c r="GJJ7"/>
      <c r="GJK7"/>
      <c r="GJL7"/>
      <c r="GJM7"/>
      <c r="GJN7"/>
      <c r="GJO7"/>
      <c r="GJP7"/>
      <c r="GJQ7"/>
      <c r="GJR7"/>
      <c r="GJS7"/>
      <c r="GJT7"/>
      <c r="GJU7"/>
      <c r="GJV7"/>
      <c r="GJW7"/>
      <c r="GJX7"/>
      <c r="GJY7"/>
      <c r="GJZ7"/>
      <c r="GKA7"/>
      <c r="GKB7"/>
      <c r="GKC7"/>
      <c r="GKD7"/>
      <c r="GKE7"/>
      <c r="GKF7"/>
      <c r="GKG7"/>
      <c r="GKH7"/>
      <c r="GKI7"/>
      <c r="GKJ7"/>
      <c r="GKK7"/>
      <c r="GKL7"/>
      <c r="GKM7"/>
      <c r="GKN7"/>
      <c r="GKO7"/>
      <c r="GKP7"/>
      <c r="GKQ7"/>
      <c r="GKR7"/>
      <c r="GKS7"/>
      <c r="GKT7"/>
      <c r="GKU7"/>
      <c r="GKV7"/>
      <c r="GKW7"/>
      <c r="GKX7"/>
      <c r="GKY7"/>
      <c r="GKZ7"/>
      <c r="GLA7"/>
      <c r="GLB7"/>
      <c r="GLC7"/>
      <c r="GLD7"/>
      <c r="GLE7"/>
      <c r="GLF7"/>
      <c r="GLG7"/>
      <c r="GLH7"/>
      <c r="GLI7"/>
      <c r="GLJ7"/>
      <c r="GLK7"/>
      <c r="GLL7"/>
      <c r="GLM7"/>
      <c r="GLN7"/>
      <c r="GLO7"/>
      <c r="GLP7"/>
      <c r="GLQ7"/>
      <c r="GLR7"/>
      <c r="GLS7"/>
      <c r="GLT7"/>
      <c r="GLU7"/>
      <c r="GLV7"/>
      <c r="GLW7"/>
      <c r="GLX7"/>
      <c r="GLY7"/>
      <c r="GLZ7"/>
      <c r="GMA7"/>
      <c r="GMB7"/>
      <c r="GMC7"/>
      <c r="GMD7"/>
      <c r="GME7"/>
      <c r="GMF7"/>
      <c r="GMG7"/>
      <c r="GMH7"/>
      <c r="GMI7"/>
      <c r="GMJ7"/>
      <c r="GMK7"/>
      <c r="GML7"/>
      <c r="GMM7"/>
      <c r="GMN7"/>
      <c r="GMO7"/>
      <c r="GMP7"/>
      <c r="GMQ7"/>
      <c r="GMR7"/>
      <c r="GMS7"/>
      <c r="GMT7"/>
      <c r="GMU7"/>
      <c r="GMV7"/>
      <c r="GMW7"/>
      <c r="GMX7"/>
      <c r="GMY7"/>
      <c r="GMZ7"/>
      <c r="GNA7"/>
      <c r="GNB7"/>
      <c r="GNC7"/>
      <c r="GND7"/>
      <c r="GNE7"/>
      <c r="GNF7"/>
      <c r="GNG7"/>
      <c r="GNH7"/>
      <c r="GNI7"/>
      <c r="GNJ7"/>
      <c r="GNK7"/>
      <c r="GNL7"/>
      <c r="GNM7"/>
      <c r="GNN7"/>
      <c r="GNO7"/>
      <c r="GNP7"/>
      <c r="GNQ7"/>
      <c r="GNR7"/>
      <c r="GNS7"/>
      <c r="GNT7"/>
      <c r="GNU7"/>
      <c r="GNV7"/>
      <c r="GNW7"/>
      <c r="GNX7"/>
      <c r="GNY7"/>
      <c r="GNZ7"/>
      <c r="GOA7"/>
      <c r="GOB7"/>
      <c r="GOC7"/>
      <c r="GOD7"/>
      <c r="GOE7"/>
      <c r="GOF7"/>
      <c r="GOG7"/>
      <c r="GOH7"/>
      <c r="GOI7"/>
      <c r="GOJ7"/>
      <c r="GOK7"/>
      <c r="GOL7"/>
      <c r="GOM7"/>
      <c r="GON7"/>
      <c r="GOO7"/>
      <c r="GOP7"/>
      <c r="GOQ7"/>
      <c r="GOR7"/>
      <c r="GOS7"/>
      <c r="GOT7"/>
      <c r="GOU7"/>
      <c r="GOV7"/>
      <c r="GOW7"/>
      <c r="GOX7"/>
      <c r="GOY7"/>
      <c r="GOZ7"/>
      <c r="GPA7"/>
      <c r="GPB7"/>
      <c r="GPC7"/>
      <c r="GPD7"/>
      <c r="GPE7"/>
      <c r="GPF7"/>
      <c r="GPG7"/>
      <c r="GPH7"/>
      <c r="GPI7"/>
      <c r="GPJ7"/>
      <c r="GPK7"/>
      <c r="GPL7"/>
      <c r="GPM7"/>
      <c r="GPN7"/>
      <c r="GPO7"/>
      <c r="GPP7"/>
      <c r="GPQ7"/>
      <c r="GPR7"/>
      <c r="GPS7"/>
      <c r="GPT7"/>
      <c r="GPU7"/>
      <c r="GPV7"/>
      <c r="GPW7"/>
      <c r="GPX7"/>
      <c r="GPY7"/>
      <c r="GPZ7"/>
      <c r="GQA7"/>
      <c r="GQB7"/>
      <c r="GQC7"/>
      <c r="GQD7"/>
      <c r="GQE7"/>
      <c r="GQF7"/>
      <c r="GQG7"/>
      <c r="GQH7"/>
      <c r="GQI7"/>
      <c r="GQJ7"/>
      <c r="GQK7"/>
      <c r="GQL7"/>
      <c r="GQM7"/>
      <c r="GQN7"/>
      <c r="GQO7"/>
      <c r="GQP7"/>
      <c r="GQQ7"/>
      <c r="GQR7"/>
      <c r="GQS7"/>
      <c r="GQT7"/>
      <c r="GQU7"/>
      <c r="GQV7"/>
      <c r="GQW7"/>
      <c r="GQX7"/>
      <c r="GQY7"/>
      <c r="GQZ7"/>
      <c r="GRA7"/>
      <c r="GRB7"/>
      <c r="GRC7"/>
      <c r="GRD7"/>
      <c r="GRE7"/>
      <c r="GRF7"/>
      <c r="GRG7"/>
      <c r="GRH7"/>
      <c r="GRI7"/>
      <c r="GRJ7"/>
      <c r="GRK7"/>
      <c r="GRL7"/>
      <c r="GRM7"/>
      <c r="GRN7"/>
      <c r="GRO7"/>
      <c r="GRP7"/>
      <c r="GRQ7"/>
      <c r="GRR7"/>
      <c r="GRS7"/>
      <c r="GRT7"/>
      <c r="GRU7"/>
      <c r="GRV7"/>
      <c r="GRW7"/>
      <c r="GRX7"/>
      <c r="GRY7"/>
      <c r="GRZ7"/>
      <c r="GSA7"/>
      <c r="GSB7"/>
      <c r="GSC7"/>
      <c r="GSD7"/>
      <c r="GSE7"/>
      <c r="GSF7"/>
      <c r="GSG7"/>
      <c r="GSH7"/>
      <c r="GSI7"/>
      <c r="GSJ7"/>
      <c r="GSK7"/>
      <c r="GSL7"/>
      <c r="GSM7"/>
      <c r="GSN7"/>
      <c r="GSO7"/>
      <c r="GSP7"/>
      <c r="GSQ7"/>
      <c r="GSR7"/>
      <c r="GSS7"/>
      <c r="GST7"/>
      <c r="GSU7"/>
      <c r="GSV7"/>
      <c r="GSW7"/>
      <c r="GSX7"/>
      <c r="GSY7"/>
      <c r="GSZ7"/>
      <c r="GTA7"/>
      <c r="GTB7"/>
      <c r="GTC7"/>
      <c r="GTD7"/>
      <c r="GTE7"/>
      <c r="GTF7"/>
      <c r="GTG7"/>
      <c r="GTH7"/>
      <c r="GTI7"/>
      <c r="GTJ7"/>
      <c r="GTK7"/>
      <c r="GTL7"/>
      <c r="GTM7"/>
      <c r="GTN7"/>
      <c r="GTO7"/>
      <c r="GTP7"/>
      <c r="GTQ7"/>
      <c r="GTR7"/>
      <c r="GTS7"/>
      <c r="GTT7"/>
      <c r="GTU7"/>
      <c r="GTV7"/>
      <c r="GTW7"/>
      <c r="GTX7"/>
      <c r="GTY7"/>
      <c r="GTZ7"/>
      <c r="GUA7"/>
      <c r="GUB7"/>
      <c r="GUC7"/>
      <c r="GUD7"/>
      <c r="GUE7"/>
      <c r="GUF7"/>
      <c r="GUG7"/>
      <c r="GUH7"/>
      <c r="GUI7"/>
      <c r="GUJ7"/>
      <c r="GUK7"/>
      <c r="GUL7"/>
      <c r="GUM7"/>
      <c r="GUN7"/>
      <c r="GUO7"/>
      <c r="GUP7"/>
      <c r="GUQ7"/>
      <c r="GUR7"/>
      <c r="GUS7"/>
      <c r="GUT7"/>
      <c r="GUU7"/>
      <c r="GUV7"/>
      <c r="GUW7"/>
      <c r="GUX7"/>
      <c r="GUY7"/>
      <c r="GUZ7"/>
      <c r="GVA7"/>
      <c r="GVB7"/>
      <c r="GVC7"/>
      <c r="GVD7"/>
      <c r="GVE7"/>
      <c r="GVF7"/>
      <c r="GVG7"/>
      <c r="GVH7"/>
      <c r="GVI7"/>
      <c r="GVJ7"/>
      <c r="GVK7"/>
      <c r="GVL7"/>
      <c r="GVM7"/>
      <c r="GVN7"/>
      <c r="GVO7"/>
      <c r="GVP7"/>
      <c r="GVQ7"/>
      <c r="GVR7"/>
      <c r="GVS7"/>
      <c r="GVT7"/>
      <c r="GVU7"/>
      <c r="GVV7"/>
      <c r="GVW7"/>
      <c r="GVX7"/>
      <c r="GVY7"/>
      <c r="GVZ7"/>
      <c r="GWA7"/>
      <c r="GWB7"/>
      <c r="GWC7"/>
      <c r="GWD7"/>
      <c r="GWE7"/>
      <c r="GWF7"/>
      <c r="GWG7"/>
      <c r="GWH7"/>
      <c r="GWI7"/>
      <c r="GWJ7"/>
      <c r="GWK7"/>
      <c r="GWL7"/>
      <c r="GWM7"/>
      <c r="GWN7"/>
      <c r="GWO7"/>
      <c r="GWP7"/>
      <c r="GWQ7"/>
      <c r="GWR7"/>
      <c r="GWS7"/>
      <c r="GWT7"/>
      <c r="GWU7"/>
      <c r="GWV7"/>
      <c r="GWW7"/>
      <c r="GWX7"/>
      <c r="GWY7"/>
      <c r="GWZ7"/>
      <c r="GXA7"/>
      <c r="GXB7"/>
      <c r="GXC7"/>
      <c r="GXD7"/>
      <c r="GXE7"/>
      <c r="GXF7"/>
      <c r="GXG7"/>
      <c r="GXH7"/>
      <c r="GXI7"/>
      <c r="GXJ7"/>
      <c r="GXK7"/>
      <c r="GXL7"/>
      <c r="GXM7"/>
      <c r="GXN7"/>
      <c r="GXO7"/>
      <c r="GXP7"/>
      <c r="GXQ7"/>
      <c r="GXR7"/>
      <c r="GXS7"/>
      <c r="GXT7"/>
      <c r="GXU7"/>
      <c r="GXV7"/>
      <c r="GXW7"/>
      <c r="GXX7"/>
      <c r="GXY7"/>
      <c r="GXZ7"/>
      <c r="GYA7"/>
      <c r="GYB7"/>
      <c r="GYC7"/>
      <c r="GYD7"/>
      <c r="GYE7"/>
      <c r="GYF7"/>
      <c r="GYG7"/>
      <c r="GYH7"/>
      <c r="GYI7"/>
      <c r="GYJ7"/>
      <c r="GYK7"/>
      <c r="GYL7"/>
      <c r="GYM7"/>
      <c r="GYN7"/>
      <c r="GYO7"/>
      <c r="GYP7"/>
      <c r="GYQ7"/>
      <c r="GYR7"/>
      <c r="GYS7"/>
      <c r="GYT7"/>
      <c r="GYU7"/>
      <c r="GYV7"/>
      <c r="GYW7"/>
      <c r="GYX7"/>
      <c r="GYY7"/>
      <c r="GYZ7"/>
      <c r="GZA7"/>
      <c r="GZB7"/>
      <c r="GZC7"/>
      <c r="GZD7"/>
      <c r="GZE7"/>
      <c r="GZF7"/>
      <c r="GZG7"/>
      <c r="GZH7"/>
      <c r="GZI7"/>
      <c r="GZJ7"/>
      <c r="GZK7"/>
      <c r="GZL7"/>
      <c r="GZM7"/>
      <c r="GZN7"/>
      <c r="GZO7"/>
      <c r="GZP7"/>
      <c r="GZQ7"/>
      <c r="GZR7"/>
      <c r="GZS7"/>
      <c r="GZT7"/>
      <c r="GZU7"/>
      <c r="GZV7"/>
      <c r="GZW7"/>
      <c r="GZX7"/>
      <c r="GZY7"/>
      <c r="GZZ7"/>
      <c r="HAA7"/>
      <c r="HAB7"/>
      <c r="HAC7"/>
      <c r="HAD7"/>
      <c r="HAE7"/>
      <c r="HAF7"/>
      <c r="HAG7"/>
      <c r="HAH7"/>
      <c r="HAI7"/>
      <c r="HAJ7"/>
      <c r="HAK7"/>
      <c r="HAL7"/>
      <c r="HAM7"/>
      <c r="HAN7"/>
      <c r="HAO7"/>
      <c r="HAP7"/>
      <c r="HAQ7"/>
      <c r="HAR7"/>
      <c r="HAS7"/>
      <c r="HAT7"/>
      <c r="HAU7"/>
      <c r="HAV7"/>
      <c r="HAW7"/>
      <c r="HAX7"/>
      <c r="HAY7"/>
      <c r="HAZ7"/>
      <c r="HBA7"/>
      <c r="HBB7"/>
      <c r="HBC7"/>
      <c r="HBD7"/>
      <c r="HBE7"/>
      <c r="HBF7"/>
      <c r="HBG7"/>
      <c r="HBH7"/>
      <c r="HBI7"/>
      <c r="HBJ7"/>
      <c r="HBK7"/>
      <c r="HBL7"/>
      <c r="HBM7"/>
      <c r="HBN7"/>
      <c r="HBO7"/>
      <c r="HBP7"/>
      <c r="HBQ7"/>
      <c r="HBR7"/>
      <c r="HBS7"/>
      <c r="HBT7"/>
      <c r="HBU7"/>
      <c r="HBV7"/>
      <c r="HBW7"/>
      <c r="HBX7"/>
      <c r="HBY7"/>
      <c r="HBZ7"/>
      <c r="HCA7"/>
      <c r="HCB7"/>
      <c r="HCC7"/>
      <c r="HCD7"/>
      <c r="HCE7"/>
      <c r="HCF7"/>
      <c r="HCG7"/>
      <c r="HCH7"/>
      <c r="HCI7"/>
      <c r="HCJ7"/>
      <c r="HCK7"/>
      <c r="HCL7"/>
      <c r="HCM7"/>
      <c r="HCN7"/>
      <c r="HCO7"/>
      <c r="HCP7"/>
      <c r="HCQ7"/>
      <c r="HCR7"/>
      <c r="HCS7"/>
      <c r="HCT7"/>
      <c r="HCU7"/>
      <c r="HCV7"/>
      <c r="HCW7"/>
      <c r="HCX7"/>
      <c r="HCY7"/>
      <c r="HCZ7"/>
      <c r="HDA7"/>
      <c r="HDB7"/>
      <c r="HDC7"/>
      <c r="HDD7"/>
      <c r="HDE7"/>
      <c r="HDF7"/>
      <c r="HDG7"/>
      <c r="HDH7"/>
      <c r="HDI7"/>
      <c r="HDJ7"/>
      <c r="HDK7"/>
      <c r="HDL7"/>
      <c r="HDM7"/>
      <c r="HDN7"/>
      <c r="HDO7"/>
      <c r="HDP7"/>
      <c r="HDQ7"/>
      <c r="HDR7"/>
      <c r="HDS7"/>
      <c r="HDT7"/>
      <c r="HDU7"/>
      <c r="HDV7"/>
      <c r="HDW7"/>
      <c r="HDX7"/>
      <c r="HDY7"/>
      <c r="HDZ7"/>
      <c r="HEA7"/>
      <c r="HEB7"/>
      <c r="HEC7"/>
      <c r="HED7"/>
      <c r="HEE7"/>
      <c r="HEF7"/>
      <c r="HEG7"/>
      <c r="HEH7"/>
      <c r="HEI7"/>
      <c r="HEJ7"/>
      <c r="HEK7"/>
      <c r="HEL7"/>
      <c r="HEM7"/>
      <c r="HEN7"/>
      <c r="HEO7"/>
      <c r="HEP7"/>
      <c r="HEQ7"/>
      <c r="HER7"/>
      <c r="HES7"/>
      <c r="HET7"/>
      <c r="HEU7"/>
      <c r="HEV7"/>
      <c r="HEW7"/>
      <c r="HEX7"/>
      <c r="HEY7"/>
      <c r="HEZ7"/>
      <c r="HFA7"/>
      <c r="HFB7"/>
      <c r="HFC7"/>
      <c r="HFD7"/>
      <c r="HFE7"/>
      <c r="HFF7"/>
      <c r="HFG7"/>
      <c r="HFH7"/>
      <c r="HFI7"/>
      <c r="HFJ7"/>
      <c r="HFK7"/>
      <c r="HFL7"/>
      <c r="HFM7"/>
      <c r="HFN7"/>
      <c r="HFO7"/>
      <c r="HFP7"/>
      <c r="HFQ7"/>
      <c r="HFR7"/>
      <c r="HFS7"/>
      <c r="HFT7"/>
      <c r="HFU7"/>
      <c r="HFV7"/>
      <c r="HFW7"/>
      <c r="HFX7"/>
      <c r="HFY7"/>
      <c r="HFZ7"/>
      <c r="HGA7"/>
      <c r="HGB7"/>
      <c r="HGC7"/>
      <c r="HGD7"/>
      <c r="HGE7"/>
      <c r="HGF7"/>
      <c r="HGG7"/>
      <c r="HGH7"/>
      <c r="HGI7"/>
      <c r="HGJ7"/>
      <c r="HGK7"/>
      <c r="HGL7"/>
      <c r="HGM7"/>
      <c r="HGN7"/>
      <c r="HGO7"/>
      <c r="HGP7"/>
      <c r="HGQ7"/>
      <c r="HGR7"/>
      <c r="HGS7"/>
      <c r="HGT7"/>
      <c r="HGU7"/>
      <c r="HGV7"/>
      <c r="HGW7"/>
      <c r="HGX7"/>
      <c r="HGY7"/>
      <c r="HGZ7"/>
      <c r="HHA7"/>
      <c r="HHB7"/>
      <c r="HHC7"/>
      <c r="HHD7"/>
      <c r="HHE7"/>
      <c r="HHF7"/>
      <c r="HHG7"/>
      <c r="HHH7"/>
      <c r="HHI7"/>
      <c r="HHJ7"/>
      <c r="HHK7"/>
      <c r="HHL7"/>
      <c r="HHM7"/>
      <c r="HHN7"/>
      <c r="HHO7"/>
      <c r="HHP7"/>
      <c r="HHQ7"/>
      <c r="HHR7"/>
      <c r="HHS7"/>
      <c r="HHT7"/>
      <c r="HHU7"/>
      <c r="HHV7"/>
      <c r="HHW7"/>
      <c r="HHX7"/>
      <c r="HHY7"/>
      <c r="HHZ7"/>
      <c r="HIA7"/>
      <c r="HIB7"/>
      <c r="HIC7"/>
      <c r="HID7"/>
      <c r="HIE7"/>
      <c r="HIF7"/>
      <c r="HIG7"/>
      <c r="HIH7"/>
      <c r="HII7"/>
      <c r="HIJ7"/>
      <c r="HIK7"/>
      <c r="HIL7"/>
      <c r="HIM7"/>
      <c r="HIN7"/>
      <c r="HIO7"/>
      <c r="HIP7"/>
      <c r="HIQ7"/>
      <c r="HIR7"/>
      <c r="HIS7"/>
      <c r="HIT7"/>
      <c r="HIU7"/>
      <c r="HIV7"/>
      <c r="HIW7"/>
      <c r="HIX7"/>
      <c r="HIY7"/>
      <c r="HIZ7"/>
      <c r="HJA7"/>
      <c r="HJB7"/>
      <c r="HJC7"/>
      <c r="HJD7"/>
      <c r="HJE7"/>
      <c r="HJF7"/>
      <c r="HJG7"/>
      <c r="HJH7"/>
      <c r="HJI7"/>
      <c r="HJJ7"/>
      <c r="HJK7"/>
      <c r="HJL7"/>
      <c r="HJM7"/>
      <c r="HJN7"/>
      <c r="HJO7"/>
      <c r="HJP7"/>
      <c r="HJQ7"/>
      <c r="HJR7"/>
      <c r="HJS7"/>
      <c r="HJT7"/>
      <c r="HJU7"/>
      <c r="HJV7"/>
      <c r="HJW7"/>
      <c r="HJX7"/>
      <c r="HJY7"/>
      <c r="HJZ7"/>
      <c r="HKA7"/>
      <c r="HKB7"/>
      <c r="HKC7"/>
      <c r="HKD7"/>
      <c r="HKE7"/>
      <c r="HKF7"/>
      <c r="HKG7"/>
      <c r="HKH7"/>
      <c r="HKI7"/>
      <c r="HKJ7"/>
      <c r="HKK7"/>
      <c r="HKL7"/>
      <c r="HKM7"/>
      <c r="HKN7"/>
      <c r="HKO7"/>
      <c r="HKP7"/>
      <c r="HKQ7"/>
      <c r="HKR7"/>
      <c r="HKS7"/>
      <c r="HKT7"/>
      <c r="HKU7"/>
      <c r="HKV7"/>
      <c r="HKW7"/>
      <c r="HKX7"/>
      <c r="HKY7"/>
      <c r="HKZ7"/>
      <c r="HLA7"/>
      <c r="HLB7"/>
      <c r="HLC7"/>
      <c r="HLD7"/>
      <c r="HLE7"/>
      <c r="HLF7"/>
      <c r="HLG7"/>
      <c r="HLH7"/>
      <c r="HLI7"/>
      <c r="HLJ7"/>
      <c r="HLK7"/>
      <c r="HLL7"/>
      <c r="HLM7"/>
      <c r="HLN7"/>
      <c r="HLO7"/>
      <c r="HLP7"/>
      <c r="HLQ7"/>
      <c r="HLR7"/>
      <c r="HLS7"/>
      <c r="HLT7"/>
      <c r="HLU7"/>
      <c r="HLV7"/>
      <c r="HLW7"/>
      <c r="HLX7"/>
      <c r="HLY7"/>
      <c r="HLZ7"/>
      <c r="HMA7"/>
      <c r="HMB7"/>
      <c r="HMC7"/>
      <c r="HMD7"/>
      <c r="HME7"/>
      <c r="HMF7"/>
      <c r="HMG7"/>
      <c r="HMH7"/>
      <c r="HMI7"/>
      <c r="HMJ7"/>
      <c r="HMK7"/>
      <c r="HML7"/>
      <c r="HMM7"/>
      <c r="HMN7"/>
      <c r="HMO7"/>
      <c r="HMP7"/>
      <c r="HMQ7"/>
      <c r="HMR7"/>
      <c r="HMS7"/>
      <c r="HMT7"/>
      <c r="HMU7"/>
      <c r="HMV7"/>
      <c r="HMW7"/>
      <c r="HMX7"/>
      <c r="HMY7"/>
      <c r="HMZ7"/>
      <c r="HNA7"/>
      <c r="HNB7"/>
      <c r="HNC7"/>
      <c r="HND7"/>
      <c r="HNE7"/>
      <c r="HNF7"/>
      <c r="HNG7"/>
      <c r="HNH7"/>
      <c r="HNI7"/>
      <c r="HNJ7"/>
      <c r="HNK7"/>
      <c r="HNL7"/>
      <c r="HNM7"/>
      <c r="HNN7"/>
      <c r="HNO7"/>
      <c r="HNP7"/>
      <c r="HNQ7"/>
      <c r="HNR7"/>
      <c r="HNS7"/>
      <c r="HNT7"/>
      <c r="HNU7"/>
      <c r="HNV7"/>
      <c r="HNW7"/>
      <c r="HNX7"/>
      <c r="HNY7"/>
      <c r="HNZ7"/>
      <c r="HOA7"/>
      <c r="HOB7"/>
      <c r="HOC7"/>
      <c r="HOD7"/>
      <c r="HOE7"/>
      <c r="HOF7"/>
      <c r="HOG7"/>
      <c r="HOH7"/>
      <c r="HOI7"/>
      <c r="HOJ7"/>
      <c r="HOK7"/>
      <c r="HOL7"/>
      <c r="HOM7"/>
      <c r="HON7"/>
      <c r="HOO7"/>
      <c r="HOP7"/>
      <c r="HOQ7"/>
      <c r="HOR7"/>
      <c r="HOS7"/>
      <c r="HOT7"/>
      <c r="HOU7"/>
      <c r="HOV7"/>
      <c r="HOW7"/>
      <c r="HOX7"/>
      <c r="HOY7"/>
      <c r="HOZ7"/>
      <c r="HPA7"/>
      <c r="HPB7"/>
      <c r="HPC7"/>
      <c r="HPD7"/>
      <c r="HPE7"/>
      <c r="HPF7"/>
      <c r="HPG7"/>
      <c r="HPH7"/>
      <c r="HPI7"/>
      <c r="HPJ7"/>
      <c r="HPK7"/>
      <c r="HPL7"/>
      <c r="HPM7"/>
      <c r="HPN7"/>
      <c r="HPO7"/>
      <c r="HPP7"/>
      <c r="HPQ7"/>
      <c r="HPR7"/>
      <c r="HPS7"/>
      <c r="HPT7"/>
      <c r="HPU7"/>
      <c r="HPV7"/>
      <c r="HPW7"/>
      <c r="HPX7"/>
      <c r="HPY7"/>
      <c r="HPZ7"/>
      <c r="HQA7"/>
      <c r="HQB7"/>
      <c r="HQC7"/>
      <c r="HQD7"/>
      <c r="HQE7"/>
      <c r="HQF7"/>
      <c r="HQG7"/>
      <c r="HQH7"/>
      <c r="HQI7"/>
      <c r="HQJ7"/>
      <c r="HQK7"/>
      <c r="HQL7"/>
      <c r="HQM7"/>
      <c r="HQN7"/>
      <c r="HQO7"/>
      <c r="HQP7"/>
      <c r="HQQ7"/>
      <c r="HQR7"/>
      <c r="HQS7"/>
      <c r="HQT7"/>
      <c r="HQU7"/>
      <c r="HQV7"/>
      <c r="HQW7"/>
      <c r="HQX7"/>
      <c r="HQY7"/>
      <c r="HQZ7"/>
      <c r="HRA7"/>
      <c r="HRB7"/>
      <c r="HRC7"/>
      <c r="HRD7"/>
      <c r="HRE7"/>
      <c r="HRF7"/>
      <c r="HRG7"/>
      <c r="HRH7"/>
      <c r="HRI7"/>
      <c r="HRJ7"/>
      <c r="HRK7"/>
      <c r="HRL7"/>
      <c r="HRM7"/>
      <c r="HRN7"/>
      <c r="HRO7"/>
      <c r="HRP7"/>
      <c r="HRQ7"/>
      <c r="HRR7"/>
      <c r="HRS7"/>
      <c r="HRT7"/>
      <c r="HRU7"/>
      <c r="HRV7"/>
      <c r="HRW7"/>
      <c r="HRX7"/>
      <c r="HRY7"/>
      <c r="HRZ7"/>
      <c r="HSA7"/>
      <c r="HSB7"/>
      <c r="HSC7"/>
      <c r="HSD7"/>
      <c r="HSE7"/>
      <c r="HSF7"/>
      <c r="HSG7"/>
      <c r="HSH7"/>
      <c r="HSI7"/>
      <c r="HSJ7"/>
      <c r="HSK7"/>
      <c r="HSL7"/>
      <c r="HSM7"/>
      <c r="HSN7"/>
      <c r="HSO7"/>
      <c r="HSP7"/>
      <c r="HSQ7"/>
      <c r="HSR7"/>
      <c r="HSS7"/>
      <c r="HST7"/>
      <c r="HSU7"/>
      <c r="HSV7"/>
      <c r="HSW7"/>
      <c r="HSX7"/>
      <c r="HSY7"/>
      <c r="HSZ7"/>
      <c r="HTA7"/>
      <c r="HTB7"/>
      <c r="HTC7"/>
      <c r="HTD7"/>
      <c r="HTE7"/>
      <c r="HTF7"/>
      <c r="HTG7"/>
      <c r="HTH7"/>
      <c r="HTI7"/>
      <c r="HTJ7"/>
      <c r="HTK7"/>
      <c r="HTL7"/>
      <c r="HTM7"/>
      <c r="HTN7"/>
      <c r="HTO7"/>
      <c r="HTP7"/>
      <c r="HTQ7"/>
      <c r="HTR7"/>
      <c r="HTS7"/>
      <c r="HTT7"/>
      <c r="HTU7"/>
      <c r="HTV7"/>
      <c r="HTW7"/>
      <c r="HTX7"/>
      <c r="HTY7"/>
      <c r="HTZ7"/>
      <c r="HUA7"/>
      <c r="HUB7"/>
      <c r="HUC7"/>
      <c r="HUD7"/>
      <c r="HUE7"/>
      <c r="HUF7"/>
      <c r="HUG7"/>
      <c r="HUH7"/>
      <c r="HUI7"/>
      <c r="HUJ7"/>
      <c r="HUK7"/>
      <c r="HUL7"/>
      <c r="HUM7"/>
      <c r="HUN7"/>
      <c r="HUO7"/>
      <c r="HUP7"/>
      <c r="HUQ7"/>
      <c r="HUR7"/>
      <c r="HUS7"/>
      <c r="HUT7"/>
      <c r="HUU7"/>
      <c r="HUV7"/>
      <c r="HUW7"/>
      <c r="HUX7"/>
      <c r="HUY7"/>
      <c r="HUZ7"/>
      <c r="HVA7"/>
      <c r="HVB7"/>
      <c r="HVC7"/>
      <c r="HVD7"/>
      <c r="HVE7"/>
      <c r="HVF7"/>
      <c r="HVG7"/>
      <c r="HVH7"/>
      <c r="HVI7"/>
      <c r="HVJ7"/>
      <c r="HVK7"/>
      <c r="HVL7"/>
      <c r="HVM7"/>
      <c r="HVN7"/>
      <c r="HVO7"/>
      <c r="HVP7"/>
      <c r="HVQ7"/>
      <c r="HVR7"/>
      <c r="HVS7"/>
      <c r="HVT7"/>
      <c r="HVU7"/>
      <c r="HVV7"/>
      <c r="HVW7"/>
      <c r="HVX7"/>
      <c r="HVY7"/>
      <c r="HVZ7"/>
      <c r="HWA7"/>
      <c r="HWB7"/>
      <c r="HWC7"/>
      <c r="HWD7"/>
      <c r="HWE7"/>
      <c r="HWF7"/>
      <c r="HWG7"/>
      <c r="HWH7"/>
      <c r="HWI7"/>
      <c r="HWJ7"/>
      <c r="HWK7"/>
      <c r="HWL7"/>
      <c r="HWM7"/>
      <c r="HWN7"/>
      <c r="HWO7"/>
      <c r="HWP7"/>
      <c r="HWQ7"/>
      <c r="HWR7"/>
      <c r="HWS7"/>
      <c r="HWT7"/>
      <c r="HWU7"/>
      <c r="HWV7"/>
      <c r="HWW7"/>
      <c r="HWX7"/>
      <c r="HWY7"/>
      <c r="HWZ7"/>
      <c r="HXA7"/>
      <c r="HXB7"/>
      <c r="HXC7"/>
      <c r="HXD7"/>
      <c r="HXE7"/>
      <c r="HXF7"/>
      <c r="HXG7"/>
      <c r="HXH7"/>
      <c r="HXI7"/>
      <c r="HXJ7"/>
      <c r="HXK7"/>
      <c r="HXL7"/>
      <c r="HXM7"/>
      <c r="HXN7"/>
      <c r="HXO7"/>
      <c r="HXP7"/>
      <c r="HXQ7"/>
      <c r="HXR7"/>
      <c r="HXS7"/>
      <c r="HXT7"/>
      <c r="HXU7"/>
      <c r="HXV7"/>
      <c r="HXW7"/>
      <c r="HXX7"/>
      <c r="HXY7"/>
      <c r="HXZ7"/>
      <c r="HYA7"/>
      <c r="HYB7"/>
      <c r="HYC7"/>
      <c r="HYD7"/>
      <c r="HYE7"/>
      <c r="HYF7"/>
      <c r="HYG7"/>
      <c r="HYH7"/>
      <c r="HYI7"/>
      <c r="HYJ7"/>
      <c r="HYK7"/>
      <c r="HYL7"/>
      <c r="HYM7"/>
      <c r="HYN7"/>
      <c r="HYO7"/>
      <c r="HYP7"/>
      <c r="HYQ7"/>
      <c r="HYR7"/>
      <c r="HYS7"/>
      <c r="HYT7"/>
      <c r="HYU7"/>
      <c r="HYV7"/>
      <c r="HYW7"/>
      <c r="HYX7"/>
      <c r="HYY7"/>
      <c r="HYZ7"/>
      <c r="HZA7"/>
      <c r="HZB7"/>
      <c r="HZC7"/>
      <c r="HZD7"/>
      <c r="HZE7"/>
      <c r="HZF7"/>
      <c r="HZG7"/>
      <c r="HZH7"/>
      <c r="HZI7"/>
      <c r="HZJ7"/>
      <c r="HZK7"/>
      <c r="HZL7"/>
      <c r="HZM7"/>
      <c r="HZN7"/>
      <c r="HZO7"/>
      <c r="HZP7"/>
      <c r="HZQ7"/>
      <c r="HZR7"/>
      <c r="HZS7"/>
      <c r="HZT7"/>
      <c r="HZU7"/>
      <c r="HZV7"/>
      <c r="HZW7"/>
      <c r="HZX7"/>
      <c r="HZY7"/>
      <c r="HZZ7"/>
      <c r="IAA7"/>
      <c r="IAB7"/>
      <c r="IAC7"/>
      <c r="IAD7"/>
      <c r="IAE7"/>
      <c r="IAF7"/>
      <c r="IAG7"/>
      <c r="IAH7"/>
      <c r="IAI7"/>
      <c r="IAJ7"/>
      <c r="IAK7"/>
      <c r="IAL7"/>
      <c r="IAM7"/>
      <c r="IAN7"/>
      <c r="IAO7"/>
      <c r="IAP7"/>
      <c r="IAQ7"/>
      <c r="IAR7"/>
      <c r="IAS7"/>
      <c r="IAT7"/>
      <c r="IAU7"/>
      <c r="IAV7"/>
      <c r="IAW7"/>
      <c r="IAX7"/>
      <c r="IAY7"/>
      <c r="IAZ7"/>
      <c r="IBA7"/>
      <c r="IBB7"/>
      <c r="IBC7"/>
      <c r="IBD7"/>
      <c r="IBE7"/>
      <c r="IBF7"/>
      <c r="IBG7"/>
      <c r="IBH7"/>
      <c r="IBI7"/>
      <c r="IBJ7"/>
      <c r="IBK7"/>
      <c r="IBL7"/>
      <c r="IBM7"/>
      <c r="IBN7"/>
      <c r="IBO7"/>
      <c r="IBP7"/>
      <c r="IBQ7"/>
      <c r="IBR7"/>
      <c r="IBS7"/>
      <c r="IBT7"/>
      <c r="IBU7"/>
      <c r="IBV7"/>
      <c r="IBW7"/>
      <c r="IBX7"/>
      <c r="IBY7"/>
      <c r="IBZ7"/>
      <c r="ICA7"/>
      <c r="ICB7"/>
      <c r="ICC7"/>
      <c r="ICD7"/>
      <c r="ICE7"/>
      <c r="ICF7"/>
      <c r="ICG7"/>
      <c r="ICH7"/>
      <c r="ICI7"/>
      <c r="ICJ7"/>
      <c r="ICK7"/>
      <c r="ICL7"/>
      <c r="ICM7"/>
      <c r="ICN7"/>
      <c r="ICO7"/>
      <c r="ICP7"/>
      <c r="ICQ7"/>
      <c r="ICR7"/>
      <c r="ICS7"/>
      <c r="ICT7"/>
      <c r="ICU7"/>
      <c r="ICV7"/>
      <c r="ICW7"/>
      <c r="ICX7"/>
      <c r="ICY7"/>
      <c r="ICZ7"/>
      <c r="IDA7"/>
      <c r="IDB7"/>
      <c r="IDC7"/>
      <c r="IDD7"/>
      <c r="IDE7"/>
      <c r="IDF7"/>
      <c r="IDG7"/>
      <c r="IDH7"/>
      <c r="IDI7"/>
      <c r="IDJ7"/>
      <c r="IDK7"/>
      <c r="IDL7"/>
      <c r="IDM7"/>
      <c r="IDN7"/>
      <c r="IDO7"/>
      <c r="IDP7"/>
      <c r="IDQ7"/>
      <c r="IDR7"/>
      <c r="IDS7"/>
      <c r="IDT7"/>
      <c r="IDU7"/>
      <c r="IDV7"/>
      <c r="IDW7"/>
      <c r="IDX7"/>
      <c r="IDY7"/>
      <c r="IDZ7"/>
      <c r="IEA7"/>
      <c r="IEB7"/>
      <c r="IEC7"/>
      <c r="IED7"/>
      <c r="IEE7"/>
      <c r="IEF7"/>
      <c r="IEG7"/>
      <c r="IEH7"/>
      <c r="IEI7"/>
      <c r="IEJ7"/>
      <c r="IEK7"/>
      <c r="IEL7"/>
      <c r="IEM7"/>
      <c r="IEN7"/>
      <c r="IEO7"/>
      <c r="IEP7"/>
      <c r="IEQ7"/>
      <c r="IER7"/>
      <c r="IES7"/>
      <c r="IET7"/>
      <c r="IEU7"/>
      <c r="IEV7"/>
      <c r="IEW7"/>
      <c r="IEX7"/>
      <c r="IEY7"/>
      <c r="IEZ7"/>
      <c r="IFA7"/>
      <c r="IFB7"/>
      <c r="IFC7"/>
      <c r="IFD7"/>
      <c r="IFE7"/>
      <c r="IFF7"/>
      <c r="IFG7"/>
      <c r="IFH7"/>
      <c r="IFI7"/>
      <c r="IFJ7"/>
      <c r="IFK7"/>
      <c r="IFL7"/>
      <c r="IFM7"/>
      <c r="IFN7"/>
      <c r="IFO7"/>
      <c r="IFP7"/>
      <c r="IFQ7"/>
      <c r="IFR7"/>
      <c r="IFS7"/>
      <c r="IFT7"/>
      <c r="IFU7"/>
      <c r="IFV7"/>
      <c r="IFW7"/>
      <c r="IFX7"/>
      <c r="IFY7"/>
      <c r="IFZ7"/>
      <c r="IGA7"/>
      <c r="IGB7"/>
      <c r="IGC7"/>
      <c r="IGD7"/>
      <c r="IGE7"/>
      <c r="IGF7"/>
      <c r="IGG7"/>
      <c r="IGH7"/>
      <c r="IGI7"/>
      <c r="IGJ7"/>
      <c r="IGK7"/>
      <c r="IGL7"/>
      <c r="IGM7"/>
      <c r="IGN7"/>
      <c r="IGO7"/>
      <c r="IGP7"/>
      <c r="IGQ7"/>
      <c r="IGR7"/>
      <c r="IGS7"/>
      <c r="IGT7"/>
      <c r="IGU7"/>
      <c r="IGV7"/>
      <c r="IGW7"/>
      <c r="IGX7"/>
      <c r="IGY7"/>
      <c r="IGZ7"/>
      <c r="IHA7"/>
      <c r="IHB7"/>
      <c r="IHC7"/>
      <c r="IHD7"/>
      <c r="IHE7"/>
      <c r="IHF7"/>
      <c r="IHG7"/>
      <c r="IHH7"/>
      <c r="IHI7"/>
      <c r="IHJ7"/>
      <c r="IHK7"/>
      <c r="IHL7"/>
      <c r="IHM7"/>
      <c r="IHN7"/>
      <c r="IHO7"/>
      <c r="IHP7"/>
      <c r="IHQ7"/>
      <c r="IHR7"/>
      <c r="IHS7"/>
      <c r="IHT7"/>
      <c r="IHU7"/>
      <c r="IHV7"/>
      <c r="IHW7"/>
      <c r="IHX7"/>
      <c r="IHY7"/>
      <c r="IHZ7"/>
      <c r="IIA7"/>
      <c r="IIB7"/>
      <c r="IIC7"/>
      <c r="IID7"/>
      <c r="IIE7"/>
      <c r="IIF7"/>
      <c r="IIG7"/>
      <c r="IIH7"/>
      <c r="III7"/>
      <c r="IIJ7"/>
      <c r="IIK7"/>
      <c r="IIL7"/>
      <c r="IIM7"/>
      <c r="IIN7"/>
      <c r="IIO7"/>
      <c r="IIP7"/>
      <c r="IIQ7"/>
      <c r="IIR7"/>
      <c r="IIS7"/>
      <c r="IIT7"/>
      <c r="IIU7"/>
      <c r="IIV7"/>
      <c r="IIW7"/>
      <c r="IIX7"/>
      <c r="IIY7"/>
      <c r="IIZ7"/>
      <c r="IJA7"/>
      <c r="IJB7"/>
      <c r="IJC7"/>
      <c r="IJD7"/>
      <c r="IJE7"/>
      <c r="IJF7"/>
      <c r="IJG7"/>
      <c r="IJH7"/>
      <c r="IJI7"/>
      <c r="IJJ7"/>
      <c r="IJK7"/>
      <c r="IJL7"/>
      <c r="IJM7"/>
      <c r="IJN7"/>
      <c r="IJO7"/>
      <c r="IJP7"/>
      <c r="IJQ7"/>
      <c r="IJR7"/>
      <c r="IJS7"/>
      <c r="IJT7"/>
      <c r="IJU7"/>
      <c r="IJV7"/>
      <c r="IJW7"/>
      <c r="IJX7"/>
      <c r="IJY7"/>
      <c r="IJZ7"/>
      <c r="IKA7"/>
      <c r="IKB7"/>
      <c r="IKC7"/>
      <c r="IKD7"/>
      <c r="IKE7"/>
      <c r="IKF7"/>
      <c r="IKG7"/>
      <c r="IKH7"/>
      <c r="IKI7"/>
      <c r="IKJ7"/>
      <c r="IKK7"/>
      <c r="IKL7"/>
      <c r="IKM7"/>
      <c r="IKN7"/>
      <c r="IKO7"/>
      <c r="IKP7"/>
      <c r="IKQ7"/>
      <c r="IKR7"/>
      <c r="IKS7"/>
      <c r="IKT7"/>
      <c r="IKU7"/>
      <c r="IKV7"/>
      <c r="IKW7"/>
      <c r="IKX7"/>
      <c r="IKY7"/>
      <c r="IKZ7"/>
      <c r="ILA7"/>
      <c r="ILB7"/>
      <c r="ILC7"/>
      <c r="ILD7"/>
      <c r="ILE7"/>
      <c r="ILF7"/>
      <c r="ILG7"/>
      <c r="ILH7"/>
      <c r="ILI7"/>
      <c r="ILJ7"/>
      <c r="ILK7"/>
      <c r="ILL7"/>
      <c r="ILM7"/>
      <c r="ILN7"/>
      <c r="ILO7"/>
      <c r="ILP7"/>
      <c r="ILQ7"/>
      <c r="ILR7"/>
      <c r="ILS7"/>
      <c r="ILT7"/>
      <c r="ILU7"/>
      <c r="ILV7"/>
      <c r="ILW7"/>
      <c r="ILX7"/>
      <c r="ILY7"/>
      <c r="ILZ7"/>
      <c r="IMA7"/>
      <c r="IMB7"/>
      <c r="IMC7"/>
      <c r="IMD7"/>
      <c r="IME7"/>
      <c r="IMF7"/>
      <c r="IMG7"/>
      <c r="IMH7"/>
      <c r="IMI7"/>
      <c r="IMJ7"/>
      <c r="IMK7"/>
      <c r="IML7"/>
      <c r="IMM7"/>
      <c r="IMN7"/>
      <c r="IMO7"/>
      <c r="IMP7"/>
      <c r="IMQ7"/>
      <c r="IMR7"/>
      <c r="IMS7"/>
      <c r="IMT7"/>
      <c r="IMU7"/>
      <c r="IMV7"/>
      <c r="IMW7"/>
      <c r="IMX7"/>
      <c r="IMY7"/>
      <c r="IMZ7"/>
      <c r="INA7"/>
      <c r="INB7"/>
      <c r="INC7"/>
      <c r="IND7"/>
      <c r="INE7"/>
      <c r="INF7"/>
      <c r="ING7"/>
      <c r="INH7"/>
      <c r="INI7"/>
      <c r="INJ7"/>
      <c r="INK7"/>
      <c r="INL7"/>
      <c r="INM7"/>
      <c r="INN7"/>
      <c r="INO7"/>
      <c r="INP7"/>
      <c r="INQ7"/>
      <c r="INR7"/>
      <c r="INS7"/>
      <c r="INT7"/>
      <c r="INU7"/>
      <c r="INV7"/>
      <c r="INW7"/>
      <c r="INX7"/>
      <c r="INY7"/>
      <c r="INZ7"/>
      <c r="IOA7"/>
      <c r="IOB7"/>
      <c r="IOC7"/>
      <c r="IOD7"/>
      <c r="IOE7"/>
      <c r="IOF7"/>
      <c r="IOG7"/>
      <c r="IOH7"/>
      <c r="IOI7"/>
      <c r="IOJ7"/>
      <c r="IOK7"/>
      <c r="IOL7"/>
      <c r="IOM7"/>
      <c r="ION7"/>
      <c r="IOO7"/>
      <c r="IOP7"/>
      <c r="IOQ7"/>
      <c r="IOR7"/>
      <c r="IOS7"/>
      <c r="IOT7"/>
      <c r="IOU7"/>
      <c r="IOV7"/>
      <c r="IOW7"/>
      <c r="IOX7"/>
      <c r="IOY7"/>
      <c r="IOZ7"/>
      <c r="IPA7"/>
      <c r="IPB7"/>
      <c r="IPC7"/>
      <c r="IPD7"/>
      <c r="IPE7"/>
      <c r="IPF7"/>
      <c r="IPG7"/>
      <c r="IPH7"/>
      <c r="IPI7"/>
      <c r="IPJ7"/>
      <c r="IPK7"/>
      <c r="IPL7"/>
      <c r="IPM7"/>
      <c r="IPN7"/>
      <c r="IPO7"/>
      <c r="IPP7"/>
      <c r="IPQ7"/>
      <c r="IPR7"/>
      <c r="IPS7"/>
      <c r="IPT7"/>
      <c r="IPU7"/>
      <c r="IPV7"/>
      <c r="IPW7"/>
      <c r="IPX7"/>
      <c r="IPY7"/>
      <c r="IPZ7"/>
      <c r="IQA7"/>
      <c r="IQB7"/>
      <c r="IQC7"/>
      <c r="IQD7"/>
      <c r="IQE7"/>
      <c r="IQF7"/>
      <c r="IQG7"/>
      <c r="IQH7"/>
      <c r="IQI7"/>
      <c r="IQJ7"/>
      <c r="IQK7"/>
      <c r="IQL7"/>
      <c r="IQM7"/>
      <c r="IQN7"/>
      <c r="IQO7"/>
      <c r="IQP7"/>
      <c r="IQQ7"/>
      <c r="IQR7"/>
      <c r="IQS7"/>
      <c r="IQT7"/>
      <c r="IQU7"/>
      <c r="IQV7"/>
      <c r="IQW7"/>
      <c r="IQX7"/>
      <c r="IQY7"/>
      <c r="IQZ7"/>
      <c r="IRA7"/>
      <c r="IRB7"/>
      <c r="IRC7"/>
      <c r="IRD7"/>
      <c r="IRE7"/>
      <c r="IRF7"/>
      <c r="IRG7"/>
      <c r="IRH7"/>
      <c r="IRI7"/>
      <c r="IRJ7"/>
      <c r="IRK7"/>
      <c r="IRL7"/>
      <c r="IRM7"/>
      <c r="IRN7"/>
      <c r="IRO7"/>
      <c r="IRP7"/>
      <c r="IRQ7"/>
      <c r="IRR7"/>
      <c r="IRS7"/>
      <c r="IRT7"/>
      <c r="IRU7"/>
      <c r="IRV7"/>
      <c r="IRW7"/>
      <c r="IRX7"/>
      <c r="IRY7"/>
      <c r="IRZ7"/>
      <c r="ISA7"/>
      <c r="ISB7"/>
      <c r="ISC7"/>
      <c r="ISD7"/>
      <c r="ISE7"/>
      <c r="ISF7"/>
      <c r="ISG7"/>
      <c r="ISH7"/>
      <c r="ISI7"/>
      <c r="ISJ7"/>
      <c r="ISK7"/>
      <c r="ISL7"/>
      <c r="ISM7"/>
      <c r="ISN7"/>
      <c r="ISO7"/>
      <c r="ISP7"/>
      <c r="ISQ7"/>
      <c r="ISR7"/>
      <c r="ISS7"/>
      <c r="IST7"/>
      <c r="ISU7"/>
      <c r="ISV7"/>
      <c r="ISW7"/>
      <c r="ISX7"/>
      <c r="ISY7"/>
      <c r="ISZ7"/>
      <c r="ITA7"/>
      <c r="ITB7"/>
      <c r="ITC7"/>
      <c r="ITD7"/>
      <c r="ITE7"/>
      <c r="ITF7"/>
      <c r="ITG7"/>
      <c r="ITH7"/>
      <c r="ITI7"/>
      <c r="ITJ7"/>
      <c r="ITK7"/>
      <c r="ITL7"/>
      <c r="ITM7"/>
      <c r="ITN7"/>
      <c r="ITO7"/>
      <c r="ITP7"/>
      <c r="ITQ7"/>
      <c r="ITR7"/>
      <c r="ITS7"/>
      <c r="ITT7"/>
      <c r="ITU7"/>
      <c r="ITV7"/>
      <c r="ITW7"/>
      <c r="ITX7"/>
      <c r="ITY7"/>
      <c r="ITZ7"/>
      <c r="IUA7"/>
      <c r="IUB7"/>
      <c r="IUC7"/>
      <c r="IUD7"/>
      <c r="IUE7"/>
      <c r="IUF7"/>
      <c r="IUG7"/>
      <c r="IUH7"/>
      <c r="IUI7"/>
      <c r="IUJ7"/>
      <c r="IUK7"/>
      <c r="IUL7"/>
      <c r="IUM7"/>
      <c r="IUN7"/>
      <c r="IUO7"/>
      <c r="IUP7"/>
      <c r="IUQ7"/>
      <c r="IUR7"/>
      <c r="IUS7"/>
      <c r="IUT7"/>
      <c r="IUU7"/>
      <c r="IUV7"/>
      <c r="IUW7"/>
      <c r="IUX7"/>
      <c r="IUY7"/>
      <c r="IUZ7"/>
      <c r="IVA7"/>
      <c r="IVB7"/>
      <c r="IVC7"/>
      <c r="IVD7"/>
      <c r="IVE7"/>
      <c r="IVF7"/>
      <c r="IVG7"/>
      <c r="IVH7"/>
      <c r="IVI7"/>
      <c r="IVJ7"/>
      <c r="IVK7"/>
      <c r="IVL7"/>
      <c r="IVM7"/>
      <c r="IVN7"/>
      <c r="IVO7"/>
      <c r="IVP7"/>
      <c r="IVQ7"/>
      <c r="IVR7"/>
      <c r="IVS7"/>
      <c r="IVT7"/>
      <c r="IVU7"/>
      <c r="IVV7"/>
      <c r="IVW7"/>
      <c r="IVX7"/>
      <c r="IVY7"/>
      <c r="IVZ7"/>
      <c r="IWA7"/>
      <c r="IWB7"/>
      <c r="IWC7"/>
      <c r="IWD7"/>
      <c r="IWE7"/>
      <c r="IWF7"/>
      <c r="IWG7"/>
      <c r="IWH7"/>
      <c r="IWI7"/>
      <c r="IWJ7"/>
      <c r="IWK7"/>
      <c r="IWL7"/>
      <c r="IWM7"/>
      <c r="IWN7"/>
      <c r="IWO7"/>
      <c r="IWP7"/>
      <c r="IWQ7"/>
      <c r="IWR7"/>
      <c r="IWS7"/>
      <c r="IWT7"/>
      <c r="IWU7"/>
      <c r="IWV7"/>
      <c r="IWW7"/>
      <c r="IWX7"/>
      <c r="IWY7"/>
      <c r="IWZ7"/>
      <c r="IXA7"/>
      <c r="IXB7"/>
      <c r="IXC7"/>
      <c r="IXD7"/>
      <c r="IXE7"/>
      <c r="IXF7"/>
      <c r="IXG7"/>
      <c r="IXH7"/>
      <c r="IXI7"/>
      <c r="IXJ7"/>
      <c r="IXK7"/>
      <c r="IXL7"/>
      <c r="IXM7"/>
      <c r="IXN7"/>
      <c r="IXO7"/>
      <c r="IXP7"/>
      <c r="IXQ7"/>
      <c r="IXR7"/>
      <c r="IXS7"/>
      <c r="IXT7"/>
      <c r="IXU7"/>
      <c r="IXV7"/>
      <c r="IXW7"/>
      <c r="IXX7"/>
      <c r="IXY7"/>
      <c r="IXZ7"/>
      <c r="IYA7"/>
      <c r="IYB7"/>
      <c r="IYC7"/>
      <c r="IYD7"/>
      <c r="IYE7"/>
      <c r="IYF7"/>
      <c r="IYG7"/>
      <c r="IYH7"/>
      <c r="IYI7"/>
      <c r="IYJ7"/>
      <c r="IYK7"/>
      <c r="IYL7"/>
      <c r="IYM7"/>
      <c r="IYN7"/>
      <c r="IYO7"/>
      <c r="IYP7"/>
      <c r="IYQ7"/>
      <c r="IYR7"/>
      <c r="IYS7"/>
      <c r="IYT7"/>
      <c r="IYU7"/>
      <c r="IYV7"/>
      <c r="IYW7"/>
      <c r="IYX7"/>
      <c r="IYY7"/>
      <c r="IYZ7"/>
      <c r="IZA7"/>
      <c r="IZB7"/>
      <c r="IZC7"/>
      <c r="IZD7"/>
      <c r="IZE7"/>
      <c r="IZF7"/>
      <c r="IZG7"/>
      <c r="IZH7"/>
      <c r="IZI7"/>
      <c r="IZJ7"/>
      <c r="IZK7"/>
      <c r="IZL7"/>
      <c r="IZM7"/>
      <c r="IZN7"/>
      <c r="IZO7"/>
      <c r="IZP7"/>
      <c r="IZQ7"/>
      <c r="IZR7"/>
      <c r="IZS7"/>
      <c r="IZT7"/>
      <c r="IZU7"/>
      <c r="IZV7"/>
      <c r="IZW7"/>
      <c r="IZX7"/>
      <c r="IZY7"/>
      <c r="IZZ7"/>
      <c r="JAA7"/>
      <c r="JAB7"/>
      <c r="JAC7"/>
      <c r="JAD7"/>
      <c r="JAE7"/>
      <c r="JAF7"/>
      <c r="JAG7"/>
      <c r="JAH7"/>
      <c r="JAI7"/>
      <c r="JAJ7"/>
      <c r="JAK7"/>
      <c r="JAL7"/>
      <c r="JAM7"/>
      <c r="JAN7"/>
      <c r="JAO7"/>
      <c r="JAP7"/>
      <c r="JAQ7"/>
      <c r="JAR7"/>
      <c r="JAS7"/>
      <c r="JAT7"/>
      <c r="JAU7"/>
      <c r="JAV7"/>
      <c r="JAW7"/>
      <c r="JAX7"/>
      <c r="JAY7"/>
      <c r="JAZ7"/>
      <c r="JBA7"/>
      <c r="JBB7"/>
      <c r="JBC7"/>
      <c r="JBD7"/>
      <c r="JBE7"/>
      <c r="JBF7"/>
      <c r="JBG7"/>
      <c r="JBH7"/>
      <c r="JBI7"/>
      <c r="JBJ7"/>
      <c r="JBK7"/>
      <c r="JBL7"/>
      <c r="JBM7"/>
      <c r="JBN7"/>
      <c r="JBO7"/>
      <c r="JBP7"/>
      <c r="JBQ7"/>
      <c r="JBR7"/>
      <c r="JBS7"/>
      <c r="JBT7"/>
      <c r="JBU7"/>
      <c r="JBV7"/>
      <c r="JBW7"/>
      <c r="JBX7"/>
      <c r="JBY7"/>
      <c r="JBZ7"/>
      <c r="JCA7"/>
      <c r="JCB7"/>
      <c r="JCC7"/>
      <c r="JCD7"/>
      <c r="JCE7"/>
      <c r="JCF7"/>
      <c r="JCG7"/>
      <c r="JCH7"/>
      <c r="JCI7"/>
      <c r="JCJ7"/>
      <c r="JCK7"/>
      <c r="JCL7"/>
      <c r="JCM7"/>
      <c r="JCN7"/>
      <c r="JCO7"/>
      <c r="JCP7"/>
      <c r="JCQ7"/>
      <c r="JCR7"/>
      <c r="JCS7"/>
      <c r="JCT7"/>
      <c r="JCU7"/>
      <c r="JCV7"/>
      <c r="JCW7"/>
      <c r="JCX7"/>
      <c r="JCY7"/>
      <c r="JCZ7"/>
      <c r="JDA7"/>
      <c r="JDB7"/>
      <c r="JDC7"/>
      <c r="JDD7"/>
      <c r="JDE7"/>
      <c r="JDF7"/>
      <c r="JDG7"/>
      <c r="JDH7"/>
      <c r="JDI7"/>
      <c r="JDJ7"/>
      <c r="JDK7"/>
      <c r="JDL7"/>
      <c r="JDM7"/>
      <c r="JDN7"/>
      <c r="JDO7"/>
      <c r="JDP7"/>
      <c r="JDQ7"/>
      <c r="JDR7"/>
      <c r="JDS7"/>
      <c r="JDT7"/>
      <c r="JDU7"/>
      <c r="JDV7"/>
      <c r="JDW7"/>
      <c r="JDX7"/>
      <c r="JDY7"/>
      <c r="JDZ7"/>
      <c r="JEA7"/>
      <c r="JEB7"/>
      <c r="JEC7"/>
      <c r="JED7"/>
      <c r="JEE7"/>
      <c r="JEF7"/>
      <c r="JEG7"/>
      <c r="JEH7"/>
      <c r="JEI7"/>
      <c r="JEJ7"/>
      <c r="JEK7"/>
      <c r="JEL7"/>
      <c r="JEM7"/>
      <c r="JEN7"/>
      <c r="JEO7"/>
      <c r="JEP7"/>
      <c r="JEQ7"/>
      <c r="JER7"/>
      <c r="JES7"/>
      <c r="JET7"/>
      <c r="JEU7"/>
      <c r="JEV7"/>
      <c r="JEW7"/>
      <c r="JEX7"/>
      <c r="JEY7"/>
      <c r="JEZ7"/>
      <c r="JFA7"/>
      <c r="JFB7"/>
      <c r="JFC7"/>
      <c r="JFD7"/>
      <c r="JFE7"/>
      <c r="JFF7"/>
      <c r="JFG7"/>
      <c r="JFH7"/>
      <c r="JFI7"/>
      <c r="JFJ7"/>
      <c r="JFK7"/>
      <c r="JFL7"/>
      <c r="JFM7"/>
      <c r="JFN7"/>
      <c r="JFO7"/>
      <c r="JFP7"/>
      <c r="JFQ7"/>
      <c r="JFR7"/>
      <c r="JFS7"/>
      <c r="JFT7"/>
      <c r="JFU7"/>
      <c r="JFV7"/>
      <c r="JFW7"/>
      <c r="JFX7"/>
      <c r="JFY7"/>
      <c r="JFZ7"/>
      <c r="JGA7"/>
      <c r="JGB7"/>
      <c r="JGC7"/>
      <c r="JGD7"/>
      <c r="JGE7"/>
      <c r="JGF7"/>
      <c r="JGG7"/>
      <c r="JGH7"/>
      <c r="JGI7"/>
      <c r="JGJ7"/>
      <c r="JGK7"/>
      <c r="JGL7"/>
      <c r="JGM7"/>
      <c r="JGN7"/>
      <c r="JGO7"/>
      <c r="JGP7"/>
      <c r="JGQ7"/>
      <c r="JGR7"/>
      <c r="JGS7"/>
      <c r="JGT7"/>
      <c r="JGU7"/>
      <c r="JGV7"/>
      <c r="JGW7"/>
      <c r="JGX7"/>
      <c r="JGY7"/>
      <c r="JGZ7"/>
      <c r="JHA7"/>
      <c r="JHB7"/>
      <c r="JHC7"/>
      <c r="JHD7"/>
      <c r="JHE7"/>
      <c r="JHF7"/>
      <c r="JHG7"/>
      <c r="JHH7"/>
      <c r="JHI7"/>
      <c r="JHJ7"/>
      <c r="JHK7"/>
      <c r="JHL7"/>
      <c r="JHM7"/>
      <c r="JHN7"/>
      <c r="JHO7"/>
      <c r="JHP7"/>
      <c r="JHQ7"/>
      <c r="JHR7"/>
      <c r="JHS7"/>
      <c r="JHT7"/>
      <c r="JHU7"/>
      <c r="JHV7"/>
      <c r="JHW7"/>
      <c r="JHX7"/>
      <c r="JHY7"/>
      <c r="JHZ7"/>
      <c r="JIA7"/>
      <c r="JIB7"/>
      <c r="JIC7"/>
      <c r="JID7"/>
      <c r="JIE7"/>
      <c r="JIF7"/>
      <c r="JIG7"/>
      <c r="JIH7"/>
      <c r="JII7"/>
      <c r="JIJ7"/>
      <c r="JIK7"/>
      <c r="JIL7"/>
      <c r="JIM7"/>
      <c r="JIN7"/>
      <c r="JIO7"/>
      <c r="JIP7"/>
      <c r="JIQ7"/>
      <c r="JIR7"/>
      <c r="JIS7"/>
      <c r="JIT7"/>
      <c r="JIU7"/>
      <c r="JIV7"/>
      <c r="JIW7"/>
      <c r="JIX7"/>
      <c r="JIY7"/>
      <c r="JIZ7"/>
      <c r="JJA7"/>
      <c r="JJB7"/>
      <c r="JJC7"/>
      <c r="JJD7"/>
      <c r="JJE7"/>
      <c r="JJF7"/>
      <c r="JJG7"/>
      <c r="JJH7"/>
      <c r="JJI7"/>
      <c r="JJJ7"/>
      <c r="JJK7"/>
      <c r="JJL7"/>
      <c r="JJM7"/>
      <c r="JJN7"/>
      <c r="JJO7"/>
      <c r="JJP7"/>
      <c r="JJQ7"/>
      <c r="JJR7"/>
      <c r="JJS7"/>
      <c r="JJT7"/>
      <c r="JJU7"/>
      <c r="JJV7"/>
      <c r="JJW7"/>
      <c r="JJX7"/>
      <c r="JJY7"/>
      <c r="JJZ7"/>
      <c r="JKA7"/>
      <c r="JKB7"/>
      <c r="JKC7"/>
      <c r="JKD7"/>
      <c r="JKE7"/>
      <c r="JKF7"/>
      <c r="JKG7"/>
      <c r="JKH7"/>
      <c r="JKI7"/>
      <c r="JKJ7"/>
      <c r="JKK7"/>
      <c r="JKL7"/>
      <c r="JKM7"/>
      <c r="JKN7"/>
      <c r="JKO7"/>
      <c r="JKP7"/>
      <c r="JKQ7"/>
      <c r="JKR7"/>
      <c r="JKS7"/>
      <c r="JKT7"/>
      <c r="JKU7"/>
      <c r="JKV7"/>
      <c r="JKW7"/>
      <c r="JKX7"/>
      <c r="JKY7"/>
      <c r="JKZ7"/>
      <c r="JLA7"/>
      <c r="JLB7"/>
      <c r="JLC7"/>
      <c r="JLD7"/>
      <c r="JLE7"/>
      <c r="JLF7"/>
      <c r="JLG7"/>
      <c r="JLH7"/>
      <c r="JLI7"/>
      <c r="JLJ7"/>
      <c r="JLK7"/>
      <c r="JLL7"/>
      <c r="JLM7"/>
      <c r="JLN7"/>
      <c r="JLO7"/>
      <c r="JLP7"/>
      <c r="JLQ7"/>
      <c r="JLR7"/>
      <c r="JLS7"/>
      <c r="JLT7"/>
      <c r="JLU7"/>
      <c r="JLV7"/>
      <c r="JLW7"/>
      <c r="JLX7"/>
      <c r="JLY7"/>
      <c r="JLZ7"/>
      <c r="JMA7"/>
      <c r="JMB7"/>
      <c r="JMC7"/>
      <c r="JMD7"/>
      <c r="JME7"/>
      <c r="JMF7"/>
      <c r="JMG7"/>
      <c r="JMH7"/>
      <c r="JMI7"/>
      <c r="JMJ7"/>
      <c r="JMK7"/>
      <c r="JML7"/>
      <c r="JMM7"/>
      <c r="JMN7"/>
      <c r="JMO7"/>
      <c r="JMP7"/>
      <c r="JMQ7"/>
      <c r="JMR7"/>
      <c r="JMS7"/>
      <c r="JMT7"/>
      <c r="JMU7"/>
      <c r="JMV7"/>
      <c r="JMW7"/>
      <c r="JMX7"/>
      <c r="JMY7"/>
      <c r="JMZ7"/>
      <c r="JNA7"/>
      <c r="JNB7"/>
      <c r="JNC7"/>
      <c r="JND7"/>
      <c r="JNE7"/>
      <c r="JNF7"/>
      <c r="JNG7"/>
      <c r="JNH7"/>
      <c r="JNI7"/>
      <c r="JNJ7"/>
      <c r="JNK7"/>
      <c r="JNL7"/>
      <c r="JNM7"/>
      <c r="JNN7"/>
      <c r="JNO7"/>
      <c r="JNP7"/>
      <c r="JNQ7"/>
      <c r="JNR7"/>
      <c r="JNS7"/>
      <c r="JNT7"/>
      <c r="JNU7"/>
      <c r="JNV7"/>
      <c r="JNW7"/>
      <c r="JNX7"/>
      <c r="JNY7"/>
      <c r="JNZ7"/>
      <c r="JOA7"/>
      <c r="JOB7"/>
      <c r="JOC7"/>
      <c r="JOD7"/>
      <c r="JOE7"/>
      <c r="JOF7"/>
      <c r="JOG7"/>
      <c r="JOH7"/>
      <c r="JOI7"/>
      <c r="JOJ7"/>
      <c r="JOK7"/>
      <c r="JOL7"/>
      <c r="JOM7"/>
      <c r="JON7"/>
      <c r="JOO7"/>
      <c r="JOP7"/>
      <c r="JOQ7"/>
      <c r="JOR7"/>
      <c r="JOS7"/>
      <c r="JOT7"/>
      <c r="JOU7"/>
      <c r="JOV7"/>
      <c r="JOW7"/>
      <c r="JOX7"/>
      <c r="JOY7"/>
      <c r="JOZ7"/>
      <c r="JPA7"/>
      <c r="JPB7"/>
      <c r="JPC7"/>
      <c r="JPD7"/>
      <c r="JPE7"/>
      <c r="JPF7"/>
      <c r="JPG7"/>
      <c r="JPH7"/>
      <c r="JPI7"/>
      <c r="JPJ7"/>
      <c r="JPK7"/>
      <c r="JPL7"/>
      <c r="JPM7"/>
      <c r="JPN7"/>
      <c r="JPO7"/>
      <c r="JPP7"/>
      <c r="JPQ7"/>
      <c r="JPR7"/>
      <c r="JPS7"/>
      <c r="JPT7"/>
      <c r="JPU7"/>
      <c r="JPV7"/>
      <c r="JPW7"/>
      <c r="JPX7"/>
      <c r="JPY7"/>
      <c r="JPZ7"/>
      <c r="JQA7"/>
      <c r="JQB7"/>
      <c r="JQC7"/>
      <c r="JQD7"/>
      <c r="JQE7"/>
      <c r="JQF7"/>
      <c r="JQG7"/>
      <c r="JQH7"/>
      <c r="JQI7"/>
      <c r="JQJ7"/>
      <c r="JQK7"/>
      <c r="JQL7"/>
      <c r="JQM7"/>
      <c r="JQN7"/>
      <c r="JQO7"/>
      <c r="JQP7"/>
      <c r="JQQ7"/>
      <c r="JQR7"/>
      <c r="JQS7"/>
      <c r="JQT7"/>
      <c r="JQU7"/>
      <c r="JQV7"/>
      <c r="JQW7"/>
      <c r="JQX7"/>
      <c r="JQY7"/>
      <c r="JQZ7"/>
      <c r="JRA7"/>
      <c r="JRB7"/>
      <c r="JRC7"/>
      <c r="JRD7"/>
      <c r="JRE7"/>
      <c r="JRF7"/>
      <c r="JRG7"/>
      <c r="JRH7"/>
      <c r="JRI7"/>
      <c r="JRJ7"/>
      <c r="JRK7"/>
      <c r="JRL7"/>
      <c r="JRM7"/>
      <c r="JRN7"/>
      <c r="JRO7"/>
      <c r="JRP7"/>
      <c r="JRQ7"/>
      <c r="JRR7"/>
      <c r="JRS7"/>
      <c r="JRT7"/>
      <c r="JRU7"/>
      <c r="JRV7"/>
      <c r="JRW7"/>
      <c r="JRX7"/>
      <c r="JRY7"/>
      <c r="JRZ7"/>
      <c r="JSA7"/>
      <c r="JSB7"/>
      <c r="JSC7"/>
      <c r="JSD7"/>
      <c r="JSE7"/>
      <c r="JSF7"/>
      <c r="JSG7"/>
      <c r="JSH7"/>
      <c r="JSI7"/>
      <c r="JSJ7"/>
      <c r="JSK7"/>
      <c r="JSL7"/>
      <c r="JSM7"/>
      <c r="JSN7"/>
      <c r="JSO7"/>
      <c r="JSP7"/>
      <c r="JSQ7"/>
      <c r="JSR7"/>
      <c r="JSS7"/>
      <c r="JST7"/>
      <c r="JSU7"/>
      <c r="JSV7"/>
      <c r="JSW7"/>
      <c r="JSX7"/>
      <c r="JSY7"/>
      <c r="JSZ7"/>
      <c r="JTA7"/>
      <c r="JTB7"/>
      <c r="JTC7"/>
      <c r="JTD7"/>
      <c r="JTE7"/>
      <c r="JTF7"/>
      <c r="JTG7"/>
      <c r="JTH7"/>
      <c r="JTI7"/>
      <c r="JTJ7"/>
      <c r="JTK7"/>
      <c r="JTL7"/>
      <c r="JTM7"/>
      <c r="JTN7"/>
      <c r="JTO7"/>
      <c r="JTP7"/>
      <c r="JTQ7"/>
      <c r="JTR7"/>
      <c r="JTS7"/>
      <c r="JTT7"/>
      <c r="JTU7"/>
      <c r="JTV7"/>
      <c r="JTW7"/>
      <c r="JTX7"/>
      <c r="JTY7"/>
      <c r="JTZ7"/>
      <c r="JUA7"/>
      <c r="JUB7"/>
      <c r="JUC7"/>
      <c r="JUD7"/>
      <c r="JUE7"/>
      <c r="JUF7"/>
      <c r="JUG7"/>
      <c r="JUH7"/>
      <c r="JUI7"/>
      <c r="JUJ7"/>
      <c r="JUK7"/>
      <c r="JUL7"/>
      <c r="JUM7"/>
      <c r="JUN7"/>
      <c r="JUO7"/>
      <c r="JUP7"/>
      <c r="JUQ7"/>
      <c r="JUR7"/>
      <c r="JUS7"/>
      <c r="JUT7"/>
      <c r="JUU7"/>
      <c r="JUV7"/>
      <c r="JUW7"/>
      <c r="JUX7"/>
      <c r="JUY7"/>
      <c r="JUZ7"/>
      <c r="JVA7"/>
      <c r="JVB7"/>
      <c r="JVC7"/>
      <c r="JVD7"/>
      <c r="JVE7"/>
      <c r="JVF7"/>
      <c r="JVG7"/>
      <c r="JVH7"/>
      <c r="JVI7"/>
      <c r="JVJ7"/>
      <c r="JVK7"/>
      <c r="JVL7"/>
      <c r="JVM7"/>
      <c r="JVN7"/>
      <c r="JVO7"/>
      <c r="JVP7"/>
      <c r="JVQ7"/>
      <c r="JVR7"/>
      <c r="JVS7"/>
      <c r="JVT7"/>
      <c r="JVU7"/>
      <c r="JVV7"/>
      <c r="JVW7"/>
      <c r="JVX7"/>
      <c r="JVY7"/>
      <c r="JVZ7"/>
      <c r="JWA7"/>
      <c r="JWB7"/>
      <c r="JWC7"/>
      <c r="JWD7"/>
      <c r="JWE7"/>
      <c r="JWF7"/>
      <c r="JWG7"/>
      <c r="JWH7"/>
      <c r="JWI7"/>
      <c r="JWJ7"/>
      <c r="JWK7"/>
      <c r="JWL7"/>
      <c r="JWM7"/>
      <c r="JWN7"/>
      <c r="JWO7"/>
      <c r="JWP7"/>
      <c r="JWQ7"/>
      <c r="JWR7"/>
      <c r="JWS7"/>
      <c r="JWT7"/>
      <c r="JWU7"/>
      <c r="JWV7"/>
      <c r="JWW7"/>
      <c r="JWX7"/>
      <c r="JWY7"/>
      <c r="JWZ7"/>
      <c r="JXA7"/>
      <c r="JXB7"/>
      <c r="JXC7"/>
      <c r="JXD7"/>
      <c r="JXE7"/>
      <c r="JXF7"/>
      <c r="JXG7"/>
      <c r="JXH7"/>
      <c r="JXI7"/>
      <c r="JXJ7"/>
      <c r="JXK7"/>
      <c r="JXL7"/>
      <c r="JXM7"/>
      <c r="JXN7"/>
      <c r="JXO7"/>
      <c r="JXP7"/>
      <c r="JXQ7"/>
      <c r="JXR7"/>
      <c r="JXS7"/>
      <c r="JXT7"/>
      <c r="JXU7"/>
      <c r="JXV7"/>
      <c r="JXW7"/>
      <c r="JXX7"/>
      <c r="JXY7"/>
      <c r="JXZ7"/>
      <c r="JYA7"/>
      <c r="JYB7"/>
      <c r="JYC7"/>
      <c r="JYD7"/>
      <c r="JYE7"/>
      <c r="JYF7"/>
      <c r="JYG7"/>
      <c r="JYH7"/>
      <c r="JYI7"/>
      <c r="JYJ7"/>
      <c r="JYK7"/>
      <c r="JYL7"/>
      <c r="JYM7"/>
      <c r="JYN7"/>
      <c r="JYO7"/>
      <c r="JYP7"/>
      <c r="JYQ7"/>
      <c r="JYR7"/>
      <c r="JYS7"/>
      <c r="JYT7"/>
      <c r="JYU7"/>
      <c r="JYV7"/>
      <c r="JYW7"/>
      <c r="JYX7"/>
      <c r="JYY7"/>
      <c r="JYZ7"/>
      <c r="JZA7"/>
      <c r="JZB7"/>
      <c r="JZC7"/>
      <c r="JZD7"/>
      <c r="JZE7"/>
      <c r="JZF7"/>
      <c r="JZG7"/>
      <c r="JZH7"/>
      <c r="JZI7"/>
      <c r="JZJ7"/>
      <c r="JZK7"/>
      <c r="JZL7"/>
      <c r="JZM7"/>
      <c r="JZN7"/>
      <c r="JZO7"/>
      <c r="JZP7"/>
      <c r="JZQ7"/>
      <c r="JZR7"/>
      <c r="JZS7"/>
      <c r="JZT7"/>
      <c r="JZU7"/>
      <c r="JZV7"/>
      <c r="JZW7"/>
      <c r="JZX7"/>
      <c r="JZY7"/>
      <c r="JZZ7"/>
      <c r="KAA7"/>
      <c r="KAB7"/>
      <c r="KAC7"/>
      <c r="KAD7"/>
      <c r="KAE7"/>
      <c r="KAF7"/>
      <c r="KAG7"/>
      <c r="KAH7"/>
      <c r="KAI7"/>
      <c r="KAJ7"/>
      <c r="KAK7"/>
      <c r="KAL7"/>
      <c r="KAM7"/>
      <c r="KAN7"/>
      <c r="KAO7"/>
      <c r="KAP7"/>
      <c r="KAQ7"/>
      <c r="KAR7"/>
      <c r="KAS7"/>
      <c r="KAT7"/>
      <c r="KAU7"/>
      <c r="KAV7"/>
      <c r="KAW7"/>
      <c r="KAX7"/>
      <c r="KAY7"/>
      <c r="KAZ7"/>
      <c r="KBA7"/>
      <c r="KBB7"/>
      <c r="KBC7"/>
      <c r="KBD7"/>
      <c r="KBE7"/>
      <c r="KBF7"/>
      <c r="KBG7"/>
      <c r="KBH7"/>
      <c r="KBI7"/>
      <c r="KBJ7"/>
      <c r="KBK7"/>
      <c r="KBL7"/>
      <c r="KBM7"/>
      <c r="KBN7"/>
      <c r="KBO7"/>
      <c r="KBP7"/>
      <c r="KBQ7"/>
      <c r="KBR7"/>
      <c r="KBS7"/>
      <c r="KBT7"/>
      <c r="KBU7"/>
      <c r="KBV7"/>
      <c r="KBW7"/>
      <c r="KBX7"/>
      <c r="KBY7"/>
      <c r="KBZ7"/>
      <c r="KCA7"/>
      <c r="KCB7"/>
      <c r="KCC7"/>
      <c r="KCD7"/>
      <c r="KCE7"/>
      <c r="KCF7"/>
      <c r="KCG7"/>
      <c r="KCH7"/>
      <c r="KCI7"/>
      <c r="KCJ7"/>
      <c r="KCK7"/>
      <c r="KCL7"/>
      <c r="KCM7"/>
      <c r="KCN7"/>
      <c r="KCO7"/>
      <c r="KCP7"/>
      <c r="KCQ7"/>
      <c r="KCR7"/>
      <c r="KCS7"/>
      <c r="KCT7"/>
      <c r="KCU7"/>
      <c r="KCV7"/>
      <c r="KCW7"/>
      <c r="KCX7"/>
      <c r="KCY7"/>
      <c r="KCZ7"/>
      <c r="KDA7"/>
      <c r="KDB7"/>
      <c r="KDC7"/>
      <c r="KDD7"/>
      <c r="KDE7"/>
      <c r="KDF7"/>
      <c r="KDG7"/>
      <c r="KDH7"/>
      <c r="KDI7"/>
      <c r="KDJ7"/>
      <c r="KDK7"/>
      <c r="KDL7"/>
      <c r="KDM7"/>
      <c r="KDN7"/>
      <c r="KDO7"/>
      <c r="KDP7"/>
      <c r="KDQ7"/>
      <c r="KDR7"/>
      <c r="KDS7"/>
      <c r="KDT7"/>
      <c r="KDU7"/>
      <c r="KDV7"/>
      <c r="KDW7"/>
      <c r="KDX7"/>
      <c r="KDY7"/>
      <c r="KDZ7"/>
      <c r="KEA7"/>
      <c r="KEB7"/>
      <c r="KEC7"/>
      <c r="KED7"/>
      <c r="KEE7"/>
      <c r="KEF7"/>
      <c r="KEG7"/>
      <c r="KEH7"/>
      <c r="KEI7"/>
      <c r="KEJ7"/>
      <c r="KEK7"/>
      <c r="KEL7"/>
      <c r="KEM7"/>
      <c r="KEN7"/>
      <c r="KEO7"/>
      <c r="KEP7"/>
      <c r="KEQ7"/>
      <c r="KER7"/>
      <c r="KES7"/>
      <c r="KET7"/>
      <c r="KEU7"/>
      <c r="KEV7"/>
      <c r="KEW7"/>
      <c r="KEX7"/>
      <c r="KEY7"/>
      <c r="KEZ7"/>
      <c r="KFA7"/>
      <c r="KFB7"/>
      <c r="KFC7"/>
      <c r="KFD7"/>
      <c r="KFE7"/>
      <c r="KFF7"/>
      <c r="KFG7"/>
      <c r="KFH7"/>
      <c r="KFI7"/>
      <c r="KFJ7"/>
      <c r="KFK7"/>
      <c r="KFL7"/>
      <c r="KFM7"/>
      <c r="KFN7"/>
      <c r="KFO7"/>
      <c r="KFP7"/>
      <c r="KFQ7"/>
      <c r="KFR7"/>
      <c r="KFS7"/>
      <c r="KFT7"/>
      <c r="KFU7"/>
      <c r="KFV7"/>
      <c r="KFW7"/>
      <c r="KFX7"/>
      <c r="KFY7"/>
      <c r="KFZ7"/>
      <c r="KGA7"/>
      <c r="KGB7"/>
      <c r="KGC7"/>
      <c r="KGD7"/>
      <c r="KGE7"/>
      <c r="KGF7"/>
      <c r="KGG7"/>
      <c r="KGH7"/>
      <c r="KGI7"/>
      <c r="KGJ7"/>
      <c r="KGK7"/>
      <c r="KGL7"/>
      <c r="KGM7"/>
      <c r="KGN7"/>
      <c r="KGO7"/>
      <c r="KGP7"/>
      <c r="KGQ7"/>
      <c r="KGR7"/>
      <c r="KGS7"/>
      <c r="KGT7"/>
      <c r="KGU7"/>
      <c r="KGV7"/>
      <c r="KGW7"/>
      <c r="KGX7"/>
      <c r="KGY7"/>
      <c r="KGZ7"/>
      <c r="KHA7"/>
      <c r="KHB7"/>
      <c r="KHC7"/>
      <c r="KHD7"/>
      <c r="KHE7"/>
      <c r="KHF7"/>
      <c r="KHG7"/>
      <c r="KHH7"/>
      <c r="KHI7"/>
      <c r="KHJ7"/>
      <c r="KHK7"/>
      <c r="KHL7"/>
      <c r="KHM7"/>
      <c r="KHN7"/>
      <c r="KHO7"/>
      <c r="KHP7"/>
      <c r="KHQ7"/>
      <c r="KHR7"/>
      <c r="KHS7"/>
      <c r="KHT7"/>
      <c r="KHU7"/>
      <c r="KHV7"/>
      <c r="KHW7"/>
      <c r="KHX7"/>
      <c r="KHY7"/>
      <c r="KHZ7"/>
      <c r="KIA7"/>
      <c r="KIB7"/>
      <c r="KIC7"/>
      <c r="KID7"/>
      <c r="KIE7"/>
      <c r="KIF7"/>
      <c r="KIG7"/>
      <c r="KIH7"/>
      <c r="KII7"/>
      <c r="KIJ7"/>
      <c r="KIK7"/>
      <c r="KIL7"/>
      <c r="KIM7"/>
      <c r="KIN7"/>
      <c r="KIO7"/>
      <c r="KIP7"/>
      <c r="KIQ7"/>
      <c r="KIR7"/>
      <c r="KIS7"/>
      <c r="KIT7"/>
      <c r="KIU7"/>
      <c r="KIV7"/>
      <c r="KIW7"/>
      <c r="KIX7"/>
      <c r="KIY7"/>
      <c r="KIZ7"/>
      <c r="KJA7"/>
      <c r="KJB7"/>
      <c r="KJC7"/>
      <c r="KJD7"/>
      <c r="KJE7"/>
      <c r="KJF7"/>
      <c r="KJG7"/>
      <c r="KJH7"/>
      <c r="KJI7"/>
      <c r="KJJ7"/>
      <c r="KJK7"/>
      <c r="KJL7"/>
      <c r="KJM7"/>
      <c r="KJN7"/>
      <c r="KJO7"/>
      <c r="KJP7"/>
      <c r="KJQ7"/>
      <c r="KJR7"/>
      <c r="KJS7"/>
      <c r="KJT7"/>
      <c r="KJU7"/>
      <c r="KJV7"/>
      <c r="KJW7"/>
      <c r="KJX7"/>
      <c r="KJY7"/>
      <c r="KJZ7"/>
      <c r="KKA7"/>
      <c r="KKB7"/>
      <c r="KKC7"/>
      <c r="KKD7"/>
      <c r="KKE7"/>
      <c r="KKF7"/>
      <c r="KKG7"/>
      <c r="KKH7"/>
      <c r="KKI7"/>
      <c r="KKJ7"/>
      <c r="KKK7"/>
      <c r="KKL7"/>
      <c r="KKM7"/>
      <c r="KKN7"/>
      <c r="KKO7"/>
      <c r="KKP7"/>
      <c r="KKQ7"/>
      <c r="KKR7"/>
      <c r="KKS7"/>
      <c r="KKT7"/>
      <c r="KKU7"/>
      <c r="KKV7"/>
      <c r="KKW7"/>
      <c r="KKX7"/>
      <c r="KKY7"/>
      <c r="KKZ7"/>
      <c r="KLA7"/>
      <c r="KLB7"/>
      <c r="KLC7"/>
      <c r="KLD7"/>
      <c r="KLE7"/>
      <c r="KLF7"/>
      <c r="KLG7"/>
      <c r="KLH7"/>
      <c r="KLI7"/>
      <c r="KLJ7"/>
      <c r="KLK7"/>
      <c r="KLL7"/>
      <c r="KLM7"/>
      <c r="KLN7"/>
      <c r="KLO7"/>
      <c r="KLP7"/>
      <c r="KLQ7"/>
      <c r="KLR7"/>
      <c r="KLS7"/>
      <c r="KLT7"/>
      <c r="KLU7"/>
      <c r="KLV7"/>
      <c r="KLW7"/>
      <c r="KLX7"/>
      <c r="KLY7"/>
      <c r="KLZ7"/>
      <c r="KMA7"/>
      <c r="KMB7"/>
      <c r="KMC7"/>
      <c r="KMD7"/>
      <c r="KME7"/>
      <c r="KMF7"/>
      <c r="KMG7"/>
      <c r="KMH7"/>
      <c r="KMI7"/>
      <c r="KMJ7"/>
      <c r="KMK7"/>
      <c r="KML7"/>
      <c r="KMM7"/>
      <c r="KMN7"/>
      <c r="KMO7"/>
      <c r="KMP7"/>
      <c r="KMQ7"/>
      <c r="KMR7"/>
      <c r="KMS7"/>
      <c r="KMT7"/>
      <c r="KMU7"/>
      <c r="KMV7"/>
      <c r="KMW7"/>
      <c r="KMX7"/>
      <c r="KMY7"/>
      <c r="KMZ7"/>
      <c r="KNA7"/>
      <c r="KNB7"/>
      <c r="KNC7"/>
      <c r="KND7"/>
      <c r="KNE7"/>
      <c r="KNF7"/>
      <c r="KNG7"/>
      <c r="KNH7"/>
      <c r="KNI7"/>
      <c r="KNJ7"/>
      <c r="KNK7"/>
      <c r="KNL7"/>
      <c r="KNM7"/>
      <c r="KNN7"/>
      <c r="KNO7"/>
      <c r="KNP7"/>
      <c r="KNQ7"/>
      <c r="KNR7"/>
      <c r="KNS7"/>
      <c r="KNT7"/>
      <c r="KNU7"/>
      <c r="KNV7"/>
      <c r="KNW7"/>
      <c r="KNX7"/>
      <c r="KNY7"/>
      <c r="KNZ7"/>
      <c r="KOA7"/>
      <c r="KOB7"/>
      <c r="KOC7"/>
      <c r="KOD7"/>
      <c r="KOE7"/>
      <c r="KOF7"/>
      <c r="KOG7"/>
      <c r="KOH7"/>
      <c r="KOI7"/>
      <c r="KOJ7"/>
      <c r="KOK7"/>
      <c r="KOL7"/>
      <c r="KOM7"/>
      <c r="KON7"/>
      <c r="KOO7"/>
      <c r="KOP7"/>
      <c r="KOQ7"/>
      <c r="KOR7"/>
      <c r="KOS7"/>
      <c r="KOT7"/>
      <c r="KOU7"/>
      <c r="KOV7"/>
      <c r="KOW7"/>
      <c r="KOX7"/>
      <c r="KOY7"/>
      <c r="KOZ7"/>
      <c r="KPA7"/>
      <c r="KPB7"/>
      <c r="KPC7"/>
      <c r="KPD7"/>
      <c r="KPE7"/>
      <c r="KPF7"/>
      <c r="KPG7"/>
      <c r="KPH7"/>
      <c r="KPI7"/>
      <c r="KPJ7"/>
      <c r="KPK7"/>
      <c r="KPL7"/>
      <c r="KPM7"/>
      <c r="KPN7"/>
      <c r="KPO7"/>
      <c r="KPP7"/>
      <c r="KPQ7"/>
      <c r="KPR7"/>
      <c r="KPS7"/>
      <c r="KPT7"/>
      <c r="KPU7"/>
      <c r="KPV7"/>
      <c r="KPW7"/>
      <c r="KPX7"/>
      <c r="KPY7"/>
      <c r="KPZ7"/>
      <c r="KQA7"/>
      <c r="KQB7"/>
      <c r="KQC7"/>
      <c r="KQD7"/>
      <c r="KQE7"/>
      <c r="KQF7"/>
      <c r="KQG7"/>
      <c r="KQH7"/>
      <c r="KQI7"/>
      <c r="KQJ7"/>
      <c r="KQK7"/>
      <c r="KQL7"/>
      <c r="KQM7"/>
      <c r="KQN7"/>
      <c r="KQO7"/>
      <c r="KQP7"/>
      <c r="KQQ7"/>
      <c r="KQR7"/>
      <c r="KQS7"/>
      <c r="KQT7"/>
      <c r="KQU7"/>
      <c r="KQV7"/>
      <c r="KQW7"/>
      <c r="KQX7"/>
      <c r="KQY7"/>
      <c r="KQZ7"/>
      <c r="KRA7"/>
      <c r="KRB7"/>
      <c r="KRC7"/>
      <c r="KRD7"/>
      <c r="KRE7"/>
      <c r="KRF7"/>
      <c r="KRG7"/>
      <c r="KRH7"/>
      <c r="KRI7"/>
      <c r="KRJ7"/>
      <c r="KRK7"/>
      <c r="KRL7"/>
      <c r="KRM7"/>
      <c r="KRN7"/>
      <c r="KRO7"/>
      <c r="KRP7"/>
      <c r="KRQ7"/>
      <c r="KRR7"/>
      <c r="KRS7"/>
      <c r="KRT7"/>
      <c r="KRU7"/>
      <c r="KRV7"/>
      <c r="KRW7"/>
      <c r="KRX7"/>
      <c r="KRY7"/>
      <c r="KRZ7"/>
      <c r="KSA7"/>
      <c r="KSB7"/>
      <c r="KSC7"/>
      <c r="KSD7"/>
      <c r="KSE7"/>
      <c r="KSF7"/>
      <c r="KSG7"/>
      <c r="KSH7"/>
      <c r="KSI7"/>
      <c r="KSJ7"/>
      <c r="KSK7"/>
      <c r="KSL7"/>
      <c r="KSM7"/>
      <c r="KSN7"/>
      <c r="KSO7"/>
      <c r="KSP7"/>
      <c r="KSQ7"/>
      <c r="KSR7"/>
      <c r="KSS7"/>
      <c r="KST7"/>
      <c r="KSU7"/>
      <c r="KSV7"/>
      <c r="KSW7"/>
      <c r="KSX7"/>
      <c r="KSY7"/>
      <c r="KSZ7"/>
      <c r="KTA7"/>
      <c r="KTB7"/>
      <c r="KTC7"/>
      <c r="KTD7"/>
      <c r="KTE7"/>
      <c r="KTF7"/>
      <c r="KTG7"/>
      <c r="KTH7"/>
      <c r="KTI7"/>
      <c r="KTJ7"/>
      <c r="KTK7"/>
      <c r="KTL7"/>
      <c r="KTM7"/>
      <c r="KTN7"/>
      <c r="KTO7"/>
      <c r="KTP7"/>
      <c r="KTQ7"/>
      <c r="KTR7"/>
      <c r="KTS7"/>
      <c r="KTT7"/>
      <c r="KTU7"/>
      <c r="KTV7"/>
      <c r="KTW7"/>
      <c r="KTX7"/>
      <c r="KTY7"/>
      <c r="KTZ7"/>
      <c r="KUA7"/>
      <c r="KUB7"/>
      <c r="KUC7"/>
      <c r="KUD7"/>
      <c r="KUE7"/>
      <c r="KUF7"/>
      <c r="KUG7"/>
      <c r="KUH7"/>
      <c r="KUI7"/>
      <c r="KUJ7"/>
      <c r="KUK7"/>
      <c r="KUL7"/>
      <c r="KUM7"/>
      <c r="KUN7"/>
      <c r="KUO7"/>
      <c r="KUP7"/>
      <c r="KUQ7"/>
      <c r="KUR7"/>
      <c r="KUS7"/>
      <c r="KUT7"/>
      <c r="KUU7"/>
      <c r="KUV7"/>
      <c r="KUW7"/>
      <c r="KUX7"/>
      <c r="KUY7"/>
      <c r="KUZ7"/>
      <c r="KVA7"/>
      <c r="KVB7"/>
      <c r="KVC7"/>
      <c r="KVD7"/>
      <c r="KVE7"/>
      <c r="KVF7"/>
      <c r="KVG7"/>
      <c r="KVH7"/>
      <c r="KVI7"/>
      <c r="KVJ7"/>
      <c r="KVK7"/>
      <c r="KVL7"/>
      <c r="KVM7"/>
      <c r="KVN7"/>
      <c r="KVO7"/>
      <c r="KVP7"/>
      <c r="KVQ7"/>
      <c r="KVR7"/>
      <c r="KVS7"/>
      <c r="KVT7"/>
      <c r="KVU7"/>
      <c r="KVV7"/>
      <c r="KVW7"/>
      <c r="KVX7"/>
      <c r="KVY7"/>
      <c r="KVZ7"/>
      <c r="KWA7"/>
      <c r="KWB7"/>
      <c r="KWC7"/>
      <c r="KWD7"/>
      <c r="KWE7"/>
      <c r="KWF7"/>
      <c r="KWG7"/>
      <c r="KWH7"/>
      <c r="KWI7"/>
      <c r="KWJ7"/>
      <c r="KWK7"/>
      <c r="KWL7"/>
      <c r="KWM7"/>
      <c r="KWN7"/>
      <c r="KWO7"/>
      <c r="KWP7"/>
      <c r="KWQ7"/>
      <c r="KWR7"/>
      <c r="KWS7"/>
      <c r="KWT7"/>
      <c r="KWU7"/>
      <c r="KWV7"/>
      <c r="KWW7"/>
      <c r="KWX7"/>
      <c r="KWY7"/>
      <c r="KWZ7"/>
      <c r="KXA7"/>
      <c r="KXB7"/>
      <c r="KXC7"/>
      <c r="KXD7"/>
      <c r="KXE7"/>
      <c r="KXF7"/>
      <c r="KXG7"/>
      <c r="KXH7"/>
      <c r="KXI7"/>
      <c r="KXJ7"/>
      <c r="KXK7"/>
      <c r="KXL7"/>
      <c r="KXM7"/>
      <c r="KXN7"/>
      <c r="KXO7"/>
      <c r="KXP7"/>
      <c r="KXQ7"/>
      <c r="KXR7"/>
      <c r="KXS7"/>
      <c r="KXT7"/>
      <c r="KXU7"/>
      <c r="KXV7"/>
      <c r="KXW7"/>
      <c r="KXX7"/>
      <c r="KXY7"/>
      <c r="KXZ7"/>
      <c r="KYA7"/>
      <c r="KYB7"/>
      <c r="KYC7"/>
      <c r="KYD7"/>
      <c r="KYE7"/>
      <c r="KYF7"/>
      <c r="KYG7"/>
      <c r="KYH7"/>
      <c r="KYI7"/>
      <c r="KYJ7"/>
      <c r="KYK7"/>
      <c r="KYL7"/>
      <c r="KYM7"/>
      <c r="KYN7"/>
      <c r="KYO7"/>
      <c r="KYP7"/>
      <c r="KYQ7"/>
      <c r="KYR7"/>
      <c r="KYS7"/>
      <c r="KYT7"/>
      <c r="KYU7"/>
      <c r="KYV7"/>
      <c r="KYW7"/>
      <c r="KYX7"/>
      <c r="KYY7"/>
      <c r="KYZ7"/>
      <c r="KZA7"/>
      <c r="KZB7"/>
      <c r="KZC7"/>
      <c r="KZD7"/>
      <c r="KZE7"/>
      <c r="KZF7"/>
      <c r="KZG7"/>
      <c r="KZH7"/>
      <c r="KZI7"/>
      <c r="KZJ7"/>
      <c r="KZK7"/>
      <c r="KZL7"/>
      <c r="KZM7"/>
      <c r="KZN7"/>
      <c r="KZO7"/>
      <c r="KZP7"/>
      <c r="KZQ7"/>
      <c r="KZR7"/>
      <c r="KZS7"/>
      <c r="KZT7"/>
      <c r="KZU7"/>
      <c r="KZV7"/>
      <c r="KZW7"/>
      <c r="KZX7"/>
      <c r="KZY7"/>
      <c r="KZZ7"/>
      <c r="LAA7"/>
      <c r="LAB7"/>
      <c r="LAC7"/>
      <c r="LAD7"/>
      <c r="LAE7"/>
      <c r="LAF7"/>
      <c r="LAG7"/>
      <c r="LAH7"/>
      <c r="LAI7"/>
      <c r="LAJ7"/>
      <c r="LAK7"/>
      <c r="LAL7"/>
      <c r="LAM7"/>
      <c r="LAN7"/>
      <c r="LAO7"/>
      <c r="LAP7"/>
      <c r="LAQ7"/>
      <c r="LAR7"/>
      <c r="LAS7"/>
      <c r="LAT7"/>
      <c r="LAU7"/>
      <c r="LAV7"/>
      <c r="LAW7"/>
      <c r="LAX7"/>
      <c r="LAY7"/>
      <c r="LAZ7"/>
      <c r="LBA7"/>
      <c r="LBB7"/>
      <c r="LBC7"/>
      <c r="LBD7"/>
      <c r="LBE7"/>
      <c r="LBF7"/>
      <c r="LBG7"/>
      <c r="LBH7"/>
      <c r="LBI7"/>
      <c r="LBJ7"/>
      <c r="LBK7"/>
      <c r="LBL7"/>
      <c r="LBM7"/>
      <c r="LBN7"/>
      <c r="LBO7"/>
      <c r="LBP7"/>
      <c r="LBQ7"/>
      <c r="LBR7"/>
      <c r="LBS7"/>
      <c r="LBT7"/>
      <c r="LBU7"/>
      <c r="LBV7"/>
      <c r="LBW7"/>
      <c r="LBX7"/>
      <c r="LBY7"/>
      <c r="LBZ7"/>
      <c r="LCA7"/>
      <c r="LCB7"/>
      <c r="LCC7"/>
      <c r="LCD7"/>
      <c r="LCE7"/>
      <c r="LCF7"/>
      <c r="LCG7"/>
      <c r="LCH7"/>
      <c r="LCI7"/>
      <c r="LCJ7"/>
      <c r="LCK7"/>
      <c r="LCL7"/>
      <c r="LCM7"/>
      <c r="LCN7"/>
      <c r="LCO7"/>
      <c r="LCP7"/>
      <c r="LCQ7"/>
      <c r="LCR7"/>
      <c r="LCS7"/>
      <c r="LCT7"/>
      <c r="LCU7"/>
      <c r="LCV7"/>
      <c r="LCW7"/>
      <c r="LCX7"/>
      <c r="LCY7"/>
      <c r="LCZ7"/>
      <c r="LDA7"/>
      <c r="LDB7"/>
      <c r="LDC7"/>
      <c r="LDD7"/>
      <c r="LDE7"/>
      <c r="LDF7"/>
      <c r="LDG7"/>
      <c r="LDH7"/>
      <c r="LDI7"/>
      <c r="LDJ7"/>
      <c r="LDK7"/>
      <c r="LDL7"/>
      <c r="LDM7"/>
      <c r="LDN7"/>
      <c r="LDO7"/>
      <c r="LDP7"/>
      <c r="LDQ7"/>
      <c r="LDR7"/>
      <c r="LDS7"/>
      <c r="LDT7"/>
      <c r="LDU7"/>
      <c r="LDV7"/>
      <c r="LDW7"/>
      <c r="LDX7"/>
      <c r="LDY7"/>
      <c r="LDZ7"/>
      <c r="LEA7"/>
      <c r="LEB7"/>
      <c r="LEC7"/>
      <c r="LED7"/>
      <c r="LEE7"/>
      <c r="LEF7"/>
      <c r="LEG7"/>
      <c r="LEH7"/>
      <c r="LEI7"/>
      <c r="LEJ7"/>
      <c r="LEK7"/>
      <c r="LEL7"/>
      <c r="LEM7"/>
      <c r="LEN7"/>
      <c r="LEO7"/>
      <c r="LEP7"/>
      <c r="LEQ7"/>
      <c r="LER7"/>
      <c r="LES7"/>
      <c r="LET7"/>
      <c r="LEU7"/>
      <c r="LEV7"/>
      <c r="LEW7"/>
      <c r="LEX7"/>
      <c r="LEY7"/>
      <c r="LEZ7"/>
      <c r="LFA7"/>
      <c r="LFB7"/>
      <c r="LFC7"/>
      <c r="LFD7"/>
      <c r="LFE7"/>
      <c r="LFF7"/>
      <c r="LFG7"/>
      <c r="LFH7"/>
      <c r="LFI7"/>
      <c r="LFJ7"/>
      <c r="LFK7"/>
      <c r="LFL7"/>
      <c r="LFM7"/>
      <c r="LFN7"/>
      <c r="LFO7"/>
      <c r="LFP7"/>
      <c r="LFQ7"/>
      <c r="LFR7"/>
      <c r="LFS7"/>
      <c r="LFT7"/>
      <c r="LFU7"/>
      <c r="LFV7"/>
      <c r="LFW7"/>
      <c r="LFX7"/>
      <c r="LFY7"/>
      <c r="LFZ7"/>
      <c r="LGA7"/>
      <c r="LGB7"/>
      <c r="LGC7"/>
      <c r="LGD7"/>
      <c r="LGE7"/>
      <c r="LGF7"/>
      <c r="LGG7"/>
      <c r="LGH7"/>
      <c r="LGI7"/>
      <c r="LGJ7"/>
      <c r="LGK7"/>
      <c r="LGL7"/>
      <c r="LGM7"/>
      <c r="LGN7"/>
      <c r="LGO7"/>
      <c r="LGP7"/>
      <c r="LGQ7"/>
      <c r="LGR7"/>
      <c r="LGS7"/>
      <c r="LGT7"/>
      <c r="LGU7"/>
      <c r="LGV7"/>
      <c r="LGW7"/>
      <c r="LGX7"/>
      <c r="LGY7"/>
      <c r="LGZ7"/>
      <c r="LHA7"/>
      <c r="LHB7"/>
      <c r="LHC7"/>
      <c r="LHD7"/>
      <c r="LHE7"/>
      <c r="LHF7"/>
      <c r="LHG7"/>
      <c r="LHH7"/>
      <c r="LHI7"/>
      <c r="LHJ7"/>
      <c r="LHK7"/>
      <c r="LHL7"/>
      <c r="LHM7"/>
      <c r="LHN7"/>
      <c r="LHO7"/>
      <c r="LHP7"/>
      <c r="LHQ7"/>
      <c r="LHR7"/>
      <c r="LHS7"/>
      <c r="LHT7"/>
      <c r="LHU7"/>
      <c r="LHV7"/>
      <c r="LHW7"/>
      <c r="LHX7"/>
      <c r="LHY7"/>
      <c r="LHZ7"/>
      <c r="LIA7"/>
      <c r="LIB7"/>
      <c r="LIC7"/>
      <c r="LID7"/>
      <c r="LIE7"/>
      <c r="LIF7"/>
      <c r="LIG7"/>
      <c r="LIH7"/>
      <c r="LII7"/>
      <c r="LIJ7"/>
      <c r="LIK7"/>
      <c r="LIL7"/>
      <c r="LIM7"/>
      <c r="LIN7"/>
      <c r="LIO7"/>
      <c r="LIP7"/>
      <c r="LIQ7"/>
      <c r="LIR7"/>
      <c r="LIS7"/>
      <c r="LIT7"/>
      <c r="LIU7"/>
      <c r="LIV7"/>
      <c r="LIW7"/>
      <c r="LIX7"/>
      <c r="LIY7"/>
      <c r="LIZ7"/>
      <c r="LJA7"/>
      <c r="LJB7"/>
      <c r="LJC7"/>
      <c r="LJD7"/>
      <c r="LJE7"/>
      <c r="LJF7"/>
      <c r="LJG7"/>
      <c r="LJH7"/>
      <c r="LJI7"/>
      <c r="LJJ7"/>
      <c r="LJK7"/>
      <c r="LJL7"/>
      <c r="LJM7"/>
      <c r="LJN7"/>
      <c r="LJO7"/>
      <c r="LJP7"/>
      <c r="LJQ7"/>
      <c r="LJR7"/>
      <c r="LJS7"/>
      <c r="LJT7"/>
      <c r="LJU7"/>
      <c r="LJV7"/>
      <c r="LJW7"/>
      <c r="LJX7"/>
      <c r="LJY7"/>
      <c r="LJZ7"/>
      <c r="LKA7"/>
      <c r="LKB7"/>
      <c r="LKC7"/>
      <c r="LKD7"/>
      <c r="LKE7"/>
      <c r="LKF7"/>
      <c r="LKG7"/>
      <c r="LKH7"/>
      <c r="LKI7"/>
      <c r="LKJ7"/>
      <c r="LKK7"/>
      <c r="LKL7"/>
      <c r="LKM7"/>
      <c r="LKN7"/>
      <c r="LKO7"/>
      <c r="LKP7"/>
      <c r="LKQ7"/>
      <c r="LKR7"/>
      <c r="LKS7"/>
      <c r="LKT7"/>
      <c r="LKU7"/>
      <c r="LKV7"/>
      <c r="LKW7"/>
      <c r="LKX7"/>
      <c r="LKY7"/>
      <c r="LKZ7"/>
      <c r="LLA7"/>
      <c r="LLB7"/>
      <c r="LLC7"/>
      <c r="LLD7"/>
      <c r="LLE7"/>
      <c r="LLF7"/>
      <c r="LLG7"/>
      <c r="LLH7"/>
      <c r="LLI7"/>
      <c r="LLJ7"/>
      <c r="LLK7"/>
      <c r="LLL7"/>
      <c r="LLM7"/>
      <c r="LLN7"/>
      <c r="LLO7"/>
      <c r="LLP7"/>
      <c r="LLQ7"/>
      <c r="LLR7"/>
      <c r="LLS7"/>
      <c r="LLT7"/>
      <c r="LLU7"/>
      <c r="LLV7"/>
      <c r="LLW7"/>
      <c r="LLX7"/>
      <c r="LLY7"/>
      <c r="LLZ7"/>
      <c r="LMA7"/>
      <c r="LMB7"/>
      <c r="LMC7"/>
      <c r="LMD7"/>
      <c r="LME7"/>
      <c r="LMF7"/>
      <c r="LMG7"/>
      <c r="LMH7"/>
      <c r="LMI7"/>
      <c r="LMJ7"/>
      <c r="LMK7"/>
      <c r="LML7"/>
      <c r="LMM7"/>
      <c r="LMN7"/>
      <c r="LMO7"/>
      <c r="LMP7"/>
      <c r="LMQ7"/>
      <c r="LMR7"/>
      <c r="LMS7"/>
      <c r="LMT7"/>
      <c r="LMU7"/>
      <c r="LMV7"/>
      <c r="LMW7"/>
      <c r="LMX7"/>
      <c r="LMY7"/>
      <c r="LMZ7"/>
      <c r="LNA7"/>
      <c r="LNB7"/>
      <c r="LNC7"/>
      <c r="LND7"/>
      <c r="LNE7"/>
      <c r="LNF7"/>
      <c r="LNG7"/>
      <c r="LNH7"/>
      <c r="LNI7"/>
      <c r="LNJ7"/>
      <c r="LNK7"/>
      <c r="LNL7"/>
      <c r="LNM7"/>
      <c r="LNN7"/>
      <c r="LNO7"/>
      <c r="LNP7"/>
      <c r="LNQ7"/>
      <c r="LNR7"/>
      <c r="LNS7"/>
      <c r="LNT7"/>
      <c r="LNU7"/>
      <c r="LNV7"/>
      <c r="LNW7"/>
      <c r="LNX7"/>
      <c r="LNY7"/>
      <c r="LNZ7"/>
      <c r="LOA7"/>
      <c r="LOB7"/>
      <c r="LOC7"/>
      <c r="LOD7"/>
      <c r="LOE7"/>
      <c r="LOF7"/>
      <c r="LOG7"/>
      <c r="LOH7"/>
      <c r="LOI7"/>
      <c r="LOJ7"/>
      <c r="LOK7"/>
      <c r="LOL7"/>
      <c r="LOM7"/>
      <c r="LON7"/>
      <c r="LOO7"/>
      <c r="LOP7"/>
      <c r="LOQ7"/>
      <c r="LOR7"/>
      <c r="LOS7"/>
      <c r="LOT7"/>
      <c r="LOU7"/>
      <c r="LOV7"/>
      <c r="LOW7"/>
      <c r="LOX7"/>
      <c r="LOY7"/>
      <c r="LOZ7"/>
      <c r="LPA7"/>
      <c r="LPB7"/>
      <c r="LPC7"/>
      <c r="LPD7"/>
      <c r="LPE7"/>
      <c r="LPF7"/>
      <c r="LPG7"/>
      <c r="LPH7"/>
      <c r="LPI7"/>
      <c r="LPJ7"/>
      <c r="LPK7"/>
      <c r="LPL7"/>
      <c r="LPM7"/>
      <c r="LPN7"/>
      <c r="LPO7"/>
      <c r="LPP7"/>
      <c r="LPQ7"/>
      <c r="LPR7"/>
      <c r="LPS7"/>
      <c r="LPT7"/>
      <c r="LPU7"/>
      <c r="LPV7"/>
      <c r="LPW7"/>
      <c r="LPX7"/>
      <c r="LPY7"/>
      <c r="LPZ7"/>
      <c r="LQA7"/>
      <c r="LQB7"/>
      <c r="LQC7"/>
      <c r="LQD7"/>
      <c r="LQE7"/>
      <c r="LQF7"/>
      <c r="LQG7"/>
      <c r="LQH7"/>
      <c r="LQI7"/>
      <c r="LQJ7"/>
      <c r="LQK7"/>
      <c r="LQL7"/>
      <c r="LQM7"/>
      <c r="LQN7"/>
      <c r="LQO7"/>
      <c r="LQP7"/>
      <c r="LQQ7"/>
      <c r="LQR7"/>
      <c r="LQS7"/>
      <c r="LQT7"/>
      <c r="LQU7"/>
      <c r="LQV7"/>
      <c r="LQW7"/>
      <c r="LQX7"/>
      <c r="LQY7"/>
      <c r="LQZ7"/>
      <c r="LRA7"/>
      <c r="LRB7"/>
      <c r="LRC7"/>
      <c r="LRD7"/>
      <c r="LRE7"/>
      <c r="LRF7"/>
      <c r="LRG7"/>
      <c r="LRH7"/>
      <c r="LRI7"/>
      <c r="LRJ7"/>
      <c r="LRK7"/>
      <c r="LRL7"/>
      <c r="LRM7"/>
      <c r="LRN7"/>
      <c r="LRO7"/>
      <c r="LRP7"/>
      <c r="LRQ7"/>
      <c r="LRR7"/>
      <c r="LRS7"/>
      <c r="LRT7"/>
      <c r="LRU7"/>
      <c r="LRV7"/>
      <c r="LRW7"/>
      <c r="LRX7"/>
      <c r="LRY7"/>
      <c r="LRZ7"/>
      <c r="LSA7"/>
      <c r="LSB7"/>
      <c r="LSC7"/>
      <c r="LSD7"/>
      <c r="LSE7"/>
      <c r="LSF7"/>
      <c r="LSG7"/>
      <c r="LSH7"/>
      <c r="LSI7"/>
      <c r="LSJ7"/>
      <c r="LSK7"/>
      <c r="LSL7"/>
      <c r="LSM7"/>
      <c r="LSN7"/>
      <c r="LSO7"/>
      <c r="LSP7"/>
      <c r="LSQ7"/>
      <c r="LSR7"/>
      <c r="LSS7"/>
      <c r="LST7"/>
      <c r="LSU7"/>
      <c r="LSV7"/>
      <c r="LSW7"/>
      <c r="LSX7"/>
      <c r="LSY7"/>
      <c r="LSZ7"/>
      <c r="LTA7"/>
      <c r="LTB7"/>
      <c r="LTC7"/>
      <c r="LTD7"/>
      <c r="LTE7"/>
      <c r="LTF7"/>
      <c r="LTG7"/>
      <c r="LTH7"/>
      <c r="LTI7"/>
      <c r="LTJ7"/>
      <c r="LTK7"/>
      <c r="LTL7"/>
      <c r="LTM7"/>
      <c r="LTN7"/>
      <c r="LTO7"/>
      <c r="LTP7"/>
      <c r="LTQ7"/>
      <c r="LTR7"/>
      <c r="LTS7"/>
      <c r="LTT7"/>
      <c r="LTU7"/>
      <c r="LTV7"/>
      <c r="LTW7"/>
      <c r="LTX7"/>
      <c r="LTY7"/>
      <c r="LTZ7"/>
      <c r="LUA7"/>
      <c r="LUB7"/>
      <c r="LUC7"/>
      <c r="LUD7"/>
      <c r="LUE7"/>
      <c r="LUF7"/>
      <c r="LUG7"/>
      <c r="LUH7"/>
      <c r="LUI7"/>
      <c r="LUJ7"/>
      <c r="LUK7"/>
      <c r="LUL7"/>
      <c r="LUM7"/>
      <c r="LUN7"/>
      <c r="LUO7"/>
      <c r="LUP7"/>
      <c r="LUQ7"/>
      <c r="LUR7"/>
      <c r="LUS7"/>
      <c r="LUT7"/>
      <c r="LUU7"/>
      <c r="LUV7"/>
      <c r="LUW7"/>
      <c r="LUX7"/>
      <c r="LUY7"/>
      <c r="LUZ7"/>
      <c r="LVA7"/>
      <c r="LVB7"/>
      <c r="LVC7"/>
      <c r="LVD7"/>
      <c r="LVE7"/>
      <c r="LVF7"/>
      <c r="LVG7"/>
      <c r="LVH7"/>
      <c r="LVI7"/>
      <c r="LVJ7"/>
      <c r="LVK7"/>
      <c r="LVL7"/>
      <c r="LVM7"/>
      <c r="LVN7"/>
      <c r="LVO7"/>
      <c r="LVP7"/>
      <c r="LVQ7"/>
      <c r="LVR7"/>
      <c r="LVS7"/>
      <c r="LVT7"/>
      <c r="LVU7"/>
      <c r="LVV7"/>
      <c r="LVW7"/>
      <c r="LVX7"/>
      <c r="LVY7"/>
      <c r="LVZ7"/>
      <c r="LWA7"/>
      <c r="LWB7"/>
      <c r="LWC7"/>
      <c r="LWD7"/>
      <c r="LWE7"/>
      <c r="LWF7"/>
      <c r="LWG7"/>
      <c r="LWH7"/>
      <c r="LWI7"/>
      <c r="LWJ7"/>
      <c r="LWK7"/>
      <c r="LWL7"/>
      <c r="LWM7"/>
      <c r="LWN7"/>
      <c r="LWO7"/>
      <c r="LWP7"/>
      <c r="LWQ7"/>
      <c r="LWR7"/>
      <c r="LWS7"/>
      <c r="LWT7"/>
      <c r="LWU7"/>
      <c r="LWV7"/>
      <c r="LWW7"/>
      <c r="LWX7"/>
      <c r="LWY7"/>
      <c r="LWZ7"/>
      <c r="LXA7"/>
      <c r="LXB7"/>
      <c r="LXC7"/>
      <c r="LXD7"/>
      <c r="LXE7"/>
      <c r="LXF7"/>
      <c r="LXG7"/>
      <c r="LXH7"/>
      <c r="LXI7"/>
      <c r="LXJ7"/>
      <c r="LXK7"/>
      <c r="LXL7"/>
      <c r="LXM7"/>
      <c r="LXN7"/>
      <c r="LXO7"/>
      <c r="LXP7"/>
      <c r="LXQ7"/>
      <c r="LXR7"/>
      <c r="LXS7"/>
      <c r="LXT7"/>
      <c r="LXU7"/>
      <c r="LXV7"/>
      <c r="LXW7"/>
      <c r="LXX7"/>
      <c r="LXY7"/>
      <c r="LXZ7"/>
      <c r="LYA7"/>
      <c r="LYB7"/>
      <c r="LYC7"/>
      <c r="LYD7"/>
      <c r="LYE7"/>
      <c r="LYF7"/>
      <c r="LYG7"/>
      <c r="LYH7"/>
      <c r="LYI7"/>
      <c r="LYJ7"/>
      <c r="LYK7"/>
      <c r="LYL7"/>
      <c r="LYM7"/>
      <c r="LYN7"/>
      <c r="LYO7"/>
      <c r="LYP7"/>
      <c r="LYQ7"/>
      <c r="LYR7"/>
      <c r="LYS7"/>
      <c r="LYT7"/>
      <c r="LYU7"/>
      <c r="LYV7"/>
      <c r="LYW7"/>
      <c r="LYX7"/>
      <c r="LYY7"/>
      <c r="LYZ7"/>
      <c r="LZA7"/>
      <c r="LZB7"/>
      <c r="LZC7"/>
      <c r="LZD7"/>
      <c r="LZE7"/>
      <c r="LZF7"/>
      <c r="LZG7"/>
      <c r="LZH7"/>
      <c r="LZI7"/>
      <c r="LZJ7"/>
      <c r="LZK7"/>
      <c r="LZL7"/>
      <c r="LZM7"/>
      <c r="LZN7"/>
      <c r="LZO7"/>
      <c r="LZP7"/>
      <c r="LZQ7"/>
      <c r="LZR7"/>
      <c r="LZS7"/>
      <c r="LZT7"/>
      <c r="LZU7"/>
      <c r="LZV7"/>
      <c r="LZW7"/>
      <c r="LZX7"/>
      <c r="LZY7"/>
      <c r="LZZ7"/>
      <c r="MAA7"/>
      <c r="MAB7"/>
      <c r="MAC7"/>
      <c r="MAD7"/>
      <c r="MAE7"/>
      <c r="MAF7"/>
      <c r="MAG7"/>
      <c r="MAH7"/>
      <c r="MAI7"/>
      <c r="MAJ7"/>
      <c r="MAK7"/>
      <c r="MAL7"/>
      <c r="MAM7"/>
      <c r="MAN7"/>
      <c r="MAO7"/>
      <c r="MAP7"/>
      <c r="MAQ7"/>
      <c r="MAR7"/>
      <c r="MAS7"/>
      <c r="MAT7"/>
      <c r="MAU7"/>
      <c r="MAV7"/>
      <c r="MAW7"/>
      <c r="MAX7"/>
      <c r="MAY7"/>
      <c r="MAZ7"/>
      <c r="MBA7"/>
      <c r="MBB7"/>
      <c r="MBC7"/>
      <c r="MBD7"/>
      <c r="MBE7"/>
      <c r="MBF7"/>
      <c r="MBG7"/>
      <c r="MBH7"/>
      <c r="MBI7"/>
      <c r="MBJ7"/>
      <c r="MBK7"/>
      <c r="MBL7"/>
      <c r="MBM7"/>
      <c r="MBN7"/>
      <c r="MBO7"/>
      <c r="MBP7"/>
      <c r="MBQ7"/>
      <c r="MBR7"/>
      <c r="MBS7"/>
      <c r="MBT7"/>
      <c r="MBU7"/>
      <c r="MBV7"/>
      <c r="MBW7"/>
      <c r="MBX7"/>
      <c r="MBY7"/>
      <c r="MBZ7"/>
      <c r="MCA7"/>
      <c r="MCB7"/>
      <c r="MCC7"/>
      <c r="MCD7"/>
      <c r="MCE7"/>
      <c r="MCF7"/>
      <c r="MCG7"/>
      <c r="MCH7"/>
      <c r="MCI7"/>
      <c r="MCJ7"/>
      <c r="MCK7"/>
      <c r="MCL7"/>
      <c r="MCM7"/>
      <c r="MCN7"/>
      <c r="MCO7"/>
      <c r="MCP7"/>
      <c r="MCQ7"/>
      <c r="MCR7"/>
      <c r="MCS7"/>
      <c r="MCT7"/>
      <c r="MCU7"/>
      <c r="MCV7"/>
      <c r="MCW7"/>
      <c r="MCX7"/>
      <c r="MCY7"/>
      <c r="MCZ7"/>
      <c r="MDA7"/>
      <c r="MDB7"/>
      <c r="MDC7"/>
      <c r="MDD7"/>
      <c r="MDE7"/>
      <c r="MDF7"/>
      <c r="MDG7"/>
      <c r="MDH7"/>
      <c r="MDI7"/>
      <c r="MDJ7"/>
      <c r="MDK7"/>
      <c r="MDL7"/>
      <c r="MDM7"/>
      <c r="MDN7"/>
      <c r="MDO7"/>
      <c r="MDP7"/>
      <c r="MDQ7"/>
      <c r="MDR7"/>
      <c r="MDS7"/>
      <c r="MDT7"/>
      <c r="MDU7"/>
      <c r="MDV7"/>
      <c r="MDW7"/>
      <c r="MDX7"/>
      <c r="MDY7"/>
      <c r="MDZ7"/>
      <c r="MEA7"/>
      <c r="MEB7"/>
      <c r="MEC7"/>
      <c r="MED7"/>
      <c r="MEE7"/>
      <c r="MEF7"/>
      <c r="MEG7"/>
      <c r="MEH7"/>
      <c r="MEI7"/>
      <c r="MEJ7"/>
      <c r="MEK7"/>
      <c r="MEL7"/>
      <c r="MEM7"/>
      <c r="MEN7"/>
      <c r="MEO7"/>
      <c r="MEP7"/>
      <c r="MEQ7"/>
      <c r="MER7"/>
      <c r="MES7"/>
      <c r="MET7"/>
      <c r="MEU7"/>
      <c r="MEV7"/>
      <c r="MEW7"/>
      <c r="MEX7"/>
      <c r="MEY7"/>
      <c r="MEZ7"/>
      <c r="MFA7"/>
      <c r="MFB7"/>
      <c r="MFC7"/>
      <c r="MFD7"/>
      <c r="MFE7"/>
      <c r="MFF7"/>
      <c r="MFG7"/>
      <c r="MFH7"/>
      <c r="MFI7"/>
      <c r="MFJ7"/>
      <c r="MFK7"/>
      <c r="MFL7"/>
      <c r="MFM7"/>
      <c r="MFN7"/>
      <c r="MFO7"/>
      <c r="MFP7"/>
      <c r="MFQ7"/>
      <c r="MFR7"/>
      <c r="MFS7"/>
      <c r="MFT7"/>
      <c r="MFU7"/>
      <c r="MFV7"/>
      <c r="MFW7"/>
      <c r="MFX7"/>
      <c r="MFY7"/>
      <c r="MFZ7"/>
      <c r="MGA7"/>
      <c r="MGB7"/>
      <c r="MGC7"/>
      <c r="MGD7"/>
      <c r="MGE7"/>
      <c r="MGF7"/>
      <c r="MGG7"/>
      <c r="MGH7"/>
      <c r="MGI7"/>
      <c r="MGJ7"/>
      <c r="MGK7"/>
      <c r="MGL7"/>
      <c r="MGM7"/>
      <c r="MGN7"/>
      <c r="MGO7"/>
      <c r="MGP7"/>
      <c r="MGQ7"/>
      <c r="MGR7"/>
      <c r="MGS7"/>
      <c r="MGT7"/>
      <c r="MGU7"/>
      <c r="MGV7"/>
      <c r="MGW7"/>
      <c r="MGX7"/>
      <c r="MGY7"/>
      <c r="MGZ7"/>
      <c r="MHA7"/>
      <c r="MHB7"/>
      <c r="MHC7"/>
      <c r="MHD7"/>
      <c r="MHE7"/>
      <c r="MHF7"/>
      <c r="MHG7"/>
      <c r="MHH7"/>
      <c r="MHI7"/>
      <c r="MHJ7"/>
      <c r="MHK7"/>
      <c r="MHL7"/>
      <c r="MHM7"/>
      <c r="MHN7"/>
      <c r="MHO7"/>
      <c r="MHP7"/>
      <c r="MHQ7"/>
      <c r="MHR7"/>
      <c r="MHS7"/>
      <c r="MHT7"/>
      <c r="MHU7"/>
      <c r="MHV7"/>
      <c r="MHW7"/>
      <c r="MHX7"/>
      <c r="MHY7"/>
      <c r="MHZ7"/>
      <c r="MIA7"/>
      <c r="MIB7"/>
      <c r="MIC7"/>
      <c r="MID7"/>
      <c r="MIE7"/>
      <c r="MIF7"/>
      <c r="MIG7"/>
      <c r="MIH7"/>
      <c r="MII7"/>
      <c r="MIJ7"/>
      <c r="MIK7"/>
      <c r="MIL7"/>
      <c r="MIM7"/>
      <c r="MIN7"/>
      <c r="MIO7"/>
      <c r="MIP7"/>
      <c r="MIQ7"/>
      <c r="MIR7"/>
      <c r="MIS7"/>
      <c r="MIT7"/>
      <c r="MIU7"/>
      <c r="MIV7"/>
      <c r="MIW7"/>
      <c r="MIX7"/>
      <c r="MIY7"/>
      <c r="MIZ7"/>
      <c r="MJA7"/>
      <c r="MJB7"/>
      <c r="MJC7"/>
      <c r="MJD7"/>
      <c r="MJE7"/>
      <c r="MJF7"/>
      <c r="MJG7"/>
      <c r="MJH7"/>
      <c r="MJI7"/>
      <c r="MJJ7"/>
      <c r="MJK7"/>
      <c r="MJL7"/>
      <c r="MJM7"/>
      <c r="MJN7"/>
      <c r="MJO7"/>
      <c r="MJP7"/>
      <c r="MJQ7"/>
      <c r="MJR7"/>
      <c r="MJS7"/>
      <c r="MJT7"/>
      <c r="MJU7"/>
      <c r="MJV7"/>
      <c r="MJW7"/>
      <c r="MJX7"/>
      <c r="MJY7"/>
      <c r="MJZ7"/>
      <c r="MKA7"/>
      <c r="MKB7"/>
      <c r="MKC7"/>
      <c r="MKD7"/>
      <c r="MKE7"/>
      <c r="MKF7"/>
      <c r="MKG7"/>
      <c r="MKH7"/>
      <c r="MKI7"/>
      <c r="MKJ7"/>
      <c r="MKK7"/>
      <c r="MKL7"/>
      <c r="MKM7"/>
      <c r="MKN7"/>
      <c r="MKO7"/>
      <c r="MKP7"/>
      <c r="MKQ7"/>
      <c r="MKR7"/>
      <c r="MKS7"/>
      <c r="MKT7"/>
      <c r="MKU7"/>
      <c r="MKV7"/>
      <c r="MKW7"/>
      <c r="MKX7"/>
      <c r="MKY7"/>
      <c r="MKZ7"/>
      <c r="MLA7"/>
      <c r="MLB7"/>
      <c r="MLC7"/>
      <c r="MLD7"/>
      <c r="MLE7"/>
      <c r="MLF7"/>
      <c r="MLG7"/>
      <c r="MLH7"/>
      <c r="MLI7"/>
      <c r="MLJ7"/>
      <c r="MLK7"/>
      <c r="MLL7"/>
      <c r="MLM7"/>
      <c r="MLN7"/>
      <c r="MLO7"/>
      <c r="MLP7"/>
      <c r="MLQ7"/>
      <c r="MLR7"/>
      <c r="MLS7"/>
      <c r="MLT7"/>
      <c r="MLU7"/>
      <c r="MLV7"/>
      <c r="MLW7"/>
      <c r="MLX7"/>
      <c r="MLY7"/>
      <c r="MLZ7"/>
      <c r="MMA7"/>
      <c r="MMB7"/>
      <c r="MMC7"/>
      <c r="MMD7"/>
      <c r="MME7"/>
      <c r="MMF7"/>
      <c r="MMG7"/>
      <c r="MMH7"/>
      <c r="MMI7"/>
      <c r="MMJ7"/>
      <c r="MMK7"/>
      <c r="MML7"/>
      <c r="MMM7"/>
      <c r="MMN7"/>
      <c r="MMO7"/>
      <c r="MMP7"/>
      <c r="MMQ7"/>
      <c r="MMR7"/>
      <c r="MMS7"/>
      <c r="MMT7"/>
      <c r="MMU7"/>
      <c r="MMV7"/>
      <c r="MMW7"/>
      <c r="MMX7"/>
      <c r="MMY7"/>
      <c r="MMZ7"/>
      <c r="MNA7"/>
      <c r="MNB7"/>
      <c r="MNC7"/>
      <c r="MND7"/>
      <c r="MNE7"/>
      <c r="MNF7"/>
      <c r="MNG7"/>
      <c r="MNH7"/>
      <c r="MNI7"/>
      <c r="MNJ7"/>
      <c r="MNK7"/>
      <c r="MNL7"/>
      <c r="MNM7"/>
      <c r="MNN7"/>
      <c r="MNO7"/>
      <c r="MNP7"/>
      <c r="MNQ7"/>
      <c r="MNR7"/>
      <c r="MNS7"/>
      <c r="MNT7"/>
      <c r="MNU7"/>
      <c r="MNV7"/>
      <c r="MNW7"/>
      <c r="MNX7"/>
      <c r="MNY7"/>
      <c r="MNZ7"/>
      <c r="MOA7"/>
      <c r="MOB7"/>
      <c r="MOC7"/>
      <c r="MOD7"/>
      <c r="MOE7"/>
      <c r="MOF7"/>
      <c r="MOG7"/>
      <c r="MOH7"/>
      <c r="MOI7"/>
      <c r="MOJ7"/>
      <c r="MOK7"/>
      <c r="MOL7"/>
      <c r="MOM7"/>
      <c r="MON7"/>
      <c r="MOO7"/>
      <c r="MOP7"/>
      <c r="MOQ7"/>
      <c r="MOR7"/>
      <c r="MOS7"/>
      <c r="MOT7"/>
      <c r="MOU7"/>
      <c r="MOV7"/>
      <c r="MOW7"/>
      <c r="MOX7"/>
      <c r="MOY7"/>
      <c r="MOZ7"/>
      <c r="MPA7"/>
      <c r="MPB7"/>
      <c r="MPC7"/>
      <c r="MPD7"/>
      <c r="MPE7"/>
      <c r="MPF7"/>
      <c r="MPG7"/>
      <c r="MPH7"/>
      <c r="MPI7"/>
      <c r="MPJ7"/>
      <c r="MPK7"/>
      <c r="MPL7"/>
      <c r="MPM7"/>
      <c r="MPN7"/>
      <c r="MPO7"/>
      <c r="MPP7"/>
      <c r="MPQ7"/>
      <c r="MPR7"/>
      <c r="MPS7"/>
      <c r="MPT7"/>
      <c r="MPU7"/>
      <c r="MPV7"/>
      <c r="MPW7"/>
      <c r="MPX7"/>
      <c r="MPY7"/>
      <c r="MPZ7"/>
      <c r="MQA7"/>
      <c r="MQB7"/>
      <c r="MQC7"/>
      <c r="MQD7"/>
      <c r="MQE7"/>
      <c r="MQF7"/>
      <c r="MQG7"/>
      <c r="MQH7"/>
      <c r="MQI7"/>
      <c r="MQJ7"/>
      <c r="MQK7"/>
      <c r="MQL7"/>
      <c r="MQM7"/>
      <c r="MQN7"/>
      <c r="MQO7"/>
      <c r="MQP7"/>
      <c r="MQQ7"/>
      <c r="MQR7"/>
      <c r="MQS7"/>
      <c r="MQT7"/>
      <c r="MQU7"/>
      <c r="MQV7"/>
      <c r="MQW7"/>
      <c r="MQX7"/>
      <c r="MQY7"/>
      <c r="MQZ7"/>
      <c r="MRA7"/>
      <c r="MRB7"/>
      <c r="MRC7"/>
      <c r="MRD7"/>
      <c r="MRE7"/>
      <c r="MRF7"/>
      <c r="MRG7"/>
      <c r="MRH7"/>
      <c r="MRI7"/>
      <c r="MRJ7"/>
      <c r="MRK7"/>
      <c r="MRL7"/>
      <c r="MRM7"/>
      <c r="MRN7"/>
      <c r="MRO7"/>
      <c r="MRP7"/>
      <c r="MRQ7"/>
      <c r="MRR7"/>
      <c r="MRS7"/>
      <c r="MRT7"/>
      <c r="MRU7"/>
      <c r="MRV7"/>
      <c r="MRW7"/>
      <c r="MRX7"/>
      <c r="MRY7"/>
      <c r="MRZ7"/>
      <c r="MSA7"/>
      <c r="MSB7"/>
      <c r="MSC7"/>
      <c r="MSD7"/>
      <c r="MSE7"/>
      <c r="MSF7"/>
      <c r="MSG7"/>
      <c r="MSH7"/>
      <c r="MSI7"/>
      <c r="MSJ7"/>
      <c r="MSK7"/>
      <c r="MSL7"/>
      <c r="MSM7"/>
      <c r="MSN7"/>
      <c r="MSO7"/>
      <c r="MSP7"/>
      <c r="MSQ7"/>
      <c r="MSR7"/>
      <c r="MSS7"/>
      <c r="MST7"/>
      <c r="MSU7"/>
      <c r="MSV7"/>
      <c r="MSW7"/>
      <c r="MSX7"/>
      <c r="MSY7"/>
      <c r="MSZ7"/>
      <c r="MTA7"/>
      <c r="MTB7"/>
      <c r="MTC7"/>
      <c r="MTD7"/>
      <c r="MTE7"/>
      <c r="MTF7"/>
      <c r="MTG7"/>
      <c r="MTH7"/>
      <c r="MTI7"/>
      <c r="MTJ7"/>
      <c r="MTK7"/>
      <c r="MTL7"/>
      <c r="MTM7"/>
      <c r="MTN7"/>
      <c r="MTO7"/>
      <c r="MTP7"/>
      <c r="MTQ7"/>
      <c r="MTR7"/>
      <c r="MTS7"/>
      <c r="MTT7"/>
      <c r="MTU7"/>
      <c r="MTV7"/>
      <c r="MTW7"/>
      <c r="MTX7"/>
      <c r="MTY7"/>
      <c r="MTZ7"/>
      <c r="MUA7"/>
      <c r="MUB7"/>
      <c r="MUC7"/>
      <c r="MUD7"/>
      <c r="MUE7"/>
      <c r="MUF7"/>
      <c r="MUG7"/>
      <c r="MUH7"/>
      <c r="MUI7"/>
      <c r="MUJ7"/>
      <c r="MUK7"/>
      <c r="MUL7"/>
      <c r="MUM7"/>
      <c r="MUN7"/>
      <c r="MUO7"/>
      <c r="MUP7"/>
      <c r="MUQ7"/>
      <c r="MUR7"/>
      <c r="MUS7"/>
      <c r="MUT7"/>
      <c r="MUU7"/>
      <c r="MUV7"/>
      <c r="MUW7"/>
      <c r="MUX7"/>
      <c r="MUY7"/>
      <c r="MUZ7"/>
      <c r="MVA7"/>
      <c r="MVB7"/>
      <c r="MVC7"/>
      <c r="MVD7"/>
      <c r="MVE7"/>
      <c r="MVF7"/>
      <c r="MVG7"/>
      <c r="MVH7"/>
      <c r="MVI7"/>
      <c r="MVJ7"/>
      <c r="MVK7"/>
      <c r="MVL7"/>
      <c r="MVM7"/>
      <c r="MVN7"/>
      <c r="MVO7"/>
      <c r="MVP7"/>
      <c r="MVQ7"/>
      <c r="MVR7"/>
      <c r="MVS7"/>
      <c r="MVT7"/>
      <c r="MVU7"/>
      <c r="MVV7"/>
      <c r="MVW7"/>
      <c r="MVX7"/>
      <c r="MVY7"/>
      <c r="MVZ7"/>
      <c r="MWA7"/>
      <c r="MWB7"/>
      <c r="MWC7"/>
      <c r="MWD7"/>
      <c r="MWE7"/>
      <c r="MWF7"/>
      <c r="MWG7"/>
      <c r="MWH7"/>
      <c r="MWI7"/>
      <c r="MWJ7"/>
      <c r="MWK7"/>
      <c r="MWL7"/>
      <c r="MWM7"/>
      <c r="MWN7"/>
      <c r="MWO7"/>
      <c r="MWP7"/>
      <c r="MWQ7"/>
      <c r="MWR7"/>
      <c r="MWS7"/>
      <c r="MWT7"/>
      <c r="MWU7"/>
      <c r="MWV7"/>
      <c r="MWW7"/>
      <c r="MWX7"/>
      <c r="MWY7"/>
      <c r="MWZ7"/>
      <c r="MXA7"/>
      <c r="MXB7"/>
      <c r="MXC7"/>
      <c r="MXD7"/>
      <c r="MXE7"/>
      <c r="MXF7"/>
      <c r="MXG7"/>
      <c r="MXH7"/>
      <c r="MXI7"/>
      <c r="MXJ7"/>
      <c r="MXK7"/>
      <c r="MXL7"/>
      <c r="MXM7"/>
      <c r="MXN7"/>
      <c r="MXO7"/>
      <c r="MXP7"/>
      <c r="MXQ7"/>
      <c r="MXR7"/>
      <c r="MXS7"/>
      <c r="MXT7"/>
      <c r="MXU7"/>
      <c r="MXV7"/>
      <c r="MXW7"/>
      <c r="MXX7"/>
      <c r="MXY7"/>
      <c r="MXZ7"/>
      <c r="MYA7"/>
      <c r="MYB7"/>
      <c r="MYC7"/>
      <c r="MYD7"/>
      <c r="MYE7"/>
      <c r="MYF7"/>
      <c r="MYG7"/>
      <c r="MYH7"/>
      <c r="MYI7"/>
      <c r="MYJ7"/>
      <c r="MYK7"/>
      <c r="MYL7"/>
      <c r="MYM7"/>
      <c r="MYN7"/>
      <c r="MYO7"/>
      <c r="MYP7"/>
      <c r="MYQ7"/>
      <c r="MYR7"/>
      <c r="MYS7"/>
      <c r="MYT7"/>
      <c r="MYU7"/>
      <c r="MYV7"/>
      <c r="MYW7"/>
      <c r="MYX7"/>
      <c r="MYY7"/>
      <c r="MYZ7"/>
      <c r="MZA7"/>
      <c r="MZB7"/>
      <c r="MZC7"/>
      <c r="MZD7"/>
      <c r="MZE7"/>
      <c r="MZF7"/>
      <c r="MZG7"/>
      <c r="MZH7"/>
      <c r="MZI7"/>
      <c r="MZJ7"/>
      <c r="MZK7"/>
      <c r="MZL7"/>
      <c r="MZM7"/>
      <c r="MZN7"/>
      <c r="MZO7"/>
      <c r="MZP7"/>
      <c r="MZQ7"/>
      <c r="MZR7"/>
      <c r="MZS7"/>
      <c r="MZT7"/>
      <c r="MZU7"/>
      <c r="MZV7"/>
      <c r="MZW7"/>
      <c r="MZX7"/>
      <c r="MZY7"/>
      <c r="MZZ7"/>
      <c r="NAA7"/>
      <c r="NAB7"/>
      <c r="NAC7"/>
      <c r="NAD7"/>
      <c r="NAE7"/>
      <c r="NAF7"/>
      <c r="NAG7"/>
      <c r="NAH7"/>
      <c r="NAI7"/>
      <c r="NAJ7"/>
      <c r="NAK7"/>
      <c r="NAL7"/>
      <c r="NAM7"/>
      <c r="NAN7"/>
      <c r="NAO7"/>
      <c r="NAP7"/>
      <c r="NAQ7"/>
      <c r="NAR7"/>
      <c r="NAS7"/>
      <c r="NAT7"/>
      <c r="NAU7"/>
      <c r="NAV7"/>
      <c r="NAW7"/>
      <c r="NAX7"/>
      <c r="NAY7"/>
      <c r="NAZ7"/>
      <c r="NBA7"/>
      <c r="NBB7"/>
      <c r="NBC7"/>
      <c r="NBD7"/>
      <c r="NBE7"/>
      <c r="NBF7"/>
      <c r="NBG7"/>
      <c r="NBH7"/>
      <c r="NBI7"/>
      <c r="NBJ7"/>
      <c r="NBK7"/>
      <c r="NBL7"/>
      <c r="NBM7"/>
      <c r="NBN7"/>
      <c r="NBO7"/>
      <c r="NBP7"/>
      <c r="NBQ7"/>
      <c r="NBR7"/>
      <c r="NBS7"/>
      <c r="NBT7"/>
      <c r="NBU7"/>
      <c r="NBV7"/>
      <c r="NBW7"/>
      <c r="NBX7"/>
      <c r="NBY7"/>
      <c r="NBZ7"/>
      <c r="NCA7"/>
      <c r="NCB7"/>
      <c r="NCC7"/>
      <c r="NCD7"/>
      <c r="NCE7"/>
      <c r="NCF7"/>
      <c r="NCG7"/>
      <c r="NCH7"/>
      <c r="NCI7"/>
      <c r="NCJ7"/>
      <c r="NCK7"/>
      <c r="NCL7"/>
      <c r="NCM7"/>
      <c r="NCN7"/>
      <c r="NCO7"/>
      <c r="NCP7"/>
      <c r="NCQ7"/>
      <c r="NCR7"/>
      <c r="NCS7"/>
      <c r="NCT7"/>
      <c r="NCU7"/>
      <c r="NCV7"/>
      <c r="NCW7"/>
      <c r="NCX7"/>
      <c r="NCY7"/>
      <c r="NCZ7"/>
      <c r="NDA7"/>
      <c r="NDB7"/>
      <c r="NDC7"/>
      <c r="NDD7"/>
      <c r="NDE7"/>
      <c r="NDF7"/>
      <c r="NDG7"/>
      <c r="NDH7"/>
      <c r="NDI7"/>
      <c r="NDJ7"/>
      <c r="NDK7"/>
      <c r="NDL7"/>
      <c r="NDM7"/>
      <c r="NDN7"/>
      <c r="NDO7"/>
      <c r="NDP7"/>
      <c r="NDQ7"/>
      <c r="NDR7"/>
      <c r="NDS7"/>
      <c r="NDT7"/>
      <c r="NDU7"/>
      <c r="NDV7"/>
      <c r="NDW7"/>
      <c r="NDX7"/>
      <c r="NDY7"/>
      <c r="NDZ7"/>
      <c r="NEA7"/>
      <c r="NEB7"/>
      <c r="NEC7"/>
      <c r="NED7"/>
      <c r="NEE7"/>
      <c r="NEF7"/>
      <c r="NEG7"/>
      <c r="NEH7"/>
      <c r="NEI7"/>
      <c r="NEJ7"/>
      <c r="NEK7"/>
      <c r="NEL7"/>
      <c r="NEM7"/>
      <c r="NEN7"/>
      <c r="NEO7"/>
      <c r="NEP7"/>
      <c r="NEQ7"/>
      <c r="NER7"/>
      <c r="NES7"/>
      <c r="NET7"/>
      <c r="NEU7"/>
      <c r="NEV7"/>
      <c r="NEW7"/>
      <c r="NEX7"/>
      <c r="NEY7"/>
      <c r="NEZ7"/>
      <c r="NFA7"/>
      <c r="NFB7"/>
      <c r="NFC7"/>
      <c r="NFD7"/>
      <c r="NFE7"/>
      <c r="NFF7"/>
      <c r="NFG7"/>
      <c r="NFH7"/>
      <c r="NFI7"/>
      <c r="NFJ7"/>
      <c r="NFK7"/>
      <c r="NFL7"/>
      <c r="NFM7"/>
      <c r="NFN7"/>
      <c r="NFO7"/>
      <c r="NFP7"/>
      <c r="NFQ7"/>
      <c r="NFR7"/>
      <c r="NFS7"/>
      <c r="NFT7"/>
      <c r="NFU7"/>
      <c r="NFV7"/>
      <c r="NFW7"/>
      <c r="NFX7"/>
      <c r="NFY7"/>
      <c r="NFZ7"/>
      <c r="NGA7"/>
      <c r="NGB7"/>
      <c r="NGC7"/>
      <c r="NGD7"/>
      <c r="NGE7"/>
      <c r="NGF7"/>
      <c r="NGG7"/>
      <c r="NGH7"/>
      <c r="NGI7"/>
      <c r="NGJ7"/>
      <c r="NGK7"/>
      <c r="NGL7"/>
      <c r="NGM7"/>
      <c r="NGN7"/>
      <c r="NGO7"/>
      <c r="NGP7"/>
      <c r="NGQ7"/>
      <c r="NGR7"/>
      <c r="NGS7"/>
      <c r="NGT7"/>
      <c r="NGU7"/>
      <c r="NGV7"/>
      <c r="NGW7"/>
      <c r="NGX7"/>
      <c r="NGY7"/>
      <c r="NGZ7"/>
      <c r="NHA7"/>
      <c r="NHB7"/>
      <c r="NHC7"/>
      <c r="NHD7"/>
      <c r="NHE7"/>
      <c r="NHF7"/>
      <c r="NHG7"/>
      <c r="NHH7"/>
      <c r="NHI7"/>
      <c r="NHJ7"/>
      <c r="NHK7"/>
      <c r="NHL7"/>
      <c r="NHM7"/>
      <c r="NHN7"/>
      <c r="NHO7"/>
      <c r="NHP7"/>
      <c r="NHQ7"/>
      <c r="NHR7"/>
      <c r="NHS7"/>
      <c r="NHT7"/>
      <c r="NHU7"/>
      <c r="NHV7"/>
      <c r="NHW7"/>
      <c r="NHX7"/>
      <c r="NHY7"/>
      <c r="NHZ7"/>
      <c r="NIA7"/>
      <c r="NIB7"/>
      <c r="NIC7"/>
      <c r="NID7"/>
      <c r="NIE7"/>
      <c r="NIF7"/>
      <c r="NIG7"/>
      <c r="NIH7"/>
      <c r="NII7"/>
      <c r="NIJ7"/>
      <c r="NIK7"/>
      <c r="NIL7"/>
      <c r="NIM7"/>
      <c r="NIN7"/>
      <c r="NIO7"/>
      <c r="NIP7"/>
      <c r="NIQ7"/>
      <c r="NIR7"/>
      <c r="NIS7"/>
      <c r="NIT7"/>
      <c r="NIU7"/>
      <c r="NIV7"/>
      <c r="NIW7"/>
      <c r="NIX7"/>
      <c r="NIY7"/>
      <c r="NIZ7"/>
      <c r="NJA7"/>
      <c r="NJB7"/>
      <c r="NJC7"/>
      <c r="NJD7"/>
      <c r="NJE7"/>
      <c r="NJF7"/>
      <c r="NJG7"/>
      <c r="NJH7"/>
      <c r="NJI7"/>
      <c r="NJJ7"/>
      <c r="NJK7"/>
      <c r="NJL7"/>
      <c r="NJM7"/>
      <c r="NJN7"/>
      <c r="NJO7"/>
      <c r="NJP7"/>
      <c r="NJQ7"/>
      <c r="NJR7"/>
      <c r="NJS7"/>
      <c r="NJT7"/>
      <c r="NJU7"/>
      <c r="NJV7"/>
      <c r="NJW7"/>
      <c r="NJX7"/>
      <c r="NJY7"/>
      <c r="NJZ7"/>
      <c r="NKA7"/>
      <c r="NKB7"/>
      <c r="NKC7"/>
      <c r="NKD7"/>
      <c r="NKE7"/>
      <c r="NKF7"/>
      <c r="NKG7"/>
      <c r="NKH7"/>
      <c r="NKI7"/>
      <c r="NKJ7"/>
      <c r="NKK7"/>
      <c r="NKL7"/>
      <c r="NKM7"/>
      <c r="NKN7"/>
      <c r="NKO7"/>
      <c r="NKP7"/>
      <c r="NKQ7"/>
      <c r="NKR7"/>
      <c r="NKS7"/>
      <c r="NKT7"/>
      <c r="NKU7"/>
      <c r="NKV7"/>
      <c r="NKW7"/>
      <c r="NKX7"/>
      <c r="NKY7"/>
      <c r="NKZ7"/>
      <c r="NLA7"/>
      <c r="NLB7"/>
      <c r="NLC7"/>
      <c r="NLD7"/>
      <c r="NLE7"/>
      <c r="NLF7"/>
      <c r="NLG7"/>
      <c r="NLH7"/>
      <c r="NLI7"/>
      <c r="NLJ7"/>
      <c r="NLK7"/>
      <c r="NLL7"/>
      <c r="NLM7"/>
      <c r="NLN7"/>
      <c r="NLO7"/>
      <c r="NLP7"/>
      <c r="NLQ7"/>
      <c r="NLR7"/>
      <c r="NLS7"/>
      <c r="NLT7"/>
      <c r="NLU7"/>
      <c r="NLV7"/>
      <c r="NLW7"/>
      <c r="NLX7"/>
      <c r="NLY7"/>
      <c r="NLZ7"/>
      <c r="NMA7"/>
      <c r="NMB7"/>
      <c r="NMC7"/>
      <c r="NMD7"/>
      <c r="NME7"/>
      <c r="NMF7"/>
      <c r="NMG7"/>
      <c r="NMH7"/>
      <c r="NMI7"/>
      <c r="NMJ7"/>
      <c r="NMK7"/>
      <c r="NML7"/>
      <c r="NMM7"/>
      <c r="NMN7"/>
      <c r="NMO7"/>
      <c r="NMP7"/>
      <c r="NMQ7"/>
      <c r="NMR7"/>
      <c r="NMS7"/>
      <c r="NMT7"/>
      <c r="NMU7"/>
      <c r="NMV7"/>
      <c r="NMW7"/>
      <c r="NMX7"/>
      <c r="NMY7"/>
      <c r="NMZ7"/>
      <c r="NNA7"/>
      <c r="NNB7"/>
      <c r="NNC7"/>
      <c r="NND7"/>
      <c r="NNE7"/>
      <c r="NNF7"/>
      <c r="NNG7"/>
      <c r="NNH7"/>
      <c r="NNI7"/>
      <c r="NNJ7"/>
      <c r="NNK7"/>
      <c r="NNL7"/>
      <c r="NNM7"/>
      <c r="NNN7"/>
      <c r="NNO7"/>
      <c r="NNP7"/>
      <c r="NNQ7"/>
      <c r="NNR7"/>
      <c r="NNS7"/>
      <c r="NNT7"/>
      <c r="NNU7"/>
      <c r="NNV7"/>
      <c r="NNW7"/>
      <c r="NNX7"/>
      <c r="NNY7"/>
      <c r="NNZ7"/>
      <c r="NOA7"/>
      <c r="NOB7"/>
      <c r="NOC7"/>
      <c r="NOD7"/>
      <c r="NOE7"/>
      <c r="NOF7"/>
      <c r="NOG7"/>
      <c r="NOH7"/>
      <c r="NOI7"/>
      <c r="NOJ7"/>
      <c r="NOK7"/>
      <c r="NOL7"/>
      <c r="NOM7"/>
      <c r="NON7"/>
      <c r="NOO7"/>
      <c r="NOP7"/>
      <c r="NOQ7"/>
      <c r="NOR7"/>
      <c r="NOS7"/>
      <c r="NOT7"/>
      <c r="NOU7"/>
      <c r="NOV7"/>
      <c r="NOW7"/>
      <c r="NOX7"/>
      <c r="NOY7"/>
      <c r="NOZ7"/>
      <c r="NPA7"/>
      <c r="NPB7"/>
      <c r="NPC7"/>
      <c r="NPD7"/>
      <c r="NPE7"/>
      <c r="NPF7"/>
      <c r="NPG7"/>
      <c r="NPH7"/>
      <c r="NPI7"/>
      <c r="NPJ7"/>
      <c r="NPK7"/>
      <c r="NPL7"/>
      <c r="NPM7"/>
      <c r="NPN7"/>
      <c r="NPO7"/>
      <c r="NPP7"/>
      <c r="NPQ7"/>
      <c r="NPR7"/>
      <c r="NPS7"/>
      <c r="NPT7"/>
      <c r="NPU7"/>
      <c r="NPV7"/>
      <c r="NPW7"/>
      <c r="NPX7"/>
      <c r="NPY7"/>
      <c r="NPZ7"/>
      <c r="NQA7"/>
      <c r="NQB7"/>
      <c r="NQC7"/>
      <c r="NQD7"/>
      <c r="NQE7"/>
      <c r="NQF7"/>
      <c r="NQG7"/>
      <c r="NQH7"/>
      <c r="NQI7"/>
      <c r="NQJ7"/>
      <c r="NQK7"/>
      <c r="NQL7"/>
      <c r="NQM7"/>
      <c r="NQN7"/>
      <c r="NQO7"/>
      <c r="NQP7"/>
      <c r="NQQ7"/>
      <c r="NQR7"/>
      <c r="NQS7"/>
      <c r="NQT7"/>
      <c r="NQU7"/>
      <c r="NQV7"/>
      <c r="NQW7"/>
      <c r="NQX7"/>
      <c r="NQY7"/>
      <c r="NQZ7"/>
      <c r="NRA7"/>
      <c r="NRB7"/>
      <c r="NRC7"/>
      <c r="NRD7"/>
      <c r="NRE7"/>
      <c r="NRF7"/>
      <c r="NRG7"/>
      <c r="NRH7"/>
      <c r="NRI7"/>
      <c r="NRJ7"/>
      <c r="NRK7"/>
      <c r="NRL7"/>
      <c r="NRM7"/>
      <c r="NRN7"/>
      <c r="NRO7"/>
      <c r="NRP7"/>
      <c r="NRQ7"/>
      <c r="NRR7"/>
      <c r="NRS7"/>
      <c r="NRT7"/>
      <c r="NRU7"/>
      <c r="NRV7"/>
      <c r="NRW7"/>
      <c r="NRX7"/>
      <c r="NRY7"/>
      <c r="NRZ7"/>
      <c r="NSA7"/>
      <c r="NSB7"/>
      <c r="NSC7"/>
      <c r="NSD7"/>
      <c r="NSE7"/>
      <c r="NSF7"/>
      <c r="NSG7"/>
      <c r="NSH7"/>
      <c r="NSI7"/>
      <c r="NSJ7"/>
      <c r="NSK7"/>
      <c r="NSL7"/>
      <c r="NSM7"/>
      <c r="NSN7"/>
      <c r="NSO7"/>
      <c r="NSP7"/>
      <c r="NSQ7"/>
      <c r="NSR7"/>
      <c r="NSS7"/>
      <c r="NST7"/>
      <c r="NSU7"/>
      <c r="NSV7"/>
      <c r="NSW7"/>
      <c r="NSX7"/>
      <c r="NSY7"/>
      <c r="NSZ7"/>
      <c r="NTA7"/>
      <c r="NTB7"/>
      <c r="NTC7"/>
      <c r="NTD7"/>
      <c r="NTE7"/>
      <c r="NTF7"/>
      <c r="NTG7"/>
      <c r="NTH7"/>
      <c r="NTI7"/>
      <c r="NTJ7"/>
      <c r="NTK7"/>
      <c r="NTL7"/>
      <c r="NTM7"/>
      <c r="NTN7"/>
      <c r="NTO7"/>
      <c r="NTP7"/>
      <c r="NTQ7"/>
      <c r="NTR7"/>
      <c r="NTS7"/>
      <c r="NTT7"/>
      <c r="NTU7"/>
      <c r="NTV7"/>
      <c r="NTW7"/>
      <c r="NTX7"/>
      <c r="NTY7"/>
      <c r="NTZ7"/>
      <c r="NUA7"/>
      <c r="NUB7"/>
      <c r="NUC7"/>
      <c r="NUD7"/>
      <c r="NUE7"/>
      <c r="NUF7"/>
      <c r="NUG7"/>
      <c r="NUH7"/>
      <c r="NUI7"/>
      <c r="NUJ7"/>
      <c r="NUK7"/>
      <c r="NUL7"/>
      <c r="NUM7"/>
      <c r="NUN7"/>
      <c r="NUO7"/>
      <c r="NUP7"/>
      <c r="NUQ7"/>
      <c r="NUR7"/>
      <c r="NUS7"/>
      <c r="NUT7"/>
      <c r="NUU7"/>
      <c r="NUV7"/>
      <c r="NUW7"/>
      <c r="NUX7"/>
      <c r="NUY7"/>
      <c r="NUZ7"/>
      <c r="NVA7"/>
      <c r="NVB7"/>
      <c r="NVC7"/>
      <c r="NVD7"/>
      <c r="NVE7"/>
      <c r="NVF7"/>
      <c r="NVG7"/>
      <c r="NVH7"/>
      <c r="NVI7"/>
      <c r="NVJ7"/>
      <c r="NVK7"/>
      <c r="NVL7"/>
      <c r="NVM7"/>
      <c r="NVN7"/>
      <c r="NVO7"/>
      <c r="NVP7"/>
      <c r="NVQ7"/>
      <c r="NVR7"/>
      <c r="NVS7"/>
      <c r="NVT7"/>
      <c r="NVU7"/>
      <c r="NVV7"/>
      <c r="NVW7"/>
      <c r="NVX7"/>
      <c r="NVY7"/>
      <c r="NVZ7"/>
      <c r="NWA7"/>
      <c r="NWB7"/>
      <c r="NWC7"/>
      <c r="NWD7"/>
      <c r="NWE7"/>
      <c r="NWF7"/>
      <c r="NWG7"/>
      <c r="NWH7"/>
      <c r="NWI7"/>
      <c r="NWJ7"/>
      <c r="NWK7"/>
      <c r="NWL7"/>
      <c r="NWM7"/>
      <c r="NWN7"/>
      <c r="NWO7"/>
      <c r="NWP7"/>
      <c r="NWQ7"/>
      <c r="NWR7"/>
      <c r="NWS7"/>
      <c r="NWT7"/>
      <c r="NWU7"/>
      <c r="NWV7"/>
      <c r="NWW7"/>
      <c r="NWX7"/>
      <c r="NWY7"/>
      <c r="NWZ7"/>
      <c r="NXA7"/>
      <c r="NXB7"/>
      <c r="NXC7"/>
      <c r="NXD7"/>
      <c r="NXE7"/>
      <c r="NXF7"/>
      <c r="NXG7"/>
      <c r="NXH7"/>
      <c r="NXI7"/>
      <c r="NXJ7"/>
      <c r="NXK7"/>
      <c r="NXL7"/>
      <c r="NXM7"/>
      <c r="NXN7"/>
      <c r="NXO7"/>
      <c r="NXP7"/>
      <c r="NXQ7"/>
      <c r="NXR7"/>
      <c r="NXS7"/>
      <c r="NXT7"/>
      <c r="NXU7"/>
      <c r="NXV7"/>
      <c r="NXW7"/>
      <c r="NXX7"/>
      <c r="NXY7"/>
      <c r="NXZ7"/>
      <c r="NYA7"/>
      <c r="NYB7"/>
      <c r="NYC7"/>
      <c r="NYD7"/>
      <c r="NYE7"/>
      <c r="NYF7"/>
      <c r="NYG7"/>
      <c r="NYH7"/>
      <c r="NYI7"/>
      <c r="NYJ7"/>
      <c r="NYK7"/>
      <c r="NYL7"/>
      <c r="NYM7"/>
      <c r="NYN7"/>
      <c r="NYO7"/>
      <c r="NYP7"/>
      <c r="NYQ7"/>
      <c r="NYR7"/>
      <c r="NYS7"/>
      <c r="NYT7"/>
      <c r="NYU7"/>
      <c r="NYV7"/>
      <c r="NYW7"/>
      <c r="NYX7"/>
      <c r="NYY7"/>
      <c r="NYZ7"/>
      <c r="NZA7"/>
      <c r="NZB7"/>
      <c r="NZC7"/>
      <c r="NZD7"/>
      <c r="NZE7"/>
      <c r="NZF7"/>
      <c r="NZG7"/>
      <c r="NZH7"/>
      <c r="NZI7"/>
      <c r="NZJ7"/>
      <c r="NZK7"/>
      <c r="NZL7"/>
      <c r="NZM7"/>
      <c r="NZN7"/>
      <c r="NZO7"/>
      <c r="NZP7"/>
      <c r="NZQ7"/>
      <c r="NZR7"/>
      <c r="NZS7"/>
      <c r="NZT7"/>
      <c r="NZU7"/>
      <c r="NZV7"/>
      <c r="NZW7"/>
      <c r="NZX7"/>
      <c r="NZY7"/>
      <c r="NZZ7"/>
      <c r="OAA7"/>
      <c r="OAB7"/>
      <c r="OAC7"/>
      <c r="OAD7"/>
      <c r="OAE7"/>
      <c r="OAF7"/>
      <c r="OAG7"/>
      <c r="OAH7"/>
      <c r="OAI7"/>
      <c r="OAJ7"/>
      <c r="OAK7"/>
      <c r="OAL7"/>
      <c r="OAM7"/>
      <c r="OAN7"/>
      <c r="OAO7"/>
      <c r="OAP7"/>
      <c r="OAQ7"/>
      <c r="OAR7"/>
      <c r="OAS7"/>
      <c r="OAT7"/>
      <c r="OAU7"/>
      <c r="OAV7"/>
      <c r="OAW7"/>
      <c r="OAX7"/>
      <c r="OAY7"/>
      <c r="OAZ7"/>
      <c r="OBA7"/>
      <c r="OBB7"/>
      <c r="OBC7"/>
      <c r="OBD7"/>
      <c r="OBE7"/>
      <c r="OBF7"/>
      <c r="OBG7"/>
      <c r="OBH7"/>
      <c r="OBI7"/>
      <c r="OBJ7"/>
      <c r="OBK7"/>
      <c r="OBL7"/>
      <c r="OBM7"/>
      <c r="OBN7"/>
      <c r="OBO7"/>
      <c r="OBP7"/>
      <c r="OBQ7"/>
      <c r="OBR7"/>
      <c r="OBS7"/>
      <c r="OBT7"/>
      <c r="OBU7"/>
      <c r="OBV7"/>
      <c r="OBW7"/>
      <c r="OBX7"/>
      <c r="OBY7"/>
      <c r="OBZ7"/>
      <c r="OCA7"/>
      <c r="OCB7"/>
      <c r="OCC7"/>
      <c r="OCD7"/>
      <c r="OCE7"/>
      <c r="OCF7"/>
      <c r="OCG7"/>
      <c r="OCH7"/>
      <c r="OCI7"/>
      <c r="OCJ7"/>
      <c r="OCK7"/>
      <c r="OCL7"/>
      <c r="OCM7"/>
      <c r="OCN7"/>
      <c r="OCO7"/>
      <c r="OCP7"/>
      <c r="OCQ7"/>
      <c r="OCR7"/>
      <c r="OCS7"/>
      <c r="OCT7"/>
      <c r="OCU7"/>
      <c r="OCV7"/>
      <c r="OCW7"/>
      <c r="OCX7"/>
      <c r="OCY7"/>
      <c r="OCZ7"/>
      <c r="ODA7"/>
      <c r="ODB7"/>
      <c r="ODC7"/>
      <c r="ODD7"/>
      <c r="ODE7"/>
      <c r="ODF7"/>
      <c r="ODG7"/>
      <c r="ODH7"/>
      <c r="ODI7"/>
      <c r="ODJ7"/>
      <c r="ODK7"/>
      <c r="ODL7"/>
      <c r="ODM7"/>
      <c r="ODN7"/>
      <c r="ODO7"/>
      <c r="ODP7"/>
      <c r="ODQ7"/>
      <c r="ODR7"/>
      <c r="ODS7"/>
      <c r="ODT7"/>
      <c r="ODU7"/>
      <c r="ODV7"/>
      <c r="ODW7"/>
      <c r="ODX7"/>
      <c r="ODY7"/>
      <c r="ODZ7"/>
      <c r="OEA7"/>
      <c r="OEB7"/>
      <c r="OEC7"/>
      <c r="OED7"/>
      <c r="OEE7"/>
      <c r="OEF7"/>
      <c r="OEG7"/>
      <c r="OEH7"/>
      <c r="OEI7"/>
      <c r="OEJ7"/>
      <c r="OEK7"/>
      <c r="OEL7"/>
      <c r="OEM7"/>
      <c r="OEN7"/>
      <c r="OEO7"/>
      <c r="OEP7"/>
      <c r="OEQ7"/>
      <c r="OER7"/>
      <c r="OES7"/>
      <c r="OET7"/>
      <c r="OEU7"/>
      <c r="OEV7"/>
      <c r="OEW7"/>
      <c r="OEX7"/>
      <c r="OEY7"/>
      <c r="OEZ7"/>
      <c r="OFA7"/>
      <c r="OFB7"/>
      <c r="OFC7"/>
      <c r="OFD7"/>
      <c r="OFE7"/>
      <c r="OFF7"/>
      <c r="OFG7"/>
      <c r="OFH7"/>
      <c r="OFI7"/>
      <c r="OFJ7"/>
      <c r="OFK7"/>
      <c r="OFL7"/>
      <c r="OFM7"/>
      <c r="OFN7"/>
      <c r="OFO7"/>
      <c r="OFP7"/>
      <c r="OFQ7"/>
      <c r="OFR7"/>
      <c r="OFS7"/>
      <c r="OFT7"/>
      <c r="OFU7"/>
      <c r="OFV7"/>
      <c r="OFW7"/>
      <c r="OFX7"/>
      <c r="OFY7"/>
      <c r="OFZ7"/>
      <c r="OGA7"/>
      <c r="OGB7"/>
      <c r="OGC7"/>
      <c r="OGD7"/>
      <c r="OGE7"/>
      <c r="OGF7"/>
      <c r="OGG7"/>
      <c r="OGH7"/>
      <c r="OGI7"/>
      <c r="OGJ7"/>
      <c r="OGK7"/>
      <c r="OGL7"/>
      <c r="OGM7"/>
      <c r="OGN7"/>
      <c r="OGO7"/>
      <c r="OGP7"/>
      <c r="OGQ7"/>
      <c r="OGR7"/>
      <c r="OGS7"/>
      <c r="OGT7"/>
      <c r="OGU7"/>
      <c r="OGV7"/>
      <c r="OGW7"/>
      <c r="OGX7"/>
      <c r="OGY7"/>
      <c r="OGZ7"/>
      <c r="OHA7"/>
      <c r="OHB7"/>
      <c r="OHC7"/>
      <c r="OHD7"/>
      <c r="OHE7"/>
      <c r="OHF7"/>
      <c r="OHG7"/>
      <c r="OHH7"/>
      <c r="OHI7"/>
      <c r="OHJ7"/>
      <c r="OHK7"/>
      <c r="OHL7"/>
      <c r="OHM7"/>
      <c r="OHN7"/>
      <c r="OHO7"/>
      <c r="OHP7"/>
      <c r="OHQ7"/>
      <c r="OHR7"/>
      <c r="OHS7"/>
      <c r="OHT7"/>
      <c r="OHU7"/>
      <c r="OHV7"/>
      <c r="OHW7"/>
      <c r="OHX7"/>
      <c r="OHY7"/>
      <c r="OHZ7"/>
      <c r="OIA7"/>
      <c r="OIB7"/>
      <c r="OIC7"/>
      <c r="OID7"/>
      <c r="OIE7"/>
      <c r="OIF7"/>
      <c r="OIG7"/>
      <c r="OIH7"/>
      <c r="OII7"/>
      <c r="OIJ7"/>
      <c r="OIK7"/>
      <c r="OIL7"/>
      <c r="OIM7"/>
      <c r="OIN7"/>
      <c r="OIO7"/>
      <c r="OIP7"/>
      <c r="OIQ7"/>
      <c r="OIR7"/>
      <c r="OIS7"/>
      <c r="OIT7"/>
      <c r="OIU7"/>
      <c r="OIV7"/>
      <c r="OIW7"/>
      <c r="OIX7"/>
      <c r="OIY7"/>
      <c r="OIZ7"/>
      <c r="OJA7"/>
      <c r="OJB7"/>
      <c r="OJC7"/>
      <c r="OJD7"/>
      <c r="OJE7"/>
      <c r="OJF7"/>
      <c r="OJG7"/>
      <c r="OJH7"/>
      <c r="OJI7"/>
      <c r="OJJ7"/>
      <c r="OJK7"/>
      <c r="OJL7"/>
      <c r="OJM7"/>
      <c r="OJN7"/>
      <c r="OJO7"/>
      <c r="OJP7"/>
      <c r="OJQ7"/>
      <c r="OJR7"/>
      <c r="OJS7"/>
      <c r="OJT7"/>
      <c r="OJU7"/>
      <c r="OJV7"/>
      <c r="OJW7"/>
      <c r="OJX7"/>
      <c r="OJY7"/>
      <c r="OJZ7"/>
      <c r="OKA7"/>
      <c r="OKB7"/>
      <c r="OKC7"/>
      <c r="OKD7"/>
      <c r="OKE7"/>
      <c r="OKF7"/>
      <c r="OKG7"/>
      <c r="OKH7"/>
      <c r="OKI7"/>
      <c r="OKJ7"/>
      <c r="OKK7"/>
      <c r="OKL7"/>
      <c r="OKM7"/>
      <c r="OKN7"/>
      <c r="OKO7"/>
      <c r="OKP7"/>
      <c r="OKQ7"/>
      <c r="OKR7"/>
      <c r="OKS7"/>
      <c r="OKT7"/>
      <c r="OKU7"/>
      <c r="OKV7"/>
      <c r="OKW7"/>
      <c r="OKX7"/>
      <c r="OKY7"/>
      <c r="OKZ7"/>
      <c r="OLA7"/>
      <c r="OLB7"/>
      <c r="OLC7"/>
      <c r="OLD7"/>
      <c r="OLE7"/>
      <c r="OLF7"/>
      <c r="OLG7"/>
      <c r="OLH7"/>
      <c r="OLI7"/>
      <c r="OLJ7"/>
      <c r="OLK7"/>
      <c r="OLL7"/>
      <c r="OLM7"/>
      <c r="OLN7"/>
      <c r="OLO7"/>
      <c r="OLP7"/>
      <c r="OLQ7"/>
      <c r="OLR7"/>
      <c r="OLS7"/>
      <c r="OLT7"/>
      <c r="OLU7"/>
      <c r="OLV7"/>
      <c r="OLW7"/>
      <c r="OLX7"/>
      <c r="OLY7"/>
      <c r="OLZ7"/>
      <c r="OMA7"/>
      <c r="OMB7"/>
      <c r="OMC7"/>
      <c r="OMD7"/>
      <c r="OME7"/>
      <c r="OMF7"/>
      <c r="OMG7"/>
      <c r="OMH7"/>
      <c r="OMI7"/>
      <c r="OMJ7"/>
      <c r="OMK7"/>
      <c r="OML7"/>
      <c r="OMM7"/>
      <c r="OMN7"/>
      <c r="OMO7"/>
      <c r="OMP7"/>
      <c r="OMQ7"/>
      <c r="OMR7"/>
      <c r="OMS7"/>
      <c r="OMT7"/>
      <c r="OMU7"/>
      <c r="OMV7"/>
      <c r="OMW7"/>
      <c r="OMX7"/>
      <c r="OMY7"/>
      <c r="OMZ7"/>
      <c r="ONA7"/>
      <c r="ONB7"/>
      <c r="ONC7"/>
      <c r="OND7"/>
      <c r="ONE7"/>
      <c r="ONF7"/>
      <c r="ONG7"/>
      <c r="ONH7"/>
      <c r="ONI7"/>
      <c r="ONJ7"/>
      <c r="ONK7"/>
      <c r="ONL7"/>
      <c r="ONM7"/>
      <c r="ONN7"/>
      <c r="ONO7"/>
      <c r="ONP7"/>
      <c r="ONQ7"/>
      <c r="ONR7"/>
      <c r="ONS7"/>
      <c r="ONT7"/>
      <c r="ONU7"/>
      <c r="ONV7"/>
      <c r="ONW7"/>
      <c r="ONX7"/>
      <c r="ONY7"/>
      <c r="ONZ7"/>
      <c r="OOA7"/>
      <c r="OOB7"/>
      <c r="OOC7"/>
      <c r="OOD7"/>
      <c r="OOE7"/>
      <c r="OOF7"/>
      <c r="OOG7"/>
      <c r="OOH7"/>
      <c r="OOI7"/>
      <c r="OOJ7"/>
      <c r="OOK7"/>
      <c r="OOL7"/>
      <c r="OOM7"/>
      <c r="OON7"/>
      <c r="OOO7"/>
      <c r="OOP7"/>
      <c r="OOQ7"/>
      <c r="OOR7"/>
      <c r="OOS7"/>
      <c r="OOT7"/>
      <c r="OOU7"/>
      <c r="OOV7"/>
      <c r="OOW7"/>
      <c r="OOX7"/>
      <c r="OOY7"/>
      <c r="OOZ7"/>
      <c r="OPA7"/>
      <c r="OPB7"/>
      <c r="OPC7"/>
      <c r="OPD7"/>
      <c r="OPE7"/>
      <c r="OPF7"/>
      <c r="OPG7"/>
      <c r="OPH7"/>
      <c r="OPI7"/>
      <c r="OPJ7"/>
      <c r="OPK7"/>
      <c r="OPL7"/>
      <c r="OPM7"/>
      <c r="OPN7"/>
      <c r="OPO7"/>
      <c r="OPP7"/>
      <c r="OPQ7"/>
      <c r="OPR7"/>
      <c r="OPS7"/>
      <c r="OPT7"/>
      <c r="OPU7"/>
      <c r="OPV7"/>
      <c r="OPW7"/>
      <c r="OPX7"/>
      <c r="OPY7"/>
      <c r="OPZ7"/>
      <c r="OQA7"/>
      <c r="OQB7"/>
      <c r="OQC7"/>
      <c r="OQD7"/>
      <c r="OQE7"/>
      <c r="OQF7"/>
      <c r="OQG7"/>
      <c r="OQH7"/>
      <c r="OQI7"/>
      <c r="OQJ7"/>
      <c r="OQK7"/>
      <c r="OQL7"/>
      <c r="OQM7"/>
      <c r="OQN7"/>
      <c r="OQO7"/>
      <c r="OQP7"/>
      <c r="OQQ7"/>
      <c r="OQR7"/>
      <c r="OQS7"/>
      <c r="OQT7"/>
      <c r="OQU7"/>
      <c r="OQV7"/>
      <c r="OQW7"/>
      <c r="OQX7"/>
      <c r="OQY7"/>
      <c r="OQZ7"/>
      <c r="ORA7"/>
      <c r="ORB7"/>
      <c r="ORC7"/>
      <c r="ORD7"/>
      <c r="ORE7"/>
      <c r="ORF7"/>
      <c r="ORG7"/>
      <c r="ORH7"/>
      <c r="ORI7"/>
      <c r="ORJ7"/>
      <c r="ORK7"/>
      <c r="ORL7"/>
      <c r="ORM7"/>
      <c r="ORN7"/>
      <c r="ORO7"/>
      <c r="ORP7"/>
      <c r="ORQ7"/>
      <c r="ORR7"/>
      <c r="ORS7"/>
      <c r="ORT7"/>
      <c r="ORU7"/>
      <c r="ORV7"/>
      <c r="ORW7"/>
      <c r="ORX7"/>
      <c r="ORY7"/>
      <c r="ORZ7"/>
      <c r="OSA7"/>
      <c r="OSB7"/>
      <c r="OSC7"/>
      <c r="OSD7"/>
      <c r="OSE7"/>
      <c r="OSF7"/>
      <c r="OSG7"/>
      <c r="OSH7"/>
      <c r="OSI7"/>
      <c r="OSJ7"/>
      <c r="OSK7"/>
      <c r="OSL7"/>
      <c r="OSM7"/>
      <c r="OSN7"/>
      <c r="OSO7"/>
      <c r="OSP7"/>
      <c r="OSQ7"/>
      <c r="OSR7"/>
      <c r="OSS7"/>
      <c r="OST7"/>
      <c r="OSU7"/>
      <c r="OSV7"/>
      <c r="OSW7"/>
      <c r="OSX7"/>
      <c r="OSY7"/>
      <c r="OSZ7"/>
      <c r="OTA7"/>
      <c r="OTB7"/>
      <c r="OTC7"/>
      <c r="OTD7"/>
      <c r="OTE7"/>
      <c r="OTF7"/>
      <c r="OTG7"/>
      <c r="OTH7"/>
      <c r="OTI7"/>
      <c r="OTJ7"/>
      <c r="OTK7"/>
      <c r="OTL7"/>
      <c r="OTM7"/>
      <c r="OTN7"/>
      <c r="OTO7"/>
      <c r="OTP7"/>
      <c r="OTQ7"/>
      <c r="OTR7"/>
      <c r="OTS7"/>
      <c r="OTT7"/>
      <c r="OTU7"/>
      <c r="OTV7"/>
      <c r="OTW7"/>
      <c r="OTX7"/>
      <c r="OTY7"/>
      <c r="OTZ7"/>
      <c r="OUA7"/>
      <c r="OUB7"/>
      <c r="OUC7"/>
      <c r="OUD7"/>
      <c r="OUE7"/>
      <c r="OUF7"/>
      <c r="OUG7"/>
      <c r="OUH7"/>
      <c r="OUI7"/>
      <c r="OUJ7"/>
      <c r="OUK7"/>
      <c r="OUL7"/>
      <c r="OUM7"/>
      <c r="OUN7"/>
      <c r="OUO7"/>
      <c r="OUP7"/>
      <c r="OUQ7"/>
      <c r="OUR7"/>
      <c r="OUS7"/>
      <c r="OUT7"/>
      <c r="OUU7"/>
      <c r="OUV7"/>
      <c r="OUW7"/>
      <c r="OUX7"/>
      <c r="OUY7"/>
      <c r="OUZ7"/>
      <c r="OVA7"/>
      <c r="OVB7"/>
      <c r="OVC7"/>
      <c r="OVD7"/>
      <c r="OVE7"/>
      <c r="OVF7"/>
      <c r="OVG7"/>
      <c r="OVH7"/>
      <c r="OVI7"/>
      <c r="OVJ7"/>
      <c r="OVK7"/>
      <c r="OVL7"/>
      <c r="OVM7"/>
      <c r="OVN7"/>
      <c r="OVO7"/>
      <c r="OVP7"/>
      <c r="OVQ7"/>
      <c r="OVR7"/>
      <c r="OVS7"/>
      <c r="OVT7"/>
      <c r="OVU7"/>
      <c r="OVV7"/>
      <c r="OVW7"/>
      <c r="OVX7"/>
      <c r="OVY7"/>
      <c r="OVZ7"/>
      <c r="OWA7"/>
      <c r="OWB7"/>
      <c r="OWC7"/>
      <c r="OWD7"/>
      <c r="OWE7"/>
      <c r="OWF7"/>
      <c r="OWG7"/>
      <c r="OWH7"/>
      <c r="OWI7"/>
      <c r="OWJ7"/>
      <c r="OWK7"/>
      <c r="OWL7"/>
      <c r="OWM7"/>
      <c r="OWN7"/>
      <c r="OWO7"/>
      <c r="OWP7"/>
      <c r="OWQ7"/>
      <c r="OWR7"/>
      <c r="OWS7"/>
      <c r="OWT7"/>
      <c r="OWU7"/>
      <c r="OWV7"/>
      <c r="OWW7"/>
      <c r="OWX7"/>
      <c r="OWY7"/>
      <c r="OWZ7"/>
      <c r="OXA7"/>
      <c r="OXB7"/>
      <c r="OXC7"/>
      <c r="OXD7"/>
      <c r="OXE7"/>
      <c r="OXF7"/>
      <c r="OXG7"/>
      <c r="OXH7"/>
      <c r="OXI7"/>
      <c r="OXJ7"/>
      <c r="OXK7"/>
      <c r="OXL7"/>
      <c r="OXM7"/>
      <c r="OXN7"/>
      <c r="OXO7"/>
      <c r="OXP7"/>
      <c r="OXQ7"/>
      <c r="OXR7"/>
      <c r="OXS7"/>
      <c r="OXT7"/>
      <c r="OXU7"/>
      <c r="OXV7"/>
      <c r="OXW7"/>
      <c r="OXX7"/>
      <c r="OXY7"/>
      <c r="OXZ7"/>
      <c r="OYA7"/>
      <c r="OYB7"/>
      <c r="OYC7"/>
      <c r="OYD7"/>
      <c r="OYE7"/>
      <c r="OYF7"/>
      <c r="OYG7"/>
      <c r="OYH7"/>
      <c r="OYI7"/>
      <c r="OYJ7"/>
      <c r="OYK7"/>
      <c r="OYL7"/>
      <c r="OYM7"/>
      <c r="OYN7"/>
      <c r="OYO7"/>
      <c r="OYP7"/>
      <c r="OYQ7"/>
      <c r="OYR7"/>
      <c r="OYS7"/>
      <c r="OYT7"/>
      <c r="OYU7"/>
      <c r="OYV7"/>
      <c r="OYW7"/>
      <c r="OYX7"/>
      <c r="OYY7"/>
      <c r="OYZ7"/>
      <c r="OZA7"/>
      <c r="OZB7"/>
      <c r="OZC7"/>
      <c r="OZD7"/>
      <c r="OZE7"/>
      <c r="OZF7"/>
      <c r="OZG7"/>
      <c r="OZH7"/>
      <c r="OZI7"/>
      <c r="OZJ7"/>
      <c r="OZK7"/>
      <c r="OZL7"/>
      <c r="OZM7"/>
      <c r="OZN7"/>
      <c r="OZO7"/>
      <c r="OZP7"/>
      <c r="OZQ7"/>
      <c r="OZR7"/>
      <c r="OZS7"/>
      <c r="OZT7"/>
      <c r="OZU7"/>
      <c r="OZV7"/>
      <c r="OZW7"/>
      <c r="OZX7"/>
      <c r="OZY7"/>
      <c r="OZZ7"/>
      <c r="PAA7"/>
      <c r="PAB7"/>
      <c r="PAC7"/>
      <c r="PAD7"/>
      <c r="PAE7"/>
      <c r="PAF7"/>
      <c r="PAG7"/>
      <c r="PAH7"/>
      <c r="PAI7"/>
      <c r="PAJ7"/>
      <c r="PAK7"/>
      <c r="PAL7"/>
      <c r="PAM7"/>
      <c r="PAN7"/>
      <c r="PAO7"/>
      <c r="PAP7"/>
      <c r="PAQ7"/>
      <c r="PAR7"/>
      <c r="PAS7"/>
      <c r="PAT7"/>
      <c r="PAU7"/>
      <c r="PAV7"/>
      <c r="PAW7"/>
      <c r="PAX7"/>
      <c r="PAY7"/>
      <c r="PAZ7"/>
      <c r="PBA7"/>
      <c r="PBB7"/>
      <c r="PBC7"/>
      <c r="PBD7"/>
      <c r="PBE7"/>
      <c r="PBF7"/>
      <c r="PBG7"/>
      <c r="PBH7"/>
      <c r="PBI7"/>
      <c r="PBJ7"/>
      <c r="PBK7"/>
      <c r="PBL7"/>
      <c r="PBM7"/>
      <c r="PBN7"/>
      <c r="PBO7"/>
      <c r="PBP7"/>
      <c r="PBQ7"/>
      <c r="PBR7"/>
      <c r="PBS7"/>
      <c r="PBT7"/>
      <c r="PBU7"/>
      <c r="PBV7"/>
      <c r="PBW7"/>
      <c r="PBX7"/>
      <c r="PBY7"/>
      <c r="PBZ7"/>
      <c r="PCA7"/>
      <c r="PCB7"/>
      <c r="PCC7"/>
      <c r="PCD7"/>
      <c r="PCE7"/>
      <c r="PCF7"/>
      <c r="PCG7"/>
      <c r="PCH7"/>
      <c r="PCI7"/>
      <c r="PCJ7"/>
      <c r="PCK7"/>
      <c r="PCL7"/>
      <c r="PCM7"/>
      <c r="PCN7"/>
      <c r="PCO7"/>
      <c r="PCP7"/>
      <c r="PCQ7"/>
      <c r="PCR7"/>
      <c r="PCS7"/>
      <c r="PCT7"/>
      <c r="PCU7"/>
      <c r="PCV7"/>
      <c r="PCW7"/>
      <c r="PCX7"/>
      <c r="PCY7"/>
      <c r="PCZ7"/>
      <c r="PDA7"/>
      <c r="PDB7"/>
      <c r="PDC7"/>
      <c r="PDD7"/>
      <c r="PDE7"/>
      <c r="PDF7"/>
      <c r="PDG7"/>
      <c r="PDH7"/>
      <c r="PDI7"/>
      <c r="PDJ7"/>
      <c r="PDK7"/>
      <c r="PDL7"/>
      <c r="PDM7"/>
      <c r="PDN7"/>
      <c r="PDO7"/>
      <c r="PDP7"/>
      <c r="PDQ7"/>
      <c r="PDR7"/>
      <c r="PDS7"/>
      <c r="PDT7"/>
      <c r="PDU7"/>
      <c r="PDV7"/>
      <c r="PDW7"/>
      <c r="PDX7"/>
      <c r="PDY7"/>
      <c r="PDZ7"/>
      <c r="PEA7"/>
      <c r="PEB7"/>
      <c r="PEC7"/>
      <c r="PED7"/>
      <c r="PEE7"/>
      <c r="PEF7"/>
      <c r="PEG7"/>
      <c r="PEH7"/>
      <c r="PEI7"/>
      <c r="PEJ7"/>
      <c r="PEK7"/>
      <c r="PEL7"/>
      <c r="PEM7"/>
      <c r="PEN7"/>
      <c r="PEO7"/>
      <c r="PEP7"/>
      <c r="PEQ7"/>
      <c r="PER7"/>
      <c r="PES7"/>
      <c r="PET7"/>
      <c r="PEU7"/>
      <c r="PEV7"/>
      <c r="PEW7"/>
      <c r="PEX7"/>
      <c r="PEY7"/>
      <c r="PEZ7"/>
      <c r="PFA7"/>
      <c r="PFB7"/>
      <c r="PFC7"/>
      <c r="PFD7"/>
      <c r="PFE7"/>
      <c r="PFF7"/>
      <c r="PFG7"/>
      <c r="PFH7"/>
      <c r="PFI7"/>
      <c r="PFJ7"/>
      <c r="PFK7"/>
      <c r="PFL7"/>
      <c r="PFM7"/>
      <c r="PFN7"/>
      <c r="PFO7"/>
      <c r="PFP7"/>
      <c r="PFQ7"/>
      <c r="PFR7"/>
      <c r="PFS7"/>
      <c r="PFT7"/>
      <c r="PFU7"/>
      <c r="PFV7"/>
      <c r="PFW7"/>
      <c r="PFX7"/>
      <c r="PFY7"/>
      <c r="PFZ7"/>
      <c r="PGA7"/>
      <c r="PGB7"/>
      <c r="PGC7"/>
      <c r="PGD7"/>
      <c r="PGE7"/>
      <c r="PGF7"/>
      <c r="PGG7"/>
      <c r="PGH7"/>
      <c r="PGI7"/>
      <c r="PGJ7"/>
      <c r="PGK7"/>
      <c r="PGL7"/>
      <c r="PGM7"/>
      <c r="PGN7"/>
      <c r="PGO7"/>
      <c r="PGP7"/>
      <c r="PGQ7"/>
      <c r="PGR7"/>
      <c r="PGS7"/>
      <c r="PGT7"/>
      <c r="PGU7"/>
      <c r="PGV7"/>
      <c r="PGW7"/>
      <c r="PGX7"/>
      <c r="PGY7"/>
      <c r="PGZ7"/>
      <c r="PHA7"/>
      <c r="PHB7"/>
      <c r="PHC7"/>
      <c r="PHD7"/>
      <c r="PHE7"/>
      <c r="PHF7"/>
      <c r="PHG7"/>
      <c r="PHH7"/>
      <c r="PHI7"/>
      <c r="PHJ7"/>
      <c r="PHK7"/>
      <c r="PHL7"/>
      <c r="PHM7"/>
      <c r="PHN7"/>
      <c r="PHO7"/>
      <c r="PHP7"/>
      <c r="PHQ7"/>
      <c r="PHR7"/>
      <c r="PHS7"/>
      <c r="PHT7"/>
      <c r="PHU7"/>
      <c r="PHV7"/>
      <c r="PHW7"/>
      <c r="PHX7"/>
      <c r="PHY7"/>
      <c r="PHZ7"/>
      <c r="PIA7"/>
      <c r="PIB7"/>
      <c r="PIC7"/>
      <c r="PID7"/>
      <c r="PIE7"/>
      <c r="PIF7"/>
      <c r="PIG7"/>
      <c r="PIH7"/>
      <c r="PII7"/>
      <c r="PIJ7"/>
      <c r="PIK7"/>
      <c r="PIL7"/>
      <c r="PIM7"/>
      <c r="PIN7"/>
      <c r="PIO7"/>
      <c r="PIP7"/>
      <c r="PIQ7"/>
      <c r="PIR7"/>
      <c r="PIS7"/>
      <c r="PIT7"/>
      <c r="PIU7"/>
      <c r="PIV7"/>
      <c r="PIW7"/>
      <c r="PIX7"/>
      <c r="PIY7"/>
      <c r="PIZ7"/>
      <c r="PJA7"/>
      <c r="PJB7"/>
      <c r="PJC7"/>
      <c r="PJD7"/>
      <c r="PJE7"/>
      <c r="PJF7"/>
      <c r="PJG7"/>
      <c r="PJH7"/>
      <c r="PJI7"/>
      <c r="PJJ7"/>
      <c r="PJK7"/>
      <c r="PJL7"/>
      <c r="PJM7"/>
      <c r="PJN7"/>
      <c r="PJO7"/>
      <c r="PJP7"/>
      <c r="PJQ7"/>
      <c r="PJR7"/>
      <c r="PJS7"/>
      <c r="PJT7"/>
      <c r="PJU7"/>
      <c r="PJV7"/>
      <c r="PJW7"/>
      <c r="PJX7"/>
      <c r="PJY7"/>
      <c r="PJZ7"/>
      <c r="PKA7"/>
      <c r="PKB7"/>
      <c r="PKC7"/>
      <c r="PKD7"/>
      <c r="PKE7"/>
      <c r="PKF7"/>
      <c r="PKG7"/>
      <c r="PKH7"/>
      <c r="PKI7"/>
      <c r="PKJ7"/>
      <c r="PKK7"/>
      <c r="PKL7"/>
      <c r="PKM7"/>
      <c r="PKN7"/>
      <c r="PKO7"/>
      <c r="PKP7"/>
      <c r="PKQ7"/>
      <c r="PKR7"/>
      <c r="PKS7"/>
      <c r="PKT7"/>
      <c r="PKU7"/>
      <c r="PKV7"/>
      <c r="PKW7"/>
      <c r="PKX7"/>
      <c r="PKY7"/>
      <c r="PKZ7"/>
      <c r="PLA7"/>
      <c r="PLB7"/>
      <c r="PLC7"/>
      <c r="PLD7"/>
      <c r="PLE7"/>
      <c r="PLF7"/>
      <c r="PLG7"/>
      <c r="PLH7"/>
      <c r="PLI7"/>
      <c r="PLJ7"/>
      <c r="PLK7"/>
      <c r="PLL7"/>
      <c r="PLM7"/>
      <c r="PLN7"/>
      <c r="PLO7"/>
      <c r="PLP7"/>
      <c r="PLQ7"/>
      <c r="PLR7"/>
      <c r="PLS7"/>
      <c r="PLT7"/>
      <c r="PLU7"/>
      <c r="PLV7"/>
      <c r="PLW7"/>
      <c r="PLX7"/>
      <c r="PLY7"/>
      <c r="PLZ7"/>
      <c r="PMA7"/>
      <c r="PMB7"/>
      <c r="PMC7"/>
      <c r="PMD7"/>
      <c r="PME7"/>
      <c r="PMF7"/>
      <c r="PMG7"/>
      <c r="PMH7"/>
      <c r="PMI7"/>
      <c r="PMJ7"/>
      <c r="PMK7"/>
      <c r="PML7"/>
      <c r="PMM7"/>
      <c r="PMN7"/>
      <c r="PMO7"/>
      <c r="PMP7"/>
      <c r="PMQ7"/>
      <c r="PMR7"/>
      <c r="PMS7"/>
      <c r="PMT7"/>
      <c r="PMU7"/>
      <c r="PMV7"/>
      <c r="PMW7"/>
      <c r="PMX7"/>
      <c r="PMY7"/>
      <c r="PMZ7"/>
      <c r="PNA7"/>
      <c r="PNB7"/>
      <c r="PNC7"/>
      <c r="PND7"/>
      <c r="PNE7"/>
      <c r="PNF7"/>
      <c r="PNG7"/>
      <c r="PNH7"/>
      <c r="PNI7"/>
      <c r="PNJ7"/>
      <c r="PNK7"/>
      <c r="PNL7"/>
      <c r="PNM7"/>
      <c r="PNN7"/>
      <c r="PNO7"/>
      <c r="PNP7"/>
      <c r="PNQ7"/>
      <c r="PNR7"/>
      <c r="PNS7"/>
      <c r="PNT7"/>
      <c r="PNU7"/>
      <c r="PNV7"/>
      <c r="PNW7"/>
      <c r="PNX7"/>
      <c r="PNY7"/>
      <c r="PNZ7"/>
      <c r="POA7"/>
      <c r="POB7"/>
      <c r="POC7"/>
      <c r="POD7"/>
      <c r="POE7"/>
      <c r="POF7"/>
      <c r="POG7"/>
      <c r="POH7"/>
      <c r="POI7"/>
      <c r="POJ7"/>
      <c r="POK7"/>
      <c r="POL7"/>
      <c r="POM7"/>
      <c r="PON7"/>
      <c r="POO7"/>
      <c r="POP7"/>
      <c r="POQ7"/>
      <c r="POR7"/>
      <c r="POS7"/>
      <c r="POT7"/>
      <c r="POU7"/>
      <c r="POV7"/>
      <c r="POW7"/>
      <c r="POX7"/>
      <c r="POY7"/>
      <c r="POZ7"/>
      <c r="PPA7"/>
      <c r="PPB7"/>
      <c r="PPC7"/>
      <c r="PPD7"/>
      <c r="PPE7"/>
      <c r="PPF7"/>
      <c r="PPG7"/>
      <c r="PPH7"/>
      <c r="PPI7"/>
      <c r="PPJ7"/>
      <c r="PPK7"/>
      <c r="PPL7"/>
      <c r="PPM7"/>
      <c r="PPN7"/>
      <c r="PPO7"/>
      <c r="PPP7"/>
      <c r="PPQ7"/>
      <c r="PPR7"/>
      <c r="PPS7"/>
      <c r="PPT7"/>
      <c r="PPU7"/>
      <c r="PPV7"/>
      <c r="PPW7"/>
      <c r="PPX7"/>
      <c r="PPY7"/>
      <c r="PPZ7"/>
      <c r="PQA7"/>
      <c r="PQB7"/>
      <c r="PQC7"/>
      <c r="PQD7"/>
      <c r="PQE7"/>
      <c r="PQF7"/>
      <c r="PQG7"/>
      <c r="PQH7"/>
      <c r="PQI7"/>
      <c r="PQJ7"/>
      <c r="PQK7"/>
      <c r="PQL7"/>
      <c r="PQM7"/>
      <c r="PQN7"/>
      <c r="PQO7"/>
      <c r="PQP7"/>
      <c r="PQQ7"/>
      <c r="PQR7"/>
      <c r="PQS7"/>
      <c r="PQT7"/>
      <c r="PQU7"/>
      <c r="PQV7"/>
      <c r="PQW7"/>
      <c r="PQX7"/>
      <c r="PQY7"/>
      <c r="PQZ7"/>
      <c r="PRA7"/>
      <c r="PRB7"/>
      <c r="PRC7"/>
      <c r="PRD7"/>
      <c r="PRE7"/>
      <c r="PRF7"/>
      <c r="PRG7"/>
      <c r="PRH7"/>
      <c r="PRI7"/>
      <c r="PRJ7"/>
      <c r="PRK7"/>
      <c r="PRL7"/>
      <c r="PRM7"/>
      <c r="PRN7"/>
      <c r="PRO7"/>
      <c r="PRP7"/>
      <c r="PRQ7"/>
      <c r="PRR7"/>
      <c r="PRS7"/>
      <c r="PRT7"/>
      <c r="PRU7"/>
      <c r="PRV7"/>
      <c r="PRW7"/>
      <c r="PRX7"/>
      <c r="PRY7"/>
      <c r="PRZ7"/>
      <c r="PSA7"/>
      <c r="PSB7"/>
      <c r="PSC7"/>
      <c r="PSD7"/>
      <c r="PSE7"/>
      <c r="PSF7"/>
      <c r="PSG7"/>
      <c r="PSH7"/>
      <c r="PSI7"/>
      <c r="PSJ7"/>
      <c r="PSK7"/>
      <c r="PSL7"/>
      <c r="PSM7"/>
      <c r="PSN7"/>
      <c r="PSO7"/>
      <c r="PSP7"/>
      <c r="PSQ7"/>
      <c r="PSR7"/>
      <c r="PSS7"/>
      <c r="PST7"/>
      <c r="PSU7"/>
      <c r="PSV7"/>
      <c r="PSW7"/>
      <c r="PSX7"/>
      <c r="PSY7"/>
      <c r="PSZ7"/>
      <c r="PTA7"/>
      <c r="PTB7"/>
      <c r="PTC7"/>
      <c r="PTD7"/>
      <c r="PTE7"/>
      <c r="PTF7"/>
      <c r="PTG7"/>
      <c r="PTH7"/>
      <c r="PTI7"/>
      <c r="PTJ7"/>
      <c r="PTK7"/>
      <c r="PTL7"/>
      <c r="PTM7"/>
      <c r="PTN7"/>
      <c r="PTO7"/>
      <c r="PTP7"/>
      <c r="PTQ7"/>
      <c r="PTR7"/>
      <c r="PTS7"/>
      <c r="PTT7"/>
      <c r="PTU7"/>
      <c r="PTV7"/>
      <c r="PTW7"/>
      <c r="PTX7"/>
      <c r="PTY7"/>
      <c r="PTZ7"/>
      <c r="PUA7"/>
      <c r="PUB7"/>
      <c r="PUC7"/>
      <c r="PUD7"/>
      <c r="PUE7"/>
      <c r="PUF7"/>
      <c r="PUG7"/>
      <c r="PUH7"/>
      <c r="PUI7"/>
      <c r="PUJ7"/>
      <c r="PUK7"/>
      <c r="PUL7"/>
      <c r="PUM7"/>
      <c r="PUN7"/>
      <c r="PUO7"/>
      <c r="PUP7"/>
      <c r="PUQ7"/>
      <c r="PUR7"/>
      <c r="PUS7"/>
      <c r="PUT7"/>
      <c r="PUU7"/>
      <c r="PUV7"/>
      <c r="PUW7"/>
      <c r="PUX7"/>
      <c r="PUY7"/>
      <c r="PUZ7"/>
      <c r="PVA7"/>
      <c r="PVB7"/>
      <c r="PVC7"/>
      <c r="PVD7"/>
      <c r="PVE7"/>
      <c r="PVF7"/>
      <c r="PVG7"/>
      <c r="PVH7"/>
      <c r="PVI7"/>
      <c r="PVJ7"/>
      <c r="PVK7"/>
      <c r="PVL7"/>
      <c r="PVM7"/>
      <c r="PVN7"/>
      <c r="PVO7"/>
      <c r="PVP7"/>
      <c r="PVQ7"/>
      <c r="PVR7"/>
      <c r="PVS7"/>
      <c r="PVT7"/>
      <c r="PVU7"/>
      <c r="PVV7"/>
      <c r="PVW7"/>
      <c r="PVX7"/>
      <c r="PVY7"/>
      <c r="PVZ7"/>
      <c r="PWA7"/>
      <c r="PWB7"/>
      <c r="PWC7"/>
      <c r="PWD7"/>
      <c r="PWE7"/>
      <c r="PWF7"/>
      <c r="PWG7"/>
      <c r="PWH7"/>
      <c r="PWI7"/>
      <c r="PWJ7"/>
      <c r="PWK7"/>
      <c r="PWL7"/>
      <c r="PWM7"/>
      <c r="PWN7"/>
      <c r="PWO7"/>
      <c r="PWP7"/>
      <c r="PWQ7"/>
      <c r="PWR7"/>
      <c r="PWS7"/>
      <c r="PWT7"/>
      <c r="PWU7"/>
      <c r="PWV7"/>
      <c r="PWW7"/>
      <c r="PWX7"/>
      <c r="PWY7"/>
      <c r="PWZ7"/>
      <c r="PXA7"/>
      <c r="PXB7"/>
      <c r="PXC7"/>
      <c r="PXD7"/>
      <c r="PXE7"/>
      <c r="PXF7"/>
      <c r="PXG7"/>
      <c r="PXH7"/>
      <c r="PXI7"/>
      <c r="PXJ7"/>
      <c r="PXK7"/>
      <c r="PXL7"/>
      <c r="PXM7"/>
      <c r="PXN7"/>
      <c r="PXO7"/>
      <c r="PXP7"/>
      <c r="PXQ7"/>
      <c r="PXR7"/>
      <c r="PXS7"/>
      <c r="PXT7"/>
      <c r="PXU7"/>
      <c r="PXV7"/>
      <c r="PXW7"/>
      <c r="PXX7"/>
      <c r="PXY7"/>
      <c r="PXZ7"/>
      <c r="PYA7"/>
      <c r="PYB7"/>
      <c r="PYC7"/>
      <c r="PYD7"/>
      <c r="PYE7"/>
      <c r="PYF7"/>
      <c r="PYG7"/>
      <c r="PYH7"/>
      <c r="PYI7"/>
      <c r="PYJ7"/>
      <c r="PYK7"/>
      <c r="PYL7"/>
      <c r="PYM7"/>
      <c r="PYN7"/>
      <c r="PYO7"/>
      <c r="PYP7"/>
      <c r="PYQ7"/>
      <c r="PYR7"/>
      <c r="PYS7"/>
      <c r="PYT7"/>
      <c r="PYU7"/>
      <c r="PYV7"/>
      <c r="PYW7"/>
      <c r="PYX7"/>
      <c r="PYY7"/>
      <c r="PYZ7"/>
      <c r="PZA7"/>
      <c r="PZB7"/>
      <c r="PZC7"/>
      <c r="PZD7"/>
      <c r="PZE7"/>
      <c r="PZF7"/>
      <c r="PZG7"/>
      <c r="PZH7"/>
      <c r="PZI7"/>
      <c r="PZJ7"/>
      <c r="PZK7"/>
      <c r="PZL7"/>
      <c r="PZM7"/>
      <c r="PZN7"/>
      <c r="PZO7"/>
      <c r="PZP7"/>
      <c r="PZQ7"/>
      <c r="PZR7"/>
      <c r="PZS7"/>
      <c r="PZT7"/>
      <c r="PZU7"/>
      <c r="PZV7"/>
      <c r="PZW7"/>
      <c r="PZX7"/>
      <c r="PZY7"/>
      <c r="PZZ7"/>
      <c r="QAA7"/>
      <c r="QAB7"/>
      <c r="QAC7"/>
      <c r="QAD7"/>
      <c r="QAE7"/>
      <c r="QAF7"/>
      <c r="QAG7"/>
      <c r="QAH7"/>
      <c r="QAI7"/>
      <c r="QAJ7"/>
      <c r="QAK7"/>
      <c r="QAL7"/>
      <c r="QAM7"/>
      <c r="QAN7"/>
      <c r="QAO7"/>
      <c r="QAP7"/>
      <c r="QAQ7"/>
      <c r="QAR7"/>
      <c r="QAS7"/>
      <c r="QAT7"/>
      <c r="QAU7"/>
      <c r="QAV7"/>
      <c r="QAW7"/>
      <c r="QAX7"/>
      <c r="QAY7"/>
      <c r="QAZ7"/>
      <c r="QBA7"/>
      <c r="QBB7"/>
      <c r="QBC7"/>
      <c r="QBD7"/>
      <c r="QBE7"/>
      <c r="QBF7"/>
      <c r="QBG7"/>
      <c r="QBH7"/>
      <c r="QBI7"/>
      <c r="QBJ7"/>
      <c r="QBK7"/>
      <c r="QBL7"/>
      <c r="QBM7"/>
      <c r="QBN7"/>
      <c r="QBO7"/>
      <c r="QBP7"/>
      <c r="QBQ7"/>
      <c r="QBR7"/>
      <c r="QBS7"/>
      <c r="QBT7"/>
      <c r="QBU7"/>
      <c r="QBV7"/>
      <c r="QBW7"/>
      <c r="QBX7"/>
      <c r="QBY7"/>
      <c r="QBZ7"/>
      <c r="QCA7"/>
      <c r="QCB7"/>
      <c r="QCC7"/>
      <c r="QCD7"/>
      <c r="QCE7"/>
      <c r="QCF7"/>
      <c r="QCG7"/>
      <c r="QCH7"/>
      <c r="QCI7"/>
      <c r="QCJ7"/>
      <c r="QCK7"/>
      <c r="QCL7"/>
      <c r="QCM7"/>
      <c r="QCN7"/>
      <c r="QCO7"/>
      <c r="QCP7"/>
      <c r="QCQ7"/>
      <c r="QCR7"/>
      <c r="QCS7"/>
      <c r="QCT7"/>
      <c r="QCU7"/>
      <c r="QCV7"/>
      <c r="QCW7"/>
      <c r="QCX7"/>
      <c r="QCY7"/>
      <c r="QCZ7"/>
      <c r="QDA7"/>
      <c r="QDB7"/>
      <c r="QDC7"/>
      <c r="QDD7"/>
      <c r="QDE7"/>
      <c r="QDF7"/>
      <c r="QDG7"/>
      <c r="QDH7"/>
      <c r="QDI7"/>
      <c r="QDJ7"/>
      <c r="QDK7"/>
      <c r="QDL7"/>
      <c r="QDM7"/>
      <c r="QDN7"/>
      <c r="QDO7"/>
      <c r="QDP7"/>
      <c r="QDQ7"/>
      <c r="QDR7"/>
      <c r="QDS7"/>
      <c r="QDT7"/>
      <c r="QDU7"/>
      <c r="QDV7"/>
      <c r="QDW7"/>
      <c r="QDX7"/>
      <c r="QDY7"/>
      <c r="QDZ7"/>
      <c r="QEA7"/>
      <c r="QEB7"/>
      <c r="QEC7"/>
      <c r="QED7"/>
      <c r="QEE7"/>
      <c r="QEF7"/>
      <c r="QEG7"/>
      <c r="QEH7"/>
      <c r="QEI7"/>
      <c r="QEJ7"/>
      <c r="QEK7"/>
      <c r="QEL7"/>
      <c r="QEM7"/>
      <c r="QEN7"/>
      <c r="QEO7"/>
      <c r="QEP7"/>
      <c r="QEQ7"/>
      <c r="QER7"/>
      <c r="QES7"/>
      <c r="QET7"/>
      <c r="QEU7"/>
      <c r="QEV7"/>
      <c r="QEW7"/>
      <c r="QEX7"/>
      <c r="QEY7"/>
      <c r="QEZ7"/>
      <c r="QFA7"/>
      <c r="QFB7"/>
      <c r="QFC7"/>
      <c r="QFD7"/>
      <c r="QFE7"/>
      <c r="QFF7"/>
      <c r="QFG7"/>
      <c r="QFH7"/>
      <c r="QFI7"/>
      <c r="QFJ7"/>
      <c r="QFK7"/>
      <c r="QFL7"/>
      <c r="QFM7"/>
      <c r="QFN7"/>
      <c r="QFO7"/>
      <c r="QFP7"/>
      <c r="QFQ7"/>
      <c r="QFR7"/>
      <c r="QFS7"/>
      <c r="QFT7"/>
      <c r="QFU7"/>
      <c r="QFV7"/>
      <c r="QFW7"/>
      <c r="QFX7"/>
      <c r="QFY7"/>
      <c r="QFZ7"/>
      <c r="QGA7"/>
      <c r="QGB7"/>
      <c r="QGC7"/>
      <c r="QGD7"/>
      <c r="QGE7"/>
      <c r="QGF7"/>
      <c r="QGG7"/>
      <c r="QGH7"/>
      <c r="QGI7"/>
      <c r="QGJ7"/>
      <c r="QGK7"/>
      <c r="QGL7"/>
      <c r="QGM7"/>
      <c r="QGN7"/>
      <c r="QGO7"/>
      <c r="QGP7"/>
      <c r="QGQ7"/>
      <c r="QGR7"/>
      <c r="QGS7"/>
      <c r="QGT7"/>
      <c r="QGU7"/>
      <c r="QGV7"/>
      <c r="QGW7"/>
      <c r="QGX7"/>
      <c r="QGY7"/>
      <c r="QGZ7"/>
      <c r="QHA7"/>
      <c r="QHB7"/>
      <c r="QHC7"/>
      <c r="QHD7"/>
      <c r="QHE7"/>
      <c r="QHF7"/>
      <c r="QHG7"/>
      <c r="QHH7"/>
      <c r="QHI7"/>
      <c r="QHJ7"/>
      <c r="QHK7"/>
      <c r="QHL7"/>
      <c r="QHM7"/>
      <c r="QHN7"/>
      <c r="QHO7"/>
      <c r="QHP7"/>
      <c r="QHQ7"/>
      <c r="QHR7"/>
      <c r="QHS7"/>
      <c r="QHT7"/>
      <c r="QHU7"/>
      <c r="QHV7"/>
      <c r="QHW7"/>
      <c r="QHX7"/>
      <c r="QHY7"/>
      <c r="QHZ7"/>
      <c r="QIA7"/>
      <c r="QIB7"/>
      <c r="QIC7"/>
      <c r="QID7"/>
      <c r="QIE7"/>
      <c r="QIF7"/>
      <c r="QIG7"/>
      <c r="QIH7"/>
      <c r="QII7"/>
      <c r="QIJ7"/>
      <c r="QIK7"/>
      <c r="QIL7"/>
      <c r="QIM7"/>
      <c r="QIN7"/>
      <c r="QIO7"/>
      <c r="QIP7"/>
      <c r="QIQ7"/>
      <c r="QIR7"/>
      <c r="QIS7"/>
      <c r="QIT7"/>
      <c r="QIU7"/>
      <c r="QIV7"/>
      <c r="QIW7"/>
      <c r="QIX7"/>
      <c r="QIY7"/>
      <c r="QIZ7"/>
      <c r="QJA7"/>
      <c r="QJB7"/>
      <c r="QJC7"/>
      <c r="QJD7"/>
      <c r="QJE7"/>
      <c r="QJF7"/>
      <c r="QJG7"/>
      <c r="QJH7"/>
      <c r="QJI7"/>
      <c r="QJJ7"/>
      <c r="QJK7"/>
      <c r="QJL7"/>
      <c r="QJM7"/>
      <c r="QJN7"/>
      <c r="QJO7"/>
      <c r="QJP7"/>
      <c r="QJQ7"/>
      <c r="QJR7"/>
      <c r="QJS7"/>
      <c r="QJT7"/>
      <c r="QJU7"/>
      <c r="QJV7"/>
      <c r="QJW7"/>
      <c r="QJX7"/>
      <c r="QJY7"/>
      <c r="QJZ7"/>
      <c r="QKA7"/>
      <c r="QKB7"/>
      <c r="QKC7"/>
      <c r="QKD7"/>
      <c r="QKE7"/>
      <c r="QKF7"/>
      <c r="QKG7"/>
      <c r="QKH7"/>
      <c r="QKI7"/>
      <c r="QKJ7"/>
      <c r="QKK7"/>
      <c r="QKL7"/>
      <c r="QKM7"/>
      <c r="QKN7"/>
      <c r="QKO7"/>
      <c r="QKP7"/>
      <c r="QKQ7"/>
      <c r="QKR7"/>
      <c r="QKS7"/>
      <c r="QKT7"/>
      <c r="QKU7"/>
      <c r="QKV7"/>
      <c r="QKW7"/>
      <c r="QKX7"/>
      <c r="QKY7"/>
      <c r="QKZ7"/>
      <c r="QLA7"/>
      <c r="QLB7"/>
      <c r="QLC7"/>
      <c r="QLD7"/>
      <c r="QLE7"/>
      <c r="QLF7"/>
      <c r="QLG7"/>
      <c r="QLH7"/>
      <c r="QLI7"/>
      <c r="QLJ7"/>
      <c r="QLK7"/>
      <c r="QLL7"/>
      <c r="QLM7"/>
      <c r="QLN7"/>
      <c r="QLO7"/>
      <c r="QLP7"/>
      <c r="QLQ7"/>
      <c r="QLR7"/>
      <c r="QLS7"/>
      <c r="QLT7"/>
      <c r="QLU7"/>
      <c r="QLV7"/>
      <c r="QLW7"/>
      <c r="QLX7"/>
      <c r="QLY7"/>
      <c r="QLZ7"/>
      <c r="QMA7"/>
      <c r="QMB7"/>
      <c r="QMC7"/>
      <c r="QMD7"/>
      <c r="QME7"/>
      <c r="QMF7"/>
      <c r="QMG7"/>
      <c r="QMH7"/>
      <c r="QMI7"/>
      <c r="QMJ7"/>
      <c r="QMK7"/>
      <c r="QML7"/>
      <c r="QMM7"/>
      <c r="QMN7"/>
      <c r="QMO7"/>
      <c r="QMP7"/>
      <c r="QMQ7"/>
      <c r="QMR7"/>
      <c r="QMS7"/>
      <c r="QMT7"/>
      <c r="QMU7"/>
      <c r="QMV7"/>
      <c r="QMW7"/>
      <c r="QMX7"/>
      <c r="QMY7"/>
      <c r="QMZ7"/>
      <c r="QNA7"/>
      <c r="QNB7"/>
      <c r="QNC7"/>
      <c r="QND7"/>
      <c r="QNE7"/>
      <c r="QNF7"/>
      <c r="QNG7"/>
      <c r="QNH7"/>
      <c r="QNI7"/>
      <c r="QNJ7"/>
      <c r="QNK7"/>
      <c r="QNL7"/>
      <c r="QNM7"/>
      <c r="QNN7"/>
      <c r="QNO7"/>
      <c r="QNP7"/>
      <c r="QNQ7"/>
      <c r="QNR7"/>
      <c r="QNS7"/>
      <c r="QNT7"/>
      <c r="QNU7"/>
      <c r="QNV7"/>
      <c r="QNW7"/>
      <c r="QNX7"/>
      <c r="QNY7"/>
      <c r="QNZ7"/>
      <c r="QOA7"/>
      <c r="QOB7"/>
      <c r="QOC7"/>
      <c r="QOD7"/>
      <c r="QOE7"/>
      <c r="QOF7"/>
      <c r="QOG7"/>
      <c r="QOH7"/>
      <c r="QOI7"/>
      <c r="QOJ7"/>
      <c r="QOK7"/>
      <c r="QOL7"/>
      <c r="QOM7"/>
      <c r="QON7"/>
      <c r="QOO7"/>
      <c r="QOP7"/>
      <c r="QOQ7"/>
      <c r="QOR7"/>
      <c r="QOS7"/>
      <c r="QOT7"/>
      <c r="QOU7"/>
      <c r="QOV7"/>
      <c r="QOW7"/>
      <c r="QOX7"/>
      <c r="QOY7"/>
      <c r="QOZ7"/>
      <c r="QPA7"/>
      <c r="QPB7"/>
      <c r="QPC7"/>
      <c r="QPD7"/>
      <c r="QPE7"/>
      <c r="QPF7"/>
      <c r="QPG7"/>
      <c r="QPH7"/>
      <c r="QPI7"/>
      <c r="QPJ7"/>
      <c r="QPK7"/>
      <c r="QPL7"/>
      <c r="QPM7"/>
      <c r="QPN7"/>
      <c r="QPO7"/>
      <c r="QPP7"/>
      <c r="QPQ7"/>
      <c r="QPR7"/>
      <c r="QPS7"/>
      <c r="QPT7"/>
      <c r="QPU7"/>
      <c r="QPV7"/>
      <c r="QPW7"/>
      <c r="QPX7"/>
      <c r="QPY7"/>
      <c r="QPZ7"/>
      <c r="QQA7"/>
      <c r="QQB7"/>
      <c r="QQC7"/>
      <c r="QQD7"/>
      <c r="QQE7"/>
      <c r="QQF7"/>
      <c r="QQG7"/>
      <c r="QQH7"/>
      <c r="QQI7"/>
      <c r="QQJ7"/>
      <c r="QQK7"/>
      <c r="QQL7"/>
      <c r="QQM7"/>
      <c r="QQN7"/>
      <c r="QQO7"/>
      <c r="QQP7"/>
      <c r="QQQ7"/>
      <c r="QQR7"/>
      <c r="QQS7"/>
      <c r="QQT7"/>
      <c r="QQU7"/>
      <c r="QQV7"/>
      <c r="QQW7"/>
      <c r="QQX7"/>
      <c r="QQY7"/>
      <c r="QQZ7"/>
      <c r="QRA7"/>
      <c r="QRB7"/>
      <c r="QRC7"/>
      <c r="QRD7"/>
      <c r="QRE7"/>
      <c r="QRF7"/>
      <c r="QRG7"/>
      <c r="QRH7"/>
      <c r="QRI7"/>
      <c r="QRJ7"/>
      <c r="QRK7"/>
      <c r="QRL7"/>
      <c r="QRM7"/>
      <c r="QRN7"/>
      <c r="QRO7"/>
      <c r="QRP7"/>
      <c r="QRQ7"/>
      <c r="QRR7"/>
      <c r="QRS7"/>
      <c r="QRT7"/>
      <c r="QRU7"/>
      <c r="QRV7"/>
      <c r="QRW7"/>
      <c r="QRX7"/>
      <c r="QRY7"/>
      <c r="QRZ7"/>
      <c r="QSA7"/>
      <c r="QSB7"/>
      <c r="QSC7"/>
      <c r="QSD7"/>
      <c r="QSE7"/>
      <c r="QSF7"/>
      <c r="QSG7"/>
      <c r="QSH7"/>
      <c r="QSI7"/>
      <c r="QSJ7"/>
      <c r="QSK7"/>
      <c r="QSL7"/>
      <c r="QSM7"/>
      <c r="QSN7"/>
      <c r="QSO7"/>
      <c r="QSP7"/>
      <c r="QSQ7"/>
      <c r="QSR7"/>
      <c r="QSS7"/>
      <c r="QST7"/>
      <c r="QSU7"/>
      <c r="QSV7"/>
      <c r="QSW7"/>
      <c r="QSX7"/>
      <c r="QSY7"/>
      <c r="QSZ7"/>
      <c r="QTA7"/>
      <c r="QTB7"/>
      <c r="QTC7"/>
      <c r="QTD7"/>
      <c r="QTE7"/>
      <c r="QTF7"/>
      <c r="QTG7"/>
      <c r="QTH7"/>
      <c r="QTI7"/>
      <c r="QTJ7"/>
      <c r="QTK7"/>
      <c r="QTL7"/>
      <c r="QTM7"/>
      <c r="QTN7"/>
      <c r="QTO7"/>
      <c r="QTP7"/>
      <c r="QTQ7"/>
      <c r="QTR7"/>
      <c r="QTS7"/>
      <c r="QTT7"/>
      <c r="QTU7"/>
      <c r="QTV7"/>
      <c r="QTW7"/>
      <c r="QTX7"/>
      <c r="QTY7"/>
      <c r="QTZ7"/>
      <c r="QUA7"/>
      <c r="QUB7"/>
      <c r="QUC7"/>
      <c r="QUD7"/>
      <c r="QUE7"/>
      <c r="QUF7"/>
      <c r="QUG7"/>
      <c r="QUH7"/>
      <c r="QUI7"/>
      <c r="QUJ7"/>
      <c r="QUK7"/>
      <c r="QUL7"/>
      <c r="QUM7"/>
      <c r="QUN7"/>
      <c r="QUO7"/>
      <c r="QUP7"/>
      <c r="QUQ7"/>
      <c r="QUR7"/>
      <c r="QUS7"/>
      <c r="QUT7"/>
      <c r="QUU7"/>
      <c r="QUV7"/>
      <c r="QUW7"/>
      <c r="QUX7"/>
      <c r="QUY7"/>
      <c r="QUZ7"/>
      <c r="QVA7"/>
      <c r="QVB7"/>
      <c r="QVC7"/>
      <c r="QVD7"/>
      <c r="QVE7"/>
      <c r="QVF7"/>
      <c r="QVG7"/>
      <c r="QVH7"/>
      <c r="QVI7"/>
      <c r="QVJ7"/>
      <c r="QVK7"/>
      <c r="QVL7"/>
      <c r="QVM7"/>
      <c r="QVN7"/>
      <c r="QVO7"/>
      <c r="QVP7"/>
      <c r="QVQ7"/>
      <c r="QVR7"/>
      <c r="QVS7"/>
      <c r="QVT7"/>
      <c r="QVU7"/>
      <c r="QVV7"/>
      <c r="QVW7"/>
      <c r="QVX7"/>
      <c r="QVY7"/>
      <c r="QVZ7"/>
      <c r="QWA7"/>
      <c r="QWB7"/>
      <c r="QWC7"/>
      <c r="QWD7"/>
      <c r="QWE7"/>
      <c r="QWF7"/>
      <c r="QWG7"/>
      <c r="QWH7"/>
      <c r="QWI7"/>
      <c r="QWJ7"/>
      <c r="QWK7"/>
      <c r="QWL7"/>
      <c r="QWM7"/>
      <c r="QWN7"/>
      <c r="QWO7"/>
      <c r="QWP7"/>
      <c r="QWQ7"/>
      <c r="QWR7"/>
      <c r="QWS7"/>
      <c r="QWT7"/>
      <c r="QWU7"/>
      <c r="QWV7"/>
      <c r="QWW7"/>
      <c r="QWX7"/>
      <c r="QWY7"/>
      <c r="QWZ7"/>
      <c r="QXA7"/>
      <c r="QXB7"/>
      <c r="QXC7"/>
      <c r="QXD7"/>
      <c r="QXE7"/>
      <c r="QXF7"/>
      <c r="QXG7"/>
      <c r="QXH7"/>
      <c r="QXI7"/>
      <c r="QXJ7"/>
      <c r="QXK7"/>
      <c r="QXL7"/>
      <c r="QXM7"/>
      <c r="QXN7"/>
      <c r="QXO7"/>
      <c r="QXP7"/>
      <c r="QXQ7"/>
      <c r="QXR7"/>
      <c r="QXS7"/>
      <c r="QXT7"/>
      <c r="QXU7"/>
      <c r="QXV7"/>
      <c r="QXW7"/>
      <c r="QXX7"/>
      <c r="QXY7"/>
      <c r="QXZ7"/>
      <c r="QYA7"/>
      <c r="QYB7"/>
      <c r="QYC7"/>
      <c r="QYD7"/>
      <c r="QYE7"/>
      <c r="QYF7"/>
      <c r="QYG7"/>
      <c r="QYH7"/>
      <c r="QYI7"/>
      <c r="QYJ7"/>
      <c r="QYK7"/>
      <c r="QYL7"/>
      <c r="QYM7"/>
      <c r="QYN7"/>
      <c r="QYO7"/>
      <c r="QYP7"/>
      <c r="QYQ7"/>
      <c r="QYR7"/>
      <c r="QYS7"/>
      <c r="QYT7"/>
      <c r="QYU7"/>
      <c r="QYV7"/>
      <c r="QYW7"/>
      <c r="QYX7"/>
      <c r="QYY7"/>
      <c r="QYZ7"/>
      <c r="QZA7"/>
      <c r="QZB7"/>
      <c r="QZC7"/>
      <c r="QZD7"/>
      <c r="QZE7"/>
      <c r="QZF7"/>
      <c r="QZG7"/>
      <c r="QZH7"/>
      <c r="QZI7"/>
      <c r="QZJ7"/>
      <c r="QZK7"/>
      <c r="QZL7"/>
      <c r="QZM7"/>
      <c r="QZN7"/>
      <c r="QZO7"/>
      <c r="QZP7"/>
      <c r="QZQ7"/>
      <c r="QZR7"/>
      <c r="QZS7"/>
      <c r="QZT7"/>
      <c r="QZU7"/>
      <c r="QZV7"/>
      <c r="QZW7"/>
      <c r="QZX7"/>
      <c r="QZY7"/>
      <c r="QZZ7"/>
      <c r="RAA7"/>
      <c r="RAB7"/>
      <c r="RAC7"/>
      <c r="RAD7"/>
      <c r="RAE7"/>
      <c r="RAF7"/>
      <c r="RAG7"/>
      <c r="RAH7"/>
      <c r="RAI7"/>
      <c r="RAJ7"/>
      <c r="RAK7"/>
      <c r="RAL7"/>
      <c r="RAM7"/>
      <c r="RAN7"/>
      <c r="RAO7"/>
      <c r="RAP7"/>
      <c r="RAQ7"/>
      <c r="RAR7"/>
      <c r="RAS7"/>
      <c r="RAT7"/>
      <c r="RAU7"/>
      <c r="RAV7"/>
      <c r="RAW7"/>
      <c r="RAX7"/>
      <c r="RAY7"/>
      <c r="RAZ7"/>
      <c r="RBA7"/>
      <c r="RBB7"/>
      <c r="RBC7"/>
      <c r="RBD7"/>
      <c r="RBE7"/>
      <c r="RBF7"/>
      <c r="RBG7"/>
      <c r="RBH7"/>
      <c r="RBI7"/>
      <c r="RBJ7"/>
      <c r="RBK7"/>
      <c r="RBL7"/>
      <c r="RBM7"/>
      <c r="RBN7"/>
      <c r="RBO7"/>
      <c r="RBP7"/>
      <c r="RBQ7"/>
      <c r="RBR7"/>
      <c r="RBS7"/>
      <c r="RBT7"/>
      <c r="RBU7"/>
      <c r="RBV7"/>
      <c r="RBW7"/>
      <c r="RBX7"/>
      <c r="RBY7"/>
      <c r="RBZ7"/>
      <c r="RCA7"/>
      <c r="RCB7"/>
      <c r="RCC7"/>
      <c r="RCD7"/>
      <c r="RCE7"/>
      <c r="RCF7"/>
      <c r="RCG7"/>
      <c r="RCH7"/>
      <c r="RCI7"/>
      <c r="RCJ7"/>
      <c r="RCK7"/>
      <c r="RCL7"/>
      <c r="RCM7"/>
      <c r="RCN7"/>
      <c r="RCO7"/>
      <c r="RCP7"/>
      <c r="RCQ7"/>
      <c r="RCR7"/>
      <c r="RCS7"/>
      <c r="RCT7"/>
      <c r="RCU7"/>
      <c r="RCV7"/>
      <c r="RCW7"/>
      <c r="RCX7"/>
      <c r="RCY7"/>
      <c r="RCZ7"/>
      <c r="RDA7"/>
      <c r="RDB7"/>
      <c r="RDC7"/>
      <c r="RDD7"/>
      <c r="RDE7"/>
      <c r="RDF7"/>
      <c r="RDG7"/>
      <c r="RDH7"/>
      <c r="RDI7"/>
      <c r="RDJ7"/>
      <c r="RDK7"/>
      <c r="RDL7"/>
      <c r="RDM7"/>
      <c r="RDN7"/>
      <c r="RDO7"/>
      <c r="RDP7"/>
      <c r="RDQ7"/>
      <c r="RDR7"/>
      <c r="RDS7"/>
      <c r="RDT7"/>
      <c r="RDU7"/>
      <c r="RDV7"/>
      <c r="RDW7"/>
      <c r="RDX7"/>
      <c r="RDY7"/>
      <c r="RDZ7"/>
      <c r="REA7"/>
      <c r="REB7"/>
      <c r="REC7"/>
      <c r="RED7"/>
      <c r="REE7"/>
      <c r="REF7"/>
      <c r="REG7"/>
      <c r="REH7"/>
      <c r="REI7"/>
      <c r="REJ7"/>
      <c r="REK7"/>
      <c r="REL7"/>
      <c r="REM7"/>
      <c r="REN7"/>
      <c r="REO7"/>
      <c r="REP7"/>
      <c r="REQ7"/>
      <c r="RER7"/>
      <c r="RES7"/>
      <c r="RET7"/>
      <c r="REU7"/>
      <c r="REV7"/>
      <c r="REW7"/>
      <c r="REX7"/>
      <c r="REY7"/>
      <c r="REZ7"/>
      <c r="RFA7"/>
      <c r="RFB7"/>
      <c r="RFC7"/>
      <c r="RFD7"/>
      <c r="RFE7"/>
      <c r="RFF7"/>
      <c r="RFG7"/>
      <c r="RFH7"/>
      <c r="RFI7"/>
      <c r="RFJ7"/>
      <c r="RFK7"/>
      <c r="RFL7"/>
      <c r="RFM7"/>
      <c r="RFN7"/>
      <c r="RFO7"/>
      <c r="RFP7"/>
      <c r="RFQ7"/>
      <c r="RFR7"/>
      <c r="RFS7"/>
      <c r="RFT7"/>
      <c r="RFU7"/>
      <c r="RFV7"/>
      <c r="RFW7"/>
      <c r="RFX7"/>
      <c r="RFY7"/>
      <c r="RFZ7"/>
      <c r="RGA7"/>
      <c r="RGB7"/>
      <c r="RGC7"/>
      <c r="RGD7"/>
      <c r="RGE7"/>
      <c r="RGF7"/>
      <c r="RGG7"/>
      <c r="RGH7"/>
      <c r="RGI7"/>
      <c r="RGJ7"/>
      <c r="RGK7"/>
      <c r="RGL7"/>
      <c r="RGM7"/>
      <c r="RGN7"/>
      <c r="RGO7"/>
      <c r="RGP7"/>
      <c r="RGQ7"/>
      <c r="RGR7"/>
      <c r="RGS7"/>
      <c r="RGT7"/>
      <c r="RGU7"/>
      <c r="RGV7"/>
      <c r="RGW7"/>
      <c r="RGX7"/>
      <c r="RGY7"/>
      <c r="RGZ7"/>
      <c r="RHA7"/>
      <c r="RHB7"/>
      <c r="RHC7"/>
      <c r="RHD7"/>
      <c r="RHE7"/>
      <c r="RHF7"/>
      <c r="RHG7"/>
      <c r="RHH7"/>
      <c r="RHI7"/>
      <c r="RHJ7"/>
      <c r="RHK7"/>
      <c r="RHL7"/>
      <c r="RHM7"/>
      <c r="RHN7"/>
      <c r="RHO7"/>
      <c r="RHP7"/>
      <c r="RHQ7"/>
      <c r="RHR7"/>
      <c r="RHS7"/>
      <c r="RHT7"/>
      <c r="RHU7"/>
      <c r="RHV7"/>
      <c r="RHW7"/>
      <c r="RHX7"/>
      <c r="RHY7"/>
      <c r="RHZ7"/>
      <c r="RIA7"/>
      <c r="RIB7"/>
      <c r="RIC7"/>
      <c r="RID7"/>
      <c r="RIE7"/>
      <c r="RIF7"/>
      <c r="RIG7"/>
      <c r="RIH7"/>
      <c r="RII7"/>
      <c r="RIJ7"/>
      <c r="RIK7"/>
      <c r="RIL7"/>
      <c r="RIM7"/>
      <c r="RIN7"/>
      <c r="RIO7"/>
      <c r="RIP7"/>
      <c r="RIQ7"/>
      <c r="RIR7"/>
      <c r="RIS7"/>
      <c r="RIT7"/>
      <c r="RIU7"/>
      <c r="RIV7"/>
      <c r="RIW7"/>
      <c r="RIX7"/>
      <c r="RIY7"/>
      <c r="RIZ7"/>
      <c r="RJA7"/>
      <c r="RJB7"/>
      <c r="RJC7"/>
      <c r="RJD7"/>
      <c r="RJE7"/>
      <c r="RJF7"/>
      <c r="RJG7"/>
      <c r="RJH7"/>
      <c r="RJI7"/>
      <c r="RJJ7"/>
      <c r="RJK7"/>
      <c r="RJL7"/>
      <c r="RJM7"/>
      <c r="RJN7"/>
      <c r="RJO7"/>
      <c r="RJP7"/>
      <c r="RJQ7"/>
      <c r="RJR7"/>
      <c r="RJS7"/>
      <c r="RJT7"/>
      <c r="RJU7"/>
      <c r="RJV7"/>
      <c r="RJW7"/>
      <c r="RJX7"/>
      <c r="RJY7"/>
      <c r="RJZ7"/>
      <c r="RKA7"/>
      <c r="RKB7"/>
      <c r="RKC7"/>
      <c r="RKD7"/>
      <c r="RKE7"/>
      <c r="RKF7"/>
      <c r="RKG7"/>
      <c r="RKH7"/>
      <c r="RKI7"/>
      <c r="RKJ7"/>
      <c r="RKK7"/>
      <c r="RKL7"/>
      <c r="RKM7"/>
      <c r="RKN7"/>
      <c r="RKO7"/>
      <c r="RKP7"/>
      <c r="RKQ7"/>
      <c r="RKR7"/>
      <c r="RKS7"/>
      <c r="RKT7"/>
      <c r="RKU7"/>
      <c r="RKV7"/>
      <c r="RKW7"/>
      <c r="RKX7"/>
      <c r="RKY7"/>
      <c r="RKZ7"/>
      <c r="RLA7"/>
      <c r="RLB7"/>
      <c r="RLC7"/>
      <c r="RLD7"/>
      <c r="RLE7"/>
      <c r="RLF7"/>
      <c r="RLG7"/>
      <c r="RLH7"/>
      <c r="RLI7"/>
      <c r="RLJ7"/>
      <c r="RLK7"/>
      <c r="RLL7"/>
      <c r="RLM7"/>
      <c r="RLN7"/>
      <c r="RLO7"/>
      <c r="RLP7"/>
      <c r="RLQ7"/>
      <c r="RLR7"/>
      <c r="RLS7"/>
      <c r="RLT7"/>
      <c r="RLU7"/>
      <c r="RLV7"/>
      <c r="RLW7"/>
      <c r="RLX7"/>
      <c r="RLY7"/>
      <c r="RLZ7"/>
      <c r="RMA7"/>
      <c r="RMB7"/>
      <c r="RMC7"/>
      <c r="RMD7"/>
      <c r="RME7"/>
      <c r="RMF7"/>
      <c r="RMG7"/>
      <c r="RMH7"/>
      <c r="RMI7"/>
      <c r="RMJ7"/>
      <c r="RMK7"/>
      <c r="RML7"/>
      <c r="RMM7"/>
      <c r="RMN7"/>
      <c r="RMO7"/>
      <c r="RMP7"/>
      <c r="RMQ7"/>
      <c r="RMR7"/>
      <c r="RMS7"/>
      <c r="RMT7"/>
      <c r="RMU7"/>
      <c r="RMV7"/>
      <c r="RMW7"/>
      <c r="RMX7"/>
      <c r="RMY7"/>
      <c r="RMZ7"/>
      <c r="RNA7"/>
      <c r="RNB7"/>
      <c r="RNC7"/>
      <c r="RND7"/>
      <c r="RNE7"/>
      <c r="RNF7"/>
      <c r="RNG7"/>
      <c r="RNH7"/>
      <c r="RNI7"/>
      <c r="RNJ7"/>
      <c r="RNK7"/>
      <c r="RNL7"/>
      <c r="RNM7"/>
      <c r="RNN7"/>
      <c r="RNO7"/>
      <c r="RNP7"/>
      <c r="RNQ7"/>
      <c r="RNR7"/>
      <c r="RNS7"/>
      <c r="RNT7"/>
      <c r="RNU7"/>
      <c r="RNV7"/>
      <c r="RNW7"/>
      <c r="RNX7"/>
      <c r="RNY7"/>
      <c r="RNZ7"/>
      <c r="ROA7"/>
      <c r="ROB7"/>
      <c r="ROC7"/>
      <c r="ROD7"/>
      <c r="ROE7"/>
      <c r="ROF7"/>
      <c r="ROG7"/>
      <c r="ROH7"/>
      <c r="ROI7"/>
      <c r="ROJ7"/>
      <c r="ROK7"/>
      <c r="ROL7"/>
      <c r="ROM7"/>
      <c r="RON7"/>
      <c r="ROO7"/>
      <c r="ROP7"/>
      <c r="ROQ7"/>
      <c r="ROR7"/>
      <c r="ROS7"/>
      <c r="ROT7"/>
      <c r="ROU7"/>
      <c r="ROV7"/>
      <c r="ROW7"/>
      <c r="ROX7"/>
      <c r="ROY7"/>
      <c r="ROZ7"/>
      <c r="RPA7"/>
      <c r="RPB7"/>
      <c r="RPC7"/>
      <c r="RPD7"/>
      <c r="RPE7"/>
      <c r="RPF7"/>
      <c r="RPG7"/>
      <c r="RPH7"/>
      <c r="RPI7"/>
      <c r="RPJ7"/>
      <c r="RPK7"/>
      <c r="RPL7"/>
      <c r="RPM7"/>
      <c r="RPN7"/>
      <c r="RPO7"/>
      <c r="RPP7"/>
      <c r="RPQ7"/>
      <c r="RPR7"/>
      <c r="RPS7"/>
      <c r="RPT7"/>
      <c r="RPU7"/>
      <c r="RPV7"/>
      <c r="RPW7"/>
      <c r="RPX7"/>
      <c r="RPY7"/>
      <c r="RPZ7"/>
      <c r="RQA7"/>
      <c r="RQB7"/>
      <c r="RQC7"/>
      <c r="RQD7"/>
      <c r="RQE7"/>
      <c r="RQF7"/>
      <c r="RQG7"/>
      <c r="RQH7"/>
      <c r="RQI7"/>
      <c r="RQJ7"/>
      <c r="RQK7"/>
      <c r="RQL7"/>
      <c r="RQM7"/>
      <c r="RQN7"/>
      <c r="RQO7"/>
      <c r="RQP7"/>
      <c r="RQQ7"/>
      <c r="RQR7"/>
      <c r="RQS7"/>
      <c r="RQT7"/>
      <c r="RQU7"/>
      <c r="RQV7"/>
      <c r="RQW7"/>
      <c r="RQX7"/>
      <c r="RQY7"/>
      <c r="RQZ7"/>
      <c r="RRA7"/>
      <c r="RRB7"/>
      <c r="RRC7"/>
      <c r="RRD7"/>
      <c r="RRE7"/>
      <c r="RRF7"/>
      <c r="RRG7"/>
      <c r="RRH7"/>
      <c r="RRI7"/>
      <c r="RRJ7"/>
      <c r="RRK7"/>
      <c r="RRL7"/>
      <c r="RRM7"/>
      <c r="RRN7"/>
      <c r="RRO7"/>
      <c r="RRP7"/>
      <c r="RRQ7"/>
      <c r="RRR7"/>
      <c r="RRS7"/>
      <c r="RRT7"/>
      <c r="RRU7"/>
      <c r="RRV7"/>
      <c r="RRW7"/>
      <c r="RRX7"/>
      <c r="RRY7"/>
      <c r="RRZ7"/>
      <c r="RSA7"/>
      <c r="RSB7"/>
      <c r="RSC7"/>
      <c r="RSD7"/>
      <c r="RSE7"/>
      <c r="RSF7"/>
      <c r="RSG7"/>
      <c r="RSH7"/>
      <c r="RSI7"/>
      <c r="RSJ7"/>
      <c r="RSK7"/>
      <c r="RSL7"/>
      <c r="RSM7"/>
      <c r="RSN7"/>
      <c r="RSO7"/>
      <c r="RSP7"/>
      <c r="RSQ7"/>
      <c r="RSR7"/>
      <c r="RSS7"/>
      <c r="RST7"/>
      <c r="RSU7"/>
      <c r="RSV7"/>
      <c r="RSW7"/>
      <c r="RSX7"/>
      <c r="RSY7"/>
      <c r="RSZ7"/>
      <c r="RTA7"/>
      <c r="RTB7"/>
      <c r="RTC7"/>
      <c r="RTD7"/>
      <c r="RTE7"/>
      <c r="RTF7"/>
      <c r="RTG7"/>
      <c r="RTH7"/>
      <c r="RTI7"/>
      <c r="RTJ7"/>
      <c r="RTK7"/>
      <c r="RTL7"/>
      <c r="RTM7"/>
      <c r="RTN7"/>
      <c r="RTO7"/>
      <c r="RTP7"/>
      <c r="RTQ7"/>
      <c r="RTR7"/>
      <c r="RTS7"/>
      <c r="RTT7"/>
      <c r="RTU7"/>
      <c r="RTV7"/>
      <c r="RTW7"/>
      <c r="RTX7"/>
      <c r="RTY7"/>
      <c r="RTZ7"/>
      <c r="RUA7"/>
      <c r="RUB7"/>
      <c r="RUC7"/>
      <c r="RUD7"/>
      <c r="RUE7"/>
      <c r="RUF7"/>
      <c r="RUG7"/>
      <c r="RUH7"/>
      <c r="RUI7"/>
      <c r="RUJ7"/>
      <c r="RUK7"/>
      <c r="RUL7"/>
      <c r="RUM7"/>
      <c r="RUN7"/>
      <c r="RUO7"/>
      <c r="RUP7"/>
      <c r="RUQ7"/>
      <c r="RUR7"/>
      <c r="RUS7"/>
      <c r="RUT7"/>
      <c r="RUU7"/>
      <c r="RUV7"/>
      <c r="RUW7"/>
      <c r="RUX7"/>
      <c r="RUY7"/>
      <c r="RUZ7"/>
      <c r="RVA7"/>
      <c r="RVB7"/>
      <c r="RVC7"/>
      <c r="RVD7"/>
      <c r="RVE7"/>
      <c r="RVF7"/>
      <c r="RVG7"/>
      <c r="RVH7"/>
      <c r="RVI7"/>
      <c r="RVJ7"/>
      <c r="RVK7"/>
      <c r="RVL7"/>
      <c r="RVM7"/>
      <c r="RVN7"/>
      <c r="RVO7"/>
      <c r="RVP7"/>
      <c r="RVQ7"/>
      <c r="RVR7"/>
      <c r="RVS7"/>
      <c r="RVT7"/>
      <c r="RVU7"/>
      <c r="RVV7"/>
      <c r="RVW7"/>
      <c r="RVX7"/>
      <c r="RVY7"/>
      <c r="RVZ7"/>
      <c r="RWA7"/>
      <c r="RWB7"/>
      <c r="RWC7"/>
      <c r="RWD7"/>
      <c r="RWE7"/>
      <c r="RWF7"/>
      <c r="RWG7"/>
      <c r="RWH7"/>
      <c r="RWI7"/>
      <c r="RWJ7"/>
      <c r="RWK7"/>
      <c r="RWL7"/>
      <c r="RWM7"/>
      <c r="RWN7"/>
      <c r="RWO7"/>
      <c r="RWP7"/>
      <c r="RWQ7"/>
      <c r="RWR7"/>
      <c r="RWS7"/>
      <c r="RWT7"/>
      <c r="RWU7"/>
      <c r="RWV7"/>
      <c r="RWW7"/>
      <c r="RWX7"/>
      <c r="RWY7"/>
      <c r="RWZ7"/>
      <c r="RXA7"/>
      <c r="RXB7"/>
      <c r="RXC7"/>
      <c r="RXD7"/>
      <c r="RXE7"/>
      <c r="RXF7"/>
      <c r="RXG7"/>
      <c r="RXH7"/>
      <c r="RXI7"/>
      <c r="RXJ7"/>
      <c r="RXK7"/>
      <c r="RXL7"/>
      <c r="RXM7"/>
      <c r="RXN7"/>
      <c r="RXO7"/>
      <c r="RXP7"/>
      <c r="RXQ7"/>
      <c r="RXR7"/>
      <c r="RXS7"/>
      <c r="RXT7"/>
      <c r="RXU7"/>
      <c r="RXV7"/>
      <c r="RXW7"/>
      <c r="RXX7"/>
      <c r="RXY7"/>
      <c r="RXZ7"/>
      <c r="RYA7"/>
      <c r="RYB7"/>
      <c r="RYC7"/>
      <c r="RYD7"/>
      <c r="RYE7"/>
      <c r="RYF7"/>
      <c r="RYG7"/>
      <c r="RYH7"/>
      <c r="RYI7"/>
      <c r="RYJ7"/>
      <c r="RYK7"/>
      <c r="RYL7"/>
      <c r="RYM7"/>
      <c r="RYN7"/>
      <c r="RYO7"/>
      <c r="RYP7"/>
      <c r="RYQ7"/>
      <c r="RYR7"/>
      <c r="RYS7"/>
      <c r="RYT7"/>
      <c r="RYU7"/>
      <c r="RYV7"/>
      <c r="RYW7"/>
      <c r="RYX7"/>
      <c r="RYY7"/>
      <c r="RYZ7"/>
      <c r="RZA7"/>
      <c r="RZB7"/>
      <c r="RZC7"/>
      <c r="RZD7"/>
      <c r="RZE7"/>
      <c r="RZF7"/>
      <c r="RZG7"/>
      <c r="RZH7"/>
      <c r="RZI7"/>
      <c r="RZJ7"/>
      <c r="RZK7"/>
      <c r="RZL7"/>
      <c r="RZM7"/>
      <c r="RZN7"/>
      <c r="RZO7"/>
      <c r="RZP7"/>
      <c r="RZQ7"/>
      <c r="RZR7"/>
      <c r="RZS7"/>
      <c r="RZT7"/>
      <c r="RZU7"/>
      <c r="RZV7"/>
      <c r="RZW7"/>
      <c r="RZX7"/>
      <c r="RZY7"/>
      <c r="RZZ7"/>
      <c r="SAA7"/>
      <c r="SAB7"/>
      <c r="SAC7"/>
      <c r="SAD7"/>
      <c r="SAE7"/>
      <c r="SAF7"/>
      <c r="SAG7"/>
      <c r="SAH7"/>
      <c r="SAI7"/>
      <c r="SAJ7"/>
      <c r="SAK7"/>
      <c r="SAL7"/>
      <c r="SAM7"/>
      <c r="SAN7"/>
      <c r="SAO7"/>
      <c r="SAP7"/>
      <c r="SAQ7"/>
      <c r="SAR7"/>
      <c r="SAS7"/>
      <c r="SAT7"/>
      <c r="SAU7"/>
      <c r="SAV7"/>
      <c r="SAW7"/>
      <c r="SAX7"/>
      <c r="SAY7"/>
      <c r="SAZ7"/>
      <c r="SBA7"/>
      <c r="SBB7"/>
      <c r="SBC7"/>
      <c r="SBD7"/>
      <c r="SBE7"/>
      <c r="SBF7"/>
      <c r="SBG7"/>
      <c r="SBH7"/>
      <c r="SBI7"/>
      <c r="SBJ7"/>
      <c r="SBK7"/>
      <c r="SBL7"/>
      <c r="SBM7"/>
      <c r="SBN7"/>
      <c r="SBO7"/>
      <c r="SBP7"/>
      <c r="SBQ7"/>
      <c r="SBR7"/>
      <c r="SBS7"/>
      <c r="SBT7"/>
      <c r="SBU7"/>
      <c r="SBV7"/>
      <c r="SBW7"/>
      <c r="SBX7"/>
      <c r="SBY7"/>
      <c r="SBZ7"/>
      <c r="SCA7"/>
      <c r="SCB7"/>
      <c r="SCC7"/>
      <c r="SCD7"/>
      <c r="SCE7"/>
      <c r="SCF7"/>
      <c r="SCG7"/>
      <c r="SCH7"/>
      <c r="SCI7"/>
      <c r="SCJ7"/>
      <c r="SCK7"/>
      <c r="SCL7"/>
      <c r="SCM7"/>
      <c r="SCN7"/>
      <c r="SCO7"/>
      <c r="SCP7"/>
      <c r="SCQ7"/>
      <c r="SCR7"/>
      <c r="SCS7"/>
      <c r="SCT7"/>
      <c r="SCU7"/>
      <c r="SCV7"/>
      <c r="SCW7"/>
      <c r="SCX7"/>
      <c r="SCY7"/>
      <c r="SCZ7"/>
      <c r="SDA7"/>
      <c r="SDB7"/>
      <c r="SDC7"/>
      <c r="SDD7"/>
      <c r="SDE7"/>
      <c r="SDF7"/>
      <c r="SDG7"/>
      <c r="SDH7"/>
      <c r="SDI7"/>
      <c r="SDJ7"/>
      <c r="SDK7"/>
      <c r="SDL7"/>
      <c r="SDM7"/>
      <c r="SDN7"/>
      <c r="SDO7"/>
      <c r="SDP7"/>
      <c r="SDQ7"/>
      <c r="SDR7"/>
      <c r="SDS7"/>
      <c r="SDT7"/>
      <c r="SDU7"/>
      <c r="SDV7"/>
      <c r="SDW7"/>
      <c r="SDX7"/>
      <c r="SDY7"/>
      <c r="SDZ7"/>
      <c r="SEA7"/>
      <c r="SEB7"/>
      <c r="SEC7"/>
      <c r="SED7"/>
      <c r="SEE7"/>
      <c r="SEF7"/>
      <c r="SEG7"/>
      <c r="SEH7"/>
      <c r="SEI7"/>
      <c r="SEJ7"/>
      <c r="SEK7"/>
      <c r="SEL7"/>
      <c r="SEM7"/>
      <c r="SEN7"/>
      <c r="SEO7"/>
      <c r="SEP7"/>
      <c r="SEQ7"/>
      <c r="SER7"/>
      <c r="SES7"/>
      <c r="SET7"/>
      <c r="SEU7"/>
      <c r="SEV7"/>
      <c r="SEW7"/>
      <c r="SEX7"/>
      <c r="SEY7"/>
      <c r="SEZ7"/>
      <c r="SFA7"/>
      <c r="SFB7"/>
      <c r="SFC7"/>
      <c r="SFD7"/>
      <c r="SFE7"/>
      <c r="SFF7"/>
      <c r="SFG7"/>
      <c r="SFH7"/>
      <c r="SFI7"/>
      <c r="SFJ7"/>
      <c r="SFK7"/>
      <c r="SFL7"/>
      <c r="SFM7"/>
      <c r="SFN7"/>
      <c r="SFO7"/>
      <c r="SFP7"/>
      <c r="SFQ7"/>
      <c r="SFR7"/>
      <c r="SFS7"/>
      <c r="SFT7"/>
      <c r="SFU7"/>
      <c r="SFV7"/>
      <c r="SFW7"/>
      <c r="SFX7"/>
      <c r="SFY7"/>
      <c r="SFZ7"/>
      <c r="SGA7"/>
      <c r="SGB7"/>
      <c r="SGC7"/>
      <c r="SGD7"/>
      <c r="SGE7"/>
      <c r="SGF7"/>
      <c r="SGG7"/>
      <c r="SGH7"/>
      <c r="SGI7"/>
      <c r="SGJ7"/>
      <c r="SGK7"/>
      <c r="SGL7"/>
      <c r="SGM7"/>
      <c r="SGN7"/>
      <c r="SGO7"/>
      <c r="SGP7"/>
      <c r="SGQ7"/>
      <c r="SGR7"/>
      <c r="SGS7"/>
      <c r="SGT7"/>
      <c r="SGU7"/>
      <c r="SGV7"/>
      <c r="SGW7"/>
      <c r="SGX7"/>
      <c r="SGY7"/>
      <c r="SGZ7"/>
      <c r="SHA7"/>
      <c r="SHB7"/>
      <c r="SHC7"/>
      <c r="SHD7"/>
      <c r="SHE7"/>
      <c r="SHF7"/>
      <c r="SHG7"/>
      <c r="SHH7"/>
      <c r="SHI7"/>
      <c r="SHJ7"/>
      <c r="SHK7"/>
      <c r="SHL7"/>
      <c r="SHM7"/>
      <c r="SHN7"/>
      <c r="SHO7"/>
      <c r="SHP7"/>
      <c r="SHQ7"/>
      <c r="SHR7"/>
      <c r="SHS7"/>
      <c r="SHT7"/>
      <c r="SHU7"/>
      <c r="SHV7"/>
      <c r="SHW7"/>
      <c r="SHX7"/>
      <c r="SHY7"/>
      <c r="SHZ7"/>
      <c r="SIA7"/>
      <c r="SIB7"/>
      <c r="SIC7"/>
      <c r="SID7"/>
      <c r="SIE7"/>
      <c r="SIF7"/>
      <c r="SIG7"/>
      <c r="SIH7"/>
      <c r="SII7"/>
      <c r="SIJ7"/>
      <c r="SIK7"/>
      <c r="SIL7"/>
      <c r="SIM7"/>
      <c r="SIN7"/>
      <c r="SIO7"/>
      <c r="SIP7"/>
      <c r="SIQ7"/>
      <c r="SIR7"/>
      <c r="SIS7"/>
      <c r="SIT7"/>
      <c r="SIU7"/>
      <c r="SIV7"/>
      <c r="SIW7"/>
      <c r="SIX7"/>
      <c r="SIY7"/>
      <c r="SIZ7"/>
      <c r="SJA7"/>
      <c r="SJB7"/>
      <c r="SJC7"/>
      <c r="SJD7"/>
      <c r="SJE7"/>
      <c r="SJF7"/>
      <c r="SJG7"/>
      <c r="SJH7"/>
      <c r="SJI7"/>
      <c r="SJJ7"/>
      <c r="SJK7"/>
      <c r="SJL7"/>
      <c r="SJM7"/>
      <c r="SJN7"/>
      <c r="SJO7"/>
      <c r="SJP7"/>
      <c r="SJQ7"/>
      <c r="SJR7"/>
      <c r="SJS7"/>
      <c r="SJT7"/>
      <c r="SJU7"/>
      <c r="SJV7"/>
      <c r="SJW7"/>
      <c r="SJX7"/>
      <c r="SJY7"/>
      <c r="SJZ7"/>
      <c r="SKA7"/>
      <c r="SKB7"/>
      <c r="SKC7"/>
      <c r="SKD7"/>
      <c r="SKE7"/>
      <c r="SKF7"/>
      <c r="SKG7"/>
      <c r="SKH7"/>
      <c r="SKI7"/>
      <c r="SKJ7"/>
      <c r="SKK7"/>
      <c r="SKL7"/>
      <c r="SKM7"/>
      <c r="SKN7"/>
      <c r="SKO7"/>
      <c r="SKP7"/>
      <c r="SKQ7"/>
      <c r="SKR7"/>
      <c r="SKS7"/>
      <c r="SKT7"/>
      <c r="SKU7"/>
      <c r="SKV7"/>
      <c r="SKW7"/>
      <c r="SKX7"/>
      <c r="SKY7"/>
      <c r="SKZ7"/>
      <c r="SLA7"/>
      <c r="SLB7"/>
      <c r="SLC7"/>
      <c r="SLD7"/>
      <c r="SLE7"/>
      <c r="SLF7"/>
      <c r="SLG7"/>
      <c r="SLH7"/>
      <c r="SLI7"/>
      <c r="SLJ7"/>
      <c r="SLK7"/>
      <c r="SLL7"/>
      <c r="SLM7"/>
      <c r="SLN7"/>
      <c r="SLO7"/>
      <c r="SLP7"/>
      <c r="SLQ7"/>
      <c r="SLR7"/>
      <c r="SLS7"/>
      <c r="SLT7"/>
      <c r="SLU7"/>
      <c r="SLV7"/>
      <c r="SLW7"/>
      <c r="SLX7"/>
      <c r="SLY7"/>
      <c r="SLZ7"/>
      <c r="SMA7"/>
      <c r="SMB7"/>
      <c r="SMC7"/>
      <c r="SMD7"/>
      <c r="SME7"/>
      <c r="SMF7"/>
      <c r="SMG7"/>
      <c r="SMH7"/>
      <c r="SMI7"/>
      <c r="SMJ7"/>
      <c r="SMK7"/>
      <c r="SML7"/>
      <c r="SMM7"/>
      <c r="SMN7"/>
      <c r="SMO7"/>
      <c r="SMP7"/>
      <c r="SMQ7"/>
      <c r="SMR7"/>
      <c r="SMS7"/>
      <c r="SMT7"/>
      <c r="SMU7"/>
      <c r="SMV7"/>
      <c r="SMW7"/>
      <c r="SMX7"/>
      <c r="SMY7"/>
      <c r="SMZ7"/>
      <c r="SNA7"/>
      <c r="SNB7"/>
      <c r="SNC7"/>
      <c r="SND7"/>
      <c r="SNE7"/>
      <c r="SNF7"/>
      <c r="SNG7"/>
      <c r="SNH7"/>
      <c r="SNI7"/>
      <c r="SNJ7"/>
      <c r="SNK7"/>
      <c r="SNL7"/>
      <c r="SNM7"/>
      <c r="SNN7"/>
      <c r="SNO7"/>
      <c r="SNP7"/>
      <c r="SNQ7"/>
      <c r="SNR7"/>
      <c r="SNS7"/>
      <c r="SNT7"/>
      <c r="SNU7"/>
      <c r="SNV7"/>
      <c r="SNW7"/>
      <c r="SNX7"/>
      <c r="SNY7"/>
      <c r="SNZ7"/>
      <c r="SOA7"/>
      <c r="SOB7"/>
      <c r="SOC7"/>
      <c r="SOD7"/>
      <c r="SOE7"/>
      <c r="SOF7"/>
      <c r="SOG7"/>
      <c r="SOH7"/>
      <c r="SOI7"/>
      <c r="SOJ7"/>
      <c r="SOK7"/>
      <c r="SOL7"/>
      <c r="SOM7"/>
      <c r="SON7"/>
      <c r="SOO7"/>
      <c r="SOP7"/>
      <c r="SOQ7"/>
      <c r="SOR7"/>
      <c r="SOS7"/>
      <c r="SOT7"/>
      <c r="SOU7"/>
      <c r="SOV7"/>
      <c r="SOW7"/>
      <c r="SOX7"/>
      <c r="SOY7"/>
      <c r="SOZ7"/>
      <c r="SPA7"/>
      <c r="SPB7"/>
      <c r="SPC7"/>
      <c r="SPD7"/>
      <c r="SPE7"/>
      <c r="SPF7"/>
      <c r="SPG7"/>
      <c r="SPH7"/>
      <c r="SPI7"/>
      <c r="SPJ7"/>
      <c r="SPK7"/>
      <c r="SPL7"/>
      <c r="SPM7"/>
      <c r="SPN7"/>
      <c r="SPO7"/>
      <c r="SPP7"/>
      <c r="SPQ7"/>
      <c r="SPR7"/>
      <c r="SPS7"/>
      <c r="SPT7"/>
      <c r="SPU7"/>
      <c r="SPV7"/>
      <c r="SPW7"/>
      <c r="SPX7"/>
      <c r="SPY7"/>
      <c r="SPZ7"/>
      <c r="SQA7"/>
      <c r="SQB7"/>
      <c r="SQC7"/>
      <c r="SQD7"/>
      <c r="SQE7"/>
      <c r="SQF7"/>
      <c r="SQG7"/>
      <c r="SQH7"/>
      <c r="SQI7"/>
      <c r="SQJ7"/>
      <c r="SQK7"/>
      <c r="SQL7"/>
      <c r="SQM7"/>
      <c r="SQN7"/>
      <c r="SQO7"/>
      <c r="SQP7"/>
      <c r="SQQ7"/>
      <c r="SQR7"/>
      <c r="SQS7"/>
      <c r="SQT7"/>
      <c r="SQU7"/>
      <c r="SQV7"/>
      <c r="SQW7"/>
      <c r="SQX7"/>
      <c r="SQY7"/>
      <c r="SQZ7"/>
      <c r="SRA7"/>
      <c r="SRB7"/>
      <c r="SRC7"/>
      <c r="SRD7"/>
      <c r="SRE7"/>
      <c r="SRF7"/>
      <c r="SRG7"/>
      <c r="SRH7"/>
      <c r="SRI7"/>
      <c r="SRJ7"/>
      <c r="SRK7"/>
      <c r="SRL7"/>
      <c r="SRM7"/>
      <c r="SRN7"/>
      <c r="SRO7"/>
      <c r="SRP7"/>
      <c r="SRQ7"/>
      <c r="SRR7"/>
      <c r="SRS7"/>
      <c r="SRT7"/>
      <c r="SRU7"/>
      <c r="SRV7"/>
      <c r="SRW7"/>
      <c r="SRX7"/>
      <c r="SRY7"/>
      <c r="SRZ7"/>
      <c r="SSA7"/>
      <c r="SSB7"/>
      <c r="SSC7"/>
      <c r="SSD7"/>
      <c r="SSE7"/>
      <c r="SSF7"/>
      <c r="SSG7"/>
      <c r="SSH7"/>
      <c r="SSI7"/>
      <c r="SSJ7"/>
      <c r="SSK7"/>
      <c r="SSL7"/>
      <c r="SSM7"/>
      <c r="SSN7"/>
      <c r="SSO7"/>
      <c r="SSP7"/>
      <c r="SSQ7"/>
      <c r="SSR7"/>
      <c r="SSS7"/>
      <c r="SST7"/>
      <c r="SSU7"/>
      <c r="SSV7"/>
      <c r="SSW7"/>
      <c r="SSX7"/>
      <c r="SSY7"/>
      <c r="SSZ7"/>
      <c r="STA7"/>
      <c r="STB7"/>
      <c r="STC7"/>
      <c r="STD7"/>
      <c r="STE7"/>
      <c r="STF7"/>
      <c r="STG7"/>
      <c r="STH7"/>
      <c r="STI7"/>
      <c r="STJ7"/>
      <c r="STK7"/>
      <c r="STL7"/>
      <c r="STM7"/>
      <c r="STN7"/>
      <c r="STO7"/>
      <c r="STP7"/>
      <c r="STQ7"/>
      <c r="STR7"/>
      <c r="STS7"/>
      <c r="STT7"/>
      <c r="STU7"/>
      <c r="STV7"/>
      <c r="STW7"/>
      <c r="STX7"/>
      <c r="STY7"/>
      <c r="STZ7"/>
      <c r="SUA7"/>
      <c r="SUB7"/>
      <c r="SUC7"/>
      <c r="SUD7"/>
      <c r="SUE7"/>
      <c r="SUF7"/>
      <c r="SUG7"/>
      <c r="SUH7"/>
      <c r="SUI7"/>
      <c r="SUJ7"/>
      <c r="SUK7"/>
      <c r="SUL7"/>
      <c r="SUM7"/>
      <c r="SUN7"/>
      <c r="SUO7"/>
      <c r="SUP7"/>
      <c r="SUQ7"/>
      <c r="SUR7"/>
      <c r="SUS7"/>
      <c r="SUT7"/>
      <c r="SUU7"/>
      <c r="SUV7"/>
      <c r="SUW7"/>
      <c r="SUX7"/>
      <c r="SUY7"/>
      <c r="SUZ7"/>
      <c r="SVA7"/>
      <c r="SVB7"/>
      <c r="SVC7"/>
      <c r="SVD7"/>
      <c r="SVE7"/>
      <c r="SVF7"/>
      <c r="SVG7"/>
      <c r="SVH7"/>
      <c r="SVI7"/>
      <c r="SVJ7"/>
      <c r="SVK7"/>
      <c r="SVL7"/>
      <c r="SVM7"/>
      <c r="SVN7"/>
      <c r="SVO7"/>
      <c r="SVP7"/>
      <c r="SVQ7"/>
      <c r="SVR7"/>
      <c r="SVS7"/>
      <c r="SVT7"/>
      <c r="SVU7"/>
      <c r="SVV7"/>
      <c r="SVW7"/>
      <c r="SVX7"/>
      <c r="SVY7"/>
      <c r="SVZ7"/>
      <c r="SWA7"/>
      <c r="SWB7"/>
      <c r="SWC7"/>
      <c r="SWD7"/>
      <c r="SWE7"/>
      <c r="SWF7"/>
      <c r="SWG7"/>
      <c r="SWH7"/>
      <c r="SWI7"/>
      <c r="SWJ7"/>
      <c r="SWK7"/>
      <c r="SWL7"/>
      <c r="SWM7"/>
      <c r="SWN7"/>
      <c r="SWO7"/>
      <c r="SWP7"/>
      <c r="SWQ7"/>
      <c r="SWR7"/>
      <c r="SWS7"/>
      <c r="SWT7"/>
      <c r="SWU7"/>
      <c r="SWV7"/>
      <c r="SWW7"/>
      <c r="SWX7"/>
      <c r="SWY7"/>
      <c r="SWZ7"/>
      <c r="SXA7"/>
      <c r="SXB7"/>
      <c r="SXC7"/>
      <c r="SXD7"/>
      <c r="SXE7"/>
      <c r="SXF7"/>
      <c r="SXG7"/>
      <c r="SXH7"/>
      <c r="SXI7"/>
      <c r="SXJ7"/>
      <c r="SXK7"/>
      <c r="SXL7"/>
      <c r="SXM7"/>
      <c r="SXN7"/>
      <c r="SXO7"/>
      <c r="SXP7"/>
      <c r="SXQ7"/>
      <c r="SXR7"/>
      <c r="SXS7"/>
      <c r="SXT7"/>
      <c r="SXU7"/>
      <c r="SXV7"/>
      <c r="SXW7"/>
      <c r="SXX7"/>
      <c r="SXY7"/>
      <c r="SXZ7"/>
      <c r="SYA7"/>
      <c r="SYB7"/>
      <c r="SYC7"/>
      <c r="SYD7"/>
      <c r="SYE7"/>
      <c r="SYF7"/>
      <c r="SYG7"/>
      <c r="SYH7"/>
      <c r="SYI7"/>
      <c r="SYJ7"/>
      <c r="SYK7"/>
      <c r="SYL7"/>
      <c r="SYM7"/>
      <c r="SYN7"/>
      <c r="SYO7"/>
      <c r="SYP7"/>
      <c r="SYQ7"/>
      <c r="SYR7"/>
      <c r="SYS7"/>
      <c r="SYT7"/>
      <c r="SYU7"/>
      <c r="SYV7"/>
      <c r="SYW7"/>
      <c r="SYX7"/>
      <c r="SYY7"/>
      <c r="SYZ7"/>
      <c r="SZA7"/>
      <c r="SZB7"/>
      <c r="SZC7"/>
      <c r="SZD7"/>
      <c r="SZE7"/>
      <c r="SZF7"/>
      <c r="SZG7"/>
      <c r="SZH7"/>
      <c r="SZI7"/>
      <c r="SZJ7"/>
      <c r="SZK7"/>
      <c r="SZL7"/>
      <c r="SZM7"/>
      <c r="SZN7"/>
      <c r="SZO7"/>
      <c r="SZP7"/>
      <c r="SZQ7"/>
      <c r="SZR7"/>
      <c r="SZS7"/>
      <c r="SZT7"/>
      <c r="SZU7"/>
      <c r="SZV7"/>
      <c r="SZW7"/>
      <c r="SZX7"/>
      <c r="SZY7"/>
      <c r="SZZ7"/>
      <c r="TAA7"/>
      <c r="TAB7"/>
      <c r="TAC7"/>
      <c r="TAD7"/>
      <c r="TAE7"/>
      <c r="TAF7"/>
      <c r="TAG7"/>
      <c r="TAH7"/>
      <c r="TAI7"/>
      <c r="TAJ7"/>
      <c r="TAK7"/>
      <c r="TAL7"/>
      <c r="TAM7"/>
      <c r="TAN7"/>
      <c r="TAO7"/>
      <c r="TAP7"/>
      <c r="TAQ7"/>
      <c r="TAR7"/>
      <c r="TAS7"/>
      <c r="TAT7"/>
      <c r="TAU7"/>
      <c r="TAV7"/>
      <c r="TAW7"/>
      <c r="TAX7"/>
      <c r="TAY7"/>
      <c r="TAZ7"/>
      <c r="TBA7"/>
      <c r="TBB7"/>
      <c r="TBC7"/>
      <c r="TBD7"/>
      <c r="TBE7"/>
      <c r="TBF7"/>
      <c r="TBG7"/>
      <c r="TBH7"/>
      <c r="TBI7"/>
      <c r="TBJ7"/>
      <c r="TBK7"/>
      <c r="TBL7"/>
      <c r="TBM7"/>
      <c r="TBN7"/>
      <c r="TBO7"/>
      <c r="TBP7"/>
      <c r="TBQ7"/>
      <c r="TBR7"/>
      <c r="TBS7"/>
      <c r="TBT7"/>
      <c r="TBU7"/>
      <c r="TBV7"/>
      <c r="TBW7"/>
      <c r="TBX7"/>
      <c r="TBY7"/>
      <c r="TBZ7"/>
      <c r="TCA7"/>
      <c r="TCB7"/>
      <c r="TCC7"/>
      <c r="TCD7"/>
      <c r="TCE7"/>
      <c r="TCF7"/>
      <c r="TCG7"/>
      <c r="TCH7"/>
      <c r="TCI7"/>
      <c r="TCJ7"/>
      <c r="TCK7"/>
      <c r="TCL7"/>
      <c r="TCM7"/>
      <c r="TCN7"/>
      <c r="TCO7"/>
      <c r="TCP7"/>
      <c r="TCQ7"/>
      <c r="TCR7"/>
      <c r="TCS7"/>
      <c r="TCT7"/>
      <c r="TCU7"/>
      <c r="TCV7"/>
      <c r="TCW7"/>
      <c r="TCX7"/>
      <c r="TCY7"/>
      <c r="TCZ7"/>
      <c r="TDA7"/>
      <c r="TDB7"/>
      <c r="TDC7"/>
      <c r="TDD7"/>
      <c r="TDE7"/>
      <c r="TDF7"/>
      <c r="TDG7"/>
      <c r="TDH7"/>
      <c r="TDI7"/>
      <c r="TDJ7"/>
      <c r="TDK7"/>
      <c r="TDL7"/>
      <c r="TDM7"/>
      <c r="TDN7"/>
      <c r="TDO7"/>
      <c r="TDP7"/>
      <c r="TDQ7"/>
      <c r="TDR7"/>
      <c r="TDS7"/>
      <c r="TDT7"/>
      <c r="TDU7"/>
      <c r="TDV7"/>
      <c r="TDW7"/>
      <c r="TDX7"/>
      <c r="TDY7"/>
      <c r="TDZ7"/>
      <c r="TEA7"/>
      <c r="TEB7"/>
      <c r="TEC7"/>
      <c r="TED7"/>
      <c r="TEE7"/>
      <c r="TEF7"/>
      <c r="TEG7"/>
      <c r="TEH7"/>
      <c r="TEI7"/>
      <c r="TEJ7"/>
      <c r="TEK7"/>
      <c r="TEL7"/>
      <c r="TEM7"/>
      <c r="TEN7"/>
      <c r="TEO7"/>
      <c r="TEP7"/>
      <c r="TEQ7"/>
      <c r="TER7"/>
      <c r="TES7"/>
      <c r="TET7"/>
      <c r="TEU7"/>
      <c r="TEV7"/>
      <c r="TEW7"/>
      <c r="TEX7"/>
      <c r="TEY7"/>
      <c r="TEZ7"/>
      <c r="TFA7"/>
      <c r="TFB7"/>
      <c r="TFC7"/>
      <c r="TFD7"/>
      <c r="TFE7"/>
      <c r="TFF7"/>
      <c r="TFG7"/>
      <c r="TFH7"/>
      <c r="TFI7"/>
      <c r="TFJ7"/>
      <c r="TFK7"/>
      <c r="TFL7"/>
      <c r="TFM7"/>
      <c r="TFN7"/>
      <c r="TFO7"/>
      <c r="TFP7"/>
      <c r="TFQ7"/>
      <c r="TFR7"/>
      <c r="TFS7"/>
      <c r="TFT7"/>
      <c r="TFU7"/>
      <c r="TFV7"/>
      <c r="TFW7"/>
      <c r="TFX7"/>
      <c r="TFY7"/>
      <c r="TFZ7"/>
      <c r="TGA7"/>
      <c r="TGB7"/>
      <c r="TGC7"/>
      <c r="TGD7"/>
      <c r="TGE7"/>
      <c r="TGF7"/>
      <c r="TGG7"/>
      <c r="TGH7"/>
      <c r="TGI7"/>
      <c r="TGJ7"/>
      <c r="TGK7"/>
      <c r="TGL7"/>
      <c r="TGM7"/>
      <c r="TGN7"/>
      <c r="TGO7"/>
      <c r="TGP7"/>
      <c r="TGQ7"/>
      <c r="TGR7"/>
      <c r="TGS7"/>
      <c r="TGT7"/>
      <c r="TGU7"/>
      <c r="TGV7"/>
      <c r="TGW7"/>
      <c r="TGX7"/>
      <c r="TGY7"/>
      <c r="TGZ7"/>
      <c r="THA7"/>
      <c r="THB7"/>
      <c r="THC7"/>
      <c r="THD7"/>
      <c r="THE7"/>
      <c r="THF7"/>
      <c r="THG7"/>
      <c r="THH7"/>
      <c r="THI7"/>
      <c r="THJ7"/>
      <c r="THK7"/>
      <c r="THL7"/>
      <c r="THM7"/>
      <c r="THN7"/>
      <c r="THO7"/>
      <c r="THP7"/>
      <c r="THQ7"/>
      <c r="THR7"/>
      <c r="THS7"/>
      <c r="THT7"/>
      <c r="THU7"/>
      <c r="THV7"/>
      <c r="THW7"/>
      <c r="THX7"/>
      <c r="THY7"/>
      <c r="THZ7"/>
      <c r="TIA7"/>
      <c r="TIB7"/>
      <c r="TIC7"/>
      <c r="TID7"/>
      <c r="TIE7"/>
      <c r="TIF7"/>
      <c r="TIG7"/>
      <c r="TIH7"/>
      <c r="TII7"/>
      <c r="TIJ7"/>
      <c r="TIK7"/>
      <c r="TIL7"/>
      <c r="TIM7"/>
      <c r="TIN7"/>
      <c r="TIO7"/>
      <c r="TIP7"/>
      <c r="TIQ7"/>
      <c r="TIR7"/>
      <c r="TIS7"/>
      <c r="TIT7"/>
      <c r="TIU7"/>
      <c r="TIV7"/>
      <c r="TIW7"/>
      <c r="TIX7"/>
      <c r="TIY7"/>
      <c r="TIZ7"/>
      <c r="TJA7"/>
      <c r="TJB7"/>
      <c r="TJC7"/>
      <c r="TJD7"/>
      <c r="TJE7"/>
      <c r="TJF7"/>
      <c r="TJG7"/>
      <c r="TJH7"/>
      <c r="TJI7"/>
      <c r="TJJ7"/>
      <c r="TJK7"/>
      <c r="TJL7"/>
      <c r="TJM7"/>
      <c r="TJN7"/>
      <c r="TJO7"/>
      <c r="TJP7"/>
      <c r="TJQ7"/>
      <c r="TJR7"/>
      <c r="TJS7"/>
      <c r="TJT7"/>
      <c r="TJU7"/>
      <c r="TJV7"/>
      <c r="TJW7"/>
      <c r="TJX7"/>
      <c r="TJY7"/>
      <c r="TJZ7"/>
      <c r="TKA7"/>
      <c r="TKB7"/>
      <c r="TKC7"/>
      <c r="TKD7"/>
      <c r="TKE7"/>
      <c r="TKF7"/>
      <c r="TKG7"/>
      <c r="TKH7"/>
      <c r="TKI7"/>
      <c r="TKJ7"/>
      <c r="TKK7"/>
      <c r="TKL7"/>
      <c r="TKM7"/>
      <c r="TKN7"/>
      <c r="TKO7"/>
      <c r="TKP7"/>
      <c r="TKQ7"/>
      <c r="TKR7"/>
      <c r="TKS7"/>
      <c r="TKT7"/>
      <c r="TKU7"/>
      <c r="TKV7"/>
      <c r="TKW7"/>
      <c r="TKX7"/>
      <c r="TKY7"/>
      <c r="TKZ7"/>
      <c r="TLA7"/>
      <c r="TLB7"/>
      <c r="TLC7"/>
      <c r="TLD7"/>
      <c r="TLE7"/>
      <c r="TLF7"/>
      <c r="TLG7"/>
      <c r="TLH7"/>
      <c r="TLI7"/>
      <c r="TLJ7"/>
      <c r="TLK7"/>
      <c r="TLL7"/>
      <c r="TLM7"/>
      <c r="TLN7"/>
      <c r="TLO7"/>
      <c r="TLP7"/>
      <c r="TLQ7"/>
      <c r="TLR7"/>
      <c r="TLS7"/>
      <c r="TLT7"/>
      <c r="TLU7"/>
      <c r="TLV7"/>
      <c r="TLW7"/>
      <c r="TLX7"/>
      <c r="TLY7"/>
      <c r="TLZ7"/>
      <c r="TMA7"/>
      <c r="TMB7"/>
      <c r="TMC7"/>
      <c r="TMD7"/>
      <c r="TME7"/>
      <c r="TMF7"/>
      <c r="TMG7"/>
      <c r="TMH7"/>
      <c r="TMI7"/>
      <c r="TMJ7"/>
      <c r="TMK7"/>
      <c r="TML7"/>
      <c r="TMM7"/>
      <c r="TMN7"/>
      <c r="TMO7"/>
      <c r="TMP7"/>
      <c r="TMQ7"/>
      <c r="TMR7"/>
      <c r="TMS7"/>
      <c r="TMT7"/>
      <c r="TMU7"/>
      <c r="TMV7"/>
      <c r="TMW7"/>
      <c r="TMX7"/>
      <c r="TMY7"/>
      <c r="TMZ7"/>
      <c r="TNA7"/>
      <c r="TNB7"/>
      <c r="TNC7"/>
      <c r="TND7"/>
      <c r="TNE7"/>
      <c r="TNF7"/>
      <c r="TNG7"/>
      <c r="TNH7"/>
      <c r="TNI7"/>
      <c r="TNJ7"/>
      <c r="TNK7"/>
      <c r="TNL7"/>
      <c r="TNM7"/>
      <c r="TNN7"/>
      <c r="TNO7"/>
      <c r="TNP7"/>
      <c r="TNQ7"/>
      <c r="TNR7"/>
      <c r="TNS7"/>
      <c r="TNT7"/>
      <c r="TNU7"/>
      <c r="TNV7"/>
      <c r="TNW7"/>
      <c r="TNX7"/>
      <c r="TNY7"/>
      <c r="TNZ7"/>
      <c r="TOA7"/>
      <c r="TOB7"/>
      <c r="TOC7"/>
      <c r="TOD7"/>
      <c r="TOE7"/>
      <c r="TOF7"/>
      <c r="TOG7"/>
      <c r="TOH7"/>
      <c r="TOI7"/>
      <c r="TOJ7"/>
      <c r="TOK7"/>
      <c r="TOL7"/>
      <c r="TOM7"/>
      <c r="TON7"/>
      <c r="TOO7"/>
      <c r="TOP7"/>
      <c r="TOQ7"/>
      <c r="TOR7"/>
      <c r="TOS7"/>
      <c r="TOT7"/>
      <c r="TOU7"/>
      <c r="TOV7"/>
      <c r="TOW7"/>
      <c r="TOX7"/>
      <c r="TOY7"/>
      <c r="TOZ7"/>
      <c r="TPA7"/>
      <c r="TPB7"/>
      <c r="TPC7"/>
      <c r="TPD7"/>
      <c r="TPE7"/>
      <c r="TPF7"/>
      <c r="TPG7"/>
      <c r="TPH7"/>
      <c r="TPI7"/>
      <c r="TPJ7"/>
      <c r="TPK7"/>
      <c r="TPL7"/>
      <c r="TPM7"/>
      <c r="TPN7"/>
      <c r="TPO7"/>
      <c r="TPP7"/>
      <c r="TPQ7"/>
      <c r="TPR7"/>
      <c r="TPS7"/>
      <c r="TPT7"/>
      <c r="TPU7"/>
      <c r="TPV7"/>
      <c r="TPW7"/>
      <c r="TPX7"/>
      <c r="TPY7"/>
      <c r="TPZ7"/>
      <c r="TQA7"/>
      <c r="TQB7"/>
      <c r="TQC7"/>
      <c r="TQD7"/>
      <c r="TQE7"/>
      <c r="TQF7"/>
      <c r="TQG7"/>
      <c r="TQH7"/>
      <c r="TQI7"/>
      <c r="TQJ7"/>
      <c r="TQK7"/>
      <c r="TQL7"/>
      <c r="TQM7"/>
      <c r="TQN7"/>
      <c r="TQO7"/>
      <c r="TQP7"/>
      <c r="TQQ7"/>
      <c r="TQR7"/>
      <c r="TQS7"/>
      <c r="TQT7"/>
      <c r="TQU7"/>
      <c r="TQV7"/>
      <c r="TQW7"/>
      <c r="TQX7"/>
      <c r="TQY7"/>
      <c r="TQZ7"/>
      <c r="TRA7"/>
      <c r="TRB7"/>
      <c r="TRC7"/>
      <c r="TRD7"/>
      <c r="TRE7"/>
      <c r="TRF7"/>
      <c r="TRG7"/>
      <c r="TRH7"/>
      <c r="TRI7"/>
      <c r="TRJ7"/>
      <c r="TRK7"/>
      <c r="TRL7"/>
      <c r="TRM7"/>
      <c r="TRN7"/>
      <c r="TRO7"/>
      <c r="TRP7"/>
      <c r="TRQ7"/>
      <c r="TRR7"/>
      <c r="TRS7"/>
      <c r="TRT7"/>
      <c r="TRU7"/>
      <c r="TRV7"/>
      <c r="TRW7"/>
      <c r="TRX7"/>
      <c r="TRY7"/>
      <c r="TRZ7"/>
      <c r="TSA7"/>
      <c r="TSB7"/>
      <c r="TSC7"/>
      <c r="TSD7"/>
      <c r="TSE7"/>
      <c r="TSF7"/>
      <c r="TSG7"/>
      <c r="TSH7"/>
      <c r="TSI7"/>
      <c r="TSJ7"/>
      <c r="TSK7"/>
      <c r="TSL7"/>
      <c r="TSM7"/>
      <c r="TSN7"/>
      <c r="TSO7"/>
      <c r="TSP7"/>
      <c r="TSQ7"/>
      <c r="TSR7"/>
      <c r="TSS7"/>
      <c r="TST7"/>
      <c r="TSU7"/>
      <c r="TSV7"/>
      <c r="TSW7"/>
      <c r="TSX7"/>
      <c r="TSY7"/>
      <c r="TSZ7"/>
      <c r="TTA7"/>
      <c r="TTB7"/>
      <c r="TTC7"/>
      <c r="TTD7"/>
      <c r="TTE7"/>
      <c r="TTF7"/>
      <c r="TTG7"/>
      <c r="TTH7"/>
      <c r="TTI7"/>
      <c r="TTJ7"/>
      <c r="TTK7"/>
      <c r="TTL7"/>
      <c r="TTM7"/>
      <c r="TTN7"/>
      <c r="TTO7"/>
      <c r="TTP7"/>
      <c r="TTQ7"/>
      <c r="TTR7"/>
      <c r="TTS7"/>
      <c r="TTT7"/>
      <c r="TTU7"/>
      <c r="TTV7"/>
      <c r="TTW7"/>
      <c r="TTX7"/>
      <c r="TTY7"/>
      <c r="TTZ7"/>
      <c r="TUA7"/>
      <c r="TUB7"/>
      <c r="TUC7"/>
      <c r="TUD7"/>
      <c r="TUE7"/>
      <c r="TUF7"/>
      <c r="TUG7"/>
      <c r="TUH7"/>
      <c r="TUI7"/>
      <c r="TUJ7"/>
      <c r="TUK7"/>
      <c r="TUL7"/>
      <c r="TUM7"/>
      <c r="TUN7"/>
      <c r="TUO7"/>
      <c r="TUP7"/>
      <c r="TUQ7"/>
      <c r="TUR7"/>
      <c r="TUS7"/>
      <c r="TUT7"/>
      <c r="TUU7"/>
      <c r="TUV7"/>
      <c r="TUW7"/>
      <c r="TUX7"/>
      <c r="TUY7"/>
      <c r="TUZ7"/>
      <c r="TVA7"/>
      <c r="TVB7"/>
      <c r="TVC7"/>
      <c r="TVD7"/>
      <c r="TVE7"/>
      <c r="TVF7"/>
      <c r="TVG7"/>
      <c r="TVH7"/>
      <c r="TVI7"/>
      <c r="TVJ7"/>
      <c r="TVK7"/>
      <c r="TVL7"/>
      <c r="TVM7"/>
      <c r="TVN7"/>
      <c r="TVO7"/>
      <c r="TVP7"/>
      <c r="TVQ7"/>
      <c r="TVR7"/>
      <c r="TVS7"/>
      <c r="TVT7"/>
      <c r="TVU7"/>
      <c r="TVV7"/>
      <c r="TVW7"/>
      <c r="TVX7"/>
      <c r="TVY7"/>
      <c r="TVZ7"/>
      <c r="TWA7"/>
      <c r="TWB7"/>
      <c r="TWC7"/>
      <c r="TWD7"/>
      <c r="TWE7"/>
      <c r="TWF7"/>
      <c r="TWG7"/>
      <c r="TWH7"/>
      <c r="TWI7"/>
      <c r="TWJ7"/>
      <c r="TWK7"/>
      <c r="TWL7"/>
      <c r="TWM7"/>
      <c r="TWN7"/>
      <c r="TWO7"/>
      <c r="TWP7"/>
      <c r="TWQ7"/>
      <c r="TWR7"/>
      <c r="TWS7"/>
      <c r="TWT7"/>
      <c r="TWU7"/>
      <c r="TWV7"/>
      <c r="TWW7"/>
      <c r="TWX7"/>
      <c r="TWY7"/>
      <c r="TWZ7"/>
      <c r="TXA7"/>
      <c r="TXB7"/>
      <c r="TXC7"/>
      <c r="TXD7"/>
      <c r="TXE7"/>
      <c r="TXF7"/>
      <c r="TXG7"/>
      <c r="TXH7"/>
      <c r="TXI7"/>
      <c r="TXJ7"/>
      <c r="TXK7"/>
      <c r="TXL7"/>
      <c r="TXM7"/>
      <c r="TXN7"/>
      <c r="TXO7"/>
      <c r="TXP7"/>
      <c r="TXQ7"/>
      <c r="TXR7"/>
      <c r="TXS7"/>
      <c r="TXT7"/>
      <c r="TXU7"/>
      <c r="TXV7"/>
      <c r="TXW7"/>
      <c r="TXX7"/>
      <c r="TXY7"/>
      <c r="TXZ7"/>
      <c r="TYA7"/>
      <c r="TYB7"/>
      <c r="TYC7"/>
      <c r="TYD7"/>
      <c r="TYE7"/>
      <c r="TYF7"/>
      <c r="TYG7"/>
      <c r="TYH7"/>
      <c r="TYI7"/>
      <c r="TYJ7"/>
      <c r="TYK7"/>
      <c r="TYL7"/>
      <c r="TYM7"/>
      <c r="TYN7"/>
      <c r="TYO7"/>
      <c r="TYP7"/>
      <c r="TYQ7"/>
      <c r="TYR7"/>
      <c r="TYS7"/>
      <c r="TYT7"/>
      <c r="TYU7"/>
      <c r="TYV7"/>
      <c r="TYW7"/>
      <c r="TYX7"/>
      <c r="TYY7"/>
      <c r="TYZ7"/>
      <c r="TZA7"/>
      <c r="TZB7"/>
      <c r="TZC7"/>
      <c r="TZD7"/>
      <c r="TZE7"/>
      <c r="TZF7"/>
      <c r="TZG7"/>
      <c r="TZH7"/>
      <c r="TZI7"/>
      <c r="TZJ7"/>
      <c r="TZK7"/>
      <c r="TZL7"/>
      <c r="TZM7"/>
      <c r="TZN7"/>
      <c r="TZO7"/>
      <c r="TZP7"/>
      <c r="TZQ7"/>
      <c r="TZR7"/>
      <c r="TZS7"/>
      <c r="TZT7"/>
      <c r="TZU7"/>
      <c r="TZV7"/>
      <c r="TZW7"/>
      <c r="TZX7"/>
      <c r="TZY7"/>
      <c r="TZZ7"/>
      <c r="UAA7"/>
      <c r="UAB7"/>
      <c r="UAC7"/>
      <c r="UAD7"/>
      <c r="UAE7"/>
      <c r="UAF7"/>
      <c r="UAG7"/>
      <c r="UAH7"/>
      <c r="UAI7"/>
      <c r="UAJ7"/>
      <c r="UAK7"/>
      <c r="UAL7"/>
      <c r="UAM7"/>
      <c r="UAN7"/>
      <c r="UAO7"/>
      <c r="UAP7"/>
      <c r="UAQ7"/>
      <c r="UAR7"/>
      <c r="UAS7"/>
      <c r="UAT7"/>
      <c r="UAU7"/>
      <c r="UAV7"/>
      <c r="UAW7"/>
      <c r="UAX7"/>
      <c r="UAY7"/>
      <c r="UAZ7"/>
      <c r="UBA7"/>
      <c r="UBB7"/>
      <c r="UBC7"/>
      <c r="UBD7"/>
      <c r="UBE7"/>
      <c r="UBF7"/>
      <c r="UBG7"/>
      <c r="UBH7"/>
      <c r="UBI7"/>
      <c r="UBJ7"/>
      <c r="UBK7"/>
      <c r="UBL7"/>
      <c r="UBM7"/>
      <c r="UBN7"/>
      <c r="UBO7"/>
      <c r="UBP7"/>
      <c r="UBQ7"/>
      <c r="UBR7"/>
      <c r="UBS7"/>
      <c r="UBT7"/>
      <c r="UBU7"/>
      <c r="UBV7"/>
      <c r="UBW7"/>
      <c r="UBX7"/>
      <c r="UBY7"/>
      <c r="UBZ7"/>
      <c r="UCA7"/>
      <c r="UCB7"/>
      <c r="UCC7"/>
      <c r="UCD7"/>
      <c r="UCE7"/>
      <c r="UCF7"/>
      <c r="UCG7"/>
      <c r="UCH7"/>
      <c r="UCI7"/>
      <c r="UCJ7"/>
      <c r="UCK7"/>
      <c r="UCL7"/>
      <c r="UCM7"/>
      <c r="UCN7"/>
      <c r="UCO7"/>
      <c r="UCP7"/>
      <c r="UCQ7"/>
      <c r="UCR7"/>
      <c r="UCS7"/>
      <c r="UCT7"/>
      <c r="UCU7"/>
      <c r="UCV7"/>
      <c r="UCW7"/>
      <c r="UCX7"/>
      <c r="UCY7"/>
      <c r="UCZ7"/>
      <c r="UDA7"/>
      <c r="UDB7"/>
      <c r="UDC7"/>
      <c r="UDD7"/>
      <c r="UDE7"/>
      <c r="UDF7"/>
      <c r="UDG7"/>
      <c r="UDH7"/>
      <c r="UDI7"/>
      <c r="UDJ7"/>
      <c r="UDK7"/>
      <c r="UDL7"/>
      <c r="UDM7"/>
      <c r="UDN7"/>
      <c r="UDO7"/>
      <c r="UDP7"/>
      <c r="UDQ7"/>
      <c r="UDR7"/>
      <c r="UDS7"/>
      <c r="UDT7"/>
      <c r="UDU7"/>
      <c r="UDV7"/>
      <c r="UDW7"/>
      <c r="UDX7"/>
      <c r="UDY7"/>
      <c r="UDZ7"/>
      <c r="UEA7"/>
      <c r="UEB7"/>
      <c r="UEC7"/>
      <c r="UED7"/>
      <c r="UEE7"/>
      <c r="UEF7"/>
      <c r="UEG7"/>
      <c r="UEH7"/>
      <c r="UEI7"/>
      <c r="UEJ7"/>
      <c r="UEK7"/>
      <c r="UEL7"/>
      <c r="UEM7"/>
      <c r="UEN7"/>
      <c r="UEO7"/>
      <c r="UEP7"/>
      <c r="UEQ7"/>
      <c r="UER7"/>
      <c r="UES7"/>
      <c r="UET7"/>
      <c r="UEU7"/>
      <c r="UEV7"/>
      <c r="UEW7"/>
      <c r="UEX7"/>
      <c r="UEY7"/>
      <c r="UEZ7"/>
      <c r="UFA7"/>
      <c r="UFB7"/>
      <c r="UFC7"/>
      <c r="UFD7"/>
      <c r="UFE7"/>
      <c r="UFF7"/>
      <c r="UFG7"/>
      <c r="UFH7"/>
      <c r="UFI7"/>
      <c r="UFJ7"/>
      <c r="UFK7"/>
      <c r="UFL7"/>
      <c r="UFM7"/>
      <c r="UFN7"/>
      <c r="UFO7"/>
      <c r="UFP7"/>
      <c r="UFQ7"/>
      <c r="UFR7"/>
      <c r="UFS7"/>
      <c r="UFT7"/>
      <c r="UFU7"/>
      <c r="UFV7"/>
      <c r="UFW7"/>
      <c r="UFX7"/>
      <c r="UFY7"/>
      <c r="UFZ7"/>
      <c r="UGA7"/>
      <c r="UGB7"/>
      <c r="UGC7"/>
      <c r="UGD7"/>
      <c r="UGE7"/>
      <c r="UGF7"/>
      <c r="UGG7"/>
      <c r="UGH7"/>
      <c r="UGI7"/>
      <c r="UGJ7"/>
      <c r="UGK7"/>
      <c r="UGL7"/>
      <c r="UGM7"/>
      <c r="UGN7"/>
      <c r="UGO7"/>
      <c r="UGP7"/>
      <c r="UGQ7"/>
      <c r="UGR7"/>
      <c r="UGS7"/>
      <c r="UGT7"/>
      <c r="UGU7"/>
      <c r="UGV7"/>
      <c r="UGW7"/>
      <c r="UGX7"/>
      <c r="UGY7"/>
      <c r="UGZ7"/>
      <c r="UHA7"/>
      <c r="UHB7"/>
      <c r="UHC7"/>
      <c r="UHD7"/>
      <c r="UHE7"/>
      <c r="UHF7"/>
      <c r="UHG7"/>
      <c r="UHH7"/>
      <c r="UHI7"/>
      <c r="UHJ7"/>
      <c r="UHK7"/>
      <c r="UHL7"/>
      <c r="UHM7"/>
      <c r="UHN7"/>
      <c r="UHO7"/>
      <c r="UHP7"/>
      <c r="UHQ7"/>
      <c r="UHR7"/>
      <c r="UHS7"/>
      <c r="UHT7"/>
      <c r="UHU7"/>
      <c r="UHV7"/>
      <c r="UHW7"/>
      <c r="UHX7"/>
      <c r="UHY7"/>
      <c r="UHZ7"/>
      <c r="UIA7"/>
      <c r="UIB7"/>
      <c r="UIC7"/>
      <c r="UID7"/>
      <c r="UIE7"/>
      <c r="UIF7"/>
      <c r="UIG7"/>
      <c r="UIH7"/>
      <c r="UII7"/>
      <c r="UIJ7"/>
      <c r="UIK7"/>
      <c r="UIL7"/>
      <c r="UIM7"/>
      <c r="UIN7"/>
      <c r="UIO7"/>
      <c r="UIP7"/>
      <c r="UIQ7"/>
      <c r="UIR7"/>
      <c r="UIS7"/>
      <c r="UIT7"/>
      <c r="UIU7"/>
      <c r="UIV7"/>
      <c r="UIW7"/>
      <c r="UIX7"/>
      <c r="UIY7"/>
      <c r="UIZ7"/>
      <c r="UJA7"/>
      <c r="UJB7"/>
      <c r="UJC7"/>
      <c r="UJD7"/>
      <c r="UJE7"/>
      <c r="UJF7"/>
      <c r="UJG7"/>
      <c r="UJH7"/>
      <c r="UJI7"/>
      <c r="UJJ7"/>
      <c r="UJK7"/>
      <c r="UJL7"/>
      <c r="UJM7"/>
      <c r="UJN7"/>
      <c r="UJO7"/>
      <c r="UJP7"/>
      <c r="UJQ7"/>
      <c r="UJR7"/>
      <c r="UJS7"/>
      <c r="UJT7"/>
      <c r="UJU7"/>
      <c r="UJV7"/>
      <c r="UJW7"/>
      <c r="UJX7"/>
      <c r="UJY7"/>
      <c r="UJZ7"/>
      <c r="UKA7"/>
      <c r="UKB7"/>
      <c r="UKC7"/>
      <c r="UKD7"/>
      <c r="UKE7"/>
      <c r="UKF7"/>
      <c r="UKG7"/>
      <c r="UKH7"/>
      <c r="UKI7"/>
      <c r="UKJ7"/>
      <c r="UKK7"/>
      <c r="UKL7"/>
      <c r="UKM7"/>
      <c r="UKN7"/>
      <c r="UKO7"/>
      <c r="UKP7"/>
      <c r="UKQ7"/>
      <c r="UKR7"/>
      <c r="UKS7"/>
      <c r="UKT7"/>
      <c r="UKU7"/>
      <c r="UKV7"/>
      <c r="UKW7"/>
      <c r="UKX7"/>
      <c r="UKY7"/>
      <c r="UKZ7"/>
      <c r="ULA7"/>
      <c r="ULB7"/>
      <c r="ULC7"/>
      <c r="ULD7"/>
      <c r="ULE7"/>
      <c r="ULF7"/>
      <c r="ULG7"/>
      <c r="ULH7"/>
      <c r="ULI7"/>
      <c r="ULJ7"/>
      <c r="ULK7"/>
      <c r="ULL7"/>
      <c r="ULM7"/>
      <c r="ULN7"/>
      <c r="ULO7"/>
      <c r="ULP7"/>
      <c r="ULQ7"/>
      <c r="ULR7"/>
      <c r="ULS7"/>
      <c r="ULT7"/>
      <c r="ULU7"/>
      <c r="ULV7"/>
      <c r="ULW7"/>
      <c r="ULX7"/>
      <c r="ULY7"/>
      <c r="ULZ7"/>
      <c r="UMA7"/>
      <c r="UMB7"/>
      <c r="UMC7"/>
      <c r="UMD7"/>
      <c r="UME7"/>
      <c r="UMF7"/>
      <c r="UMG7"/>
      <c r="UMH7"/>
      <c r="UMI7"/>
      <c r="UMJ7"/>
      <c r="UMK7"/>
      <c r="UML7"/>
      <c r="UMM7"/>
      <c r="UMN7"/>
      <c r="UMO7"/>
      <c r="UMP7"/>
      <c r="UMQ7"/>
      <c r="UMR7"/>
      <c r="UMS7"/>
      <c r="UMT7"/>
      <c r="UMU7"/>
      <c r="UMV7"/>
      <c r="UMW7"/>
      <c r="UMX7"/>
      <c r="UMY7"/>
      <c r="UMZ7"/>
      <c r="UNA7"/>
      <c r="UNB7"/>
      <c r="UNC7"/>
      <c r="UND7"/>
      <c r="UNE7"/>
      <c r="UNF7"/>
      <c r="UNG7"/>
      <c r="UNH7"/>
      <c r="UNI7"/>
      <c r="UNJ7"/>
      <c r="UNK7"/>
      <c r="UNL7"/>
      <c r="UNM7"/>
      <c r="UNN7"/>
      <c r="UNO7"/>
      <c r="UNP7"/>
      <c r="UNQ7"/>
      <c r="UNR7"/>
      <c r="UNS7"/>
      <c r="UNT7"/>
      <c r="UNU7"/>
      <c r="UNV7"/>
      <c r="UNW7"/>
      <c r="UNX7"/>
      <c r="UNY7"/>
      <c r="UNZ7"/>
      <c r="UOA7"/>
      <c r="UOB7"/>
      <c r="UOC7"/>
      <c r="UOD7"/>
      <c r="UOE7"/>
      <c r="UOF7"/>
      <c r="UOG7"/>
      <c r="UOH7"/>
      <c r="UOI7"/>
      <c r="UOJ7"/>
      <c r="UOK7"/>
      <c r="UOL7"/>
      <c r="UOM7"/>
      <c r="UON7"/>
      <c r="UOO7"/>
      <c r="UOP7"/>
      <c r="UOQ7"/>
      <c r="UOR7"/>
      <c r="UOS7"/>
      <c r="UOT7"/>
      <c r="UOU7"/>
      <c r="UOV7"/>
      <c r="UOW7"/>
      <c r="UOX7"/>
      <c r="UOY7"/>
      <c r="UOZ7"/>
      <c r="UPA7"/>
      <c r="UPB7"/>
      <c r="UPC7"/>
      <c r="UPD7"/>
      <c r="UPE7"/>
      <c r="UPF7"/>
      <c r="UPG7"/>
      <c r="UPH7"/>
      <c r="UPI7"/>
      <c r="UPJ7"/>
      <c r="UPK7"/>
      <c r="UPL7"/>
      <c r="UPM7"/>
      <c r="UPN7"/>
      <c r="UPO7"/>
      <c r="UPP7"/>
      <c r="UPQ7"/>
      <c r="UPR7"/>
      <c r="UPS7"/>
      <c r="UPT7"/>
      <c r="UPU7"/>
      <c r="UPV7"/>
      <c r="UPW7"/>
      <c r="UPX7"/>
      <c r="UPY7"/>
      <c r="UPZ7"/>
      <c r="UQA7"/>
      <c r="UQB7"/>
      <c r="UQC7"/>
      <c r="UQD7"/>
      <c r="UQE7"/>
      <c r="UQF7"/>
      <c r="UQG7"/>
      <c r="UQH7"/>
      <c r="UQI7"/>
      <c r="UQJ7"/>
      <c r="UQK7"/>
      <c r="UQL7"/>
      <c r="UQM7"/>
      <c r="UQN7"/>
      <c r="UQO7"/>
      <c r="UQP7"/>
      <c r="UQQ7"/>
      <c r="UQR7"/>
      <c r="UQS7"/>
      <c r="UQT7"/>
      <c r="UQU7"/>
      <c r="UQV7"/>
      <c r="UQW7"/>
      <c r="UQX7"/>
      <c r="UQY7"/>
      <c r="UQZ7"/>
      <c r="URA7"/>
      <c r="URB7"/>
      <c r="URC7"/>
      <c r="URD7"/>
      <c r="URE7"/>
      <c r="URF7"/>
      <c r="URG7"/>
      <c r="URH7"/>
      <c r="URI7"/>
      <c r="URJ7"/>
      <c r="URK7"/>
      <c r="URL7"/>
      <c r="URM7"/>
      <c r="URN7"/>
      <c r="URO7"/>
      <c r="URP7"/>
      <c r="URQ7"/>
      <c r="URR7"/>
      <c r="URS7"/>
      <c r="URT7"/>
      <c r="URU7"/>
      <c r="URV7"/>
      <c r="URW7"/>
      <c r="URX7"/>
      <c r="URY7"/>
      <c r="URZ7"/>
      <c r="USA7"/>
      <c r="USB7"/>
      <c r="USC7"/>
      <c r="USD7"/>
      <c r="USE7"/>
      <c r="USF7"/>
      <c r="USG7"/>
      <c r="USH7"/>
      <c r="USI7"/>
      <c r="USJ7"/>
      <c r="USK7"/>
      <c r="USL7"/>
      <c r="USM7"/>
      <c r="USN7"/>
      <c r="USO7"/>
      <c r="USP7"/>
      <c r="USQ7"/>
      <c r="USR7"/>
      <c r="USS7"/>
      <c r="UST7"/>
      <c r="USU7"/>
      <c r="USV7"/>
      <c r="USW7"/>
      <c r="USX7"/>
      <c r="USY7"/>
      <c r="USZ7"/>
      <c r="UTA7"/>
      <c r="UTB7"/>
      <c r="UTC7"/>
      <c r="UTD7"/>
      <c r="UTE7"/>
      <c r="UTF7"/>
      <c r="UTG7"/>
      <c r="UTH7"/>
      <c r="UTI7"/>
      <c r="UTJ7"/>
      <c r="UTK7"/>
      <c r="UTL7"/>
      <c r="UTM7"/>
      <c r="UTN7"/>
      <c r="UTO7"/>
      <c r="UTP7"/>
      <c r="UTQ7"/>
      <c r="UTR7"/>
      <c r="UTS7"/>
      <c r="UTT7"/>
      <c r="UTU7"/>
      <c r="UTV7"/>
      <c r="UTW7"/>
      <c r="UTX7"/>
      <c r="UTY7"/>
      <c r="UTZ7"/>
      <c r="UUA7"/>
      <c r="UUB7"/>
      <c r="UUC7"/>
      <c r="UUD7"/>
      <c r="UUE7"/>
      <c r="UUF7"/>
      <c r="UUG7"/>
      <c r="UUH7"/>
      <c r="UUI7"/>
      <c r="UUJ7"/>
      <c r="UUK7"/>
      <c r="UUL7"/>
      <c r="UUM7"/>
      <c r="UUN7"/>
      <c r="UUO7"/>
      <c r="UUP7"/>
      <c r="UUQ7"/>
      <c r="UUR7"/>
      <c r="UUS7"/>
      <c r="UUT7"/>
      <c r="UUU7"/>
      <c r="UUV7"/>
      <c r="UUW7"/>
      <c r="UUX7"/>
      <c r="UUY7"/>
      <c r="UUZ7"/>
      <c r="UVA7"/>
      <c r="UVB7"/>
      <c r="UVC7"/>
      <c r="UVD7"/>
      <c r="UVE7"/>
      <c r="UVF7"/>
      <c r="UVG7"/>
      <c r="UVH7"/>
      <c r="UVI7"/>
      <c r="UVJ7"/>
      <c r="UVK7"/>
      <c r="UVL7"/>
      <c r="UVM7"/>
      <c r="UVN7"/>
      <c r="UVO7"/>
      <c r="UVP7"/>
      <c r="UVQ7"/>
      <c r="UVR7"/>
      <c r="UVS7"/>
      <c r="UVT7"/>
      <c r="UVU7"/>
      <c r="UVV7"/>
      <c r="UVW7"/>
      <c r="UVX7"/>
      <c r="UVY7"/>
      <c r="UVZ7"/>
      <c r="UWA7"/>
      <c r="UWB7"/>
      <c r="UWC7"/>
      <c r="UWD7"/>
      <c r="UWE7"/>
      <c r="UWF7"/>
      <c r="UWG7"/>
      <c r="UWH7"/>
      <c r="UWI7"/>
      <c r="UWJ7"/>
      <c r="UWK7"/>
      <c r="UWL7"/>
      <c r="UWM7"/>
      <c r="UWN7"/>
      <c r="UWO7"/>
      <c r="UWP7"/>
      <c r="UWQ7"/>
      <c r="UWR7"/>
      <c r="UWS7"/>
      <c r="UWT7"/>
      <c r="UWU7"/>
      <c r="UWV7"/>
      <c r="UWW7"/>
      <c r="UWX7"/>
      <c r="UWY7"/>
      <c r="UWZ7"/>
      <c r="UXA7"/>
      <c r="UXB7"/>
      <c r="UXC7"/>
      <c r="UXD7"/>
      <c r="UXE7"/>
      <c r="UXF7"/>
      <c r="UXG7"/>
      <c r="UXH7"/>
      <c r="UXI7"/>
      <c r="UXJ7"/>
      <c r="UXK7"/>
      <c r="UXL7"/>
      <c r="UXM7"/>
      <c r="UXN7"/>
      <c r="UXO7"/>
      <c r="UXP7"/>
      <c r="UXQ7"/>
      <c r="UXR7"/>
      <c r="UXS7"/>
      <c r="UXT7"/>
      <c r="UXU7"/>
      <c r="UXV7"/>
      <c r="UXW7"/>
      <c r="UXX7"/>
      <c r="UXY7"/>
      <c r="UXZ7"/>
      <c r="UYA7"/>
      <c r="UYB7"/>
      <c r="UYC7"/>
      <c r="UYD7"/>
      <c r="UYE7"/>
      <c r="UYF7"/>
      <c r="UYG7"/>
      <c r="UYH7"/>
      <c r="UYI7"/>
      <c r="UYJ7"/>
      <c r="UYK7"/>
      <c r="UYL7"/>
      <c r="UYM7"/>
      <c r="UYN7"/>
      <c r="UYO7"/>
      <c r="UYP7"/>
      <c r="UYQ7"/>
      <c r="UYR7"/>
      <c r="UYS7"/>
      <c r="UYT7"/>
      <c r="UYU7"/>
      <c r="UYV7"/>
      <c r="UYW7"/>
      <c r="UYX7"/>
      <c r="UYY7"/>
      <c r="UYZ7"/>
      <c r="UZA7"/>
      <c r="UZB7"/>
      <c r="UZC7"/>
      <c r="UZD7"/>
      <c r="UZE7"/>
      <c r="UZF7"/>
      <c r="UZG7"/>
      <c r="UZH7"/>
      <c r="UZI7"/>
      <c r="UZJ7"/>
      <c r="UZK7"/>
      <c r="UZL7"/>
      <c r="UZM7"/>
      <c r="UZN7"/>
      <c r="UZO7"/>
      <c r="UZP7"/>
      <c r="UZQ7"/>
      <c r="UZR7"/>
      <c r="UZS7"/>
      <c r="UZT7"/>
      <c r="UZU7"/>
      <c r="UZV7"/>
      <c r="UZW7"/>
      <c r="UZX7"/>
      <c r="UZY7"/>
      <c r="UZZ7"/>
      <c r="VAA7"/>
      <c r="VAB7"/>
      <c r="VAC7"/>
      <c r="VAD7"/>
      <c r="VAE7"/>
      <c r="VAF7"/>
      <c r="VAG7"/>
      <c r="VAH7"/>
      <c r="VAI7"/>
      <c r="VAJ7"/>
      <c r="VAK7"/>
      <c r="VAL7"/>
      <c r="VAM7"/>
      <c r="VAN7"/>
      <c r="VAO7"/>
      <c r="VAP7"/>
      <c r="VAQ7"/>
      <c r="VAR7"/>
      <c r="VAS7"/>
      <c r="VAT7"/>
      <c r="VAU7"/>
      <c r="VAV7"/>
      <c r="VAW7"/>
      <c r="VAX7"/>
      <c r="VAY7"/>
      <c r="VAZ7"/>
      <c r="VBA7"/>
      <c r="VBB7"/>
      <c r="VBC7"/>
      <c r="VBD7"/>
      <c r="VBE7"/>
      <c r="VBF7"/>
      <c r="VBG7"/>
      <c r="VBH7"/>
      <c r="VBI7"/>
      <c r="VBJ7"/>
      <c r="VBK7"/>
      <c r="VBL7"/>
      <c r="VBM7"/>
      <c r="VBN7"/>
      <c r="VBO7"/>
      <c r="VBP7"/>
      <c r="VBQ7"/>
      <c r="VBR7"/>
      <c r="VBS7"/>
      <c r="VBT7"/>
      <c r="VBU7"/>
      <c r="VBV7"/>
      <c r="VBW7"/>
      <c r="VBX7"/>
      <c r="VBY7"/>
      <c r="VBZ7"/>
      <c r="VCA7"/>
      <c r="VCB7"/>
      <c r="VCC7"/>
      <c r="VCD7"/>
      <c r="VCE7"/>
      <c r="VCF7"/>
      <c r="VCG7"/>
      <c r="VCH7"/>
      <c r="VCI7"/>
      <c r="VCJ7"/>
      <c r="VCK7"/>
      <c r="VCL7"/>
      <c r="VCM7"/>
      <c r="VCN7"/>
      <c r="VCO7"/>
      <c r="VCP7"/>
      <c r="VCQ7"/>
      <c r="VCR7"/>
      <c r="VCS7"/>
      <c r="VCT7"/>
      <c r="VCU7"/>
      <c r="VCV7"/>
      <c r="VCW7"/>
      <c r="VCX7"/>
      <c r="VCY7"/>
      <c r="VCZ7"/>
      <c r="VDA7"/>
      <c r="VDB7"/>
      <c r="VDC7"/>
      <c r="VDD7"/>
      <c r="VDE7"/>
      <c r="VDF7"/>
      <c r="VDG7"/>
      <c r="VDH7"/>
      <c r="VDI7"/>
      <c r="VDJ7"/>
      <c r="VDK7"/>
      <c r="VDL7"/>
      <c r="VDM7"/>
      <c r="VDN7"/>
      <c r="VDO7"/>
      <c r="VDP7"/>
      <c r="VDQ7"/>
      <c r="VDR7"/>
      <c r="VDS7"/>
      <c r="VDT7"/>
      <c r="VDU7"/>
      <c r="VDV7"/>
      <c r="VDW7"/>
      <c r="VDX7"/>
      <c r="VDY7"/>
      <c r="VDZ7"/>
      <c r="VEA7"/>
      <c r="VEB7"/>
      <c r="VEC7"/>
      <c r="VED7"/>
      <c r="VEE7"/>
      <c r="VEF7"/>
      <c r="VEG7"/>
      <c r="VEH7"/>
      <c r="VEI7"/>
      <c r="VEJ7"/>
      <c r="VEK7"/>
      <c r="VEL7"/>
      <c r="VEM7"/>
      <c r="VEN7"/>
      <c r="VEO7"/>
      <c r="VEP7"/>
      <c r="VEQ7"/>
      <c r="VER7"/>
      <c r="VES7"/>
      <c r="VET7"/>
      <c r="VEU7"/>
      <c r="VEV7"/>
      <c r="VEW7"/>
      <c r="VEX7"/>
      <c r="VEY7"/>
      <c r="VEZ7"/>
      <c r="VFA7"/>
      <c r="VFB7"/>
      <c r="VFC7"/>
      <c r="VFD7"/>
      <c r="VFE7"/>
      <c r="VFF7"/>
      <c r="VFG7"/>
      <c r="VFH7"/>
      <c r="VFI7"/>
      <c r="VFJ7"/>
      <c r="VFK7"/>
      <c r="VFL7"/>
      <c r="VFM7"/>
      <c r="VFN7"/>
      <c r="VFO7"/>
      <c r="VFP7"/>
      <c r="VFQ7"/>
      <c r="VFR7"/>
      <c r="VFS7"/>
      <c r="VFT7"/>
      <c r="VFU7"/>
      <c r="VFV7"/>
      <c r="VFW7"/>
      <c r="VFX7"/>
      <c r="VFY7"/>
      <c r="VFZ7"/>
      <c r="VGA7"/>
      <c r="VGB7"/>
      <c r="VGC7"/>
      <c r="VGD7"/>
      <c r="VGE7"/>
      <c r="VGF7"/>
      <c r="VGG7"/>
      <c r="VGH7"/>
      <c r="VGI7"/>
      <c r="VGJ7"/>
      <c r="VGK7"/>
      <c r="VGL7"/>
      <c r="VGM7"/>
      <c r="VGN7"/>
      <c r="VGO7"/>
      <c r="VGP7"/>
      <c r="VGQ7"/>
      <c r="VGR7"/>
      <c r="VGS7"/>
      <c r="VGT7"/>
      <c r="VGU7"/>
      <c r="VGV7"/>
      <c r="VGW7"/>
      <c r="VGX7"/>
      <c r="VGY7"/>
      <c r="VGZ7"/>
      <c r="VHA7"/>
      <c r="VHB7"/>
      <c r="VHC7"/>
      <c r="VHD7"/>
      <c r="VHE7"/>
      <c r="VHF7"/>
      <c r="VHG7"/>
      <c r="VHH7"/>
      <c r="VHI7"/>
      <c r="VHJ7"/>
      <c r="VHK7"/>
      <c r="VHL7"/>
      <c r="VHM7"/>
      <c r="VHN7"/>
      <c r="VHO7"/>
      <c r="VHP7"/>
      <c r="VHQ7"/>
      <c r="VHR7"/>
      <c r="VHS7"/>
      <c r="VHT7"/>
      <c r="VHU7"/>
      <c r="VHV7"/>
      <c r="VHW7"/>
      <c r="VHX7"/>
      <c r="VHY7"/>
      <c r="VHZ7"/>
      <c r="VIA7"/>
      <c r="VIB7"/>
      <c r="VIC7"/>
      <c r="VID7"/>
      <c r="VIE7"/>
      <c r="VIF7"/>
      <c r="VIG7"/>
      <c r="VIH7"/>
      <c r="VII7"/>
      <c r="VIJ7"/>
      <c r="VIK7"/>
      <c r="VIL7"/>
      <c r="VIM7"/>
      <c r="VIN7"/>
      <c r="VIO7"/>
      <c r="VIP7"/>
      <c r="VIQ7"/>
      <c r="VIR7"/>
      <c r="VIS7"/>
      <c r="VIT7"/>
      <c r="VIU7"/>
      <c r="VIV7"/>
      <c r="VIW7"/>
      <c r="VIX7"/>
      <c r="VIY7"/>
      <c r="VIZ7"/>
      <c r="VJA7"/>
      <c r="VJB7"/>
      <c r="VJC7"/>
      <c r="VJD7"/>
      <c r="VJE7"/>
      <c r="VJF7"/>
      <c r="VJG7"/>
      <c r="VJH7"/>
      <c r="VJI7"/>
      <c r="VJJ7"/>
      <c r="VJK7"/>
      <c r="VJL7"/>
      <c r="VJM7"/>
      <c r="VJN7"/>
      <c r="VJO7"/>
      <c r="VJP7"/>
      <c r="VJQ7"/>
      <c r="VJR7"/>
      <c r="VJS7"/>
      <c r="VJT7"/>
      <c r="VJU7"/>
      <c r="VJV7"/>
      <c r="VJW7"/>
      <c r="VJX7"/>
      <c r="VJY7"/>
      <c r="VJZ7"/>
      <c r="VKA7"/>
      <c r="VKB7"/>
      <c r="VKC7"/>
      <c r="VKD7"/>
      <c r="VKE7"/>
      <c r="VKF7"/>
      <c r="VKG7"/>
      <c r="VKH7"/>
      <c r="VKI7"/>
      <c r="VKJ7"/>
      <c r="VKK7"/>
      <c r="VKL7"/>
      <c r="VKM7"/>
      <c r="VKN7"/>
      <c r="VKO7"/>
      <c r="VKP7"/>
      <c r="VKQ7"/>
      <c r="VKR7"/>
      <c r="VKS7"/>
      <c r="VKT7"/>
      <c r="VKU7"/>
      <c r="VKV7"/>
      <c r="VKW7"/>
      <c r="VKX7"/>
      <c r="VKY7"/>
      <c r="VKZ7"/>
      <c r="VLA7"/>
      <c r="VLB7"/>
      <c r="VLC7"/>
      <c r="VLD7"/>
      <c r="VLE7"/>
      <c r="VLF7"/>
      <c r="VLG7"/>
      <c r="VLH7"/>
      <c r="VLI7"/>
      <c r="VLJ7"/>
      <c r="VLK7"/>
      <c r="VLL7"/>
      <c r="VLM7"/>
      <c r="VLN7"/>
      <c r="VLO7"/>
      <c r="VLP7"/>
      <c r="VLQ7"/>
      <c r="VLR7"/>
      <c r="VLS7"/>
      <c r="VLT7"/>
      <c r="VLU7"/>
      <c r="VLV7"/>
      <c r="VLW7"/>
      <c r="VLX7"/>
      <c r="VLY7"/>
      <c r="VLZ7"/>
      <c r="VMA7"/>
      <c r="VMB7"/>
      <c r="VMC7"/>
      <c r="VMD7"/>
      <c r="VME7"/>
      <c r="VMF7"/>
      <c r="VMG7"/>
      <c r="VMH7"/>
      <c r="VMI7"/>
      <c r="VMJ7"/>
      <c r="VMK7"/>
      <c r="VML7"/>
      <c r="VMM7"/>
      <c r="VMN7"/>
      <c r="VMO7"/>
      <c r="VMP7"/>
      <c r="VMQ7"/>
      <c r="VMR7"/>
      <c r="VMS7"/>
      <c r="VMT7"/>
      <c r="VMU7"/>
      <c r="VMV7"/>
      <c r="VMW7"/>
      <c r="VMX7"/>
      <c r="VMY7"/>
      <c r="VMZ7"/>
      <c r="VNA7"/>
      <c r="VNB7"/>
      <c r="VNC7"/>
      <c r="VND7"/>
      <c r="VNE7"/>
      <c r="VNF7"/>
      <c r="VNG7"/>
      <c r="VNH7"/>
      <c r="VNI7"/>
      <c r="VNJ7"/>
      <c r="VNK7"/>
      <c r="VNL7"/>
      <c r="VNM7"/>
      <c r="VNN7"/>
      <c r="VNO7"/>
      <c r="VNP7"/>
      <c r="VNQ7"/>
      <c r="VNR7"/>
      <c r="VNS7"/>
      <c r="VNT7"/>
      <c r="VNU7"/>
      <c r="VNV7"/>
      <c r="VNW7"/>
      <c r="VNX7"/>
      <c r="VNY7"/>
      <c r="VNZ7"/>
      <c r="VOA7"/>
      <c r="VOB7"/>
      <c r="VOC7"/>
      <c r="VOD7"/>
      <c r="VOE7"/>
      <c r="VOF7"/>
      <c r="VOG7"/>
      <c r="VOH7"/>
      <c r="VOI7"/>
      <c r="VOJ7"/>
      <c r="VOK7"/>
      <c r="VOL7"/>
      <c r="VOM7"/>
      <c r="VON7"/>
      <c r="VOO7"/>
      <c r="VOP7"/>
      <c r="VOQ7"/>
      <c r="VOR7"/>
      <c r="VOS7"/>
      <c r="VOT7"/>
      <c r="VOU7"/>
      <c r="VOV7"/>
      <c r="VOW7"/>
      <c r="VOX7"/>
      <c r="VOY7"/>
      <c r="VOZ7"/>
      <c r="VPA7"/>
      <c r="VPB7"/>
      <c r="VPC7"/>
      <c r="VPD7"/>
      <c r="VPE7"/>
      <c r="VPF7"/>
      <c r="VPG7"/>
      <c r="VPH7"/>
      <c r="VPI7"/>
      <c r="VPJ7"/>
      <c r="VPK7"/>
      <c r="VPL7"/>
      <c r="VPM7"/>
      <c r="VPN7"/>
      <c r="VPO7"/>
      <c r="VPP7"/>
      <c r="VPQ7"/>
      <c r="VPR7"/>
      <c r="VPS7"/>
      <c r="VPT7"/>
      <c r="VPU7"/>
      <c r="VPV7"/>
      <c r="VPW7"/>
      <c r="VPX7"/>
      <c r="VPY7"/>
      <c r="VPZ7"/>
      <c r="VQA7"/>
      <c r="VQB7"/>
      <c r="VQC7"/>
      <c r="VQD7"/>
      <c r="VQE7"/>
      <c r="VQF7"/>
      <c r="VQG7"/>
      <c r="VQH7"/>
      <c r="VQI7"/>
      <c r="VQJ7"/>
      <c r="VQK7"/>
      <c r="VQL7"/>
      <c r="VQM7"/>
      <c r="VQN7"/>
      <c r="VQO7"/>
      <c r="VQP7"/>
      <c r="VQQ7"/>
      <c r="VQR7"/>
      <c r="VQS7"/>
      <c r="VQT7"/>
      <c r="VQU7"/>
      <c r="VQV7"/>
      <c r="VQW7"/>
      <c r="VQX7"/>
      <c r="VQY7"/>
      <c r="VQZ7"/>
      <c r="VRA7"/>
      <c r="VRB7"/>
      <c r="VRC7"/>
      <c r="VRD7"/>
      <c r="VRE7"/>
      <c r="VRF7"/>
      <c r="VRG7"/>
      <c r="VRH7"/>
      <c r="VRI7"/>
      <c r="VRJ7"/>
      <c r="VRK7"/>
      <c r="VRL7"/>
      <c r="VRM7"/>
      <c r="VRN7"/>
      <c r="VRO7"/>
      <c r="VRP7"/>
      <c r="VRQ7"/>
      <c r="VRR7"/>
      <c r="VRS7"/>
      <c r="VRT7"/>
      <c r="VRU7"/>
      <c r="VRV7"/>
      <c r="VRW7"/>
      <c r="VRX7"/>
      <c r="VRY7"/>
      <c r="VRZ7"/>
      <c r="VSA7"/>
      <c r="VSB7"/>
      <c r="VSC7"/>
      <c r="VSD7"/>
      <c r="VSE7"/>
      <c r="VSF7"/>
      <c r="VSG7"/>
      <c r="VSH7"/>
      <c r="VSI7"/>
      <c r="VSJ7"/>
      <c r="VSK7"/>
      <c r="VSL7"/>
      <c r="VSM7"/>
      <c r="VSN7"/>
      <c r="VSO7"/>
      <c r="VSP7"/>
      <c r="VSQ7"/>
      <c r="VSR7"/>
      <c r="VSS7"/>
      <c r="VST7"/>
      <c r="VSU7"/>
      <c r="VSV7"/>
      <c r="VSW7"/>
      <c r="VSX7"/>
      <c r="VSY7"/>
      <c r="VSZ7"/>
      <c r="VTA7"/>
      <c r="VTB7"/>
      <c r="VTC7"/>
      <c r="VTD7"/>
      <c r="VTE7"/>
      <c r="VTF7"/>
      <c r="VTG7"/>
      <c r="VTH7"/>
      <c r="VTI7"/>
      <c r="VTJ7"/>
      <c r="VTK7"/>
      <c r="VTL7"/>
      <c r="VTM7"/>
      <c r="VTN7"/>
      <c r="VTO7"/>
      <c r="VTP7"/>
      <c r="VTQ7"/>
      <c r="VTR7"/>
      <c r="VTS7"/>
      <c r="VTT7"/>
      <c r="VTU7"/>
      <c r="VTV7"/>
      <c r="VTW7"/>
      <c r="VTX7"/>
      <c r="VTY7"/>
      <c r="VTZ7"/>
      <c r="VUA7"/>
      <c r="VUB7"/>
      <c r="VUC7"/>
      <c r="VUD7"/>
      <c r="VUE7"/>
      <c r="VUF7"/>
      <c r="VUG7"/>
      <c r="VUH7"/>
      <c r="VUI7"/>
      <c r="VUJ7"/>
      <c r="VUK7"/>
      <c r="VUL7"/>
      <c r="VUM7"/>
      <c r="VUN7"/>
      <c r="VUO7"/>
      <c r="VUP7"/>
      <c r="VUQ7"/>
      <c r="VUR7"/>
      <c r="VUS7"/>
      <c r="VUT7"/>
      <c r="VUU7"/>
      <c r="VUV7"/>
      <c r="VUW7"/>
      <c r="VUX7"/>
      <c r="VUY7"/>
      <c r="VUZ7"/>
      <c r="VVA7"/>
      <c r="VVB7"/>
      <c r="VVC7"/>
      <c r="VVD7"/>
      <c r="VVE7"/>
      <c r="VVF7"/>
      <c r="VVG7"/>
      <c r="VVH7"/>
      <c r="VVI7"/>
      <c r="VVJ7"/>
      <c r="VVK7"/>
      <c r="VVL7"/>
      <c r="VVM7"/>
      <c r="VVN7"/>
      <c r="VVO7"/>
      <c r="VVP7"/>
      <c r="VVQ7"/>
      <c r="VVR7"/>
      <c r="VVS7"/>
      <c r="VVT7"/>
      <c r="VVU7"/>
      <c r="VVV7"/>
      <c r="VVW7"/>
      <c r="VVX7"/>
      <c r="VVY7"/>
      <c r="VVZ7"/>
      <c r="VWA7"/>
      <c r="VWB7"/>
      <c r="VWC7"/>
      <c r="VWD7"/>
      <c r="VWE7"/>
      <c r="VWF7"/>
      <c r="VWG7"/>
      <c r="VWH7"/>
      <c r="VWI7"/>
      <c r="VWJ7"/>
      <c r="VWK7"/>
      <c r="VWL7"/>
      <c r="VWM7"/>
      <c r="VWN7"/>
      <c r="VWO7"/>
      <c r="VWP7"/>
      <c r="VWQ7"/>
      <c r="VWR7"/>
      <c r="VWS7"/>
      <c r="VWT7"/>
      <c r="VWU7"/>
      <c r="VWV7"/>
      <c r="VWW7"/>
      <c r="VWX7"/>
      <c r="VWY7"/>
      <c r="VWZ7"/>
      <c r="VXA7"/>
      <c r="VXB7"/>
      <c r="VXC7"/>
      <c r="VXD7"/>
      <c r="VXE7"/>
      <c r="VXF7"/>
      <c r="VXG7"/>
      <c r="VXH7"/>
      <c r="VXI7"/>
      <c r="VXJ7"/>
      <c r="VXK7"/>
      <c r="VXL7"/>
      <c r="VXM7"/>
      <c r="VXN7"/>
      <c r="VXO7"/>
      <c r="VXP7"/>
      <c r="VXQ7"/>
      <c r="VXR7"/>
      <c r="VXS7"/>
      <c r="VXT7"/>
      <c r="VXU7"/>
      <c r="VXV7"/>
      <c r="VXW7"/>
      <c r="VXX7"/>
      <c r="VXY7"/>
      <c r="VXZ7"/>
      <c r="VYA7"/>
      <c r="VYB7"/>
      <c r="VYC7"/>
      <c r="VYD7"/>
      <c r="VYE7"/>
      <c r="VYF7"/>
      <c r="VYG7"/>
      <c r="VYH7"/>
      <c r="VYI7"/>
      <c r="VYJ7"/>
      <c r="VYK7"/>
      <c r="VYL7"/>
      <c r="VYM7"/>
      <c r="VYN7"/>
      <c r="VYO7"/>
      <c r="VYP7"/>
      <c r="VYQ7"/>
      <c r="VYR7"/>
      <c r="VYS7"/>
      <c r="VYT7"/>
      <c r="VYU7"/>
      <c r="VYV7"/>
      <c r="VYW7"/>
      <c r="VYX7"/>
      <c r="VYY7"/>
      <c r="VYZ7"/>
      <c r="VZA7"/>
      <c r="VZB7"/>
      <c r="VZC7"/>
      <c r="VZD7"/>
      <c r="VZE7"/>
      <c r="VZF7"/>
      <c r="VZG7"/>
      <c r="VZH7"/>
      <c r="VZI7"/>
      <c r="VZJ7"/>
      <c r="VZK7"/>
      <c r="VZL7"/>
      <c r="VZM7"/>
      <c r="VZN7"/>
      <c r="VZO7"/>
      <c r="VZP7"/>
      <c r="VZQ7"/>
      <c r="VZR7"/>
      <c r="VZS7"/>
      <c r="VZT7"/>
      <c r="VZU7"/>
      <c r="VZV7"/>
      <c r="VZW7"/>
      <c r="VZX7"/>
      <c r="VZY7"/>
      <c r="VZZ7"/>
      <c r="WAA7"/>
      <c r="WAB7"/>
      <c r="WAC7"/>
      <c r="WAD7"/>
      <c r="WAE7"/>
      <c r="WAF7"/>
      <c r="WAG7"/>
      <c r="WAH7"/>
      <c r="WAI7"/>
      <c r="WAJ7"/>
      <c r="WAK7"/>
      <c r="WAL7"/>
      <c r="WAM7"/>
      <c r="WAN7"/>
      <c r="WAO7"/>
      <c r="WAP7"/>
      <c r="WAQ7"/>
      <c r="WAR7"/>
      <c r="WAS7"/>
      <c r="WAT7"/>
      <c r="WAU7"/>
      <c r="WAV7"/>
      <c r="WAW7"/>
      <c r="WAX7"/>
      <c r="WAY7"/>
      <c r="WAZ7"/>
      <c r="WBA7"/>
      <c r="WBB7"/>
      <c r="WBC7"/>
      <c r="WBD7"/>
      <c r="WBE7"/>
      <c r="WBF7"/>
      <c r="WBG7"/>
      <c r="WBH7"/>
      <c r="WBI7"/>
      <c r="WBJ7"/>
      <c r="WBK7"/>
      <c r="WBL7"/>
      <c r="WBM7"/>
      <c r="WBN7"/>
      <c r="WBO7"/>
      <c r="WBP7"/>
      <c r="WBQ7"/>
      <c r="WBR7"/>
      <c r="WBS7"/>
      <c r="WBT7"/>
      <c r="WBU7"/>
      <c r="WBV7"/>
      <c r="WBW7"/>
      <c r="WBX7"/>
      <c r="WBY7"/>
      <c r="WBZ7"/>
      <c r="WCA7"/>
      <c r="WCB7"/>
      <c r="WCC7"/>
      <c r="WCD7"/>
      <c r="WCE7"/>
      <c r="WCF7"/>
      <c r="WCG7"/>
      <c r="WCH7"/>
      <c r="WCI7"/>
      <c r="WCJ7"/>
      <c r="WCK7"/>
      <c r="WCL7"/>
      <c r="WCM7"/>
      <c r="WCN7"/>
      <c r="WCO7"/>
      <c r="WCP7"/>
      <c r="WCQ7"/>
      <c r="WCR7"/>
      <c r="WCS7"/>
      <c r="WCT7"/>
      <c r="WCU7"/>
      <c r="WCV7"/>
      <c r="WCW7"/>
      <c r="WCX7"/>
      <c r="WCY7"/>
      <c r="WCZ7"/>
      <c r="WDA7"/>
      <c r="WDB7"/>
      <c r="WDC7"/>
      <c r="WDD7"/>
      <c r="WDE7"/>
      <c r="WDF7"/>
      <c r="WDG7"/>
      <c r="WDH7"/>
      <c r="WDI7"/>
      <c r="WDJ7"/>
      <c r="WDK7"/>
      <c r="WDL7"/>
      <c r="WDM7"/>
      <c r="WDN7"/>
      <c r="WDO7"/>
      <c r="WDP7"/>
      <c r="WDQ7"/>
      <c r="WDR7"/>
      <c r="WDS7"/>
      <c r="WDT7"/>
      <c r="WDU7"/>
      <c r="WDV7"/>
      <c r="WDW7"/>
      <c r="WDX7"/>
      <c r="WDY7"/>
      <c r="WDZ7"/>
      <c r="WEA7"/>
      <c r="WEB7"/>
      <c r="WEC7"/>
      <c r="WED7"/>
      <c r="WEE7"/>
      <c r="WEF7"/>
      <c r="WEG7"/>
      <c r="WEH7"/>
      <c r="WEI7"/>
      <c r="WEJ7"/>
      <c r="WEK7"/>
      <c r="WEL7"/>
      <c r="WEM7"/>
      <c r="WEN7"/>
      <c r="WEO7"/>
      <c r="WEP7"/>
      <c r="WEQ7"/>
      <c r="WER7"/>
      <c r="WES7"/>
      <c r="WET7"/>
      <c r="WEU7"/>
      <c r="WEV7"/>
      <c r="WEW7"/>
      <c r="WEX7"/>
      <c r="WEY7"/>
      <c r="WEZ7"/>
      <c r="WFA7"/>
      <c r="WFB7"/>
      <c r="WFC7"/>
      <c r="WFD7"/>
      <c r="WFE7"/>
      <c r="WFF7"/>
      <c r="WFG7"/>
      <c r="WFH7"/>
      <c r="WFI7"/>
      <c r="WFJ7"/>
      <c r="WFK7"/>
      <c r="WFL7"/>
      <c r="WFM7"/>
      <c r="WFN7"/>
      <c r="WFO7"/>
      <c r="WFP7"/>
      <c r="WFQ7"/>
      <c r="WFR7"/>
      <c r="WFS7"/>
      <c r="WFT7"/>
      <c r="WFU7"/>
      <c r="WFV7"/>
      <c r="WFW7"/>
      <c r="WFX7"/>
      <c r="WFY7"/>
      <c r="WFZ7"/>
      <c r="WGA7"/>
      <c r="WGB7"/>
      <c r="WGC7"/>
      <c r="WGD7"/>
      <c r="WGE7"/>
      <c r="WGF7"/>
      <c r="WGG7"/>
      <c r="WGH7"/>
      <c r="WGI7"/>
      <c r="WGJ7"/>
      <c r="WGK7"/>
      <c r="WGL7"/>
      <c r="WGM7"/>
      <c r="WGN7"/>
      <c r="WGO7"/>
      <c r="WGP7"/>
      <c r="WGQ7"/>
      <c r="WGR7"/>
      <c r="WGS7"/>
      <c r="WGT7"/>
      <c r="WGU7"/>
      <c r="WGV7"/>
      <c r="WGW7"/>
      <c r="WGX7"/>
      <c r="WGY7"/>
      <c r="WGZ7"/>
      <c r="WHA7"/>
      <c r="WHB7"/>
      <c r="WHC7"/>
      <c r="WHD7"/>
      <c r="WHE7"/>
      <c r="WHF7"/>
      <c r="WHG7"/>
      <c r="WHH7"/>
      <c r="WHI7"/>
      <c r="WHJ7"/>
      <c r="WHK7"/>
      <c r="WHL7"/>
      <c r="WHM7"/>
      <c r="WHN7"/>
      <c r="WHO7"/>
      <c r="WHP7"/>
      <c r="WHQ7"/>
      <c r="WHR7"/>
      <c r="WHS7"/>
      <c r="WHT7"/>
      <c r="WHU7"/>
      <c r="WHV7"/>
      <c r="WHW7"/>
      <c r="WHX7"/>
      <c r="WHY7"/>
      <c r="WHZ7"/>
      <c r="WIA7"/>
      <c r="WIB7"/>
      <c r="WIC7"/>
      <c r="WID7"/>
      <c r="WIE7"/>
      <c r="WIF7"/>
      <c r="WIG7"/>
      <c r="WIH7"/>
      <c r="WII7"/>
      <c r="WIJ7"/>
      <c r="WIK7"/>
      <c r="WIL7"/>
      <c r="WIM7"/>
      <c r="WIN7"/>
      <c r="WIO7"/>
      <c r="WIP7"/>
      <c r="WIQ7"/>
      <c r="WIR7"/>
      <c r="WIS7"/>
      <c r="WIT7"/>
      <c r="WIU7"/>
      <c r="WIV7"/>
      <c r="WIW7"/>
      <c r="WIX7"/>
      <c r="WIY7"/>
      <c r="WIZ7"/>
      <c r="WJA7"/>
      <c r="WJB7"/>
      <c r="WJC7"/>
      <c r="WJD7"/>
      <c r="WJE7"/>
      <c r="WJF7"/>
      <c r="WJG7"/>
      <c r="WJH7"/>
      <c r="WJI7"/>
      <c r="WJJ7"/>
      <c r="WJK7"/>
      <c r="WJL7"/>
      <c r="WJM7"/>
      <c r="WJN7"/>
      <c r="WJO7"/>
      <c r="WJP7"/>
      <c r="WJQ7"/>
      <c r="WJR7"/>
      <c r="WJS7"/>
      <c r="WJT7"/>
      <c r="WJU7"/>
      <c r="WJV7"/>
      <c r="WJW7"/>
      <c r="WJX7"/>
      <c r="WJY7"/>
      <c r="WJZ7"/>
      <c r="WKA7"/>
      <c r="WKB7"/>
      <c r="WKC7"/>
      <c r="WKD7"/>
      <c r="WKE7"/>
      <c r="WKF7"/>
      <c r="WKG7"/>
      <c r="WKH7"/>
      <c r="WKI7"/>
      <c r="WKJ7"/>
      <c r="WKK7"/>
      <c r="WKL7"/>
      <c r="WKM7"/>
      <c r="WKN7"/>
      <c r="WKO7"/>
      <c r="WKP7"/>
      <c r="WKQ7"/>
      <c r="WKR7"/>
      <c r="WKS7"/>
      <c r="WKT7"/>
      <c r="WKU7"/>
      <c r="WKV7"/>
      <c r="WKW7"/>
      <c r="WKX7"/>
      <c r="WKY7"/>
      <c r="WKZ7"/>
      <c r="WLA7"/>
      <c r="WLB7"/>
      <c r="WLC7"/>
      <c r="WLD7"/>
      <c r="WLE7"/>
      <c r="WLF7"/>
      <c r="WLG7"/>
      <c r="WLH7"/>
      <c r="WLI7"/>
      <c r="WLJ7"/>
      <c r="WLK7"/>
      <c r="WLL7"/>
      <c r="WLM7"/>
      <c r="WLN7"/>
      <c r="WLO7"/>
      <c r="WLP7"/>
      <c r="WLQ7"/>
      <c r="WLR7"/>
      <c r="WLS7"/>
      <c r="WLT7"/>
      <c r="WLU7"/>
      <c r="WLV7"/>
      <c r="WLW7"/>
      <c r="WLX7"/>
      <c r="WLY7"/>
      <c r="WLZ7"/>
      <c r="WMA7"/>
      <c r="WMB7"/>
      <c r="WMC7"/>
      <c r="WMD7"/>
      <c r="WME7"/>
      <c r="WMF7"/>
      <c r="WMG7"/>
      <c r="WMH7"/>
      <c r="WMI7"/>
      <c r="WMJ7"/>
      <c r="WMK7"/>
      <c r="WML7"/>
      <c r="WMM7"/>
      <c r="WMN7"/>
      <c r="WMO7"/>
      <c r="WMP7"/>
      <c r="WMQ7"/>
      <c r="WMR7"/>
      <c r="WMS7"/>
      <c r="WMT7"/>
      <c r="WMU7"/>
      <c r="WMV7"/>
      <c r="WMW7"/>
      <c r="WMX7"/>
      <c r="WMY7"/>
      <c r="WMZ7"/>
      <c r="WNA7"/>
      <c r="WNB7"/>
      <c r="WNC7"/>
      <c r="WND7"/>
      <c r="WNE7"/>
      <c r="WNF7"/>
      <c r="WNG7"/>
      <c r="WNH7"/>
      <c r="WNI7"/>
      <c r="WNJ7"/>
      <c r="WNK7"/>
      <c r="WNL7"/>
      <c r="WNM7"/>
      <c r="WNN7"/>
      <c r="WNO7"/>
      <c r="WNP7"/>
      <c r="WNQ7"/>
      <c r="WNR7"/>
      <c r="WNS7"/>
      <c r="WNT7"/>
      <c r="WNU7"/>
      <c r="WNV7"/>
      <c r="WNW7"/>
      <c r="WNX7"/>
      <c r="WNY7"/>
      <c r="WNZ7"/>
      <c r="WOA7"/>
      <c r="WOB7"/>
      <c r="WOC7"/>
      <c r="WOD7"/>
      <c r="WOE7"/>
      <c r="WOF7"/>
      <c r="WOG7"/>
      <c r="WOH7"/>
      <c r="WOI7"/>
      <c r="WOJ7"/>
      <c r="WOK7"/>
      <c r="WOL7"/>
      <c r="WOM7"/>
      <c r="WON7"/>
      <c r="WOO7"/>
      <c r="WOP7"/>
      <c r="WOQ7"/>
      <c r="WOR7"/>
      <c r="WOS7"/>
      <c r="WOT7"/>
      <c r="WOU7"/>
      <c r="WOV7"/>
      <c r="WOW7"/>
      <c r="WOX7"/>
      <c r="WOY7"/>
      <c r="WOZ7"/>
      <c r="WPA7"/>
      <c r="WPB7"/>
      <c r="WPC7"/>
      <c r="WPD7"/>
      <c r="WPE7"/>
      <c r="WPF7"/>
      <c r="WPG7"/>
      <c r="WPH7"/>
      <c r="WPI7"/>
      <c r="WPJ7"/>
      <c r="WPK7"/>
      <c r="WPL7"/>
      <c r="WPM7"/>
      <c r="WPN7"/>
      <c r="WPO7"/>
      <c r="WPP7"/>
      <c r="WPQ7"/>
      <c r="WPR7"/>
      <c r="WPS7"/>
      <c r="WPT7"/>
      <c r="WPU7"/>
      <c r="WPV7"/>
      <c r="WPW7"/>
      <c r="WPX7"/>
      <c r="WPY7"/>
      <c r="WPZ7"/>
      <c r="WQA7"/>
      <c r="WQB7"/>
      <c r="WQC7"/>
      <c r="WQD7"/>
      <c r="WQE7"/>
      <c r="WQF7"/>
      <c r="WQG7"/>
      <c r="WQH7"/>
      <c r="WQI7"/>
      <c r="WQJ7"/>
      <c r="WQK7"/>
      <c r="WQL7"/>
      <c r="WQM7"/>
      <c r="WQN7"/>
      <c r="WQO7"/>
      <c r="WQP7"/>
      <c r="WQQ7"/>
      <c r="WQR7"/>
      <c r="WQS7"/>
      <c r="WQT7"/>
      <c r="WQU7"/>
      <c r="WQV7"/>
      <c r="WQW7"/>
      <c r="WQX7"/>
      <c r="WQY7"/>
      <c r="WQZ7"/>
      <c r="WRA7"/>
      <c r="WRB7"/>
      <c r="WRC7"/>
      <c r="WRD7"/>
      <c r="WRE7"/>
      <c r="WRF7"/>
      <c r="WRG7"/>
      <c r="WRH7"/>
      <c r="WRI7"/>
      <c r="WRJ7"/>
      <c r="WRK7"/>
      <c r="WRL7"/>
      <c r="WRM7"/>
      <c r="WRN7"/>
      <c r="WRO7"/>
      <c r="WRP7"/>
      <c r="WRQ7"/>
      <c r="WRR7"/>
      <c r="WRS7"/>
      <c r="WRT7"/>
      <c r="WRU7"/>
      <c r="WRV7"/>
      <c r="WRW7"/>
      <c r="WRX7"/>
      <c r="WRY7"/>
      <c r="WRZ7"/>
      <c r="WSA7"/>
      <c r="WSB7"/>
      <c r="WSC7"/>
      <c r="WSD7"/>
      <c r="WSE7"/>
      <c r="WSF7"/>
      <c r="WSG7"/>
      <c r="WSH7"/>
      <c r="WSI7"/>
      <c r="WSJ7"/>
      <c r="WSK7"/>
      <c r="WSL7"/>
      <c r="WSM7"/>
      <c r="WSN7"/>
      <c r="WSO7"/>
      <c r="WSP7"/>
      <c r="WSQ7"/>
      <c r="WSR7"/>
      <c r="WSS7"/>
      <c r="WST7"/>
      <c r="WSU7"/>
      <c r="WSV7"/>
      <c r="WSW7"/>
      <c r="WSX7"/>
      <c r="WSY7"/>
      <c r="WSZ7"/>
      <c r="WTA7"/>
      <c r="WTB7"/>
      <c r="WTC7"/>
      <c r="WTD7"/>
      <c r="WTE7"/>
      <c r="WTF7"/>
      <c r="WTG7"/>
      <c r="WTH7"/>
      <c r="WTI7"/>
      <c r="WTJ7"/>
      <c r="WTK7"/>
      <c r="WTL7"/>
      <c r="WTM7"/>
      <c r="WTN7"/>
      <c r="WTO7"/>
      <c r="WTP7"/>
      <c r="WTQ7"/>
      <c r="WTR7"/>
      <c r="WTS7"/>
      <c r="WTT7"/>
      <c r="WTU7"/>
      <c r="WTV7"/>
      <c r="WTW7"/>
      <c r="WTX7"/>
      <c r="WTY7"/>
      <c r="WTZ7"/>
      <c r="WUA7"/>
      <c r="WUB7"/>
      <c r="WUC7"/>
      <c r="WUD7"/>
      <c r="WUE7"/>
      <c r="WUF7"/>
      <c r="WUG7"/>
      <c r="WUH7"/>
      <c r="WUI7"/>
      <c r="WUJ7"/>
      <c r="WUK7"/>
      <c r="WUL7"/>
      <c r="WUM7"/>
      <c r="WUN7"/>
      <c r="WUO7"/>
      <c r="WUP7"/>
      <c r="WUQ7"/>
      <c r="WUR7"/>
      <c r="WUS7"/>
      <c r="WUT7"/>
      <c r="WUU7"/>
      <c r="WUV7"/>
      <c r="WUW7"/>
      <c r="WUX7"/>
      <c r="WUY7"/>
      <c r="WUZ7"/>
      <c r="WVA7"/>
      <c r="WVB7"/>
      <c r="WVC7"/>
      <c r="WVD7"/>
      <c r="WVE7"/>
      <c r="WVF7"/>
      <c r="WVG7"/>
      <c r="WVH7"/>
      <c r="WVI7"/>
      <c r="WVJ7"/>
      <c r="WVK7"/>
      <c r="WVL7"/>
      <c r="WVM7"/>
      <c r="WVN7"/>
      <c r="WVO7"/>
      <c r="WVP7"/>
      <c r="WVQ7"/>
      <c r="WVR7"/>
      <c r="WVS7"/>
      <c r="WVT7"/>
      <c r="WVU7"/>
      <c r="WVV7"/>
      <c r="WVW7"/>
      <c r="WVX7"/>
      <c r="WVY7"/>
      <c r="WVZ7"/>
      <c r="WWA7"/>
      <c r="WWB7"/>
      <c r="WWC7"/>
      <c r="WWD7"/>
      <c r="WWE7"/>
      <c r="WWF7"/>
      <c r="WWG7"/>
      <c r="WWH7"/>
      <c r="WWI7"/>
      <c r="WWJ7"/>
      <c r="WWK7"/>
      <c r="WWL7"/>
      <c r="WWM7"/>
      <c r="WWN7"/>
      <c r="WWO7"/>
      <c r="WWP7"/>
      <c r="WWQ7"/>
      <c r="WWR7"/>
      <c r="WWS7"/>
      <c r="WWT7"/>
      <c r="WWU7"/>
      <c r="WWV7"/>
      <c r="WWW7"/>
      <c r="WWX7"/>
      <c r="WWY7"/>
      <c r="WWZ7"/>
      <c r="WXA7"/>
      <c r="WXB7"/>
      <c r="WXC7"/>
      <c r="WXD7"/>
      <c r="WXE7"/>
      <c r="WXF7"/>
      <c r="WXG7"/>
      <c r="WXH7"/>
      <c r="WXI7"/>
      <c r="WXJ7"/>
      <c r="WXK7"/>
      <c r="WXL7"/>
      <c r="WXM7"/>
      <c r="WXN7"/>
      <c r="WXO7"/>
      <c r="WXP7"/>
      <c r="WXQ7"/>
      <c r="WXR7"/>
      <c r="WXS7"/>
      <c r="WXT7"/>
      <c r="WXU7"/>
      <c r="WXV7"/>
      <c r="WXW7"/>
      <c r="WXX7"/>
      <c r="WXY7"/>
      <c r="WXZ7"/>
      <c r="WYA7"/>
      <c r="WYB7"/>
      <c r="WYC7"/>
      <c r="WYD7"/>
      <c r="WYE7"/>
      <c r="WYF7"/>
      <c r="WYG7"/>
      <c r="WYH7"/>
      <c r="WYI7"/>
      <c r="WYJ7"/>
      <c r="WYK7"/>
      <c r="WYL7"/>
      <c r="WYM7"/>
      <c r="WYN7"/>
      <c r="WYO7"/>
      <c r="WYP7"/>
      <c r="WYQ7"/>
      <c r="WYR7"/>
      <c r="WYS7"/>
      <c r="WYT7"/>
      <c r="WYU7"/>
      <c r="WYV7"/>
      <c r="WYW7"/>
      <c r="WYX7"/>
      <c r="WYY7"/>
      <c r="WYZ7"/>
      <c r="WZA7"/>
      <c r="WZB7"/>
      <c r="WZC7"/>
      <c r="WZD7"/>
      <c r="WZE7"/>
      <c r="WZF7"/>
      <c r="WZG7"/>
      <c r="WZH7"/>
      <c r="WZI7"/>
      <c r="WZJ7"/>
      <c r="WZK7"/>
      <c r="WZL7"/>
      <c r="WZM7"/>
      <c r="WZN7"/>
      <c r="WZO7"/>
      <c r="WZP7"/>
      <c r="WZQ7"/>
      <c r="WZR7"/>
      <c r="WZS7"/>
      <c r="WZT7"/>
      <c r="WZU7"/>
      <c r="WZV7"/>
      <c r="WZW7"/>
      <c r="WZX7"/>
      <c r="WZY7"/>
      <c r="WZZ7"/>
      <c r="XAA7"/>
      <c r="XAB7"/>
      <c r="XAC7"/>
      <c r="XAD7"/>
      <c r="XAE7"/>
      <c r="XAF7"/>
      <c r="XAG7"/>
      <c r="XAH7"/>
      <c r="XAI7"/>
      <c r="XAJ7"/>
      <c r="XAK7"/>
      <c r="XAL7"/>
      <c r="XAM7"/>
      <c r="XAN7"/>
      <c r="XAO7"/>
      <c r="XAP7"/>
      <c r="XAQ7"/>
      <c r="XAR7"/>
      <c r="XAS7"/>
      <c r="XAT7"/>
      <c r="XAU7"/>
      <c r="XAV7"/>
      <c r="XAW7"/>
      <c r="XAX7"/>
      <c r="XAY7"/>
      <c r="XAZ7"/>
      <c r="XBA7"/>
      <c r="XBB7"/>
      <c r="XBC7"/>
      <c r="XBD7"/>
      <c r="XBE7"/>
      <c r="XBF7"/>
      <c r="XBG7"/>
      <c r="XBH7"/>
      <c r="XBI7"/>
      <c r="XBJ7"/>
      <c r="XBK7"/>
      <c r="XBL7"/>
      <c r="XBM7"/>
      <c r="XBN7"/>
      <c r="XBO7"/>
      <c r="XBP7"/>
      <c r="XBQ7"/>
      <c r="XBR7"/>
      <c r="XBS7"/>
      <c r="XBT7"/>
      <c r="XBU7"/>
      <c r="XBV7"/>
      <c r="XBW7"/>
      <c r="XBX7"/>
      <c r="XBY7"/>
      <c r="XBZ7"/>
      <c r="XCA7"/>
      <c r="XCB7"/>
      <c r="XCC7"/>
      <c r="XCD7"/>
      <c r="XCE7"/>
      <c r="XCF7"/>
      <c r="XCG7"/>
      <c r="XCH7"/>
      <c r="XCI7"/>
      <c r="XCJ7"/>
      <c r="XCK7"/>
      <c r="XCL7"/>
      <c r="XCM7"/>
      <c r="XCN7"/>
      <c r="XCO7"/>
      <c r="XCP7"/>
      <c r="XCQ7"/>
      <c r="XCR7"/>
      <c r="XCS7"/>
      <c r="XCT7"/>
      <c r="XCU7"/>
      <c r="XCV7"/>
      <c r="XCW7"/>
      <c r="XCX7"/>
      <c r="XCY7"/>
      <c r="XCZ7"/>
      <c r="XDA7"/>
      <c r="XDB7"/>
      <c r="XDC7"/>
      <c r="XDD7"/>
      <c r="XDE7"/>
      <c r="XDF7"/>
      <c r="XDG7"/>
      <c r="XDH7"/>
      <c r="XDI7"/>
      <c r="XDJ7"/>
      <c r="XDK7"/>
      <c r="XDL7"/>
      <c r="XDM7"/>
      <c r="XDN7"/>
      <c r="XDO7"/>
      <c r="XDP7"/>
      <c r="XDQ7"/>
      <c r="XDR7"/>
      <c r="XDS7"/>
      <c r="XDT7"/>
      <c r="XDU7"/>
      <c r="XDV7"/>
      <c r="XDW7"/>
      <c r="XDX7"/>
      <c r="XDY7"/>
      <c r="XDZ7"/>
      <c r="XEA7"/>
      <c r="XEB7"/>
      <c r="XEC7"/>
      <c r="XED7"/>
      <c r="XEE7"/>
      <c r="XEF7"/>
      <c r="XEG7"/>
      <c r="XEH7"/>
      <c r="XEI7"/>
      <c r="XEJ7"/>
      <c r="XEK7"/>
      <c r="XEL7"/>
      <c r="XEM7"/>
      <c r="XEN7"/>
      <c r="XEO7"/>
      <c r="XEP7"/>
      <c r="XEQ7"/>
      <c r="XER7"/>
      <c r="XES7"/>
      <c r="XET7"/>
      <c r="XEU7"/>
      <c r="XEV7"/>
      <c r="XEW7"/>
    </row>
    <row r="8" spans="1:16377" s="2" customFormat="1" ht="62.25" customHeight="1" x14ac:dyDescent="0.25">
      <c r="A8" s="269" t="s">
        <v>53</v>
      </c>
      <c r="B8" s="276" t="s">
        <v>23</v>
      </c>
      <c r="C8" s="269" t="s">
        <v>207</v>
      </c>
      <c r="D8" s="277" t="s">
        <v>209</v>
      </c>
      <c r="E8" s="276" t="s">
        <v>22</v>
      </c>
      <c r="F8" s="278">
        <v>14332.5</v>
      </c>
      <c r="G8" s="272" t="s">
        <v>220</v>
      </c>
      <c r="H8" s="279">
        <v>421.09</v>
      </c>
      <c r="I8" s="280">
        <f t="shared" si="0"/>
        <v>523.12</v>
      </c>
      <c r="J8" s="281">
        <f t="shared" si="1"/>
        <v>6035272.4299999997</v>
      </c>
      <c r="K8" s="271">
        <f t="shared" si="2"/>
        <v>7497617.4000000004</v>
      </c>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c r="PTL8"/>
      <c r="PTM8"/>
      <c r="PTN8"/>
      <c r="PTO8"/>
      <c r="PTP8"/>
      <c r="PTQ8"/>
      <c r="PTR8"/>
      <c r="PTS8"/>
      <c r="PTT8"/>
      <c r="PTU8"/>
      <c r="PTV8"/>
      <c r="PTW8"/>
      <c r="PTX8"/>
      <c r="PTY8"/>
      <c r="PTZ8"/>
      <c r="PUA8"/>
      <c r="PUB8"/>
      <c r="PUC8"/>
      <c r="PUD8"/>
      <c r="PUE8"/>
      <c r="PUF8"/>
      <c r="PUG8"/>
      <c r="PUH8"/>
      <c r="PUI8"/>
      <c r="PUJ8"/>
      <c r="PUK8"/>
      <c r="PUL8"/>
      <c r="PUM8"/>
      <c r="PUN8"/>
      <c r="PUO8"/>
      <c r="PUP8"/>
      <c r="PUQ8"/>
      <c r="PUR8"/>
      <c r="PUS8"/>
      <c r="PUT8"/>
      <c r="PUU8"/>
      <c r="PUV8"/>
      <c r="PUW8"/>
      <c r="PUX8"/>
      <c r="PUY8"/>
      <c r="PUZ8"/>
      <c r="PVA8"/>
      <c r="PVB8"/>
      <c r="PVC8"/>
      <c r="PVD8"/>
      <c r="PVE8"/>
      <c r="PVF8"/>
      <c r="PVG8"/>
      <c r="PVH8"/>
      <c r="PVI8"/>
      <c r="PVJ8"/>
      <c r="PVK8"/>
      <c r="PVL8"/>
      <c r="PVM8"/>
      <c r="PVN8"/>
      <c r="PVO8"/>
      <c r="PVP8"/>
      <c r="PVQ8"/>
      <c r="PVR8"/>
      <c r="PVS8"/>
      <c r="PVT8"/>
      <c r="PVU8"/>
      <c r="PVV8"/>
      <c r="PVW8"/>
      <c r="PVX8"/>
      <c r="PVY8"/>
      <c r="PVZ8"/>
      <c r="PWA8"/>
      <c r="PWB8"/>
      <c r="PWC8"/>
      <c r="PWD8"/>
      <c r="PWE8"/>
      <c r="PWF8"/>
      <c r="PWG8"/>
      <c r="PWH8"/>
      <c r="PWI8"/>
      <c r="PWJ8"/>
      <c r="PWK8"/>
      <c r="PWL8"/>
      <c r="PWM8"/>
      <c r="PWN8"/>
      <c r="PWO8"/>
      <c r="PWP8"/>
      <c r="PWQ8"/>
      <c r="PWR8"/>
      <c r="PWS8"/>
      <c r="PWT8"/>
      <c r="PWU8"/>
      <c r="PWV8"/>
      <c r="PWW8"/>
      <c r="PWX8"/>
      <c r="PWY8"/>
      <c r="PWZ8"/>
      <c r="PXA8"/>
      <c r="PXB8"/>
      <c r="PXC8"/>
      <c r="PXD8"/>
      <c r="PXE8"/>
      <c r="PXF8"/>
      <c r="PXG8"/>
      <c r="PXH8"/>
      <c r="PXI8"/>
      <c r="PXJ8"/>
      <c r="PXK8"/>
      <c r="PXL8"/>
      <c r="PXM8"/>
      <c r="PXN8"/>
      <c r="PXO8"/>
      <c r="PXP8"/>
      <c r="PXQ8"/>
      <c r="PXR8"/>
      <c r="PXS8"/>
      <c r="PXT8"/>
      <c r="PXU8"/>
      <c r="PXV8"/>
      <c r="PXW8"/>
      <c r="PXX8"/>
      <c r="PXY8"/>
      <c r="PXZ8"/>
      <c r="PYA8"/>
      <c r="PYB8"/>
      <c r="PYC8"/>
      <c r="PYD8"/>
      <c r="PYE8"/>
      <c r="PYF8"/>
      <c r="PYG8"/>
      <c r="PYH8"/>
      <c r="PYI8"/>
      <c r="PYJ8"/>
      <c r="PYK8"/>
      <c r="PYL8"/>
      <c r="PYM8"/>
      <c r="PYN8"/>
      <c r="PYO8"/>
      <c r="PYP8"/>
      <c r="PYQ8"/>
      <c r="PYR8"/>
      <c r="PYS8"/>
      <c r="PYT8"/>
      <c r="PYU8"/>
      <c r="PYV8"/>
      <c r="PYW8"/>
      <c r="PYX8"/>
      <c r="PYY8"/>
      <c r="PYZ8"/>
      <c r="PZA8"/>
      <c r="PZB8"/>
      <c r="PZC8"/>
      <c r="PZD8"/>
      <c r="PZE8"/>
      <c r="PZF8"/>
      <c r="PZG8"/>
      <c r="PZH8"/>
      <c r="PZI8"/>
      <c r="PZJ8"/>
      <c r="PZK8"/>
      <c r="PZL8"/>
      <c r="PZM8"/>
      <c r="PZN8"/>
      <c r="PZO8"/>
      <c r="PZP8"/>
      <c r="PZQ8"/>
      <c r="PZR8"/>
      <c r="PZS8"/>
      <c r="PZT8"/>
      <c r="PZU8"/>
      <c r="PZV8"/>
      <c r="PZW8"/>
      <c r="PZX8"/>
      <c r="PZY8"/>
      <c r="PZZ8"/>
      <c r="QAA8"/>
      <c r="QAB8"/>
      <c r="QAC8"/>
      <c r="QAD8"/>
      <c r="QAE8"/>
      <c r="QAF8"/>
      <c r="QAG8"/>
      <c r="QAH8"/>
      <c r="QAI8"/>
      <c r="QAJ8"/>
      <c r="QAK8"/>
      <c r="QAL8"/>
      <c r="QAM8"/>
      <c r="QAN8"/>
      <c r="QAO8"/>
      <c r="QAP8"/>
      <c r="QAQ8"/>
      <c r="QAR8"/>
      <c r="QAS8"/>
      <c r="QAT8"/>
      <c r="QAU8"/>
      <c r="QAV8"/>
      <c r="QAW8"/>
      <c r="QAX8"/>
      <c r="QAY8"/>
      <c r="QAZ8"/>
      <c r="QBA8"/>
      <c r="QBB8"/>
      <c r="QBC8"/>
      <c r="QBD8"/>
      <c r="QBE8"/>
      <c r="QBF8"/>
      <c r="QBG8"/>
      <c r="QBH8"/>
      <c r="QBI8"/>
      <c r="QBJ8"/>
      <c r="QBK8"/>
      <c r="QBL8"/>
      <c r="QBM8"/>
      <c r="QBN8"/>
      <c r="QBO8"/>
      <c r="QBP8"/>
      <c r="QBQ8"/>
      <c r="QBR8"/>
      <c r="QBS8"/>
      <c r="QBT8"/>
      <c r="QBU8"/>
      <c r="QBV8"/>
      <c r="QBW8"/>
      <c r="QBX8"/>
      <c r="QBY8"/>
      <c r="QBZ8"/>
      <c r="QCA8"/>
      <c r="QCB8"/>
      <c r="QCC8"/>
      <c r="QCD8"/>
      <c r="QCE8"/>
      <c r="QCF8"/>
      <c r="QCG8"/>
      <c r="QCH8"/>
      <c r="QCI8"/>
      <c r="QCJ8"/>
      <c r="QCK8"/>
      <c r="QCL8"/>
      <c r="QCM8"/>
      <c r="QCN8"/>
      <c r="QCO8"/>
      <c r="QCP8"/>
      <c r="QCQ8"/>
      <c r="QCR8"/>
      <c r="QCS8"/>
      <c r="QCT8"/>
      <c r="QCU8"/>
      <c r="QCV8"/>
      <c r="QCW8"/>
      <c r="QCX8"/>
      <c r="QCY8"/>
      <c r="QCZ8"/>
      <c r="QDA8"/>
      <c r="QDB8"/>
      <c r="QDC8"/>
      <c r="QDD8"/>
      <c r="QDE8"/>
      <c r="QDF8"/>
      <c r="QDG8"/>
      <c r="QDH8"/>
      <c r="QDI8"/>
      <c r="QDJ8"/>
      <c r="QDK8"/>
      <c r="QDL8"/>
      <c r="QDM8"/>
      <c r="QDN8"/>
      <c r="QDO8"/>
      <c r="QDP8"/>
      <c r="QDQ8"/>
      <c r="QDR8"/>
      <c r="QDS8"/>
      <c r="QDT8"/>
      <c r="QDU8"/>
      <c r="QDV8"/>
      <c r="QDW8"/>
      <c r="QDX8"/>
      <c r="QDY8"/>
      <c r="QDZ8"/>
      <c r="QEA8"/>
      <c r="QEB8"/>
      <c r="QEC8"/>
      <c r="QED8"/>
      <c r="QEE8"/>
      <c r="QEF8"/>
      <c r="QEG8"/>
      <c r="QEH8"/>
      <c r="QEI8"/>
      <c r="QEJ8"/>
      <c r="QEK8"/>
      <c r="QEL8"/>
      <c r="QEM8"/>
      <c r="QEN8"/>
      <c r="QEO8"/>
      <c r="QEP8"/>
      <c r="QEQ8"/>
      <c r="QER8"/>
      <c r="QES8"/>
      <c r="QET8"/>
      <c r="QEU8"/>
      <c r="QEV8"/>
      <c r="QEW8"/>
      <c r="QEX8"/>
      <c r="QEY8"/>
      <c r="QEZ8"/>
      <c r="QFA8"/>
      <c r="QFB8"/>
      <c r="QFC8"/>
      <c r="QFD8"/>
      <c r="QFE8"/>
      <c r="QFF8"/>
      <c r="QFG8"/>
      <c r="QFH8"/>
      <c r="QFI8"/>
      <c r="QFJ8"/>
      <c r="QFK8"/>
      <c r="QFL8"/>
      <c r="QFM8"/>
      <c r="QFN8"/>
      <c r="QFO8"/>
      <c r="QFP8"/>
      <c r="QFQ8"/>
      <c r="QFR8"/>
      <c r="QFS8"/>
      <c r="QFT8"/>
      <c r="QFU8"/>
      <c r="QFV8"/>
      <c r="QFW8"/>
      <c r="QFX8"/>
      <c r="QFY8"/>
      <c r="QFZ8"/>
      <c r="QGA8"/>
      <c r="QGB8"/>
      <c r="QGC8"/>
      <c r="QGD8"/>
      <c r="QGE8"/>
      <c r="QGF8"/>
      <c r="QGG8"/>
      <c r="QGH8"/>
      <c r="QGI8"/>
      <c r="QGJ8"/>
      <c r="QGK8"/>
      <c r="QGL8"/>
      <c r="QGM8"/>
      <c r="QGN8"/>
      <c r="QGO8"/>
      <c r="QGP8"/>
      <c r="QGQ8"/>
      <c r="QGR8"/>
      <c r="QGS8"/>
      <c r="QGT8"/>
      <c r="QGU8"/>
      <c r="QGV8"/>
      <c r="QGW8"/>
      <c r="QGX8"/>
      <c r="QGY8"/>
      <c r="QGZ8"/>
      <c r="QHA8"/>
      <c r="QHB8"/>
      <c r="QHC8"/>
      <c r="QHD8"/>
      <c r="QHE8"/>
      <c r="QHF8"/>
      <c r="QHG8"/>
      <c r="QHH8"/>
      <c r="QHI8"/>
      <c r="QHJ8"/>
      <c r="QHK8"/>
      <c r="QHL8"/>
      <c r="QHM8"/>
      <c r="QHN8"/>
      <c r="QHO8"/>
      <c r="QHP8"/>
      <c r="QHQ8"/>
      <c r="QHR8"/>
      <c r="QHS8"/>
      <c r="QHT8"/>
      <c r="QHU8"/>
      <c r="QHV8"/>
      <c r="QHW8"/>
      <c r="QHX8"/>
      <c r="QHY8"/>
      <c r="QHZ8"/>
      <c r="QIA8"/>
      <c r="QIB8"/>
      <c r="QIC8"/>
      <c r="QID8"/>
      <c r="QIE8"/>
      <c r="QIF8"/>
      <c r="QIG8"/>
      <c r="QIH8"/>
      <c r="QII8"/>
      <c r="QIJ8"/>
      <c r="QIK8"/>
      <c r="QIL8"/>
      <c r="QIM8"/>
      <c r="QIN8"/>
      <c r="QIO8"/>
      <c r="QIP8"/>
      <c r="QIQ8"/>
      <c r="QIR8"/>
      <c r="QIS8"/>
      <c r="QIT8"/>
      <c r="QIU8"/>
      <c r="QIV8"/>
      <c r="QIW8"/>
      <c r="QIX8"/>
      <c r="QIY8"/>
      <c r="QIZ8"/>
      <c r="QJA8"/>
      <c r="QJB8"/>
      <c r="QJC8"/>
      <c r="QJD8"/>
      <c r="QJE8"/>
      <c r="QJF8"/>
      <c r="QJG8"/>
      <c r="QJH8"/>
      <c r="QJI8"/>
      <c r="QJJ8"/>
      <c r="QJK8"/>
      <c r="QJL8"/>
      <c r="QJM8"/>
      <c r="QJN8"/>
      <c r="QJO8"/>
      <c r="QJP8"/>
      <c r="QJQ8"/>
      <c r="QJR8"/>
      <c r="QJS8"/>
      <c r="QJT8"/>
      <c r="QJU8"/>
      <c r="QJV8"/>
      <c r="QJW8"/>
      <c r="QJX8"/>
      <c r="QJY8"/>
      <c r="QJZ8"/>
      <c r="QKA8"/>
      <c r="QKB8"/>
      <c r="QKC8"/>
      <c r="QKD8"/>
      <c r="QKE8"/>
      <c r="QKF8"/>
      <c r="QKG8"/>
      <c r="QKH8"/>
      <c r="QKI8"/>
      <c r="QKJ8"/>
      <c r="QKK8"/>
      <c r="QKL8"/>
      <c r="QKM8"/>
      <c r="QKN8"/>
      <c r="QKO8"/>
      <c r="QKP8"/>
      <c r="QKQ8"/>
      <c r="QKR8"/>
      <c r="QKS8"/>
      <c r="QKT8"/>
      <c r="QKU8"/>
      <c r="QKV8"/>
      <c r="QKW8"/>
      <c r="QKX8"/>
      <c r="QKY8"/>
      <c r="QKZ8"/>
      <c r="QLA8"/>
      <c r="QLB8"/>
      <c r="QLC8"/>
      <c r="QLD8"/>
      <c r="QLE8"/>
      <c r="QLF8"/>
      <c r="QLG8"/>
      <c r="QLH8"/>
      <c r="QLI8"/>
      <c r="QLJ8"/>
      <c r="QLK8"/>
      <c r="QLL8"/>
      <c r="QLM8"/>
      <c r="QLN8"/>
      <c r="QLO8"/>
      <c r="QLP8"/>
      <c r="QLQ8"/>
      <c r="QLR8"/>
      <c r="QLS8"/>
      <c r="QLT8"/>
      <c r="QLU8"/>
      <c r="QLV8"/>
      <c r="QLW8"/>
      <c r="QLX8"/>
      <c r="QLY8"/>
      <c r="QLZ8"/>
      <c r="QMA8"/>
      <c r="QMB8"/>
      <c r="QMC8"/>
      <c r="QMD8"/>
      <c r="QME8"/>
      <c r="QMF8"/>
      <c r="QMG8"/>
      <c r="QMH8"/>
      <c r="QMI8"/>
      <c r="QMJ8"/>
      <c r="QMK8"/>
      <c r="QML8"/>
      <c r="QMM8"/>
      <c r="QMN8"/>
      <c r="QMO8"/>
      <c r="QMP8"/>
      <c r="QMQ8"/>
      <c r="QMR8"/>
      <c r="QMS8"/>
      <c r="QMT8"/>
      <c r="QMU8"/>
      <c r="QMV8"/>
      <c r="QMW8"/>
      <c r="QMX8"/>
      <c r="QMY8"/>
      <c r="QMZ8"/>
      <c r="QNA8"/>
      <c r="QNB8"/>
      <c r="QNC8"/>
      <c r="QND8"/>
      <c r="QNE8"/>
      <c r="QNF8"/>
      <c r="QNG8"/>
      <c r="QNH8"/>
      <c r="QNI8"/>
      <c r="QNJ8"/>
      <c r="QNK8"/>
      <c r="QNL8"/>
      <c r="QNM8"/>
      <c r="QNN8"/>
      <c r="QNO8"/>
      <c r="QNP8"/>
      <c r="QNQ8"/>
      <c r="QNR8"/>
      <c r="QNS8"/>
      <c r="QNT8"/>
      <c r="QNU8"/>
      <c r="QNV8"/>
      <c r="QNW8"/>
      <c r="QNX8"/>
      <c r="QNY8"/>
      <c r="QNZ8"/>
      <c r="QOA8"/>
      <c r="QOB8"/>
      <c r="QOC8"/>
      <c r="QOD8"/>
      <c r="QOE8"/>
      <c r="QOF8"/>
      <c r="QOG8"/>
      <c r="QOH8"/>
      <c r="QOI8"/>
      <c r="QOJ8"/>
      <c r="QOK8"/>
      <c r="QOL8"/>
      <c r="QOM8"/>
      <c r="QON8"/>
      <c r="QOO8"/>
      <c r="QOP8"/>
      <c r="QOQ8"/>
      <c r="QOR8"/>
      <c r="QOS8"/>
      <c r="QOT8"/>
      <c r="QOU8"/>
      <c r="QOV8"/>
      <c r="QOW8"/>
      <c r="QOX8"/>
      <c r="QOY8"/>
      <c r="QOZ8"/>
      <c r="QPA8"/>
      <c r="QPB8"/>
      <c r="QPC8"/>
      <c r="QPD8"/>
      <c r="QPE8"/>
      <c r="QPF8"/>
      <c r="QPG8"/>
      <c r="QPH8"/>
      <c r="QPI8"/>
      <c r="QPJ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QQY8"/>
      <c r="QQZ8"/>
      <c r="QRA8"/>
      <c r="QRB8"/>
      <c r="QRC8"/>
      <c r="QRD8"/>
      <c r="QRE8"/>
      <c r="QRF8"/>
      <c r="QRG8"/>
      <c r="QRH8"/>
      <c r="QRI8"/>
      <c r="QRJ8"/>
      <c r="QRK8"/>
      <c r="QRL8"/>
      <c r="QRM8"/>
      <c r="QRN8"/>
      <c r="QRO8"/>
      <c r="QRP8"/>
      <c r="QRQ8"/>
      <c r="QRR8"/>
      <c r="QRS8"/>
      <c r="QRT8"/>
      <c r="QRU8"/>
      <c r="QRV8"/>
      <c r="QRW8"/>
      <c r="QRX8"/>
      <c r="QRY8"/>
      <c r="QRZ8"/>
      <c r="QSA8"/>
      <c r="QSB8"/>
      <c r="QSC8"/>
      <c r="QSD8"/>
      <c r="QSE8"/>
      <c r="QSF8"/>
      <c r="QSG8"/>
      <c r="QSH8"/>
      <c r="QSI8"/>
      <c r="QSJ8"/>
      <c r="QSK8"/>
      <c r="QSL8"/>
      <c r="QSM8"/>
      <c r="QSN8"/>
      <c r="QSO8"/>
      <c r="QSP8"/>
      <c r="QSQ8"/>
      <c r="QSR8"/>
      <c r="QSS8"/>
      <c r="QST8"/>
      <c r="QSU8"/>
      <c r="QSV8"/>
      <c r="QSW8"/>
      <c r="QSX8"/>
      <c r="QSY8"/>
      <c r="QSZ8"/>
      <c r="QTA8"/>
      <c r="QTB8"/>
      <c r="QTC8"/>
      <c r="QTD8"/>
      <c r="QTE8"/>
      <c r="QTF8"/>
      <c r="QTG8"/>
      <c r="QTH8"/>
      <c r="QTI8"/>
      <c r="QTJ8"/>
      <c r="QTK8"/>
      <c r="QTL8"/>
      <c r="QTM8"/>
      <c r="QTN8"/>
      <c r="QTO8"/>
      <c r="QTP8"/>
      <c r="QTQ8"/>
      <c r="QTR8"/>
      <c r="QTS8"/>
      <c r="QTT8"/>
      <c r="QTU8"/>
      <c r="QTV8"/>
      <c r="QTW8"/>
      <c r="QTX8"/>
      <c r="QTY8"/>
      <c r="QTZ8"/>
      <c r="QUA8"/>
      <c r="QUB8"/>
      <c r="QUC8"/>
      <c r="QUD8"/>
      <c r="QUE8"/>
      <c r="QUF8"/>
      <c r="QUG8"/>
      <c r="QUH8"/>
      <c r="QUI8"/>
      <c r="QUJ8"/>
      <c r="QUK8"/>
      <c r="QUL8"/>
      <c r="QUM8"/>
      <c r="QUN8"/>
      <c r="QUO8"/>
      <c r="QUP8"/>
      <c r="QUQ8"/>
      <c r="QUR8"/>
      <c r="QUS8"/>
      <c r="QUT8"/>
      <c r="QUU8"/>
      <c r="QUV8"/>
      <c r="QUW8"/>
      <c r="QUX8"/>
      <c r="QUY8"/>
      <c r="QUZ8"/>
      <c r="QVA8"/>
      <c r="QVB8"/>
      <c r="QVC8"/>
      <c r="QVD8"/>
      <c r="QVE8"/>
      <c r="QVF8"/>
      <c r="QVG8"/>
      <c r="QVH8"/>
      <c r="QVI8"/>
      <c r="QVJ8"/>
      <c r="QVK8"/>
      <c r="QVL8"/>
      <c r="QVM8"/>
      <c r="QVN8"/>
      <c r="QVO8"/>
      <c r="QVP8"/>
      <c r="QVQ8"/>
      <c r="QVR8"/>
      <c r="QVS8"/>
      <c r="QVT8"/>
      <c r="QVU8"/>
      <c r="QVV8"/>
      <c r="QVW8"/>
      <c r="QVX8"/>
      <c r="QVY8"/>
      <c r="QVZ8"/>
      <c r="QWA8"/>
      <c r="QWB8"/>
      <c r="QWC8"/>
      <c r="QWD8"/>
      <c r="QWE8"/>
      <c r="QWF8"/>
      <c r="QWG8"/>
      <c r="QWH8"/>
      <c r="QWI8"/>
      <c r="QWJ8"/>
      <c r="QWK8"/>
      <c r="QWL8"/>
      <c r="QWM8"/>
      <c r="QWN8"/>
      <c r="QWO8"/>
      <c r="QWP8"/>
      <c r="QWQ8"/>
      <c r="QWR8"/>
      <c r="QWS8"/>
      <c r="QWT8"/>
      <c r="QWU8"/>
      <c r="QWV8"/>
      <c r="QWW8"/>
      <c r="QWX8"/>
      <c r="QWY8"/>
      <c r="QWZ8"/>
      <c r="QXA8"/>
      <c r="QXB8"/>
      <c r="QXC8"/>
      <c r="QXD8"/>
      <c r="QXE8"/>
      <c r="QXF8"/>
      <c r="QXG8"/>
      <c r="QXH8"/>
      <c r="QXI8"/>
      <c r="QXJ8"/>
      <c r="QXK8"/>
      <c r="QXL8"/>
      <c r="QXM8"/>
      <c r="QXN8"/>
      <c r="QXO8"/>
      <c r="QXP8"/>
      <c r="QXQ8"/>
      <c r="QXR8"/>
      <c r="QXS8"/>
      <c r="QXT8"/>
      <c r="QXU8"/>
      <c r="QXV8"/>
      <c r="QXW8"/>
      <c r="QXX8"/>
      <c r="QXY8"/>
      <c r="QXZ8"/>
      <c r="QYA8"/>
      <c r="QYB8"/>
      <c r="QYC8"/>
      <c r="QYD8"/>
      <c r="QYE8"/>
      <c r="QYF8"/>
      <c r="QYG8"/>
      <c r="QYH8"/>
      <c r="QYI8"/>
      <c r="QYJ8"/>
      <c r="QYK8"/>
      <c r="QYL8"/>
      <c r="QYM8"/>
      <c r="QYN8"/>
      <c r="QYO8"/>
      <c r="QYP8"/>
      <c r="QYQ8"/>
      <c r="QYR8"/>
      <c r="QYS8"/>
      <c r="QYT8"/>
      <c r="QYU8"/>
      <c r="QYV8"/>
      <c r="QYW8"/>
      <c r="QYX8"/>
      <c r="QYY8"/>
      <c r="QYZ8"/>
      <c r="QZA8"/>
      <c r="QZB8"/>
      <c r="QZC8"/>
      <c r="QZD8"/>
      <c r="QZE8"/>
      <c r="QZF8"/>
      <c r="QZG8"/>
      <c r="QZH8"/>
      <c r="QZI8"/>
      <c r="QZJ8"/>
      <c r="QZK8"/>
      <c r="QZL8"/>
      <c r="QZM8"/>
      <c r="QZN8"/>
      <c r="QZO8"/>
      <c r="QZP8"/>
      <c r="QZQ8"/>
      <c r="QZR8"/>
      <c r="QZS8"/>
      <c r="QZT8"/>
      <c r="QZU8"/>
      <c r="QZV8"/>
      <c r="QZW8"/>
      <c r="QZX8"/>
      <c r="QZY8"/>
      <c r="QZZ8"/>
      <c r="RAA8"/>
      <c r="RAB8"/>
      <c r="RAC8"/>
      <c r="RAD8"/>
      <c r="RAE8"/>
      <c r="RAF8"/>
      <c r="RAG8"/>
      <c r="RAH8"/>
      <c r="RAI8"/>
      <c r="RAJ8"/>
      <c r="RAK8"/>
      <c r="RAL8"/>
      <c r="RAM8"/>
      <c r="RAN8"/>
      <c r="RAO8"/>
      <c r="RAP8"/>
      <c r="RAQ8"/>
      <c r="RAR8"/>
      <c r="RAS8"/>
      <c r="RAT8"/>
      <c r="RAU8"/>
      <c r="RAV8"/>
      <c r="RAW8"/>
      <c r="RAX8"/>
      <c r="RAY8"/>
      <c r="RAZ8"/>
      <c r="RBA8"/>
      <c r="RBB8"/>
      <c r="RBC8"/>
      <c r="RBD8"/>
      <c r="RBE8"/>
      <c r="RBF8"/>
      <c r="RBG8"/>
      <c r="RBH8"/>
      <c r="RBI8"/>
      <c r="RBJ8"/>
      <c r="RBK8"/>
      <c r="RBL8"/>
      <c r="RBM8"/>
      <c r="RBN8"/>
      <c r="RBO8"/>
      <c r="RBP8"/>
      <c r="RBQ8"/>
      <c r="RBR8"/>
      <c r="RBS8"/>
      <c r="RBT8"/>
      <c r="RBU8"/>
      <c r="RBV8"/>
      <c r="RBW8"/>
      <c r="RBX8"/>
      <c r="RBY8"/>
      <c r="RBZ8"/>
      <c r="RCA8"/>
      <c r="RCB8"/>
      <c r="RCC8"/>
      <c r="RCD8"/>
      <c r="RCE8"/>
      <c r="RCF8"/>
      <c r="RCG8"/>
      <c r="RCH8"/>
      <c r="RCI8"/>
      <c r="RCJ8"/>
      <c r="RCK8"/>
      <c r="RCL8"/>
      <c r="RCM8"/>
      <c r="RCN8"/>
      <c r="RCO8"/>
      <c r="RCP8"/>
      <c r="RCQ8"/>
      <c r="RCR8"/>
      <c r="RCS8"/>
      <c r="RCT8"/>
      <c r="RCU8"/>
      <c r="RCV8"/>
      <c r="RCW8"/>
      <c r="RCX8"/>
      <c r="RCY8"/>
      <c r="RCZ8"/>
      <c r="RDA8"/>
      <c r="RDB8"/>
      <c r="RDC8"/>
      <c r="RDD8"/>
      <c r="RDE8"/>
      <c r="RDF8"/>
      <c r="RDG8"/>
      <c r="RDH8"/>
      <c r="RDI8"/>
      <c r="RDJ8"/>
      <c r="RDK8"/>
      <c r="RDL8"/>
      <c r="RDM8"/>
      <c r="RDN8"/>
      <c r="RDO8"/>
      <c r="RDP8"/>
      <c r="RDQ8"/>
      <c r="RDR8"/>
      <c r="RDS8"/>
      <c r="RDT8"/>
      <c r="RDU8"/>
      <c r="RDV8"/>
      <c r="RDW8"/>
      <c r="RDX8"/>
      <c r="RDY8"/>
      <c r="RDZ8"/>
      <c r="REA8"/>
      <c r="REB8"/>
      <c r="REC8"/>
      <c r="RED8"/>
      <c r="REE8"/>
      <c r="REF8"/>
      <c r="REG8"/>
      <c r="REH8"/>
      <c r="REI8"/>
      <c r="REJ8"/>
      <c r="REK8"/>
      <c r="REL8"/>
      <c r="REM8"/>
      <c r="REN8"/>
      <c r="REO8"/>
      <c r="REP8"/>
      <c r="REQ8"/>
      <c r="RER8"/>
      <c r="RES8"/>
      <c r="RET8"/>
      <c r="REU8"/>
      <c r="REV8"/>
      <c r="REW8"/>
      <c r="REX8"/>
      <c r="REY8"/>
      <c r="REZ8"/>
      <c r="RFA8"/>
      <c r="RFB8"/>
      <c r="RFC8"/>
      <c r="RFD8"/>
      <c r="RFE8"/>
      <c r="RFF8"/>
      <c r="RFG8"/>
      <c r="RFH8"/>
      <c r="RFI8"/>
      <c r="RFJ8"/>
      <c r="RFK8"/>
      <c r="RFL8"/>
      <c r="RFM8"/>
      <c r="RFN8"/>
      <c r="RFO8"/>
      <c r="RFP8"/>
      <c r="RFQ8"/>
      <c r="RFR8"/>
      <c r="RFS8"/>
      <c r="RFT8"/>
      <c r="RFU8"/>
      <c r="RFV8"/>
      <c r="RFW8"/>
      <c r="RFX8"/>
      <c r="RFY8"/>
      <c r="RFZ8"/>
      <c r="RGA8"/>
      <c r="RGB8"/>
      <c r="RGC8"/>
      <c r="RGD8"/>
      <c r="RGE8"/>
      <c r="RGF8"/>
      <c r="RGG8"/>
      <c r="RGH8"/>
      <c r="RGI8"/>
      <c r="RGJ8"/>
      <c r="RGK8"/>
      <c r="RGL8"/>
      <c r="RGM8"/>
      <c r="RGN8"/>
      <c r="RGO8"/>
      <c r="RGP8"/>
      <c r="RGQ8"/>
      <c r="RGR8"/>
      <c r="RGS8"/>
      <c r="RGT8"/>
      <c r="RGU8"/>
      <c r="RGV8"/>
      <c r="RGW8"/>
      <c r="RGX8"/>
      <c r="RGY8"/>
      <c r="RGZ8"/>
      <c r="RHA8"/>
      <c r="RHB8"/>
      <c r="RHC8"/>
      <c r="RHD8"/>
      <c r="RHE8"/>
      <c r="RHF8"/>
      <c r="RHG8"/>
      <c r="RHH8"/>
      <c r="RHI8"/>
      <c r="RHJ8"/>
      <c r="RHK8"/>
      <c r="RHL8"/>
      <c r="RHM8"/>
      <c r="RHN8"/>
      <c r="RHO8"/>
      <c r="RHP8"/>
      <c r="RHQ8"/>
      <c r="RHR8"/>
      <c r="RHS8"/>
      <c r="RHT8"/>
      <c r="RHU8"/>
      <c r="RHV8"/>
      <c r="RHW8"/>
      <c r="RHX8"/>
      <c r="RHY8"/>
      <c r="RHZ8"/>
      <c r="RIA8"/>
      <c r="RIB8"/>
      <c r="RIC8"/>
      <c r="RID8"/>
      <c r="RIE8"/>
      <c r="RIF8"/>
      <c r="RIG8"/>
      <c r="RIH8"/>
      <c r="RII8"/>
      <c r="RIJ8"/>
      <c r="RIK8"/>
      <c r="RIL8"/>
      <c r="RIM8"/>
      <c r="RIN8"/>
      <c r="RIO8"/>
      <c r="RIP8"/>
      <c r="RIQ8"/>
      <c r="RIR8"/>
      <c r="RIS8"/>
      <c r="RIT8"/>
      <c r="RIU8"/>
      <c r="RIV8"/>
      <c r="RIW8"/>
      <c r="RIX8"/>
      <c r="RIY8"/>
      <c r="RIZ8"/>
      <c r="RJA8"/>
      <c r="RJB8"/>
      <c r="RJC8"/>
      <c r="RJD8"/>
      <c r="RJE8"/>
      <c r="RJF8"/>
      <c r="RJG8"/>
      <c r="RJH8"/>
      <c r="RJI8"/>
      <c r="RJJ8"/>
      <c r="RJK8"/>
      <c r="RJL8"/>
      <c r="RJM8"/>
      <c r="RJN8"/>
      <c r="RJO8"/>
      <c r="RJP8"/>
      <c r="RJQ8"/>
      <c r="RJR8"/>
      <c r="RJS8"/>
      <c r="RJT8"/>
      <c r="RJU8"/>
      <c r="RJV8"/>
      <c r="RJW8"/>
      <c r="RJX8"/>
      <c r="RJY8"/>
      <c r="RJZ8"/>
      <c r="RKA8"/>
      <c r="RKB8"/>
      <c r="RKC8"/>
      <c r="RKD8"/>
      <c r="RKE8"/>
      <c r="RKF8"/>
      <c r="RKG8"/>
      <c r="RKH8"/>
      <c r="RKI8"/>
      <c r="RKJ8"/>
      <c r="RKK8"/>
      <c r="RKL8"/>
      <c r="RKM8"/>
      <c r="RKN8"/>
      <c r="RKO8"/>
      <c r="RKP8"/>
      <c r="RKQ8"/>
      <c r="RKR8"/>
      <c r="RKS8"/>
      <c r="RKT8"/>
      <c r="RKU8"/>
      <c r="RKV8"/>
      <c r="RKW8"/>
      <c r="RKX8"/>
      <c r="RKY8"/>
      <c r="RKZ8"/>
      <c r="RLA8"/>
      <c r="RLB8"/>
      <c r="RLC8"/>
      <c r="RLD8"/>
      <c r="RLE8"/>
      <c r="RLF8"/>
      <c r="RLG8"/>
      <c r="RLH8"/>
      <c r="RLI8"/>
      <c r="RLJ8"/>
      <c r="RLK8"/>
      <c r="RLL8"/>
      <c r="RLM8"/>
      <c r="RLN8"/>
      <c r="RLO8"/>
      <c r="RLP8"/>
      <c r="RLQ8"/>
      <c r="RLR8"/>
      <c r="RLS8"/>
      <c r="RLT8"/>
      <c r="RLU8"/>
      <c r="RLV8"/>
      <c r="RLW8"/>
      <c r="RLX8"/>
      <c r="RLY8"/>
      <c r="RLZ8"/>
      <c r="RMA8"/>
      <c r="RMB8"/>
      <c r="RMC8"/>
      <c r="RMD8"/>
      <c r="RME8"/>
      <c r="RMF8"/>
      <c r="RMG8"/>
      <c r="RMH8"/>
      <c r="RMI8"/>
      <c r="RMJ8"/>
      <c r="RMK8"/>
      <c r="RML8"/>
      <c r="RMM8"/>
      <c r="RMN8"/>
      <c r="RMO8"/>
      <c r="RMP8"/>
      <c r="RMQ8"/>
      <c r="RMR8"/>
      <c r="RMS8"/>
      <c r="RMT8"/>
      <c r="RMU8"/>
      <c r="RMV8"/>
      <c r="RMW8"/>
      <c r="RMX8"/>
      <c r="RMY8"/>
      <c r="RMZ8"/>
      <c r="RNA8"/>
      <c r="RNB8"/>
      <c r="RNC8"/>
      <c r="RND8"/>
      <c r="RNE8"/>
      <c r="RNF8"/>
      <c r="RNG8"/>
      <c r="RNH8"/>
      <c r="RNI8"/>
      <c r="RNJ8"/>
      <c r="RNK8"/>
      <c r="RNL8"/>
      <c r="RNM8"/>
      <c r="RNN8"/>
      <c r="RNO8"/>
      <c r="RNP8"/>
      <c r="RNQ8"/>
      <c r="RNR8"/>
      <c r="RNS8"/>
      <c r="RNT8"/>
      <c r="RNU8"/>
      <c r="RNV8"/>
      <c r="RNW8"/>
      <c r="RNX8"/>
      <c r="RNY8"/>
      <c r="RNZ8"/>
      <c r="ROA8"/>
      <c r="ROB8"/>
      <c r="ROC8"/>
      <c r="ROD8"/>
      <c r="ROE8"/>
      <c r="ROF8"/>
      <c r="ROG8"/>
      <c r="ROH8"/>
      <c r="ROI8"/>
      <c r="ROJ8"/>
      <c r="ROK8"/>
      <c r="ROL8"/>
      <c r="ROM8"/>
      <c r="RON8"/>
      <c r="ROO8"/>
      <c r="ROP8"/>
      <c r="ROQ8"/>
      <c r="ROR8"/>
      <c r="ROS8"/>
      <c r="ROT8"/>
      <c r="ROU8"/>
      <c r="ROV8"/>
      <c r="ROW8"/>
      <c r="ROX8"/>
      <c r="ROY8"/>
      <c r="ROZ8"/>
      <c r="RPA8"/>
      <c r="RPB8"/>
      <c r="RPC8"/>
      <c r="RPD8"/>
      <c r="RPE8"/>
      <c r="RPF8"/>
      <c r="RPG8"/>
      <c r="RPH8"/>
      <c r="RPI8"/>
      <c r="RPJ8"/>
      <c r="RPK8"/>
      <c r="RPL8"/>
      <c r="RPM8"/>
      <c r="RPN8"/>
      <c r="RPO8"/>
      <c r="RPP8"/>
      <c r="RPQ8"/>
      <c r="RPR8"/>
      <c r="RPS8"/>
      <c r="RPT8"/>
      <c r="RPU8"/>
      <c r="RPV8"/>
      <c r="RPW8"/>
      <c r="RPX8"/>
      <c r="RPY8"/>
      <c r="RPZ8"/>
      <c r="RQA8"/>
      <c r="RQB8"/>
      <c r="RQC8"/>
      <c r="RQD8"/>
      <c r="RQE8"/>
      <c r="RQF8"/>
      <c r="RQG8"/>
      <c r="RQH8"/>
      <c r="RQI8"/>
      <c r="RQJ8"/>
      <c r="RQK8"/>
      <c r="RQL8"/>
      <c r="RQM8"/>
      <c r="RQN8"/>
      <c r="RQO8"/>
      <c r="RQP8"/>
      <c r="RQQ8"/>
      <c r="RQR8"/>
      <c r="RQS8"/>
      <c r="RQT8"/>
      <c r="RQU8"/>
      <c r="RQV8"/>
      <c r="RQW8"/>
      <c r="RQX8"/>
      <c r="RQY8"/>
      <c r="RQZ8"/>
      <c r="RRA8"/>
      <c r="RRB8"/>
      <c r="RRC8"/>
      <c r="RRD8"/>
      <c r="RRE8"/>
      <c r="RRF8"/>
      <c r="RRG8"/>
      <c r="RRH8"/>
      <c r="RRI8"/>
      <c r="RRJ8"/>
      <c r="RRK8"/>
      <c r="RRL8"/>
      <c r="RRM8"/>
      <c r="RRN8"/>
      <c r="RRO8"/>
      <c r="RRP8"/>
      <c r="RRQ8"/>
      <c r="RRR8"/>
      <c r="RRS8"/>
      <c r="RRT8"/>
      <c r="RRU8"/>
      <c r="RRV8"/>
      <c r="RRW8"/>
      <c r="RRX8"/>
      <c r="RRY8"/>
      <c r="RRZ8"/>
      <c r="RSA8"/>
      <c r="RSB8"/>
      <c r="RSC8"/>
      <c r="RSD8"/>
      <c r="RSE8"/>
      <c r="RSF8"/>
      <c r="RSG8"/>
      <c r="RSH8"/>
      <c r="RSI8"/>
      <c r="RSJ8"/>
      <c r="RSK8"/>
      <c r="RSL8"/>
      <c r="RSM8"/>
      <c r="RSN8"/>
      <c r="RSO8"/>
      <c r="RSP8"/>
      <c r="RSQ8"/>
      <c r="RSR8"/>
      <c r="RSS8"/>
      <c r="RST8"/>
      <c r="RSU8"/>
      <c r="RSV8"/>
      <c r="RSW8"/>
      <c r="RSX8"/>
      <c r="RSY8"/>
      <c r="RSZ8"/>
      <c r="RTA8"/>
      <c r="RTB8"/>
      <c r="RTC8"/>
      <c r="RTD8"/>
      <c r="RTE8"/>
      <c r="RTF8"/>
      <c r="RTG8"/>
      <c r="RTH8"/>
      <c r="RTI8"/>
      <c r="RTJ8"/>
      <c r="RTK8"/>
      <c r="RTL8"/>
      <c r="RTM8"/>
      <c r="RTN8"/>
      <c r="RTO8"/>
      <c r="RTP8"/>
      <c r="RTQ8"/>
      <c r="RTR8"/>
      <c r="RTS8"/>
      <c r="RTT8"/>
      <c r="RTU8"/>
      <c r="RTV8"/>
      <c r="RTW8"/>
      <c r="RTX8"/>
      <c r="RTY8"/>
      <c r="RTZ8"/>
      <c r="RUA8"/>
      <c r="RUB8"/>
      <c r="RUC8"/>
      <c r="RUD8"/>
      <c r="RUE8"/>
      <c r="RUF8"/>
      <c r="RUG8"/>
      <c r="RUH8"/>
      <c r="RUI8"/>
      <c r="RUJ8"/>
      <c r="RUK8"/>
      <c r="RUL8"/>
      <c r="RUM8"/>
      <c r="RUN8"/>
      <c r="RUO8"/>
      <c r="RUP8"/>
      <c r="RUQ8"/>
      <c r="RUR8"/>
      <c r="RUS8"/>
      <c r="RUT8"/>
      <c r="RUU8"/>
      <c r="RUV8"/>
      <c r="RUW8"/>
      <c r="RUX8"/>
      <c r="RUY8"/>
      <c r="RUZ8"/>
      <c r="RVA8"/>
      <c r="RVB8"/>
      <c r="RVC8"/>
      <c r="RVD8"/>
      <c r="RVE8"/>
      <c r="RVF8"/>
      <c r="RVG8"/>
      <c r="RVH8"/>
      <c r="RVI8"/>
      <c r="RVJ8"/>
      <c r="RVK8"/>
      <c r="RVL8"/>
      <c r="RVM8"/>
      <c r="RVN8"/>
      <c r="RVO8"/>
      <c r="RVP8"/>
      <c r="RVQ8"/>
      <c r="RVR8"/>
      <c r="RVS8"/>
      <c r="RVT8"/>
      <c r="RVU8"/>
      <c r="RVV8"/>
      <c r="RVW8"/>
      <c r="RVX8"/>
      <c r="RVY8"/>
      <c r="RVZ8"/>
      <c r="RWA8"/>
      <c r="RWB8"/>
      <c r="RWC8"/>
      <c r="RWD8"/>
      <c r="RWE8"/>
      <c r="RWF8"/>
      <c r="RWG8"/>
      <c r="RWH8"/>
      <c r="RWI8"/>
      <c r="RWJ8"/>
      <c r="RWK8"/>
      <c r="RWL8"/>
      <c r="RWM8"/>
      <c r="RWN8"/>
      <c r="RWO8"/>
      <c r="RWP8"/>
      <c r="RWQ8"/>
      <c r="RWR8"/>
      <c r="RWS8"/>
      <c r="RWT8"/>
      <c r="RWU8"/>
      <c r="RWV8"/>
      <c r="RWW8"/>
      <c r="RWX8"/>
      <c r="RWY8"/>
      <c r="RWZ8"/>
      <c r="RXA8"/>
      <c r="RXB8"/>
      <c r="RXC8"/>
      <c r="RXD8"/>
      <c r="RXE8"/>
      <c r="RXF8"/>
      <c r="RXG8"/>
      <c r="RXH8"/>
      <c r="RXI8"/>
      <c r="RXJ8"/>
      <c r="RXK8"/>
      <c r="RXL8"/>
      <c r="RXM8"/>
      <c r="RXN8"/>
      <c r="RXO8"/>
      <c r="RXP8"/>
      <c r="RXQ8"/>
      <c r="RXR8"/>
      <c r="RXS8"/>
      <c r="RXT8"/>
      <c r="RXU8"/>
      <c r="RXV8"/>
      <c r="RXW8"/>
      <c r="RXX8"/>
      <c r="RXY8"/>
      <c r="RXZ8"/>
      <c r="RYA8"/>
      <c r="RYB8"/>
      <c r="RYC8"/>
      <c r="RYD8"/>
      <c r="RYE8"/>
      <c r="RYF8"/>
      <c r="RYG8"/>
      <c r="RYH8"/>
      <c r="RYI8"/>
      <c r="RYJ8"/>
      <c r="RYK8"/>
      <c r="RYL8"/>
      <c r="RYM8"/>
      <c r="RYN8"/>
      <c r="RYO8"/>
      <c r="RYP8"/>
      <c r="RYQ8"/>
      <c r="RYR8"/>
      <c r="RYS8"/>
      <c r="RYT8"/>
      <c r="RYU8"/>
      <c r="RYV8"/>
      <c r="RYW8"/>
      <c r="RYX8"/>
      <c r="RYY8"/>
      <c r="RYZ8"/>
      <c r="RZA8"/>
      <c r="RZB8"/>
      <c r="RZC8"/>
      <c r="RZD8"/>
      <c r="RZE8"/>
      <c r="RZF8"/>
      <c r="RZG8"/>
      <c r="RZH8"/>
      <c r="RZI8"/>
      <c r="RZJ8"/>
      <c r="RZK8"/>
      <c r="RZL8"/>
      <c r="RZM8"/>
      <c r="RZN8"/>
      <c r="RZO8"/>
      <c r="RZP8"/>
      <c r="RZQ8"/>
      <c r="RZR8"/>
      <c r="RZS8"/>
      <c r="RZT8"/>
      <c r="RZU8"/>
      <c r="RZV8"/>
      <c r="RZW8"/>
      <c r="RZX8"/>
      <c r="RZY8"/>
      <c r="RZZ8"/>
      <c r="SAA8"/>
      <c r="SAB8"/>
      <c r="SAC8"/>
      <c r="SAD8"/>
      <c r="SAE8"/>
      <c r="SAF8"/>
      <c r="SAG8"/>
      <c r="SAH8"/>
      <c r="SAI8"/>
      <c r="SAJ8"/>
      <c r="SAK8"/>
      <c r="SAL8"/>
      <c r="SAM8"/>
      <c r="SAN8"/>
      <c r="SAO8"/>
      <c r="SAP8"/>
      <c r="SAQ8"/>
      <c r="SAR8"/>
      <c r="SAS8"/>
      <c r="SAT8"/>
      <c r="SAU8"/>
      <c r="SAV8"/>
      <c r="SAW8"/>
      <c r="SAX8"/>
      <c r="SAY8"/>
      <c r="SAZ8"/>
      <c r="SBA8"/>
      <c r="SBB8"/>
      <c r="SBC8"/>
      <c r="SBD8"/>
      <c r="SBE8"/>
      <c r="SBF8"/>
      <c r="SBG8"/>
      <c r="SBH8"/>
      <c r="SBI8"/>
      <c r="SBJ8"/>
      <c r="SBK8"/>
      <c r="SBL8"/>
      <c r="SBM8"/>
      <c r="SBN8"/>
      <c r="SBO8"/>
      <c r="SBP8"/>
      <c r="SBQ8"/>
      <c r="SBR8"/>
      <c r="SBS8"/>
      <c r="SBT8"/>
      <c r="SBU8"/>
      <c r="SBV8"/>
      <c r="SBW8"/>
      <c r="SBX8"/>
      <c r="SBY8"/>
      <c r="SBZ8"/>
      <c r="SCA8"/>
      <c r="SCB8"/>
      <c r="SCC8"/>
      <c r="SCD8"/>
      <c r="SCE8"/>
      <c r="SCF8"/>
      <c r="SCG8"/>
      <c r="SCH8"/>
      <c r="SCI8"/>
      <c r="SCJ8"/>
      <c r="SCK8"/>
      <c r="SCL8"/>
      <c r="SCM8"/>
      <c r="SCN8"/>
      <c r="SCO8"/>
      <c r="SCP8"/>
      <c r="SCQ8"/>
      <c r="SCR8"/>
      <c r="SCS8"/>
      <c r="SCT8"/>
      <c r="SCU8"/>
      <c r="SCV8"/>
      <c r="SCW8"/>
      <c r="SCX8"/>
      <c r="SCY8"/>
      <c r="SCZ8"/>
      <c r="SDA8"/>
      <c r="SDB8"/>
      <c r="SDC8"/>
      <c r="SDD8"/>
      <c r="SDE8"/>
      <c r="SDF8"/>
      <c r="SDG8"/>
      <c r="SDH8"/>
      <c r="SDI8"/>
      <c r="SDJ8"/>
      <c r="SDK8"/>
      <c r="SDL8"/>
      <c r="SDM8"/>
      <c r="SDN8"/>
      <c r="SDO8"/>
      <c r="SDP8"/>
      <c r="SDQ8"/>
      <c r="SDR8"/>
      <c r="SDS8"/>
      <c r="SDT8"/>
      <c r="SDU8"/>
      <c r="SDV8"/>
      <c r="SDW8"/>
      <c r="SDX8"/>
      <c r="SDY8"/>
      <c r="SDZ8"/>
      <c r="SEA8"/>
      <c r="SEB8"/>
      <c r="SEC8"/>
      <c r="SED8"/>
      <c r="SEE8"/>
      <c r="SEF8"/>
      <c r="SEG8"/>
      <c r="SEH8"/>
      <c r="SEI8"/>
      <c r="SEJ8"/>
      <c r="SEK8"/>
      <c r="SEL8"/>
      <c r="SEM8"/>
      <c r="SEN8"/>
      <c r="SEO8"/>
      <c r="SEP8"/>
      <c r="SEQ8"/>
      <c r="SER8"/>
      <c r="SES8"/>
      <c r="SET8"/>
      <c r="SEU8"/>
      <c r="SEV8"/>
      <c r="SEW8"/>
      <c r="SEX8"/>
      <c r="SEY8"/>
      <c r="SEZ8"/>
      <c r="SFA8"/>
      <c r="SFB8"/>
      <c r="SFC8"/>
      <c r="SFD8"/>
      <c r="SFE8"/>
      <c r="SFF8"/>
      <c r="SFG8"/>
      <c r="SFH8"/>
      <c r="SFI8"/>
      <c r="SFJ8"/>
      <c r="SFK8"/>
      <c r="SFL8"/>
      <c r="SFM8"/>
      <c r="SFN8"/>
      <c r="SFO8"/>
      <c r="SFP8"/>
      <c r="SFQ8"/>
      <c r="SFR8"/>
      <c r="SFS8"/>
      <c r="SFT8"/>
      <c r="SFU8"/>
      <c r="SFV8"/>
      <c r="SFW8"/>
      <c r="SFX8"/>
      <c r="SFY8"/>
      <c r="SFZ8"/>
      <c r="SGA8"/>
      <c r="SGB8"/>
      <c r="SGC8"/>
      <c r="SGD8"/>
      <c r="SGE8"/>
      <c r="SGF8"/>
      <c r="SGG8"/>
      <c r="SGH8"/>
      <c r="SGI8"/>
      <c r="SGJ8"/>
      <c r="SGK8"/>
      <c r="SGL8"/>
      <c r="SGM8"/>
      <c r="SGN8"/>
      <c r="SGO8"/>
      <c r="SGP8"/>
      <c r="SGQ8"/>
      <c r="SGR8"/>
      <c r="SGS8"/>
      <c r="SGT8"/>
      <c r="SGU8"/>
      <c r="SGV8"/>
      <c r="SGW8"/>
      <c r="SGX8"/>
      <c r="SGY8"/>
      <c r="SGZ8"/>
      <c r="SHA8"/>
      <c r="SHB8"/>
      <c r="SHC8"/>
      <c r="SHD8"/>
      <c r="SHE8"/>
      <c r="SHF8"/>
      <c r="SHG8"/>
      <c r="SHH8"/>
      <c r="SHI8"/>
      <c r="SHJ8"/>
      <c r="SHK8"/>
      <c r="SHL8"/>
      <c r="SHM8"/>
      <c r="SHN8"/>
      <c r="SHO8"/>
      <c r="SHP8"/>
      <c r="SHQ8"/>
      <c r="SHR8"/>
      <c r="SHS8"/>
      <c r="SHT8"/>
      <c r="SHU8"/>
      <c r="SHV8"/>
      <c r="SHW8"/>
      <c r="SHX8"/>
      <c r="SHY8"/>
      <c r="SHZ8"/>
      <c r="SIA8"/>
      <c r="SIB8"/>
      <c r="SIC8"/>
      <c r="SID8"/>
      <c r="SIE8"/>
      <c r="SIF8"/>
      <c r="SIG8"/>
      <c r="SIH8"/>
      <c r="SII8"/>
      <c r="SIJ8"/>
      <c r="SIK8"/>
      <c r="SIL8"/>
      <c r="SIM8"/>
      <c r="SIN8"/>
      <c r="SIO8"/>
      <c r="SIP8"/>
      <c r="SIQ8"/>
      <c r="SIR8"/>
      <c r="SIS8"/>
      <c r="SIT8"/>
      <c r="SIU8"/>
      <c r="SIV8"/>
      <c r="SIW8"/>
      <c r="SIX8"/>
      <c r="SIY8"/>
      <c r="SIZ8"/>
      <c r="SJA8"/>
      <c r="SJB8"/>
      <c r="SJC8"/>
      <c r="SJD8"/>
      <c r="SJE8"/>
      <c r="SJF8"/>
      <c r="SJG8"/>
      <c r="SJH8"/>
      <c r="SJI8"/>
      <c r="SJJ8"/>
      <c r="SJK8"/>
      <c r="SJL8"/>
      <c r="SJM8"/>
      <c r="SJN8"/>
      <c r="SJO8"/>
      <c r="SJP8"/>
      <c r="SJQ8"/>
      <c r="SJR8"/>
      <c r="SJS8"/>
      <c r="SJT8"/>
      <c r="SJU8"/>
      <c r="SJV8"/>
      <c r="SJW8"/>
      <c r="SJX8"/>
      <c r="SJY8"/>
      <c r="SJZ8"/>
      <c r="SKA8"/>
      <c r="SKB8"/>
      <c r="SKC8"/>
      <c r="SKD8"/>
      <c r="SKE8"/>
      <c r="SKF8"/>
      <c r="SKG8"/>
      <c r="SKH8"/>
      <c r="SKI8"/>
      <c r="SKJ8"/>
      <c r="SKK8"/>
      <c r="SKL8"/>
      <c r="SKM8"/>
      <c r="SKN8"/>
      <c r="SKO8"/>
      <c r="SKP8"/>
      <c r="SKQ8"/>
      <c r="SKR8"/>
      <c r="SKS8"/>
      <c r="SKT8"/>
      <c r="SKU8"/>
      <c r="SKV8"/>
      <c r="SKW8"/>
      <c r="SKX8"/>
      <c r="SKY8"/>
      <c r="SKZ8"/>
      <c r="SLA8"/>
      <c r="SLB8"/>
      <c r="SLC8"/>
      <c r="SLD8"/>
      <c r="SLE8"/>
      <c r="SLF8"/>
      <c r="SLG8"/>
      <c r="SLH8"/>
      <c r="SLI8"/>
      <c r="SLJ8"/>
      <c r="SLK8"/>
      <c r="SLL8"/>
      <c r="SLM8"/>
      <c r="SLN8"/>
      <c r="SLO8"/>
      <c r="SLP8"/>
      <c r="SLQ8"/>
      <c r="SLR8"/>
      <c r="SLS8"/>
      <c r="SLT8"/>
      <c r="SLU8"/>
      <c r="SLV8"/>
      <c r="SLW8"/>
      <c r="SLX8"/>
      <c r="SLY8"/>
      <c r="SLZ8"/>
      <c r="SMA8"/>
      <c r="SMB8"/>
      <c r="SMC8"/>
      <c r="SMD8"/>
      <c r="SME8"/>
      <c r="SMF8"/>
      <c r="SMG8"/>
      <c r="SMH8"/>
      <c r="SMI8"/>
      <c r="SMJ8"/>
      <c r="SMK8"/>
      <c r="SML8"/>
      <c r="SMM8"/>
      <c r="SMN8"/>
      <c r="SMO8"/>
      <c r="SMP8"/>
      <c r="SMQ8"/>
      <c r="SMR8"/>
      <c r="SMS8"/>
      <c r="SMT8"/>
      <c r="SMU8"/>
      <c r="SMV8"/>
      <c r="SMW8"/>
      <c r="SMX8"/>
      <c r="SMY8"/>
      <c r="SMZ8"/>
      <c r="SNA8"/>
      <c r="SNB8"/>
      <c r="SNC8"/>
      <c r="SND8"/>
      <c r="SNE8"/>
      <c r="SNF8"/>
      <c r="SNG8"/>
      <c r="SNH8"/>
      <c r="SNI8"/>
      <c r="SNJ8"/>
      <c r="SNK8"/>
      <c r="SNL8"/>
      <c r="SNM8"/>
      <c r="SNN8"/>
      <c r="SNO8"/>
      <c r="SNP8"/>
      <c r="SNQ8"/>
      <c r="SNR8"/>
      <c r="SNS8"/>
      <c r="SNT8"/>
      <c r="SNU8"/>
      <c r="SNV8"/>
      <c r="SNW8"/>
      <c r="SNX8"/>
      <c r="SNY8"/>
      <c r="SNZ8"/>
      <c r="SOA8"/>
      <c r="SOB8"/>
      <c r="SOC8"/>
      <c r="SOD8"/>
      <c r="SOE8"/>
      <c r="SOF8"/>
      <c r="SOG8"/>
      <c r="SOH8"/>
      <c r="SOI8"/>
      <c r="SOJ8"/>
      <c r="SOK8"/>
      <c r="SOL8"/>
      <c r="SOM8"/>
      <c r="SON8"/>
      <c r="SOO8"/>
      <c r="SOP8"/>
      <c r="SOQ8"/>
      <c r="SOR8"/>
      <c r="SOS8"/>
      <c r="SOT8"/>
      <c r="SOU8"/>
      <c r="SOV8"/>
      <c r="SOW8"/>
      <c r="SOX8"/>
      <c r="SOY8"/>
      <c r="SOZ8"/>
      <c r="SPA8"/>
      <c r="SPB8"/>
      <c r="SPC8"/>
      <c r="SPD8"/>
      <c r="SPE8"/>
      <c r="SPF8"/>
      <c r="SPG8"/>
      <c r="SPH8"/>
      <c r="SPI8"/>
      <c r="SPJ8"/>
      <c r="SPK8"/>
      <c r="SPL8"/>
      <c r="SPM8"/>
      <c r="SPN8"/>
      <c r="SPO8"/>
      <c r="SPP8"/>
      <c r="SPQ8"/>
      <c r="SPR8"/>
      <c r="SPS8"/>
      <c r="SPT8"/>
      <c r="SPU8"/>
      <c r="SPV8"/>
      <c r="SPW8"/>
      <c r="SPX8"/>
      <c r="SPY8"/>
      <c r="SPZ8"/>
      <c r="SQA8"/>
      <c r="SQB8"/>
      <c r="SQC8"/>
      <c r="SQD8"/>
      <c r="SQE8"/>
      <c r="SQF8"/>
      <c r="SQG8"/>
      <c r="SQH8"/>
      <c r="SQI8"/>
      <c r="SQJ8"/>
      <c r="SQK8"/>
      <c r="SQL8"/>
      <c r="SQM8"/>
      <c r="SQN8"/>
      <c r="SQO8"/>
      <c r="SQP8"/>
      <c r="SQQ8"/>
      <c r="SQR8"/>
      <c r="SQS8"/>
      <c r="SQT8"/>
      <c r="SQU8"/>
      <c r="SQV8"/>
      <c r="SQW8"/>
      <c r="SQX8"/>
      <c r="SQY8"/>
      <c r="SQZ8"/>
      <c r="SRA8"/>
      <c r="SRB8"/>
      <c r="SRC8"/>
      <c r="SRD8"/>
      <c r="SRE8"/>
      <c r="SRF8"/>
      <c r="SRG8"/>
      <c r="SRH8"/>
      <c r="SRI8"/>
      <c r="SRJ8"/>
      <c r="SRK8"/>
      <c r="SRL8"/>
      <c r="SRM8"/>
      <c r="SRN8"/>
      <c r="SRO8"/>
      <c r="SRP8"/>
      <c r="SRQ8"/>
      <c r="SRR8"/>
      <c r="SRS8"/>
      <c r="SRT8"/>
      <c r="SRU8"/>
      <c r="SRV8"/>
      <c r="SRW8"/>
      <c r="SRX8"/>
      <c r="SRY8"/>
      <c r="SRZ8"/>
      <c r="SSA8"/>
      <c r="SSB8"/>
      <c r="SSC8"/>
      <c r="SSD8"/>
      <c r="SSE8"/>
      <c r="SSF8"/>
      <c r="SSG8"/>
      <c r="SSH8"/>
      <c r="SSI8"/>
      <c r="SSJ8"/>
      <c r="SSK8"/>
      <c r="SSL8"/>
      <c r="SSM8"/>
      <c r="SSN8"/>
      <c r="SSO8"/>
      <c r="SSP8"/>
      <c r="SSQ8"/>
      <c r="SSR8"/>
      <c r="SSS8"/>
      <c r="SST8"/>
      <c r="SSU8"/>
      <c r="SSV8"/>
      <c r="SSW8"/>
      <c r="SSX8"/>
      <c r="SSY8"/>
      <c r="SSZ8"/>
      <c r="STA8"/>
      <c r="STB8"/>
      <c r="STC8"/>
      <c r="STD8"/>
      <c r="STE8"/>
      <c r="STF8"/>
      <c r="STG8"/>
      <c r="STH8"/>
      <c r="STI8"/>
      <c r="STJ8"/>
      <c r="STK8"/>
      <c r="STL8"/>
      <c r="STM8"/>
      <c r="STN8"/>
      <c r="STO8"/>
      <c r="STP8"/>
      <c r="STQ8"/>
      <c r="STR8"/>
      <c r="STS8"/>
      <c r="STT8"/>
      <c r="STU8"/>
      <c r="STV8"/>
      <c r="STW8"/>
      <c r="STX8"/>
      <c r="STY8"/>
      <c r="STZ8"/>
      <c r="SUA8"/>
      <c r="SUB8"/>
      <c r="SUC8"/>
      <c r="SUD8"/>
      <c r="SUE8"/>
      <c r="SUF8"/>
      <c r="SUG8"/>
      <c r="SUH8"/>
      <c r="SUI8"/>
      <c r="SUJ8"/>
      <c r="SUK8"/>
      <c r="SUL8"/>
      <c r="SUM8"/>
      <c r="SUN8"/>
      <c r="SUO8"/>
      <c r="SUP8"/>
      <c r="SUQ8"/>
      <c r="SUR8"/>
      <c r="SUS8"/>
      <c r="SUT8"/>
      <c r="SUU8"/>
      <c r="SUV8"/>
      <c r="SUW8"/>
      <c r="SUX8"/>
      <c r="SUY8"/>
      <c r="SUZ8"/>
      <c r="SVA8"/>
      <c r="SVB8"/>
      <c r="SVC8"/>
      <c r="SVD8"/>
      <c r="SVE8"/>
      <c r="SVF8"/>
      <c r="SVG8"/>
      <c r="SVH8"/>
      <c r="SVI8"/>
      <c r="SVJ8"/>
      <c r="SVK8"/>
      <c r="SVL8"/>
      <c r="SVM8"/>
      <c r="SVN8"/>
      <c r="SVO8"/>
      <c r="SVP8"/>
      <c r="SVQ8"/>
      <c r="SVR8"/>
      <c r="SVS8"/>
      <c r="SVT8"/>
      <c r="SVU8"/>
      <c r="SVV8"/>
      <c r="SVW8"/>
      <c r="SVX8"/>
      <c r="SVY8"/>
      <c r="SVZ8"/>
      <c r="SWA8"/>
      <c r="SWB8"/>
      <c r="SWC8"/>
      <c r="SWD8"/>
      <c r="SWE8"/>
      <c r="SWF8"/>
      <c r="SWG8"/>
      <c r="SWH8"/>
      <c r="SWI8"/>
      <c r="SWJ8"/>
      <c r="SWK8"/>
      <c r="SWL8"/>
      <c r="SWM8"/>
      <c r="SWN8"/>
      <c r="SWO8"/>
      <c r="SWP8"/>
      <c r="SWQ8"/>
      <c r="SWR8"/>
      <c r="SWS8"/>
      <c r="SWT8"/>
      <c r="SWU8"/>
      <c r="SWV8"/>
      <c r="SWW8"/>
      <c r="SWX8"/>
      <c r="SWY8"/>
      <c r="SWZ8"/>
      <c r="SXA8"/>
      <c r="SXB8"/>
      <c r="SXC8"/>
      <c r="SXD8"/>
      <c r="SXE8"/>
      <c r="SXF8"/>
      <c r="SXG8"/>
      <c r="SXH8"/>
      <c r="SXI8"/>
      <c r="SXJ8"/>
      <c r="SXK8"/>
      <c r="SXL8"/>
      <c r="SXM8"/>
      <c r="SXN8"/>
      <c r="SXO8"/>
      <c r="SXP8"/>
      <c r="SXQ8"/>
      <c r="SXR8"/>
      <c r="SXS8"/>
      <c r="SXT8"/>
      <c r="SXU8"/>
      <c r="SXV8"/>
      <c r="SXW8"/>
      <c r="SXX8"/>
      <c r="SXY8"/>
      <c r="SXZ8"/>
      <c r="SYA8"/>
      <c r="SYB8"/>
      <c r="SYC8"/>
      <c r="SYD8"/>
      <c r="SYE8"/>
      <c r="SYF8"/>
      <c r="SYG8"/>
      <c r="SYH8"/>
      <c r="SYI8"/>
      <c r="SYJ8"/>
      <c r="SYK8"/>
      <c r="SYL8"/>
      <c r="SYM8"/>
      <c r="SYN8"/>
      <c r="SYO8"/>
      <c r="SYP8"/>
      <c r="SYQ8"/>
      <c r="SYR8"/>
      <c r="SYS8"/>
      <c r="SYT8"/>
      <c r="SYU8"/>
      <c r="SYV8"/>
      <c r="SYW8"/>
      <c r="SYX8"/>
      <c r="SYY8"/>
      <c r="SYZ8"/>
      <c r="SZA8"/>
      <c r="SZB8"/>
      <c r="SZC8"/>
      <c r="SZD8"/>
      <c r="SZE8"/>
      <c r="SZF8"/>
      <c r="SZG8"/>
      <c r="SZH8"/>
      <c r="SZI8"/>
      <c r="SZJ8"/>
      <c r="SZK8"/>
      <c r="SZL8"/>
      <c r="SZM8"/>
      <c r="SZN8"/>
      <c r="SZO8"/>
      <c r="SZP8"/>
      <c r="SZQ8"/>
      <c r="SZR8"/>
      <c r="SZS8"/>
      <c r="SZT8"/>
      <c r="SZU8"/>
      <c r="SZV8"/>
      <c r="SZW8"/>
      <c r="SZX8"/>
      <c r="SZY8"/>
      <c r="SZZ8"/>
      <c r="TAA8"/>
      <c r="TAB8"/>
      <c r="TAC8"/>
      <c r="TAD8"/>
      <c r="TAE8"/>
      <c r="TAF8"/>
      <c r="TAG8"/>
      <c r="TAH8"/>
      <c r="TAI8"/>
      <c r="TAJ8"/>
      <c r="TAK8"/>
      <c r="TAL8"/>
      <c r="TAM8"/>
      <c r="TAN8"/>
      <c r="TAO8"/>
      <c r="TAP8"/>
      <c r="TAQ8"/>
      <c r="TAR8"/>
      <c r="TAS8"/>
      <c r="TAT8"/>
      <c r="TAU8"/>
      <c r="TAV8"/>
      <c r="TAW8"/>
      <c r="TAX8"/>
      <c r="TAY8"/>
      <c r="TAZ8"/>
      <c r="TBA8"/>
      <c r="TBB8"/>
      <c r="TBC8"/>
      <c r="TBD8"/>
      <c r="TBE8"/>
      <c r="TBF8"/>
      <c r="TBG8"/>
      <c r="TBH8"/>
      <c r="TBI8"/>
      <c r="TBJ8"/>
      <c r="TBK8"/>
      <c r="TBL8"/>
      <c r="TBM8"/>
      <c r="TBN8"/>
      <c r="TBO8"/>
      <c r="TBP8"/>
      <c r="TBQ8"/>
      <c r="TBR8"/>
      <c r="TBS8"/>
      <c r="TBT8"/>
      <c r="TBU8"/>
      <c r="TBV8"/>
      <c r="TBW8"/>
      <c r="TBX8"/>
      <c r="TBY8"/>
      <c r="TBZ8"/>
      <c r="TCA8"/>
      <c r="TCB8"/>
      <c r="TCC8"/>
      <c r="TCD8"/>
      <c r="TCE8"/>
      <c r="TCF8"/>
      <c r="TCG8"/>
      <c r="TCH8"/>
      <c r="TCI8"/>
      <c r="TCJ8"/>
      <c r="TCK8"/>
      <c r="TCL8"/>
      <c r="TCM8"/>
      <c r="TCN8"/>
      <c r="TCO8"/>
      <c r="TCP8"/>
      <c r="TCQ8"/>
      <c r="TCR8"/>
      <c r="TCS8"/>
      <c r="TCT8"/>
      <c r="TCU8"/>
      <c r="TCV8"/>
      <c r="TCW8"/>
      <c r="TCX8"/>
      <c r="TCY8"/>
      <c r="TCZ8"/>
      <c r="TDA8"/>
      <c r="TDB8"/>
      <c r="TDC8"/>
      <c r="TDD8"/>
      <c r="TDE8"/>
      <c r="TDF8"/>
      <c r="TDG8"/>
      <c r="TDH8"/>
      <c r="TDI8"/>
      <c r="TDJ8"/>
      <c r="TDK8"/>
      <c r="TDL8"/>
      <c r="TDM8"/>
      <c r="TDN8"/>
      <c r="TDO8"/>
      <c r="TDP8"/>
      <c r="TDQ8"/>
      <c r="TDR8"/>
      <c r="TDS8"/>
      <c r="TDT8"/>
      <c r="TDU8"/>
      <c r="TDV8"/>
      <c r="TDW8"/>
      <c r="TDX8"/>
      <c r="TDY8"/>
      <c r="TDZ8"/>
      <c r="TEA8"/>
      <c r="TEB8"/>
      <c r="TEC8"/>
      <c r="TED8"/>
      <c r="TEE8"/>
      <c r="TEF8"/>
      <c r="TEG8"/>
      <c r="TEH8"/>
      <c r="TEI8"/>
      <c r="TEJ8"/>
      <c r="TEK8"/>
      <c r="TEL8"/>
      <c r="TEM8"/>
      <c r="TEN8"/>
      <c r="TEO8"/>
      <c r="TEP8"/>
      <c r="TEQ8"/>
      <c r="TER8"/>
      <c r="TES8"/>
      <c r="TET8"/>
      <c r="TEU8"/>
      <c r="TEV8"/>
      <c r="TEW8"/>
      <c r="TEX8"/>
      <c r="TEY8"/>
      <c r="TEZ8"/>
      <c r="TFA8"/>
      <c r="TFB8"/>
      <c r="TFC8"/>
      <c r="TFD8"/>
      <c r="TFE8"/>
      <c r="TFF8"/>
      <c r="TFG8"/>
      <c r="TFH8"/>
      <c r="TFI8"/>
      <c r="TFJ8"/>
      <c r="TFK8"/>
      <c r="TFL8"/>
      <c r="TFM8"/>
      <c r="TFN8"/>
      <c r="TFO8"/>
      <c r="TFP8"/>
      <c r="TFQ8"/>
      <c r="TFR8"/>
      <c r="TFS8"/>
      <c r="TFT8"/>
      <c r="TFU8"/>
      <c r="TFV8"/>
      <c r="TFW8"/>
      <c r="TFX8"/>
      <c r="TFY8"/>
      <c r="TFZ8"/>
      <c r="TGA8"/>
      <c r="TGB8"/>
      <c r="TGC8"/>
      <c r="TGD8"/>
      <c r="TGE8"/>
      <c r="TGF8"/>
      <c r="TGG8"/>
      <c r="TGH8"/>
      <c r="TGI8"/>
      <c r="TGJ8"/>
      <c r="TGK8"/>
      <c r="TGL8"/>
      <c r="TGM8"/>
      <c r="TGN8"/>
      <c r="TGO8"/>
      <c r="TGP8"/>
      <c r="TGQ8"/>
      <c r="TGR8"/>
      <c r="TGS8"/>
      <c r="TGT8"/>
      <c r="TGU8"/>
      <c r="TGV8"/>
      <c r="TGW8"/>
      <c r="TGX8"/>
      <c r="TGY8"/>
      <c r="TGZ8"/>
      <c r="THA8"/>
      <c r="THB8"/>
      <c r="THC8"/>
      <c r="THD8"/>
      <c r="THE8"/>
      <c r="THF8"/>
      <c r="THG8"/>
      <c r="THH8"/>
      <c r="THI8"/>
      <c r="THJ8"/>
      <c r="THK8"/>
      <c r="THL8"/>
      <c r="THM8"/>
      <c r="THN8"/>
      <c r="THO8"/>
      <c r="THP8"/>
      <c r="THQ8"/>
      <c r="THR8"/>
      <c r="THS8"/>
      <c r="THT8"/>
      <c r="THU8"/>
      <c r="THV8"/>
      <c r="THW8"/>
      <c r="THX8"/>
      <c r="THY8"/>
      <c r="THZ8"/>
      <c r="TIA8"/>
      <c r="TIB8"/>
      <c r="TIC8"/>
      <c r="TID8"/>
      <c r="TIE8"/>
      <c r="TIF8"/>
      <c r="TIG8"/>
      <c r="TIH8"/>
      <c r="TII8"/>
      <c r="TIJ8"/>
      <c r="TIK8"/>
      <c r="TIL8"/>
      <c r="TIM8"/>
      <c r="TIN8"/>
      <c r="TIO8"/>
      <c r="TIP8"/>
      <c r="TIQ8"/>
      <c r="TIR8"/>
      <c r="TIS8"/>
      <c r="TIT8"/>
      <c r="TIU8"/>
      <c r="TIV8"/>
      <c r="TIW8"/>
      <c r="TIX8"/>
      <c r="TIY8"/>
      <c r="TIZ8"/>
      <c r="TJA8"/>
      <c r="TJB8"/>
      <c r="TJC8"/>
      <c r="TJD8"/>
      <c r="TJE8"/>
      <c r="TJF8"/>
      <c r="TJG8"/>
      <c r="TJH8"/>
      <c r="TJI8"/>
      <c r="TJJ8"/>
      <c r="TJK8"/>
      <c r="TJL8"/>
      <c r="TJM8"/>
      <c r="TJN8"/>
      <c r="TJO8"/>
      <c r="TJP8"/>
      <c r="TJQ8"/>
      <c r="TJR8"/>
      <c r="TJS8"/>
      <c r="TJT8"/>
      <c r="TJU8"/>
      <c r="TJV8"/>
      <c r="TJW8"/>
      <c r="TJX8"/>
      <c r="TJY8"/>
      <c r="TJZ8"/>
      <c r="TKA8"/>
      <c r="TKB8"/>
      <c r="TKC8"/>
      <c r="TKD8"/>
      <c r="TKE8"/>
      <c r="TKF8"/>
      <c r="TKG8"/>
      <c r="TKH8"/>
      <c r="TKI8"/>
      <c r="TKJ8"/>
      <c r="TKK8"/>
      <c r="TKL8"/>
      <c r="TKM8"/>
      <c r="TKN8"/>
      <c r="TKO8"/>
      <c r="TKP8"/>
      <c r="TKQ8"/>
      <c r="TKR8"/>
      <c r="TKS8"/>
      <c r="TKT8"/>
      <c r="TKU8"/>
      <c r="TKV8"/>
      <c r="TKW8"/>
      <c r="TKX8"/>
      <c r="TKY8"/>
      <c r="TKZ8"/>
      <c r="TLA8"/>
      <c r="TLB8"/>
      <c r="TLC8"/>
      <c r="TLD8"/>
      <c r="TLE8"/>
      <c r="TLF8"/>
      <c r="TLG8"/>
      <c r="TLH8"/>
      <c r="TLI8"/>
      <c r="TLJ8"/>
      <c r="TLK8"/>
      <c r="TLL8"/>
      <c r="TLM8"/>
      <c r="TLN8"/>
      <c r="TLO8"/>
      <c r="TLP8"/>
      <c r="TLQ8"/>
      <c r="TLR8"/>
      <c r="TLS8"/>
      <c r="TLT8"/>
      <c r="TLU8"/>
      <c r="TLV8"/>
      <c r="TLW8"/>
      <c r="TLX8"/>
      <c r="TLY8"/>
      <c r="TLZ8"/>
      <c r="TMA8"/>
      <c r="TMB8"/>
      <c r="TMC8"/>
      <c r="TMD8"/>
      <c r="TME8"/>
      <c r="TMF8"/>
      <c r="TMG8"/>
      <c r="TMH8"/>
      <c r="TMI8"/>
      <c r="TMJ8"/>
      <c r="TMK8"/>
      <c r="TML8"/>
      <c r="TMM8"/>
      <c r="TMN8"/>
      <c r="TMO8"/>
      <c r="TMP8"/>
      <c r="TMQ8"/>
      <c r="TMR8"/>
      <c r="TMS8"/>
      <c r="TMT8"/>
      <c r="TMU8"/>
      <c r="TMV8"/>
      <c r="TMW8"/>
      <c r="TMX8"/>
      <c r="TMY8"/>
      <c r="TMZ8"/>
      <c r="TNA8"/>
      <c r="TNB8"/>
      <c r="TNC8"/>
      <c r="TND8"/>
      <c r="TNE8"/>
      <c r="TNF8"/>
      <c r="TNG8"/>
      <c r="TNH8"/>
      <c r="TNI8"/>
      <c r="TNJ8"/>
      <c r="TNK8"/>
      <c r="TNL8"/>
      <c r="TNM8"/>
      <c r="TNN8"/>
      <c r="TNO8"/>
      <c r="TNP8"/>
      <c r="TNQ8"/>
      <c r="TNR8"/>
      <c r="TNS8"/>
      <c r="TNT8"/>
      <c r="TNU8"/>
      <c r="TNV8"/>
      <c r="TNW8"/>
      <c r="TNX8"/>
      <c r="TNY8"/>
      <c r="TNZ8"/>
      <c r="TOA8"/>
      <c r="TOB8"/>
      <c r="TOC8"/>
      <c r="TOD8"/>
      <c r="TOE8"/>
      <c r="TOF8"/>
      <c r="TOG8"/>
      <c r="TOH8"/>
      <c r="TOI8"/>
      <c r="TOJ8"/>
      <c r="TOK8"/>
      <c r="TOL8"/>
      <c r="TOM8"/>
      <c r="TON8"/>
      <c r="TOO8"/>
      <c r="TOP8"/>
      <c r="TOQ8"/>
      <c r="TOR8"/>
      <c r="TOS8"/>
      <c r="TOT8"/>
      <c r="TOU8"/>
      <c r="TOV8"/>
      <c r="TOW8"/>
      <c r="TOX8"/>
      <c r="TOY8"/>
      <c r="TOZ8"/>
      <c r="TPA8"/>
      <c r="TPB8"/>
      <c r="TPC8"/>
      <c r="TPD8"/>
      <c r="TPE8"/>
      <c r="TPF8"/>
      <c r="TPG8"/>
      <c r="TPH8"/>
      <c r="TPI8"/>
      <c r="TPJ8"/>
      <c r="TPK8"/>
      <c r="TPL8"/>
      <c r="TPM8"/>
      <c r="TPN8"/>
      <c r="TPO8"/>
      <c r="TPP8"/>
      <c r="TPQ8"/>
      <c r="TPR8"/>
      <c r="TPS8"/>
      <c r="TPT8"/>
      <c r="TPU8"/>
      <c r="TPV8"/>
      <c r="TPW8"/>
      <c r="TPX8"/>
      <c r="TPY8"/>
      <c r="TPZ8"/>
      <c r="TQA8"/>
      <c r="TQB8"/>
      <c r="TQC8"/>
      <c r="TQD8"/>
      <c r="TQE8"/>
      <c r="TQF8"/>
      <c r="TQG8"/>
      <c r="TQH8"/>
      <c r="TQI8"/>
      <c r="TQJ8"/>
      <c r="TQK8"/>
      <c r="TQL8"/>
      <c r="TQM8"/>
      <c r="TQN8"/>
      <c r="TQO8"/>
      <c r="TQP8"/>
      <c r="TQQ8"/>
      <c r="TQR8"/>
      <c r="TQS8"/>
      <c r="TQT8"/>
      <c r="TQU8"/>
      <c r="TQV8"/>
      <c r="TQW8"/>
      <c r="TQX8"/>
      <c r="TQY8"/>
      <c r="TQZ8"/>
      <c r="TRA8"/>
      <c r="TRB8"/>
      <c r="TRC8"/>
      <c r="TRD8"/>
      <c r="TRE8"/>
      <c r="TRF8"/>
      <c r="TRG8"/>
      <c r="TRH8"/>
      <c r="TRI8"/>
      <c r="TRJ8"/>
      <c r="TRK8"/>
      <c r="TRL8"/>
      <c r="TRM8"/>
      <c r="TRN8"/>
      <c r="TRO8"/>
      <c r="TRP8"/>
      <c r="TRQ8"/>
      <c r="TRR8"/>
      <c r="TRS8"/>
      <c r="TRT8"/>
      <c r="TRU8"/>
      <c r="TRV8"/>
      <c r="TRW8"/>
      <c r="TRX8"/>
      <c r="TRY8"/>
      <c r="TRZ8"/>
      <c r="TSA8"/>
      <c r="TSB8"/>
      <c r="TSC8"/>
      <c r="TSD8"/>
      <c r="TSE8"/>
      <c r="TSF8"/>
      <c r="TSG8"/>
      <c r="TSH8"/>
      <c r="TSI8"/>
      <c r="TSJ8"/>
      <c r="TSK8"/>
      <c r="TSL8"/>
      <c r="TSM8"/>
      <c r="TSN8"/>
      <c r="TSO8"/>
      <c r="TSP8"/>
      <c r="TSQ8"/>
      <c r="TSR8"/>
      <c r="TSS8"/>
      <c r="TST8"/>
      <c r="TSU8"/>
      <c r="TSV8"/>
      <c r="TSW8"/>
      <c r="TSX8"/>
      <c r="TSY8"/>
      <c r="TSZ8"/>
      <c r="TTA8"/>
      <c r="TTB8"/>
      <c r="TTC8"/>
      <c r="TTD8"/>
      <c r="TTE8"/>
      <c r="TTF8"/>
      <c r="TTG8"/>
      <c r="TTH8"/>
      <c r="TTI8"/>
      <c r="TTJ8"/>
      <c r="TTK8"/>
      <c r="TTL8"/>
      <c r="TTM8"/>
      <c r="TTN8"/>
      <c r="TTO8"/>
      <c r="TTP8"/>
      <c r="TTQ8"/>
      <c r="TTR8"/>
      <c r="TTS8"/>
      <c r="TTT8"/>
      <c r="TTU8"/>
      <c r="TTV8"/>
      <c r="TTW8"/>
      <c r="TTX8"/>
      <c r="TTY8"/>
      <c r="TTZ8"/>
      <c r="TUA8"/>
      <c r="TUB8"/>
      <c r="TUC8"/>
      <c r="TUD8"/>
      <c r="TUE8"/>
      <c r="TUF8"/>
      <c r="TUG8"/>
      <c r="TUH8"/>
      <c r="TUI8"/>
      <c r="TUJ8"/>
      <c r="TUK8"/>
      <c r="TUL8"/>
      <c r="TUM8"/>
      <c r="TUN8"/>
      <c r="TUO8"/>
      <c r="TUP8"/>
      <c r="TUQ8"/>
      <c r="TUR8"/>
      <c r="TUS8"/>
      <c r="TUT8"/>
      <c r="TUU8"/>
      <c r="TUV8"/>
      <c r="TUW8"/>
      <c r="TUX8"/>
      <c r="TUY8"/>
      <c r="TUZ8"/>
      <c r="TVA8"/>
      <c r="TVB8"/>
      <c r="TVC8"/>
      <c r="TVD8"/>
      <c r="TVE8"/>
      <c r="TVF8"/>
      <c r="TVG8"/>
      <c r="TVH8"/>
      <c r="TVI8"/>
      <c r="TVJ8"/>
      <c r="TVK8"/>
      <c r="TVL8"/>
      <c r="TVM8"/>
      <c r="TVN8"/>
      <c r="TVO8"/>
      <c r="TVP8"/>
      <c r="TVQ8"/>
      <c r="TVR8"/>
      <c r="TVS8"/>
      <c r="TVT8"/>
      <c r="TVU8"/>
      <c r="TVV8"/>
      <c r="TVW8"/>
      <c r="TVX8"/>
      <c r="TVY8"/>
      <c r="TVZ8"/>
      <c r="TWA8"/>
      <c r="TWB8"/>
      <c r="TWC8"/>
      <c r="TWD8"/>
      <c r="TWE8"/>
      <c r="TWF8"/>
      <c r="TWG8"/>
      <c r="TWH8"/>
      <c r="TWI8"/>
      <c r="TWJ8"/>
      <c r="TWK8"/>
      <c r="TWL8"/>
      <c r="TWM8"/>
      <c r="TWN8"/>
      <c r="TWO8"/>
      <c r="TWP8"/>
      <c r="TWQ8"/>
      <c r="TWR8"/>
      <c r="TWS8"/>
      <c r="TWT8"/>
      <c r="TWU8"/>
      <c r="TWV8"/>
      <c r="TWW8"/>
      <c r="TWX8"/>
      <c r="TWY8"/>
      <c r="TWZ8"/>
      <c r="TXA8"/>
      <c r="TXB8"/>
      <c r="TXC8"/>
      <c r="TXD8"/>
      <c r="TXE8"/>
      <c r="TXF8"/>
      <c r="TXG8"/>
      <c r="TXH8"/>
      <c r="TXI8"/>
      <c r="TXJ8"/>
      <c r="TXK8"/>
      <c r="TXL8"/>
      <c r="TXM8"/>
      <c r="TXN8"/>
      <c r="TXO8"/>
      <c r="TXP8"/>
      <c r="TXQ8"/>
      <c r="TXR8"/>
      <c r="TXS8"/>
      <c r="TXT8"/>
      <c r="TXU8"/>
      <c r="TXV8"/>
      <c r="TXW8"/>
      <c r="TXX8"/>
      <c r="TXY8"/>
      <c r="TXZ8"/>
      <c r="TYA8"/>
      <c r="TYB8"/>
      <c r="TYC8"/>
      <c r="TYD8"/>
      <c r="TYE8"/>
      <c r="TYF8"/>
      <c r="TYG8"/>
      <c r="TYH8"/>
      <c r="TYI8"/>
      <c r="TYJ8"/>
      <c r="TYK8"/>
      <c r="TYL8"/>
      <c r="TYM8"/>
      <c r="TYN8"/>
      <c r="TYO8"/>
      <c r="TYP8"/>
      <c r="TYQ8"/>
      <c r="TYR8"/>
      <c r="TYS8"/>
      <c r="TYT8"/>
      <c r="TYU8"/>
      <c r="TYV8"/>
      <c r="TYW8"/>
      <c r="TYX8"/>
      <c r="TYY8"/>
      <c r="TYZ8"/>
      <c r="TZA8"/>
      <c r="TZB8"/>
      <c r="TZC8"/>
      <c r="TZD8"/>
      <c r="TZE8"/>
      <c r="TZF8"/>
      <c r="TZG8"/>
      <c r="TZH8"/>
      <c r="TZI8"/>
      <c r="TZJ8"/>
      <c r="TZK8"/>
      <c r="TZL8"/>
      <c r="TZM8"/>
      <c r="TZN8"/>
      <c r="TZO8"/>
      <c r="TZP8"/>
      <c r="TZQ8"/>
      <c r="TZR8"/>
      <c r="TZS8"/>
      <c r="TZT8"/>
      <c r="TZU8"/>
      <c r="TZV8"/>
      <c r="TZW8"/>
      <c r="TZX8"/>
      <c r="TZY8"/>
      <c r="TZZ8"/>
      <c r="UAA8"/>
      <c r="UAB8"/>
      <c r="UAC8"/>
      <c r="UAD8"/>
      <c r="UAE8"/>
      <c r="UAF8"/>
      <c r="UAG8"/>
      <c r="UAH8"/>
      <c r="UAI8"/>
      <c r="UAJ8"/>
      <c r="UAK8"/>
      <c r="UAL8"/>
      <c r="UAM8"/>
      <c r="UAN8"/>
      <c r="UAO8"/>
      <c r="UAP8"/>
      <c r="UAQ8"/>
      <c r="UAR8"/>
      <c r="UAS8"/>
      <c r="UAT8"/>
      <c r="UAU8"/>
      <c r="UAV8"/>
      <c r="UAW8"/>
      <c r="UAX8"/>
      <c r="UAY8"/>
      <c r="UAZ8"/>
      <c r="UBA8"/>
      <c r="UBB8"/>
      <c r="UBC8"/>
      <c r="UBD8"/>
      <c r="UBE8"/>
      <c r="UBF8"/>
      <c r="UBG8"/>
      <c r="UBH8"/>
      <c r="UBI8"/>
      <c r="UBJ8"/>
      <c r="UBK8"/>
      <c r="UBL8"/>
      <c r="UBM8"/>
      <c r="UBN8"/>
      <c r="UBO8"/>
      <c r="UBP8"/>
      <c r="UBQ8"/>
      <c r="UBR8"/>
      <c r="UBS8"/>
      <c r="UBT8"/>
      <c r="UBU8"/>
      <c r="UBV8"/>
      <c r="UBW8"/>
      <c r="UBX8"/>
      <c r="UBY8"/>
      <c r="UBZ8"/>
      <c r="UCA8"/>
      <c r="UCB8"/>
      <c r="UCC8"/>
      <c r="UCD8"/>
      <c r="UCE8"/>
      <c r="UCF8"/>
      <c r="UCG8"/>
      <c r="UCH8"/>
      <c r="UCI8"/>
      <c r="UCJ8"/>
      <c r="UCK8"/>
      <c r="UCL8"/>
      <c r="UCM8"/>
      <c r="UCN8"/>
      <c r="UCO8"/>
      <c r="UCP8"/>
      <c r="UCQ8"/>
      <c r="UCR8"/>
      <c r="UCS8"/>
      <c r="UCT8"/>
      <c r="UCU8"/>
      <c r="UCV8"/>
      <c r="UCW8"/>
      <c r="UCX8"/>
      <c r="UCY8"/>
      <c r="UCZ8"/>
      <c r="UDA8"/>
      <c r="UDB8"/>
      <c r="UDC8"/>
      <c r="UDD8"/>
      <c r="UDE8"/>
      <c r="UDF8"/>
      <c r="UDG8"/>
      <c r="UDH8"/>
      <c r="UDI8"/>
      <c r="UDJ8"/>
      <c r="UDK8"/>
      <c r="UDL8"/>
      <c r="UDM8"/>
      <c r="UDN8"/>
      <c r="UDO8"/>
      <c r="UDP8"/>
      <c r="UDQ8"/>
      <c r="UDR8"/>
      <c r="UDS8"/>
      <c r="UDT8"/>
      <c r="UDU8"/>
      <c r="UDV8"/>
      <c r="UDW8"/>
      <c r="UDX8"/>
      <c r="UDY8"/>
      <c r="UDZ8"/>
      <c r="UEA8"/>
      <c r="UEB8"/>
      <c r="UEC8"/>
      <c r="UED8"/>
      <c r="UEE8"/>
      <c r="UEF8"/>
      <c r="UEG8"/>
      <c r="UEH8"/>
      <c r="UEI8"/>
      <c r="UEJ8"/>
      <c r="UEK8"/>
      <c r="UEL8"/>
      <c r="UEM8"/>
      <c r="UEN8"/>
      <c r="UEO8"/>
      <c r="UEP8"/>
      <c r="UEQ8"/>
      <c r="UER8"/>
      <c r="UES8"/>
      <c r="UET8"/>
      <c r="UEU8"/>
      <c r="UEV8"/>
      <c r="UEW8"/>
      <c r="UEX8"/>
      <c r="UEY8"/>
      <c r="UEZ8"/>
      <c r="UFA8"/>
      <c r="UFB8"/>
      <c r="UFC8"/>
      <c r="UFD8"/>
      <c r="UFE8"/>
      <c r="UFF8"/>
      <c r="UFG8"/>
      <c r="UFH8"/>
      <c r="UFI8"/>
      <c r="UFJ8"/>
      <c r="UFK8"/>
      <c r="UFL8"/>
      <c r="UFM8"/>
      <c r="UFN8"/>
      <c r="UFO8"/>
      <c r="UFP8"/>
      <c r="UFQ8"/>
      <c r="UFR8"/>
      <c r="UFS8"/>
      <c r="UFT8"/>
      <c r="UFU8"/>
      <c r="UFV8"/>
      <c r="UFW8"/>
      <c r="UFX8"/>
      <c r="UFY8"/>
      <c r="UFZ8"/>
      <c r="UGA8"/>
      <c r="UGB8"/>
      <c r="UGC8"/>
      <c r="UGD8"/>
      <c r="UGE8"/>
      <c r="UGF8"/>
      <c r="UGG8"/>
      <c r="UGH8"/>
      <c r="UGI8"/>
      <c r="UGJ8"/>
      <c r="UGK8"/>
      <c r="UGL8"/>
      <c r="UGM8"/>
      <c r="UGN8"/>
      <c r="UGO8"/>
      <c r="UGP8"/>
      <c r="UGQ8"/>
      <c r="UGR8"/>
      <c r="UGS8"/>
      <c r="UGT8"/>
      <c r="UGU8"/>
      <c r="UGV8"/>
      <c r="UGW8"/>
      <c r="UGX8"/>
      <c r="UGY8"/>
      <c r="UGZ8"/>
      <c r="UHA8"/>
      <c r="UHB8"/>
      <c r="UHC8"/>
      <c r="UHD8"/>
      <c r="UHE8"/>
      <c r="UHF8"/>
      <c r="UHG8"/>
      <c r="UHH8"/>
      <c r="UHI8"/>
      <c r="UHJ8"/>
      <c r="UHK8"/>
      <c r="UHL8"/>
      <c r="UHM8"/>
      <c r="UHN8"/>
      <c r="UHO8"/>
      <c r="UHP8"/>
      <c r="UHQ8"/>
      <c r="UHR8"/>
      <c r="UHS8"/>
      <c r="UHT8"/>
      <c r="UHU8"/>
      <c r="UHV8"/>
      <c r="UHW8"/>
      <c r="UHX8"/>
      <c r="UHY8"/>
      <c r="UHZ8"/>
      <c r="UIA8"/>
      <c r="UIB8"/>
      <c r="UIC8"/>
      <c r="UID8"/>
      <c r="UIE8"/>
      <c r="UIF8"/>
      <c r="UIG8"/>
      <c r="UIH8"/>
      <c r="UII8"/>
      <c r="UIJ8"/>
      <c r="UIK8"/>
      <c r="UIL8"/>
      <c r="UIM8"/>
      <c r="UIN8"/>
      <c r="UIO8"/>
      <c r="UIP8"/>
      <c r="UIQ8"/>
      <c r="UIR8"/>
      <c r="UIS8"/>
      <c r="UIT8"/>
      <c r="UIU8"/>
      <c r="UIV8"/>
      <c r="UIW8"/>
      <c r="UIX8"/>
      <c r="UIY8"/>
      <c r="UIZ8"/>
      <c r="UJA8"/>
      <c r="UJB8"/>
      <c r="UJC8"/>
      <c r="UJD8"/>
      <c r="UJE8"/>
      <c r="UJF8"/>
      <c r="UJG8"/>
      <c r="UJH8"/>
      <c r="UJI8"/>
      <c r="UJJ8"/>
      <c r="UJK8"/>
      <c r="UJL8"/>
      <c r="UJM8"/>
      <c r="UJN8"/>
      <c r="UJO8"/>
      <c r="UJP8"/>
      <c r="UJQ8"/>
      <c r="UJR8"/>
      <c r="UJS8"/>
      <c r="UJT8"/>
      <c r="UJU8"/>
      <c r="UJV8"/>
      <c r="UJW8"/>
      <c r="UJX8"/>
      <c r="UJY8"/>
      <c r="UJZ8"/>
      <c r="UKA8"/>
      <c r="UKB8"/>
      <c r="UKC8"/>
      <c r="UKD8"/>
      <c r="UKE8"/>
      <c r="UKF8"/>
      <c r="UKG8"/>
      <c r="UKH8"/>
      <c r="UKI8"/>
      <c r="UKJ8"/>
      <c r="UKK8"/>
      <c r="UKL8"/>
      <c r="UKM8"/>
      <c r="UKN8"/>
      <c r="UKO8"/>
      <c r="UKP8"/>
      <c r="UKQ8"/>
      <c r="UKR8"/>
      <c r="UKS8"/>
      <c r="UKT8"/>
      <c r="UKU8"/>
      <c r="UKV8"/>
      <c r="UKW8"/>
      <c r="UKX8"/>
      <c r="UKY8"/>
      <c r="UKZ8"/>
      <c r="ULA8"/>
      <c r="ULB8"/>
      <c r="ULC8"/>
      <c r="ULD8"/>
      <c r="ULE8"/>
      <c r="ULF8"/>
      <c r="ULG8"/>
      <c r="ULH8"/>
      <c r="ULI8"/>
      <c r="ULJ8"/>
      <c r="ULK8"/>
      <c r="ULL8"/>
      <c r="ULM8"/>
      <c r="ULN8"/>
      <c r="ULO8"/>
      <c r="ULP8"/>
      <c r="ULQ8"/>
      <c r="ULR8"/>
      <c r="ULS8"/>
      <c r="ULT8"/>
      <c r="ULU8"/>
      <c r="ULV8"/>
      <c r="ULW8"/>
      <c r="ULX8"/>
      <c r="ULY8"/>
      <c r="ULZ8"/>
      <c r="UMA8"/>
      <c r="UMB8"/>
      <c r="UMC8"/>
      <c r="UMD8"/>
      <c r="UME8"/>
      <c r="UMF8"/>
      <c r="UMG8"/>
      <c r="UMH8"/>
      <c r="UMI8"/>
      <c r="UMJ8"/>
      <c r="UMK8"/>
      <c r="UML8"/>
      <c r="UMM8"/>
      <c r="UMN8"/>
      <c r="UMO8"/>
      <c r="UMP8"/>
      <c r="UMQ8"/>
      <c r="UMR8"/>
      <c r="UMS8"/>
      <c r="UMT8"/>
      <c r="UMU8"/>
      <c r="UMV8"/>
      <c r="UMW8"/>
      <c r="UMX8"/>
      <c r="UMY8"/>
      <c r="UMZ8"/>
      <c r="UNA8"/>
      <c r="UNB8"/>
      <c r="UNC8"/>
      <c r="UND8"/>
      <c r="UNE8"/>
      <c r="UNF8"/>
      <c r="UNG8"/>
      <c r="UNH8"/>
      <c r="UNI8"/>
      <c r="UNJ8"/>
      <c r="UNK8"/>
      <c r="UNL8"/>
      <c r="UNM8"/>
      <c r="UNN8"/>
      <c r="UNO8"/>
      <c r="UNP8"/>
      <c r="UNQ8"/>
      <c r="UNR8"/>
      <c r="UNS8"/>
      <c r="UNT8"/>
      <c r="UNU8"/>
      <c r="UNV8"/>
      <c r="UNW8"/>
      <c r="UNX8"/>
      <c r="UNY8"/>
      <c r="UNZ8"/>
      <c r="UOA8"/>
      <c r="UOB8"/>
      <c r="UOC8"/>
      <c r="UOD8"/>
      <c r="UOE8"/>
      <c r="UOF8"/>
      <c r="UOG8"/>
      <c r="UOH8"/>
      <c r="UOI8"/>
      <c r="UOJ8"/>
      <c r="UOK8"/>
      <c r="UOL8"/>
      <c r="UOM8"/>
      <c r="UON8"/>
      <c r="UOO8"/>
      <c r="UOP8"/>
      <c r="UOQ8"/>
      <c r="UOR8"/>
      <c r="UOS8"/>
      <c r="UOT8"/>
      <c r="UOU8"/>
      <c r="UOV8"/>
      <c r="UOW8"/>
      <c r="UOX8"/>
      <c r="UOY8"/>
      <c r="UOZ8"/>
      <c r="UPA8"/>
      <c r="UPB8"/>
      <c r="UPC8"/>
      <c r="UPD8"/>
      <c r="UPE8"/>
      <c r="UPF8"/>
      <c r="UPG8"/>
      <c r="UPH8"/>
      <c r="UPI8"/>
      <c r="UPJ8"/>
      <c r="UPK8"/>
      <c r="UPL8"/>
      <c r="UPM8"/>
      <c r="UPN8"/>
      <c r="UPO8"/>
      <c r="UPP8"/>
      <c r="UPQ8"/>
      <c r="UPR8"/>
      <c r="UPS8"/>
      <c r="UPT8"/>
      <c r="UPU8"/>
      <c r="UPV8"/>
      <c r="UPW8"/>
      <c r="UPX8"/>
      <c r="UPY8"/>
      <c r="UPZ8"/>
      <c r="UQA8"/>
      <c r="UQB8"/>
      <c r="UQC8"/>
      <c r="UQD8"/>
      <c r="UQE8"/>
      <c r="UQF8"/>
      <c r="UQG8"/>
      <c r="UQH8"/>
      <c r="UQI8"/>
      <c r="UQJ8"/>
      <c r="UQK8"/>
      <c r="UQL8"/>
      <c r="UQM8"/>
      <c r="UQN8"/>
      <c r="UQO8"/>
      <c r="UQP8"/>
      <c r="UQQ8"/>
      <c r="UQR8"/>
      <c r="UQS8"/>
      <c r="UQT8"/>
      <c r="UQU8"/>
      <c r="UQV8"/>
      <c r="UQW8"/>
      <c r="UQX8"/>
      <c r="UQY8"/>
      <c r="UQZ8"/>
      <c r="URA8"/>
      <c r="URB8"/>
      <c r="URC8"/>
      <c r="URD8"/>
      <c r="URE8"/>
      <c r="URF8"/>
      <c r="URG8"/>
      <c r="URH8"/>
      <c r="URI8"/>
      <c r="URJ8"/>
      <c r="URK8"/>
      <c r="URL8"/>
      <c r="URM8"/>
      <c r="URN8"/>
      <c r="URO8"/>
      <c r="URP8"/>
      <c r="URQ8"/>
      <c r="URR8"/>
      <c r="URS8"/>
      <c r="URT8"/>
      <c r="URU8"/>
      <c r="URV8"/>
      <c r="URW8"/>
      <c r="URX8"/>
      <c r="URY8"/>
      <c r="URZ8"/>
      <c r="USA8"/>
      <c r="USB8"/>
      <c r="USC8"/>
      <c r="USD8"/>
      <c r="USE8"/>
      <c r="USF8"/>
      <c r="USG8"/>
      <c r="USH8"/>
      <c r="USI8"/>
      <c r="USJ8"/>
      <c r="USK8"/>
      <c r="USL8"/>
      <c r="USM8"/>
      <c r="USN8"/>
      <c r="USO8"/>
      <c r="USP8"/>
      <c r="USQ8"/>
      <c r="USR8"/>
      <c r="USS8"/>
      <c r="UST8"/>
      <c r="USU8"/>
      <c r="USV8"/>
      <c r="USW8"/>
      <c r="USX8"/>
      <c r="USY8"/>
      <c r="USZ8"/>
      <c r="UTA8"/>
      <c r="UTB8"/>
      <c r="UTC8"/>
      <c r="UTD8"/>
      <c r="UTE8"/>
      <c r="UTF8"/>
      <c r="UTG8"/>
      <c r="UTH8"/>
      <c r="UTI8"/>
      <c r="UTJ8"/>
      <c r="UTK8"/>
      <c r="UTL8"/>
      <c r="UTM8"/>
      <c r="UTN8"/>
      <c r="UTO8"/>
      <c r="UTP8"/>
      <c r="UTQ8"/>
      <c r="UTR8"/>
      <c r="UTS8"/>
      <c r="UTT8"/>
      <c r="UTU8"/>
      <c r="UTV8"/>
      <c r="UTW8"/>
      <c r="UTX8"/>
      <c r="UTY8"/>
      <c r="UTZ8"/>
      <c r="UUA8"/>
      <c r="UUB8"/>
      <c r="UUC8"/>
      <c r="UUD8"/>
      <c r="UUE8"/>
      <c r="UUF8"/>
      <c r="UUG8"/>
      <c r="UUH8"/>
      <c r="UUI8"/>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c r="WWB8"/>
      <c r="WWC8"/>
      <c r="WWD8"/>
      <c r="WWE8"/>
      <c r="WWF8"/>
      <c r="WWG8"/>
      <c r="WWH8"/>
      <c r="WWI8"/>
      <c r="WWJ8"/>
      <c r="WWK8"/>
      <c r="WWL8"/>
      <c r="WWM8"/>
      <c r="WWN8"/>
      <c r="WWO8"/>
      <c r="WWP8"/>
      <c r="WWQ8"/>
      <c r="WWR8"/>
      <c r="WWS8"/>
      <c r="WWT8"/>
      <c r="WWU8"/>
      <c r="WWV8"/>
      <c r="WWW8"/>
      <c r="WWX8"/>
      <c r="WWY8"/>
      <c r="WWZ8"/>
      <c r="WXA8"/>
      <c r="WXB8"/>
      <c r="WXC8"/>
      <c r="WXD8"/>
      <c r="WXE8"/>
      <c r="WXF8"/>
      <c r="WXG8"/>
      <c r="WXH8"/>
      <c r="WXI8"/>
      <c r="WXJ8"/>
      <c r="WXK8"/>
      <c r="WXL8"/>
      <c r="WXM8"/>
      <c r="WXN8"/>
      <c r="WXO8"/>
      <c r="WXP8"/>
      <c r="WXQ8"/>
      <c r="WXR8"/>
      <c r="WXS8"/>
      <c r="WXT8"/>
      <c r="WXU8"/>
      <c r="WXV8"/>
      <c r="WXW8"/>
      <c r="WXX8"/>
      <c r="WXY8"/>
      <c r="WXZ8"/>
      <c r="WYA8"/>
      <c r="WYB8"/>
      <c r="WYC8"/>
      <c r="WYD8"/>
      <c r="WYE8"/>
      <c r="WYF8"/>
      <c r="WYG8"/>
      <c r="WYH8"/>
      <c r="WYI8"/>
      <c r="WYJ8"/>
      <c r="WYK8"/>
      <c r="WYL8"/>
      <c r="WYM8"/>
      <c r="WYN8"/>
      <c r="WYO8"/>
      <c r="WYP8"/>
      <c r="WYQ8"/>
      <c r="WYR8"/>
      <c r="WYS8"/>
      <c r="WYT8"/>
      <c r="WYU8"/>
      <c r="WYV8"/>
      <c r="WYW8"/>
      <c r="WYX8"/>
      <c r="WYY8"/>
      <c r="WYZ8"/>
      <c r="WZA8"/>
      <c r="WZB8"/>
      <c r="WZC8"/>
      <c r="WZD8"/>
      <c r="WZE8"/>
      <c r="WZF8"/>
      <c r="WZG8"/>
      <c r="WZH8"/>
      <c r="WZI8"/>
      <c r="WZJ8"/>
      <c r="WZK8"/>
      <c r="WZL8"/>
      <c r="WZM8"/>
      <c r="WZN8"/>
      <c r="WZO8"/>
      <c r="WZP8"/>
      <c r="WZQ8"/>
      <c r="WZR8"/>
      <c r="WZS8"/>
      <c r="WZT8"/>
      <c r="WZU8"/>
      <c r="WZV8"/>
      <c r="WZW8"/>
      <c r="WZX8"/>
      <c r="WZY8"/>
      <c r="WZZ8"/>
      <c r="XAA8"/>
      <c r="XAB8"/>
      <c r="XAC8"/>
      <c r="XAD8"/>
      <c r="XAE8"/>
      <c r="XAF8"/>
      <c r="XAG8"/>
      <c r="XAH8"/>
      <c r="XAI8"/>
      <c r="XAJ8"/>
      <c r="XAK8"/>
      <c r="XAL8"/>
      <c r="XAM8"/>
      <c r="XAN8"/>
      <c r="XAO8"/>
      <c r="XAP8"/>
      <c r="XAQ8"/>
      <c r="XAR8"/>
      <c r="XAS8"/>
      <c r="XAT8"/>
      <c r="XAU8"/>
      <c r="XAV8"/>
      <c r="XAW8"/>
      <c r="XAX8"/>
      <c r="XAY8"/>
      <c r="XAZ8"/>
      <c r="XBA8"/>
      <c r="XBB8"/>
      <c r="XBC8"/>
      <c r="XBD8"/>
      <c r="XBE8"/>
      <c r="XBF8"/>
      <c r="XBG8"/>
      <c r="XBH8"/>
      <c r="XBI8"/>
      <c r="XBJ8"/>
      <c r="XBK8"/>
      <c r="XBL8"/>
      <c r="XBM8"/>
      <c r="XBN8"/>
      <c r="XBO8"/>
      <c r="XBP8"/>
      <c r="XBQ8"/>
      <c r="XBR8"/>
      <c r="XBS8"/>
      <c r="XBT8"/>
      <c r="XBU8"/>
      <c r="XBV8"/>
      <c r="XBW8"/>
      <c r="XBX8"/>
      <c r="XBY8"/>
      <c r="XBZ8"/>
      <c r="XCA8"/>
      <c r="XCB8"/>
      <c r="XCC8"/>
      <c r="XCD8"/>
      <c r="XCE8"/>
      <c r="XCF8"/>
      <c r="XCG8"/>
      <c r="XCH8"/>
      <c r="XCI8"/>
      <c r="XCJ8"/>
      <c r="XCK8"/>
      <c r="XCL8"/>
      <c r="XCM8"/>
      <c r="XCN8"/>
      <c r="XCO8"/>
      <c r="XCP8"/>
      <c r="XCQ8"/>
      <c r="XCR8"/>
      <c r="XCS8"/>
      <c r="XCT8"/>
      <c r="XCU8"/>
      <c r="XCV8"/>
      <c r="XCW8"/>
      <c r="XCX8"/>
      <c r="XCY8"/>
      <c r="XCZ8"/>
      <c r="XDA8"/>
      <c r="XDB8"/>
      <c r="XDC8"/>
      <c r="XDD8"/>
      <c r="XDE8"/>
      <c r="XDF8"/>
      <c r="XDG8"/>
      <c r="XDH8"/>
      <c r="XDI8"/>
      <c r="XDJ8"/>
      <c r="XDK8"/>
      <c r="XDL8"/>
      <c r="XDM8"/>
      <c r="XDN8"/>
      <c r="XDO8"/>
      <c r="XDP8"/>
      <c r="XDQ8"/>
      <c r="XDR8"/>
      <c r="XDS8"/>
      <c r="XDT8"/>
      <c r="XDU8"/>
      <c r="XDV8"/>
      <c r="XDW8"/>
      <c r="XDX8"/>
      <c r="XDY8"/>
      <c r="XDZ8"/>
      <c r="XEA8"/>
      <c r="XEB8"/>
      <c r="XEC8"/>
      <c r="XED8"/>
      <c r="XEE8"/>
      <c r="XEF8"/>
      <c r="XEG8"/>
      <c r="XEH8"/>
      <c r="XEI8"/>
      <c r="XEJ8"/>
      <c r="XEK8"/>
      <c r="XEL8"/>
      <c r="XEM8"/>
      <c r="XEN8"/>
      <c r="XEO8"/>
      <c r="XEP8"/>
      <c r="XEQ8"/>
      <c r="XER8"/>
      <c r="XES8"/>
      <c r="XET8"/>
      <c r="XEU8"/>
      <c r="XEV8"/>
      <c r="XEW8"/>
    </row>
    <row r="9" spans="1:16377" ht="39.950000000000003" customHeight="1" x14ac:dyDescent="0.25">
      <c r="A9" s="269" t="s">
        <v>55</v>
      </c>
      <c r="B9" s="269">
        <v>4915678</v>
      </c>
      <c r="C9" s="269" t="s">
        <v>213</v>
      </c>
      <c r="D9" s="270" t="s">
        <v>218</v>
      </c>
      <c r="E9" s="269" t="s">
        <v>10</v>
      </c>
      <c r="F9" s="271">
        <f>7350/2.4</f>
        <v>3062.5</v>
      </c>
      <c r="G9" s="272" t="s">
        <v>58</v>
      </c>
      <c r="H9" s="273">
        <v>368.85</v>
      </c>
      <c r="I9" s="273">
        <f t="shared" si="0"/>
        <v>458.22</v>
      </c>
      <c r="J9" s="271">
        <f t="shared" si="1"/>
        <v>1129603.1299999999</v>
      </c>
      <c r="K9" s="271">
        <f t="shared" si="2"/>
        <v>1403298.75</v>
      </c>
    </row>
    <row r="10" spans="1:16377" ht="80.25" customHeight="1" x14ac:dyDescent="0.25">
      <c r="A10" s="468" t="s">
        <v>230</v>
      </c>
      <c r="B10" s="468"/>
      <c r="C10" s="468"/>
      <c r="D10" s="468"/>
      <c r="E10" s="468"/>
      <c r="F10" s="468"/>
      <c r="G10" s="468"/>
      <c r="H10" s="468"/>
      <c r="I10" s="468"/>
      <c r="J10" s="468"/>
      <c r="K10" s="468"/>
    </row>
    <row r="11" spans="1:16377" x14ac:dyDescent="0.25">
      <c r="A11" s="469" t="s">
        <v>231</v>
      </c>
      <c r="B11" s="469"/>
      <c r="C11" s="469"/>
      <c r="D11" s="469"/>
      <c r="E11" s="469"/>
      <c r="F11" s="469"/>
      <c r="G11" s="469"/>
      <c r="H11" s="469"/>
      <c r="I11" s="469"/>
      <c r="J11" s="469"/>
      <c r="K11" s="469"/>
    </row>
    <row r="12" spans="1:16377" ht="6.75" customHeight="1" x14ac:dyDescent="0.25">
      <c r="A12" s="469"/>
      <c r="B12" s="469"/>
      <c r="C12" s="469"/>
      <c r="D12" s="469"/>
      <c r="E12" s="469"/>
      <c r="F12" s="469"/>
      <c r="G12" s="469"/>
      <c r="H12" s="469"/>
      <c r="I12" s="469"/>
      <c r="J12" s="469"/>
      <c r="K12" s="469"/>
    </row>
    <row r="13" spans="1:16377" x14ac:dyDescent="0.25">
      <c r="A13" s="470" t="s">
        <v>232</v>
      </c>
      <c r="B13" s="470"/>
      <c r="C13" s="470"/>
      <c r="D13" s="470"/>
      <c r="E13" s="470"/>
      <c r="F13" s="470"/>
      <c r="G13" s="470"/>
      <c r="H13" s="470"/>
      <c r="I13" s="470"/>
      <c r="J13" s="470"/>
      <c r="K13" s="470"/>
    </row>
    <row r="14" spans="1:16377" ht="1.5" customHeight="1" thickBot="1" x14ac:dyDescent="0.3">
      <c r="A14" s="173"/>
      <c r="B14" s="174"/>
      <c r="C14" s="174"/>
      <c r="D14" s="174"/>
      <c r="E14" s="174"/>
      <c r="F14" s="174"/>
      <c r="G14" s="174"/>
      <c r="H14" s="174"/>
      <c r="I14" s="174"/>
      <c r="J14" s="174"/>
      <c r="K14" s="175"/>
    </row>
    <row r="17" spans="3:10" x14ac:dyDescent="0.25">
      <c r="D17" s="3"/>
      <c r="E17" s="4"/>
      <c r="F17" s="5">
        <v>150000</v>
      </c>
      <c r="G17" s="5"/>
      <c r="H17" s="5"/>
      <c r="I17" s="3" t="s">
        <v>25</v>
      </c>
      <c r="J17" s="3"/>
    </row>
    <row r="18" spans="3:10" x14ac:dyDescent="0.25">
      <c r="D18" s="3"/>
      <c r="E18" s="4"/>
      <c r="F18" s="4"/>
      <c r="G18" s="4"/>
      <c r="H18" s="6" t="e">
        <f>#REF!/24</f>
        <v>#REF!</v>
      </c>
      <c r="I18" s="3"/>
      <c r="J18" s="3"/>
    </row>
    <row r="19" spans="3:10" x14ac:dyDescent="0.25">
      <c r="D19" s="3"/>
      <c r="E19" s="4" t="s">
        <v>26</v>
      </c>
      <c r="F19" s="4">
        <v>500</v>
      </c>
      <c r="G19" s="4"/>
      <c r="H19" s="3"/>
      <c r="I19" s="3"/>
      <c r="J19" s="3"/>
    </row>
    <row r="20" spans="3:10" x14ac:dyDescent="0.25">
      <c r="D20" s="3"/>
      <c r="E20" s="4"/>
      <c r="F20" s="4"/>
      <c r="G20" s="4"/>
      <c r="H20" s="3"/>
      <c r="I20" s="3"/>
      <c r="J20" s="3"/>
    </row>
    <row r="21" spans="3:10" x14ac:dyDescent="0.25">
      <c r="D21" s="3"/>
      <c r="E21" s="4"/>
      <c r="F21" s="4"/>
      <c r="G21" s="4"/>
      <c r="H21" s="3"/>
      <c r="I21" s="3"/>
      <c r="J21" s="3"/>
    </row>
    <row r="22" spans="3:10" x14ac:dyDescent="0.25">
      <c r="D22" s="3"/>
      <c r="E22" s="4"/>
      <c r="F22" s="4"/>
      <c r="G22" s="4"/>
      <c r="H22" s="3"/>
      <c r="I22" s="3"/>
      <c r="J22" s="3"/>
    </row>
    <row r="23" spans="3:10" x14ac:dyDescent="0.25">
      <c r="D23" s="3"/>
      <c r="E23" s="4"/>
      <c r="F23" s="4"/>
      <c r="G23" s="4"/>
      <c r="H23" s="3"/>
      <c r="I23" s="3"/>
      <c r="J23" s="3"/>
    </row>
    <row r="24" spans="3:10" x14ac:dyDescent="0.25">
      <c r="D24" s="3"/>
      <c r="E24" s="4"/>
      <c r="F24" s="4"/>
      <c r="G24" s="4"/>
      <c r="H24" s="3"/>
      <c r="I24" s="3"/>
      <c r="J24" s="3"/>
    </row>
    <row r="25" spans="3:10" x14ac:dyDescent="0.25">
      <c r="C25" s="7">
        <v>4915678</v>
      </c>
      <c r="D25" s="3"/>
      <c r="E25" s="4"/>
      <c r="F25" s="4"/>
      <c r="G25" s="4"/>
      <c r="H25" s="3"/>
      <c r="I25" s="3"/>
      <c r="J25" s="3"/>
    </row>
    <row r="26" spans="3:10" x14ac:dyDescent="0.25">
      <c r="C26" s="8">
        <v>95878</v>
      </c>
    </row>
  </sheetData>
  <mergeCells count="8">
    <mergeCell ref="A10:K10"/>
    <mergeCell ref="A11:K12"/>
    <mergeCell ref="A13:K13"/>
    <mergeCell ref="A1:K1"/>
    <mergeCell ref="A2:K2"/>
    <mergeCell ref="A3:K3"/>
    <mergeCell ref="A4:I4"/>
    <mergeCell ref="J4:K4"/>
  </mergeCells>
  <printOptions horizontalCentered="1"/>
  <pageMargins left="0.51181102362204722" right="0.51181102362204722" top="0.39370078740157483" bottom="0.39370078740157483" header="0.31496062992125984" footer="0.31496062992125984"/>
  <pageSetup paperSize="9" scale="47" orientation="landscape" r:id="rId1"/>
  <headerFooter>
    <oddFooter>&amp;R&amp;P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XEV77"/>
  <sheetViews>
    <sheetView showGridLines="0" topLeftCell="E47" zoomScale="70" zoomScaleNormal="70" zoomScaleSheetLayoutView="70" workbookViewId="0">
      <selection activeCell="K55" sqref="K55"/>
    </sheetView>
  </sheetViews>
  <sheetFormatPr defaultRowHeight="15" x14ac:dyDescent="0.25"/>
  <cols>
    <col min="1" max="1" width="8.140625" customWidth="1"/>
    <col min="2" max="2" width="17.5703125" bestFit="1" customWidth="1"/>
    <col min="3" max="3" width="20.7109375" customWidth="1"/>
    <col min="4" max="4" width="117.7109375" customWidth="1"/>
    <col min="5" max="5" width="14.28515625" style="1" bestFit="1" customWidth="1"/>
    <col min="6" max="6" width="16" style="1" customWidth="1"/>
    <col min="7" max="7" width="38.5703125" style="1" customWidth="1"/>
    <col min="8" max="8" width="15.85546875" customWidth="1"/>
    <col min="9" max="9" width="17.5703125" customWidth="1"/>
    <col min="10" max="11" width="25.7109375" customWidth="1"/>
    <col min="12" max="12" width="6.28515625" customWidth="1"/>
  </cols>
  <sheetData>
    <row r="1" spans="1:16376" ht="92.25" customHeight="1" thickTop="1" x14ac:dyDescent="0.25">
      <c r="A1" s="487"/>
      <c r="B1" s="488"/>
      <c r="C1" s="488"/>
      <c r="D1" s="488"/>
      <c r="E1" s="488"/>
      <c r="F1" s="488"/>
      <c r="G1" s="488"/>
      <c r="H1" s="488"/>
      <c r="I1" s="488"/>
      <c r="J1" s="488"/>
      <c r="K1" s="489"/>
    </row>
    <row r="2" spans="1:16376" ht="32.25" customHeight="1" x14ac:dyDescent="0.25">
      <c r="A2" s="490" t="s">
        <v>204</v>
      </c>
      <c r="B2" s="491"/>
      <c r="C2" s="491"/>
      <c r="D2" s="492"/>
      <c r="E2" s="492"/>
      <c r="F2" s="492"/>
      <c r="G2" s="492"/>
      <c r="H2" s="492"/>
      <c r="I2" s="492"/>
      <c r="J2" s="492"/>
      <c r="K2" s="493"/>
    </row>
    <row r="3" spans="1:16376" ht="32.25" customHeight="1" x14ac:dyDescent="0.25">
      <c r="A3" s="494"/>
      <c r="B3" s="495"/>
      <c r="C3" s="496"/>
      <c r="D3" s="500" t="s">
        <v>274</v>
      </c>
      <c r="E3" s="501"/>
      <c r="F3" s="502"/>
      <c r="G3" s="503"/>
      <c r="H3" s="504"/>
      <c r="I3" s="504"/>
      <c r="J3" s="504"/>
      <c r="K3" s="505"/>
    </row>
    <row r="4" spans="1:16376" ht="32.25" customHeight="1" x14ac:dyDescent="0.25">
      <c r="A4" s="497"/>
      <c r="B4" s="498"/>
      <c r="C4" s="499"/>
      <c r="D4" s="500" t="s">
        <v>275</v>
      </c>
      <c r="E4" s="501"/>
      <c r="F4" s="502"/>
      <c r="G4" s="506"/>
      <c r="H4" s="507"/>
      <c r="I4" s="507"/>
      <c r="J4" s="507"/>
      <c r="K4" s="508"/>
    </row>
    <row r="5" spans="1:16376" ht="32.25" customHeight="1" x14ac:dyDescent="0.25">
      <c r="A5" s="509" t="s">
        <v>203</v>
      </c>
      <c r="B5" s="510"/>
      <c r="C5" s="510"/>
      <c r="D5" s="510"/>
      <c r="E5" s="510"/>
      <c r="F5" s="510"/>
      <c r="G5" s="510"/>
      <c r="H5" s="510"/>
      <c r="I5" s="510"/>
      <c r="J5" s="511" t="s">
        <v>289</v>
      </c>
      <c r="K5" s="512"/>
    </row>
    <row r="6" spans="1:16376" ht="44.25" customHeight="1" x14ac:dyDescent="0.25">
      <c r="A6" s="177" t="s">
        <v>0</v>
      </c>
      <c r="B6" s="178" t="s">
        <v>4</v>
      </c>
      <c r="C6" s="178" t="s">
        <v>5</v>
      </c>
      <c r="D6" s="178" t="s">
        <v>1</v>
      </c>
      <c r="E6" s="178" t="s">
        <v>2</v>
      </c>
      <c r="F6" s="179" t="s">
        <v>3</v>
      </c>
      <c r="G6" s="179" t="s">
        <v>50</v>
      </c>
      <c r="H6" s="179" t="s">
        <v>6</v>
      </c>
      <c r="I6" s="179" t="s">
        <v>12</v>
      </c>
      <c r="J6" s="179" t="s">
        <v>7</v>
      </c>
      <c r="K6" s="180" t="s">
        <v>13</v>
      </c>
    </row>
    <row r="7" spans="1:16376" ht="45" customHeight="1" x14ac:dyDescent="0.25">
      <c r="A7" s="231" t="s">
        <v>222</v>
      </c>
      <c r="B7" s="232"/>
      <c r="C7" s="232"/>
      <c r="D7" s="233" t="s">
        <v>312</v>
      </c>
      <c r="E7" s="232"/>
      <c r="F7" s="234"/>
      <c r="G7" s="234"/>
      <c r="H7" s="234"/>
      <c r="I7" s="234"/>
      <c r="J7" s="235" t="e">
        <f>J8</f>
        <v>#REF!</v>
      </c>
      <c r="K7" s="236" t="e">
        <f>K8</f>
        <v>#REF!</v>
      </c>
    </row>
    <row r="8" spans="1:16376" s="2" customFormat="1" ht="28.5" x14ac:dyDescent="0.25">
      <c r="A8" s="246" t="s">
        <v>27</v>
      </c>
      <c r="B8" s="262" t="s">
        <v>310</v>
      </c>
      <c r="C8" s="262" t="s">
        <v>298</v>
      </c>
      <c r="D8" s="263" t="s">
        <v>219</v>
      </c>
      <c r="E8" s="262" t="s">
        <v>64</v>
      </c>
      <c r="F8" s="285" t="e">
        <f>K68</f>
        <v>#REF!</v>
      </c>
      <c r="G8" s="265" t="s">
        <v>67</v>
      </c>
      <c r="H8" s="266">
        <v>2318551.699</v>
      </c>
      <c r="I8" s="266">
        <v>2880336.78</v>
      </c>
      <c r="J8" s="267" t="e">
        <f>ROUND(F8*H8,2)</f>
        <v>#REF!</v>
      </c>
      <c r="K8" s="259" t="e">
        <f>ROUND(F8*I8,2)</f>
        <v>#REF!</v>
      </c>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c r="PTL8"/>
      <c r="PTM8"/>
      <c r="PTN8"/>
      <c r="PTO8"/>
      <c r="PTP8"/>
      <c r="PTQ8"/>
      <c r="PTR8"/>
      <c r="PTS8"/>
      <c r="PTT8"/>
      <c r="PTU8"/>
      <c r="PTV8"/>
      <c r="PTW8"/>
      <c r="PTX8"/>
      <c r="PTY8"/>
      <c r="PTZ8"/>
      <c r="PUA8"/>
      <c r="PUB8"/>
      <c r="PUC8"/>
      <c r="PUD8"/>
      <c r="PUE8"/>
      <c r="PUF8"/>
      <c r="PUG8"/>
      <c r="PUH8"/>
      <c r="PUI8"/>
      <c r="PUJ8"/>
      <c r="PUK8"/>
      <c r="PUL8"/>
      <c r="PUM8"/>
      <c r="PUN8"/>
      <c r="PUO8"/>
      <c r="PUP8"/>
      <c r="PUQ8"/>
      <c r="PUR8"/>
      <c r="PUS8"/>
      <c r="PUT8"/>
      <c r="PUU8"/>
      <c r="PUV8"/>
      <c r="PUW8"/>
      <c r="PUX8"/>
      <c r="PUY8"/>
      <c r="PUZ8"/>
      <c r="PVA8"/>
      <c r="PVB8"/>
      <c r="PVC8"/>
      <c r="PVD8"/>
      <c r="PVE8"/>
      <c r="PVF8"/>
      <c r="PVG8"/>
      <c r="PVH8"/>
      <c r="PVI8"/>
      <c r="PVJ8"/>
      <c r="PVK8"/>
      <c r="PVL8"/>
      <c r="PVM8"/>
      <c r="PVN8"/>
      <c r="PVO8"/>
      <c r="PVP8"/>
      <c r="PVQ8"/>
      <c r="PVR8"/>
      <c r="PVS8"/>
      <c r="PVT8"/>
      <c r="PVU8"/>
      <c r="PVV8"/>
      <c r="PVW8"/>
      <c r="PVX8"/>
      <c r="PVY8"/>
      <c r="PVZ8"/>
      <c r="PWA8"/>
      <c r="PWB8"/>
      <c r="PWC8"/>
      <c r="PWD8"/>
      <c r="PWE8"/>
      <c r="PWF8"/>
      <c r="PWG8"/>
      <c r="PWH8"/>
      <c r="PWI8"/>
      <c r="PWJ8"/>
      <c r="PWK8"/>
      <c r="PWL8"/>
      <c r="PWM8"/>
      <c r="PWN8"/>
      <c r="PWO8"/>
      <c r="PWP8"/>
      <c r="PWQ8"/>
      <c r="PWR8"/>
      <c r="PWS8"/>
      <c r="PWT8"/>
      <c r="PWU8"/>
      <c r="PWV8"/>
      <c r="PWW8"/>
      <c r="PWX8"/>
      <c r="PWY8"/>
      <c r="PWZ8"/>
      <c r="PXA8"/>
      <c r="PXB8"/>
      <c r="PXC8"/>
      <c r="PXD8"/>
      <c r="PXE8"/>
      <c r="PXF8"/>
      <c r="PXG8"/>
      <c r="PXH8"/>
      <c r="PXI8"/>
      <c r="PXJ8"/>
      <c r="PXK8"/>
      <c r="PXL8"/>
      <c r="PXM8"/>
      <c r="PXN8"/>
      <c r="PXO8"/>
      <c r="PXP8"/>
      <c r="PXQ8"/>
      <c r="PXR8"/>
      <c r="PXS8"/>
      <c r="PXT8"/>
      <c r="PXU8"/>
      <c r="PXV8"/>
      <c r="PXW8"/>
      <c r="PXX8"/>
      <c r="PXY8"/>
      <c r="PXZ8"/>
      <c r="PYA8"/>
      <c r="PYB8"/>
      <c r="PYC8"/>
      <c r="PYD8"/>
      <c r="PYE8"/>
      <c r="PYF8"/>
      <c r="PYG8"/>
      <c r="PYH8"/>
      <c r="PYI8"/>
      <c r="PYJ8"/>
      <c r="PYK8"/>
      <c r="PYL8"/>
      <c r="PYM8"/>
      <c r="PYN8"/>
      <c r="PYO8"/>
      <c r="PYP8"/>
      <c r="PYQ8"/>
      <c r="PYR8"/>
      <c r="PYS8"/>
      <c r="PYT8"/>
      <c r="PYU8"/>
      <c r="PYV8"/>
      <c r="PYW8"/>
      <c r="PYX8"/>
      <c r="PYY8"/>
      <c r="PYZ8"/>
      <c r="PZA8"/>
      <c r="PZB8"/>
      <c r="PZC8"/>
      <c r="PZD8"/>
      <c r="PZE8"/>
      <c r="PZF8"/>
      <c r="PZG8"/>
      <c r="PZH8"/>
      <c r="PZI8"/>
      <c r="PZJ8"/>
      <c r="PZK8"/>
      <c r="PZL8"/>
      <c r="PZM8"/>
      <c r="PZN8"/>
      <c r="PZO8"/>
      <c r="PZP8"/>
      <c r="PZQ8"/>
      <c r="PZR8"/>
      <c r="PZS8"/>
      <c r="PZT8"/>
      <c r="PZU8"/>
      <c r="PZV8"/>
      <c r="PZW8"/>
      <c r="PZX8"/>
      <c r="PZY8"/>
      <c r="PZZ8"/>
      <c r="QAA8"/>
      <c r="QAB8"/>
      <c r="QAC8"/>
      <c r="QAD8"/>
      <c r="QAE8"/>
      <c r="QAF8"/>
      <c r="QAG8"/>
      <c r="QAH8"/>
      <c r="QAI8"/>
      <c r="QAJ8"/>
      <c r="QAK8"/>
      <c r="QAL8"/>
      <c r="QAM8"/>
      <c r="QAN8"/>
      <c r="QAO8"/>
      <c r="QAP8"/>
      <c r="QAQ8"/>
      <c r="QAR8"/>
      <c r="QAS8"/>
      <c r="QAT8"/>
      <c r="QAU8"/>
      <c r="QAV8"/>
      <c r="QAW8"/>
      <c r="QAX8"/>
      <c r="QAY8"/>
      <c r="QAZ8"/>
      <c r="QBA8"/>
      <c r="QBB8"/>
      <c r="QBC8"/>
      <c r="QBD8"/>
      <c r="QBE8"/>
      <c r="QBF8"/>
      <c r="QBG8"/>
      <c r="QBH8"/>
      <c r="QBI8"/>
      <c r="QBJ8"/>
      <c r="QBK8"/>
      <c r="QBL8"/>
      <c r="QBM8"/>
      <c r="QBN8"/>
      <c r="QBO8"/>
      <c r="QBP8"/>
      <c r="QBQ8"/>
      <c r="QBR8"/>
      <c r="QBS8"/>
      <c r="QBT8"/>
      <c r="QBU8"/>
      <c r="QBV8"/>
      <c r="QBW8"/>
      <c r="QBX8"/>
      <c r="QBY8"/>
      <c r="QBZ8"/>
      <c r="QCA8"/>
      <c r="QCB8"/>
      <c r="QCC8"/>
      <c r="QCD8"/>
      <c r="QCE8"/>
      <c r="QCF8"/>
      <c r="QCG8"/>
      <c r="QCH8"/>
      <c r="QCI8"/>
      <c r="QCJ8"/>
      <c r="QCK8"/>
      <c r="QCL8"/>
      <c r="QCM8"/>
      <c r="QCN8"/>
      <c r="QCO8"/>
      <c r="QCP8"/>
      <c r="QCQ8"/>
      <c r="QCR8"/>
      <c r="QCS8"/>
      <c r="QCT8"/>
      <c r="QCU8"/>
      <c r="QCV8"/>
      <c r="QCW8"/>
      <c r="QCX8"/>
      <c r="QCY8"/>
      <c r="QCZ8"/>
      <c r="QDA8"/>
      <c r="QDB8"/>
      <c r="QDC8"/>
      <c r="QDD8"/>
      <c r="QDE8"/>
      <c r="QDF8"/>
      <c r="QDG8"/>
      <c r="QDH8"/>
      <c r="QDI8"/>
      <c r="QDJ8"/>
      <c r="QDK8"/>
      <c r="QDL8"/>
      <c r="QDM8"/>
      <c r="QDN8"/>
      <c r="QDO8"/>
      <c r="QDP8"/>
      <c r="QDQ8"/>
      <c r="QDR8"/>
      <c r="QDS8"/>
      <c r="QDT8"/>
      <c r="QDU8"/>
      <c r="QDV8"/>
      <c r="QDW8"/>
      <c r="QDX8"/>
      <c r="QDY8"/>
      <c r="QDZ8"/>
      <c r="QEA8"/>
      <c r="QEB8"/>
      <c r="QEC8"/>
      <c r="QED8"/>
      <c r="QEE8"/>
      <c r="QEF8"/>
      <c r="QEG8"/>
      <c r="QEH8"/>
      <c r="QEI8"/>
      <c r="QEJ8"/>
      <c r="QEK8"/>
      <c r="QEL8"/>
      <c r="QEM8"/>
      <c r="QEN8"/>
      <c r="QEO8"/>
      <c r="QEP8"/>
      <c r="QEQ8"/>
      <c r="QER8"/>
      <c r="QES8"/>
      <c r="QET8"/>
      <c r="QEU8"/>
      <c r="QEV8"/>
      <c r="QEW8"/>
      <c r="QEX8"/>
      <c r="QEY8"/>
      <c r="QEZ8"/>
      <c r="QFA8"/>
      <c r="QFB8"/>
      <c r="QFC8"/>
      <c r="QFD8"/>
      <c r="QFE8"/>
      <c r="QFF8"/>
      <c r="QFG8"/>
      <c r="QFH8"/>
      <c r="QFI8"/>
      <c r="QFJ8"/>
      <c r="QFK8"/>
      <c r="QFL8"/>
      <c r="QFM8"/>
      <c r="QFN8"/>
      <c r="QFO8"/>
      <c r="QFP8"/>
      <c r="QFQ8"/>
      <c r="QFR8"/>
      <c r="QFS8"/>
      <c r="QFT8"/>
      <c r="QFU8"/>
      <c r="QFV8"/>
      <c r="QFW8"/>
      <c r="QFX8"/>
      <c r="QFY8"/>
      <c r="QFZ8"/>
      <c r="QGA8"/>
      <c r="QGB8"/>
      <c r="QGC8"/>
      <c r="QGD8"/>
      <c r="QGE8"/>
      <c r="QGF8"/>
      <c r="QGG8"/>
      <c r="QGH8"/>
      <c r="QGI8"/>
      <c r="QGJ8"/>
      <c r="QGK8"/>
      <c r="QGL8"/>
      <c r="QGM8"/>
      <c r="QGN8"/>
      <c r="QGO8"/>
      <c r="QGP8"/>
      <c r="QGQ8"/>
      <c r="QGR8"/>
      <c r="QGS8"/>
      <c r="QGT8"/>
      <c r="QGU8"/>
      <c r="QGV8"/>
      <c r="QGW8"/>
      <c r="QGX8"/>
      <c r="QGY8"/>
      <c r="QGZ8"/>
      <c r="QHA8"/>
      <c r="QHB8"/>
      <c r="QHC8"/>
      <c r="QHD8"/>
      <c r="QHE8"/>
      <c r="QHF8"/>
      <c r="QHG8"/>
      <c r="QHH8"/>
      <c r="QHI8"/>
      <c r="QHJ8"/>
      <c r="QHK8"/>
      <c r="QHL8"/>
      <c r="QHM8"/>
      <c r="QHN8"/>
      <c r="QHO8"/>
      <c r="QHP8"/>
      <c r="QHQ8"/>
      <c r="QHR8"/>
      <c r="QHS8"/>
      <c r="QHT8"/>
      <c r="QHU8"/>
      <c r="QHV8"/>
      <c r="QHW8"/>
      <c r="QHX8"/>
      <c r="QHY8"/>
      <c r="QHZ8"/>
      <c r="QIA8"/>
      <c r="QIB8"/>
      <c r="QIC8"/>
      <c r="QID8"/>
      <c r="QIE8"/>
      <c r="QIF8"/>
      <c r="QIG8"/>
      <c r="QIH8"/>
      <c r="QII8"/>
      <c r="QIJ8"/>
      <c r="QIK8"/>
      <c r="QIL8"/>
      <c r="QIM8"/>
      <c r="QIN8"/>
      <c r="QIO8"/>
      <c r="QIP8"/>
      <c r="QIQ8"/>
      <c r="QIR8"/>
      <c r="QIS8"/>
      <c r="QIT8"/>
      <c r="QIU8"/>
      <c r="QIV8"/>
      <c r="QIW8"/>
      <c r="QIX8"/>
      <c r="QIY8"/>
      <c r="QIZ8"/>
      <c r="QJA8"/>
      <c r="QJB8"/>
      <c r="QJC8"/>
      <c r="QJD8"/>
      <c r="QJE8"/>
      <c r="QJF8"/>
      <c r="QJG8"/>
      <c r="QJH8"/>
      <c r="QJI8"/>
      <c r="QJJ8"/>
      <c r="QJK8"/>
      <c r="QJL8"/>
      <c r="QJM8"/>
      <c r="QJN8"/>
      <c r="QJO8"/>
      <c r="QJP8"/>
      <c r="QJQ8"/>
      <c r="QJR8"/>
      <c r="QJS8"/>
      <c r="QJT8"/>
      <c r="QJU8"/>
      <c r="QJV8"/>
      <c r="QJW8"/>
      <c r="QJX8"/>
      <c r="QJY8"/>
      <c r="QJZ8"/>
      <c r="QKA8"/>
      <c r="QKB8"/>
      <c r="QKC8"/>
      <c r="QKD8"/>
      <c r="QKE8"/>
      <c r="QKF8"/>
      <c r="QKG8"/>
      <c r="QKH8"/>
      <c r="QKI8"/>
      <c r="QKJ8"/>
      <c r="QKK8"/>
      <c r="QKL8"/>
      <c r="QKM8"/>
      <c r="QKN8"/>
      <c r="QKO8"/>
      <c r="QKP8"/>
      <c r="QKQ8"/>
      <c r="QKR8"/>
      <c r="QKS8"/>
      <c r="QKT8"/>
      <c r="QKU8"/>
      <c r="QKV8"/>
      <c r="QKW8"/>
      <c r="QKX8"/>
      <c r="QKY8"/>
      <c r="QKZ8"/>
      <c r="QLA8"/>
      <c r="QLB8"/>
      <c r="QLC8"/>
      <c r="QLD8"/>
      <c r="QLE8"/>
      <c r="QLF8"/>
      <c r="QLG8"/>
      <c r="QLH8"/>
      <c r="QLI8"/>
      <c r="QLJ8"/>
      <c r="QLK8"/>
      <c r="QLL8"/>
      <c r="QLM8"/>
      <c r="QLN8"/>
      <c r="QLO8"/>
      <c r="QLP8"/>
      <c r="QLQ8"/>
      <c r="QLR8"/>
      <c r="QLS8"/>
      <c r="QLT8"/>
      <c r="QLU8"/>
      <c r="QLV8"/>
      <c r="QLW8"/>
      <c r="QLX8"/>
      <c r="QLY8"/>
      <c r="QLZ8"/>
      <c r="QMA8"/>
      <c r="QMB8"/>
      <c r="QMC8"/>
      <c r="QMD8"/>
      <c r="QME8"/>
      <c r="QMF8"/>
      <c r="QMG8"/>
      <c r="QMH8"/>
      <c r="QMI8"/>
      <c r="QMJ8"/>
      <c r="QMK8"/>
      <c r="QML8"/>
      <c r="QMM8"/>
      <c r="QMN8"/>
      <c r="QMO8"/>
      <c r="QMP8"/>
      <c r="QMQ8"/>
      <c r="QMR8"/>
      <c r="QMS8"/>
      <c r="QMT8"/>
      <c r="QMU8"/>
      <c r="QMV8"/>
      <c r="QMW8"/>
      <c r="QMX8"/>
      <c r="QMY8"/>
      <c r="QMZ8"/>
      <c r="QNA8"/>
      <c r="QNB8"/>
      <c r="QNC8"/>
      <c r="QND8"/>
      <c r="QNE8"/>
      <c r="QNF8"/>
      <c r="QNG8"/>
      <c r="QNH8"/>
      <c r="QNI8"/>
      <c r="QNJ8"/>
      <c r="QNK8"/>
      <c r="QNL8"/>
      <c r="QNM8"/>
      <c r="QNN8"/>
      <c r="QNO8"/>
      <c r="QNP8"/>
      <c r="QNQ8"/>
      <c r="QNR8"/>
      <c r="QNS8"/>
      <c r="QNT8"/>
      <c r="QNU8"/>
      <c r="QNV8"/>
      <c r="QNW8"/>
      <c r="QNX8"/>
      <c r="QNY8"/>
      <c r="QNZ8"/>
      <c r="QOA8"/>
      <c r="QOB8"/>
      <c r="QOC8"/>
      <c r="QOD8"/>
      <c r="QOE8"/>
      <c r="QOF8"/>
      <c r="QOG8"/>
      <c r="QOH8"/>
      <c r="QOI8"/>
      <c r="QOJ8"/>
      <c r="QOK8"/>
      <c r="QOL8"/>
      <c r="QOM8"/>
      <c r="QON8"/>
      <c r="QOO8"/>
      <c r="QOP8"/>
      <c r="QOQ8"/>
      <c r="QOR8"/>
      <c r="QOS8"/>
      <c r="QOT8"/>
      <c r="QOU8"/>
      <c r="QOV8"/>
      <c r="QOW8"/>
      <c r="QOX8"/>
      <c r="QOY8"/>
      <c r="QOZ8"/>
      <c r="QPA8"/>
      <c r="QPB8"/>
      <c r="QPC8"/>
      <c r="QPD8"/>
      <c r="QPE8"/>
      <c r="QPF8"/>
      <c r="QPG8"/>
      <c r="QPH8"/>
      <c r="QPI8"/>
      <c r="QPJ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QQY8"/>
      <c r="QQZ8"/>
      <c r="QRA8"/>
      <c r="QRB8"/>
      <c r="QRC8"/>
      <c r="QRD8"/>
      <c r="QRE8"/>
      <c r="QRF8"/>
      <c r="QRG8"/>
      <c r="QRH8"/>
      <c r="QRI8"/>
      <c r="QRJ8"/>
      <c r="QRK8"/>
      <c r="QRL8"/>
      <c r="QRM8"/>
      <c r="QRN8"/>
      <c r="QRO8"/>
      <c r="QRP8"/>
      <c r="QRQ8"/>
      <c r="QRR8"/>
      <c r="QRS8"/>
      <c r="QRT8"/>
      <c r="QRU8"/>
      <c r="QRV8"/>
      <c r="QRW8"/>
      <c r="QRX8"/>
      <c r="QRY8"/>
      <c r="QRZ8"/>
      <c r="QSA8"/>
      <c r="QSB8"/>
      <c r="QSC8"/>
      <c r="QSD8"/>
      <c r="QSE8"/>
      <c r="QSF8"/>
      <c r="QSG8"/>
      <c r="QSH8"/>
      <c r="QSI8"/>
      <c r="QSJ8"/>
      <c r="QSK8"/>
      <c r="QSL8"/>
      <c r="QSM8"/>
      <c r="QSN8"/>
      <c r="QSO8"/>
      <c r="QSP8"/>
      <c r="QSQ8"/>
      <c r="QSR8"/>
      <c r="QSS8"/>
      <c r="QST8"/>
      <c r="QSU8"/>
      <c r="QSV8"/>
      <c r="QSW8"/>
      <c r="QSX8"/>
      <c r="QSY8"/>
      <c r="QSZ8"/>
      <c r="QTA8"/>
      <c r="QTB8"/>
      <c r="QTC8"/>
      <c r="QTD8"/>
      <c r="QTE8"/>
      <c r="QTF8"/>
      <c r="QTG8"/>
      <c r="QTH8"/>
      <c r="QTI8"/>
      <c r="QTJ8"/>
      <c r="QTK8"/>
      <c r="QTL8"/>
      <c r="QTM8"/>
      <c r="QTN8"/>
      <c r="QTO8"/>
      <c r="QTP8"/>
      <c r="QTQ8"/>
      <c r="QTR8"/>
      <c r="QTS8"/>
      <c r="QTT8"/>
      <c r="QTU8"/>
      <c r="QTV8"/>
      <c r="QTW8"/>
      <c r="QTX8"/>
      <c r="QTY8"/>
      <c r="QTZ8"/>
      <c r="QUA8"/>
      <c r="QUB8"/>
      <c r="QUC8"/>
      <c r="QUD8"/>
      <c r="QUE8"/>
      <c r="QUF8"/>
      <c r="QUG8"/>
      <c r="QUH8"/>
      <c r="QUI8"/>
      <c r="QUJ8"/>
      <c r="QUK8"/>
      <c r="QUL8"/>
      <c r="QUM8"/>
      <c r="QUN8"/>
      <c r="QUO8"/>
      <c r="QUP8"/>
      <c r="QUQ8"/>
      <c r="QUR8"/>
      <c r="QUS8"/>
      <c r="QUT8"/>
      <c r="QUU8"/>
      <c r="QUV8"/>
      <c r="QUW8"/>
      <c r="QUX8"/>
      <c r="QUY8"/>
      <c r="QUZ8"/>
      <c r="QVA8"/>
      <c r="QVB8"/>
      <c r="QVC8"/>
      <c r="QVD8"/>
      <c r="QVE8"/>
      <c r="QVF8"/>
      <c r="QVG8"/>
      <c r="QVH8"/>
      <c r="QVI8"/>
      <c r="QVJ8"/>
      <c r="QVK8"/>
      <c r="QVL8"/>
      <c r="QVM8"/>
      <c r="QVN8"/>
      <c r="QVO8"/>
      <c r="QVP8"/>
      <c r="QVQ8"/>
      <c r="QVR8"/>
      <c r="QVS8"/>
      <c r="QVT8"/>
      <c r="QVU8"/>
      <c r="QVV8"/>
      <c r="QVW8"/>
      <c r="QVX8"/>
      <c r="QVY8"/>
      <c r="QVZ8"/>
      <c r="QWA8"/>
      <c r="QWB8"/>
      <c r="QWC8"/>
      <c r="QWD8"/>
      <c r="QWE8"/>
      <c r="QWF8"/>
      <c r="QWG8"/>
      <c r="QWH8"/>
      <c r="QWI8"/>
      <c r="QWJ8"/>
      <c r="QWK8"/>
      <c r="QWL8"/>
      <c r="QWM8"/>
      <c r="QWN8"/>
      <c r="QWO8"/>
      <c r="QWP8"/>
      <c r="QWQ8"/>
      <c r="QWR8"/>
      <c r="QWS8"/>
      <c r="QWT8"/>
      <c r="QWU8"/>
      <c r="QWV8"/>
      <c r="QWW8"/>
      <c r="QWX8"/>
      <c r="QWY8"/>
      <c r="QWZ8"/>
      <c r="QXA8"/>
      <c r="QXB8"/>
      <c r="QXC8"/>
      <c r="QXD8"/>
      <c r="QXE8"/>
      <c r="QXF8"/>
      <c r="QXG8"/>
      <c r="QXH8"/>
      <c r="QXI8"/>
      <c r="QXJ8"/>
      <c r="QXK8"/>
      <c r="QXL8"/>
      <c r="QXM8"/>
      <c r="QXN8"/>
      <c r="QXO8"/>
      <c r="QXP8"/>
      <c r="QXQ8"/>
      <c r="QXR8"/>
      <c r="QXS8"/>
      <c r="QXT8"/>
      <c r="QXU8"/>
      <c r="QXV8"/>
      <c r="QXW8"/>
      <c r="QXX8"/>
      <c r="QXY8"/>
      <c r="QXZ8"/>
      <c r="QYA8"/>
      <c r="QYB8"/>
      <c r="QYC8"/>
      <c r="QYD8"/>
      <c r="QYE8"/>
      <c r="QYF8"/>
      <c r="QYG8"/>
      <c r="QYH8"/>
      <c r="QYI8"/>
      <c r="QYJ8"/>
      <c r="QYK8"/>
      <c r="QYL8"/>
      <c r="QYM8"/>
      <c r="QYN8"/>
      <c r="QYO8"/>
      <c r="QYP8"/>
      <c r="QYQ8"/>
      <c r="QYR8"/>
      <c r="QYS8"/>
      <c r="QYT8"/>
      <c r="QYU8"/>
      <c r="QYV8"/>
      <c r="QYW8"/>
      <c r="QYX8"/>
      <c r="QYY8"/>
      <c r="QYZ8"/>
      <c r="QZA8"/>
      <c r="QZB8"/>
      <c r="QZC8"/>
      <c r="QZD8"/>
      <c r="QZE8"/>
      <c r="QZF8"/>
      <c r="QZG8"/>
      <c r="QZH8"/>
      <c r="QZI8"/>
      <c r="QZJ8"/>
      <c r="QZK8"/>
      <c r="QZL8"/>
      <c r="QZM8"/>
      <c r="QZN8"/>
      <c r="QZO8"/>
      <c r="QZP8"/>
      <c r="QZQ8"/>
      <c r="QZR8"/>
      <c r="QZS8"/>
      <c r="QZT8"/>
      <c r="QZU8"/>
      <c r="QZV8"/>
      <c r="QZW8"/>
      <c r="QZX8"/>
      <c r="QZY8"/>
      <c r="QZZ8"/>
      <c r="RAA8"/>
      <c r="RAB8"/>
      <c r="RAC8"/>
      <c r="RAD8"/>
      <c r="RAE8"/>
      <c r="RAF8"/>
      <c r="RAG8"/>
      <c r="RAH8"/>
      <c r="RAI8"/>
      <c r="RAJ8"/>
      <c r="RAK8"/>
      <c r="RAL8"/>
      <c r="RAM8"/>
      <c r="RAN8"/>
      <c r="RAO8"/>
      <c r="RAP8"/>
      <c r="RAQ8"/>
      <c r="RAR8"/>
      <c r="RAS8"/>
      <c r="RAT8"/>
      <c r="RAU8"/>
      <c r="RAV8"/>
      <c r="RAW8"/>
      <c r="RAX8"/>
      <c r="RAY8"/>
      <c r="RAZ8"/>
      <c r="RBA8"/>
      <c r="RBB8"/>
      <c r="RBC8"/>
      <c r="RBD8"/>
      <c r="RBE8"/>
      <c r="RBF8"/>
      <c r="RBG8"/>
      <c r="RBH8"/>
      <c r="RBI8"/>
      <c r="RBJ8"/>
      <c r="RBK8"/>
      <c r="RBL8"/>
      <c r="RBM8"/>
      <c r="RBN8"/>
      <c r="RBO8"/>
      <c r="RBP8"/>
      <c r="RBQ8"/>
      <c r="RBR8"/>
      <c r="RBS8"/>
      <c r="RBT8"/>
      <c r="RBU8"/>
      <c r="RBV8"/>
      <c r="RBW8"/>
      <c r="RBX8"/>
      <c r="RBY8"/>
      <c r="RBZ8"/>
      <c r="RCA8"/>
      <c r="RCB8"/>
      <c r="RCC8"/>
      <c r="RCD8"/>
      <c r="RCE8"/>
      <c r="RCF8"/>
      <c r="RCG8"/>
      <c r="RCH8"/>
      <c r="RCI8"/>
      <c r="RCJ8"/>
      <c r="RCK8"/>
      <c r="RCL8"/>
      <c r="RCM8"/>
      <c r="RCN8"/>
      <c r="RCO8"/>
      <c r="RCP8"/>
      <c r="RCQ8"/>
      <c r="RCR8"/>
      <c r="RCS8"/>
      <c r="RCT8"/>
      <c r="RCU8"/>
      <c r="RCV8"/>
      <c r="RCW8"/>
      <c r="RCX8"/>
      <c r="RCY8"/>
      <c r="RCZ8"/>
      <c r="RDA8"/>
      <c r="RDB8"/>
      <c r="RDC8"/>
      <c r="RDD8"/>
      <c r="RDE8"/>
      <c r="RDF8"/>
      <c r="RDG8"/>
      <c r="RDH8"/>
      <c r="RDI8"/>
      <c r="RDJ8"/>
      <c r="RDK8"/>
      <c r="RDL8"/>
      <c r="RDM8"/>
      <c r="RDN8"/>
      <c r="RDO8"/>
      <c r="RDP8"/>
      <c r="RDQ8"/>
      <c r="RDR8"/>
      <c r="RDS8"/>
      <c r="RDT8"/>
      <c r="RDU8"/>
      <c r="RDV8"/>
      <c r="RDW8"/>
      <c r="RDX8"/>
      <c r="RDY8"/>
      <c r="RDZ8"/>
      <c r="REA8"/>
      <c r="REB8"/>
      <c r="REC8"/>
      <c r="RED8"/>
      <c r="REE8"/>
      <c r="REF8"/>
      <c r="REG8"/>
      <c r="REH8"/>
      <c r="REI8"/>
      <c r="REJ8"/>
      <c r="REK8"/>
      <c r="REL8"/>
      <c r="REM8"/>
      <c r="REN8"/>
      <c r="REO8"/>
      <c r="REP8"/>
      <c r="REQ8"/>
      <c r="RER8"/>
      <c r="RES8"/>
      <c r="RET8"/>
      <c r="REU8"/>
      <c r="REV8"/>
      <c r="REW8"/>
      <c r="REX8"/>
      <c r="REY8"/>
      <c r="REZ8"/>
      <c r="RFA8"/>
      <c r="RFB8"/>
      <c r="RFC8"/>
      <c r="RFD8"/>
      <c r="RFE8"/>
      <c r="RFF8"/>
      <c r="RFG8"/>
      <c r="RFH8"/>
      <c r="RFI8"/>
      <c r="RFJ8"/>
      <c r="RFK8"/>
      <c r="RFL8"/>
      <c r="RFM8"/>
      <c r="RFN8"/>
      <c r="RFO8"/>
      <c r="RFP8"/>
      <c r="RFQ8"/>
      <c r="RFR8"/>
      <c r="RFS8"/>
      <c r="RFT8"/>
      <c r="RFU8"/>
      <c r="RFV8"/>
      <c r="RFW8"/>
      <c r="RFX8"/>
      <c r="RFY8"/>
      <c r="RFZ8"/>
      <c r="RGA8"/>
      <c r="RGB8"/>
      <c r="RGC8"/>
      <c r="RGD8"/>
      <c r="RGE8"/>
      <c r="RGF8"/>
      <c r="RGG8"/>
      <c r="RGH8"/>
      <c r="RGI8"/>
      <c r="RGJ8"/>
      <c r="RGK8"/>
      <c r="RGL8"/>
      <c r="RGM8"/>
      <c r="RGN8"/>
      <c r="RGO8"/>
      <c r="RGP8"/>
      <c r="RGQ8"/>
      <c r="RGR8"/>
      <c r="RGS8"/>
      <c r="RGT8"/>
      <c r="RGU8"/>
      <c r="RGV8"/>
      <c r="RGW8"/>
      <c r="RGX8"/>
      <c r="RGY8"/>
      <c r="RGZ8"/>
      <c r="RHA8"/>
      <c r="RHB8"/>
      <c r="RHC8"/>
      <c r="RHD8"/>
      <c r="RHE8"/>
      <c r="RHF8"/>
      <c r="RHG8"/>
      <c r="RHH8"/>
      <c r="RHI8"/>
      <c r="RHJ8"/>
      <c r="RHK8"/>
      <c r="RHL8"/>
      <c r="RHM8"/>
      <c r="RHN8"/>
      <c r="RHO8"/>
      <c r="RHP8"/>
      <c r="RHQ8"/>
      <c r="RHR8"/>
      <c r="RHS8"/>
      <c r="RHT8"/>
      <c r="RHU8"/>
      <c r="RHV8"/>
      <c r="RHW8"/>
      <c r="RHX8"/>
      <c r="RHY8"/>
      <c r="RHZ8"/>
      <c r="RIA8"/>
      <c r="RIB8"/>
      <c r="RIC8"/>
      <c r="RID8"/>
      <c r="RIE8"/>
      <c r="RIF8"/>
      <c r="RIG8"/>
      <c r="RIH8"/>
      <c r="RII8"/>
      <c r="RIJ8"/>
      <c r="RIK8"/>
      <c r="RIL8"/>
      <c r="RIM8"/>
      <c r="RIN8"/>
      <c r="RIO8"/>
      <c r="RIP8"/>
      <c r="RIQ8"/>
      <c r="RIR8"/>
      <c r="RIS8"/>
      <c r="RIT8"/>
      <c r="RIU8"/>
      <c r="RIV8"/>
      <c r="RIW8"/>
      <c r="RIX8"/>
      <c r="RIY8"/>
      <c r="RIZ8"/>
      <c r="RJA8"/>
      <c r="RJB8"/>
      <c r="RJC8"/>
      <c r="RJD8"/>
      <c r="RJE8"/>
      <c r="RJF8"/>
      <c r="RJG8"/>
      <c r="RJH8"/>
      <c r="RJI8"/>
      <c r="RJJ8"/>
      <c r="RJK8"/>
      <c r="RJL8"/>
      <c r="RJM8"/>
      <c r="RJN8"/>
      <c r="RJO8"/>
      <c r="RJP8"/>
      <c r="RJQ8"/>
      <c r="RJR8"/>
      <c r="RJS8"/>
      <c r="RJT8"/>
      <c r="RJU8"/>
      <c r="RJV8"/>
      <c r="RJW8"/>
      <c r="RJX8"/>
      <c r="RJY8"/>
      <c r="RJZ8"/>
      <c r="RKA8"/>
      <c r="RKB8"/>
      <c r="RKC8"/>
      <c r="RKD8"/>
      <c r="RKE8"/>
      <c r="RKF8"/>
      <c r="RKG8"/>
      <c r="RKH8"/>
      <c r="RKI8"/>
      <c r="RKJ8"/>
      <c r="RKK8"/>
      <c r="RKL8"/>
      <c r="RKM8"/>
      <c r="RKN8"/>
      <c r="RKO8"/>
      <c r="RKP8"/>
      <c r="RKQ8"/>
      <c r="RKR8"/>
      <c r="RKS8"/>
      <c r="RKT8"/>
      <c r="RKU8"/>
      <c r="RKV8"/>
      <c r="RKW8"/>
      <c r="RKX8"/>
      <c r="RKY8"/>
      <c r="RKZ8"/>
      <c r="RLA8"/>
      <c r="RLB8"/>
      <c r="RLC8"/>
      <c r="RLD8"/>
      <c r="RLE8"/>
      <c r="RLF8"/>
      <c r="RLG8"/>
      <c r="RLH8"/>
      <c r="RLI8"/>
      <c r="RLJ8"/>
      <c r="RLK8"/>
      <c r="RLL8"/>
      <c r="RLM8"/>
      <c r="RLN8"/>
      <c r="RLO8"/>
      <c r="RLP8"/>
      <c r="RLQ8"/>
      <c r="RLR8"/>
      <c r="RLS8"/>
      <c r="RLT8"/>
      <c r="RLU8"/>
      <c r="RLV8"/>
      <c r="RLW8"/>
      <c r="RLX8"/>
      <c r="RLY8"/>
      <c r="RLZ8"/>
      <c r="RMA8"/>
      <c r="RMB8"/>
      <c r="RMC8"/>
      <c r="RMD8"/>
      <c r="RME8"/>
      <c r="RMF8"/>
      <c r="RMG8"/>
      <c r="RMH8"/>
      <c r="RMI8"/>
      <c r="RMJ8"/>
      <c r="RMK8"/>
      <c r="RML8"/>
      <c r="RMM8"/>
      <c r="RMN8"/>
      <c r="RMO8"/>
      <c r="RMP8"/>
      <c r="RMQ8"/>
      <c r="RMR8"/>
      <c r="RMS8"/>
      <c r="RMT8"/>
      <c r="RMU8"/>
      <c r="RMV8"/>
      <c r="RMW8"/>
      <c r="RMX8"/>
      <c r="RMY8"/>
      <c r="RMZ8"/>
      <c r="RNA8"/>
      <c r="RNB8"/>
      <c r="RNC8"/>
      <c r="RND8"/>
      <c r="RNE8"/>
      <c r="RNF8"/>
      <c r="RNG8"/>
      <c r="RNH8"/>
      <c r="RNI8"/>
      <c r="RNJ8"/>
      <c r="RNK8"/>
      <c r="RNL8"/>
      <c r="RNM8"/>
      <c r="RNN8"/>
      <c r="RNO8"/>
      <c r="RNP8"/>
      <c r="RNQ8"/>
      <c r="RNR8"/>
      <c r="RNS8"/>
      <c r="RNT8"/>
      <c r="RNU8"/>
      <c r="RNV8"/>
      <c r="RNW8"/>
      <c r="RNX8"/>
      <c r="RNY8"/>
      <c r="RNZ8"/>
      <c r="ROA8"/>
      <c r="ROB8"/>
      <c r="ROC8"/>
      <c r="ROD8"/>
      <c r="ROE8"/>
      <c r="ROF8"/>
      <c r="ROG8"/>
      <c r="ROH8"/>
      <c r="ROI8"/>
      <c r="ROJ8"/>
      <c r="ROK8"/>
      <c r="ROL8"/>
      <c r="ROM8"/>
      <c r="RON8"/>
      <c r="ROO8"/>
      <c r="ROP8"/>
      <c r="ROQ8"/>
      <c r="ROR8"/>
      <c r="ROS8"/>
      <c r="ROT8"/>
      <c r="ROU8"/>
      <c r="ROV8"/>
      <c r="ROW8"/>
      <c r="ROX8"/>
      <c r="ROY8"/>
      <c r="ROZ8"/>
      <c r="RPA8"/>
      <c r="RPB8"/>
      <c r="RPC8"/>
      <c r="RPD8"/>
      <c r="RPE8"/>
      <c r="RPF8"/>
      <c r="RPG8"/>
      <c r="RPH8"/>
      <c r="RPI8"/>
      <c r="RPJ8"/>
      <c r="RPK8"/>
      <c r="RPL8"/>
      <c r="RPM8"/>
      <c r="RPN8"/>
      <c r="RPO8"/>
      <c r="RPP8"/>
      <c r="RPQ8"/>
      <c r="RPR8"/>
      <c r="RPS8"/>
      <c r="RPT8"/>
      <c r="RPU8"/>
      <c r="RPV8"/>
      <c r="RPW8"/>
      <c r="RPX8"/>
      <c r="RPY8"/>
      <c r="RPZ8"/>
      <c r="RQA8"/>
      <c r="RQB8"/>
      <c r="RQC8"/>
      <c r="RQD8"/>
      <c r="RQE8"/>
      <c r="RQF8"/>
      <c r="RQG8"/>
      <c r="RQH8"/>
      <c r="RQI8"/>
      <c r="RQJ8"/>
      <c r="RQK8"/>
      <c r="RQL8"/>
      <c r="RQM8"/>
      <c r="RQN8"/>
      <c r="RQO8"/>
      <c r="RQP8"/>
      <c r="RQQ8"/>
      <c r="RQR8"/>
      <c r="RQS8"/>
      <c r="RQT8"/>
      <c r="RQU8"/>
      <c r="RQV8"/>
      <c r="RQW8"/>
      <c r="RQX8"/>
      <c r="RQY8"/>
      <c r="RQZ8"/>
      <c r="RRA8"/>
      <c r="RRB8"/>
      <c r="RRC8"/>
      <c r="RRD8"/>
      <c r="RRE8"/>
      <c r="RRF8"/>
      <c r="RRG8"/>
      <c r="RRH8"/>
      <c r="RRI8"/>
      <c r="RRJ8"/>
      <c r="RRK8"/>
      <c r="RRL8"/>
      <c r="RRM8"/>
      <c r="RRN8"/>
      <c r="RRO8"/>
      <c r="RRP8"/>
      <c r="RRQ8"/>
      <c r="RRR8"/>
      <c r="RRS8"/>
      <c r="RRT8"/>
      <c r="RRU8"/>
      <c r="RRV8"/>
      <c r="RRW8"/>
      <c r="RRX8"/>
      <c r="RRY8"/>
      <c r="RRZ8"/>
      <c r="RSA8"/>
      <c r="RSB8"/>
      <c r="RSC8"/>
      <c r="RSD8"/>
      <c r="RSE8"/>
      <c r="RSF8"/>
      <c r="RSG8"/>
      <c r="RSH8"/>
      <c r="RSI8"/>
      <c r="RSJ8"/>
      <c r="RSK8"/>
      <c r="RSL8"/>
      <c r="RSM8"/>
      <c r="RSN8"/>
      <c r="RSO8"/>
      <c r="RSP8"/>
      <c r="RSQ8"/>
      <c r="RSR8"/>
      <c r="RSS8"/>
      <c r="RST8"/>
      <c r="RSU8"/>
      <c r="RSV8"/>
      <c r="RSW8"/>
      <c r="RSX8"/>
      <c r="RSY8"/>
      <c r="RSZ8"/>
      <c r="RTA8"/>
      <c r="RTB8"/>
      <c r="RTC8"/>
      <c r="RTD8"/>
      <c r="RTE8"/>
      <c r="RTF8"/>
      <c r="RTG8"/>
      <c r="RTH8"/>
      <c r="RTI8"/>
      <c r="RTJ8"/>
      <c r="RTK8"/>
      <c r="RTL8"/>
      <c r="RTM8"/>
      <c r="RTN8"/>
      <c r="RTO8"/>
      <c r="RTP8"/>
      <c r="RTQ8"/>
      <c r="RTR8"/>
      <c r="RTS8"/>
      <c r="RTT8"/>
      <c r="RTU8"/>
      <c r="RTV8"/>
      <c r="RTW8"/>
      <c r="RTX8"/>
      <c r="RTY8"/>
      <c r="RTZ8"/>
      <c r="RUA8"/>
      <c r="RUB8"/>
      <c r="RUC8"/>
      <c r="RUD8"/>
      <c r="RUE8"/>
      <c r="RUF8"/>
      <c r="RUG8"/>
      <c r="RUH8"/>
      <c r="RUI8"/>
      <c r="RUJ8"/>
      <c r="RUK8"/>
      <c r="RUL8"/>
      <c r="RUM8"/>
      <c r="RUN8"/>
      <c r="RUO8"/>
      <c r="RUP8"/>
      <c r="RUQ8"/>
      <c r="RUR8"/>
      <c r="RUS8"/>
      <c r="RUT8"/>
      <c r="RUU8"/>
      <c r="RUV8"/>
      <c r="RUW8"/>
      <c r="RUX8"/>
      <c r="RUY8"/>
      <c r="RUZ8"/>
      <c r="RVA8"/>
      <c r="RVB8"/>
      <c r="RVC8"/>
      <c r="RVD8"/>
      <c r="RVE8"/>
      <c r="RVF8"/>
      <c r="RVG8"/>
      <c r="RVH8"/>
      <c r="RVI8"/>
      <c r="RVJ8"/>
      <c r="RVK8"/>
      <c r="RVL8"/>
      <c r="RVM8"/>
      <c r="RVN8"/>
      <c r="RVO8"/>
      <c r="RVP8"/>
      <c r="RVQ8"/>
      <c r="RVR8"/>
      <c r="RVS8"/>
      <c r="RVT8"/>
      <c r="RVU8"/>
      <c r="RVV8"/>
      <c r="RVW8"/>
      <c r="RVX8"/>
      <c r="RVY8"/>
      <c r="RVZ8"/>
      <c r="RWA8"/>
      <c r="RWB8"/>
      <c r="RWC8"/>
      <c r="RWD8"/>
      <c r="RWE8"/>
      <c r="RWF8"/>
      <c r="RWG8"/>
      <c r="RWH8"/>
      <c r="RWI8"/>
      <c r="RWJ8"/>
      <c r="RWK8"/>
      <c r="RWL8"/>
      <c r="RWM8"/>
      <c r="RWN8"/>
      <c r="RWO8"/>
      <c r="RWP8"/>
      <c r="RWQ8"/>
      <c r="RWR8"/>
      <c r="RWS8"/>
      <c r="RWT8"/>
      <c r="RWU8"/>
      <c r="RWV8"/>
      <c r="RWW8"/>
      <c r="RWX8"/>
      <c r="RWY8"/>
      <c r="RWZ8"/>
      <c r="RXA8"/>
      <c r="RXB8"/>
      <c r="RXC8"/>
      <c r="RXD8"/>
      <c r="RXE8"/>
      <c r="RXF8"/>
      <c r="RXG8"/>
      <c r="RXH8"/>
      <c r="RXI8"/>
      <c r="RXJ8"/>
      <c r="RXK8"/>
      <c r="RXL8"/>
      <c r="RXM8"/>
      <c r="RXN8"/>
      <c r="RXO8"/>
      <c r="RXP8"/>
      <c r="RXQ8"/>
      <c r="RXR8"/>
      <c r="RXS8"/>
      <c r="RXT8"/>
      <c r="RXU8"/>
      <c r="RXV8"/>
      <c r="RXW8"/>
      <c r="RXX8"/>
      <c r="RXY8"/>
      <c r="RXZ8"/>
      <c r="RYA8"/>
      <c r="RYB8"/>
      <c r="RYC8"/>
      <c r="RYD8"/>
      <c r="RYE8"/>
      <c r="RYF8"/>
      <c r="RYG8"/>
      <c r="RYH8"/>
      <c r="RYI8"/>
      <c r="RYJ8"/>
      <c r="RYK8"/>
      <c r="RYL8"/>
      <c r="RYM8"/>
      <c r="RYN8"/>
      <c r="RYO8"/>
      <c r="RYP8"/>
      <c r="RYQ8"/>
      <c r="RYR8"/>
      <c r="RYS8"/>
      <c r="RYT8"/>
      <c r="RYU8"/>
      <c r="RYV8"/>
      <c r="RYW8"/>
      <c r="RYX8"/>
      <c r="RYY8"/>
      <c r="RYZ8"/>
      <c r="RZA8"/>
      <c r="RZB8"/>
      <c r="RZC8"/>
      <c r="RZD8"/>
      <c r="RZE8"/>
      <c r="RZF8"/>
      <c r="RZG8"/>
      <c r="RZH8"/>
      <c r="RZI8"/>
      <c r="RZJ8"/>
      <c r="RZK8"/>
      <c r="RZL8"/>
      <c r="RZM8"/>
      <c r="RZN8"/>
      <c r="RZO8"/>
      <c r="RZP8"/>
      <c r="RZQ8"/>
      <c r="RZR8"/>
      <c r="RZS8"/>
      <c r="RZT8"/>
      <c r="RZU8"/>
      <c r="RZV8"/>
      <c r="RZW8"/>
      <c r="RZX8"/>
      <c r="RZY8"/>
      <c r="RZZ8"/>
      <c r="SAA8"/>
      <c r="SAB8"/>
      <c r="SAC8"/>
      <c r="SAD8"/>
      <c r="SAE8"/>
      <c r="SAF8"/>
      <c r="SAG8"/>
      <c r="SAH8"/>
      <c r="SAI8"/>
      <c r="SAJ8"/>
      <c r="SAK8"/>
      <c r="SAL8"/>
      <c r="SAM8"/>
      <c r="SAN8"/>
      <c r="SAO8"/>
      <c r="SAP8"/>
      <c r="SAQ8"/>
      <c r="SAR8"/>
      <c r="SAS8"/>
      <c r="SAT8"/>
      <c r="SAU8"/>
      <c r="SAV8"/>
      <c r="SAW8"/>
      <c r="SAX8"/>
      <c r="SAY8"/>
      <c r="SAZ8"/>
      <c r="SBA8"/>
      <c r="SBB8"/>
      <c r="SBC8"/>
      <c r="SBD8"/>
      <c r="SBE8"/>
      <c r="SBF8"/>
      <c r="SBG8"/>
      <c r="SBH8"/>
      <c r="SBI8"/>
      <c r="SBJ8"/>
      <c r="SBK8"/>
      <c r="SBL8"/>
      <c r="SBM8"/>
      <c r="SBN8"/>
      <c r="SBO8"/>
      <c r="SBP8"/>
      <c r="SBQ8"/>
      <c r="SBR8"/>
      <c r="SBS8"/>
      <c r="SBT8"/>
      <c r="SBU8"/>
      <c r="SBV8"/>
      <c r="SBW8"/>
      <c r="SBX8"/>
      <c r="SBY8"/>
      <c r="SBZ8"/>
      <c r="SCA8"/>
      <c r="SCB8"/>
      <c r="SCC8"/>
      <c r="SCD8"/>
      <c r="SCE8"/>
      <c r="SCF8"/>
      <c r="SCG8"/>
      <c r="SCH8"/>
      <c r="SCI8"/>
      <c r="SCJ8"/>
      <c r="SCK8"/>
      <c r="SCL8"/>
      <c r="SCM8"/>
      <c r="SCN8"/>
      <c r="SCO8"/>
      <c r="SCP8"/>
      <c r="SCQ8"/>
      <c r="SCR8"/>
      <c r="SCS8"/>
      <c r="SCT8"/>
      <c r="SCU8"/>
      <c r="SCV8"/>
      <c r="SCW8"/>
      <c r="SCX8"/>
      <c r="SCY8"/>
      <c r="SCZ8"/>
      <c r="SDA8"/>
      <c r="SDB8"/>
      <c r="SDC8"/>
      <c r="SDD8"/>
      <c r="SDE8"/>
      <c r="SDF8"/>
      <c r="SDG8"/>
      <c r="SDH8"/>
      <c r="SDI8"/>
      <c r="SDJ8"/>
      <c r="SDK8"/>
      <c r="SDL8"/>
      <c r="SDM8"/>
      <c r="SDN8"/>
      <c r="SDO8"/>
      <c r="SDP8"/>
      <c r="SDQ8"/>
      <c r="SDR8"/>
      <c r="SDS8"/>
      <c r="SDT8"/>
      <c r="SDU8"/>
      <c r="SDV8"/>
      <c r="SDW8"/>
      <c r="SDX8"/>
      <c r="SDY8"/>
      <c r="SDZ8"/>
      <c r="SEA8"/>
      <c r="SEB8"/>
      <c r="SEC8"/>
      <c r="SED8"/>
      <c r="SEE8"/>
      <c r="SEF8"/>
      <c r="SEG8"/>
      <c r="SEH8"/>
      <c r="SEI8"/>
      <c r="SEJ8"/>
      <c r="SEK8"/>
      <c r="SEL8"/>
      <c r="SEM8"/>
      <c r="SEN8"/>
      <c r="SEO8"/>
      <c r="SEP8"/>
      <c r="SEQ8"/>
      <c r="SER8"/>
      <c r="SES8"/>
      <c r="SET8"/>
      <c r="SEU8"/>
      <c r="SEV8"/>
      <c r="SEW8"/>
      <c r="SEX8"/>
      <c r="SEY8"/>
      <c r="SEZ8"/>
      <c r="SFA8"/>
      <c r="SFB8"/>
      <c r="SFC8"/>
      <c r="SFD8"/>
      <c r="SFE8"/>
      <c r="SFF8"/>
      <c r="SFG8"/>
      <c r="SFH8"/>
      <c r="SFI8"/>
      <c r="SFJ8"/>
      <c r="SFK8"/>
      <c r="SFL8"/>
      <c r="SFM8"/>
      <c r="SFN8"/>
      <c r="SFO8"/>
      <c r="SFP8"/>
      <c r="SFQ8"/>
      <c r="SFR8"/>
      <c r="SFS8"/>
      <c r="SFT8"/>
      <c r="SFU8"/>
      <c r="SFV8"/>
      <c r="SFW8"/>
      <c r="SFX8"/>
      <c r="SFY8"/>
      <c r="SFZ8"/>
      <c r="SGA8"/>
      <c r="SGB8"/>
      <c r="SGC8"/>
      <c r="SGD8"/>
      <c r="SGE8"/>
      <c r="SGF8"/>
      <c r="SGG8"/>
      <c r="SGH8"/>
      <c r="SGI8"/>
      <c r="SGJ8"/>
      <c r="SGK8"/>
      <c r="SGL8"/>
      <c r="SGM8"/>
      <c r="SGN8"/>
      <c r="SGO8"/>
      <c r="SGP8"/>
      <c r="SGQ8"/>
      <c r="SGR8"/>
      <c r="SGS8"/>
      <c r="SGT8"/>
      <c r="SGU8"/>
      <c r="SGV8"/>
      <c r="SGW8"/>
      <c r="SGX8"/>
      <c r="SGY8"/>
      <c r="SGZ8"/>
      <c r="SHA8"/>
      <c r="SHB8"/>
      <c r="SHC8"/>
      <c r="SHD8"/>
      <c r="SHE8"/>
      <c r="SHF8"/>
      <c r="SHG8"/>
      <c r="SHH8"/>
      <c r="SHI8"/>
      <c r="SHJ8"/>
      <c r="SHK8"/>
      <c r="SHL8"/>
      <c r="SHM8"/>
      <c r="SHN8"/>
      <c r="SHO8"/>
      <c r="SHP8"/>
      <c r="SHQ8"/>
      <c r="SHR8"/>
      <c r="SHS8"/>
      <c r="SHT8"/>
      <c r="SHU8"/>
      <c r="SHV8"/>
      <c r="SHW8"/>
      <c r="SHX8"/>
      <c r="SHY8"/>
      <c r="SHZ8"/>
      <c r="SIA8"/>
      <c r="SIB8"/>
      <c r="SIC8"/>
      <c r="SID8"/>
      <c r="SIE8"/>
      <c r="SIF8"/>
      <c r="SIG8"/>
      <c r="SIH8"/>
      <c r="SII8"/>
      <c r="SIJ8"/>
      <c r="SIK8"/>
      <c r="SIL8"/>
      <c r="SIM8"/>
      <c r="SIN8"/>
      <c r="SIO8"/>
      <c r="SIP8"/>
      <c r="SIQ8"/>
      <c r="SIR8"/>
      <c r="SIS8"/>
      <c r="SIT8"/>
      <c r="SIU8"/>
      <c r="SIV8"/>
      <c r="SIW8"/>
      <c r="SIX8"/>
      <c r="SIY8"/>
      <c r="SIZ8"/>
      <c r="SJA8"/>
      <c r="SJB8"/>
      <c r="SJC8"/>
      <c r="SJD8"/>
      <c r="SJE8"/>
      <c r="SJF8"/>
      <c r="SJG8"/>
      <c r="SJH8"/>
      <c r="SJI8"/>
      <c r="SJJ8"/>
      <c r="SJK8"/>
      <c r="SJL8"/>
      <c r="SJM8"/>
      <c r="SJN8"/>
      <c r="SJO8"/>
      <c r="SJP8"/>
      <c r="SJQ8"/>
      <c r="SJR8"/>
      <c r="SJS8"/>
      <c r="SJT8"/>
      <c r="SJU8"/>
      <c r="SJV8"/>
      <c r="SJW8"/>
      <c r="SJX8"/>
      <c r="SJY8"/>
      <c r="SJZ8"/>
      <c r="SKA8"/>
      <c r="SKB8"/>
      <c r="SKC8"/>
      <c r="SKD8"/>
      <c r="SKE8"/>
      <c r="SKF8"/>
      <c r="SKG8"/>
      <c r="SKH8"/>
      <c r="SKI8"/>
      <c r="SKJ8"/>
      <c r="SKK8"/>
      <c r="SKL8"/>
      <c r="SKM8"/>
      <c r="SKN8"/>
      <c r="SKO8"/>
      <c r="SKP8"/>
      <c r="SKQ8"/>
      <c r="SKR8"/>
      <c r="SKS8"/>
      <c r="SKT8"/>
      <c r="SKU8"/>
      <c r="SKV8"/>
      <c r="SKW8"/>
      <c r="SKX8"/>
      <c r="SKY8"/>
      <c r="SKZ8"/>
      <c r="SLA8"/>
      <c r="SLB8"/>
      <c r="SLC8"/>
      <c r="SLD8"/>
      <c r="SLE8"/>
      <c r="SLF8"/>
      <c r="SLG8"/>
      <c r="SLH8"/>
      <c r="SLI8"/>
      <c r="SLJ8"/>
      <c r="SLK8"/>
      <c r="SLL8"/>
      <c r="SLM8"/>
      <c r="SLN8"/>
      <c r="SLO8"/>
      <c r="SLP8"/>
      <c r="SLQ8"/>
      <c r="SLR8"/>
      <c r="SLS8"/>
      <c r="SLT8"/>
      <c r="SLU8"/>
      <c r="SLV8"/>
      <c r="SLW8"/>
      <c r="SLX8"/>
      <c r="SLY8"/>
      <c r="SLZ8"/>
      <c r="SMA8"/>
      <c r="SMB8"/>
      <c r="SMC8"/>
      <c r="SMD8"/>
      <c r="SME8"/>
      <c r="SMF8"/>
      <c r="SMG8"/>
      <c r="SMH8"/>
      <c r="SMI8"/>
      <c r="SMJ8"/>
      <c r="SMK8"/>
      <c r="SML8"/>
      <c r="SMM8"/>
      <c r="SMN8"/>
      <c r="SMO8"/>
      <c r="SMP8"/>
      <c r="SMQ8"/>
      <c r="SMR8"/>
      <c r="SMS8"/>
      <c r="SMT8"/>
      <c r="SMU8"/>
      <c r="SMV8"/>
      <c r="SMW8"/>
      <c r="SMX8"/>
      <c r="SMY8"/>
      <c r="SMZ8"/>
      <c r="SNA8"/>
      <c r="SNB8"/>
      <c r="SNC8"/>
      <c r="SND8"/>
      <c r="SNE8"/>
      <c r="SNF8"/>
      <c r="SNG8"/>
      <c r="SNH8"/>
      <c r="SNI8"/>
      <c r="SNJ8"/>
      <c r="SNK8"/>
      <c r="SNL8"/>
      <c r="SNM8"/>
      <c r="SNN8"/>
      <c r="SNO8"/>
      <c r="SNP8"/>
      <c r="SNQ8"/>
      <c r="SNR8"/>
      <c r="SNS8"/>
      <c r="SNT8"/>
      <c r="SNU8"/>
      <c r="SNV8"/>
      <c r="SNW8"/>
      <c r="SNX8"/>
      <c r="SNY8"/>
      <c r="SNZ8"/>
      <c r="SOA8"/>
      <c r="SOB8"/>
      <c r="SOC8"/>
      <c r="SOD8"/>
      <c r="SOE8"/>
      <c r="SOF8"/>
      <c r="SOG8"/>
      <c r="SOH8"/>
      <c r="SOI8"/>
      <c r="SOJ8"/>
      <c r="SOK8"/>
      <c r="SOL8"/>
      <c r="SOM8"/>
      <c r="SON8"/>
      <c r="SOO8"/>
      <c r="SOP8"/>
      <c r="SOQ8"/>
      <c r="SOR8"/>
      <c r="SOS8"/>
      <c r="SOT8"/>
      <c r="SOU8"/>
      <c r="SOV8"/>
      <c r="SOW8"/>
      <c r="SOX8"/>
      <c r="SOY8"/>
      <c r="SOZ8"/>
      <c r="SPA8"/>
      <c r="SPB8"/>
      <c r="SPC8"/>
      <c r="SPD8"/>
      <c r="SPE8"/>
      <c r="SPF8"/>
      <c r="SPG8"/>
      <c r="SPH8"/>
      <c r="SPI8"/>
      <c r="SPJ8"/>
      <c r="SPK8"/>
      <c r="SPL8"/>
      <c r="SPM8"/>
      <c r="SPN8"/>
      <c r="SPO8"/>
      <c r="SPP8"/>
      <c r="SPQ8"/>
      <c r="SPR8"/>
      <c r="SPS8"/>
      <c r="SPT8"/>
      <c r="SPU8"/>
      <c r="SPV8"/>
      <c r="SPW8"/>
      <c r="SPX8"/>
      <c r="SPY8"/>
      <c r="SPZ8"/>
      <c r="SQA8"/>
      <c r="SQB8"/>
      <c r="SQC8"/>
      <c r="SQD8"/>
      <c r="SQE8"/>
      <c r="SQF8"/>
      <c r="SQG8"/>
      <c r="SQH8"/>
      <c r="SQI8"/>
      <c r="SQJ8"/>
      <c r="SQK8"/>
      <c r="SQL8"/>
      <c r="SQM8"/>
      <c r="SQN8"/>
      <c r="SQO8"/>
      <c r="SQP8"/>
      <c r="SQQ8"/>
      <c r="SQR8"/>
      <c r="SQS8"/>
      <c r="SQT8"/>
      <c r="SQU8"/>
      <c r="SQV8"/>
      <c r="SQW8"/>
      <c r="SQX8"/>
      <c r="SQY8"/>
      <c r="SQZ8"/>
      <c r="SRA8"/>
      <c r="SRB8"/>
      <c r="SRC8"/>
      <c r="SRD8"/>
      <c r="SRE8"/>
      <c r="SRF8"/>
      <c r="SRG8"/>
      <c r="SRH8"/>
      <c r="SRI8"/>
      <c r="SRJ8"/>
      <c r="SRK8"/>
      <c r="SRL8"/>
      <c r="SRM8"/>
      <c r="SRN8"/>
      <c r="SRO8"/>
      <c r="SRP8"/>
      <c r="SRQ8"/>
      <c r="SRR8"/>
      <c r="SRS8"/>
      <c r="SRT8"/>
      <c r="SRU8"/>
      <c r="SRV8"/>
      <c r="SRW8"/>
      <c r="SRX8"/>
      <c r="SRY8"/>
      <c r="SRZ8"/>
      <c r="SSA8"/>
      <c r="SSB8"/>
      <c r="SSC8"/>
      <c r="SSD8"/>
      <c r="SSE8"/>
      <c r="SSF8"/>
      <c r="SSG8"/>
      <c r="SSH8"/>
      <c r="SSI8"/>
      <c r="SSJ8"/>
      <c r="SSK8"/>
      <c r="SSL8"/>
      <c r="SSM8"/>
      <c r="SSN8"/>
      <c r="SSO8"/>
      <c r="SSP8"/>
      <c r="SSQ8"/>
      <c r="SSR8"/>
      <c r="SSS8"/>
      <c r="SST8"/>
      <c r="SSU8"/>
      <c r="SSV8"/>
      <c r="SSW8"/>
      <c r="SSX8"/>
      <c r="SSY8"/>
      <c r="SSZ8"/>
      <c r="STA8"/>
      <c r="STB8"/>
      <c r="STC8"/>
      <c r="STD8"/>
      <c r="STE8"/>
      <c r="STF8"/>
      <c r="STG8"/>
      <c r="STH8"/>
      <c r="STI8"/>
      <c r="STJ8"/>
      <c r="STK8"/>
      <c r="STL8"/>
      <c r="STM8"/>
      <c r="STN8"/>
      <c r="STO8"/>
      <c r="STP8"/>
      <c r="STQ8"/>
      <c r="STR8"/>
      <c r="STS8"/>
      <c r="STT8"/>
      <c r="STU8"/>
      <c r="STV8"/>
      <c r="STW8"/>
      <c r="STX8"/>
      <c r="STY8"/>
      <c r="STZ8"/>
      <c r="SUA8"/>
      <c r="SUB8"/>
      <c r="SUC8"/>
      <c r="SUD8"/>
      <c r="SUE8"/>
      <c r="SUF8"/>
      <c r="SUG8"/>
      <c r="SUH8"/>
      <c r="SUI8"/>
      <c r="SUJ8"/>
      <c r="SUK8"/>
      <c r="SUL8"/>
      <c r="SUM8"/>
      <c r="SUN8"/>
      <c r="SUO8"/>
      <c r="SUP8"/>
      <c r="SUQ8"/>
      <c r="SUR8"/>
      <c r="SUS8"/>
      <c r="SUT8"/>
      <c r="SUU8"/>
      <c r="SUV8"/>
      <c r="SUW8"/>
      <c r="SUX8"/>
      <c r="SUY8"/>
      <c r="SUZ8"/>
      <c r="SVA8"/>
      <c r="SVB8"/>
      <c r="SVC8"/>
      <c r="SVD8"/>
      <c r="SVE8"/>
      <c r="SVF8"/>
      <c r="SVG8"/>
      <c r="SVH8"/>
      <c r="SVI8"/>
      <c r="SVJ8"/>
      <c r="SVK8"/>
      <c r="SVL8"/>
      <c r="SVM8"/>
      <c r="SVN8"/>
      <c r="SVO8"/>
      <c r="SVP8"/>
      <c r="SVQ8"/>
      <c r="SVR8"/>
      <c r="SVS8"/>
      <c r="SVT8"/>
      <c r="SVU8"/>
      <c r="SVV8"/>
      <c r="SVW8"/>
      <c r="SVX8"/>
      <c r="SVY8"/>
      <c r="SVZ8"/>
      <c r="SWA8"/>
      <c r="SWB8"/>
      <c r="SWC8"/>
      <c r="SWD8"/>
      <c r="SWE8"/>
      <c r="SWF8"/>
      <c r="SWG8"/>
      <c r="SWH8"/>
      <c r="SWI8"/>
      <c r="SWJ8"/>
      <c r="SWK8"/>
      <c r="SWL8"/>
      <c r="SWM8"/>
      <c r="SWN8"/>
      <c r="SWO8"/>
      <c r="SWP8"/>
      <c r="SWQ8"/>
      <c r="SWR8"/>
      <c r="SWS8"/>
      <c r="SWT8"/>
      <c r="SWU8"/>
      <c r="SWV8"/>
      <c r="SWW8"/>
      <c r="SWX8"/>
      <c r="SWY8"/>
      <c r="SWZ8"/>
      <c r="SXA8"/>
      <c r="SXB8"/>
      <c r="SXC8"/>
      <c r="SXD8"/>
      <c r="SXE8"/>
      <c r="SXF8"/>
      <c r="SXG8"/>
      <c r="SXH8"/>
      <c r="SXI8"/>
      <c r="SXJ8"/>
      <c r="SXK8"/>
      <c r="SXL8"/>
      <c r="SXM8"/>
      <c r="SXN8"/>
      <c r="SXO8"/>
      <c r="SXP8"/>
      <c r="SXQ8"/>
      <c r="SXR8"/>
      <c r="SXS8"/>
      <c r="SXT8"/>
      <c r="SXU8"/>
      <c r="SXV8"/>
      <c r="SXW8"/>
      <c r="SXX8"/>
      <c r="SXY8"/>
      <c r="SXZ8"/>
      <c r="SYA8"/>
      <c r="SYB8"/>
      <c r="SYC8"/>
      <c r="SYD8"/>
      <c r="SYE8"/>
      <c r="SYF8"/>
      <c r="SYG8"/>
      <c r="SYH8"/>
      <c r="SYI8"/>
      <c r="SYJ8"/>
      <c r="SYK8"/>
      <c r="SYL8"/>
      <c r="SYM8"/>
      <c r="SYN8"/>
      <c r="SYO8"/>
      <c r="SYP8"/>
      <c r="SYQ8"/>
      <c r="SYR8"/>
      <c r="SYS8"/>
      <c r="SYT8"/>
      <c r="SYU8"/>
      <c r="SYV8"/>
      <c r="SYW8"/>
      <c r="SYX8"/>
      <c r="SYY8"/>
      <c r="SYZ8"/>
      <c r="SZA8"/>
      <c r="SZB8"/>
      <c r="SZC8"/>
      <c r="SZD8"/>
      <c r="SZE8"/>
      <c r="SZF8"/>
      <c r="SZG8"/>
      <c r="SZH8"/>
      <c r="SZI8"/>
      <c r="SZJ8"/>
      <c r="SZK8"/>
      <c r="SZL8"/>
      <c r="SZM8"/>
      <c r="SZN8"/>
      <c r="SZO8"/>
      <c r="SZP8"/>
      <c r="SZQ8"/>
      <c r="SZR8"/>
      <c r="SZS8"/>
      <c r="SZT8"/>
      <c r="SZU8"/>
      <c r="SZV8"/>
      <c r="SZW8"/>
      <c r="SZX8"/>
      <c r="SZY8"/>
      <c r="SZZ8"/>
      <c r="TAA8"/>
      <c r="TAB8"/>
      <c r="TAC8"/>
      <c r="TAD8"/>
      <c r="TAE8"/>
      <c r="TAF8"/>
      <c r="TAG8"/>
      <c r="TAH8"/>
      <c r="TAI8"/>
      <c r="TAJ8"/>
      <c r="TAK8"/>
      <c r="TAL8"/>
      <c r="TAM8"/>
      <c r="TAN8"/>
      <c r="TAO8"/>
      <c r="TAP8"/>
      <c r="TAQ8"/>
      <c r="TAR8"/>
      <c r="TAS8"/>
      <c r="TAT8"/>
      <c r="TAU8"/>
      <c r="TAV8"/>
      <c r="TAW8"/>
      <c r="TAX8"/>
      <c r="TAY8"/>
      <c r="TAZ8"/>
      <c r="TBA8"/>
      <c r="TBB8"/>
      <c r="TBC8"/>
      <c r="TBD8"/>
      <c r="TBE8"/>
      <c r="TBF8"/>
      <c r="TBG8"/>
      <c r="TBH8"/>
      <c r="TBI8"/>
      <c r="TBJ8"/>
      <c r="TBK8"/>
      <c r="TBL8"/>
      <c r="TBM8"/>
      <c r="TBN8"/>
      <c r="TBO8"/>
      <c r="TBP8"/>
      <c r="TBQ8"/>
      <c r="TBR8"/>
      <c r="TBS8"/>
      <c r="TBT8"/>
      <c r="TBU8"/>
      <c r="TBV8"/>
      <c r="TBW8"/>
      <c r="TBX8"/>
      <c r="TBY8"/>
      <c r="TBZ8"/>
      <c r="TCA8"/>
      <c r="TCB8"/>
      <c r="TCC8"/>
      <c r="TCD8"/>
      <c r="TCE8"/>
      <c r="TCF8"/>
      <c r="TCG8"/>
      <c r="TCH8"/>
      <c r="TCI8"/>
      <c r="TCJ8"/>
      <c r="TCK8"/>
      <c r="TCL8"/>
      <c r="TCM8"/>
      <c r="TCN8"/>
      <c r="TCO8"/>
      <c r="TCP8"/>
      <c r="TCQ8"/>
      <c r="TCR8"/>
      <c r="TCS8"/>
      <c r="TCT8"/>
      <c r="TCU8"/>
      <c r="TCV8"/>
      <c r="TCW8"/>
      <c r="TCX8"/>
      <c r="TCY8"/>
      <c r="TCZ8"/>
      <c r="TDA8"/>
      <c r="TDB8"/>
      <c r="TDC8"/>
      <c r="TDD8"/>
      <c r="TDE8"/>
      <c r="TDF8"/>
      <c r="TDG8"/>
      <c r="TDH8"/>
      <c r="TDI8"/>
      <c r="TDJ8"/>
      <c r="TDK8"/>
      <c r="TDL8"/>
      <c r="TDM8"/>
      <c r="TDN8"/>
      <c r="TDO8"/>
      <c r="TDP8"/>
      <c r="TDQ8"/>
      <c r="TDR8"/>
      <c r="TDS8"/>
      <c r="TDT8"/>
      <c r="TDU8"/>
      <c r="TDV8"/>
      <c r="TDW8"/>
      <c r="TDX8"/>
      <c r="TDY8"/>
      <c r="TDZ8"/>
      <c r="TEA8"/>
      <c r="TEB8"/>
      <c r="TEC8"/>
      <c r="TED8"/>
      <c r="TEE8"/>
      <c r="TEF8"/>
      <c r="TEG8"/>
      <c r="TEH8"/>
      <c r="TEI8"/>
      <c r="TEJ8"/>
      <c r="TEK8"/>
      <c r="TEL8"/>
      <c r="TEM8"/>
      <c r="TEN8"/>
      <c r="TEO8"/>
      <c r="TEP8"/>
      <c r="TEQ8"/>
      <c r="TER8"/>
      <c r="TES8"/>
      <c r="TET8"/>
      <c r="TEU8"/>
      <c r="TEV8"/>
      <c r="TEW8"/>
      <c r="TEX8"/>
      <c r="TEY8"/>
      <c r="TEZ8"/>
      <c r="TFA8"/>
      <c r="TFB8"/>
      <c r="TFC8"/>
      <c r="TFD8"/>
      <c r="TFE8"/>
      <c r="TFF8"/>
      <c r="TFG8"/>
      <c r="TFH8"/>
      <c r="TFI8"/>
      <c r="TFJ8"/>
      <c r="TFK8"/>
      <c r="TFL8"/>
      <c r="TFM8"/>
      <c r="TFN8"/>
      <c r="TFO8"/>
      <c r="TFP8"/>
      <c r="TFQ8"/>
      <c r="TFR8"/>
      <c r="TFS8"/>
      <c r="TFT8"/>
      <c r="TFU8"/>
      <c r="TFV8"/>
      <c r="TFW8"/>
      <c r="TFX8"/>
      <c r="TFY8"/>
      <c r="TFZ8"/>
      <c r="TGA8"/>
      <c r="TGB8"/>
      <c r="TGC8"/>
      <c r="TGD8"/>
      <c r="TGE8"/>
      <c r="TGF8"/>
      <c r="TGG8"/>
      <c r="TGH8"/>
      <c r="TGI8"/>
      <c r="TGJ8"/>
      <c r="TGK8"/>
      <c r="TGL8"/>
      <c r="TGM8"/>
      <c r="TGN8"/>
      <c r="TGO8"/>
      <c r="TGP8"/>
      <c r="TGQ8"/>
      <c r="TGR8"/>
      <c r="TGS8"/>
      <c r="TGT8"/>
      <c r="TGU8"/>
      <c r="TGV8"/>
      <c r="TGW8"/>
      <c r="TGX8"/>
      <c r="TGY8"/>
      <c r="TGZ8"/>
      <c r="THA8"/>
      <c r="THB8"/>
      <c r="THC8"/>
      <c r="THD8"/>
      <c r="THE8"/>
      <c r="THF8"/>
      <c r="THG8"/>
      <c r="THH8"/>
      <c r="THI8"/>
      <c r="THJ8"/>
      <c r="THK8"/>
      <c r="THL8"/>
      <c r="THM8"/>
      <c r="THN8"/>
      <c r="THO8"/>
      <c r="THP8"/>
      <c r="THQ8"/>
      <c r="THR8"/>
      <c r="THS8"/>
      <c r="THT8"/>
      <c r="THU8"/>
      <c r="THV8"/>
      <c r="THW8"/>
      <c r="THX8"/>
      <c r="THY8"/>
      <c r="THZ8"/>
      <c r="TIA8"/>
      <c r="TIB8"/>
      <c r="TIC8"/>
      <c r="TID8"/>
      <c r="TIE8"/>
      <c r="TIF8"/>
      <c r="TIG8"/>
      <c r="TIH8"/>
      <c r="TII8"/>
      <c r="TIJ8"/>
      <c r="TIK8"/>
      <c r="TIL8"/>
      <c r="TIM8"/>
      <c r="TIN8"/>
      <c r="TIO8"/>
      <c r="TIP8"/>
      <c r="TIQ8"/>
      <c r="TIR8"/>
      <c r="TIS8"/>
      <c r="TIT8"/>
      <c r="TIU8"/>
      <c r="TIV8"/>
      <c r="TIW8"/>
      <c r="TIX8"/>
      <c r="TIY8"/>
      <c r="TIZ8"/>
      <c r="TJA8"/>
      <c r="TJB8"/>
      <c r="TJC8"/>
      <c r="TJD8"/>
      <c r="TJE8"/>
      <c r="TJF8"/>
      <c r="TJG8"/>
      <c r="TJH8"/>
      <c r="TJI8"/>
      <c r="TJJ8"/>
      <c r="TJK8"/>
      <c r="TJL8"/>
      <c r="TJM8"/>
      <c r="TJN8"/>
      <c r="TJO8"/>
      <c r="TJP8"/>
      <c r="TJQ8"/>
      <c r="TJR8"/>
      <c r="TJS8"/>
      <c r="TJT8"/>
      <c r="TJU8"/>
      <c r="TJV8"/>
      <c r="TJW8"/>
      <c r="TJX8"/>
      <c r="TJY8"/>
      <c r="TJZ8"/>
      <c r="TKA8"/>
      <c r="TKB8"/>
      <c r="TKC8"/>
      <c r="TKD8"/>
      <c r="TKE8"/>
      <c r="TKF8"/>
      <c r="TKG8"/>
      <c r="TKH8"/>
      <c r="TKI8"/>
      <c r="TKJ8"/>
      <c r="TKK8"/>
      <c r="TKL8"/>
      <c r="TKM8"/>
      <c r="TKN8"/>
      <c r="TKO8"/>
      <c r="TKP8"/>
      <c r="TKQ8"/>
      <c r="TKR8"/>
      <c r="TKS8"/>
      <c r="TKT8"/>
      <c r="TKU8"/>
      <c r="TKV8"/>
      <c r="TKW8"/>
      <c r="TKX8"/>
      <c r="TKY8"/>
      <c r="TKZ8"/>
      <c r="TLA8"/>
      <c r="TLB8"/>
      <c r="TLC8"/>
      <c r="TLD8"/>
      <c r="TLE8"/>
      <c r="TLF8"/>
      <c r="TLG8"/>
      <c r="TLH8"/>
      <c r="TLI8"/>
      <c r="TLJ8"/>
      <c r="TLK8"/>
      <c r="TLL8"/>
      <c r="TLM8"/>
      <c r="TLN8"/>
      <c r="TLO8"/>
      <c r="TLP8"/>
      <c r="TLQ8"/>
      <c r="TLR8"/>
      <c r="TLS8"/>
      <c r="TLT8"/>
      <c r="TLU8"/>
      <c r="TLV8"/>
      <c r="TLW8"/>
      <c r="TLX8"/>
      <c r="TLY8"/>
      <c r="TLZ8"/>
      <c r="TMA8"/>
      <c r="TMB8"/>
      <c r="TMC8"/>
      <c r="TMD8"/>
      <c r="TME8"/>
      <c r="TMF8"/>
      <c r="TMG8"/>
      <c r="TMH8"/>
      <c r="TMI8"/>
      <c r="TMJ8"/>
      <c r="TMK8"/>
      <c r="TML8"/>
      <c r="TMM8"/>
      <c r="TMN8"/>
      <c r="TMO8"/>
      <c r="TMP8"/>
      <c r="TMQ8"/>
      <c r="TMR8"/>
      <c r="TMS8"/>
      <c r="TMT8"/>
      <c r="TMU8"/>
      <c r="TMV8"/>
      <c r="TMW8"/>
      <c r="TMX8"/>
      <c r="TMY8"/>
      <c r="TMZ8"/>
      <c r="TNA8"/>
      <c r="TNB8"/>
      <c r="TNC8"/>
      <c r="TND8"/>
      <c r="TNE8"/>
      <c r="TNF8"/>
      <c r="TNG8"/>
      <c r="TNH8"/>
      <c r="TNI8"/>
      <c r="TNJ8"/>
      <c r="TNK8"/>
      <c r="TNL8"/>
      <c r="TNM8"/>
      <c r="TNN8"/>
      <c r="TNO8"/>
      <c r="TNP8"/>
      <c r="TNQ8"/>
      <c r="TNR8"/>
      <c r="TNS8"/>
      <c r="TNT8"/>
      <c r="TNU8"/>
      <c r="TNV8"/>
      <c r="TNW8"/>
      <c r="TNX8"/>
      <c r="TNY8"/>
      <c r="TNZ8"/>
      <c r="TOA8"/>
      <c r="TOB8"/>
      <c r="TOC8"/>
      <c r="TOD8"/>
      <c r="TOE8"/>
      <c r="TOF8"/>
      <c r="TOG8"/>
      <c r="TOH8"/>
      <c r="TOI8"/>
      <c r="TOJ8"/>
      <c r="TOK8"/>
      <c r="TOL8"/>
      <c r="TOM8"/>
      <c r="TON8"/>
      <c r="TOO8"/>
      <c r="TOP8"/>
      <c r="TOQ8"/>
      <c r="TOR8"/>
      <c r="TOS8"/>
      <c r="TOT8"/>
      <c r="TOU8"/>
      <c r="TOV8"/>
      <c r="TOW8"/>
      <c r="TOX8"/>
      <c r="TOY8"/>
      <c r="TOZ8"/>
      <c r="TPA8"/>
      <c r="TPB8"/>
      <c r="TPC8"/>
      <c r="TPD8"/>
      <c r="TPE8"/>
      <c r="TPF8"/>
      <c r="TPG8"/>
      <c r="TPH8"/>
      <c r="TPI8"/>
      <c r="TPJ8"/>
      <c r="TPK8"/>
      <c r="TPL8"/>
      <c r="TPM8"/>
      <c r="TPN8"/>
      <c r="TPO8"/>
      <c r="TPP8"/>
      <c r="TPQ8"/>
      <c r="TPR8"/>
      <c r="TPS8"/>
      <c r="TPT8"/>
      <c r="TPU8"/>
      <c r="TPV8"/>
      <c r="TPW8"/>
      <c r="TPX8"/>
      <c r="TPY8"/>
      <c r="TPZ8"/>
      <c r="TQA8"/>
      <c r="TQB8"/>
      <c r="TQC8"/>
      <c r="TQD8"/>
      <c r="TQE8"/>
      <c r="TQF8"/>
      <c r="TQG8"/>
      <c r="TQH8"/>
      <c r="TQI8"/>
      <c r="TQJ8"/>
      <c r="TQK8"/>
      <c r="TQL8"/>
      <c r="TQM8"/>
      <c r="TQN8"/>
      <c r="TQO8"/>
      <c r="TQP8"/>
      <c r="TQQ8"/>
      <c r="TQR8"/>
      <c r="TQS8"/>
      <c r="TQT8"/>
      <c r="TQU8"/>
      <c r="TQV8"/>
      <c r="TQW8"/>
      <c r="TQX8"/>
      <c r="TQY8"/>
      <c r="TQZ8"/>
      <c r="TRA8"/>
      <c r="TRB8"/>
      <c r="TRC8"/>
      <c r="TRD8"/>
      <c r="TRE8"/>
      <c r="TRF8"/>
      <c r="TRG8"/>
      <c r="TRH8"/>
      <c r="TRI8"/>
      <c r="TRJ8"/>
      <c r="TRK8"/>
      <c r="TRL8"/>
      <c r="TRM8"/>
      <c r="TRN8"/>
      <c r="TRO8"/>
      <c r="TRP8"/>
      <c r="TRQ8"/>
      <c r="TRR8"/>
      <c r="TRS8"/>
      <c r="TRT8"/>
      <c r="TRU8"/>
      <c r="TRV8"/>
      <c r="TRW8"/>
      <c r="TRX8"/>
      <c r="TRY8"/>
      <c r="TRZ8"/>
      <c r="TSA8"/>
      <c r="TSB8"/>
      <c r="TSC8"/>
      <c r="TSD8"/>
      <c r="TSE8"/>
      <c r="TSF8"/>
      <c r="TSG8"/>
      <c r="TSH8"/>
      <c r="TSI8"/>
      <c r="TSJ8"/>
      <c r="TSK8"/>
      <c r="TSL8"/>
      <c r="TSM8"/>
      <c r="TSN8"/>
      <c r="TSO8"/>
      <c r="TSP8"/>
      <c r="TSQ8"/>
      <c r="TSR8"/>
      <c r="TSS8"/>
      <c r="TST8"/>
      <c r="TSU8"/>
      <c r="TSV8"/>
      <c r="TSW8"/>
      <c r="TSX8"/>
      <c r="TSY8"/>
      <c r="TSZ8"/>
      <c r="TTA8"/>
      <c r="TTB8"/>
      <c r="TTC8"/>
      <c r="TTD8"/>
      <c r="TTE8"/>
      <c r="TTF8"/>
      <c r="TTG8"/>
      <c r="TTH8"/>
      <c r="TTI8"/>
      <c r="TTJ8"/>
      <c r="TTK8"/>
      <c r="TTL8"/>
      <c r="TTM8"/>
      <c r="TTN8"/>
      <c r="TTO8"/>
      <c r="TTP8"/>
      <c r="TTQ8"/>
      <c r="TTR8"/>
      <c r="TTS8"/>
      <c r="TTT8"/>
      <c r="TTU8"/>
      <c r="TTV8"/>
      <c r="TTW8"/>
      <c r="TTX8"/>
      <c r="TTY8"/>
      <c r="TTZ8"/>
      <c r="TUA8"/>
      <c r="TUB8"/>
      <c r="TUC8"/>
      <c r="TUD8"/>
      <c r="TUE8"/>
      <c r="TUF8"/>
      <c r="TUG8"/>
      <c r="TUH8"/>
      <c r="TUI8"/>
      <c r="TUJ8"/>
      <c r="TUK8"/>
      <c r="TUL8"/>
      <c r="TUM8"/>
      <c r="TUN8"/>
      <c r="TUO8"/>
      <c r="TUP8"/>
      <c r="TUQ8"/>
      <c r="TUR8"/>
      <c r="TUS8"/>
      <c r="TUT8"/>
      <c r="TUU8"/>
      <c r="TUV8"/>
      <c r="TUW8"/>
      <c r="TUX8"/>
      <c r="TUY8"/>
      <c r="TUZ8"/>
      <c r="TVA8"/>
      <c r="TVB8"/>
      <c r="TVC8"/>
      <c r="TVD8"/>
      <c r="TVE8"/>
      <c r="TVF8"/>
      <c r="TVG8"/>
      <c r="TVH8"/>
      <c r="TVI8"/>
      <c r="TVJ8"/>
      <c r="TVK8"/>
      <c r="TVL8"/>
      <c r="TVM8"/>
      <c r="TVN8"/>
      <c r="TVO8"/>
      <c r="TVP8"/>
      <c r="TVQ8"/>
      <c r="TVR8"/>
      <c r="TVS8"/>
      <c r="TVT8"/>
      <c r="TVU8"/>
      <c r="TVV8"/>
      <c r="TVW8"/>
      <c r="TVX8"/>
      <c r="TVY8"/>
      <c r="TVZ8"/>
      <c r="TWA8"/>
      <c r="TWB8"/>
      <c r="TWC8"/>
      <c r="TWD8"/>
      <c r="TWE8"/>
      <c r="TWF8"/>
      <c r="TWG8"/>
      <c r="TWH8"/>
      <c r="TWI8"/>
      <c r="TWJ8"/>
      <c r="TWK8"/>
      <c r="TWL8"/>
      <c r="TWM8"/>
      <c r="TWN8"/>
      <c r="TWO8"/>
      <c r="TWP8"/>
      <c r="TWQ8"/>
      <c r="TWR8"/>
      <c r="TWS8"/>
      <c r="TWT8"/>
      <c r="TWU8"/>
      <c r="TWV8"/>
      <c r="TWW8"/>
      <c r="TWX8"/>
      <c r="TWY8"/>
      <c r="TWZ8"/>
      <c r="TXA8"/>
      <c r="TXB8"/>
      <c r="TXC8"/>
      <c r="TXD8"/>
      <c r="TXE8"/>
      <c r="TXF8"/>
      <c r="TXG8"/>
      <c r="TXH8"/>
      <c r="TXI8"/>
      <c r="TXJ8"/>
      <c r="TXK8"/>
      <c r="TXL8"/>
      <c r="TXM8"/>
      <c r="TXN8"/>
      <c r="TXO8"/>
      <c r="TXP8"/>
      <c r="TXQ8"/>
      <c r="TXR8"/>
      <c r="TXS8"/>
      <c r="TXT8"/>
      <c r="TXU8"/>
      <c r="TXV8"/>
      <c r="TXW8"/>
      <c r="TXX8"/>
      <c r="TXY8"/>
      <c r="TXZ8"/>
      <c r="TYA8"/>
      <c r="TYB8"/>
      <c r="TYC8"/>
      <c r="TYD8"/>
      <c r="TYE8"/>
      <c r="TYF8"/>
      <c r="TYG8"/>
      <c r="TYH8"/>
      <c r="TYI8"/>
      <c r="TYJ8"/>
      <c r="TYK8"/>
      <c r="TYL8"/>
      <c r="TYM8"/>
      <c r="TYN8"/>
      <c r="TYO8"/>
      <c r="TYP8"/>
      <c r="TYQ8"/>
      <c r="TYR8"/>
      <c r="TYS8"/>
      <c r="TYT8"/>
      <c r="TYU8"/>
      <c r="TYV8"/>
      <c r="TYW8"/>
      <c r="TYX8"/>
      <c r="TYY8"/>
      <c r="TYZ8"/>
      <c r="TZA8"/>
      <c r="TZB8"/>
      <c r="TZC8"/>
      <c r="TZD8"/>
      <c r="TZE8"/>
      <c r="TZF8"/>
      <c r="TZG8"/>
      <c r="TZH8"/>
      <c r="TZI8"/>
      <c r="TZJ8"/>
      <c r="TZK8"/>
      <c r="TZL8"/>
      <c r="TZM8"/>
      <c r="TZN8"/>
      <c r="TZO8"/>
      <c r="TZP8"/>
      <c r="TZQ8"/>
      <c r="TZR8"/>
      <c r="TZS8"/>
      <c r="TZT8"/>
      <c r="TZU8"/>
      <c r="TZV8"/>
      <c r="TZW8"/>
      <c r="TZX8"/>
      <c r="TZY8"/>
      <c r="TZZ8"/>
      <c r="UAA8"/>
      <c r="UAB8"/>
      <c r="UAC8"/>
      <c r="UAD8"/>
      <c r="UAE8"/>
      <c r="UAF8"/>
      <c r="UAG8"/>
      <c r="UAH8"/>
      <c r="UAI8"/>
      <c r="UAJ8"/>
      <c r="UAK8"/>
      <c r="UAL8"/>
      <c r="UAM8"/>
      <c r="UAN8"/>
      <c r="UAO8"/>
      <c r="UAP8"/>
      <c r="UAQ8"/>
      <c r="UAR8"/>
      <c r="UAS8"/>
      <c r="UAT8"/>
      <c r="UAU8"/>
      <c r="UAV8"/>
      <c r="UAW8"/>
      <c r="UAX8"/>
      <c r="UAY8"/>
      <c r="UAZ8"/>
      <c r="UBA8"/>
      <c r="UBB8"/>
      <c r="UBC8"/>
      <c r="UBD8"/>
      <c r="UBE8"/>
      <c r="UBF8"/>
      <c r="UBG8"/>
      <c r="UBH8"/>
      <c r="UBI8"/>
      <c r="UBJ8"/>
      <c r="UBK8"/>
      <c r="UBL8"/>
      <c r="UBM8"/>
      <c r="UBN8"/>
      <c r="UBO8"/>
      <c r="UBP8"/>
      <c r="UBQ8"/>
      <c r="UBR8"/>
      <c r="UBS8"/>
      <c r="UBT8"/>
      <c r="UBU8"/>
      <c r="UBV8"/>
      <c r="UBW8"/>
      <c r="UBX8"/>
      <c r="UBY8"/>
      <c r="UBZ8"/>
      <c r="UCA8"/>
      <c r="UCB8"/>
      <c r="UCC8"/>
      <c r="UCD8"/>
      <c r="UCE8"/>
      <c r="UCF8"/>
      <c r="UCG8"/>
      <c r="UCH8"/>
      <c r="UCI8"/>
      <c r="UCJ8"/>
      <c r="UCK8"/>
      <c r="UCL8"/>
      <c r="UCM8"/>
      <c r="UCN8"/>
      <c r="UCO8"/>
      <c r="UCP8"/>
      <c r="UCQ8"/>
      <c r="UCR8"/>
      <c r="UCS8"/>
      <c r="UCT8"/>
      <c r="UCU8"/>
      <c r="UCV8"/>
      <c r="UCW8"/>
      <c r="UCX8"/>
      <c r="UCY8"/>
      <c r="UCZ8"/>
      <c r="UDA8"/>
      <c r="UDB8"/>
      <c r="UDC8"/>
      <c r="UDD8"/>
      <c r="UDE8"/>
      <c r="UDF8"/>
      <c r="UDG8"/>
      <c r="UDH8"/>
      <c r="UDI8"/>
      <c r="UDJ8"/>
      <c r="UDK8"/>
      <c r="UDL8"/>
      <c r="UDM8"/>
      <c r="UDN8"/>
      <c r="UDO8"/>
      <c r="UDP8"/>
      <c r="UDQ8"/>
      <c r="UDR8"/>
      <c r="UDS8"/>
      <c r="UDT8"/>
      <c r="UDU8"/>
      <c r="UDV8"/>
      <c r="UDW8"/>
      <c r="UDX8"/>
      <c r="UDY8"/>
      <c r="UDZ8"/>
      <c r="UEA8"/>
      <c r="UEB8"/>
      <c r="UEC8"/>
      <c r="UED8"/>
      <c r="UEE8"/>
      <c r="UEF8"/>
      <c r="UEG8"/>
      <c r="UEH8"/>
      <c r="UEI8"/>
      <c r="UEJ8"/>
      <c r="UEK8"/>
      <c r="UEL8"/>
      <c r="UEM8"/>
      <c r="UEN8"/>
      <c r="UEO8"/>
      <c r="UEP8"/>
      <c r="UEQ8"/>
      <c r="UER8"/>
      <c r="UES8"/>
      <c r="UET8"/>
      <c r="UEU8"/>
      <c r="UEV8"/>
      <c r="UEW8"/>
      <c r="UEX8"/>
      <c r="UEY8"/>
      <c r="UEZ8"/>
      <c r="UFA8"/>
      <c r="UFB8"/>
      <c r="UFC8"/>
      <c r="UFD8"/>
      <c r="UFE8"/>
      <c r="UFF8"/>
      <c r="UFG8"/>
      <c r="UFH8"/>
      <c r="UFI8"/>
      <c r="UFJ8"/>
      <c r="UFK8"/>
      <c r="UFL8"/>
      <c r="UFM8"/>
      <c r="UFN8"/>
      <c r="UFO8"/>
      <c r="UFP8"/>
      <c r="UFQ8"/>
      <c r="UFR8"/>
      <c r="UFS8"/>
      <c r="UFT8"/>
      <c r="UFU8"/>
      <c r="UFV8"/>
      <c r="UFW8"/>
      <c r="UFX8"/>
      <c r="UFY8"/>
      <c r="UFZ8"/>
      <c r="UGA8"/>
      <c r="UGB8"/>
      <c r="UGC8"/>
      <c r="UGD8"/>
      <c r="UGE8"/>
      <c r="UGF8"/>
      <c r="UGG8"/>
      <c r="UGH8"/>
      <c r="UGI8"/>
      <c r="UGJ8"/>
      <c r="UGK8"/>
      <c r="UGL8"/>
      <c r="UGM8"/>
      <c r="UGN8"/>
      <c r="UGO8"/>
      <c r="UGP8"/>
      <c r="UGQ8"/>
      <c r="UGR8"/>
      <c r="UGS8"/>
      <c r="UGT8"/>
      <c r="UGU8"/>
      <c r="UGV8"/>
      <c r="UGW8"/>
      <c r="UGX8"/>
      <c r="UGY8"/>
      <c r="UGZ8"/>
      <c r="UHA8"/>
      <c r="UHB8"/>
      <c r="UHC8"/>
      <c r="UHD8"/>
      <c r="UHE8"/>
      <c r="UHF8"/>
      <c r="UHG8"/>
      <c r="UHH8"/>
      <c r="UHI8"/>
      <c r="UHJ8"/>
      <c r="UHK8"/>
      <c r="UHL8"/>
      <c r="UHM8"/>
      <c r="UHN8"/>
      <c r="UHO8"/>
      <c r="UHP8"/>
      <c r="UHQ8"/>
      <c r="UHR8"/>
      <c r="UHS8"/>
      <c r="UHT8"/>
      <c r="UHU8"/>
      <c r="UHV8"/>
      <c r="UHW8"/>
      <c r="UHX8"/>
      <c r="UHY8"/>
      <c r="UHZ8"/>
      <c r="UIA8"/>
      <c r="UIB8"/>
      <c r="UIC8"/>
      <c r="UID8"/>
      <c r="UIE8"/>
      <c r="UIF8"/>
      <c r="UIG8"/>
      <c r="UIH8"/>
      <c r="UII8"/>
      <c r="UIJ8"/>
      <c r="UIK8"/>
      <c r="UIL8"/>
      <c r="UIM8"/>
      <c r="UIN8"/>
      <c r="UIO8"/>
      <c r="UIP8"/>
      <c r="UIQ8"/>
      <c r="UIR8"/>
      <c r="UIS8"/>
      <c r="UIT8"/>
      <c r="UIU8"/>
      <c r="UIV8"/>
      <c r="UIW8"/>
      <c r="UIX8"/>
      <c r="UIY8"/>
      <c r="UIZ8"/>
      <c r="UJA8"/>
      <c r="UJB8"/>
      <c r="UJC8"/>
      <c r="UJD8"/>
      <c r="UJE8"/>
      <c r="UJF8"/>
      <c r="UJG8"/>
      <c r="UJH8"/>
      <c r="UJI8"/>
      <c r="UJJ8"/>
      <c r="UJK8"/>
      <c r="UJL8"/>
      <c r="UJM8"/>
      <c r="UJN8"/>
      <c r="UJO8"/>
      <c r="UJP8"/>
      <c r="UJQ8"/>
      <c r="UJR8"/>
      <c r="UJS8"/>
      <c r="UJT8"/>
      <c r="UJU8"/>
      <c r="UJV8"/>
      <c r="UJW8"/>
      <c r="UJX8"/>
      <c r="UJY8"/>
      <c r="UJZ8"/>
      <c r="UKA8"/>
      <c r="UKB8"/>
      <c r="UKC8"/>
      <c r="UKD8"/>
      <c r="UKE8"/>
      <c r="UKF8"/>
      <c r="UKG8"/>
      <c r="UKH8"/>
      <c r="UKI8"/>
      <c r="UKJ8"/>
      <c r="UKK8"/>
      <c r="UKL8"/>
      <c r="UKM8"/>
      <c r="UKN8"/>
      <c r="UKO8"/>
      <c r="UKP8"/>
      <c r="UKQ8"/>
      <c r="UKR8"/>
      <c r="UKS8"/>
      <c r="UKT8"/>
      <c r="UKU8"/>
      <c r="UKV8"/>
      <c r="UKW8"/>
      <c r="UKX8"/>
      <c r="UKY8"/>
      <c r="UKZ8"/>
      <c r="ULA8"/>
      <c r="ULB8"/>
      <c r="ULC8"/>
      <c r="ULD8"/>
      <c r="ULE8"/>
      <c r="ULF8"/>
      <c r="ULG8"/>
      <c r="ULH8"/>
      <c r="ULI8"/>
      <c r="ULJ8"/>
      <c r="ULK8"/>
      <c r="ULL8"/>
      <c r="ULM8"/>
      <c r="ULN8"/>
      <c r="ULO8"/>
      <c r="ULP8"/>
      <c r="ULQ8"/>
      <c r="ULR8"/>
      <c r="ULS8"/>
      <c r="ULT8"/>
      <c r="ULU8"/>
      <c r="ULV8"/>
      <c r="ULW8"/>
      <c r="ULX8"/>
      <c r="ULY8"/>
      <c r="ULZ8"/>
      <c r="UMA8"/>
      <c r="UMB8"/>
      <c r="UMC8"/>
      <c r="UMD8"/>
      <c r="UME8"/>
      <c r="UMF8"/>
      <c r="UMG8"/>
      <c r="UMH8"/>
      <c r="UMI8"/>
      <c r="UMJ8"/>
      <c r="UMK8"/>
      <c r="UML8"/>
      <c r="UMM8"/>
      <c r="UMN8"/>
      <c r="UMO8"/>
      <c r="UMP8"/>
      <c r="UMQ8"/>
      <c r="UMR8"/>
      <c r="UMS8"/>
      <c r="UMT8"/>
      <c r="UMU8"/>
      <c r="UMV8"/>
      <c r="UMW8"/>
      <c r="UMX8"/>
      <c r="UMY8"/>
      <c r="UMZ8"/>
      <c r="UNA8"/>
      <c r="UNB8"/>
      <c r="UNC8"/>
      <c r="UND8"/>
      <c r="UNE8"/>
      <c r="UNF8"/>
      <c r="UNG8"/>
      <c r="UNH8"/>
      <c r="UNI8"/>
      <c r="UNJ8"/>
      <c r="UNK8"/>
      <c r="UNL8"/>
      <c r="UNM8"/>
      <c r="UNN8"/>
      <c r="UNO8"/>
      <c r="UNP8"/>
      <c r="UNQ8"/>
      <c r="UNR8"/>
      <c r="UNS8"/>
      <c r="UNT8"/>
      <c r="UNU8"/>
      <c r="UNV8"/>
      <c r="UNW8"/>
      <c r="UNX8"/>
      <c r="UNY8"/>
      <c r="UNZ8"/>
      <c r="UOA8"/>
      <c r="UOB8"/>
      <c r="UOC8"/>
      <c r="UOD8"/>
      <c r="UOE8"/>
      <c r="UOF8"/>
      <c r="UOG8"/>
      <c r="UOH8"/>
      <c r="UOI8"/>
      <c r="UOJ8"/>
      <c r="UOK8"/>
      <c r="UOL8"/>
      <c r="UOM8"/>
      <c r="UON8"/>
      <c r="UOO8"/>
      <c r="UOP8"/>
      <c r="UOQ8"/>
      <c r="UOR8"/>
      <c r="UOS8"/>
      <c r="UOT8"/>
      <c r="UOU8"/>
      <c r="UOV8"/>
      <c r="UOW8"/>
      <c r="UOX8"/>
      <c r="UOY8"/>
      <c r="UOZ8"/>
      <c r="UPA8"/>
      <c r="UPB8"/>
      <c r="UPC8"/>
      <c r="UPD8"/>
      <c r="UPE8"/>
      <c r="UPF8"/>
      <c r="UPG8"/>
      <c r="UPH8"/>
      <c r="UPI8"/>
      <c r="UPJ8"/>
      <c r="UPK8"/>
      <c r="UPL8"/>
      <c r="UPM8"/>
      <c r="UPN8"/>
      <c r="UPO8"/>
      <c r="UPP8"/>
      <c r="UPQ8"/>
      <c r="UPR8"/>
      <c r="UPS8"/>
      <c r="UPT8"/>
      <c r="UPU8"/>
      <c r="UPV8"/>
      <c r="UPW8"/>
      <c r="UPX8"/>
      <c r="UPY8"/>
      <c r="UPZ8"/>
      <c r="UQA8"/>
      <c r="UQB8"/>
      <c r="UQC8"/>
      <c r="UQD8"/>
      <c r="UQE8"/>
      <c r="UQF8"/>
      <c r="UQG8"/>
      <c r="UQH8"/>
      <c r="UQI8"/>
      <c r="UQJ8"/>
      <c r="UQK8"/>
      <c r="UQL8"/>
      <c r="UQM8"/>
      <c r="UQN8"/>
      <c r="UQO8"/>
      <c r="UQP8"/>
      <c r="UQQ8"/>
      <c r="UQR8"/>
      <c r="UQS8"/>
      <c r="UQT8"/>
      <c r="UQU8"/>
      <c r="UQV8"/>
      <c r="UQW8"/>
      <c r="UQX8"/>
      <c r="UQY8"/>
      <c r="UQZ8"/>
      <c r="URA8"/>
      <c r="URB8"/>
      <c r="URC8"/>
      <c r="URD8"/>
      <c r="URE8"/>
      <c r="URF8"/>
      <c r="URG8"/>
      <c r="URH8"/>
      <c r="URI8"/>
      <c r="URJ8"/>
      <c r="URK8"/>
      <c r="URL8"/>
      <c r="URM8"/>
      <c r="URN8"/>
      <c r="URO8"/>
      <c r="URP8"/>
      <c r="URQ8"/>
      <c r="URR8"/>
      <c r="URS8"/>
      <c r="URT8"/>
      <c r="URU8"/>
      <c r="URV8"/>
      <c r="URW8"/>
      <c r="URX8"/>
      <c r="URY8"/>
      <c r="URZ8"/>
      <c r="USA8"/>
      <c r="USB8"/>
      <c r="USC8"/>
      <c r="USD8"/>
      <c r="USE8"/>
      <c r="USF8"/>
      <c r="USG8"/>
      <c r="USH8"/>
      <c r="USI8"/>
      <c r="USJ8"/>
      <c r="USK8"/>
      <c r="USL8"/>
      <c r="USM8"/>
      <c r="USN8"/>
      <c r="USO8"/>
      <c r="USP8"/>
      <c r="USQ8"/>
      <c r="USR8"/>
      <c r="USS8"/>
      <c r="UST8"/>
      <c r="USU8"/>
      <c r="USV8"/>
      <c r="USW8"/>
      <c r="USX8"/>
      <c r="USY8"/>
      <c r="USZ8"/>
      <c r="UTA8"/>
      <c r="UTB8"/>
      <c r="UTC8"/>
      <c r="UTD8"/>
      <c r="UTE8"/>
      <c r="UTF8"/>
      <c r="UTG8"/>
      <c r="UTH8"/>
      <c r="UTI8"/>
      <c r="UTJ8"/>
      <c r="UTK8"/>
      <c r="UTL8"/>
      <c r="UTM8"/>
      <c r="UTN8"/>
      <c r="UTO8"/>
      <c r="UTP8"/>
      <c r="UTQ8"/>
      <c r="UTR8"/>
      <c r="UTS8"/>
      <c r="UTT8"/>
      <c r="UTU8"/>
      <c r="UTV8"/>
      <c r="UTW8"/>
      <c r="UTX8"/>
      <c r="UTY8"/>
      <c r="UTZ8"/>
      <c r="UUA8"/>
      <c r="UUB8"/>
      <c r="UUC8"/>
      <c r="UUD8"/>
      <c r="UUE8"/>
      <c r="UUF8"/>
      <c r="UUG8"/>
      <c r="UUH8"/>
      <c r="UUI8"/>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c r="WWB8"/>
      <c r="WWC8"/>
      <c r="WWD8"/>
      <c r="WWE8"/>
      <c r="WWF8"/>
      <c r="WWG8"/>
      <c r="WWH8"/>
      <c r="WWI8"/>
      <c r="WWJ8"/>
      <c r="WWK8"/>
      <c r="WWL8"/>
      <c r="WWM8"/>
      <c r="WWN8"/>
      <c r="WWO8"/>
      <c r="WWP8"/>
      <c r="WWQ8"/>
      <c r="WWR8"/>
      <c r="WWS8"/>
      <c r="WWT8"/>
      <c r="WWU8"/>
      <c r="WWV8"/>
      <c r="WWW8"/>
      <c r="WWX8"/>
      <c r="WWY8"/>
      <c r="WWZ8"/>
      <c r="WXA8"/>
      <c r="WXB8"/>
      <c r="WXC8"/>
      <c r="WXD8"/>
      <c r="WXE8"/>
      <c r="WXF8"/>
      <c r="WXG8"/>
      <c r="WXH8"/>
      <c r="WXI8"/>
      <c r="WXJ8"/>
      <c r="WXK8"/>
      <c r="WXL8"/>
      <c r="WXM8"/>
      <c r="WXN8"/>
      <c r="WXO8"/>
      <c r="WXP8"/>
      <c r="WXQ8"/>
      <c r="WXR8"/>
      <c r="WXS8"/>
      <c r="WXT8"/>
      <c r="WXU8"/>
      <c r="WXV8"/>
      <c r="WXW8"/>
      <c r="WXX8"/>
      <c r="WXY8"/>
      <c r="WXZ8"/>
      <c r="WYA8"/>
      <c r="WYB8"/>
      <c r="WYC8"/>
      <c r="WYD8"/>
      <c r="WYE8"/>
      <c r="WYF8"/>
      <c r="WYG8"/>
      <c r="WYH8"/>
      <c r="WYI8"/>
      <c r="WYJ8"/>
      <c r="WYK8"/>
      <c r="WYL8"/>
      <c r="WYM8"/>
      <c r="WYN8"/>
      <c r="WYO8"/>
      <c r="WYP8"/>
      <c r="WYQ8"/>
      <c r="WYR8"/>
      <c r="WYS8"/>
      <c r="WYT8"/>
      <c r="WYU8"/>
      <c r="WYV8"/>
      <c r="WYW8"/>
      <c r="WYX8"/>
      <c r="WYY8"/>
      <c r="WYZ8"/>
      <c r="WZA8"/>
      <c r="WZB8"/>
      <c r="WZC8"/>
      <c r="WZD8"/>
      <c r="WZE8"/>
      <c r="WZF8"/>
      <c r="WZG8"/>
      <c r="WZH8"/>
      <c r="WZI8"/>
      <c r="WZJ8"/>
      <c r="WZK8"/>
      <c r="WZL8"/>
      <c r="WZM8"/>
      <c r="WZN8"/>
      <c r="WZO8"/>
      <c r="WZP8"/>
      <c r="WZQ8"/>
      <c r="WZR8"/>
      <c r="WZS8"/>
      <c r="WZT8"/>
      <c r="WZU8"/>
      <c r="WZV8"/>
      <c r="WZW8"/>
      <c r="WZX8"/>
      <c r="WZY8"/>
      <c r="WZZ8"/>
      <c r="XAA8"/>
      <c r="XAB8"/>
      <c r="XAC8"/>
      <c r="XAD8"/>
      <c r="XAE8"/>
      <c r="XAF8"/>
      <c r="XAG8"/>
      <c r="XAH8"/>
      <c r="XAI8"/>
      <c r="XAJ8"/>
      <c r="XAK8"/>
      <c r="XAL8"/>
      <c r="XAM8"/>
      <c r="XAN8"/>
      <c r="XAO8"/>
      <c r="XAP8"/>
      <c r="XAQ8"/>
      <c r="XAR8"/>
      <c r="XAS8"/>
      <c r="XAT8"/>
      <c r="XAU8"/>
      <c r="XAV8"/>
      <c r="XAW8"/>
      <c r="XAX8"/>
      <c r="XAY8"/>
      <c r="XAZ8"/>
      <c r="XBA8"/>
      <c r="XBB8"/>
      <c r="XBC8"/>
      <c r="XBD8"/>
      <c r="XBE8"/>
      <c r="XBF8"/>
      <c r="XBG8"/>
      <c r="XBH8"/>
      <c r="XBI8"/>
      <c r="XBJ8"/>
      <c r="XBK8"/>
      <c r="XBL8"/>
      <c r="XBM8"/>
      <c r="XBN8"/>
      <c r="XBO8"/>
      <c r="XBP8"/>
      <c r="XBQ8"/>
      <c r="XBR8"/>
      <c r="XBS8"/>
      <c r="XBT8"/>
      <c r="XBU8"/>
      <c r="XBV8"/>
      <c r="XBW8"/>
      <c r="XBX8"/>
      <c r="XBY8"/>
      <c r="XBZ8"/>
      <c r="XCA8"/>
      <c r="XCB8"/>
      <c r="XCC8"/>
      <c r="XCD8"/>
      <c r="XCE8"/>
      <c r="XCF8"/>
      <c r="XCG8"/>
      <c r="XCH8"/>
      <c r="XCI8"/>
      <c r="XCJ8"/>
      <c r="XCK8"/>
      <c r="XCL8"/>
      <c r="XCM8"/>
      <c r="XCN8"/>
      <c r="XCO8"/>
      <c r="XCP8"/>
      <c r="XCQ8"/>
      <c r="XCR8"/>
      <c r="XCS8"/>
      <c r="XCT8"/>
      <c r="XCU8"/>
      <c r="XCV8"/>
      <c r="XCW8"/>
      <c r="XCX8"/>
      <c r="XCY8"/>
      <c r="XCZ8"/>
      <c r="XDA8"/>
      <c r="XDB8"/>
      <c r="XDC8"/>
      <c r="XDD8"/>
      <c r="XDE8"/>
      <c r="XDF8"/>
      <c r="XDG8"/>
      <c r="XDH8"/>
      <c r="XDI8"/>
      <c r="XDJ8"/>
      <c r="XDK8"/>
      <c r="XDL8"/>
      <c r="XDM8"/>
      <c r="XDN8"/>
      <c r="XDO8"/>
      <c r="XDP8"/>
      <c r="XDQ8"/>
      <c r="XDR8"/>
      <c r="XDS8"/>
      <c r="XDT8"/>
      <c r="XDU8"/>
      <c r="XDV8"/>
      <c r="XDW8"/>
      <c r="XDX8"/>
      <c r="XDY8"/>
      <c r="XDZ8"/>
      <c r="XEA8"/>
      <c r="XEB8"/>
      <c r="XEC8"/>
      <c r="XED8"/>
      <c r="XEE8"/>
      <c r="XEF8"/>
      <c r="XEG8"/>
      <c r="XEH8"/>
      <c r="XEI8"/>
      <c r="XEJ8"/>
      <c r="XEK8"/>
      <c r="XEL8"/>
      <c r="XEM8"/>
      <c r="XEN8"/>
      <c r="XEO8"/>
      <c r="XEP8"/>
      <c r="XEQ8"/>
      <c r="XER8"/>
      <c r="XES8"/>
      <c r="XET8"/>
      <c r="XEU8"/>
      <c r="XEV8"/>
    </row>
    <row r="9" spans="1:16376" s="9" customFormat="1" ht="45" customHeight="1" x14ac:dyDescent="0.25">
      <c r="A9" s="231" t="s">
        <v>223</v>
      </c>
      <c r="B9" s="232"/>
      <c r="C9" s="232"/>
      <c r="D9" s="242" t="s">
        <v>313</v>
      </c>
      <c r="E9" s="243"/>
      <c r="F9" s="244"/>
      <c r="G9" s="234"/>
      <c r="H9" s="244"/>
      <c r="I9" s="244"/>
      <c r="J9" s="235" t="e">
        <f>SUM(J10:J16)</f>
        <v>#REF!</v>
      </c>
      <c r="K9" s="236" t="e">
        <f>SUM(K10:K16)</f>
        <v>#REF!</v>
      </c>
    </row>
    <row r="10" spans="1:16376" s="2" customFormat="1" ht="39.950000000000003" customHeight="1" x14ac:dyDescent="0.25">
      <c r="A10" s="246" t="s">
        <v>28</v>
      </c>
      <c r="B10" s="262">
        <v>83338</v>
      </c>
      <c r="C10" s="262" t="s">
        <v>293</v>
      </c>
      <c r="D10" s="263" t="s">
        <v>206</v>
      </c>
      <c r="E10" s="262" t="s">
        <v>10</v>
      </c>
      <c r="F10" s="264" t="e">
        <f>#REF!</f>
        <v>#REF!</v>
      </c>
      <c r="G10" s="283" t="s">
        <v>37</v>
      </c>
      <c r="H10" s="266">
        <v>2.21</v>
      </c>
      <c r="I10" s="266">
        <f>ROUND(H10*1.2423,2)</f>
        <v>2.75</v>
      </c>
      <c r="J10" s="267" t="e">
        <f>ROUND(F10*H10,2)</f>
        <v>#REF!</v>
      </c>
      <c r="K10" s="259" t="e">
        <f>ROUND(F10*I10,2)</f>
        <v>#REF!</v>
      </c>
      <c r="L10"/>
      <c r="M10" s="176"/>
      <c r="N10" s="176"/>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row>
    <row r="11" spans="1:16376" s="2" customFormat="1" ht="39.950000000000003" customHeight="1" x14ac:dyDescent="0.25">
      <c r="A11" s="246" t="s">
        <v>29</v>
      </c>
      <c r="B11" s="262" t="s">
        <v>48</v>
      </c>
      <c r="C11" s="262" t="s">
        <v>299</v>
      </c>
      <c r="D11" s="263" t="s">
        <v>314</v>
      </c>
      <c r="E11" s="262" t="s">
        <v>10</v>
      </c>
      <c r="F11" s="264" t="e">
        <f>#REF!</f>
        <v>#REF!</v>
      </c>
      <c r="G11" s="283" t="s">
        <v>49</v>
      </c>
      <c r="H11" s="264">
        <v>83.46</v>
      </c>
      <c r="I11" s="266">
        <f>ROUND(H11*1.2423,2)</f>
        <v>103.68</v>
      </c>
      <c r="J11" s="267" t="e">
        <f>ROUND(F11*H11,2)</f>
        <v>#REF!</v>
      </c>
      <c r="K11" s="259" t="e">
        <f>ROUND(F11*I11,2)</f>
        <v>#REF!</v>
      </c>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c r="XEU11"/>
      <c r="XEV11"/>
    </row>
    <row r="12" spans="1:16376" ht="39.950000000000003" customHeight="1" x14ac:dyDescent="0.25">
      <c r="A12" s="246" t="s">
        <v>30</v>
      </c>
      <c r="B12" s="262" t="s">
        <v>309</v>
      </c>
      <c r="C12" s="262" t="s">
        <v>299</v>
      </c>
      <c r="D12" s="263" t="s">
        <v>17</v>
      </c>
      <c r="E12" s="262" t="s">
        <v>9</v>
      </c>
      <c r="F12" s="264" t="e">
        <f>#REF!*0.1</f>
        <v>#REF!</v>
      </c>
      <c r="G12" s="283" t="s">
        <v>38</v>
      </c>
      <c r="H12" s="266">
        <v>7.89</v>
      </c>
      <c r="I12" s="266">
        <f t="shared" ref="I12:I27" si="0">ROUND(H12*1.2423,2)</f>
        <v>9.8000000000000007</v>
      </c>
      <c r="J12" s="267" t="e">
        <f t="shared" ref="J12:J27" si="1">ROUND(F12*H12,2)</f>
        <v>#REF!</v>
      </c>
      <c r="K12" s="259" t="e">
        <f t="shared" ref="K12:K27" si="2">ROUND(F12*I12,2)</f>
        <v>#REF!</v>
      </c>
    </row>
    <row r="13" spans="1:16376" ht="39.950000000000003" customHeight="1" x14ac:dyDescent="0.25">
      <c r="A13" s="246" t="s">
        <v>31</v>
      </c>
      <c r="B13" s="262" t="s">
        <v>19</v>
      </c>
      <c r="C13" s="262" t="s">
        <v>311</v>
      </c>
      <c r="D13" s="263" t="s">
        <v>35</v>
      </c>
      <c r="E13" s="262" t="s">
        <v>9</v>
      </c>
      <c r="F13" s="264" t="e">
        <f>#REF!</f>
        <v>#REF!</v>
      </c>
      <c r="G13" s="283" t="s">
        <v>39</v>
      </c>
      <c r="H13" s="266">
        <v>12.11</v>
      </c>
      <c r="I13" s="266">
        <f t="shared" si="0"/>
        <v>15.04</v>
      </c>
      <c r="J13" s="267" t="e">
        <f t="shared" si="1"/>
        <v>#REF!</v>
      </c>
      <c r="K13" s="259" t="e">
        <f t="shared" si="2"/>
        <v>#REF!</v>
      </c>
    </row>
    <row r="14" spans="1:16376" ht="39.950000000000003" customHeight="1" x14ac:dyDescent="0.25">
      <c r="A14" s="246" t="s">
        <v>32</v>
      </c>
      <c r="B14" s="262" t="s">
        <v>16</v>
      </c>
      <c r="C14" s="262" t="s">
        <v>311</v>
      </c>
      <c r="D14" s="263" t="s">
        <v>15</v>
      </c>
      <c r="E14" s="262" t="s">
        <v>8</v>
      </c>
      <c r="F14" s="264" t="e">
        <f>F13/3</f>
        <v>#REF!</v>
      </c>
      <c r="G14" s="283" t="s">
        <v>40</v>
      </c>
      <c r="H14" s="266">
        <v>1.71</v>
      </c>
      <c r="I14" s="266">
        <f>ROUND(H14*1.2423,2)</f>
        <v>2.12</v>
      </c>
      <c r="J14" s="267" t="e">
        <f t="shared" si="1"/>
        <v>#REF!</v>
      </c>
      <c r="K14" s="259" t="e">
        <f t="shared" si="2"/>
        <v>#REF!</v>
      </c>
    </row>
    <row r="15" spans="1:16376" ht="51.75" customHeight="1" x14ac:dyDescent="0.25">
      <c r="A15" s="246" t="s">
        <v>33</v>
      </c>
      <c r="B15" s="262" t="s">
        <v>315</v>
      </c>
      <c r="C15" s="262" t="s">
        <v>311</v>
      </c>
      <c r="D15" s="263" t="s">
        <v>316</v>
      </c>
      <c r="E15" s="262" t="s">
        <v>10</v>
      </c>
      <c r="F15" s="264" t="e">
        <f>((F13*0.05+F12*0.09+F10)*1.3)/2</f>
        <v>#REF!</v>
      </c>
      <c r="G15" s="265" t="s">
        <v>41</v>
      </c>
      <c r="H15" s="266">
        <v>1.72</v>
      </c>
      <c r="I15" s="266">
        <f t="shared" si="0"/>
        <v>2.14</v>
      </c>
      <c r="J15" s="267" t="e">
        <f t="shared" si="1"/>
        <v>#REF!</v>
      </c>
      <c r="K15" s="259" t="e">
        <f t="shared" si="2"/>
        <v>#REF!</v>
      </c>
    </row>
    <row r="16" spans="1:16376" ht="46.5" customHeight="1" x14ac:dyDescent="0.25">
      <c r="A16" s="246" t="s">
        <v>34</v>
      </c>
      <c r="B16" s="262">
        <v>97914</v>
      </c>
      <c r="C16" s="262" t="s">
        <v>293</v>
      </c>
      <c r="D16" s="263" t="s">
        <v>301</v>
      </c>
      <c r="E16" s="262" t="s">
        <v>18</v>
      </c>
      <c r="F16" s="264" t="e">
        <f>F11*10</f>
        <v>#REF!</v>
      </c>
      <c r="G16" s="265" t="s">
        <v>68</v>
      </c>
      <c r="H16" s="266">
        <v>1.67</v>
      </c>
      <c r="I16" s="266">
        <f t="shared" si="0"/>
        <v>2.0699999999999998</v>
      </c>
      <c r="J16" s="267" t="e">
        <f t="shared" si="1"/>
        <v>#REF!</v>
      </c>
      <c r="K16" s="259" t="e">
        <f>ROUND(F16*I16,2)</f>
        <v>#REF!</v>
      </c>
    </row>
    <row r="17" spans="1:16376" s="9" customFormat="1" ht="45" customHeight="1" x14ac:dyDescent="0.25">
      <c r="A17" s="231" t="s">
        <v>224</v>
      </c>
      <c r="B17" s="232"/>
      <c r="C17" s="232"/>
      <c r="D17" s="242" t="s">
        <v>24</v>
      </c>
      <c r="E17" s="234"/>
      <c r="F17" s="244"/>
      <c r="G17" s="244"/>
      <c r="H17" s="244"/>
      <c r="I17" s="244"/>
      <c r="J17" s="235" t="e">
        <f>SUM(J18:J27)</f>
        <v>#REF!</v>
      </c>
      <c r="K17" s="236" t="e">
        <f>SUM(K18:K27)</f>
        <v>#REF!</v>
      </c>
    </row>
    <row r="18" spans="1:16376" ht="39.950000000000003" customHeight="1" x14ac:dyDescent="0.25">
      <c r="A18" s="246" t="s">
        <v>55</v>
      </c>
      <c r="B18" s="262" t="s">
        <v>52</v>
      </c>
      <c r="C18" s="262" t="s">
        <v>299</v>
      </c>
      <c r="D18" s="263" t="s">
        <v>14</v>
      </c>
      <c r="E18" s="262" t="s">
        <v>10</v>
      </c>
      <c r="F18" s="264" t="e">
        <f>#REF!*0.2</f>
        <v>#REF!</v>
      </c>
      <c r="G18" s="265" t="s">
        <v>44</v>
      </c>
      <c r="H18" s="266">
        <v>10.46</v>
      </c>
      <c r="I18" s="266">
        <f t="shared" si="0"/>
        <v>12.99</v>
      </c>
      <c r="J18" s="267" t="e">
        <f t="shared" si="1"/>
        <v>#REF!</v>
      </c>
      <c r="K18" s="259" t="e">
        <f t="shared" si="2"/>
        <v>#REF!</v>
      </c>
    </row>
    <row r="19" spans="1:16376" ht="39.950000000000003" customHeight="1" x14ac:dyDescent="0.25">
      <c r="A19" s="246" t="s">
        <v>56</v>
      </c>
      <c r="B19" s="262">
        <v>96399</v>
      </c>
      <c r="C19" s="262" t="s">
        <v>293</v>
      </c>
      <c r="D19" s="263" t="s">
        <v>20</v>
      </c>
      <c r="E19" s="262" t="s">
        <v>10</v>
      </c>
      <c r="F19" s="264" t="e">
        <f>#REF!*0.4</f>
        <v>#REF!</v>
      </c>
      <c r="G19" s="265" t="s">
        <v>43</v>
      </c>
      <c r="H19" s="266">
        <v>91</v>
      </c>
      <c r="I19" s="266">
        <f t="shared" si="0"/>
        <v>113.05</v>
      </c>
      <c r="J19" s="267" t="e">
        <f t="shared" si="1"/>
        <v>#REF!</v>
      </c>
      <c r="K19" s="259" t="e">
        <f t="shared" si="2"/>
        <v>#REF!</v>
      </c>
    </row>
    <row r="20" spans="1:16376" s="2" customFormat="1" ht="39.950000000000003" customHeight="1" x14ac:dyDescent="0.25">
      <c r="A20" s="246" t="s">
        <v>57</v>
      </c>
      <c r="B20" s="268">
        <v>96396</v>
      </c>
      <c r="C20" s="262" t="s">
        <v>229</v>
      </c>
      <c r="D20" s="263" t="s">
        <v>21</v>
      </c>
      <c r="E20" s="262" t="s">
        <v>10</v>
      </c>
      <c r="F20" s="264" t="e">
        <f>#REF!*0.35</f>
        <v>#REF!</v>
      </c>
      <c r="G20" s="265" t="s">
        <v>42</v>
      </c>
      <c r="H20" s="282">
        <v>125.58</v>
      </c>
      <c r="I20" s="266">
        <f t="shared" si="0"/>
        <v>156.01</v>
      </c>
      <c r="J20" s="267" t="e">
        <f t="shared" si="1"/>
        <v>#REF!</v>
      </c>
      <c r="K20" s="259" t="e">
        <f t="shared" si="2"/>
        <v>#REF!</v>
      </c>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row>
    <row r="21" spans="1:16376" s="2" customFormat="1" ht="39.950000000000003" customHeight="1" x14ac:dyDescent="0.25">
      <c r="A21" s="246" t="s">
        <v>277</v>
      </c>
      <c r="B21" s="268">
        <v>95875</v>
      </c>
      <c r="C21" s="262" t="s">
        <v>293</v>
      </c>
      <c r="D21" s="263" t="s">
        <v>302</v>
      </c>
      <c r="E21" s="262" t="s">
        <v>18</v>
      </c>
      <c r="F21" s="264" t="e">
        <f>#REF!+#REF!</f>
        <v>#REF!</v>
      </c>
      <c r="G21" s="265" t="s">
        <v>51</v>
      </c>
      <c r="H21" s="266">
        <v>1.37</v>
      </c>
      <c r="I21" s="266">
        <f t="shared" si="0"/>
        <v>1.7</v>
      </c>
      <c r="J21" s="267" t="e">
        <f t="shared" si="1"/>
        <v>#REF!</v>
      </c>
      <c r="K21" s="259" t="e">
        <f>ROUND(F21*I21,2)</f>
        <v>#REF!</v>
      </c>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row>
    <row r="22" spans="1:16376" s="2" customFormat="1" ht="39.950000000000003" customHeight="1" x14ac:dyDescent="0.25">
      <c r="A22" s="246" t="s">
        <v>278</v>
      </c>
      <c r="B22" s="268">
        <v>93590</v>
      </c>
      <c r="C22" s="262" t="s">
        <v>293</v>
      </c>
      <c r="D22" s="263" t="s">
        <v>303</v>
      </c>
      <c r="E22" s="262" t="s">
        <v>18</v>
      </c>
      <c r="F22" s="264" t="e">
        <f>#REF!+#REF!</f>
        <v>#REF!</v>
      </c>
      <c r="G22" s="265" t="s">
        <v>51</v>
      </c>
      <c r="H22" s="266">
        <v>0.54</v>
      </c>
      <c r="I22" s="266">
        <f t="shared" si="0"/>
        <v>0.67</v>
      </c>
      <c r="J22" s="267" t="e">
        <f t="shared" si="1"/>
        <v>#REF!</v>
      </c>
      <c r="K22" s="259" t="e">
        <f>ROUND(F22*I22,2)</f>
        <v>#REF!</v>
      </c>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c r="XEF22"/>
      <c r="XEG22"/>
      <c r="XEH22"/>
      <c r="XEI22"/>
      <c r="XEJ22"/>
      <c r="XEK22"/>
      <c r="XEL22"/>
      <c r="XEM22"/>
      <c r="XEN22"/>
      <c r="XEO22"/>
      <c r="XEP22"/>
      <c r="XEQ22"/>
      <c r="XER22"/>
      <c r="XES22"/>
      <c r="XET22"/>
      <c r="XEU22"/>
      <c r="XEV22"/>
    </row>
    <row r="23" spans="1:16376" s="2" customFormat="1" ht="39.950000000000003" customHeight="1" x14ac:dyDescent="0.25">
      <c r="A23" s="246" t="s">
        <v>279</v>
      </c>
      <c r="B23" s="268">
        <v>96401</v>
      </c>
      <c r="C23" s="262" t="s">
        <v>293</v>
      </c>
      <c r="D23" s="263" t="s">
        <v>292</v>
      </c>
      <c r="E23" s="268" t="s">
        <v>9</v>
      </c>
      <c r="F23" s="264" t="e">
        <f>#REF!</f>
        <v>#REF!</v>
      </c>
      <c r="G23" s="265" t="s">
        <v>46</v>
      </c>
      <c r="H23" s="282">
        <v>6.31</v>
      </c>
      <c r="I23" s="266">
        <f t="shared" si="0"/>
        <v>7.84</v>
      </c>
      <c r="J23" s="267" t="e">
        <f t="shared" si="1"/>
        <v>#REF!</v>
      </c>
      <c r="K23" s="259" t="e">
        <f t="shared" si="2"/>
        <v>#REF!</v>
      </c>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row>
    <row r="24" spans="1:16376" s="2" customFormat="1" ht="39.950000000000003" customHeight="1" x14ac:dyDescent="0.25">
      <c r="A24" s="246" t="s">
        <v>280</v>
      </c>
      <c r="B24" s="268">
        <v>96402</v>
      </c>
      <c r="C24" s="262" t="s">
        <v>293</v>
      </c>
      <c r="D24" s="263" t="s">
        <v>294</v>
      </c>
      <c r="E24" s="268" t="s">
        <v>9</v>
      </c>
      <c r="F24" s="264" t="e">
        <f>#REF!</f>
        <v>#REF!</v>
      </c>
      <c r="G24" s="283" t="s">
        <v>45</v>
      </c>
      <c r="H24" s="282">
        <v>1.68</v>
      </c>
      <c r="I24" s="266">
        <f t="shared" si="0"/>
        <v>2.09</v>
      </c>
      <c r="J24" s="267" t="e">
        <f t="shared" si="1"/>
        <v>#REF!</v>
      </c>
      <c r="K24" s="259" t="e">
        <f t="shared" si="2"/>
        <v>#REF!</v>
      </c>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row>
    <row r="25" spans="1:16376" s="2" customFormat="1" ht="63" customHeight="1" x14ac:dyDescent="0.25">
      <c r="A25" s="246" t="s">
        <v>281</v>
      </c>
      <c r="B25" s="268" t="s">
        <v>296</v>
      </c>
      <c r="C25" s="262" t="s">
        <v>293</v>
      </c>
      <c r="D25" s="263" t="s">
        <v>295</v>
      </c>
      <c r="E25" s="262" t="s">
        <v>10</v>
      </c>
      <c r="F25" s="284" t="e">
        <f>#REF!*0.03</f>
        <v>#REF!</v>
      </c>
      <c r="G25" s="265" t="s">
        <v>357</v>
      </c>
      <c r="H25" s="282">
        <v>948.9</v>
      </c>
      <c r="I25" s="266">
        <f t="shared" si="0"/>
        <v>1178.82</v>
      </c>
      <c r="J25" s="267" t="e">
        <f t="shared" si="1"/>
        <v>#REF!</v>
      </c>
      <c r="K25" s="259" t="e">
        <f t="shared" si="2"/>
        <v>#REF!</v>
      </c>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row>
    <row r="26" spans="1:16376" s="2" customFormat="1" ht="62.25" customHeight="1" x14ac:dyDescent="0.25">
      <c r="A26" s="246" t="s">
        <v>282</v>
      </c>
      <c r="B26" s="268" t="s">
        <v>211</v>
      </c>
      <c r="C26" s="262" t="s">
        <v>298</v>
      </c>
      <c r="D26" s="263" t="s">
        <v>297</v>
      </c>
      <c r="E26" s="262" t="s">
        <v>10</v>
      </c>
      <c r="F26" s="284" t="e">
        <f>#REF!*0.03</f>
        <v>#REF!</v>
      </c>
      <c r="G26" s="265" t="s">
        <v>357</v>
      </c>
      <c r="H26" s="282">
        <v>1083.03</v>
      </c>
      <c r="I26" s="266">
        <f t="shared" si="0"/>
        <v>1345.45</v>
      </c>
      <c r="J26" s="267" t="e">
        <f t="shared" si="1"/>
        <v>#REF!</v>
      </c>
      <c r="K26" s="259" t="e">
        <f t="shared" si="2"/>
        <v>#REF!</v>
      </c>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c r="XED26"/>
      <c r="XEE26"/>
      <c r="XEF26"/>
      <c r="XEG26"/>
      <c r="XEH26"/>
      <c r="XEI26"/>
      <c r="XEJ26"/>
      <c r="XEK26"/>
      <c r="XEL26"/>
      <c r="XEM26"/>
      <c r="XEN26"/>
      <c r="XEO26"/>
      <c r="XEP26"/>
      <c r="XEQ26"/>
      <c r="XER26"/>
      <c r="XES26"/>
      <c r="XET26"/>
      <c r="XEU26"/>
      <c r="XEV26"/>
    </row>
    <row r="27" spans="1:16376" s="2" customFormat="1" ht="39.950000000000003" customHeight="1" x14ac:dyDescent="0.25">
      <c r="A27" s="246" t="s">
        <v>283</v>
      </c>
      <c r="B27" s="268" t="s">
        <v>211</v>
      </c>
      <c r="C27" s="262" t="s">
        <v>298</v>
      </c>
      <c r="D27" s="263" t="s">
        <v>210</v>
      </c>
      <c r="E27" s="268" t="s">
        <v>10</v>
      </c>
      <c r="F27" s="284">
        <v>400</v>
      </c>
      <c r="G27" s="265" t="s">
        <v>221</v>
      </c>
      <c r="H27" s="282">
        <v>1083.03</v>
      </c>
      <c r="I27" s="266">
        <f t="shared" si="0"/>
        <v>1345.45</v>
      </c>
      <c r="J27" s="267">
        <f t="shared" si="1"/>
        <v>433212</v>
      </c>
      <c r="K27" s="259">
        <f t="shared" si="2"/>
        <v>538180</v>
      </c>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row>
    <row r="28" spans="1:16376" ht="45" customHeight="1" x14ac:dyDescent="0.25">
      <c r="A28" s="231" t="s">
        <v>225</v>
      </c>
      <c r="B28" s="232"/>
      <c r="C28" s="232"/>
      <c r="D28" s="242" t="s">
        <v>54</v>
      </c>
      <c r="E28" s="234"/>
      <c r="F28" s="244"/>
      <c r="G28" s="244"/>
      <c r="H28" s="244"/>
      <c r="I28" s="244"/>
      <c r="J28" s="235" t="e">
        <f>SUM(J29:J31)</f>
        <v>#REF!</v>
      </c>
      <c r="K28" s="236" t="e">
        <f>SUM(K29:K31)</f>
        <v>#REF!</v>
      </c>
    </row>
    <row r="29" spans="1:16376" ht="39.950000000000003" customHeight="1" x14ac:dyDescent="0.25">
      <c r="A29" s="246" t="s">
        <v>184</v>
      </c>
      <c r="B29" s="262">
        <v>4915678</v>
      </c>
      <c r="C29" s="262" t="s">
        <v>300</v>
      </c>
      <c r="D29" s="263" t="s">
        <v>218</v>
      </c>
      <c r="E29" s="262" t="s">
        <v>10</v>
      </c>
      <c r="F29" s="264" t="e">
        <f>#REF!</f>
        <v>#REF!</v>
      </c>
      <c r="G29" s="265" t="s">
        <v>58</v>
      </c>
      <c r="H29" s="266">
        <v>296.92</v>
      </c>
      <c r="I29" s="266">
        <f t="shared" ref="I29:I31" si="3">ROUND(H29*1.2423,2)</f>
        <v>368.86</v>
      </c>
      <c r="J29" s="267" t="e">
        <f t="shared" ref="J29:J31" si="4">ROUND(F29*H29,2)</f>
        <v>#REF!</v>
      </c>
      <c r="K29" s="259" t="e">
        <f t="shared" ref="K29:K31" si="5">ROUND(F29*I29,2)</f>
        <v>#REF!</v>
      </c>
    </row>
    <row r="30" spans="1:16376" ht="39.950000000000003" customHeight="1" x14ac:dyDescent="0.25">
      <c r="A30" s="246" t="s">
        <v>185</v>
      </c>
      <c r="B30" s="262" t="s">
        <v>214</v>
      </c>
      <c r="C30" s="262" t="s">
        <v>299</v>
      </c>
      <c r="D30" s="263" t="s">
        <v>217</v>
      </c>
      <c r="E30" s="262" t="s">
        <v>10</v>
      </c>
      <c r="F30" s="264" t="e">
        <f>F29</f>
        <v>#REF!</v>
      </c>
      <c r="G30" s="265" t="s">
        <v>58</v>
      </c>
      <c r="H30" s="266">
        <v>567.97</v>
      </c>
      <c r="I30" s="266">
        <f t="shared" si="3"/>
        <v>705.59</v>
      </c>
      <c r="J30" s="267" t="e">
        <f t="shared" si="4"/>
        <v>#REF!</v>
      </c>
      <c r="K30" s="259" t="e">
        <f t="shared" si="5"/>
        <v>#REF!</v>
      </c>
    </row>
    <row r="31" spans="1:16376" ht="39.950000000000003" customHeight="1" x14ac:dyDescent="0.25">
      <c r="A31" s="246" t="s">
        <v>187</v>
      </c>
      <c r="B31" s="262">
        <v>41903</v>
      </c>
      <c r="C31" s="262" t="s">
        <v>293</v>
      </c>
      <c r="D31" s="263" t="s">
        <v>215</v>
      </c>
      <c r="E31" s="262" t="s">
        <v>216</v>
      </c>
      <c r="F31" s="264" t="e">
        <f>F30/0.1</f>
        <v>#REF!</v>
      </c>
      <c r="G31" s="265" t="s">
        <v>47</v>
      </c>
      <c r="H31" s="266">
        <v>2.31</v>
      </c>
      <c r="I31" s="266">
        <f t="shared" si="3"/>
        <v>2.87</v>
      </c>
      <c r="J31" s="267" t="e">
        <f t="shared" si="4"/>
        <v>#REF!</v>
      </c>
      <c r="K31" s="259" t="e">
        <f t="shared" si="5"/>
        <v>#REF!</v>
      </c>
    </row>
    <row r="32" spans="1:16376" ht="45" customHeight="1" x14ac:dyDescent="0.25">
      <c r="A32" s="231" t="s">
        <v>226</v>
      </c>
      <c r="B32" s="232"/>
      <c r="C32" s="232"/>
      <c r="D32" s="242" t="s">
        <v>183</v>
      </c>
      <c r="E32" s="234"/>
      <c r="F32" s="244"/>
      <c r="G32" s="244"/>
      <c r="H32" s="244"/>
      <c r="I32" s="244"/>
      <c r="J32" s="235">
        <f>SUM(J33:J35)</f>
        <v>282605.40000000002</v>
      </c>
      <c r="K32" s="236">
        <f>SUM(K33:K35)</f>
        <v>351073.8</v>
      </c>
    </row>
    <row r="33" spans="1:11" ht="39.950000000000003" customHeight="1" x14ac:dyDescent="0.25">
      <c r="A33" s="246" t="s">
        <v>189</v>
      </c>
      <c r="B33" s="262" t="s">
        <v>305</v>
      </c>
      <c r="C33" s="262" t="s">
        <v>298</v>
      </c>
      <c r="D33" s="263" t="s">
        <v>304</v>
      </c>
      <c r="E33" s="262" t="s">
        <v>8</v>
      </c>
      <c r="F33" s="264">
        <f>30*18</f>
        <v>540</v>
      </c>
      <c r="G33" s="265" t="s">
        <v>198</v>
      </c>
      <c r="H33" s="266">
        <v>206.53</v>
      </c>
      <c r="I33" s="266">
        <f t="shared" ref="I33:I35" si="6">ROUND(H33*1.2423,2)</f>
        <v>256.57</v>
      </c>
      <c r="J33" s="267">
        <f t="shared" ref="J33:J35" si="7">ROUND(F33*H33,2)</f>
        <v>111526.2</v>
      </c>
      <c r="K33" s="259">
        <f t="shared" ref="K33:K35" si="8">ROUND(F33*I33,2)</f>
        <v>138547.79999999999</v>
      </c>
    </row>
    <row r="34" spans="1:11" ht="39.950000000000003" customHeight="1" x14ac:dyDescent="0.25">
      <c r="A34" s="246" t="s">
        <v>190</v>
      </c>
      <c r="B34" s="262" t="s">
        <v>306</v>
      </c>
      <c r="C34" s="262" t="s">
        <v>298</v>
      </c>
      <c r="D34" s="263" t="s">
        <v>186</v>
      </c>
      <c r="E34" s="262" t="s">
        <v>8</v>
      </c>
      <c r="F34" s="264">
        <f>200*18</f>
        <v>3600</v>
      </c>
      <c r="G34" s="265" t="s">
        <v>199</v>
      </c>
      <c r="H34" s="266">
        <v>44.78</v>
      </c>
      <c r="I34" s="266">
        <f t="shared" si="6"/>
        <v>55.63</v>
      </c>
      <c r="J34" s="267">
        <f t="shared" si="7"/>
        <v>161208</v>
      </c>
      <c r="K34" s="259">
        <f t="shared" si="8"/>
        <v>200268</v>
      </c>
    </row>
    <row r="35" spans="1:11" ht="39.950000000000003" customHeight="1" x14ac:dyDescent="0.25">
      <c r="A35" s="246" t="s">
        <v>191</v>
      </c>
      <c r="B35" s="262" t="s">
        <v>307</v>
      </c>
      <c r="C35" s="262" t="s">
        <v>308</v>
      </c>
      <c r="D35" s="263" t="s">
        <v>188</v>
      </c>
      <c r="E35" s="262" t="s">
        <v>9</v>
      </c>
      <c r="F35" s="264">
        <f>30*18*2</f>
        <v>1080</v>
      </c>
      <c r="G35" s="265" t="s">
        <v>197</v>
      </c>
      <c r="H35" s="266">
        <v>9.14</v>
      </c>
      <c r="I35" s="266">
        <f t="shared" si="6"/>
        <v>11.35</v>
      </c>
      <c r="J35" s="267">
        <f t="shared" si="7"/>
        <v>9871.2000000000007</v>
      </c>
      <c r="K35" s="259">
        <f t="shared" si="8"/>
        <v>12258</v>
      </c>
    </row>
    <row r="36" spans="1:11" ht="39.950000000000003" customHeight="1" x14ac:dyDescent="0.25">
      <c r="A36" s="231" t="s">
        <v>227</v>
      </c>
      <c r="B36" s="232"/>
      <c r="C36" s="232"/>
      <c r="D36" s="242" t="s">
        <v>276</v>
      </c>
      <c r="E36" s="234"/>
      <c r="F36" s="244"/>
      <c r="G36" s="244"/>
      <c r="H36" s="244"/>
      <c r="I36" s="244"/>
      <c r="J36" s="235" t="e">
        <f>SUM(J37:J50)</f>
        <v>#REF!</v>
      </c>
      <c r="K36" s="236" t="e">
        <f>SUM(K37:K50)</f>
        <v>#REF!</v>
      </c>
    </row>
    <row r="37" spans="1:11" ht="39.950000000000003" customHeight="1" x14ac:dyDescent="0.25">
      <c r="A37" s="246" t="s">
        <v>194</v>
      </c>
      <c r="B37" s="262" t="s">
        <v>341</v>
      </c>
      <c r="C37" s="262" t="s">
        <v>299</v>
      </c>
      <c r="D37" s="263" t="s">
        <v>327</v>
      </c>
      <c r="E37" s="262" t="s">
        <v>355</v>
      </c>
      <c r="F37" s="264" t="e">
        <f>#REF!</f>
        <v>#REF!</v>
      </c>
      <c r="G37" s="265" t="e">
        <f>#REF!</f>
        <v>#REF!</v>
      </c>
      <c r="H37" s="266">
        <v>23.52</v>
      </c>
      <c r="I37" s="266">
        <f t="shared" ref="I37:I50" si="9">ROUND(H37*1.2423,2)</f>
        <v>29.22</v>
      </c>
      <c r="J37" s="267" t="e">
        <f t="shared" ref="J37:J50" si="10">ROUND(F37*H37,2)</f>
        <v>#REF!</v>
      </c>
      <c r="K37" s="259" t="e">
        <f t="shared" ref="K37:K50" si="11">ROUND(F37*I37,2)</f>
        <v>#REF!</v>
      </c>
    </row>
    <row r="38" spans="1:11" ht="39.950000000000003" customHeight="1" x14ac:dyDescent="0.25">
      <c r="A38" s="246" t="s">
        <v>195</v>
      </c>
      <c r="B38" s="262" t="s">
        <v>342</v>
      </c>
      <c r="C38" s="262" t="s">
        <v>299</v>
      </c>
      <c r="D38" s="263" t="s">
        <v>328</v>
      </c>
      <c r="E38" s="262" t="s">
        <v>355</v>
      </c>
      <c r="F38" s="264" t="e">
        <f>#REF!</f>
        <v>#REF!</v>
      </c>
      <c r="G38" s="265" t="e">
        <f>#REF!</f>
        <v>#REF!</v>
      </c>
      <c r="H38" s="266">
        <v>13.69</v>
      </c>
      <c r="I38" s="266">
        <f t="shared" si="9"/>
        <v>17.010000000000002</v>
      </c>
      <c r="J38" s="267" t="e">
        <f t="shared" si="10"/>
        <v>#REF!</v>
      </c>
      <c r="K38" s="259" t="e">
        <f t="shared" si="11"/>
        <v>#REF!</v>
      </c>
    </row>
    <row r="39" spans="1:11" ht="39.950000000000003" customHeight="1" x14ac:dyDescent="0.25">
      <c r="A39" s="246" t="s">
        <v>196</v>
      </c>
      <c r="B39" s="262" t="s">
        <v>343</v>
      </c>
      <c r="C39" s="262" t="s">
        <v>299</v>
      </c>
      <c r="D39" s="263" t="s">
        <v>329</v>
      </c>
      <c r="E39" s="262" t="s">
        <v>8</v>
      </c>
      <c r="F39" s="264" t="e">
        <f>#REF!</f>
        <v>#REF!</v>
      </c>
      <c r="G39" s="265" t="e">
        <f>#REF!</f>
        <v>#REF!</v>
      </c>
      <c r="H39" s="266">
        <v>1.73</v>
      </c>
      <c r="I39" s="266">
        <f t="shared" si="9"/>
        <v>2.15</v>
      </c>
      <c r="J39" s="267" t="e">
        <f t="shared" si="10"/>
        <v>#REF!</v>
      </c>
      <c r="K39" s="259" t="e">
        <f t="shared" si="11"/>
        <v>#REF!</v>
      </c>
    </row>
    <row r="40" spans="1:11" ht="39.950000000000003" customHeight="1" x14ac:dyDescent="0.25">
      <c r="A40" s="246" t="s">
        <v>284</v>
      </c>
      <c r="B40" s="262" t="s">
        <v>344</v>
      </c>
      <c r="C40" s="262" t="s">
        <v>299</v>
      </c>
      <c r="D40" s="263" t="s">
        <v>330</v>
      </c>
      <c r="E40" s="262" t="s">
        <v>9</v>
      </c>
      <c r="F40" s="264" t="e">
        <f>#REF!</f>
        <v>#REF!</v>
      </c>
      <c r="G40" s="265" t="e">
        <f>#REF!</f>
        <v>#REF!</v>
      </c>
      <c r="H40" s="266">
        <v>16.350000000000001</v>
      </c>
      <c r="I40" s="266">
        <f t="shared" si="9"/>
        <v>20.309999999999999</v>
      </c>
      <c r="J40" s="267" t="e">
        <f t="shared" si="10"/>
        <v>#REF!</v>
      </c>
      <c r="K40" s="259" t="e">
        <f t="shared" si="11"/>
        <v>#REF!</v>
      </c>
    </row>
    <row r="41" spans="1:11" ht="39.950000000000003" customHeight="1" x14ac:dyDescent="0.25">
      <c r="A41" s="246" t="s">
        <v>285</v>
      </c>
      <c r="B41" s="262" t="s">
        <v>345</v>
      </c>
      <c r="C41" s="262" t="s">
        <v>299</v>
      </c>
      <c r="D41" s="263" t="s">
        <v>331</v>
      </c>
      <c r="E41" s="262" t="s">
        <v>9</v>
      </c>
      <c r="F41" s="264" t="e">
        <f>#REF!</f>
        <v>#REF!</v>
      </c>
      <c r="G41" s="265" t="e">
        <f>#REF!</f>
        <v>#REF!</v>
      </c>
      <c r="H41" s="266">
        <v>24.52</v>
      </c>
      <c r="I41" s="266">
        <f t="shared" si="9"/>
        <v>30.46</v>
      </c>
      <c r="J41" s="267" t="e">
        <f t="shared" si="10"/>
        <v>#REF!</v>
      </c>
      <c r="K41" s="259" t="e">
        <f t="shared" si="11"/>
        <v>#REF!</v>
      </c>
    </row>
    <row r="42" spans="1:11" ht="39.950000000000003" hidden="1" customHeight="1" x14ac:dyDescent="0.25">
      <c r="A42" s="247" t="s">
        <v>323</v>
      </c>
      <c r="B42" s="248" t="s">
        <v>346</v>
      </c>
      <c r="C42" s="248" t="s">
        <v>299</v>
      </c>
      <c r="D42" s="249" t="s">
        <v>332</v>
      </c>
      <c r="E42" s="248" t="s">
        <v>9</v>
      </c>
      <c r="F42" s="250"/>
      <c r="G42" s="265" t="e">
        <f>#REF!</f>
        <v>#REF!</v>
      </c>
      <c r="H42" s="251">
        <v>341.61</v>
      </c>
      <c r="I42" s="251">
        <f t="shared" si="9"/>
        <v>424.38</v>
      </c>
      <c r="J42" s="260">
        <f t="shared" si="10"/>
        <v>0</v>
      </c>
      <c r="K42" s="261">
        <f t="shared" si="11"/>
        <v>0</v>
      </c>
    </row>
    <row r="43" spans="1:11" ht="39.950000000000003" hidden="1" customHeight="1" x14ac:dyDescent="0.25">
      <c r="A43" s="247" t="s">
        <v>324</v>
      </c>
      <c r="B43" s="248" t="s">
        <v>347</v>
      </c>
      <c r="C43" s="248" t="s">
        <v>299</v>
      </c>
      <c r="D43" s="249" t="s">
        <v>333</v>
      </c>
      <c r="E43" s="248" t="s">
        <v>9</v>
      </c>
      <c r="F43" s="250"/>
      <c r="G43" s="265" t="e">
        <f>#REF!</f>
        <v>#REF!</v>
      </c>
      <c r="H43" s="251">
        <v>321.48</v>
      </c>
      <c r="I43" s="251">
        <f t="shared" si="9"/>
        <v>399.37</v>
      </c>
      <c r="J43" s="260">
        <f t="shared" si="10"/>
        <v>0</v>
      </c>
      <c r="K43" s="261">
        <f t="shared" si="11"/>
        <v>0</v>
      </c>
    </row>
    <row r="44" spans="1:11" ht="39.950000000000003" hidden="1" customHeight="1" x14ac:dyDescent="0.25">
      <c r="A44" s="247" t="s">
        <v>325</v>
      </c>
      <c r="B44" s="248" t="s">
        <v>348</v>
      </c>
      <c r="C44" s="248" t="s">
        <v>299</v>
      </c>
      <c r="D44" s="249" t="s">
        <v>334</v>
      </c>
      <c r="E44" s="248" t="s">
        <v>9</v>
      </c>
      <c r="F44" s="250"/>
      <c r="G44" s="265" t="e">
        <f>#REF!</f>
        <v>#REF!</v>
      </c>
      <c r="H44" s="251">
        <v>306.91000000000003</v>
      </c>
      <c r="I44" s="251">
        <f t="shared" si="9"/>
        <v>381.27</v>
      </c>
      <c r="J44" s="260">
        <f t="shared" si="10"/>
        <v>0</v>
      </c>
      <c r="K44" s="261">
        <f t="shared" si="11"/>
        <v>0</v>
      </c>
    </row>
    <row r="45" spans="1:11" ht="39.950000000000003" hidden="1" customHeight="1" x14ac:dyDescent="0.25">
      <c r="A45" s="247" t="s">
        <v>326</v>
      </c>
      <c r="B45" s="248" t="s">
        <v>349</v>
      </c>
      <c r="C45" s="248" t="s">
        <v>299</v>
      </c>
      <c r="D45" s="249" t="s">
        <v>335</v>
      </c>
      <c r="E45" s="248" t="s">
        <v>9</v>
      </c>
      <c r="F45" s="250"/>
      <c r="G45" s="265" t="e">
        <f>#REF!</f>
        <v>#REF!</v>
      </c>
      <c r="H45" s="251">
        <v>331.13</v>
      </c>
      <c r="I45" s="251">
        <f t="shared" si="9"/>
        <v>411.36</v>
      </c>
      <c r="J45" s="260">
        <f t="shared" si="10"/>
        <v>0</v>
      </c>
      <c r="K45" s="261">
        <f t="shared" si="11"/>
        <v>0</v>
      </c>
    </row>
    <row r="46" spans="1:11" ht="39.950000000000003" customHeight="1" x14ac:dyDescent="0.25">
      <c r="A46" s="246" t="s">
        <v>318</v>
      </c>
      <c r="B46" s="262" t="s">
        <v>350</v>
      </c>
      <c r="C46" s="262" t="s">
        <v>299</v>
      </c>
      <c r="D46" s="263" t="s">
        <v>336</v>
      </c>
      <c r="E46" s="262" t="s">
        <v>9</v>
      </c>
      <c r="F46" s="264">
        <f>4*18</f>
        <v>72</v>
      </c>
      <c r="G46" s="265" t="e">
        <f>#REF!</f>
        <v>#REF!</v>
      </c>
      <c r="H46" s="266">
        <v>675.7</v>
      </c>
      <c r="I46" s="266">
        <f t="shared" si="9"/>
        <v>839.42</v>
      </c>
      <c r="J46" s="267">
        <f t="shared" si="10"/>
        <v>48650.400000000001</v>
      </c>
      <c r="K46" s="259">
        <f t="shared" si="11"/>
        <v>60438.239999999998</v>
      </c>
    </row>
    <row r="47" spans="1:11" ht="39.950000000000003" customHeight="1" x14ac:dyDescent="0.25">
      <c r="A47" s="246" t="s">
        <v>319</v>
      </c>
      <c r="B47" s="262" t="s">
        <v>351</v>
      </c>
      <c r="C47" s="262" t="s">
        <v>299</v>
      </c>
      <c r="D47" s="263" t="s">
        <v>337</v>
      </c>
      <c r="E47" s="262" t="s">
        <v>9</v>
      </c>
      <c r="F47" s="264">
        <f t="shared" ref="F47:F49" si="12">4*18</f>
        <v>72</v>
      </c>
      <c r="G47" s="265" t="s">
        <v>356</v>
      </c>
      <c r="H47" s="266">
        <v>599.91</v>
      </c>
      <c r="I47" s="266">
        <f t="shared" si="9"/>
        <v>745.27</v>
      </c>
      <c r="J47" s="267">
        <f t="shared" si="10"/>
        <v>43193.52</v>
      </c>
      <c r="K47" s="259">
        <f t="shared" si="11"/>
        <v>53659.44</v>
      </c>
    </row>
    <row r="48" spans="1:11" ht="39.950000000000003" customHeight="1" x14ac:dyDescent="0.25">
      <c r="A48" s="246" t="s">
        <v>320</v>
      </c>
      <c r="B48" s="262" t="s">
        <v>352</v>
      </c>
      <c r="C48" s="262" t="s">
        <v>299</v>
      </c>
      <c r="D48" s="263" t="s">
        <v>338</v>
      </c>
      <c r="E48" s="262" t="s">
        <v>9</v>
      </c>
      <c r="F48" s="264">
        <f t="shared" si="12"/>
        <v>72</v>
      </c>
      <c r="G48" s="265" t="s">
        <v>356</v>
      </c>
      <c r="H48" s="266">
        <v>592.02</v>
      </c>
      <c r="I48" s="266">
        <f t="shared" si="9"/>
        <v>735.47</v>
      </c>
      <c r="J48" s="267">
        <f t="shared" si="10"/>
        <v>42625.440000000002</v>
      </c>
      <c r="K48" s="259">
        <f t="shared" si="11"/>
        <v>52953.84</v>
      </c>
    </row>
    <row r="49" spans="1:11" ht="39.950000000000003" customHeight="1" x14ac:dyDescent="0.25">
      <c r="A49" s="246" t="s">
        <v>321</v>
      </c>
      <c r="B49" s="262" t="s">
        <v>353</v>
      </c>
      <c r="C49" s="262" t="s">
        <v>299</v>
      </c>
      <c r="D49" s="263" t="s">
        <v>339</v>
      </c>
      <c r="E49" s="262" t="s">
        <v>9</v>
      </c>
      <c r="F49" s="264">
        <f t="shared" si="12"/>
        <v>72</v>
      </c>
      <c r="G49" s="265" t="s">
        <v>356</v>
      </c>
      <c r="H49" s="266">
        <v>636.29</v>
      </c>
      <c r="I49" s="266">
        <f t="shared" si="9"/>
        <v>790.46</v>
      </c>
      <c r="J49" s="267">
        <f t="shared" si="10"/>
        <v>45812.88</v>
      </c>
      <c r="K49" s="259">
        <f t="shared" si="11"/>
        <v>56913.120000000003</v>
      </c>
    </row>
    <row r="50" spans="1:11" ht="39.950000000000003" customHeight="1" x14ac:dyDescent="0.25">
      <c r="A50" s="246" t="s">
        <v>322</v>
      </c>
      <c r="B50" s="262" t="s">
        <v>354</v>
      </c>
      <c r="C50" s="262" t="s">
        <v>299</v>
      </c>
      <c r="D50" s="263" t="s">
        <v>340</v>
      </c>
      <c r="E50" s="262" t="s">
        <v>9</v>
      </c>
      <c r="F50" s="264">
        <f>6*18</f>
        <v>108</v>
      </c>
      <c r="G50" s="265" t="s">
        <v>356</v>
      </c>
      <c r="H50" s="266">
        <v>697.42</v>
      </c>
      <c r="I50" s="266">
        <f t="shared" si="9"/>
        <v>866.4</v>
      </c>
      <c r="J50" s="267">
        <f t="shared" si="10"/>
        <v>75321.36</v>
      </c>
      <c r="K50" s="259">
        <f t="shared" si="11"/>
        <v>93571.199999999997</v>
      </c>
    </row>
    <row r="51" spans="1:11" ht="45" customHeight="1" x14ac:dyDescent="0.25">
      <c r="A51" s="231" t="s">
        <v>286</v>
      </c>
      <c r="B51" s="232"/>
      <c r="C51" s="232"/>
      <c r="D51" s="242" t="s">
        <v>202</v>
      </c>
      <c r="E51" s="234"/>
      <c r="F51" s="244"/>
      <c r="G51" s="244"/>
      <c r="H51" s="244"/>
      <c r="I51" s="244"/>
      <c r="J51" s="235">
        <f>SUM(J52:J53)</f>
        <v>1068208.74</v>
      </c>
      <c r="K51" s="236">
        <f>SUM(K52:K53)</f>
        <v>1327035.69</v>
      </c>
    </row>
    <row r="52" spans="1:11" ht="60" customHeight="1" x14ac:dyDescent="0.25">
      <c r="A52" s="237" t="s">
        <v>287</v>
      </c>
      <c r="B52" s="238" t="s">
        <v>201</v>
      </c>
      <c r="C52" s="252" t="s">
        <v>192</v>
      </c>
      <c r="D52" s="239" t="s">
        <v>69</v>
      </c>
      <c r="E52" s="238" t="s">
        <v>70</v>
      </c>
      <c r="F52" s="264">
        <f>18*0.5</f>
        <v>9</v>
      </c>
      <c r="G52" s="240" t="s">
        <v>200</v>
      </c>
      <c r="H52" s="245">
        <v>20542.63</v>
      </c>
      <c r="I52" s="241">
        <f t="shared" ref="I52:I53" si="13">ROUND(H52*1.2423,2)</f>
        <v>25520.11</v>
      </c>
      <c r="J52" s="257">
        <f t="shared" ref="J52:J53" si="14">ROUND(F52*H52,2)</f>
        <v>184883.67</v>
      </c>
      <c r="K52" s="258">
        <f t="shared" ref="K52:K53" si="15">ROUND(F52*I52,2)</f>
        <v>229680.99</v>
      </c>
    </row>
    <row r="53" spans="1:11" ht="60" customHeight="1" x14ac:dyDescent="0.25">
      <c r="A53" s="237" t="s">
        <v>288</v>
      </c>
      <c r="B53" s="238" t="s">
        <v>317</v>
      </c>
      <c r="C53" s="252" t="s">
        <v>193</v>
      </c>
      <c r="D53" s="239" t="s">
        <v>71</v>
      </c>
      <c r="E53" s="238" t="s">
        <v>70</v>
      </c>
      <c r="F53" s="264">
        <f>18*0.5</f>
        <v>9</v>
      </c>
      <c r="G53" s="240" t="s">
        <v>200</v>
      </c>
      <c r="H53" s="245">
        <v>98147.23</v>
      </c>
      <c r="I53" s="241">
        <f t="shared" si="13"/>
        <v>121928.3</v>
      </c>
      <c r="J53" s="257">
        <f t="shared" si="14"/>
        <v>883325.07</v>
      </c>
      <c r="K53" s="258">
        <f t="shared" si="15"/>
        <v>1097354.7</v>
      </c>
    </row>
    <row r="54" spans="1:11" ht="50.1" customHeight="1" x14ac:dyDescent="0.25">
      <c r="A54" s="513" t="s">
        <v>11</v>
      </c>
      <c r="B54" s="514"/>
      <c r="C54" s="514"/>
      <c r="D54" s="514"/>
      <c r="E54" s="514"/>
      <c r="F54" s="514"/>
      <c r="G54" s="514"/>
      <c r="H54" s="517" t="s">
        <v>65</v>
      </c>
      <c r="I54" s="517"/>
      <c r="J54" s="253" t="e">
        <f>J9+J17+J28+J32+J51+J36</f>
        <v>#REF!</v>
      </c>
      <c r="K54" s="254" t="e">
        <f>K9+K17+K28+K32+K51+K36</f>
        <v>#REF!</v>
      </c>
    </row>
    <row r="55" spans="1:11" ht="50.1" customHeight="1" thickBot="1" x14ac:dyDescent="0.3">
      <c r="A55" s="515"/>
      <c r="B55" s="516"/>
      <c r="C55" s="516"/>
      <c r="D55" s="516"/>
      <c r="E55" s="516"/>
      <c r="F55" s="516"/>
      <c r="G55" s="516"/>
      <c r="H55" s="518" t="s">
        <v>66</v>
      </c>
      <c r="I55" s="518"/>
      <c r="J55" s="255" t="e">
        <f>J54+J7</f>
        <v>#REF!</v>
      </c>
      <c r="K55" s="256" t="e">
        <f>K54+K7</f>
        <v>#REF!</v>
      </c>
    </row>
    <row r="56" spans="1:11" ht="15.75" thickTop="1" x14ac:dyDescent="0.25">
      <c r="A56" s="181"/>
      <c r="B56" s="182"/>
      <c r="C56" s="182"/>
      <c r="D56" s="182"/>
      <c r="E56" s="183"/>
      <c r="F56" s="183"/>
      <c r="G56" s="183"/>
      <c r="H56" s="183"/>
      <c r="I56" s="183"/>
      <c r="J56" s="183"/>
      <c r="K56" s="184"/>
    </row>
    <row r="57" spans="1:11" x14ac:dyDescent="0.25">
      <c r="A57" s="484"/>
      <c r="B57" s="485"/>
      <c r="C57" s="485"/>
      <c r="D57" s="485"/>
      <c r="E57" s="485"/>
      <c r="F57" s="485"/>
      <c r="G57" s="485"/>
      <c r="H57" s="485"/>
      <c r="I57" s="485"/>
      <c r="J57" s="485"/>
      <c r="K57" s="486"/>
    </row>
    <row r="58" spans="1:11" x14ac:dyDescent="0.25">
      <c r="A58" s="229"/>
      <c r="B58" s="228"/>
      <c r="C58" s="228"/>
      <c r="D58" s="228"/>
      <c r="E58" s="228"/>
      <c r="F58" s="228"/>
      <c r="G58" s="228"/>
      <c r="H58" s="228"/>
      <c r="I58" s="228"/>
      <c r="J58" s="228"/>
      <c r="K58" s="230"/>
    </row>
    <row r="59" spans="1:11" x14ac:dyDescent="0.25">
      <c r="A59" s="229"/>
      <c r="B59" s="228"/>
      <c r="C59" s="228"/>
      <c r="D59" s="485" t="s">
        <v>233</v>
      </c>
      <c r="E59" s="485"/>
      <c r="F59" s="485"/>
      <c r="G59" s="485"/>
      <c r="H59" s="485"/>
      <c r="I59" s="485"/>
      <c r="J59" s="485"/>
      <c r="K59" s="230"/>
    </row>
    <row r="60" spans="1:11" x14ac:dyDescent="0.25">
      <c r="A60" s="229"/>
      <c r="B60" s="228"/>
      <c r="C60" s="228"/>
      <c r="D60" s="485" t="s">
        <v>290</v>
      </c>
      <c r="E60" s="485"/>
      <c r="F60" s="485"/>
      <c r="G60" s="485"/>
      <c r="H60" s="485"/>
      <c r="I60" s="485"/>
      <c r="J60" s="485"/>
      <c r="K60" s="230"/>
    </row>
    <row r="61" spans="1:11" x14ac:dyDescent="0.25">
      <c r="A61" s="229"/>
      <c r="B61" s="228"/>
      <c r="C61" s="228"/>
      <c r="D61" s="485" t="s">
        <v>234</v>
      </c>
      <c r="E61" s="485"/>
      <c r="F61" s="485"/>
      <c r="G61" s="485"/>
      <c r="H61" s="485"/>
      <c r="I61" s="485"/>
      <c r="J61" s="485"/>
      <c r="K61" s="230"/>
    </row>
    <row r="62" spans="1:11" ht="14.25" customHeight="1" x14ac:dyDescent="0.25">
      <c r="A62" s="185"/>
      <c r="B62" s="186"/>
      <c r="C62" s="186"/>
      <c r="D62" s="485" t="s">
        <v>291</v>
      </c>
      <c r="E62" s="485"/>
      <c r="F62" s="485"/>
      <c r="G62" s="485"/>
      <c r="H62" s="485"/>
      <c r="I62" s="485"/>
      <c r="J62" s="485"/>
      <c r="K62" s="187"/>
    </row>
    <row r="63" spans="1:11" ht="3.75" hidden="1" customHeight="1" x14ac:dyDescent="0.25">
      <c r="A63" s="185"/>
      <c r="B63" s="186"/>
      <c r="C63" s="186"/>
      <c r="D63" s="186"/>
      <c r="E63" s="186"/>
      <c r="F63" s="186"/>
      <c r="G63" s="186"/>
      <c r="H63" s="186"/>
      <c r="I63" s="186"/>
      <c r="J63" s="186"/>
      <c r="K63" s="187"/>
    </row>
    <row r="64" spans="1:11" ht="15.75" thickBot="1" x14ac:dyDescent="0.3">
      <c r="A64" s="519"/>
      <c r="B64" s="520"/>
      <c r="C64" s="520"/>
      <c r="D64" s="520"/>
      <c r="E64" s="520"/>
      <c r="F64" s="520"/>
      <c r="G64" s="520"/>
      <c r="H64" s="520"/>
      <c r="I64" s="520"/>
      <c r="J64" s="520"/>
      <c r="K64" s="521"/>
    </row>
    <row r="65" spans="1:11" ht="1.5" customHeight="1" thickTop="1" thickBot="1" x14ac:dyDescent="0.3">
      <c r="A65" s="173"/>
      <c r="B65" s="174"/>
      <c r="C65" s="174"/>
      <c r="D65" s="174"/>
      <c r="E65" s="174"/>
      <c r="F65" s="174"/>
      <c r="G65" s="174"/>
      <c r="H65" s="174"/>
      <c r="I65" s="174"/>
      <c r="J65" s="174"/>
      <c r="K65" s="175"/>
    </row>
    <row r="68" spans="1:11" x14ac:dyDescent="0.25">
      <c r="D68" s="3"/>
      <c r="E68" s="4"/>
      <c r="F68" s="5">
        <v>150000</v>
      </c>
      <c r="G68" s="5"/>
      <c r="H68" s="5"/>
      <c r="I68" s="3" t="s">
        <v>25</v>
      </c>
      <c r="J68" s="3"/>
      <c r="K68" s="286" t="e">
        <f>K54/'PLANILHA OBRA'!L87</f>
        <v>#REF!</v>
      </c>
    </row>
    <row r="69" spans="1:11" x14ac:dyDescent="0.25">
      <c r="D69" s="3"/>
      <c r="E69" s="4"/>
      <c r="F69" s="4"/>
      <c r="G69" s="4"/>
      <c r="H69" s="6" t="e">
        <f>#REF!/24</f>
        <v>#REF!</v>
      </c>
      <c r="I69" s="3"/>
      <c r="J69" s="3"/>
    </row>
    <row r="70" spans="1:11" x14ac:dyDescent="0.25">
      <c r="D70" s="3"/>
      <c r="E70" s="4" t="s">
        <v>26</v>
      </c>
      <c r="F70" s="4">
        <v>500</v>
      </c>
      <c r="G70" s="4"/>
      <c r="H70" s="3"/>
      <c r="I70" s="3"/>
      <c r="J70" s="3"/>
    </row>
    <row r="71" spans="1:11" x14ac:dyDescent="0.25">
      <c r="D71" s="3"/>
      <c r="E71" s="4"/>
      <c r="F71" s="4"/>
      <c r="G71" s="4"/>
      <c r="H71" s="3"/>
      <c r="I71" s="3"/>
      <c r="J71" s="3"/>
    </row>
    <row r="72" spans="1:11" x14ac:dyDescent="0.25">
      <c r="D72" s="3"/>
      <c r="E72" s="4"/>
      <c r="F72" s="4"/>
      <c r="G72" s="4"/>
      <c r="H72" s="3"/>
      <c r="I72" s="3"/>
      <c r="J72" s="3"/>
    </row>
    <row r="73" spans="1:11" x14ac:dyDescent="0.25">
      <c r="D73" s="3"/>
      <c r="E73" s="4"/>
      <c r="F73" s="4"/>
      <c r="G73" s="4"/>
      <c r="H73" s="3"/>
      <c r="I73" s="3"/>
      <c r="J73" s="3"/>
    </row>
    <row r="74" spans="1:11" x14ac:dyDescent="0.25">
      <c r="D74" s="3"/>
      <c r="E74" s="4"/>
      <c r="F74" s="4"/>
      <c r="G74" s="4"/>
      <c r="H74" s="3"/>
      <c r="I74" s="3"/>
      <c r="J74" s="3"/>
    </row>
    <row r="75" spans="1:11" x14ac:dyDescent="0.25">
      <c r="D75" s="3"/>
      <c r="E75" s="4"/>
      <c r="F75" s="4"/>
      <c r="G75" s="4"/>
      <c r="H75" s="3"/>
      <c r="I75" s="3"/>
      <c r="J75" s="3"/>
    </row>
    <row r="76" spans="1:11" x14ac:dyDescent="0.25">
      <c r="C76" s="7">
        <v>4915678</v>
      </c>
      <c r="D76" s="3"/>
      <c r="E76" s="4"/>
      <c r="F76" s="4"/>
      <c r="G76" s="4"/>
      <c r="H76" s="3"/>
      <c r="I76" s="3"/>
      <c r="J76" s="3"/>
    </row>
    <row r="77" spans="1:11" x14ac:dyDescent="0.25">
      <c r="C77" s="8">
        <v>95878</v>
      </c>
    </row>
  </sheetData>
  <autoFilter ref="A7:XEV55" xr:uid="{00000000-0009-0000-0000-000001000000}"/>
  <mergeCells count="17">
    <mergeCell ref="D59:J59"/>
    <mergeCell ref="D60:J60"/>
    <mergeCell ref="D61:J61"/>
    <mergeCell ref="D62:J62"/>
    <mergeCell ref="A64:K64"/>
    <mergeCell ref="A57:K57"/>
    <mergeCell ref="A1:K1"/>
    <mergeCell ref="A2:K2"/>
    <mergeCell ref="A3:C4"/>
    <mergeCell ref="D3:F3"/>
    <mergeCell ref="G3:K4"/>
    <mergeCell ref="D4:F4"/>
    <mergeCell ref="A5:I5"/>
    <mergeCell ref="J5:K5"/>
    <mergeCell ref="A54:G55"/>
    <mergeCell ref="H54:I54"/>
    <mergeCell ref="H55:I55"/>
  </mergeCells>
  <printOptions horizontalCentered="1"/>
  <pageMargins left="0.31496062992125984" right="0.31496062992125984" top="0.39370078740157483" bottom="0.39370078740157483" header="0" footer="0"/>
  <pageSetup paperSize="9" scale="40" fitToHeight="2" orientation="landscape" r:id="rId1"/>
  <headerFooter>
    <oddFooter>&amp;R&amp;P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6"/>
  <dimension ref="A1:I4220"/>
  <sheetViews>
    <sheetView topLeftCell="A22" zoomScale="95" zoomScaleNormal="95" workbookViewId="0">
      <selection activeCell="A25" sqref="A25"/>
    </sheetView>
  </sheetViews>
  <sheetFormatPr defaultColWidth="8.85546875" defaultRowHeight="15" zeroHeight="1" x14ac:dyDescent="0.25"/>
  <cols>
    <col min="1" max="1" width="5.140625" style="364" customWidth="1"/>
    <col min="2" max="2" width="0.5703125" style="364" customWidth="1"/>
    <col min="3" max="3" width="0.28515625" style="364" customWidth="1"/>
    <col min="4" max="4" width="23.42578125" style="364" customWidth="1"/>
    <col min="5" max="7" width="5.85546875" style="364" customWidth="1"/>
    <col min="8" max="8" width="2.85546875" style="364" customWidth="1"/>
    <col min="9" max="9" width="9" style="364" customWidth="1"/>
  </cols>
  <sheetData>
    <row r="1" spans="1:9" ht="68.45" customHeight="1" x14ac:dyDescent="0.25">
      <c r="A1" s="555"/>
      <c r="B1" s="555"/>
      <c r="C1" s="555"/>
      <c r="D1" s="555"/>
      <c r="E1" s="555"/>
      <c r="F1" s="555"/>
      <c r="G1" s="555"/>
      <c r="H1" s="555"/>
      <c r="I1" s="555"/>
    </row>
    <row r="2" spans="1:9" ht="9.6" customHeight="1" x14ac:dyDescent="0.25">
      <c r="A2" s="556"/>
      <c r="B2" s="556"/>
      <c r="C2" s="556"/>
      <c r="D2" s="556"/>
      <c r="E2" s="556"/>
      <c r="F2" s="556"/>
      <c r="G2" s="556"/>
      <c r="H2" s="556"/>
      <c r="I2" s="556"/>
    </row>
    <row r="3" spans="1:9" ht="10.9" customHeight="1" x14ac:dyDescent="0.25">
      <c r="A3" s="524"/>
      <c r="B3" s="524"/>
      <c r="C3" s="524"/>
      <c r="D3" s="524"/>
      <c r="E3" s="524"/>
      <c r="F3" s="524"/>
      <c r="G3" s="524"/>
      <c r="H3" s="524"/>
      <c r="I3" s="524"/>
    </row>
    <row r="4" spans="1:9" ht="10.9" customHeight="1" x14ac:dyDescent="0.25">
      <c r="A4" s="524"/>
      <c r="B4" s="524"/>
      <c r="C4" s="524"/>
      <c r="D4" s="524"/>
      <c r="E4" s="524"/>
      <c r="F4" s="524"/>
      <c r="G4" s="524"/>
      <c r="H4" s="524"/>
      <c r="I4" s="524"/>
    </row>
    <row r="5" spans="1:9" ht="10.9" customHeight="1" x14ac:dyDescent="0.25">
      <c r="A5" s="524"/>
      <c r="B5" s="524"/>
      <c r="C5" s="524"/>
      <c r="D5" s="524"/>
      <c r="E5" s="524"/>
      <c r="F5" s="524"/>
      <c r="G5" s="524"/>
      <c r="H5" s="524"/>
      <c r="I5" s="524"/>
    </row>
    <row r="6" spans="1:9" ht="10.9" customHeight="1" x14ac:dyDescent="0.25">
      <c r="A6" s="524"/>
      <c r="B6" s="524"/>
      <c r="C6" s="524"/>
      <c r="D6" s="524"/>
      <c r="E6" s="524"/>
      <c r="F6" s="524"/>
      <c r="G6" s="524"/>
      <c r="H6" s="524"/>
      <c r="I6" s="524"/>
    </row>
    <row r="7" spans="1:9" ht="10.9" customHeight="1" x14ac:dyDescent="0.25">
      <c r="A7" s="524"/>
      <c r="B7" s="524"/>
      <c r="C7" s="524"/>
      <c r="D7" s="524"/>
      <c r="E7" s="524"/>
      <c r="F7" s="524"/>
      <c r="G7" s="524"/>
      <c r="H7" s="524"/>
      <c r="I7" s="524"/>
    </row>
    <row r="8" spans="1:9" ht="10.9" customHeight="1" x14ac:dyDescent="0.25">
      <c r="A8" s="524"/>
      <c r="B8" s="524"/>
      <c r="C8" s="524"/>
      <c r="D8" s="524"/>
      <c r="E8" s="524"/>
      <c r="F8" s="524"/>
      <c r="G8" s="524"/>
      <c r="H8" s="524"/>
      <c r="I8" s="524"/>
    </row>
    <row r="9" spans="1:9" ht="10.9" customHeight="1" x14ac:dyDescent="0.25">
      <c r="A9" s="524"/>
      <c r="B9" s="524"/>
      <c r="C9" s="524"/>
      <c r="D9" s="524"/>
      <c r="E9" s="524"/>
      <c r="F9" s="524"/>
      <c r="G9" s="524"/>
      <c r="H9" s="524"/>
      <c r="I9" s="524"/>
    </row>
    <row r="10" spans="1:9" ht="10.9" customHeight="1" x14ac:dyDescent="0.25">
      <c r="A10" s="524"/>
      <c r="B10" s="524"/>
      <c r="C10" s="524"/>
      <c r="D10" s="524"/>
      <c r="E10" s="524"/>
      <c r="F10" s="524"/>
      <c r="G10" s="524"/>
      <c r="H10" s="524"/>
      <c r="I10" s="524"/>
    </row>
    <row r="11" spans="1:9" ht="10.9" customHeight="1" x14ac:dyDescent="0.25">
      <c r="A11" s="524"/>
      <c r="B11" s="524"/>
      <c r="C11" s="524"/>
      <c r="D11" s="524"/>
      <c r="E11" s="524"/>
      <c r="F11" s="524"/>
      <c r="G11" s="524"/>
      <c r="H11" s="524"/>
      <c r="I11" s="524"/>
    </row>
    <row r="12" spans="1:9" ht="10.9" customHeight="1" x14ac:dyDescent="0.25">
      <c r="A12" s="524"/>
      <c r="B12" s="524"/>
      <c r="C12" s="524"/>
      <c r="D12" s="524"/>
      <c r="E12" s="524"/>
      <c r="F12" s="524"/>
      <c r="G12" s="524"/>
      <c r="H12" s="524"/>
      <c r="I12" s="524"/>
    </row>
    <row r="13" spans="1:9" ht="10.9" customHeight="1" x14ac:dyDescent="0.25">
      <c r="A13" s="524"/>
      <c r="B13" s="524"/>
      <c r="C13" s="524"/>
      <c r="D13" s="524"/>
      <c r="E13" s="524"/>
      <c r="F13" s="524"/>
      <c r="G13" s="524"/>
      <c r="H13" s="524"/>
      <c r="I13" s="524"/>
    </row>
    <row r="14" spans="1:9" ht="10.9" customHeight="1" x14ac:dyDescent="0.25">
      <c r="A14" s="524"/>
      <c r="B14" s="524"/>
      <c r="C14" s="524"/>
      <c r="D14" s="524"/>
      <c r="E14" s="524"/>
      <c r="F14" s="524"/>
      <c r="G14" s="524"/>
      <c r="H14" s="524"/>
      <c r="I14" s="524"/>
    </row>
    <row r="15" spans="1:9" ht="10.9" customHeight="1" x14ac:dyDescent="0.25">
      <c r="A15" s="524"/>
      <c r="B15" s="524"/>
      <c r="C15" s="524"/>
      <c r="D15" s="524"/>
      <c r="E15" s="524"/>
      <c r="F15" s="524"/>
      <c r="G15" s="524"/>
      <c r="H15" s="524"/>
      <c r="I15" s="524"/>
    </row>
    <row r="16" spans="1:9" ht="10.9" customHeight="1" x14ac:dyDescent="0.25">
      <c r="A16" s="524"/>
      <c r="B16" s="524"/>
      <c r="C16" s="524"/>
      <c r="D16" s="524"/>
      <c r="E16" s="524"/>
      <c r="F16" s="524"/>
      <c r="G16" s="524"/>
      <c r="H16" s="524"/>
      <c r="I16" s="524"/>
    </row>
    <row r="17" spans="1:9" ht="10.9" customHeight="1" x14ac:dyDescent="0.25">
      <c r="A17" s="524"/>
      <c r="B17" s="524"/>
      <c r="C17" s="524"/>
      <c r="D17" s="524"/>
      <c r="E17" s="524"/>
      <c r="F17" s="524"/>
      <c r="G17" s="524"/>
      <c r="H17" s="524"/>
      <c r="I17" s="524"/>
    </row>
    <row r="18" spans="1:9" ht="10.9" customHeight="1" x14ac:dyDescent="0.25">
      <c r="A18" s="524"/>
      <c r="B18" s="524"/>
      <c r="C18" s="524"/>
      <c r="D18" s="524"/>
      <c r="E18" s="524"/>
      <c r="F18" s="524"/>
      <c r="G18" s="524"/>
      <c r="H18" s="524"/>
      <c r="I18" s="524"/>
    </row>
    <row r="19" spans="1:9" ht="10.9" customHeight="1" x14ac:dyDescent="0.25">
      <c r="A19" s="524"/>
      <c r="B19" s="524"/>
      <c r="C19" s="524"/>
      <c r="D19" s="524"/>
      <c r="E19" s="524"/>
      <c r="F19" s="524"/>
      <c r="G19" s="524"/>
      <c r="H19" s="524"/>
      <c r="I19" s="524"/>
    </row>
    <row r="20" spans="1:9" ht="10.9" customHeight="1" x14ac:dyDescent="0.25">
      <c r="A20" s="524"/>
      <c r="B20" s="524"/>
      <c r="C20" s="524"/>
      <c r="D20" s="524"/>
      <c r="E20" s="524"/>
      <c r="F20" s="524"/>
      <c r="G20" s="524"/>
      <c r="H20" s="524"/>
      <c r="I20" s="524"/>
    </row>
    <row r="21" spans="1:9" ht="283.7" customHeight="1" x14ac:dyDescent="0.25">
      <c r="A21" s="553" t="s">
        <v>14770</v>
      </c>
      <c r="B21" s="553"/>
      <c r="C21" s="553"/>
      <c r="D21" s="553"/>
      <c r="E21" s="553"/>
      <c r="F21" s="553"/>
      <c r="G21" s="553"/>
      <c r="H21" s="553"/>
      <c r="I21" s="553"/>
    </row>
    <row r="22" spans="1:9" ht="10.9" customHeight="1" x14ac:dyDescent="0.25">
      <c r="A22" s="540"/>
      <c r="B22" s="540"/>
      <c r="C22" s="540"/>
      <c r="D22" s="540"/>
      <c r="E22" s="540"/>
      <c r="F22" s="540"/>
      <c r="G22" s="540"/>
      <c r="H22" s="540"/>
      <c r="I22" s="540"/>
    </row>
    <row r="23" spans="1:9" ht="12.2" customHeight="1" x14ac:dyDescent="0.25">
      <c r="A23" s="554" t="s">
        <v>14771</v>
      </c>
      <c r="B23" s="554"/>
      <c r="C23" s="554"/>
      <c r="D23" s="554"/>
      <c r="E23" s="554"/>
      <c r="F23" s="554"/>
      <c r="G23" s="554"/>
      <c r="H23" s="554"/>
      <c r="I23" s="554"/>
    </row>
    <row r="24" spans="1:9" ht="12.2" customHeight="1" x14ac:dyDescent="0.25">
      <c r="A24" s="552" t="s">
        <v>14772</v>
      </c>
      <c r="B24" s="552"/>
      <c r="C24" s="552"/>
      <c r="D24" s="552"/>
      <c r="E24" s="552"/>
      <c r="F24" s="552"/>
      <c r="G24" s="552"/>
      <c r="H24" s="552"/>
      <c r="I24" s="552"/>
    </row>
    <row r="25" spans="1:9" ht="12.2" customHeight="1" x14ac:dyDescent="0.25">
      <c r="A25" s="552" t="s">
        <v>386</v>
      </c>
      <c r="B25" s="552"/>
      <c r="C25" s="552"/>
      <c r="D25" s="552"/>
      <c r="E25" s="552"/>
      <c r="F25" s="552"/>
      <c r="G25" s="552"/>
      <c r="H25" s="552"/>
      <c r="I25" s="552"/>
    </row>
    <row r="26" spans="1:9" ht="10.9" customHeight="1" x14ac:dyDescent="0.25">
      <c r="A26" s="524"/>
      <c r="B26" s="524"/>
      <c r="C26" s="524"/>
      <c r="D26" s="524"/>
      <c r="E26" s="524"/>
      <c r="F26" s="524"/>
      <c r="G26" s="524"/>
      <c r="H26" s="524"/>
      <c r="I26" s="524"/>
    </row>
    <row r="27" spans="1:9" ht="10.9" customHeight="1" x14ac:dyDescent="0.25">
      <c r="A27" s="540"/>
      <c r="B27" s="540"/>
      <c r="C27" s="540"/>
      <c r="D27" s="540"/>
      <c r="E27" s="540"/>
      <c r="F27" s="540"/>
      <c r="G27" s="540"/>
      <c r="H27" s="540"/>
      <c r="I27" s="540"/>
    </row>
    <row r="28" spans="1:9" ht="12.2" customHeight="1" x14ac:dyDescent="0.25">
      <c r="A28" s="541" t="s">
        <v>4</v>
      </c>
      <c r="B28" s="541"/>
      <c r="C28" s="542" t="s">
        <v>738</v>
      </c>
      <c r="D28" s="542"/>
      <c r="E28" s="542"/>
      <c r="F28" s="542"/>
      <c r="G28" s="361" t="s">
        <v>375</v>
      </c>
      <c r="H28" s="543" t="s">
        <v>739</v>
      </c>
      <c r="I28" s="543"/>
    </row>
    <row r="29" spans="1:9" ht="12.2" customHeight="1" x14ac:dyDescent="0.25">
      <c r="A29" s="550">
        <v>8662</v>
      </c>
      <c r="B29" s="534"/>
      <c r="C29" s="535" t="s">
        <v>1558</v>
      </c>
      <c r="D29" s="535"/>
      <c r="E29" s="535"/>
      <c r="F29" s="535"/>
      <c r="G29" s="362"/>
      <c r="H29" s="536"/>
      <c r="I29" s="536"/>
    </row>
    <row r="30" spans="1:9" ht="12.2" customHeight="1" x14ac:dyDescent="0.25">
      <c r="A30" s="550">
        <v>8700</v>
      </c>
      <c r="B30" s="534"/>
      <c r="C30" s="535" t="s">
        <v>14773</v>
      </c>
      <c r="D30" s="535"/>
      <c r="E30" s="535"/>
      <c r="F30" s="535"/>
      <c r="G30" s="362"/>
      <c r="H30" s="536"/>
      <c r="I30" s="536"/>
    </row>
    <row r="31" spans="1:9" ht="36.6" customHeight="1" x14ac:dyDescent="0.25">
      <c r="A31" s="525" t="s">
        <v>359</v>
      </c>
      <c r="B31" s="525"/>
      <c r="C31" s="526" t="s">
        <v>14774</v>
      </c>
      <c r="D31" s="526"/>
      <c r="E31" s="526"/>
      <c r="F31" s="526"/>
      <c r="G31" s="363" t="s">
        <v>64</v>
      </c>
      <c r="H31" s="532">
        <v>0.2</v>
      </c>
      <c r="I31" s="528"/>
    </row>
    <row r="32" spans="1:9" ht="36.6" customHeight="1" x14ac:dyDescent="0.25">
      <c r="A32" s="525" t="s">
        <v>1560</v>
      </c>
      <c r="B32" s="525"/>
      <c r="C32" s="526" t="s">
        <v>14775</v>
      </c>
      <c r="D32" s="526"/>
      <c r="E32" s="526"/>
      <c r="F32" s="526"/>
      <c r="G32" s="363" t="s">
        <v>64</v>
      </c>
      <c r="H32" s="532">
        <v>0.5</v>
      </c>
      <c r="I32" s="528"/>
    </row>
    <row r="33" spans="1:9" ht="36.6" customHeight="1" x14ac:dyDescent="0.25">
      <c r="A33" s="525" t="s">
        <v>1561</v>
      </c>
      <c r="B33" s="525"/>
      <c r="C33" s="526" t="s">
        <v>14776</v>
      </c>
      <c r="D33" s="526"/>
      <c r="E33" s="526"/>
      <c r="F33" s="526"/>
      <c r="G33" s="363" t="s">
        <v>64</v>
      </c>
      <c r="H33" s="532">
        <v>0.3</v>
      </c>
      <c r="I33" s="528"/>
    </row>
    <row r="34" spans="1:9" ht="12.2" customHeight="1" x14ac:dyDescent="0.25">
      <c r="A34" s="550">
        <v>8701</v>
      </c>
      <c r="B34" s="534"/>
      <c r="C34" s="535" t="s">
        <v>14777</v>
      </c>
      <c r="D34" s="535"/>
      <c r="E34" s="535"/>
      <c r="F34" s="535"/>
      <c r="G34" s="362"/>
      <c r="H34" s="536"/>
      <c r="I34" s="536"/>
    </row>
    <row r="35" spans="1:9" ht="24.4" customHeight="1" x14ac:dyDescent="0.25">
      <c r="A35" s="525" t="s">
        <v>310</v>
      </c>
      <c r="B35" s="525"/>
      <c r="C35" s="526" t="s">
        <v>14778</v>
      </c>
      <c r="D35" s="526"/>
      <c r="E35" s="526"/>
      <c r="F35" s="526"/>
      <c r="G35" s="363" t="s">
        <v>64</v>
      </c>
      <c r="H35" s="532">
        <v>1</v>
      </c>
      <c r="I35" s="528"/>
    </row>
    <row r="36" spans="1:9" ht="24.4" customHeight="1" x14ac:dyDescent="0.25">
      <c r="A36" s="525" t="s">
        <v>1564</v>
      </c>
      <c r="B36" s="525"/>
      <c r="C36" s="526" t="s">
        <v>14779</v>
      </c>
      <c r="D36" s="526"/>
      <c r="E36" s="526"/>
      <c r="F36" s="526"/>
      <c r="G36" s="363" t="s">
        <v>64</v>
      </c>
      <c r="H36" s="532">
        <v>1.5</v>
      </c>
      <c r="I36" s="528"/>
    </row>
    <row r="37" spans="1:9" ht="24.4" customHeight="1" x14ac:dyDescent="0.25">
      <c r="A37" s="525" t="s">
        <v>1563</v>
      </c>
      <c r="B37" s="525"/>
      <c r="C37" s="526" t="s">
        <v>14780</v>
      </c>
      <c r="D37" s="526"/>
      <c r="E37" s="526"/>
      <c r="F37" s="526"/>
      <c r="G37" s="363" t="s">
        <v>64</v>
      </c>
      <c r="H37" s="532">
        <v>2</v>
      </c>
      <c r="I37" s="528"/>
    </row>
    <row r="38" spans="1:9" ht="12.2" customHeight="1" x14ac:dyDescent="0.25">
      <c r="A38" s="550">
        <v>8663</v>
      </c>
      <c r="B38" s="534"/>
      <c r="C38" s="535" t="s">
        <v>1565</v>
      </c>
      <c r="D38" s="535"/>
      <c r="E38" s="535"/>
      <c r="F38" s="535"/>
      <c r="G38" s="362"/>
      <c r="H38" s="536"/>
      <c r="I38" s="536"/>
    </row>
    <row r="39" spans="1:9" ht="12.2" customHeight="1" x14ac:dyDescent="0.25">
      <c r="A39" s="550">
        <v>8702</v>
      </c>
      <c r="B39" s="534"/>
      <c r="C39" s="535" t="s">
        <v>1567</v>
      </c>
      <c r="D39" s="535"/>
      <c r="E39" s="535"/>
      <c r="F39" s="535"/>
      <c r="G39" s="362"/>
      <c r="H39" s="536"/>
      <c r="I39" s="536"/>
    </row>
    <row r="40" spans="1:9" ht="24.4" customHeight="1" x14ac:dyDescent="0.25">
      <c r="A40" s="525" t="s">
        <v>1568</v>
      </c>
      <c r="B40" s="525"/>
      <c r="C40" s="526" t="s">
        <v>1569</v>
      </c>
      <c r="D40" s="526"/>
      <c r="E40" s="526"/>
      <c r="F40" s="526"/>
      <c r="G40" s="363" t="s">
        <v>14781</v>
      </c>
      <c r="H40" s="532">
        <v>1.2</v>
      </c>
      <c r="I40" s="528"/>
    </row>
    <row r="41" spans="1:9" ht="36.6" customHeight="1" x14ac:dyDescent="0.25">
      <c r="A41" s="525" t="s">
        <v>14782</v>
      </c>
      <c r="B41" s="525"/>
      <c r="C41" s="526" t="s">
        <v>14783</v>
      </c>
      <c r="D41" s="526"/>
      <c r="E41" s="526"/>
      <c r="F41" s="526"/>
      <c r="G41" s="363" t="s">
        <v>14784</v>
      </c>
      <c r="H41" s="531">
        <v>412.28</v>
      </c>
      <c r="I41" s="528"/>
    </row>
    <row r="42" spans="1:9" ht="24.4" customHeight="1" x14ac:dyDescent="0.25">
      <c r="A42" s="525" t="s">
        <v>1570</v>
      </c>
      <c r="B42" s="525"/>
      <c r="C42" s="526" t="s">
        <v>14785</v>
      </c>
      <c r="D42" s="526"/>
      <c r="E42" s="526"/>
      <c r="F42" s="526"/>
      <c r="G42" s="363" t="s">
        <v>14781</v>
      </c>
      <c r="H42" s="532">
        <v>2.13</v>
      </c>
      <c r="I42" s="528"/>
    </row>
    <row r="43" spans="1:9" ht="24.4" customHeight="1" x14ac:dyDescent="0.25">
      <c r="A43" s="525" t="s">
        <v>1571</v>
      </c>
      <c r="B43" s="525"/>
      <c r="C43" s="526" t="s">
        <v>14786</v>
      </c>
      <c r="D43" s="526"/>
      <c r="E43" s="526"/>
      <c r="F43" s="526"/>
      <c r="G43" s="363" t="s">
        <v>14781</v>
      </c>
      <c r="H43" s="532">
        <v>0.8</v>
      </c>
      <c r="I43" s="528"/>
    </row>
    <row r="44" spans="1:9" ht="24.4" customHeight="1" x14ac:dyDescent="0.25">
      <c r="A44" s="525" t="s">
        <v>14787</v>
      </c>
      <c r="B44" s="525"/>
      <c r="C44" s="526" t="s">
        <v>14788</v>
      </c>
      <c r="D44" s="526"/>
      <c r="E44" s="526"/>
      <c r="F44" s="526"/>
      <c r="G44" s="363" t="s">
        <v>14781</v>
      </c>
      <c r="H44" s="532">
        <v>0.17</v>
      </c>
      <c r="I44" s="528"/>
    </row>
    <row r="45" spans="1:9" ht="12.2" customHeight="1" x14ac:dyDescent="0.25">
      <c r="A45" s="550">
        <v>8703</v>
      </c>
      <c r="B45" s="534"/>
      <c r="C45" s="535" t="s">
        <v>1573</v>
      </c>
      <c r="D45" s="535"/>
      <c r="E45" s="535"/>
      <c r="F45" s="535"/>
      <c r="G45" s="362"/>
      <c r="H45" s="536"/>
      <c r="I45" s="536"/>
    </row>
    <row r="46" spans="1:9" ht="24.4" customHeight="1" x14ac:dyDescent="0.25">
      <c r="A46" s="525" t="s">
        <v>1574</v>
      </c>
      <c r="B46" s="525"/>
      <c r="C46" s="526" t="s">
        <v>14789</v>
      </c>
      <c r="D46" s="526"/>
      <c r="E46" s="526"/>
      <c r="F46" s="526"/>
      <c r="G46" s="363" t="s">
        <v>14781</v>
      </c>
      <c r="H46" s="532">
        <v>0.49</v>
      </c>
      <c r="I46" s="528"/>
    </row>
    <row r="47" spans="1:9" ht="12.2" customHeight="1" x14ac:dyDescent="0.25">
      <c r="A47" s="550">
        <v>8704</v>
      </c>
      <c r="B47" s="534"/>
      <c r="C47" s="535" t="s">
        <v>1576</v>
      </c>
      <c r="D47" s="535"/>
      <c r="E47" s="535"/>
      <c r="F47" s="535"/>
      <c r="G47" s="362"/>
      <c r="H47" s="536"/>
      <c r="I47" s="536"/>
    </row>
    <row r="48" spans="1:9" ht="36.6" customHeight="1" x14ac:dyDescent="0.25">
      <c r="A48" s="525" t="s">
        <v>1577</v>
      </c>
      <c r="B48" s="525"/>
      <c r="C48" s="526" t="s">
        <v>14790</v>
      </c>
      <c r="D48" s="526"/>
      <c r="E48" s="526"/>
      <c r="F48" s="526"/>
      <c r="G48" s="363" t="s">
        <v>14784</v>
      </c>
      <c r="H48" s="527">
        <v>83.14</v>
      </c>
      <c r="I48" s="528"/>
    </row>
    <row r="49" spans="1:9" ht="36.6" customHeight="1" x14ac:dyDescent="0.25">
      <c r="A49" s="525" t="s">
        <v>1578</v>
      </c>
      <c r="B49" s="525"/>
      <c r="C49" s="526" t="s">
        <v>14791</v>
      </c>
      <c r="D49" s="526"/>
      <c r="E49" s="526"/>
      <c r="F49" s="526"/>
      <c r="G49" s="363" t="s">
        <v>14784</v>
      </c>
      <c r="H49" s="527">
        <v>49.88</v>
      </c>
      <c r="I49" s="528"/>
    </row>
    <row r="50" spans="1:9" ht="12.2" customHeight="1" x14ac:dyDescent="0.25">
      <c r="A50" s="550">
        <v>8706</v>
      </c>
      <c r="B50" s="534"/>
      <c r="C50" s="535" t="s">
        <v>14792</v>
      </c>
      <c r="D50" s="535"/>
      <c r="E50" s="535"/>
      <c r="F50" s="535"/>
      <c r="G50" s="362"/>
      <c r="H50" s="536"/>
      <c r="I50" s="536"/>
    </row>
    <row r="51" spans="1:9" ht="48.75" customHeight="1" x14ac:dyDescent="0.25">
      <c r="A51" s="525" t="s">
        <v>1584</v>
      </c>
      <c r="B51" s="525"/>
      <c r="C51" s="526" t="s">
        <v>14793</v>
      </c>
      <c r="D51" s="526"/>
      <c r="E51" s="526"/>
      <c r="F51" s="526"/>
      <c r="G51" s="363" t="s">
        <v>14794</v>
      </c>
      <c r="H51" s="532">
        <v>4.21</v>
      </c>
      <c r="I51" s="528"/>
    </row>
    <row r="52" spans="1:9" ht="48.75" customHeight="1" x14ac:dyDescent="0.25">
      <c r="A52" s="525" t="s">
        <v>1585</v>
      </c>
      <c r="B52" s="525"/>
      <c r="C52" s="526" t="s">
        <v>14795</v>
      </c>
      <c r="D52" s="526"/>
      <c r="E52" s="526"/>
      <c r="F52" s="526"/>
      <c r="G52" s="363" t="s">
        <v>14794</v>
      </c>
      <c r="H52" s="532">
        <v>5.01</v>
      </c>
      <c r="I52" s="528"/>
    </row>
    <row r="53" spans="1:9" ht="60.95" customHeight="1" x14ac:dyDescent="0.25">
      <c r="A53" s="525" t="s">
        <v>1583</v>
      </c>
      <c r="B53" s="525"/>
      <c r="C53" s="526" t="s">
        <v>14796</v>
      </c>
      <c r="D53" s="526"/>
      <c r="E53" s="526"/>
      <c r="F53" s="526"/>
      <c r="G53" s="363" t="s">
        <v>14781</v>
      </c>
      <c r="H53" s="527">
        <v>10.199999999999999</v>
      </c>
      <c r="I53" s="528"/>
    </row>
    <row r="54" spans="1:9" ht="48.75" customHeight="1" x14ac:dyDescent="0.25">
      <c r="A54" s="525" t="s">
        <v>1581</v>
      </c>
      <c r="B54" s="525"/>
      <c r="C54" s="526" t="s">
        <v>14797</v>
      </c>
      <c r="D54" s="526"/>
      <c r="E54" s="526"/>
      <c r="F54" s="526"/>
      <c r="G54" s="363" t="s">
        <v>14781</v>
      </c>
      <c r="H54" s="527">
        <v>20.41</v>
      </c>
      <c r="I54" s="528"/>
    </row>
    <row r="55" spans="1:9" ht="60.95" customHeight="1" x14ac:dyDescent="0.25">
      <c r="A55" s="525" t="s">
        <v>1582</v>
      </c>
      <c r="B55" s="525"/>
      <c r="C55" s="526" t="s">
        <v>14798</v>
      </c>
      <c r="D55" s="526"/>
      <c r="E55" s="526"/>
      <c r="F55" s="526"/>
      <c r="G55" s="363" t="s">
        <v>14781</v>
      </c>
      <c r="H55" s="527">
        <v>13.6</v>
      </c>
      <c r="I55" s="528"/>
    </row>
    <row r="56" spans="1:9" ht="48.75" customHeight="1" x14ac:dyDescent="0.25">
      <c r="A56" s="525" t="s">
        <v>1586</v>
      </c>
      <c r="B56" s="525"/>
      <c r="C56" s="526" t="s">
        <v>14799</v>
      </c>
      <c r="D56" s="526"/>
      <c r="E56" s="526"/>
      <c r="F56" s="526"/>
      <c r="G56" s="363" t="s">
        <v>14794</v>
      </c>
      <c r="H56" s="532">
        <v>6.2</v>
      </c>
      <c r="I56" s="528"/>
    </row>
    <row r="57" spans="1:9" ht="48.75" customHeight="1" x14ac:dyDescent="0.25">
      <c r="A57" s="525" t="s">
        <v>1590</v>
      </c>
      <c r="B57" s="525"/>
      <c r="C57" s="526" t="s">
        <v>14800</v>
      </c>
      <c r="D57" s="526"/>
      <c r="E57" s="526"/>
      <c r="F57" s="526"/>
      <c r="G57" s="363" t="s">
        <v>14781</v>
      </c>
      <c r="H57" s="527">
        <v>13.06</v>
      </c>
      <c r="I57" s="528"/>
    </row>
    <row r="58" spans="1:9" ht="48.75" customHeight="1" x14ac:dyDescent="0.25">
      <c r="A58" s="525" t="s">
        <v>1589</v>
      </c>
      <c r="B58" s="525"/>
      <c r="C58" s="526" t="s">
        <v>14801</v>
      </c>
      <c r="D58" s="526"/>
      <c r="E58" s="526"/>
      <c r="F58" s="526"/>
      <c r="G58" s="363" t="s">
        <v>14781</v>
      </c>
      <c r="H58" s="527">
        <v>11.66</v>
      </c>
      <c r="I58" s="528"/>
    </row>
    <row r="59" spans="1:9" ht="48.75" customHeight="1" x14ac:dyDescent="0.25">
      <c r="A59" s="525" t="s">
        <v>1587</v>
      </c>
      <c r="B59" s="525"/>
      <c r="C59" s="526" t="s">
        <v>14802</v>
      </c>
      <c r="D59" s="526"/>
      <c r="E59" s="526"/>
      <c r="F59" s="526"/>
      <c r="G59" s="363" t="s">
        <v>14781</v>
      </c>
      <c r="H59" s="527">
        <v>21.91</v>
      </c>
      <c r="I59" s="528"/>
    </row>
    <row r="60" spans="1:9" ht="48.75" customHeight="1" x14ac:dyDescent="0.25">
      <c r="A60" s="525" t="s">
        <v>1588</v>
      </c>
      <c r="B60" s="525"/>
      <c r="C60" s="526" t="s">
        <v>14803</v>
      </c>
      <c r="D60" s="526"/>
      <c r="E60" s="526"/>
      <c r="F60" s="526"/>
      <c r="G60" s="363" t="s">
        <v>14781</v>
      </c>
      <c r="H60" s="532">
        <v>8.15</v>
      </c>
      <c r="I60" s="528"/>
    </row>
    <row r="61" spans="1:9" ht="12.2" customHeight="1" x14ac:dyDescent="0.25">
      <c r="A61" s="550">
        <v>8707</v>
      </c>
      <c r="B61" s="534"/>
      <c r="C61" s="535" t="s">
        <v>14804</v>
      </c>
      <c r="D61" s="535"/>
      <c r="E61" s="535"/>
      <c r="F61" s="535"/>
      <c r="G61" s="362"/>
      <c r="H61" s="536"/>
      <c r="I61" s="536"/>
    </row>
    <row r="62" spans="1:9" ht="60.95" customHeight="1" x14ac:dyDescent="0.25">
      <c r="A62" s="525" t="s">
        <v>1597</v>
      </c>
      <c r="B62" s="525"/>
      <c r="C62" s="526" t="s">
        <v>14805</v>
      </c>
      <c r="D62" s="526"/>
      <c r="E62" s="526"/>
      <c r="F62" s="526"/>
      <c r="G62" s="363" t="s">
        <v>14794</v>
      </c>
      <c r="H62" s="532">
        <v>7.52</v>
      </c>
      <c r="I62" s="528"/>
    </row>
    <row r="63" spans="1:9" ht="48.75" customHeight="1" x14ac:dyDescent="0.25">
      <c r="A63" s="525" t="s">
        <v>1593</v>
      </c>
      <c r="B63" s="525"/>
      <c r="C63" s="526" t="s">
        <v>14806</v>
      </c>
      <c r="D63" s="526"/>
      <c r="E63" s="526"/>
      <c r="F63" s="526"/>
      <c r="G63" s="363" t="s">
        <v>14784</v>
      </c>
      <c r="H63" s="527">
        <v>39.81</v>
      </c>
      <c r="I63" s="528"/>
    </row>
    <row r="64" spans="1:9" ht="48.75" customHeight="1" x14ac:dyDescent="0.25">
      <c r="A64" s="525" t="s">
        <v>1594</v>
      </c>
      <c r="B64" s="525"/>
      <c r="C64" s="526" t="s">
        <v>14807</v>
      </c>
      <c r="D64" s="526"/>
      <c r="E64" s="526"/>
      <c r="F64" s="526"/>
      <c r="G64" s="363" t="s">
        <v>14784</v>
      </c>
      <c r="H64" s="532">
        <v>9.58</v>
      </c>
      <c r="I64" s="528"/>
    </row>
    <row r="65" spans="1:9" ht="60.95" customHeight="1" x14ac:dyDescent="0.25">
      <c r="A65" s="525" t="s">
        <v>1595</v>
      </c>
      <c r="B65" s="525"/>
      <c r="C65" s="526" t="s">
        <v>14808</v>
      </c>
      <c r="D65" s="526"/>
      <c r="E65" s="526"/>
      <c r="F65" s="526"/>
      <c r="G65" s="363" t="s">
        <v>14784</v>
      </c>
      <c r="H65" s="532">
        <v>5.58</v>
      </c>
      <c r="I65" s="528"/>
    </row>
    <row r="66" spans="1:9" ht="48.75" customHeight="1" x14ac:dyDescent="0.25">
      <c r="A66" s="525" t="s">
        <v>1592</v>
      </c>
      <c r="B66" s="525"/>
      <c r="C66" s="526" t="s">
        <v>14809</v>
      </c>
      <c r="D66" s="526"/>
      <c r="E66" s="526"/>
      <c r="F66" s="526"/>
      <c r="G66" s="363" t="s">
        <v>14794</v>
      </c>
      <c r="H66" s="532">
        <v>8.36</v>
      </c>
      <c r="I66" s="528"/>
    </row>
    <row r="67" spans="1:9" ht="73.150000000000006" customHeight="1" x14ac:dyDescent="0.25">
      <c r="A67" s="525" t="s">
        <v>1596</v>
      </c>
      <c r="B67" s="525"/>
      <c r="C67" s="526" t="s">
        <v>14810</v>
      </c>
      <c r="D67" s="526"/>
      <c r="E67" s="526"/>
      <c r="F67" s="526"/>
      <c r="G67" s="363" t="s">
        <v>14794</v>
      </c>
      <c r="H67" s="527">
        <v>10.85</v>
      </c>
      <c r="I67" s="528"/>
    </row>
    <row r="68" spans="1:9" ht="12.2" customHeight="1" x14ac:dyDescent="0.25">
      <c r="A68" s="550">
        <v>8708</v>
      </c>
      <c r="B68" s="534"/>
      <c r="C68" s="535" t="s">
        <v>1599</v>
      </c>
      <c r="D68" s="535"/>
      <c r="E68" s="535"/>
      <c r="F68" s="535"/>
      <c r="G68" s="362"/>
      <c r="H68" s="536"/>
      <c r="I68" s="536"/>
    </row>
    <row r="69" spans="1:9" ht="48.75" customHeight="1" x14ac:dyDescent="0.25">
      <c r="A69" s="525" t="s">
        <v>1600</v>
      </c>
      <c r="B69" s="525"/>
      <c r="C69" s="526" t="s">
        <v>14811</v>
      </c>
      <c r="D69" s="526"/>
      <c r="E69" s="526"/>
      <c r="F69" s="526"/>
      <c r="G69" s="363" t="s">
        <v>14781</v>
      </c>
      <c r="H69" s="532">
        <v>5</v>
      </c>
      <c r="I69" s="528"/>
    </row>
    <row r="70" spans="1:9" ht="12.2" customHeight="1" x14ac:dyDescent="0.25">
      <c r="A70" s="550">
        <v>8709</v>
      </c>
      <c r="B70" s="534"/>
      <c r="C70" s="535" t="s">
        <v>14812</v>
      </c>
      <c r="D70" s="535"/>
      <c r="E70" s="535"/>
      <c r="F70" s="535"/>
      <c r="G70" s="362"/>
      <c r="H70" s="536"/>
      <c r="I70" s="536"/>
    </row>
    <row r="71" spans="1:9" ht="60.95" customHeight="1" x14ac:dyDescent="0.25">
      <c r="A71" s="525" t="s">
        <v>1601</v>
      </c>
      <c r="B71" s="525"/>
      <c r="C71" s="526" t="s">
        <v>14813</v>
      </c>
      <c r="D71" s="526"/>
      <c r="E71" s="526"/>
      <c r="F71" s="526"/>
      <c r="G71" s="363" t="s">
        <v>14781</v>
      </c>
      <c r="H71" s="532">
        <v>1.88</v>
      </c>
      <c r="I71" s="528"/>
    </row>
    <row r="72" spans="1:9" ht="60.95" customHeight="1" x14ac:dyDescent="0.25">
      <c r="A72" s="525" t="s">
        <v>1602</v>
      </c>
      <c r="B72" s="525"/>
      <c r="C72" s="526" t="s">
        <v>14814</v>
      </c>
      <c r="D72" s="526"/>
      <c r="E72" s="526"/>
      <c r="F72" s="526"/>
      <c r="G72" s="363" t="s">
        <v>14781</v>
      </c>
      <c r="H72" s="532">
        <v>5.64</v>
      </c>
      <c r="I72" s="528"/>
    </row>
    <row r="73" spans="1:9" ht="60.95" customHeight="1" x14ac:dyDescent="0.25">
      <c r="A73" s="525" t="s">
        <v>1603</v>
      </c>
      <c r="B73" s="525"/>
      <c r="C73" s="526" t="s">
        <v>14815</v>
      </c>
      <c r="D73" s="526"/>
      <c r="E73" s="526"/>
      <c r="F73" s="526"/>
      <c r="G73" s="363" t="s">
        <v>14781</v>
      </c>
      <c r="H73" s="532">
        <v>8.91</v>
      </c>
      <c r="I73" s="528"/>
    </row>
    <row r="74" spans="1:9" ht="60.95" customHeight="1" x14ac:dyDescent="0.25">
      <c r="A74" s="525" t="s">
        <v>14816</v>
      </c>
      <c r="B74" s="525"/>
      <c r="C74" s="526" t="s">
        <v>14817</v>
      </c>
      <c r="D74" s="526"/>
      <c r="E74" s="526"/>
      <c r="F74" s="526"/>
      <c r="G74" s="363" t="s">
        <v>14781</v>
      </c>
      <c r="H74" s="532">
        <v>3.76</v>
      </c>
      <c r="I74" s="528"/>
    </row>
    <row r="75" spans="1:9" ht="12.2" customHeight="1" x14ac:dyDescent="0.25">
      <c r="A75" s="550">
        <v>8710</v>
      </c>
      <c r="B75" s="534"/>
      <c r="C75" s="535" t="s">
        <v>14818</v>
      </c>
      <c r="D75" s="535"/>
      <c r="E75" s="535"/>
      <c r="F75" s="535"/>
      <c r="G75" s="362"/>
      <c r="H75" s="536"/>
      <c r="I75" s="536"/>
    </row>
    <row r="76" spans="1:9" ht="48.75" customHeight="1" x14ac:dyDescent="0.25">
      <c r="A76" s="525" t="s">
        <v>1604</v>
      </c>
      <c r="B76" s="525"/>
      <c r="C76" s="526" t="s">
        <v>14819</v>
      </c>
      <c r="D76" s="526"/>
      <c r="E76" s="526"/>
      <c r="F76" s="526"/>
      <c r="G76" s="363" t="s">
        <v>14820</v>
      </c>
      <c r="H76" s="532">
        <v>3.16</v>
      </c>
      <c r="I76" s="528"/>
    </row>
    <row r="77" spans="1:9" ht="60.95" customHeight="1" x14ac:dyDescent="0.25">
      <c r="A77" s="525" t="s">
        <v>1606</v>
      </c>
      <c r="B77" s="525"/>
      <c r="C77" s="526" t="s">
        <v>14821</v>
      </c>
      <c r="D77" s="526"/>
      <c r="E77" s="526"/>
      <c r="F77" s="526"/>
      <c r="G77" s="363" t="s">
        <v>14784</v>
      </c>
      <c r="H77" s="527">
        <v>19.43</v>
      </c>
      <c r="I77" s="528"/>
    </row>
    <row r="78" spans="1:9" ht="60.95" customHeight="1" x14ac:dyDescent="0.25">
      <c r="A78" s="525" t="s">
        <v>1609</v>
      </c>
      <c r="B78" s="525"/>
      <c r="C78" s="526" t="s">
        <v>14822</v>
      </c>
      <c r="D78" s="526"/>
      <c r="E78" s="526"/>
      <c r="F78" s="526"/>
      <c r="G78" s="363" t="s">
        <v>14781</v>
      </c>
      <c r="H78" s="527">
        <v>12.04</v>
      </c>
      <c r="I78" s="528"/>
    </row>
    <row r="79" spans="1:9" ht="48.75" customHeight="1" x14ac:dyDescent="0.25">
      <c r="A79" s="525" t="s">
        <v>1610</v>
      </c>
      <c r="B79" s="525"/>
      <c r="C79" s="526" t="s">
        <v>14823</v>
      </c>
      <c r="D79" s="526"/>
      <c r="E79" s="526"/>
      <c r="F79" s="526"/>
      <c r="G79" s="363" t="s">
        <v>14781</v>
      </c>
      <c r="H79" s="527">
        <v>16.72</v>
      </c>
      <c r="I79" s="528"/>
    </row>
    <row r="80" spans="1:9" ht="48.75" customHeight="1" x14ac:dyDescent="0.25">
      <c r="A80" s="525" t="s">
        <v>1607</v>
      </c>
      <c r="B80" s="525"/>
      <c r="C80" s="526" t="s">
        <v>14824</v>
      </c>
      <c r="D80" s="526"/>
      <c r="E80" s="526"/>
      <c r="F80" s="526"/>
      <c r="G80" s="363" t="s">
        <v>14781</v>
      </c>
      <c r="H80" s="532">
        <v>8.1300000000000008</v>
      </c>
      <c r="I80" s="528"/>
    </row>
    <row r="81" spans="1:9" ht="48.75" customHeight="1" x14ac:dyDescent="0.25">
      <c r="A81" s="525" t="s">
        <v>1608</v>
      </c>
      <c r="B81" s="525"/>
      <c r="C81" s="526" t="s">
        <v>14825</v>
      </c>
      <c r="D81" s="526"/>
      <c r="E81" s="526"/>
      <c r="F81" s="526"/>
      <c r="G81" s="363" t="s">
        <v>14784</v>
      </c>
      <c r="H81" s="527">
        <v>16.46</v>
      </c>
      <c r="I81" s="528"/>
    </row>
    <row r="82" spans="1:9" ht="12.2" customHeight="1" x14ac:dyDescent="0.25">
      <c r="A82" s="550">
        <v>8711</v>
      </c>
      <c r="B82" s="534"/>
      <c r="C82" s="535" t="s">
        <v>1612</v>
      </c>
      <c r="D82" s="535"/>
      <c r="E82" s="535"/>
      <c r="F82" s="535"/>
      <c r="G82" s="362"/>
      <c r="H82" s="536"/>
      <c r="I82" s="536"/>
    </row>
    <row r="83" spans="1:9" ht="36.6" customHeight="1" x14ac:dyDescent="0.25">
      <c r="A83" s="525" t="s">
        <v>1613</v>
      </c>
      <c r="B83" s="525"/>
      <c r="C83" s="526" t="s">
        <v>14826</v>
      </c>
      <c r="D83" s="526"/>
      <c r="E83" s="526"/>
      <c r="F83" s="526"/>
      <c r="G83" s="363" t="s">
        <v>14781</v>
      </c>
      <c r="H83" s="527">
        <v>24.92</v>
      </c>
      <c r="I83" s="528"/>
    </row>
    <row r="84" spans="1:9" ht="12.2" customHeight="1" x14ac:dyDescent="0.25">
      <c r="A84" s="550">
        <v>8712</v>
      </c>
      <c r="B84" s="534"/>
      <c r="C84" s="535" t="s">
        <v>14827</v>
      </c>
      <c r="D84" s="535"/>
      <c r="E84" s="535"/>
      <c r="F84" s="535"/>
      <c r="G84" s="362"/>
      <c r="H84" s="536"/>
      <c r="I84" s="536"/>
    </row>
    <row r="85" spans="1:9" ht="48.75" customHeight="1" x14ac:dyDescent="0.25">
      <c r="A85" s="525" t="s">
        <v>1615</v>
      </c>
      <c r="B85" s="525"/>
      <c r="C85" s="526" t="s">
        <v>14828</v>
      </c>
      <c r="D85" s="526"/>
      <c r="E85" s="526"/>
      <c r="F85" s="526"/>
      <c r="G85" s="363" t="s">
        <v>14784</v>
      </c>
      <c r="H85" s="527">
        <v>38.979999999999997</v>
      </c>
      <c r="I85" s="528"/>
    </row>
    <row r="86" spans="1:9" ht="60.95" customHeight="1" x14ac:dyDescent="0.25">
      <c r="A86" s="525" t="s">
        <v>1616</v>
      </c>
      <c r="B86" s="525"/>
      <c r="C86" s="526" t="s">
        <v>14829</v>
      </c>
      <c r="D86" s="526"/>
      <c r="E86" s="526"/>
      <c r="F86" s="526"/>
      <c r="G86" s="363" t="s">
        <v>14784</v>
      </c>
      <c r="H86" s="532">
        <v>5.82</v>
      </c>
      <c r="I86" s="528"/>
    </row>
    <row r="87" spans="1:9" ht="60.95" customHeight="1" x14ac:dyDescent="0.25">
      <c r="A87" s="525" t="s">
        <v>1617</v>
      </c>
      <c r="B87" s="525"/>
      <c r="C87" s="526" t="s">
        <v>14830</v>
      </c>
      <c r="D87" s="526"/>
      <c r="E87" s="526"/>
      <c r="F87" s="526"/>
      <c r="G87" s="363" t="s">
        <v>14784</v>
      </c>
      <c r="H87" s="527">
        <v>18.5</v>
      </c>
      <c r="I87" s="528"/>
    </row>
    <row r="88" spans="1:9" ht="12.2" customHeight="1" x14ac:dyDescent="0.25">
      <c r="A88" s="550">
        <v>8713</v>
      </c>
      <c r="B88" s="534"/>
      <c r="C88" s="535" t="s">
        <v>14831</v>
      </c>
      <c r="D88" s="535"/>
      <c r="E88" s="535"/>
      <c r="F88" s="535"/>
      <c r="G88" s="362"/>
      <c r="H88" s="536"/>
      <c r="I88" s="536"/>
    </row>
    <row r="89" spans="1:9" ht="48.75" customHeight="1" x14ac:dyDescent="0.25">
      <c r="A89" s="525" t="s">
        <v>1619</v>
      </c>
      <c r="B89" s="525"/>
      <c r="C89" s="526" t="s">
        <v>14832</v>
      </c>
      <c r="D89" s="526"/>
      <c r="E89" s="526"/>
      <c r="F89" s="526"/>
      <c r="G89" s="363" t="s">
        <v>14781</v>
      </c>
      <c r="H89" s="527">
        <v>15.85</v>
      </c>
      <c r="I89" s="528"/>
    </row>
    <row r="90" spans="1:9" ht="36.6" customHeight="1" x14ac:dyDescent="0.25">
      <c r="A90" s="525" t="s">
        <v>1620</v>
      </c>
      <c r="B90" s="525"/>
      <c r="C90" s="526" t="s">
        <v>14833</v>
      </c>
      <c r="D90" s="526"/>
      <c r="E90" s="526"/>
      <c r="F90" s="526"/>
      <c r="G90" s="363" t="s">
        <v>14781</v>
      </c>
      <c r="H90" s="532">
        <v>6.4</v>
      </c>
      <c r="I90" s="528"/>
    </row>
    <row r="91" spans="1:9" ht="36.6" customHeight="1" x14ac:dyDescent="0.25">
      <c r="A91" s="525" t="s">
        <v>1621</v>
      </c>
      <c r="B91" s="525"/>
      <c r="C91" s="526" t="s">
        <v>14834</v>
      </c>
      <c r="D91" s="526"/>
      <c r="E91" s="526"/>
      <c r="F91" s="526"/>
      <c r="G91" s="363" t="s">
        <v>14781</v>
      </c>
      <c r="H91" s="532">
        <v>9.7899999999999991</v>
      </c>
      <c r="I91" s="528"/>
    </row>
    <row r="92" spans="1:9" ht="73.150000000000006" customHeight="1" x14ac:dyDescent="0.25">
      <c r="A92" s="525" t="s">
        <v>1622</v>
      </c>
      <c r="B92" s="525"/>
      <c r="C92" s="526" t="s">
        <v>14835</v>
      </c>
      <c r="D92" s="526"/>
      <c r="E92" s="526"/>
      <c r="F92" s="526"/>
      <c r="G92" s="363" t="s">
        <v>14781</v>
      </c>
      <c r="H92" s="527">
        <v>48.55</v>
      </c>
      <c r="I92" s="528"/>
    </row>
    <row r="93" spans="1:9" ht="73.150000000000006" customHeight="1" x14ac:dyDescent="0.25">
      <c r="A93" s="525" t="s">
        <v>14836</v>
      </c>
      <c r="B93" s="525"/>
      <c r="C93" s="526" t="s">
        <v>14837</v>
      </c>
      <c r="D93" s="526"/>
      <c r="E93" s="526"/>
      <c r="F93" s="526"/>
      <c r="G93" s="363" t="s">
        <v>14781</v>
      </c>
      <c r="H93" s="527">
        <v>40.56</v>
      </c>
      <c r="I93" s="528"/>
    </row>
    <row r="94" spans="1:9" ht="12.2" customHeight="1" x14ac:dyDescent="0.25">
      <c r="A94" s="550">
        <v>8714</v>
      </c>
      <c r="B94" s="534"/>
      <c r="C94" s="535" t="s">
        <v>1624</v>
      </c>
      <c r="D94" s="535"/>
      <c r="E94" s="535"/>
      <c r="F94" s="535"/>
      <c r="G94" s="362"/>
      <c r="H94" s="536"/>
      <c r="I94" s="536"/>
    </row>
    <row r="95" spans="1:9" ht="36.6" customHeight="1" x14ac:dyDescent="0.25">
      <c r="A95" s="525" t="s">
        <v>1625</v>
      </c>
      <c r="B95" s="525"/>
      <c r="C95" s="526" t="s">
        <v>14838</v>
      </c>
      <c r="D95" s="526"/>
      <c r="E95" s="526"/>
      <c r="F95" s="526"/>
      <c r="G95" s="363" t="s">
        <v>14839</v>
      </c>
      <c r="H95" s="531">
        <v>136.88999999999999</v>
      </c>
      <c r="I95" s="528"/>
    </row>
    <row r="96" spans="1:9" ht="48.75" customHeight="1" x14ac:dyDescent="0.25">
      <c r="A96" s="525" t="s">
        <v>1626</v>
      </c>
      <c r="B96" s="525"/>
      <c r="C96" s="526" t="s">
        <v>14840</v>
      </c>
      <c r="D96" s="526"/>
      <c r="E96" s="526"/>
      <c r="F96" s="526"/>
      <c r="G96" s="363" t="s">
        <v>14839</v>
      </c>
      <c r="H96" s="527">
        <v>94.11</v>
      </c>
      <c r="I96" s="528"/>
    </row>
    <row r="97" spans="1:9" ht="73.150000000000006" customHeight="1" x14ac:dyDescent="0.25">
      <c r="A97" s="525" t="s">
        <v>14841</v>
      </c>
      <c r="B97" s="525"/>
      <c r="C97" s="526" t="s">
        <v>14842</v>
      </c>
      <c r="D97" s="526"/>
      <c r="E97" s="526"/>
      <c r="F97" s="526"/>
      <c r="G97" s="363" t="s">
        <v>14781</v>
      </c>
      <c r="H97" s="527">
        <v>14.96</v>
      </c>
      <c r="I97" s="528"/>
    </row>
    <row r="98" spans="1:9" ht="12.2" customHeight="1" x14ac:dyDescent="0.25">
      <c r="A98" s="550">
        <v>8715</v>
      </c>
      <c r="B98" s="534"/>
      <c r="C98" s="535" t="s">
        <v>1628</v>
      </c>
      <c r="D98" s="535"/>
      <c r="E98" s="535"/>
      <c r="F98" s="535"/>
      <c r="G98" s="362"/>
      <c r="H98" s="536"/>
      <c r="I98" s="536"/>
    </row>
    <row r="99" spans="1:9" ht="36.6" customHeight="1" x14ac:dyDescent="0.25">
      <c r="A99" s="525" t="s">
        <v>1631</v>
      </c>
      <c r="B99" s="525"/>
      <c r="C99" s="526" t="s">
        <v>14843</v>
      </c>
      <c r="D99" s="526"/>
      <c r="E99" s="526"/>
      <c r="F99" s="526"/>
      <c r="G99" s="363" t="s">
        <v>14839</v>
      </c>
      <c r="H99" s="531">
        <v>344.17</v>
      </c>
      <c r="I99" s="528"/>
    </row>
    <row r="100" spans="1:9" ht="36.6" customHeight="1" x14ac:dyDescent="0.25">
      <c r="A100" s="525" t="s">
        <v>1634</v>
      </c>
      <c r="B100" s="525"/>
      <c r="C100" s="526" t="s">
        <v>14844</v>
      </c>
      <c r="D100" s="526"/>
      <c r="E100" s="526"/>
      <c r="F100" s="526"/>
      <c r="G100" s="363" t="s">
        <v>14839</v>
      </c>
      <c r="H100" s="531">
        <v>260.74</v>
      </c>
      <c r="I100" s="528"/>
    </row>
    <row r="101" spans="1:9" ht="48.75" customHeight="1" x14ac:dyDescent="0.25">
      <c r="A101" s="525" t="s">
        <v>1629</v>
      </c>
      <c r="B101" s="525"/>
      <c r="C101" s="526" t="s">
        <v>14845</v>
      </c>
      <c r="D101" s="526"/>
      <c r="E101" s="526"/>
      <c r="F101" s="526"/>
      <c r="G101" s="363" t="s">
        <v>14839</v>
      </c>
      <c r="H101" s="531">
        <v>142.52000000000001</v>
      </c>
      <c r="I101" s="528"/>
    </row>
    <row r="102" spans="1:9" ht="48.75" customHeight="1" x14ac:dyDescent="0.25">
      <c r="A102" s="525" t="s">
        <v>1630</v>
      </c>
      <c r="B102" s="525"/>
      <c r="C102" s="526" t="s">
        <v>14846</v>
      </c>
      <c r="D102" s="526"/>
      <c r="E102" s="526"/>
      <c r="F102" s="526"/>
      <c r="G102" s="363" t="s">
        <v>14839</v>
      </c>
      <c r="H102" s="531">
        <v>204.89</v>
      </c>
      <c r="I102" s="528"/>
    </row>
    <row r="103" spans="1:9" ht="48.75" customHeight="1" x14ac:dyDescent="0.25">
      <c r="A103" s="525" t="s">
        <v>1632</v>
      </c>
      <c r="B103" s="525"/>
      <c r="C103" s="526" t="s">
        <v>14847</v>
      </c>
      <c r="D103" s="526"/>
      <c r="E103" s="526"/>
      <c r="F103" s="526"/>
      <c r="G103" s="363" t="s">
        <v>14839</v>
      </c>
      <c r="H103" s="531">
        <v>137.29</v>
      </c>
      <c r="I103" s="528"/>
    </row>
    <row r="104" spans="1:9" ht="48.75" customHeight="1" x14ac:dyDescent="0.25">
      <c r="A104" s="525" t="s">
        <v>1633</v>
      </c>
      <c r="B104" s="525"/>
      <c r="C104" s="526" t="s">
        <v>14848</v>
      </c>
      <c r="D104" s="526"/>
      <c r="E104" s="526"/>
      <c r="F104" s="526"/>
      <c r="G104" s="363" t="s">
        <v>14839</v>
      </c>
      <c r="H104" s="531">
        <v>194.79</v>
      </c>
      <c r="I104" s="528"/>
    </row>
    <row r="105" spans="1:9" ht="12.2" customHeight="1" x14ac:dyDescent="0.25">
      <c r="A105" s="550">
        <v>8716</v>
      </c>
      <c r="B105" s="534"/>
      <c r="C105" s="535" t="s">
        <v>14849</v>
      </c>
      <c r="D105" s="535"/>
      <c r="E105" s="535"/>
      <c r="F105" s="535"/>
      <c r="G105" s="362"/>
      <c r="H105" s="536"/>
      <c r="I105" s="536"/>
    </row>
    <row r="106" spans="1:9" ht="48.75" customHeight="1" x14ac:dyDescent="0.25">
      <c r="A106" s="525" t="s">
        <v>1637</v>
      </c>
      <c r="B106" s="525"/>
      <c r="C106" s="526" t="s">
        <v>14850</v>
      </c>
      <c r="D106" s="526"/>
      <c r="E106" s="526"/>
      <c r="F106" s="526"/>
      <c r="G106" s="363" t="s">
        <v>14784</v>
      </c>
      <c r="H106" s="527">
        <v>89.12</v>
      </c>
      <c r="I106" s="528"/>
    </row>
    <row r="107" spans="1:9" ht="48.75" customHeight="1" x14ac:dyDescent="0.25">
      <c r="A107" s="525" t="s">
        <v>1636</v>
      </c>
      <c r="B107" s="525"/>
      <c r="C107" s="526" t="s">
        <v>14851</v>
      </c>
      <c r="D107" s="526"/>
      <c r="E107" s="526"/>
      <c r="F107" s="526"/>
      <c r="G107" s="363" t="s">
        <v>14784</v>
      </c>
      <c r="H107" s="531">
        <v>223.85</v>
      </c>
      <c r="I107" s="528"/>
    </row>
    <row r="108" spans="1:9" ht="12.2" customHeight="1" x14ac:dyDescent="0.25">
      <c r="A108" s="550">
        <v>8717</v>
      </c>
      <c r="B108" s="534"/>
      <c r="C108" s="535" t="s">
        <v>14852</v>
      </c>
      <c r="D108" s="535"/>
      <c r="E108" s="535"/>
      <c r="F108" s="535"/>
      <c r="G108" s="362"/>
      <c r="H108" s="536"/>
      <c r="I108" s="536"/>
    </row>
    <row r="109" spans="1:9" ht="48.75" customHeight="1" x14ac:dyDescent="0.25">
      <c r="A109" s="525" t="s">
        <v>1642</v>
      </c>
      <c r="B109" s="525"/>
      <c r="C109" s="526" t="s">
        <v>14853</v>
      </c>
      <c r="D109" s="526"/>
      <c r="E109" s="526"/>
      <c r="F109" s="526"/>
      <c r="G109" s="363" t="s">
        <v>14781</v>
      </c>
      <c r="H109" s="527">
        <v>30.1</v>
      </c>
      <c r="I109" s="528"/>
    </row>
    <row r="110" spans="1:9" ht="36.6" customHeight="1" x14ac:dyDescent="0.25">
      <c r="A110" s="525" t="s">
        <v>1645</v>
      </c>
      <c r="B110" s="525"/>
      <c r="C110" s="526" t="s">
        <v>14854</v>
      </c>
      <c r="D110" s="526"/>
      <c r="E110" s="526"/>
      <c r="F110" s="526"/>
      <c r="G110" s="363" t="s">
        <v>14781</v>
      </c>
      <c r="H110" s="532">
        <v>9.4</v>
      </c>
      <c r="I110" s="528"/>
    </row>
    <row r="111" spans="1:9" ht="48.75" customHeight="1" x14ac:dyDescent="0.25">
      <c r="A111" s="525" t="s">
        <v>1640</v>
      </c>
      <c r="B111" s="525"/>
      <c r="C111" s="526" t="s">
        <v>14855</v>
      </c>
      <c r="D111" s="526"/>
      <c r="E111" s="526"/>
      <c r="F111" s="526"/>
      <c r="G111" s="363" t="s">
        <v>14781</v>
      </c>
      <c r="H111" s="527">
        <v>16.63</v>
      </c>
      <c r="I111" s="528"/>
    </row>
    <row r="112" spans="1:9" ht="48.75" customHeight="1" x14ac:dyDescent="0.25">
      <c r="A112" s="525" t="s">
        <v>1641</v>
      </c>
      <c r="B112" s="525"/>
      <c r="C112" s="526" t="s">
        <v>14856</v>
      </c>
      <c r="D112" s="526"/>
      <c r="E112" s="526"/>
      <c r="F112" s="526"/>
      <c r="G112" s="363" t="s">
        <v>14781</v>
      </c>
      <c r="H112" s="527">
        <v>14.48</v>
      </c>
      <c r="I112" s="528"/>
    </row>
    <row r="113" spans="1:9" ht="48.75" customHeight="1" x14ac:dyDescent="0.25">
      <c r="A113" s="525" t="s">
        <v>309</v>
      </c>
      <c r="B113" s="525"/>
      <c r="C113" s="526" t="s">
        <v>14857</v>
      </c>
      <c r="D113" s="526"/>
      <c r="E113" s="526"/>
      <c r="F113" s="526"/>
      <c r="G113" s="363" t="s">
        <v>14781</v>
      </c>
      <c r="H113" s="532">
        <v>9.39</v>
      </c>
      <c r="I113" s="528"/>
    </row>
    <row r="114" spans="1:9" ht="48.75" customHeight="1" x14ac:dyDescent="0.25">
      <c r="A114" s="525" t="s">
        <v>1646</v>
      </c>
      <c r="B114" s="525"/>
      <c r="C114" s="526" t="s">
        <v>14858</v>
      </c>
      <c r="D114" s="526"/>
      <c r="E114" s="526"/>
      <c r="F114" s="526"/>
      <c r="G114" s="363" t="s">
        <v>14781</v>
      </c>
      <c r="H114" s="527">
        <v>12.93</v>
      </c>
      <c r="I114" s="528"/>
    </row>
    <row r="115" spans="1:9" ht="48.75" customHeight="1" x14ac:dyDescent="0.25">
      <c r="A115" s="525" t="s">
        <v>1639</v>
      </c>
      <c r="B115" s="525"/>
      <c r="C115" s="526" t="s">
        <v>14859</v>
      </c>
      <c r="D115" s="526"/>
      <c r="E115" s="526"/>
      <c r="F115" s="526"/>
      <c r="G115" s="363" t="s">
        <v>14781</v>
      </c>
      <c r="H115" s="532">
        <v>7.79</v>
      </c>
      <c r="I115" s="528"/>
    </row>
    <row r="116" spans="1:9" ht="48.75" customHeight="1" x14ac:dyDescent="0.25">
      <c r="A116" s="525" t="s">
        <v>1647</v>
      </c>
      <c r="B116" s="525"/>
      <c r="C116" s="526" t="s">
        <v>14860</v>
      </c>
      <c r="D116" s="526"/>
      <c r="E116" s="526"/>
      <c r="F116" s="526"/>
      <c r="G116" s="363" t="s">
        <v>14794</v>
      </c>
      <c r="H116" s="527">
        <v>18.809999999999999</v>
      </c>
      <c r="I116" s="528"/>
    </row>
    <row r="117" spans="1:9" ht="48.75" customHeight="1" x14ac:dyDescent="0.25">
      <c r="A117" s="525" t="s">
        <v>1648</v>
      </c>
      <c r="B117" s="525"/>
      <c r="C117" s="526" t="s">
        <v>14861</v>
      </c>
      <c r="D117" s="526"/>
      <c r="E117" s="526"/>
      <c r="F117" s="526"/>
      <c r="G117" s="363" t="s">
        <v>14794</v>
      </c>
      <c r="H117" s="527">
        <v>10.02</v>
      </c>
      <c r="I117" s="528"/>
    </row>
    <row r="118" spans="1:9" ht="48.75" customHeight="1" x14ac:dyDescent="0.25">
      <c r="A118" s="525" t="s">
        <v>1643</v>
      </c>
      <c r="B118" s="525"/>
      <c r="C118" s="526" t="s">
        <v>14862</v>
      </c>
      <c r="D118" s="526"/>
      <c r="E118" s="526"/>
      <c r="F118" s="526"/>
      <c r="G118" s="363" t="s">
        <v>14781</v>
      </c>
      <c r="H118" s="527">
        <v>12.93</v>
      </c>
      <c r="I118" s="528"/>
    </row>
    <row r="119" spans="1:9" ht="48.75" customHeight="1" x14ac:dyDescent="0.25">
      <c r="A119" s="525" t="s">
        <v>1644</v>
      </c>
      <c r="B119" s="525"/>
      <c r="C119" s="526" t="s">
        <v>14863</v>
      </c>
      <c r="D119" s="526"/>
      <c r="E119" s="526"/>
      <c r="F119" s="526"/>
      <c r="G119" s="363" t="s">
        <v>14781</v>
      </c>
      <c r="H119" s="527">
        <v>14.36</v>
      </c>
      <c r="I119" s="528"/>
    </row>
    <row r="120" spans="1:9" ht="12.2" customHeight="1" x14ac:dyDescent="0.25">
      <c r="A120" s="550">
        <v>8718</v>
      </c>
      <c r="B120" s="534"/>
      <c r="C120" s="535" t="s">
        <v>14864</v>
      </c>
      <c r="D120" s="535"/>
      <c r="E120" s="535"/>
      <c r="F120" s="535"/>
      <c r="G120" s="362"/>
      <c r="H120" s="536"/>
      <c r="I120" s="536"/>
    </row>
    <row r="121" spans="1:9" ht="48.75" customHeight="1" x14ac:dyDescent="0.25">
      <c r="A121" s="525" t="s">
        <v>1650</v>
      </c>
      <c r="B121" s="525"/>
      <c r="C121" s="526" t="s">
        <v>14865</v>
      </c>
      <c r="D121" s="526"/>
      <c r="E121" s="526"/>
      <c r="F121" s="526"/>
      <c r="G121" s="363" t="s">
        <v>14781</v>
      </c>
      <c r="H121" s="532">
        <v>9.4</v>
      </c>
      <c r="I121" s="528"/>
    </row>
    <row r="122" spans="1:9" ht="36.6" customHeight="1" x14ac:dyDescent="0.25">
      <c r="A122" s="525" t="s">
        <v>1651</v>
      </c>
      <c r="B122" s="525"/>
      <c r="C122" s="526" t="s">
        <v>14866</v>
      </c>
      <c r="D122" s="526"/>
      <c r="E122" s="526"/>
      <c r="F122" s="526"/>
      <c r="G122" s="363" t="s">
        <v>14781</v>
      </c>
      <c r="H122" s="532">
        <v>8.9600000000000009</v>
      </c>
      <c r="I122" s="528"/>
    </row>
    <row r="123" spans="1:9" ht="48.75" customHeight="1" x14ac:dyDescent="0.25">
      <c r="A123" s="525" t="s">
        <v>1652</v>
      </c>
      <c r="B123" s="525"/>
      <c r="C123" s="526" t="s">
        <v>14867</v>
      </c>
      <c r="D123" s="526"/>
      <c r="E123" s="526"/>
      <c r="F123" s="526"/>
      <c r="G123" s="363" t="s">
        <v>14781</v>
      </c>
      <c r="H123" s="527">
        <v>18.690000000000001</v>
      </c>
      <c r="I123" s="528"/>
    </row>
    <row r="124" spans="1:9" ht="48.75" customHeight="1" x14ac:dyDescent="0.25">
      <c r="A124" s="525" t="s">
        <v>1653</v>
      </c>
      <c r="B124" s="525"/>
      <c r="C124" s="526" t="s">
        <v>14868</v>
      </c>
      <c r="D124" s="526"/>
      <c r="E124" s="526"/>
      <c r="F124" s="526"/>
      <c r="G124" s="363" t="s">
        <v>14781</v>
      </c>
      <c r="H124" s="527">
        <v>22.42</v>
      </c>
      <c r="I124" s="528"/>
    </row>
    <row r="125" spans="1:9" ht="48.75" customHeight="1" x14ac:dyDescent="0.25">
      <c r="A125" s="525" t="s">
        <v>1654</v>
      </c>
      <c r="B125" s="525"/>
      <c r="C125" s="526" t="s">
        <v>14869</v>
      </c>
      <c r="D125" s="526"/>
      <c r="E125" s="526"/>
      <c r="F125" s="526"/>
      <c r="G125" s="363" t="s">
        <v>14794</v>
      </c>
      <c r="H125" s="532">
        <v>7.36</v>
      </c>
      <c r="I125" s="528"/>
    </row>
    <row r="126" spans="1:9" ht="12.2" customHeight="1" x14ac:dyDescent="0.25">
      <c r="A126" s="550">
        <v>8719</v>
      </c>
      <c r="B126" s="534"/>
      <c r="C126" s="535" t="s">
        <v>14870</v>
      </c>
      <c r="D126" s="535"/>
      <c r="E126" s="535"/>
      <c r="F126" s="535"/>
      <c r="G126" s="362"/>
      <c r="H126" s="536"/>
      <c r="I126" s="536"/>
    </row>
    <row r="127" spans="1:9" ht="48.75" customHeight="1" x14ac:dyDescent="0.25">
      <c r="A127" s="525" t="s">
        <v>1655</v>
      </c>
      <c r="B127" s="525"/>
      <c r="C127" s="526" t="s">
        <v>14871</v>
      </c>
      <c r="D127" s="526"/>
      <c r="E127" s="526"/>
      <c r="F127" s="526"/>
      <c r="G127" s="363" t="s">
        <v>14781</v>
      </c>
      <c r="H127" s="527">
        <v>14.94</v>
      </c>
      <c r="I127" s="528"/>
    </row>
    <row r="128" spans="1:9" ht="48.75" customHeight="1" x14ac:dyDescent="0.25">
      <c r="A128" s="525" t="s">
        <v>1656</v>
      </c>
      <c r="B128" s="525"/>
      <c r="C128" s="526" t="s">
        <v>14872</v>
      </c>
      <c r="D128" s="526"/>
      <c r="E128" s="526"/>
      <c r="F128" s="526"/>
      <c r="G128" s="363" t="s">
        <v>14781</v>
      </c>
      <c r="H128" s="527">
        <v>16.010000000000002</v>
      </c>
      <c r="I128" s="528"/>
    </row>
    <row r="129" spans="1:9" ht="48.75" customHeight="1" x14ac:dyDescent="0.25">
      <c r="A129" s="525" t="s">
        <v>1658</v>
      </c>
      <c r="B129" s="525"/>
      <c r="C129" s="526" t="s">
        <v>14873</v>
      </c>
      <c r="D129" s="526"/>
      <c r="E129" s="526"/>
      <c r="F129" s="526"/>
      <c r="G129" s="363" t="s">
        <v>14781</v>
      </c>
      <c r="H129" s="527">
        <v>18.690000000000001</v>
      </c>
      <c r="I129" s="528"/>
    </row>
    <row r="130" spans="1:9" ht="36.6" customHeight="1" x14ac:dyDescent="0.25">
      <c r="A130" s="525" t="s">
        <v>1657</v>
      </c>
      <c r="B130" s="525"/>
      <c r="C130" s="526" t="s">
        <v>14874</v>
      </c>
      <c r="D130" s="526"/>
      <c r="E130" s="526"/>
      <c r="F130" s="526"/>
      <c r="G130" s="363" t="s">
        <v>14781</v>
      </c>
      <c r="H130" s="527">
        <v>20.38</v>
      </c>
      <c r="I130" s="528"/>
    </row>
    <row r="131" spans="1:9" ht="36.6" customHeight="1" x14ac:dyDescent="0.25">
      <c r="A131" s="525" t="s">
        <v>1661</v>
      </c>
      <c r="B131" s="525"/>
      <c r="C131" s="526" t="s">
        <v>14875</v>
      </c>
      <c r="D131" s="526"/>
      <c r="E131" s="526"/>
      <c r="F131" s="526"/>
      <c r="G131" s="363" t="s">
        <v>14781</v>
      </c>
      <c r="H131" s="532">
        <v>7.92</v>
      </c>
      <c r="I131" s="528"/>
    </row>
    <row r="132" spans="1:9" ht="36.6" customHeight="1" x14ac:dyDescent="0.25">
      <c r="A132" s="525" t="s">
        <v>1662</v>
      </c>
      <c r="B132" s="525"/>
      <c r="C132" s="526" t="s">
        <v>14876</v>
      </c>
      <c r="D132" s="526"/>
      <c r="E132" s="526"/>
      <c r="F132" s="526"/>
      <c r="G132" s="363" t="s">
        <v>14794</v>
      </c>
      <c r="H132" s="532">
        <v>2.46</v>
      </c>
      <c r="I132" s="528"/>
    </row>
    <row r="133" spans="1:9" ht="48.75" customHeight="1" x14ac:dyDescent="0.25">
      <c r="A133" s="525" t="s">
        <v>1659</v>
      </c>
      <c r="B133" s="525"/>
      <c r="C133" s="526" t="s">
        <v>14877</v>
      </c>
      <c r="D133" s="526"/>
      <c r="E133" s="526"/>
      <c r="F133" s="526"/>
      <c r="G133" s="363" t="s">
        <v>14781</v>
      </c>
      <c r="H133" s="527">
        <v>22.42</v>
      </c>
      <c r="I133" s="528"/>
    </row>
    <row r="134" spans="1:9" ht="48.75" customHeight="1" x14ac:dyDescent="0.25">
      <c r="A134" s="525" t="s">
        <v>1660</v>
      </c>
      <c r="B134" s="525"/>
      <c r="C134" s="526" t="s">
        <v>14878</v>
      </c>
      <c r="D134" s="526"/>
      <c r="E134" s="526"/>
      <c r="F134" s="526"/>
      <c r="G134" s="363" t="s">
        <v>14781</v>
      </c>
      <c r="H134" s="527">
        <v>19.5</v>
      </c>
      <c r="I134" s="528"/>
    </row>
    <row r="135" spans="1:9" ht="48.75" customHeight="1" x14ac:dyDescent="0.25">
      <c r="A135" s="525" t="s">
        <v>1663</v>
      </c>
      <c r="B135" s="525"/>
      <c r="C135" s="526" t="s">
        <v>14879</v>
      </c>
      <c r="D135" s="526"/>
      <c r="E135" s="526"/>
      <c r="F135" s="526"/>
      <c r="G135" s="363" t="s">
        <v>14794</v>
      </c>
      <c r="H135" s="532">
        <v>7.86</v>
      </c>
      <c r="I135" s="528"/>
    </row>
    <row r="136" spans="1:9" ht="12.2" customHeight="1" x14ac:dyDescent="0.25">
      <c r="A136" s="550">
        <v>8720</v>
      </c>
      <c r="B136" s="534"/>
      <c r="C136" s="535" t="s">
        <v>1664</v>
      </c>
      <c r="D136" s="535"/>
      <c r="E136" s="535"/>
      <c r="F136" s="535"/>
      <c r="G136" s="362"/>
      <c r="H136" s="536"/>
      <c r="I136" s="536"/>
    </row>
    <row r="137" spans="1:9" ht="48.75" customHeight="1" x14ac:dyDescent="0.25">
      <c r="A137" s="525" t="s">
        <v>1665</v>
      </c>
      <c r="B137" s="525"/>
      <c r="C137" s="526" t="s">
        <v>14880</v>
      </c>
      <c r="D137" s="526"/>
      <c r="E137" s="526"/>
      <c r="F137" s="526"/>
      <c r="G137" s="363" t="s">
        <v>14781</v>
      </c>
      <c r="H137" s="527">
        <v>17.25</v>
      </c>
      <c r="I137" s="528"/>
    </row>
    <row r="138" spans="1:9" ht="48.75" customHeight="1" x14ac:dyDescent="0.25">
      <c r="A138" s="525" t="s">
        <v>1666</v>
      </c>
      <c r="B138" s="525"/>
      <c r="C138" s="526" t="s">
        <v>14881</v>
      </c>
      <c r="D138" s="526"/>
      <c r="E138" s="526"/>
      <c r="F138" s="526"/>
      <c r="G138" s="363" t="s">
        <v>14781</v>
      </c>
      <c r="H138" s="527">
        <v>14.94</v>
      </c>
      <c r="I138" s="528"/>
    </row>
    <row r="139" spans="1:9" ht="48.75" customHeight="1" x14ac:dyDescent="0.25">
      <c r="A139" s="525" t="s">
        <v>1667</v>
      </c>
      <c r="B139" s="525"/>
      <c r="C139" s="526" t="s">
        <v>14882</v>
      </c>
      <c r="D139" s="526"/>
      <c r="E139" s="526"/>
      <c r="F139" s="526"/>
      <c r="G139" s="363" t="s">
        <v>14794</v>
      </c>
      <c r="H139" s="532">
        <v>2.4900000000000002</v>
      </c>
      <c r="I139" s="528"/>
    </row>
    <row r="140" spans="1:9" ht="12.2" customHeight="1" x14ac:dyDescent="0.25">
      <c r="A140" s="550">
        <v>8721</v>
      </c>
      <c r="B140" s="534"/>
      <c r="C140" s="535" t="s">
        <v>1669</v>
      </c>
      <c r="D140" s="535"/>
      <c r="E140" s="535"/>
      <c r="F140" s="535"/>
      <c r="G140" s="362"/>
      <c r="H140" s="536"/>
      <c r="I140" s="536"/>
    </row>
    <row r="141" spans="1:9" ht="48.75" customHeight="1" x14ac:dyDescent="0.25">
      <c r="A141" s="525" t="s">
        <v>1670</v>
      </c>
      <c r="B141" s="525"/>
      <c r="C141" s="526" t="s">
        <v>14883</v>
      </c>
      <c r="D141" s="526"/>
      <c r="E141" s="526"/>
      <c r="F141" s="526"/>
      <c r="G141" s="363" t="s">
        <v>14781</v>
      </c>
      <c r="H141" s="532">
        <v>5.86</v>
      </c>
      <c r="I141" s="528"/>
    </row>
    <row r="142" spans="1:9" ht="12.2" customHeight="1" x14ac:dyDescent="0.25">
      <c r="A142" s="550">
        <v>8722</v>
      </c>
      <c r="B142" s="534"/>
      <c r="C142" s="535" t="s">
        <v>1672</v>
      </c>
      <c r="D142" s="535"/>
      <c r="E142" s="535"/>
      <c r="F142" s="535"/>
      <c r="G142" s="362"/>
      <c r="H142" s="536"/>
      <c r="I142" s="536"/>
    </row>
    <row r="143" spans="1:9" ht="48.75" customHeight="1" x14ac:dyDescent="0.25">
      <c r="A143" s="525" t="s">
        <v>1673</v>
      </c>
      <c r="B143" s="525"/>
      <c r="C143" s="526" t="s">
        <v>14884</v>
      </c>
      <c r="D143" s="526"/>
      <c r="E143" s="526"/>
      <c r="F143" s="526"/>
      <c r="G143" s="363" t="s">
        <v>14781</v>
      </c>
      <c r="H143" s="527">
        <v>25.09</v>
      </c>
      <c r="I143" s="528"/>
    </row>
    <row r="144" spans="1:9" ht="12.2" customHeight="1" x14ac:dyDescent="0.25">
      <c r="A144" s="550">
        <v>8664</v>
      </c>
      <c r="B144" s="534"/>
      <c r="C144" s="535" t="s">
        <v>1674</v>
      </c>
      <c r="D144" s="535"/>
      <c r="E144" s="535"/>
      <c r="F144" s="535"/>
      <c r="G144" s="362"/>
      <c r="H144" s="536"/>
      <c r="I144" s="536"/>
    </row>
    <row r="145" spans="1:9" ht="12.2" customHeight="1" x14ac:dyDescent="0.25">
      <c r="A145" s="550">
        <v>8723</v>
      </c>
      <c r="B145" s="534"/>
      <c r="C145" s="535" t="s">
        <v>1676</v>
      </c>
      <c r="D145" s="535"/>
      <c r="E145" s="535"/>
      <c r="F145" s="535"/>
      <c r="G145" s="362"/>
      <c r="H145" s="536"/>
      <c r="I145" s="536"/>
    </row>
    <row r="146" spans="1:9" ht="73.150000000000006" customHeight="1" x14ac:dyDescent="0.25">
      <c r="A146" s="525" t="s">
        <v>1677</v>
      </c>
      <c r="B146" s="525"/>
      <c r="C146" s="526" t="s">
        <v>1678</v>
      </c>
      <c r="D146" s="526"/>
      <c r="E146" s="526"/>
      <c r="F146" s="526"/>
      <c r="G146" s="363" t="s">
        <v>14781</v>
      </c>
      <c r="H146" s="531">
        <v>297.88</v>
      </c>
      <c r="I146" s="528"/>
    </row>
    <row r="147" spans="1:9" ht="73.150000000000006" customHeight="1" x14ac:dyDescent="0.25">
      <c r="A147" s="525" t="s">
        <v>14885</v>
      </c>
      <c r="B147" s="525"/>
      <c r="C147" s="526" t="s">
        <v>14886</v>
      </c>
      <c r="D147" s="526"/>
      <c r="E147" s="526"/>
      <c r="F147" s="526"/>
      <c r="G147" s="363" t="s">
        <v>14784</v>
      </c>
      <c r="H147" s="538">
        <v>1340.46</v>
      </c>
      <c r="I147" s="528"/>
    </row>
    <row r="148" spans="1:9" ht="73.150000000000006" customHeight="1" x14ac:dyDescent="0.25">
      <c r="A148" s="525" t="s">
        <v>14887</v>
      </c>
      <c r="B148" s="525"/>
      <c r="C148" s="526" t="s">
        <v>14888</v>
      </c>
      <c r="D148" s="526"/>
      <c r="E148" s="526"/>
      <c r="F148" s="526"/>
      <c r="G148" s="363" t="s">
        <v>14784</v>
      </c>
      <c r="H148" s="538">
        <v>3574.56</v>
      </c>
      <c r="I148" s="528"/>
    </row>
    <row r="149" spans="1:9" ht="73.150000000000006" customHeight="1" x14ac:dyDescent="0.25">
      <c r="A149" s="525" t="s">
        <v>14889</v>
      </c>
      <c r="B149" s="525"/>
      <c r="C149" s="526" t="s">
        <v>14890</v>
      </c>
      <c r="D149" s="526"/>
      <c r="E149" s="526"/>
      <c r="F149" s="526"/>
      <c r="G149" s="363" t="s">
        <v>14784</v>
      </c>
      <c r="H149" s="538">
        <v>5361.84</v>
      </c>
      <c r="I149" s="528"/>
    </row>
    <row r="150" spans="1:9" ht="12.2" customHeight="1" x14ac:dyDescent="0.25">
      <c r="A150" s="550">
        <v>8724</v>
      </c>
      <c r="B150" s="534"/>
      <c r="C150" s="535" t="s">
        <v>1679</v>
      </c>
      <c r="D150" s="535"/>
      <c r="E150" s="535"/>
      <c r="F150" s="535"/>
      <c r="G150" s="362"/>
      <c r="H150" s="536"/>
      <c r="I150" s="536"/>
    </row>
    <row r="151" spans="1:9" ht="48.75" customHeight="1" x14ac:dyDescent="0.25">
      <c r="A151" s="525" t="s">
        <v>390</v>
      </c>
      <c r="B151" s="525"/>
      <c r="C151" s="526" t="s">
        <v>1680</v>
      </c>
      <c r="D151" s="526"/>
      <c r="E151" s="526"/>
      <c r="F151" s="526"/>
      <c r="G151" s="363" t="s">
        <v>14784</v>
      </c>
      <c r="H151" s="531">
        <v>376.96</v>
      </c>
      <c r="I151" s="528"/>
    </row>
    <row r="152" spans="1:9" ht="60.95" customHeight="1" x14ac:dyDescent="0.25">
      <c r="A152" s="525" t="s">
        <v>389</v>
      </c>
      <c r="B152" s="525"/>
      <c r="C152" s="526" t="s">
        <v>14891</v>
      </c>
      <c r="D152" s="526"/>
      <c r="E152" s="526"/>
      <c r="F152" s="526"/>
      <c r="G152" s="363" t="s">
        <v>14784</v>
      </c>
      <c r="H152" s="538">
        <v>1148.5899999999999</v>
      </c>
      <c r="I152" s="528"/>
    </row>
    <row r="153" spans="1:9" ht="12.2" customHeight="1" x14ac:dyDescent="0.25">
      <c r="A153" s="550">
        <v>8725</v>
      </c>
      <c r="B153" s="534"/>
      <c r="C153" s="535" t="s">
        <v>1682</v>
      </c>
      <c r="D153" s="535"/>
      <c r="E153" s="535"/>
      <c r="F153" s="535"/>
      <c r="G153" s="362"/>
      <c r="H153" s="536"/>
      <c r="I153" s="536"/>
    </row>
    <row r="154" spans="1:9" ht="48.75" customHeight="1" x14ac:dyDescent="0.25">
      <c r="A154" s="525" t="s">
        <v>1683</v>
      </c>
      <c r="B154" s="525"/>
      <c r="C154" s="526" t="s">
        <v>14892</v>
      </c>
      <c r="D154" s="526"/>
      <c r="E154" s="526"/>
      <c r="F154" s="526"/>
      <c r="G154" s="363" t="s">
        <v>14781</v>
      </c>
      <c r="H154" s="531">
        <v>124.04</v>
      </c>
      <c r="I154" s="528"/>
    </row>
    <row r="155" spans="1:9" ht="36.6" customHeight="1" x14ac:dyDescent="0.25">
      <c r="A155" s="525" t="s">
        <v>1686</v>
      </c>
      <c r="B155" s="525"/>
      <c r="C155" s="526" t="s">
        <v>1687</v>
      </c>
      <c r="D155" s="526"/>
      <c r="E155" s="526"/>
      <c r="F155" s="526"/>
      <c r="G155" s="363" t="s">
        <v>14781</v>
      </c>
      <c r="H155" s="531">
        <v>560.37</v>
      </c>
      <c r="I155" s="528"/>
    </row>
    <row r="156" spans="1:9" ht="48.75" customHeight="1" x14ac:dyDescent="0.25">
      <c r="A156" s="525" t="s">
        <v>1688</v>
      </c>
      <c r="B156" s="525"/>
      <c r="C156" s="526" t="s">
        <v>1689</v>
      </c>
      <c r="D156" s="526"/>
      <c r="E156" s="526"/>
      <c r="F156" s="526"/>
      <c r="G156" s="363" t="s">
        <v>14784</v>
      </c>
      <c r="H156" s="538">
        <v>7560.55</v>
      </c>
      <c r="I156" s="528"/>
    </row>
    <row r="157" spans="1:9" ht="48.75" customHeight="1" x14ac:dyDescent="0.25">
      <c r="A157" s="525" t="s">
        <v>1690</v>
      </c>
      <c r="B157" s="525"/>
      <c r="C157" s="526" t="s">
        <v>1691</v>
      </c>
      <c r="D157" s="526"/>
      <c r="E157" s="526"/>
      <c r="F157" s="526"/>
      <c r="G157" s="363" t="s">
        <v>14784</v>
      </c>
      <c r="H157" s="546">
        <v>12480.92</v>
      </c>
      <c r="I157" s="528"/>
    </row>
    <row r="158" spans="1:9" ht="48.75" customHeight="1" x14ac:dyDescent="0.25">
      <c r="A158" s="525" t="s">
        <v>1692</v>
      </c>
      <c r="B158" s="525"/>
      <c r="C158" s="526" t="s">
        <v>1693</v>
      </c>
      <c r="D158" s="526"/>
      <c r="E158" s="526"/>
      <c r="F158" s="526"/>
      <c r="G158" s="363" t="s">
        <v>14784</v>
      </c>
      <c r="H158" s="538">
        <v>9928.7000000000007</v>
      </c>
      <c r="I158" s="528"/>
    </row>
    <row r="159" spans="1:9" ht="48.75" customHeight="1" x14ac:dyDescent="0.25">
      <c r="A159" s="525" t="s">
        <v>1694</v>
      </c>
      <c r="B159" s="525"/>
      <c r="C159" s="526" t="s">
        <v>1695</v>
      </c>
      <c r="D159" s="526"/>
      <c r="E159" s="526"/>
      <c r="F159" s="526"/>
      <c r="G159" s="363" t="s">
        <v>14784</v>
      </c>
      <c r="H159" s="546">
        <v>11499.64</v>
      </c>
      <c r="I159" s="528"/>
    </row>
    <row r="160" spans="1:9" ht="48.75" customHeight="1" x14ac:dyDescent="0.25">
      <c r="A160" s="525" t="s">
        <v>1696</v>
      </c>
      <c r="B160" s="525"/>
      <c r="C160" s="526" t="s">
        <v>1697</v>
      </c>
      <c r="D160" s="526"/>
      <c r="E160" s="526"/>
      <c r="F160" s="526"/>
      <c r="G160" s="363" t="s">
        <v>14784</v>
      </c>
      <c r="H160" s="538">
        <v>9870.8799999999992</v>
      </c>
      <c r="I160" s="528"/>
    </row>
    <row r="161" spans="1:9" ht="48.75" customHeight="1" x14ac:dyDescent="0.25">
      <c r="A161" s="525" t="s">
        <v>1698</v>
      </c>
      <c r="B161" s="525"/>
      <c r="C161" s="526" t="s">
        <v>1699</v>
      </c>
      <c r="D161" s="526"/>
      <c r="E161" s="526"/>
      <c r="F161" s="526"/>
      <c r="G161" s="363" t="s">
        <v>14784</v>
      </c>
      <c r="H161" s="546">
        <v>11441.82</v>
      </c>
      <c r="I161" s="528"/>
    </row>
    <row r="162" spans="1:9" ht="48.75" customHeight="1" x14ac:dyDescent="0.25">
      <c r="A162" s="525" t="s">
        <v>1700</v>
      </c>
      <c r="B162" s="525"/>
      <c r="C162" s="526" t="s">
        <v>1701</v>
      </c>
      <c r="D162" s="526"/>
      <c r="E162" s="526"/>
      <c r="F162" s="526"/>
      <c r="G162" s="363" t="s">
        <v>14784</v>
      </c>
      <c r="H162" s="538">
        <v>8475.8799999999992</v>
      </c>
      <c r="I162" s="528"/>
    </row>
    <row r="163" spans="1:9" ht="48.75" customHeight="1" x14ac:dyDescent="0.25">
      <c r="A163" s="525" t="s">
        <v>1702</v>
      </c>
      <c r="B163" s="525"/>
      <c r="C163" s="526" t="s">
        <v>1703</v>
      </c>
      <c r="D163" s="526"/>
      <c r="E163" s="526"/>
      <c r="F163" s="526"/>
      <c r="G163" s="363" t="s">
        <v>14784</v>
      </c>
      <c r="H163" s="546">
        <v>10819.16</v>
      </c>
      <c r="I163" s="528"/>
    </row>
    <row r="164" spans="1:9" ht="48.75" customHeight="1" x14ac:dyDescent="0.25">
      <c r="A164" s="525" t="s">
        <v>1704</v>
      </c>
      <c r="B164" s="525"/>
      <c r="C164" s="526" t="s">
        <v>1705</v>
      </c>
      <c r="D164" s="526"/>
      <c r="E164" s="526"/>
      <c r="F164" s="526"/>
      <c r="G164" s="363" t="s">
        <v>14784</v>
      </c>
      <c r="H164" s="546">
        <v>15216.21</v>
      </c>
      <c r="I164" s="528"/>
    </row>
    <row r="165" spans="1:9" ht="36.6" customHeight="1" x14ac:dyDescent="0.25">
      <c r="A165" s="525" t="s">
        <v>1706</v>
      </c>
      <c r="B165" s="525"/>
      <c r="C165" s="526" t="s">
        <v>1707</v>
      </c>
      <c r="D165" s="526"/>
      <c r="E165" s="526"/>
      <c r="F165" s="526"/>
      <c r="G165" s="363" t="s">
        <v>14784</v>
      </c>
      <c r="H165" s="538">
        <v>9547.91</v>
      </c>
      <c r="I165" s="528"/>
    </row>
    <row r="166" spans="1:9" ht="48.75" customHeight="1" x14ac:dyDescent="0.25">
      <c r="A166" s="525" t="s">
        <v>1708</v>
      </c>
      <c r="B166" s="525"/>
      <c r="C166" s="526" t="s">
        <v>1709</v>
      </c>
      <c r="D166" s="526"/>
      <c r="E166" s="526"/>
      <c r="F166" s="526"/>
      <c r="G166" s="363" t="s">
        <v>14784</v>
      </c>
      <c r="H166" s="546">
        <v>12901.37</v>
      </c>
      <c r="I166" s="528"/>
    </row>
    <row r="167" spans="1:9" ht="48.75" customHeight="1" x14ac:dyDescent="0.25">
      <c r="A167" s="525" t="s">
        <v>1710</v>
      </c>
      <c r="B167" s="525"/>
      <c r="C167" s="526" t="s">
        <v>1711</v>
      </c>
      <c r="D167" s="526"/>
      <c r="E167" s="526"/>
      <c r="F167" s="526"/>
      <c r="G167" s="363" t="s">
        <v>14784</v>
      </c>
      <c r="H167" s="546">
        <v>13101.96</v>
      </c>
      <c r="I167" s="528"/>
    </row>
    <row r="168" spans="1:9" ht="48.75" customHeight="1" x14ac:dyDescent="0.25">
      <c r="A168" s="525" t="s">
        <v>1712</v>
      </c>
      <c r="B168" s="525"/>
      <c r="C168" s="526" t="s">
        <v>1713</v>
      </c>
      <c r="D168" s="526"/>
      <c r="E168" s="526"/>
      <c r="F168" s="526"/>
      <c r="G168" s="363" t="s">
        <v>14784</v>
      </c>
      <c r="H168" s="546">
        <v>25165.88</v>
      </c>
      <c r="I168" s="528"/>
    </row>
    <row r="169" spans="1:9" ht="24.4" customHeight="1" x14ac:dyDescent="0.25">
      <c r="A169" s="525" t="s">
        <v>1715</v>
      </c>
      <c r="B169" s="525"/>
      <c r="C169" s="526" t="s">
        <v>1716</v>
      </c>
      <c r="D169" s="526"/>
      <c r="E169" s="526"/>
      <c r="F169" s="526"/>
      <c r="G169" s="363" t="s">
        <v>14784</v>
      </c>
      <c r="H169" s="531">
        <v>295.77</v>
      </c>
      <c r="I169" s="528"/>
    </row>
    <row r="170" spans="1:9" ht="24.4" customHeight="1" x14ac:dyDescent="0.25">
      <c r="A170" s="525" t="s">
        <v>1717</v>
      </c>
      <c r="B170" s="525"/>
      <c r="C170" s="526" t="s">
        <v>1718</v>
      </c>
      <c r="D170" s="526"/>
      <c r="E170" s="526"/>
      <c r="F170" s="526"/>
      <c r="G170" s="363" t="s">
        <v>14784</v>
      </c>
      <c r="H170" s="531">
        <v>348.87</v>
      </c>
      <c r="I170" s="528"/>
    </row>
    <row r="171" spans="1:9" ht="12.2" customHeight="1" x14ac:dyDescent="0.25">
      <c r="A171" s="525" t="s">
        <v>1719</v>
      </c>
      <c r="B171" s="525"/>
      <c r="C171" s="526" t="s">
        <v>1720</v>
      </c>
      <c r="D171" s="526"/>
      <c r="E171" s="526"/>
      <c r="F171" s="526"/>
      <c r="G171" s="363" t="s">
        <v>14784</v>
      </c>
      <c r="H171" s="531">
        <v>327.92</v>
      </c>
      <c r="I171" s="528"/>
    </row>
    <row r="172" spans="1:9" ht="24.4" customHeight="1" x14ac:dyDescent="0.25">
      <c r="A172" s="525" t="s">
        <v>1721</v>
      </c>
      <c r="B172" s="525"/>
      <c r="C172" s="526" t="s">
        <v>1722</v>
      </c>
      <c r="D172" s="526"/>
      <c r="E172" s="526"/>
      <c r="F172" s="526"/>
      <c r="G172" s="363" t="s">
        <v>14784</v>
      </c>
      <c r="H172" s="531">
        <v>327.92</v>
      </c>
      <c r="I172" s="528"/>
    </row>
    <row r="173" spans="1:9" ht="24.4" customHeight="1" x14ac:dyDescent="0.25">
      <c r="A173" s="525" t="s">
        <v>1723</v>
      </c>
      <c r="B173" s="525"/>
      <c r="C173" s="526" t="s">
        <v>1724</v>
      </c>
      <c r="D173" s="526"/>
      <c r="E173" s="526"/>
      <c r="F173" s="526"/>
      <c r="G173" s="363" t="s">
        <v>14784</v>
      </c>
      <c r="H173" s="531">
        <v>623.69000000000005</v>
      </c>
      <c r="I173" s="528"/>
    </row>
    <row r="174" spans="1:9" ht="24.4" customHeight="1" x14ac:dyDescent="0.25">
      <c r="A174" s="525" t="s">
        <v>1725</v>
      </c>
      <c r="B174" s="525"/>
      <c r="C174" s="526" t="s">
        <v>1726</v>
      </c>
      <c r="D174" s="526"/>
      <c r="E174" s="526"/>
      <c r="F174" s="526"/>
      <c r="G174" s="363" t="s">
        <v>14784</v>
      </c>
      <c r="H174" s="531">
        <v>327.92</v>
      </c>
      <c r="I174" s="528"/>
    </row>
    <row r="175" spans="1:9" ht="24.4" customHeight="1" x14ac:dyDescent="0.25">
      <c r="A175" s="525" t="s">
        <v>1727</v>
      </c>
      <c r="B175" s="525"/>
      <c r="C175" s="526" t="s">
        <v>1728</v>
      </c>
      <c r="D175" s="526"/>
      <c r="E175" s="526"/>
      <c r="F175" s="526"/>
      <c r="G175" s="363" t="s">
        <v>14784</v>
      </c>
      <c r="H175" s="531">
        <v>327.92</v>
      </c>
      <c r="I175" s="528"/>
    </row>
    <row r="176" spans="1:9" ht="24.4" customHeight="1" x14ac:dyDescent="0.25">
      <c r="A176" s="525" t="s">
        <v>1729</v>
      </c>
      <c r="B176" s="525"/>
      <c r="C176" s="526" t="s">
        <v>1730</v>
      </c>
      <c r="D176" s="526"/>
      <c r="E176" s="526"/>
      <c r="F176" s="526"/>
      <c r="G176" s="363" t="s">
        <v>14784</v>
      </c>
      <c r="H176" s="538">
        <v>1048.98</v>
      </c>
      <c r="I176" s="528"/>
    </row>
    <row r="177" spans="1:9" ht="24.4" customHeight="1" x14ac:dyDescent="0.25">
      <c r="A177" s="525" t="s">
        <v>1731</v>
      </c>
      <c r="B177" s="525"/>
      <c r="C177" s="526" t="s">
        <v>1732</v>
      </c>
      <c r="D177" s="526"/>
      <c r="E177" s="526"/>
      <c r="F177" s="526"/>
      <c r="G177" s="363" t="s">
        <v>14784</v>
      </c>
      <c r="H177" s="531">
        <v>676.79</v>
      </c>
      <c r="I177" s="528"/>
    </row>
    <row r="178" spans="1:9" ht="24.4" customHeight="1" x14ac:dyDescent="0.25">
      <c r="A178" s="525" t="s">
        <v>1733</v>
      </c>
      <c r="B178" s="525"/>
      <c r="C178" s="526" t="s">
        <v>1734</v>
      </c>
      <c r="D178" s="526"/>
      <c r="E178" s="526"/>
      <c r="F178" s="526"/>
      <c r="G178" s="363" t="s">
        <v>14784</v>
      </c>
      <c r="H178" s="531">
        <v>889.47</v>
      </c>
      <c r="I178" s="528"/>
    </row>
    <row r="179" spans="1:9" ht="24.4" customHeight="1" x14ac:dyDescent="0.25">
      <c r="A179" s="525" t="s">
        <v>1735</v>
      </c>
      <c r="B179" s="525"/>
      <c r="C179" s="526" t="s">
        <v>1736</v>
      </c>
      <c r="D179" s="526"/>
      <c r="E179" s="526"/>
      <c r="F179" s="526"/>
      <c r="G179" s="363" t="s">
        <v>14784</v>
      </c>
      <c r="H179" s="531">
        <v>327.92</v>
      </c>
      <c r="I179" s="528"/>
    </row>
    <row r="180" spans="1:9" ht="36.6" customHeight="1" x14ac:dyDescent="0.25">
      <c r="A180" s="525" t="s">
        <v>1684</v>
      </c>
      <c r="B180" s="525"/>
      <c r="C180" s="526" t="s">
        <v>14893</v>
      </c>
      <c r="D180" s="526"/>
      <c r="E180" s="526"/>
      <c r="F180" s="526"/>
      <c r="G180" s="363" t="s">
        <v>14894</v>
      </c>
      <c r="H180" s="531">
        <v>800</v>
      </c>
      <c r="I180" s="528"/>
    </row>
    <row r="181" spans="1:9" ht="73.150000000000006" customHeight="1" x14ac:dyDescent="0.25">
      <c r="A181" s="525" t="s">
        <v>1737</v>
      </c>
      <c r="B181" s="525"/>
      <c r="C181" s="526" t="s">
        <v>1738</v>
      </c>
      <c r="D181" s="526"/>
      <c r="E181" s="526"/>
      <c r="F181" s="526"/>
      <c r="G181" s="363" t="s">
        <v>14894</v>
      </c>
      <c r="H181" s="531">
        <v>784.6</v>
      </c>
      <c r="I181" s="528"/>
    </row>
    <row r="182" spans="1:9" ht="97.5" customHeight="1" x14ac:dyDescent="0.25">
      <c r="A182" s="525" t="s">
        <v>1739</v>
      </c>
      <c r="B182" s="525"/>
      <c r="C182" s="526" t="s">
        <v>1740</v>
      </c>
      <c r="D182" s="526"/>
      <c r="E182" s="526"/>
      <c r="F182" s="526"/>
      <c r="G182" s="363" t="s">
        <v>14894</v>
      </c>
      <c r="H182" s="531">
        <v>938.84</v>
      </c>
      <c r="I182" s="528"/>
    </row>
    <row r="183" spans="1:9" ht="73.150000000000006" customHeight="1" x14ac:dyDescent="0.25">
      <c r="A183" s="525" t="s">
        <v>1741</v>
      </c>
      <c r="B183" s="525"/>
      <c r="C183" s="526" t="s">
        <v>1742</v>
      </c>
      <c r="D183" s="526"/>
      <c r="E183" s="526"/>
      <c r="F183" s="526"/>
      <c r="G183" s="363" t="s">
        <v>14894</v>
      </c>
      <c r="H183" s="531">
        <v>676.39</v>
      </c>
      <c r="I183" s="528"/>
    </row>
    <row r="184" spans="1:9" ht="73.150000000000006" customHeight="1" x14ac:dyDescent="0.25">
      <c r="A184" s="525" t="s">
        <v>1743</v>
      </c>
      <c r="B184" s="525"/>
      <c r="C184" s="526" t="s">
        <v>1744</v>
      </c>
      <c r="D184" s="526"/>
      <c r="E184" s="526"/>
      <c r="F184" s="526"/>
      <c r="G184" s="363" t="s">
        <v>14894</v>
      </c>
      <c r="H184" s="531">
        <v>601.9</v>
      </c>
      <c r="I184" s="528"/>
    </row>
    <row r="185" spans="1:9" ht="85.35" customHeight="1" x14ac:dyDescent="0.25">
      <c r="A185" s="525" t="s">
        <v>1745</v>
      </c>
      <c r="B185" s="525"/>
      <c r="C185" s="526" t="s">
        <v>1746</v>
      </c>
      <c r="D185" s="526"/>
      <c r="E185" s="526"/>
      <c r="F185" s="526"/>
      <c r="G185" s="363" t="s">
        <v>14894</v>
      </c>
      <c r="H185" s="531">
        <v>809.96</v>
      </c>
      <c r="I185" s="528"/>
    </row>
    <row r="186" spans="1:9" ht="97.5" customHeight="1" x14ac:dyDescent="0.25">
      <c r="A186" s="525" t="s">
        <v>1747</v>
      </c>
      <c r="B186" s="525"/>
      <c r="C186" s="526" t="s">
        <v>1748</v>
      </c>
      <c r="D186" s="526"/>
      <c r="E186" s="526"/>
      <c r="F186" s="526"/>
      <c r="G186" s="363" t="s">
        <v>14894</v>
      </c>
      <c r="H186" s="531">
        <v>794.94</v>
      </c>
      <c r="I186" s="528"/>
    </row>
    <row r="187" spans="1:9" ht="97.5" customHeight="1" x14ac:dyDescent="0.25">
      <c r="A187" s="525" t="s">
        <v>1749</v>
      </c>
      <c r="B187" s="525"/>
      <c r="C187" s="526" t="s">
        <v>1750</v>
      </c>
      <c r="D187" s="526"/>
      <c r="E187" s="526"/>
      <c r="F187" s="526"/>
      <c r="G187" s="363" t="s">
        <v>14894</v>
      </c>
      <c r="H187" s="531">
        <v>787.91</v>
      </c>
      <c r="I187" s="528"/>
    </row>
    <row r="188" spans="1:9" ht="85.35" customHeight="1" x14ac:dyDescent="0.25">
      <c r="A188" s="525" t="s">
        <v>1751</v>
      </c>
      <c r="B188" s="525"/>
      <c r="C188" s="526" t="s">
        <v>1752</v>
      </c>
      <c r="D188" s="526"/>
      <c r="E188" s="526"/>
      <c r="F188" s="526"/>
      <c r="G188" s="363" t="s">
        <v>14894</v>
      </c>
      <c r="H188" s="531">
        <v>614.75</v>
      </c>
      <c r="I188" s="528"/>
    </row>
    <row r="189" spans="1:9" ht="36.6" customHeight="1" x14ac:dyDescent="0.25">
      <c r="A189" s="525" t="s">
        <v>1753</v>
      </c>
      <c r="B189" s="525"/>
      <c r="C189" s="526" t="s">
        <v>14895</v>
      </c>
      <c r="D189" s="526"/>
      <c r="E189" s="526"/>
      <c r="F189" s="526"/>
      <c r="G189" s="363" t="s">
        <v>14784</v>
      </c>
      <c r="H189" s="531">
        <v>686.28</v>
      </c>
      <c r="I189" s="528"/>
    </row>
    <row r="190" spans="1:9" ht="12.2" customHeight="1" x14ac:dyDescent="0.25">
      <c r="A190" s="550">
        <v>8726</v>
      </c>
      <c r="B190" s="534"/>
      <c r="C190" s="535" t="s">
        <v>1754</v>
      </c>
      <c r="D190" s="535"/>
      <c r="E190" s="535"/>
      <c r="F190" s="535"/>
      <c r="G190" s="362"/>
      <c r="H190" s="536"/>
      <c r="I190" s="536"/>
    </row>
    <row r="191" spans="1:9" ht="48.75" customHeight="1" x14ac:dyDescent="0.25">
      <c r="A191" s="525" t="s">
        <v>14896</v>
      </c>
      <c r="B191" s="525"/>
      <c r="C191" s="526" t="s">
        <v>14897</v>
      </c>
      <c r="D191" s="526"/>
      <c r="E191" s="526"/>
      <c r="F191" s="526"/>
      <c r="G191" s="363" t="s">
        <v>14794</v>
      </c>
      <c r="H191" s="527">
        <v>58.85</v>
      </c>
      <c r="I191" s="528"/>
    </row>
    <row r="192" spans="1:9" ht="24.4" customHeight="1" x14ac:dyDescent="0.25">
      <c r="A192" s="525" t="s">
        <v>1755</v>
      </c>
      <c r="B192" s="525"/>
      <c r="C192" s="526" t="s">
        <v>14898</v>
      </c>
      <c r="D192" s="526"/>
      <c r="E192" s="526"/>
      <c r="F192" s="526"/>
      <c r="G192" s="363" t="s">
        <v>14784</v>
      </c>
      <c r="H192" s="527">
        <v>34.119999999999997</v>
      </c>
      <c r="I192" s="528"/>
    </row>
    <row r="193" spans="1:9" ht="36.6" customHeight="1" x14ac:dyDescent="0.25">
      <c r="A193" s="525" t="s">
        <v>1757</v>
      </c>
      <c r="B193" s="525"/>
      <c r="C193" s="526" t="s">
        <v>14899</v>
      </c>
      <c r="D193" s="526"/>
      <c r="E193" s="526"/>
      <c r="F193" s="526"/>
      <c r="G193" s="363" t="s">
        <v>14784</v>
      </c>
      <c r="H193" s="527">
        <v>58.9</v>
      </c>
      <c r="I193" s="528"/>
    </row>
    <row r="194" spans="1:9" ht="24.4" customHeight="1" x14ac:dyDescent="0.25">
      <c r="A194" s="525" t="s">
        <v>1756</v>
      </c>
      <c r="B194" s="525"/>
      <c r="C194" s="526" t="s">
        <v>14900</v>
      </c>
      <c r="D194" s="526"/>
      <c r="E194" s="526"/>
      <c r="F194" s="526"/>
      <c r="G194" s="363" t="s">
        <v>14784</v>
      </c>
      <c r="H194" s="527">
        <v>78.17</v>
      </c>
      <c r="I194" s="528"/>
    </row>
    <row r="195" spans="1:9" ht="12.2" customHeight="1" x14ac:dyDescent="0.25">
      <c r="A195" s="550">
        <v>8727</v>
      </c>
      <c r="B195" s="534"/>
      <c r="C195" s="535" t="s">
        <v>1759</v>
      </c>
      <c r="D195" s="535"/>
      <c r="E195" s="535"/>
      <c r="F195" s="535"/>
      <c r="G195" s="362"/>
      <c r="H195" s="536"/>
      <c r="I195" s="536"/>
    </row>
    <row r="196" spans="1:9" ht="48.75" customHeight="1" x14ac:dyDescent="0.25">
      <c r="A196" s="525" t="s">
        <v>1762</v>
      </c>
      <c r="B196" s="525"/>
      <c r="C196" s="526" t="s">
        <v>14901</v>
      </c>
      <c r="D196" s="526"/>
      <c r="E196" s="526"/>
      <c r="F196" s="526"/>
      <c r="G196" s="363" t="s">
        <v>14781</v>
      </c>
      <c r="H196" s="531">
        <v>154.5</v>
      </c>
      <c r="I196" s="528"/>
    </row>
    <row r="197" spans="1:9" ht="48.75" customHeight="1" x14ac:dyDescent="0.25">
      <c r="A197" s="525" t="s">
        <v>1760</v>
      </c>
      <c r="B197" s="525"/>
      <c r="C197" s="526" t="s">
        <v>14902</v>
      </c>
      <c r="D197" s="526"/>
      <c r="E197" s="526"/>
      <c r="F197" s="526"/>
      <c r="G197" s="363" t="s">
        <v>14794</v>
      </c>
      <c r="H197" s="527">
        <v>39.19</v>
      </c>
      <c r="I197" s="528"/>
    </row>
    <row r="198" spans="1:9" ht="36.6" customHeight="1" x14ac:dyDescent="0.25">
      <c r="A198" s="525" t="s">
        <v>307</v>
      </c>
      <c r="B198" s="525"/>
      <c r="C198" s="526" t="s">
        <v>14903</v>
      </c>
      <c r="D198" s="526"/>
      <c r="E198" s="526"/>
      <c r="F198" s="526"/>
      <c r="G198" s="363" t="s">
        <v>14781</v>
      </c>
      <c r="H198" s="532">
        <v>9.51</v>
      </c>
      <c r="I198" s="528"/>
    </row>
    <row r="199" spans="1:9" ht="60.95" customHeight="1" x14ac:dyDescent="0.25">
      <c r="A199" s="525" t="s">
        <v>1761</v>
      </c>
      <c r="B199" s="525"/>
      <c r="C199" s="526" t="s">
        <v>14904</v>
      </c>
      <c r="D199" s="526"/>
      <c r="E199" s="526"/>
      <c r="F199" s="526"/>
      <c r="G199" s="363" t="s">
        <v>14794</v>
      </c>
      <c r="H199" s="527">
        <v>17.420000000000002</v>
      </c>
      <c r="I199" s="528"/>
    </row>
    <row r="200" spans="1:9" ht="48.75" customHeight="1" x14ac:dyDescent="0.25">
      <c r="A200" s="525" t="s">
        <v>388</v>
      </c>
      <c r="B200" s="525"/>
      <c r="C200" s="526" t="s">
        <v>14905</v>
      </c>
      <c r="D200" s="526"/>
      <c r="E200" s="526"/>
      <c r="F200" s="526"/>
      <c r="G200" s="363" t="s">
        <v>14794</v>
      </c>
      <c r="H200" s="531">
        <v>236.32</v>
      </c>
      <c r="I200" s="528"/>
    </row>
    <row r="201" spans="1:9" ht="60.95" customHeight="1" x14ac:dyDescent="0.25">
      <c r="A201" s="525" t="s">
        <v>1764</v>
      </c>
      <c r="B201" s="525"/>
      <c r="C201" s="526" t="s">
        <v>14906</v>
      </c>
      <c r="D201" s="526"/>
      <c r="E201" s="526"/>
      <c r="F201" s="526"/>
      <c r="G201" s="363" t="s">
        <v>14781</v>
      </c>
      <c r="H201" s="527">
        <v>78.25</v>
      </c>
      <c r="I201" s="528"/>
    </row>
    <row r="202" spans="1:9" ht="60.95" customHeight="1" x14ac:dyDescent="0.25">
      <c r="A202" s="525" t="s">
        <v>14907</v>
      </c>
      <c r="B202" s="525"/>
      <c r="C202" s="526" t="s">
        <v>14908</v>
      </c>
      <c r="D202" s="526"/>
      <c r="E202" s="526"/>
      <c r="F202" s="526"/>
      <c r="G202" s="363" t="s">
        <v>14794</v>
      </c>
      <c r="H202" s="531">
        <v>170.97</v>
      </c>
      <c r="I202" s="528"/>
    </row>
    <row r="203" spans="1:9" ht="60.95" customHeight="1" x14ac:dyDescent="0.25">
      <c r="A203" s="525" t="s">
        <v>1763</v>
      </c>
      <c r="B203" s="525"/>
      <c r="C203" s="526" t="s">
        <v>14909</v>
      </c>
      <c r="D203" s="526"/>
      <c r="E203" s="526"/>
      <c r="F203" s="526"/>
      <c r="G203" s="363" t="s">
        <v>14781</v>
      </c>
      <c r="H203" s="527">
        <v>88.39</v>
      </c>
      <c r="I203" s="528"/>
    </row>
    <row r="204" spans="1:9" ht="12.2" customHeight="1" x14ac:dyDescent="0.25">
      <c r="A204" s="550">
        <v>8728</v>
      </c>
      <c r="B204" s="534"/>
      <c r="C204" s="535" t="s">
        <v>1765</v>
      </c>
      <c r="D204" s="535"/>
      <c r="E204" s="535"/>
      <c r="F204" s="535"/>
      <c r="G204" s="362"/>
      <c r="H204" s="536"/>
      <c r="I204" s="536"/>
    </row>
    <row r="205" spans="1:9" ht="24.4" customHeight="1" x14ac:dyDescent="0.25">
      <c r="A205" s="525" t="s">
        <v>14910</v>
      </c>
      <c r="B205" s="525"/>
      <c r="C205" s="526" t="s">
        <v>14911</v>
      </c>
      <c r="D205" s="526"/>
      <c r="E205" s="526"/>
      <c r="F205" s="526"/>
      <c r="G205" s="363" t="s">
        <v>14784</v>
      </c>
      <c r="H205" s="532">
        <v>4.5999999999999996</v>
      </c>
      <c r="I205" s="528"/>
    </row>
    <row r="206" spans="1:9" ht="36.6" customHeight="1" x14ac:dyDescent="0.25">
      <c r="A206" s="525" t="s">
        <v>1766</v>
      </c>
      <c r="B206" s="525"/>
      <c r="C206" s="526" t="s">
        <v>14912</v>
      </c>
      <c r="D206" s="526"/>
      <c r="E206" s="526"/>
      <c r="F206" s="526"/>
      <c r="G206" s="363" t="s">
        <v>14794</v>
      </c>
      <c r="H206" s="532">
        <v>2.5499999999999998</v>
      </c>
      <c r="I206" s="528"/>
    </row>
    <row r="207" spans="1:9" ht="60.95" customHeight="1" x14ac:dyDescent="0.25">
      <c r="A207" s="525" t="s">
        <v>1767</v>
      </c>
      <c r="B207" s="525"/>
      <c r="C207" s="526" t="s">
        <v>14913</v>
      </c>
      <c r="D207" s="526"/>
      <c r="E207" s="526"/>
      <c r="F207" s="526"/>
      <c r="G207" s="363" t="s">
        <v>14794</v>
      </c>
      <c r="H207" s="532">
        <v>7.43</v>
      </c>
      <c r="I207" s="528"/>
    </row>
    <row r="208" spans="1:9" ht="12.2" customHeight="1" x14ac:dyDescent="0.25">
      <c r="A208" s="550">
        <v>8729</v>
      </c>
      <c r="B208" s="534"/>
      <c r="C208" s="535" t="s">
        <v>1769</v>
      </c>
      <c r="D208" s="535"/>
      <c r="E208" s="535"/>
      <c r="F208" s="535"/>
      <c r="G208" s="362"/>
      <c r="H208" s="536"/>
      <c r="I208" s="536"/>
    </row>
    <row r="209" spans="1:9" ht="36.6" customHeight="1" x14ac:dyDescent="0.25">
      <c r="A209" s="525" t="s">
        <v>14914</v>
      </c>
      <c r="B209" s="525"/>
      <c r="C209" s="526" t="s">
        <v>14915</v>
      </c>
      <c r="D209" s="526"/>
      <c r="E209" s="526"/>
      <c r="F209" s="526"/>
      <c r="G209" s="363" t="s">
        <v>14794</v>
      </c>
      <c r="H209" s="532">
        <v>1.52</v>
      </c>
      <c r="I209" s="528"/>
    </row>
    <row r="210" spans="1:9" ht="36.6" customHeight="1" x14ac:dyDescent="0.25">
      <c r="A210" s="525" t="s">
        <v>14916</v>
      </c>
      <c r="B210" s="525"/>
      <c r="C210" s="526" t="s">
        <v>14917</v>
      </c>
      <c r="D210" s="526"/>
      <c r="E210" s="526"/>
      <c r="F210" s="526"/>
      <c r="G210" s="363" t="s">
        <v>14781</v>
      </c>
      <c r="H210" s="532">
        <v>1.37</v>
      </c>
      <c r="I210" s="528"/>
    </row>
    <row r="211" spans="1:9" ht="36.6" customHeight="1" x14ac:dyDescent="0.25">
      <c r="A211" s="525" t="s">
        <v>1770</v>
      </c>
      <c r="B211" s="525"/>
      <c r="C211" s="526" t="s">
        <v>14918</v>
      </c>
      <c r="D211" s="526"/>
      <c r="E211" s="526"/>
      <c r="F211" s="526"/>
      <c r="G211" s="363" t="s">
        <v>14919</v>
      </c>
      <c r="H211" s="527">
        <v>43.77</v>
      </c>
      <c r="I211" s="528"/>
    </row>
    <row r="212" spans="1:9" ht="36.6" customHeight="1" x14ac:dyDescent="0.25">
      <c r="A212" s="525" t="s">
        <v>1771</v>
      </c>
      <c r="B212" s="525"/>
      <c r="C212" s="526" t="s">
        <v>1772</v>
      </c>
      <c r="D212" s="526"/>
      <c r="E212" s="526"/>
      <c r="F212" s="526"/>
      <c r="G212" s="363" t="s">
        <v>14920</v>
      </c>
      <c r="H212" s="532">
        <v>6.66</v>
      </c>
      <c r="I212" s="528"/>
    </row>
    <row r="213" spans="1:9" ht="36.6" customHeight="1" x14ac:dyDescent="0.25">
      <c r="A213" s="525" t="s">
        <v>1773</v>
      </c>
      <c r="B213" s="525"/>
      <c r="C213" s="526" t="s">
        <v>1774</v>
      </c>
      <c r="D213" s="526"/>
      <c r="E213" s="526"/>
      <c r="F213" s="526"/>
      <c r="G213" s="363" t="s">
        <v>14919</v>
      </c>
      <c r="H213" s="527">
        <v>20</v>
      </c>
      <c r="I213" s="528"/>
    </row>
    <row r="214" spans="1:9" ht="36.6" customHeight="1" x14ac:dyDescent="0.25">
      <c r="A214" s="525" t="s">
        <v>1775</v>
      </c>
      <c r="B214" s="525"/>
      <c r="C214" s="526" t="s">
        <v>1776</v>
      </c>
      <c r="D214" s="526"/>
      <c r="E214" s="526"/>
      <c r="F214" s="526"/>
      <c r="G214" s="363" t="s">
        <v>14781</v>
      </c>
      <c r="H214" s="532">
        <v>8.48</v>
      </c>
      <c r="I214" s="528"/>
    </row>
    <row r="215" spans="1:9" ht="36.6" customHeight="1" x14ac:dyDescent="0.25">
      <c r="A215" s="525" t="s">
        <v>1777</v>
      </c>
      <c r="B215" s="525"/>
      <c r="C215" s="526" t="s">
        <v>1778</v>
      </c>
      <c r="D215" s="526"/>
      <c r="E215" s="526"/>
      <c r="F215" s="526"/>
      <c r="G215" s="363" t="s">
        <v>14781</v>
      </c>
      <c r="H215" s="527">
        <v>15.61</v>
      </c>
      <c r="I215" s="528"/>
    </row>
    <row r="216" spans="1:9" ht="24.4" customHeight="1" x14ac:dyDescent="0.25">
      <c r="A216" s="525" t="s">
        <v>1779</v>
      </c>
      <c r="B216" s="525"/>
      <c r="C216" s="526" t="s">
        <v>1780</v>
      </c>
      <c r="D216" s="526"/>
      <c r="E216" s="526"/>
      <c r="F216" s="526"/>
      <c r="G216" s="363" t="s">
        <v>14794</v>
      </c>
      <c r="H216" s="532">
        <v>9.4700000000000006</v>
      </c>
      <c r="I216" s="528"/>
    </row>
    <row r="217" spans="1:9" ht="36.6" customHeight="1" x14ac:dyDescent="0.25">
      <c r="A217" s="525" t="s">
        <v>1781</v>
      </c>
      <c r="B217" s="525"/>
      <c r="C217" s="526" t="s">
        <v>14921</v>
      </c>
      <c r="D217" s="526"/>
      <c r="E217" s="526"/>
      <c r="F217" s="526"/>
      <c r="G217" s="363" t="s">
        <v>14781</v>
      </c>
      <c r="H217" s="532">
        <v>6.16</v>
      </c>
      <c r="I217" s="528"/>
    </row>
    <row r="218" spans="1:9" ht="36.6" customHeight="1" x14ac:dyDescent="0.25">
      <c r="A218" s="525" t="s">
        <v>1782</v>
      </c>
      <c r="B218" s="525"/>
      <c r="C218" s="526" t="s">
        <v>14922</v>
      </c>
      <c r="D218" s="526"/>
      <c r="E218" s="526"/>
      <c r="F218" s="526"/>
      <c r="G218" s="363" t="s">
        <v>14781</v>
      </c>
      <c r="H218" s="532">
        <v>7.74</v>
      </c>
      <c r="I218" s="528"/>
    </row>
    <row r="219" spans="1:9" ht="12.2" customHeight="1" x14ac:dyDescent="0.25">
      <c r="A219" s="550">
        <v>8730</v>
      </c>
      <c r="B219" s="534"/>
      <c r="C219" s="535" t="s">
        <v>14923</v>
      </c>
      <c r="D219" s="535"/>
      <c r="E219" s="535"/>
      <c r="F219" s="535"/>
      <c r="G219" s="362"/>
      <c r="H219" s="536"/>
      <c r="I219" s="536"/>
    </row>
    <row r="220" spans="1:9" ht="48.75" customHeight="1" x14ac:dyDescent="0.25">
      <c r="A220" s="525" t="s">
        <v>14924</v>
      </c>
      <c r="B220" s="525"/>
      <c r="C220" s="526" t="s">
        <v>14925</v>
      </c>
      <c r="D220" s="526"/>
      <c r="E220" s="526"/>
      <c r="F220" s="526"/>
      <c r="G220" s="363" t="s">
        <v>14794</v>
      </c>
      <c r="H220" s="531">
        <v>286.02</v>
      </c>
      <c r="I220" s="528"/>
    </row>
    <row r="221" spans="1:9" ht="48.75" customHeight="1" x14ac:dyDescent="0.25">
      <c r="A221" s="525" t="s">
        <v>14926</v>
      </c>
      <c r="B221" s="525"/>
      <c r="C221" s="526" t="s">
        <v>14927</v>
      </c>
      <c r="D221" s="526"/>
      <c r="E221" s="526"/>
      <c r="F221" s="526"/>
      <c r="G221" s="363" t="s">
        <v>14794</v>
      </c>
      <c r="H221" s="531">
        <v>178.32</v>
      </c>
      <c r="I221" s="528"/>
    </row>
    <row r="222" spans="1:9" ht="12.2" customHeight="1" x14ac:dyDescent="0.25">
      <c r="A222" s="550">
        <v>8665</v>
      </c>
      <c r="B222" s="534"/>
      <c r="C222" s="535" t="s">
        <v>1783</v>
      </c>
      <c r="D222" s="535"/>
      <c r="E222" s="535"/>
      <c r="F222" s="535"/>
      <c r="G222" s="362"/>
      <c r="H222" s="536"/>
      <c r="I222" s="536"/>
    </row>
    <row r="223" spans="1:9" ht="12.2" customHeight="1" x14ac:dyDescent="0.25">
      <c r="A223" s="550">
        <v>8731</v>
      </c>
      <c r="B223" s="534"/>
      <c r="C223" s="535" t="s">
        <v>1785</v>
      </c>
      <c r="D223" s="535"/>
      <c r="E223" s="535"/>
      <c r="F223" s="535"/>
      <c r="G223" s="362"/>
      <c r="H223" s="536"/>
      <c r="I223" s="536"/>
    </row>
    <row r="224" spans="1:9" ht="24.4" customHeight="1" x14ac:dyDescent="0.25">
      <c r="A224" s="525" t="s">
        <v>1786</v>
      </c>
      <c r="B224" s="525"/>
      <c r="C224" s="526" t="s">
        <v>1787</v>
      </c>
      <c r="D224" s="526"/>
      <c r="E224" s="526"/>
      <c r="F224" s="526"/>
      <c r="G224" s="363" t="s">
        <v>14839</v>
      </c>
      <c r="H224" s="532">
        <v>3.72</v>
      </c>
      <c r="I224" s="528"/>
    </row>
    <row r="225" spans="1:9" ht="24.4" customHeight="1" x14ac:dyDescent="0.25">
      <c r="A225" s="525" t="s">
        <v>1788</v>
      </c>
      <c r="B225" s="525"/>
      <c r="C225" s="526" t="s">
        <v>1789</v>
      </c>
      <c r="D225" s="526"/>
      <c r="E225" s="526"/>
      <c r="F225" s="526"/>
      <c r="G225" s="363" t="s">
        <v>14781</v>
      </c>
      <c r="H225" s="532">
        <v>4.43</v>
      </c>
      <c r="I225" s="528"/>
    </row>
    <row r="226" spans="1:9" ht="24.4" customHeight="1" x14ac:dyDescent="0.25">
      <c r="A226" s="525" t="s">
        <v>1790</v>
      </c>
      <c r="B226" s="525"/>
      <c r="C226" s="526" t="s">
        <v>1791</v>
      </c>
      <c r="D226" s="526"/>
      <c r="E226" s="526"/>
      <c r="F226" s="526"/>
      <c r="G226" s="363" t="s">
        <v>14781</v>
      </c>
      <c r="H226" s="532">
        <v>2.85</v>
      </c>
      <c r="I226" s="528"/>
    </row>
    <row r="227" spans="1:9" ht="24.4" customHeight="1" x14ac:dyDescent="0.25">
      <c r="A227" s="525" t="s">
        <v>1792</v>
      </c>
      <c r="B227" s="525"/>
      <c r="C227" s="526" t="s">
        <v>1793</v>
      </c>
      <c r="D227" s="526"/>
      <c r="E227" s="526"/>
      <c r="F227" s="526"/>
      <c r="G227" s="363" t="s">
        <v>14781</v>
      </c>
      <c r="H227" s="532">
        <v>8.6999999999999993</v>
      </c>
      <c r="I227" s="528"/>
    </row>
    <row r="228" spans="1:9" ht="12.2" customHeight="1" x14ac:dyDescent="0.25">
      <c r="A228" s="550">
        <v>8732</v>
      </c>
      <c r="B228" s="534"/>
      <c r="C228" s="535" t="s">
        <v>1794</v>
      </c>
      <c r="D228" s="535"/>
      <c r="E228" s="535"/>
      <c r="F228" s="535"/>
      <c r="G228" s="362"/>
      <c r="H228" s="536"/>
      <c r="I228" s="536"/>
    </row>
    <row r="229" spans="1:9" ht="24.4" customHeight="1" x14ac:dyDescent="0.25">
      <c r="A229" s="525" t="s">
        <v>1795</v>
      </c>
      <c r="B229" s="525"/>
      <c r="C229" s="526" t="s">
        <v>1796</v>
      </c>
      <c r="D229" s="526"/>
      <c r="E229" s="526"/>
      <c r="F229" s="526"/>
      <c r="G229" s="363" t="s">
        <v>14839</v>
      </c>
      <c r="H229" s="532">
        <v>5.58</v>
      </c>
      <c r="I229" s="528"/>
    </row>
    <row r="230" spans="1:9" ht="24.4" customHeight="1" x14ac:dyDescent="0.25">
      <c r="A230" s="525" t="s">
        <v>1797</v>
      </c>
      <c r="B230" s="525"/>
      <c r="C230" s="526" t="s">
        <v>1798</v>
      </c>
      <c r="D230" s="526"/>
      <c r="E230" s="526"/>
      <c r="F230" s="526"/>
      <c r="G230" s="363" t="s">
        <v>14839</v>
      </c>
      <c r="H230" s="532">
        <v>7.44</v>
      </c>
      <c r="I230" s="528"/>
    </row>
    <row r="231" spans="1:9" ht="24.4" customHeight="1" x14ac:dyDescent="0.25">
      <c r="A231" s="525" t="s">
        <v>1799</v>
      </c>
      <c r="B231" s="525"/>
      <c r="C231" s="526" t="s">
        <v>1800</v>
      </c>
      <c r="D231" s="526"/>
      <c r="E231" s="526"/>
      <c r="F231" s="526"/>
      <c r="G231" s="363" t="s">
        <v>14839</v>
      </c>
      <c r="H231" s="532">
        <v>4</v>
      </c>
      <c r="I231" s="528"/>
    </row>
    <row r="232" spans="1:9" ht="24.4" customHeight="1" x14ac:dyDescent="0.25">
      <c r="A232" s="525" t="s">
        <v>1801</v>
      </c>
      <c r="B232" s="525"/>
      <c r="C232" s="526" t="s">
        <v>1802</v>
      </c>
      <c r="D232" s="526"/>
      <c r="E232" s="526"/>
      <c r="F232" s="526"/>
      <c r="G232" s="363" t="s">
        <v>14839</v>
      </c>
      <c r="H232" s="532">
        <v>5.67</v>
      </c>
      <c r="I232" s="528"/>
    </row>
    <row r="233" spans="1:9" ht="24.4" customHeight="1" x14ac:dyDescent="0.25">
      <c r="A233" s="525" t="s">
        <v>1803</v>
      </c>
      <c r="B233" s="525"/>
      <c r="C233" s="526" t="s">
        <v>1804</v>
      </c>
      <c r="D233" s="526"/>
      <c r="E233" s="526"/>
      <c r="F233" s="526"/>
      <c r="G233" s="363" t="s">
        <v>14839</v>
      </c>
      <c r="H233" s="532">
        <v>8.6300000000000008</v>
      </c>
      <c r="I233" s="528"/>
    </row>
    <row r="234" spans="1:9" ht="24.4" customHeight="1" x14ac:dyDescent="0.25">
      <c r="A234" s="525" t="s">
        <v>1805</v>
      </c>
      <c r="B234" s="525"/>
      <c r="C234" s="526" t="s">
        <v>1806</v>
      </c>
      <c r="D234" s="526"/>
      <c r="E234" s="526"/>
      <c r="F234" s="526"/>
      <c r="G234" s="363" t="s">
        <v>14839</v>
      </c>
      <c r="H234" s="527">
        <v>15.53</v>
      </c>
      <c r="I234" s="528"/>
    </row>
    <row r="235" spans="1:9" ht="24.4" customHeight="1" x14ac:dyDescent="0.25">
      <c r="A235" s="525" t="s">
        <v>1807</v>
      </c>
      <c r="B235" s="525"/>
      <c r="C235" s="526" t="s">
        <v>1808</v>
      </c>
      <c r="D235" s="526"/>
      <c r="E235" s="526"/>
      <c r="F235" s="526"/>
      <c r="G235" s="363" t="s">
        <v>14839</v>
      </c>
      <c r="H235" s="527">
        <v>10.35</v>
      </c>
      <c r="I235" s="528"/>
    </row>
    <row r="236" spans="1:9" ht="24.4" customHeight="1" x14ac:dyDescent="0.25">
      <c r="A236" s="525" t="s">
        <v>1809</v>
      </c>
      <c r="B236" s="525"/>
      <c r="C236" s="526" t="s">
        <v>1810</v>
      </c>
      <c r="D236" s="526"/>
      <c r="E236" s="526"/>
      <c r="F236" s="526"/>
      <c r="G236" s="363" t="s">
        <v>14839</v>
      </c>
      <c r="H236" s="527">
        <v>12.93</v>
      </c>
      <c r="I236" s="528"/>
    </row>
    <row r="237" spans="1:9" ht="24.4" customHeight="1" x14ac:dyDescent="0.25">
      <c r="A237" s="525" t="s">
        <v>1811</v>
      </c>
      <c r="B237" s="525"/>
      <c r="C237" s="526" t="s">
        <v>1812</v>
      </c>
      <c r="D237" s="526"/>
      <c r="E237" s="526"/>
      <c r="F237" s="526"/>
      <c r="G237" s="363" t="s">
        <v>14839</v>
      </c>
      <c r="H237" s="532">
        <v>6.97</v>
      </c>
      <c r="I237" s="528"/>
    </row>
    <row r="238" spans="1:9" ht="24.4" customHeight="1" x14ac:dyDescent="0.25">
      <c r="A238" s="525" t="s">
        <v>1813</v>
      </c>
      <c r="B238" s="525"/>
      <c r="C238" s="526" t="s">
        <v>1814</v>
      </c>
      <c r="D238" s="526"/>
      <c r="E238" s="526"/>
      <c r="F238" s="526"/>
      <c r="G238" s="363" t="s">
        <v>14839</v>
      </c>
      <c r="H238" s="527">
        <v>12.42</v>
      </c>
      <c r="I238" s="528"/>
    </row>
    <row r="239" spans="1:9" ht="24.4" customHeight="1" x14ac:dyDescent="0.25">
      <c r="A239" s="525" t="s">
        <v>1815</v>
      </c>
      <c r="B239" s="525"/>
      <c r="C239" s="526" t="s">
        <v>1816</v>
      </c>
      <c r="D239" s="526"/>
      <c r="E239" s="526"/>
      <c r="F239" s="526"/>
      <c r="G239" s="363" t="s">
        <v>14839</v>
      </c>
      <c r="H239" s="532">
        <v>8.2799999999999994</v>
      </c>
      <c r="I239" s="528"/>
    </row>
    <row r="240" spans="1:9" ht="24.4" customHeight="1" x14ac:dyDescent="0.25">
      <c r="A240" s="525" t="s">
        <v>1817</v>
      </c>
      <c r="B240" s="525"/>
      <c r="C240" s="526" t="s">
        <v>1818</v>
      </c>
      <c r="D240" s="526"/>
      <c r="E240" s="526"/>
      <c r="F240" s="526"/>
      <c r="G240" s="363" t="s">
        <v>14839</v>
      </c>
      <c r="H240" s="527">
        <v>10.35</v>
      </c>
      <c r="I240" s="528"/>
    </row>
    <row r="241" spans="1:9" ht="24.4" customHeight="1" x14ac:dyDescent="0.25">
      <c r="A241" s="525" t="s">
        <v>1819</v>
      </c>
      <c r="B241" s="525"/>
      <c r="C241" s="526" t="s">
        <v>1820</v>
      </c>
      <c r="D241" s="526"/>
      <c r="E241" s="526"/>
      <c r="F241" s="526"/>
      <c r="G241" s="363" t="s">
        <v>14839</v>
      </c>
      <c r="H241" s="527">
        <v>12.93</v>
      </c>
      <c r="I241" s="528"/>
    </row>
    <row r="242" spans="1:9" ht="12.2" customHeight="1" x14ac:dyDescent="0.25">
      <c r="A242" s="550">
        <v>8733</v>
      </c>
      <c r="B242" s="534"/>
      <c r="C242" s="535" t="s">
        <v>1822</v>
      </c>
      <c r="D242" s="535"/>
      <c r="E242" s="535"/>
      <c r="F242" s="535"/>
      <c r="G242" s="362"/>
      <c r="H242" s="536"/>
      <c r="I242" s="536"/>
    </row>
    <row r="243" spans="1:9" ht="12.2" customHeight="1" x14ac:dyDescent="0.25">
      <c r="A243" s="525" t="s">
        <v>1823</v>
      </c>
      <c r="B243" s="525"/>
      <c r="C243" s="526" t="s">
        <v>1824</v>
      </c>
      <c r="D243" s="526"/>
      <c r="E243" s="526"/>
      <c r="F243" s="526"/>
      <c r="G243" s="363" t="s">
        <v>14839</v>
      </c>
      <c r="H243" s="527">
        <v>36.04</v>
      </c>
      <c r="I243" s="528"/>
    </row>
    <row r="244" spans="1:9" ht="24.4" customHeight="1" x14ac:dyDescent="0.25">
      <c r="A244" s="525" t="s">
        <v>1825</v>
      </c>
      <c r="B244" s="525"/>
      <c r="C244" s="526" t="s">
        <v>1826</v>
      </c>
      <c r="D244" s="526"/>
      <c r="E244" s="526"/>
      <c r="F244" s="526"/>
      <c r="G244" s="363" t="s">
        <v>14839</v>
      </c>
      <c r="H244" s="527">
        <v>81.09</v>
      </c>
      <c r="I244" s="528"/>
    </row>
    <row r="245" spans="1:9" ht="24.4" customHeight="1" x14ac:dyDescent="0.25">
      <c r="A245" s="525" t="s">
        <v>1827</v>
      </c>
      <c r="B245" s="525"/>
      <c r="C245" s="526" t="s">
        <v>1828</v>
      </c>
      <c r="D245" s="526"/>
      <c r="E245" s="526"/>
      <c r="F245" s="526"/>
      <c r="G245" s="363" t="s">
        <v>14839</v>
      </c>
      <c r="H245" s="531">
        <v>108.12</v>
      </c>
      <c r="I245" s="528"/>
    </row>
    <row r="246" spans="1:9" ht="24.4" customHeight="1" x14ac:dyDescent="0.25">
      <c r="A246" s="525" t="s">
        <v>1829</v>
      </c>
      <c r="B246" s="525"/>
      <c r="C246" s="526" t="s">
        <v>1830</v>
      </c>
      <c r="D246" s="526"/>
      <c r="E246" s="526"/>
      <c r="F246" s="526"/>
      <c r="G246" s="363" t="s">
        <v>14839</v>
      </c>
      <c r="H246" s="527">
        <v>61.26</v>
      </c>
      <c r="I246" s="528"/>
    </row>
    <row r="247" spans="1:9" ht="12.2" customHeight="1" x14ac:dyDescent="0.25">
      <c r="A247" s="550">
        <v>8734</v>
      </c>
      <c r="B247" s="534"/>
      <c r="C247" s="535" t="s">
        <v>1832</v>
      </c>
      <c r="D247" s="535"/>
      <c r="E247" s="535"/>
      <c r="F247" s="535"/>
      <c r="G247" s="362"/>
      <c r="H247" s="536"/>
      <c r="I247" s="536"/>
    </row>
    <row r="248" spans="1:9" ht="12.2" customHeight="1" x14ac:dyDescent="0.25">
      <c r="A248" s="525" t="s">
        <v>1833</v>
      </c>
      <c r="B248" s="525"/>
      <c r="C248" s="526" t="s">
        <v>1834</v>
      </c>
      <c r="D248" s="526"/>
      <c r="E248" s="526"/>
      <c r="F248" s="526"/>
      <c r="G248" s="363" t="s">
        <v>14781</v>
      </c>
      <c r="H248" s="527">
        <v>11.57</v>
      </c>
      <c r="I248" s="528"/>
    </row>
    <row r="249" spans="1:9" ht="12.2" customHeight="1" x14ac:dyDescent="0.25">
      <c r="A249" s="525" t="s">
        <v>1835</v>
      </c>
      <c r="B249" s="525"/>
      <c r="C249" s="526" t="s">
        <v>1836</v>
      </c>
      <c r="D249" s="526"/>
      <c r="E249" s="526"/>
      <c r="F249" s="526"/>
      <c r="G249" s="363" t="s">
        <v>14781</v>
      </c>
      <c r="H249" s="527">
        <v>20.72</v>
      </c>
      <c r="I249" s="528"/>
    </row>
    <row r="250" spans="1:9" ht="24.4" customHeight="1" x14ac:dyDescent="0.25">
      <c r="A250" s="525" t="s">
        <v>1837</v>
      </c>
      <c r="B250" s="525"/>
      <c r="C250" s="526" t="s">
        <v>1838</v>
      </c>
      <c r="D250" s="526"/>
      <c r="E250" s="526"/>
      <c r="F250" s="526"/>
      <c r="G250" s="363" t="s">
        <v>14839</v>
      </c>
      <c r="H250" s="527">
        <v>50.85</v>
      </c>
      <c r="I250" s="528"/>
    </row>
    <row r="251" spans="1:9" ht="12.2" customHeight="1" x14ac:dyDescent="0.25">
      <c r="A251" s="550">
        <v>8735</v>
      </c>
      <c r="B251" s="534"/>
      <c r="C251" s="535" t="s">
        <v>1840</v>
      </c>
      <c r="D251" s="535"/>
      <c r="E251" s="535"/>
      <c r="F251" s="535"/>
      <c r="G251" s="362"/>
      <c r="H251" s="536"/>
      <c r="I251" s="536"/>
    </row>
    <row r="252" spans="1:9" ht="12.2" customHeight="1" x14ac:dyDescent="0.25">
      <c r="A252" s="525" t="s">
        <v>1841</v>
      </c>
      <c r="B252" s="525"/>
      <c r="C252" s="526" t="s">
        <v>1842</v>
      </c>
      <c r="D252" s="526"/>
      <c r="E252" s="526"/>
      <c r="F252" s="526"/>
      <c r="G252" s="363" t="s">
        <v>14839</v>
      </c>
      <c r="H252" s="527">
        <v>41.94</v>
      </c>
      <c r="I252" s="528"/>
    </row>
    <row r="253" spans="1:9" ht="12.2" customHeight="1" x14ac:dyDescent="0.25">
      <c r="A253" s="525" t="s">
        <v>1843</v>
      </c>
      <c r="B253" s="525"/>
      <c r="C253" s="526" t="s">
        <v>1844</v>
      </c>
      <c r="D253" s="526"/>
      <c r="E253" s="526"/>
      <c r="F253" s="526"/>
      <c r="G253" s="363" t="s">
        <v>14839</v>
      </c>
      <c r="H253" s="532">
        <v>2.84</v>
      </c>
      <c r="I253" s="528"/>
    </row>
    <row r="254" spans="1:9" ht="24.4" customHeight="1" x14ac:dyDescent="0.25">
      <c r="A254" s="525" t="s">
        <v>1845</v>
      </c>
      <c r="B254" s="525"/>
      <c r="C254" s="526" t="s">
        <v>1846</v>
      </c>
      <c r="D254" s="526"/>
      <c r="E254" s="526"/>
      <c r="F254" s="526"/>
      <c r="G254" s="363" t="s">
        <v>14839</v>
      </c>
      <c r="H254" s="532">
        <v>2.63</v>
      </c>
      <c r="I254" s="528"/>
    </row>
    <row r="255" spans="1:9" ht="12.2" customHeight="1" x14ac:dyDescent="0.25">
      <c r="A255" s="525" t="s">
        <v>1847</v>
      </c>
      <c r="B255" s="525"/>
      <c r="C255" s="526" t="s">
        <v>1848</v>
      </c>
      <c r="D255" s="526"/>
      <c r="E255" s="526"/>
      <c r="F255" s="526"/>
      <c r="G255" s="363" t="s">
        <v>14839</v>
      </c>
      <c r="H255" s="527">
        <v>61.26</v>
      </c>
      <c r="I255" s="528"/>
    </row>
    <row r="256" spans="1:9" ht="24.4" customHeight="1" x14ac:dyDescent="0.25">
      <c r="A256" s="525" t="s">
        <v>1849</v>
      </c>
      <c r="B256" s="525"/>
      <c r="C256" s="526" t="s">
        <v>1850</v>
      </c>
      <c r="D256" s="526"/>
      <c r="E256" s="526"/>
      <c r="F256" s="526"/>
      <c r="G256" s="363" t="s">
        <v>14839</v>
      </c>
      <c r="H256" s="527">
        <v>41.94</v>
      </c>
      <c r="I256" s="528"/>
    </row>
    <row r="257" spans="1:9" ht="12.2" customHeight="1" x14ac:dyDescent="0.25">
      <c r="A257" s="525" t="s">
        <v>1851</v>
      </c>
      <c r="B257" s="525"/>
      <c r="C257" s="526" t="s">
        <v>1852</v>
      </c>
      <c r="D257" s="526"/>
      <c r="E257" s="526"/>
      <c r="F257" s="526"/>
      <c r="G257" s="363" t="s">
        <v>14839</v>
      </c>
      <c r="H257" s="527">
        <v>61.26</v>
      </c>
      <c r="I257" s="528"/>
    </row>
    <row r="258" spans="1:9" ht="12.2" customHeight="1" x14ac:dyDescent="0.25">
      <c r="A258" s="550">
        <v>8736</v>
      </c>
      <c r="B258" s="534"/>
      <c r="C258" s="535" t="s">
        <v>1854</v>
      </c>
      <c r="D258" s="535"/>
      <c r="E258" s="535"/>
      <c r="F258" s="535"/>
      <c r="G258" s="362"/>
      <c r="H258" s="536"/>
      <c r="I258" s="536"/>
    </row>
    <row r="259" spans="1:9" ht="24.4" customHeight="1" x14ac:dyDescent="0.25">
      <c r="A259" s="525" t="s">
        <v>1855</v>
      </c>
      <c r="B259" s="525"/>
      <c r="C259" s="526" t="s">
        <v>1856</v>
      </c>
      <c r="D259" s="526"/>
      <c r="E259" s="526"/>
      <c r="F259" s="526"/>
      <c r="G259" s="363" t="s">
        <v>14781</v>
      </c>
      <c r="H259" s="527">
        <v>91.74</v>
      </c>
      <c r="I259" s="528"/>
    </row>
    <row r="260" spans="1:9" ht="24.4" customHeight="1" x14ac:dyDescent="0.25">
      <c r="A260" s="525" t="s">
        <v>1857</v>
      </c>
      <c r="B260" s="525"/>
      <c r="C260" s="526" t="s">
        <v>1858</v>
      </c>
      <c r="D260" s="526"/>
      <c r="E260" s="526"/>
      <c r="F260" s="526"/>
      <c r="G260" s="363" t="s">
        <v>14781</v>
      </c>
      <c r="H260" s="527">
        <v>55.87</v>
      </c>
      <c r="I260" s="528"/>
    </row>
    <row r="261" spans="1:9" ht="12.2" customHeight="1" x14ac:dyDescent="0.25">
      <c r="A261" s="550">
        <v>8666</v>
      </c>
      <c r="B261" s="534"/>
      <c r="C261" s="535" t="s">
        <v>1859</v>
      </c>
      <c r="D261" s="535"/>
      <c r="E261" s="535"/>
      <c r="F261" s="535"/>
      <c r="G261" s="362"/>
      <c r="H261" s="536"/>
      <c r="I261" s="536"/>
    </row>
    <row r="262" spans="1:9" ht="12.2" customHeight="1" x14ac:dyDescent="0.25">
      <c r="A262" s="550">
        <v>8737</v>
      </c>
      <c r="B262" s="534"/>
      <c r="C262" s="535" t="s">
        <v>1861</v>
      </c>
      <c r="D262" s="535"/>
      <c r="E262" s="535"/>
      <c r="F262" s="535"/>
      <c r="G262" s="362"/>
      <c r="H262" s="536"/>
      <c r="I262" s="536"/>
    </row>
    <row r="263" spans="1:9" ht="12.2" customHeight="1" x14ac:dyDescent="0.25">
      <c r="A263" s="525" t="s">
        <v>1862</v>
      </c>
      <c r="B263" s="525"/>
      <c r="C263" s="526" t="s">
        <v>1863</v>
      </c>
      <c r="D263" s="526"/>
      <c r="E263" s="526"/>
      <c r="F263" s="526"/>
      <c r="G263" s="363" t="s">
        <v>14794</v>
      </c>
      <c r="H263" s="527">
        <v>20.72</v>
      </c>
      <c r="I263" s="528"/>
    </row>
    <row r="264" spans="1:9" ht="12.2" customHeight="1" x14ac:dyDescent="0.25">
      <c r="A264" s="525" t="s">
        <v>1864</v>
      </c>
      <c r="B264" s="525"/>
      <c r="C264" s="526" t="s">
        <v>1865</v>
      </c>
      <c r="D264" s="526"/>
      <c r="E264" s="526"/>
      <c r="F264" s="526"/>
      <c r="G264" s="363" t="s">
        <v>14794</v>
      </c>
      <c r="H264" s="527">
        <v>27.03</v>
      </c>
      <c r="I264" s="528"/>
    </row>
    <row r="265" spans="1:9" ht="12.2" customHeight="1" x14ac:dyDescent="0.25">
      <c r="A265" s="525" t="s">
        <v>1866</v>
      </c>
      <c r="B265" s="525"/>
      <c r="C265" s="526" t="s">
        <v>1867</v>
      </c>
      <c r="D265" s="526"/>
      <c r="E265" s="526"/>
      <c r="F265" s="526"/>
      <c r="G265" s="363" t="s">
        <v>14794</v>
      </c>
      <c r="H265" s="527">
        <v>36.04</v>
      </c>
      <c r="I265" s="528"/>
    </row>
    <row r="266" spans="1:9" ht="12.2" customHeight="1" x14ac:dyDescent="0.25">
      <c r="A266" s="525" t="s">
        <v>1868</v>
      </c>
      <c r="B266" s="525"/>
      <c r="C266" s="526" t="s">
        <v>1869</v>
      </c>
      <c r="D266" s="526"/>
      <c r="E266" s="526"/>
      <c r="F266" s="526"/>
      <c r="G266" s="363" t="s">
        <v>14794</v>
      </c>
      <c r="H266" s="527">
        <v>54.06</v>
      </c>
      <c r="I266" s="528"/>
    </row>
    <row r="267" spans="1:9" ht="12.2" customHeight="1" x14ac:dyDescent="0.25">
      <c r="A267" s="550">
        <v>8738</v>
      </c>
      <c r="B267" s="534"/>
      <c r="C267" s="535" t="s">
        <v>1870</v>
      </c>
      <c r="D267" s="535"/>
      <c r="E267" s="535"/>
      <c r="F267" s="535"/>
      <c r="G267" s="362"/>
      <c r="H267" s="536"/>
      <c r="I267" s="536"/>
    </row>
    <row r="268" spans="1:9" ht="12.2" customHeight="1" x14ac:dyDescent="0.25">
      <c r="A268" s="525" t="s">
        <v>1871</v>
      </c>
      <c r="B268" s="525"/>
      <c r="C268" s="526" t="s">
        <v>1872</v>
      </c>
      <c r="D268" s="526"/>
      <c r="E268" s="526"/>
      <c r="F268" s="526"/>
      <c r="G268" s="363" t="s">
        <v>355</v>
      </c>
      <c r="H268" s="531">
        <v>149.29</v>
      </c>
      <c r="I268" s="528"/>
    </row>
    <row r="269" spans="1:9" ht="12.2" customHeight="1" x14ac:dyDescent="0.25">
      <c r="A269" s="525" t="s">
        <v>1873</v>
      </c>
      <c r="B269" s="525"/>
      <c r="C269" s="526" t="s">
        <v>1874</v>
      </c>
      <c r="D269" s="526"/>
      <c r="E269" s="526"/>
      <c r="F269" s="526"/>
      <c r="G269" s="363" t="s">
        <v>355</v>
      </c>
      <c r="H269" s="531">
        <v>100.31</v>
      </c>
      <c r="I269" s="528"/>
    </row>
    <row r="270" spans="1:9" ht="12.2" customHeight="1" x14ac:dyDescent="0.25">
      <c r="A270" s="525" t="s">
        <v>1875</v>
      </c>
      <c r="B270" s="525"/>
      <c r="C270" s="526" t="s">
        <v>1876</v>
      </c>
      <c r="D270" s="526"/>
      <c r="E270" s="526"/>
      <c r="F270" s="526"/>
      <c r="G270" s="363" t="s">
        <v>355</v>
      </c>
      <c r="H270" s="531">
        <v>149.29</v>
      </c>
      <c r="I270" s="528"/>
    </row>
    <row r="271" spans="1:9" ht="12.2" customHeight="1" x14ac:dyDescent="0.25">
      <c r="A271" s="525" t="s">
        <v>1877</v>
      </c>
      <c r="B271" s="525"/>
      <c r="C271" s="526" t="s">
        <v>1878</v>
      </c>
      <c r="D271" s="526"/>
      <c r="E271" s="526"/>
      <c r="F271" s="526"/>
      <c r="G271" s="363" t="s">
        <v>355</v>
      </c>
      <c r="H271" s="527">
        <v>99.82</v>
      </c>
      <c r="I271" s="528"/>
    </row>
    <row r="272" spans="1:9" ht="12.2" customHeight="1" x14ac:dyDescent="0.25">
      <c r="A272" s="525" t="s">
        <v>1879</v>
      </c>
      <c r="B272" s="525"/>
      <c r="C272" s="526" t="s">
        <v>1880</v>
      </c>
      <c r="D272" s="526"/>
      <c r="E272" s="526"/>
      <c r="F272" s="526"/>
      <c r="G272" s="363" t="s">
        <v>355</v>
      </c>
      <c r="H272" s="527">
        <v>51.33</v>
      </c>
      <c r="I272" s="528"/>
    </row>
    <row r="273" spans="1:9" ht="24.4" customHeight="1" x14ac:dyDescent="0.25">
      <c r="A273" s="525" t="s">
        <v>1881</v>
      </c>
      <c r="B273" s="525"/>
      <c r="C273" s="526" t="s">
        <v>1882</v>
      </c>
      <c r="D273" s="526"/>
      <c r="E273" s="526"/>
      <c r="F273" s="526"/>
      <c r="G273" s="363" t="s">
        <v>14794</v>
      </c>
      <c r="H273" s="531">
        <v>313.42</v>
      </c>
      <c r="I273" s="528"/>
    </row>
    <row r="274" spans="1:9" ht="24.4" customHeight="1" x14ac:dyDescent="0.25">
      <c r="A274" s="525" t="s">
        <v>1883</v>
      </c>
      <c r="B274" s="525"/>
      <c r="C274" s="526" t="s">
        <v>1884</v>
      </c>
      <c r="D274" s="526"/>
      <c r="E274" s="526"/>
      <c r="F274" s="526"/>
      <c r="G274" s="363" t="s">
        <v>14794</v>
      </c>
      <c r="H274" s="531">
        <v>401.9</v>
      </c>
      <c r="I274" s="528"/>
    </row>
    <row r="275" spans="1:9" ht="24.4" customHeight="1" x14ac:dyDescent="0.25">
      <c r="A275" s="525" t="s">
        <v>1885</v>
      </c>
      <c r="B275" s="525"/>
      <c r="C275" s="526" t="s">
        <v>1886</v>
      </c>
      <c r="D275" s="526"/>
      <c r="E275" s="526"/>
      <c r="F275" s="526"/>
      <c r="G275" s="363" t="s">
        <v>14794</v>
      </c>
      <c r="H275" s="531">
        <v>185.97</v>
      </c>
      <c r="I275" s="528"/>
    </row>
    <row r="276" spans="1:9" ht="24.4" customHeight="1" x14ac:dyDescent="0.25">
      <c r="A276" s="525" t="s">
        <v>1887</v>
      </c>
      <c r="B276" s="525"/>
      <c r="C276" s="526" t="s">
        <v>1888</v>
      </c>
      <c r="D276" s="526"/>
      <c r="E276" s="526"/>
      <c r="F276" s="526"/>
      <c r="G276" s="363" t="s">
        <v>14794</v>
      </c>
      <c r="H276" s="531">
        <v>217.89</v>
      </c>
      <c r="I276" s="528"/>
    </row>
    <row r="277" spans="1:9" ht="24.4" customHeight="1" x14ac:dyDescent="0.25">
      <c r="A277" s="525" t="s">
        <v>1889</v>
      </c>
      <c r="B277" s="525"/>
      <c r="C277" s="526" t="s">
        <v>1890</v>
      </c>
      <c r="D277" s="526"/>
      <c r="E277" s="526"/>
      <c r="F277" s="526"/>
      <c r="G277" s="363" t="s">
        <v>14794</v>
      </c>
      <c r="H277" s="531">
        <v>270.01</v>
      </c>
      <c r="I277" s="528"/>
    </row>
    <row r="278" spans="1:9" ht="12.2" customHeight="1" x14ac:dyDescent="0.25">
      <c r="A278" s="525" t="s">
        <v>1891</v>
      </c>
      <c r="B278" s="525"/>
      <c r="C278" s="526" t="s">
        <v>1892</v>
      </c>
      <c r="D278" s="526"/>
      <c r="E278" s="526"/>
      <c r="F278" s="526"/>
      <c r="G278" s="363" t="s">
        <v>355</v>
      </c>
      <c r="H278" s="527">
        <v>90.89</v>
      </c>
      <c r="I278" s="528"/>
    </row>
    <row r="279" spans="1:9" ht="12.2" customHeight="1" x14ac:dyDescent="0.25">
      <c r="A279" s="525" t="s">
        <v>1893</v>
      </c>
      <c r="B279" s="525"/>
      <c r="C279" s="526" t="s">
        <v>1894</v>
      </c>
      <c r="D279" s="526"/>
      <c r="E279" s="526"/>
      <c r="F279" s="526"/>
      <c r="G279" s="363" t="s">
        <v>355</v>
      </c>
      <c r="H279" s="527">
        <v>68.62</v>
      </c>
      <c r="I279" s="528"/>
    </row>
    <row r="280" spans="1:9" ht="12.2" customHeight="1" x14ac:dyDescent="0.25">
      <c r="A280" s="525" t="s">
        <v>1895</v>
      </c>
      <c r="B280" s="525"/>
      <c r="C280" s="526" t="s">
        <v>1896</v>
      </c>
      <c r="D280" s="526"/>
      <c r="E280" s="526"/>
      <c r="F280" s="526"/>
      <c r="G280" s="363" t="s">
        <v>355</v>
      </c>
      <c r="H280" s="527">
        <v>78.260000000000005</v>
      </c>
      <c r="I280" s="528"/>
    </row>
    <row r="281" spans="1:9" ht="36.6" customHeight="1" x14ac:dyDescent="0.25">
      <c r="A281" s="525" t="s">
        <v>1897</v>
      </c>
      <c r="B281" s="525"/>
      <c r="C281" s="526" t="s">
        <v>1898</v>
      </c>
      <c r="D281" s="526"/>
      <c r="E281" s="526"/>
      <c r="F281" s="526"/>
      <c r="G281" s="363" t="s">
        <v>14794</v>
      </c>
      <c r="H281" s="531">
        <v>223.72</v>
      </c>
      <c r="I281" s="528"/>
    </row>
    <row r="282" spans="1:9" ht="12.2" customHeight="1" x14ac:dyDescent="0.25">
      <c r="A282" s="525" t="s">
        <v>1902</v>
      </c>
      <c r="B282" s="525"/>
      <c r="C282" s="526" t="s">
        <v>1903</v>
      </c>
      <c r="D282" s="526"/>
      <c r="E282" s="526"/>
      <c r="F282" s="526"/>
      <c r="G282" s="363" t="s">
        <v>14839</v>
      </c>
      <c r="H282" s="531">
        <v>320.17</v>
      </c>
      <c r="I282" s="528"/>
    </row>
    <row r="283" spans="1:9" ht="24.4" customHeight="1" x14ac:dyDescent="0.25">
      <c r="A283" s="525" t="s">
        <v>1904</v>
      </c>
      <c r="B283" s="525"/>
      <c r="C283" s="526" t="s">
        <v>1905</v>
      </c>
      <c r="D283" s="526"/>
      <c r="E283" s="526"/>
      <c r="F283" s="526"/>
      <c r="G283" s="363" t="s">
        <v>14794</v>
      </c>
      <c r="H283" s="531">
        <v>185.18</v>
      </c>
      <c r="I283" s="528"/>
    </row>
    <row r="284" spans="1:9" ht="24.4" customHeight="1" x14ac:dyDescent="0.25">
      <c r="A284" s="525" t="s">
        <v>1906</v>
      </c>
      <c r="B284" s="525"/>
      <c r="C284" s="526" t="s">
        <v>1907</v>
      </c>
      <c r="D284" s="526"/>
      <c r="E284" s="526"/>
      <c r="F284" s="526"/>
      <c r="G284" s="363" t="s">
        <v>14794</v>
      </c>
      <c r="H284" s="531">
        <v>249.89</v>
      </c>
      <c r="I284" s="528"/>
    </row>
    <row r="285" spans="1:9" ht="24.4" customHeight="1" x14ac:dyDescent="0.25">
      <c r="A285" s="525" t="s">
        <v>1908</v>
      </c>
      <c r="B285" s="525"/>
      <c r="C285" s="526" t="s">
        <v>1909</v>
      </c>
      <c r="D285" s="526"/>
      <c r="E285" s="526"/>
      <c r="F285" s="526"/>
      <c r="G285" s="363" t="s">
        <v>14794</v>
      </c>
      <c r="H285" s="531">
        <v>296.56</v>
      </c>
      <c r="I285" s="528"/>
    </row>
    <row r="286" spans="1:9" ht="24.4" customHeight="1" x14ac:dyDescent="0.25">
      <c r="A286" s="525" t="s">
        <v>1910</v>
      </c>
      <c r="B286" s="525"/>
      <c r="C286" s="526" t="s">
        <v>1911</v>
      </c>
      <c r="D286" s="526"/>
      <c r="E286" s="526"/>
      <c r="F286" s="526"/>
      <c r="G286" s="363" t="s">
        <v>14794</v>
      </c>
      <c r="H286" s="531">
        <v>332.61</v>
      </c>
      <c r="I286" s="528"/>
    </row>
    <row r="287" spans="1:9" ht="24.4" customHeight="1" x14ac:dyDescent="0.25">
      <c r="A287" s="525" t="s">
        <v>1912</v>
      </c>
      <c r="B287" s="525"/>
      <c r="C287" s="526" t="s">
        <v>1913</v>
      </c>
      <c r="D287" s="526"/>
      <c r="E287" s="526"/>
      <c r="F287" s="526"/>
      <c r="G287" s="363" t="s">
        <v>14794</v>
      </c>
      <c r="H287" s="531">
        <v>353.86</v>
      </c>
      <c r="I287" s="528"/>
    </row>
    <row r="288" spans="1:9" ht="24.4" customHeight="1" x14ac:dyDescent="0.25">
      <c r="A288" s="525" t="s">
        <v>1914</v>
      </c>
      <c r="B288" s="525"/>
      <c r="C288" s="526" t="s">
        <v>1915</v>
      </c>
      <c r="D288" s="526"/>
      <c r="E288" s="526"/>
      <c r="F288" s="526"/>
      <c r="G288" s="363" t="s">
        <v>14794</v>
      </c>
      <c r="H288" s="531">
        <v>393.2</v>
      </c>
      <c r="I288" s="528"/>
    </row>
    <row r="289" spans="1:9" ht="24.4" customHeight="1" x14ac:dyDescent="0.25">
      <c r="A289" s="525" t="s">
        <v>1916</v>
      </c>
      <c r="B289" s="525"/>
      <c r="C289" s="526" t="s">
        <v>1917</v>
      </c>
      <c r="D289" s="526"/>
      <c r="E289" s="526"/>
      <c r="F289" s="526"/>
      <c r="G289" s="363" t="s">
        <v>14794</v>
      </c>
      <c r="H289" s="531">
        <v>522.16999999999996</v>
      </c>
      <c r="I289" s="528"/>
    </row>
    <row r="290" spans="1:9" ht="24.4" customHeight="1" x14ac:dyDescent="0.25">
      <c r="A290" s="525" t="s">
        <v>1918</v>
      </c>
      <c r="B290" s="525"/>
      <c r="C290" s="526" t="s">
        <v>1919</v>
      </c>
      <c r="D290" s="526"/>
      <c r="E290" s="526"/>
      <c r="F290" s="526"/>
      <c r="G290" s="363" t="s">
        <v>14794</v>
      </c>
      <c r="H290" s="531">
        <v>149.83000000000001</v>
      </c>
      <c r="I290" s="528"/>
    </row>
    <row r="291" spans="1:9" ht="24.4" customHeight="1" x14ac:dyDescent="0.25">
      <c r="A291" s="525" t="s">
        <v>1920</v>
      </c>
      <c r="B291" s="525"/>
      <c r="C291" s="526" t="s">
        <v>1921</v>
      </c>
      <c r="D291" s="526"/>
      <c r="E291" s="526"/>
      <c r="F291" s="526"/>
      <c r="G291" s="363" t="s">
        <v>14794</v>
      </c>
      <c r="H291" s="531">
        <v>157.09</v>
      </c>
      <c r="I291" s="528"/>
    </row>
    <row r="292" spans="1:9" ht="24.4" customHeight="1" x14ac:dyDescent="0.25">
      <c r="A292" s="525" t="s">
        <v>1922</v>
      </c>
      <c r="B292" s="525"/>
      <c r="C292" s="526" t="s">
        <v>1923</v>
      </c>
      <c r="D292" s="526"/>
      <c r="E292" s="526"/>
      <c r="F292" s="526"/>
      <c r="G292" s="363" t="s">
        <v>14794</v>
      </c>
      <c r="H292" s="531">
        <v>189.24</v>
      </c>
      <c r="I292" s="528"/>
    </row>
    <row r="293" spans="1:9" ht="24.4" customHeight="1" x14ac:dyDescent="0.25">
      <c r="A293" s="525" t="s">
        <v>1924</v>
      </c>
      <c r="B293" s="525"/>
      <c r="C293" s="526" t="s">
        <v>1925</v>
      </c>
      <c r="D293" s="526"/>
      <c r="E293" s="526"/>
      <c r="F293" s="526"/>
      <c r="G293" s="363" t="s">
        <v>14794</v>
      </c>
      <c r="H293" s="531">
        <v>212.07</v>
      </c>
      <c r="I293" s="528"/>
    </row>
    <row r="294" spans="1:9" ht="24.4" customHeight="1" x14ac:dyDescent="0.25">
      <c r="A294" s="525" t="s">
        <v>1926</v>
      </c>
      <c r="B294" s="525"/>
      <c r="C294" s="526" t="s">
        <v>1927</v>
      </c>
      <c r="D294" s="526"/>
      <c r="E294" s="526"/>
      <c r="F294" s="526"/>
      <c r="G294" s="363" t="s">
        <v>14794</v>
      </c>
      <c r="H294" s="531">
        <v>230.18</v>
      </c>
      <c r="I294" s="528"/>
    </row>
    <row r="295" spans="1:9" ht="24.4" customHeight="1" x14ac:dyDescent="0.25">
      <c r="A295" s="525" t="s">
        <v>1928</v>
      </c>
      <c r="B295" s="525"/>
      <c r="C295" s="526" t="s">
        <v>1929</v>
      </c>
      <c r="D295" s="526"/>
      <c r="E295" s="526"/>
      <c r="F295" s="526"/>
      <c r="G295" s="363" t="s">
        <v>14794</v>
      </c>
      <c r="H295" s="531">
        <v>278.61</v>
      </c>
      <c r="I295" s="528"/>
    </row>
    <row r="296" spans="1:9" ht="24.4" customHeight="1" x14ac:dyDescent="0.25">
      <c r="A296" s="525" t="s">
        <v>1930</v>
      </c>
      <c r="B296" s="525"/>
      <c r="C296" s="526" t="s">
        <v>1931</v>
      </c>
      <c r="D296" s="526"/>
      <c r="E296" s="526"/>
      <c r="F296" s="526"/>
      <c r="G296" s="363" t="s">
        <v>14794</v>
      </c>
      <c r="H296" s="531">
        <v>322.62</v>
      </c>
      <c r="I296" s="528"/>
    </row>
    <row r="297" spans="1:9" ht="12.2" customHeight="1" x14ac:dyDescent="0.25">
      <c r="A297" s="525" t="s">
        <v>1932</v>
      </c>
      <c r="B297" s="525"/>
      <c r="C297" s="526" t="s">
        <v>1933</v>
      </c>
      <c r="D297" s="526"/>
      <c r="E297" s="526"/>
      <c r="F297" s="526"/>
      <c r="G297" s="363" t="s">
        <v>14794</v>
      </c>
      <c r="H297" s="531">
        <v>379.47</v>
      </c>
      <c r="I297" s="528"/>
    </row>
    <row r="298" spans="1:9" ht="12.2" customHeight="1" x14ac:dyDescent="0.25">
      <c r="A298" s="525" t="s">
        <v>1934</v>
      </c>
      <c r="B298" s="525"/>
      <c r="C298" s="526" t="s">
        <v>1935</v>
      </c>
      <c r="D298" s="526"/>
      <c r="E298" s="526"/>
      <c r="F298" s="526"/>
      <c r="G298" s="363" t="s">
        <v>14794</v>
      </c>
      <c r="H298" s="531">
        <v>182.97</v>
      </c>
      <c r="I298" s="528"/>
    </row>
    <row r="299" spans="1:9" ht="12.2" customHeight="1" x14ac:dyDescent="0.25">
      <c r="A299" s="525" t="s">
        <v>1936</v>
      </c>
      <c r="B299" s="525"/>
      <c r="C299" s="526" t="s">
        <v>1937</v>
      </c>
      <c r="D299" s="526"/>
      <c r="E299" s="526"/>
      <c r="F299" s="526"/>
      <c r="G299" s="363" t="s">
        <v>14794</v>
      </c>
      <c r="H299" s="531">
        <v>448.76</v>
      </c>
      <c r="I299" s="528"/>
    </row>
    <row r="300" spans="1:9" ht="12.2" customHeight="1" x14ac:dyDescent="0.25">
      <c r="A300" s="525" t="s">
        <v>1938</v>
      </c>
      <c r="B300" s="525"/>
      <c r="C300" s="526" t="s">
        <v>1939</v>
      </c>
      <c r="D300" s="526"/>
      <c r="E300" s="526"/>
      <c r="F300" s="526"/>
      <c r="G300" s="363" t="s">
        <v>14794</v>
      </c>
      <c r="H300" s="531">
        <v>217.62</v>
      </c>
      <c r="I300" s="528"/>
    </row>
    <row r="301" spans="1:9" ht="12.2" customHeight="1" x14ac:dyDescent="0.25">
      <c r="A301" s="525" t="s">
        <v>1940</v>
      </c>
      <c r="B301" s="525"/>
      <c r="C301" s="526" t="s">
        <v>1941</v>
      </c>
      <c r="D301" s="526"/>
      <c r="E301" s="526"/>
      <c r="F301" s="526"/>
      <c r="G301" s="363" t="s">
        <v>14794</v>
      </c>
      <c r="H301" s="531">
        <v>496.32</v>
      </c>
      <c r="I301" s="528"/>
    </row>
    <row r="302" spans="1:9" ht="12.2" customHeight="1" x14ac:dyDescent="0.25">
      <c r="A302" s="525" t="s">
        <v>1942</v>
      </c>
      <c r="B302" s="525"/>
      <c r="C302" s="526" t="s">
        <v>1943</v>
      </c>
      <c r="D302" s="526"/>
      <c r="E302" s="526"/>
      <c r="F302" s="526"/>
      <c r="G302" s="363" t="s">
        <v>14794</v>
      </c>
      <c r="H302" s="531">
        <v>242.11</v>
      </c>
      <c r="I302" s="528"/>
    </row>
    <row r="303" spans="1:9" ht="12.2" customHeight="1" x14ac:dyDescent="0.25">
      <c r="A303" s="525" t="s">
        <v>1944</v>
      </c>
      <c r="B303" s="525"/>
      <c r="C303" s="526" t="s">
        <v>1945</v>
      </c>
      <c r="D303" s="526"/>
      <c r="E303" s="526"/>
      <c r="F303" s="526"/>
      <c r="G303" s="363" t="s">
        <v>14794</v>
      </c>
      <c r="H303" s="531">
        <v>578.25</v>
      </c>
      <c r="I303" s="528"/>
    </row>
    <row r="304" spans="1:9" ht="12.2" customHeight="1" x14ac:dyDescent="0.25">
      <c r="A304" s="525" t="s">
        <v>1946</v>
      </c>
      <c r="B304" s="525"/>
      <c r="C304" s="526" t="s">
        <v>1947</v>
      </c>
      <c r="D304" s="526"/>
      <c r="E304" s="526"/>
      <c r="F304" s="526"/>
      <c r="G304" s="363" t="s">
        <v>14794</v>
      </c>
      <c r="H304" s="531">
        <v>282.79000000000002</v>
      </c>
      <c r="I304" s="528"/>
    </row>
    <row r="305" spans="1:9" ht="12.2" customHeight="1" x14ac:dyDescent="0.25">
      <c r="A305" s="525" t="s">
        <v>1948</v>
      </c>
      <c r="B305" s="525"/>
      <c r="C305" s="526" t="s">
        <v>1949</v>
      </c>
      <c r="D305" s="526"/>
      <c r="E305" s="526"/>
      <c r="F305" s="526"/>
      <c r="G305" s="363" t="s">
        <v>14794</v>
      </c>
      <c r="H305" s="531">
        <v>697.05</v>
      </c>
      <c r="I305" s="528"/>
    </row>
    <row r="306" spans="1:9" ht="12.2" customHeight="1" x14ac:dyDescent="0.25">
      <c r="A306" s="525" t="s">
        <v>1950</v>
      </c>
      <c r="B306" s="525"/>
      <c r="C306" s="526" t="s">
        <v>1951</v>
      </c>
      <c r="D306" s="526"/>
      <c r="E306" s="526"/>
      <c r="F306" s="526"/>
      <c r="G306" s="363" t="s">
        <v>14794</v>
      </c>
      <c r="H306" s="531">
        <v>341.38</v>
      </c>
      <c r="I306" s="528"/>
    </row>
    <row r="307" spans="1:9" ht="24.4" customHeight="1" x14ac:dyDescent="0.25">
      <c r="A307" s="525" t="s">
        <v>14928</v>
      </c>
      <c r="B307" s="525"/>
      <c r="C307" s="526" t="s">
        <v>14929</v>
      </c>
      <c r="D307" s="526"/>
      <c r="E307" s="526"/>
      <c r="F307" s="526"/>
      <c r="G307" s="363" t="s">
        <v>14794</v>
      </c>
      <c r="H307" s="527">
        <v>33.64</v>
      </c>
      <c r="I307" s="528"/>
    </row>
    <row r="308" spans="1:9" ht="24.4" customHeight="1" x14ac:dyDescent="0.25">
      <c r="A308" s="525" t="s">
        <v>1952</v>
      </c>
      <c r="B308" s="525"/>
      <c r="C308" s="526" t="s">
        <v>14930</v>
      </c>
      <c r="D308" s="526"/>
      <c r="E308" s="526"/>
      <c r="F308" s="526"/>
      <c r="G308" s="363" t="s">
        <v>14794</v>
      </c>
      <c r="H308" s="527">
        <v>47.53</v>
      </c>
      <c r="I308" s="528"/>
    </row>
    <row r="309" spans="1:9" ht="24.4" customHeight="1" x14ac:dyDescent="0.25">
      <c r="A309" s="525" t="s">
        <v>1953</v>
      </c>
      <c r="B309" s="525"/>
      <c r="C309" s="526" t="s">
        <v>14931</v>
      </c>
      <c r="D309" s="526"/>
      <c r="E309" s="526"/>
      <c r="F309" s="526"/>
      <c r="G309" s="363" t="s">
        <v>14794</v>
      </c>
      <c r="H309" s="527">
        <v>65.52</v>
      </c>
      <c r="I309" s="528"/>
    </row>
    <row r="310" spans="1:9" ht="24.4" customHeight="1" x14ac:dyDescent="0.25">
      <c r="A310" s="525" t="s">
        <v>1954</v>
      </c>
      <c r="B310" s="525"/>
      <c r="C310" s="526" t="s">
        <v>14932</v>
      </c>
      <c r="D310" s="526"/>
      <c r="E310" s="526"/>
      <c r="F310" s="526"/>
      <c r="G310" s="363" t="s">
        <v>14794</v>
      </c>
      <c r="H310" s="527">
        <v>87.52</v>
      </c>
      <c r="I310" s="528"/>
    </row>
    <row r="311" spans="1:9" ht="24.4" customHeight="1" x14ac:dyDescent="0.25">
      <c r="A311" s="525" t="s">
        <v>1955</v>
      </c>
      <c r="B311" s="525"/>
      <c r="C311" s="526" t="s">
        <v>14933</v>
      </c>
      <c r="D311" s="526"/>
      <c r="E311" s="526"/>
      <c r="F311" s="526"/>
      <c r="G311" s="363" t="s">
        <v>14794</v>
      </c>
      <c r="H311" s="531">
        <v>143.51</v>
      </c>
      <c r="I311" s="528"/>
    </row>
    <row r="312" spans="1:9" ht="24.4" customHeight="1" x14ac:dyDescent="0.25">
      <c r="A312" s="525" t="s">
        <v>14934</v>
      </c>
      <c r="B312" s="525"/>
      <c r="C312" s="526" t="s">
        <v>14935</v>
      </c>
      <c r="D312" s="526"/>
      <c r="E312" s="526"/>
      <c r="F312" s="526"/>
      <c r="G312" s="363" t="s">
        <v>14794</v>
      </c>
      <c r="H312" s="527">
        <v>38.43</v>
      </c>
      <c r="I312" s="528"/>
    </row>
    <row r="313" spans="1:9" ht="48.75" customHeight="1" x14ac:dyDescent="0.25">
      <c r="A313" s="525" t="s">
        <v>1899</v>
      </c>
      <c r="B313" s="525"/>
      <c r="C313" s="526" t="s">
        <v>14936</v>
      </c>
      <c r="D313" s="526"/>
      <c r="E313" s="526"/>
      <c r="F313" s="526"/>
      <c r="G313" s="363" t="s">
        <v>14794</v>
      </c>
      <c r="H313" s="527">
        <v>74.8</v>
      </c>
      <c r="I313" s="528"/>
    </row>
    <row r="314" spans="1:9" ht="24.4" customHeight="1" x14ac:dyDescent="0.25">
      <c r="A314" s="525" t="s">
        <v>14937</v>
      </c>
      <c r="B314" s="525"/>
      <c r="C314" s="526" t="s">
        <v>14938</v>
      </c>
      <c r="D314" s="526"/>
      <c r="E314" s="526"/>
      <c r="F314" s="526"/>
      <c r="G314" s="363" t="s">
        <v>14794</v>
      </c>
      <c r="H314" s="527">
        <v>40.67</v>
      </c>
      <c r="I314" s="528"/>
    </row>
    <row r="315" spans="1:9" ht="48.75" customHeight="1" x14ac:dyDescent="0.25">
      <c r="A315" s="525" t="s">
        <v>1900</v>
      </c>
      <c r="B315" s="525"/>
      <c r="C315" s="526" t="s">
        <v>14939</v>
      </c>
      <c r="D315" s="526"/>
      <c r="E315" s="526"/>
      <c r="F315" s="526"/>
      <c r="G315" s="363" t="s">
        <v>14794</v>
      </c>
      <c r="H315" s="531">
        <v>100.26</v>
      </c>
      <c r="I315" s="528"/>
    </row>
    <row r="316" spans="1:9" ht="24.4" customHeight="1" x14ac:dyDescent="0.25">
      <c r="A316" s="525" t="s">
        <v>14940</v>
      </c>
      <c r="B316" s="525"/>
      <c r="C316" s="526" t="s">
        <v>14941</v>
      </c>
      <c r="D316" s="526"/>
      <c r="E316" s="526"/>
      <c r="F316" s="526"/>
      <c r="G316" s="363" t="s">
        <v>14794</v>
      </c>
      <c r="H316" s="527">
        <v>42.24</v>
      </c>
      <c r="I316" s="528"/>
    </row>
    <row r="317" spans="1:9" ht="48.75" customHeight="1" x14ac:dyDescent="0.25">
      <c r="A317" s="525" t="s">
        <v>1901</v>
      </c>
      <c r="B317" s="525"/>
      <c r="C317" s="526" t="s">
        <v>14942</v>
      </c>
      <c r="D317" s="526"/>
      <c r="E317" s="526"/>
      <c r="F317" s="526"/>
      <c r="G317" s="363" t="s">
        <v>14794</v>
      </c>
      <c r="H317" s="531">
        <v>126.27</v>
      </c>
      <c r="I317" s="528"/>
    </row>
    <row r="318" spans="1:9" ht="24.4" customHeight="1" x14ac:dyDescent="0.25">
      <c r="A318" s="525" t="s">
        <v>14943</v>
      </c>
      <c r="B318" s="525"/>
      <c r="C318" s="526" t="s">
        <v>14944</v>
      </c>
      <c r="D318" s="526"/>
      <c r="E318" s="526"/>
      <c r="F318" s="526"/>
      <c r="G318" s="363" t="s">
        <v>14794</v>
      </c>
      <c r="H318" s="527">
        <v>44.44</v>
      </c>
      <c r="I318" s="528"/>
    </row>
    <row r="319" spans="1:9" ht="48.75" customHeight="1" x14ac:dyDescent="0.25">
      <c r="A319" s="525" t="s">
        <v>14945</v>
      </c>
      <c r="B319" s="525"/>
      <c r="C319" s="526" t="s">
        <v>14946</v>
      </c>
      <c r="D319" s="526"/>
      <c r="E319" s="526"/>
      <c r="F319" s="526"/>
      <c r="G319" s="363" t="s">
        <v>14794</v>
      </c>
      <c r="H319" s="531">
        <v>151.57</v>
      </c>
      <c r="I319" s="528"/>
    </row>
    <row r="320" spans="1:9" ht="24.4" customHeight="1" x14ac:dyDescent="0.25">
      <c r="A320" s="525" t="s">
        <v>1956</v>
      </c>
      <c r="B320" s="525"/>
      <c r="C320" s="526" t="s">
        <v>1957</v>
      </c>
      <c r="D320" s="526"/>
      <c r="E320" s="526"/>
      <c r="F320" s="526"/>
      <c r="G320" s="363" t="s">
        <v>14784</v>
      </c>
      <c r="H320" s="538">
        <v>1056</v>
      </c>
      <c r="I320" s="528"/>
    </row>
    <row r="321" spans="1:9" ht="24.4" customHeight="1" x14ac:dyDescent="0.25">
      <c r="A321" s="525" t="s">
        <v>1958</v>
      </c>
      <c r="B321" s="525"/>
      <c r="C321" s="526" t="s">
        <v>1959</v>
      </c>
      <c r="D321" s="526"/>
      <c r="E321" s="526"/>
      <c r="F321" s="526"/>
      <c r="G321" s="363" t="s">
        <v>14784</v>
      </c>
      <c r="H321" s="538">
        <v>1599.61</v>
      </c>
      <c r="I321" s="528"/>
    </row>
    <row r="322" spans="1:9" ht="24.4" customHeight="1" x14ac:dyDescent="0.25">
      <c r="A322" s="525" t="s">
        <v>1960</v>
      </c>
      <c r="B322" s="525"/>
      <c r="C322" s="526" t="s">
        <v>1961</v>
      </c>
      <c r="D322" s="526"/>
      <c r="E322" s="526"/>
      <c r="F322" s="526"/>
      <c r="G322" s="363" t="s">
        <v>14784</v>
      </c>
      <c r="H322" s="538">
        <v>7033.76</v>
      </c>
      <c r="I322" s="528"/>
    </row>
    <row r="323" spans="1:9" ht="24.4" customHeight="1" x14ac:dyDescent="0.25">
      <c r="A323" s="525" t="s">
        <v>1962</v>
      </c>
      <c r="B323" s="525"/>
      <c r="C323" s="526" t="s">
        <v>1963</v>
      </c>
      <c r="D323" s="526"/>
      <c r="E323" s="526"/>
      <c r="F323" s="526"/>
      <c r="G323" s="363" t="s">
        <v>14784</v>
      </c>
      <c r="H323" s="538">
        <v>9503.59</v>
      </c>
      <c r="I323" s="528"/>
    </row>
    <row r="324" spans="1:9" ht="24.4" customHeight="1" x14ac:dyDescent="0.25">
      <c r="A324" s="525" t="s">
        <v>1964</v>
      </c>
      <c r="B324" s="525"/>
      <c r="C324" s="526" t="s">
        <v>1965</v>
      </c>
      <c r="D324" s="526"/>
      <c r="E324" s="526"/>
      <c r="F324" s="526"/>
      <c r="G324" s="363" t="s">
        <v>14784</v>
      </c>
      <c r="H324" s="538">
        <v>5306.04</v>
      </c>
      <c r="I324" s="528"/>
    </row>
    <row r="325" spans="1:9" ht="24.4" customHeight="1" x14ac:dyDescent="0.25">
      <c r="A325" s="525" t="s">
        <v>1966</v>
      </c>
      <c r="B325" s="525"/>
      <c r="C325" s="526" t="s">
        <v>1967</v>
      </c>
      <c r="D325" s="526"/>
      <c r="E325" s="526"/>
      <c r="F325" s="526"/>
      <c r="G325" s="363" t="s">
        <v>14784</v>
      </c>
      <c r="H325" s="538">
        <v>6864.03</v>
      </c>
      <c r="I325" s="528"/>
    </row>
    <row r="326" spans="1:9" ht="24.4" customHeight="1" x14ac:dyDescent="0.25">
      <c r="A326" s="525" t="s">
        <v>1968</v>
      </c>
      <c r="B326" s="525"/>
      <c r="C326" s="526" t="s">
        <v>1969</v>
      </c>
      <c r="D326" s="526"/>
      <c r="E326" s="526"/>
      <c r="F326" s="526"/>
      <c r="G326" s="363" t="s">
        <v>14784</v>
      </c>
      <c r="H326" s="546">
        <v>10663.84</v>
      </c>
      <c r="I326" s="528"/>
    </row>
    <row r="327" spans="1:9" ht="24.4" customHeight="1" x14ac:dyDescent="0.25">
      <c r="A327" s="525" t="s">
        <v>1970</v>
      </c>
      <c r="B327" s="525"/>
      <c r="C327" s="526" t="s">
        <v>1971</v>
      </c>
      <c r="D327" s="526"/>
      <c r="E327" s="526"/>
      <c r="F327" s="526"/>
      <c r="G327" s="363" t="s">
        <v>14784</v>
      </c>
      <c r="H327" s="546">
        <v>14254.7</v>
      </c>
      <c r="I327" s="528"/>
    </row>
    <row r="328" spans="1:9" ht="24.4" customHeight="1" x14ac:dyDescent="0.25">
      <c r="A328" s="525" t="s">
        <v>392</v>
      </c>
      <c r="B328" s="525"/>
      <c r="C328" s="526" t="s">
        <v>1972</v>
      </c>
      <c r="D328" s="526"/>
      <c r="E328" s="526"/>
      <c r="F328" s="526"/>
      <c r="G328" s="363" t="s">
        <v>14784</v>
      </c>
      <c r="H328" s="538">
        <v>9644.73</v>
      </c>
      <c r="I328" s="528"/>
    </row>
    <row r="329" spans="1:9" ht="24.4" customHeight="1" x14ac:dyDescent="0.25">
      <c r="A329" s="525" t="s">
        <v>1973</v>
      </c>
      <c r="B329" s="525"/>
      <c r="C329" s="526" t="s">
        <v>1974</v>
      </c>
      <c r="D329" s="526"/>
      <c r="E329" s="526"/>
      <c r="F329" s="526"/>
      <c r="G329" s="363" t="s">
        <v>14784</v>
      </c>
      <c r="H329" s="546">
        <v>12670.85</v>
      </c>
      <c r="I329" s="528"/>
    </row>
    <row r="330" spans="1:9" ht="24.4" customHeight="1" x14ac:dyDescent="0.25">
      <c r="A330" s="525" t="s">
        <v>1975</v>
      </c>
      <c r="B330" s="525"/>
      <c r="C330" s="526" t="s">
        <v>1976</v>
      </c>
      <c r="D330" s="526"/>
      <c r="E330" s="526"/>
      <c r="F330" s="526"/>
      <c r="G330" s="363" t="s">
        <v>14784</v>
      </c>
      <c r="H330" s="538">
        <v>6897.35</v>
      </c>
      <c r="I330" s="528"/>
    </row>
    <row r="331" spans="1:9" ht="24.4" customHeight="1" x14ac:dyDescent="0.25">
      <c r="A331" s="525" t="s">
        <v>1977</v>
      </c>
      <c r="B331" s="525"/>
      <c r="C331" s="526" t="s">
        <v>1978</v>
      </c>
      <c r="D331" s="526"/>
      <c r="E331" s="526"/>
      <c r="F331" s="526"/>
      <c r="G331" s="363" t="s">
        <v>14784</v>
      </c>
      <c r="H331" s="538">
        <v>9739.2900000000009</v>
      </c>
      <c r="I331" s="528"/>
    </row>
    <row r="332" spans="1:9" ht="24.4" customHeight="1" x14ac:dyDescent="0.25">
      <c r="A332" s="525" t="s">
        <v>1979</v>
      </c>
      <c r="B332" s="525"/>
      <c r="C332" s="526" t="s">
        <v>1980</v>
      </c>
      <c r="D332" s="526"/>
      <c r="E332" s="526"/>
      <c r="F332" s="526"/>
      <c r="G332" s="363" t="s">
        <v>14794</v>
      </c>
      <c r="H332" s="527">
        <v>22.99</v>
      </c>
      <c r="I332" s="528"/>
    </row>
    <row r="333" spans="1:9" ht="24.4" customHeight="1" x14ac:dyDescent="0.25">
      <c r="A333" s="525" t="s">
        <v>1981</v>
      </c>
      <c r="B333" s="525"/>
      <c r="C333" s="526" t="s">
        <v>1982</v>
      </c>
      <c r="D333" s="526"/>
      <c r="E333" s="526"/>
      <c r="F333" s="526"/>
      <c r="G333" s="363" t="s">
        <v>14794</v>
      </c>
      <c r="H333" s="527">
        <v>32.25</v>
      </c>
      <c r="I333" s="528"/>
    </row>
    <row r="334" spans="1:9" ht="24.4" customHeight="1" x14ac:dyDescent="0.25">
      <c r="A334" s="525" t="s">
        <v>1983</v>
      </c>
      <c r="B334" s="525"/>
      <c r="C334" s="526" t="s">
        <v>1984</v>
      </c>
      <c r="D334" s="526"/>
      <c r="E334" s="526"/>
      <c r="F334" s="526"/>
      <c r="G334" s="363" t="s">
        <v>14794</v>
      </c>
      <c r="H334" s="527">
        <v>36.22</v>
      </c>
      <c r="I334" s="528"/>
    </row>
    <row r="335" spans="1:9" ht="24.4" customHeight="1" x14ac:dyDescent="0.25">
      <c r="A335" s="525" t="s">
        <v>1985</v>
      </c>
      <c r="B335" s="525"/>
      <c r="C335" s="526" t="s">
        <v>1986</v>
      </c>
      <c r="D335" s="526"/>
      <c r="E335" s="526"/>
      <c r="F335" s="526"/>
      <c r="G335" s="363" t="s">
        <v>14794</v>
      </c>
      <c r="H335" s="527">
        <v>43.55</v>
      </c>
      <c r="I335" s="528"/>
    </row>
    <row r="336" spans="1:9" ht="24.4" customHeight="1" x14ac:dyDescent="0.25">
      <c r="A336" s="525" t="s">
        <v>1987</v>
      </c>
      <c r="B336" s="525"/>
      <c r="C336" s="526" t="s">
        <v>1988</v>
      </c>
      <c r="D336" s="526"/>
      <c r="E336" s="526"/>
      <c r="F336" s="526"/>
      <c r="G336" s="363" t="s">
        <v>14794</v>
      </c>
      <c r="H336" s="527">
        <v>46.23</v>
      </c>
      <c r="I336" s="528"/>
    </row>
    <row r="337" spans="1:9" ht="24.4" customHeight="1" x14ac:dyDescent="0.25">
      <c r="A337" s="525" t="s">
        <v>1989</v>
      </c>
      <c r="B337" s="525"/>
      <c r="C337" s="526" t="s">
        <v>1990</v>
      </c>
      <c r="D337" s="526"/>
      <c r="E337" s="526"/>
      <c r="F337" s="526"/>
      <c r="G337" s="363" t="s">
        <v>14794</v>
      </c>
      <c r="H337" s="527">
        <v>55.15</v>
      </c>
      <c r="I337" s="528"/>
    </row>
    <row r="338" spans="1:9" ht="12.2" customHeight="1" x14ac:dyDescent="0.25">
      <c r="A338" s="550">
        <v>8739</v>
      </c>
      <c r="B338" s="534"/>
      <c r="C338" s="535" t="s">
        <v>1992</v>
      </c>
      <c r="D338" s="535"/>
      <c r="E338" s="535"/>
      <c r="F338" s="535"/>
      <c r="G338" s="362"/>
      <c r="H338" s="536"/>
      <c r="I338" s="536"/>
    </row>
    <row r="339" spans="1:9" ht="24.4" customHeight="1" x14ac:dyDescent="0.25">
      <c r="A339" s="525" t="s">
        <v>1993</v>
      </c>
      <c r="B339" s="525"/>
      <c r="C339" s="526" t="s">
        <v>1994</v>
      </c>
      <c r="D339" s="526"/>
      <c r="E339" s="526"/>
      <c r="F339" s="526"/>
      <c r="G339" s="363" t="s">
        <v>14781</v>
      </c>
      <c r="H339" s="527">
        <v>73.31</v>
      </c>
      <c r="I339" s="528"/>
    </row>
    <row r="340" spans="1:9" ht="24.4" customHeight="1" x14ac:dyDescent="0.25">
      <c r="A340" s="525" t="s">
        <v>1995</v>
      </c>
      <c r="B340" s="525"/>
      <c r="C340" s="526" t="s">
        <v>1996</v>
      </c>
      <c r="D340" s="526"/>
      <c r="E340" s="526"/>
      <c r="F340" s="526"/>
      <c r="G340" s="363" t="s">
        <v>14781</v>
      </c>
      <c r="H340" s="527">
        <v>63.99</v>
      </c>
      <c r="I340" s="528"/>
    </row>
    <row r="341" spans="1:9" ht="24.4" customHeight="1" x14ac:dyDescent="0.25">
      <c r="A341" s="525" t="s">
        <v>1997</v>
      </c>
      <c r="B341" s="525"/>
      <c r="C341" s="526" t="s">
        <v>1998</v>
      </c>
      <c r="D341" s="526"/>
      <c r="E341" s="526"/>
      <c r="F341" s="526"/>
      <c r="G341" s="363" t="s">
        <v>14781</v>
      </c>
      <c r="H341" s="527">
        <v>62.69</v>
      </c>
      <c r="I341" s="528"/>
    </row>
    <row r="342" spans="1:9" ht="12.2" customHeight="1" x14ac:dyDescent="0.25">
      <c r="A342" s="550">
        <v>8740</v>
      </c>
      <c r="B342" s="534"/>
      <c r="C342" s="535" t="s">
        <v>2000</v>
      </c>
      <c r="D342" s="535"/>
      <c r="E342" s="535"/>
      <c r="F342" s="535"/>
      <c r="G342" s="362"/>
      <c r="H342" s="536"/>
      <c r="I342" s="536"/>
    </row>
    <row r="343" spans="1:9" ht="36.6" customHeight="1" x14ac:dyDescent="0.25">
      <c r="A343" s="525" t="s">
        <v>2001</v>
      </c>
      <c r="B343" s="525"/>
      <c r="C343" s="526" t="s">
        <v>2002</v>
      </c>
      <c r="D343" s="526"/>
      <c r="E343" s="526"/>
      <c r="F343" s="526"/>
      <c r="G343" s="363" t="s">
        <v>14839</v>
      </c>
      <c r="H343" s="531">
        <v>673.39</v>
      </c>
      <c r="I343" s="528"/>
    </row>
    <row r="344" spans="1:9" ht="60.95" customHeight="1" x14ac:dyDescent="0.25">
      <c r="A344" s="525" t="s">
        <v>2003</v>
      </c>
      <c r="B344" s="525"/>
      <c r="C344" s="526" t="s">
        <v>2004</v>
      </c>
      <c r="D344" s="526"/>
      <c r="E344" s="526"/>
      <c r="F344" s="526"/>
      <c r="G344" s="363" t="s">
        <v>14839</v>
      </c>
      <c r="H344" s="531">
        <v>770.53</v>
      </c>
      <c r="I344" s="528"/>
    </row>
    <row r="345" spans="1:9" ht="36.6" customHeight="1" x14ac:dyDescent="0.25">
      <c r="A345" s="525" t="s">
        <v>397</v>
      </c>
      <c r="B345" s="525"/>
      <c r="C345" s="526" t="s">
        <v>2005</v>
      </c>
      <c r="D345" s="526"/>
      <c r="E345" s="526"/>
      <c r="F345" s="526"/>
      <c r="G345" s="363" t="s">
        <v>14839</v>
      </c>
      <c r="H345" s="531">
        <v>690.01</v>
      </c>
      <c r="I345" s="528"/>
    </row>
    <row r="346" spans="1:9" ht="36.6" customHeight="1" x14ac:dyDescent="0.25">
      <c r="A346" s="525" t="s">
        <v>2006</v>
      </c>
      <c r="B346" s="525"/>
      <c r="C346" s="526" t="s">
        <v>2007</v>
      </c>
      <c r="D346" s="526"/>
      <c r="E346" s="526"/>
      <c r="F346" s="526"/>
      <c r="G346" s="363" t="s">
        <v>14839</v>
      </c>
      <c r="H346" s="531">
        <v>710.24</v>
      </c>
      <c r="I346" s="528"/>
    </row>
    <row r="347" spans="1:9" ht="36.6" customHeight="1" x14ac:dyDescent="0.25">
      <c r="A347" s="525" t="s">
        <v>2008</v>
      </c>
      <c r="B347" s="525"/>
      <c r="C347" s="526" t="s">
        <v>2009</v>
      </c>
      <c r="D347" s="526"/>
      <c r="E347" s="526"/>
      <c r="F347" s="526"/>
      <c r="G347" s="363" t="s">
        <v>14839</v>
      </c>
      <c r="H347" s="531">
        <v>730.45</v>
      </c>
      <c r="I347" s="528"/>
    </row>
    <row r="348" spans="1:9" ht="36.6" customHeight="1" x14ac:dyDescent="0.25">
      <c r="A348" s="525" t="s">
        <v>2010</v>
      </c>
      <c r="B348" s="525"/>
      <c r="C348" s="526" t="s">
        <v>2011</v>
      </c>
      <c r="D348" s="526"/>
      <c r="E348" s="526"/>
      <c r="F348" s="526"/>
      <c r="G348" s="363" t="s">
        <v>14839</v>
      </c>
      <c r="H348" s="531">
        <v>758.39</v>
      </c>
      <c r="I348" s="528"/>
    </row>
    <row r="349" spans="1:9" ht="36.6" customHeight="1" x14ac:dyDescent="0.25">
      <c r="A349" s="525" t="s">
        <v>2012</v>
      </c>
      <c r="B349" s="525"/>
      <c r="C349" s="526" t="s">
        <v>2013</v>
      </c>
      <c r="D349" s="526"/>
      <c r="E349" s="526"/>
      <c r="F349" s="526"/>
      <c r="G349" s="363" t="s">
        <v>14839</v>
      </c>
      <c r="H349" s="531">
        <v>673.63</v>
      </c>
      <c r="I349" s="528"/>
    </row>
    <row r="350" spans="1:9" ht="36.6" customHeight="1" x14ac:dyDescent="0.25">
      <c r="A350" s="525" t="s">
        <v>2014</v>
      </c>
      <c r="B350" s="525"/>
      <c r="C350" s="526" t="s">
        <v>2015</v>
      </c>
      <c r="D350" s="526"/>
      <c r="E350" s="526"/>
      <c r="F350" s="526"/>
      <c r="G350" s="363" t="s">
        <v>14839</v>
      </c>
      <c r="H350" s="531">
        <v>697.34</v>
      </c>
      <c r="I350" s="528"/>
    </row>
    <row r="351" spans="1:9" ht="36.6" customHeight="1" x14ac:dyDescent="0.25">
      <c r="A351" s="525" t="s">
        <v>2016</v>
      </c>
      <c r="B351" s="525"/>
      <c r="C351" s="526" t="s">
        <v>2017</v>
      </c>
      <c r="D351" s="526"/>
      <c r="E351" s="526"/>
      <c r="F351" s="526"/>
      <c r="G351" s="363" t="s">
        <v>14839</v>
      </c>
      <c r="H351" s="531">
        <v>719.99</v>
      </c>
      <c r="I351" s="528"/>
    </row>
    <row r="352" spans="1:9" ht="36.6" customHeight="1" x14ac:dyDescent="0.25">
      <c r="A352" s="525" t="s">
        <v>2018</v>
      </c>
      <c r="B352" s="525"/>
      <c r="C352" s="526" t="s">
        <v>2019</v>
      </c>
      <c r="D352" s="526"/>
      <c r="E352" s="526"/>
      <c r="F352" s="526"/>
      <c r="G352" s="363" t="s">
        <v>14839</v>
      </c>
      <c r="H352" s="531">
        <v>741.66</v>
      </c>
      <c r="I352" s="528"/>
    </row>
    <row r="353" spans="1:9" ht="36.6" customHeight="1" x14ac:dyDescent="0.25">
      <c r="A353" s="525" t="s">
        <v>2020</v>
      </c>
      <c r="B353" s="525"/>
      <c r="C353" s="526" t="s">
        <v>2021</v>
      </c>
      <c r="D353" s="526"/>
      <c r="E353" s="526"/>
      <c r="F353" s="526"/>
      <c r="G353" s="363" t="s">
        <v>14839</v>
      </c>
      <c r="H353" s="531">
        <v>746.32</v>
      </c>
      <c r="I353" s="528"/>
    </row>
    <row r="354" spans="1:9" ht="36.6" customHeight="1" x14ac:dyDescent="0.25">
      <c r="A354" s="525" t="s">
        <v>2022</v>
      </c>
      <c r="B354" s="525"/>
      <c r="C354" s="526" t="s">
        <v>2023</v>
      </c>
      <c r="D354" s="526"/>
      <c r="E354" s="526"/>
      <c r="F354" s="526"/>
      <c r="G354" s="363" t="s">
        <v>14839</v>
      </c>
      <c r="H354" s="531">
        <v>618.16999999999996</v>
      </c>
      <c r="I354" s="528"/>
    </row>
    <row r="355" spans="1:9" ht="36.6" customHeight="1" x14ac:dyDescent="0.25">
      <c r="A355" s="525" t="s">
        <v>2024</v>
      </c>
      <c r="B355" s="525"/>
      <c r="C355" s="526" t="s">
        <v>2025</v>
      </c>
      <c r="D355" s="526"/>
      <c r="E355" s="526"/>
      <c r="F355" s="526"/>
      <c r="G355" s="363" t="s">
        <v>14839</v>
      </c>
      <c r="H355" s="531">
        <v>650.25</v>
      </c>
      <c r="I355" s="528"/>
    </row>
    <row r="356" spans="1:9" ht="12.2" customHeight="1" x14ac:dyDescent="0.25">
      <c r="A356" s="550">
        <v>8741</v>
      </c>
      <c r="B356" s="534"/>
      <c r="C356" s="535" t="s">
        <v>2027</v>
      </c>
      <c r="D356" s="535"/>
      <c r="E356" s="535"/>
      <c r="F356" s="535"/>
      <c r="G356" s="362"/>
      <c r="H356" s="536"/>
      <c r="I356" s="536"/>
    </row>
    <row r="357" spans="1:9" ht="36.6" customHeight="1" x14ac:dyDescent="0.25">
      <c r="A357" s="525" t="s">
        <v>2028</v>
      </c>
      <c r="B357" s="525"/>
      <c r="C357" s="526" t="s">
        <v>2029</v>
      </c>
      <c r="D357" s="526"/>
      <c r="E357" s="526"/>
      <c r="F357" s="526"/>
      <c r="G357" s="363" t="s">
        <v>14839</v>
      </c>
      <c r="H357" s="531">
        <v>682.14</v>
      </c>
      <c r="I357" s="528"/>
    </row>
    <row r="358" spans="1:9" ht="36.6" customHeight="1" x14ac:dyDescent="0.25">
      <c r="A358" s="525" t="s">
        <v>2030</v>
      </c>
      <c r="B358" s="525"/>
      <c r="C358" s="526" t="s">
        <v>2031</v>
      </c>
      <c r="D358" s="526"/>
      <c r="E358" s="526"/>
      <c r="F358" s="526"/>
      <c r="G358" s="363" t="s">
        <v>14839</v>
      </c>
      <c r="H358" s="531">
        <v>703.28</v>
      </c>
      <c r="I358" s="528"/>
    </row>
    <row r="359" spans="1:9" ht="36.6" customHeight="1" x14ac:dyDescent="0.25">
      <c r="A359" s="525" t="s">
        <v>2032</v>
      </c>
      <c r="B359" s="525"/>
      <c r="C359" s="526" t="s">
        <v>2033</v>
      </c>
      <c r="D359" s="526"/>
      <c r="E359" s="526"/>
      <c r="F359" s="526"/>
      <c r="G359" s="363" t="s">
        <v>14839</v>
      </c>
      <c r="H359" s="531">
        <v>748.94</v>
      </c>
      <c r="I359" s="528"/>
    </row>
    <row r="360" spans="1:9" ht="36.6" customHeight="1" x14ac:dyDescent="0.25">
      <c r="A360" s="525" t="s">
        <v>2034</v>
      </c>
      <c r="B360" s="525"/>
      <c r="C360" s="526" t="s">
        <v>2035</v>
      </c>
      <c r="D360" s="526"/>
      <c r="E360" s="526"/>
      <c r="F360" s="526"/>
      <c r="G360" s="363" t="s">
        <v>14839</v>
      </c>
      <c r="H360" s="531">
        <v>772.99</v>
      </c>
      <c r="I360" s="528"/>
    </row>
    <row r="361" spans="1:9" ht="36.6" customHeight="1" x14ac:dyDescent="0.25">
      <c r="A361" s="525" t="s">
        <v>2036</v>
      </c>
      <c r="B361" s="525"/>
      <c r="C361" s="526" t="s">
        <v>2037</v>
      </c>
      <c r="D361" s="526"/>
      <c r="E361" s="526"/>
      <c r="F361" s="526"/>
      <c r="G361" s="363" t="s">
        <v>14839</v>
      </c>
      <c r="H361" s="531">
        <v>815.04</v>
      </c>
      <c r="I361" s="528"/>
    </row>
    <row r="362" spans="1:9" ht="36.6" customHeight="1" x14ac:dyDescent="0.25">
      <c r="A362" s="525" t="s">
        <v>2038</v>
      </c>
      <c r="B362" s="525"/>
      <c r="C362" s="526" t="s">
        <v>2039</v>
      </c>
      <c r="D362" s="526"/>
      <c r="E362" s="526"/>
      <c r="F362" s="526"/>
      <c r="G362" s="363" t="s">
        <v>14839</v>
      </c>
      <c r="H362" s="531">
        <v>622.65</v>
      </c>
      <c r="I362" s="528"/>
    </row>
    <row r="363" spans="1:9" ht="36.6" customHeight="1" x14ac:dyDescent="0.25">
      <c r="A363" s="525" t="s">
        <v>2040</v>
      </c>
      <c r="B363" s="525"/>
      <c r="C363" s="526" t="s">
        <v>2041</v>
      </c>
      <c r="D363" s="526"/>
      <c r="E363" s="526"/>
      <c r="F363" s="526"/>
      <c r="G363" s="363" t="s">
        <v>14839</v>
      </c>
      <c r="H363" s="531">
        <v>644.77</v>
      </c>
      <c r="I363" s="528"/>
    </row>
    <row r="364" spans="1:9" ht="36.6" customHeight="1" x14ac:dyDescent="0.25">
      <c r="A364" s="525" t="s">
        <v>2042</v>
      </c>
      <c r="B364" s="525"/>
      <c r="C364" s="526" t="s">
        <v>2043</v>
      </c>
      <c r="D364" s="526"/>
      <c r="E364" s="526"/>
      <c r="F364" s="526"/>
      <c r="G364" s="363" t="s">
        <v>14839</v>
      </c>
      <c r="H364" s="531">
        <v>643.94000000000005</v>
      </c>
      <c r="I364" s="528"/>
    </row>
    <row r="365" spans="1:9" ht="36.6" customHeight="1" x14ac:dyDescent="0.25">
      <c r="A365" s="525" t="s">
        <v>2044</v>
      </c>
      <c r="B365" s="525"/>
      <c r="C365" s="526" t="s">
        <v>2045</v>
      </c>
      <c r="D365" s="526"/>
      <c r="E365" s="526"/>
      <c r="F365" s="526"/>
      <c r="G365" s="363" t="s">
        <v>14839</v>
      </c>
      <c r="H365" s="531">
        <v>670.34</v>
      </c>
      <c r="I365" s="528"/>
    </row>
    <row r="366" spans="1:9" ht="36.6" customHeight="1" x14ac:dyDescent="0.25">
      <c r="A366" s="525" t="s">
        <v>2046</v>
      </c>
      <c r="B366" s="525"/>
      <c r="C366" s="526" t="s">
        <v>2047</v>
      </c>
      <c r="D366" s="526"/>
      <c r="E366" s="526"/>
      <c r="F366" s="526"/>
      <c r="G366" s="363" t="s">
        <v>14839</v>
      </c>
      <c r="H366" s="531">
        <v>616.74</v>
      </c>
      <c r="I366" s="528"/>
    </row>
    <row r="367" spans="1:9" ht="12.2" customHeight="1" x14ac:dyDescent="0.25">
      <c r="A367" s="550">
        <v>8667</v>
      </c>
      <c r="B367" s="534"/>
      <c r="C367" s="535" t="s">
        <v>2048</v>
      </c>
      <c r="D367" s="535"/>
      <c r="E367" s="535"/>
      <c r="F367" s="535"/>
      <c r="G367" s="362"/>
      <c r="H367" s="536"/>
      <c r="I367" s="536"/>
    </row>
    <row r="368" spans="1:9" ht="12.2" customHeight="1" x14ac:dyDescent="0.25">
      <c r="A368" s="550">
        <v>8742</v>
      </c>
      <c r="B368" s="534"/>
      <c r="C368" s="535" t="s">
        <v>2050</v>
      </c>
      <c r="D368" s="535"/>
      <c r="E368" s="535"/>
      <c r="F368" s="535"/>
      <c r="G368" s="362"/>
      <c r="H368" s="536"/>
      <c r="I368" s="536"/>
    </row>
    <row r="369" spans="1:9" ht="36.6" customHeight="1" x14ac:dyDescent="0.25">
      <c r="A369" s="525" t="s">
        <v>2051</v>
      </c>
      <c r="B369" s="525"/>
      <c r="C369" s="526" t="s">
        <v>2052</v>
      </c>
      <c r="D369" s="526"/>
      <c r="E369" s="526"/>
      <c r="F369" s="526"/>
      <c r="G369" s="363" t="s">
        <v>14839</v>
      </c>
      <c r="H369" s="531">
        <v>509.75</v>
      </c>
      <c r="I369" s="528"/>
    </row>
    <row r="370" spans="1:9" ht="36.6" customHeight="1" x14ac:dyDescent="0.25">
      <c r="A370" s="525" t="s">
        <v>2053</v>
      </c>
      <c r="B370" s="525"/>
      <c r="C370" s="526" t="s">
        <v>2054</v>
      </c>
      <c r="D370" s="526"/>
      <c r="E370" s="526"/>
      <c r="F370" s="526"/>
      <c r="G370" s="363" t="s">
        <v>14839</v>
      </c>
      <c r="H370" s="531">
        <v>440.44</v>
      </c>
      <c r="I370" s="528"/>
    </row>
    <row r="371" spans="1:9" ht="36.6" customHeight="1" x14ac:dyDescent="0.25">
      <c r="A371" s="525" t="s">
        <v>2055</v>
      </c>
      <c r="B371" s="525"/>
      <c r="C371" s="526" t="s">
        <v>2056</v>
      </c>
      <c r="D371" s="526"/>
      <c r="E371" s="526"/>
      <c r="F371" s="526"/>
      <c r="G371" s="363" t="s">
        <v>14839</v>
      </c>
      <c r="H371" s="531">
        <v>421.76</v>
      </c>
      <c r="I371" s="528"/>
    </row>
    <row r="372" spans="1:9" ht="12.2" customHeight="1" x14ac:dyDescent="0.25">
      <c r="A372" s="550">
        <v>8743</v>
      </c>
      <c r="B372" s="534"/>
      <c r="C372" s="535" t="s">
        <v>2057</v>
      </c>
      <c r="D372" s="535"/>
      <c r="E372" s="535"/>
      <c r="F372" s="535"/>
      <c r="G372" s="362"/>
      <c r="H372" s="536"/>
      <c r="I372" s="536"/>
    </row>
    <row r="373" spans="1:9" ht="36.6" customHeight="1" x14ac:dyDescent="0.25">
      <c r="A373" s="525" t="s">
        <v>2058</v>
      </c>
      <c r="B373" s="525"/>
      <c r="C373" s="526" t="s">
        <v>2059</v>
      </c>
      <c r="D373" s="526"/>
      <c r="E373" s="526"/>
      <c r="F373" s="526"/>
      <c r="G373" s="363" t="s">
        <v>14794</v>
      </c>
      <c r="H373" s="531">
        <v>119.03</v>
      </c>
      <c r="I373" s="528"/>
    </row>
    <row r="374" spans="1:9" ht="36.6" customHeight="1" x14ac:dyDescent="0.25">
      <c r="A374" s="525" t="s">
        <v>2060</v>
      </c>
      <c r="B374" s="525"/>
      <c r="C374" s="526" t="s">
        <v>2061</v>
      </c>
      <c r="D374" s="526"/>
      <c r="E374" s="526"/>
      <c r="F374" s="526"/>
      <c r="G374" s="363" t="s">
        <v>14794</v>
      </c>
      <c r="H374" s="531">
        <v>149.62</v>
      </c>
      <c r="I374" s="528"/>
    </row>
    <row r="375" spans="1:9" ht="12.2" customHeight="1" x14ac:dyDescent="0.25">
      <c r="A375" s="550">
        <v>8744</v>
      </c>
      <c r="B375" s="534"/>
      <c r="C375" s="535" t="s">
        <v>2063</v>
      </c>
      <c r="D375" s="535"/>
      <c r="E375" s="535"/>
      <c r="F375" s="535"/>
      <c r="G375" s="362"/>
      <c r="H375" s="536"/>
      <c r="I375" s="536"/>
    </row>
    <row r="376" spans="1:9" ht="12.2" customHeight="1" x14ac:dyDescent="0.25">
      <c r="A376" s="525" t="s">
        <v>2064</v>
      </c>
      <c r="B376" s="525"/>
      <c r="C376" s="526" t="s">
        <v>2065</v>
      </c>
      <c r="D376" s="526"/>
      <c r="E376" s="526"/>
      <c r="F376" s="526"/>
      <c r="G376" s="363" t="s">
        <v>14839</v>
      </c>
      <c r="H376" s="531">
        <v>166.82</v>
      </c>
      <c r="I376" s="528"/>
    </row>
    <row r="377" spans="1:9" ht="12.2" customHeight="1" x14ac:dyDescent="0.25">
      <c r="A377" s="525" t="s">
        <v>395</v>
      </c>
      <c r="B377" s="525"/>
      <c r="C377" s="526" t="s">
        <v>2066</v>
      </c>
      <c r="D377" s="526"/>
      <c r="E377" s="526"/>
      <c r="F377" s="526"/>
      <c r="G377" s="363" t="s">
        <v>14839</v>
      </c>
      <c r="H377" s="531">
        <v>163.9</v>
      </c>
      <c r="I377" s="528"/>
    </row>
    <row r="378" spans="1:9" ht="24.4" customHeight="1" x14ac:dyDescent="0.25">
      <c r="A378" s="525" t="s">
        <v>2067</v>
      </c>
      <c r="B378" s="525"/>
      <c r="C378" s="526" t="s">
        <v>2068</v>
      </c>
      <c r="D378" s="526"/>
      <c r="E378" s="526"/>
      <c r="F378" s="526"/>
      <c r="G378" s="363" t="s">
        <v>14839</v>
      </c>
      <c r="H378" s="531">
        <v>520.75</v>
      </c>
      <c r="I378" s="528"/>
    </row>
    <row r="379" spans="1:9" ht="24.4" customHeight="1" x14ac:dyDescent="0.25">
      <c r="A379" s="525" t="s">
        <v>6188</v>
      </c>
      <c r="B379" s="525"/>
      <c r="C379" s="526" t="s">
        <v>6189</v>
      </c>
      <c r="D379" s="526"/>
      <c r="E379" s="526"/>
      <c r="F379" s="526"/>
      <c r="G379" s="363" t="s">
        <v>14839</v>
      </c>
      <c r="H379" s="531">
        <v>174.78</v>
      </c>
      <c r="I379" s="528"/>
    </row>
    <row r="380" spans="1:9" ht="12.2" customHeight="1" x14ac:dyDescent="0.25">
      <c r="A380" s="550">
        <v>8745</v>
      </c>
      <c r="B380" s="534"/>
      <c r="C380" s="535" t="s">
        <v>2070</v>
      </c>
      <c r="D380" s="535"/>
      <c r="E380" s="535"/>
      <c r="F380" s="535"/>
      <c r="G380" s="362"/>
      <c r="H380" s="536"/>
      <c r="I380" s="536"/>
    </row>
    <row r="381" spans="1:9" ht="24.4" customHeight="1" x14ac:dyDescent="0.25">
      <c r="A381" s="525" t="s">
        <v>2071</v>
      </c>
      <c r="B381" s="525"/>
      <c r="C381" s="526" t="s">
        <v>2072</v>
      </c>
      <c r="D381" s="526"/>
      <c r="E381" s="526"/>
      <c r="F381" s="526"/>
      <c r="G381" s="363" t="s">
        <v>14839</v>
      </c>
      <c r="H381" s="531">
        <v>236.25</v>
      </c>
      <c r="I381" s="528"/>
    </row>
    <row r="382" spans="1:9" ht="24.4" customHeight="1" x14ac:dyDescent="0.25">
      <c r="A382" s="525" t="s">
        <v>2073</v>
      </c>
      <c r="B382" s="525"/>
      <c r="C382" s="526" t="s">
        <v>2074</v>
      </c>
      <c r="D382" s="526"/>
      <c r="E382" s="526"/>
      <c r="F382" s="526"/>
      <c r="G382" s="363" t="s">
        <v>14839</v>
      </c>
      <c r="H382" s="531">
        <v>173.4</v>
      </c>
      <c r="I382" s="528"/>
    </row>
    <row r="383" spans="1:9" ht="12.2" customHeight="1" x14ac:dyDescent="0.25">
      <c r="A383" s="550">
        <v>8668</v>
      </c>
      <c r="B383" s="534"/>
      <c r="C383" s="535" t="s">
        <v>2079</v>
      </c>
      <c r="D383" s="535"/>
      <c r="E383" s="535"/>
      <c r="F383" s="535"/>
      <c r="G383" s="362"/>
      <c r="H383" s="536"/>
      <c r="I383" s="536"/>
    </row>
    <row r="384" spans="1:9" ht="12.2" customHeight="1" x14ac:dyDescent="0.25">
      <c r="A384" s="550">
        <v>8746</v>
      </c>
      <c r="B384" s="534"/>
      <c r="C384" s="535" t="s">
        <v>2081</v>
      </c>
      <c r="D384" s="535"/>
      <c r="E384" s="535"/>
      <c r="F384" s="535"/>
      <c r="G384" s="362"/>
      <c r="H384" s="536"/>
      <c r="I384" s="536"/>
    </row>
    <row r="385" spans="1:9" ht="36.6" customHeight="1" x14ac:dyDescent="0.25">
      <c r="A385" s="525" t="s">
        <v>2082</v>
      </c>
      <c r="B385" s="525"/>
      <c r="C385" s="526" t="s">
        <v>2083</v>
      </c>
      <c r="D385" s="526"/>
      <c r="E385" s="526"/>
      <c r="F385" s="526"/>
      <c r="G385" s="363" t="s">
        <v>14947</v>
      </c>
      <c r="H385" s="527">
        <v>24.49</v>
      </c>
      <c r="I385" s="528"/>
    </row>
    <row r="386" spans="1:9" ht="36.6" customHeight="1" x14ac:dyDescent="0.25">
      <c r="A386" s="525" t="s">
        <v>2084</v>
      </c>
      <c r="B386" s="525"/>
      <c r="C386" s="526" t="s">
        <v>2085</v>
      </c>
      <c r="D386" s="526"/>
      <c r="E386" s="526"/>
      <c r="F386" s="526"/>
      <c r="G386" s="363" t="s">
        <v>14947</v>
      </c>
      <c r="H386" s="527">
        <v>23.02</v>
      </c>
      <c r="I386" s="528"/>
    </row>
    <row r="387" spans="1:9" ht="24.4" customHeight="1" x14ac:dyDescent="0.25">
      <c r="A387" s="525" t="s">
        <v>2086</v>
      </c>
      <c r="B387" s="525"/>
      <c r="C387" s="526" t="s">
        <v>2087</v>
      </c>
      <c r="D387" s="526"/>
      <c r="E387" s="526"/>
      <c r="F387" s="526"/>
      <c r="G387" s="363" t="s">
        <v>14947</v>
      </c>
      <c r="H387" s="527">
        <v>12.82</v>
      </c>
      <c r="I387" s="528"/>
    </row>
    <row r="388" spans="1:9" ht="24.4" customHeight="1" x14ac:dyDescent="0.25">
      <c r="A388" s="525" t="s">
        <v>2088</v>
      </c>
      <c r="B388" s="525"/>
      <c r="C388" s="526" t="s">
        <v>2089</v>
      </c>
      <c r="D388" s="526"/>
      <c r="E388" s="526"/>
      <c r="F388" s="526"/>
      <c r="G388" s="363" t="s">
        <v>14947</v>
      </c>
      <c r="H388" s="527">
        <v>13.35</v>
      </c>
      <c r="I388" s="528"/>
    </row>
    <row r="389" spans="1:9" ht="12.2" customHeight="1" x14ac:dyDescent="0.25">
      <c r="A389" s="525" t="s">
        <v>2090</v>
      </c>
      <c r="B389" s="525"/>
      <c r="C389" s="526" t="s">
        <v>2091</v>
      </c>
      <c r="D389" s="526"/>
      <c r="E389" s="526"/>
      <c r="F389" s="526"/>
      <c r="G389" s="363" t="s">
        <v>14947</v>
      </c>
      <c r="H389" s="527">
        <v>13.42</v>
      </c>
      <c r="I389" s="528"/>
    </row>
    <row r="390" spans="1:9" ht="24.4" customHeight="1" x14ac:dyDescent="0.25">
      <c r="A390" s="525" t="s">
        <v>2092</v>
      </c>
      <c r="B390" s="525"/>
      <c r="C390" s="526" t="s">
        <v>2093</v>
      </c>
      <c r="D390" s="526"/>
      <c r="E390" s="526"/>
      <c r="F390" s="526"/>
      <c r="G390" s="363" t="s">
        <v>14947</v>
      </c>
      <c r="H390" s="527">
        <v>14.37</v>
      </c>
      <c r="I390" s="528"/>
    </row>
    <row r="391" spans="1:9" ht="12.2" customHeight="1" x14ac:dyDescent="0.25">
      <c r="A391" s="550">
        <v>8747</v>
      </c>
      <c r="B391" s="534"/>
      <c r="C391" s="535" t="s">
        <v>1992</v>
      </c>
      <c r="D391" s="535"/>
      <c r="E391" s="535"/>
      <c r="F391" s="535"/>
      <c r="G391" s="362"/>
      <c r="H391" s="536"/>
      <c r="I391" s="536"/>
    </row>
    <row r="392" spans="1:9" ht="24.4" customHeight="1" x14ac:dyDescent="0.25">
      <c r="A392" s="525" t="s">
        <v>2094</v>
      </c>
      <c r="B392" s="525"/>
      <c r="C392" s="526" t="s">
        <v>2095</v>
      </c>
      <c r="D392" s="526"/>
      <c r="E392" s="526"/>
      <c r="F392" s="526"/>
      <c r="G392" s="363" t="s">
        <v>14781</v>
      </c>
      <c r="H392" s="527">
        <v>78.19</v>
      </c>
      <c r="I392" s="528"/>
    </row>
    <row r="393" spans="1:9" ht="24.4" customHeight="1" x14ac:dyDescent="0.25">
      <c r="A393" s="525" t="s">
        <v>2096</v>
      </c>
      <c r="B393" s="525"/>
      <c r="C393" s="526" t="s">
        <v>2097</v>
      </c>
      <c r="D393" s="526"/>
      <c r="E393" s="526"/>
      <c r="F393" s="526"/>
      <c r="G393" s="363" t="s">
        <v>14781</v>
      </c>
      <c r="H393" s="527">
        <v>55.34</v>
      </c>
      <c r="I393" s="528"/>
    </row>
    <row r="394" spans="1:9" ht="24.4" customHeight="1" x14ac:dyDescent="0.25">
      <c r="A394" s="525" t="s">
        <v>2098</v>
      </c>
      <c r="B394" s="525"/>
      <c r="C394" s="526" t="s">
        <v>2099</v>
      </c>
      <c r="D394" s="526"/>
      <c r="E394" s="526"/>
      <c r="F394" s="526"/>
      <c r="G394" s="363" t="s">
        <v>14781</v>
      </c>
      <c r="H394" s="527">
        <v>59.68</v>
      </c>
      <c r="I394" s="528"/>
    </row>
    <row r="395" spans="1:9" ht="24.4" customHeight="1" x14ac:dyDescent="0.25">
      <c r="A395" s="525" t="s">
        <v>2100</v>
      </c>
      <c r="B395" s="525"/>
      <c r="C395" s="526" t="s">
        <v>2101</v>
      </c>
      <c r="D395" s="526"/>
      <c r="E395" s="526"/>
      <c r="F395" s="526"/>
      <c r="G395" s="363" t="s">
        <v>14781</v>
      </c>
      <c r="H395" s="527">
        <v>62.74</v>
      </c>
      <c r="I395" s="528"/>
    </row>
    <row r="396" spans="1:9" ht="24.4" customHeight="1" x14ac:dyDescent="0.25">
      <c r="A396" s="525" t="s">
        <v>2102</v>
      </c>
      <c r="B396" s="525"/>
      <c r="C396" s="526" t="s">
        <v>2103</v>
      </c>
      <c r="D396" s="526"/>
      <c r="E396" s="526"/>
      <c r="F396" s="526"/>
      <c r="G396" s="363" t="s">
        <v>14781</v>
      </c>
      <c r="H396" s="527">
        <v>66.62</v>
      </c>
      <c r="I396" s="528"/>
    </row>
    <row r="397" spans="1:9" ht="24.4" customHeight="1" x14ac:dyDescent="0.25">
      <c r="A397" s="525" t="s">
        <v>2104</v>
      </c>
      <c r="B397" s="525"/>
      <c r="C397" s="526" t="s">
        <v>2105</v>
      </c>
      <c r="D397" s="526"/>
      <c r="E397" s="526"/>
      <c r="F397" s="526"/>
      <c r="G397" s="363" t="s">
        <v>14781</v>
      </c>
      <c r="H397" s="527">
        <v>70.37</v>
      </c>
      <c r="I397" s="528"/>
    </row>
    <row r="398" spans="1:9" ht="36.6" customHeight="1" x14ac:dyDescent="0.25">
      <c r="A398" s="525" t="s">
        <v>2106</v>
      </c>
      <c r="B398" s="525"/>
      <c r="C398" s="526" t="s">
        <v>2107</v>
      </c>
      <c r="D398" s="526"/>
      <c r="E398" s="526"/>
      <c r="F398" s="526"/>
      <c r="G398" s="363" t="s">
        <v>14781</v>
      </c>
      <c r="H398" s="531">
        <v>131.9</v>
      </c>
      <c r="I398" s="528"/>
    </row>
    <row r="399" spans="1:9" ht="36.6" customHeight="1" x14ac:dyDescent="0.25">
      <c r="A399" s="525" t="s">
        <v>2108</v>
      </c>
      <c r="B399" s="525"/>
      <c r="C399" s="526" t="s">
        <v>2109</v>
      </c>
      <c r="D399" s="526"/>
      <c r="E399" s="526"/>
      <c r="F399" s="526"/>
      <c r="G399" s="363" t="s">
        <v>14781</v>
      </c>
      <c r="H399" s="531">
        <v>107.32</v>
      </c>
      <c r="I399" s="528"/>
    </row>
    <row r="400" spans="1:9" ht="36.6" customHeight="1" x14ac:dyDescent="0.25">
      <c r="A400" s="525" t="s">
        <v>2110</v>
      </c>
      <c r="B400" s="525"/>
      <c r="C400" s="526" t="s">
        <v>2111</v>
      </c>
      <c r="D400" s="526"/>
      <c r="E400" s="526"/>
      <c r="F400" s="526"/>
      <c r="G400" s="363" t="s">
        <v>14781</v>
      </c>
      <c r="H400" s="527">
        <v>87.66</v>
      </c>
      <c r="I400" s="528"/>
    </row>
    <row r="401" spans="1:9" ht="24.4" customHeight="1" x14ac:dyDescent="0.25">
      <c r="A401" s="525" t="s">
        <v>2112</v>
      </c>
      <c r="B401" s="525"/>
      <c r="C401" s="526" t="s">
        <v>2113</v>
      </c>
      <c r="D401" s="526"/>
      <c r="E401" s="526"/>
      <c r="F401" s="526"/>
      <c r="G401" s="363" t="s">
        <v>14781</v>
      </c>
      <c r="H401" s="527">
        <v>60.53</v>
      </c>
      <c r="I401" s="528"/>
    </row>
    <row r="402" spans="1:9" ht="24.4" customHeight="1" x14ac:dyDescent="0.25">
      <c r="A402" s="525" t="s">
        <v>2114</v>
      </c>
      <c r="B402" s="525"/>
      <c r="C402" s="526" t="s">
        <v>2115</v>
      </c>
      <c r="D402" s="526"/>
      <c r="E402" s="526"/>
      <c r="F402" s="526"/>
      <c r="G402" s="363" t="s">
        <v>14781</v>
      </c>
      <c r="H402" s="527">
        <v>47.48</v>
      </c>
      <c r="I402" s="528"/>
    </row>
    <row r="403" spans="1:9" ht="60.95" customHeight="1" x14ac:dyDescent="0.25">
      <c r="A403" s="525" t="s">
        <v>2116</v>
      </c>
      <c r="B403" s="525"/>
      <c r="C403" s="526" t="s">
        <v>2117</v>
      </c>
      <c r="D403" s="526"/>
      <c r="E403" s="526"/>
      <c r="F403" s="526"/>
      <c r="G403" s="363" t="s">
        <v>14781</v>
      </c>
      <c r="H403" s="531">
        <v>110.61</v>
      </c>
      <c r="I403" s="528"/>
    </row>
    <row r="404" spans="1:9" ht="48.75" customHeight="1" x14ac:dyDescent="0.25">
      <c r="A404" s="525" t="s">
        <v>2118</v>
      </c>
      <c r="B404" s="525"/>
      <c r="C404" s="526" t="s">
        <v>2119</v>
      </c>
      <c r="D404" s="526"/>
      <c r="E404" s="526"/>
      <c r="F404" s="526"/>
      <c r="G404" s="363" t="s">
        <v>14920</v>
      </c>
      <c r="H404" s="527">
        <v>54.73</v>
      </c>
      <c r="I404" s="528"/>
    </row>
    <row r="405" spans="1:9" ht="48.75" customHeight="1" x14ac:dyDescent="0.25">
      <c r="A405" s="525" t="s">
        <v>2120</v>
      </c>
      <c r="B405" s="525"/>
      <c r="C405" s="526" t="s">
        <v>2121</v>
      </c>
      <c r="D405" s="526"/>
      <c r="E405" s="526"/>
      <c r="F405" s="526"/>
      <c r="G405" s="363" t="s">
        <v>14920</v>
      </c>
      <c r="H405" s="527">
        <v>55.29</v>
      </c>
      <c r="I405" s="528"/>
    </row>
    <row r="406" spans="1:9" ht="12.2" customHeight="1" x14ac:dyDescent="0.25">
      <c r="A406" s="550">
        <v>8748</v>
      </c>
      <c r="B406" s="534"/>
      <c r="C406" s="535" t="s">
        <v>2000</v>
      </c>
      <c r="D406" s="535"/>
      <c r="E406" s="535"/>
      <c r="F406" s="535"/>
      <c r="G406" s="362"/>
      <c r="H406" s="536"/>
      <c r="I406" s="536"/>
    </row>
    <row r="407" spans="1:9" ht="36.6" customHeight="1" x14ac:dyDescent="0.25">
      <c r="A407" s="525" t="s">
        <v>2123</v>
      </c>
      <c r="B407" s="525"/>
      <c r="C407" s="526" t="s">
        <v>2124</v>
      </c>
      <c r="D407" s="526"/>
      <c r="E407" s="526"/>
      <c r="F407" s="526"/>
      <c r="G407" s="363" t="s">
        <v>14839</v>
      </c>
      <c r="H407" s="531">
        <v>686.21</v>
      </c>
      <c r="I407" s="528"/>
    </row>
    <row r="408" spans="1:9" ht="36.6" customHeight="1" x14ac:dyDescent="0.25">
      <c r="A408" s="525" t="s">
        <v>398</v>
      </c>
      <c r="B408" s="525"/>
      <c r="C408" s="526" t="s">
        <v>2125</v>
      </c>
      <c r="D408" s="526"/>
      <c r="E408" s="526"/>
      <c r="F408" s="526"/>
      <c r="G408" s="363" t="s">
        <v>14839</v>
      </c>
      <c r="H408" s="531">
        <v>702.83</v>
      </c>
      <c r="I408" s="528"/>
    </row>
    <row r="409" spans="1:9" ht="36.6" customHeight="1" x14ac:dyDescent="0.25">
      <c r="A409" s="525" t="s">
        <v>2126</v>
      </c>
      <c r="B409" s="525"/>
      <c r="C409" s="526" t="s">
        <v>2127</v>
      </c>
      <c r="D409" s="526"/>
      <c r="E409" s="526"/>
      <c r="F409" s="526"/>
      <c r="G409" s="363" t="s">
        <v>14839</v>
      </c>
      <c r="H409" s="531">
        <v>723.06</v>
      </c>
      <c r="I409" s="528"/>
    </row>
    <row r="410" spans="1:9" ht="36.6" customHeight="1" x14ac:dyDescent="0.25">
      <c r="A410" s="525" t="s">
        <v>2128</v>
      </c>
      <c r="B410" s="525"/>
      <c r="C410" s="526" t="s">
        <v>2129</v>
      </c>
      <c r="D410" s="526"/>
      <c r="E410" s="526"/>
      <c r="F410" s="526"/>
      <c r="G410" s="363" t="s">
        <v>14839</v>
      </c>
      <c r="H410" s="531">
        <v>743.27</v>
      </c>
      <c r="I410" s="528"/>
    </row>
    <row r="411" spans="1:9" ht="36.6" customHeight="1" x14ac:dyDescent="0.25">
      <c r="A411" s="525" t="s">
        <v>2130</v>
      </c>
      <c r="B411" s="525"/>
      <c r="C411" s="526" t="s">
        <v>2131</v>
      </c>
      <c r="D411" s="526"/>
      <c r="E411" s="526"/>
      <c r="F411" s="526"/>
      <c r="G411" s="363" t="s">
        <v>14839</v>
      </c>
      <c r="H411" s="531">
        <v>771.21</v>
      </c>
      <c r="I411" s="528"/>
    </row>
    <row r="412" spans="1:9" ht="36.6" customHeight="1" x14ac:dyDescent="0.25">
      <c r="A412" s="525" t="s">
        <v>2132</v>
      </c>
      <c r="B412" s="525"/>
      <c r="C412" s="526" t="s">
        <v>2133</v>
      </c>
      <c r="D412" s="526"/>
      <c r="E412" s="526"/>
      <c r="F412" s="526"/>
      <c r="G412" s="363" t="s">
        <v>14839</v>
      </c>
      <c r="H412" s="531">
        <v>823.95</v>
      </c>
      <c r="I412" s="528"/>
    </row>
    <row r="413" spans="1:9" ht="36.6" customHeight="1" x14ac:dyDescent="0.25">
      <c r="A413" s="525" t="s">
        <v>2134</v>
      </c>
      <c r="B413" s="525"/>
      <c r="C413" s="526" t="s">
        <v>2135</v>
      </c>
      <c r="D413" s="526"/>
      <c r="E413" s="526"/>
      <c r="F413" s="526"/>
      <c r="G413" s="363" t="s">
        <v>14839</v>
      </c>
      <c r="H413" s="531">
        <v>703.93</v>
      </c>
      <c r="I413" s="528"/>
    </row>
    <row r="414" spans="1:9" ht="36.6" customHeight="1" x14ac:dyDescent="0.25">
      <c r="A414" s="525" t="s">
        <v>2136</v>
      </c>
      <c r="B414" s="525"/>
      <c r="C414" s="526" t="s">
        <v>2137</v>
      </c>
      <c r="D414" s="526"/>
      <c r="E414" s="526"/>
      <c r="F414" s="526"/>
      <c r="G414" s="363" t="s">
        <v>14839</v>
      </c>
      <c r="H414" s="531">
        <v>727.64</v>
      </c>
      <c r="I414" s="528"/>
    </row>
    <row r="415" spans="1:9" ht="36.6" customHeight="1" x14ac:dyDescent="0.25">
      <c r="A415" s="525" t="s">
        <v>2138</v>
      </c>
      <c r="B415" s="525"/>
      <c r="C415" s="526" t="s">
        <v>2139</v>
      </c>
      <c r="D415" s="526"/>
      <c r="E415" s="526"/>
      <c r="F415" s="526"/>
      <c r="G415" s="363" t="s">
        <v>14839</v>
      </c>
      <c r="H415" s="531">
        <v>750.29</v>
      </c>
      <c r="I415" s="528"/>
    </row>
    <row r="416" spans="1:9" ht="36.6" customHeight="1" x14ac:dyDescent="0.25">
      <c r="A416" s="525" t="s">
        <v>2140</v>
      </c>
      <c r="B416" s="525"/>
      <c r="C416" s="526" t="s">
        <v>2141</v>
      </c>
      <c r="D416" s="526"/>
      <c r="E416" s="526"/>
      <c r="F416" s="526"/>
      <c r="G416" s="363" t="s">
        <v>14839</v>
      </c>
      <c r="H416" s="531">
        <v>771.96</v>
      </c>
      <c r="I416" s="528"/>
    </row>
    <row r="417" spans="1:9" ht="36.6" customHeight="1" x14ac:dyDescent="0.25">
      <c r="A417" s="525" t="s">
        <v>2142</v>
      </c>
      <c r="B417" s="525"/>
      <c r="C417" s="526" t="s">
        <v>2143</v>
      </c>
      <c r="D417" s="526"/>
      <c r="E417" s="526"/>
      <c r="F417" s="526"/>
      <c r="G417" s="363" t="s">
        <v>14839</v>
      </c>
      <c r="H417" s="531">
        <v>776.62</v>
      </c>
      <c r="I417" s="528"/>
    </row>
    <row r="418" spans="1:9" ht="36.6" customHeight="1" x14ac:dyDescent="0.25">
      <c r="A418" s="525" t="s">
        <v>2144</v>
      </c>
      <c r="B418" s="525"/>
      <c r="C418" s="526" t="s">
        <v>2145</v>
      </c>
      <c r="D418" s="526"/>
      <c r="E418" s="526"/>
      <c r="F418" s="526"/>
      <c r="G418" s="363" t="s">
        <v>14839</v>
      </c>
      <c r="H418" s="531">
        <v>823.86</v>
      </c>
      <c r="I418" s="528"/>
    </row>
    <row r="419" spans="1:9" ht="36.6" customHeight="1" x14ac:dyDescent="0.25">
      <c r="A419" s="525" t="s">
        <v>2146</v>
      </c>
      <c r="B419" s="525"/>
      <c r="C419" s="526" t="s">
        <v>2147</v>
      </c>
      <c r="D419" s="526"/>
      <c r="E419" s="526"/>
      <c r="F419" s="526"/>
      <c r="G419" s="363" t="s">
        <v>14839</v>
      </c>
      <c r="H419" s="531">
        <v>648.47</v>
      </c>
      <c r="I419" s="528"/>
    </row>
    <row r="420" spans="1:9" ht="36.6" customHeight="1" x14ac:dyDescent="0.25">
      <c r="A420" s="525" t="s">
        <v>2148</v>
      </c>
      <c r="B420" s="525"/>
      <c r="C420" s="526" t="s">
        <v>2149</v>
      </c>
      <c r="D420" s="526"/>
      <c r="E420" s="526"/>
      <c r="F420" s="526"/>
      <c r="G420" s="363" t="s">
        <v>14839</v>
      </c>
      <c r="H420" s="531">
        <v>680.55</v>
      </c>
      <c r="I420" s="528"/>
    </row>
    <row r="421" spans="1:9" ht="12.2" customHeight="1" x14ac:dyDescent="0.25">
      <c r="A421" s="550">
        <v>8749</v>
      </c>
      <c r="B421" s="534"/>
      <c r="C421" s="535" t="s">
        <v>2150</v>
      </c>
      <c r="D421" s="535"/>
      <c r="E421" s="535"/>
      <c r="F421" s="535"/>
      <c r="G421" s="362"/>
      <c r="H421" s="536"/>
      <c r="I421" s="536"/>
    </row>
    <row r="422" spans="1:9" ht="24.4" customHeight="1" x14ac:dyDescent="0.25">
      <c r="A422" s="525" t="s">
        <v>2151</v>
      </c>
      <c r="B422" s="525"/>
      <c r="C422" s="526" t="s">
        <v>2152</v>
      </c>
      <c r="D422" s="526"/>
      <c r="E422" s="526"/>
      <c r="F422" s="526"/>
      <c r="G422" s="363" t="s">
        <v>14839</v>
      </c>
      <c r="H422" s="527">
        <v>13.42</v>
      </c>
      <c r="I422" s="528"/>
    </row>
    <row r="423" spans="1:9" ht="36.6" customHeight="1" x14ac:dyDescent="0.25">
      <c r="A423" s="525" t="s">
        <v>2153</v>
      </c>
      <c r="B423" s="525"/>
      <c r="C423" s="526" t="s">
        <v>2154</v>
      </c>
      <c r="D423" s="526"/>
      <c r="E423" s="526"/>
      <c r="F423" s="526"/>
      <c r="G423" s="363" t="s">
        <v>14839</v>
      </c>
      <c r="H423" s="531">
        <v>747.01</v>
      </c>
      <c r="I423" s="528"/>
    </row>
    <row r="424" spans="1:9" ht="36.6" customHeight="1" x14ac:dyDescent="0.25">
      <c r="A424" s="525" t="s">
        <v>2155</v>
      </c>
      <c r="B424" s="525"/>
      <c r="C424" s="526" t="s">
        <v>2156</v>
      </c>
      <c r="D424" s="526"/>
      <c r="E424" s="526"/>
      <c r="F424" s="526"/>
      <c r="G424" s="363" t="s">
        <v>14839</v>
      </c>
      <c r="H424" s="531">
        <v>761.6</v>
      </c>
      <c r="I424" s="528"/>
    </row>
    <row r="425" spans="1:9" ht="36.6" customHeight="1" x14ac:dyDescent="0.25">
      <c r="A425" s="525" t="s">
        <v>2157</v>
      </c>
      <c r="B425" s="525"/>
      <c r="C425" s="526" t="s">
        <v>2158</v>
      </c>
      <c r="D425" s="526"/>
      <c r="E425" s="526"/>
      <c r="F425" s="526"/>
      <c r="G425" s="363" t="s">
        <v>14839</v>
      </c>
      <c r="H425" s="531">
        <v>789</v>
      </c>
      <c r="I425" s="528"/>
    </row>
    <row r="426" spans="1:9" ht="36.6" customHeight="1" x14ac:dyDescent="0.25">
      <c r="A426" s="525" t="s">
        <v>2159</v>
      </c>
      <c r="B426" s="525"/>
      <c r="C426" s="526" t="s">
        <v>2160</v>
      </c>
      <c r="D426" s="526"/>
      <c r="E426" s="526"/>
      <c r="F426" s="526"/>
      <c r="G426" s="363" t="s">
        <v>14839</v>
      </c>
      <c r="H426" s="531">
        <v>801.99</v>
      </c>
      <c r="I426" s="528"/>
    </row>
    <row r="427" spans="1:9" ht="36.6" customHeight="1" x14ac:dyDescent="0.25">
      <c r="A427" s="525" t="s">
        <v>2161</v>
      </c>
      <c r="B427" s="525"/>
      <c r="C427" s="526" t="s">
        <v>2162</v>
      </c>
      <c r="D427" s="526"/>
      <c r="E427" s="526"/>
      <c r="F427" s="526"/>
      <c r="G427" s="363" t="s">
        <v>14839</v>
      </c>
      <c r="H427" s="531">
        <v>835.31</v>
      </c>
      <c r="I427" s="528"/>
    </row>
    <row r="428" spans="1:9" ht="36.6" customHeight="1" x14ac:dyDescent="0.25">
      <c r="A428" s="525" t="s">
        <v>2163</v>
      </c>
      <c r="B428" s="525"/>
      <c r="C428" s="526" t="s">
        <v>2164</v>
      </c>
      <c r="D428" s="526"/>
      <c r="E428" s="526"/>
      <c r="F428" s="526"/>
      <c r="G428" s="363" t="s">
        <v>14839</v>
      </c>
      <c r="H428" s="531">
        <v>859.58</v>
      </c>
      <c r="I428" s="528"/>
    </row>
    <row r="429" spans="1:9" ht="12.2" customHeight="1" x14ac:dyDescent="0.25">
      <c r="A429" s="550">
        <v>8750</v>
      </c>
      <c r="B429" s="534"/>
      <c r="C429" s="535" t="s">
        <v>2027</v>
      </c>
      <c r="D429" s="535"/>
      <c r="E429" s="535"/>
      <c r="F429" s="535"/>
      <c r="G429" s="362"/>
      <c r="H429" s="536"/>
      <c r="I429" s="536"/>
    </row>
    <row r="430" spans="1:9" ht="36.6" customHeight="1" x14ac:dyDescent="0.25">
      <c r="A430" s="525" t="s">
        <v>2166</v>
      </c>
      <c r="B430" s="525"/>
      <c r="C430" s="526" t="s">
        <v>2167</v>
      </c>
      <c r="D430" s="526"/>
      <c r="E430" s="526"/>
      <c r="F430" s="526"/>
      <c r="G430" s="363" t="s">
        <v>14839</v>
      </c>
      <c r="H430" s="531">
        <v>701.87</v>
      </c>
      <c r="I430" s="528"/>
    </row>
    <row r="431" spans="1:9" ht="36.6" customHeight="1" x14ac:dyDescent="0.25">
      <c r="A431" s="525" t="s">
        <v>2168</v>
      </c>
      <c r="B431" s="525"/>
      <c r="C431" s="526" t="s">
        <v>2169</v>
      </c>
      <c r="D431" s="526"/>
      <c r="E431" s="526"/>
      <c r="F431" s="526"/>
      <c r="G431" s="363" t="s">
        <v>14839</v>
      </c>
      <c r="H431" s="531">
        <v>732.65</v>
      </c>
      <c r="I431" s="528"/>
    </row>
    <row r="432" spans="1:9" ht="36.6" customHeight="1" x14ac:dyDescent="0.25">
      <c r="A432" s="525" t="s">
        <v>2170</v>
      </c>
      <c r="B432" s="525"/>
      <c r="C432" s="526" t="s">
        <v>2171</v>
      </c>
      <c r="D432" s="526"/>
      <c r="E432" s="526"/>
      <c r="F432" s="526"/>
      <c r="G432" s="363" t="s">
        <v>14839</v>
      </c>
      <c r="H432" s="531">
        <v>779.24</v>
      </c>
      <c r="I432" s="528"/>
    </row>
    <row r="433" spans="1:9" ht="36.6" customHeight="1" x14ac:dyDescent="0.25">
      <c r="A433" s="525" t="s">
        <v>2172</v>
      </c>
      <c r="B433" s="525"/>
      <c r="C433" s="526" t="s">
        <v>2173</v>
      </c>
      <c r="D433" s="526"/>
      <c r="E433" s="526"/>
      <c r="F433" s="526"/>
      <c r="G433" s="363" t="s">
        <v>14839</v>
      </c>
      <c r="H433" s="531">
        <v>803.29</v>
      </c>
      <c r="I433" s="528"/>
    </row>
    <row r="434" spans="1:9" ht="36.6" customHeight="1" x14ac:dyDescent="0.25">
      <c r="A434" s="525" t="s">
        <v>2174</v>
      </c>
      <c r="B434" s="525"/>
      <c r="C434" s="526" t="s">
        <v>2175</v>
      </c>
      <c r="D434" s="526"/>
      <c r="E434" s="526"/>
      <c r="F434" s="526"/>
      <c r="G434" s="363" t="s">
        <v>14839</v>
      </c>
      <c r="H434" s="531">
        <v>845.34</v>
      </c>
      <c r="I434" s="528"/>
    </row>
    <row r="435" spans="1:9" ht="36.6" customHeight="1" x14ac:dyDescent="0.25">
      <c r="A435" s="525" t="s">
        <v>2176</v>
      </c>
      <c r="B435" s="525"/>
      <c r="C435" s="526" t="s">
        <v>2177</v>
      </c>
      <c r="D435" s="526"/>
      <c r="E435" s="526"/>
      <c r="F435" s="526"/>
      <c r="G435" s="363" t="s">
        <v>14839</v>
      </c>
      <c r="H435" s="531">
        <v>652.95000000000005</v>
      </c>
      <c r="I435" s="528"/>
    </row>
    <row r="436" spans="1:9" ht="36.6" customHeight="1" x14ac:dyDescent="0.25">
      <c r="A436" s="525" t="s">
        <v>2178</v>
      </c>
      <c r="B436" s="525"/>
      <c r="C436" s="526" t="s">
        <v>2179</v>
      </c>
      <c r="D436" s="526"/>
      <c r="E436" s="526"/>
      <c r="F436" s="526"/>
      <c r="G436" s="363" t="s">
        <v>14839</v>
      </c>
      <c r="H436" s="531">
        <v>675.07</v>
      </c>
      <c r="I436" s="528"/>
    </row>
    <row r="437" spans="1:9" ht="36.6" customHeight="1" x14ac:dyDescent="0.25">
      <c r="A437" s="525" t="s">
        <v>2180</v>
      </c>
      <c r="B437" s="525"/>
      <c r="C437" s="526" t="s">
        <v>2181</v>
      </c>
      <c r="D437" s="526"/>
      <c r="E437" s="526"/>
      <c r="F437" s="526"/>
      <c r="G437" s="363" t="s">
        <v>14839</v>
      </c>
      <c r="H437" s="531">
        <v>683.44</v>
      </c>
      <c r="I437" s="528"/>
    </row>
    <row r="438" spans="1:9" ht="36.6" customHeight="1" x14ac:dyDescent="0.25">
      <c r="A438" s="525" t="s">
        <v>2182</v>
      </c>
      <c r="B438" s="525"/>
      <c r="C438" s="526" t="s">
        <v>2183</v>
      </c>
      <c r="D438" s="526"/>
      <c r="E438" s="526"/>
      <c r="F438" s="526"/>
      <c r="G438" s="363" t="s">
        <v>14839</v>
      </c>
      <c r="H438" s="531">
        <v>700.64</v>
      </c>
      <c r="I438" s="528"/>
    </row>
    <row r="439" spans="1:9" ht="36.6" customHeight="1" x14ac:dyDescent="0.25">
      <c r="A439" s="525" t="s">
        <v>2184</v>
      </c>
      <c r="B439" s="525"/>
      <c r="C439" s="526" t="s">
        <v>2185</v>
      </c>
      <c r="D439" s="526"/>
      <c r="E439" s="526"/>
      <c r="F439" s="526"/>
      <c r="G439" s="363" t="s">
        <v>14839</v>
      </c>
      <c r="H439" s="531">
        <v>647.04</v>
      </c>
      <c r="I439" s="528"/>
    </row>
    <row r="440" spans="1:9" ht="12.2" customHeight="1" x14ac:dyDescent="0.25">
      <c r="A440" s="550">
        <v>8751</v>
      </c>
      <c r="B440" s="534"/>
      <c r="C440" s="535" t="s">
        <v>2187</v>
      </c>
      <c r="D440" s="535"/>
      <c r="E440" s="535"/>
      <c r="F440" s="535"/>
      <c r="G440" s="362"/>
      <c r="H440" s="536"/>
      <c r="I440" s="536"/>
    </row>
    <row r="441" spans="1:9" ht="48.75" customHeight="1" x14ac:dyDescent="0.25">
      <c r="A441" s="525" t="s">
        <v>415</v>
      </c>
      <c r="B441" s="525"/>
      <c r="C441" s="526" t="s">
        <v>2188</v>
      </c>
      <c r="D441" s="526"/>
      <c r="E441" s="526"/>
      <c r="F441" s="526"/>
      <c r="G441" s="363" t="s">
        <v>14947</v>
      </c>
      <c r="H441" s="527">
        <v>25.05</v>
      </c>
      <c r="I441" s="528"/>
    </row>
    <row r="442" spans="1:9" ht="48.75" customHeight="1" x14ac:dyDescent="0.25">
      <c r="A442" s="525" t="s">
        <v>416</v>
      </c>
      <c r="B442" s="525"/>
      <c r="C442" s="526" t="s">
        <v>2189</v>
      </c>
      <c r="D442" s="526"/>
      <c r="E442" s="526"/>
      <c r="F442" s="526"/>
      <c r="G442" s="363" t="s">
        <v>14947</v>
      </c>
      <c r="H442" s="527">
        <v>25.05</v>
      </c>
      <c r="I442" s="528"/>
    </row>
    <row r="443" spans="1:9" ht="12.2" customHeight="1" x14ac:dyDescent="0.25">
      <c r="A443" s="550">
        <v>8752</v>
      </c>
      <c r="B443" s="534"/>
      <c r="C443" s="535" t="s">
        <v>2190</v>
      </c>
      <c r="D443" s="535"/>
      <c r="E443" s="535"/>
      <c r="F443" s="535"/>
      <c r="G443" s="362"/>
      <c r="H443" s="536"/>
      <c r="I443" s="536"/>
    </row>
    <row r="444" spans="1:9" ht="24.4" customHeight="1" x14ac:dyDescent="0.25">
      <c r="A444" s="525" t="s">
        <v>2191</v>
      </c>
      <c r="B444" s="525"/>
      <c r="C444" s="526" t="s">
        <v>2192</v>
      </c>
      <c r="D444" s="526"/>
      <c r="E444" s="526"/>
      <c r="F444" s="526"/>
      <c r="G444" s="363" t="s">
        <v>14781</v>
      </c>
      <c r="H444" s="531">
        <v>140.09</v>
      </c>
      <c r="I444" s="528"/>
    </row>
    <row r="445" spans="1:9" ht="24.4" customHeight="1" x14ac:dyDescent="0.25">
      <c r="A445" s="525" t="s">
        <v>2193</v>
      </c>
      <c r="B445" s="525"/>
      <c r="C445" s="526" t="s">
        <v>2194</v>
      </c>
      <c r="D445" s="526"/>
      <c r="E445" s="526"/>
      <c r="F445" s="526"/>
      <c r="G445" s="363" t="s">
        <v>14781</v>
      </c>
      <c r="H445" s="531">
        <v>166.21</v>
      </c>
      <c r="I445" s="528"/>
    </row>
    <row r="446" spans="1:9" ht="24.4" customHeight="1" x14ac:dyDescent="0.25">
      <c r="A446" s="525" t="s">
        <v>2195</v>
      </c>
      <c r="B446" s="525"/>
      <c r="C446" s="526" t="s">
        <v>2196</v>
      </c>
      <c r="D446" s="526"/>
      <c r="E446" s="526"/>
      <c r="F446" s="526"/>
      <c r="G446" s="363" t="s">
        <v>14781</v>
      </c>
      <c r="H446" s="531">
        <v>171</v>
      </c>
      <c r="I446" s="528"/>
    </row>
    <row r="447" spans="1:9" ht="24.4" customHeight="1" x14ac:dyDescent="0.25">
      <c r="A447" s="525" t="s">
        <v>2197</v>
      </c>
      <c r="B447" s="525"/>
      <c r="C447" s="526" t="s">
        <v>2198</v>
      </c>
      <c r="D447" s="526"/>
      <c r="E447" s="526"/>
      <c r="F447" s="526"/>
      <c r="G447" s="363" t="s">
        <v>14781</v>
      </c>
      <c r="H447" s="531">
        <v>150.15</v>
      </c>
      <c r="I447" s="528"/>
    </row>
    <row r="448" spans="1:9" ht="24.4" customHeight="1" x14ac:dyDescent="0.25">
      <c r="A448" s="525" t="s">
        <v>2199</v>
      </c>
      <c r="B448" s="525"/>
      <c r="C448" s="526" t="s">
        <v>2200</v>
      </c>
      <c r="D448" s="526"/>
      <c r="E448" s="526"/>
      <c r="F448" s="526"/>
      <c r="G448" s="363" t="s">
        <v>14781</v>
      </c>
      <c r="H448" s="531">
        <v>166.34</v>
      </c>
      <c r="I448" s="528"/>
    </row>
    <row r="449" spans="1:9" ht="24.4" customHeight="1" x14ac:dyDescent="0.25">
      <c r="A449" s="525" t="s">
        <v>2201</v>
      </c>
      <c r="B449" s="525"/>
      <c r="C449" s="526" t="s">
        <v>2202</v>
      </c>
      <c r="D449" s="526"/>
      <c r="E449" s="526"/>
      <c r="F449" s="526"/>
      <c r="G449" s="363" t="s">
        <v>14781</v>
      </c>
      <c r="H449" s="531">
        <v>176.6</v>
      </c>
      <c r="I449" s="528"/>
    </row>
    <row r="450" spans="1:9" ht="24.4" customHeight="1" x14ac:dyDescent="0.25">
      <c r="A450" s="525" t="s">
        <v>2203</v>
      </c>
      <c r="B450" s="525"/>
      <c r="C450" s="526" t="s">
        <v>2204</v>
      </c>
      <c r="D450" s="526"/>
      <c r="E450" s="526"/>
      <c r="F450" s="526"/>
      <c r="G450" s="363" t="s">
        <v>14781</v>
      </c>
      <c r="H450" s="531">
        <v>167.71</v>
      </c>
      <c r="I450" s="528"/>
    </row>
    <row r="451" spans="1:9" ht="24.4" customHeight="1" x14ac:dyDescent="0.25">
      <c r="A451" s="525" t="s">
        <v>2205</v>
      </c>
      <c r="B451" s="525"/>
      <c r="C451" s="526" t="s">
        <v>2206</v>
      </c>
      <c r="D451" s="526"/>
      <c r="E451" s="526"/>
      <c r="F451" s="526"/>
      <c r="G451" s="363" t="s">
        <v>14781</v>
      </c>
      <c r="H451" s="531">
        <v>137.43</v>
      </c>
      <c r="I451" s="528"/>
    </row>
    <row r="452" spans="1:9" ht="24.4" customHeight="1" x14ac:dyDescent="0.25">
      <c r="A452" s="525" t="s">
        <v>2207</v>
      </c>
      <c r="B452" s="525"/>
      <c r="C452" s="526" t="s">
        <v>2208</v>
      </c>
      <c r="D452" s="526"/>
      <c r="E452" s="526"/>
      <c r="F452" s="526"/>
      <c r="G452" s="363" t="s">
        <v>14781</v>
      </c>
      <c r="H452" s="531">
        <v>158.49</v>
      </c>
      <c r="I452" s="528"/>
    </row>
    <row r="453" spans="1:9" ht="24.4" customHeight="1" x14ac:dyDescent="0.25">
      <c r="A453" s="525" t="s">
        <v>2209</v>
      </c>
      <c r="B453" s="525"/>
      <c r="C453" s="526" t="s">
        <v>2210</v>
      </c>
      <c r="D453" s="526"/>
      <c r="E453" s="526"/>
      <c r="F453" s="526"/>
      <c r="G453" s="363" t="s">
        <v>14781</v>
      </c>
      <c r="H453" s="531">
        <v>172.08</v>
      </c>
      <c r="I453" s="528"/>
    </row>
    <row r="454" spans="1:9" ht="24.4" customHeight="1" x14ac:dyDescent="0.25">
      <c r="A454" s="525" t="s">
        <v>2211</v>
      </c>
      <c r="B454" s="525"/>
      <c r="C454" s="526" t="s">
        <v>2212</v>
      </c>
      <c r="D454" s="526"/>
      <c r="E454" s="526"/>
      <c r="F454" s="526"/>
      <c r="G454" s="363" t="s">
        <v>14781</v>
      </c>
      <c r="H454" s="531">
        <v>156.18</v>
      </c>
      <c r="I454" s="528"/>
    </row>
    <row r="455" spans="1:9" ht="24.4" customHeight="1" x14ac:dyDescent="0.25">
      <c r="A455" s="525" t="s">
        <v>2213</v>
      </c>
      <c r="B455" s="525"/>
      <c r="C455" s="526" t="s">
        <v>2214</v>
      </c>
      <c r="D455" s="526"/>
      <c r="E455" s="526"/>
      <c r="F455" s="526"/>
      <c r="G455" s="363" t="s">
        <v>14781</v>
      </c>
      <c r="H455" s="531">
        <v>134.72</v>
      </c>
      <c r="I455" s="528"/>
    </row>
    <row r="456" spans="1:9" ht="24.4" customHeight="1" x14ac:dyDescent="0.25">
      <c r="A456" s="525" t="s">
        <v>2215</v>
      </c>
      <c r="B456" s="525"/>
      <c r="C456" s="526" t="s">
        <v>2216</v>
      </c>
      <c r="D456" s="526"/>
      <c r="E456" s="526"/>
      <c r="F456" s="526"/>
      <c r="G456" s="363" t="s">
        <v>14781</v>
      </c>
      <c r="H456" s="531">
        <v>156.36000000000001</v>
      </c>
      <c r="I456" s="528"/>
    </row>
    <row r="457" spans="1:9" ht="24.4" customHeight="1" x14ac:dyDescent="0.25">
      <c r="A457" s="525" t="s">
        <v>2217</v>
      </c>
      <c r="B457" s="525"/>
      <c r="C457" s="526" t="s">
        <v>2218</v>
      </c>
      <c r="D457" s="526"/>
      <c r="E457" s="526"/>
      <c r="F457" s="526"/>
      <c r="G457" s="363" t="s">
        <v>14781</v>
      </c>
      <c r="H457" s="531">
        <v>172.34</v>
      </c>
      <c r="I457" s="528"/>
    </row>
    <row r="458" spans="1:9" ht="24.4" customHeight="1" x14ac:dyDescent="0.25">
      <c r="A458" s="525" t="s">
        <v>2219</v>
      </c>
      <c r="B458" s="525"/>
      <c r="C458" s="526" t="s">
        <v>2220</v>
      </c>
      <c r="D458" s="526"/>
      <c r="E458" s="526"/>
      <c r="F458" s="526"/>
      <c r="G458" s="363" t="s">
        <v>14781</v>
      </c>
      <c r="H458" s="531">
        <v>142.22</v>
      </c>
      <c r="I458" s="528"/>
    </row>
    <row r="459" spans="1:9" ht="24.4" customHeight="1" x14ac:dyDescent="0.25">
      <c r="A459" s="525" t="s">
        <v>2221</v>
      </c>
      <c r="B459" s="525"/>
      <c r="C459" s="526" t="s">
        <v>2222</v>
      </c>
      <c r="D459" s="526"/>
      <c r="E459" s="526"/>
      <c r="F459" s="526"/>
      <c r="G459" s="363" t="s">
        <v>14781</v>
      </c>
      <c r="H459" s="531">
        <v>160.25</v>
      </c>
      <c r="I459" s="528"/>
    </row>
    <row r="460" spans="1:9" ht="24.4" customHeight="1" x14ac:dyDescent="0.25">
      <c r="A460" s="525" t="s">
        <v>2223</v>
      </c>
      <c r="B460" s="525"/>
      <c r="C460" s="526" t="s">
        <v>2224</v>
      </c>
      <c r="D460" s="526"/>
      <c r="E460" s="526"/>
      <c r="F460" s="526"/>
      <c r="G460" s="363" t="s">
        <v>14781</v>
      </c>
      <c r="H460" s="531">
        <v>177.02</v>
      </c>
      <c r="I460" s="528"/>
    </row>
    <row r="461" spans="1:9" ht="24.4" customHeight="1" x14ac:dyDescent="0.25">
      <c r="A461" s="525" t="s">
        <v>2225</v>
      </c>
      <c r="B461" s="525"/>
      <c r="C461" s="526" t="s">
        <v>2226</v>
      </c>
      <c r="D461" s="526"/>
      <c r="E461" s="526"/>
      <c r="F461" s="526"/>
      <c r="G461" s="363" t="s">
        <v>14781</v>
      </c>
      <c r="H461" s="531">
        <v>151.02000000000001</v>
      </c>
      <c r="I461" s="528"/>
    </row>
    <row r="462" spans="1:9" ht="24.4" customHeight="1" x14ac:dyDescent="0.25">
      <c r="A462" s="525" t="s">
        <v>2227</v>
      </c>
      <c r="B462" s="525"/>
      <c r="C462" s="526" t="s">
        <v>2228</v>
      </c>
      <c r="D462" s="526"/>
      <c r="E462" s="526"/>
      <c r="F462" s="526"/>
      <c r="G462" s="363" t="s">
        <v>14781</v>
      </c>
      <c r="H462" s="531">
        <v>169.75</v>
      </c>
      <c r="I462" s="528"/>
    </row>
    <row r="463" spans="1:9" ht="24.4" customHeight="1" x14ac:dyDescent="0.25">
      <c r="A463" s="525" t="s">
        <v>2229</v>
      </c>
      <c r="B463" s="525"/>
      <c r="C463" s="526" t="s">
        <v>2230</v>
      </c>
      <c r="D463" s="526"/>
      <c r="E463" s="526"/>
      <c r="F463" s="526"/>
      <c r="G463" s="363" t="s">
        <v>14781</v>
      </c>
      <c r="H463" s="531">
        <v>184.73</v>
      </c>
      <c r="I463" s="528"/>
    </row>
    <row r="464" spans="1:9" ht="12.2" customHeight="1" x14ac:dyDescent="0.25">
      <c r="A464" s="550">
        <v>8753</v>
      </c>
      <c r="B464" s="534"/>
      <c r="C464" s="535" t="s">
        <v>513</v>
      </c>
      <c r="D464" s="535"/>
      <c r="E464" s="535"/>
      <c r="F464" s="535"/>
      <c r="G464" s="362"/>
      <c r="H464" s="536"/>
      <c r="I464" s="536"/>
    </row>
    <row r="465" spans="1:9" ht="36.6" customHeight="1" x14ac:dyDescent="0.25">
      <c r="A465" s="525" t="s">
        <v>2231</v>
      </c>
      <c r="B465" s="525"/>
      <c r="C465" s="526" t="s">
        <v>2232</v>
      </c>
      <c r="D465" s="526"/>
      <c r="E465" s="526"/>
      <c r="F465" s="526"/>
      <c r="G465" s="363" t="s">
        <v>14920</v>
      </c>
      <c r="H465" s="527">
        <v>16.71</v>
      </c>
      <c r="I465" s="528"/>
    </row>
    <row r="466" spans="1:9" ht="36.6" customHeight="1" x14ac:dyDescent="0.25">
      <c r="A466" s="525" t="s">
        <v>2233</v>
      </c>
      <c r="B466" s="525"/>
      <c r="C466" s="526" t="s">
        <v>2234</v>
      </c>
      <c r="D466" s="526"/>
      <c r="E466" s="526"/>
      <c r="F466" s="526"/>
      <c r="G466" s="363" t="s">
        <v>14920</v>
      </c>
      <c r="H466" s="527">
        <v>17.27</v>
      </c>
      <c r="I466" s="528"/>
    </row>
    <row r="467" spans="1:9" ht="36.6" customHeight="1" x14ac:dyDescent="0.25">
      <c r="A467" s="525" t="s">
        <v>2235</v>
      </c>
      <c r="B467" s="525"/>
      <c r="C467" s="526" t="s">
        <v>2236</v>
      </c>
      <c r="D467" s="526"/>
      <c r="E467" s="526"/>
      <c r="F467" s="526"/>
      <c r="G467" s="363" t="s">
        <v>14920</v>
      </c>
      <c r="H467" s="527">
        <v>13.46</v>
      </c>
      <c r="I467" s="528"/>
    </row>
    <row r="468" spans="1:9" ht="36.6" customHeight="1" x14ac:dyDescent="0.25">
      <c r="A468" s="525" t="s">
        <v>2237</v>
      </c>
      <c r="B468" s="525"/>
      <c r="C468" s="526" t="s">
        <v>2238</v>
      </c>
      <c r="D468" s="526"/>
      <c r="E468" s="526"/>
      <c r="F468" s="526"/>
      <c r="G468" s="363" t="s">
        <v>14920</v>
      </c>
      <c r="H468" s="527">
        <v>14.16</v>
      </c>
      <c r="I468" s="528"/>
    </row>
    <row r="469" spans="1:9" ht="36.6" customHeight="1" x14ac:dyDescent="0.25">
      <c r="A469" s="525" t="s">
        <v>2239</v>
      </c>
      <c r="B469" s="525"/>
      <c r="C469" s="526" t="s">
        <v>2240</v>
      </c>
      <c r="D469" s="526"/>
      <c r="E469" s="526"/>
      <c r="F469" s="526"/>
      <c r="G469" s="363" t="s">
        <v>14920</v>
      </c>
      <c r="H469" s="527">
        <v>11.45</v>
      </c>
      <c r="I469" s="528"/>
    </row>
    <row r="470" spans="1:9" ht="12.2" customHeight="1" x14ac:dyDescent="0.25">
      <c r="A470" s="550">
        <v>8754</v>
      </c>
      <c r="B470" s="534"/>
      <c r="C470" s="535" t="s">
        <v>2241</v>
      </c>
      <c r="D470" s="535"/>
      <c r="E470" s="535"/>
      <c r="F470" s="535"/>
      <c r="G470" s="362"/>
      <c r="H470" s="536"/>
      <c r="I470" s="536"/>
    </row>
    <row r="471" spans="1:9" ht="24.4" customHeight="1" x14ac:dyDescent="0.25">
      <c r="A471" s="525" t="s">
        <v>2242</v>
      </c>
      <c r="B471" s="525"/>
      <c r="C471" s="526" t="s">
        <v>2243</v>
      </c>
      <c r="D471" s="526"/>
      <c r="E471" s="526"/>
      <c r="F471" s="526"/>
      <c r="G471" s="363" t="s">
        <v>14781</v>
      </c>
      <c r="H471" s="527">
        <v>15.3</v>
      </c>
      <c r="I471" s="528"/>
    </row>
    <row r="472" spans="1:9" ht="12.2" customHeight="1" x14ac:dyDescent="0.25">
      <c r="A472" s="550">
        <v>8755</v>
      </c>
      <c r="B472" s="534"/>
      <c r="C472" s="535" t="s">
        <v>2244</v>
      </c>
      <c r="D472" s="535"/>
      <c r="E472" s="535"/>
      <c r="F472" s="535"/>
      <c r="G472" s="362"/>
      <c r="H472" s="536"/>
      <c r="I472" s="536"/>
    </row>
    <row r="473" spans="1:9" ht="24.4" customHeight="1" x14ac:dyDescent="0.25">
      <c r="A473" s="525" t="s">
        <v>2245</v>
      </c>
      <c r="B473" s="525"/>
      <c r="C473" s="526" t="s">
        <v>14948</v>
      </c>
      <c r="D473" s="526"/>
      <c r="E473" s="526"/>
      <c r="F473" s="526"/>
      <c r="G473" s="363" t="s">
        <v>14839</v>
      </c>
      <c r="H473" s="538">
        <v>2814.04</v>
      </c>
      <c r="I473" s="528"/>
    </row>
    <row r="474" spans="1:9" ht="24.4" customHeight="1" x14ac:dyDescent="0.25">
      <c r="A474" s="525" t="s">
        <v>2246</v>
      </c>
      <c r="B474" s="525"/>
      <c r="C474" s="526" t="s">
        <v>14949</v>
      </c>
      <c r="D474" s="526"/>
      <c r="E474" s="526"/>
      <c r="F474" s="526"/>
      <c r="G474" s="363" t="s">
        <v>14839</v>
      </c>
      <c r="H474" s="531">
        <v>550.58000000000004</v>
      </c>
      <c r="I474" s="528"/>
    </row>
    <row r="475" spans="1:9" ht="36.6" customHeight="1" x14ac:dyDescent="0.25">
      <c r="A475" s="525" t="s">
        <v>2247</v>
      </c>
      <c r="B475" s="525"/>
      <c r="C475" s="526" t="s">
        <v>14950</v>
      </c>
      <c r="D475" s="526"/>
      <c r="E475" s="526"/>
      <c r="F475" s="526"/>
      <c r="G475" s="363" t="s">
        <v>14839</v>
      </c>
      <c r="H475" s="531">
        <v>821.88</v>
      </c>
      <c r="I475" s="528"/>
    </row>
    <row r="476" spans="1:9" ht="12.2" customHeight="1" x14ac:dyDescent="0.25">
      <c r="A476" s="550">
        <v>8756</v>
      </c>
      <c r="B476" s="534"/>
      <c r="C476" s="535" t="s">
        <v>2248</v>
      </c>
      <c r="D476" s="535"/>
      <c r="E476" s="535"/>
      <c r="F476" s="535"/>
      <c r="G476" s="362"/>
      <c r="H476" s="536"/>
      <c r="I476" s="536"/>
    </row>
    <row r="477" spans="1:9" ht="24.4" customHeight="1" x14ac:dyDescent="0.25">
      <c r="A477" s="525" t="s">
        <v>2249</v>
      </c>
      <c r="B477" s="525"/>
      <c r="C477" s="526" t="s">
        <v>14951</v>
      </c>
      <c r="D477" s="526"/>
      <c r="E477" s="526"/>
      <c r="F477" s="526"/>
      <c r="G477" s="363" t="s">
        <v>14952</v>
      </c>
      <c r="H477" s="531">
        <v>358.83</v>
      </c>
      <c r="I477" s="528"/>
    </row>
    <row r="478" spans="1:9" ht="24.4" customHeight="1" x14ac:dyDescent="0.25">
      <c r="A478" s="525" t="s">
        <v>2250</v>
      </c>
      <c r="B478" s="525"/>
      <c r="C478" s="526" t="s">
        <v>2251</v>
      </c>
      <c r="D478" s="526"/>
      <c r="E478" s="526"/>
      <c r="F478" s="526"/>
      <c r="G478" s="363" t="s">
        <v>14781</v>
      </c>
      <c r="H478" s="531">
        <v>180.2</v>
      </c>
      <c r="I478" s="528"/>
    </row>
    <row r="479" spans="1:9" ht="24.4" customHeight="1" x14ac:dyDescent="0.25">
      <c r="A479" s="525" t="s">
        <v>2252</v>
      </c>
      <c r="B479" s="525"/>
      <c r="C479" s="526" t="s">
        <v>2253</v>
      </c>
      <c r="D479" s="526"/>
      <c r="E479" s="526"/>
      <c r="F479" s="526"/>
      <c r="G479" s="363" t="s">
        <v>14794</v>
      </c>
      <c r="H479" s="532">
        <v>7.42</v>
      </c>
      <c r="I479" s="528"/>
    </row>
    <row r="480" spans="1:9" ht="24.4" customHeight="1" x14ac:dyDescent="0.25">
      <c r="A480" s="525" t="s">
        <v>2254</v>
      </c>
      <c r="B480" s="525"/>
      <c r="C480" s="526" t="s">
        <v>2255</v>
      </c>
      <c r="D480" s="526"/>
      <c r="E480" s="526"/>
      <c r="F480" s="526"/>
      <c r="G480" s="363" t="s">
        <v>14794</v>
      </c>
      <c r="H480" s="532">
        <v>4.99</v>
      </c>
      <c r="I480" s="528"/>
    </row>
    <row r="481" spans="1:9" ht="24.4" customHeight="1" x14ac:dyDescent="0.25">
      <c r="A481" s="525" t="s">
        <v>2256</v>
      </c>
      <c r="B481" s="525"/>
      <c r="C481" s="526" t="s">
        <v>2257</v>
      </c>
      <c r="D481" s="526"/>
      <c r="E481" s="526"/>
      <c r="F481" s="526"/>
      <c r="G481" s="363" t="s">
        <v>355</v>
      </c>
      <c r="H481" s="527">
        <v>11.6</v>
      </c>
      <c r="I481" s="528"/>
    </row>
    <row r="482" spans="1:9" ht="24.4" customHeight="1" x14ac:dyDescent="0.25">
      <c r="A482" s="525" t="s">
        <v>2258</v>
      </c>
      <c r="B482" s="525"/>
      <c r="C482" s="526" t="s">
        <v>2259</v>
      </c>
      <c r="D482" s="526"/>
      <c r="E482" s="526"/>
      <c r="F482" s="526"/>
      <c r="G482" s="363" t="s">
        <v>14947</v>
      </c>
      <c r="H482" s="527">
        <v>16.43</v>
      </c>
      <c r="I482" s="528"/>
    </row>
    <row r="483" spans="1:9" ht="36.6" customHeight="1" x14ac:dyDescent="0.25">
      <c r="A483" s="525" t="s">
        <v>3414</v>
      </c>
      <c r="B483" s="525"/>
      <c r="C483" s="526" t="s">
        <v>3415</v>
      </c>
      <c r="D483" s="526"/>
      <c r="E483" s="526"/>
      <c r="F483" s="526"/>
      <c r="G483" s="363" t="s">
        <v>14781</v>
      </c>
      <c r="H483" s="527">
        <v>38.299999999999997</v>
      </c>
      <c r="I483" s="528"/>
    </row>
    <row r="484" spans="1:9" ht="36.6" customHeight="1" x14ac:dyDescent="0.25">
      <c r="A484" s="525" t="s">
        <v>3416</v>
      </c>
      <c r="B484" s="525"/>
      <c r="C484" s="526" t="s">
        <v>3417</v>
      </c>
      <c r="D484" s="526"/>
      <c r="E484" s="526"/>
      <c r="F484" s="526"/>
      <c r="G484" s="363" t="s">
        <v>14781</v>
      </c>
      <c r="H484" s="527">
        <v>40.46</v>
      </c>
      <c r="I484" s="528"/>
    </row>
    <row r="485" spans="1:9" ht="12.2" customHeight="1" x14ac:dyDescent="0.25">
      <c r="A485" s="550">
        <v>8669</v>
      </c>
      <c r="B485" s="534"/>
      <c r="C485" s="535" t="s">
        <v>2260</v>
      </c>
      <c r="D485" s="535"/>
      <c r="E485" s="535"/>
      <c r="F485" s="535"/>
      <c r="G485" s="362"/>
      <c r="H485" s="536"/>
      <c r="I485" s="536"/>
    </row>
    <row r="486" spans="1:9" ht="12.2" customHeight="1" x14ac:dyDescent="0.25">
      <c r="A486" s="550">
        <v>8757</v>
      </c>
      <c r="B486" s="534"/>
      <c r="C486" s="535" t="s">
        <v>2262</v>
      </c>
      <c r="D486" s="535"/>
      <c r="E486" s="535"/>
      <c r="F486" s="535"/>
      <c r="G486" s="362"/>
      <c r="H486" s="536"/>
      <c r="I486" s="536"/>
    </row>
    <row r="487" spans="1:9" ht="36.6" customHeight="1" x14ac:dyDescent="0.25">
      <c r="A487" s="525" t="s">
        <v>2263</v>
      </c>
      <c r="B487" s="525"/>
      <c r="C487" s="526" t="s">
        <v>2264</v>
      </c>
      <c r="D487" s="526"/>
      <c r="E487" s="526"/>
      <c r="F487" s="526"/>
      <c r="G487" s="363" t="s">
        <v>14781</v>
      </c>
      <c r="H487" s="531">
        <v>131.82</v>
      </c>
      <c r="I487" s="528"/>
    </row>
    <row r="488" spans="1:9" ht="36.6" customHeight="1" x14ac:dyDescent="0.25">
      <c r="A488" s="525" t="s">
        <v>2265</v>
      </c>
      <c r="B488" s="525"/>
      <c r="C488" s="526" t="s">
        <v>2266</v>
      </c>
      <c r="D488" s="526"/>
      <c r="E488" s="526"/>
      <c r="F488" s="526"/>
      <c r="G488" s="363" t="s">
        <v>14781</v>
      </c>
      <c r="H488" s="531">
        <v>247.99</v>
      </c>
      <c r="I488" s="528"/>
    </row>
    <row r="489" spans="1:9" ht="36.6" customHeight="1" x14ac:dyDescent="0.25">
      <c r="A489" s="525" t="s">
        <v>2267</v>
      </c>
      <c r="B489" s="525"/>
      <c r="C489" s="526" t="s">
        <v>2268</v>
      </c>
      <c r="D489" s="526"/>
      <c r="E489" s="526"/>
      <c r="F489" s="526"/>
      <c r="G489" s="363" t="s">
        <v>14781</v>
      </c>
      <c r="H489" s="527">
        <v>77.94</v>
      </c>
      <c r="I489" s="528"/>
    </row>
    <row r="490" spans="1:9" ht="12.2" customHeight="1" x14ac:dyDescent="0.25">
      <c r="A490" s="550">
        <v>8758</v>
      </c>
      <c r="B490" s="534"/>
      <c r="C490" s="535" t="s">
        <v>2270</v>
      </c>
      <c r="D490" s="535"/>
      <c r="E490" s="535"/>
      <c r="F490" s="535"/>
      <c r="G490" s="362"/>
      <c r="H490" s="536"/>
      <c r="I490" s="536"/>
    </row>
    <row r="491" spans="1:9" ht="36.6" customHeight="1" x14ac:dyDescent="0.25">
      <c r="A491" s="525" t="s">
        <v>2271</v>
      </c>
      <c r="B491" s="525"/>
      <c r="C491" s="526" t="s">
        <v>2272</v>
      </c>
      <c r="D491" s="526"/>
      <c r="E491" s="526"/>
      <c r="F491" s="526"/>
      <c r="G491" s="363" t="s">
        <v>14781</v>
      </c>
      <c r="H491" s="527">
        <v>90.75</v>
      </c>
      <c r="I491" s="528"/>
    </row>
    <row r="492" spans="1:9" ht="36.6" customHeight="1" x14ac:dyDescent="0.25">
      <c r="A492" s="525" t="s">
        <v>2273</v>
      </c>
      <c r="B492" s="525"/>
      <c r="C492" s="526" t="s">
        <v>2274</v>
      </c>
      <c r="D492" s="526"/>
      <c r="E492" s="526"/>
      <c r="F492" s="526"/>
      <c r="G492" s="363" t="s">
        <v>14781</v>
      </c>
      <c r="H492" s="527">
        <v>87.99</v>
      </c>
      <c r="I492" s="528"/>
    </row>
    <row r="493" spans="1:9" ht="36.6" customHeight="1" x14ac:dyDescent="0.25">
      <c r="A493" s="525" t="s">
        <v>2275</v>
      </c>
      <c r="B493" s="525"/>
      <c r="C493" s="526" t="s">
        <v>2276</v>
      </c>
      <c r="D493" s="526"/>
      <c r="E493" s="526"/>
      <c r="F493" s="526"/>
      <c r="G493" s="363" t="s">
        <v>14781</v>
      </c>
      <c r="H493" s="531">
        <v>161.99</v>
      </c>
      <c r="I493" s="528"/>
    </row>
    <row r="494" spans="1:9" ht="36.6" customHeight="1" x14ac:dyDescent="0.25">
      <c r="A494" s="525" t="s">
        <v>2277</v>
      </c>
      <c r="B494" s="525"/>
      <c r="C494" s="526" t="s">
        <v>2278</v>
      </c>
      <c r="D494" s="526"/>
      <c r="E494" s="526"/>
      <c r="F494" s="526"/>
      <c r="G494" s="363" t="s">
        <v>14781</v>
      </c>
      <c r="H494" s="531">
        <v>156.87</v>
      </c>
      <c r="I494" s="528"/>
    </row>
    <row r="495" spans="1:9" ht="36.6" customHeight="1" x14ac:dyDescent="0.25">
      <c r="A495" s="525" t="s">
        <v>2279</v>
      </c>
      <c r="B495" s="525"/>
      <c r="C495" s="526" t="s">
        <v>2280</v>
      </c>
      <c r="D495" s="526"/>
      <c r="E495" s="526"/>
      <c r="F495" s="526"/>
      <c r="G495" s="363" t="s">
        <v>14781</v>
      </c>
      <c r="H495" s="527">
        <v>64.88</v>
      </c>
      <c r="I495" s="528"/>
    </row>
    <row r="496" spans="1:9" ht="12.2" customHeight="1" x14ac:dyDescent="0.25">
      <c r="A496" s="550">
        <v>8759</v>
      </c>
      <c r="B496" s="534"/>
      <c r="C496" s="535" t="s">
        <v>2281</v>
      </c>
      <c r="D496" s="535"/>
      <c r="E496" s="535"/>
      <c r="F496" s="535"/>
      <c r="G496" s="362"/>
      <c r="H496" s="536"/>
      <c r="I496" s="536"/>
    </row>
    <row r="497" spans="1:9" ht="36.6" customHeight="1" x14ac:dyDescent="0.25">
      <c r="A497" s="525" t="s">
        <v>2282</v>
      </c>
      <c r="B497" s="525"/>
      <c r="C497" s="526" t="s">
        <v>2283</v>
      </c>
      <c r="D497" s="526"/>
      <c r="E497" s="526"/>
      <c r="F497" s="526"/>
      <c r="G497" s="363" t="s">
        <v>14781</v>
      </c>
      <c r="H497" s="527">
        <v>65.3</v>
      </c>
      <c r="I497" s="528"/>
    </row>
    <row r="498" spans="1:9" ht="36.6" customHeight="1" x14ac:dyDescent="0.25">
      <c r="A498" s="525" t="s">
        <v>406</v>
      </c>
      <c r="B498" s="525"/>
      <c r="C498" s="526" t="s">
        <v>2284</v>
      </c>
      <c r="D498" s="526"/>
      <c r="E498" s="526"/>
      <c r="F498" s="526"/>
      <c r="G498" s="363" t="s">
        <v>14781</v>
      </c>
      <c r="H498" s="527">
        <v>79.5</v>
      </c>
      <c r="I498" s="528"/>
    </row>
    <row r="499" spans="1:9" ht="36.6" customHeight="1" x14ac:dyDescent="0.25">
      <c r="A499" s="525" t="s">
        <v>405</v>
      </c>
      <c r="B499" s="525"/>
      <c r="C499" s="526" t="s">
        <v>2285</v>
      </c>
      <c r="D499" s="526"/>
      <c r="E499" s="526"/>
      <c r="F499" s="526"/>
      <c r="G499" s="363" t="s">
        <v>14781</v>
      </c>
      <c r="H499" s="527">
        <v>46.44</v>
      </c>
      <c r="I499" s="528"/>
    </row>
    <row r="500" spans="1:9" ht="12.2" customHeight="1" x14ac:dyDescent="0.25">
      <c r="A500" s="550">
        <v>8760</v>
      </c>
      <c r="B500" s="534"/>
      <c r="C500" s="535" t="s">
        <v>2286</v>
      </c>
      <c r="D500" s="535"/>
      <c r="E500" s="535"/>
      <c r="F500" s="535"/>
      <c r="G500" s="362"/>
      <c r="H500" s="536"/>
      <c r="I500" s="536"/>
    </row>
    <row r="501" spans="1:9" ht="36.6" customHeight="1" x14ac:dyDescent="0.25">
      <c r="A501" s="525" t="s">
        <v>2287</v>
      </c>
      <c r="B501" s="525"/>
      <c r="C501" s="526" t="s">
        <v>2288</v>
      </c>
      <c r="D501" s="526"/>
      <c r="E501" s="526"/>
      <c r="F501" s="526"/>
      <c r="G501" s="363" t="s">
        <v>14781</v>
      </c>
      <c r="H501" s="527">
        <v>67.010000000000005</v>
      </c>
      <c r="I501" s="528"/>
    </row>
    <row r="502" spans="1:9" ht="36.6" customHeight="1" x14ac:dyDescent="0.25">
      <c r="A502" s="525" t="s">
        <v>2289</v>
      </c>
      <c r="B502" s="525"/>
      <c r="C502" s="526" t="s">
        <v>2290</v>
      </c>
      <c r="D502" s="526"/>
      <c r="E502" s="526"/>
      <c r="F502" s="526"/>
      <c r="G502" s="363" t="s">
        <v>14781</v>
      </c>
      <c r="H502" s="527">
        <v>62.47</v>
      </c>
      <c r="I502" s="528"/>
    </row>
    <row r="503" spans="1:9" ht="36.6" customHeight="1" x14ac:dyDescent="0.25">
      <c r="A503" s="525" t="s">
        <v>2291</v>
      </c>
      <c r="B503" s="525"/>
      <c r="C503" s="526" t="s">
        <v>2292</v>
      </c>
      <c r="D503" s="526"/>
      <c r="E503" s="526"/>
      <c r="F503" s="526"/>
      <c r="G503" s="363" t="s">
        <v>14781</v>
      </c>
      <c r="H503" s="527">
        <v>81.349999999999994</v>
      </c>
      <c r="I503" s="528"/>
    </row>
    <row r="504" spans="1:9" ht="36.6" customHeight="1" x14ac:dyDescent="0.25">
      <c r="A504" s="525" t="s">
        <v>407</v>
      </c>
      <c r="B504" s="525"/>
      <c r="C504" s="526" t="s">
        <v>2293</v>
      </c>
      <c r="D504" s="526"/>
      <c r="E504" s="526"/>
      <c r="F504" s="526"/>
      <c r="G504" s="363" t="s">
        <v>14781</v>
      </c>
      <c r="H504" s="527">
        <v>97.02</v>
      </c>
      <c r="I504" s="528"/>
    </row>
    <row r="505" spans="1:9" ht="36.6" customHeight="1" x14ac:dyDescent="0.25">
      <c r="A505" s="525" t="s">
        <v>2294</v>
      </c>
      <c r="B505" s="525"/>
      <c r="C505" s="526" t="s">
        <v>2295</v>
      </c>
      <c r="D505" s="526"/>
      <c r="E505" s="526"/>
      <c r="F505" s="526"/>
      <c r="G505" s="363" t="s">
        <v>14781</v>
      </c>
      <c r="H505" s="527">
        <v>54.27</v>
      </c>
      <c r="I505" s="528"/>
    </row>
    <row r="506" spans="1:9" ht="36.6" customHeight="1" x14ac:dyDescent="0.25">
      <c r="A506" s="525" t="s">
        <v>2296</v>
      </c>
      <c r="B506" s="525"/>
      <c r="C506" s="526" t="s">
        <v>2297</v>
      </c>
      <c r="D506" s="526"/>
      <c r="E506" s="526"/>
      <c r="F506" s="526"/>
      <c r="G506" s="363" t="s">
        <v>14781</v>
      </c>
      <c r="H506" s="527">
        <v>61.72</v>
      </c>
      <c r="I506" s="528"/>
    </row>
    <row r="507" spans="1:9" ht="12.2" customHeight="1" x14ac:dyDescent="0.25">
      <c r="A507" s="550">
        <v>8761</v>
      </c>
      <c r="B507" s="534"/>
      <c r="C507" s="535" t="s">
        <v>2298</v>
      </c>
      <c r="D507" s="535"/>
      <c r="E507" s="535"/>
      <c r="F507" s="535"/>
      <c r="G507" s="362"/>
      <c r="H507" s="536"/>
      <c r="I507" s="536"/>
    </row>
    <row r="508" spans="1:9" ht="36.6" customHeight="1" x14ac:dyDescent="0.25">
      <c r="A508" s="525" t="s">
        <v>2299</v>
      </c>
      <c r="B508" s="525"/>
      <c r="C508" s="526" t="s">
        <v>2300</v>
      </c>
      <c r="D508" s="526"/>
      <c r="E508" s="526"/>
      <c r="F508" s="526"/>
      <c r="G508" s="363" t="s">
        <v>14781</v>
      </c>
      <c r="H508" s="527">
        <v>58.5</v>
      </c>
      <c r="I508" s="528"/>
    </row>
    <row r="509" spans="1:9" ht="36.6" customHeight="1" x14ac:dyDescent="0.25">
      <c r="A509" s="525" t="s">
        <v>2301</v>
      </c>
      <c r="B509" s="525"/>
      <c r="C509" s="526" t="s">
        <v>2302</v>
      </c>
      <c r="D509" s="526"/>
      <c r="E509" s="526"/>
      <c r="F509" s="526"/>
      <c r="G509" s="363" t="s">
        <v>14781</v>
      </c>
      <c r="H509" s="527">
        <v>72.34</v>
      </c>
      <c r="I509" s="528"/>
    </row>
    <row r="510" spans="1:9" ht="36.6" customHeight="1" x14ac:dyDescent="0.25">
      <c r="A510" s="525" t="s">
        <v>2303</v>
      </c>
      <c r="B510" s="525"/>
      <c r="C510" s="526" t="s">
        <v>2304</v>
      </c>
      <c r="D510" s="526"/>
      <c r="E510" s="526"/>
      <c r="F510" s="526"/>
      <c r="G510" s="363" t="s">
        <v>14781</v>
      </c>
      <c r="H510" s="527">
        <v>67.44</v>
      </c>
      <c r="I510" s="528"/>
    </row>
    <row r="511" spans="1:9" ht="36.6" customHeight="1" x14ac:dyDescent="0.25">
      <c r="A511" s="525" t="s">
        <v>2305</v>
      </c>
      <c r="B511" s="525"/>
      <c r="C511" s="526" t="s">
        <v>2306</v>
      </c>
      <c r="D511" s="526"/>
      <c r="E511" s="526"/>
      <c r="F511" s="526"/>
      <c r="G511" s="363" t="s">
        <v>14781</v>
      </c>
      <c r="H511" s="527">
        <v>84.86</v>
      </c>
      <c r="I511" s="528"/>
    </row>
    <row r="512" spans="1:9" ht="36.6" customHeight="1" x14ac:dyDescent="0.25">
      <c r="A512" s="525" t="s">
        <v>2307</v>
      </c>
      <c r="B512" s="525"/>
      <c r="C512" s="526" t="s">
        <v>2308</v>
      </c>
      <c r="D512" s="526"/>
      <c r="E512" s="526"/>
      <c r="F512" s="526"/>
      <c r="G512" s="363" t="s">
        <v>14781</v>
      </c>
      <c r="H512" s="527">
        <v>47.36</v>
      </c>
      <c r="I512" s="528"/>
    </row>
    <row r="513" spans="1:9" ht="36.6" customHeight="1" x14ac:dyDescent="0.25">
      <c r="A513" s="525" t="s">
        <v>2309</v>
      </c>
      <c r="B513" s="525"/>
      <c r="C513" s="526" t="s">
        <v>2310</v>
      </c>
      <c r="D513" s="526"/>
      <c r="E513" s="526"/>
      <c r="F513" s="526"/>
      <c r="G513" s="363" t="s">
        <v>14781</v>
      </c>
      <c r="H513" s="527">
        <v>55.89</v>
      </c>
      <c r="I513" s="528"/>
    </row>
    <row r="514" spans="1:9" ht="48.75" customHeight="1" x14ac:dyDescent="0.25">
      <c r="A514" s="525" t="s">
        <v>2311</v>
      </c>
      <c r="B514" s="525"/>
      <c r="C514" s="526" t="s">
        <v>2312</v>
      </c>
      <c r="D514" s="526"/>
      <c r="E514" s="526"/>
      <c r="F514" s="526"/>
      <c r="G514" s="363" t="s">
        <v>14794</v>
      </c>
      <c r="H514" s="527">
        <v>20.149999999999999</v>
      </c>
      <c r="I514" s="528"/>
    </row>
    <row r="515" spans="1:9" ht="48.75" customHeight="1" x14ac:dyDescent="0.25">
      <c r="A515" s="525" t="s">
        <v>2313</v>
      </c>
      <c r="B515" s="525"/>
      <c r="C515" s="526" t="s">
        <v>2314</v>
      </c>
      <c r="D515" s="526"/>
      <c r="E515" s="526"/>
      <c r="F515" s="526"/>
      <c r="G515" s="363" t="s">
        <v>14794</v>
      </c>
      <c r="H515" s="527">
        <v>17.25</v>
      </c>
      <c r="I515" s="528"/>
    </row>
    <row r="516" spans="1:9" ht="48.75" customHeight="1" x14ac:dyDescent="0.25">
      <c r="A516" s="525" t="s">
        <v>2315</v>
      </c>
      <c r="B516" s="525"/>
      <c r="C516" s="526" t="s">
        <v>2316</v>
      </c>
      <c r="D516" s="526"/>
      <c r="E516" s="526"/>
      <c r="F516" s="526"/>
      <c r="G516" s="363" t="s">
        <v>14794</v>
      </c>
      <c r="H516" s="527">
        <v>18.03</v>
      </c>
      <c r="I516" s="528"/>
    </row>
    <row r="517" spans="1:9" ht="48.75" customHeight="1" x14ac:dyDescent="0.25">
      <c r="A517" s="525" t="s">
        <v>2317</v>
      </c>
      <c r="B517" s="525"/>
      <c r="C517" s="526" t="s">
        <v>2318</v>
      </c>
      <c r="D517" s="526"/>
      <c r="E517" s="526"/>
      <c r="F517" s="526"/>
      <c r="G517" s="363" t="s">
        <v>14794</v>
      </c>
      <c r="H517" s="527">
        <v>24.26</v>
      </c>
      <c r="I517" s="528"/>
    </row>
    <row r="518" spans="1:9" ht="48.75" customHeight="1" x14ac:dyDescent="0.25">
      <c r="A518" s="525" t="s">
        <v>2319</v>
      </c>
      <c r="B518" s="525"/>
      <c r="C518" s="526" t="s">
        <v>2320</v>
      </c>
      <c r="D518" s="526"/>
      <c r="E518" s="526"/>
      <c r="F518" s="526"/>
      <c r="G518" s="363" t="s">
        <v>14794</v>
      </c>
      <c r="H518" s="527">
        <v>26.09</v>
      </c>
      <c r="I518" s="528"/>
    </row>
    <row r="519" spans="1:9" ht="48.75" customHeight="1" x14ac:dyDescent="0.25">
      <c r="A519" s="525" t="s">
        <v>2321</v>
      </c>
      <c r="B519" s="525"/>
      <c r="C519" s="526" t="s">
        <v>2322</v>
      </c>
      <c r="D519" s="526"/>
      <c r="E519" s="526"/>
      <c r="F519" s="526"/>
      <c r="G519" s="363" t="s">
        <v>14794</v>
      </c>
      <c r="H519" s="527">
        <v>20.62</v>
      </c>
      <c r="I519" s="528"/>
    </row>
    <row r="520" spans="1:9" ht="48.75" customHeight="1" x14ac:dyDescent="0.25">
      <c r="A520" s="525" t="s">
        <v>2323</v>
      </c>
      <c r="B520" s="525"/>
      <c r="C520" s="526" t="s">
        <v>2324</v>
      </c>
      <c r="D520" s="526"/>
      <c r="E520" s="526"/>
      <c r="F520" s="526"/>
      <c r="G520" s="363" t="s">
        <v>14794</v>
      </c>
      <c r="H520" s="527">
        <v>15.69</v>
      </c>
      <c r="I520" s="528"/>
    </row>
    <row r="521" spans="1:9" ht="48.75" customHeight="1" x14ac:dyDescent="0.25">
      <c r="A521" s="525" t="s">
        <v>2325</v>
      </c>
      <c r="B521" s="525"/>
      <c r="C521" s="526" t="s">
        <v>2326</v>
      </c>
      <c r="D521" s="526"/>
      <c r="E521" s="526"/>
      <c r="F521" s="526"/>
      <c r="G521" s="363" t="s">
        <v>14794</v>
      </c>
      <c r="H521" s="527">
        <v>15.07</v>
      </c>
      <c r="I521" s="528"/>
    </row>
    <row r="522" spans="1:9" ht="12.2" customHeight="1" x14ac:dyDescent="0.25">
      <c r="A522" s="550">
        <v>8762</v>
      </c>
      <c r="B522" s="534"/>
      <c r="C522" s="535" t="s">
        <v>2327</v>
      </c>
      <c r="D522" s="535"/>
      <c r="E522" s="535"/>
      <c r="F522" s="535"/>
      <c r="G522" s="362"/>
      <c r="H522" s="536"/>
      <c r="I522" s="536"/>
    </row>
    <row r="523" spans="1:9" ht="36.6" customHeight="1" x14ac:dyDescent="0.25">
      <c r="A523" s="525" t="s">
        <v>2328</v>
      </c>
      <c r="B523" s="525"/>
      <c r="C523" s="526" t="s">
        <v>2329</v>
      </c>
      <c r="D523" s="526"/>
      <c r="E523" s="526"/>
      <c r="F523" s="526"/>
      <c r="G523" s="363" t="s">
        <v>14781</v>
      </c>
      <c r="H523" s="527">
        <v>77.349999999999994</v>
      </c>
      <c r="I523" s="528"/>
    </row>
    <row r="524" spans="1:9" ht="36.6" customHeight="1" x14ac:dyDescent="0.25">
      <c r="A524" s="525" t="s">
        <v>2330</v>
      </c>
      <c r="B524" s="525"/>
      <c r="C524" s="526" t="s">
        <v>2331</v>
      </c>
      <c r="D524" s="526"/>
      <c r="E524" s="526"/>
      <c r="F524" s="526"/>
      <c r="G524" s="363" t="s">
        <v>14781</v>
      </c>
      <c r="H524" s="531">
        <v>121.5</v>
      </c>
      <c r="I524" s="528"/>
    </row>
    <row r="525" spans="1:9" ht="36.6" customHeight="1" x14ac:dyDescent="0.25">
      <c r="A525" s="525" t="s">
        <v>2332</v>
      </c>
      <c r="B525" s="525"/>
      <c r="C525" s="526" t="s">
        <v>2333</v>
      </c>
      <c r="D525" s="526"/>
      <c r="E525" s="526"/>
      <c r="F525" s="526"/>
      <c r="G525" s="363" t="s">
        <v>14781</v>
      </c>
      <c r="H525" s="531">
        <v>156.25</v>
      </c>
      <c r="I525" s="528"/>
    </row>
    <row r="526" spans="1:9" ht="12.2" customHeight="1" x14ac:dyDescent="0.25">
      <c r="A526" s="550">
        <v>8763</v>
      </c>
      <c r="B526" s="534"/>
      <c r="C526" s="535" t="s">
        <v>2335</v>
      </c>
      <c r="D526" s="535"/>
      <c r="E526" s="535"/>
      <c r="F526" s="535"/>
      <c r="G526" s="362"/>
      <c r="H526" s="536"/>
      <c r="I526" s="536"/>
    </row>
    <row r="527" spans="1:9" ht="48.75" customHeight="1" x14ac:dyDescent="0.25">
      <c r="A527" s="525" t="s">
        <v>2336</v>
      </c>
      <c r="B527" s="525"/>
      <c r="C527" s="526" t="s">
        <v>2337</v>
      </c>
      <c r="D527" s="526"/>
      <c r="E527" s="526"/>
      <c r="F527" s="526"/>
      <c r="G527" s="363" t="s">
        <v>14781</v>
      </c>
      <c r="H527" s="531">
        <v>212.22</v>
      </c>
      <c r="I527" s="528"/>
    </row>
    <row r="528" spans="1:9" ht="48.75" customHeight="1" x14ac:dyDescent="0.25">
      <c r="A528" s="525" t="s">
        <v>2338</v>
      </c>
      <c r="B528" s="525"/>
      <c r="C528" s="526" t="s">
        <v>2339</v>
      </c>
      <c r="D528" s="526"/>
      <c r="E528" s="526"/>
      <c r="F528" s="526"/>
      <c r="G528" s="363" t="s">
        <v>14781</v>
      </c>
      <c r="H528" s="531">
        <v>254.84</v>
      </c>
      <c r="I528" s="528"/>
    </row>
    <row r="529" spans="1:9" ht="48.75" customHeight="1" x14ac:dyDescent="0.25">
      <c r="A529" s="525" t="s">
        <v>2340</v>
      </c>
      <c r="B529" s="525"/>
      <c r="C529" s="526" t="s">
        <v>2341</v>
      </c>
      <c r="D529" s="526"/>
      <c r="E529" s="526"/>
      <c r="F529" s="526"/>
      <c r="G529" s="363" t="s">
        <v>14781</v>
      </c>
      <c r="H529" s="531">
        <v>165.68</v>
      </c>
      <c r="I529" s="528"/>
    </row>
    <row r="530" spans="1:9" ht="48.75" customHeight="1" x14ac:dyDescent="0.25">
      <c r="A530" s="525" t="s">
        <v>2342</v>
      </c>
      <c r="B530" s="525"/>
      <c r="C530" s="526" t="s">
        <v>2343</v>
      </c>
      <c r="D530" s="526"/>
      <c r="E530" s="526"/>
      <c r="F530" s="526"/>
      <c r="G530" s="363" t="s">
        <v>14781</v>
      </c>
      <c r="H530" s="531">
        <v>140.83000000000001</v>
      </c>
      <c r="I530" s="528"/>
    </row>
    <row r="531" spans="1:9" ht="48.75" customHeight="1" x14ac:dyDescent="0.25">
      <c r="A531" s="525" t="s">
        <v>2344</v>
      </c>
      <c r="B531" s="525"/>
      <c r="C531" s="526" t="s">
        <v>2345</v>
      </c>
      <c r="D531" s="526"/>
      <c r="E531" s="526"/>
      <c r="F531" s="526"/>
      <c r="G531" s="363" t="s">
        <v>14781</v>
      </c>
      <c r="H531" s="531">
        <v>184.48</v>
      </c>
      <c r="I531" s="528"/>
    </row>
    <row r="532" spans="1:9" ht="48.75" customHeight="1" x14ac:dyDescent="0.25">
      <c r="A532" s="525" t="s">
        <v>2346</v>
      </c>
      <c r="B532" s="525"/>
      <c r="C532" s="526" t="s">
        <v>2347</v>
      </c>
      <c r="D532" s="526"/>
      <c r="E532" s="526"/>
      <c r="F532" s="526"/>
      <c r="G532" s="363" t="s">
        <v>14781</v>
      </c>
      <c r="H532" s="527">
        <v>93.25</v>
      </c>
      <c r="I532" s="528"/>
    </row>
    <row r="533" spans="1:9" ht="48.75" customHeight="1" x14ac:dyDescent="0.25">
      <c r="A533" s="525" t="s">
        <v>2348</v>
      </c>
      <c r="B533" s="525"/>
      <c r="C533" s="526" t="s">
        <v>2349</v>
      </c>
      <c r="D533" s="526"/>
      <c r="E533" s="526"/>
      <c r="F533" s="526"/>
      <c r="G533" s="363" t="s">
        <v>14781</v>
      </c>
      <c r="H533" s="531">
        <v>138.55000000000001</v>
      </c>
      <c r="I533" s="528"/>
    </row>
    <row r="534" spans="1:9" ht="48.75" customHeight="1" x14ac:dyDescent="0.25">
      <c r="A534" s="525" t="s">
        <v>2350</v>
      </c>
      <c r="B534" s="525"/>
      <c r="C534" s="526" t="s">
        <v>2351</v>
      </c>
      <c r="D534" s="526"/>
      <c r="E534" s="526"/>
      <c r="F534" s="526"/>
      <c r="G534" s="363" t="s">
        <v>14781</v>
      </c>
      <c r="H534" s="531">
        <v>181.17</v>
      </c>
      <c r="I534" s="528"/>
    </row>
    <row r="535" spans="1:9" ht="48.75" customHeight="1" x14ac:dyDescent="0.25">
      <c r="A535" s="525" t="s">
        <v>2352</v>
      </c>
      <c r="B535" s="525"/>
      <c r="C535" s="526" t="s">
        <v>2353</v>
      </c>
      <c r="D535" s="526"/>
      <c r="E535" s="526"/>
      <c r="F535" s="526"/>
      <c r="G535" s="363" t="s">
        <v>14781</v>
      </c>
      <c r="H535" s="527">
        <v>92.01</v>
      </c>
      <c r="I535" s="528"/>
    </row>
    <row r="536" spans="1:9" ht="12.2" customHeight="1" x14ac:dyDescent="0.25">
      <c r="A536" s="550">
        <v>8764</v>
      </c>
      <c r="B536" s="534"/>
      <c r="C536" s="535" t="s">
        <v>2354</v>
      </c>
      <c r="D536" s="535"/>
      <c r="E536" s="535"/>
      <c r="F536" s="535"/>
      <c r="G536" s="362"/>
      <c r="H536" s="536"/>
      <c r="I536" s="536"/>
    </row>
    <row r="537" spans="1:9" ht="36.6" customHeight="1" x14ac:dyDescent="0.25">
      <c r="A537" s="525" t="s">
        <v>2355</v>
      </c>
      <c r="B537" s="525"/>
      <c r="C537" s="526" t="s">
        <v>2356</v>
      </c>
      <c r="D537" s="526"/>
      <c r="E537" s="526"/>
      <c r="F537" s="526"/>
      <c r="G537" s="363" t="s">
        <v>14781</v>
      </c>
      <c r="H537" s="527">
        <v>93.16</v>
      </c>
      <c r="I537" s="528"/>
    </row>
    <row r="538" spans="1:9" ht="36.6" customHeight="1" x14ac:dyDescent="0.25">
      <c r="A538" s="525" t="s">
        <v>2357</v>
      </c>
      <c r="B538" s="525"/>
      <c r="C538" s="526" t="s">
        <v>2358</v>
      </c>
      <c r="D538" s="526"/>
      <c r="E538" s="526"/>
      <c r="F538" s="526"/>
      <c r="G538" s="363" t="s">
        <v>14781</v>
      </c>
      <c r="H538" s="527">
        <v>96.2</v>
      </c>
      <c r="I538" s="528"/>
    </row>
    <row r="539" spans="1:9" ht="36.6" customHeight="1" x14ac:dyDescent="0.25">
      <c r="A539" s="525" t="s">
        <v>2359</v>
      </c>
      <c r="B539" s="525"/>
      <c r="C539" s="526" t="s">
        <v>2360</v>
      </c>
      <c r="D539" s="526"/>
      <c r="E539" s="526"/>
      <c r="F539" s="526"/>
      <c r="G539" s="363" t="s">
        <v>14781</v>
      </c>
      <c r="H539" s="527">
        <v>84.83</v>
      </c>
      <c r="I539" s="528"/>
    </row>
    <row r="540" spans="1:9" ht="12.2" customHeight="1" x14ac:dyDescent="0.25">
      <c r="A540" s="550">
        <v>8765</v>
      </c>
      <c r="B540" s="534"/>
      <c r="C540" s="535" t="s">
        <v>2362</v>
      </c>
      <c r="D540" s="535"/>
      <c r="E540" s="535"/>
      <c r="F540" s="535"/>
      <c r="G540" s="362"/>
      <c r="H540" s="536"/>
      <c r="I540" s="536"/>
    </row>
    <row r="541" spans="1:9" ht="36.6" customHeight="1" x14ac:dyDescent="0.25">
      <c r="A541" s="525" t="s">
        <v>2363</v>
      </c>
      <c r="B541" s="525"/>
      <c r="C541" s="526" t="s">
        <v>2364</v>
      </c>
      <c r="D541" s="526"/>
      <c r="E541" s="526"/>
      <c r="F541" s="526"/>
      <c r="G541" s="363" t="s">
        <v>14781</v>
      </c>
      <c r="H541" s="538">
        <v>1509.2</v>
      </c>
      <c r="I541" s="528"/>
    </row>
    <row r="542" spans="1:9" ht="36.6" customHeight="1" x14ac:dyDescent="0.25">
      <c r="A542" s="525" t="s">
        <v>2365</v>
      </c>
      <c r="B542" s="525"/>
      <c r="C542" s="526" t="s">
        <v>2366</v>
      </c>
      <c r="D542" s="526"/>
      <c r="E542" s="526"/>
      <c r="F542" s="526"/>
      <c r="G542" s="363" t="s">
        <v>14781</v>
      </c>
      <c r="H542" s="538">
        <v>1504.08</v>
      </c>
      <c r="I542" s="528"/>
    </row>
    <row r="543" spans="1:9" ht="36.6" customHeight="1" x14ac:dyDescent="0.25">
      <c r="A543" s="525" t="s">
        <v>2367</v>
      </c>
      <c r="B543" s="525"/>
      <c r="C543" s="526" t="s">
        <v>2368</v>
      </c>
      <c r="D543" s="526"/>
      <c r="E543" s="526"/>
      <c r="F543" s="526"/>
      <c r="G543" s="363" t="s">
        <v>14781</v>
      </c>
      <c r="H543" s="531">
        <v>432.33</v>
      </c>
      <c r="I543" s="528"/>
    </row>
    <row r="544" spans="1:9" ht="12.2" customHeight="1" x14ac:dyDescent="0.25">
      <c r="A544" s="550">
        <v>8767</v>
      </c>
      <c r="B544" s="534"/>
      <c r="C544" s="535" t="s">
        <v>2371</v>
      </c>
      <c r="D544" s="535"/>
      <c r="E544" s="535"/>
      <c r="F544" s="535"/>
      <c r="G544" s="362"/>
      <c r="H544" s="536"/>
      <c r="I544" s="536"/>
    </row>
    <row r="545" spans="1:9" ht="24.4" customHeight="1" x14ac:dyDescent="0.25">
      <c r="A545" s="525" t="s">
        <v>2372</v>
      </c>
      <c r="B545" s="525"/>
      <c r="C545" s="526" t="s">
        <v>2373</v>
      </c>
      <c r="D545" s="526"/>
      <c r="E545" s="526"/>
      <c r="F545" s="526"/>
      <c r="G545" s="363" t="s">
        <v>14794</v>
      </c>
      <c r="H545" s="532">
        <v>6.24</v>
      </c>
      <c r="I545" s="528"/>
    </row>
    <row r="546" spans="1:9" ht="24.4" customHeight="1" x14ac:dyDescent="0.25">
      <c r="A546" s="525" t="s">
        <v>2374</v>
      </c>
      <c r="B546" s="525"/>
      <c r="C546" s="526" t="s">
        <v>2375</v>
      </c>
      <c r="D546" s="526"/>
      <c r="E546" s="526"/>
      <c r="F546" s="526"/>
      <c r="G546" s="363" t="s">
        <v>14794</v>
      </c>
      <c r="H546" s="532">
        <v>9.27</v>
      </c>
      <c r="I546" s="528"/>
    </row>
    <row r="547" spans="1:9" ht="12.2" customHeight="1" x14ac:dyDescent="0.25">
      <c r="A547" s="550">
        <v>8768</v>
      </c>
      <c r="B547" s="534"/>
      <c r="C547" s="535" t="s">
        <v>2377</v>
      </c>
      <c r="D547" s="535"/>
      <c r="E547" s="535"/>
      <c r="F547" s="535"/>
      <c r="G547" s="362"/>
      <c r="H547" s="536"/>
      <c r="I547" s="536"/>
    </row>
    <row r="548" spans="1:9" ht="36.6" customHeight="1" x14ac:dyDescent="0.25">
      <c r="A548" s="525" t="s">
        <v>2378</v>
      </c>
      <c r="B548" s="525"/>
      <c r="C548" s="526" t="s">
        <v>2379</v>
      </c>
      <c r="D548" s="526"/>
      <c r="E548" s="526"/>
      <c r="F548" s="526"/>
      <c r="G548" s="363" t="s">
        <v>14839</v>
      </c>
      <c r="H548" s="538">
        <v>3103.99</v>
      </c>
      <c r="I548" s="528"/>
    </row>
    <row r="549" spans="1:9" ht="36.6" customHeight="1" x14ac:dyDescent="0.25">
      <c r="A549" s="525" t="s">
        <v>2380</v>
      </c>
      <c r="B549" s="525"/>
      <c r="C549" s="526" t="s">
        <v>2381</v>
      </c>
      <c r="D549" s="526"/>
      <c r="E549" s="526"/>
      <c r="F549" s="526"/>
      <c r="G549" s="363" t="s">
        <v>14839</v>
      </c>
      <c r="H549" s="538">
        <v>2871.95</v>
      </c>
      <c r="I549" s="528"/>
    </row>
    <row r="550" spans="1:9" ht="36.6" customHeight="1" x14ac:dyDescent="0.25">
      <c r="A550" s="525" t="s">
        <v>2382</v>
      </c>
      <c r="B550" s="525"/>
      <c r="C550" s="526" t="s">
        <v>2383</v>
      </c>
      <c r="D550" s="526"/>
      <c r="E550" s="526"/>
      <c r="F550" s="526"/>
      <c r="G550" s="363" t="s">
        <v>14839</v>
      </c>
      <c r="H550" s="538">
        <v>3103.99</v>
      </c>
      <c r="I550" s="528"/>
    </row>
    <row r="551" spans="1:9" ht="36.6" customHeight="1" x14ac:dyDescent="0.25">
      <c r="A551" s="525" t="s">
        <v>2384</v>
      </c>
      <c r="B551" s="525"/>
      <c r="C551" s="526" t="s">
        <v>2385</v>
      </c>
      <c r="D551" s="526"/>
      <c r="E551" s="526"/>
      <c r="F551" s="526"/>
      <c r="G551" s="363" t="s">
        <v>14839</v>
      </c>
      <c r="H551" s="538">
        <v>2871.95</v>
      </c>
      <c r="I551" s="528"/>
    </row>
    <row r="552" spans="1:9" ht="12.2" customHeight="1" x14ac:dyDescent="0.25">
      <c r="A552" s="550">
        <v>8769</v>
      </c>
      <c r="B552" s="534"/>
      <c r="C552" s="535" t="s">
        <v>2386</v>
      </c>
      <c r="D552" s="535"/>
      <c r="E552" s="535"/>
      <c r="F552" s="535"/>
      <c r="G552" s="362"/>
      <c r="H552" s="536"/>
      <c r="I552" s="536"/>
    </row>
    <row r="553" spans="1:9" ht="48.75" customHeight="1" x14ac:dyDescent="0.25">
      <c r="A553" s="525" t="s">
        <v>403</v>
      </c>
      <c r="B553" s="525"/>
      <c r="C553" s="526" t="s">
        <v>14953</v>
      </c>
      <c r="D553" s="526"/>
      <c r="E553" s="526"/>
      <c r="F553" s="526"/>
      <c r="G553" s="363" t="s">
        <v>14781</v>
      </c>
      <c r="H553" s="527">
        <v>94.86</v>
      </c>
      <c r="I553" s="528"/>
    </row>
    <row r="554" spans="1:9" ht="48.75" customHeight="1" x14ac:dyDescent="0.25">
      <c r="A554" s="525" t="s">
        <v>404</v>
      </c>
      <c r="B554" s="525"/>
      <c r="C554" s="526" t="s">
        <v>14954</v>
      </c>
      <c r="D554" s="526"/>
      <c r="E554" s="526"/>
      <c r="F554" s="526"/>
      <c r="G554" s="363" t="s">
        <v>14781</v>
      </c>
      <c r="H554" s="527">
        <v>89.81</v>
      </c>
      <c r="I554" s="528"/>
    </row>
    <row r="555" spans="1:9" ht="48.75" customHeight="1" x14ac:dyDescent="0.25">
      <c r="A555" s="525" t="s">
        <v>414</v>
      </c>
      <c r="B555" s="525"/>
      <c r="C555" s="526" t="s">
        <v>14955</v>
      </c>
      <c r="D555" s="526"/>
      <c r="E555" s="526"/>
      <c r="F555" s="526"/>
      <c r="G555" s="363" t="s">
        <v>14781</v>
      </c>
      <c r="H555" s="527">
        <v>99.91</v>
      </c>
      <c r="I555" s="528"/>
    </row>
    <row r="556" spans="1:9" ht="12.2" customHeight="1" x14ac:dyDescent="0.25">
      <c r="A556" s="550">
        <v>8770</v>
      </c>
      <c r="B556" s="534"/>
      <c r="C556" s="535" t="s">
        <v>2387</v>
      </c>
      <c r="D556" s="535"/>
      <c r="E556" s="535"/>
      <c r="F556" s="535"/>
      <c r="G556" s="362"/>
      <c r="H556" s="536"/>
      <c r="I556" s="536"/>
    </row>
    <row r="557" spans="1:9" ht="24.4" customHeight="1" x14ac:dyDescent="0.25">
      <c r="A557" s="525" t="s">
        <v>2388</v>
      </c>
      <c r="B557" s="525"/>
      <c r="C557" s="526" t="s">
        <v>2389</v>
      </c>
      <c r="D557" s="526"/>
      <c r="E557" s="526"/>
      <c r="F557" s="526"/>
      <c r="G557" s="363" t="s">
        <v>14781</v>
      </c>
      <c r="H557" s="527">
        <v>98.46</v>
      </c>
      <c r="I557" s="528"/>
    </row>
    <row r="558" spans="1:9" ht="24.4" customHeight="1" x14ac:dyDescent="0.25">
      <c r="A558" s="525" t="s">
        <v>2390</v>
      </c>
      <c r="B558" s="525"/>
      <c r="C558" s="526" t="s">
        <v>2391</v>
      </c>
      <c r="D558" s="526"/>
      <c r="E558" s="526"/>
      <c r="F558" s="526"/>
      <c r="G558" s="363" t="s">
        <v>14781</v>
      </c>
      <c r="H558" s="527">
        <v>97.02</v>
      </c>
      <c r="I558" s="528"/>
    </row>
    <row r="559" spans="1:9" ht="12.2" customHeight="1" x14ac:dyDescent="0.25">
      <c r="A559" s="550">
        <v>8771</v>
      </c>
      <c r="B559" s="534"/>
      <c r="C559" s="535" t="s">
        <v>2393</v>
      </c>
      <c r="D559" s="535"/>
      <c r="E559" s="535"/>
      <c r="F559" s="535"/>
      <c r="G559" s="362"/>
      <c r="H559" s="536"/>
      <c r="I559" s="536"/>
    </row>
    <row r="560" spans="1:9" ht="24.4" customHeight="1" x14ac:dyDescent="0.25">
      <c r="A560" s="525" t="s">
        <v>2394</v>
      </c>
      <c r="B560" s="525"/>
      <c r="C560" s="526" t="s">
        <v>2395</v>
      </c>
      <c r="D560" s="526"/>
      <c r="E560" s="526"/>
      <c r="F560" s="526"/>
      <c r="G560" s="363" t="s">
        <v>14781</v>
      </c>
      <c r="H560" s="531">
        <v>295.67</v>
      </c>
      <c r="I560" s="528"/>
    </row>
    <row r="561" spans="1:9" ht="24.4" customHeight="1" x14ac:dyDescent="0.25">
      <c r="A561" s="525" t="s">
        <v>2396</v>
      </c>
      <c r="B561" s="525"/>
      <c r="C561" s="526" t="s">
        <v>2397</v>
      </c>
      <c r="D561" s="526"/>
      <c r="E561" s="526"/>
      <c r="F561" s="526"/>
      <c r="G561" s="363" t="s">
        <v>14781</v>
      </c>
      <c r="H561" s="531">
        <v>222.23</v>
      </c>
      <c r="I561" s="528"/>
    </row>
    <row r="562" spans="1:9" ht="24.4" customHeight="1" x14ac:dyDescent="0.25">
      <c r="A562" s="525" t="s">
        <v>2398</v>
      </c>
      <c r="B562" s="525"/>
      <c r="C562" s="526" t="s">
        <v>2399</v>
      </c>
      <c r="D562" s="526"/>
      <c r="E562" s="526"/>
      <c r="F562" s="526"/>
      <c r="G562" s="363" t="s">
        <v>14781</v>
      </c>
      <c r="H562" s="531">
        <v>624.32000000000005</v>
      </c>
      <c r="I562" s="528"/>
    </row>
    <row r="563" spans="1:9" ht="24.4" customHeight="1" x14ac:dyDescent="0.25">
      <c r="A563" s="525" t="s">
        <v>2400</v>
      </c>
      <c r="B563" s="525"/>
      <c r="C563" s="526" t="s">
        <v>2401</v>
      </c>
      <c r="D563" s="526"/>
      <c r="E563" s="526"/>
      <c r="F563" s="526"/>
      <c r="G563" s="363" t="s">
        <v>14781</v>
      </c>
      <c r="H563" s="531">
        <v>555.51</v>
      </c>
      <c r="I563" s="528"/>
    </row>
    <row r="564" spans="1:9" ht="24.4" customHeight="1" x14ac:dyDescent="0.25">
      <c r="A564" s="525" t="s">
        <v>2402</v>
      </c>
      <c r="B564" s="525"/>
      <c r="C564" s="526" t="s">
        <v>2403</v>
      </c>
      <c r="D564" s="526"/>
      <c r="E564" s="526"/>
      <c r="F564" s="526"/>
      <c r="G564" s="363" t="s">
        <v>14781</v>
      </c>
      <c r="H564" s="531">
        <v>527.71</v>
      </c>
      <c r="I564" s="528"/>
    </row>
    <row r="565" spans="1:9" ht="12.2" customHeight="1" x14ac:dyDescent="0.25">
      <c r="A565" s="550">
        <v>8670</v>
      </c>
      <c r="B565" s="534"/>
      <c r="C565" s="535" t="s">
        <v>2404</v>
      </c>
      <c r="D565" s="535"/>
      <c r="E565" s="535"/>
      <c r="F565" s="535"/>
      <c r="G565" s="362"/>
      <c r="H565" s="536"/>
      <c r="I565" s="536"/>
    </row>
    <row r="566" spans="1:9" ht="12.2" customHeight="1" x14ac:dyDescent="0.25">
      <c r="A566" s="550">
        <v>8773</v>
      </c>
      <c r="B566" s="534"/>
      <c r="C566" s="535" t="s">
        <v>2405</v>
      </c>
      <c r="D566" s="535"/>
      <c r="E566" s="535"/>
      <c r="F566" s="535"/>
      <c r="G566" s="362"/>
      <c r="H566" s="536"/>
      <c r="I566" s="536"/>
    </row>
    <row r="567" spans="1:9" ht="73.150000000000006" customHeight="1" x14ac:dyDescent="0.25">
      <c r="A567" s="525" t="s">
        <v>2406</v>
      </c>
      <c r="B567" s="525"/>
      <c r="C567" s="526" t="s">
        <v>2407</v>
      </c>
      <c r="D567" s="526"/>
      <c r="E567" s="526"/>
      <c r="F567" s="526"/>
      <c r="G567" s="363" t="s">
        <v>14784</v>
      </c>
      <c r="H567" s="531">
        <v>421.06</v>
      </c>
      <c r="I567" s="528"/>
    </row>
    <row r="568" spans="1:9" ht="24.4" customHeight="1" x14ac:dyDescent="0.25">
      <c r="A568" s="525" t="s">
        <v>2408</v>
      </c>
      <c r="B568" s="525"/>
      <c r="C568" s="526" t="s">
        <v>2409</v>
      </c>
      <c r="D568" s="526"/>
      <c r="E568" s="526"/>
      <c r="F568" s="526"/>
      <c r="G568" s="363" t="s">
        <v>14781</v>
      </c>
      <c r="H568" s="531">
        <v>341.77</v>
      </c>
      <c r="I568" s="528"/>
    </row>
    <row r="569" spans="1:9" ht="36.6" customHeight="1" x14ac:dyDescent="0.25">
      <c r="A569" s="525" t="s">
        <v>2410</v>
      </c>
      <c r="B569" s="525"/>
      <c r="C569" s="526" t="s">
        <v>2411</v>
      </c>
      <c r="D569" s="526"/>
      <c r="E569" s="526"/>
      <c r="F569" s="526"/>
      <c r="G569" s="363" t="s">
        <v>14781</v>
      </c>
      <c r="H569" s="531">
        <v>675.82</v>
      </c>
      <c r="I569" s="528"/>
    </row>
    <row r="570" spans="1:9" ht="60.95" customHeight="1" x14ac:dyDescent="0.25">
      <c r="A570" s="525" t="s">
        <v>2412</v>
      </c>
      <c r="B570" s="525"/>
      <c r="C570" s="526" t="s">
        <v>2413</v>
      </c>
      <c r="D570" s="526"/>
      <c r="E570" s="526"/>
      <c r="F570" s="526"/>
      <c r="G570" s="363" t="s">
        <v>14781</v>
      </c>
      <c r="H570" s="531">
        <v>378.75</v>
      </c>
      <c r="I570" s="528"/>
    </row>
    <row r="571" spans="1:9" ht="60.95" customHeight="1" x14ac:dyDescent="0.25">
      <c r="A571" s="525" t="s">
        <v>2414</v>
      </c>
      <c r="B571" s="525"/>
      <c r="C571" s="526" t="s">
        <v>2415</v>
      </c>
      <c r="D571" s="526"/>
      <c r="E571" s="526"/>
      <c r="F571" s="526"/>
      <c r="G571" s="363" t="s">
        <v>14781</v>
      </c>
      <c r="H571" s="531">
        <v>395.08</v>
      </c>
      <c r="I571" s="528"/>
    </row>
    <row r="572" spans="1:9" ht="60.95" customHeight="1" x14ac:dyDescent="0.25">
      <c r="A572" s="525" t="s">
        <v>504</v>
      </c>
      <c r="B572" s="525"/>
      <c r="C572" s="526" t="s">
        <v>2416</v>
      </c>
      <c r="D572" s="526"/>
      <c r="E572" s="526"/>
      <c r="F572" s="526"/>
      <c r="G572" s="363" t="s">
        <v>14781</v>
      </c>
      <c r="H572" s="531">
        <v>375.03</v>
      </c>
      <c r="I572" s="528"/>
    </row>
    <row r="573" spans="1:9" ht="60.95" customHeight="1" x14ac:dyDescent="0.25">
      <c r="A573" s="525" t="s">
        <v>2417</v>
      </c>
      <c r="B573" s="525"/>
      <c r="C573" s="526" t="s">
        <v>2418</v>
      </c>
      <c r="D573" s="526"/>
      <c r="E573" s="526"/>
      <c r="F573" s="526"/>
      <c r="G573" s="363" t="s">
        <v>14781</v>
      </c>
      <c r="H573" s="531">
        <v>388.33</v>
      </c>
      <c r="I573" s="528"/>
    </row>
    <row r="574" spans="1:9" ht="24.4" customHeight="1" x14ac:dyDescent="0.25">
      <c r="A574" s="525" t="s">
        <v>3227</v>
      </c>
      <c r="B574" s="525"/>
      <c r="C574" s="526" t="s">
        <v>3228</v>
      </c>
      <c r="D574" s="526"/>
      <c r="E574" s="526"/>
      <c r="F574" s="526"/>
      <c r="G574" s="363" t="s">
        <v>14781</v>
      </c>
      <c r="H574" s="531">
        <v>403.36</v>
      </c>
      <c r="I574" s="528"/>
    </row>
    <row r="575" spans="1:9" ht="12.2" customHeight="1" x14ac:dyDescent="0.25">
      <c r="A575" s="525" t="s">
        <v>3229</v>
      </c>
      <c r="B575" s="525"/>
      <c r="C575" s="526" t="s">
        <v>3230</v>
      </c>
      <c r="D575" s="526"/>
      <c r="E575" s="526"/>
      <c r="F575" s="526"/>
      <c r="G575" s="363" t="s">
        <v>14781</v>
      </c>
      <c r="H575" s="531">
        <v>379.94</v>
      </c>
      <c r="I575" s="528"/>
    </row>
    <row r="576" spans="1:9" ht="12.2" customHeight="1" x14ac:dyDescent="0.25">
      <c r="A576" s="525" t="s">
        <v>3231</v>
      </c>
      <c r="B576" s="525"/>
      <c r="C576" s="526" t="s">
        <v>3232</v>
      </c>
      <c r="D576" s="526"/>
      <c r="E576" s="526"/>
      <c r="F576" s="526"/>
      <c r="G576" s="363" t="s">
        <v>14781</v>
      </c>
      <c r="H576" s="531">
        <v>431.83</v>
      </c>
      <c r="I576" s="528"/>
    </row>
    <row r="577" spans="1:9" ht="24.4" customHeight="1" x14ac:dyDescent="0.25">
      <c r="A577" s="525" t="s">
        <v>3233</v>
      </c>
      <c r="B577" s="525"/>
      <c r="C577" s="526" t="s">
        <v>3234</v>
      </c>
      <c r="D577" s="526"/>
      <c r="E577" s="526"/>
      <c r="F577" s="526"/>
      <c r="G577" s="363" t="s">
        <v>14781</v>
      </c>
      <c r="H577" s="531">
        <v>511.92</v>
      </c>
      <c r="I577" s="528"/>
    </row>
    <row r="578" spans="1:9" ht="12.2" customHeight="1" x14ac:dyDescent="0.25">
      <c r="A578" s="525" t="s">
        <v>3235</v>
      </c>
      <c r="B578" s="525"/>
      <c r="C578" s="526" t="s">
        <v>3236</v>
      </c>
      <c r="D578" s="526"/>
      <c r="E578" s="526"/>
      <c r="F578" s="526"/>
      <c r="G578" s="363" t="s">
        <v>14781</v>
      </c>
      <c r="H578" s="531">
        <v>530.67999999999995</v>
      </c>
      <c r="I578" s="528"/>
    </row>
    <row r="579" spans="1:9" ht="12.2" customHeight="1" x14ac:dyDescent="0.25">
      <c r="A579" s="550">
        <v>8774</v>
      </c>
      <c r="B579" s="534"/>
      <c r="C579" s="535" t="s">
        <v>2419</v>
      </c>
      <c r="D579" s="535"/>
      <c r="E579" s="535"/>
      <c r="F579" s="535"/>
      <c r="G579" s="362"/>
      <c r="H579" s="536"/>
      <c r="I579" s="536"/>
    </row>
    <row r="580" spans="1:9" ht="48.75" customHeight="1" x14ac:dyDescent="0.25">
      <c r="A580" s="525" t="s">
        <v>2420</v>
      </c>
      <c r="B580" s="525"/>
      <c r="C580" s="526" t="s">
        <v>2421</v>
      </c>
      <c r="D580" s="526"/>
      <c r="E580" s="526"/>
      <c r="F580" s="526"/>
      <c r="G580" s="363" t="s">
        <v>14781</v>
      </c>
      <c r="H580" s="531">
        <v>715.29</v>
      </c>
      <c r="I580" s="528"/>
    </row>
    <row r="581" spans="1:9" ht="48.75" customHeight="1" x14ac:dyDescent="0.25">
      <c r="A581" s="525" t="s">
        <v>2422</v>
      </c>
      <c r="B581" s="525"/>
      <c r="C581" s="526" t="s">
        <v>2423</v>
      </c>
      <c r="D581" s="526"/>
      <c r="E581" s="526"/>
      <c r="F581" s="526"/>
      <c r="G581" s="363" t="s">
        <v>14781</v>
      </c>
      <c r="H581" s="531">
        <v>736.89</v>
      </c>
      <c r="I581" s="528"/>
    </row>
    <row r="582" spans="1:9" ht="48.75" customHeight="1" x14ac:dyDescent="0.25">
      <c r="A582" s="525" t="s">
        <v>2424</v>
      </c>
      <c r="B582" s="525"/>
      <c r="C582" s="526" t="s">
        <v>2425</v>
      </c>
      <c r="D582" s="526"/>
      <c r="E582" s="526"/>
      <c r="F582" s="526"/>
      <c r="G582" s="363" t="s">
        <v>14781</v>
      </c>
      <c r="H582" s="531">
        <v>736.89</v>
      </c>
      <c r="I582" s="528"/>
    </row>
    <row r="583" spans="1:9" ht="48.75" customHeight="1" x14ac:dyDescent="0.25">
      <c r="A583" s="525" t="s">
        <v>489</v>
      </c>
      <c r="B583" s="525"/>
      <c r="C583" s="526" t="s">
        <v>2426</v>
      </c>
      <c r="D583" s="526"/>
      <c r="E583" s="526"/>
      <c r="F583" s="526"/>
      <c r="G583" s="363" t="s">
        <v>14781</v>
      </c>
      <c r="H583" s="531">
        <v>752.7</v>
      </c>
      <c r="I583" s="528"/>
    </row>
    <row r="584" spans="1:9" ht="12.2" customHeight="1" x14ac:dyDescent="0.25">
      <c r="A584" s="550">
        <v>8775</v>
      </c>
      <c r="B584" s="534"/>
      <c r="C584" s="535" t="s">
        <v>2428</v>
      </c>
      <c r="D584" s="535"/>
      <c r="E584" s="535"/>
      <c r="F584" s="535"/>
      <c r="G584" s="362"/>
      <c r="H584" s="536"/>
      <c r="I584" s="536"/>
    </row>
    <row r="585" spans="1:9" ht="12.2" customHeight="1" x14ac:dyDescent="0.25">
      <c r="A585" s="525" t="s">
        <v>2431</v>
      </c>
      <c r="B585" s="525"/>
      <c r="C585" s="526" t="s">
        <v>2432</v>
      </c>
      <c r="D585" s="526"/>
      <c r="E585" s="526"/>
      <c r="F585" s="526"/>
      <c r="G585" s="363" t="s">
        <v>14781</v>
      </c>
      <c r="H585" s="527">
        <v>89.54</v>
      </c>
      <c r="I585" s="528"/>
    </row>
    <row r="586" spans="1:9" ht="24.4" customHeight="1" x14ac:dyDescent="0.25">
      <c r="A586" s="525" t="s">
        <v>2433</v>
      </c>
      <c r="B586" s="525"/>
      <c r="C586" s="526" t="s">
        <v>2434</v>
      </c>
      <c r="D586" s="526"/>
      <c r="E586" s="526"/>
      <c r="F586" s="526"/>
      <c r="G586" s="363" t="s">
        <v>14781</v>
      </c>
      <c r="H586" s="531">
        <v>145.27000000000001</v>
      </c>
      <c r="I586" s="528"/>
    </row>
    <row r="587" spans="1:9" ht="24.4" customHeight="1" x14ac:dyDescent="0.25">
      <c r="A587" s="525" t="s">
        <v>2435</v>
      </c>
      <c r="B587" s="525"/>
      <c r="C587" s="526" t="s">
        <v>2436</v>
      </c>
      <c r="D587" s="526"/>
      <c r="E587" s="526"/>
      <c r="F587" s="526"/>
      <c r="G587" s="363" t="s">
        <v>14781</v>
      </c>
      <c r="H587" s="527">
        <v>58.69</v>
      </c>
      <c r="I587" s="528"/>
    </row>
    <row r="588" spans="1:9" ht="24.4" customHeight="1" x14ac:dyDescent="0.25">
      <c r="A588" s="525" t="s">
        <v>2437</v>
      </c>
      <c r="B588" s="525"/>
      <c r="C588" s="526" t="s">
        <v>2438</v>
      </c>
      <c r="D588" s="526"/>
      <c r="E588" s="526"/>
      <c r="F588" s="526"/>
      <c r="G588" s="363" t="s">
        <v>14781</v>
      </c>
      <c r="H588" s="531">
        <v>255.93</v>
      </c>
      <c r="I588" s="528"/>
    </row>
    <row r="589" spans="1:9" ht="24.4" customHeight="1" x14ac:dyDescent="0.25">
      <c r="A589" s="525" t="s">
        <v>2439</v>
      </c>
      <c r="B589" s="525"/>
      <c r="C589" s="526" t="s">
        <v>2440</v>
      </c>
      <c r="D589" s="526"/>
      <c r="E589" s="526"/>
      <c r="F589" s="526"/>
      <c r="G589" s="363" t="s">
        <v>14781</v>
      </c>
      <c r="H589" s="531">
        <v>457.93</v>
      </c>
      <c r="I589" s="528"/>
    </row>
    <row r="590" spans="1:9" ht="24.4" customHeight="1" x14ac:dyDescent="0.25">
      <c r="A590" s="525" t="s">
        <v>2441</v>
      </c>
      <c r="B590" s="525"/>
      <c r="C590" s="526" t="s">
        <v>2442</v>
      </c>
      <c r="D590" s="526"/>
      <c r="E590" s="526"/>
      <c r="F590" s="526"/>
      <c r="G590" s="363" t="s">
        <v>14781</v>
      </c>
      <c r="H590" s="531">
        <v>479.77</v>
      </c>
      <c r="I590" s="528"/>
    </row>
    <row r="591" spans="1:9" ht="24.4" customHeight="1" x14ac:dyDescent="0.25">
      <c r="A591" s="525" t="s">
        <v>2443</v>
      </c>
      <c r="B591" s="525"/>
      <c r="C591" s="526" t="s">
        <v>2444</v>
      </c>
      <c r="D591" s="526"/>
      <c r="E591" s="526"/>
      <c r="F591" s="526"/>
      <c r="G591" s="363" t="s">
        <v>14781</v>
      </c>
      <c r="H591" s="531">
        <v>536.03</v>
      </c>
      <c r="I591" s="528"/>
    </row>
    <row r="592" spans="1:9" ht="24.4" customHeight="1" x14ac:dyDescent="0.25">
      <c r="A592" s="525" t="s">
        <v>2445</v>
      </c>
      <c r="B592" s="525"/>
      <c r="C592" s="526" t="s">
        <v>2446</v>
      </c>
      <c r="D592" s="526"/>
      <c r="E592" s="526"/>
      <c r="F592" s="526"/>
      <c r="G592" s="363" t="s">
        <v>14781</v>
      </c>
      <c r="H592" s="531">
        <v>541.78</v>
      </c>
      <c r="I592" s="528"/>
    </row>
    <row r="593" spans="1:9" ht="24.4" customHeight="1" x14ac:dyDescent="0.25">
      <c r="A593" s="525" t="s">
        <v>2447</v>
      </c>
      <c r="B593" s="525"/>
      <c r="C593" s="526" t="s">
        <v>2448</v>
      </c>
      <c r="D593" s="526"/>
      <c r="E593" s="526"/>
      <c r="F593" s="526"/>
      <c r="G593" s="363" t="s">
        <v>14781</v>
      </c>
      <c r="H593" s="531">
        <v>376.55</v>
      </c>
      <c r="I593" s="528"/>
    </row>
    <row r="594" spans="1:9" ht="24.4" customHeight="1" x14ac:dyDescent="0.25">
      <c r="A594" s="525" t="s">
        <v>2449</v>
      </c>
      <c r="B594" s="525"/>
      <c r="C594" s="526" t="s">
        <v>2450</v>
      </c>
      <c r="D594" s="526"/>
      <c r="E594" s="526"/>
      <c r="F594" s="526"/>
      <c r="G594" s="363" t="s">
        <v>14781</v>
      </c>
      <c r="H594" s="531">
        <v>373.18</v>
      </c>
      <c r="I594" s="528"/>
    </row>
    <row r="595" spans="1:9" ht="24.4" customHeight="1" x14ac:dyDescent="0.25">
      <c r="A595" s="525" t="s">
        <v>2451</v>
      </c>
      <c r="B595" s="525"/>
      <c r="C595" s="526" t="s">
        <v>2452</v>
      </c>
      <c r="D595" s="526"/>
      <c r="E595" s="526"/>
      <c r="F595" s="526"/>
      <c r="G595" s="363" t="s">
        <v>14781</v>
      </c>
      <c r="H595" s="531">
        <v>624.45000000000005</v>
      </c>
      <c r="I595" s="528"/>
    </row>
    <row r="596" spans="1:9" ht="12.2" customHeight="1" x14ac:dyDescent="0.25">
      <c r="A596" s="550">
        <v>8776</v>
      </c>
      <c r="B596" s="534"/>
      <c r="C596" s="535" t="s">
        <v>2454</v>
      </c>
      <c r="D596" s="535"/>
      <c r="E596" s="535"/>
      <c r="F596" s="535"/>
      <c r="G596" s="362"/>
      <c r="H596" s="536"/>
      <c r="I596" s="536"/>
    </row>
    <row r="597" spans="1:9" ht="48.75" customHeight="1" x14ac:dyDescent="0.25">
      <c r="A597" s="525" t="s">
        <v>2455</v>
      </c>
      <c r="B597" s="525"/>
      <c r="C597" s="526" t="s">
        <v>2456</v>
      </c>
      <c r="D597" s="526"/>
      <c r="E597" s="526"/>
      <c r="F597" s="526"/>
      <c r="G597" s="363" t="s">
        <v>14781</v>
      </c>
      <c r="H597" s="531">
        <v>581.54999999999995</v>
      </c>
      <c r="I597" s="528"/>
    </row>
    <row r="598" spans="1:9" ht="12.2" customHeight="1" x14ac:dyDescent="0.25">
      <c r="A598" s="550">
        <v>8777</v>
      </c>
      <c r="B598" s="534"/>
      <c r="C598" s="535" t="s">
        <v>2457</v>
      </c>
      <c r="D598" s="535"/>
      <c r="E598" s="535"/>
      <c r="F598" s="535"/>
      <c r="G598" s="362"/>
      <c r="H598" s="536"/>
      <c r="I598" s="536"/>
    </row>
    <row r="599" spans="1:9" ht="12.2" customHeight="1" x14ac:dyDescent="0.25">
      <c r="A599" s="525" t="s">
        <v>2429</v>
      </c>
      <c r="B599" s="525"/>
      <c r="C599" s="526" t="s">
        <v>2430</v>
      </c>
      <c r="D599" s="526"/>
      <c r="E599" s="526"/>
      <c r="F599" s="526"/>
      <c r="G599" s="363" t="s">
        <v>14781</v>
      </c>
      <c r="H599" s="531">
        <v>133.30000000000001</v>
      </c>
      <c r="I599" s="528"/>
    </row>
    <row r="600" spans="1:9" ht="24.4" customHeight="1" x14ac:dyDescent="0.25">
      <c r="A600" s="525" t="s">
        <v>3244</v>
      </c>
      <c r="B600" s="525"/>
      <c r="C600" s="526" t="s">
        <v>3245</v>
      </c>
      <c r="D600" s="526"/>
      <c r="E600" s="526"/>
      <c r="F600" s="526"/>
      <c r="G600" s="363" t="s">
        <v>14784</v>
      </c>
      <c r="H600" s="531">
        <v>434.16</v>
      </c>
      <c r="I600" s="528"/>
    </row>
    <row r="601" spans="1:9" ht="24.4" customHeight="1" x14ac:dyDescent="0.25">
      <c r="A601" s="525" t="s">
        <v>2458</v>
      </c>
      <c r="B601" s="525"/>
      <c r="C601" s="526" t="s">
        <v>2459</v>
      </c>
      <c r="D601" s="526"/>
      <c r="E601" s="526"/>
      <c r="F601" s="526"/>
      <c r="G601" s="363" t="s">
        <v>355</v>
      </c>
      <c r="H601" s="531">
        <v>467.67</v>
      </c>
      <c r="I601" s="528"/>
    </row>
    <row r="602" spans="1:9" ht="24.4" customHeight="1" x14ac:dyDescent="0.25">
      <c r="A602" s="525" t="s">
        <v>2460</v>
      </c>
      <c r="B602" s="525"/>
      <c r="C602" s="526" t="s">
        <v>2461</v>
      </c>
      <c r="D602" s="526"/>
      <c r="E602" s="526"/>
      <c r="F602" s="526"/>
      <c r="G602" s="363" t="s">
        <v>355</v>
      </c>
      <c r="H602" s="531">
        <v>502.47</v>
      </c>
      <c r="I602" s="528"/>
    </row>
    <row r="603" spans="1:9" ht="24.4" customHeight="1" x14ac:dyDescent="0.25">
      <c r="A603" s="525" t="s">
        <v>2462</v>
      </c>
      <c r="B603" s="525"/>
      <c r="C603" s="526" t="s">
        <v>2463</v>
      </c>
      <c r="D603" s="526"/>
      <c r="E603" s="526"/>
      <c r="F603" s="526"/>
      <c r="G603" s="363" t="s">
        <v>355</v>
      </c>
      <c r="H603" s="531">
        <v>555.11</v>
      </c>
      <c r="I603" s="528"/>
    </row>
    <row r="604" spans="1:9" ht="24.4" customHeight="1" x14ac:dyDescent="0.25">
      <c r="A604" s="525" t="s">
        <v>2464</v>
      </c>
      <c r="B604" s="525"/>
      <c r="C604" s="526" t="s">
        <v>2465</v>
      </c>
      <c r="D604" s="526"/>
      <c r="E604" s="526"/>
      <c r="F604" s="526"/>
      <c r="G604" s="363" t="s">
        <v>355</v>
      </c>
      <c r="H604" s="531">
        <v>712.07</v>
      </c>
      <c r="I604" s="528"/>
    </row>
    <row r="605" spans="1:9" ht="24.4" customHeight="1" x14ac:dyDescent="0.25">
      <c r="A605" s="525" t="s">
        <v>2466</v>
      </c>
      <c r="B605" s="525"/>
      <c r="C605" s="526" t="s">
        <v>2467</v>
      </c>
      <c r="D605" s="526"/>
      <c r="E605" s="526"/>
      <c r="F605" s="526"/>
      <c r="G605" s="363" t="s">
        <v>355</v>
      </c>
      <c r="H605" s="531">
        <v>584.15</v>
      </c>
      <c r="I605" s="528"/>
    </row>
    <row r="606" spans="1:9" ht="36.6" customHeight="1" x14ac:dyDescent="0.25">
      <c r="A606" s="525" t="s">
        <v>2468</v>
      </c>
      <c r="B606" s="525"/>
      <c r="C606" s="526" t="s">
        <v>2469</v>
      </c>
      <c r="D606" s="526"/>
      <c r="E606" s="526"/>
      <c r="F606" s="526"/>
      <c r="G606" s="363" t="s">
        <v>355</v>
      </c>
      <c r="H606" s="531">
        <v>414.66</v>
      </c>
      <c r="I606" s="528"/>
    </row>
    <row r="607" spans="1:9" ht="36.6" customHeight="1" x14ac:dyDescent="0.25">
      <c r="A607" s="525" t="s">
        <v>2470</v>
      </c>
      <c r="B607" s="525"/>
      <c r="C607" s="526" t="s">
        <v>2471</v>
      </c>
      <c r="D607" s="526"/>
      <c r="E607" s="526"/>
      <c r="F607" s="526"/>
      <c r="G607" s="363" t="s">
        <v>355</v>
      </c>
      <c r="H607" s="531">
        <v>362.85</v>
      </c>
      <c r="I607" s="528"/>
    </row>
    <row r="608" spans="1:9" ht="36.6" customHeight="1" x14ac:dyDescent="0.25">
      <c r="A608" s="525" t="s">
        <v>2472</v>
      </c>
      <c r="B608" s="525"/>
      <c r="C608" s="526" t="s">
        <v>2473</v>
      </c>
      <c r="D608" s="526"/>
      <c r="E608" s="526"/>
      <c r="F608" s="526"/>
      <c r="G608" s="363" t="s">
        <v>355</v>
      </c>
      <c r="H608" s="531">
        <v>404.06</v>
      </c>
      <c r="I608" s="528"/>
    </row>
    <row r="609" spans="1:9" ht="12.2" customHeight="1" x14ac:dyDescent="0.25">
      <c r="A609" s="525" t="s">
        <v>2474</v>
      </c>
      <c r="B609" s="525"/>
      <c r="C609" s="526" t="s">
        <v>2475</v>
      </c>
      <c r="D609" s="526"/>
      <c r="E609" s="526"/>
      <c r="F609" s="526"/>
      <c r="G609" s="363" t="s">
        <v>14781</v>
      </c>
      <c r="H609" s="531">
        <v>390.8</v>
      </c>
      <c r="I609" s="528"/>
    </row>
    <row r="610" spans="1:9" ht="12.2" customHeight="1" x14ac:dyDescent="0.25">
      <c r="A610" s="550">
        <v>8778</v>
      </c>
      <c r="B610" s="534"/>
      <c r="C610" s="535" t="s">
        <v>2476</v>
      </c>
      <c r="D610" s="535"/>
      <c r="E610" s="535"/>
      <c r="F610" s="535"/>
      <c r="G610" s="362"/>
      <c r="H610" s="536"/>
      <c r="I610" s="536"/>
    </row>
    <row r="611" spans="1:9" ht="24.4" customHeight="1" x14ac:dyDescent="0.25">
      <c r="A611" s="525" t="s">
        <v>2477</v>
      </c>
      <c r="B611" s="525"/>
      <c r="C611" s="526" t="s">
        <v>2478</v>
      </c>
      <c r="D611" s="526"/>
      <c r="E611" s="526"/>
      <c r="F611" s="526"/>
      <c r="G611" s="363" t="s">
        <v>355</v>
      </c>
      <c r="H611" s="531">
        <v>291.23</v>
      </c>
      <c r="I611" s="528"/>
    </row>
    <row r="612" spans="1:9" ht="24.4" customHeight="1" x14ac:dyDescent="0.25">
      <c r="A612" s="525" t="s">
        <v>2479</v>
      </c>
      <c r="B612" s="525"/>
      <c r="C612" s="526" t="s">
        <v>2480</v>
      </c>
      <c r="D612" s="526"/>
      <c r="E612" s="526"/>
      <c r="F612" s="526"/>
      <c r="G612" s="363" t="s">
        <v>355</v>
      </c>
      <c r="H612" s="531">
        <v>349.81</v>
      </c>
      <c r="I612" s="528"/>
    </row>
    <row r="613" spans="1:9" ht="24.4" customHeight="1" x14ac:dyDescent="0.25">
      <c r="A613" s="525" t="s">
        <v>2481</v>
      </c>
      <c r="B613" s="525"/>
      <c r="C613" s="526" t="s">
        <v>2482</v>
      </c>
      <c r="D613" s="526"/>
      <c r="E613" s="526"/>
      <c r="F613" s="526"/>
      <c r="G613" s="363" t="s">
        <v>355</v>
      </c>
      <c r="H613" s="531">
        <v>356.61</v>
      </c>
      <c r="I613" s="528"/>
    </row>
    <row r="614" spans="1:9" ht="24.4" customHeight="1" x14ac:dyDescent="0.25">
      <c r="A614" s="525" t="s">
        <v>2483</v>
      </c>
      <c r="B614" s="525"/>
      <c r="C614" s="526" t="s">
        <v>2484</v>
      </c>
      <c r="D614" s="526"/>
      <c r="E614" s="526"/>
      <c r="F614" s="526"/>
      <c r="G614" s="363" t="s">
        <v>355</v>
      </c>
      <c r="H614" s="531">
        <v>363.43</v>
      </c>
      <c r="I614" s="528"/>
    </row>
    <row r="615" spans="1:9" ht="24.4" customHeight="1" x14ac:dyDescent="0.25">
      <c r="A615" s="525" t="s">
        <v>2485</v>
      </c>
      <c r="B615" s="525"/>
      <c r="C615" s="526" t="s">
        <v>2486</v>
      </c>
      <c r="D615" s="526"/>
      <c r="E615" s="526"/>
      <c r="F615" s="526"/>
      <c r="G615" s="363" t="s">
        <v>355</v>
      </c>
      <c r="H615" s="531">
        <v>394.16</v>
      </c>
      <c r="I615" s="528"/>
    </row>
    <row r="616" spans="1:9" ht="24.4" customHeight="1" x14ac:dyDescent="0.25">
      <c r="A616" s="525" t="s">
        <v>2487</v>
      </c>
      <c r="B616" s="525"/>
      <c r="C616" s="526" t="s">
        <v>2488</v>
      </c>
      <c r="D616" s="526"/>
      <c r="E616" s="526"/>
      <c r="F616" s="526"/>
      <c r="G616" s="363" t="s">
        <v>355</v>
      </c>
      <c r="H616" s="531">
        <v>270.81</v>
      </c>
      <c r="I616" s="528"/>
    </row>
    <row r="617" spans="1:9" ht="24.4" customHeight="1" x14ac:dyDescent="0.25">
      <c r="A617" s="525" t="s">
        <v>2489</v>
      </c>
      <c r="B617" s="525"/>
      <c r="C617" s="526" t="s">
        <v>2490</v>
      </c>
      <c r="D617" s="526"/>
      <c r="E617" s="526"/>
      <c r="F617" s="526"/>
      <c r="G617" s="363" t="s">
        <v>355</v>
      </c>
      <c r="H617" s="531">
        <v>273.79000000000002</v>
      </c>
      <c r="I617" s="528"/>
    </row>
    <row r="618" spans="1:9" ht="24.4" customHeight="1" x14ac:dyDescent="0.25">
      <c r="A618" s="525" t="s">
        <v>2491</v>
      </c>
      <c r="B618" s="525"/>
      <c r="C618" s="526" t="s">
        <v>2492</v>
      </c>
      <c r="D618" s="526"/>
      <c r="E618" s="526"/>
      <c r="F618" s="526"/>
      <c r="G618" s="363" t="s">
        <v>355</v>
      </c>
      <c r="H618" s="531">
        <v>273.79000000000002</v>
      </c>
      <c r="I618" s="528"/>
    </row>
    <row r="619" spans="1:9" ht="24.4" customHeight="1" x14ac:dyDescent="0.25">
      <c r="A619" s="525" t="s">
        <v>2493</v>
      </c>
      <c r="B619" s="525"/>
      <c r="C619" s="526" t="s">
        <v>2494</v>
      </c>
      <c r="D619" s="526"/>
      <c r="E619" s="526"/>
      <c r="F619" s="526"/>
      <c r="G619" s="363" t="s">
        <v>355</v>
      </c>
      <c r="H619" s="531">
        <v>283.14</v>
      </c>
      <c r="I619" s="528"/>
    </row>
    <row r="620" spans="1:9" ht="24.4" customHeight="1" x14ac:dyDescent="0.25">
      <c r="A620" s="525" t="s">
        <v>2495</v>
      </c>
      <c r="B620" s="525"/>
      <c r="C620" s="526" t="s">
        <v>2496</v>
      </c>
      <c r="D620" s="526"/>
      <c r="E620" s="526"/>
      <c r="F620" s="526"/>
      <c r="G620" s="363" t="s">
        <v>355</v>
      </c>
      <c r="H620" s="531">
        <v>785.44</v>
      </c>
      <c r="I620" s="528"/>
    </row>
    <row r="621" spans="1:9" ht="24.4" customHeight="1" x14ac:dyDescent="0.25">
      <c r="A621" s="525" t="s">
        <v>2497</v>
      </c>
      <c r="B621" s="525"/>
      <c r="C621" s="526" t="s">
        <v>2498</v>
      </c>
      <c r="D621" s="526"/>
      <c r="E621" s="526"/>
      <c r="F621" s="526"/>
      <c r="G621" s="363" t="s">
        <v>355</v>
      </c>
      <c r="H621" s="531">
        <v>852.84</v>
      </c>
      <c r="I621" s="528"/>
    </row>
    <row r="622" spans="1:9" ht="24.4" customHeight="1" x14ac:dyDescent="0.25">
      <c r="A622" s="525" t="s">
        <v>2499</v>
      </c>
      <c r="B622" s="525"/>
      <c r="C622" s="526" t="s">
        <v>2500</v>
      </c>
      <c r="D622" s="526"/>
      <c r="E622" s="526"/>
      <c r="F622" s="526"/>
      <c r="G622" s="363" t="s">
        <v>355</v>
      </c>
      <c r="H622" s="531">
        <v>912.7</v>
      </c>
      <c r="I622" s="528"/>
    </row>
    <row r="623" spans="1:9" ht="24.4" customHeight="1" x14ac:dyDescent="0.25">
      <c r="A623" s="525" t="s">
        <v>2501</v>
      </c>
      <c r="B623" s="525"/>
      <c r="C623" s="526" t="s">
        <v>2502</v>
      </c>
      <c r="D623" s="526"/>
      <c r="E623" s="526"/>
      <c r="F623" s="526"/>
      <c r="G623" s="363" t="s">
        <v>355</v>
      </c>
      <c r="H623" s="531">
        <v>942.82</v>
      </c>
      <c r="I623" s="528"/>
    </row>
    <row r="624" spans="1:9" ht="24.4" customHeight="1" x14ac:dyDescent="0.25">
      <c r="A624" s="525" t="s">
        <v>2503</v>
      </c>
      <c r="B624" s="525"/>
      <c r="C624" s="526" t="s">
        <v>2504</v>
      </c>
      <c r="D624" s="526"/>
      <c r="E624" s="526"/>
      <c r="F624" s="526"/>
      <c r="G624" s="363" t="s">
        <v>14820</v>
      </c>
      <c r="H624" s="527">
        <v>69.86</v>
      </c>
      <c r="I624" s="528"/>
    </row>
    <row r="625" spans="1:9" ht="24.4" customHeight="1" x14ac:dyDescent="0.25">
      <c r="A625" s="525" t="s">
        <v>2505</v>
      </c>
      <c r="B625" s="525"/>
      <c r="C625" s="526" t="s">
        <v>2506</v>
      </c>
      <c r="D625" s="526"/>
      <c r="E625" s="526"/>
      <c r="F625" s="526"/>
      <c r="G625" s="363" t="s">
        <v>14820</v>
      </c>
      <c r="H625" s="527">
        <v>92.45</v>
      </c>
      <c r="I625" s="528"/>
    </row>
    <row r="626" spans="1:9" ht="12.2" customHeight="1" x14ac:dyDescent="0.25">
      <c r="A626" s="550">
        <v>8779</v>
      </c>
      <c r="B626" s="534"/>
      <c r="C626" s="535" t="s">
        <v>2508</v>
      </c>
      <c r="D626" s="535"/>
      <c r="E626" s="535"/>
      <c r="F626" s="535"/>
      <c r="G626" s="362"/>
      <c r="H626" s="536"/>
      <c r="I626" s="536"/>
    </row>
    <row r="627" spans="1:9" ht="36.6" customHeight="1" x14ac:dyDescent="0.25">
      <c r="A627" s="525" t="s">
        <v>2509</v>
      </c>
      <c r="B627" s="525"/>
      <c r="C627" s="526" t="s">
        <v>2510</v>
      </c>
      <c r="D627" s="526"/>
      <c r="E627" s="526"/>
      <c r="F627" s="526"/>
      <c r="G627" s="363" t="s">
        <v>355</v>
      </c>
      <c r="H627" s="538">
        <v>1049.44</v>
      </c>
      <c r="I627" s="528"/>
    </row>
    <row r="628" spans="1:9" ht="36.6" customHeight="1" x14ac:dyDescent="0.25">
      <c r="A628" s="525" t="s">
        <v>2511</v>
      </c>
      <c r="B628" s="525"/>
      <c r="C628" s="526" t="s">
        <v>2512</v>
      </c>
      <c r="D628" s="526"/>
      <c r="E628" s="526"/>
      <c r="F628" s="526"/>
      <c r="G628" s="363" t="s">
        <v>355</v>
      </c>
      <c r="H628" s="538">
        <v>1116.8399999999999</v>
      </c>
      <c r="I628" s="528"/>
    </row>
    <row r="629" spans="1:9" ht="36.6" customHeight="1" x14ac:dyDescent="0.25">
      <c r="A629" s="525" t="s">
        <v>2513</v>
      </c>
      <c r="B629" s="525"/>
      <c r="C629" s="526" t="s">
        <v>2514</v>
      </c>
      <c r="D629" s="526"/>
      <c r="E629" s="526"/>
      <c r="F629" s="526"/>
      <c r="G629" s="363" t="s">
        <v>355</v>
      </c>
      <c r="H629" s="538">
        <v>1176.7</v>
      </c>
      <c r="I629" s="528"/>
    </row>
    <row r="630" spans="1:9" ht="48.75" customHeight="1" x14ac:dyDescent="0.25">
      <c r="A630" s="525" t="s">
        <v>486</v>
      </c>
      <c r="B630" s="525"/>
      <c r="C630" s="526" t="s">
        <v>2515</v>
      </c>
      <c r="D630" s="526"/>
      <c r="E630" s="526"/>
      <c r="F630" s="526"/>
      <c r="G630" s="363" t="s">
        <v>355</v>
      </c>
      <c r="H630" s="531">
        <v>965.6</v>
      </c>
      <c r="I630" s="528"/>
    </row>
    <row r="631" spans="1:9" ht="36.6" customHeight="1" x14ac:dyDescent="0.25">
      <c r="A631" s="525" t="s">
        <v>485</v>
      </c>
      <c r="B631" s="525"/>
      <c r="C631" s="526" t="s">
        <v>2516</v>
      </c>
      <c r="D631" s="526"/>
      <c r="E631" s="526"/>
      <c r="F631" s="526"/>
      <c r="G631" s="363" t="s">
        <v>355</v>
      </c>
      <c r="H631" s="531">
        <v>771.01</v>
      </c>
      <c r="I631" s="528"/>
    </row>
    <row r="632" spans="1:9" ht="12.2" customHeight="1" x14ac:dyDescent="0.25">
      <c r="A632" s="550">
        <v>8780</v>
      </c>
      <c r="B632" s="534"/>
      <c r="C632" s="535" t="s">
        <v>2517</v>
      </c>
      <c r="D632" s="535"/>
      <c r="E632" s="535"/>
      <c r="F632" s="535"/>
      <c r="G632" s="362"/>
      <c r="H632" s="536"/>
      <c r="I632" s="536"/>
    </row>
    <row r="633" spans="1:9" ht="24.4" customHeight="1" x14ac:dyDescent="0.25">
      <c r="A633" s="525" t="s">
        <v>2518</v>
      </c>
      <c r="B633" s="525"/>
      <c r="C633" s="526" t="s">
        <v>2519</v>
      </c>
      <c r="D633" s="526"/>
      <c r="E633" s="526"/>
      <c r="F633" s="526"/>
      <c r="G633" s="363" t="s">
        <v>355</v>
      </c>
      <c r="H633" s="531">
        <v>598.6</v>
      </c>
      <c r="I633" s="528"/>
    </row>
    <row r="634" spans="1:9" ht="24.4" customHeight="1" x14ac:dyDescent="0.25">
      <c r="A634" s="525" t="s">
        <v>2520</v>
      </c>
      <c r="B634" s="525"/>
      <c r="C634" s="526" t="s">
        <v>2521</v>
      </c>
      <c r="D634" s="526"/>
      <c r="E634" s="526"/>
      <c r="F634" s="526"/>
      <c r="G634" s="363" t="s">
        <v>355</v>
      </c>
      <c r="H634" s="531">
        <v>478.98</v>
      </c>
      <c r="I634" s="528"/>
    </row>
    <row r="635" spans="1:9" ht="36.6" customHeight="1" x14ac:dyDescent="0.25">
      <c r="A635" s="525" t="s">
        <v>2522</v>
      </c>
      <c r="B635" s="525"/>
      <c r="C635" s="526" t="s">
        <v>2523</v>
      </c>
      <c r="D635" s="526"/>
      <c r="E635" s="526"/>
      <c r="F635" s="526"/>
      <c r="G635" s="363" t="s">
        <v>355</v>
      </c>
      <c r="H635" s="531">
        <v>640.51</v>
      </c>
      <c r="I635" s="528"/>
    </row>
    <row r="636" spans="1:9" ht="36.6" customHeight="1" x14ac:dyDescent="0.25">
      <c r="A636" s="525" t="s">
        <v>2524</v>
      </c>
      <c r="B636" s="525"/>
      <c r="C636" s="526" t="s">
        <v>2525</v>
      </c>
      <c r="D636" s="526"/>
      <c r="E636" s="526"/>
      <c r="F636" s="526"/>
      <c r="G636" s="363" t="s">
        <v>355</v>
      </c>
      <c r="H636" s="531">
        <v>509.31</v>
      </c>
      <c r="I636" s="528"/>
    </row>
    <row r="637" spans="1:9" ht="36.6" customHeight="1" x14ac:dyDescent="0.25">
      <c r="A637" s="525" t="s">
        <v>2526</v>
      </c>
      <c r="B637" s="525"/>
      <c r="C637" s="526" t="s">
        <v>2527</v>
      </c>
      <c r="D637" s="526"/>
      <c r="E637" s="526"/>
      <c r="F637" s="526"/>
      <c r="G637" s="363" t="s">
        <v>355</v>
      </c>
      <c r="H637" s="531">
        <v>520.89</v>
      </c>
      <c r="I637" s="528"/>
    </row>
    <row r="638" spans="1:9" ht="36.6" customHeight="1" x14ac:dyDescent="0.25">
      <c r="A638" s="525" t="s">
        <v>2528</v>
      </c>
      <c r="B638" s="525"/>
      <c r="C638" s="526" t="s">
        <v>2529</v>
      </c>
      <c r="D638" s="526"/>
      <c r="E638" s="526"/>
      <c r="F638" s="526"/>
      <c r="G638" s="363" t="s">
        <v>355</v>
      </c>
      <c r="H638" s="531">
        <v>519.46</v>
      </c>
      <c r="I638" s="528"/>
    </row>
    <row r="639" spans="1:9" ht="12.2" customHeight="1" x14ac:dyDescent="0.25">
      <c r="A639" s="550">
        <v>8781</v>
      </c>
      <c r="B639" s="534"/>
      <c r="C639" s="535" t="s">
        <v>2531</v>
      </c>
      <c r="D639" s="535"/>
      <c r="E639" s="535"/>
      <c r="F639" s="535"/>
      <c r="G639" s="362"/>
      <c r="H639" s="536"/>
      <c r="I639" s="536"/>
    </row>
    <row r="640" spans="1:9" ht="36.6" customHeight="1" x14ac:dyDescent="0.25">
      <c r="A640" s="525" t="s">
        <v>2532</v>
      </c>
      <c r="B640" s="525"/>
      <c r="C640" s="526" t="s">
        <v>14956</v>
      </c>
      <c r="D640" s="526"/>
      <c r="E640" s="526"/>
      <c r="F640" s="526"/>
      <c r="G640" s="363" t="s">
        <v>14794</v>
      </c>
      <c r="H640" s="527">
        <v>68.709999999999994</v>
      </c>
      <c r="I640" s="528"/>
    </row>
    <row r="641" spans="1:9" ht="36.6" customHeight="1" x14ac:dyDescent="0.25">
      <c r="A641" s="525" t="s">
        <v>2533</v>
      </c>
      <c r="B641" s="525"/>
      <c r="C641" s="526" t="s">
        <v>2534</v>
      </c>
      <c r="D641" s="526"/>
      <c r="E641" s="526"/>
      <c r="F641" s="526"/>
      <c r="G641" s="363" t="s">
        <v>14794</v>
      </c>
      <c r="H641" s="527">
        <v>70.14</v>
      </c>
      <c r="I641" s="528"/>
    </row>
    <row r="642" spans="1:9" ht="12.2" customHeight="1" x14ac:dyDescent="0.25">
      <c r="A642" s="550">
        <v>8782</v>
      </c>
      <c r="B642" s="534"/>
      <c r="C642" s="535" t="s">
        <v>2535</v>
      </c>
      <c r="D642" s="535"/>
      <c r="E642" s="535"/>
      <c r="F642" s="535"/>
      <c r="G642" s="362"/>
      <c r="H642" s="536"/>
      <c r="I642" s="536"/>
    </row>
    <row r="643" spans="1:9" ht="36.6" customHeight="1" x14ac:dyDescent="0.25">
      <c r="A643" s="525" t="s">
        <v>2536</v>
      </c>
      <c r="B643" s="525"/>
      <c r="C643" s="526" t="s">
        <v>2537</v>
      </c>
      <c r="D643" s="526"/>
      <c r="E643" s="526"/>
      <c r="F643" s="526"/>
      <c r="G643" s="363" t="s">
        <v>14784</v>
      </c>
      <c r="H643" s="527">
        <v>96.68</v>
      </c>
      <c r="I643" s="528"/>
    </row>
    <row r="644" spans="1:9" ht="12.2" customHeight="1" x14ac:dyDescent="0.25">
      <c r="A644" s="550">
        <v>8783</v>
      </c>
      <c r="B644" s="534"/>
      <c r="C644" s="535" t="s">
        <v>2539</v>
      </c>
      <c r="D644" s="535"/>
      <c r="E644" s="535"/>
      <c r="F644" s="535"/>
      <c r="G644" s="362"/>
      <c r="H644" s="536"/>
      <c r="I644" s="536"/>
    </row>
    <row r="645" spans="1:9" ht="36.6" customHeight="1" x14ac:dyDescent="0.25">
      <c r="A645" s="525" t="s">
        <v>2540</v>
      </c>
      <c r="B645" s="525"/>
      <c r="C645" s="526" t="s">
        <v>2541</v>
      </c>
      <c r="D645" s="526"/>
      <c r="E645" s="526"/>
      <c r="F645" s="526"/>
      <c r="G645" s="363" t="s">
        <v>14784</v>
      </c>
      <c r="H645" s="527">
        <v>17.940000000000001</v>
      </c>
      <c r="I645" s="528"/>
    </row>
    <row r="646" spans="1:9" ht="36.6" customHeight="1" x14ac:dyDescent="0.25">
      <c r="A646" s="525" t="s">
        <v>2542</v>
      </c>
      <c r="B646" s="525"/>
      <c r="C646" s="526" t="s">
        <v>2543</v>
      </c>
      <c r="D646" s="526"/>
      <c r="E646" s="526"/>
      <c r="F646" s="526"/>
      <c r="G646" s="363" t="s">
        <v>14784</v>
      </c>
      <c r="H646" s="527">
        <v>21.93</v>
      </c>
      <c r="I646" s="528"/>
    </row>
    <row r="647" spans="1:9" ht="36.6" customHeight="1" x14ac:dyDescent="0.25">
      <c r="A647" s="525" t="s">
        <v>14957</v>
      </c>
      <c r="B647" s="525"/>
      <c r="C647" s="526" t="s">
        <v>14958</v>
      </c>
      <c r="D647" s="526"/>
      <c r="E647" s="526"/>
      <c r="F647" s="526"/>
      <c r="G647" s="363" t="s">
        <v>14784</v>
      </c>
      <c r="H647" s="527">
        <v>20.77</v>
      </c>
      <c r="I647" s="528"/>
    </row>
    <row r="648" spans="1:9" ht="36.6" customHeight="1" x14ac:dyDescent="0.25">
      <c r="A648" s="525" t="s">
        <v>14959</v>
      </c>
      <c r="B648" s="525"/>
      <c r="C648" s="526" t="s">
        <v>14960</v>
      </c>
      <c r="D648" s="526"/>
      <c r="E648" s="526"/>
      <c r="F648" s="526"/>
      <c r="G648" s="363" t="s">
        <v>14784</v>
      </c>
      <c r="H648" s="527">
        <v>16.43</v>
      </c>
      <c r="I648" s="528"/>
    </row>
    <row r="649" spans="1:9" ht="60.95" customHeight="1" x14ac:dyDescent="0.25">
      <c r="A649" s="525" t="s">
        <v>2544</v>
      </c>
      <c r="B649" s="525"/>
      <c r="C649" s="526" t="s">
        <v>2545</v>
      </c>
      <c r="D649" s="526"/>
      <c r="E649" s="526"/>
      <c r="F649" s="526"/>
      <c r="G649" s="363" t="s">
        <v>14784</v>
      </c>
      <c r="H649" s="527">
        <v>99.17</v>
      </c>
      <c r="I649" s="528"/>
    </row>
    <row r="650" spans="1:9" ht="60.95" customHeight="1" x14ac:dyDescent="0.25">
      <c r="A650" s="525" t="s">
        <v>2546</v>
      </c>
      <c r="B650" s="525"/>
      <c r="C650" s="526" t="s">
        <v>2547</v>
      </c>
      <c r="D650" s="526"/>
      <c r="E650" s="526"/>
      <c r="F650" s="526"/>
      <c r="G650" s="363" t="s">
        <v>14784</v>
      </c>
      <c r="H650" s="527">
        <v>89.77</v>
      </c>
      <c r="I650" s="528"/>
    </row>
    <row r="651" spans="1:9" ht="48.75" customHeight="1" x14ac:dyDescent="0.25">
      <c r="A651" s="525" t="s">
        <v>2548</v>
      </c>
      <c r="B651" s="525"/>
      <c r="C651" s="526" t="s">
        <v>2549</v>
      </c>
      <c r="D651" s="526"/>
      <c r="E651" s="526"/>
      <c r="F651" s="526"/>
      <c r="G651" s="363" t="s">
        <v>14784</v>
      </c>
      <c r="H651" s="531">
        <v>127.54</v>
      </c>
      <c r="I651" s="528"/>
    </row>
    <row r="652" spans="1:9" ht="60.95" customHeight="1" x14ac:dyDescent="0.25">
      <c r="A652" s="525" t="s">
        <v>2550</v>
      </c>
      <c r="B652" s="525"/>
      <c r="C652" s="526" t="s">
        <v>2551</v>
      </c>
      <c r="D652" s="526"/>
      <c r="E652" s="526"/>
      <c r="F652" s="526"/>
      <c r="G652" s="363" t="s">
        <v>14784</v>
      </c>
      <c r="H652" s="531">
        <v>107.19</v>
      </c>
      <c r="I652" s="528"/>
    </row>
    <row r="653" spans="1:9" ht="36.6" customHeight="1" x14ac:dyDescent="0.25">
      <c r="A653" s="525" t="s">
        <v>14961</v>
      </c>
      <c r="B653" s="525"/>
      <c r="C653" s="526" t="s">
        <v>14962</v>
      </c>
      <c r="D653" s="526"/>
      <c r="E653" s="526"/>
      <c r="F653" s="526"/>
      <c r="G653" s="363" t="s">
        <v>14784</v>
      </c>
      <c r="H653" s="527">
        <v>85.06</v>
      </c>
      <c r="I653" s="528"/>
    </row>
    <row r="654" spans="1:9" ht="85.35" customHeight="1" x14ac:dyDescent="0.25">
      <c r="A654" s="525" t="s">
        <v>2552</v>
      </c>
      <c r="B654" s="525"/>
      <c r="C654" s="526" t="s">
        <v>2553</v>
      </c>
      <c r="D654" s="526"/>
      <c r="E654" s="526"/>
      <c r="F654" s="526"/>
      <c r="G654" s="363" t="s">
        <v>14784</v>
      </c>
      <c r="H654" s="531">
        <v>143.59</v>
      </c>
      <c r="I654" s="528"/>
    </row>
    <row r="655" spans="1:9" ht="73.150000000000006" customHeight="1" x14ac:dyDescent="0.25">
      <c r="A655" s="525" t="s">
        <v>2554</v>
      </c>
      <c r="B655" s="525"/>
      <c r="C655" s="526" t="s">
        <v>2555</v>
      </c>
      <c r="D655" s="526"/>
      <c r="E655" s="526"/>
      <c r="F655" s="526"/>
      <c r="G655" s="363" t="s">
        <v>14784</v>
      </c>
      <c r="H655" s="531">
        <v>247.72</v>
      </c>
      <c r="I655" s="528"/>
    </row>
    <row r="656" spans="1:9" ht="12.2" customHeight="1" x14ac:dyDescent="0.25">
      <c r="A656" s="525" t="s">
        <v>2556</v>
      </c>
      <c r="B656" s="525"/>
      <c r="C656" s="526" t="s">
        <v>2557</v>
      </c>
      <c r="D656" s="526"/>
      <c r="E656" s="526"/>
      <c r="F656" s="526"/>
      <c r="G656" s="363" t="s">
        <v>355</v>
      </c>
      <c r="H656" s="531">
        <v>158.87</v>
      </c>
      <c r="I656" s="528"/>
    </row>
    <row r="657" spans="1:9" ht="24.4" customHeight="1" x14ac:dyDescent="0.25">
      <c r="A657" s="525" t="s">
        <v>2558</v>
      </c>
      <c r="B657" s="525"/>
      <c r="C657" s="526" t="s">
        <v>14963</v>
      </c>
      <c r="D657" s="526"/>
      <c r="E657" s="526"/>
      <c r="F657" s="526"/>
      <c r="G657" s="363" t="s">
        <v>14784</v>
      </c>
      <c r="H657" s="527">
        <v>18.73</v>
      </c>
      <c r="I657" s="528"/>
    </row>
    <row r="658" spans="1:9" ht="24.4" customHeight="1" x14ac:dyDescent="0.25">
      <c r="A658" s="525" t="s">
        <v>2559</v>
      </c>
      <c r="B658" s="525"/>
      <c r="C658" s="526" t="s">
        <v>14964</v>
      </c>
      <c r="D658" s="526"/>
      <c r="E658" s="526"/>
      <c r="F658" s="526"/>
      <c r="G658" s="363" t="s">
        <v>14784</v>
      </c>
      <c r="H658" s="527">
        <v>63.83</v>
      </c>
      <c r="I658" s="528"/>
    </row>
    <row r="659" spans="1:9" ht="12.2" customHeight="1" x14ac:dyDescent="0.25">
      <c r="A659" s="550">
        <v>8784</v>
      </c>
      <c r="B659" s="534"/>
      <c r="C659" s="535" t="s">
        <v>2561</v>
      </c>
      <c r="D659" s="535"/>
      <c r="E659" s="535"/>
      <c r="F659" s="535"/>
      <c r="G659" s="362"/>
      <c r="H659" s="536"/>
      <c r="I659" s="536"/>
    </row>
    <row r="660" spans="1:9" ht="48.75" customHeight="1" x14ac:dyDescent="0.25">
      <c r="A660" s="525" t="s">
        <v>488</v>
      </c>
      <c r="B660" s="525"/>
      <c r="C660" s="526" t="s">
        <v>14965</v>
      </c>
      <c r="D660" s="526"/>
      <c r="E660" s="526"/>
      <c r="F660" s="526"/>
      <c r="G660" s="363" t="s">
        <v>355</v>
      </c>
      <c r="H660" s="538">
        <v>2765.94</v>
      </c>
      <c r="I660" s="528"/>
    </row>
    <row r="661" spans="1:9" ht="48.75" customHeight="1" x14ac:dyDescent="0.25">
      <c r="A661" s="525" t="s">
        <v>2562</v>
      </c>
      <c r="B661" s="525"/>
      <c r="C661" s="526" t="s">
        <v>2563</v>
      </c>
      <c r="D661" s="526"/>
      <c r="E661" s="526"/>
      <c r="F661" s="526"/>
      <c r="G661" s="363" t="s">
        <v>355</v>
      </c>
      <c r="H661" s="538">
        <v>1516.17</v>
      </c>
      <c r="I661" s="528"/>
    </row>
    <row r="662" spans="1:9" ht="48.75" customHeight="1" x14ac:dyDescent="0.25">
      <c r="A662" s="525" t="s">
        <v>2564</v>
      </c>
      <c r="B662" s="525"/>
      <c r="C662" s="526" t="s">
        <v>2565</v>
      </c>
      <c r="D662" s="526"/>
      <c r="E662" s="526"/>
      <c r="F662" s="526"/>
      <c r="G662" s="363" t="s">
        <v>355</v>
      </c>
      <c r="H662" s="538">
        <v>1603.24</v>
      </c>
      <c r="I662" s="528"/>
    </row>
    <row r="663" spans="1:9" ht="12.2" customHeight="1" x14ac:dyDescent="0.25">
      <c r="A663" s="550">
        <v>8785</v>
      </c>
      <c r="B663" s="534"/>
      <c r="C663" s="535" t="s">
        <v>2566</v>
      </c>
      <c r="D663" s="535"/>
      <c r="E663" s="535"/>
      <c r="F663" s="535"/>
      <c r="G663" s="362"/>
      <c r="H663" s="536"/>
      <c r="I663" s="536"/>
    </row>
    <row r="664" spans="1:9" ht="12.2" customHeight="1" x14ac:dyDescent="0.25">
      <c r="A664" s="525" t="s">
        <v>2567</v>
      </c>
      <c r="B664" s="525"/>
      <c r="C664" s="526" t="s">
        <v>2568</v>
      </c>
      <c r="D664" s="526"/>
      <c r="E664" s="526"/>
      <c r="F664" s="526"/>
      <c r="G664" s="363" t="s">
        <v>14794</v>
      </c>
      <c r="H664" s="527">
        <v>21.2</v>
      </c>
      <c r="I664" s="528"/>
    </row>
    <row r="665" spans="1:9" ht="12.2" customHeight="1" x14ac:dyDescent="0.25">
      <c r="A665" s="550">
        <v>8865</v>
      </c>
      <c r="B665" s="534"/>
      <c r="C665" s="535" t="s">
        <v>3269</v>
      </c>
      <c r="D665" s="535"/>
      <c r="E665" s="535"/>
      <c r="F665" s="535"/>
      <c r="G665" s="362"/>
      <c r="H665" s="536"/>
      <c r="I665" s="536"/>
    </row>
    <row r="666" spans="1:9" ht="60.95" customHeight="1" x14ac:dyDescent="0.25">
      <c r="A666" s="525" t="s">
        <v>487</v>
      </c>
      <c r="B666" s="525"/>
      <c r="C666" s="526" t="s">
        <v>3270</v>
      </c>
      <c r="D666" s="526"/>
      <c r="E666" s="526"/>
      <c r="F666" s="526"/>
      <c r="G666" s="363" t="s">
        <v>14781</v>
      </c>
      <c r="H666" s="531">
        <v>456.15</v>
      </c>
      <c r="I666" s="528"/>
    </row>
    <row r="667" spans="1:9" ht="12.2" customHeight="1" x14ac:dyDescent="0.25">
      <c r="A667" s="550">
        <v>8671</v>
      </c>
      <c r="B667" s="534"/>
      <c r="C667" s="535" t="s">
        <v>2569</v>
      </c>
      <c r="D667" s="535"/>
      <c r="E667" s="535"/>
      <c r="F667" s="535"/>
      <c r="G667" s="362"/>
      <c r="H667" s="536"/>
      <c r="I667" s="536"/>
    </row>
    <row r="668" spans="1:9" ht="12.2" customHeight="1" x14ac:dyDescent="0.25">
      <c r="A668" s="550">
        <v>8786</v>
      </c>
      <c r="B668" s="534"/>
      <c r="C668" s="535" t="s">
        <v>2570</v>
      </c>
      <c r="D668" s="535"/>
      <c r="E668" s="535"/>
      <c r="F668" s="535"/>
      <c r="G668" s="362"/>
      <c r="H668" s="536"/>
      <c r="I668" s="536"/>
    </row>
    <row r="669" spans="1:9" ht="12.2" customHeight="1" x14ac:dyDescent="0.25">
      <c r="A669" s="525" t="s">
        <v>2571</v>
      </c>
      <c r="B669" s="525"/>
      <c r="C669" s="526" t="s">
        <v>2572</v>
      </c>
      <c r="D669" s="526"/>
      <c r="E669" s="526"/>
      <c r="F669" s="526"/>
      <c r="G669" s="363" t="s">
        <v>14794</v>
      </c>
      <c r="H669" s="527">
        <v>13.62</v>
      </c>
      <c r="I669" s="528"/>
    </row>
    <row r="670" spans="1:9" ht="12.2" customHeight="1" x14ac:dyDescent="0.25">
      <c r="A670" s="525" t="s">
        <v>2573</v>
      </c>
      <c r="B670" s="525"/>
      <c r="C670" s="526" t="s">
        <v>2574</v>
      </c>
      <c r="D670" s="526"/>
      <c r="E670" s="526"/>
      <c r="F670" s="526"/>
      <c r="G670" s="363" t="s">
        <v>14781</v>
      </c>
      <c r="H670" s="527">
        <v>79.12</v>
      </c>
      <c r="I670" s="528"/>
    </row>
    <row r="671" spans="1:9" ht="24.4" customHeight="1" x14ac:dyDescent="0.25">
      <c r="A671" s="525" t="s">
        <v>2575</v>
      </c>
      <c r="B671" s="525"/>
      <c r="C671" s="526" t="s">
        <v>2576</v>
      </c>
      <c r="D671" s="526"/>
      <c r="E671" s="526"/>
      <c r="F671" s="526"/>
      <c r="G671" s="363" t="s">
        <v>14781</v>
      </c>
      <c r="H671" s="527">
        <v>25.68</v>
      </c>
      <c r="I671" s="528"/>
    </row>
    <row r="672" spans="1:9" ht="24.4" customHeight="1" x14ac:dyDescent="0.25">
      <c r="A672" s="525" t="s">
        <v>2577</v>
      </c>
      <c r="B672" s="525"/>
      <c r="C672" s="526" t="s">
        <v>2578</v>
      </c>
      <c r="D672" s="526"/>
      <c r="E672" s="526"/>
      <c r="F672" s="526"/>
      <c r="G672" s="363" t="s">
        <v>14781</v>
      </c>
      <c r="H672" s="527">
        <v>24.37</v>
      </c>
      <c r="I672" s="528"/>
    </row>
    <row r="673" spans="1:9" ht="24.4" customHeight="1" x14ac:dyDescent="0.25">
      <c r="A673" s="525" t="s">
        <v>2579</v>
      </c>
      <c r="B673" s="525"/>
      <c r="C673" s="526" t="s">
        <v>2580</v>
      </c>
      <c r="D673" s="526"/>
      <c r="E673" s="526"/>
      <c r="F673" s="526"/>
      <c r="G673" s="363" t="s">
        <v>14781</v>
      </c>
      <c r="H673" s="531">
        <v>140.22</v>
      </c>
      <c r="I673" s="528"/>
    </row>
    <row r="674" spans="1:9" ht="12.2" customHeight="1" x14ac:dyDescent="0.25">
      <c r="A674" s="525" t="s">
        <v>2581</v>
      </c>
      <c r="B674" s="525"/>
      <c r="C674" s="526" t="s">
        <v>2582</v>
      </c>
      <c r="D674" s="526"/>
      <c r="E674" s="526"/>
      <c r="F674" s="526"/>
      <c r="G674" s="363" t="s">
        <v>14794</v>
      </c>
      <c r="H674" s="527">
        <v>36.75</v>
      </c>
      <c r="I674" s="528"/>
    </row>
    <row r="675" spans="1:9" ht="12.2" customHeight="1" x14ac:dyDescent="0.25">
      <c r="A675" s="525" t="s">
        <v>2583</v>
      </c>
      <c r="B675" s="525"/>
      <c r="C675" s="526" t="s">
        <v>2584</v>
      </c>
      <c r="D675" s="526"/>
      <c r="E675" s="526"/>
      <c r="F675" s="526"/>
      <c r="G675" s="363" t="s">
        <v>14794</v>
      </c>
      <c r="H675" s="527">
        <v>43.84</v>
      </c>
      <c r="I675" s="528"/>
    </row>
    <row r="676" spans="1:9" ht="12.2" customHeight="1" x14ac:dyDescent="0.25">
      <c r="A676" s="525" t="s">
        <v>2585</v>
      </c>
      <c r="B676" s="525"/>
      <c r="C676" s="526" t="s">
        <v>2586</v>
      </c>
      <c r="D676" s="526"/>
      <c r="E676" s="526"/>
      <c r="F676" s="526"/>
      <c r="G676" s="363" t="s">
        <v>14794</v>
      </c>
      <c r="H676" s="527">
        <v>25.64</v>
      </c>
      <c r="I676" s="528"/>
    </row>
    <row r="677" spans="1:9" ht="12.2" customHeight="1" x14ac:dyDescent="0.25">
      <c r="A677" s="525" t="s">
        <v>2587</v>
      </c>
      <c r="B677" s="525"/>
      <c r="C677" s="526" t="s">
        <v>2588</v>
      </c>
      <c r="D677" s="526"/>
      <c r="E677" s="526"/>
      <c r="F677" s="526"/>
      <c r="G677" s="363" t="s">
        <v>14794</v>
      </c>
      <c r="H677" s="527">
        <v>10.119999999999999</v>
      </c>
      <c r="I677" s="528"/>
    </row>
    <row r="678" spans="1:9" ht="12.2" customHeight="1" x14ac:dyDescent="0.25">
      <c r="A678" s="550">
        <v>8787</v>
      </c>
      <c r="B678" s="534"/>
      <c r="C678" s="535" t="s">
        <v>2589</v>
      </c>
      <c r="D678" s="535"/>
      <c r="E678" s="535"/>
      <c r="F678" s="535"/>
      <c r="G678" s="362"/>
      <c r="H678" s="536"/>
      <c r="I678" s="536"/>
    </row>
    <row r="679" spans="1:9" ht="60.95" customHeight="1" x14ac:dyDescent="0.25">
      <c r="A679" s="525" t="s">
        <v>2590</v>
      </c>
      <c r="B679" s="525"/>
      <c r="C679" s="526" t="s">
        <v>2591</v>
      </c>
      <c r="D679" s="526"/>
      <c r="E679" s="526"/>
      <c r="F679" s="526"/>
      <c r="G679" s="363" t="s">
        <v>14947</v>
      </c>
      <c r="H679" s="527">
        <v>22.83</v>
      </c>
      <c r="I679" s="528"/>
    </row>
    <row r="680" spans="1:9" ht="60.95" customHeight="1" x14ac:dyDescent="0.25">
      <c r="A680" s="525" t="s">
        <v>2592</v>
      </c>
      <c r="B680" s="525"/>
      <c r="C680" s="526" t="s">
        <v>2593</v>
      </c>
      <c r="D680" s="526"/>
      <c r="E680" s="526"/>
      <c r="F680" s="526"/>
      <c r="G680" s="363" t="s">
        <v>14781</v>
      </c>
      <c r="H680" s="531">
        <v>348.67</v>
      </c>
      <c r="I680" s="528"/>
    </row>
    <row r="681" spans="1:9" ht="73.150000000000006" customHeight="1" x14ac:dyDescent="0.25">
      <c r="A681" s="525" t="s">
        <v>2594</v>
      </c>
      <c r="B681" s="525"/>
      <c r="C681" s="526" t="s">
        <v>2595</v>
      </c>
      <c r="D681" s="526"/>
      <c r="E681" s="526"/>
      <c r="F681" s="526"/>
      <c r="G681" s="363" t="s">
        <v>14781</v>
      </c>
      <c r="H681" s="531">
        <v>365.18</v>
      </c>
      <c r="I681" s="528"/>
    </row>
    <row r="682" spans="1:9" ht="73.150000000000006" customHeight="1" x14ac:dyDescent="0.25">
      <c r="A682" s="525" t="s">
        <v>2596</v>
      </c>
      <c r="B682" s="525"/>
      <c r="C682" s="526" t="s">
        <v>2597</v>
      </c>
      <c r="D682" s="526"/>
      <c r="E682" s="526"/>
      <c r="F682" s="526"/>
      <c r="G682" s="363" t="s">
        <v>14781</v>
      </c>
      <c r="H682" s="531">
        <v>351.33</v>
      </c>
      <c r="I682" s="528"/>
    </row>
    <row r="683" spans="1:9" ht="73.150000000000006" customHeight="1" x14ac:dyDescent="0.25">
      <c r="A683" s="525" t="s">
        <v>2598</v>
      </c>
      <c r="B683" s="525"/>
      <c r="C683" s="526" t="s">
        <v>2599</v>
      </c>
      <c r="D683" s="526"/>
      <c r="E683" s="526"/>
      <c r="F683" s="526"/>
      <c r="G683" s="363" t="s">
        <v>14781</v>
      </c>
      <c r="H683" s="531">
        <v>819.84</v>
      </c>
      <c r="I683" s="528"/>
    </row>
    <row r="684" spans="1:9" ht="85.35" customHeight="1" x14ac:dyDescent="0.25">
      <c r="A684" s="525" t="s">
        <v>2600</v>
      </c>
      <c r="B684" s="525"/>
      <c r="C684" s="526" t="s">
        <v>2601</v>
      </c>
      <c r="D684" s="526"/>
      <c r="E684" s="526"/>
      <c r="F684" s="526"/>
      <c r="G684" s="363" t="s">
        <v>14781</v>
      </c>
      <c r="H684" s="531">
        <v>381.75</v>
      </c>
      <c r="I684" s="528"/>
    </row>
    <row r="685" spans="1:9" ht="85.35" customHeight="1" x14ac:dyDescent="0.25">
      <c r="A685" s="525" t="s">
        <v>2602</v>
      </c>
      <c r="B685" s="525"/>
      <c r="C685" s="526" t="s">
        <v>2603</v>
      </c>
      <c r="D685" s="526"/>
      <c r="E685" s="526"/>
      <c r="F685" s="526"/>
      <c r="G685" s="363" t="s">
        <v>14781</v>
      </c>
      <c r="H685" s="531">
        <v>277.54000000000002</v>
      </c>
      <c r="I685" s="528"/>
    </row>
    <row r="686" spans="1:9" ht="60.95" customHeight="1" x14ac:dyDescent="0.25">
      <c r="A686" s="525" t="s">
        <v>2604</v>
      </c>
      <c r="B686" s="525"/>
      <c r="C686" s="526" t="s">
        <v>2605</v>
      </c>
      <c r="D686" s="526"/>
      <c r="E686" s="526"/>
      <c r="F686" s="526"/>
      <c r="G686" s="363" t="s">
        <v>14781</v>
      </c>
      <c r="H686" s="531">
        <v>255.96</v>
      </c>
      <c r="I686" s="528"/>
    </row>
    <row r="687" spans="1:9" ht="12.2" customHeight="1" x14ac:dyDescent="0.25">
      <c r="A687" s="550">
        <v>8788</v>
      </c>
      <c r="B687" s="534"/>
      <c r="C687" s="535" t="s">
        <v>2607</v>
      </c>
      <c r="D687" s="535"/>
      <c r="E687" s="535"/>
      <c r="F687" s="535"/>
      <c r="G687" s="362"/>
      <c r="H687" s="536"/>
      <c r="I687" s="536"/>
    </row>
    <row r="688" spans="1:9" ht="48.75" customHeight="1" x14ac:dyDescent="0.25">
      <c r="A688" s="525" t="s">
        <v>2608</v>
      </c>
      <c r="B688" s="525"/>
      <c r="C688" s="526" t="s">
        <v>2609</v>
      </c>
      <c r="D688" s="526"/>
      <c r="E688" s="526"/>
      <c r="F688" s="526"/>
      <c r="G688" s="363" t="s">
        <v>14781</v>
      </c>
      <c r="H688" s="527">
        <v>90.64</v>
      </c>
      <c r="I688" s="528"/>
    </row>
    <row r="689" spans="1:9" ht="12.2" customHeight="1" x14ac:dyDescent="0.25">
      <c r="A689" s="525" t="s">
        <v>2610</v>
      </c>
      <c r="B689" s="525"/>
      <c r="C689" s="526" t="s">
        <v>2611</v>
      </c>
      <c r="D689" s="526"/>
      <c r="E689" s="526"/>
      <c r="F689" s="526"/>
      <c r="G689" s="363" t="s">
        <v>14781</v>
      </c>
      <c r="H689" s="527">
        <v>34.61</v>
      </c>
      <c r="I689" s="528"/>
    </row>
    <row r="690" spans="1:9" ht="12.2" customHeight="1" x14ac:dyDescent="0.25">
      <c r="A690" s="525" t="s">
        <v>2612</v>
      </c>
      <c r="B690" s="525"/>
      <c r="C690" s="526" t="s">
        <v>2613</v>
      </c>
      <c r="D690" s="526"/>
      <c r="E690" s="526"/>
      <c r="F690" s="526"/>
      <c r="G690" s="363" t="s">
        <v>14781</v>
      </c>
      <c r="H690" s="527">
        <v>37.799999999999997</v>
      </c>
      <c r="I690" s="528"/>
    </row>
    <row r="691" spans="1:9" ht="24.4" customHeight="1" x14ac:dyDescent="0.25">
      <c r="A691" s="525" t="s">
        <v>2614</v>
      </c>
      <c r="B691" s="525"/>
      <c r="C691" s="526" t="s">
        <v>2615</v>
      </c>
      <c r="D691" s="526"/>
      <c r="E691" s="526"/>
      <c r="F691" s="526"/>
      <c r="G691" s="363" t="s">
        <v>14781</v>
      </c>
      <c r="H691" s="531">
        <v>155.27000000000001</v>
      </c>
      <c r="I691" s="528"/>
    </row>
    <row r="692" spans="1:9" ht="24.4" customHeight="1" x14ac:dyDescent="0.25">
      <c r="A692" s="525" t="s">
        <v>2616</v>
      </c>
      <c r="B692" s="525"/>
      <c r="C692" s="526" t="s">
        <v>2617</v>
      </c>
      <c r="D692" s="526"/>
      <c r="E692" s="526"/>
      <c r="F692" s="526"/>
      <c r="G692" s="363" t="s">
        <v>14781</v>
      </c>
      <c r="H692" s="531">
        <v>176.98</v>
      </c>
      <c r="I692" s="528"/>
    </row>
    <row r="693" spans="1:9" ht="24.4" customHeight="1" x14ac:dyDescent="0.25">
      <c r="A693" s="525" t="s">
        <v>2618</v>
      </c>
      <c r="B693" s="525"/>
      <c r="C693" s="526" t="s">
        <v>2619</v>
      </c>
      <c r="D693" s="526"/>
      <c r="E693" s="526"/>
      <c r="F693" s="526"/>
      <c r="G693" s="363" t="s">
        <v>14794</v>
      </c>
      <c r="H693" s="527">
        <v>46.97</v>
      </c>
      <c r="I693" s="528"/>
    </row>
    <row r="694" spans="1:9" ht="12.2" customHeight="1" x14ac:dyDescent="0.25">
      <c r="A694" s="550">
        <v>8789</v>
      </c>
      <c r="B694" s="534"/>
      <c r="C694" s="535" t="s">
        <v>2621</v>
      </c>
      <c r="D694" s="535"/>
      <c r="E694" s="535"/>
      <c r="F694" s="535"/>
      <c r="G694" s="362"/>
      <c r="H694" s="536"/>
      <c r="I694" s="536"/>
    </row>
    <row r="695" spans="1:9" ht="36.6" customHeight="1" x14ac:dyDescent="0.25">
      <c r="A695" s="525" t="s">
        <v>2622</v>
      </c>
      <c r="B695" s="525"/>
      <c r="C695" s="526" t="s">
        <v>2623</v>
      </c>
      <c r="D695" s="526"/>
      <c r="E695" s="526"/>
      <c r="F695" s="526"/>
      <c r="G695" s="363" t="s">
        <v>14781</v>
      </c>
      <c r="H695" s="527">
        <v>94.95</v>
      </c>
      <c r="I695" s="528"/>
    </row>
    <row r="696" spans="1:9" ht="24.4" customHeight="1" x14ac:dyDescent="0.25">
      <c r="A696" s="525" t="s">
        <v>2624</v>
      </c>
      <c r="B696" s="525"/>
      <c r="C696" s="526" t="s">
        <v>2625</v>
      </c>
      <c r="D696" s="526"/>
      <c r="E696" s="526"/>
      <c r="F696" s="526"/>
      <c r="G696" s="363" t="s">
        <v>14781</v>
      </c>
      <c r="H696" s="531">
        <v>199.23</v>
      </c>
      <c r="I696" s="528"/>
    </row>
    <row r="697" spans="1:9" ht="60.95" customHeight="1" x14ac:dyDescent="0.25">
      <c r="A697" s="525" t="s">
        <v>417</v>
      </c>
      <c r="B697" s="525"/>
      <c r="C697" s="526" t="s">
        <v>2626</v>
      </c>
      <c r="D697" s="526"/>
      <c r="E697" s="526"/>
      <c r="F697" s="526"/>
      <c r="G697" s="363" t="s">
        <v>14781</v>
      </c>
      <c r="H697" s="531">
        <v>233.14</v>
      </c>
      <c r="I697" s="528"/>
    </row>
    <row r="698" spans="1:9" ht="36.6" customHeight="1" x14ac:dyDescent="0.25">
      <c r="A698" s="525" t="s">
        <v>2627</v>
      </c>
      <c r="B698" s="525"/>
      <c r="C698" s="526" t="s">
        <v>2628</v>
      </c>
      <c r="D698" s="526"/>
      <c r="E698" s="526"/>
      <c r="F698" s="526"/>
      <c r="G698" s="363" t="s">
        <v>14781</v>
      </c>
      <c r="H698" s="527">
        <v>99.53</v>
      </c>
      <c r="I698" s="528"/>
    </row>
    <row r="699" spans="1:9" ht="36.6" customHeight="1" x14ac:dyDescent="0.25">
      <c r="A699" s="525" t="s">
        <v>2629</v>
      </c>
      <c r="B699" s="525"/>
      <c r="C699" s="526" t="s">
        <v>2630</v>
      </c>
      <c r="D699" s="526"/>
      <c r="E699" s="526"/>
      <c r="F699" s="526"/>
      <c r="G699" s="363" t="s">
        <v>14781</v>
      </c>
      <c r="H699" s="527">
        <v>73.88</v>
      </c>
      <c r="I699" s="528"/>
    </row>
    <row r="700" spans="1:9" ht="36.6" customHeight="1" x14ac:dyDescent="0.25">
      <c r="A700" s="525" t="s">
        <v>2631</v>
      </c>
      <c r="B700" s="525"/>
      <c r="C700" s="526" t="s">
        <v>2632</v>
      </c>
      <c r="D700" s="526"/>
      <c r="E700" s="526"/>
      <c r="F700" s="526"/>
      <c r="G700" s="363" t="s">
        <v>14781</v>
      </c>
      <c r="H700" s="527">
        <v>76.88</v>
      </c>
      <c r="I700" s="528"/>
    </row>
    <row r="701" spans="1:9" ht="24.4" customHeight="1" x14ac:dyDescent="0.25">
      <c r="A701" s="525" t="s">
        <v>2633</v>
      </c>
      <c r="B701" s="525"/>
      <c r="C701" s="526" t="s">
        <v>2634</v>
      </c>
      <c r="D701" s="526"/>
      <c r="E701" s="526"/>
      <c r="F701" s="526"/>
      <c r="G701" s="363" t="s">
        <v>14794</v>
      </c>
      <c r="H701" s="527">
        <v>56.14</v>
      </c>
      <c r="I701" s="528"/>
    </row>
    <row r="702" spans="1:9" ht="12.2" customHeight="1" x14ac:dyDescent="0.25">
      <c r="A702" s="550">
        <v>8790</v>
      </c>
      <c r="B702" s="534"/>
      <c r="C702" s="535" t="s">
        <v>2636</v>
      </c>
      <c r="D702" s="535"/>
      <c r="E702" s="535"/>
      <c r="F702" s="535"/>
      <c r="G702" s="362"/>
      <c r="H702" s="536"/>
      <c r="I702" s="536"/>
    </row>
    <row r="703" spans="1:9" ht="12.2" customHeight="1" x14ac:dyDescent="0.25">
      <c r="A703" s="525" t="s">
        <v>2637</v>
      </c>
      <c r="B703" s="525"/>
      <c r="C703" s="526" t="s">
        <v>2638</v>
      </c>
      <c r="D703" s="526"/>
      <c r="E703" s="526"/>
      <c r="F703" s="526"/>
      <c r="G703" s="363" t="s">
        <v>14781</v>
      </c>
      <c r="H703" s="531">
        <v>108.19</v>
      </c>
      <c r="I703" s="528"/>
    </row>
    <row r="704" spans="1:9" ht="12.2" customHeight="1" x14ac:dyDescent="0.25">
      <c r="A704" s="525" t="s">
        <v>2639</v>
      </c>
      <c r="B704" s="525"/>
      <c r="C704" s="526" t="s">
        <v>2640</v>
      </c>
      <c r="D704" s="526"/>
      <c r="E704" s="526"/>
      <c r="F704" s="526"/>
      <c r="G704" s="363" t="s">
        <v>14781</v>
      </c>
      <c r="H704" s="527">
        <v>92.07</v>
      </c>
      <c r="I704" s="528"/>
    </row>
    <row r="705" spans="1:9" ht="12.2" customHeight="1" x14ac:dyDescent="0.25">
      <c r="A705" s="525" t="s">
        <v>2641</v>
      </c>
      <c r="B705" s="525"/>
      <c r="C705" s="526" t="s">
        <v>2642</v>
      </c>
      <c r="D705" s="526"/>
      <c r="E705" s="526"/>
      <c r="F705" s="526"/>
      <c r="G705" s="363" t="s">
        <v>14781</v>
      </c>
      <c r="H705" s="527">
        <v>79.459999999999994</v>
      </c>
      <c r="I705" s="528"/>
    </row>
    <row r="706" spans="1:9" ht="36.6" customHeight="1" x14ac:dyDescent="0.25">
      <c r="A706" s="525" t="s">
        <v>2643</v>
      </c>
      <c r="B706" s="525"/>
      <c r="C706" s="526" t="s">
        <v>2644</v>
      </c>
      <c r="D706" s="526"/>
      <c r="E706" s="526"/>
      <c r="F706" s="526"/>
      <c r="G706" s="363" t="s">
        <v>14794</v>
      </c>
      <c r="H706" s="527">
        <v>14.41</v>
      </c>
      <c r="I706" s="528"/>
    </row>
    <row r="707" spans="1:9" ht="12.2" customHeight="1" x14ac:dyDescent="0.25">
      <c r="A707" s="525" t="s">
        <v>2645</v>
      </c>
      <c r="B707" s="525"/>
      <c r="C707" s="526" t="s">
        <v>2646</v>
      </c>
      <c r="D707" s="526"/>
      <c r="E707" s="526"/>
      <c r="F707" s="526"/>
      <c r="G707" s="363" t="s">
        <v>14781</v>
      </c>
      <c r="H707" s="527">
        <v>47.12</v>
      </c>
      <c r="I707" s="528"/>
    </row>
    <row r="708" spans="1:9" ht="12.2" customHeight="1" x14ac:dyDescent="0.25">
      <c r="A708" s="550">
        <v>8791</v>
      </c>
      <c r="B708" s="534"/>
      <c r="C708" s="535" t="s">
        <v>2648</v>
      </c>
      <c r="D708" s="535"/>
      <c r="E708" s="535"/>
      <c r="F708" s="535"/>
      <c r="G708" s="362"/>
      <c r="H708" s="536"/>
      <c r="I708" s="536"/>
    </row>
    <row r="709" spans="1:9" ht="24.4" customHeight="1" x14ac:dyDescent="0.25">
      <c r="A709" s="525" t="s">
        <v>2649</v>
      </c>
      <c r="B709" s="525"/>
      <c r="C709" s="526" t="s">
        <v>2650</v>
      </c>
      <c r="D709" s="526"/>
      <c r="E709" s="526"/>
      <c r="F709" s="526"/>
      <c r="G709" s="363" t="s">
        <v>14794</v>
      </c>
      <c r="H709" s="527">
        <v>82.31</v>
      </c>
      <c r="I709" s="528"/>
    </row>
    <row r="710" spans="1:9" ht="24.4" customHeight="1" x14ac:dyDescent="0.25">
      <c r="A710" s="525" t="s">
        <v>2651</v>
      </c>
      <c r="B710" s="525"/>
      <c r="C710" s="526" t="s">
        <v>2652</v>
      </c>
      <c r="D710" s="526"/>
      <c r="E710" s="526"/>
      <c r="F710" s="526"/>
      <c r="G710" s="363" t="s">
        <v>14794</v>
      </c>
      <c r="H710" s="531">
        <v>121.81</v>
      </c>
      <c r="I710" s="528"/>
    </row>
    <row r="711" spans="1:9" ht="24.4" customHeight="1" x14ac:dyDescent="0.25">
      <c r="A711" s="525" t="s">
        <v>418</v>
      </c>
      <c r="B711" s="525"/>
      <c r="C711" s="526" t="s">
        <v>2653</v>
      </c>
      <c r="D711" s="526"/>
      <c r="E711" s="526"/>
      <c r="F711" s="526"/>
      <c r="G711" s="363" t="s">
        <v>14794</v>
      </c>
      <c r="H711" s="527">
        <v>54.62</v>
      </c>
      <c r="I711" s="528"/>
    </row>
    <row r="712" spans="1:9" ht="24.4" customHeight="1" x14ac:dyDescent="0.25">
      <c r="A712" s="525" t="s">
        <v>2654</v>
      </c>
      <c r="B712" s="525"/>
      <c r="C712" s="526" t="s">
        <v>2655</v>
      </c>
      <c r="D712" s="526"/>
      <c r="E712" s="526"/>
      <c r="F712" s="526"/>
      <c r="G712" s="363" t="s">
        <v>14794</v>
      </c>
      <c r="H712" s="527">
        <v>48.19</v>
      </c>
      <c r="I712" s="528"/>
    </row>
    <row r="713" spans="1:9" ht="24.4" customHeight="1" x14ac:dyDescent="0.25">
      <c r="A713" s="525" t="s">
        <v>2656</v>
      </c>
      <c r="B713" s="525"/>
      <c r="C713" s="526" t="s">
        <v>2657</v>
      </c>
      <c r="D713" s="526"/>
      <c r="E713" s="526"/>
      <c r="F713" s="526"/>
      <c r="G713" s="363" t="s">
        <v>14794</v>
      </c>
      <c r="H713" s="527">
        <v>42.16</v>
      </c>
      <c r="I713" s="528"/>
    </row>
    <row r="714" spans="1:9" ht="24.4" customHeight="1" x14ac:dyDescent="0.25">
      <c r="A714" s="525" t="s">
        <v>2658</v>
      </c>
      <c r="B714" s="525"/>
      <c r="C714" s="526" t="s">
        <v>2659</v>
      </c>
      <c r="D714" s="526"/>
      <c r="E714" s="526"/>
      <c r="F714" s="526"/>
      <c r="G714" s="363" t="s">
        <v>14794</v>
      </c>
      <c r="H714" s="527">
        <v>68.75</v>
      </c>
      <c r="I714" s="528"/>
    </row>
    <row r="715" spans="1:9" ht="36.6" customHeight="1" x14ac:dyDescent="0.25">
      <c r="A715" s="525" t="s">
        <v>2660</v>
      </c>
      <c r="B715" s="525"/>
      <c r="C715" s="526" t="s">
        <v>2661</v>
      </c>
      <c r="D715" s="526"/>
      <c r="E715" s="526"/>
      <c r="F715" s="526"/>
      <c r="G715" s="363" t="s">
        <v>14794</v>
      </c>
      <c r="H715" s="527">
        <v>31.24</v>
      </c>
      <c r="I715" s="528"/>
    </row>
    <row r="716" spans="1:9" ht="12.2" customHeight="1" x14ac:dyDescent="0.25">
      <c r="A716" s="550">
        <v>8792</v>
      </c>
      <c r="B716" s="534"/>
      <c r="C716" s="535" t="s">
        <v>2662</v>
      </c>
      <c r="D716" s="535"/>
      <c r="E716" s="535"/>
      <c r="F716" s="535"/>
      <c r="G716" s="362"/>
      <c r="H716" s="536"/>
      <c r="I716" s="536"/>
    </row>
    <row r="717" spans="1:9" ht="36.6" customHeight="1" x14ac:dyDescent="0.25">
      <c r="A717" s="525" t="s">
        <v>2676</v>
      </c>
      <c r="B717" s="525"/>
      <c r="C717" s="526" t="s">
        <v>14966</v>
      </c>
      <c r="D717" s="526"/>
      <c r="E717" s="526"/>
      <c r="F717" s="526"/>
      <c r="G717" s="363" t="s">
        <v>14794</v>
      </c>
      <c r="H717" s="527">
        <v>44.3</v>
      </c>
      <c r="I717" s="528"/>
    </row>
    <row r="718" spans="1:9" ht="36.6" customHeight="1" x14ac:dyDescent="0.25">
      <c r="A718" s="525" t="s">
        <v>2677</v>
      </c>
      <c r="B718" s="525"/>
      <c r="C718" s="526" t="s">
        <v>14967</v>
      </c>
      <c r="D718" s="526"/>
      <c r="E718" s="526"/>
      <c r="F718" s="526"/>
      <c r="G718" s="363" t="s">
        <v>14794</v>
      </c>
      <c r="H718" s="527">
        <v>51.77</v>
      </c>
      <c r="I718" s="528"/>
    </row>
    <row r="719" spans="1:9" ht="36.6" customHeight="1" x14ac:dyDescent="0.25">
      <c r="A719" s="525" t="s">
        <v>2678</v>
      </c>
      <c r="B719" s="525"/>
      <c r="C719" s="526" t="s">
        <v>14968</v>
      </c>
      <c r="D719" s="526"/>
      <c r="E719" s="526"/>
      <c r="F719" s="526"/>
      <c r="G719" s="363" t="s">
        <v>14794</v>
      </c>
      <c r="H719" s="527">
        <v>67.19</v>
      </c>
      <c r="I719" s="528"/>
    </row>
    <row r="720" spans="1:9" ht="36.6" customHeight="1" x14ac:dyDescent="0.25">
      <c r="A720" s="525" t="s">
        <v>2669</v>
      </c>
      <c r="B720" s="525"/>
      <c r="C720" s="526" t="s">
        <v>14969</v>
      </c>
      <c r="D720" s="526"/>
      <c r="E720" s="526"/>
      <c r="F720" s="526"/>
      <c r="G720" s="363" t="s">
        <v>14794</v>
      </c>
      <c r="H720" s="531">
        <v>152.69999999999999</v>
      </c>
      <c r="I720" s="528"/>
    </row>
    <row r="721" spans="1:9" ht="36.6" customHeight="1" x14ac:dyDescent="0.25">
      <c r="A721" s="525" t="s">
        <v>2670</v>
      </c>
      <c r="B721" s="525"/>
      <c r="C721" s="526" t="s">
        <v>14970</v>
      </c>
      <c r="D721" s="526"/>
      <c r="E721" s="526"/>
      <c r="F721" s="526"/>
      <c r="G721" s="363" t="s">
        <v>14794</v>
      </c>
      <c r="H721" s="527">
        <v>52.66</v>
      </c>
      <c r="I721" s="528"/>
    </row>
    <row r="722" spans="1:9" ht="36.6" customHeight="1" x14ac:dyDescent="0.25">
      <c r="A722" s="525" t="s">
        <v>2671</v>
      </c>
      <c r="B722" s="525"/>
      <c r="C722" s="526" t="s">
        <v>14971</v>
      </c>
      <c r="D722" s="526"/>
      <c r="E722" s="526"/>
      <c r="F722" s="526"/>
      <c r="G722" s="363" t="s">
        <v>14794</v>
      </c>
      <c r="H722" s="527">
        <v>61.9</v>
      </c>
      <c r="I722" s="528"/>
    </row>
    <row r="723" spans="1:9" ht="36.6" customHeight="1" x14ac:dyDescent="0.25">
      <c r="A723" s="525" t="s">
        <v>2672</v>
      </c>
      <c r="B723" s="525"/>
      <c r="C723" s="526" t="s">
        <v>14972</v>
      </c>
      <c r="D723" s="526"/>
      <c r="E723" s="526"/>
      <c r="F723" s="526"/>
      <c r="G723" s="363" t="s">
        <v>14794</v>
      </c>
      <c r="H723" s="527">
        <v>75.58</v>
      </c>
      <c r="I723" s="528"/>
    </row>
    <row r="724" spans="1:9" ht="36.6" customHeight="1" x14ac:dyDescent="0.25">
      <c r="A724" s="525" t="s">
        <v>2673</v>
      </c>
      <c r="B724" s="525"/>
      <c r="C724" s="526" t="s">
        <v>14973</v>
      </c>
      <c r="D724" s="526"/>
      <c r="E724" s="526"/>
      <c r="F724" s="526"/>
      <c r="G724" s="363" t="s">
        <v>14794</v>
      </c>
      <c r="H724" s="527">
        <v>89.21</v>
      </c>
      <c r="I724" s="528"/>
    </row>
    <row r="725" spans="1:9" ht="36.6" customHeight="1" x14ac:dyDescent="0.25">
      <c r="A725" s="525" t="s">
        <v>2674</v>
      </c>
      <c r="B725" s="525"/>
      <c r="C725" s="526" t="s">
        <v>14974</v>
      </c>
      <c r="D725" s="526"/>
      <c r="E725" s="526"/>
      <c r="F725" s="526"/>
      <c r="G725" s="363" t="s">
        <v>14794</v>
      </c>
      <c r="H725" s="527">
        <v>97.89</v>
      </c>
      <c r="I725" s="528"/>
    </row>
    <row r="726" spans="1:9" ht="36.6" customHeight="1" x14ac:dyDescent="0.25">
      <c r="A726" s="525" t="s">
        <v>2675</v>
      </c>
      <c r="B726" s="525"/>
      <c r="C726" s="526" t="s">
        <v>14975</v>
      </c>
      <c r="D726" s="526"/>
      <c r="E726" s="526"/>
      <c r="F726" s="526"/>
      <c r="G726" s="363" t="s">
        <v>14794</v>
      </c>
      <c r="H726" s="531">
        <v>111.09</v>
      </c>
      <c r="I726" s="528"/>
    </row>
    <row r="727" spans="1:9" ht="36.6" customHeight="1" x14ac:dyDescent="0.25">
      <c r="A727" s="525" t="s">
        <v>2663</v>
      </c>
      <c r="B727" s="525"/>
      <c r="C727" s="526" t="s">
        <v>14976</v>
      </c>
      <c r="D727" s="526"/>
      <c r="E727" s="526"/>
      <c r="F727" s="526"/>
      <c r="G727" s="363" t="s">
        <v>14794</v>
      </c>
      <c r="H727" s="531">
        <v>178.03</v>
      </c>
      <c r="I727" s="528"/>
    </row>
    <row r="728" spans="1:9" ht="36.6" customHeight="1" x14ac:dyDescent="0.25">
      <c r="A728" s="525" t="s">
        <v>2664</v>
      </c>
      <c r="B728" s="525"/>
      <c r="C728" s="526" t="s">
        <v>14977</v>
      </c>
      <c r="D728" s="526"/>
      <c r="E728" s="526"/>
      <c r="F728" s="526"/>
      <c r="G728" s="363" t="s">
        <v>14794</v>
      </c>
      <c r="H728" s="527">
        <v>61.02</v>
      </c>
      <c r="I728" s="528"/>
    </row>
    <row r="729" spans="1:9" ht="36.6" customHeight="1" x14ac:dyDescent="0.25">
      <c r="A729" s="525" t="s">
        <v>2665</v>
      </c>
      <c r="B729" s="525"/>
      <c r="C729" s="526" t="s">
        <v>14978</v>
      </c>
      <c r="D729" s="526"/>
      <c r="E729" s="526"/>
      <c r="F729" s="526"/>
      <c r="G729" s="363" t="s">
        <v>14794</v>
      </c>
      <c r="H729" s="527">
        <v>72.03</v>
      </c>
      <c r="I729" s="528"/>
    </row>
    <row r="730" spans="1:9" ht="36.6" customHeight="1" x14ac:dyDescent="0.25">
      <c r="A730" s="525" t="s">
        <v>2666</v>
      </c>
      <c r="B730" s="525"/>
      <c r="C730" s="526" t="s">
        <v>14979</v>
      </c>
      <c r="D730" s="526"/>
      <c r="E730" s="526"/>
      <c r="F730" s="526"/>
      <c r="G730" s="363" t="s">
        <v>14794</v>
      </c>
      <c r="H730" s="527">
        <v>88.24</v>
      </c>
      <c r="I730" s="528"/>
    </row>
    <row r="731" spans="1:9" ht="36.6" customHeight="1" x14ac:dyDescent="0.25">
      <c r="A731" s="525" t="s">
        <v>2667</v>
      </c>
      <c r="B731" s="525"/>
      <c r="C731" s="526" t="s">
        <v>14980</v>
      </c>
      <c r="D731" s="526"/>
      <c r="E731" s="526"/>
      <c r="F731" s="526"/>
      <c r="G731" s="363" t="s">
        <v>14794</v>
      </c>
      <c r="H731" s="531">
        <v>114.6</v>
      </c>
      <c r="I731" s="528"/>
    </row>
    <row r="732" spans="1:9" ht="36.6" customHeight="1" x14ac:dyDescent="0.25">
      <c r="A732" s="525" t="s">
        <v>2668</v>
      </c>
      <c r="B732" s="525"/>
      <c r="C732" s="526" t="s">
        <v>14981</v>
      </c>
      <c r="D732" s="526"/>
      <c r="E732" s="526"/>
      <c r="F732" s="526"/>
      <c r="G732" s="363" t="s">
        <v>14794</v>
      </c>
      <c r="H732" s="531">
        <v>130.09</v>
      </c>
      <c r="I732" s="528"/>
    </row>
    <row r="733" spans="1:9" ht="12.2" customHeight="1" x14ac:dyDescent="0.25">
      <c r="A733" s="550">
        <v>8793</v>
      </c>
      <c r="B733" s="534"/>
      <c r="C733" s="535" t="s">
        <v>2679</v>
      </c>
      <c r="D733" s="535"/>
      <c r="E733" s="535"/>
      <c r="F733" s="535"/>
      <c r="G733" s="362"/>
      <c r="H733" s="536"/>
      <c r="I733" s="536"/>
    </row>
    <row r="734" spans="1:9" ht="36.6" customHeight="1" x14ac:dyDescent="0.25">
      <c r="A734" s="525" t="s">
        <v>2686</v>
      </c>
      <c r="B734" s="525"/>
      <c r="C734" s="526" t="s">
        <v>14982</v>
      </c>
      <c r="D734" s="526"/>
      <c r="E734" s="526"/>
      <c r="F734" s="526"/>
      <c r="G734" s="363" t="s">
        <v>14794</v>
      </c>
      <c r="H734" s="527">
        <v>24.74</v>
      </c>
      <c r="I734" s="528"/>
    </row>
    <row r="735" spans="1:9" ht="36.6" customHeight="1" x14ac:dyDescent="0.25">
      <c r="A735" s="525" t="s">
        <v>2687</v>
      </c>
      <c r="B735" s="525"/>
      <c r="C735" s="526" t="s">
        <v>14983</v>
      </c>
      <c r="D735" s="526"/>
      <c r="E735" s="526"/>
      <c r="F735" s="526"/>
      <c r="G735" s="363" t="s">
        <v>14794</v>
      </c>
      <c r="H735" s="527">
        <v>40.25</v>
      </c>
      <c r="I735" s="528"/>
    </row>
    <row r="736" spans="1:9" ht="36.6" customHeight="1" x14ac:dyDescent="0.25">
      <c r="A736" s="525" t="s">
        <v>2680</v>
      </c>
      <c r="B736" s="525"/>
      <c r="C736" s="526" t="s">
        <v>14984</v>
      </c>
      <c r="D736" s="526"/>
      <c r="E736" s="526"/>
      <c r="F736" s="526"/>
      <c r="G736" s="363" t="s">
        <v>14794</v>
      </c>
      <c r="H736" s="527">
        <v>28.54</v>
      </c>
      <c r="I736" s="528"/>
    </row>
    <row r="737" spans="1:9" ht="36.6" customHeight="1" x14ac:dyDescent="0.25">
      <c r="A737" s="525" t="s">
        <v>2681</v>
      </c>
      <c r="B737" s="525"/>
      <c r="C737" s="526" t="s">
        <v>14985</v>
      </c>
      <c r="D737" s="526"/>
      <c r="E737" s="526"/>
      <c r="F737" s="526"/>
      <c r="G737" s="363" t="s">
        <v>14794</v>
      </c>
      <c r="H737" s="527">
        <v>34.909999999999997</v>
      </c>
      <c r="I737" s="528"/>
    </row>
    <row r="738" spans="1:9" ht="36.6" customHeight="1" x14ac:dyDescent="0.25">
      <c r="A738" s="525" t="s">
        <v>402</v>
      </c>
      <c r="B738" s="525"/>
      <c r="C738" s="526" t="s">
        <v>14986</v>
      </c>
      <c r="D738" s="526"/>
      <c r="E738" s="526"/>
      <c r="F738" s="526"/>
      <c r="G738" s="363" t="s">
        <v>14794</v>
      </c>
      <c r="H738" s="527">
        <v>41.11</v>
      </c>
      <c r="I738" s="528"/>
    </row>
    <row r="739" spans="1:9" ht="36.6" customHeight="1" x14ac:dyDescent="0.25">
      <c r="A739" s="525" t="s">
        <v>2682</v>
      </c>
      <c r="B739" s="525"/>
      <c r="C739" s="526" t="s">
        <v>14987</v>
      </c>
      <c r="D739" s="526"/>
      <c r="E739" s="526"/>
      <c r="F739" s="526"/>
      <c r="G739" s="363" t="s">
        <v>14794</v>
      </c>
      <c r="H739" s="527">
        <v>51.07</v>
      </c>
      <c r="I739" s="528"/>
    </row>
    <row r="740" spans="1:9" ht="36.6" customHeight="1" x14ac:dyDescent="0.25">
      <c r="A740" s="525" t="s">
        <v>2683</v>
      </c>
      <c r="B740" s="525"/>
      <c r="C740" s="526" t="s">
        <v>14988</v>
      </c>
      <c r="D740" s="526"/>
      <c r="E740" s="526"/>
      <c r="F740" s="526"/>
      <c r="G740" s="363" t="s">
        <v>14794</v>
      </c>
      <c r="H740" s="527">
        <v>73.16</v>
      </c>
      <c r="I740" s="528"/>
    </row>
    <row r="741" spans="1:9" ht="36.6" customHeight="1" x14ac:dyDescent="0.25">
      <c r="A741" s="525" t="s">
        <v>2684</v>
      </c>
      <c r="B741" s="525"/>
      <c r="C741" s="526" t="s">
        <v>14989</v>
      </c>
      <c r="D741" s="526"/>
      <c r="E741" s="526"/>
      <c r="F741" s="526"/>
      <c r="G741" s="363" t="s">
        <v>14794</v>
      </c>
      <c r="H741" s="527">
        <v>86.31</v>
      </c>
      <c r="I741" s="528"/>
    </row>
    <row r="742" spans="1:9" ht="36.6" customHeight="1" x14ac:dyDescent="0.25">
      <c r="A742" s="525" t="s">
        <v>2685</v>
      </c>
      <c r="B742" s="525"/>
      <c r="C742" s="526" t="s">
        <v>14990</v>
      </c>
      <c r="D742" s="526"/>
      <c r="E742" s="526"/>
      <c r="F742" s="526"/>
      <c r="G742" s="363" t="s">
        <v>14794</v>
      </c>
      <c r="H742" s="531">
        <v>100.44</v>
      </c>
      <c r="I742" s="528"/>
    </row>
    <row r="743" spans="1:9" ht="36.6" customHeight="1" x14ac:dyDescent="0.25">
      <c r="A743" s="525" t="s">
        <v>2688</v>
      </c>
      <c r="B743" s="525"/>
      <c r="C743" s="526" t="s">
        <v>14991</v>
      </c>
      <c r="D743" s="526"/>
      <c r="E743" s="526"/>
      <c r="F743" s="526"/>
      <c r="G743" s="363" t="s">
        <v>14794</v>
      </c>
      <c r="H743" s="527">
        <v>34.340000000000003</v>
      </c>
      <c r="I743" s="528"/>
    </row>
    <row r="744" spans="1:9" ht="36.6" customHeight="1" x14ac:dyDescent="0.25">
      <c r="A744" s="525" t="s">
        <v>2689</v>
      </c>
      <c r="B744" s="525"/>
      <c r="C744" s="526" t="s">
        <v>14992</v>
      </c>
      <c r="D744" s="526"/>
      <c r="E744" s="526"/>
      <c r="F744" s="526"/>
      <c r="G744" s="363" t="s">
        <v>14794</v>
      </c>
      <c r="H744" s="527">
        <v>42.71</v>
      </c>
      <c r="I744" s="528"/>
    </row>
    <row r="745" spans="1:9" ht="12.2" customHeight="1" x14ac:dyDescent="0.25">
      <c r="A745" s="550">
        <v>8794</v>
      </c>
      <c r="B745" s="534"/>
      <c r="C745" s="535" t="s">
        <v>2690</v>
      </c>
      <c r="D745" s="535"/>
      <c r="E745" s="535"/>
      <c r="F745" s="535"/>
      <c r="G745" s="362"/>
      <c r="H745" s="536"/>
      <c r="I745" s="536"/>
    </row>
    <row r="746" spans="1:9" ht="36.6" customHeight="1" x14ac:dyDescent="0.25">
      <c r="A746" s="525" t="s">
        <v>2691</v>
      </c>
      <c r="B746" s="525"/>
      <c r="C746" s="526" t="s">
        <v>14993</v>
      </c>
      <c r="D746" s="526"/>
      <c r="E746" s="526"/>
      <c r="F746" s="526"/>
      <c r="G746" s="363" t="s">
        <v>14794</v>
      </c>
      <c r="H746" s="527">
        <v>58.19</v>
      </c>
      <c r="I746" s="528"/>
    </row>
    <row r="747" spans="1:9" ht="12.2" customHeight="1" x14ac:dyDescent="0.25">
      <c r="A747" s="550">
        <v>8795</v>
      </c>
      <c r="B747" s="534"/>
      <c r="C747" s="535" t="s">
        <v>2693</v>
      </c>
      <c r="D747" s="535"/>
      <c r="E747" s="535"/>
      <c r="F747" s="535"/>
      <c r="G747" s="362"/>
      <c r="H747" s="536"/>
      <c r="I747" s="536"/>
    </row>
    <row r="748" spans="1:9" ht="24.4" customHeight="1" x14ac:dyDescent="0.25">
      <c r="A748" s="525" t="s">
        <v>2694</v>
      </c>
      <c r="B748" s="525"/>
      <c r="C748" s="526" t="s">
        <v>2695</v>
      </c>
      <c r="D748" s="526"/>
      <c r="E748" s="526"/>
      <c r="F748" s="526"/>
      <c r="G748" s="363" t="s">
        <v>14781</v>
      </c>
      <c r="H748" s="527">
        <v>14.9</v>
      </c>
      <c r="I748" s="528"/>
    </row>
    <row r="749" spans="1:9" ht="12.2" customHeight="1" x14ac:dyDescent="0.25">
      <c r="A749" s="550">
        <v>8797</v>
      </c>
      <c r="B749" s="534"/>
      <c r="C749" s="535" t="s">
        <v>2696</v>
      </c>
      <c r="D749" s="535"/>
      <c r="E749" s="535"/>
      <c r="F749" s="535"/>
      <c r="G749" s="362"/>
      <c r="H749" s="536"/>
      <c r="I749" s="536"/>
    </row>
    <row r="750" spans="1:9" ht="24.4" customHeight="1" x14ac:dyDescent="0.25">
      <c r="A750" s="525" t="s">
        <v>2697</v>
      </c>
      <c r="B750" s="525"/>
      <c r="C750" s="526" t="s">
        <v>2698</v>
      </c>
      <c r="D750" s="526"/>
      <c r="E750" s="526"/>
      <c r="F750" s="526"/>
      <c r="G750" s="363" t="s">
        <v>14794</v>
      </c>
      <c r="H750" s="527">
        <v>94.71</v>
      </c>
      <c r="I750" s="528"/>
    </row>
    <row r="751" spans="1:9" ht="24.4" customHeight="1" x14ac:dyDescent="0.25">
      <c r="A751" s="525" t="s">
        <v>2699</v>
      </c>
      <c r="B751" s="525"/>
      <c r="C751" s="526" t="s">
        <v>2700</v>
      </c>
      <c r="D751" s="526"/>
      <c r="E751" s="526"/>
      <c r="F751" s="526"/>
      <c r="G751" s="363" t="s">
        <v>14794</v>
      </c>
      <c r="H751" s="527">
        <v>93.37</v>
      </c>
      <c r="I751" s="528"/>
    </row>
    <row r="752" spans="1:9" ht="12.2" customHeight="1" x14ac:dyDescent="0.25">
      <c r="A752" s="550">
        <v>8798</v>
      </c>
      <c r="B752" s="534"/>
      <c r="C752" s="535" t="s">
        <v>2702</v>
      </c>
      <c r="D752" s="535"/>
      <c r="E752" s="535"/>
      <c r="F752" s="535"/>
      <c r="G752" s="362"/>
      <c r="H752" s="536"/>
      <c r="I752" s="536"/>
    </row>
    <row r="753" spans="1:9" ht="12.2" customHeight="1" x14ac:dyDescent="0.25">
      <c r="A753" s="525" t="s">
        <v>2703</v>
      </c>
      <c r="B753" s="525"/>
      <c r="C753" s="526" t="s">
        <v>2704</v>
      </c>
      <c r="D753" s="526"/>
      <c r="E753" s="526"/>
      <c r="F753" s="526"/>
      <c r="G753" s="363" t="s">
        <v>355</v>
      </c>
      <c r="H753" s="527">
        <v>40.24</v>
      </c>
      <c r="I753" s="528"/>
    </row>
    <row r="754" spans="1:9" ht="12.2" customHeight="1" x14ac:dyDescent="0.25">
      <c r="A754" s="525" t="s">
        <v>2705</v>
      </c>
      <c r="B754" s="525"/>
      <c r="C754" s="526" t="s">
        <v>2706</v>
      </c>
      <c r="D754" s="526"/>
      <c r="E754" s="526"/>
      <c r="F754" s="526"/>
      <c r="G754" s="363" t="s">
        <v>355</v>
      </c>
      <c r="H754" s="527">
        <v>60.21</v>
      </c>
      <c r="I754" s="528"/>
    </row>
    <row r="755" spans="1:9" ht="12.2" customHeight="1" x14ac:dyDescent="0.25">
      <c r="A755" s="525" t="s">
        <v>2707</v>
      </c>
      <c r="B755" s="525"/>
      <c r="C755" s="526" t="s">
        <v>2708</v>
      </c>
      <c r="D755" s="526"/>
      <c r="E755" s="526"/>
      <c r="F755" s="526"/>
      <c r="G755" s="363" t="s">
        <v>355</v>
      </c>
      <c r="H755" s="527">
        <v>37.74</v>
      </c>
      <c r="I755" s="528"/>
    </row>
    <row r="756" spans="1:9" ht="12.2" customHeight="1" x14ac:dyDescent="0.25">
      <c r="A756" s="525" t="s">
        <v>2709</v>
      </c>
      <c r="B756" s="525"/>
      <c r="C756" s="526" t="s">
        <v>2710</v>
      </c>
      <c r="D756" s="526"/>
      <c r="E756" s="526"/>
      <c r="F756" s="526"/>
      <c r="G756" s="363" t="s">
        <v>355</v>
      </c>
      <c r="H756" s="527">
        <v>37.47</v>
      </c>
      <c r="I756" s="528"/>
    </row>
    <row r="757" spans="1:9" ht="12.2" customHeight="1" x14ac:dyDescent="0.25">
      <c r="A757" s="525" t="s">
        <v>2711</v>
      </c>
      <c r="B757" s="525"/>
      <c r="C757" s="526" t="s">
        <v>2712</v>
      </c>
      <c r="D757" s="526"/>
      <c r="E757" s="526"/>
      <c r="F757" s="526"/>
      <c r="G757" s="363" t="s">
        <v>355</v>
      </c>
      <c r="H757" s="527">
        <v>31.3</v>
      </c>
      <c r="I757" s="528"/>
    </row>
    <row r="758" spans="1:9" ht="12.2" customHeight="1" x14ac:dyDescent="0.25">
      <c r="A758" s="525" t="s">
        <v>2713</v>
      </c>
      <c r="B758" s="525"/>
      <c r="C758" s="526" t="s">
        <v>2714</v>
      </c>
      <c r="D758" s="526"/>
      <c r="E758" s="526"/>
      <c r="F758" s="526"/>
      <c r="G758" s="363" t="s">
        <v>355</v>
      </c>
      <c r="H758" s="527">
        <v>33.729999999999997</v>
      </c>
      <c r="I758" s="528"/>
    </row>
    <row r="759" spans="1:9" ht="12.2" customHeight="1" x14ac:dyDescent="0.25">
      <c r="A759" s="550">
        <v>8799</v>
      </c>
      <c r="B759" s="534"/>
      <c r="C759" s="535" t="s">
        <v>2715</v>
      </c>
      <c r="D759" s="535"/>
      <c r="E759" s="535"/>
      <c r="F759" s="535"/>
      <c r="G759" s="362"/>
      <c r="H759" s="536"/>
      <c r="I759" s="536"/>
    </row>
    <row r="760" spans="1:9" ht="24.4" customHeight="1" x14ac:dyDescent="0.25">
      <c r="A760" s="525" t="s">
        <v>2716</v>
      </c>
      <c r="B760" s="525"/>
      <c r="C760" s="526" t="s">
        <v>2717</v>
      </c>
      <c r="D760" s="526"/>
      <c r="E760" s="526"/>
      <c r="F760" s="526"/>
      <c r="G760" s="363" t="s">
        <v>14794</v>
      </c>
      <c r="H760" s="527">
        <v>35.61</v>
      </c>
      <c r="I760" s="528"/>
    </row>
    <row r="761" spans="1:9" ht="36.6" customHeight="1" x14ac:dyDescent="0.25">
      <c r="A761" s="525" t="s">
        <v>14994</v>
      </c>
      <c r="B761" s="525"/>
      <c r="C761" s="526" t="s">
        <v>14995</v>
      </c>
      <c r="D761" s="526"/>
      <c r="E761" s="526"/>
      <c r="F761" s="526"/>
      <c r="G761" s="363" t="s">
        <v>14794</v>
      </c>
      <c r="H761" s="527">
        <v>60.89</v>
      </c>
      <c r="I761" s="528"/>
    </row>
    <row r="762" spans="1:9" ht="12.2" customHeight="1" x14ac:dyDescent="0.25">
      <c r="A762" s="551">
        <v>10529</v>
      </c>
      <c r="B762" s="534"/>
      <c r="C762" s="535" t="s">
        <v>14996</v>
      </c>
      <c r="D762" s="535"/>
      <c r="E762" s="535"/>
      <c r="F762" s="535"/>
      <c r="G762" s="362"/>
      <c r="H762" s="536"/>
      <c r="I762" s="536"/>
    </row>
    <row r="763" spans="1:9" ht="12.2" customHeight="1" x14ac:dyDescent="0.25">
      <c r="A763" s="525" t="s">
        <v>3202</v>
      </c>
      <c r="B763" s="525"/>
      <c r="C763" s="526" t="s">
        <v>3203</v>
      </c>
      <c r="D763" s="526"/>
      <c r="E763" s="526"/>
      <c r="F763" s="526"/>
      <c r="G763" s="363" t="s">
        <v>14781</v>
      </c>
      <c r="H763" s="527">
        <v>23.34</v>
      </c>
      <c r="I763" s="528"/>
    </row>
    <row r="764" spans="1:9" ht="12.2" customHeight="1" x14ac:dyDescent="0.25">
      <c r="A764" s="550">
        <v>8672</v>
      </c>
      <c r="B764" s="534"/>
      <c r="C764" s="535" t="s">
        <v>2718</v>
      </c>
      <c r="D764" s="535"/>
      <c r="E764" s="535"/>
      <c r="F764" s="535"/>
      <c r="G764" s="362"/>
      <c r="H764" s="536"/>
      <c r="I764" s="536"/>
    </row>
    <row r="765" spans="1:9" ht="12.2" customHeight="1" x14ac:dyDescent="0.25">
      <c r="A765" s="550">
        <v>8800</v>
      </c>
      <c r="B765" s="534"/>
      <c r="C765" s="535" t="s">
        <v>2720</v>
      </c>
      <c r="D765" s="535"/>
      <c r="E765" s="535"/>
      <c r="F765" s="535"/>
      <c r="G765" s="362"/>
      <c r="H765" s="536"/>
      <c r="I765" s="536"/>
    </row>
    <row r="766" spans="1:9" ht="60.95" customHeight="1" x14ac:dyDescent="0.25">
      <c r="A766" s="525" t="s">
        <v>2721</v>
      </c>
      <c r="B766" s="525"/>
      <c r="C766" s="526" t="s">
        <v>2722</v>
      </c>
      <c r="D766" s="526"/>
      <c r="E766" s="526"/>
      <c r="F766" s="526"/>
      <c r="G766" s="363" t="s">
        <v>14781</v>
      </c>
      <c r="H766" s="527">
        <v>63.57</v>
      </c>
      <c r="I766" s="528"/>
    </row>
    <row r="767" spans="1:9" ht="12.2" customHeight="1" x14ac:dyDescent="0.25">
      <c r="A767" s="550">
        <v>8801</v>
      </c>
      <c r="B767" s="534"/>
      <c r="C767" s="535" t="s">
        <v>2724</v>
      </c>
      <c r="D767" s="535"/>
      <c r="E767" s="535"/>
      <c r="F767" s="535"/>
      <c r="G767" s="362"/>
      <c r="H767" s="536"/>
      <c r="I767" s="536"/>
    </row>
    <row r="768" spans="1:9" ht="24.4" customHeight="1" x14ac:dyDescent="0.25">
      <c r="A768" s="525" t="s">
        <v>2725</v>
      </c>
      <c r="B768" s="525"/>
      <c r="C768" s="526" t="s">
        <v>2726</v>
      </c>
      <c r="D768" s="526"/>
      <c r="E768" s="526"/>
      <c r="F768" s="526"/>
      <c r="G768" s="363" t="s">
        <v>14781</v>
      </c>
      <c r="H768" s="527">
        <v>51.93</v>
      </c>
      <c r="I768" s="528"/>
    </row>
    <row r="769" spans="1:9" ht="12.2" customHeight="1" x14ac:dyDescent="0.25">
      <c r="A769" s="525" t="s">
        <v>2727</v>
      </c>
      <c r="B769" s="525"/>
      <c r="C769" s="526" t="s">
        <v>2728</v>
      </c>
      <c r="D769" s="526"/>
      <c r="E769" s="526"/>
      <c r="F769" s="526"/>
      <c r="G769" s="363" t="s">
        <v>14781</v>
      </c>
      <c r="H769" s="527">
        <v>22.97</v>
      </c>
      <c r="I769" s="528"/>
    </row>
    <row r="770" spans="1:9" ht="12.2" customHeight="1" x14ac:dyDescent="0.25">
      <c r="A770" s="525" t="s">
        <v>2729</v>
      </c>
      <c r="B770" s="525"/>
      <c r="C770" s="526" t="s">
        <v>2730</v>
      </c>
      <c r="D770" s="526"/>
      <c r="E770" s="526"/>
      <c r="F770" s="526"/>
      <c r="G770" s="363" t="s">
        <v>14781</v>
      </c>
      <c r="H770" s="527">
        <v>20.9</v>
      </c>
      <c r="I770" s="528"/>
    </row>
    <row r="771" spans="1:9" ht="12.2" customHeight="1" x14ac:dyDescent="0.25">
      <c r="A771" s="550">
        <v>8802</v>
      </c>
      <c r="B771" s="534"/>
      <c r="C771" s="535" t="s">
        <v>2732</v>
      </c>
      <c r="D771" s="535"/>
      <c r="E771" s="535"/>
      <c r="F771" s="535"/>
      <c r="G771" s="362"/>
      <c r="H771" s="536"/>
      <c r="I771" s="536"/>
    </row>
    <row r="772" spans="1:9" ht="36.6" customHeight="1" x14ac:dyDescent="0.25">
      <c r="A772" s="525" t="s">
        <v>2733</v>
      </c>
      <c r="B772" s="525"/>
      <c r="C772" s="526" t="s">
        <v>2734</v>
      </c>
      <c r="D772" s="526"/>
      <c r="E772" s="526"/>
      <c r="F772" s="526"/>
      <c r="G772" s="363" t="s">
        <v>14781</v>
      </c>
      <c r="H772" s="527">
        <v>31.06</v>
      </c>
      <c r="I772" s="528"/>
    </row>
    <row r="773" spans="1:9" ht="36.6" customHeight="1" x14ac:dyDescent="0.25">
      <c r="A773" s="525" t="s">
        <v>2735</v>
      </c>
      <c r="B773" s="525"/>
      <c r="C773" s="526" t="s">
        <v>2736</v>
      </c>
      <c r="D773" s="526"/>
      <c r="E773" s="526"/>
      <c r="F773" s="526"/>
      <c r="G773" s="363" t="s">
        <v>14781</v>
      </c>
      <c r="H773" s="527">
        <v>34.590000000000003</v>
      </c>
      <c r="I773" s="528"/>
    </row>
    <row r="774" spans="1:9" ht="36.6" customHeight="1" x14ac:dyDescent="0.25">
      <c r="A774" s="525" t="s">
        <v>2737</v>
      </c>
      <c r="B774" s="525"/>
      <c r="C774" s="526" t="s">
        <v>2738</v>
      </c>
      <c r="D774" s="526"/>
      <c r="E774" s="526"/>
      <c r="F774" s="526"/>
      <c r="G774" s="363" t="s">
        <v>14781</v>
      </c>
      <c r="H774" s="527">
        <v>38.119999999999997</v>
      </c>
      <c r="I774" s="528"/>
    </row>
    <row r="775" spans="1:9" ht="36.6" customHeight="1" x14ac:dyDescent="0.25">
      <c r="A775" s="525" t="s">
        <v>2739</v>
      </c>
      <c r="B775" s="525"/>
      <c r="C775" s="526" t="s">
        <v>2740</v>
      </c>
      <c r="D775" s="526"/>
      <c r="E775" s="526"/>
      <c r="F775" s="526"/>
      <c r="G775" s="363" t="s">
        <v>14781</v>
      </c>
      <c r="H775" s="527">
        <v>41.64</v>
      </c>
      <c r="I775" s="528"/>
    </row>
    <row r="776" spans="1:9" ht="36.6" customHeight="1" x14ac:dyDescent="0.25">
      <c r="A776" s="525" t="s">
        <v>2741</v>
      </c>
      <c r="B776" s="525"/>
      <c r="C776" s="526" t="s">
        <v>2742</v>
      </c>
      <c r="D776" s="526"/>
      <c r="E776" s="526"/>
      <c r="F776" s="526"/>
      <c r="G776" s="363" t="s">
        <v>14781</v>
      </c>
      <c r="H776" s="527">
        <v>29.5</v>
      </c>
      <c r="I776" s="528"/>
    </row>
    <row r="777" spans="1:9" ht="36.6" customHeight="1" x14ac:dyDescent="0.25">
      <c r="A777" s="525" t="s">
        <v>2743</v>
      </c>
      <c r="B777" s="525"/>
      <c r="C777" s="526" t="s">
        <v>2744</v>
      </c>
      <c r="D777" s="526"/>
      <c r="E777" s="526"/>
      <c r="F777" s="526"/>
      <c r="G777" s="363" t="s">
        <v>14781</v>
      </c>
      <c r="H777" s="527">
        <v>32.51</v>
      </c>
      <c r="I777" s="528"/>
    </row>
    <row r="778" spans="1:9" ht="36.6" customHeight="1" x14ac:dyDescent="0.25">
      <c r="A778" s="525" t="s">
        <v>2745</v>
      </c>
      <c r="B778" s="525"/>
      <c r="C778" s="526" t="s">
        <v>2746</v>
      </c>
      <c r="D778" s="526"/>
      <c r="E778" s="526"/>
      <c r="F778" s="526"/>
      <c r="G778" s="363" t="s">
        <v>14781</v>
      </c>
      <c r="H778" s="527">
        <v>35.520000000000003</v>
      </c>
      <c r="I778" s="528"/>
    </row>
    <row r="779" spans="1:9" ht="36.6" customHeight="1" x14ac:dyDescent="0.25">
      <c r="A779" s="525" t="s">
        <v>2747</v>
      </c>
      <c r="B779" s="525"/>
      <c r="C779" s="526" t="s">
        <v>2748</v>
      </c>
      <c r="D779" s="526"/>
      <c r="E779" s="526"/>
      <c r="F779" s="526"/>
      <c r="G779" s="363" t="s">
        <v>14781</v>
      </c>
      <c r="H779" s="527">
        <v>38.53</v>
      </c>
      <c r="I779" s="528"/>
    </row>
    <row r="780" spans="1:9" ht="12.2" customHeight="1" x14ac:dyDescent="0.25">
      <c r="A780" s="550">
        <v>8803</v>
      </c>
      <c r="B780" s="534"/>
      <c r="C780" s="535" t="s">
        <v>2749</v>
      </c>
      <c r="D780" s="535"/>
      <c r="E780" s="535"/>
      <c r="F780" s="535"/>
      <c r="G780" s="362"/>
      <c r="H780" s="536"/>
      <c r="I780" s="536"/>
    </row>
    <row r="781" spans="1:9" ht="36.6" customHeight="1" x14ac:dyDescent="0.25">
      <c r="A781" s="525" t="s">
        <v>2750</v>
      </c>
      <c r="B781" s="525"/>
      <c r="C781" s="526" t="s">
        <v>14997</v>
      </c>
      <c r="D781" s="526"/>
      <c r="E781" s="526"/>
      <c r="F781" s="526"/>
      <c r="G781" s="363" t="s">
        <v>14781</v>
      </c>
      <c r="H781" s="527">
        <v>26.96</v>
      </c>
      <c r="I781" s="528"/>
    </row>
    <row r="782" spans="1:9" ht="36.6" customHeight="1" x14ac:dyDescent="0.25">
      <c r="A782" s="525" t="s">
        <v>2751</v>
      </c>
      <c r="B782" s="525"/>
      <c r="C782" s="526" t="s">
        <v>14998</v>
      </c>
      <c r="D782" s="526"/>
      <c r="E782" s="526"/>
      <c r="F782" s="526"/>
      <c r="G782" s="363" t="s">
        <v>14781</v>
      </c>
      <c r="H782" s="527">
        <v>30.49</v>
      </c>
      <c r="I782" s="528"/>
    </row>
    <row r="783" spans="1:9" ht="36.6" customHeight="1" x14ac:dyDescent="0.25">
      <c r="A783" s="525" t="s">
        <v>2752</v>
      </c>
      <c r="B783" s="525"/>
      <c r="C783" s="526" t="s">
        <v>14999</v>
      </c>
      <c r="D783" s="526"/>
      <c r="E783" s="526"/>
      <c r="F783" s="526"/>
      <c r="G783" s="363" t="s">
        <v>14781</v>
      </c>
      <c r="H783" s="527">
        <v>34.020000000000003</v>
      </c>
      <c r="I783" s="528"/>
    </row>
    <row r="784" spans="1:9" ht="36.6" customHeight="1" x14ac:dyDescent="0.25">
      <c r="A784" s="525" t="s">
        <v>2753</v>
      </c>
      <c r="B784" s="525"/>
      <c r="C784" s="526" t="s">
        <v>15000</v>
      </c>
      <c r="D784" s="526"/>
      <c r="E784" s="526"/>
      <c r="F784" s="526"/>
      <c r="G784" s="363" t="s">
        <v>14781</v>
      </c>
      <c r="H784" s="527">
        <v>37.54</v>
      </c>
      <c r="I784" s="528"/>
    </row>
    <row r="785" spans="1:9" ht="36.6" customHeight="1" x14ac:dyDescent="0.25">
      <c r="A785" s="525" t="s">
        <v>2754</v>
      </c>
      <c r="B785" s="525"/>
      <c r="C785" s="526" t="s">
        <v>15001</v>
      </c>
      <c r="D785" s="526"/>
      <c r="E785" s="526"/>
      <c r="F785" s="526"/>
      <c r="G785" s="363" t="s">
        <v>14781</v>
      </c>
      <c r="H785" s="527">
        <v>25.4</v>
      </c>
      <c r="I785" s="528"/>
    </row>
    <row r="786" spans="1:9" ht="36.6" customHeight="1" x14ac:dyDescent="0.25">
      <c r="A786" s="525" t="s">
        <v>2755</v>
      </c>
      <c r="B786" s="525"/>
      <c r="C786" s="526" t="s">
        <v>15002</v>
      </c>
      <c r="D786" s="526"/>
      <c r="E786" s="526"/>
      <c r="F786" s="526"/>
      <c r="G786" s="363" t="s">
        <v>14781</v>
      </c>
      <c r="H786" s="527">
        <v>28.41</v>
      </c>
      <c r="I786" s="528"/>
    </row>
    <row r="787" spans="1:9" ht="36.6" customHeight="1" x14ac:dyDescent="0.25">
      <c r="A787" s="525" t="s">
        <v>2756</v>
      </c>
      <c r="B787" s="525"/>
      <c r="C787" s="526" t="s">
        <v>15003</v>
      </c>
      <c r="D787" s="526"/>
      <c r="E787" s="526"/>
      <c r="F787" s="526"/>
      <c r="G787" s="363" t="s">
        <v>14781</v>
      </c>
      <c r="H787" s="527">
        <v>31.42</v>
      </c>
      <c r="I787" s="528"/>
    </row>
    <row r="788" spans="1:9" ht="36.6" customHeight="1" x14ac:dyDescent="0.25">
      <c r="A788" s="525" t="s">
        <v>2757</v>
      </c>
      <c r="B788" s="525"/>
      <c r="C788" s="526" t="s">
        <v>15004</v>
      </c>
      <c r="D788" s="526"/>
      <c r="E788" s="526"/>
      <c r="F788" s="526"/>
      <c r="G788" s="363" t="s">
        <v>14781</v>
      </c>
      <c r="H788" s="527">
        <v>34.43</v>
      </c>
      <c r="I788" s="528"/>
    </row>
    <row r="789" spans="1:9" ht="12.2" customHeight="1" x14ac:dyDescent="0.25">
      <c r="A789" s="550">
        <v>8804</v>
      </c>
      <c r="B789" s="534"/>
      <c r="C789" s="535" t="s">
        <v>2759</v>
      </c>
      <c r="D789" s="535"/>
      <c r="E789" s="535"/>
      <c r="F789" s="535"/>
      <c r="G789" s="362"/>
      <c r="H789" s="536"/>
      <c r="I789" s="536"/>
    </row>
    <row r="790" spans="1:9" ht="24.4" customHeight="1" x14ac:dyDescent="0.25">
      <c r="A790" s="525" t="s">
        <v>2760</v>
      </c>
      <c r="B790" s="525"/>
      <c r="C790" s="526" t="s">
        <v>2761</v>
      </c>
      <c r="D790" s="526"/>
      <c r="E790" s="526"/>
      <c r="F790" s="526"/>
      <c r="G790" s="363" t="s">
        <v>14794</v>
      </c>
      <c r="H790" s="527">
        <v>13.48</v>
      </c>
      <c r="I790" s="528"/>
    </row>
    <row r="791" spans="1:9" ht="12.2" customHeight="1" x14ac:dyDescent="0.25">
      <c r="A791" s="525" t="s">
        <v>411</v>
      </c>
      <c r="B791" s="525"/>
      <c r="C791" s="526" t="s">
        <v>2762</v>
      </c>
      <c r="D791" s="526"/>
      <c r="E791" s="526"/>
      <c r="F791" s="526"/>
      <c r="G791" s="363" t="s">
        <v>14781</v>
      </c>
      <c r="H791" s="527">
        <v>23.69</v>
      </c>
      <c r="I791" s="528"/>
    </row>
    <row r="792" spans="1:9" ht="12.2" customHeight="1" x14ac:dyDescent="0.25">
      <c r="A792" s="550">
        <v>8805</v>
      </c>
      <c r="B792" s="534"/>
      <c r="C792" s="535" t="s">
        <v>2763</v>
      </c>
      <c r="D792" s="535"/>
      <c r="E792" s="535"/>
      <c r="F792" s="535"/>
      <c r="G792" s="362"/>
      <c r="H792" s="536"/>
      <c r="I792" s="536"/>
    </row>
    <row r="793" spans="1:9" ht="24.4" customHeight="1" x14ac:dyDescent="0.25">
      <c r="A793" s="525" t="s">
        <v>2764</v>
      </c>
      <c r="B793" s="525"/>
      <c r="C793" s="526" t="s">
        <v>2765</v>
      </c>
      <c r="D793" s="526"/>
      <c r="E793" s="526"/>
      <c r="F793" s="526"/>
      <c r="G793" s="363" t="s">
        <v>14781</v>
      </c>
      <c r="H793" s="527">
        <v>62.25</v>
      </c>
      <c r="I793" s="528"/>
    </row>
    <row r="794" spans="1:9" ht="24.4" customHeight="1" x14ac:dyDescent="0.25">
      <c r="A794" s="525" t="s">
        <v>2766</v>
      </c>
      <c r="B794" s="525"/>
      <c r="C794" s="526" t="s">
        <v>2767</v>
      </c>
      <c r="D794" s="526"/>
      <c r="E794" s="526"/>
      <c r="F794" s="526"/>
      <c r="G794" s="363" t="s">
        <v>14781</v>
      </c>
      <c r="H794" s="527">
        <v>63.17</v>
      </c>
      <c r="I794" s="528"/>
    </row>
    <row r="795" spans="1:9" ht="12.2" customHeight="1" x14ac:dyDescent="0.25">
      <c r="A795" s="550">
        <v>8673</v>
      </c>
      <c r="B795" s="534"/>
      <c r="C795" s="535" t="s">
        <v>523</v>
      </c>
      <c r="D795" s="535"/>
      <c r="E795" s="535"/>
      <c r="F795" s="535"/>
      <c r="G795" s="362"/>
      <c r="H795" s="536"/>
      <c r="I795" s="536"/>
    </row>
    <row r="796" spans="1:9" ht="12.2" customHeight="1" x14ac:dyDescent="0.25">
      <c r="A796" s="550">
        <v>8807</v>
      </c>
      <c r="B796" s="534"/>
      <c r="C796" s="535" t="s">
        <v>2768</v>
      </c>
      <c r="D796" s="535"/>
      <c r="E796" s="535"/>
      <c r="F796" s="535"/>
      <c r="G796" s="362"/>
      <c r="H796" s="536"/>
      <c r="I796" s="536"/>
    </row>
    <row r="797" spans="1:9" ht="12.2" customHeight="1" x14ac:dyDescent="0.25">
      <c r="A797" s="525" t="s">
        <v>2769</v>
      </c>
      <c r="B797" s="525"/>
      <c r="C797" s="526" t="s">
        <v>2770</v>
      </c>
      <c r="D797" s="526"/>
      <c r="E797" s="526"/>
      <c r="F797" s="526"/>
      <c r="G797" s="363" t="s">
        <v>14781</v>
      </c>
      <c r="H797" s="532">
        <v>9.01</v>
      </c>
      <c r="I797" s="528"/>
    </row>
    <row r="798" spans="1:9" ht="24.4" customHeight="1" x14ac:dyDescent="0.25">
      <c r="A798" s="525" t="s">
        <v>399</v>
      </c>
      <c r="B798" s="525"/>
      <c r="C798" s="526" t="s">
        <v>2771</v>
      </c>
      <c r="D798" s="526"/>
      <c r="E798" s="526"/>
      <c r="F798" s="526"/>
      <c r="G798" s="363" t="s">
        <v>14781</v>
      </c>
      <c r="H798" s="532">
        <v>2.73</v>
      </c>
      <c r="I798" s="528"/>
    </row>
    <row r="799" spans="1:9" ht="12.2" customHeight="1" x14ac:dyDescent="0.25">
      <c r="A799" s="550">
        <v>8808</v>
      </c>
      <c r="B799" s="534"/>
      <c r="C799" s="535" t="s">
        <v>2772</v>
      </c>
      <c r="D799" s="535"/>
      <c r="E799" s="535"/>
      <c r="F799" s="535"/>
      <c r="G799" s="362"/>
      <c r="H799" s="536"/>
      <c r="I799" s="536"/>
    </row>
    <row r="800" spans="1:9" ht="24.4" customHeight="1" x14ac:dyDescent="0.25">
      <c r="A800" s="525" t="s">
        <v>2773</v>
      </c>
      <c r="B800" s="525"/>
      <c r="C800" s="526" t="s">
        <v>2774</v>
      </c>
      <c r="D800" s="526"/>
      <c r="E800" s="526"/>
      <c r="F800" s="526"/>
      <c r="G800" s="363" t="s">
        <v>14781</v>
      </c>
      <c r="H800" s="527">
        <v>33.950000000000003</v>
      </c>
      <c r="I800" s="528"/>
    </row>
    <row r="801" spans="1:9" ht="24.4" customHeight="1" x14ac:dyDescent="0.25">
      <c r="A801" s="525" t="s">
        <v>2775</v>
      </c>
      <c r="B801" s="525"/>
      <c r="C801" s="526" t="s">
        <v>2776</v>
      </c>
      <c r="D801" s="526"/>
      <c r="E801" s="526"/>
      <c r="F801" s="526"/>
      <c r="G801" s="363" t="s">
        <v>14781</v>
      </c>
      <c r="H801" s="527">
        <v>37.31</v>
      </c>
      <c r="I801" s="528"/>
    </row>
    <row r="802" spans="1:9" ht="24.4" customHeight="1" x14ac:dyDescent="0.25">
      <c r="A802" s="525" t="s">
        <v>2777</v>
      </c>
      <c r="B802" s="525"/>
      <c r="C802" s="526" t="s">
        <v>2778</v>
      </c>
      <c r="D802" s="526"/>
      <c r="E802" s="526"/>
      <c r="F802" s="526"/>
      <c r="G802" s="363" t="s">
        <v>14781</v>
      </c>
      <c r="H802" s="527">
        <v>40.68</v>
      </c>
      <c r="I802" s="528"/>
    </row>
    <row r="803" spans="1:9" ht="24.4" customHeight="1" x14ac:dyDescent="0.25">
      <c r="A803" s="525" t="s">
        <v>2779</v>
      </c>
      <c r="B803" s="525"/>
      <c r="C803" s="526" t="s">
        <v>2780</v>
      </c>
      <c r="D803" s="526"/>
      <c r="E803" s="526"/>
      <c r="F803" s="526"/>
      <c r="G803" s="363" t="s">
        <v>14781</v>
      </c>
      <c r="H803" s="527">
        <v>57.56</v>
      </c>
      <c r="I803" s="528"/>
    </row>
    <row r="804" spans="1:9" ht="12.2" customHeight="1" x14ac:dyDescent="0.25">
      <c r="A804" s="550">
        <v>8809</v>
      </c>
      <c r="B804" s="534"/>
      <c r="C804" s="535" t="s">
        <v>2782</v>
      </c>
      <c r="D804" s="535"/>
      <c r="E804" s="535"/>
      <c r="F804" s="535"/>
      <c r="G804" s="362"/>
      <c r="H804" s="536"/>
      <c r="I804" s="536"/>
    </row>
    <row r="805" spans="1:9" ht="36.6" customHeight="1" x14ac:dyDescent="0.25">
      <c r="A805" s="525" t="s">
        <v>2783</v>
      </c>
      <c r="B805" s="525"/>
      <c r="C805" s="526" t="s">
        <v>2784</v>
      </c>
      <c r="D805" s="526"/>
      <c r="E805" s="526"/>
      <c r="F805" s="526"/>
      <c r="G805" s="363" t="s">
        <v>14781</v>
      </c>
      <c r="H805" s="527">
        <v>60.63</v>
      </c>
      <c r="I805" s="528"/>
    </row>
    <row r="806" spans="1:9" ht="36.6" customHeight="1" x14ac:dyDescent="0.25">
      <c r="A806" s="525" t="s">
        <v>2785</v>
      </c>
      <c r="B806" s="525"/>
      <c r="C806" s="526" t="s">
        <v>2786</v>
      </c>
      <c r="D806" s="526"/>
      <c r="E806" s="526"/>
      <c r="F806" s="526"/>
      <c r="G806" s="363" t="s">
        <v>14781</v>
      </c>
      <c r="H806" s="527">
        <v>62.65</v>
      </c>
      <c r="I806" s="528"/>
    </row>
    <row r="807" spans="1:9" ht="36.6" customHeight="1" x14ac:dyDescent="0.25">
      <c r="A807" s="525" t="s">
        <v>2787</v>
      </c>
      <c r="B807" s="525"/>
      <c r="C807" s="526" t="s">
        <v>2788</v>
      </c>
      <c r="D807" s="526"/>
      <c r="E807" s="526"/>
      <c r="F807" s="526"/>
      <c r="G807" s="363" t="s">
        <v>14781</v>
      </c>
      <c r="H807" s="527">
        <v>65.05</v>
      </c>
      <c r="I807" s="528"/>
    </row>
    <row r="808" spans="1:9" ht="12.2" customHeight="1" x14ac:dyDescent="0.25">
      <c r="A808" s="550">
        <v>8810</v>
      </c>
      <c r="B808" s="534"/>
      <c r="C808" s="535" t="s">
        <v>2790</v>
      </c>
      <c r="D808" s="535"/>
      <c r="E808" s="535"/>
      <c r="F808" s="535"/>
      <c r="G808" s="362"/>
      <c r="H808" s="536"/>
      <c r="I808" s="536"/>
    </row>
    <row r="809" spans="1:9" ht="60.95" customHeight="1" x14ac:dyDescent="0.25">
      <c r="A809" s="525" t="s">
        <v>2792</v>
      </c>
      <c r="B809" s="525"/>
      <c r="C809" s="526" t="s">
        <v>2793</v>
      </c>
      <c r="D809" s="526"/>
      <c r="E809" s="526"/>
      <c r="F809" s="526"/>
      <c r="G809" s="363" t="s">
        <v>14781</v>
      </c>
      <c r="H809" s="527">
        <v>69.290000000000006</v>
      </c>
      <c r="I809" s="528"/>
    </row>
    <row r="810" spans="1:9" ht="60.95" customHeight="1" x14ac:dyDescent="0.25">
      <c r="A810" s="525" t="s">
        <v>2794</v>
      </c>
      <c r="B810" s="525"/>
      <c r="C810" s="526" t="s">
        <v>2795</v>
      </c>
      <c r="D810" s="526"/>
      <c r="E810" s="526"/>
      <c r="F810" s="526"/>
      <c r="G810" s="363" t="s">
        <v>14781</v>
      </c>
      <c r="H810" s="527">
        <v>65.06</v>
      </c>
      <c r="I810" s="528"/>
    </row>
    <row r="811" spans="1:9" ht="60.95" customHeight="1" x14ac:dyDescent="0.25">
      <c r="A811" s="525" t="s">
        <v>2796</v>
      </c>
      <c r="B811" s="525"/>
      <c r="C811" s="526" t="s">
        <v>2797</v>
      </c>
      <c r="D811" s="526"/>
      <c r="E811" s="526"/>
      <c r="F811" s="526"/>
      <c r="G811" s="363" t="s">
        <v>14781</v>
      </c>
      <c r="H811" s="527">
        <v>56.91</v>
      </c>
      <c r="I811" s="528"/>
    </row>
    <row r="812" spans="1:9" ht="60.95" customHeight="1" x14ac:dyDescent="0.25">
      <c r="A812" s="525" t="s">
        <v>2798</v>
      </c>
      <c r="B812" s="525"/>
      <c r="C812" s="526" t="s">
        <v>2799</v>
      </c>
      <c r="D812" s="526"/>
      <c r="E812" s="526"/>
      <c r="F812" s="526"/>
      <c r="G812" s="363" t="s">
        <v>14781</v>
      </c>
      <c r="H812" s="527">
        <v>55.57</v>
      </c>
      <c r="I812" s="528"/>
    </row>
    <row r="813" spans="1:9" ht="48.75" customHeight="1" x14ac:dyDescent="0.25">
      <c r="A813" s="525" t="s">
        <v>2800</v>
      </c>
      <c r="B813" s="525"/>
      <c r="C813" s="526" t="s">
        <v>2801</v>
      </c>
      <c r="D813" s="526"/>
      <c r="E813" s="526"/>
      <c r="F813" s="526"/>
      <c r="G813" s="363" t="s">
        <v>14781</v>
      </c>
      <c r="H813" s="527">
        <v>81.88</v>
      </c>
      <c r="I813" s="528"/>
    </row>
    <row r="814" spans="1:9" ht="48.75" customHeight="1" x14ac:dyDescent="0.25">
      <c r="A814" s="525" t="s">
        <v>2802</v>
      </c>
      <c r="B814" s="525"/>
      <c r="C814" s="526" t="s">
        <v>2803</v>
      </c>
      <c r="D814" s="526"/>
      <c r="E814" s="526"/>
      <c r="F814" s="526"/>
      <c r="G814" s="363" t="s">
        <v>14781</v>
      </c>
      <c r="H814" s="527">
        <v>86.4</v>
      </c>
      <c r="I814" s="528"/>
    </row>
    <row r="815" spans="1:9" ht="36.6" customHeight="1" x14ac:dyDescent="0.25">
      <c r="A815" s="525" t="s">
        <v>2791</v>
      </c>
      <c r="B815" s="525"/>
      <c r="C815" s="526" t="s">
        <v>15005</v>
      </c>
      <c r="D815" s="526"/>
      <c r="E815" s="526"/>
      <c r="F815" s="526"/>
      <c r="G815" s="363" t="s">
        <v>14781</v>
      </c>
      <c r="H815" s="527">
        <v>94.31</v>
      </c>
      <c r="I815" s="528"/>
    </row>
    <row r="816" spans="1:9" ht="12.2" customHeight="1" x14ac:dyDescent="0.25">
      <c r="A816" s="550">
        <v>8811</v>
      </c>
      <c r="B816" s="534"/>
      <c r="C816" s="535" t="s">
        <v>2804</v>
      </c>
      <c r="D816" s="535"/>
      <c r="E816" s="535"/>
      <c r="F816" s="535"/>
      <c r="G816" s="362"/>
      <c r="H816" s="536"/>
      <c r="I816" s="536"/>
    </row>
    <row r="817" spans="1:9" ht="60.95" customHeight="1" x14ac:dyDescent="0.25">
      <c r="A817" s="525" t="s">
        <v>2805</v>
      </c>
      <c r="B817" s="525"/>
      <c r="C817" s="526" t="s">
        <v>2806</v>
      </c>
      <c r="D817" s="526"/>
      <c r="E817" s="526"/>
      <c r="F817" s="526"/>
      <c r="G817" s="363" t="s">
        <v>14781</v>
      </c>
      <c r="H817" s="531">
        <v>139.74</v>
      </c>
      <c r="I817" s="528"/>
    </row>
    <row r="818" spans="1:9" ht="60.95" customHeight="1" x14ac:dyDescent="0.25">
      <c r="A818" s="525" t="s">
        <v>2807</v>
      </c>
      <c r="B818" s="525"/>
      <c r="C818" s="526" t="s">
        <v>2808</v>
      </c>
      <c r="D818" s="526"/>
      <c r="E818" s="526"/>
      <c r="F818" s="526"/>
      <c r="G818" s="363" t="s">
        <v>14781</v>
      </c>
      <c r="H818" s="531">
        <v>124.73</v>
      </c>
      <c r="I818" s="528"/>
    </row>
    <row r="819" spans="1:9" ht="12.2" customHeight="1" x14ac:dyDescent="0.25">
      <c r="A819" s="550">
        <v>8812</v>
      </c>
      <c r="B819" s="534"/>
      <c r="C819" s="535" t="s">
        <v>2809</v>
      </c>
      <c r="D819" s="535"/>
      <c r="E819" s="535"/>
      <c r="F819" s="535"/>
      <c r="G819" s="362"/>
      <c r="H819" s="536"/>
      <c r="I819" s="536"/>
    </row>
    <row r="820" spans="1:9" ht="36.6" customHeight="1" x14ac:dyDescent="0.25">
      <c r="A820" s="525" t="s">
        <v>2810</v>
      </c>
      <c r="B820" s="525"/>
      <c r="C820" s="526" t="s">
        <v>2811</v>
      </c>
      <c r="D820" s="526"/>
      <c r="E820" s="526"/>
      <c r="F820" s="526"/>
      <c r="G820" s="363" t="s">
        <v>14781</v>
      </c>
      <c r="H820" s="527">
        <v>86.05</v>
      </c>
      <c r="I820" s="528"/>
    </row>
    <row r="821" spans="1:9" ht="36.6" customHeight="1" x14ac:dyDescent="0.25">
      <c r="A821" s="525" t="s">
        <v>2812</v>
      </c>
      <c r="B821" s="525"/>
      <c r="C821" s="526" t="s">
        <v>2813</v>
      </c>
      <c r="D821" s="526"/>
      <c r="E821" s="526"/>
      <c r="F821" s="526"/>
      <c r="G821" s="363" t="s">
        <v>14781</v>
      </c>
      <c r="H821" s="527">
        <v>83.8</v>
      </c>
      <c r="I821" s="528"/>
    </row>
    <row r="822" spans="1:9" ht="36.6" customHeight="1" x14ac:dyDescent="0.25">
      <c r="A822" s="525" t="s">
        <v>2814</v>
      </c>
      <c r="B822" s="525"/>
      <c r="C822" s="526" t="s">
        <v>2815</v>
      </c>
      <c r="D822" s="526"/>
      <c r="E822" s="526"/>
      <c r="F822" s="526"/>
      <c r="G822" s="363" t="s">
        <v>14781</v>
      </c>
      <c r="H822" s="527">
        <v>65.25</v>
      </c>
      <c r="I822" s="528"/>
    </row>
    <row r="823" spans="1:9" ht="36.6" customHeight="1" x14ac:dyDescent="0.25">
      <c r="A823" s="525" t="s">
        <v>2816</v>
      </c>
      <c r="B823" s="525"/>
      <c r="C823" s="526" t="s">
        <v>2817</v>
      </c>
      <c r="D823" s="526"/>
      <c r="E823" s="526"/>
      <c r="F823" s="526"/>
      <c r="G823" s="363" t="s">
        <v>14781</v>
      </c>
      <c r="H823" s="527">
        <v>93.05</v>
      </c>
      <c r="I823" s="528"/>
    </row>
    <row r="824" spans="1:9" ht="36.6" customHeight="1" x14ac:dyDescent="0.25">
      <c r="A824" s="525" t="s">
        <v>2818</v>
      </c>
      <c r="B824" s="525"/>
      <c r="C824" s="526" t="s">
        <v>2819</v>
      </c>
      <c r="D824" s="526"/>
      <c r="E824" s="526"/>
      <c r="F824" s="526"/>
      <c r="G824" s="363" t="s">
        <v>14781</v>
      </c>
      <c r="H824" s="527">
        <v>88.56</v>
      </c>
      <c r="I824" s="528"/>
    </row>
    <row r="825" spans="1:9" ht="36.6" customHeight="1" x14ac:dyDescent="0.25">
      <c r="A825" s="525" t="s">
        <v>2820</v>
      </c>
      <c r="B825" s="525"/>
      <c r="C825" s="526" t="s">
        <v>2821</v>
      </c>
      <c r="D825" s="526"/>
      <c r="E825" s="526"/>
      <c r="F825" s="526"/>
      <c r="G825" s="363" t="s">
        <v>14781</v>
      </c>
      <c r="H825" s="527">
        <v>67.89</v>
      </c>
      <c r="I825" s="528"/>
    </row>
    <row r="826" spans="1:9" ht="12.2" customHeight="1" x14ac:dyDescent="0.25">
      <c r="A826" s="550">
        <v>8814</v>
      </c>
      <c r="B826" s="534"/>
      <c r="C826" s="535" t="s">
        <v>2823</v>
      </c>
      <c r="D826" s="535"/>
      <c r="E826" s="535"/>
      <c r="F826" s="535"/>
      <c r="G826" s="362"/>
      <c r="H826" s="536"/>
      <c r="I826" s="536"/>
    </row>
    <row r="827" spans="1:9" ht="48.75" customHeight="1" x14ac:dyDescent="0.25">
      <c r="A827" s="525" t="s">
        <v>2824</v>
      </c>
      <c r="B827" s="525"/>
      <c r="C827" s="526" t="s">
        <v>2825</v>
      </c>
      <c r="D827" s="526"/>
      <c r="E827" s="526"/>
      <c r="F827" s="526"/>
      <c r="G827" s="363" t="s">
        <v>14781</v>
      </c>
      <c r="H827" s="531">
        <v>235.36</v>
      </c>
      <c r="I827" s="528"/>
    </row>
    <row r="828" spans="1:9" ht="36.6" customHeight="1" x14ac:dyDescent="0.25">
      <c r="A828" s="525" t="s">
        <v>2826</v>
      </c>
      <c r="B828" s="525"/>
      <c r="C828" s="526" t="s">
        <v>2827</v>
      </c>
      <c r="D828" s="526"/>
      <c r="E828" s="526"/>
      <c r="F828" s="526"/>
      <c r="G828" s="363" t="s">
        <v>14781</v>
      </c>
      <c r="H828" s="531">
        <v>216.66</v>
      </c>
      <c r="I828" s="528"/>
    </row>
    <row r="829" spans="1:9" ht="36.6" customHeight="1" x14ac:dyDescent="0.25">
      <c r="A829" s="525" t="s">
        <v>2828</v>
      </c>
      <c r="B829" s="525"/>
      <c r="C829" s="526" t="s">
        <v>2829</v>
      </c>
      <c r="D829" s="526"/>
      <c r="E829" s="526"/>
      <c r="F829" s="526"/>
      <c r="G829" s="363" t="s">
        <v>14781</v>
      </c>
      <c r="H829" s="531">
        <v>284.16000000000003</v>
      </c>
      <c r="I829" s="528"/>
    </row>
    <row r="830" spans="1:9" ht="12.2" customHeight="1" x14ac:dyDescent="0.25">
      <c r="A830" s="550">
        <v>8815</v>
      </c>
      <c r="B830" s="534"/>
      <c r="C830" s="535" t="s">
        <v>2830</v>
      </c>
      <c r="D830" s="535"/>
      <c r="E830" s="535"/>
      <c r="F830" s="535"/>
      <c r="G830" s="362"/>
      <c r="H830" s="536"/>
      <c r="I830" s="536"/>
    </row>
    <row r="831" spans="1:9" ht="36.6" customHeight="1" x14ac:dyDescent="0.25">
      <c r="A831" s="525" t="s">
        <v>2831</v>
      </c>
      <c r="B831" s="525"/>
      <c r="C831" s="526" t="s">
        <v>2832</v>
      </c>
      <c r="D831" s="526"/>
      <c r="E831" s="526"/>
      <c r="F831" s="526"/>
      <c r="G831" s="363" t="s">
        <v>14781</v>
      </c>
      <c r="H831" s="532">
        <v>4.7</v>
      </c>
      <c r="I831" s="528"/>
    </row>
    <row r="832" spans="1:9" ht="36.6" customHeight="1" x14ac:dyDescent="0.25">
      <c r="A832" s="525" t="s">
        <v>3129</v>
      </c>
      <c r="B832" s="525"/>
      <c r="C832" s="526" t="s">
        <v>3130</v>
      </c>
      <c r="D832" s="526"/>
      <c r="E832" s="526"/>
      <c r="F832" s="526"/>
      <c r="G832" s="363" t="s">
        <v>14781</v>
      </c>
      <c r="H832" s="532">
        <v>5.22</v>
      </c>
      <c r="I832" s="528"/>
    </row>
    <row r="833" spans="1:9" ht="36.6" customHeight="1" x14ac:dyDescent="0.25">
      <c r="A833" s="525" t="s">
        <v>2833</v>
      </c>
      <c r="B833" s="525"/>
      <c r="C833" s="526" t="s">
        <v>2834</v>
      </c>
      <c r="D833" s="526"/>
      <c r="E833" s="526"/>
      <c r="F833" s="526"/>
      <c r="G833" s="363" t="s">
        <v>14781</v>
      </c>
      <c r="H833" s="532">
        <v>5.3</v>
      </c>
      <c r="I833" s="528"/>
    </row>
    <row r="834" spans="1:9" ht="36.6" customHeight="1" x14ac:dyDescent="0.25">
      <c r="A834" s="525" t="s">
        <v>2835</v>
      </c>
      <c r="B834" s="525"/>
      <c r="C834" s="526" t="s">
        <v>2836</v>
      </c>
      <c r="D834" s="526"/>
      <c r="E834" s="526"/>
      <c r="F834" s="526"/>
      <c r="G834" s="363" t="s">
        <v>14781</v>
      </c>
      <c r="H834" s="532">
        <v>7.01</v>
      </c>
      <c r="I834" s="528"/>
    </row>
    <row r="835" spans="1:9" ht="24.4" customHeight="1" x14ac:dyDescent="0.25">
      <c r="A835" s="525" t="s">
        <v>2837</v>
      </c>
      <c r="B835" s="525"/>
      <c r="C835" s="526" t="s">
        <v>2838</v>
      </c>
      <c r="D835" s="526"/>
      <c r="E835" s="526"/>
      <c r="F835" s="526"/>
      <c r="G835" s="363" t="s">
        <v>14781</v>
      </c>
      <c r="H835" s="532">
        <v>8.44</v>
      </c>
      <c r="I835" s="528"/>
    </row>
    <row r="836" spans="1:9" ht="24.4" customHeight="1" x14ac:dyDescent="0.25">
      <c r="A836" s="525" t="s">
        <v>2839</v>
      </c>
      <c r="B836" s="525"/>
      <c r="C836" s="526" t="s">
        <v>2840</v>
      </c>
      <c r="D836" s="526"/>
      <c r="E836" s="526"/>
      <c r="F836" s="526"/>
      <c r="G836" s="363" t="s">
        <v>14781</v>
      </c>
      <c r="H836" s="527">
        <v>15.23</v>
      </c>
      <c r="I836" s="528"/>
    </row>
    <row r="837" spans="1:9" ht="12.2" customHeight="1" x14ac:dyDescent="0.25">
      <c r="A837" s="550">
        <v>8816</v>
      </c>
      <c r="B837" s="534"/>
      <c r="C837" s="535" t="s">
        <v>2842</v>
      </c>
      <c r="D837" s="535"/>
      <c r="E837" s="535"/>
      <c r="F837" s="535"/>
      <c r="G837" s="362"/>
      <c r="H837" s="536"/>
      <c r="I837" s="536"/>
    </row>
    <row r="838" spans="1:9" ht="12.2" customHeight="1" x14ac:dyDescent="0.25">
      <c r="A838" s="525" t="s">
        <v>2843</v>
      </c>
      <c r="B838" s="525"/>
      <c r="C838" s="526" t="s">
        <v>2844</v>
      </c>
      <c r="D838" s="526"/>
      <c r="E838" s="526"/>
      <c r="F838" s="526"/>
      <c r="G838" s="363" t="s">
        <v>14781</v>
      </c>
      <c r="H838" s="531">
        <v>115.6</v>
      </c>
      <c r="I838" s="528"/>
    </row>
    <row r="839" spans="1:9" ht="12.2" customHeight="1" x14ac:dyDescent="0.25">
      <c r="A839" s="550">
        <v>8817</v>
      </c>
      <c r="B839" s="534"/>
      <c r="C839" s="535" t="s">
        <v>525</v>
      </c>
      <c r="D839" s="535"/>
      <c r="E839" s="535"/>
      <c r="F839" s="535"/>
      <c r="G839" s="362"/>
      <c r="H839" s="536"/>
      <c r="I839" s="536"/>
    </row>
    <row r="840" spans="1:9" ht="36.6" customHeight="1" x14ac:dyDescent="0.25">
      <c r="A840" s="525" t="s">
        <v>2845</v>
      </c>
      <c r="B840" s="525"/>
      <c r="C840" s="526" t="s">
        <v>2846</v>
      </c>
      <c r="D840" s="526"/>
      <c r="E840" s="526"/>
      <c r="F840" s="526"/>
      <c r="G840" s="363" t="s">
        <v>14781</v>
      </c>
      <c r="H840" s="527">
        <v>44.22</v>
      </c>
      <c r="I840" s="528"/>
    </row>
    <row r="841" spans="1:9" ht="36.6" customHeight="1" x14ac:dyDescent="0.25">
      <c r="A841" s="525" t="s">
        <v>2847</v>
      </c>
      <c r="B841" s="525"/>
      <c r="C841" s="526" t="s">
        <v>2848</v>
      </c>
      <c r="D841" s="526"/>
      <c r="E841" s="526"/>
      <c r="F841" s="526"/>
      <c r="G841" s="363" t="s">
        <v>14781</v>
      </c>
      <c r="H841" s="527">
        <v>44.41</v>
      </c>
      <c r="I841" s="528"/>
    </row>
    <row r="842" spans="1:9" ht="36.6" customHeight="1" x14ac:dyDescent="0.25">
      <c r="A842" s="525" t="s">
        <v>2849</v>
      </c>
      <c r="B842" s="525"/>
      <c r="C842" s="526" t="s">
        <v>2850</v>
      </c>
      <c r="D842" s="526"/>
      <c r="E842" s="526"/>
      <c r="F842" s="526"/>
      <c r="G842" s="363" t="s">
        <v>14781</v>
      </c>
      <c r="H842" s="527">
        <v>45.38</v>
      </c>
      <c r="I842" s="528"/>
    </row>
    <row r="843" spans="1:9" ht="24.4" customHeight="1" x14ac:dyDescent="0.25">
      <c r="A843" s="525" t="s">
        <v>2851</v>
      </c>
      <c r="B843" s="525"/>
      <c r="C843" s="526" t="s">
        <v>2852</v>
      </c>
      <c r="D843" s="526"/>
      <c r="E843" s="526"/>
      <c r="F843" s="526"/>
      <c r="G843" s="363" t="s">
        <v>14781</v>
      </c>
      <c r="H843" s="527">
        <v>12.22</v>
      </c>
      <c r="I843" s="528"/>
    </row>
    <row r="844" spans="1:9" ht="24.4" customHeight="1" x14ac:dyDescent="0.25">
      <c r="A844" s="525" t="s">
        <v>2853</v>
      </c>
      <c r="B844" s="525"/>
      <c r="C844" s="526" t="s">
        <v>2854</v>
      </c>
      <c r="D844" s="526"/>
      <c r="E844" s="526"/>
      <c r="F844" s="526"/>
      <c r="G844" s="363" t="s">
        <v>14781</v>
      </c>
      <c r="H844" s="527">
        <v>14.87</v>
      </c>
      <c r="I844" s="528"/>
    </row>
    <row r="845" spans="1:9" ht="24.4" customHeight="1" x14ac:dyDescent="0.25">
      <c r="A845" s="525" t="s">
        <v>2855</v>
      </c>
      <c r="B845" s="525"/>
      <c r="C845" s="526" t="s">
        <v>2856</v>
      </c>
      <c r="D845" s="526"/>
      <c r="E845" s="526"/>
      <c r="F845" s="526"/>
      <c r="G845" s="363" t="s">
        <v>14781</v>
      </c>
      <c r="H845" s="527">
        <v>15.06</v>
      </c>
      <c r="I845" s="528"/>
    </row>
    <row r="846" spans="1:9" ht="24.4" customHeight="1" x14ac:dyDescent="0.25">
      <c r="A846" s="525" t="s">
        <v>2857</v>
      </c>
      <c r="B846" s="525"/>
      <c r="C846" s="526" t="s">
        <v>2858</v>
      </c>
      <c r="D846" s="526"/>
      <c r="E846" s="526"/>
      <c r="F846" s="526"/>
      <c r="G846" s="363" t="s">
        <v>14781</v>
      </c>
      <c r="H846" s="527">
        <v>16.03</v>
      </c>
      <c r="I846" s="528"/>
    </row>
    <row r="847" spans="1:9" ht="12.2" customHeight="1" x14ac:dyDescent="0.25">
      <c r="A847" s="525" t="s">
        <v>2859</v>
      </c>
      <c r="B847" s="525"/>
      <c r="C847" s="526" t="s">
        <v>2860</v>
      </c>
      <c r="D847" s="526"/>
      <c r="E847" s="526"/>
      <c r="F847" s="526"/>
      <c r="G847" s="363" t="s">
        <v>14781</v>
      </c>
      <c r="H847" s="532">
        <v>4.91</v>
      </c>
      <c r="I847" s="528"/>
    </row>
    <row r="848" spans="1:9" ht="24.4" customHeight="1" x14ac:dyDescent="0.25">
      <c r="A848" s="525" t="s">
        <v>2861</v>
      </c>
      <c r="B848" s="525"/>
      <c r="C848" s="526" t="s">
        <v>2862</v>
      </c>
      <c r="D848" s="526"/>
      <c r="E848" s="526"/>
      <c r="F848" s="526"/>
      <c r="G848" s="363" t="s">
        <v>14781</v>
      </c>
      <c r="H848" s="531">
        <v>116.09</v>
      </c>
      <c r="I848" s="528"/>
    </row>
    <row r="849" spans="1:9" ht="24.4" customHeight="1" x14ac:dyDescent="0.25">
      <c r="A849" s="525" t="s">
        <v>2863</v>
      </c>
      <c r="B849" s="525"/>
      <c r="C849" s="526" t="s">
        <v>2864</v>
      </c>
      <c r="D849" s="526"/>
      <c r="E849" s="526"/>
      <c r="F849" s="526"/>
      <c r="G849" s="363" t="s">
        <v>14781</v>
      </c>
      <c r="H849" s="531">
        <v>101.77</v>
      </c>
      <c r="I849" s="528"/>
    </row>
    <row r="850" spans="1:9" ht="12.2" customHeight="1" x14ac:dyDescent="0.25">
      <c r="A850" s="550">
        <v>8818</v>
      </c>
      <c r="B850" s="534"/>
      <c r="C850" s="535" t="s">
        <v>524</v>
      </c>
      <c r="D850" s="535"/>
      <c r="E850" s="535"/>
      <c r="F850" s="535"/>
      <c r="G850" s="362"/>
      <c r="H850" s="536"/>
      <c r="I850" s="536"/>
    </row>
    <row r="851" spans="1:9" ht="36.6" customHeight="1" x14ac:dyDescent="0.25">
      <c r="A851" s="525" t="s">
        <v>2865</v>
      </c>
      <c r="B851" s="525"/>
      <c r="C851" s="526" t="s">
        <v>2866</v>
      </c>
      <c r="D851" s="526"/>
      <c r="E851" s="526"/>
      <c r="F851" s="526"/>
      <c r="G851" s="363" t="s">
        <v>14781</v>
      </c>
      <c r="H851" s="527">
        <v>49.88</v>
      </c>
      <c r="I851" s="528"/>
    </row>
    <row r="852" spans="1:9" ht="36.6" customHeight="1" x14ac:dyDescent="0.25">
      <c r="A852" s="525" t="s">
        <v>2867</v>
      </c>
      <c r="B852" s="525"/>
      <c r="C852" s="526" t="s">
        <v>2868</v>
      </c>
      <c r="D852" s="526"/>
      <c r="E852" s="526"/>
      <c r="F852" s="526"/>
      <c r="G852" s="363" t="s">
        <v>14781</v>
      </c>
      <c r="H852" s="527">
        <v>50.71</v>
      </c>
      <c r="I852" s="528"/>
    </row>
    <row r="853" spans="1:9" ht="36.6" customHeight="1" x14ac:dyDescent="0.25">
      <c r="A853" s="525" t="s">
        <v>2869</v>
      </c>
      <c r="B853" s="525"/>
      <c r="C853" s="526" t="s">
        <v>2870</v>
      </c>
      <c r="D853" s="526"/>
      <c r="E853" s="526"/>
      <c r="F853" s="526"/>
      <c r="G853" s="363" t="s">
        <v>14781</v>
      </c>
      <c r="H853" s="527">
        <v>49.85</v>
      </c>
      <c r="I853" s="528"/>
    </row>
    <row r="854" spans="1:9" ht="36.6" customHeight="1" x14ac:dyDescent="0.25">
      <c r="A854" s="525" t="s">
        <v>2871</v>
      </c>
      <c r="B854" s="525"/>
      <c r="C854" s="526" t="s">
        <v>2872</v>
      </c>
      <c r="D854" s="526"/>
      <c r="E854" s="526"/>
      <c r="F854" s="526"/>
      <c r="G854" s="363" t="s">
        <v>14781</v>
      </c>
      <c r="H854" s="527">
        <v>51.95</v>
      </c>
      <c r="I854" s="528"/>
    </row>
    <row r="855" spans="1:9" ht="36.6" customHeight="1" x14ac:dyDescent="0.25">
      <c r="A855" s="525" t="s">
        <v>2873</v>
      </c>
      <c r="B855" s="525"/>
      <c r="C855" s="526" t="s">
        <v>2874</v>
      </c>
      <c r="D855" s="526"/>
      <c r="E855" s="526"/>
      <c r="F855" s="526"/>
      <c r="G855" s="363" t="s">
        <v>14781</v>
      </c>
      <c r="H855" s="527">
        <v>56.24</v>
      </c>
      <c r="I855" s="528"/>
    </row>
    <row r="856" spans="1:9" ht="36.6" customHeight="1" x14ac:dyDescent="0.25">
      <c r="A856" s="525" t="s">
        <v>2875</v>
      </c>
      <c r="B856" s="525"/>
      <c r="C856" s="526" t="s">
        <v>2876</v>
      </c>
      <c r="D856" s="526"/>
      <c r="E856" s="526"/>
      <c r="F856" s="526"/>
      <c r="G856" s="363" t="s">
        <v>14781</v>
      </c>
      <c r="H856" s="527">
        <v>55.38</v>
      </c>
      <c r="I856" s="528"/>
    </row>
    <row r="857" spans="1:9" ht="36.6" customHeight="1" x14ac:dyDescent="0.25">
      <c r="A857" s="525" t="s">
        <v>2877</v>
      </c>
      <c r="B857" s="525"/>
      <c r="C857" s="526" t="s">
        <v>2878</v>
      </c>
      <c r="D857" s="526"/>
      <c r="E857" s="526"/>
      <c r="F857" s="526"/>
      <c r="G857" s="363" t="s">
        <v>14781</v>
      </c>
      <c r="H857" s="527">
        <v>57.48</v>
      </c>
      <c r="I857" s="528"/>
    </row>
    <row r="858" spans="1:9" ht="36.6" customHeight="1" x14ac:dyDescent="0.25">
      <c r="A858" s="525" t="s">
        <v>2879</v>
      </c>
      <c r="B858" s="525"/>
      <c r="C858" s="526" t="s">
        <v>2880</v>
      </c>
      <c r="D858" s="526"/>
      <c r="E858" s="526"/>
      <c r="F858" s="526"/>
      <c r="G858" s="363" t="s">
        <v>14781</v>
      </c>
      <c r="H858" s="527">
        <v>74.02</v>
      </c>
      <c r="I858" s="528"/>
    </row>
    <row r="859" spans="1:9" ht="48.75" customHeight="1" x14ac:dyDescent="0.25">
      <c r="A859" s="525" t="s">
        <v>2881</v>
      </c>
      <c r="B859" s="525"/>
      <c r="C859" s="526" t="s">
        <v>2882</v>
      </c>
      <c r="D859" s="526"/>
      <c r="E859" s="526"/>
      <c r="F859" s="526"/>
      <c r="G859" s="363" t="s">
        <v>14781</v>
      </c>
      <c r="H859" s="527">
        <v>51.56</v>
      </c>
      <c r="I859" s="528"/>
    </row>
    <row r="860" spans="1:9" ht="36.6" customHeight="1" x14ac:dyDescent="0.25">
      <c r="A860" s="525" t="s">
        <v>2883</v>
      </c>
      <c r="B860" s="525"/>
      <c r="C860" s="526" t="s">
        <v>2884</v>
      </c>
      <c r="D860" s="526"/>
      <c r="E860" s="526"/>
      <c r="F860" s="526"/>
      <c r="G860" s="363" t="s">
        <v>14781</v>
      </c>
      <c r="H860" s="527">
        <v>39.67</v>
      </c>
      <c r="I860" s="528"/>
    </row>
    <row r="861" spans="1:9" ht="36.6" customHeight="1" x14ac:dyDescent="0.25">
      <c r="A861" s="525" t="s">
        <v>2885</v>
      </c>
      <c r="B861" s="525"/>
      <c r="C861" s="526" t="s">
        <v>2886</v>
      </c>
      <c r="D861" s="526"/>
      <c r="E861" s="526"/>
      <c r="F861" s="526"/>
      <c r="G861" s="363" t="s">
        <v>14781</v>
      </c>
      <c r="H861" s="527">
        <v>53.22</v>
      </c>
      <c r="I861" s="528"/>
    </row>
    <row r="862" spans="1:9" ht="36.6" customHeight="1" x14ac:dyDescent="0.25">
      <c r="A862" s="525" t="s">
        <v>2887</v>
      </c>
      <c r="B862" s="525"/>
      <c r="C862" s="526" t="s">
        <v>2888</v>
      </c>
      <c r="D862" s="526"/>
      <c r="E862" s="526"/>
      <c r="F862" s="526"/>
      <c r="G862" s="363" t="s">
        <v>14781</v>
      </c>
      <c r="H862" s="527">
        <v>52.36</v>
      </c>
      <c r="I862" s="528"/>
    </row>
    <row r="863" spans="1:9" ht="36.6" customHeight="1" x14ac:dyDescent="0.25">
      <c r="A863" s="525" t="s">
        <v>2889</v>
      </c>
      <c r="B863" s="525"/>
      <c r="C863" s="526" t="s">
        <v>2890</v>
      </c>
      <c r="D863" s="526"/>
      <c r="E863" s="526"/>
      <c r="F863" s="526"/>
      <c r="G863" s="363" t="s">
        <v>14781</v>
      </c>
      <c r="H863" s="527">
        <v>54.46</v>
      </c>
      <c r="I863" s="528"/>
    </row>
    <row r="864" spans="1:9" ht="36.6" customHeight="1" x14ac:dyDescent="0.25">
      <c r="A864" s="525" t="s">
        <v>2891</v>
      </c>
      <c r="B864" s="525"/>
      <c r="C864" s="526" t="s">
        <v>2892</v>
      </c>
      <c r="D864" s="526"/>
      <c r="E864" s="526"/>
      <c r="F864" s="526"/>
      <c r="G864" s="363" t="s">
        <v>14781</v>
      </c>
      <c r="H864" s="527">
        <v>43.03</v>
      </c>
      <c r="I864" s="528"/>
    </row>
    <row r="865" spans="1:9" ht="36.6" customHeight="1" x14ac:dyDescent="0.25">
      <c r="A865" s="525" t="s">
        <v>2893</v>
      </c>
      <c r="B865" s="525"/>
      <c r="C865" s="526" t="s">
        <v>2894</v>
      </c>
      <c r="D865" s="526"/>
      <c r="E865" s="526"/>
      <c r="F865" s="526"/>
      <c r="G865" s="363" t="s">
        <v>14781</v>
      </c>
      <c r="H865" s="527">
        <v>58.44</v>
      </c>
      <c r="I865" s="528"/>
    </row>
    <row r="866" spans="1:9" ht="36.6" customHeight="1" x14ac:dyDescent="0.25">
      <c r="A866" s="525" t="s">
        <v>2895</v>
      </c>
      <c r="B866" s="525"/>
      <c r="C866" s="526" t="s">
        <v>2896</v>
      </c>
      <c r="D866" s="526"/>
      <c r="E866" s="526"/>
      <c r="F866" s="526"/>
      <c r="G866" s="363" t="s">
        <v>14781</v>
      </c>
      <c r="H866" s="527">
        <v>57.58</v>
      </c>
      <c r="I866" s="528"/>
    </row>
    <row r="867" spans="1:9" ht="36.6" customHeight="1" x14ac:dyDescent="0.25">
      <c r="A867" s="525" t="s">
        <v>2897</v>
      </c>
      <c r="B867" s="525"/>
      <c r="C867" s="526" t="s">
        <v>2898</v>
      </c>
      <c r="D867" s="526"/>
      <c r="E867" s="526"/>
      <c r="F867" s="526"/>
      <c r="G867" s="363" t="s">
        <v>14781</v>
      </c>
      <c r="H867" s="527">
        <v>59.68</v>
      </c>
      <c r="I867" s="528"/>
    </row>
    <row r="868" spans="1:9" ht="36.6" customHeight="1" x14ac:dyDescent="0.25">
      <c r="A868" s="525" t="s">
        <v>2899</v>
      </c>
      <c r="B868" s="525"/>
      <c r="C868" s="526" t="s">
        <v>2900</v>
      </c>
      <c r="D868" s="526"/>
      <c r="E868" s="526"/>
      <c r="F868" s="526"/>
      <c r="G868" s="363" t="s">
        <v>14781</v>
      </c>
      <c r="H868" s="527">
        <v>46.4</v>
      </c>
      <c r="I868" s="528"/>
    </row>
    <row r="869" spans="1:9" ht="36.6" customHeight="1" x14ac:dyDescent="0.25">
      <c r="A869" s="525" t="s">
        <v>2901</v>
      </c>
      <c r="B869" s="525"/>
      <c r="C869" s="526" t="s">
        <v>2902</v>
      </c>
      <c r="D869" s="526"/>
      <c r="E869" s="526"/>
      <c r="F869" s="526"/>
      <c r="G869" s="363" t="s">
        <v>14781</v>
      </c>
      <c r="H869" s="527">
        <v>77.540000000000006</v>
      </c>
      <c r="I869" s="528"/>
    </row>
    <row r="870" spans="1:9" ht="36.6" customHeight="1" x14ac:dyDescent="0.25">
      <c r="A870" s="525" t="s">
        <v>2903</v>
      </c>
      <c r="B870" s="525"/>
      <c r="C870" s="526" t="s">
        <v>2904</v>
      </c>
      <c r="D870" s="526"/>
      <c r="E870" s="526"/>
      <c r="F870" s="526"/>
      <c r="G870" s="363" t="s">
        <v>14781</v>
      </c>
      <c r="H870" s="527">
        <v>65.06</v>
      </c>
      <c r="I870" s="528"/>
    </row>
    <row r="871" spans="1:9" ht="12.2" customHeight="1" x14ac:dyDescent="0.25">
      <c r="A871" s="550">
        <v>8819</v>
      </c>
      <c r="B871" s="534"/>
      <c r="C871" s="535" t="s">
        <v>2905</v>
      </c>
      <c r="D871" s="535"/>
      <c r="E871" s="535"/>
      <c r="F871" s="535"/>
      <c r="G871" s="362"/>
      <c r="H871" s="536"/>
      <c r="I871" s="536"/>
    </row>
    <row r="872" spans="1:9" ht="24.4" customHeight="1" x14ac:dyDescent="0.25">
      <c r="A872" s="525" t="s">
        <v>2906</v>
      </c>
      <c r="B872" s="525"/>
      <c r="C872" s="526" t="s">
        <v>2907</v>
      </c>
      <c r="D872" s="526"/>
      <c r="E872" s="526"/>
      <c r="F872" s="526"/>
      <c r="G872" s="363" t="s">
        <v>14781</v>
      </c>
      <c r="H872" s="527">
        <v>24.92</v>
      </c>
      <c r="I872" s="528"/>
    </row>
    <row r="873" spans="1:9" ht="36.6" customHeight="1" x14ac:dyDescent="0.25">
      <c r="A873" s="525" t="s">
        <v>2908</v>
      </c>
      <c r="B873" s="525"/>
      <c r="C873" s="526" t="s">
        <v>2909</v>
      </c>
      <c r="D873" s="526"/>
      <c r="E873" s="526"/>
      <c r="F873" s="526"/>
      <c r="G873" s="363" t="s">
        <v>14781</v>
      </c>
      <c r="H873" s="527">
        <v>87.12</v>
      </c>
      <c r="I873" s="528"/>
    </row>
    <row r="874" spans="1:9" ht="36.6" customHeight="1" x14ac:dyDescent="0.25">
      <c r="A874" s="525" t="s">
        <v>2910</v>
      </c>
      <c r="B874" s="525"/>
      <c r="C874" s="526" t="s">
        <v>2911</v>
      </c>
      <c r="D874" s="526"/>
      <c r="E874" s="526"/>
      <c r="F874" s="526"/>
      <c r="G874" s="363" t="s">
        <v>14781</v>
      </c>
      <c r="H874" s="527">
        <v>87.12</v>
      </c>
      <c r="I874" s="528"/>
    </row>
    <row r="875" spans="1:9" ht="36.6" customHeight="1" x14ac:dyDescent="0.25">
      <c r="A875" s="525" t="s">
        <v>2912</v>
      </c>
      <c r="B875" s="525"/>
      <c r="C875" s="526" t="s">
        <v>2913</v>
      </c>
      <c r="D875" s="526"/>
      <c r="E875" s="526"/>
      <c r="F875" s="526"/>
      <c r="G875" s="363" t="s">
        <v>14781</v>
      </c>
      <c r="H875" s="531">
        <v>125.09</v>
      </c>
      <c r="I875" s="528"/>
    </row>
    <row r="876" spans="1:9" ht="36.6" customHeight="1" x14ac:dyDescent="0.25">
      <c r="A876" s="525" t="s">
        <v>2914</v>
      </c>
      <c r="B876" s="525"/>
      <c r="C876" s="526" t="s">
        <v>2915</v>
      </c>
      <c r="D876" s="526"/>
      <c r="E876" s="526"/>
      <c r="F876" s="526"/>
      <c r="G876" s="363" t="s">
        <v>14781</v>
      </c>
      <c r="H876" s="531">
        <v>123.13</v>
      </c>
      <c r="I876" s="528"/>
    </row>
    <row r="877" spans="1:9" ht="36.6" customHeight="1" x14ac:dyDescent="0.25">
      <c r="A877" s="525" t="s">
        <v>2916</v>
      </c>
      <c r="B877" s="525"/>
      <c r="C877" s="526" t="s">
        <v>2917</v>
      </c>
      <c r="D877" s="526"/>
      <c r="E877" s="526"/>
      <c r="F877" s="526"/>
      <c r="G877" s="363" t="s">
        <v>14781</v>
      </c>
      <c r="H877" s="531">
        <v>105.57</v>
      </c>
      <c r="I877" s="528"/>
    </row>
    <row r="878" spans="1:9" ht="36.6" customHeight="1" x14ac:dyDescent="0.25">
      <c r="A878" s="525" t="s">
        <v>2918</v>
      </c>
      <c r="B878" s="525"/>
      <c r="C878" s="526" t="s">
        <v>2919</v>
      </c>
      <c r="D878" s="526"/>
      <c r="E878" s="526"/>
      <c r="F878" s="526"/>
      <c r="G878" s="363" t="s">
        <v>14781</v>
      </c>
      <c r="H878" s="531">
        <v>103.61</v>
      </c>
      <c r="I878" s="528"/>
    </row>
    <row r="879" spans="1:9" ht="12.2" customHeight="1" x14ac:dyDescent="0.25">
      <c r="A879" s="550">
        <v>8820</v>
      </c>
      <c r="B879" s="534"/>
      <c r="C879" s="535" t="s">
        <v>2920</v>
      </c>
      <c r="D879" s="535"/>
      <c r="E879" s="535"/>
      <c r="F879" s="535"/>
      <c r="G879" s="362"/>
      <c r="H879" s="536"/>
      <c r="I879" s="536"/>
    </row>
    <row r="880" spans="1:9" ht="12.2" customHeight="1" x14ac:dyDescent="0.25">
      <c r="A880" s="525" t="s">
        <v>2921</v>
      </c>
      <c r="B880" s="525"/>
      <c r="C880" s="526" t="s">
        <v>2922</v>
      </c>
      <c r="D880" s="526"/>
      <c r="E880" s="526"/>
      <c r="F880" s="526"/>
      <c r="G880" s="363" t="s">
        <v>14839</v>
      </c>
      <c r="H880" s="538">
        <v>2681.17</v>
      </c>
      <c r="I880" s="528"/>
    </row>
    <row r="881" spans="1:9" ht="48.75" customHeight="1" x14ac:dyDescent="0.25">
      <c r="A881" s="525" t="s">
        <v>2923</v>
      </c>
      <c r="B881" s="525"/>
      <c r="C881" s="526" t="s">
        <v>2924</v>
      </c>
      <c r="D881" s="526"/>
      <c r="E881" s="526"/>
      <c r="F881" s="526"/>
      <c r="G881" s="363" t="s">
        <v>14781</v>
      </c>
      <c r="H881" s="527">
        <v>51.19</v>
      </c>
      <c r="I881" s="528"/>
    </row>
    <row r="882" spans="1:9" ht="48.75" customHeight="1" x14ac:dyDescent="0.25">
      <c r="A882" s="525" t="s">
        <v>2925</v>
      </c>
      <c r="B882" s="525"/>
      <c r="C882" s="526" t="s">
        <v>2926</v>
      </c>
      <c r="D882" s="526"/>
      <c r="E882" s="526"/>
      <c r="F882" s="526"/>
      <c r="G882" s="363" t="s">
        <v>14781</v>
      </c>
      <c r="H882" s="527">
        <v>80.81</v>
      </c>
      <c r="I882" s="528"/>
    </row>
    <row r="883" spans="1:9" ht="48.75" customHeight="1" x14ac:dyDescent="0.25">
      <c r="A883" s="525" t="s">
        <v>400</v>
      </c>
      <c r="B883" s="525"/>
      <c r="C883" s="526" t="s">
        <v>2927</v>
      </c>
      <c r="D883" s="526"/>
      <c r="E883" s="526"/>
      <c r="F883" s="526"/>
      <c r="G883" s="363" t="s">
        <v>14781</v>
      </c>
      <c r="H883" s="531">
        <v>156.58000000000001</v>
      </c>
      <c r="I883" s="528"/>
    </row>
    <row r="884" spans="1:9" ht="48.75" customHeight="1" x14ac:dyDescent="0.25">
      <c r="A884" s="525" t="s">
        <v>2928</v>
      </c>
      <c r="B884" s="525"/>
      <c r="C884" s="526" t="s">
        <v>2929</v>
      </c>
      <c r="D884" s="526"/>
      <c r="E884" s="526"/>
      <c r="F884" s="526"/>
      <c r="G884" s="363" t="s">
        <v>14781</v>
      </c>
      <c r="H884" s="531">
        <v>169.24</v>
      </c>
      <c r="I884" s="528"/>
    </row>
    <row r="885" spans="1:9" ht="48.75" customHeight="1" x14ac:dyDescent="0.25">
      <c r="A885" s="525" t="s">
        <v>2930</v>
      </c>
      <c r="B885" s="525"/>
      <c r="C885" s="526" t="s">
        <v>2931</v>
      </c>
      <c r="D885" s="526"/>
      <c r="E885" s="526"/>
      <c r="F885" s="526"/>
      <c r="G885" s="363" t="s">
        <v>14781</v>
      </c>
      <c r="H885" s="527">
        <v>93.23</v>
      </c>
      <c r="I885" s="528"/>
    </row>
    <row r="886" spans="1:9" ht="48.75" customHeight="1" x14ac:dyDescent="0.25">
      <c r="A886" s="525" t="s">
        <v>2932</v>
      </c>
      <c r="B886" s="525"/>
      <c r="C886" s="526" t="s">
        <v>2933</v>
      </c>
      <c r="D886" s="526"/>
      <c r="E886" s="526"/>
      <c r="F886" s="526"/>
      <c r="G886" s="363" t="s">
        <v>14781</v>
      </c>
      <c r="H886" s="527">
        <v>62.24</v>
      </c>
      <c r="I886" s="528"/>
    </row>
    <row r="887" spans="1:9" ht="48.75" customHeight="1" x14ac:dyDescent="0.25">
      <c r="A887" s="525" t="s">
        <v>2934</v>
      </c>
      <c r="B887" s="525"/>
      <c r="C887" s="526" t="s">
        <v>2935</v>
      </c>
      <c r="D887" s="526"/>
      <c r="E887" s="526"/>
      <c r="F887" s="526"/>
      <c r="G887" s="363" t="s">
        <v>14781</v>
      </c>
      <c r="H887" s="531">
        <v>206</v>
      </c>
      <c r="I887" s="528"/>
    </row>
    <row r="888" spans="1:9" ht="12.2" customHeight="1" x14ac:dyDescent="0.25">
      <c r="A888" s="550">
        <v>8821</v>
      </c>
      <c r="B888" s="534"/>
      <c r="C888" s="535" t="s">
        <v>2936</v>
      </c>
      <c r="D888" s="535"/>
      <c r="E888" s="535"/>
      <c r="F888" s="535"/>
      <c r="G888" s="362"/>
      <c r="H888" s="536"/>
      <c r="I888" s="536"/>
    </row>
    <row r="889" spans="1:9" ht="36.6" customHeight="1" x14ac:dyDescent="0.25">
      <c r="A889" s="525" t="s">
        <v>2937</v>
      </c>
      <c r="B889" s="525"/>
      <c r="C889" s="526" t="s">
        <v>2938</v>
      </c>
      <c r="D889" s="526"/>
      <c r="E889" s="526"/>
      <c r="F889" s="526"/>
      <c r="G889" s="363" t="s">
        <v>14781</v>
      </c>
      <c r="H889" s="531">
        <v>126.32</v>
      </c>
      <c r="I889" s="528"/>
    </row>
    <row r="890" spans="1:9" ht="36.6" customHeight="1" x14ac:dyDescent="0.25">
      <c r="A890" s="525" t="s">
        <v>2939</v>
      </c>
      <c r="B890" s="525"/>
      <c r="C890" s="526" t="s">
        <v>2940</v>
      </c>
      <c r="D890" s="526"/>
      <c r="E890" s="526"/>
      <c r="F890" s="526"/>
      <c r="G890" s="363" t="s">
        <v>14781</v>
      </c>
      <c r="H890" s="531">
        <v>141.07</v>
      </c>
      <c r="I890" s="528"/>
    </row>
    <row r="891" spans="1:9" ht="36.6" customHeight="1" x14ac:dyDescent="0.25">
      <c r="A891" s="525" t="s">
        <v>2941</v>
      </c>
      <c r="B891" s="525"/>
      <c r="C891" s="526" t="s">
        <v>2942</v>
      </c>
      <c r="D891" s="526"/>
      <c r="E891" s="526"/>
      <c r="F891" s="526"/>
      <c r="G891" s="363" t="s">
        <v>14781</v>
      </c>
      <c r="H891" s="531">
        <v>145.94</v>
      </c>
      <c r="I891" s="528"/>
    </row>
    <row r="892" spans="1:9" ht="36.6" customHeight="1" x14ac:dyDescent="0.25">
      <c r="A892" s="525" t="s">
        <v>2943</v>
      </c>
      <c r="B892" s="525"/>
      <c r="C892" s="526" t="s">
        <v>2944</v>
      </c>
      <c r="D892" s="526"/>
      <c r="E892" s="526"/>
      <c r="F892" s="526"/>
      <c r="G892" s="363" t="s">
        <v>14781</v>
      </c>
      <c r="H892" s="531">
        <v>153.49</v>
      </c>
      <c r="I892" s="528"/>
    </row>
    <row r="893" spans="1:9" ht="36.6" customHeight="1" x14ac:dyDescent="0.25">
      <c r="A893" s="525" t="s">
        <v>2945</v>
      </c>
      <c r="B893" s="525"/>
      <c r="C893" s="526" t="s">
        <v>2946</v>
      </c>
      <c r="D893" s="526"/>
      <c r="E893" s="526"/>
      <c r="F893" s="526"/>
      <c r="G893" s="363" t="s">
        <v>14781</v>
      </c>
      <c r="H893" s="531">
        <v>156.69</v>
      </c>
      <c r="I893" s="528"/>
    </row>
    <row r="894" spans="1:9" ht="24.4" customHeight="1" x14ac:dyDescent="0.25">
      <c r="A894" s="525" t="s">
        <v>2947</v>
      </c>
      <c r="B894" s="525"/>
      <c r="C894" s="526" t="s">
        <v>2948</v>
      </c>
      <c r="D894" s="526"/>
      <c r="E894" s="526"/>
      <c r="F894" s="526"/>
      <c r="G894" s="363" t="s">
        <v>14781</v>
      </c>
      <c r="H894" s="527">
        <v>51.19</v>
      </c>
      <c r="I894" s="528"/>
    </row>
    <row r="895" spans="1:9" ht="24.4" customHeight="1" x14ac:dyDescent="0.25">
      <c r="A895" s="525" t="s">
        <v>2949</v>
      </c>
      <c r="B895" s="525"/>
      <c r="C895" s="526" t="s">
        <v>2950</v>
      </c>
      <c r="D895" s="526"/>
      <c r="E895" s="526"/>
      <c r="F895" s="526"/>
      <c r="G895" s="363" t="s">
        <v>14781</v>
      </c>
      <c r="H895" s="527">
        <v>57.27</v>
      </c>
      <c r="I895" s="528"/>
    </row>
    <row r="896" spans="1:9" ht="36.6" customHeight="1" x14ac:dyDescent="0.25">
      <c r="A896" s="525" t="s">
        <v>2951</v>
      </c>
      <c r="B896" s="525"/>
      <c r="C896" s="526" t="s">
        <v>2952</v>
      </c>
      <c r="D896" s="526"/>
      <c r="E896" s="526"/>
      <c r="F896" s="526"/>
      <c r="G896" s="363" t="s">
        <v>14781</v>
      </c>
      <c r="H896" s="531">
        <v>123.32</v>
      </c>
      <c r="I896" s="528"/>
    </row>
    <row r="897" spans="1:9" ht="36.6" customHeight="1" x14ac:dyDescent="0.25">
      <c r="A897" s="525" t="s">
        <v>2953</v>
      </c>
      <c r="B897" s="525"/>
      <c r="C897" s="526" t="s">
        <v>2954</v>
      </c>
      <c r="D897" s="526"/>
      <c r="E897" s="526"/>
      <c r="F897" s="526"/>
      <c r="G897" s="363" t="s">
        <v>14781</v>
      </c>
      <c r="H897" s="531">
        <v>125.45</v>
      </c>
      <c r="I897" s="528"/>
    </row>
    <row r="898" spans="1:9" ht="36.6" customHeight="1" x14ac:dyDescent="0.25">
      <c r="A898" s="525" t="s">
        <v>2955</v>
      </c>
      <c r="B898" s="525"/>
      <c r="C898" s="526" t="s">
        <v>2956</v>
      </c>
      <c r="D898" s="526"/>
      <c r="E898" s="526"/>
      <c r="F898" s="526"/>
      <c r="G898" s="363" t="s">
        <v>14781</v>
      </c>
      <c r="H898" s="531">
        <v>127.06</v>
      </c>
      <c r="I898" s="528"/>
    </row>
    <row r="899" spans="1:9" ht="24.4" customHeight="1" x14ac:dyDescent="0.25">
      <c r="A899" s="525" t="s">
        <v>2957</v>
      </c>
      <c r="B899" s="525"/>
      <c r="C899" s="526" t="s">
        <v>2958</v>
      </c>
      <c r="D899" s="526"/>
      <c r="E899" s="526"/>
      <c r="F899" s="526"/>
      <c r="G899" s="363" t="s">
        <v>14781</v>
      </c>
      <c r="H899" s="527">
        <v>73</v>
      </c>
      <c r="I899" s="528"/>
    </row>
    <row r="900" spans="1:9" ht="36.6" customHeight="1" x14ac:dyDescent="0.25">
      <c r="A900" s="525" t="s">
        <v>2959</v>
      </c>
      <c r="B900" s="525"/>
      <c r="C900" s="526" t="s">
        <v>2960</v>
      </c>
      <c r="D900" s="526"/>
      <c r="E900" s="526"/>
      <c r="F900" s="526"/>
      <c r="G900" s="363" t="s">
        <v>14781</v>
      </c>
      <c r="H900" s="531">
        <v>130.86000000000001</v>
      </c>
      <c r="I900" s="528"/>
    </row>
    <row r="901" spans="1:9" ht="12.2" customHeight="1" x14ac:dyDescent="0.25">
      <c r="A901" s="550">
        <v>8822</v>
      </c>
      <c r="B901" s="534"/>
      <c r="C901" s="535" t="s">
        <v>2961</v>
      </c>
      <c r="D901" s="535"/>
      <c r="E901" s="535"/>
      <c r="F901" s="535"/>
      <c r="G901" s="362"/>
      <c r="H901" s="536"/>
      <c r="I901" s="536"/>
    </row>
    <row r="902" spans="1:9" ht="48.75" customHeight="1" x14ac:dyDescent="0.25">
      <c r="A902" s="525" t="s">
        <v>2962</v>
      </c>
      <c r="B902" s="525"/>
      <c r="C902" s="526" t="s">
        <v>2963</v>
      </c>
      <c r="D902" s="526"/>
      <c r="E902" s="526"/>
      <c r="F902" s="526"/>
      <c r="G902" s="363" t="s">
        <v>14781</v>
      </c>
      <c r="H902" s="527">
        <v>83.24</v>
      </c>
      <c r="I902" s="528"/>
    </row>
    <row r="903" spans="1:9" ht="12.2" customHeight="1" x14ac:dyDescent="0.25">
      <c r="A903" s="550">
        <v>8823</v>
      </c>
      <c r="B903" s="534"/>
      <c r="C903" s="535" t="s">
        <v>2964</v>
      </c>
      <c r="D903" s="535"/>
      <c r="E903" s="535"/>
      <c r="F903" s="535"/>
      <c r="G903" s="362"/>
      <c r="H903" s="536"/>
      <c r="I903" s="536"/>
    </row>
    <row r="904" spans="1:9" ht="48.75" customHeight="1" x14ac:dyDescent="0.25">
      <c r="A904" s="525" t="s">
        <v>2965</v>
      </c>
      <c r="B904" s="525"/>
      <c r="C904" s="526" t="s">
        <v>2966</v>
      </c>
      <c r="D904" s="526"/>
      <c r="E904" s="526"/>
      <c r="F904" s="526"/>
      <c r="G904" s="363" t="s">
        <v>14781</v>
      </c>
      <c r="H904" s="531">
        <v>102.89</v>
      </c>
      <c r="I904" s="528"/>
    </row>
    <row r="905" spans="1:9" ht="48.75" customHeight="1" x14ac:dyDescent="0.25">
      <c r="A905" s="525" t="s">
        <v>2967</v>
      </c>
      <c r="B905" s="525"/>
      <c r="C905" s="526" t="s">
        <v>2968</v>
      </c>
      <c r="D905" s="526"/>
      <c r="E905" s="526"/>
      <c r="F905" s="526"/>
      <c r="G905" s="363" t="s">
        <v>14781</v>
      </c>
      <c r="H905" s="527">
        <v>90.01</v>
      </c>
      <c r="I905" s="528"/>
    </row>
    <row r="906" spans="1:9" ht="12.2" customHeight="1" x14ac:dyDescent="0.25">
      <c r="A906" s="550">
        <v>8824</v>
      </c>
      <c r="B906" s="534"/>
      <c r="C906" s="535" t="s">
        <v>2969</v>
      </c>
      <c r="D906" s="535"/>
      <c r="E906" s="535"/>
      <c r="F906" s="535"/>
      <c r="G906" s="362"/>
      <c r="H906" s="536"/>
      <c r="I906" s="536"/>
    </row>
    <row r="907" spans="1:9" ht="36.6" customHeight="1" x14ac:dyDescent="0.25">
      <c r="A907" s="525" t="s">
        <v>2970</v>
      </c>
      <c r="B907" s="525"/>
      <c r="C907" s="526" t="s">
        <v>2971</v>
      </c>
      <c r="D907" s="526"/>
      <c r="E907" s="526"/>
      <c r="F907" s="526"/>
      <c r="G907" s="363" t="s">
        <v>14781</v>
      </c>
      <c r="H907" s="531">
        <v>278.70999999999998</v>
      </c>
      <c r="I907" s="528"/>
    </row>
    <row r="908" spans="1:9" ht="36.6" customHeight="1" x14ac:dyDescent="0.25">
      <c r="A908" s="525" t="s">
        <v>2972</v>
      </c>
      <c r="B908" s="525"/>
      <c r="C908" s="526" t="s">
        <v>2973</v>
      </c>
      <c r="D908" s="526"/>
      <c r="E908" s="526"/>
      <c r="F908" s="526"/>
      <c r="G908" s="363" t="s">
        <v>14781</v>
      </c>
      <c r="H908" s="531">
        <v>243.11</v>
      </c>
      <c r="I908" s="528"/>
    </row>
    <row r="909" spans="1:9" ht="36.6" customHeight="1" x14ac:dyDescent="0.25">
      <c r="A909" s="525" t="s">
        <v>502</v>
      </c>
      <c r="B909" s="525"/>
      <c r="C909" s="526" t="s">
        <v>2974</v>
      </c>
      <c r="D909" s="526"/>
      <c r="E909" s="526"/>
      <c r="F909" s="526"/>
      <c r="G909" s="363" t="s">
        <v>14781</v>
      </c>
      <c r="H909" s="531">
        <v>249.13</v>
      </c>
      <c r="I909" s="528"/>
    </row>
    <row r="910" spans="1:9" ht="36.6" customHeight="1" x14ac:dyDescent="0.25">
      <c r="A910" s="525" t="s">
        <v>2975</v>
      </c>
      <c r="B910" s="525"/>
      <c r="C910" s="526" t="s">
        <v>2976</v>
      </c>
      <c r="D910" s="526"/>
      <c r="E910" s="526"/>
      <c r="F910" s="526"/>
      <c r="G910" s="363" t="s">
        <v>14781</v>
      </c>
      <c r="H910" s="531">
        <v>242.76</v>
      </c>
      <c r="I910" s="528"/>
    </row>
    <row r="911" spans="1:9" ht="36.6" customHeight="1" x14ac:dyDescent="0.25">
      <c r="A911" s="525" t="s">
        <v>2977</v>
      </c>
      <c r="B911" s="525"/>
      <c r="C911" s="526" t="s">
        <v>2978</v>
      </c>
      <c r="D911" s="526"/>
      <c r="E911" s="526"/>
      <c r="F911" s="526"/>
      <c r="G911" s="363" t="s">
        <v>14781</v>
      </c>
      <c r="H911" s="531">
        <v>278.77</v>
      </c>
      <c r="I911" s="528"/>
    </row>
    <row r="912" spans="1:9" ht="36.6" customHeight="1" x14ac:dyDescent="0.25">
      <c r="A912" s="525" t="s">
        <v>2979</v>
      </c>
      <c r="B912" s="525"/>
      <c r="C912" s="526" t="s">
        <v>2980</v>
      </c>
      <c r="D912" s="526"/>
      <c r="E912" s="526"/>
      <c r="F912" s="526"/>
      <c r="G912" s="363" t="s">
        <v>14781</v>
      </c>
      <c r="H912" s="531">
        <v>246.15</v>
      </c>
      <c r="I912" s="528"/>
    </row>
    <row r="913" spans="1:9" ht="36.6" customHeight="1" x14ac:dyDescent="0.25">
      <c r="A913" s="525" t="s">
        <v>503</v>
      </c>
      <c r="B913" s="525"/>
      <c r="C913" s="526" t="s">
        <v>2981</v>
      </c>
      <c r="D913" s="526"/>
      <c r="E913" s="526"/>
      <c r="F913" s="526"/>
      <c r="G913" s="363" t="s">
        <v>14781</v>
      </c>
      <c r="H913" s="531">
        <v>247.7</v>
      </c>
      <c r="I913" s="528"/>
    </row>
    <row r="914" spans="1:9" ht="36.6" customHeight="1" x14ac:dyDescent="0.25">
      <c r="A914" s="525" t="s">
        <v>2982</v>
      </c>
      <c r="B914" s="525"/>
      <c r="C914" s="526" t="s">
        <v>2983</v>
      </c>
      <c r="D914" s="526"/>
      <c r="E914" s="526"/>
      <c r="F914" s="526"/>
      <c r="G914" s="363" t="s">
        <v>14781</v>
      </c>
      <c r="H914" s="531">
        <v>243.44</v>
      </c>
      <c r="I914" s="528"/>
    </row>
    <row r="915" spans="1:9" ht="48.75" customHeight="1" x14ac:dyDescent="0.25">
      <c r="A915" s="525" t="s">
        <v>2984</v>
      </c>
      <c r="B915" s="525"/>
      <c r="C915" s="526" t="s">
        <v>2985</v>
      </c>
      <c r="D915" s="526"/>
      <c r="E915" s="526"/>
      <c r="F915" s="526"/>
      <c r="G915" s="363" t="s">
        <v>14781</v>
      </c>
      <c r="H915" s="527">
        <v>96.35</v>
      </c>
      <c r="I915" s="528"/>
    </row>
    <row r="916" spans="1:9" ht="48.75" customHeight="1" x14ac:dyDescent="0.25">
      <c r="A916" s="525" t="s">
        <v>2986</v>
      </c>
      <c r="B916" s="525"/>
      <c r="C916" s="526" t="s">
        <v>2987</v>
      </c>
      <c r="D916" s="526"/>
      <c r="E916" s="526"/>
      <c r="F916" s="526"/>
      <c r="G916" s="363" t="s">
        <v>14781</v>
      </c>
      <c r="H916" s="531">
        <v>123.74</v>
      </c>
      <c r="I916" s="528"/>
    </row>
    <row r="917" spans="1:9" ht="48.75" customHeight="1" x14ac:dyDescent="0.25">
      <c r="A917" s="525" t="s">
        <v>2988</v>
      </c>
      <c r="B917" s="525"/>
      <c r="C917" s="526" t="s">
        <v>2989</v>
      </c>
      <c r="D917" s="526"/>
      <c r="E917" s="526"/>
      <c r="F917" s="526"/>
      <c r="G917" s="363" t="s">
        <v>14781</v>
      </c>
      <c r="H917" s="527">
        <v>96.06</v>
      </c>
      <c r="I917" s="528"/>
    </row>
    <row r="918" spans="1:9" ht="48.75" customHeight="1" x14ac:dyDescent="0.25">
      <c r="A918" s="525" t="s">
        <v>2990</v>
      </c>
      <c r="B918" s="525"/>
      <c r="C918" s="526" t="s">
        <v>2991</v>
      </c>
      <c r="D918" s="526"/>
      <c r="E918" s="526"/>
      <c r="F918" s="526"/>
      <c r="G918" s="363" t="s">
        <v>14781</v>
      </c>
      <c r="H918" s="531">
        <v>123.3</v>
      </c>
      <c r="I918" s="528"/>
    </row>
    <row r="919" spans="1:9" ht="12.2" customHeight="1" x14ac:dyDescent="0.25">
      <c r="A919" s="550">
        <v>8825</v>
      </c>
      <c r="B919" s="534"/>
      <c r="C919" s="535" t="s">
        <v>2992</v>
      </c>
      <c r="D919" s="535"/>
      <c r="E919" s="535"/>
      <c r="F919" s="535"/>
      <c r="G919" s="362"/>
      <c r="H919" s="536"/>
      <c r="I919" s="536"/>
    </row>
    <row r="920" spans="1:9" ht="24.4" customHeight="1" x14ac:dyDescent="0.25">
      <c r="A920" s="525" t="s">
        <v>2993</v>
      </c>
      <c r="B920" s="525"/>
      <c r="C920" s="526" t="s">
        <v>2994</v>
      </c>
      <c r="D920" s="526"/>
      <c r="E920" s="526"/>
      <c r="F920" s="526"/>
      <c r="G920" s="363" t="s">
        <v>14781</v>
      </c>
      <c r="H920" s="527">
        <v>58.88</v>
      </c>
      <c r="I920" s="528"/>
    </row>
    <row r="921" spans="1:9" ht="12.2" customHeight="1" x14ac:dyDescent="0.25">
      <c r="A921" s="550">
        <v>8826</v>
      </c>
      <c r="B921" s="534"/>
      <c r="C921" s="535" t="s">
        <v>2995</v>
      </c>
      <c r="D921" s="535"/>
      <c r="E921" s="535"/>
      <c r="F921" s="535"/>
      <c r="G921" s="362"/>
      <c r="H921" s="536"/>
      <c r="I921" s="536"/>
    </row>
    <row r="922" spans="1:9" ht="36.6" customHeight="1" x14ac:dyDescent="0.25">
      <c r="A922" s="525" t="s">
        <v>401</v>
      </c>
      <c r="B922" s="525"/>
      <c r="C922" s="526" t="s">
        <v>2996</v>
      </c>
      <c r="D922" s="526"/>
      <c r="E922" s="526"/>
      <c r="F922" s="526"/>
      <c r="G922" s="363" t="s">
        <v>14794</v>
      </c>
      <c r="H922" s="527">
        <v>30.94</v>
      </c>
      <c r="I922" s="528"/>
    </row>
    <row r="923" spans="1:9" ht="12.2" customHeight="1" x14ac:dyDescent="0.25">
      <c r="A923" s="550">
        <v>8827</v>
      </c>
      <c r="B923" s="534"/>
      <c r="C923" s="535" t="s">
        <v>2997</v>
      </c>
      <c r="D923" s="535"/>
      <c r="E923" s="535"/>
      <c r="F923" s="535"/>
      <c r="G923" s="362"/>
      <c r="H923" s="536"/>
      <c r="I923" s="536"/>
    </row>
    <row r="924" spans="1:9" ht="24.4" customHeight="1" x14ac:dyDescent="0.25">
      <c r="A924" s="525" t="s">
        <v>2998</v>
      </c>
      <c r="B924" s="525"/>
      <c r="C924" s="526" t="s">
        <v>2999</v>
      </c>
      <c r="D924" s="526"/>
      <c r="E924" s="526"/>
      <c r="F924" s="526"/>
      <c r="G924" s="363" t="s">
        <v>14794</v>
      </c>
      <c r="H924" s="527">
        <v>19.190000000000001</v>
      </c>
      <c r="I924" s="528"/>
    </row>
    <row r="925" spans="1:9" ht="36.6" customHeight="1" x14ac:dyDescent="0.25">
      <c r="A925" s="525" t="s">
        <v>3000</v>
      </c>
      <c r="B925" s="525"/>
      <c r="C925" s="526" t="s">
        <v>3001</v>
      </c>
      <c r="D925" s="526"/>
      <c r="E925" s="526"/>
      <c r="F925" s="526"/>
      <c r="G925" s="363" t="s">
        <v>14794</v>
      </c>
      <c r="H925" s="531">
        <v>152.03</v>
      </c>
      <c r="I925" s="528"/>
    </row>
    <row r="926" spans="1:9" ht="24.4" customHeight="1" x14ac:dyDescent="0.25">
      <c r="A926" s="525" t="s">
        <v>3002</v>
      </c>
      <c r="B926" s="525"/>
      <c r="C926" s="526" t="s">
        <v>3003</v>
      </c>
      <c r="D926" s="526"/>
      <c r="E926" s="526"/>
      <c r="F926" s="526"/>
      <c r="G926" s="363" t="s">
        <v>14794</v>
      </c>
      <c r="H926" s="532">
        <v>9.32</v>
      </c>
      <c r="I926" s="528"/>
    </row>
    <row r="927" spans="1:9" ht="12.2" customHeight="1" x14ac:dyDescent="0.25">
      <c r="A927" s="550">
        <v>8828</v>
      </c>
      <c r="B927" s="534"/>
      <c r="C927" s="535" t="s">
        <v>3004</v>
      </c>
      <c r="D927" s="535"/>
      <c r="E927" s="535"/>
      <c r="F927" s="535"/>
      <c r="G927" s="362"/>
      <c r="H927" s="536"/>
      <c r="I927" s="536"/>
    </row>
    <row r="928" spans="1:9" ht="36.6" customHeight="1" x14ac:dyDescent="0.25">
      <c r="A928" s="525" t="s">
        <v>3005</v>
      </c>
      <c r="B928" s="525"/>
      <c r="C928" s="526" t="s">
        <v>3006</v>
      </c>
      <c r="D928" s="526"/>
      <c r="E928" s="526"/>
      <c r="F928" s="526"/>
      <c r="G928" s="363" t="s">
        <v>14781</v>
      </c>
      <c r="H928" s="527">
        <v>94.84</v>
      </c>
      <c r="I928" s="528"/>
    </row>
    <row r="929" spans="1:9" ht="12.2" customHeight="1" x14ac:dyDescent="0.25">
      <c r="A929" s="550">
        <v>8674</v>
      </c>
      <c r="B929" s="534"/>
      <c r="C929" s="535" t="s">
        <v>3007</v>
      </c>
      <c r="D929" s="535"/>
      <c r="E929" s="535"/>
      <c r="F929" s="535"/>
      <c r="G929" s="362"/>
      <c r="H929" s="536"/>
      <c r="I929" s="536"/>
    </row>
    <row r="930" spans="1:9" ht="12.2" customHeight="1" x14ac:dyDescent="0.25">
      <c r="A930" s="550">
        <v>8829</v>
      </c>
      <c r="B930" s="534"/>
      <c r="C930" s="535" t="s">
        <v>3008</v>
      </c>
      <c r="D930" s="535"/>
      <c r="E930" s="535"/>
      <c r="F930" s="535"/>
      <c r="G930" s="362"/>
      <c r="H930" s="536"/>
      <c r="I930" s="536"/>
    </row>
    <row r="931" spans="1:9" ht="36.6" customHeight="1" x14ac:dyDescent="0.25">
      <c r="A931" s="525" t="s">
        <v>3009</v>
      </c>
      <c r="B931" s="525"/>
      <c r="C931" s="526" t="s">
        <v>3010</v>
      </c>
      <c r="D931" s="526"/>
      <c r="E931" s="526"/>
      <c r="F931" s="526"/>
      <c r="G931" s="363" t="s">
        <v>14794</v>
      </c>
      <c r="H931" s="527">
        <v>15.15</v>
      </c>
      <c r="I931" s="528"/>
    </row>
    <row r="932" spans="1:9" ht="36.6" customHeight="1" x14ac:dyDescent="0.25">
      <c r="A932" s="525" t="s">
        <v>3011</v>
      </c>
      <c r="B932" s="525"/>
      <c r="C932" s="526" t="s">
        <v>3012</v>
      </c>
      <c r="D932" s="526"/>
      <c r="E932" s="526"/>
      <c r="F932" s="526"/>
      <c r="G932" s="363" t="s">
        <v>14794</v>
      </c>
      <c r="H932" s="527">
        <v>15.47</v>
      </c>
      <c r="I932" s="528"/>
    </row>
    <row r="933" spans="1:9" ht="12.2" customHeight="1" x14ac:dyDescent="0.25">
      <c r="A933" s="550">
        <v>8830</v>
      </c>
      <c r="B933" s="534"/>
      <c r="C933" s="535" t="s">
        <v>3013</v>
      </c>
      <c r="D933" s="535"/>
      <c r="E933" s="535"/>
      <c r="F933" s="535"/>
      <c r="G933" s="362"/>
      <c r="H933" s="536"/>
      <c r="I933" s="536"/>
    </row>
    <row r="934" spans="1:9" ht="36.6" customHeight="1" x14ac:dyDescent="0.25">
      <c r="A934" s="525" t="s">
        <v>3014</v>
      </c>
      <c r="B934" s="525"/>
      <c r="C934" s="526" t="s">
        <v>3015</v>
      </c>
      <c r="D934" s="526"/>
      <c r="E934" s="526"/>
      <c r="F934" s="526"/>
      <c r="G934" s="363" t="s">
        <v>14794</v>
      </c>
      <c r="H934" s="527">
        <v>11.64</v>
      </c>
      <c r="I934" s="528"/>
    </row>
    <row r="935" spans="1:9" ht="12.2" customHeight="1" x14ac:dyDescent="0.25">
      <c r="A935" s="550">
        <v>8831</v>
      </c>
      <c r="B935" s="534"/>
      <c r="C935" s="535" t="s">
        <v>3016</v>
      </c>
      <c r="D935" s="535"/>
      <c r="E935" s="535"/>
      <c r="F935" s="535"/>
      <c r="G935" s="362"/>
      <c r="H935" s="536"/>
      <c r="I935" s="536"/>
    </row>
    <row r="936" spans="1:9" ht="24.4" customHeight="1" x14ac:dyDescent="0.25">
      <c r="A936" s="525" t="s">
        <v>3017</v>
      </c>
      <c r="B936" s="525"/>
      <c r="C936" s="526" t="s">
        <v>3018</v>
      </c>
      <c r="D936" s="526"/>
      <c r="E936" s="526"/>
      <c r="F936" s="526"/>
      <c r="G936" s="363" t="s">
        <v>14794</v>
      </c>
      <c r="H936" s="527">
        <v>50.43</v>
      </c>
      <c r="I936" s="528"/>
    </row>
    <row r="937" spans="1:9" ht="24.4" customHeight="1" x14ac:dyDescent="0.25">
      <c r="A937" s="525" t="s">
        <v>3019</v>
      </c>
      <c r="B937" s="525"/>
      <c r="C937" s="526" t="s">
        <v>3020</v>
      </c>
      <c r="D937" s="526"/>
      <c r="E937" s="526"/>
      <c r="F937" s="526"/>
      <c r="G937" s="363" t="s">
        <v>14794</v>
      </c>
      <c r="H937" s="527">
        <v>36.86</v>
      </c>
      <c r="I937" s="528"/>
    </row>
    <row r="938" spans="1:9" ht="24.4" customHeight="1" x14ac:dyDescent="0.25">
      <c r="A938" s="525" t="s">
        <v>3021</v>
      </c>
      <c r="B938" s="525"/>
      <c r="C938" s="526" t="s">
        <v>3022</v>
      </c>
      <c r="D938" s="526"/>
      <c r="E938" s="526"/>
      <c r="F938" s="526"/>
      <c r="G938" s="363" t="s">
        <v>14794</v>
      </c>
      <c r="H938" s="527">
        <v>42.28</v>
      </c>
      <c r="I938" s="528"/>
    </row>
    <row r="939" spans="1:9" ht="24.4" customHeight="1" x14ac:dyDescent="0.25">
      <c r="A939" s="525" t="s">
        <v>3023</v>
      </c>
      <c r="B939" s="525"/>
      <c r="C939" s="526" t="s">
        <v>3024</v>
      </c>
      <c r="D939" s="526"/>
      <c r="E939" s="526"/>
      <c r="F939" s="526"/>
      <c r="G939" s="363" t="s">
        <v>14794</v>
      </c>
      <c r="H939" s="527">
        <v>40.18</v>
      </c>
      <c r="I939" s="528"/>
    </row>
    <row r="940" spans="1:9" ht="24.4" customHeight="1" x14ac:dyDescent="0.25">
      <c r="A940" s="525" t="s">
        <v>3025</v>
      </c>
      <c r="B940" s="525"/>
      <c r="C940" s="526" t="s">
        <v>3026</v>
      </c>
      <c r="D940" s="526"/>
      <c r="E940" s="526"/>
      <c r="F940" s="526"/>
      <c r="G940" s="363" t="s">
        <v>14794</v>
      </c>
      <c r="H940" s="527">
        <v>31.73</v>
      </c>
      <c r="I940" s="528"/>
    </row>
    <row r="941" spans="1:9" ht="24.4" customHeight="1" x14ac:dyDescent="0.25">
      <c r="A941" s="525" t="s">
        <v>3027</v>
      </c>
      <c r="B941" s="525"/>
      <c r="C941" s="526" t="s">
        <v>3028</v>
      </c>
      <c r="D941" s="526"/>
      <c r="E941" s="526"/>
      <c r="F941" s="526"/>
      <c r="G941" s="363" t="s">
        <v>14794</v>
      </c>
      <c r="H941" s="527">
        <v>35.11</v>
      </c>
      <c r="I941" s="528"/>
    </row>
    <row r="942" spans="1:9" ht="12.2" customHeight="1" x14ac:dyDescent="0.25">
      <c r="A942" s="550">
        <v>8832</v>
      </c>
      <c r="B942" s="534"/>
      <c r="C942" s="535" t="s">
        <v>3029</v>
      </c>
      <c r="D942" s="535"/>
      <c r="E942" s="535"/>
      <c r="F942" s="535"/>
      <c r="G942" s="362"/>
      <c r="H942" s="536"/>
      <c r="I942" s="536"/>
    </row>
    <row r="943" spans="1:9" ht="36.6" customHeight="1" x14ac:dyDescent="0.25">
      <c r="A943" s="525" t="s">
        <v>3030</v>
      </c>
      <c r="B943" s="525"/>
      <c r="C943" s="526" t="s">
        <v>3031</v>
      </c>
      <c r="D943" s="526"/>
      <c r="E943" s="526"/>
      <c r="F943" s="526"/>
      <c r="G943" s="363" t="s">
        <v>14794</v>
      </c>
      <c r="H943" s="527">
        <v>69.84</v>
      </c>
      <c r="I943" s="528"/>
    </row>
    <row r="944" spans="1:9" ht="36.6" customHeight="1" x14ac:dyDescent="0.25">
      <c r="A944" s="525" t="s">
        <v>3032</v>
      </c>
      <c r="B944" s="525"/>
      <c r="C944" s="526" t="s">
        <v>3033</v>
      </c>
      <c r="D944" s="526"/>
      <c r="E944" s="526"/>
      <c r="F944" s="526"/>
      <c r="G944" s="363" t="s">
        <v>14794</v>
      </c>
      <c r="H944" s="527">
        <v>40.44</v>
      </c>
      <c r="I944" s="528"/>
    </row>
    <row r="945" spans="1:9" ht="36.6" customHeight="1" x14ac:dyDescent="0.25">
      <c r="A945" s="525" t="s">
        <v>3034</v>
      </c>
      <c r="B945" s="525"/>
      <c r="C945" s="526" t="s">
        <v>3035</v>
      </c>
      <c r="D945" s="526"/>
      <c r="E945" s="526"/>
      <c r="F945" s="526"/>
      <c r="G945" s="363" t="s">
        <v>14794</v>
      </c>
      <c r="H945" s="527">
        <v>49.61</v>
      </c>
      <c r="I945" s="528"/>
    </row>
    <row r="946" spans="1:9" ht="12.2" customHeight="1" x14ac:dyDescent="0.25">
      <c r="A946" s="550">
        <v>8833</v>
      </c>
      <c r="B946" s="534"/>
      <c r="C946" s="535" t="s">
        <v>3036</v>
      </c>
      <c r="D946" s="535"/>
      <c r="E946" s="535"/>
      <c r="F946" s="535"/>
      <c r="G946" s="362"/>
      <c r="H946" s="536"/>
      <c r="I946" s="536"/>
    </row>
    <row r="947" spans="1:9" ht="36.6" customHeight="1" x14ac:dyDescent="0.25">
      <c r="A947" s="525" t="s">
        <v>3037</v>
      </c>
      <c r="B947" s="525"/>
      <c r="C947" s="526" t="s">
        <v>3038</v>
      </c>
      <c r="D947" s="526"/>
      <c r="E947" s="526"/>
      <c r="F947" s="526"/>
      <c r="G947" s="363" t="s">
        <v>14794</v>
      </c>
      <c r="H947" s="527">
        <v>69.05</v>
      </c>
      <c r="I947" s="528"/>
    </row>
    <row r="948" spans="1:9" ht="36.6" customHeight="1" x14ac:dyDescent="0.25">
      <c r="A948" s="525" t="s">
        <v>3039</v>
      </c>
      <c r="B948" s="525"/>
      <c r="C948" s="526" t="s">
        <v>3040</v>
      </c>
      <c r="D948" s="526"/>
      <c r="E948" s="526"/>
      <c r="F948" s="526"/>
      <c r="G948" s="363" t="s">
        <v>14794</v>
      </c>
      <c r="H948" s="527">
        <v>42.92</v>
      </c>
      <c r="I948" s="528"/>
    </row>
    <row r="949" spans="1:9" ht="36.6" customHeight="1" x14ac:dyDescent="0.25">
      <c r="A949" s="525" t="s">
        <v>3041</v>
      </c>
      <c r="B949" s="525"/>
      <c r="C949" s="526" t="s">
        <v>3042</v>
      </c>
      <c r="D949" s="526"/>
      <c r="E949" s="526"/>
      <c r="F949" s="526"/>
      <c r="G949" s="363" t="s">
        <v>14794</v>
      </c>
      <c r="H949" s="527">
        <v>50.24</v>
      </c>
      <c r="I949" s="528"/>
    </row>
    <row r="950" spans="1:9" ht="12.2" customHeight="1" x14ac:dyDescent="0.25">
      <c r="A950" s="550">
        <v>8834</v>
      </c>
      <c r="B950" s="534"/>
      <c r="C950" s="535" t="s">
        <v>3043</v>
      </c>
      <c r="D950" s="535"/>
      <c r="E950" s="535"/>
      <c r="F950" s="535"/>
      <c r="G950" s="362"/>
      <c r="H950" s="536"/>
      <c r="I950" s="536"/>
    </row>
    <row r="951" spans="1:9" ht="24.4" customHeight="1" x14ac:dyDescent="0.25">
      <c r="A951" s="525" t="s">
        <v>3044</v>
      </c>
      <c r="B951" s="525"/>
      <c r="C951" s="526" t="s">
        <v>3045</v>
      </c>
      <c r="D951" s="526"/>
      <c r="E951" s="526"/>
      <c r="F951" s="526"/>
      <c r="G951" s="363" t="s">
        <v>14794</v>
      </c>
      <c r="H951" s="527">
        <v>17.43</v>
      </c>
      <c r="I951" s="528"/>
    </row>
    <row r="952" spans="1:9" ht="12.2" customHeight="1" x14ac:dyDescent="0.25">
      <c r="A952" s="550">
        <v>8835</v>
      </c>
      <c r="B952" s="534"/>
      <c r="C952" s="535" t="s">
        <v>3046</v>
      </c>
      <c r="D952" s="535"/>
      <c r="E952" s="535"/>
      <c r="F952" s="535"/>
      <c r="G952" s="362"/>
      <c r="H952" s="536"/>
      <c r="I952" s="536"/>
    </row>
    <row r="953" spans="1:9" ht="24.4" customHeight="1" x14ac:dyDescent="0.25">
      <c r="A953" s="525" t="s">
        <v>3047</v>
      </c>
      <c r="B953" s="525"/>
      <c r="C953" s="526" t="s">
        <v>3048</v>
      </c>
      <c r="D953" s="526"/>
      <c r="E953" s="526"/>
      <c r="F953" s="526"/>
      <c r="G953" s="363" t="s">
        <v>14794</v>
      </c>
      <c r="H953" s="527">
        <v>18.54</v>
      </c>
      <c r="I953" s="528"/>
    </row>
    <row r="954" spans="1:9" ht="24.4" customHeight="1" x14ac:dyDescent="0.25">
      <c r="A954" s="525" t="s">
        <v>3049</v>
      </c>
      <c r="B954" s="525"/>
      <c r="C954" s="526" t="s">
        <v>3050</v>
      </c>
      <c r="D954" s="526"/>
      <c r="E954" s="526"/>
      <c r="F954" s="526"/>
      <c r="G954" s="363" t="s">
        <v>14794</v>
      </c>
      <c r="H954" s="527">
        <v>16</v>
      </c>
      <c r="I954" s="528"/>
    </row>
    <row r="955" spans="1:9" ht="24.4" customHeight="1" x14ac:dyDescent="0.25">
      <c r="A955" s="525" t="s">
        <v>3051</v>
      </c>
      <c r="B955" s="525"/>
      <c r="C955" s="526" t="s">
        <v>3052</v>
      </c>
      <c r="D955" s="526"/>
      <c r="E955" s="526"/>
      <c r="F955" s="526"/>
      <c r="G955" s="363" t="s">
        <v>14794</v>
      </c>
      <c r="H955" s="527">
        <v>17.579999999999998</v>
      </c>
      <c r="I955" s="528"/>
    </row>
    <row r="956" spans="1:9" ht="12.2" customHeight="1" x14ac:dyDescent="0.25">
      <c r="A956" s="550">
        <v>8836</v>
      </c>
      <c r="B956" s="534"/>
      <c r="C956" s="535" t="s">
        <v>3053</v>
      </c>
      <c r="D956" s="535"/>
      <c r="E956" s="535"/>
      <c r="F956" s="535"/>
      <c r="G956" s="362"/>
      <c r="H956" s="536"/>
      <c r="I956" s="536"/>
    </row>
    <row r="957" spans="1:9" ht="36.6" customHeight="1" x14ac:dyDescent="0.25">
      <c r="A957" s="525" t="s">
        <v>3054</v>
      </c>
      <c r="B957" s="525"/>
      <c r="C957" s="526" t="s">
        <v>3055</v>
      </c>
      <c r="D957" s="526"/>
      <c r="E957" s="526"/>
      <c r="F957" s="526"/>
      <c r="G957" s="363" t="s">
        <v>14794</v>
      </c>
      <c r="H957" s="527">
        <v>35.130000000000003</v>
      </c>
      <c r="I957" s="528"/>
    </row>
    <row r="958" spans="1:9" ht="36.6" customHeight="1" x14ac:dyDescent="0.25">
      <c r="A958" s="525" t="s">
        <v>3056</v>
      </c>
      <c r="B958" s="525"/>
      <c r="C958" s="526" t="s">
        <v>3057</v>
      </c>
      <c r="D958" s="526"/>
      <c r="E958" s="526"/>
      <c r="F958" s="526"/>
      <c r="G958" s="363" t="s">
        <v>14794</v>
      </c>
      <c r="H958" s="527">
        <v>35.36</v>
      </c>
      <c r="I958" s="528"/>
    </row>
    <row r="959" spans="1:9" ht="12.2" customHeight="1" x14ac:dyDescent="0.25">
      <c r="A959" s="550">
        <v>8837</v>
      </c>
      <c r="B959" s="534"/>
      <c r="C959" s="535" t="s">
        <v>3058</v>
      </c>
      <c r="D959" s="535"/>
      <c r="E959" s="535"/>
      <c r="F959" s="535"/>
      <c r="G959" s="362"/>
      <c r="H959" s="536"/>
      <c r="I959" s="536"/>
    </row>
    <row r="960" spans="1:9" ht="12.2" customHeight="1" x14ac:dyDescent="0.25">
      <c r="A960" s="525" t="s">
        <v>3059</v>
      </c>
      <c r="B960" s="525"/>
      <c r="C960" s="526" t="s">
        <v>3060</v>
      </c>
      <c r="D960" s="526"/>
      <c r="E960" s="526"/>
      <c r="F960" s="526"/>
      <c r="G960" s="363" t="s">
        <v>14781</v>
      </c>
      <c r="H960" s="531">
        <v>174.46</v>
      </c>
      <c r="I960" s="528"/>
    </row>
    <row r="961" spans="1:9" ht="12.2" customHeight="1" x14ac:dyDescent="0.25">
      <c r="A961" s="550">
        <v>8838</v>
      </c>
      <c r="B961" s="534"/>
      <c r="C961" s="535" t="s">
        <v>3061</v>
      </c>
      <c r="D961" s="535"/>
      <c r="E961" s="535"/>
      <c r="F961" s="535"/>
      <c r="G961" s="362"/>
      <c r="H961" s="536"/>
      <c r="I961" s="536"/>
    </row>
    <row r="962" spans="1:9" ht="12.2" customHeight="1" x14ac:dyDescent="0.25">
      <c r="A962" s="525" t="s">
        <v>494</v>
      </c>
      <c r="B962" s="525"/>
      <c r="C962" s="526" t="s">
        <v>3062</v>
      </c>
      <c r="D962" s="526"/>
      <c r="E962" s="526"/>
      <c r="F962" s="526"/>
      <c r="G962" s="363" t="s">
        <v>14781</v>
      </c>
      <c r="H962" s="531">
        <v>235.05</v>
      </c>
      <c r="I962" s="528"/>
    </row>
    <row r="963" spans="1:9" ht="12.2" customHeight="1" x14ac:dyDescent="0.25">
      <c r="A963" s="525" t="s">
        <v>3063</v>
      </c>
      <c r="B963" s="525"/>
      <c r="C963" s="526" t="s">
        <v>3064</v>
      </c>
      <c r="D963" s="526"/>
      <c r="E963" s="526"/>
      <c r="F963" s="526"/>
      <c r="G963" s="363" t="s">
        <v>14781</v>
      </c>
      <c r="H963" s="531">
        <v>278.58999999999997</v>
      </c>
      <c r="I963" s="528"/>
    </row>
    <row r="964" spans="1:9" ht="12.2" customHeight="1" x14ac:dyDescent="0.25">
      <c r="A964" s="550">
        <v>8839</v>
      </c>
      <c r="B964" s="534"/>
      <c r="C964" s="535" t="s">
        <v>3065</v>
      </c>
      <c r="D964" s="535"/>
      <c r="E964" s="535"/>
      <c r="F964" s="535"/>
      <c r="G964" s="362"/>
      <c r="H964" s="536"/>
      <c r="I964" s="536"/>
    </row>
    <row r="965" spans="1:9" ht="12.2" customHeight="1" x14ac:dyDescent="0.25">
      <c r="A965" s="525" t="s">
        <v>3066</v>
      </c>
      <c r="B965" s="525"/>
      <c r="C965" s="526" t="s">
        <v>3067</v>
      </c>
      <c r="D965" s="526"/>
      <c r="E965" s="526"/>
      <c r="F965" s="526"/>
      <c r="G965" s="363" t="s">
        <v>14781</v>
      </c>
      <c r="H965" s="531">
        <v>313.85000000000002</v>
      </c>
      <c r="I965" s="528"/>
    </row>
    <row r="966" spans="1:9" ht="12.2" customHeight="1" x14ac:dyDescent="0.25">
      <c r="A966" s="525" t="s">
        <v>3068</v>
      </c>
      <c r="B966" s="525"/>
      <c r="C966" s="526" t="s">
        <v>3069</v>
      </c>
      <c r="D966" s="526"/>
      <c r="E966" s="526"/>
      <c r="F966" s="526"/>
      <c r="G966" s="363" t="s">
        <v>14781</v>
      </c>
      <c r="H966" s="531">
        <v>335.86</v>
      </c>
      <c r="I966" s="528"/>
    </row>
    <row r="967" spans="1:9" ht="12.2" customHeight="1" x14ac:dyDescent="0.25">
      <c r="A967" s="550">
        <v>8840</v>
      </c>
      <c r="B967" s="534"/>
      <c r="C967" s="535" t="s">
        <v>3070</v>
      </c>
      <c r="D967" s="535"/>
      <c r="E967" s="535"/>
      <c r="F967" s="535"/>
      <c r="G967" s="362"/>
      <c r="H967" s="536"/>
      <c r="I967" s="536"/>
    </row>
    <row r="968" spans="1:9" ht="12.2" customHeight="1" x14ac:dyDescent="0.25">
      <c r="A968" s="525" t="s">
        <v>3071</v>
      </c>
      <c r="B968" s="525"/>
      <c r="C968" s="526" t="s">
        <v>3072</v>
      </c>
      <c r="D968" s="526"/>
      <c r="E968" s="526"/>
      <c r="F968" s="526"/>
      <c r="G968" s="363" t="s">
        <v>14794</v>
      </c>
      <c r="H968" s="527">
        <v>37.909999999999997</v>
      </c>
      <c r="I968" s="528"/>
    </row>
    <row r="969" spans="1:9" ht="12.2" customHeight="1" x14ac:dyDescent="0.25">
      <c r="A969" s="525" t="s">
        <v>3073</v>
      </c>
      <c r="B969" s="525"/>
      <c r="C969" s="526" t="s">
        <v>3074</v>
      </c>
      <c r="D969" s="526"/>
      <c r="E969" s="526"/>
      <c r="F969" s="526"/>
      <c r="G969" s="363" t="s">
        <v>14794</v>
      </c>
      <c r="H969" s="527">
        <v>56.55</v>
      </c>
      <c r="I969" s="528"/>
    </row>
    <row r="970" spans="1:9" ht="24.4" customHeight="1" x14ac:dyDescent="0.25">
      <c r="A970" s="525" t="s">
        <v>3075</v>
      </c>
      <c r="B970" s="525"/>
      <c r="C970" s="526" t="s">
        <v>3076</v>
      </c>
      <c r="D970" s="526"/>
      <c r="E970" s="526"/>
      <c r="F970" s="526"/>
      <c r="G970" s="363" t="s">
        <v>14794</v>
      </c>
      <c r="H970" s="527">
        <v>53.74</v>
      </c>
      <c r="I970" s="528"/>
    </row>
    <row r="971" spans="1:9" ht="12.2" customHeight="1" x14ac:dyDescent="0.25">
      <c r="A971" s="550">
        <v>8841</v>
      </c>
      <c r="B971" s="534"/>
      <c r="C971" s="535" t="s">
        <v>3077</v>
      </c>
      <c r="D971" s="535"/>
      <c r="E971" s="535"/>
      <c r="F971" s="535"/>
      <c r="G971" s="362"/>
      <c r="H971" s="536"/>
      <c r="I971" s="536"/>
    </row>
    <row r="972" spans="1:9" ht="12.2" customHeight="1" x14ac:dyDescent="0.25">
      <c r="A972" s="525" t="s">
        <v>3078</v>
      </c>
      <c r="B972" s="525"/>
      <c r="C972" s="526" t="s">
        <v>3079</v>
      </c>
      <c r="D972" s="526"/>
      <c r="E972" s="526"/>
      <c r="F972" s="526"/>
      <c r="G972" s="363" t="s">
        <v>14781</v>
      </c>
      <c r="H972" s="531">
        <v>174.46</v>
      </c>
      <c r="I972" s="528"/>
    </row>
    <row r="973" spans="1:9" ht="12.2" customHeight="1" x14ac:dyDescent="0.25">
      <c r="A973" s="550">
        <v>8842</v>
      </c>
      <c r="B973" s="534"/>
      <c r="C973" s="535" t="s">
        <v>3080</v>
      </c>
      <c r="D973" s="535"/>
      <c r="E973" s="535"/>
      <c r="F973" s="535"/>
      <c r="G973" s="362"/>
      <c r="H973" s="536"/>
      <c r="I973" s="536"/>
    </row>
    <row r="974" spans="1:9" ht="12.2" customHeight="1" x14ac:dyDescent="0.25">
      <c r="A974" s="525" t="s">
        <v>3081</v>
      </c>
      <c r="B974" s="525"/>
      <c r="C974" s="526" t="s">
        <v>3082</v>
      </c>
      <c r="D974" s="526"/>
      <c r="E974" s="526"/>
      <c r="F974" s="526"/>
      <c r="G974" s="363" t="s">
        <v>14781</v>
      </c>
      <c r="H974" s="531">
        <v>101</v>
      </c>
      <c r="I974" s="528"/>
    </row>
    <row r="975" spans="1:9" ht="12.2" customHeight="1" x14ac:dyDescent="0.25">
      <c r="A975" s="550">
        <v>8843</v>
      </c>
      <c r="B975" s="534"/>
      <c r="C975" s="535" t="s">
        <v>3083</v>
      </c>
      <c r="D975" s="535"/>
      <c r="E975" s="535"/>
      <c r="F975" s="535"/>
      <c r="G975" s="362"/>
      <c r="H975" s="536"/>
      <c r="I975" s="536"/>
    </row>
    <row r="976" spans="1:9" ht="12.2" customHeight="1" x14ac:dyDescent="0.25">
      <c r="A976" s="525" t="s">
        <v>3084</v>
      </c>
      <c r="B976" s="525"/>
      <c r="C976" s="526" t="s">
        <v>3085</v>
      </c>
      <c r="D976" s="526"/>
      <c r="E976" s="526"/>
      <c r="F976" s="526"/>
      <c r="G976" s="363" t="s">
        <v>14781</v>
      </c>
      <c r="H976" s="531">
        <v>289.14999999999998</v>
      </c>
      <c r="I976" s="528"/>
    </row>
    <row r="977" spans="1:9" ht="12.2" customHeight="1" x14ac:dyDescent="0.25">
      <c r="A977" s="525" t="s">
        <v>493</v>
      </c>
      <c r="B977" s="525"/>
      <c r="C977" s="526" t="s">
        <v>3086</v>
      </c>
      <c r="D977" s="526"/>
      <c r="E977" s="526"/>
      <c r="F977" s="526"/>
      <c r="G977" s="363" t="s">
        <v>14781</v>
      </c>
      <c r="H977" s="531">
        <v>282.14999999999998</v>
      </c>
      <c r="I977" s="528"/>
    </row>
    <row r="978" spans="1:9" ht="12.2" customHeight="1" x14ac:dyDescent="0.25">
      <c r="A978" s="550">
        <v>8844</v>
      </c>
      <c r="B978" s="534"/>
      <c r="C978" s="535" t="s">
        <v>3087</v>
      </c>
      <c r="D978" s="535"/>
      <c r="E978" s="535"/>
      <c r="F978" s="535"/>
      <c r="G978" s="362"/>
      <c r="H978" s="536"/>
      <c r="I978" s="536"/>
    </row>
    <row r="979" spans="1:9" ht="12.2" customHeight="1" x14ac:dyDescent="0.25">
      <c r="A979" s="525" t="s">
        <v>3088</v>
      </c>
      <c r="B979" s="525"/>
      <c r="C979" s="526" t="s">
        <v>3089</v>
      </c>
      <c r="D979" s="526"/>
      <c r="E979" s="526"/>
      <c r="F979" s="526"/>
      <c r="G979" s="363" t="s">
        <v>14781</v>
      </c>
      <c r="H979" s="531">
        <v>313.85000000000002</v>
      </c>
      <c r="I979" s="528"/>
    </row>
    <row r="980" spans="1:9" ht="12.2" customHeight="1" x14ac:dyDescent="0.25">
      <c r="A980" s="525" t="s">
        <v>3090</v>
      </c>
      <c r="B980" s="525"/>
      <c r="C980" s="526" t="s">
        <v>3091</v>
      </c>
      <c r="D980" s="526"/>
      <c r="E980" s="526"/>
      <c r="F980" s="526"/>
      <c r="G980" s="363" t="s">
        <v>14781</v>
      </c>
      <c r="H980" s="531">
        <v>335.86</v>
      </c>
      <c r="I980" s="528"/>
    </row>
    <row r="981" spans="1:9" ht="12.2" customHeight="1" x14ac:dyDescent="0.25">
      <c r="A981" s="550">
        <v>8675</v>
      </c>
      <c r="B981" s="534"/>
      <c r="C981" s="535" t="s">
        <v>3092</v>
      </c>
      <c r="D981" s="535"/>
      <c r="E981" s="535"/>
      <c r="F981" s="535"/>
      <c r="G981" s="362"/>
      <c r="H981" s="536"/>
      <c r="I981" s="536"/>
    </row>
    <row r="982" spans="1:9" ht="12.2" customHeight="1" x14ac:dyDescent="0.25">
      <c r="A982" s="550">
        <v>8845</v>
      </c>
      <c r="B982" s="534"/>
      <c r="C982" s="535" t="s">
        <v>3093</v>
      </c>
      <c r="D982" s="535"/>
      <c r="E982" s="535"/>
      <c r="F982" s="535"/>
      <c r="G982" s="362"/>
      <c r="H982" s="536"/>
      <c r="I982" s="536"/>
    </row>
    <row r="983" spans="1:9" ht="36.6" customHeight="1" x14ac:dyDescent="0.25">
      <c r="A983" s="525" t="s">
        <v>3094</v>
      </c>
      <c r="B983" s="525"/>
      <c r="C983" s="526" t="s">
        <v>3095</v>
      </c>
      <c r="D983" s="526"/>
      <c r="E983" s="526"/>
      <c r="F983" s="526"/>
      <c r="G983" s="363" t="s">
        <v>14781</v>
      </c>
      <c r="H983" s="527">
        <v>13.16</v>
      </c>
      <c r="I983" s="528"/>
    </row>
    <row r="984" spans="1:9" ht="36.6" customHeight="1" x14ac:dyDescent="0.25">
      <c r="A984" s="525" t="s">
        <v>3096</v>
      </c>
      <c r="B984" s="525"/>
      <c r="C984" s="526" t="s">
        <v>3097</v>
      </c>
      <c r="D984" s="526"/>
      <c r="E984" s="526"/>
      <c r="F984" s="526"/>
      <c r="G984" s="363" t="s">
        <v>14781</v>
      </c>
      <c r="H984" s="527">
        <v>12.7</v>
      </c>
      <c r="I984" s="528"/>
    </row>
    <row r="985" spans="1:9" ht="36.6" customHeight="1" x14ac:dyDescent="0.25">
      <c r="A985" s="525" t="s">
        <v>3098</v>
      </c>
      <c r="B985" s="525"/>
      <c r="C985" s="526" t="s">
        <v>3099</v>
      </c>
      <c r="D985" s="526"/>
      <c r="E985" s="526"/>
      <c r="F985" s="526"/>
      <c r="G985" s="363" t="s">
        <v>14781</v>
      </c>
      <c r="H985" s="527">
        <v>12.14</v>
      </c>
      <c r="I985" s="528"/>
    </row>
    <row r="986" spans="1:9" ht="36.6" customHeight="1" x14ac:dyDescent="0.25">
      <c r="A986" s="525" t="s">
        <v>3100</v>
      </c>
      <c r="B986" s="525"/>
      <c r="C986" s="526" t="s">
        <v>3101</v>
      </c>
      <c r="D986" s="526"/>
      <c r="E986" s="526"/>
      <c r="F986" s="526"/>
      <c r="G986" s="363" t="s">
        <v>14781</v>
      </c>
      <c r="H986" s="532">
        <v>8.69</v>
      </c>
      <c r="I986" s="528"/>
    </row>
    <row r="987" spans="1:9" ht="24.4" customHeight="1" x14ac:dyDescent="0.25">
      <c r="A987" s="525" t="s">
        <v>3102</v>
      </c>
      <c r="B987" s="525"/>
      <c r="C987" s="526" t="s">
        <v>3103</v>
      </c>
      <c r="D987" s="526"/>
      <c r="E987" s="526"/>
      <c r="F987" s="526"/>
      <c r="G987" s="363" t="s">
        <v>14781</v>
      </c>
      <c r="H987" s="527">
        <v>11.84</v>
      </c>
      <c r="I987" s="528"/>
    </row>
    <row r="988" spans="1:9" ht="24.4" customHeight="1" x14ac:dyDescent="0.25">
      <c r="A988" s="525" t="s">
        <v>3104</v>
      </c>
      <c r="B988" s="525"/>
      <c r="C988" s="526" t="s">
        <v>3105</v>
      </c>
      <c r="D988" s="526"/>
      <c r="E988" s="526"/>
      <c r="F988" s="526"/>
      <c r="G988" s="363" t="s">
        <v>14781</v>
      </c>
      <c r="H988" s="527">
        <v>31.03</v>
      </c>
      <c r="I988" s="528"/>
    </row>
    <row r="989" spans="1:9" ht="12.2" customHeight="1" x14ac:dyDescent="0.25">
      <c r="A989" s="525" t="s">
        <v>3106</v>
      </c>
      <c r="B989" s="525"/>
      <c r="C989" s="526" t="s">
        <v>3107</v>
      </c>
      <c r="D989" s="526"/>
      <c r="E989" s="526"/>
      <c r="F989" s="526"/>
      <c r="G989" s="363" t="s">
        <v>14794</v>
      </c>
      <c r="H989" s="527">
        <v>20.64</v>
      </c>
      <c r="I989" s="528"/>
    </row>
    <row r="990" spans="1:9" ht="24.4" customHeight="1" x14ac:dyDescent="0.25">
      <c r="A990" s="525" t="s">
        <v>3108</v>
      </c>
      <c r="B990" s="525"/>
      <c r="C990" s="526" t="s">
        <v>3109</v>
      </c>
      <c r="D990" s="526"/>
      <c r="E990" s="526"/>
      <c r="F990" s="526"/>
      <c r="G990" s="363" t="s">
        <v>14781</v>
      </c>
      <c r="H990" s="527">
        <v>32.78</v>
      </c>
      <c r="I990" s="528"/>
    </row>
    <row r="991" spans="1:9" ht="36.6" customHeight="1" x14ac:dyDescent="0.25">
      <c r="A991" s="525" t="s">
        <v>3110</v>
      </c>
      <c r="B991" s="525"/>
      <c r="C991" s="526" t="s">
        <v>3111</v>
      </c>
      <c r="D991" s="526"/>
      <c r="E991" s="526"/>
      <c r="F991" s="526"/>
      <c r="G991" s="363" t="s">
        <v>14781</v>
      </c>
      <c r="H991" s="527">
        <v>48.06</v>
      </c>
      <c r="I991" s="528"/>
    </row>
    <row r="992" spans="1:9" ht="24.4" customHeight="1" x14ac:dyDescent="0.25">
      <c r="A992" s="525" t="s">
        <v>3112</v>
      </c>
      <c r="B992" s="525"/>
      <c r="C992" s="526" t="s">
        <v>3113</v>
      </c>
      <c r="D992" s="526"/>
      <c r="E992" s="526"/>
      <c r="F992" s="526"/>
      <c r="G992" s="363" t="s">
        <v>14781</v>
      </c>
      <c r="H992" s="527">
        <v>29.11</v>
      </c>
      <c r="I992" s="528"/>
    </row>
    <row r="993" spans="1:9" ht="36.6" customHeight="1" x14ac:dyDescent="0.25">
      <c r="A993" s="525" t="s">
        <v>3114</v>
      </c>
      <c r="B993" s="525"/>
      <c r="C993" s="526" t="s">
        <v>3115</v>
      </c>
      <c r="D993" s="526"/>
      <c r="E993" s="526"/>
      <c r="F993" s="526"/>
      <c r="G993" s="363" t="s">
        <v>14781</v>
      </c>
      <c r="H993" s="527">
        <v>29.62</v>
      </c>
      <c r="I993" s="528"/>
    </row>
    <row r="994" spans="1:9" ht="36.6" customHeight="1" x14ac:dyDescent="0.25">
      <c r="A994" s="525" t="s">
        <v>3116</v>
      </c>
      <c r="B994" s="525"/>
      <c r="C994" s="526" t="s">
        <v>3117</v>
      </c>
      <c r="D994" s="526"/>
      <c r="E994" s="526"/>
      <c r="F994" s="526"/>
      <c r="G994" s="363" t="s">
        <v>14781</v>
      </c>
      <c r="H994" s="527">
        <v>31.47</v>
      </c>
      <c r="I994" s="528"/>
    </row>
    <row r="995" spans="1:9" ht="12.2" customHeight="1" x14ac:dyDescent="0.25">
      <c r="A995" s="550">
        <v>8846</v>
      </c>
      <c r="B995" s="534"/>
      <c r="C995" s="535" t="s">
        <v>3118</v>
      </c>
      <c r="D995" s="535"/>
      <c r="E995" s="535"/>
      <c r="F995" s="535"/>
      <c r="G995" s="362"/>
      <c r="H995" s="536"/>
      <c r="I995" s="536"/>
    </row>
    <row r="996" spans="1:9" ht="24.4" customHeight="1" x14ac:dyDescent="0.25">
      <c r="A996" s="525" t="s">
        <v>3119</v>
      </c>
      <c r="B996" s="525"/>
      <c r="C996" s="526" t="s">
        <v>3120</v>
      </c>
      <c r="D996" s="526"/>
      <c r="E996" s="526"/>
      <c r="F996" s="526"/>
      <c r="G996" s="363" t="s">
        <v>14781</v>
      </c>
      <c r="H996" s="527">
        <v>21.26</v>
      </c>
      <c r="I996" s="528"/>
    </row>
    <row r="997" spans="1:9" ht="24.4" customHeight="1" x14ac:dyDescent="0.25">
      <c r="A997" s="525" t="s">
        <v>3121</v>
      </c>
      <c r="B997" s="525"/>
      <c r="C997" s="526" t="s">
        <v>3122</v>
      </c>
      <c r="D997" s="526"/>
      <c r="E997" s="526"/>
      <c r="F997" s="526"/>
      <c r="G997" s="363" t="s">
        <v>14781</v>
      </c>
      <c r="H997" s="527">
        <v>24.45</v>
      </c>
      <c r="I997" s="528"/>
    </row>
    <row r="998" spans="1:9" ht="12.2" customHeight="1" x14ac:dyDescent="0.25">
      <c r="A998" s="550">
        <v>8847</v>
      </c>
      <c r="B998" s="534"/>
      <c r="C998" s="535" t="s">
        <v>3123</v>
      </c>
      <c r="D998" s="535"/>
      <c r="E998" s="535"/>
      <c r="F998" s="535"/>
      <c r="G998" s="362"/>
      <c r="H998" s="536"/>
      <c r="I998" s="536"/>
    </row>
    <row r="999" spans="1:9" ht="24.4" customHeight="1" x14ac:dyDescent="0.25">
      <c r="A999" s="525" t="s">
        <v>3124</v>
      </c>
      <c r="B999" s="525"/>
      <c r="C999" s="526" t="s">
        <v>3125</v>
      </c>
      <c r="D999" s="526"/>
      <c r="E999" s="526"/>
      <c r="F999" s="526"/>
      <c r="G999" s="363" t="s">
        <v>14781</v>
      </c>
      <c r="H999" s="527">
        <v>19.690000000000001</v>
      </c>
      <c r="I999" s="528"/>
    </row>
    <row r="1000" spans="1:9" ht="60.95" customHeight="1" x14ac:dyDescent="0.25">
      <c r="A1000" s="525" t="s">
        <v>3126</v>
      </c>
      <c r="B1000" s="525"/>
      <c r="C1000" s="526" t="s">
        <v>3127</v>
      </c>
      <c r="D1000" s="526"/>
      <c r="E1000" s="526"/>
      <c r="F1000" s="526"/>
      <c r="G1000" s="363" t="s">
        <v>14781</v>
      </c>
      <c r="H1000" s="527">
        <v>49.31</v>
      </c>
      <c r="I1000" s="528"/>
    </row>
    <row r="1001" spans="1:9" ht="12.2" customHeight="1" x14ac:dyDescent="0.25">
      <c r="A1001" s="550">
        <v>8848</v>
      </c>
      <c r="B1001" s="534"/>
      <c r="C1001" s="535" t="s">
        <v>3128</v>
      </c>
      <c r="D1001" s="535"/>
      <c r="E1001" s="535"/>
      <c r="F1001" s="535"/>
      <c r="G1001" s="362"/>
      <c r="H1001" s="536"/>
      <c r="I1001" s="536"/>
    </row>
    <row r="1002" spans="1:9" ht="12.2" customHeight="1" x14ac:dyDescent="0.25">
      <c r="A1002" s="525" t="s">
        <v>3131</v>
      </c>
      <c r="B1002" s="525"/>
      <c r="C1002" s="526" t="s">
        <v>3132</v>
      </c>
      <c r="D1002" s="526"/>
      <c r="E1002" s="526"/>
      <c r="F1002" s="526"/>
      <c r="G1002" s="363" t="s">
        <v>14794</v>
      </c>
      <c r="H1002" s="527">
        <v>21.22</v>
      </c>
      <c r="I1002" s="528"/>
    </row>
    <row r="1003" spans="1:9" ht="12.2" customHeight="1" x14ac:dyDescent="0.25">
      <c r="A1003" s="525" t="s">
        <v>3133</v>
      </c>
      <c r="B1003" s="525"/>
      <c r="C1003" s="526" t="s">
        <v>3134</v>
      </c>
      <c r="D1003" s="526"/>
      <c r="E1003" s="526"/>
      <c r="F1003" s="526"/>
      <c r="G1003" s="363" t="s">
        <v>14794</v>
      </c>
      <c r="H1003" s="527">
        <v>21.9</v>
      </c>
      <c r="I1003" s="528"/>
    </row>
    <row r="1004" spans="1:9" ht="12.2" customHeight="1" x14ac:dyDescent="0.25">
      <c r="A1004" s="525" t="s">
        <v>3135</v>
      </c>
      <c r="B1004" s="525"/>
      <c r="C1004" s="526" t="s">
        <v>3136</v>
      </c>
      <c r="D1004" s="526"/>
      <c r="E1004" s="526"/>
      <c r="F1004" s="526"/>
      <c r="G1004" s="363" t="s">
        <v>14794</v>
      </c>
      <c r="H1004" s="527">
        <v>33.26</v>
      </c>
      <c r="I1004" s="528"/>
    </row>
    <row r="1005" spans="1:9" ht="24.4" customHeight="1" x14ac:dyDescent="0.25">
      <c r="A1005" s="525" t="s">
        <v>3137</v>
      </c>
      <c r="B1005" s="525"/>
      <c r="C1005" s="526" t="s">
        <v>3138</v>
      </c>
      <c r="D1005" s="526"/>
      <c r="E1005" s="526"/>
      <c r="F1005" s="526"/>
      <c r="G1005" s="363" t="s">
        <v>14781</v>
      </c>
      <c r="H1005" s="527">
        <v>96.17</v>
      </c>
      <c r="I1005" s="528"/>
    </row>
    <row r="1006" spans="1:9" ht="36.6" customHeight="1" x14ac:dyDescent="0.25">
      <c r="A1006" s="525" t="s">
        <v>3139</v>
      </c>
      <c r="B1006" s="525"/>
      <c r="C1006" s="526" t="s">
        <v>3140</v>
      </c>
      <c r="D1006" s="526"/>
      <c r="E1006" s="526"/>
      <c r="F1006" s="526"/>
      <c r="G1006" s="363" t="s">
        <v>14781</v>
      </c>
      <c r="H1006" s="527">
        <v>99.7</v>
      </c>
      <c r="I1006" s="528"/>
    </row>
    <row r="1007" spans="1:9" ht="36.6" customHeight="1" x14ac:dyDescent="0.25">
      <c r="A1007" s="525" t="s">
        <v>3141</v>
      </c>
      <c r="B1007" s="525"/>
      <c r="C1007" s="526" t="s">
        <v>3142</v>
      </c>
      <c r="D1007" s="526"/>
      <c r="E1007" s="526"/>
      <c r="F1007" s="526"/>
      <c r="G1007" s="363" t="s">
        <v>14781</v>
      </c>
      <c r="H1007" s="527">
        <v>87.17</v>
      </c>
      <c r="I1007" s="528"/>
    </row>
    <row r="1008" spans="1:9" ht="36.6" customHeight="1" x14ac:dyDescent="0.25">
      <c r="A1008" s="525" t="s">
        <v>3143</v>
      </c>
      <c r="B1008" s="525"/>
      <c r="C1008" s="526" t="s">
        <v>3144</v>
      </c>
      <c r="D1008" s="526"/>
      <c r="E1008" s="526"/>
      <c r="F1008" s="526"/>
      <c r="G1008" s="363" t="s">
        <v>14781</v>
      </c>
      <c r="H1008" s="527">
        <v>81.81</v>
      </c>
      <c r="I1008" s="528"/>
    </row>
    <row r="1009" spans="1:9" ht="60.95" customHeight="1" x14ac:dyDescent="0.25">
      <c r="A1009" s="525" t="s">
        <v>496</v>
      </c>
      <c r="B1009" s="525"/>
      <c r="C1009" s="526" t="s">
        <v>3145</v>
      </c>
      <c r="D1009" s="526"/>
      <c r="E1009" s="526"/>
      <c r="F1009" s="526"/>
      <c r="G1009" s="363" t="s">
        <v>14781</v>
      </c>
      <c r="H1009" s="527">
        <v>69</v>
      </c>
      <c r="I1009" s="528"/>
    </row>
    <row r="1010" spans="1:9" ht="36.6" customHeight="1" x14ac:dyDescent="0.25">
      <c r="A1010" s="525" t="s">
        <v>3146</v>
      </c>
      <c r="B1010" s="525"/>
      <c r="C1010" s="526" t="s">
        <v>3147</v>
      </c>
      <c r="D1010" s="526"/>
      <c r="E1010" s="526"/>
      <c r="F1010" s="526"/>
      <c r="G1010" s="363" t="s">
        <v>14781</v>
      </c>
      <c r="H1010" s="531">
        <v>315.8</v>
      </c>
      <c r="I1010" s="528"/>
    </row>
    <row r="1011" spans="1:9" ht="24.4" customHeight="1" x14ac:dyDescent="0.25">
      <c r="A1011" s="525" t="s">
        <v>3148</v>
      </c>
      <c r="B1011" s="525"/>
      <c r="C1011" s="526" t="s">
        <v>3149</v>
      </c>
      <c r="D1011" s="526"/>
      <c r="E1011" s="526"/>
      <c r="F1011" s="526"/>
      <c r="G1011" s="363" t="s">
        <v>14781</v>
      </c>
      <c r="H1011" s="531">
        <v>213.69</v>
      </c>
      <c r="I1011" s="528"/>
    </row>
    <row r="1012" spans="1:9" ht="12.2" customHeight="1" x14ac:dyDescent="0.25">
      <c r="A1012" s="550">
        <v>8850</v>
      </c>
      <c r="B1012" s="534"/>
      <c r="C1012" s="535" t="s">
        <v>3151</v>
      </c>
      <c r="D1012" s="535"/>
      <c r="E1012" s="535"/>
      <c r="F1012" s="535"/>
      <c r="G1012" s="362"/>
      <c r="H1012" s="536"/>
      <c r="I1012" s="536"/>
    </row>
    <row r="1013" spans="1:9" ht="24.4" customHeight="1" x14ac:dyDescent="0.25">
      <c r="A1013" s="525" t="s">
        <v>3152</v>
      </c>
      <c r="B1013" s="525"/>
      <c r="C1013" s="526" t="s">
        <v>3153</v>
      </c>
      <c r="D1013" s="526"/>
      <c r="E1013" s="526"/>
      <c r="F1013" s="526"/>
      <c r="G1013" s="363" t="s">
        <v>14794</v>
      </c>
      <c r="H1013" s="527">
        <v>24.88</v>
      </c>
      <c r="I1013" s="528"/>
    </row>
    <row r="1014" spans="1:9" ht="12.2" customHeight="1" x14ac:dyDescent="0.25">
      <c r="A1014" s="550">
        <v>8851</v>
      </c>
      <c r="B1014" s="534"/>
      <c r="C1014" s="535" t="s">
        <v>3155</v>
      </c>
      <c r="D1014" s="535"/>
      <c r="E1014" s="535"/>
      <c r="F1014" s="535"/>
      <c r="G1014" s="362"/>
      <c r="H1014" s="536"/>
      <c r="I1014" s="536"/>
    </row>
    <row r="1015" spans="1:9" ht="36.6" customHeight="1" x14ac:dyDescent="0.25">
      <c r="A1015" s="525" t="s">
        <v>3156</v>
      </c>
      <c r="B1015" s="525"/>
      <c r="C1015" s="526" t="s">
        <v>3157</v>
      </c>
      <c r="D1015" s="526"/>
      <c r="E1015" s="526"/>
      <c r="F1015" s="526"/>
      <c r="G1015" s="363" t="s">
        <v>14781</v>
      </c>
      <c r="H1015" s="527">
        <v>68.180000000000007</v>
      </c>
      <c r="I1015" s="528"/>
    </row>
    <row r="1016" spans="1:9" ht="36.6" customHeight="1" x14ac:dyDescent="0.25">
      <c r="A1016" s="525" t="s">
        <v>3158</v>
      </c>
      <c r="B1016" s="525"/>
      <c r="C1016" s="526" t="s">
        <v>3159</v>
      </c>
      <c r="D1016" s="526"/>
      <c r="E1016" s="526"/>
      <c r="F1016" s="526"/>
      <c r="G1016" s="363" t="s">
        <v>14781</v>
      </c>
      <c r="H1016" s="527">
        <v>70.819999999999993</v>
      </c>
      <c r="I1016" s="528"/>
    </row>
    <row r="1017" spans="1:9" ht="12.2" customHeight="1" x14ac:dyDescent="0.25">
      <c r="A1017" s="550">
        <v>8852</v>
      </c>
      <c r="B1017" s="534"/>
      <c r="C1017" s="535" t="s">
        <v>3161</v>
      </c>
      <c r="D1017" s="535"/>
      <c r="E1017" s="535"/>
      <c r="F1017" s="535"/>
      <c r="G1017" s="362"/>
      <c r="H1017" s="536"/>
      <c r="I1017" s="536"/>
    </row>
    <row r="1018" spans="1:9" ht="36.6" customHeight="1" x14ac:dyDescent="0.25">
      <c r="A1018" s="525" t="s">
        <v>3162</v>
      </c>
      <c r="B1018" s="525"/>
      <c r="C1018" s="526" t="s">
        <v>3163</v>
      </c>
      <c r="D1018" s="526"/>
      <c r="E1018" s="526"/>
      <c r="F1018" s="526"/>
      <c r="G1018" s="363" t="s">
        <v>14781</v>
      </c>
      <c r="H1018" s="527">
        <v>68.16</v>
      </c>
      <c r="I1018" s="528"/>
    </row>
    <row r="1019" spans="1:9" ht="60.95" customHeight="1" x14ac:dyDescent="0.25">
      <c r="A1019" s="525" t="s">
        <v>3164</v>
      </c>
      <c r="B1019" s="525"/>
      <c r="C1019" s="526" t="s">
        <v>3165</v>
      </c>
      <c r="D1019" s="526"/>
      <c r="E1019" s="526"/>
      <c r="F1019" s="526"/>
      <c r="G1019" s="363" t="s">
        <v>14781</v>
      </c>
      <c r="H1019" s="531">
        <v>251.81</v>
      </c>
      <c r="I1019" s="528"/>
    </row>
    <row r="1020" spans="1:9" ht="48.75" customHeight="1" x14ac:dyDescent="0.25">
      <c r="A1020" s="525" t="s">
        <v>3166</v>
      </c>
      <c r="B1020" s="525"/>
      <c r="C1020" s="526" t="s">
        <v>3167</v>
      </c>
      <c r="D1020" s="526"/>
      <c r="E1020" s="526"/>
      <c r="F1020" s="526"/>
      <c r="G1020" s="363" t="s">
        <v>14781</v>
      </c>
      <c r="H1020" s="531">
        <v>221.36</v>
      </c>
      <c r="I1020" s="528"/>
    </row>
    <row r="1021" spans="1:9" ht="60.95" customHeight="1" x14ac:dyDescent="0.25">
      <c r="A1021" s="525" t="s">
        <v>3168</v>
      </c>
      <c r="B1021" s="525"/>
      <c r="C1021" s="526" t="s">
        <v>3169</v>
      </c>
      <c r="D1021" s="526"/>
      <c r="E1021" s="526"/>
      <c r="F1021" s="526"/>
      <c r="G1021" s="363" t="s">
        <v>14781</v>
      </c>
      <c r="H1021" s="531">
        <v>116.97</v>
      </c>
      <c r="I1021" s="528"/>
    </row>
    <row r="1022" spans="1:9" ht="12.2" customHeight="1" x14ac:dyDescent="0.25">
      <c r="A1022" s="550">
        <v>8853</v>
      </c>
      <c r="B1022" s="534"/>
      <c r="C1022" s="535" t="s">
        <v>3170</v>
      </c>
      <c r="D1022" s="535"/>
      <c r="E1022" s="535"/>
      <c r="F1022" s="535"/>
      <c r="G1022" s="362"/>
      <c r="H1022" s="536"/>
      <c r="I1022" s="536"/>
    </row>
    <row r="1023" spans="1:9" ht="24.4" customHeight="1" x14ac:dyDescent="0.25">
      <c r="A1023" s="525" t="s">
        <v>3171</v>
      </c>
      <c r="B1023" s="525"/>
      <c r="C1023" s="526" t="s">
        <v>3172</v>
      </c>
      <c r="D1023" s="526"/>
      <c r="E1023" s="526"/>
      <c r="F1023" s="526"/>
      <c r="G1023" s="363" t="s">
        <v>14781</v>
      </c>
      <c r="H1023" s="527">
        <v>14.65</v>
      </c>
      <c r="I1023" s="528"/>
    </row>
    <row r="1024" spans="1:9" ht="24.4" customHeight="1" x14ac:dyDescent="0.25">
      <c r="A1024" s="525" t="s">
        <v>3173</v>
      </c>
      <c r="B1024" s="525"/>
      <c r="C1024" s="526" t="s">
        <v>3174</v>
      </c>
      <c r="D1024" s="526"/>
      <c r="E1024" s="526"/>
      <c r="F1024" s="526"/>
      <c r="G1024" s="363" t="s">
        <v>14781</v>
      </c>
      <c r="H1024" s="531">
        <v>119.66</v>
      </c>
      <c r="I1024" s="528"/>
    </row>
    <row r="1025" spans="1:9" ht="48.75" customHeight="1" x14ac:dyDescent="0.25">
      <c r="A1025" s="525" t="s">
        <v>3175</v>
      </c>
      <c r="B1025" s="525"/>
      <c r="C1025" s="526" t="s">
        <v>3176</v>
      </c>
      <c r="D1025" s="526"/>
      <c r="E1025" s="526"/>
      <c r="F1025" s="526"/>
      <c r="G1025" s="363" t="s">
        <v>14781</v>
      </c>
      <c r="H1025" s="531">
        <v>116.39</v>
      </c>
      <c r="I1025" s="528"/>
    </row>
    <row r="1026" spans="1:9" ht="48.75" customHeight="1" x14ac:dyDescent="0.25">
      <c r="A1026" s="525" t="s">
        <v>3177</v>
      </c>
      <c r="B1026" s="525"/>
      <c r="C1026" s="526" t="s">
        <v>3178</v>
      </c>
      <c r="D1026" s="526"/>
      <c r="E1026" s="526"/>
      <c r="F1026" s="526"/>
      <c r="G1026" s="363" t="s">
        <v>14781</v>
      </c>
      <c r="H1026" s="531">
        <v>101.71</v>
      </c>
      <c r="I1026" s="528"/>
    </row>
    <row r="1027" spans="1:9" ht="12.2" customHeight="1" x14ac:dyDescent="0.25">
      <c r="A1027" s="550">
        <v>8854</v>
      </c>
      <c r="B1027" s="534"/>
      <c r="C1027" s="535" t="s">
        <v>3179</v>
      </c>
      <c r="D1027" s="535"/>
      <c r="E1027" s="535"/>
      <c r="F1027" s="535"/>
      <c r="G1027" s="362"/>
      <c r="H1027" s="536"/>
      <c r="I1027" s="536"/>
    </row>
    <row r="1028" spans="1:9" ht="24.4" customHeight="1" x14ac:dyDescent="0.25">
      <c r="A1028" s="525" t="s">
        <v>3180</v>
      </c>
      <c r="B1028" s="525"/>
      <c r="C1028" s="526" t="s">
        <v>3181</v>
      </c>
      <c r="D1028" s="526"/>
      <c r="E1028" s="526"/>
      <c r="F1028" s="526"/>
      <c r="G1028" s="363" t="s">
        <v>14781</v>
      </c>
      <c r="H1028" s="527">
        <v>44.16</v>
      </c>
      <c r="I1028" s="528"/>
    </row>
    <row r="1029" spans="1:9" ht="24.4" customHeight="1" x14ac:dyDescent="0.25">
      <c r="A1029" s="525" t="s">
        <v>3182</v>
      </c>
      <c r="B1029" s="525"/>
      <c r="C1029" s="526" t="s">
        <v>3183</v>
      </c>
      <c r="D1029" s="526"/>
      <c r="E1029" s="526"/>
      <c r="F1029" s="526"/>
      <c r="G1029" s="363" t="s">
        <v>14781</v>
      </c>
      <c r="H1029" s="531">
        <v>161.97</v>
      </c>
      <c r="I1029" s="528"/>
    </row>
    <row r="1030" spans="1:9" ht="12.2" customHeight="1" x14ac:dyDescent="0.25">
      <c r="A1030" s="550">
        <v>8676</v>
      </c>
      <c r="B1030" s="534"/>
      <c r="C1030" s="535" t="s">
        <v>3184</v>
      </c>
      <c r="D1030" s="535"/>
      <c r="E1030" s="535"/>
      <c r="F1030" s="535"/>
      <c r="G1030" s="362"/>
      <c r="H1030" s="536"/>
      <c r="I1030" s="536"/>
    </row>
    <row r="1031" spans="1:9" ht="12.2" customHeight="1" x14ac:dyDescent="0.25">
      <c r="A1031" s="550">
        <v>8855</v>
      </c>
      <c r="B1031" s="534"/>
      <c r="C1031" s="535" t="s">
        <v>529</v>
      </c>
      <c r="D1031" s="535"/>
      <c r="E1031" s="535"/>
      <c r="F1031" s="535"/>
      <c r="G1031" s="362"/>
      <c r="H1031" s="536"/>
      <c r="I1031" s="536"/>
    </row>
    <row r="1032" spans="1:9" ht="48.75" customHeight="1" x14ac:dyDescent="0.25">
      <c r="A1032" s="525" t="s">
        <v>3186</v>
      </c>
      <c r="B1032" s="525"/>
      <c r="C1032" s="526" t="s">
        <v>15006</v>
      </c>
      <c r="D1032" s="526"/>
      <c r="E1032" s="526"/>
      <c r="F1032" s="526"/>
      <c r="G1032" s="363" t="s">
        <v>14781</v>
      </c>
      <c r="H1032" s="527">
        <v>67</v>
      </c>
      <c r="I1032" s="528"/>
    </row>
    <row r="1033" spans="1:9" ht="36.6" customHeight="1" x14ac:dyDescent="0.25">
      <c r="A1033" s="525" t="s">
        <v>3185</v>
      </c>
      <c r="B1033" s="525"/>
      <c r="C1033" s="526" t="s">
        <v>15007</v>
      </c>
      <c r="D1033" s="526"/>
      <c r="E1033" s="526"/>
      <c r="F1033" s="526"/>
      <c r="G1033" s="363" t="s">
        <v>14781</v>
      </c>
      <c r="H1033" s="527">
        <v>55.78</v>
      </c>
      <c r="I1033" s="528"/>
    </row>
    <row r="1034" spans="1:9" ht="36.6" customHeight="1" x14ac:dyDescent="0.25">
      <c r="A1034" s="525" t="s">
        <v>3187</v>
      </c>
      <c r="B1034" s="525"/>
      <c r="C1034" s="526" t="s">
        <v>15008</v>
      </c>
      <c r="D1034" s="526"/>
      <c r="E1034" s="526"/>
      <c r="F1034" s="526"/>
      <c r="G1034" s="363" t="s">
        <v>14781</v>
      </c>
      <c r="H1034" s="527">
        <v>42.57</v>
      </c>
      <c r="I1034" s="528"/>
    </row>
    <row r="1035" spans="1:9" ht="36.6" customHeight="1" x14ac:dyDescent="0.25">
      <c r="A1035" s="525" t="s">
        <v>15009</v>
      </c>
      <c r="B1035" s="525"/>
      <c r="C1035" s="526" t="s">
        <v>15010</v>
      </c>
      <c r="D1035" s="526"/>
      <c r="E1035" s="526"/>
      <c r="F1035" s="526"/>
      <c r="G1035" s="363" t="s">
        <v>14794</v>
      </c>
      <c r="H1035" s="527">
        <v>17.940000000000001</v>
      </c>
      <c r="I1035" s="528"/>
    </row>
    <row r="1036" spans="1:9" ht="12.2" customHeight="1" x14ac:dyDescent="0.25">
      <c r="A1036" s="550">
        <v>8856</v>
      </c>
      <c r="B1036" s="534"/>
      <c r="C1036" s="535" t="s">
        <v>528</v>
      </c>
      <c r="D1036" s="535"/>
      <c r="E1036" s="535"/>
      <c r="F1036" s="535"/>
      <c r="G1036" s="362"/>
      <c r="H1036" s="536"/>
      <c r="I1036" s="536"/>
    </row>
    <row r="1037" spans="1:9" ht="12.2" customHeight="1" x14ac:dyDescent="0.25">
      <c r="A1037" s="525" t="s">
        <v>3189</v>
      </c>
      <c r="B1037" s="525"/>
      <c r="C1037" s="526" t="s">
        <v>3190</v>
      </c>
      <c r="D1037" s="526"/>
      <c r="E1037" s="526"/>
      <c r="F1037" s="526"/>
      <c r="G1037" s="363" t="s">
        <v>14794</v>
      </c>
      <c r="H1037" s="527">
        <v>16.82</v>
      </c>
      <c r="I1037" s="528"/>
    </row>
    <row r="1038" spans="1:9" ht="12.2" customHeight="1" x14ac:dyDescent="0.25">
      <c r="A1038" s="525" t="s">
        <v>3191</v>
      </c>
      <c r="B1038" s="525"/>
      <c r="C1038" s="526" t="s">
        <v>3192</v>
      </c>
      <c r="D1038" s="526"/>
      <c r="E1038" s="526"/>
      <c r="F1038" s="526"/>
      <c r="G1038" s="363" t="s">
        <v>14781</v>
      </c>
      <c r="H1038" s="531">
        <v>130.65</v>
      </c>
      <c r="I1038" s="528"/>
    </row>
    <row r="1039" spans="1:9" ht="12.2" customHeight="1" x14ac:dyDescent="0.25">
      <c r="A1039" s="525" t="s">
        <v>3193</v>
      </c>
      <c r="B1039" s="525"/>
      <c r="C1039" s="526" t="s">
        <v>3194</v>
      </c>
      <c r="D1039" s="526"/>
      <c r="E1039" s="526"/>
      <c r="F1039" s="526"/>
      <c r="G1039" s="363" t="s">
        <v>14781</v>
      </c>
      <c r="H1039" s="527">
        <v>63.16</v>
      </c>
      <c r="I1039" s="528"/>
    </row>
    <row r="1040" spans="1:9" ht="12.2" customHeight="1" x14ac:dyDescent="0.25">
      <c r="A1040" s="525" t="s">
        <v>3195</v>
      </c>
      <c r="B1040" s="525"/>
      <c r="C1040" s="526" t="s">
        <v>3196</v>
      </c>
      <c r="D1040" s="526"/>
      <c r="E1040" s="526"/>
      <c r="F1040" s="526"/>
      <c r="G1040" s="363" t="s">
        <v>14781</v>
      </c>
      <c r="H1040" s="527">
        <v>80.38</v>
      </c>
      <c r="I1040" s="528"/>
    </row>
    <row r="1041" spans="1:9" ht="12.2" customHeight="1" x14ac:dyDescent="0.25">
      <c r="A1041" s="550">
        <v>8857</v>
      </c>
      <c r="B1041" s="534"/>
      <c r="C1041" s="535" t="s">
        <v>3197</v>
      </c>
      <c r="D1041" s="535"/>
      <c r="E1041" s="535"/>
      <c r="F1041" s="535"/>
      <c r="G1041" s="362"/>
      <c r="H1041" s="536"/>
      <c r="I1041" s="536"/>
    </row>
    <row r="1042" spans="1:9" ht="48.75" customHeight="1" x14ac:dyDescent="0.25">
      <c r="A1042" s="525" t="s">
        <v>15011</v>
      </c>
      <c r="B1042" s="525"/>
      <c r="C1042" s="526" t="s">
        <v>15012</v>
      </c>
      <c r="D1042" s="526"/>
      <c r="E1042" s="526"/>
      <c r="F1042" s="526"/>
      <c r="G1042" s="363" t="s">
        <v>14781</v>
      </c>
      <c r="H1042" s="527">
        <v>70.95</v>
      </c>
      <c r="I1042" s="528"/>
    </row>
    <row r="1043" spans="1:9" ht="24.4" customHeight="1" x14ac:dyDescent="0.25">
      <c r="A1043" s="525" t="s">
        <v>15013</v>
      </c>
      <c r="B1043" s="525"/>
      <c r="C1043" s="526" t="s">
        <v>15014</v>
      </c>
      <c r="D1043" s="526"/>
      <c r="E1043" s="526"/>
      <c r="F1043" s="526"/>
      <c r="G1043" s="363" t="s">
        <v>14794</v>
      </c>
      <c r="H1043" s="527">
        <v>16.97</v>
      </c>
      <c r="I1043" s="528"/>
    </row>
    <row r="1044" spans="1:9" ht="12.2" customHeight="1" x14ac:dyDescent="0.25">
      <c r="A1044" s="550">
        <v>8858</v>
      </c>
      <c r="B1044" s="534"/>
      <c r="C1044" s="535" t="s">
        <v>3199</v>
      </c>
      <c r="D1044" s="535"/>
      <c r="E1044" s="535"/>
      <c r="F1044" s="535"/>
      <c r="G1044" s="362"/>
      <c r="H1044" s="536"/>
      <c r="I1044" s="536"/>
    </row>
    <row r="1045" spans="1:9" ht="12.2" customHeight="1" x14ac:dyDescent="0.25">
      <c r="A1045" s="525" t="s">
        <v>3200</v>
      </c>
      <c r="B1045" s="525"/>
      <c r="C1045" s="526" t="s">
        <v>3201</v>
      </c>
      <c r="D1045" s="526"/>
      <c r="E1045" s="526"/>
      <c r="F1045" s="526"/>
      <c r="G1045" s="363" t="s">
        <v>14794</v>
      </c>
      <c r="H1045" s="532">
        <v>9.0299999999999994</v>
      </c>
      <c r="I1045" s="528"/>
    </row>
    <row r="1046" spans="1:9" ht="12.2" customHeight="1" x14ac:dyDescent="0.25">
      <c r="A1046" s="550">
        <v>8677</v>
      </c>
      <c r="B1046" s="534"/>
      <c r="C1046" s="535" t="s">
        <v>3204</v>
      </c>
      <c r="D1046" s="535"/>
      <c r="E1046" s="535"/>
      <c r="F1046" s="535"/>
      <c r="G1046" s="362"/>
      <c r="H1046" s="536"/>
      <c r="I1046" s="536"/>
    </row>
    <row r="1047" spans="1:9" ht="12.2" customHeight="1" x14ac:dyDescent="0.25">
      <c r="A1047" s="550">
        <v>8859</v>
      </c>
      <c r="B1047" s="534"/>
      <c r="C1047" s="535" t="s">
        <v>3205</v>
      </c>
      <c r="D1047" s="535"/>
      <c r="E1047" s="535"/>
      <c r="F1047" s="535"/>
      <c r="G1047" s="362"/>
      <c r="H1047" s="536"/>
      <c r="I1047" s="536"/>
    </row>
    <row r="1048" spans="1:9" ht="24.4" customHeight="1" x14ac:dyDescent="0.25">
      <c r="A1048" s="525" t="s">
        <v>3206</v>
      </c>
      <c r="B1048" s="525"/>
      <c r="C1048" s="526" t="s">
        <v>3207</v>
      </c>
      <c r="D1048" s="526"/>
      <c r="E1048" s="526"/>
      <c r="F1048" s="526"/>
      <c r="G1048" s="363" t="s">
        <v>14794</v>
      </c>
      <c r="H1048" s="531">
        <v>422.48</v>
      </c>
      <c r="I1048" s="528"/>
    </row>
    <row r="1049" spans="1:9" ht="24.4" customHeight="1" x14ac:dyDescent="0.25">
      <c r="A1049" s="525" t="s">
        <v>506</v>
      </c>
      <c r="B1049" s="525"/>
      <c r="C1049" s="526" t="s">
        <v>3208</v>
      </c>
      <c r="D1049" s="526"/>
      <c r="E1049" s="526"/>
      <c r="F1049" s="526"/>
      <c r="G1049" s="363" t="s">
        <v>14794</v>
      </c>
      <c r="H1049" s="531">
        <v>143.15</v>
      </c>
      <c r="I1049" s="528"/>
    </row>
    <row r="1050" spans="1:9" ht="24.4" customHeight="1" x14ac:dyDescent="0.25">
      <c r="A1050" s="525" t="s">
        <v>3209</v>
      </c>
      <c r="B1050" s="525"/>
      <c r="C1050" s="526" t="s">
        <v>3210</v>
      </c>
      <c r="D1050" s="526"/>
      <c r="E1050" s="526"/>
      <c r="F1050" s="526"/>
      <c r="G1050" s="363" t="s">
        <v>14794</v>
      </c>
      <c r="H1050" s="531">
        <v>223.08</v>
      </c>
      <c r="I1050" s="528"/>
    </row>
    <row r="1051" spans="1:9" ht="24.4" customHeight="1" x14ac:dyDescent="0.25">
      <c r="A1051" s="525" t="s">
        <v>3211</v>
      </c>
      <c r="B1051" s="525"/>
      <c r="C1051" s="526" t="s">
        <v>3212</v>
      </c>
      <c r="D1051" s="526"/>
      <c r="E1051" s="526"/>
      <c r="F1051" s="526"/>
      <c r="G1051" s="363" t="s">
        <v>14794</v>
      </c>
      <c r="H1051" s="531">
        <v>220.68</v>
      </c>
      <c r="I1051" s="528"/>
    </row>
    <row r="1052" spans="1:9" ht="24.4" customHeight="1" x14ac:dyDescent="0.25">
      <c r="A1052" s="525" t="s">
        <v>492</v>
      </c>
      <c r="B1052" s="525"/>
      <c r="C1052" s="526" t="s">
        <v>3213</v>
      </c>
      <c r="D1052" s="526"/>
      <c r="E1052" s="526"/>
      <c r="F1052" s="526"/>
      <c r="G1052" s="363" t="s">
        <v>14794</v>
      </c>
      <c r="H1052" s="531">
        <v>120.83</v>
      </c>
      <c r="I1052" s="528"/>
    </row>
    <row r="1053" spans="1:9" ht="24.4" customHeight="1" x14ac:dyDescent="0.25">
      <c r="A1053" s="525" t="s">
        <v>505</v>
      </c>
      <c r="B1053" s="525"/>
      <c r="C1053" s="526" t="s">
        <v>3214</v>
      </c>
      <c r="D1053" s="526"/>
      <c r="E1053" s="526"/>
      <c r="F1053" s="526"/>
      <c r="G1053" s="363" t="s">
        <v>14794</v>
      </c>
      <c r="H1053" s="531">
        <v>110.97</v>
      </c>
      <c r="I1053" s="528"/>
    </row>
    <row r="1054" spans="1:9" ht="36.6" customHeight="1" x14ac:dyDescent="0.25">
      <c r="A1054" s="525" t="s">
        <v>507</v>
      </c>
      <c r="B1054" s="525"/>
      <c r="C1054" s="526" t="s">
        <v>3215</v>
      </c>
      <c r="D1054" s="526"/>
      <c r="E1054" s="526"/>
      <c r="F1054" s="526"/>
      <c r="G1054" s="363" t="s">
        <v>14794</v>
      </c>
      <c r="H1054" s="531">
        <v>686.1</v>
      </c>
      <c r="I1054" s="528"/>
    </row>
    <row r="1055" spans="1:9" ht="48.75" customHeight="1" x14ac:dyDescent="0.25">
      <c r="A1055" s="525" t="s">
        <v>3216</v>
      </c>
      <c r="B1055" s="525"/>
      <c r="C1055" s="526" t="s">
        <v>3217</v>
      </c>
      <c r="D1055" s="526"/>
      <c r="E1055" s="526"/>
      <c r="F1055" s="526"/>
      <c r="G1055" s="363" t="s">
        <v>14794</v>
      </c>
      <c r="H1055" s="531">
        <v>556.89</v>
      </c>
      <c r="I1055" s="528"/>
    </row>
    <row r="1056" spans="1:9" ht="24.4" customHeight="1" x14ac:dyDescent="0.25">
      <c r="A1056" s="525" t="s">
        <v>3218</v>
      </c>
      <c r="B1056" s="525"/>
      <c r="C1056" s="526" t="s">
        <v>3219</v>
      </c>
      <c r="D1056" s="526"/>
      <c r="E1056" s="526"/>
      <c r="F1056" s="526"/>
      <c r="G1056" s="363" t="s">
        <v>14794</v>
      </c>
      <c r="H1056" s="531">
        <v>563</v>
      </c>
      <c r="I1056" s="528"/>
    </row>
    <row r="1057" spans="1:9" ht="36.6" customHeight="1" x14ac:dyDescent="0.25">
      <c r="A1057" s="525" t="s">
        <v>3220</v>
      </c>
      <c r="B1057" s="525"/>
      <c r="C1057" s="526" t="s">
        <v>3221</v>
      </c>
      <c r="D1057" s="526"/>
      <c r="E1057" s="526"/>
      <c r="F1057" s="526"/>
      <c r="G1057" s="363" t="s">
        <v>14794</v>
      </c>
      <c r="H1057" s="531">
        <v>953.94</v>
      </c>
      <c r="I1057" s="528"/>
    </row>
    <row r="1058" spans="1:9" ht="36.6" customHeight="1" x14ac:dyDescent="0.25">
      <c r="A1058" s="525" t="s">
        <v>3222</v>
      </c>
      <c r="B1058" s="525"/>
      <c r="C1058" s="526" t="s">
        <v>3223</v>
      </c>
      <c r="D1058" s="526"/>
      <c r="E1058" s="526"/>
      <c r="F1058" s="526"/>
      <c r="G1058" s="363" t="s">
        <v>14794</v>
      </c>
      <c r="H1058" s="531">
        <v>806.69</v>
      </c>
      <c r="I1058" s="528"/>
    </row>
    <row r="1059" spans="1:9" ht="24.4" customHeight="1" x14ac:dyDescent="0.25">
      <c r="A1059" s="525" t="s">
        <v>3224</v>
      </c>
      <c r="B1059" s="525"/>
      <c r="C1059" s="526" t="s">
        <v>3225</v>
      </c>
      <c r="D1059" s="526"/>
      <c r="E1059" s="526"/>
      <c r="F1059" s="526"/>
      <c r="G1059" s="363" t="s">
        <v>14794</v>
      </c>
      <c r="H1059" s="531">
        <v>465.56</v>
      </c>
      <c r="I1059" s="528"/>
    </row>
    <row r="1060" spans="1:9" ht="12.2" customHeight="1" x14ac:dyDescent="0.25">
      <c r="A1060" s="550">
        <v>8861</v>
      </c>
      <c r="B1060" s="534"/>
      <c r="C1060" s="535" t="s">
        <v>3237</v>
      </c>
      <c r="D1060" s="535"/>
      <c r="E1060" s="535"/>
      <c r="F1060" s="535"/>
      <c r="G1060" s="362"/>
      <c r="H1060" s="536"/>
      <c r="I1060" s="536"/>
    </row>
    <row r="1061" spans="1:9" ht="60.95" customHeight="1" x14ac:dyDescent="0.25">
      <c r="A1061" s="525" t="s">
        <v>3239</v>
      </c>
      <c r="B1061" s="525"/>
      <c r="C1061" s="526" t="s">
        <v>15015</v>
      </c>
      <c r="D1061" s="526"/>
      <c r="E1061" s="526"/>
      <c r="F1061" s="526"/>
      <c r="G1061" s="363" t="s">
        <v>14794</v>
      </c>
      <c r="H1061" s="531">
        <v>332.2</v>
      </c>
      <c r="I1061" s="528"/>
    </row>
    <row r="1062" spans="1:9" ht="73.150000000000006" customHeight="1" x14ac:dyDescent="0.25">
      <c r="A1062" s="525" t="s">
        <v>3240</v>
      </c>
      <c r="B1062" s="525"/>
      <c r="C1062" s="526" t="s">
        <v>15016</v>
      </c>
      <c r="D1062" s="526"/>
      <c r="E1062" s="526"/>
      <c r="F1062" s="526"/>
      <c r="G1062" s="363" t="s">
        <v>14794</v>
      </c>
      <c r="H1062" s="531">
        <v>708.28</v>
      </c>
      <c r="I1062" s="528"/>
    </row>
    <row r="1063" spans="1:9" ht="60.95" customHeight="1" x14ac:dyDescent="0.25">
      <c r="A1063" s="525" t="s">
        <v>3241</v>
      </c>
      <c r="B1063" s="525"/>
      <c r="C1063" s="526" t="s">
        <v>15017</v>
      </c>
      <c r="D1063" s="526"/>
      <c r="E1063" s="526"/>
      <c r="F1063" s="526"/>
      <c r="G1063" s="363" t="s">
        <v>14794</v>
      </c>
      <c r="H1063" s="531">
        <v>975.97</v>
      </c>
      <c r="I1063" s="528"/>
    </row>
    <row r="1064" spans="1:9" ht="60.95" customHeight="1" x14ac:dyDescent="0.25">
      <c r="A1064" s="525" t="s">
        <v>3238</v>
      </c>
      <c r="B1064" s="525"/>
      <c r="C1064" s="526" t="s">
        <v>15018</v>
      </c>
      <c r="D1064" s="526"/>
      <c r="E1064" s="526"/>
      <c r="F1064" s="526"/>
      <c r="G1064" s="363" t="s">
        <v>14781</v>
      </c>
      <c r="H1064" s="531">
        <v>174.03</v>
      </c>
      <c r="I1064" s="528"/>
    </row>
    <row r="1065" spans="1:9" ht="73.150000000000006" customHeight="1" x14ac:dyDescent="0.25">
      <c r="A1065" s="525" t="s">
        <v>15019</v>
      </c>
      <c r="B1065" s="525"/>
      <c r="C1065" s="526" t="s">
        <v>15020</v>
      </c>
      <c r="D1065" s="526"/>
      <c r="E1065" s="526"/>
      <c r="F1065" s="526"/>
      <c r="G1065" s="363" t="s">
        <v>14784</v>
      </c>
      <c r="H1065" s="538">
        <v>1138.6099999999999</v>
      </c>
      <c r="I1065" s="528"/>
    </row>
    <row r="1066" spans="1:9" ht="12.2" customHeight="1" x14ac:dyDescent="0.25">
      <c r="A1066" s="550">
        <v>8862</v>
      </c>
      <c r="B1066" s="534"/>
      <c r="C1066" s="535" t="s">
        <v>3243</v>
      </c>
      <c r="D1066" s="535"/>
      <c r="E1066" s="535"/>
      <c r="F1066" s="535"/>
      <c r="G1066" s="362"/>
      <c r="H1066" s="536"/>
      <c r="I1066" s="536"/>
    </row>
    <row r="1067" spans="1:9" ht="24.4" customHeight="1" x14ac:dyDescent="0.25">
      <c r="A1067" s="525" t="s">
        <v>3246</v>
      </c>
      <c r="B1067" s="525"/>
      <c r="C1067" s="526" t="s">
        <v>3247</v>
      </c>
      <c r="D1067" s="526"/>
      <c r="E1067" s="526"/>
      <c r="F1067" s="526"/>
      <c r="G1067" s="363" t="s">
        <v>355</v>
      </c>
      <c r="H1067" s="531">
        <v>722.3</v>
      </c>
      <c r="I1067" s="528"/>
    </row>
    <row r="1068" spans="1:9" ht="12.2" customHeight="1" x14ac:dyDescent="0.25">
      <c r="A1068" s="525" t="s">
        <v>3248</v>
      </c>
      <c r="B1068" s="525"/>
      <c r="C1068" s="526" t="s">
        <v>3249</v>
      </c>
      <c r="D1068" s="526"/>
      <c r="E1068" s="526"/>
      <c r="F1068" s="526"/>
      <c r="G1068" s="363" t="s">
        <v>355</v>
      </c>
      <c r="H1068" s="531">
        <v>434.02</v>
      </c>
      <c r="I1068" s="528"/>
    </row>
    <row r="1069" spans="1:9" ht="24.4" customHeight="1" x14ac:dyDescent="0.25">
      <c r="A1069" s="525" t="s">
        <v>3250</v>
      </c>
      <c r="B1069" s="525"/>
      <c r="C1069" s="526" t="s">
        <v>3251</v>
      </c>
      <c r="D1069" s="526"/>
      <c r="E1069" s="526"/>
      <c r="F1069" s="526"/>
      <c r="G1069" s="363" t="s">
        <v>14820</v>
      </c>
      <c r="H1069" s="538">
        <v>3158.02</v>
      </c>
      <c r="I1069" s="528"/>
    </row>
    <row r="1070" spans="1:9" ht="60.95" customHeight="1" x14ac:dyDescent="0.25">
      <c r="A1070" s="525" t="s">
        <v>3252</v>
      </c>
      <c r="B1070" s="525"/>
      <c r="C1070" s="526" t="s">
        <v>3253</v>
      </c>
      <c r="D1070" s="526"/>
      <c r="E1070" s="526"/>
      <c r="F1070" s="526"/>
      <c r="G1070" s="363" t="s">
        <v>14784</v>
      </c>
      <c r="H1070" s="531">
        <v>203.56</v>
      </c>
      <c r="I1070" s="528"/>
    </row>
    <row r="1071" spans="1:9" ht="12.2" customHeight="1" x14ac:dyDescent="0.25">
      <c r="A1071" s="550">
        <v>8863</v>
      </c>
      <c r="B1071" s="534"/>
      <c r="C1071" s="535" t="s">
        <v>3254</v>
      </c>
      <c r="D1071" s="535"/>
      <c r="E1071" s="535"/>
      <c r="F1071" s="535"/>
      <c r="G1071" s="362"/>
      <c r="H1071" s="536"/>
      <c r="I1071" s="536"/>
    </row>
    <row r="1072" spans="1:9" ht="36.6" customHeight="1" x14ac:dyDescent="0.25">
      <c r="A1072" s="525" t="s">
        <v>3255</v>
      </c>
      <c r="B1072" s="525"/>
      <c r="C1072" s="526" t="s">
        <v>3256</v>
      </c>
      <c r="D1072" s="526"/>
      <c r="E1072" s="526"/>
      <c r="F1072" s="526"/>
      <c r="G1072" s="363" t="s">
        <v>355</v>
      </c>
      <c r="H1072" s="531">
        <v>235.01</v>
      </c>
      <c r="I1072" s="528"/>
    </row>
    <row r="1073" spans="1:9" ht="36.6" customHeight="1" x14ac:dyDescent="0.25">
      <c r="A1073" s="525" t="s">
        <v>3257</v>
      </c>
      <c r="B1073" s="525"/>
      <c r="C1073" s="526" t="s">
        <v>3258</v>
      </c>
      <c r="D1073" s="526"/>
      <c r="E1073" s="526"/>
      <c r="F1073" s="526"/>
      <c r="G1073" s="363" t="s">
        <v>355</v>
      </c>
      <c r="H1073" s="531">
        <v>275.16000000000003</v>
      </c>
      <c r="I1073" s="528"/>
    </row>
    <row r="1074" spans="1:9" ht="36.6" customHeight="1" x14ac:dyDescent="0.25">
      <c r="A1074" s="525" t="s">
        <v>3259</v>
      </c>
      <c r="B1074" s="525"/>
      <c r="C1074" s="526" t="s">
        <v>3260</v>
      </c>
      <c r="D1074" s="526"/>
      <c r="E1074" s="526"/>
      <c r="F1074" s="526"/>
      <c r="G1074" s="363" t="s">
        <v>355</v>
      </c>
      <c r="H1074" s="531">
        <v>287.11</v>
      </c>
      <c r="I1074" s="528"/>
    </row>
    <row r="1075" spans="1:9" ht="12.2" customHeight="1" x14ac:dyDescent="0.25">
      <c r="A1075" s="550">
        <v>8864</v>
      </c>
      <c r="B1075" s="534"/>
      <c r="C1075" s="535" t="s">
        <v>3262</v>
      </c>
      <c r="D1075" s="535"/>
      <c r="E1075" s="535"/>
      <c r="F1075" s="535"/>
      <c r="G1075" s="362"/>
      <c r="H1075" s="536"/>
      <c r="I1075" s="536"/>
    </row>
    <row r="1076" spans="1:9" ht="24.4" customHeight="1" x14ac:dyDescent="0.25">
      <c r="A1076" s="525" t="s">
        <v>3263</v>
      </c>
      <c r="B1076" s="525"/>
      <c r="C1076" s="526" t="s">
        <v>3264</v>
      </c>
      <c r="D1076" s="526"/>
      <c r="E1076" s="526"/>
      <c r="F1076" s="526"/>
      <c r="G1076" s="363" t="s">
        <v>355</v>
      </c>
      <c r="H1076" s="527">
        <v>54</v>
      </c>
      <c r="I1076" s="528"/>
    </row>
    <row r="1077" spans="1:9" ht="12.2" customHeight="1" x14ac:dyDescent="0.25">
      <c r="A1077" s="525" t="s">
        <v>3265</v>
      </c>
      <c r="B1077" s="525"/>
      <c r="C1077" s="526" t="s">
        <v>3266</v>
      </c>
      <c r="D1077" s="526"/>
      <c r="E1077" s="526"/>
      <c r="F1077" s="526"/>
      <c r="G1077" s="363" t="s">
        <v>14794</v>
      </c>
      <c r="H1077" s="531">
        <v>178.93</v>
      </c>
      <c r="I1077" s="528"/>
    </row>
    <row r="1078" spans="1:9" ht="12.2" customHeight="1" x14ac:dyDescent="0.25">
      <c r="A1078" s="525" t="s">
        <v>3267</v>
      </c>
      <c r="B1078" s="525"/>
      <c r="C1078" s="526" t="s">
        <v>3268</v>
      </c>
      <c r="D1078" s="526"/>
      <c r="E1078" s="526"/>
      <c r="F1078" s="526"/>
      <c r="G1078" s="363" t="s">
        <v>14794</v>
      </c>
      <c r="H1078" s="531">
        <v>383.71</v>
      </c>
      <c r="I1078" s="528"/>
    </row>
    <row r="1079" spans="1:9" ht="12.2" customHeight="1" x14ac:dyDescent="0.25">
      <c r="A1079" s="550">
        <v>8678</v>
      </c>
      <c r="B1079" s="534"/>
      <c r="C1079" s="535" t="s">
        <v>497</v>
      </c>
      <c r="D1079" s="535"/>
      <c r="E1079" s="535"/>
      <c r="F1079" s="535"/>
      <c r="G1079" s="362"/>
      <c r="H1079" s="536"/>
      <c r="I1079" s="536"/>
    </row>
    <row r="1080" spans="1:9" ht="12.2" customHeight="1" x14ac:dyDescent="0.25">
      <c r="A1080" s="550">
        <v>8866</v>
      </c>
      <c r="B1080" s="534"/>
      <c r="C1080" s="535" t="s">
        <v>3272</v>
      </c>
      <c r="D1080" s="535"/>
      <c r="E1080" s="535"/>
      <c r="F1080" s="535"/>
      <c r="G1080" s="362"/>
      <c r="H1080" s="536"/>
      <c r="I1080" s="536"/>
    </row>
    <row r="1081" spans="1:9" ht="12.2" customHeight="1" x14ac:dyDescent="0.25">
      <c r="A1081" s="525" t="s">
        <v>3273</v>
      </c>
      <c r="B1081" s="525"/>
      <c r="C1081" s="526" t="s">
        <v>3274</v>
      </c>
      <c r="D1081" s="526"/>
      <c r="E1081" s="526"/>
      <c r="F1081" s="526"/>
      <c r="G1081" s="363" t="s">
        <v>14781</v>
      </c>
      <c r="H1081" s="532">
        <v>2.72</v>
      </c>
      <c r="I1081" s="528"/>
    </row>
    <row r="1082" spans="1:9" ht="24.4" customHeight="1" x14ac:dyDescent="0.25">
      <c r="A1082" s="525" t="s">
        <v>3275</v>
      </c>
      <c r="B1082" s="525"/>
      <c r="C1082" s="526" t="s">
        <v>3276</v>
      </c>
      <c r="D1082" s="526"/>
      <c r="E1082" s="526"/>
      <c r="F1082" s="526"/>
      <c r="G1082" s="363" t="s">
        <v>14781</v>
      </c>
      <c r="H1082" s="532">
        <v>4.12</v>
      </c>
      <c r="I1082" s="528"/>
    </row>
    <row r="1083" spans="1:9" ht="24.4" customHeight="1" x14ac:dyDescent="0.25">
      <c r="A1083" s="525" t="s">
        <v>3277</v>
      </c>
      <c r="B1083" s="525"/>
      <c r="C1083" s="526" t="s">
        <v>3278</v>
      </c>
      <c r="D1083" s="526"/>
      <c r="E1083" s="526"/>
      <c r="F1083" s="526"/>
      <c r="G1083" s="363" t="s">
        <v>14781</v>
      </c>
      <c r="H1083" s="532">
        <v>4.63</v>
      </c>
      <c r="I1083" s="528"/>
    </row>
    <row r="1084" spans="1:9" ht="12.2" customHeight="1" x14ac:dyDescent="0.25">
      <c r="A1084" s="525" t="s">
        <v>3279</v>
      </c>
      <c r="B1084" s="525"/>
      <c r="C1084" s="526" t="s">
        <v>3280</v>
      </c>
      <c r="D1084" s="526"/>
      <c r="E1084" s="526"/>
      <c r="F1084" s="526"/>
      <c r="G1084" s="363" t="s">
        <v>14781</v>
      </c>
      <c r="H1084" s="532">
        <v>3.08</v>
      </c>
      <c r="I1084" s="528"/>
    </row>
    <row r="1085" spans="1:9" ht="12.2" customHeight="1" x14ac:dyDescent="0.25">
      <c r="A1085" s="550">
        <v>8867</v>
      </c>
      <c r="B1085" s="534"/>
      <c r="C1085" s="535" t="s">
        <v>3282</v>
      </c>
      <c r="D1085" s="535"/>
      <c r="E1085" s="535"/>
      <c r="F1085" s="535"/>
      <c r="G1085" s="362"/>
      <c r="H1085" s="536"/>
      <c r="I1085" s="536"/>
    </row>
    <row r="1086" spans="1:9" ht="36.6" customHeight="1" x14ac:dyDescent="0.25">
      <c r="A1086" s="525" t="s">
        <v>498</v>
      </c>
      <c r="B1086" s="525"/>
      <c r="C1086" s="526" t="s">
        <v>3284</v>
      </c>
      <c r="D1086" s="526"/>
      <c r="E1086" s="526"/>
      <c r="F1086" s="526"/>
      <c r="G1086" s="363" t="s">
        <v>14781</v>
      </c>
      <c r="H1086" s="532">
        <v>5.78</v>
      </c>
      <c r="I1086" s="528"/>
    </row>
    <row r="1087" spans="1:9" ht="48.75" customHeight="1" x14ac:dyDescent="0.25">
      <c r="A1087" s="525" t="s">
        <v>3283</v>
      </c>
      <c r="B1087" s="525"/>
      <c r="C1087" s="526" t="s">
        <v>15021</v>
      </c>
      <c r="D1087" s="526"/>
      <c r="E1087" s="526"/>
      <c r="F1087" s="526"/>
      <c r="G1087" s="363" t="s">
        <v>14781</v>
      </c>
      <c r="H1087" s="532">
        <v>5.14</v>
      </c>
      <c r="I1087" s="528"/>
    </row>
    <row r="1088" spans="1:9" ht="36.6" customHeight="1" x14ac:dyDescent="0.25">
      <c r="A1088" s="525" t="s">
        <v>3285</v>
      </c>
      <c r="B1088" s="525"/>
      <c r="C1088" s="526" t="s">
        <v>3286</v>
      </c>
      <c r="D1088" s="526"/>
      <c r="E1088" s="526"/>
      <c r="F1088" s="526"/>
      <c r="G1088" s="363" t="s">
        <v>14781</v>
      </c>
      <c r="H1088" s="532">
        <v>7.37</v>
      </c>
      <c r="I1088" s="528"/>
    </row>
    <row r="1089" spans="1:9" ht="12.2" customHeight="1" x14ac:dyDescent="0.25">
      <c r="A1089" s="550">
        <v>8868</v>
      </c>
      <c r="B1089" s="534"/>
      <c r="C1089" s="535" t="s">
        <v>3287</v>
      </c>
      <c r="D1089" s="535"/>
      <c r="E1089" s="535"/>
      <c r="F1089" s="535"/>
      <c r="G1089" s="362"/>
      <c r="H1089" s="536"/>
      <c r="I1089" s="536"/>
    </row>
    <row r="1090" spans="1:9" ht="24.4" customHeight="1" x14ac:dyDescent="0.25">
      <c r="A1090" s="525" t="s">
        <v>3288</v>
      </c>
      <c r="B1090" s="525"/>
      <c r="C1090" s="526" t="s">
        <v>3289</v>
      </c>
      <c r="D1090" s="526"/>
      <c r="E1090" s="526"/>
      <c r="F1090" s="526"/>
      <c r="G1090" s="363" t="s">
        <v>14781</v>
      </c>
      <c r="H1090" s="527">
        <v>16.13</v>
      </c>
      <c r="I1090" s="528"/>
    </row>
    <row r="1091" spans="1:9" ht="24.4" customHeight="1" x14ac:dyDescent="0.25">
      <c r="A1091" s="525" t="s">
        <v>3290</v>
      </c>
      <c r="B1091" s="525"/>
      <c r="C1091" s="526" t="s">
        <v>3291</v>
      </c>
      <c r="D1091" s="526"/>
      <c r="E1091" s="526"/>
      <c r="F1091" s="526"/>
      <c r="G1091" s="363" t="s">
        <v>14781</v>
      </c>
      <c r="H1091" s="527">
        <v>14.36</v>
      </c>
      <c r="I1091" s="528"/>
    </row>
    <row r="1092" spans="1:9" ht="24.4" customHeight="1" x14ac:dyDescent="0.25">
      <c r="A1092" s="525" t="s">
        <v>3292</v>
      </c>
      <c r="B1092" s="525"/>
      <c r="C1092" s="526" t="s">
        <v>3293</v>
      </c>
      <c r="D1092" s="526"/>
      <c r="E1092" s="526"/>
      <c r="F1092" s="526"/>
      <c r="G1092" s="363" t="s">
        <v>14781</v>
      </c>
      <c r="H1092" s="527">
        <v>19.18</v>
      </c>
      <c r="I1092" s="528"/>
    </row>
    <row r="1093" spans="1:9" ht="24.4" customHeight="1" x14ac:dyDescent="0.25">
      <c r="A1093" s="525" t="s">
        <v>3294</v>
      </c>
      <c r="B1093" s="525"/>
      <c r="C1093" s="526" t="s">
        <v>3295</v>
      </c>
      <c r="D1093" s="526"/>
      <c r="E1093" s="526"/>
      <c r="F1093" s="526"/>
      <c r="G1093" s="363" t="s">
        <v>14781</v>
      </c>
      <c r="H1093" s="527">
        <v>12.8</v>
      </c>
      <c r="I1093" s="528"/>
    </row>
    <row r="1094" spans="1:9" ht="24.4" customHeight="1" x14ac:dyDescent="0.25">
      <c r="A1094" s="525" t="s">
        <v>3296</v>
      </c>
      <c r="B1094" s="525"/>
      <c r="C1094" s="526" t="s">
        <v>3297</v>
      </c>
      <c r="D1094" s="526"/>
      <c r="E1094" s="526"/>
      <c r="F1094" s="526"/>
      <c r="G1094" s="363" t="s">
        <v>14781</v>
      </c>
      <c r="H1094" s="527">
        <v>15.89</v>
      </c>
      <c r="I1094" s="528"/>
    </row>
    <row r="1095" spans="1:9" ht="24.4" customHeight="1" x14ac:dyDescent="0.25">
      <c r="A1095" s="525" t="s">
        <v>3298</v>
      </c>
      <c r="B1095" s="525"/>
      <c r="C1095" s="526" t="s">
        <v>3299</v>
      </c>
      <c r="D1095" s="526"/>
      <c r="E1095" s="526"/>
      <c r="F1095" s="526"/>
      <c r="G1095" s="363" t="s">
        <v>14781</v>
      </c>
      <c r="H1095" s="527">
        <v>11.15</v>
      </c>
      <c r="I1095" s="528"/>
    </row>
    <row r="1096" spans="1:9" ht="36.6" customHeight="1" x14ac:dyDescent="0.25">
      <c r="A1096" s="525" t="s">
        <v>3300</v>
      </c>
      <c r="B1096" s="525"/>
      <c r="C1096" s="526" t="s">
        <v>15022</v>
      </c>
      <c r="D1096" s="526"/>
      <c r="E1096" s="526"/>
      <c r="F1096" s="526"/>
      <c r="G1096" s="363" t="s">
        <v>14781</v>
      </c>
      <c r="H1096" s="527">
        <v>12.8</v>
      </c>
      <c r="I1096" s="528"/>
    </row>
    <row r="1097" spans="1:9" ht="36.6" customHeight="1" x14ac:dyDescent="0.25">
      <c r="A1097" s="525" t="s">
        <v>3301</v>
      </c>
      <c r="B1097" s="525"/>
      <c r="C1097" s="526" t="s">
        <v>15023</v>
      </c>
      <c r="D1097" s="526"/>
      <c r="E1097" s="526"/>
      <c r="F1097" s="526"/>
      <c r="G1097" s="363" t="s">
        <v>14781</v>
      </c>
      <c r="H1097" s="527">
        <v>11.15</v>
      </c>
      <c r="I1097" s="528"/>
    </row>
    <row r="1098" spans="1:9" ht="24.4" customHeight="1" x14ac:dyDescent="0.25">
      <c r="A1098" s="525" t="s">
        <v>3302</v>
      </c>
      <c r="B1098" s="525"/>
      <c r="C1098" s="526" t="s">
        <v>3303</v>
      </c>
      <c r="D1098" s="526"/>
      <c r="E1098" s="526"/>
      <c r="F1098" s="526"/>
      <c r="G1098" s="363" t="s">
        <v>14781</v>
      </c>
      <c r="H1098" s="527">
        <v>30.31</v>
      </c>
      <c r="I1098" s="528"/>
    </row>
    <row r="1099" spans="1:9" ht="24.4" customHeight="1" x14ac:dyDescent="0.25">
      <c r="A1099" s="525" t="s">
        <v>3304</v>
      </c>
      <c r="B1099" s="525"/>
      <c r="C1099" s="526" t="s">
        <v>3305</v>
      </c>
      <c r="D1099" s="526"/>
      <c r="E1099" s="526"/>
      <c r="F1099" s="526"/>
      <c r="G1099" s="363" t="s">
        <v>14781</v>
      </c>
      <c r="H1099" s="527">
        <v>21.14</v>
      </c>
      <c r="I1099" s="528"/>
    </row>
    <row r="1100" spans="1:9" ht="24.4" customHeight="1" x14ac:dyDescent="0.25">
      <c r="A1100" s="525" t="s">
        <v>3306</v>
      </c>
      <c r="B1100" s="525"/>
      <c r="C1100" s="526" t="s">
        <v>3307</v>
      </c>
      <c r="D1100" s="526"/>
      <c r="E1100" s="526"/>
      <c r="F1100" s="526"/>
      <c r="G1100" s="363" t="s">
        <v>14781</v>
      </c>
      <c r="H1100" s="527">
        <v>27.02</v>
      </c>
      <c r="I1100" s="528"/>
    </row>
    <row r="1101" spans="1:9" ht="24.4" customHeight="1" x14ac:dyDescent="0.25">
      <c r="A1101" s="525" t="s">
        <v>3308</v>
      </c>
      <c r="B1101" s="525"/>
      <c r="C1101" s="526" t="s">
        <v>3309</v>
      </c>
      <c r="D1101" s="526"/>
      <c r="E1101" s="526"/>
      <c r="F1101" s="526"/>
      <c r="G1101" s="363" t="s">
        <v>14781</v>
      </c>
      <c r="H1101" s="527">
        <v>19.489999999999998</v>
      </c>
      <c r="I1101" s="528"/>
    </row>
    <row r="1102" spans="1:9" ht="12.2" customHeight="1" x14ac:dyDescent="0.25">
      <c r="A1102" s="550">
        <v>8869</v>
      </c>
      <c r="B1102" s="534"/>
      <c r="C1102" s="535" t="s">
        <v>3310</v>
      </c>
      <c r="D1102" s="535"/>
      <c r="E1102" s="535"/>
      <c r="F1102" s="535"/>
      <c r="G1102" s="362"/>
      <c r="H1102" s="536"/>
      <c r="I1102" s="536"/>
    </row>
    <row r="1103" spans="1:9" ht="24.4" customHeight="1" x14ac:dyDescent="0.25">
      <c r="A1103" s="525" t="s">
        <v>3311</v>
      </c>
      <c r="B1103" s="525"/>
      <c r="C1103" s="526" t="s">
        <v>3312</v>
      </c>
      <c r="D1103" s="526"/>
      <c r="E1103" s="526"/>
      <c r="F1103" s="526"/>
      <c r="G1103" s="363" t="s">
        <v>14781</v>
      </c>
      <c r="H1103" s="527">
        <v>23.07</v>
      </c>
      <c r="I1103" s="528"/>
    </row>
    <row r="1104" spans="1:9" ht="36.6" customHeight="1" x14ac:dyDescent="0.25">
      <c r="A1104" s="525" t="s">
        <v>3313</v>
      </c>
      <c r="B1104" s="525"/>
      <c r="C1104" s="526" t="s">
        <v>3314</v>
      </c>
      <c r="D1104" s="526"/>
      <c r="E1104" s="526"/>
      <c r="F1104" s="526"/>
      <c r="G1104" s="363" t="s">
        <v>14781</v>
      </c>
      <c r="H1104" s="527">
        <v>12.23</v>
      </c>
      <c r="I1104" s="528"/>
    </row>
    <row r="1105" spans="1:9" ht="36.6" customHeight="1" x14ac:dyDescent="0.25">
      <c r="A1105" s="525" t="s">
        <v>3315</v>
      </c>
      <c r="B1105" s="525"/>
      <c r="C1105" s="526" t="s">
        <v>3316</v>
      </c>
      <c r="D1105" s="526"/>
      <c r="E1105" s="526"/>
      <c r="F1105" s="526"/>
      <c r="G1105" s="363" t="s">
        <v>14781</v>
      </c>
      <c r="H1105" s="527">
        <v>23.38</v>
      </c>
      <c r="I1105" s="528"/>
    </row>
    <row r="1106" spans="1:9" ht="24.4" customHeight="1" x14ac:dyDescent="0.25">
      <c r="A1106" s="525" t="s">
        <v>3317</v>
      </c>
      <c r="B1106" s="525"/>
      <c r="C1106" s="526" t="s">
        <v>3318</v>
      </c>
      <c r="D1106" s="526"/>
      <c r="E1106" s="526"/>
      <c r="F1106" s="526"/>
      <c r="G1106" s="363" t="s">
        <v>14781</v>
      </c>
      <c r="H1106" s="527">
        <v>15.63</v>
      </c>
      <c r="I1106" s="528"/>
    </row>
    <row r="1107" spans="1:9" ht="24.4" customHeight="1" x14ac:dyDescent="0.25">
      <c r="A1107" s="525" t="s">
        <v>3319</v>
      </c>
      <c r="B1107" s="525"/>
      <c r="C1107" s="526" t="s">
        <v>3320</v>
      </c>
      <c r="D1107" s="526"/>
      <c r="E1107" s="526"/>
      <c r="F1107" s="526"/>
      <c r="G1107" s="363" t="s">
        <v>14794</v>
      </c>
      <c r="H1107" s="532">
        <v>5.46</v>
      </c>
      <c r="I1107" s="528"/>
    </row>
    <row r="1108" spans="1:9" ht="24.4" customHeight="1" x14ac:dyDescent="0.25">
      <c r="A1108" s="525" t="s">
        <v>3321</v>
      </c>
      <c r="B1108" s="525"/>
      <c r="C1108" s="526" t="s">
        <v>3322</v>
      </c>
      <c r="D1108" s="526"/>
      <c r="E1108" s="526"/>
      <c r="F1108" s="526"/>
      <c r="G1108" s="363" t="s">
        <v>14781</v>
      </c>
      <c r="H1108" s="527">
        <v>13.71</v>
      </c>
      <c r="I1108" s="528"/>
    </row>
    <row r="1109" spans="1:9" ht="36.6" customHeight="1" x14ac:dyDescent="0.25">
      <c r="A1109" s="525" t="s">
        <v>3323</v>
      </c>
      <c r="B1109" s="525"/>
      <c r="C1109" s="526" t="s">
        <v>3324</v>
      </c>
      <c r="D1109" s="526"/>
      <c r="E1109" s="526"/>
      <c r="F1109" s="526"/>
      <c r="G1109" s="363" t="s">
        <v>14781</v>
      </c>
      <c r="H1109" s="527">
        <v>33.200000000000003</v>
      </c>
      <c r="I1109" s="528"/>
    </row>
    <row r="1110" spans="1:9" ht="24.4" customHeight="1" x14ac:dyDescent="0.25">
      <c r="A1110" s="525" t="s">
        <v>3325</v>
      </c>
      <c r="B1110" s="525"/>
      <c r="C1110" s="526" t="s">
        <v>3326</v>
      </c>
      <c r="D1110" s="526"/>
      <c r="E1110" s="526"/>
      <c r="F1110" s="526"/>
      <c r="G1110" s="363" t="s">
        <v>14781</v>
      </c>
      <c r="H1110" s="527">
        <v>17.88</v>
      </c>
      <c r="I1110" s="528"/>
    </row>
    <row r="1111" spans="1:9" ht="12.2" customHeight="1" x14ac:dyDescent="0.25">
      <c r="A1111" s="550">
        <v>8870</v>
      </c>
      <c r="B1111" s="534"/>
      <c r="C1111" s="535" t="s">
        <v>3328</v>
      </c>
      <c r="D1111" s="535"/>
      <c r="E1111" s="535"/>
      <c r="F1111" s="535"/>
      <c r="G1111" s="362"/>
      <c r="H1111" s="536"/>
      <c r="I1111" s="536"/>
    </row>
    <row r="1112" spans="1:9" ht="24.4" customHeight="1" x14ac:dyDescent="0.25">
      <c r="A1112" s="525" t="s">
        <v>3329</v>
      </c>
      <c r="B1112" s="525"/>
      <c r="C1112" s="526" t="s">
        <v>3330</v>
      </c>
      <c r="D1112" s="526"/>
      <c r="E1112" s="526"/>
      <c r="F1112" s="526"/>
      <c r="G1112" s="363" t="s">
        <v>14781</v>
      </c>
      <c r="H1112" s="527">
        <v>14.16</v>
      </c>
      <c r="I1112" s="528"/>
    </row>
    <row r="1113" spans="1:9" ht="36.6" customHeight="1" x14ac:dyDescent="0.25">
      <c r="A1113" s="525" t="s">
        <v>3331</v>
      </c>
      <c r="B1113" s="525"/>
      <c r="C1113" s="526" t="s">
        <v>3332</v>
      </c>
      <c r="D1113" s="526"/>
      <c r="E1113" s="526"/>
      <c r="F1113" s="526"/>
      <c r="G1113" s="363" t="s">
        <v>14781</v>
      </c>
      <c r="H1113" s="527">
        <v>25.31</v>
      </c>
      <c r="I1113" s="528"/>
    </row>
    <row r="1114" spans="1:9" ht="24.4" customHeight="1" x14ac:dyDescent="0.25">
      <c r="A1114" s="525" t="s">
        <v>3333</v>
      </c>
      <c r="B1114" s="525"/>
      <c r="C1114" s="526" t="s">
        <v>3334</v>
      </c>
      <c r="D1114" s="526"/>
      <c r="E1114" s="526"/>
      <c r="F1114" s="526"/>
      <c r="G1114" s="363" t="s">
        <v>14781</v>
      </c>
      <c r="H1114" s="527">
        <v>18.52</v>
      </c>
      <c r="I1114" s="528"/>
    </row>
    <row r="1115" spans="1:9" ht="24.4" customHeight="1" x14ac:dyDescent="0.25">
      <c r="A1115" s="525" t="s">
        <v>3335</v>
      </c>
      <c r="B1115" s="525"/>
      <c r="C1115" s="526" t="s">
        <v>3336</v>
      </c>
      <c r="D1115" s="526"/>
      <c r="E1115" s="526"/>
      <c r="F1115" s="526"/>
      <c r="G1115" s="363" t="s">
        <v>14781</v>
      </c>
      <c r="H1115" s="527">
        <v>15.64</v>
      </c>
      <c r="I1115" s="528"/>
    </row>
    <row r="1116" spans="1:9" ht="36.6" customHeight="1" x14ac:dyDescent="0.25">
      <c r="A1116" s="525" t="s">
        <v>499</v>
      </c>
      <c r="B1116" s="525"/>
      <c r="C1116" s="526" t="s">
        <v>3337</v>
      </c>
      <c r="D1116" s="526"/>
      <c r="E1116" s="526"/>
      <c r="F1116" s="526"/>
      <c r="G1116" s="363" t="s">
        <v>14781</v>
      </c>
      <c r="H1116" s="527">
        <v>35.130000000000003</v>
      </c>
      <c r="I1116" s="528"/>
    </row>
    <row r="1117" spans="1:9" ht="24.4" customHeight="1" x14ac:dyDescent="0.25">
      <c r="A1117" s="525" t="s">
        <v>3338</v>
      </c>
      <c r="B1117" s="525"/>
      <c r="C1117" s="526" t="s">
        <v>3339</v>
      </c>
      <c r="D1117" s="526"/>
      <c r="E1117" s="526"/>
      <c r="F1117" s="526"/>
      <c r="G1117" s="363" t="s">
        <v>14781</v>
      </c>
      <c r="H1117" s="527">
        <v>20.77</v>
      </c>
      <c r="I1117" s="528"/>
    </row>
    <row r="1118" spans="1:9" ht="12.2" customHeight="1" x14ac:dyDescent="0.25">
      <c r="A1118" s="550">
        <v>8871</v>
      </c>
      <c r="B1118" s="534"/>
      <c r="C1118" s="535" t="s">
        <v>3340</v>
      </c>
      <c r="D1118" s="535"/>
      <c r="E1118" s="535"/>
      <c r="F1118" s="535"/>
      <c r="G1118" s="362"/>
      <c r="H1118" s="536"/>
      <c r="I1118" s="536"/>
    </row>
    <row r="1119" spans="1:9" ht="24.4" customHeight="1" x14ac:dyDescent="0.25">
      <c r="A1119" s="525" t="s">
        <v>3341</v>
      </c>
      <c r="B1119" s="525"/>
      <c r="C1119" s="526" t="s">
        <v>3342</v>
      </c>
      <c r="D1119" s="526"/>
      <c r="E1119" s="526"/>
      <c r="F1119" s="526"/>
      <c r="G1119" s="363" t="s">
        <v>14781</v>
      </c>
      <c r="H1119" s="527">
        <v>14.77</v>
      </c>
      <c r="I1119" s="528"/>
    </row>
    <row r="1120" spans="1:9" ht="24.4" customHeight="1" x14ac:dyDescent="0.25">
      <c r="A1120" s="525" t="s">
        <v>3343</v>
      </c>
      <c r="B1120" s="525"/>
      <c r="C1120" s="526" t="s">
        <v>3344</v>
      </c>
      <c r="D1120" s="526"/>
      <c r="E1120" s="526"/>
      <c r="F1120" s="526"/>
      <c r="G1120" s="363" t="s">
        <v>14781</v>
      </c>
      <c r="H1120" s="527">
        <v>17.21</v>
      </c>
      <c r="I1120" s="528"/>
    </row>
    <row r="1121" spans="1:9" ht="12.2" customHeight="1" x14ac:dyDescent="0.25">
      <c r="A1121" s="550">
        <v>8872</v>
      </c>
      <c r="B1121" s="534"/>
      <c r="C1121" s="535" t="s">
        <v>3346</v>
      </c>
      <c r="D1121" s="535"/>
      <c r="E1121" s="535"/>
      <c r="F1121" s="535"/>
      <c r="G1121" s="362"/>
      <c r="H1121" s="536"/>
      <c r="I1121" s="536"/>
    </row>
    <row r="1122" spans="1:9" ht="24.4" customHeight="1" x14ac:dyDescent="0.25">
      <c r="A1122" s="525" t="s">
        <v>3347</v>
      </c>
      <c r="B1122" s="525"/>
      <c r="C1122" s="526" t="s">
        <v>3348</v>
      </c>
      <c r="D1122" s="526"/>
      <c r="E1122" s="526"/>
      <c r="F1122" s="526"/>
      <c r="G1122" s="363" t="s">
        <v>14781</v>
      </c>
      <c r="H1122" s="527">
        <v>20.68</v>
      </c>
      <c r="I1122" s="528"/>
    </row>
    <row r="1123" spans="1:9" ht="36.6" customHeight="1" x14ac:dyDescent="0.25">
      <c r="A1123" s="525" t="s">
        <v>3349</v>
      </c>
      <c r="B1123" s="525"/>
      <c r="C1123" s="526" t="s">
        <v>3350</v>
      </c>
      <c r="D1123" s="526"/>
      <c r="E1123" s="526"/>
      <c r="F1123" s="526"/>
      <c r="G1123" s="363" t="s">
        <v>14781</v>
      </c>
      <c r="H1123" s="527">
        <v>29.8</v>
      </c>
      <c r="I1123" s="528"/>
    </row>
    <row r="1124" spans="1:9" ht="12.2" customHeight="1" x14ac:dyDescent="0.25">
      <c r="A1124" s="550">
        <v>8873</v>
      </c>
      <c r="B1124" s="534"/>
      <c r="C1124" s="535" t="s">
        <v>3351</v>
      </c>
      <c r="D1124" s="535"/>
      <c r="E1124" s="535"/>
      <c r="F1124" s="535"/>
      <c r="G1124" s="362"/>
      <c r="H1124" s="536"/>
      <c r="I1124" s="536"/>
    </row>
    <row r="1125" spans="1:9" ht="24.4" customHeight="1" x14ac:dyDescent="0.25">
      <c r="A1125" s="525" t="s">
        <v>3352</v>
      </c>
      <c r="B1125" s="525"/>
      <c r="C1125" s="526" t="s">
        <v>3353</v>
      </c>
      <c r="D1125" s="526"/>
      <c r="E1125" s="526"/>
      <c r="F1125" s="526"/>
      <c r="G1125" s="363" t="s">
        <v>14781</v>
      </c>
      <c r="H1125" s="527">
        <v>18.11</v>
      </c>
      <c r="I1125" s="528"/>
    </row>
    <row r="1126" spans="1:9" ht="36.6" customHeight="1" x14ac:dyDescent="0.25">
      <c r="A1126" s="525" t="s">
        <v>3354</v>
      </c>
      <c r="B1126" s="525"/>
      <c r="C1126" s="526" t="s">
        <v>3355</v>
      </c>
      <c r="D1126" s="526"/>
      <c r="E1126" s="526"/>
      <c r="F1126" s="526"/>
      <c r="G1126" s="363" t="s">
        <v>14781</v>
      </c>
      <c r="H1126" s="527">
        <v>28.58</v>
      </c>
      <c r="I1126" s="528"/>
    </row>
    <row r="1127" spans="1:9" ht="12.2" customHeight="1" x14ac:dyDescent="0.25">
      <c r="A1127" s="550">
        <v>8874</v>
      </c>
      <c r="B1127" s="534"/>
      <c r="C1127" s="535" t="s">
        <v>3357</v>
      </c>
      <c r="D1127" s="535"/>
      <c r="E1127" s="535"/>
      <c r="F1127" s="535"/>
      <c r="G1127" s="362"/>
      <c r="H1127" s="536"/>
      <c r="I1127" s="536"/>
    </row>
    <row r="1128" spans="1:9" ht="24.4" customHeight="1" x14ac:dyDescent="0.25">
      <c r="A1128" s="525" t="s">
        <v>3358</v>
      </c>
      <c r="B1128" s="525"/>
      <c r="C1128" s="526" t="s">
        <v>3359</v>
      </c>
      <c r="D1128" s="526"/>
      <c r="E1128" s="526"/>
      <c r="F1128" s="526"/>
      <c r="G1128" s="363" t="s">
        <v>14781</v>
      </c>
      <c r="H1128" s="527">
        <v>27.77</v>
      </c>
      <c r="I1128" s="528"/>
    </row>
    <row r="1129" spans="1:9" ht="36.6" customHeight="1" x14ac:dyDescent="0.25">
      <c r="A1129" s="525" t="s">
        <v>3360</v>
      </c>
      <c r="B1129" s="525"/>
      <c r="C1129" s="526" t="s">
        <v>3361</v>
      </c>
      <c r="D1129" s="526"/>
      <c r="E1129" s="526"/>
      <c r="F1129" s="526"/>
      <c r="G1129" s="363" t="s">
        <v>14794</v>
      </c>
      <c r="H1129" s="532">
        <v>7.89</v>
      </c>
      <c r="I1129" s="528"/>
    </row>
    <row r="1130" spans="1:9" ht="36.6" customHeight="1" x14ac:dyDescent="0.25">
      <c r="A1130" s="525" t="s">
        <v>3362</v>
      </c>
      <c r="B1130" s="525"/>
      <c r="C1130" s="526" t="s">
        <v>3363</v>
      </c>
      <c r="D1130" s="526"/>
      <c r="E1130" s="526"/>
      <c r="F1130" s="526"/>
      <c r="G1130" s="363" t="s">
        <v>14781</v>
      </c>
      <c r="H1130" s="527">
        <v>21.91</v>
      </c>
      <c r="I1130" s="528"/>
    </row>
    <row r="1131" spans="1:9" ht="24.4" customHeight="1" x14ac:dyDescent="0.25">
      <c r="A1131" s="525" t="s">
        <v>3364</v>
      </c>
      <c r="B1131" s="525"/>
      <c r="C1131" s="526" t="s">
        <v>3365</v>
      </c>
      <c r="D1131" s="526"/>
      <c r="E1131" s="526"/>
      <c r="F1131" s="526"/>
      <c r="G1131" s="363" t="s">
        <v>14781</v>
      </c>
      <c r="H1131" s="527">
        <v>21.03</v>
      </c>
      <c r="I1131" s="528"/>
    </row>
    <row r="1132" spans="1:9" ht="24.4" customHeight="1" x14ac:dyDescent="0.25">
      <c r="A1132" s="525" t="s">
        <v>3366</v>
      </c>
      <c r="B1132" s="525"/>
      <c r="C1132" s="526" t="s">
        <v>3367</v>
      </c>
      <c r="D1132" s="526"/>
      <c r="E1132" s="526"/>
      <c r="F1132" s="526"/>
      <c r="G1132" s="363" t="s">
        <v>14781</v>
      </c>
      <c r="H1132" s="527">
        <v>22.16</v>
      </c>
      <c r="I1132" s="528"/>
    </row>
    <row r="1133" spans="1:9" ht="48.75" customHeight="1" x14ac:dyDescent="0.25">
      <c r="A1133" s="525" t="s">
        <v>3368</v>
      </c>
      <c r="B1133" s="525"/>
      <c r="C1133" s="526" t="s">
        <v>3369</v>
      </c>
      <c r="D1133" s="526"/>
      <c r="E1133" s="526"/>
      <c r="F1133" s="526"/>
      <c r="G1133" s="363" t="s">
        <v>14794</v>
      </c>
      <c r="H1133" s="532">
        <v>7.14</v>
      </c>
      <c r="I1133" s="528"/>
    </row>
    <row r="1134" spans="1:9" ht="12.2" customHeight="1" x14ac:dyDescent="0.25">
      <c r="A1134" s="550">
        <v>8875</v>
      </c>
      <c r="B1134" s="534"/>
      <c r="C1134" s="535" t="s">
        <v>3370</v>
      </c>
      <c r="D1134" s="535"/>
      <c r="E1134" s="535"/>
      <c r="F1134" s="535"/>
      <c r="G1134" s="362"/>
      <c r="H1134" s="536"/>
      <c r="I1134" s="536"/>
    </row>
    <row r="1135" spans="1:9" ht="36.6" customHeight="1" x14ac:dyDescent="0.25">
      <c r="A1135" s="525" t="s">
        <v>3371</v>
      </c>
      <c r="B1135" s="525"/>
      <c r="C1135" s="526" t="s">
        <v>3372</v>
      </c>
      <c r="D1135" s="526"/>
      <c r="E1135" s="526"/>
      <c r="F1135" s="526"/>
      <c r="G1135" s="363" t="s">
        <v>14781</v>
      </c>
      <c r="H1135" s="527">
        <v>23.74</v>
      </c>
      <c r="I1135" s="528"/>
    </row>
    <row r="1136" spans="1:9" ht="24.4" customHeight="1" x14ac:dyDescent="0.25">
      <c r="A1136" s="525" t="s">
        <v>15024</v>
      </c>
      <c r="B1136" s="525"/>
      <c r="C1136" s="526" t="s">
        <v>15025</v>
      </c>
      <c r="D1136" s="526"/>
      <c r="E1136" s="526"/>
      <c r="F1136" s="526"/>
      <c r="G1136" s="363" t="s">
        <v>14781</v>
      </c>
      <c r="H1136" s="527">
        <v>18.73</v>
      </c>
      <c r="I1136" s="528"/>
    </row>
    <row r="1137" spans="1:9" ht="36.6" customHeight="1" x14ac:dyDescent="0.25">
      <c r="A1137" s="525" t="s">
        <v>15026</v>
      </c>
      <c r="B1137" s="525"/>
      <c r="C1137" s="526" t="s">
        <v>15027</v>
      </c>
      <c r="D1137" s="526"/>
      <c r="E1137" s="526"/>
      <c r="F1137" s="526"/>
      <c r="G1137" s="363" t="s">
        <v>14781</v>
      </c>
      <c r="H1137" s="527">
        <v>22.24</v>
      </c>
      <c r="I1137" s="528"/>
    </row>
    <row r="1138" spans="1:9" ht="12.2" customHeight="1" x14ac:dyDescent="0.25">
      <c r="A1138" s="550">
        <v>8876</v>
      </c>
      <c r="B1138" s="534"/>
      <c r="C1138" s="535" t="s">
        <v>3373</v>
      </c>
      <c r="D1138" s="535"/>
      <c r="E1138" s="535"/>
      <c r="F1138" s="535"/>
      <c r="G1138" s="362"/>
      <c r="H1138" s="536"/>
      <c r="I1138" s="536"/>
    </row>
    <row r="1139" spans="1:9" ht="24.4" customHeight="1" x14ac:dyDescent="0.25">
      <c r="A1139" s="525" t="s">
        <v>3374</v>
      </c>
      <c r="B1139" s="525"/>
      <c r="C1139" s="526" t="s">
        <v>15028</v>
      </c>
      <c r="D1139" s="526"/>
      <c r="E1139" s="526"/>
      <c r="F1139" s="526"/>
      <c r="G1139" s="363" t="s">
        <v>14781</v>
      </c>
      <c r="H1139" s="527">
        <v>22.33</v>
      </c>
      <c r="I1139" s="528"/>
    </row>
    <row r="1140" spans="1:9" ht="24.4" customHeight="1" x14ac:dyDescent="0.25">
      <c r="A1140" s="525" t="s">
        <v>3375</v>
      </c>
      <c r="B1140" s="525"/>
      <c r="C1140" s="526" t="s">
        <v>15029</v>
      </c>
      <c r="D1140" s="526"/>
      <c r="E1140" s="526"/>
      <c r="F1140" s="526"/>
      <c r="G1140" s="363" t="s">
        <v>14794</v>
      </c>
      <c r="H1140" s="532">
        <v>6.49</v>
      </c>
      <c r="I1140" s="528"/>
    </row>
    <row r="1141" spans="1:9" ht="12.2" customHeight="1" x14ac:dyDescent="0.25">
      <c r="A1141" s="550">
        <v>8877</v>
      </c>
      <c r="B1141" s="534"/>
      <c r="C1141" s="535" t="s">
        <v>3376</v>
      </c>
      <c r="D1141" s="535"/>
      <c r="E1141" s="535"/>
      <c r="F1141" s="535"/>
      <c r="G1141" s="362"/>
      <c r="H1141" s="536"/>
      <c r="I1141" s="536"/>
    </row>
    <row r="1142" spans="1:9" ht="36.6" customHeight="1" x14ac:dyDescent="0.25">
      <c r="A1142" s="525" t="s">
        <v>3377</v>
      </c>
      <c r="B1142" s="525"/>
      <c r="C1142" s="526" t="s">
        <v>3378</v>
      </c>
      <c r="D1142" s="526"/>
      <c r="E1142" s="526"/>
      <c r="F1142" s="526"/>
      <c r="G1142" s="363" t="s">
        <v>14781</v>
      </c>
      <c r="H1142" s="527">
        <v>21.75</v>
      </c>
      <c r="I1142" s="528"/>
    </row>
    <row r="1143" spans="1:9" ht="36.6" customHeight="1" x14ac:dyDescent="0.25">
      <c r="A1143" s="525" t="s">
        <v>3379</v>
      </c>
      <c r="B1143" s="525"/>
      <c r="C1143" s="526" t="s">
        <v>3380</v>
      </c>
      <c r="D1143" s="526"/>
      <c r="E1143" s="526"/>
      <c r="F1143" s="526"/>
      <c r="G1143" s="363" t="s">
        <v>14781</v>
      </c>
      <c r="H1143" s="527">
        <v>28.18</v>
      </c>
      <c r="I1143" s="528"/>
    </row>
    <row r="1144" spans="1:9" ht="12.2" customHeight="1" x14ac:dyDescent="0.25">
      <c r="A1144" s="550">
        <v>8878</v>
      </c>
      <c r="B1144" s="534"/>
      <c r="C1144" s="535" t="s">
        <v>3381</v>
      </c>
      <c r="D1144" s="535"/>
      <c r="E1144" s="535"/>
      <c r="F1144" s="535"/>
      <c r="G1144" s="362"/>
      <c r="H1144" s="536"/>
      <c r="I1144" s="536"/>
    </row>
    <row r="1145" spans="1:9" ht="24.4" customHeight="1" x14ac:dyDescent="0.25">
      <c r="A1145" s="525" t="s">
        <v>3382</v>
      </c>
      <c r="B1145" s="525"/>
      <c r="C1145" s="526" t="s">
        <v>3383</v>
      </c>
      <c r="D1145" s="526"/>
      <c r="E1145" s="526"/>
      <c r="F1145" s="526"/>
      <c r="G1145" s="363" t="s">
        <v>14781</v>
      </c>
      <c r="H1145" s="527">
        <v>31.98</v>
      </c>
      <c r="I1145" s="528"/>
    </row>
    <row r="1146" spans="1:9" ht="24.4" customHeight="1" x14ac:dyDescent="0.25">
      <c r="A1146" s="525" t="s">
        <v>3384</v>
      </c>
      <c r="B1146" s="525"/>
      <c r="C1146" s="526" t="s">
        <v>3385</v>
      </c>
      <c r="D1146" s="526"/>
      <c r="E1146" s="526"/>
      <c r="F1146" s="526"/>
      <c r="G1146" s="363" t="s">
        <v>14794</v>
      </c>
      <c r="H1146" s="527">
        <v>20.8</v>
      </c>
      <c r="I1146" s="528"/>
    </row>
    <row r="1147" spans="1:9" ht="36.6" customHeight="1" x14ac:dyDescent="0.25">
      <c r="A1147" s="525" t="s">
        <v>3386</v>
      </c>
      <c r="B1147" s="525"/>
      <c r="C1147" s="526" t="s">
        <v>3387</v>
      </c>
      <c r="D1147" s="526"/>
      <c r="E1147" s="526"/>
      <c r="F1147" s="526"/>
      <c r="G1147" s="363" t="s">
        <v>14781</v>
      </c>
      <c r="H1147" s="527">
        <v>31.98</v>
      </c>
      <c r="I1147" s="528"/>
    </row>
    <row r="1148" spans="1:9" ht="12.2" customHeight="1" x14ac:dyDescent="0.25">
      <c r="A1148" s="550">
        <v>8879</v>
      </c>
      <c r="B1148" s="534"/>
      <c r="C1148" s="535" t="s">
        <v>3388</v>
      </c>
      <c r="D1148" s="535"/>
      <c r="E1148" s="535"/>
      <c r="F1148" s="535"/>
      <c r="G1148" s="362"/>
      <c r="H1148" s="536"/>
      <c r="I1148" s="536"/>
    </row>
    <row r="1149" spans="1:9" ht="24.4" customHeight="1" x14ac:dyDescent="0.25">
      <c r="A1149" s="525" t="s">
        <v>3389</v>
      </c>
      <c r="B1149" s="525"/>
      <c r="C1149" s="526" t="s">
        <v>3390</v>
      </c>
      <c r="D1149" s="526"/>
      <c r="E1149" s="526"/>
      <c r="F1149" s="526"/>
      <c r="G1149" s="363" t="s">
        <v>14781</v>
      </c>
      <c r="H1149" s="527">
        <v>27.12</v>
      </c>
      <c r="I1149" s="528"/>
    </row>
    <row r="1150" spans="1:9" ht="24.4" customHeight="1" x14ac:dyDescent="0.25">
      <c r="A1150" s="525" t="s">
        <v>3391</v>
      </c>
      <c r="B1150" s="525"/>
      <c r="C1150" s="526" t="s">
        <v>3392</v>
      </c>
      <c r="D1150" s="526"/>
      <c r="E1150" s="526"/>
      <c r="F1150" s="526"/>
      <c r="G1150" s="363" t="s">
        <v>14781</v>
      </c>
      <c r="H1150" s="527">
        <v>39.92</v>
      </c>
      <c r="I1150" s="528"/>
    </row>
    <row r="1151" spans="1:9" ht="24.4" customHeight="1" x14ac:dyDescent="0.25">
      <c r="A1151" s="525" t="s">
        <v>3393</v>
      </c>
      <c r="B1151" s="525"/>
      <c r="C1151" s="526" t="s">
        <v>3394</v>
      </c>
      <c r="D1151" s="526"/>
      <c r="E1151" s="526"/>
      <c r="F1151" s="526"/>
      <c r="G1151" s="363" t="s">
        <v>14781</v>
      </c>
      <c r="H1151" s="527">
        <v>37.96</v>
      </c>
      <c r="I1151" s="528"/>
    </row>
    <row r="1152" spans="1:9" ht="12.2" customHeight="1" x14ac:dyDescent="0.25">
      <c r="A1152" s="550">
        <v>8880</v>
      </c>
      <c r="B1152" s="534"/>
      <c r="C1152" s="535" t="s">
        <v>3396</v>
      </c>
      <c r="D1152" s="535"/>
      <c r="E1152" s="535"/>
      <c r="F1152" s="535"/>
      <c r="G1152" s="362"/>
      <c r="H1152" s="536"/>
      <c r="I1152" s="536"/>
    </row>
    <row r="1153" spans="1:9" ht="36.6" customHeight="1" x14ac:dyDescent="0.25">
      <c r="A1153" s="525" t="s">
        <v>3397</v>
      </c>
      <c r="B1153" s="525"/>
      <c r="C1153" s="526" t="s">
        <v>3398</v>
      </c>
      <c r="D1153" s="526"/>
      <c r="E1153" s="526"/>
      <c r="F1153" s="526"/>
      <c r="G1153" s="363" t="s">
        <v>14781</v>
      </c>
      <c r="H1153" s="527">
        <v>25.91</v>
      </c>
      <c r="I1153" s="528"/>
    </row>
    <row r="1154" spans="1:9" ht="24.4" customHeight="1" x14ac:dyDescent="0.25">
      <c r="A1154" s="525" t="s">
        <v>3399</v>
      </c>
      <c r="B1154" s="525"/>
      <c r="C1154" s="526" t="s">
        <v>3400</v>
      </c>
      <c r="D1154" s="526"/>
      <c r="E1154" s="526"/>
      <c r="F1154" s="526"/>
      <c r="G1154" s="363" t="s">
        <v>14781</v>
      </c>
      <c r="H1154" s="527">
        <v>45.2</v>
      </c>
      <c r="I1154" s="528"/>
    </row>
    <row r="1155" spans="1:9" ht="36.6" customHeight="1" x14ac:dyDescent="0.25">
      <c r="A1155" s="525" t="s">
        <v>3401</v>
      </c>
      <c r="B1155" s="525"/>
      <c r="C1155" s="526" t="s">
        <v>3402</v>
      </c>
      <c r="D1155" s="526"/>
      <c r="E1155" s="526"/>
      <c r="F1155" s="526"/>
      <c r="G1155" s="363" t="s">
        <v>14781</v>
      </c>
      <c r="H1155" s="527">
        <v>88.57</v>
      </c>
      <c r="I1155" s="528"/>
    </row>
    <row r="1156" spans="1:9" ht="36.6" customHeight="1" x14ac:dyDescent="0.25">
      <c r="A1156" s="525" t="s">
        <v>3403</v>
      </c>
      <c r="B1156" s="525"/>
      <c r="C1156" s="526" t="s">
        <v>3404</v>
      </c>
      <c r="D1156" s="526"/>
      <c r="E1156" s="526"/>
      <c r="F1156" s="526"/>
      <c r="G1156" s="363" t="s">
        <v>14781</v>
      </c>
      <c r="H1156" s="527">
        <v>12.23</v>
      </c>
      <c r="I1156" s="528"/>
    </row>
    <row r="1157" spans="1:9" ht="24.4" customHeight="1" x14ac:dyDescent="0.25">
      <c r="A1157" s="525" t="s">
        <v>3405</v>
      </c>
      <c r="B1157" s="525"/>
      <c r="C1157" s="526" t="s">
        <v>3406</v>
      </c>
      <c r="D1157" s="526"/>
      <c r="E1157" s="526"/>
      <c r="F1157" s="526"/>
      <c r="G1157" s="363" t="s">
        <v>14781</v>
      </c>
      <c r="H1157" s="527">
        <v>19.29</v>
      </c>
      <c r="I1157" s="528"/>
    </row>
    <row r="1158" spans="1:9" ht="12.2" customHeight="1" x14ac:dyDescent="0.25">
      <c r="A1158" s="550">
        <v>8881</v>
      </c>
      <c r="B1158" s="534"/>
      <c r="C1158" s="535" t="s">
        <v>3407</v>
      </c>
      <c r="D1158" s="535"/>
      <c r="E1158" s="535"/>
      <c r="F1158" s="535"/>
      <c r="G1158" s="362"/>
      <c r="H1158" s="536"/>
      <c r="I1158" s="536"/>
    </row>
    <row r="1159" spans="1:9" ht="24.4" customHeight="1" x14ac:dyDescent="0.25">
      <c r="A1159" s="525" t="s">
        <v>3408</v>
      </c>
      <c r="B1159" s="525"/>
      <c r="C1159" s="526" t="s">
        <v>3409</v>
      </c>
      <c r="D1159" s="526"/>
      <c r="E1159" s="526"/>
      <c r="F1159" s="526"/>
      <c r="G1159" s="363" t="s">
        <v>14781</v>
      </c>
      <c r="H1159" s="527">
        <v>18.649999999999999</v>
      </c>
      <c r="I1159" s="528"/>
    </row>
    <row r="1160" spans="1:9" ht="24.4" customHeight="1" x14ac:dyDescent="0.25">
      <c r="A1160" s="525" t="s">
        <v>3410</v>
      </c>
      <c r="B1160" s="525"/>
      <c r="C1160" s="526" t="s">
        <v>3411</v>
      </c>
      <c r="D1160" s="526"/>
      <c r="E1160" s="526"/>
      <c r="F1160" s="526"/>
      <c r="G1160" s="363" t="s">
        <v>14781</v>
      </c>
      <c r="H1160" s="527">
        <v>31.67</v>
      </c>
      <c r="I1160" s="528"/>
    </row>
    <row r="1161" spans="1:9" ht="36.6" customHeight="1" x14ac:dyDescent="0.25">
      <c r="A1161" s="525" t="s">
        <v>3412</v>
      </c>
      <c r="B1161" s="525"/>
      <c r="C1161" s="526" t="s">
        <v>3413</v>
      </c>
      <c r="D1161" s="526"/>
      <c r="E1161" s="526"/>
      <c r="F1161" s="526"/>
      <c r="G1161" s="363" t="s">
        <v>14781</v>
      </c>
      <c r="H1161" s="527">
        <v>18.260000000000002</v>
      </c>
      <c r="I1161" s="528"/>
    </row>
    <row r="1162" spans="1:9" ht="12.2" customHeight="1" x14ac:dyDescent="0.25">
      <c r="A1162" s="550">
        <v>8882</v>
      </c>
      <c r="B1162" s="534"/>
      <c r="C1162" s="535" t="s">
        <v>3418</v>
      </c>
      <c r="D1162" s="535"/>
      <c r="E1162" s="535"/>
      <c r="F1162" s="535"/>
      <c r="G1162" s="362"/>
      <c r="H1162" s="536"/>
      <c r="I1162" s="536"/>
    </row>
    <row r="1163" spans="1:9" ht="24.4" customHeight="1" x14ac:dyDescent="0.25">
      <c r="A1163" s="525" t="s">
        <v>3419</v>
      </c>
      <c r="B1163" s="525"/>
      <c r="C1163" s="526" t="s">
        <v>3420</v>
      </c>
      <c r="D1163" s="526"/>
      <c r="E1163" s="526"/>
      <c r="F1163" s="526"/>
      <c r="G1163" s="363" t="s">
        <v>14781</v>
      </c>
      <c r="H1163" s="527">
        <v>23.54</v>
      </c>
      <c r="I1163" s="528"/>
    </row>
    <row r="1164" spans="1:9" ht="24.4" customHeight="1" x14ac:dyDescent="0.25">
      <c r="A1164" s="525" t="s">
        <v>3421</v>
      </c>
      <c r="B1164" s="525"/>
      <c r="C1164" s="526" t="s">
        <v>3422</v>
      </c>
      <c r="D1164" s="526"/>
      <c r="E1164" s="526"/>
      <c r="F1164" s="526"/>
      <c r="G1164" s="363" t="s">
        <v>14781</v>
      </c>
      <c r="H1164" s="527">
        <v>26.6</v>
      </c>
      <c r="I1164" s="528"/>
    </row>
    <row r="1165" spans="1:9" ht="24.4" customHeight="1" x14ac:dyDescent="0.25">
      <c r="A1165" s="525" t="s">
        <v>3423</v>
      </c>
      <c r="B1165" s="525"/>
      <c r="C1165" s="526" t="s">
        <v>3424</v>
      </c>
      <c r="D1165" s="526"/>
      <c r="E1165" s="526"/>
      <c r="F1165" s="526"/>
      <c r="G1165" s="363" t="s">
        <v>14781</v>
      </c>
      <c r="H1165" s="527">
        <v>17.53</v>
      </c>
      <c r="I1165" s="528"/>
    </row>
    <row r="1166" spans="1:9" ht="24.4" customHeight="1" x14ac:dyDescent="0.25">
      <c r="A1166" s="525" t="s">
        <v>3425</v>
      </c>
      <c r="B1166" s="525"/>
      <c r="C1166" s="526" t="s">
        <v>3426</v>
      </c>
      <c r="D1166" s="526"/>
      <c r="E1166" s="526"/>
      <c r="F1166" s="526"/>
      <c r="G1166" s="363" t="s">
        <v>14781</v>
      </c>
      <c r="H1166" s="527">
        <v>21.11</v>
      </c>
      <c r="I1166" s="528"/>
    </row>
    <row r="1167" spans="1:9" ht="12.2" customHeight="1" x14ac:dyDescent="0.25">
      <c r="A1167" s="550">
        <v>8883</v>
      </c>
      <c r="B1167" s="534"/>
      <c r="C1167" s="535" t="s">
        <v>3427</v>
      </c>
      <c r="D1167" s="535"/>
      <c r="E1167" s="535"/>
      <c r="F1167" s="535"/>
      <c r="G1167" s="362"/>
      <c r="H1167" s="536"/>
      <c r="I1167" s="536"/>
    </row>
    <row r="1168" spans="1:9" ht="24.4" customHeight="1" x14ac:dyDescent="0.25">
      <c r="A1168" s="525" t="s">
        <v>3428</v>
      </c>
      <c r="B1168" s="525"/>
      <c r="C1168" s="526" t="s">
        <v>3429</v>
      </c>
      <c r="D1168" s="526"/>
      <c r="E1168" s="526"/>
      <c r="F1168" s="526"/>
      <c r="G1168" s="363" t="s">
        <v>14781</v>
      </c>
      <c r="H1168" s="527">
        <v>11.21</v>
      </c>
      <c r="I1168" s="528"/>
    </row>
    <row r="1169" spans="1:9" ht="24.4" customHeight="1" x14ac:dyDescent="0.25">
      <c r="A1169" s="525" t="s">
        <v>3430</v>
      </c>
      <c r="B1169" s="525"/>
      <c r="C1169" s="526" t="s">
        <v>3431</v>
      </c>
      <c r="D1169" s="526"/>
      <c r="E1169" s="526"/>
      <c r="F1169" s="526"/>
      <c r="G1169" s="363" t="s">
        <v>14781</v>
      </c>
      <c r="H1169" s="527">
        <v>28.99</v>
      </c>
      <c r="I1169" s="528"/>
    </row>
    <row r="1170" spans="1:9" ht="24.4" customHeight="1" x14ac:dyDescent="0.25">
      <c r="A1170" s="525" t="s">
        <v>3432</v>
      </c>
      <c r="B1170" s="525"/>
      <c r="C1170" s="526" t="s">
        <v>3433</v>
      </c>
      <c r="D1170" s="526"/>
      <c r="E1170" s="526"/>
      <c r="F1170" s="526"/>
      <c r="G1170" s="363" t="s">
        <v>14781</v>
      </c>
      <c r="H1170" s="527">
        <v>19.05</v>
      </c>
      <c r="I1170" s="528"/>
    </row>
    <row r="1171" spans="1:9" ht="24.4" customHeight="1" x14ac:dyDescent="0.25">
      <c r="A1171" s="525" t="s">
        <v>3434</v>
      </c>
      <c r="B1171" s="525"/>
      <c r="C1171" s="526" t="s">
        <v>3435</v>
      </c>
      <c r="D1171" s="526"/>
      <c r="E1171" s="526"/>
      <c r="F1171" s="526"/>
      <c r="G1171" s="363" t="s">
        <v>14781</v>
      </c>
      <c r="H1171" s="527">
        <v>33.04</v>
      </c>
      <c r="I1171" s="528"/>
    </row>
    <row r="1172" spans="1:9" ht="12.2" customHeight="1" x14ac:dyDescent="0.25">
      <c r="A1172" s="550">
        <v>8884</v>
      </c>
      <c r="B1172" s="534"/>
      <c r="C1172" s="535" t="s">
        <v>3436</v>
      </c>
      <c r="D1172" s="535"/>
      <c r="E1172" s="535"/>
      <c r="F1172" s="535"/>
      <c r="G1172" s="362"/>
      <c r="H1172" s="536"/>
      <c r="I1172" s="536"/>
    </row>
    <row r="1173" spans="1:9" ht="36.6" customHeight="1" x14ac:dyDescent="0.25">
      <c r="A1173" s="525" t="s">
        <v>3437</v>
      </c>
      <c r="B1173" s="525"/>
      <c r="C1173" s="526" t="s">
        <v>3438</v>
      </c>
      <c r="D1173" s="526"/>
      <c r="E1173" s="526"/>
      <c r="F1173" s="526"/>
      <c r="G1173" s="363" t="s">
        <v>14794</v>
      </c>
      <c r="H1173" s="532">
        <v>9.82</v>
      </c>
      <c r="I1173" s="528"/>
    </row>
    <row r="1174" spans="1:9" ht="24.4" customHeight="1" x14ac:dyDescent="0.25">
      <c r="A1174" s="525" t="s">
        <v>3439</v>
      </c>
      <c r="B1174" s="525"/>
      <c r="C1174" s="526" t="s">
        <v>3440</v>
      </c>
      <c r="D1174" s="526"/>
      <c r="E1174" s="526"/>
      <c r="F1174" s="526"/>
      <c r="G1174" s="363" t="s">
        <v>14781</v>
      </c>
      <c r="H1174" s="527">
        <v>41.56</v>
      </c>
      <c r="I1174" s="528"/>
    </row>
    <row r="1175" spans="1:9" ht="24.4" customHeight="1" x14ac:dyDescent="0.25">
      <c r="A1175" s="525" t="s">
        <v>3441</v>
      </c>
      <c r="B1175" s="525"/>
      <c r="C1175" s="526" t="s">
        <v>3442</v>
      </c>
      <c r="D1175" s="526"/>
      <c r="E1175" s="526"/>
      <c r="F1175" s="526"/>
      <c r="G1175" s="363" t="s">
        <v>14781</v>
      </c>
      <c r="H1175" s="527">
        <v>62.53</v>
      </c>
      <c r="I1175" s="528"/>
    </row>
    <row r="1176" spans="1:9" ht="12.2" customHeight="1" x14ac:dyDescent="0.25">
      <c r="A1176" s="550">
        <v>8885</v>
      </c>
      <c r="B1176" s="534"/>
      <c r="C1176" s="535" t="s">
        <v>3443</v>
      </c>
      <c r="D1176" s="535"/>
      <c r="E1176" s="535"/>
      <c r="F1176" s="535"/>
      <c r="G1176" s="362"/>
      <c r="H1176" s="536"/>
      <c r="I1176" s="536"/>
    </row>
    <row r="1177" spans="1:9" ht="24.4" customHeight="1" x14ac:dyDescent="0.25">
      <c r="A1177" s="525" t="s">
        <v>3444</v>
      </c>
      <c r="B1177" s="525"/>
      <c r="C1177" s="526" t="s">
        <v>3445</v>
      </c>
      <c r="D1177" s="526"/>
      <c r="E1177" s="526"/>
      <c r="F1177" s="526"/>
      <c r="G1177" s="363" t="s">
        <v>14794</v>
      </c>
      <c r="H1177" s="532">
        <v>3.25</v>
      </c>
      <c r="I1177" s="528"/>
    </row>
    <row r="1178" spans="1:9" ht="24.4" customHeight="1" x14ac:dyDescent="0.25">
      <c r="A1178" s="525" t="s">
        <v>3446</v>
      </c>
      <c r="B1178" s="525"/>
      <c r="C1178" s="526" t="s">
        <v>3447</v>
      </c>
      <c r="D1178" s="526"/>
      <c r="E1178" s="526"/>
      <c r="F1178" s="526"/>
      <c r="G1178" s="363" t="s">
        <v>14794</v>
      </c>
      <c r="H1178" s="532">
        <v>4.46</v>
      </c>
      <c r="I1178" s="528"/>
    </row>
    <row r="1179" spans="1:9" ht="24.4" customHeight="1" x14ac:dyDescent="0.25">
      <c r="A1179" s="525" t="s">
        <v>3448</v>
      </c>
      <c r="B1179" s="525"/>
      <c r="C1179" s="526" t="s">
        <v>3449</v>
      </c>
      <c r="D1179" s="526"/>
      <c r="E1179" s="526"/>
      <c r="F1179" s="526"/>
      <c r="G1179" s="363" t="s">
        <v>14781</v>
      </c>
      <c r="H1179" s="527">
        <v>10.67</v>
      </c>
      <c r="I1179" s="528"/>
    </row>
    <row r="1180" spans="1:9" ht="24.4" customHeight="1" x14ac:dyDescent="0.25">
      <c r="A1180" s="525" t="s">
        <v>3450</v>
      </c>
      <c r="B1180" s="525"/>
      <c r="C1180" s="526" t="s">
        <v>3451</v>
      </c>
      <c r="D1180" s="526"/>
      <c r="E1180" s="526"/>
      <c r="F1180" s="526"/>
      <c r="G1180" s="363" t="s">
        <v>14781</v>
      </c>
      <c r="H1180" s="527">
        <v>10.67</v>
      </c>
      <c r="I1180" s="528"/>
    </row>
    <row r="1181" spans="1:9" ht="24.4" customHeight="1" x14ac:dyDescent="0.25">
      <c r="A1181" s="525" t="s">
        <v>3452</v>
      </c>
      <c r="B1181" s="525"/>
      <c r="C1181" s="526" t="s">
        <v>3453</v>
      </c>
      <c r="D1181" s="526"/>
      <c r="E1181" s="526"/>
      <c r="F1181" s="526"/>
      <c r="G1181" s="363" t="s">
        <v>14781</v>
      </c>
      <c r="H1181" s="527">
        <v>21.69</v>
      </c>
      <c r="I1181" s="528"/>
    </row>
    <row r="1182" spans="1:9" ht="36.6" customHeight="1" x14ac:dyDescent="0.25">
      <c r="A1182" s="525" t="s">
        <v>3454</v>
      </c>
      <c r="B1182" s="525"/>
      <c r="C1182" s="526" t="s">
        <v>3455</v>
      </c>
      <c r="D1182" s="526"/>
      <c r="E1182" s="526"/>
      <c r="F1182" s="526"/>
      <c r="G1182" s="363" t="s">
        <v>14794</v>
      </c>
      <c r="H1182" s="532">
        <v>9.82</v>
      </c>
      <c r="I1182" s="528"/>
    </row>
    <row r="1183" spans="1:9" ht="36.6" customHeight="1" x14ac:dyDescent="0.25">
      <c r="A1183" s="525" t="s">
        <v>3456</v>
      </c>
      <c r="B1183" s="525"/>
      <c r="C1183" s="526" t="s">
        <v>3457</v>
      </c>
      <c r="D1183" s="526"/>
      <c r="E1183" s="526"/>
      <c r="F1183" s="526"/>
      <c r="G1183" s="363" t="s">
        <v>14781</v>
      </c>
      <c r="H1183" s="532">
        <v>9.9499999999999993</v>
      </c>
      <c r="I1183" s="528"/>
    </row>
    <row r="1184" spans="1:9" ht="24.4" customHeight="1" x14ac:dyDescent="0.25">
      <c r="A1184" s="525" t="s">
        <v>3458</v>
      </c>
      <c r="B1184" s="525"/>
      <c r="C1184" s="526" t="s">
        <v>3459</v>
      </c>
      <c r="D1184" s="526"/>
      <c r="E1184" s="526"/>
      <c r="F1184" s="526"/>
      <c r="G1184" s="363" t="s">
        <v>14794</v>
      </c>
      <c r="H1184" s="527">
        <v>18.77</v>
      </c>
      <c r="I1184" s="528"/>
    </row>
    <row r="1185" spans="1:9" ht="36.6" customHeight="1" x14ac:dyDescent="0.25">
      <c r="A1185" s="525" t="s">
        <v>3460</v>
      </c>
      <c r="B1185" s="525"/>
      <c r="C1185" s="526" t="s">
        <v>3461</v>
      </c>
      <c r="D1185" s="526"/>
      <c r="E1185" s="526"/>
      <c r="F1185" s="526"/>
      <c r="G1185" s="363" t="s">
        <v>355</v>
      </c>
      <c r="H1185" s="531">
        <v>248.64</v>
      </c>
      <c r="I1185" s="528"/>
    </row>
    <row r="1186" spans="1:9" ht="12.2" customHeight="1" x14ac:dyDescent="0.25">
      <c r="A1186" s="550">
        <v>8679</v>
      </c>
      <c r="B1186" s="534"/>
      <c r="C1186" s="535" t="s">
        <v>15030</v>
      </c>
      <c r="D1186" s="535"/>
      <c r="E1186" s="535"/>
      <c r="F1186" s="535"/>
      <c r="G1186" s="362"/>
      <c r="H1186" s="536"/>
      <c r="I1186" s="536"/>
    </row>
    <row r="1187" spans="1:9" ht="12.2" customHeight="1" x14ac:dyDescent="0.25">
      <c r="A1187" s="550">
        <v>8886</v>
      </c>
      <c r="B1187" s="534"/>
      <c r="C1187" s="535" t="s">
        <v>3462</v>
      </c>
      <c r="D1187" s="535"/>
      <c r="E1187" s="535"/>
      <c r="F1187" s="535"/>
      <c r="G1187" s="362"/>
      <c r="H1187" s="536"/>
      <c r="I1187" s="536"/>
    </row>
    <row r="1188" spans="1:9" ht="60.95" customHeight="1" x14ac:dyDescent="0.25">
      <c r="A1188" s="525" t="s">
        <v>3463</v>
      </c>
      <c r="B1188" s="525"/>
      <c r="C1188" s="526" t="s">
        <v>3464</v>
      </c>
      <c r="D1188" s="526"/>
      <c r="E1188" s="526"/>
      <c r="F1188" s="526"/>
      <c r="G1188" s="363" t="s">
        <v>14784</v>
      </c>
      <c r="H1188" s="531">
        <v>376.01</v>
      </c>
      <c r="I1188" s="528"/>
    </row>
    <row r="1189" spans="1:9" ht="60.95" customHeight="1" x14ac:dyDescent="0.25">
      <c r="A1189" s="525" t="s">
        <v>3465</v>
      </c>
      <c r="B1189" s="525"/>
      <c r="C1189" s="526" t="s">
        <v>3466</v>
      </c>
      <c r="D1189" s="526"/>
      <c r="E1189" s="526"/>
      <c r="F1189" s="526"/>
      <c r="G1189" s="363" t="s">
        <v>14784</v>
      </c>
      <c r="H1189" s="531">
        <v>393.4</v>
      </c>
      <c r="I1189" s="528"/>
    </row>
    <row r="1190" spans="1:9" ht="60.95" customHeight="1" x14ac:dyDescent="0.25">
      <c r="A1190" s="525" t="s">
        <v>3467</v>
      </c>
      <c r="B1190" s="525"/>
      <c r="C1190" s="526" t="s">
        <v>3468</v>
      </c>
      <c r="D1190" s="526"/>
      <c r="E1190" s="526"/>
      <c r="F1190" s="526"/>
      <c r="G1190" s="363" t="s">
        <v>14784</v>
      </c>
      <c r="H1190" s="531">
        <v>708.92</v>
      </c>
      <c r="I1190" s="528"/>
    </row>
    <row r="1191" spans="1:9" ht="12.2" customHeight="1" x14ac:dyDescent="0.25">
      <c r="A1191" s="550">
        <v>8887</v>
      </c>
      <c r="B1191" s="534"/>
      <c r="C1191" s="535" t="s">
        <v>3470</v>
      </c>
      <c r="D1191" s="535"/>
      <c r="E1191" s="535"/>
      <c r="F1191" s="535"/>
      <c r="G1191" s="362"/>
      <c r="H1191" s="536"/>
      <c r="I1191" s="536"/>
    </row>
    <row r="1192" spans="1:9" ht="48.75" customHeight="1" x14ac:dyDescent="0.25">
      <c r="A1192" s="525" t="s">
        <v>465</v>
      </c>
      <c r="B1192" s="525"/>
      <c r="C1192" s="526" t="s">
        <v>3471</v>
      </c>
      <c r="D1192" s="526"/>
      <c r="E1192" s="526"/>
      <c r="F1192" s="526"/>
      <c r="G1192" s="363" t="s">
        <v>14784</v>
      </c>
      <c r="H1192" s="531">
        <v>301.88</v>
      </c>
      <c r="I1192" s="528"/>
    </row>
    <row r="1193" spans="1:9" ht="48.75" customHeight="1" x14ac:dyDescent="0.25">
      <c r="A1193" s="525" t="s">
        <v>3472</v>
      </c>
      <c r="B1193" s="525"/>
      <c r="C1193" s="526" t="s">
        <v>3473</v>
      </c>
      <c r="D1193" s="526"/>
      <c r="E1193" s="526"/>
      <c r="F1193" s="526"/>
      <c r="G1193" s="363" t="s">
        <v>14784</v>
      </c>
      <c r="H1193" s="531">
        <v>377.95</v>
      </c>
      <c r="I1193" s="528"/>
    </row>
    <row r="1194" spans="1:9" ht="73.150000000000006" customHeight="1" x14ac:dyDescent="0.25">
      <c r="A1194" s="525" t="s">
        <v>467</v>
      </c>
      <c r="B1194" s="525"/>
      <c r="C1194" s="526" t="s">
        <v>3474</v>
      </c>
      <c r="D1194" s="526"/>
      <c r="E1194" s="526"/>
      <c r="F1194" s="526"/>
      <c r="G1194" s="363" t="s">
        <v>14784</v>
      </c>
      <c r="H1194" s="531">
        <v>407.35</v>
      </c>
      <c r="I1194" s="528"/>
    </row>
    <row r="1195" spans="1:9" ht="73.150000000000006" customHeight="1" x14ac:dyDescent="0.25">
      <c r="A1195" s="525" t="s">
        <v>3475</v>
      </c>
      <c r="B1195" s="525"/>
      <c r="C1195" s="526" t="s">
        <v>3476</v>
      </c>
      <c r="D1195" s="526"/>
      <c r="E1195" s="526"/>
      <c r="F1195" s="526"/>
      <c r="G1195" s="363" t="s">
        <v>355</v>
      </c>
      <c r="H1195" s="531">
        <v>452.98</v>
      </c>
      <c r="I1195" s="528"/>
    </row>
    <row r="1196" spans="1:9" ht="73.150000000000006" customHeight="1" x14ac:dyDescent="0.25">
      <c r="A1196" s="525" t="s">
        <v>3477</v>
      </c>
      <c r="B1196" s="525"/>
      <c r="C1196" s="526" t="s">
        <v>3478</v>
      </c>
      <c r="D1196" s="526"/>
      <c r="E1196" s="526"/>
      <c r="F1196" s="526"/>
      <c r="G1196" s="363" t="s">
        <v>355</v>
      </c>
      <c r="H1196" s="531">
        <v>349.51</v>
      </c>
      <c r="I1196" s="528"/>
    </row>
    <row r="1197" spans="1:9" ht="73.150000000000006" customHeight="1" x14ac:dyDescent="0.25">
      <c r="A1197" s="525" t="s">
        <v>3479</v>
      </c>
      <c r="B1197" s="525"/>
      <c r="C1197" s="526" t="s">
        <v>3480</v>
      </c>
      <c r="D1197" s="526"/>
      <c r="E1197" s="526"/>
      <c r="F1197" s="526"/>
      <c r="G1197" s="363" t="s">
        <v>355</v>
      </c>
      <c r="H1197" s="531">
        <v>348.26</v>
      </c>
      <c r="I1197" s="528"/>
    </row>
    <row r="1198" spans="1:9" ht="12.2" customHeight="1" x14ac:dyDescent="0.25">
      <c r="A1198" s="550">
        <v>8888</v>
      </c>
      <c r="B1198" s="534"/>
      <c r="C1198" s="535" t="s">
        <v>3481</v>
      </c>
      <c r="D1198" s="535"/>
      <c r="E1198" s="535"/>
      <c r="F1198" s="535"/>
      <c r="G1198" s="362"/>
      <c r="H1198" s="536"/>
      <c r="I1198" s="536"/>
    </row>
    <row r="1199" spans="1:9" ht="60.95" customHeight="1" x14ac:dyDescent="0.25">
      <c r="A1199" s="525" t="s">
        <v>3482</v>
      </c>
      <c r="B1199" s="525"/>
      <c r="C1199" s="526" t="s">
        <v>3483</v>
      </c>
      <c r="D1199" s="526"/>
      <c r="E1199" s="526"/>
      <c r="F1199" s="526"/>
      <c r="G1199" s="363" t="s">
        <v>14784</v>
      </c>
      <c r="H1199" s="531">
        <v>648.42999999999995</v>
      </c>
      <c r="I1199" s="528"/>
    </row>
    <row r="1200" spans="1:9" ht="48.75" customHeight="1" x14ac:dyDescent="0.25">
      <c r="A1200" s="525" t="s">
        <v>3484</v>
      </c>
      <c r="B1200" s="525"/>
      <c r="C1200" s="526" t="s">
        <v>3485</v>
      </c>
      <c r="D1200" s="526"/>
      <c r="E1200" s="526"/>
      <c r="F1200" s="526"/>
      <c r="G1200" s="363" t="s">
        <v>355</v>
      </c>
      <c r="H1200" s="531">
        <v>398.36</v>
      </c>
      <c r="I1200" s="528"/>
    </row>
    <row r="1201" spans="1:9" ht="73.150000000000006" customHeight="1" x14ac:dyDescent="0.25">
      <c r="A1201" s="525" t="s">
        <v>469</v>
      </c>
      <c r="B1201" s="525"/>
      <c r="C1201" s="526" t="s">
        <v>3486</v>
      </c>
      <c r="D1201" s="526"/>
      <c r="E1201" s="526"/>
      <c r="F1201" s="526"/>
      <c r="G1201" s="363" t="s">
        <v>355</v>
      </c>
      <c r="H1201" s="531">
        <v>610.23</v>
      </c>
      <c r="I1201" s="528"/>
    </row>
    <row r="1202" spans="1:9" ht="60.95" customHeight="1" x14ac:dyDescent="0.25">
      <c r="A1202" s="525" t="s">
        <v>3487</v>
      </c>
      <c r="B1202" s="525"/>
      <c r="C1202" s="526" t="s">
        <v>3488</v>
      </c>
      <c r="D1202" s="526"/>
      <c r="E1202" s="526"/>
      <c r="F1202" s="526"/>
      <c r="G1202" s="363" t="s">
        <v>355</v>
      </c>
      <c r="H1202" s="531">
        <v>565.42999999999995</v>
      </c>
      <c r="I1202" s="528"/>
    </row>
    <row r="1203" spans="1:9" ht="60.95" customHeight="1" x14ac:dyDescent="0.25">
      <c r="A1203" s="525" t="s">
        <v>3489</v>
      </c>
      <c r="B1203" s="525"/>
      <c r="C1203" s="526" t="s">
        <v>3490</v>
      </c>
      <c r="D1203" s="526"/>
      <c r="E1203" s="526"/>
      <c r="F1203" s="526"/>
      <c r="G1203" s="363" t="s">
        <v>355</v>
      </c>
      <c r="H1203" s="531">
        <v>441.98</v>
      </c>
      <c r="I1203" s="528"/>
    </row>
    <row r="1204" spans="1:9" ht="60.95" customHeight="1" x14ac:dyDescent="0.25">
      <c r="A1204" s="525" t="s">
        <v>3491</v>
      </c>
      <c r="B1204" s="525"/>
      <c r="C1204" s="526" t="s">
        <v>3492</v>
      </c>
      <c r="D1204" s="526"/>
      <c r="E1204" s="526"/>
      <c r="F1204" s="526"/>
      <c r="G1204" s="363" t="s">
        <v>355</v>
      </c>
      <c r="H1204" s="531">
        <v>134</v>
      </c>
      <c r="I1204" s="528"/>
    </row>
    <row r="1205" spans="1:9" ht="60.95" customHeight="1" x14ac:dyDescent="0.25">
      <c r="A1205" s="525" t="s">
        <v>3493</v>
      </c>
      <c r="B1205" s="525"/>
      <c r="C1205" s="526" t="s">
        <v>3494</v>
      </c>
      <c r="D1205" s="526"/>
      <c r="E1205" s="526"/>
      <c r="F1205" s="526"/>
      <c r="G1205" s="363" t="s">
        <v>355</v>
      </c>
      <c r="H1205" s="531">
        <v>161.68</v>
      </c>
      <c r="I1205" s="528"/>
    </row>
    <row r="1206" spans="1:9" ht="12.2" customHeight="1" x14ac:dyDescent="0.25">
      <c r="A1206" s="550">
        <v>8889</v>
      </c>
      <c r="B1206" s="534"/>
      <c r="C1206" s="535" t="s">
        <v>3495</v>
      </c>
      <c r="D1206" s="535"/>
      <c r="E1206" s="535"/>
      <c r="F1206" s="535"/>
      <c r="G1206" s="362"/>
      <c r="H1206" s="536"/>
      <c r="I1206" s="536"/>
    </row>
    <row r="1207" spans="1:9" ht="48.75" customHeight="1" x14ac:dyDescent="0.25">
      <c r="A1207" s="525" t="s">
        <v>3496</v>
      </c>
      <c r="B1207" s="525"/>
      <c r="C1207" s="526" t="s">
        <v>3497</v>
      </c>
      <c r="D1207" s="526"/>
      <c r="E1207" s="526"/>
      <c r="F1207" s="526"/>
      <c r="G1207" s="363" t="s">
        <v>14784</v>
      </c>
      <c r="H1207" s="531">
        <v>289.77999999999997</v>
      </c>
      <c r="I1207" s="528"/>
    </row>
    <row r="1208" spans="1:9" ht="36.6" customHeight="1" x14ac:dyDescent="0.25">
      <c r="A1208" s="525" t="s">
        <v>3498</v>
      </c>
      <c r="B1208" s="525"/>
      <c r="C1208" s="526" t="s">
        <v>3499</v>
      </c>
      <c r="D1208" s="526"/>
      <c r="E1208" s="526"/>
      <c r="F1208" s="526"/>
      <c r="G1208" s="363" t="s">
        <v>14784</v>
      </c>
      <c r="H1208" s="531">
        <v>212.6</v>
      </c>
      <c r="I1208" s="528"/>
    </row>
    <row r="1209" spans="1:9" ht="36.6" customHeight="1" x14ac:dyDescent="0.25">
      <c r="A1209" s="525" t="s">
        <v>3500</v>
      </c>
      <c r="B1209" s="525"/>
      <c r="C1209" s="526" t="s">
        <v>3501</v>
      </c>
      <c r="D1209" s="526"/>
      <c r="E1209" s="526"/>
      <c r="F1209" s="526"/>
      <c r="G1209" s="363" t="s">
        <v>14784</v>
      </c>
      <c r="H1209" s="531">
        <v>100.02</v>
      </c>
      <c r="I1209" s="528"/>
    </row>
    <row r="1210" spans="1:9" ht="36.6" customHeight="1" x14ac:dyDescent="0.25">
      <c r="A1210" s="525" t="s">
        <v>470</v>
      </c>
      <c r="B1210" s="525"/>
      <c r="C1210" s="526" t="s">
        <v>3502</v>
      </c>
      <c r="D1210" s="526"/>
      <c r="E1210" s="526"/>
      <c r="F1210" s="526"/>
      <c r="G1210" s="363" t="s">
        <v>14784</v>
      </c>
      <c r="H1210" s="527">
        <v>43.44</v>
      </c>
      <c r="I1210" s="528"/>
    </row>
    <row r="1211" spans="1:9" ht="48.75" customHeight="1" x14ac:dyDescent="0.25">
      <c r="A1211" s="525" t="s">
        <v>3503</v>
      </c>
      <c r="B1211" s="525"/>
      <c r="C1211" s="526" t="s">
        <v>3504</v>
      </c>
      <c r="D1211" s="526"/>
      <c r="E1211" s="526"/>
      <c r="F1211" s="526"/>
      <c r="G1211" s="363" t="s">
        <v>14784</v>
      </c>
      <c r="H1211" s="531">
        <v>123.98</v>
      </c>
      <c r="I1211" s="528"/>
    </row>
    <row r="1212" spans="1:9" ht="48.75" customHeight="1" x14ac:dyDescent="0.25">
      <c r="A1212" s="525" t="s">
        <v>466</v>
      </c>
      <c r="B1212" s="525"/>
      <c r="C1212" s="526" t="s">
        <v>3505</v>
      </c>
      <c r="D1212" s="526"/>
      <c r="E1212" s="526"/>
      <c r="F1212" s="526"/>
      <c r="G1212" s="363" t="s">
        <v>14784</v>
      </c>
      <c r="H1212" s="531">
        <v>339.92</v>
      </c>
      <c r="I1212" s="528"/>
    </row>
    <row r="1213" spans="1:9" ht="36.6" customHeight="1" x14ac:dyDescent="0.25">
      <c r="A1213" s="525" t="s">
        <v>3506</v>
      </c>
      <c r="B1213" s="525"/>
      <c r="C1213" s="526" t="s">
        <v>3507</v>
      </c>
      <c r="D1213" s="526"/>
      <c r="E1213" s="526"/>
      <c r="F1213" s="526"/>
      <c r="G1213" s="363" t="s">
        <v>14784</v>
      </c>
      <c r="H1213" s="527">
        <v>77.12</v>
      </c>
      <c r="I1213" s="528"/>
    </row>
    <row r="1214" spans="1:9" ht="36.6" customHeight="1" x14ac:dyDescent="0.25">
      <c r="A1214" s="525" t="s">
        <v>3508</v>
      </c>
      <c r="B1214" s="525"/>
      <c r="C1214" s="526" t="s">
        <v>3509</v>
      </c>
      <c r="D1214" s="526"/>
      <c r="E1214" s="526"/>
      <c r="F1214" s="526"/>
      <c r="G1214" s="363" t="s">
        <v>14784</v>
      </c>
      <c r="H1214" s="527">
        <v>78.849999999999994</v>
      </c>
      <c r="I1214" s="528"/>
    </row>
    <row r="1215" spans="1:9" ht="48.75" customHeight="1" x14ac:dyDescent="0.25">
      <c r="A1215" s="525" t="s">
        <v>3510</v>
      </c>
      <c r="B1215" s="525"/>
      <c r="C1215" s="526" t="s">
        <v>3511</v>
      </c>
      <c r="D1215" s="526"/>
      <c r="E1215" s="526"/>
      <c r="F1215" s="526"/>
      <c r="G1215" s="363" t="s">
        <v>14784</v>
      </c>
      <c r="H1215" s="531">
        <v>153.91999999999999</v>
      </c>
      <c r="I1215" s="528"/>
    </row>
    <row r="1216" spans="1:9" ht="36.6" customHeight="1" x14ac:dyDescent="0.25">
      <c r="A1216" s="525" t="s">
        <v>3512</v>
      </c>
      <c r="B1216" s="525"/>
      <c r="C1216" s="526" t="s">
        <v>3513</v>
      </c>
      <c r="D1216" s="526"/>
      <c r="E1216" s="526"/>
      <c r="F1216" s="526"/>
      <c r="G1216" s="363" t="s">
        <v>14784</v>
      </c>
      <c r="H1216" s="527">
        <v>91.8</v>
      </c>
      <c r="I1216" s="528"/>
    </row>
    <row r="1217" spans="1:9" ht="24.4" customHeight="1" x14ac:dyDescent="0.25">
      <c r="A1217" s="525" t="s">
        <v>3514</v>
      </c>
      <c r="B1217" s="525"/>
      <c r="C1217" s="526" t="s">
        <v>3515</v>
      </c>
      <c r="D1217" s="526"/>
      <c r="E1217" s="526"/>
      <c r="F1217" s="526"/>
      <c r="G1217" s="363" t="s">
        <v>14784</v>
      </c>
      <c r="H1217" s="527">
        <v>74.95</v>
      </c>
      <c r="I1217" s="528"/>
    </row>
    <row r="1218" spans="1:9" ht="24.4" customHeight="1" x14ac:dyDescent="0.25">
      <c r="A1218" s="525" t="s">
        <v>3516</v>
      </c>
      <c r="B1218" s="525"/>
      <c r="C1218" s="526" t="s">
        <v>3517</v>
      </c>
      <c r="D1218" s="526"/>
      <c r="E1218" s="526"/>
      <c r="F1218" s="526"/>
      <c r="G1218" s="363" t="s">
        <v>14784</v>
      </c>
      <c r="H1218" s="527">
        <v>69.760000000000005</v>
      </c>
      <c r="I1218" s="528"/>
    </row>
    <row r="1219" spans="1:9" ht="12.2" customHeight="1" x14ac:dyDescent="0.25">
      <c r="A1219" s="550">
        <v>8890</v>
      </c>
      <c r="B1219" s="534"/>
      <c r="C1219" s="535" t="s">
        <v>3519</v>
      </c>
      <c r="D1219" s="535"/>
      <c r="E1219" s="535"/>
      <c r="F1219" s="535"/>
      <c r="G1219" s="362"/>
      <c r="H1219" s="536"/>
      <c r="I1219" s="536"/>
    </row>
    <row r="1220" spans="1:9" ht="24.4" customHeight="1" x14ac:dyDescent="0.25">
      <c r="A1220" s="525" t="s">
        <v>3520</v>
      </c>
      <c r="B1220" s="525"/>
      <c r="C1220" s="526" t="s">
        <v>3521</v>
      </c>
      <c r="D1220" s="526"/>
      <c r="E1220" s="526"/>
      <c r="F1220" s="526"/>
      <c r="G1220" s="363" t="s">
        <v>14784</v>
      </c>
      <c r="H1220" s="527">
        <v>55.78</v>
      </c>
      <c r="I1220" s="528"/>
    </row>
    <row r="1221" spans="1:9" ht="12.2" customHeight="1" x14ac:dyDescent="0.25">
      <c r="A1221" s="550">
        <v>8891</v>
      </c>
      <c r="B1221" s="534"/>
      <c r="C1221" s="535" t="s">
        <v>3523</v>
      </c>
      <c r="D1221" s="535"/>
      <c r="E1221" s="535"/>
      <c r="F1221" s="535"/>
      <c r="G1221" s="362"/>
      <c r="H1221" s="536"/>
      <c r="I1221" s="536"/>
    </row>
    <row r="1222" spans="1:9" ht="36.6" customHeight="1" x14ac:dyDescent="0.25">
      <c r="A1222" s="525" t="s">
        <v>3524</v>
      </c>
      <c r="B1222" s="525"/>
      <c r="C1222" s="526" t="s">
        <v>3525</v>
      </c>
      <c r="D1222" s="526"/>
      <c r="E1222" s="526"/>
      <c r="F1222" s="526"/>
      <c r="G1222" s="363" t="s">
        <v>355</v>
      </c>
      <c r="H1222" s="527">
        <v>49.82</v>
      </c>
      <c r="I1222" s="528"/>
    </row>
    <row r="1223" spans="1:9" ht="12.2" customHeight="1" x14ac:dyDescent="0.25">
      <c r="A1223" s="525" t="s">
        <v>3526</v>
      </c>
      <c r="B1223" s="525"/>
      <c r="C1223" s="526" t="s">
        <v>3527</v>
      </c>
      <c r="D1223" s="526"/>
      <c r="E1223" s="526"/>
      <c r="F1223" s="526"/>
      <c r="G1223" s="363" t="s">
        <v>355</v>
      </c>
      <c r="H1223" s="527">
        <v>72.14</v>
      </c>
      <c r="I1223" s="528"/>
    </row>
    <row r="1224" spans="1:9" ht="12.2" customHeight="1" x14ac:dyDescent="0.25">
      <c r="A1224" s="525" t="s">
        <v>3528</v>
      </c>
      <c r="B1224" s="525"/>
      <c r="C1224" s="526" t="s">
        <v>3529</v>
      </c>
      <c r="D1224" s="526"/>
      <c r="E1224" s="526"/>
      <c r="F1224" s="526"/>
      <c r="G1224" s="363" t="s">
        <v>355</v>
      </c>
      <c r="H1224" s="531">
        <v>100.42</v>
      </c>
      <c r="I1224" s="528"/>
    </row>
    <row r="1225" spans="1:9" ht="36.6" customHeight="1" x14ac:dyDescent="0.25">
      <c r="A1225" s="525" t="s">
        <v>3530</v>
      </c>
      <c r="B1225" s="525"/>
      <c r="C1225" s="526" t="s">
        <v>3531</v>
      </c>
      <c r="D1225" s="526"/>
      <c r="E1225" s="526"/>
      <c r="F1225" s="526"/>
      <c r="G1225" s="363" t="s">
        <v>14784</v>
      </c>
      <c r="H1225" s="531">
        <v>222.37</v>
      </c>
      <c r="I1225" s="528"/>
    </row>
    <row r="1226" spans="1:9" ht="12.2" customHeight="1" x14ac:dyDescent="0.25">
      <c r="A1226" s="525" t="s">
        <v>3532</v>
      </c>
      <c r="B1226" s="525"/>
      <c r="C1226" s="526" t="s">
        <v>3533</v>
      </c>
      <c r="D1226" s="526"/>
      <c r="E1226" s="526"/>
      <c r="F1226" s="526"/>
      <c r="G1226" s="363" t="s">
        <v>355</v>
      </c>
      <c r="H1226" s="527">
        <v>93.01</v>
      </c>
      <c r="I1226" s="528"/>
    </row>
    <row r="1227" spans="1:9" ht="24.4" customHeight="1" x14ac:dyDescent="0.25">
      <c r="A1227" s="525" t="s">
        <v>3534</v>
      </c>
      <c r="B1227" s="525"/>
      <c r="C1227" s="526" t="s">
        <v>3535</v>
      </c>
      <c r="D1227" s="526"/>
      <c r="E1227" s="526"/>
      <c r="F1227" s="526"/>
      <c r="G1227" s="363" t="s">
        <v>355</v>
      </c>
      <c r="H1227" s="527">
        <v>87.77</v>
      </c>
      <c r="I1227" s="528"/>
    </row>
    <row r="1228" spans="1:9" ht="12.2" customHeight="1" x14ac:dyDescent="0.25">
      <c r="A1228" s="550">
        <v>8892</v>
      </c>
      <c r="B1228" s="534"/>
      <c r="C1228" s="535" t="s">
        <v>3536</v>
      </c>
      <c r="D1228" s="535"/>
      <c r="E1228" s="535"/>
      <c r="F1228" s="535"/>
      <c r="G1228" s="362"/>
      <c r="H1228" s="536"/>
      <c r="I1228" s="536"/>
    </row>
    <row r="1229" spans="1:9" ht="36.6" customHeight="1" x14ac:dyDescent="0.25">
      <c r="A1229" s="525" t="s">
        <v>3537</v>
      </c>
      <c r="B1229" s="525"/>
      <c r="C1229" s="526" t="s">
        <v>3538</v>
      </c>
      <c r="D1229" s="526"/>
      <c r="E1229" s="526"/>
      <c r="F1229" s="526"/>
      <c r="G1229" s="363" t="s">
        <v>355</v>
      </c>
      <c r="H1229" s="531">
        <v>166.34</v>
      </c>
      <c r="I1229" s="528"/>
    </row>
    <row r="1230" spans="1:9" ht="36.6" customHeight="1" x14ac:dyDescent="0.25">
      <c r="A1230" s="525" t="s">
        <v>3539</v>
      </c>
      <c r="B1230" s="525"/>
      <c r="C1230" s="526" t="s">
        <v>3540</v>
      </c>
      <c r="D1230" s="526"/>
      <c r="E1230" s="526"/>
      <c r="F1230" s="526"/>
      <c r="G1230" s="363" t="s">
        <v>355</v>
      </c>
      <c r="H1230" s="531">
        <v>209.82</v>
      </c>
      <c r="I1230" s="528"/>
    </row>
    <row r="1231" spans="1:9" ht="12.2" customHeight="1" x14ac:dyDescent="0.25">
      <c r="A1231" s="550">
        <v>8893</v>
      </c>
      <c r="B1231" s="534"/>
      <c r="C1231" s="535" t="s">
        <v>3542</v>
      </c>
      <c r="D1231" s="535"/>
      <c r="E1231" s="535"/>
      <c r="F1231" s="535"/>
      <c r="G1231" s="362"/>
      <c r="H1231" s="536"/>
      <c r="I1231" s="536"/>
    </row>
    <row r="1232" spans="1:9" ht="36.6" customHeight="1" x14ac:dyDescent="0.25">
      <c r="A1232" s="525" t="s">
        <v>3543</v>
      </c>
      <c r="B1232" s="525"/>
      <c r="C1232" s="526" t="s">
        <v>3544</v>
      </c>
      <c r="D1232" s="526"/>
      <c r="E1232" s="526"/>
      <c r="F1232" s="526"/>
      <c r="G1232" s="363" t="s">
        <v>14784</v>
      </c>
      <c r="H1232" s="531">
        <v>727.94</v>
      </c>
      <c r="I1232" s="528"/>
    </row>
    <row r="1233" spans="1:9" ht="48.75" customHeight="1" x14ac:dyDescent="0.25">
      <c r="A1233" s="525" t="s">
        <v>462</v>
      </c>
      <c r="B1233" s="525"/>
      <c r="C1233" s="526" t="s">
        <v>3545</v>
      </c>
      <c r="D1233" s="526"/>
      <c r="E1233" s="526"/>
      <c r="F1233" s="526"/>
      <c r="G1233" s="363" t="s">
        <v>14784</v>
      </c>
      <c r="H1233" s="531">
        <v>525.14</v>
      </c>
      <c r="I1233" s="528"/>
    </row>
    <row r="1234" spans="1:9" ht="109.7" customHeight="1" x14ac:dyDescent="0.25">
      <c r="A1234" s="525" t="s">
        <v>463</v>
      </c>
      <c r="B1234" s="525"/>
      <c r="C1234" s="526" t="s">
        <v>3546</v>
      </c>
      <c r="D1234" s="526"/>
      <c r="E1234" s="526"/>
      <c r="F1234" s="526"/>
      <c r="G1234" s="363" t="s">
        <v>14784</v>
      </c>
      <c r="H1234" s="531">
        <v>593.23</v>
      </c>
      <c r="I1234" s="528"/>
    </row>
    <row r="1235" spans="1:9" ht="48.75" customHeight="1" x14ac:dyDescent="0.25">
      <c r="A1235" s="525" t="s">
        <v>3547</v>
      </c>
      <c r="B1235" s="525"/>
      <c r="C1235" s="526" t="s">
        <v>3548</v>
      </c>
      <c r="D1235" s="526"/>
      <c r="E1235" s="526"/>
      <c r="F1235" s="526"/>
      <c r="G1235" s="363" t="s">
        <v>14784</v>
      </c>
      <c r="H1235" s="531">
        <v>226.82</v>
      </c>
      <c r="I1235" s="528"/>
    </row>
    <row r="1236" spans="1:9" ht="60.95" customHeight="1" x14ac:dyDescent="0.25">
      <c r="A1236" s="525" t="s">
        <v>3549</v>
      </c>
      <c r="B1236" s="525"/>
      <c r="C1236" s="526" t="s">
        <v>3550</v>
      </c>
      <c r="D1236" s="526"/>
      <c r="E1236" s="526"/>
      <c r="F1236" s="526"/>
      <c r="G1236" s="363" t="s">
        <v>14784</v>
      </c>
      <c r="H1236" s="531">
        <v>575.82000000000005</v>
      </c>
      <c r="I1236" s="528"/>
    </row>
    <row r="1237" spans="1:9" ht="60.95" customHeight="1" x14ac:dyDescent="0.25">
      <c r="A1237" s="525" t="s">
        <v>461</v>
      </c>
      <c r="B1237" s="525"/>
      <c r="C1237" s="526" t="s">
        <v>3551</v>
      </c>
      <c r="D1237" s="526"/>
      <c r="E1237" s="526"/>
      <c r="F1237" s="526"/>
      <c r="G1237" s="363" t="s">
        <v>14784</v>
      </c>
      <c r="H1237" s="531">
        <v>718.25</v>
      </c>
      <c r="I1237" s="528"/>
    </row>
    <row r="1238" spans="1:9" ht="12.2" customHeight="1" x14ac:dyDescent="0.25">
      <c r="A1238" s="550">
        <v>8894</v>
      </c>
      <c r="B1238" s="534"/>
      <c r="C1238" s="535" t="s">
        <v>3553</v>
      </c>
      <c r="D1238" s="535"/>
      <c r="E1238" s="535"/>
      <c r="F1238" s="535"/>
      <c r="G1238" s="362"/>
      <c r="H1238" s="536"/>
      <c r="I1238" s="536"/>
    </row>
    <row r="1239" spans="1:9" ht="48.75" customHeight="1" x14ac:dyDescent="0.25">
      <c r="A1239" s="525" t="s">
        <v>3554</v>
      </c>
      <c r="B1239" s="525"/>
      <c r="C1239" s="526" t="s">
        <v>3555</v>
      </c>
      <c r="D1239" s="526"/>
      <c r="E1239" s="526"/>
      <c r="F1239" s="526"/>
      <c r="G1239" s="363" t="s">
        <v>14784</v>
      </c>
      <c r="H1239" s="531">
        <v>957.5</v>
      </c>
      <c r="I1239" s="528"/>
    </row>
    <row r="1240" spans="1:9" ht="48.75" customHeight="1" x14ac:dyDescent="0.25">
      <c r="A1240" s="525" t="s">
        <v>3556</v>
      </c>
      <c r="B1240" s="525"/>
      <c r="C1240" s="526" t="s">
        <v>3557</v>
      </c>
      <c r="D1240" s="526"/>
      <c r="E1240" s="526"/>
      <c r="F1240" s="526"/>
      <c r="G1240" s="363" t="s">
        <v>14784</v>
      </c>
      <c r="H1240" s="538">
        <v>1227.28</v>
      </c>
      <c r="I1240" s="528"/>
    </row>
    <row r="1241" spans="1:9" ht="24.4" customHeight="1" x14ac:dyDescent="0.25">
      <c r="A1241" s="525" t="s">
        <v>3558</v>
      </c>
      <c r="B1241" s="525"/>
      <c r="C1241" s="526" t="s">
        <v>3559</v>
      </c>
      <c r="D1241" s="526"/>
      <c r="E1241" s="526"/>
      <c r="F1241" s="526"/>
      <c r="G1241" s="363" t="s">
        <v>355</v>
      </c>
      <c r="H1241" s="531">
        <v>463.11</v>
      </c>
      <c r="I1241" s="528"/>
    </row>
    <row r="1242" spans="1:9" ht="12.2" customHeight="1" x14ac:dyDescent="0.25">
      <c r="A1242" s="550">
        <v>8895</v>
      </c>
      <c r="B1242" s="534"/>
      <c r="C1242" s="535" t="s">
        <v>3560</v>
      </c>
      <c r="D1242" s="535"/>
      <c r="E1242" s="535"/>
      <c r="F1242" s="535"/>
      <c r="G1242" s="362"/>
      <c r="H1242" s="536"/>
      <c r="I1242" s="536"/>
    </row>
    <row r="1243" spans="1:9" ht="48.75" customHeight="1" x14ac:dyDescent="0.25">
      <c r="A1243" s="525" t="s">
        <v>3561</v>
      </c>
      <c r="B1243" s="525"/>
      <c r="C1243" s="526" t="s">
        <v>3562</v>
      </c>
      <c r="D1243" s="526"/>
      <c r="E1243" s="526"/>
      <c r="F1243" s="526"/>
      <c r="G1243" s="363" t="s">
        <v>14784</v>
      </c>
      <c r="H1243" s="531">
        <v>369.21</v>
      </c>
      <c r="I1243" s="528"/>
    </row>
    <row r="1244" spans="1:9" ht="24.4" customHeight="1" x14ac:dyDescent="0.25">
      <c r="A1244" s="525" t="s">
        <v>3563</v>
      </c>
      <c r="B1244" s="525"/>
      <c r="C1244" s="526" t="s">
        <v>3564</v>
      </c>
      <c r="D1244" s="526"/>
      <c r="E1244" s="526"/>
      <c r="F1244" s="526"/>
      <c r="G1244" s="363" t="s">
        <v>355</v>
      </c>
      <c r="H1244" s="531">
        <v>155.57</v>
      </c>
      <c r="I1244" s="528"/>
    </row>
    <row r="1245" spans="1:9" ht="36.6" customHeight="1" x14ac:dyDescent="0.25">
      <c r="A1245" s="525" t="s">
        <v>3565</v>
      </c>
      <c r="B1245" s="525"/>
      <c r="C1245" s="526" t="s">
        <v>3566</v>
      </c>
      <c r="D1245" s="526"/>
      <c r="E1245" s="526"/>
      <c r="F1245" s="526"/>
      <c r="G1245" s="363" t="s">
        <v>14784</v>
      </c>
      <c r="H1245" s="531">
        <v>252.54</v>
      </c>
      <c r="I1245" s="528"/>
    </row>
    <row r="1246" spans="1:9" ht="12.2" customHeight="1" x14ac:dyDescent="0.25">
      <c r="A1246" s="550">
        <v>8896</v>
      </c>
      <c r="B1246" s="534"/>
      <c r="C1246" s="535" t="s">
        <v>3567</v>
      </c>
      <c r="D1246" s="535"/>
      <c r="E1246" s="535"/>
      <c r="F1246" s="535"/>
      <c r="G1246" s="362"/>
      <c r="H1246" s="536"/>
      <c r="I1246" s="536"/>
    </row>
    <row r="1247" spans="1:9" ht="12.2" customHeight="1" x14ac:dyDescent="0.25">
      <c r="A1247" s="525" t="s">
        <v>3568</v>
      </c>
      <c r="B1247" s="525"/>
      <c r="C1247" s="526" t="s">
        <v>3569</v>
      </c>
      <c r="D1247" s="526"/>
      <c r="E1247" s="526"/>
      <c r="F1247" s="526"/>
      <c r="G1247" s="363" t="s">
        <v>355</v>
      </c>
      <c r="H1247" s="531">
        <v>740.4</v>
      </c>
      <c r="I1247" s="528"/>
    </row>
    <row r="1248" spans="1:9" ht="12.2" customHeight="1" x14ac:dyDescent="0.25">
      <c r="A1248" s="525" t="s">
        <v>3570</v>
      </c>
      <c r="B1248" s="525"/>
      <c r="C1248" s="526" t="s">
        <v>3571</v>
      </c>
      <c r="D1248" s="526"/>
      <c r="E1248" s="526"/>
      <c r="F1248" s="526"/>
      <c r="G1248" s="363" t="s">
        <v>355</v>
      </c>
      <c r="H1248" s="531">
        <v>853.11</v>
      </c>
      <c r="I1248" s="528"/>
    </row>
    <row r="1249" spans="1:9" ht="12.2" customHeight="1" x14ac:dyDescent="0.25">
      <c r="A1249" s="525" t="s">
        <v>3572</v>
      </c>
      <c r="B1249" s="525"/>
      <c r="C1249" s="526" t="s">
        <v>3573</v>
      </c>
      <c r="D1249" s="526"/>
      <c r="E1249" s="526"/>
      <c r="F1249" s="526"/>
      <c r="G1249" s="363" t="s">
        <v>355</v>
      </c>
      <c r="H1249" s="531">
        <v>813.89</v>
      </c>
      <c r="I1249" s="528"/>
    </row>
    <row r="1250" spans="1:9" ht="12.2" customHeight="1" x14ac:dyDescent="0.25">
      <c r="A1250" s="525" t="s">
        <v>471</v>
      </c>
      <c r="B1250" s="525"/>
      <c r="C1250" s="526" t="s">
        <v>3574</v>
      </c>
      <c r="D1250" s="526"/>
      <c r="E1250" s="526"/>
      <c r="F1250" s="526"/>
      <c r="G1250" s="363" t="s">
        <v>355</v>
      </c>
      <c r="H1250" s="531">
        <v>731.27</v>
      </c>
      <c r="I1250" s="528"/>
    </row>
    <row r="1251" spans="1:9" ht="12.2" customHeight="1" x14ac:dyDescent="0.25">
      <c r="A1251" s="525" t="s">
        <v>3575</v>
      </c>
      <c r="B1251" s="525"/>
      <c r="C1251" s="526" t="s">
        <v>3576</v>
      </c>
      <c r="D1251" s="526"/>
      <c r="E1251" s="526"/>
      <c r="F1251" s="526"/>
      <c r="G1251" s="363" t="s">
        <v>355</v>
      </c>
      <c r="H1251" s="531">
        <v>167.73</v>
      </c>
      <c r="I1251" s="528"/>
    </row>
    <row r="1252" spans="1:9" ht="12.2" customHeight="1" x14ac:dyDescent="0.25">
      <c r="A1252" s="550">
        <v>8897</v>
      </c>
      <c r="B1252" s="534"/>
      <c r="C1252" s="535" t="s">
        <v>3577</v>
      </c>
      <c r="D1252" s="535"/>
      <c r="E1252" s="535"/>
      <c r="F1252" s="535"/>
      <c r="G1252" s="362"/>
      <c r="H1252" s="536"/>
      <c r="I1252" s="536"/>
    </row>
    <row r="1253" spans="1:9" ht="36.6" customHeight="1" x14ac:dyDescent="0.25">
      <c r="A1253" s="525" t="s">
        <v>468</v>
      </c>
      <c r="B1253" s="525"/>
      <c r="C1253" s="526" t="s">
        <v>3578</v>
      </c>
      <c r="D1253" s="526"/>
      <c r="E1253" s="526"/>
      <c r="F1253" s="526"/>
      <c r="G1253" s="363" t="s">
        <v>14784</v>
      </c>
      <c r="H1253" s="531">
        <v>149.21</v>
      </c>
      <c r="I1253" s="528"/>
    </row>
    <row r="1254" spans="1:9" ht="12.2" customHeight="1" x14ac:dyDescent="0.25">
      <c r="A1254" s="550">
        <v>8898</v>
      </c>
      <c r="B1254" s="534"/>
      <c r="C1254" s="535" t="s">
        <v>3579</v>
      </c>
      <c r="D1254" s="535"/>
      <c r="E1254" s="535"/>
      <c r="F1254" s="535"/>
      <c r="G1254" s="362"/>
      <c r="H1254" s="536"/>
      <c r="I1254" s="536"/>
    </row>
    <row r="1255" spans="1:9" ht="24.4" customHeight="1" x14ac:dyDescent="0.25">
      <c r="A1255" s="525" t="s">
        <v>3580</v>
      </c>
      <c r="B1255" s="525"/>
      <c r="C1255" s="526" t="s">
        <v>3581</v>
      </c>
      <c r="D1255" s="526"/>
      <c r="E1255" s="526"/>
      <c r="F1255" s="526"/>
      <c r="G1255" s="363" t="s">
        <v>14784</v>
      </c>
      <c r="H1255" s="527">
        <v>20.34</v>
      </c>
      <c r="I1255" s="528"/>
    </row>
    <row r="1256" spans="1:9" ht="24.4" customHeight="1" x14ac:dyDescent="0.25">
      <c r="A1256" s="525" t="s">
        <v>1714</v>
      </c>
      <c r="B1256" s="525"/>
      <c r="C1256" s="526" t="s">
        <v>15031</v>
      </c>
      <c r="D1256" s="526"/>
      <c r="E1256" s="526"/>
      <c r="F1256" s="526"/>
      <c r="G1256" s="363" t="s">
        <v>14784</v>
      </c>
      <c r="H1256" s="531">
        <v>106.34</v>
      </c>
      <c r="I1256" s="528"/>
    </row>
    <row r="1257" spans="1:9" ht="36.6" customHeight="1" x14ac:dyDescent="0.25">
      <c r="A1257" s="525" t="s">
        <v>3582</v>
      </c>
      <c r="B1257" s="525"/>
      <c r="C1257" s="526" t="s">
        <v>15032</v>
      </c>
      <c r="D1257" s="526"/>
      <c r="E1257" s="526"/>
      <c r="F1257" s="526"/>
      <c r="G1257" s="363" t="s">
        <v>14784</v>
      </c>
      <c r="H1257" s="531">
        <v>230.36</v>
      </c>
      <c r="I1257" s="528"/>
    </row>
    <row r="1258" spans="1:9" ht="24.4" customHeight="1" x14ac:dyDescent="0.25">
      <c r="A1258" s="525" t="s">
        <v>464</v>
      </c>
      <c r="B1258" s="525"/>
      <c r="C1258" s="526" t="s">
        <v>15033</v>
      </c>
      <c r="D1258" s="526"/>
      <c r="E1258" s="526"/>
      <c r="F1258" s="526"/>
      <c r="G1258" s="363" t="s">
        <v>14784</v>
      </c>
      <c r="H1258" s="531">
        <v>233.17</v>
      </c>
      <c r="I1258" s="528"/>
    </row>
    <row r="1259" spans="1:9" ht="12.2" customHeight="1" x14ac:dyDescent="0.25">
      <c r="A1259" s="550">
        <v>8899</v>
      </c>
      <c r="B1259" s="534"/>
      <c r="C1259" s="535" t="s">
        <v>3583</v>
      </c>
      <c r="D1259" s="535"/>
      <c r="E1259" s="535"/>
      <c r="F1259" s="535"/>
      <c r="G1259" s="362"/>
      <c r="H1259" s="536"/>
      <c r="I1259" s="536"/>
    </row>
    <row r="1260" spans="1:9" ht="12.2" customHeight="1" x14ac:dyDescent="0.25">
      <c r="A1260" s="525" t="s">
        <v>3584</v>
      </c>
      <c r="B1260" s="525"/>
      <c r="C1260" s="526" t="s">
        <v>3585</v>
      </c>
      <c r="D1260" s="526"/>
      <c r="E1260" s="526"/>
      <c r="F1260" s="526"/>
      <c r="G1260" s="363" t="s">
        <v>355</v>
      </c>
      <c r="H1260" s="527">
        <v>43.52</v>
      </c>
      <c r="I1260" s="528"/>
    </row>
    <row r="1261" spans="1:9" ht="12.2" customHeight="1" x14ac:dyDescent="0.25">
      <c r="A1261" s="525" t="s">
        <v>460</v>
      </c>
      <c r="B1261" s="525"/>
      <c r="C1261" s="526" t="s">
        <v>3586</v>
      </c>
      <c r="D1261" s="526"/>
      <c r="E1261" s="526"/>
      <c r="F1261" s="526"/>
      <c r="G1261" s="363" t="s">
        <v>355</v>
      </c>
      <c r="H1261" s="531">
        <v>127.09</v>
      </c>
      <c r="I1261" s="528"/>
    </row>
    <row r="1262" spans="1:9" ht="60.95" customHeight="1" x14ac:dyDescent="0.25">
      <c r="A1262" s="525" t="s">
        <v>3587</v>
      </c>
      <c r="B1262" s="525"/>
      <c r="C1262" s="526" t="s">
        <v>3588</v>
      </c>
      <c r="D1262" s="526"/>
      <c r="E1262" s="526"/>
      <c r="F1262" s="526"/>
      <c r="G1262" s="363" t="s">
        <v>355</v>
      </c>
      <c r="H1262" s="538">
        <v>1137.77</v>
      </c>
      <c r="I1262" s="528"/>
    </row>
    <row r="1263" spans="1:9" ht="12.2" customHeight="1" x14ac:dyDescent="0.25">
      <c r="A1263" s="525" t="s">
        <v>3589</v>
      </c>
      <c r="B1263" s="525"/>
      <c r="C1263" s="526" t="s">
        <v>3590</v>
      </c>
      <c r="D1263" s="526"/>
      <c r="E1263" s="526"/>
      <c r="F1263" s="526"/>
      <c r="G1263" s="363" t="s">
        <v>355</v>
      </c>
      <c r="H1263" s="527">
        <v>15.59</v>
      </c>
      <c r="I1263" s="528"/>
    </row>
    <row r="1264" spans="1:9" ht="36.6" customHeight="1" x14ac:dyDescent="0.25">
      <c r="A1264" s="525" t="s">
        <v>3591</v>
      </c>
      <c r="B1264" s="525"/>
      <c r="C1264" s="526" t="s">
        <v>3592</v>
      </c>
      <c r="D1264" s="526"/>
      <c r="E1264" s="526"/>
      <c r="F1264" s="526"/>
      <c r="G1264" s="363" t="s">
        <v>14784</v>
      </c>
      <c r="H1264" s="527">
        <v>30.03</v>
      </c>
      <c r="I1264" s="528"/>
    </row>
    <row r="1265" spans="1:9" ht="12.2" customHeight="1" x14ac:dyDescent="0.25">
      <c r="A1265" s="525" t="s">
        <v>3593</v>
      </c>
      <c r="B1265" s="525"/>
      <c r="C1265" s="526" t="s">
        <v>3594</v>
      </c>
      <c r="D1265" s="526"/>
      <c r="E1265" s="526"/>
      <c r="F1265" s="526"/>
      <c r="G1265" s="363" t="s">
        <v>355</v>
      </c>
      <c r="H1265" s="527">
        <v>47.14</v>
      </c>
      <c r="I1265" s="528"/>
    </row>
    <row r="1266" spans="1:9" ht="12.2" customHeight="1" x14ac:dyDescent="0.25">
      <c r="A1266" s="525" t="s">
        <v>3595</v>
      </c>
      <c r="B1266" s="525"/>
      <c r="C1266" s="526" t="s">
        <v>3596</v>
      </c>
      <c r="D1266" s="526"/>
      <c r="E1266" s="526"/>
      <c r="F1266" s="526"/>
      <c r="G1266" s="363" t="s">
        <v>355</v>
      </c>
      <c r="H1266" s="527">
        <v>37.68</v>
      </c>
      <c r="I1266" s="528"/>
    </row>
    <row r="1267" spans="1:9" ht="12.2" customHeight="1" x14ac:dyDescent="0.25">
      <c r="A1267" s="525" t="s">
        <v>3597</v>
      </c>
      <c r="B1267" s="525"/>
      <c r="C1267" s="526" t="s">
        <v>3598</v>
      </c>
      <c r="D1267" s="526"/>
      <c r="E1267" s="526"/>
      <c r="F1267" s="526"/>
      <c r="G1267" s="363" t="s">
        <v>355</v>
      </c>
      <c r="H1267" s="531">
        <v>177.54</v>
      </c>
      <c r="I1267" s="528"/>
    </row>
    <row r="1268" spans="1:9" ht="12.2" customHeight="1" x14ac:dyDescent="0.25">
      <c r="A1268" s="525" t="s">
        <v>3599</v>
      </c>
      <c r="B1268" s="525"/>
      <c r="C1268" s="526" t="s">
        <v>3600</v>
      </c>
      <c r="D1268" s="526"/>
      <c r="E1268" s="526"/>
      <c r="F1268" s="526"/>
      <c r="G1268" s="363" t="s">
        <v>355</v>
      </c>
      <c r="H1268" s="527">
        <v>62.74</v>
      </c>
      <c r="I1268" s="528"/>
    </row>
    <row r="1269" spans="1:9" ht="12.2" customHeight="1" x14ac:dyDescent="0.25">
      <c r="A1269" s="525" t="s">
        <v>3601</v>
      </c>
      <c r="B1269" s="525"/>
      <c r="C1269" s="526" t="s">
        <v>3602</v>
      </c>
      <c r="D1269" s="526"/>
      <c r="E1269" s="526"/>
      <c r="F1269" s="526"/>
      <c r="G1269" s="363" t="s">
        <v>355</v>
      </c>
      <c r="H1269" s="527">
        <v>54.27</v>
      </c>
      <c r="I1269" s="528"/>
    </row>
    <row r="1270" spans="1:9" ht="36.6" customHeight="1" x14ac:dyDescent="0.25">
      <c r="A1270" s="525" t="s">
        <v>3603</v>
      </c>
      <c r="B1270" s="525"/>
      <c r="C1270" s="526" t="s">
        <v>3604</v>
      </c>
      <c r="D1270" s="526"/>
      <c r="E1270" s="526"/>
      <c r="F1270" s="526"/>
      <c r="G1270" s="363" t="s">
        <v>14784</v>
      </c>
      <c r="H1270" s="527">
        <v>42.26</v>
      </c>
      <c r="I1270" s="528"/>
    </row>
    <row r="1271" spans="1:9" ht="36.6" customHeight="1" x14ac:dyDescent="0.25">
      <c r="A1271" s="525" t="s">
        <v>3605</v>
      </c>
      <c r="B1271" s="525"/>
      <c r="C1271" s="526" t="s">
        <v>3606</v>
      </c>
      <c r="D1271" s="526"/>
      <c r="E1271" s="526"/>
      <c r="F1271" s="526"/>
      <c r="G1271" s="363" t="s">
        <v>14784</v>
      </c>
      <c r="H1271" s="527">
        <v>88.08</v>
      </c>
      <c r="I1271" s="528"/>
    </row>
    <row r="1272" spans="1:9" ht="12.2" customHeight="1" x14ac:dyDescent="0.25">
      <c r="A1272" s="525" t="s">
        <v>3607</v>
      </c>
      <c r="B1272" s="525"/>
      <c r="C1272" s="526" t="s">
        <v>3608</v>
      </c>
      <c r="D1272" s="526"/>
      <c r="E1272" s="526"/>
      <c r="F1272" s="526"/>
      <c r="G1272" s="363" t="s">
        <v>355</v>
      </c>
      <c r="H1272" s="527">
        <v>55.73</v>
      </c>
      <c r="I1272" s="528"/>
    </row>
    <row r="1273" spans="1:9" ht="24.4" customHeight="1" x14ac:dyDescent="0.25">
      <c r="A1273" s="525" t="s">
        <v>3609</v>
      </c>
      <c r="B1273" s="525"/>
      <c r="C1273" s="526" t="s">
        <v>3610</v>
      </c>
      <c r="D1273" s="526"/>
      <c r="E1273" s="526"/>
      <c r="F1273" s="526"/>
      <c r="G1273" s="363" t="s">
        <v>14784</v>
      </c>
      <c r="H1273" s="532">
        <v>4.26</v>
      </c>
      <c r="I1273" s="528"/>
    </row>
    <row r="1274" spans="1:9" ht="36.6" customHeight="1" x14ac:dyDescent="0.25">
      <c r="A1274" s="525" t="s">
        <v>3611</v>
      </c>
      <c r="B1274" s="525"/>
      <c r="C1274" s="526" t="s">
        <v>3612</v>
      </c>
      <c r="D1274" s="526"/>
      <c r="E1274" s="526"/>
      <c r="F1274" s="526"/>
      <c r="G1274" s="363" t="s">
        <v>14784</v>
      </c>
      <c r="H1274" s="527">
        <v>49.35</v>
      </c>
      <c r="I1274" s="528"/>
    </row>
    <row r="1275" spans="1:9" ht="24.4" customHeight="1" x14ac:dyDescent="0.25">
      <c r="A1275" s="525" t="s">
        <v>3613</v>
      </c>
      <c r="B1275" s="525"/>
      <c r="C1275" s="526" t="s">
        <v>3614</v>
      </c>
      <c r="D1275" s="526"/>
      <c r="E1275" s="526"/>
      <c r="F1275" s="526"/>
      <c r="G1275" s="363" t="s">
        <v>355</v>
      </c>
      <c r="H1275" s="527">
        <v>53.22</v>
      </c>
      <c r="I1275" s="528"/>
    </row>
    <row r="1276" spans="1:9" ht="36.6" customHeight="1" x14ac:dyDescent="0.25">
      <c r="A1276" s="525" t="s">
        <v>3615</v>
      </c>
      <c r="B1276" s="525"/>
      <c r="C1276" s="526" t="s">
        <v>3616</v>
      </c>
      <c r="D1276" s="526"/>
      <c r="E1276" s="526"/>
      <c r="F1276" s="526"/>
      <c r="G1276" s="363" t="s">
        <v>355</v>
      </c>
      <c r="H1276" s="527">
        <v>65.95</v>
      </c>
      <c r="I1276" s="528"/>
    </row>
    <row r="1277" spans="1:9" ht="36.6" customHeight="1" x14ac:dyDescent="0.25">
      <c r="A1277" s="525" t="s">
        <v>3617</v>
      </c>
      <c r="B1277" s="525"/>
      <c r="C1277" s="526" t="s">
        <v>3618</v>
      </c>
      <c r="D1277" s="526"/>
      <c r="E1277" s="526"/>
      <c r="F1277" s="526"/>
      <c r="G1277" s="363" t="s">
        <v>355</v>
      </c>
      <c r="H1277" s="527">
        <v>96.5</v>
      </c>
      <c r="I1277" s="528"/>
    </row>
    <row r="1278" spans="1:9" ht="24.4" customHeight="1" x14ac:dyDescent="0.25">
      <c r="A1278" s="525" t="s">
        <v>3619</v>
      </c>
      <c r="B1278" s="525"/>
      <c r="C1278" s="526" t="s">
        <v>3620</v>
      </c>
      <c r="D1278" s="526"/>
      <c r="E1278" s="526"/>
      <c r="F1278" s="526"/>
      <c r="G1278" s="363" t="s">
        <v>355</v>
      </c>
      <c r="H1278" s="527">
        <v>22.58</v>
      </c>
      <c r="I1278" s="528"/>
    </row>
    <row r="1279" spans="1:9" ht="24.4" customHeight="1" x14ac:dyDescent="0.25">
      <c r="A1279" s="525" t="s">
        <v>3621</v>
      </c>
      <c r="B1279" s="525"/>
      <c r="C1279" s="526" t="s">
        <v>3622</v>
      </c>
      <c r="D1279" s="526"/>
      <c r="E1279" s="526"/>
      <c r="F1279" s="526"/>
      <c r="G1279" s="363" t="s">
        <v>355</v>
      </c>
      <c r="H1279" s="527">
        <v>48.47</v>
      </c>
      <c r="I1279" s="528"/>
    </row>
    <row r="1280" spans="1:9" ht="12.2" customHeight="1" x14ac:dyDescent="0.25">
      <c r="A1280" s="550">
        <v>8900</v>
      </c>
      <c r="B1280" s="534"/>
      <c r="C1280" s="535" t="s">
        <v>3623</v>
      </c>
      <c r="D1280" s="535"/>
      <c r="E1280" s="535"/>
      <c r="F1280" s="535"/>
      <c r="G1280" s="362"/>
      <c r="H1280" s="536"/>
      <c r="I1280" s="536"/>
    </row>
    <row r="1281" spans="1:9" ht="12.2" customHeight="1" x14ac:dyDescent="0.25">
      <c r="A1281" s="525" t="s">
        <v>3624</v>
      </c>
      <c r="B1281" s="525"/>
      <c r="C1281" s="526" t="s">
        <v>3625</v>
      </c>
      <c r="D1281" s="526"/>
      <c r="E1281" s="526"/>
      <c r="F1281" s="526"/>
      <c r="G1281" s="363" t="s">
        <v>355</v>
      </c>
      <c r="H1281" s="527">
        <v>58.89</v>
      </c>
      <c r="I1281" s="528"/>
    </row>
    <row r="1282" spans="1:9" ht="24.4" customHeight="1" x14ac:dyDescent="0.25">
      <c r="A1282" s="525" t="s">
        <v>3626</v>
      </c>
      <c r="B1282" s="525"/>
      <c r="C1282" s="526" t="s">
        <v>696</v>
      </c>
      <c r="D1282" s="526"/>
      <c r="E1282" s="526"/>
      <c r="F1282" s="526"/>
      <c r="G1282" s="363" t="s">
        <v>355</v>
      </c>
      <c r="H1282" s="527">
        <v>61.22</v>
      </c>
      <c r="I1282" s="528"/>
    </row>
    <row r="1283" spans="1:9" ht="24.4" customHeight="1" x14ac:dyDescent="0.25">
      <c r="A1283" s="525" t="s">
        <v>3627</v>
      </c>
      <c r="B1283" s="525"/>
      <c r="C1283" s="526" t="s">
        <v>3628</v>
      </c>
      <c r="D1283" s="526"/>
      <c r="E1283" s="526"/>
      <c r="F1283" s="526"/>
      <c r="G1283" s="363" t="s">
        <v>355</v>
      </c>
      <c r="H1283" s="531">
        <v>184.72</v>
      </c>
      <c r="I1283" s="528"/>
    </row>
    <row r="1284" spans="1:9" ht="24.4" customHeight="1" x14ac:dyDescent="0.25">
      <c r="A1284" s="525" t="s">
        <v>3629</v>
      </c>
      <c r="B1284" s="525"/>
      <c r="C1284" s="526" t="s">
        <v>3630</v>
      </c>
      <c r="D1284" s="526"/>
      <c r="E1284" s="526"/>
      <c r="F1284" s="526"/>
      <c r="G1284" s="363" t="s">
        <v>355</v>
      </c>
      <c r="H1284" s="527">
        <v>72.13</v>
      </c>
      <c r="I1284" s="528"/>
    </row>
    <row r="1285" spans="1:9" ht="24.4" customHeight="1" x14ac:dyDescent="0.25">
      <c r="A1285" s="525" t="s">
        <v>3631</v>
      </c>
      <c r="B1285" s="525"/>
      <c r="C1285" s="526" t="s">
        <v>3632</v>
      </c>
      <c r="D1285" s="526"/>
      <c r="E1285" s="526"/>
      <c r="F1285" s="526"/>
      <c r="G1285" s="363" t="s">
        <v>355</v>
      </c>
      <c r="H1285" s="527">
        <v>60.47</v>
      </c>
      <c r="I1285" s="528"/>
    </row>
    <row r="1286" spans="1:9" ht="12.2" customHeight="1" x14ac:dyDescent="0.25">
      <c r="A1286" s="550">
        <v>8901</v>
      </c>
      <c r="B1286" s="534"/>
      <c r="C1286" s="535" t="s">
        <v>3633</v>
      </c>
      <c r="D1286" s="535"/>
      <c r="E1286" s="535"/>
      <c r="F1286" s="535"/>
      <c r="G1286" s="362"/>
      <c r="H1286" s="536"/>
      <c r="I1286" s="536"/>
    </row>
    <row r="1287" spans="1:9" ht="36.6" customHeight="1" x14ac:dyDescent="0.25">
      <c r="A1287" s="525" t="s">
        <v>3634</v>
      </c>
      <c r="B1287" s="525"/>
      <c r="C1287" s="526" t="s">
        <v>3635</v>
      </c>
      <c r="D1287" s="526"/>
      <c r="E1287" s="526"/>
      <c r="F1287" s="526"/>
      <c r="G1287" s="363" t="s">
        <v>355</v>
      </c>
      <c r="H1287" s="531">
        <v>781.95</v>
      </c>
      <c r="I1287" s="528"/>
    </row>
    <row r="1288" spans="1:9" ht="48.75" customHeight="1" x14ac:dyDescent="0.25">
      <c r="A1288" s="525" t="s">
        <v>3636</v>
      </c>
      <c r="B1288" s="525"/>
      <c r="C1288" s="526" t="s">
        <v>3637</v>
      </c>
      <c r="D1288" s="526"/>
      <c r="E1288" s="526"/>
      <c r="F1288" s="526"/>
      <c r="G1288" s="363" t="s">
        <v>14784</v>
      </c>
      <c r="H1288" s="531">
        <v>407.85</v>
      </c>
      <c r="I1288" s="528"/>
    </row>
    <row r="1289" spans="1:9" ht="48.75" customHeight="1" x14ac:dyDescent="0.25">
      <c r="A1289" s="525" t="s">
        <v>3638</v>
      </c>
      <c r="B1289" s="525"/>
      <c r="C1289" s="526" t="s">
        <v>3639</v>
      </c>
      <c r="D1289" s="526"/>
      <c r="E1289" s="526"/>
      <c r="F1289" s="526"/>
      <c r="G1289" s="363" t="s">
        <v>14784</v>
      </c>
      <c r="H1289" s="531">
        <v>236.7</v>
      </c>
      <c r="I1289" s="528"/>
    </row>
    <row r="1290" spans="1:9" ht="48.75" customHeight="1" x14ac:dyDescent="0.25">
      <c r="A1290" s="525" t="s">
        <v>3640</v>
      </c>
      <c r="B1290" s="525"/>
      <c r="C1290" s="526" t="s">
        <v>3641</v>
      </c>
      <c r="D1290" s="526"/>
      <c r="E1290" s="526"/>
      <c r="F1290" s="526"/>
      <c r="G1290" s="363" t="s">
        <v>14784</v>
      </c>
      <c r="H1290" s="531">
        <v>221.52</v>
      </c>
      <c r="I1290" s="528"/>
    </row>
    <row r="1291" spans="1:9" ht="48.75" customHeight="1" x14ac:dyDescent="0.25">
      <c r="A1291" s="525" t="s">
        <v>3642</v>
      </c>
      <c r="B1291" s="525"/>
      <c r="C1291" s="526" t="s">
        <v>3643</v>
      </c>
      <c r="D1291" s="526"/>
      <c r="E1291" s="526"/>
      <c r="F1291" s="526"/>
      <c r="G1291" s="363" t="s">
        <v>14784</v>
      </c>
      <c r="H1291" s="531">
        <v>258.29000000000002</v>
      </c>
      <c r="I1291" s="528"/>
    </row>
    <row r="1292" spans="1:9" ht="48.75" customHeight="1" x14ac:dyDescent="0.25">
      <c r="A1292" s="525" t="s">
        <v>500</v>
      </c>
      <c r="B1292" s="525"/>
      <c r="C1292" s="526" t="s">
        <v>3644</v>
      </c>
      <c r="D1292" s="526"/>
      <c r="E1292" s="526"/>
      <c r="F1292" s="526"/>
      <c r="G1292" s="363" t="s">
        <v>14784</v>
      </c>
      <c r="H1292" s="531">
        <v>156.96</v>
      </c>
      <c r="I1292" s="528"/>
    </row>
    <row r="1293" spans="1:9" ht="48.75" customHeight="1" x14ac:dyDescent="0.25">
      <c r="A1293" s="525" t="s">
        <v>3645</v>
      </c>
      <c r="B1293" s="525"/>
      <c r="C1293" s="526" t="s">
        <v>3646</v>
      </c>
      <c r="D1293" s="526"/>
      <c r="E1293" s="526"/>
      <c r="F1293" s="526"/>
      <c r="G1293" s="363" t="s">
        <v>14784</v>
      </c>
      <c r="H1293" s="531">
        <v>162.13999999999999</v>
      </c>
      <c r="I1293" s="528"/>
    </row>
    <row r="1294" spans="1:9" ht="48.75" customHeight="1" x14ac:dyDescent="0.25">
      <c r="A1294" s="525" t="s">
        <v>501</v>
      </c>
      <c r="B1294" s="525"/>
      <c r="C1294" s="526" t="s">
        <v>3647</v>
      </c>
      <c r="D1294" s="526"/>
      <c r="E1294" s="526"/>
      <c r="F1294" s="526"/>
      <c r="G1294" s="363" t="s">
        <v>14784</v>
      </c>
      <c r="H1294" s="531">
        <v>200.31</v>
      </c>
      <c r="I1294" s="528"/>
    </row>
    <row r="1295" spans="1:9" ht="48.75" customHeight="1" x14ac:dyDescent="0.25">
      <c r="A1295" s="525" t="s">
        <v>3648</v>
      </c>
      <c r="B1295" s="525"/>
      <c r="C1295" s="526" t="s">
        <v>3649</v>
      </c>
      <c r="D1295" s="526"/>
      <c r="E1295" s="526"/>
      <c r="F1295" s="526"/>
      <c r="G1295" s="363" t="s">
        <v>14784</v>
      </c>
      <c r="H1295" s="531">
        <v>234.3</v>
      </c>
      <c r="I1295" s="528"/>
    </row>
    <row r="1296" spans="1:9" ht="12.2" customHeight="1" x14ac:dyDescent="0.25">
      <c r="A1296" s="550">
        <v>8680</v>
      </c>
      <c r="B1296" s="534"/>
      <c r="C1296" s="535" t="s">
        <v>3650</v>
      </c>
      <c r="D1296" s="535"/>
      <c r="E1296" s="535"/>
      <c r="F1296" s="535"/>
      <c r="G1296" s="362"/>
      <c r="H1296" s="536"/>
      <c r="I1296" s="536"/>
    </row>
    <row r="1297" spans="1:9" ht="12.2" customHeight="1" x14ac:dyDescent="0.25">
      <c r="A1297" s="550">
        <v>8902</v>
      </c>
      <c r="B1297" s="534"/>
      <c r="C1297" s="535" t="s">
        <v>3651</v>
      </c>
      <c r="D1297" s="535"/>
      <c r="E1297" s="535"/>
      <c r="F1297" s="535"/>
      <c r="G1297" s="362"/>
      <c r="H1297" s="536"/>
      <c r="I1297" s="536"/>
    </row>
    <row r="1298" spans="1:9" ht="12.2" customHeight="1" x14ac:dyDescent="0.25">
      <c r="A1298" s="525" t="s">
        <v>3652</v>
      </c>
      <c r="B1298" s="525"/>
      <c r="C1298" s="526" t="s">
        <v>3653</v>
      </c>
      <c r="D1298" s="526"/>
      <c r="E1298" s="526"/>
      <c r="F1298" s="526"/>
      <c r="G1298" s="363" t="s">
        <v>14781</v>
      </c>
      <c r="H1298" s="538">
        <v>1265.94</v>
      </c>
      <c r="I1298" s="528"/>
    </row>
    <row r="1299" spans="1:9" ht="12.2" customHeight="1" x14ac:dyDescent="0.25">
      <c r="A1299" s="550">
        <v>8903</v>
      </c>
      <c r="B1299" s="534"/>
      <c r="C1299" s="535" t="s">
        <v>3654</v>
      </c>
      <c r="D1299" s="535"/>
      <c r="E1299" s="535"/>
      <c r="F1299" s="535"/>
      <c r="G1299" s="362"/>
      <c r="H1299" s="536"/>
      <c r="I1299" s="536"/>
    </row>
    <row r="1300" spans="1:9" ht="12.2" customHeight="1" x14ac:dyDescent="0.25">
      <c r="A1300" s="525" t="s">
        <v>3655</v>
      </c>
      <c r="B1300" s="525"/>
      <c r="C1300" s="526" t="s">
        <v>3656</v>
      </c>
      <c r="D1300" s="526"/>
      <c r="E1300" s="526"/>
      <c r="F1300" s="526"/>
      <c r="G1300" s="363" t="s">
        <v>14781</v>
      </c>
      <c r="H1300" s="531">
        <v>224.45</v>
      </c>
      <c r="I1300" s="528"/>
    </row>
    <row r="1301" spans="1:9" ht="24.4" customHeight="1" x14ac:dyDescent="0.25">
      <c r="A1301" s="525" t="s">
        <v>3657</v>
      </c>
      <c r="B1301" s="525"/>
      <c r="C1301" s="526" t="s">
        <v>3658</v>
      </c>
      <c r="D1301" s="526"/>
      <c r="E1301" s="526"/>
      <c r="F1301" s="526"/>
      <c r="G1301" s="363" t="s">
        <v>14781</v>
      </c>
      <c r="H1301" s="531">
        <v>249.56</v>
      </c>
      <c r="I1301" s="528"/>
    </row>
    <row r="1302" spans="1:9" ht="12.2" customHeight="1" x14ac:dyDescent="0.25">
      <c r="A1302" s="550">
        <v>8904</v>
      </c>
      <c r="B1302" s="534"/>
      <c r="C1302" s="535" t="s">
        <v>3660</v>
      </c>
      <c r="D1302" s="535"/>
      <c r="E1302" s="535"/>
      <c r="F1302" s="535"/>
      <c r="G1302" s="362"/>
      <c r="H1302" s="536"/>
      <c r="I1302" s="536"/>
    </row>
    <row r="1303" spans="1:9" ht="24.4" customHeight="1" x14ac:dyDescent="0.25">
      <c r="A1303" s="525" t="s">
        <v>495</v>
      </c>
      <c r="B1303" s="525"/>
      <c r="C1303" s="526" t="s">
        <v>3661</v>
      </c>
      <c r="D1303" s="526"/>
      <c r="E1303" s="526"/>
      <c r="F1303" s="526"/>
      <c r="G1303" s="363" t="s">
        <v>14781</v>
      </c>
      <c r="H1303" s="531">
        <v>327.86</v>
      </c>
      <c r="I1303" s="528"/>
    </row>
    <row r="1304" spans="1:9" ht="24.4" customHeight="1" x14ac:dyDescent="0.25">
      <c r="A1304" s="525" t="s">
        <v>3662</v>
      </c>
      <c r="B1304" s="525"/>
      <c r="C1304" s="526" t="s">
        <v>3663</v>
      </c>
      <c r="D1304" s="526"/>
      <c r="E1304" s="526"/>
      <c r="F1304" s="526"/>
      <c r="G1304" s="363" t="s">
        <v>14781</v>
      </c>
      <c r="H1304" s="531">
        <v>350.69</v>
      </c>
      <c r="I1304" s="528"/>
    </row>
    <row r="1305" spans="1:9" ht="60.95" customHeight="1" x14ac:dyDescent="0.25">
      <c r="A1305" s="525" t="s">
        <v>3664</v>
      </c>
      <c r="B1305" s="525"/>
      <c r="C1305" s="526" t="s">
        <v>3665</v>
      </c>
      <c r="D1305" s="526"/>
      <c r="E1305" s="526"/>
      <c r="F1305" s="526"/>
      <c r="G1305" s="363" t="s">
        <v>14781</v>
      </c>
      <c r="H1305" s="531">
        <v>330.63</v>
      </c>
      <c r="I1305" s="528"/>
    </row>
    <row r="1306" spans="1:9" ht="60.95" customHeight="1" x14ac:dyDescent="0.25">
      <c r="A1306" s="525" t="s">
        <v>3666</v>
      </c>
      <c r="B1306" s="525"/>
      <c r="C1306" s="526" t="s">
        <v>3667</v>
      </c>
      <c r="D1306" s="526"/>
      <c r="E1306" s="526"/>
      <c r="F1306" s="526"/>
      <c r="G1306" s="363" t="s">
        <v>14781</v>
      </c>
      <c r="H1306" s="531">
        <v>356.13</v>
      </c>
      <c r="I1306" s="528"/>
    </row>
    <row r="1307" spans="1:9" ht="12.2" customHeight="1" x14ac:dyDescent="0.25">
      <c r="A1307" s="550">
        <v>8905</v>
      </c>
      <c r="B1307" s="534"/>
      <c r="C1307" s="535" t="s">
        <v>3669</v>
      </c>
      <c r="D1307" s="535"/>
      <c r="E1307" s="535"/>
      <c r="F1307" s="535"/>
      <c r="G1307" s="362"/>
      <c r="H1307" s="536"/>
      <c r="I1307" s="536"/>
    </row>
    <row r="1308" spans="1:9" ht="24.4" customHeight="1" x14ac:dyDescent="0.25">
      <c r="A1308" s="525" t="s">
        <v>3670</v>
      </c>
      <c r="B1308" s="525"/>
      <c r="C1308" s="526" t="s">
        <v>3671</v>
      </c>
      <c r="D1308" s="526"/>
      <c r="E1308" s="526"/>
      <c r="F1308" s="526"/>
      <c r="G1308" s="363" t="s">
        <v>14781</v>
      </c>
      <c r="H1308" s="531">
        <v>447.36</v>
      </c>
      <c r="I1308" s="528"/>
    </row>
    <row r="1309" spans="1:9" ht="24.4" customHeight="1" x14ac:dyDescent="0.25">
      <c r="A1309" s="525" t="s">
        <v>3672</v>
      </c>
      <c r="B1309" s="525"/>
      <c r="C1309" s="526" t="s">
        <v>3673</v>
      </c>
      <c r="D1309" s="526"/>
      <c r="E1309" s="526"/>
      <c r="F1309" s="526"/>
      <c r="G1309" s="363" t="s">
        <v>14781</v>
      </c>
      <c r="H1309" s="531">
        <v>458.86</v>
      </c>
      <c r="I1309" s="528"/>
    </row>
    <row r="1310" spans="1:9" ht="12.2" customHeight="1" x14ac:dyDescent="0.25">
      <c r="A1310" s="550">
        <v>8906</v>
      </c>
      <c r="B1310" s="534"/>
      <c r="C1310" s="535" t="s">
        <v>3675</v>
      </c>
      <c r="D1310" s="535"/>
      <c r="E1310" s="535"/>
      <c r="F1310" s="535"/>
      <c r="G1310" s="362"/>
      <c r="H1310" s="536"/>
      <c r="I1310" s="536"/>
    </row>
    <row r="1311" spans="1:9" ht="24.4" customHeight="1" x14ac:dyDescent="0.25">
      <c r="A1311" s="525" t="s">
        <v>3676</v>
      </c>
      <c r="B1311" s="525"/>
      <c r="C1311" s="526" t="s">
        <v>3677</v>
      </c>
      <c r="D1311" s="526"/>
      <c r="E1311" s="526"/>
      <c r="F1311" s="526"/>
      <c r="G1311" s="363" t="s">
        <v>14784</v>
      </c>
      <c r="H1311" s="531">
        <v>108.48</v>
      </c>
      <c r="I1311" s="528"/>
    </row>
    <row r="1312" spans="1:9" ht="12.2" customHeight="1" x14ac:dyDescent="0.25">
      <c r="A1312" s="550">
        <v>8907</v>
      </c>
      <c r="B1312" s="534"/>
      <c r="C1312" s="535" t="s">
        <v>3679</v>
      </c>
      <c r="D1312" s="535"/>
      <c r="E1312" s="535"/>
      <c r="F1312" s="535"/>
      <c r="G1312" s="362"/>
      <c r="H1312" s="536"/>
      <c r="I1312" s="536"/>
    </row>
    <row r="1313" spans="1:9" ht="36.6" customHeight="1" x14ac:dyDescent="0.25">
      <c r="A1313" s="525" t="s">
        <v>3680</v>
      </c>
      <c r="B1313" s="525"/>
      <c r="C1313" s="526" t="s">
        <v>3681</v>
      </c>
      <c r="D1313" s="526"/>
      <c r="E1313" s="526"/>
      <c r="F1313" s="526"/>
      <c r="G1313" s="363" t="s">
        <v>14794</v>
      </c>
      <c r="H1313" s="527">
        <v>47.75</v>
      </c>
      <c r="I1313" s="528"/>
    </row>
    <row r="1314" spans="1:9" ht="36.6" customHeight="1" x14ac:dyDescent="0.25">
      <c r="A1314" s="525" t="s">
        <v>3682</v>
      </c>
      <c r="B1314" s="525"/>
      <c r="C1314" s="526" t="s">
        <v>3683</v>
      </c>
      <c r="D1314" s="526"/>
      <c r="E1314" s="526"/>
      <c r="F1314" s="526"/>
      <c r="G1314" s="363" t="s">
        <v>14794</v>
      </c>
      <c r="H1314" s="527">
        <v>40.380000000000003</v>
      </c>
      <c r="I1314" s="528"/>
    </row>
    <row r="1315" spans="1:9" ht="12.2" customHeight="1" x14ac:dyDescent="0.25">
      <c r="A1315" s="525" t="s">
        <v>3684</v>
      </c>
      <c r="B1315" s="525"/>
      <c r="C1315" s="526" t="s">
        <v>3685</v>
      </c>
      <c r="D1315" s="526"/>
      <c r="E1315" s="526"/>
      <c r="F1315" s="526"/>
      <c r="G1315" s="363" t="s">
        <v>14794</v>
      </c>
      <c r="H1315" s="527">
        <v>13.12</v>
      </c>
      <c r="I1315" s="528"/>
    </row>
    <row r="1316" spans="1:9" ht="48.75" customHeight="1" x14ac:dyDescent="0.25">
      <c r="A1316" s="525" t="s">
        <v>3686</v>
      </c>
      <c r="B1316" s="525"/>
      <c r="C1316" s="526" t="s">
        <v>3687</v>
      </c>
      <c r="D1316" s="526"/>
      <c r="E1316" s="526"/>
      <c r="F1316" s="526"/>
      <c r="G1316" s="363" t="s">
        <v>14794</v>
      </c>
      <c r="H1316" s="531">
        <v>186.64</v>
      </c>
      <c r="I1316" s="528"/>
    </row>
    <row r="1317" spans="1:9" ht="48.75" customHeight="1" x14ac:dyDescent="0.25">
      <c r="A1317" s="525" t="s">
        <v>3688</v>
      </c>
      <c r="B1317" s="525"/>
      <c r="C1317" s="526" t="s">
        <v>3689</v>
      </c>
      <c r="D1317" s="526"/>
      <c r="E1317" s="526"/>
      <c r="F1317" s="526"/>
      <c r="G1317" s="363" t="s">
        <v>14794</v>
      </c>
      <c r="H1317" s="531">
        <v>170.02</v>
      </c>
      <c r="I1317" s="528"/>
    </row>
    <row r="1318" spans="1:9" ht="48.75" customHeight="1" x14ac:dyDescent="0.25">
      <c r="A1318" s="525" t="s">
        <v>3690</v>
      </c>
      <c r="B1318" s="525"/>
      <c r="C1318" s="526" t="s">
        <v>3691</v>
      </c>
      <c r="D1318" s="526"/>
      <c r="E1318" s="526"/>
      <c r="F1318" s="526"/>
      <c r="G1318" s="363" t="s">
        <v>14794</v>
      </c>
      <c r="H1318" s="531">
        <v>174.77</v>
      </c>
      <c r="I1318" s="528"/>
    </row>
    <row r="1319" spans="1:9" ht="12.2" customHeight="1" x14ac:dyDescent="0.25">
      <c r="A1319" s="550">
        <v>8908</v>
      </c>
      <c r="B1319" s="534"/>
      <c r="C1319" s="535" t="s">
        <v>3693</v>
      </c>
      <c r="D1319" s="535"/>
      <c r="E1319" s="535"/>
      <c r="F1319" s="535"/>
      <c r="G1319" s="362"/>
      <c r="H1319" s="536"/>
      <c r="I1319" s="536"/>
    </row>
    <row r="1320" spans="1:9" ht="12.2" customHeight="1" x14ac:dyDescent="0.25">
      <c r="A1320" s="525" t="s">
        <v>3694</v>
      </c>
      <c r="B1320" s="525"/>
      <c r="C1320" s="526" t="s">
        <v>3695</v>
      </c>
      <c r="D1320" s="526"/>
      <c r="E1320" s="526"/>
      <c r="F1320" s="526"/>
      <c r="G1320" s="363" t="s">
        <v>14794</v>
      </c>
      <c r="H1320" s="527">
        <v>35.729999999999997</v>
      </c>
      <c r="I1320" s="528"/>
    </row>
    <row r="1321" spans="1:9" ht="12.2" customHeight="1" x14ac:dyDescent="0.25">
      <c r="A1321" s="525" t="s">
        <v>3696</v>
      </c>
      <c r="B1321" s="525"/>
      <c r="C1321" s="526" t="s">
        <v>3697</v>
      </c>
      <c r="D1321" s="526"/>
      <c r="E1321" s="526"/>
      <c r="F1321" s="526"/>
      <c r="G1321" s="363" t="s">
        <v>14794</v>
      </c>
      <c r="H1321" s="527">
        <v>27.92</v>
      </c>
      <c r="I1321" s="528"/>
    </row>
    <row r="1322" spans="1:9" ht="12.2" customHeight="1" x14ac:dyDescent="0.25">
      <c r="A1322" s="525" t="s">
        <v>3698</v>
      </c>
      <c r="B1322" s="525"/>
      <c r="C1322" s="526" t="s">
        <v>3699</v>
      </c>
      <c r="D1322" s="526"/>
      <c r="E1322" s="526"/>
      <c r="F1322" s="526"/>
      <c r="G1322" s="363" t="s">
        <v>14794</v>
      </c>
      <c r="H1322" s="527">
        <v>13.23</v>
      </c>
      <c r="I1322" s="528"/>
    </row>
    <row r="1323" spans="1:9" ht="12.2" customHeight="1" x14ac:dyDescent="0.25">
      <c r="A1323" s="550">
        <v>8909</v>
      </c>
      <c r="B1323" s="534"/>
      <c r="C1323" s="535" t="s">
        <v>3701</v>
      </c>
      <c r="D1323" s="535"/>
      <c r="E1323" s="535"/>
      <c r="F1323" s="535"/>
      <c r="G1323" s="362"/>
      <c r="H1323" s="536"/>
      <c r="I1323" s="536"/>
    </row>
    <row r="1324" spans="1:9" ht="24.4" customHeight="1" x14ac:dyDescent="0.25">
      <c r="A1324" s="525" t="s">
        <v>3702</v>
      </c>
      <c r="B1324" s="525"/>
      <c r="C1324" s="526" t="s">
        <v>3703</v>
      </c>
      <c r="D1324" s="526"/>
      <c r="E1324" s="526"/>
      <c r="F1324" s="526"/>
      <c r="G1324" s="363" t="s">
        <v>14781</v>
      </c>
      <c r="H1324" s="531">
        <v>311.49</v>
      </c>
      <c r="I1324" s="528"/>
    </row>
    <row r="1325" spans="1:9" ht="12.2" customHeight="1" x14ac:dyDescent="0.25">
      <c r="A1325" s="525" t="s">
        <v>3704</v>
      </c>
      <c r="B1325" s="525"/>
      <c r="C1325" s="526" t="s">
        <v>3705</v>
      </c>
      <c r="D1325" s="526"/>
      <c r="E1325" s="526"/>
      <c r="F1325" s="526"/>
      <c r="G1325" s="363" t="s">
        <v>14781</v>
      </c>
      <c r="H1325" s="531">
        <v>296.87</v>
      </c>
      <c r="I1325" s="528"/>
    </row>
    <row r="1326" spans="1:9" ht="12.2" customHeight="1" x14ac:dyDescent="0.25">
      <c r="A1326" s="550">
        <v>8910</v>
      </c>
      <c r="B1326" s="534"/>
      <c r="C1326" s="535" t="s">
        <v>3707</v>
      </c>
      <c r="D1326" s="535"/>
      <c r="E1326" s="535"/>
      <c r="F1326" s="535"/>
      <c r="G1326" s="362"/>
      <c r="H1326" s="536"/>
      <c r="I1326" s="536"/>
    </row>
    <row r="1327" spans="1:9" ht="24.4" customHeight="1" x14ac:dyDescent="0.25">
      <c r="A1327" s="525" t="s">
        <v>3708</v>
      </c>
      <c r="B1327" s="525"/>
      <c r="C1327" s="526" t="s">
        <v>3709</v>
      </c>
      <c r="D1327" s="526"/>
      <c r="E1327" s="526"/>
      <c r="F1327" s="526"/>
      <c r="G1327" s="363" t="s">
        <v>14781</v>
      </c>
      <c r="H1327" s="531">
        <v>206.39</v>
      </c>
      <c r="I1327" s="528"/>
    </row>
    <row r="1328" spans="1:9" ht="12.2" customHeight="1" x14ac:dyDescent="0.25">
      <c r="A1328" s="525" t="s">
        <v>3710</v>
      </c>
      <c r="B1328" s="525"/>
      <c r="C1328" s="526" t="s">
        <v>3711</v>
      </c>
      <c r="D1328" s="526"/>
      <c r="E1328" s="526"/>
      <c r="F1328" s="526"/>
      <c r="G1328" s="363" t="s">
        <v>14781</v>
      </c>
      <c r="H1328" s="531">
        <v>199.15</v>
      </c>
      <c r="I1328" s="528"/>
    </row>
    <row r="1329" spans="1:9" ht="12.2" customHeight="1" x14ac:dyDescent="0.25">
      <c r="A1329" s="550">
        <v>8911</v>
      </c>
      <c r="B1329" s="534"/>
      <c r="C1329" s="535" t="s">
        <v>3713</v>
      </c>
      <c r="D1329" s="535"/>
      <c r="E1329" s="535"/>
      <c r="F1329" s="535"/>
      <c r="G1329" s="362"/>
      <c r="H1329" s="536"/>
      <c r="I1329" s="536"/>
    </row>
    <row r="1330" spans="1:9" ht="24.4" customHeight="1" x14ac:dyDescent="0.25">
      <c r="A1330" s="525" t="s">
        <v>3714</v>
      </c>
      <c r="B1330" s="525"/>
      <c r="C1330" s="526" t="s">
        <v>3715</v>
      </c>
      <c r="D1330" s="526"/>
      <c r="E1330" s="526"/>
      <c r="F1330" s="526"/>
      <c r="G1330" s="363" t="s">
        <v>14781</v>
      </c>
      <c r="H1330" s="531">
        <v>242.68</v>
      </c>
      <c r="I1330" s="528"/>
    </row>
    <row r="1331" spans="1:9" ht="24.4" customHeight="1" x14ac:dyDescent="0.25">
      <c r="A1331" s="525" t="s">
        <v>3716</v>
      </c>
      <c r="B1331" s="525"/>
      <c r="C1331" s="526" t="s">
        <v>3717</v>
      </c>
      <c r="D1331" s="526"/>
      <c r="E1331" s="526"/>
      <c r="F1331" s="526"/>
      <c r="G1331" s="363" t="s">
        <v>14781</v>
      </c>
      <c r="H1331" s="531">
        <v>238.03</v>
      </c>
      <c r="I1331" s="528"/>
    </row>
    <row r="1332" spans="1:9" ht="12.2" customHeight="1" x14ac:dyDescent="0.25">
      <c r="A1332" s="550">
        <v>8912</v>
      </c>
      <c r="B1332" s="534"/>
      <c r="C1332" s="535" t="s">
        <v>3719</v>
      </c>
      <c r="D1332" s="535"/>
      <c r="E1332" s="535"/>
      <c r="F1332" s="535"/>
      <c r="G1332" s="362"/>
      <c r="H1332" s="536"/>
      <c r="I1332" s="536"/>
    </row>
    <row r="1333" spans="1:9" ht="24.4" customHeight="1" x14ac:dyDescent="0.25">
      <c r="A1333" s="525" t="s">
        <v>3720</v>
      </c>
      <c r="B1333" s="525"/>
      <c r="C1333" s="526" t="s">
        <v>3721</v>
      </c>
      <c r="D1333" s="526"/>
      <c r="E1333" s="526"/>
      <c r="F1333" s="526"/>
      <c r="G1333" s="363" t="s">
        <v>14781</v>
      </c>
      <c r="H1333" s="531">
        <v>290.45</v>
      </c>
      <c r="I1333" s="528"/>
    </row>
    <row r="1334" spans="1:9" ht="24.4" customHeight="1" x14ac:dyDescent="0.25">
      <c r="A1334" s="525" t="s">
        <v>3722</v>
      </c>
      <c r="B1334" s="525"/>
      <c r="C1334" s="526" t="s">
        <v>3723</v>
      </c>
      <c r="D1334" s="526"/>
      <c r="E1334" s="526"/>
      <c r="F1334" s="526"/>
      <c r="G1334" s="363" t="s">
        <v>14781</v>
      </c>
      <c r="H1334" s="531">
        <v>285.8</v>
      </c>
      <c r="I1334" s="528"/>
    </row>
    <row r="1335" spans="1:9" ht="12.2" customHeight="1" x14ac:dyDescent="0.25">
      <c r="A1335" s="550">
        <v>8913</v>
      </c>
      <c r="B1335" s="534"/>
      <c r="C1335" s="535" t="s">
        <v>3725</v>
      </c>
      <c r="D1335" s="535"/>
      <c r="E1335" s="535"/>
      <c r="F1335" s="535"/>
      <c r="G1335" s="362"/>
      <c r="H1335" s="536"/>
      <c r="I1335" s="536"/>
    </row>
    <row r="1336" spans="1:9" ht="24.4" customHeight="1" x14ac:dyDescent="0.25">
      <c r="A1336" s="525" t="s">
        <v>3726</v>
      </c>
      <c r="B1336" s="525"/>
      <c r="C1336" s="526" t="s">
        <v>3727</v>
      </c>
      <c r="D1336" s="526"/>
      <c r="E1336" s="526"/>
      <c r="F1336" s="526"/>
      <c r="G1336" s="363" t="s">
        <v>14781</v>
      </c>
      <c r="H1336" s="531">
        <v>178.1</v>
      </c>
      <c r="I1336" s="528"/>
    </row>
    <row r="1337" spans="1:9" ht="24.4" customHeight="1" x14ac:dyDescent="0.25">
      <c r="A1337" s="525" t="s">
        <v>3728</v>
      </c>
      <c r="B1337" s="525"/>
      <c r="C1337" s="526" t="s">
        <v>3729</v>
      </c>
      <c r="D1337" s="526"/>
      <c r="E1337" s="526"/>
      <c r="F1337" s="526"/>
      <c r="G1337" s="363" t="s">
        <v>14781</v>
      </c>
      <c r="H1337" s="531">
        <v>183.52</v>
      </c>
      <c r="I1337" s="528"/>
    </row>
    <row r="1338" spans="1:9" ht="12.2" customHeight="1" x14ac:dyDescent="0.25">
      <c r="A1338" s="550">
        <v>8914</v>
      </c>
      <c r="B1338" s="534"/>
      <c r="C1338" s="535" t="s">
        <v>3731</v>
      </c>
      <c r="D1338" s="535"/>
      <c r="E1338" s="535"/>
      <c r="F1338" s="535"/>
      <c r="G1338" s="362"/>
      <c r="H1338" s="536"/>
      <c r="I1338" s="536"/>
    </row>
    <row r="1339" spans="1:9" ht="24.4" customHeight="1" x14ac:dyDescent="0.25">
      <c r="A1339" s="525" t="s">
        <v>3732</v>
      </c>
      <c r="B1339" s="525"/>
      <c r="C1339" s="526" t="s">
        <v>3733</v>
      </c>
      <c r="D1339" s="526"/>
      <c r="E1339" s="526"/>
      <c r="F1339" s="526"/>
      <c r="G1339" s="363" t="s">
        <v>14781</v>
      </c>
      <c r="H1339" s="531">
        <v>268.27999999999997</v>
      </c>
      <c r="I1339" s="528"/>
    </row>
    <row r="1340" spans="1:9" ht="24.4" customHeight="1" x14ac:dyDescent="0.25">
      <c r="A1340" s="525" t="s">
        <v>3734</v>
      </c>
      <c r="B1340" s="525"/>
      <c r="C1340" s="526" t="s">
        <v>3735</v>
      </c>
      <c r="D1340" s="526"/>
      <c r="E1340" s="526"/>
      <c r="F1340" s="526"/>
      <c r="G1340" s="363" t="s">
        <v>14781</v>
      </c>
      <c r="H1340" s="531">
        <v>259.22000000000003</v>
      </c>
      <c r="I1340" s="528"/>
    </row>
    <row r="1341" spans="1:9" ht="12.2" customHeight="1" x14ac:dyDescent="0.25">
      <c r="A1341" s="550">
        <v>8681</v>
      </c>
      <c r="B1341" s="534"/>
      <c r="C1341" s="535" t="s">
        <v>3736</v>
      </c>
      <c r="D1341" s="535"/>
      <c r="E1341" s="535"/>
      <c r="F1341" s="535"/>
      <c r="G1341" s="362"/>
      <c r="H1341" s="536"/>
      <c r="I1341" s="536"/>
    </row>
    <row r="1342" spans="1:9" ht="12.2" customHeight="1" x14ac:dyDescent="0.25">
      <c r="A1342" s="550">
        <v>8915</v>
      </c>
      <c r="B1342" s="534"/>
      <c r="C1342" s="535" t="s">
        <v>3738</v>
      </c>
      <c r="D1342" s="535"/>
      <c r="E1342" s="535"/>
      <c r="F1342" s="535"/>
      <c r="G1342" s="362"/>
      <c r="H1342" s="536"/>
      <c r="I1342" s="536"/>
    </row>
    <row r="1343" spans="1:9" ht="36.6" customHeight="1" x14ac:dyDescent="0.25">
      <c r="A1343" s="525" t="s">
        <v>3739</v>
      </c>
      <c r="B1343" s="525"/>
      <c r="C1343" s="526" t="s">
        <v>3740</v>
      </c>
      <c r="D1343" s="526"/>
      <c r="E1343" s="526"/>
      <c r="F1343" s="526"/>
      <c r="G1343" s="363" t="s">
        <v>14794</v>
      </c>
      <c r="H1343" s="527">
        <v>14.13</v>
      </c>
      <c r="I1343" s="528"/>
    </row>
    <row r="1344" spans="1:9" ht="36.6" customHeight="1" x14ac:dyDescent="0.25">
      <c r="A1344" s="525" t="s">
        <v>3741</v>
      </c>
      <c r="B1344" s="525"/>
      <c r="C1344" s="526" t="s">
        <v>3742</v>
      </c>
      <c r="D1344" s="526"/>
      <c r="E1344" s="526"/>
      <c r="F1344" s="526"/>
      <c r="G1344" s="363" t="s">
        <v>14794</v>
      </c>
      <c r="H1344" s="532">
        <v>2.9</v>
      </c>
      <c r="I1344" s="528"/>
    </row>
    <row r="1345" spans="1:9" ht="36.6" customHeight="1" x14ac:dyDescent="0.25">
      <c r="A1345" s="525" t="s">
        <v>3743</v>
      </c>
      <c r="B1345" s="525"/>
      <c r="C1345" s="526" t="s">
        <v>3744</v>
      </c>
      <c r="D1345" s="526"/>
      <c r="E1345" s="526"/>
      <c r="F1345" s="526"/>
      <c r="G1345" s="363" t="s">
        <v>14794</v>
      </c>
      <c r="H1345" s="527">
        <v>20.079999999999998</v>
      </c>
      <c r="I1345" s="528"/>
    </row>
    <row r="1346" spans="1:9" ht="36.6" customHeight="1" x14ac:dyDescent="0.25">
      <c r="A1346" s="525" t="s">
        <v>3745</v>
      </c>
      <c r="B1346" s="525"/>
      <c r="C1346" s="526" t="s">
        <v>3746</v>
      </c>
      <c r="D1346" s="526"/>
      <c r="E1346" s="526"/>
      <c r="F1346" s="526"/>
      <c r="G1346" s="363" t="s">
        <v>14794</v>
      </c>
      <c r="H1346" s="532">
        <v>4.66</v>
      </c>
      <c r="I1346" s="528"/>
    </row>
    <row r="1347" spans="1:9" ht="36.6" customHeight="1" x14ac:dyDescent="0.25">
      <c r="A1347" s="525" t="s">
        <v>3747</v>
      </c>
      <c r="B1347" s="525"/>
      <c r="C1347" s="526" t="s">
        <v>3748</v>
      </c>
      <c r="D1347" s="526"/>
      <c r="E1347" s="526"/>
      <c r="F1347" s="526"/>
      <c r="G1347" s="363" t="s">
        <v>14794</v>
      </c>
      <c r="H1347" s="527">
        <v>29.26</v>
      </c>
      <c r="I1347" s="528"/>
    </row>
    <row r="1348" spans="1:9" ht="36.6" customHeight="1" x14ac:dyDescent="0.25">
      <c r="A1348" s="525" t="s">
        <v>3749</v>
      </c>
      <c r="B1348" s="525"/>
      <c r="C1348" s="526" t="s">
        <v>3750</v>
      </c>
      <c r="D1348" s="526"/>
      <c r="E1348" s="526"/>
      <c r="F1348" s="526"/>
      <c r="G1348" s="363" t="s">
        <v>14794</v>
      </c>
      <c r="H1348" s="527">
        <v>40.880000000000003</v>
      </c>
      <c r="I1348" s="528"/>
    </row>
    <row r="1349" spans="1:9" ht="36.6" customHeight="1" x14ac:dyDescent="0.25">
      <c r="A1349" s="525" t="s">
        <v>3751</v>
      </c>
      <c r="B1349" s="525"/>
      <c r="C1349" s="526" t="s">
        <v>3752</v>
      </c>
      <c r="D1349" s="526"/>
      <c r="E1349" s="526"/>
      <c r="F1349" s="526"/>
      <c r="G1349" s="363" t="s">
        <v>14794</v>
      </c>
      <c r="H1349" s="532">
        <v>6.47</v>
      </c>
      <c r="I1349" s="528"/>
    </row>
    <row r="1350" spans="1:9" ht="36.6" customHeight="1" x14ac:dyDescent="0.25">
      <c r="A1350" s="525" t="s">
        <v>3753</v>
      </c>
      <c r="B1350" s="525"/>
      <c r="C1350" s="526" t="s">
        <v>3754</v>
      </c>
      <c r="D1350" s="526"/>
      <c r="E1350" s="526"/>
      <c r="F1350" s="526"/>
      <c r="G1350" s="363" t="s">
        <v>14794</v>
      </c>
      <c r="H1350" s="532">
        <v>9.2100000000000009</v>
      </c>
      <c r="I1350" s="528"/>
    </row>
    <row r="1351" spans="1:9" ht="12.2" customHeight="1" x14ac:dyDescent="0.25">
      <c r="A1351" s="525" t="s">
        <v>3755</v>
      </c>
      <c r="B1351" s="525"/>
      <c r="C1351" s="526" t="s">
        <v>3756</v>
      </c>
      <c r="D1351" s="526"/>
      <c r="E1351" s="526"/>
      <c r="F1351" s="526"/>
      <c r="G1351" s="363" t="s">
        <v>14794</v>
      </c>
      <c r="H1351" s="527">
        <v>10.68</v>
      </c>
      <c r="I1351" s="528"/>
    </row>
    <row r="1352" spans="1:9" ht="12.2" customHeight="1" x14ac:dyDescent="0.25">
      <c r="A1352" s="525" t="s">
        <v>3757</v>
      </c>
      <c r="B1352" s="525"/>
      <c r="C1352" s="526" t="s">
        <v>3758</v>
      </c>
      <c r="D1352" s="526"/>
      <c r="E1352" s="526"/>
      <c r="F1352" s="526"/>
      <c r="G1352" s="363" t="s">
        <v>14794</v>
      </c>
      <c r="H1352" s="532">
        <v>5.26</v>
      </c>
      <c r="I1352" s="528"/>
    </row>
    <row r="1353" spans="1:9" ht="12.2" customHeight="1" x14ac:dyDescent="0.25">
      <c r="A1353" s="525" t="s">
        <v>3759</v>
      </c>
      <c r="B1353" s="525"/>
      <c r="C1353" s="526" t="s">
        <v>3760</v>
      </c>
      <c r="D1353" s="526"/>
      <c r="E1353" s="526"/>
      <c r="F1353" s="526"/>
      <c r="G1353" s="363" t="s">
        <v>14794</v>
      </c>
      <c r="H1353" s="532">
        <v>6.08</v>
      </c>
      <c r="I1353" s="528"/>
    </row>
    <row r="1354" spans="1:9" ht="12.2" customHeight="1" x14ac:dyDescent="0.25">
      <c r="A1354" s="525" t="s">
        <v>3761</v>
      </c>
      <c r="B1354" s="525"/>
      <c r="C1354" s="526" t="s">
        <v>3762</v>
      </c>
      <c r="D1354" s="526"/>
      <c r="E1354" s="526"/>
      <c r="F1354" s="526"/>
      <c r="G1354" s="363" t="s">
        <v>14794</v>
      </c>
      <c r="H1354" s="532">
        <v>7.2</v>
      </c>
      <c r="I1354" s="528"/>
    </row>
    <row r="1355" spans="1:9" ht="12.2" customHeight="1" x14ac:dyDescent="0.25">
      <c r="A1355" s="525" t="s">
        <v>3763</v>
      </c>
      <c r="B1355" s="525"/>
      <c r="C1355" s="526" t="s">
        <v>3764</v>
      </c>
      <c r="D1355" s="526"/>
      <c r="E1355" s="526"/>
      <c r="F1355" s="526"/>
      <c r="G1355" s="363" t="s">
        <v>14794</v>
      </c>
      <c r="H1355" s="532">
        <v>8.4</v>
      </c>
      <c r="I1355" s="528"/>
    </row>
    <row r="1356" spans="1:9" ht="12.2" customHeight="1" x14ac:dyDescent="0.25">
      <c r="A1356" s="550">
        <v>8916</v>
      </c>
      <c r="B1356" s="534"/>
      <c r="C1356" s="535" t="s">
        <v>3765</v>
      </c>
      <c r="D1356" s="535"/>
      <c r="E1356" s="535"/>
      <c r="F1356" s="535"/>
      <c r="G1356" s="362"/>
      <c r="H1356" s="536"/>
      <c r="I1356" s="536"/>
    </row>
    <row r="1357" spans="1:9" ht="36.6" customHeight="1" x14ac:dyDescent="0.25">
      <c r="A1357" s="525" t="s">
        <v>444</v>
      </c>
      <c r="B1357" s="525"/>
      <c r="C1357" s="526" t="s">
        <v>3766</v>
      </c>
      <c r="D1357" s="526"/>
      <c r="E1357" s="526"/>
      <c r="F1357" s="526"/>
      <c r="G1357" s="363" t="s">
        <v>14794</v>
      </c>
      <c r="H1357" s="527">
        <v>14.78</v>
      </c>
      <c r="I1357" s="528"/>
    </row>
    <row r="1358" spans="1:9" ht="36.6" customHeight="1" x14ac:dyDescent="0.25">
      <c r="A1358" s="525" t="s">
        <v>3767</v>
      </c>
      <c r="B1358" s="525"/>
      <c r="C1358" s="526" t="s">
        <v>3768</v>
      </c>
      <c r="D1358" s="526"/>
      <c r="E1358" s="526"/>
      <c r="F1358" s="526"/>
      <c r="G1358" s="363" t="s">
        <v>14794</v>
      </c>
      <c r="H1358" s="531">
        <v>123.69</v>
      </c>
      <c r="I1358" s="528"/>
    </row>
    <row r="1359" spans="1:9" ht="36.6" customHeight="1" x14ac:dyDescent="0.25">
      <c r="A1359" s="525" t="s">
        <v>3769</v>
      </c>
      <c r="B1359" s="525"/>
      <c r="C1359" s="526" t="s">
        <v>3770</v>
      </c>
      <c r="D1359" s="526"/>
      <c r="E1359" s="526"/>
      <c r="F1359" s="526"/>
      <c r="G1359" s="363" t="s">
        <v>14794</v>
      </c>
      <c r="H1359" s="532">
        <v>3.03</v>
      </c>
      <c r="I1359" s="528"/>
    </row>
    <row r="1360" spans="1:9" ht="36.6" customHeight="1" x14ac:dyDescent="0.25">
      <c r="A1360" s="525" t="s">
        <v>3771</v>
      </c>
      <c r="B1360" s="525"/>
      <c r="C1360" s="526" t="s">
        <v>3772</v>
      </c>
      <c r="D1360" s="526"/>
      <c r="E1360" s="526"/>
      <c r="F1360" s="526"/>
      <c r="G1360" s="363" t="s">
        <v>14794</v>
      </c>
      <c r="H1360" s="531">
        <v>152.76</v>
      </c>
      <c r="I1360" s="528"/>
    </row>
    <row r="1361" spans="1:9" ht="36.6" customHeight="1" x14ac:dyDescent="0.25">
      <c r="A1361" s="525" t="s">
        <v>446</v>
      </c>
      <c r="B1361" s="525"/>
      <c r="C1361" s="526" t="s">
        <v>3773</v>
      </c>
      <c r="D1361" s="526"/>
      <c r="E1361" s="526"/>
      <c r="F1361" s="526"/>
      <c r="G1361" s="363" t="s">
        <v>14794</v>
      </c>
      <c r="H1361" s="527">
        <v>22.06</v>
      </c>
      <c r="I1361" s="528"/>
    </row>
    <row r="1362" spans="1:9" ht="36.6" customHeight="1" x14ac:dyDescent="0.25">
      <c r="A1362" s="525" t="s">
        <v>3774</v>
      </c>
      <c r="B1362" s="525"/>
      <c r="C1362" s="526" t="s">
        <v>3775</v>
      </c>
      <c r="D1362" s="526"/>
      <c r="E1362" s="526"/>
      <c r="F1362" s="526"/>
      <c r="G1362" s="363" t="s">
        <v>14794</v>
      </c>
      <c r="H1362" s="531">
        <v>190.19</v>
      </c>
      <c r="I1362" s="528"/>
    </row>
    <row r="1363" spans="1:9" ht="36.6" customHeight="1" x14ac:dyDescent="0.25">
      <c r="A1363" s="525" t="s">
        <v>3776</v>
      </c>
      <c r="B1363" s="525"/>
      <c r="C1363" s="526" t="s">
        <v>3777</v>
      </c>
      <c r="D1363" s="526"/>
      <c r="E1363" s="526"/>
      <c r="F1363" s="526"/>
      <c r="G1363" s="363" t="s">
        <v>14794</v>
      </c>
      <c r="H1363" s="531">
        <v>248.87</v>
      </c>
      <c r="I1363" s="528"/>
    </row>
    <row r="1364" spans="1:9" ht="36.6" customHeight="1" x14ac:dyDescent="0.25">
      <c r="A1364" s="525" t="s">
        <v>3778</v>
      </c>
      <c r="B1364" s="525"/>
      <c r="C1364" s="526" t="s">
        <v>3779</v>
      </c>
      <c r="D1364" s="526"/>
      <c r="E1364" s="526"/>
      <c r="F1364" s="526"/>
      <c r="G1364" s="363" t="s">
        <v>14794</v>
      </c>
      <c r="H1364" s="532">
        <v>4.79</v>
      </c>
      <c r="I1364" s="528"/>
    </row>
    <row r="1365" spans="1:9" ht="36.6" customHeight="1" x14ac:dyDescent="0.25">
      <c r="A1365" s="525" t="s">
        <v>445</v>
      </c>
      <c r="B1365" s="525"/>
      <c r="C1365" s="526" t="s">
        <v>3780</v>
      </c>
      <c r="D1365" s="526"/>
      <c r="E1365" s="526"/>
      <c r="F1365" s="526"/>
      <c r="G1365" s="363" t="s">
        <v>14794</v>
      </c>
      <c r="H1365" s="527">
        <v>32.229999999999997</v>
      </c>
      <c r="I1365" s="528"/>
    </row>
    <row r="1366" spans="1:9" ht="36.6" customHeight="1" x14ac:dyDescent="0.25">
      <c r="A1366" s="525" t="s">
        <v>3781</v>
      </c>
      <c r="B1366" s="525"/>
      <c r="C1366" s="526" t="s">
        <v>3782</v>
      </c>
      <c r="D1366" s="526"/>
      <c r="E1366" s="526"/>
      <c r="F1366" s="526"/>
      <c r="G1366" s="363" t="s">
        <v>14794</v>
      </c>
      <c r="H1366" s="531">
        <v>301.82</v>
      </c>
      <c r="I1366" s="528"/>
    </row>
    <row r="1367" spans="1:9" ht="36.6" customHeight="1" x14ac:dyDescent="0.25">
      <c r="A1367" s="525" t="s">
        <v>3783</v>
      </c>
      <c r="B1367" s="525"/>
      <c r="C1367" s="526" t="s">
        <v>3784</v>
      </c>
      <c r="D1367" s="526"/>
      <c r="E1367" s="526"/>
      <c r="F1367" s="526"/>
      <c r="G1367" s="363" t="s">
        <v>14794</v>
      </c>
      <c r="H1367" s="527">
        <v>40.369999999999997</v>
      </c>
      <c r="I1367" s="528"/>
    </row>
    <row r="1368" spans="1:9" ht="36.6" customHeight="1" x14ac:dyDescent="0.25">
      <c r="A1368" s="525" t="s">
        <v>3785</v>
      </c>
      <c r="B1368" s="525"/>
      <c r="C1368" s="526" t="s">
        <v>3786</v>
      </c>
      <c r="D1368" s="526"/>
      <c r="E1368" s="526"/>
      <c r="F1368" s="526"/>
      <c r="G1368" s="363" t="s">
        <v>14794</v>
      </c>
      <c r="H1368" s="532">
        <v>6.56</v>
      </c>
      <c r="I1368" s="528"/>
    </row>
    <row r="1369" spans="1:9" ht="36.6" customHeight="1" x14ac:dyDescent="0.25">
      <c r="A1369" s="525" t="s">
        <v>3787</v>
      </c>
      <c r="B1369" s="525"/>
      <c r="C1369" s="526" t="s">
        <v>3788</v>
      </c>
      <c r="D1369" s="526"/>
      <c r="E1369" s="526"/>
      <c r="F1369" s="526"/>
      <c r="G1369" s="363" t="s">
        <v>14794</v>
      </c>
      <c r="H1369" s="527">
        <v>58.04</v>
      </c>
      <c r="I1369" s="528"/>
    </row>
    <row r="1370" spans="1:9" ht="36.6" customHeight="1" x14ac:dyDescent="0.25">
      <c r="A1370" s="525" t="s">
        <v>3789</v>
      </c>
      <c r="B1370" s="525"/>
      <c r="C1370" s="526" t="s">
        <v>3790</v>
      </c>
      <c r="D1370" s="526"/>
      <c r="E1370" s="526"/>
      <c r="F1370" s="526"/>
      <c r="G1370" s="363" t="s">
        <v>14794</v>
      </c>
      <c r="H1370" s="532">
        <v>9.86</v>
      </c>
      <c r="I1370" s="528"/>
    </row>
    <row r="1371" spans="1:9" ht="36.6" customHeight="1" x14ac:dyDescent="0.25">
      <c r="A1371" s="525" t="s">
        <v>3791</v>
      </c>
      <c r="B1371" s="525"/>
      <c r="C1371" s="526" t="s">
        <v>3792</v>
      </c>
      <c r="D1371" s="526"/>
      <c r="E1371" s="526"/>
      <c r="F1371" s="526"/>
      <c r="G1371" s="363" t="s">
        <v>14794</v>
      </c>
      <c r="H1371" s="527">
        <v>82.38</v>
      </c>
      <c r="I1371" s="528"/>
    </row>
    <row r="1372" spans="1:9" ht="36.6" customHeight="1" x14ac:dyDescent="0.25">
      <c r="A1372" s="525" t="s">
        <v>443</v>
      </c>
      <c r="B1372" s="525"/>
      <c r="C1372" s="526" t="s">
        <v>3793</v>
      </c>
      <c r="D1372" s="526"/>
      <c r="E1372" s="526"/>
      <c r="F1372" s="526"/>
      <c r="G1372" s="363" t="s">
        <v>14794</v>
      </c>
      <c r="H1372" s="531">
        <v>108.46</v>
      </c>
      <c r="I1372" s="528"/>
    </row>
    <row r="1373" spans="1:9" ht="12.2" customHeight="1" x14ac:dyDescent="0.25">
      <c r="A1373" s="550">
        <v>8917</v>
      </c>
      <c r="B1373" s="534"/>
      <c r="C1373" s="535" t="s">
        <v>3795</v>
      </c>
      <c r="D1373" s="535"/>
      <c r="E1373" s="535"/>
      <c r="F1373" s="535"/>
      <c r="G1373" s="362"/>
      <c r="H1373" s="536"/>
      <c r="I1373" s="536"/>
    </row>
    <row r="1374" spans="1:9" ht="24.4" customHeight="1" x14ac:dyDescent="0.25">
      <c r="A1374" s="525" t="s">
        <v>3796</v>
      </c>
      <c r="B1374" s="525"/>
      <c r="C1374" s="526" t="s">
        <v>15034</v>
      </c>
      <c r="D1374" s="526"/>
      <c r="E1374" s="526"/>
      <c r="F1374" s="526"/>
      <c r="G1374" s="363" t="s">
        <v>14794</v>
      </c>
      <c r="H1374" s="527">
        <v>12.75</v>
      </c>
      <c r="I1374" s="528"/>
    </row>
    <row r="1375" spans="1:9" ht="24.4" customHeight="1" x14ac:dyDescent="0.25">
      <c r="A1375" s="525" t="s">
        <v>3797</v>
      </c>
      <c r="B1375" s="525"/>
      <c r="C1375" s="526" t="s">
        <v>15035</v>
      </c>
      <c r="D1375" s="526"/>
      <c r="E1375" s="526"/>
      <c r="F1375" s="526"/>
      <c r="G1375" s="363" t="s">
        <v>14794</v>
      </c>
      <c r="H1375" s="527">
        <v>18.78</v>
      </c>
      <c r="I1375" s="528"/>
    </row>
    <row r="1376" spans="1:9" ht="24.4" customHeight="1" x14ac:dyDescent="0.25">
      <c r="A1376" s="525" t="s">
        <v>3798</v>
      </c>
      <c r="B1376" s="525"/>
      <c r="C1376" s="526" t="s">
        <v>15036</v>
      </c>
      <c r="D1376" s="526"/>
      <c r="E1376" s="526"/>
      <c r="F1376" s="526"/>
      <c r="G1376" s="363" t="s">
        <v>14794</v>
      </c>
      <c r="H1376" s="527">
        <v>27.19</v>
      </c>
      <c r="I1376" s="528"/>
    </row>
    <row r="1377" spans="1:9" ht="24.4" customHeight="1" x14ac:dyDescent="0.25">
      <c r="A1377" s="525" t="s">
        <v>3799</v>
      </c>
      <c r="B1377" s="525"/>
      <c r="C1377" s="526" t="s">
        <v>15037</v>
      </c>
      <c r="D1377" s="526"/>
      <c r="E1377" s="526"/>
      <c r="F1377" s="526"/>
      <c r="G1377" s="363" t="s">
        <v>14794</v>
      </c>
      <c r="H1377" s="527">
        <v>37.729999999999997</v>
      </c>
      <c r="I1377" s="528"/>
    </row>
    <row r="1378" spans="1:9" ht="24.4" customHeight="1" x14ac:dyDescent="0.25">
      <c r="A1378" s="525" t="s">
        <v>3800</v>
      </c>
      <c r="B1378" s="525"/>
      <c r="C1378" s="526" t="s">
        <v>15038</v>
      </c>
      <c r="D1378" s="526"/>
      <c r="E1378" s="526"/>
      <c r="F1378" s="526"/>
      <c r="G1378" s="363" t="s">
        <v>14794</v>
      </c>
      <c r="H1378" s="527">
        <v>51.08</v>
      </c>
      <c r="I1378" s="528"/>
    </row>
    <row r="1379" spans="1:9" ht="24.4" customHeight="1" x14ac:dyDescent="0.25">
      <c r="A1379" s="525" t="s">
        <v>3801</v>
      </c>
      <c r="B1379" s="525"/>
      <c r="C1379" s="526" t="s">
        <v>15039</v>
      </c>
      <c r="D1379" s="526"/>
      <c r="E1379" s="526"/>
      <c r="F1379" s="526"/>
      <c r="G1379" s="363" t="s">
        <v>14794</v>
      </c>
      <c r="H1379" s="527">
        <v>75.06</v>
      </c>
      <c r="I1379" s="528"/>
    </row>
    <row r="1380" spans="1:9" ht="24.4" customHeight="1" x14ac:dyDescent="0.25">
      <c r="A1380" s="525" t="s">
        <v>3802</v>
      </c>
      <c r="B1380" s="525"/>
      <c r="C1380" s="526" t="s">
        <v>15040</v>
      </c>
      <c r="D1380" s="526"/>
      <c r="E1380" s="526"/>
      <c r="F1380" s="526"/>
      <c r="G1380" s="363" t="s">
        <v>14794</v>
      </c>
      <c r="H1380" s="531">
        <v>104.12</v>
      </c>
      <c r="I1380" s="528"/>
    </row>
    <row r="1381" spans="1:9" ht="12.2" customHeight="1" x14ac:dyDescent="0.25">
      <c r="A1381" s="550">
        <v>8918</v>
      </c>
      <c r="B1381" s="534"/>
      <c r="C1381" s="535" t="s">
        <v>3804</v>
      </c>
      <c r="D1381" s="535"/>
      <c r="E1381" s="535"/>
      <c r="F1381" s="535"/>
      <c r="G1381" s="362"/>
      <c r="H1381" s="536"/>
      <c r="I1381" s="536"/>
    </row>
    <row r="1382" spans="1:9" ht="48.75" customHeight="1" x14ac:dyDescent="0.25">
      <c r="A1382" s="525" t="s">
        <v>3805</v>
      </c>
      <c r="B1382" s="525"/>
      <c r="C1382" s="526" t="s">
        <v>3806</v>
      </c>
      <c r="D1382" s="526"/>
      <c r="E1382" s="526"/>
      <c r="F1382" s="526"/>
      <c r="G1382" s="363" t="s">
        <v>14784</v>
      </c>
      <c r="H1382" s="527">
        <v>12.79</v>
      </c>
      <c r="I1382" s="528"/>
    </row>
    <row r="1383" spans="1:9" ht="36.6" customHeight="1" x14ac:dyDescent="0.25">
      <c r="A1383" s="525" t="s">
        <v>3807</v>
      </c>
      <c r="B1383" s="525"/>
      <c r="C1383" s="526" t="s">
        <v>3808</v>
      </c>
      <c r="D1383" s="526"/>
      <c r="E1383" s="526"/>
      <c r="F1383" s="526"/>
      <c r="G1383" s="363" t="s">
        <v>14784</v>
      </c>
      <c r="H1383" s="532">
        <v>9.02</v>
      </c>
      <c r="I1383" s="528"/>
    </row>
    <row r="1384" spans="1:9" ht="48.75" customHeight="1" x14ac:dyDescent="0.25">
      <c r="A1384" s="525" t="s">
        <v>3809</v>
      </c>
      <c r="B1384" s="525"/>
      <c r="C1384" s="526" t="s">
        <v>15041</v>
      </c>
      <c r="D1384" s="526"/>
      <c r="E1384" s="526"/>
      <c r="F1384" s="526"/>
      <c r="G1384" s="363" t="s">
        <v>14784</v>
      </c>
      <c r="H1384" s="527">
        <v>13.62</v>
      </c>
      <c r="I1384" s="528"/>
    </row>
    <row r="1385" spans="1:9" ht="36.6" customHeight="1" x14ac:dyDescent="0.25">
      <c r="A1385" s="525" t="s">
        <v>3810</v>
      </c>
      <c r="B1385" s="525"/>
      <c r="C1385" s="526" t="s">
        <v>3811</v>
      </c>
      <c r="D1385" s="526"/>
      <c r="E1385" s="526"/>
      <c r="F1385" s="526"/>
      <c r="G1385" s="363" t="s">
        <v>14784</v>
      </c>
      <c r="H1385" s="527">
        <v>11.84</v>
      </c>
      <c r="I1385" s="528"/>
    </row>
    <row r="1386" spans="1:9" ht="48.75" customHeight="1" x14ac:dyDescent="0.25">
      <c r="A1386" s="525" t="s">
        <v>3812</v>
      </c>
      <c r="B1386" s="525"/>
      <c r="C1386" s="526" t="s">
        <v>15042</v>
      </c>
      <c r="D1386" s="526"/>
      <c r="E1386" s="526"/>
      <c r="F1386" s="526"/>
      <c r="G1386" s="363" t="s">
        <v>14784</v>
      </c>
      <c r="H1386" s="527">
        <v>15.72</v>
      </c>
      <c r="I1386" s="528"/>
    </row>
    <row r="1387" spans="1:9" ht="36.6" customHeight="1" x14ac:dyDescent="0.25">
      <c r="A1387" s="525" t="s">
        <v>3813</v>
      </c>
      <c r="B1387" s="525"/>
      <c r="C1387" s="526" t="s">
        <v>3814</v>
      </c>
      <c r="D1387" s="526"/>
      <c r="E1387" s="526"/>
      <c r="F1387" s="526"/>
      <c r="G1387" s="363" t="s">
        <v>14784</v>
      </c>
      <c r="H1387" s="532">
        <v>9.74</v>
      </c>
      <c r="I1387" s="528"/>
    </row>
    <row r="1388" spans="1:9" ht="48.75" customHeight="1" x14ac:dyDescent="0.25">
      <c r="A1388" s="525" t="s">
        <v>430</v>
      </c>
      <c r="B1388" s="525"/>
      <c r="C1388" s="526" t="s">
        <v>3815</v>
      </c>
      <c r="D1388" s="526"/>
      <c r="E1388" s="526"/>
      <c r="F1388" s="526"/>
      <c r="G1388" s="363" t="s">
        <v>14784</v>
      </c>
      <c r="H1388" s="527">
        <v>10.87</v>
      </c>
      <c r="I1388" s="528"/>
    </row>
    <row r="1389" spans="1:9" ht="36.6" customHeight="1" x14ac:dyDescent="0.25">
      <c r="A1389" s="525" t="s">
        <v>3816</v>
      </c>
      <c r="B1389" s="525"/>
      <c r="C1389" s="526" t="s">
        <v>3817</v>
      </c>
      <c r="D1389" s="526"/>
      <c r="E1389" s="526"/>
      <c r="F1389" s="526"/>
      <c r="G1389" s="363" t="s">
        <v>14784</v>
      </c>
      <c r="H1389" s="527">
        <v>10.52</v>
      </c>
      <c r="I1389" s="528"/>
    </row>
    <row r="1390" spans="1:9" ht="36.6" customHeight="1" x14ac:dyDescent="0.25">
      <c r="A1390" s="525" t="s">
        <v>3818</v>
      </c>
      <c r="B1390" s="525"/>
      <c r="C1390" s="526" t="s">
        <v>3819</v>
      </c>
      <c r="D1390" s="526"/>
      <c r="E1390" s="526"/>
      <c r="F1390" s="526"/>
      <c r="G1390" s="363" t="s">
        <v>14784</v>
      </c>
      <c r="H1390" s="532">
        <v>9.52</v>
      </c>
      <c r="I1390" s="528"/>
    </row>
    <row r="1391" spans="1:9" ht="36.6" customHeight="1" x14ac:dyDescent="0.25">
      <c r="A1391" s="525" t="s">
        <v>3820</v>
      </c>
      <c r="B1391" s="525"/>
      <c r="C1391" s="526" t="s">
        <v>3821</v>
      </c>
      <c r="D1391" s="526"/>
      <c r="E1391" s="526"/>
      <c r="F1391" s="526"/>
      <c r="G1391" s="363" t="s">
        <v>14784</v>
      </c>
      <c r="H1391" s="527">
        <v>12.8</v>
      </c>
      <c r="I1391" s="528"/>
    </row>
    <row r="1392" spans="1:9" ht="12.2" customHeight="1" x14ac:dyDescent="0.25">
      <c r="A1392" s="525" t="s">
        <v>3822</v>
      </c>
      <c r="B1392" s="525"/>
      <c r="C1392" s="526" t="s">
        <v>3823</v>
      </c>
      <c r="D1392" s="526"/>
      <c r="E1392" s="526"/>
      <c r="F1392" s="526"/>
      <c r="G1392" s="363" t="s">
        <v>14784</v>
      </c>
      <c r="H1392" s="527">
        <v>47.4</v>
      </c>
      <c r="I1392" s="528"/>
    </row>
    <row r="1393" spans="1:9" ht="12.2" customHeight="1" x14ac:dyDescent="0.25">
      <c r="A1393" s="550">
        <v>8919</v>
      </c>
      <c r="B1393" s="534"/>
      <c r="C1393" s="535" t="s">
        <v>3825</v>
      </c>
      <c r="D1393" s="535"/>
      <c r="E1393" s="535"/>
      <c r="F1393" s="535"/>
      <c r="G1393" s="362"/>
      <c r="H1393" s="536"/>
      <c r="I1393" s="536"/>
    </row>
    <row r="1394" spans="1:9" ht="60.95" customHeight="1" x14ac:dyDescent="0.25">
      <c r="A1394" s="525" t="s">
        <v>3826</v>
      </c>
      <c r="B1394" s="525"/>
      <c r="C1394" s="526" t="s">
        <v>3827</v>
      </c>
      <c r="D1394" s="526"/>
      <c r="E1394" s="526"/>
      <c r="F1394" s="526"/>
      <c r="G1394" s="363" t="s">
        <v>14784</v>
      </c>
      <c r="H1394" s="531">
        <v>201.14</v>
      </c>
      <c r="I1394" s="528"/>
    </row>
    <row r="1395" spans="1:9" ht="73.150000000000006" customHeight="1" x14ac:dyDescent="0.25">
      <c r="A1395" s="525" t="s">
        <v>3828</v>
      </c>
      <c r="B1395" s="525"/>
      <c r="C1395" s="526" t="s">
        <v>3829</v>
      </c>
      <c r="D1395" s="526"/>
      <c r="E1395" s="526"/>
      <c r="F1395" s="526"/>
      <c r="G1395" s="363" t="s">
        <v>14784</v>
      </c>
      <c r="H1395" s="531">
        <v>688.74</v>
      </c>
      <c r="I1395" s="528"/>
    </row>
    <row r="1396" spans="1:9" ht="60.95" customHeight="1" x14ac:dyDescent="0.25">
      <c r="A1396" s="525" t="s">
        <v>3830</v>
      </c>
      <c r="B1396" s="525"/>
      <c r="C1396" s="526" t="s">
        <v>3831</v>
      </c>
      <c r="D1396" s="526"/>
      <c r="E1396" s="526"/>
      <c r="F1396" s="526"/>
      <c r="G1396" s="363" t="s">
        <v>14784</v>
      </c>
      <c r="H1396" s="531">
        <v>662.53</v>
      </c>
      <c r="I1396" s="528"/>
    </row>
    <row r="1397" spans="1:9" ht="73.150000000000006" customHeight="1" x14ac:dyDescent="0.25">
      <c r="A1397" s="525" t="s">
        <v>3832</v>
      </c>
      <c r="B1397" s="525"/>
      <c r="C1397" s="526" t="s">
        <v>3833</v>
      </c>
      <c r="D1397" s="526"/>
      <c r="E1397" s="526"/>
      <c r="F1397" s="526"/>
      <c r="G1397" s="363" t="s">
        <v>14784</v>
      </c>
      <c r="H1397" s="538">
        <v>1758.29</v>
      </c>
      <c r="I1397" s="528"/>
    </row>
    <row r="1398" spans="1:9" ht="73.150000000000006" customHeight="1" x14ac:dyDescent="0.25">
      <c r="A1398" s="525" t="s">
        <v>3834</v>
      </c>
      <c r="B1398" s="525"/>
      <c r="C1398" s="526" t="s">
        <v>3835</v>
      </c>
      <c r="D1398" s="526"/>
      <c r="E1398" s="526"/>
      <c r="F1398" s="526"/>
      <c r="G1398" s="363" t="s">
        <v>14784</v>
      </c>
      <c r="H1398" s="538">
        <v>1385.52</v>
      </c>
      <c r="I1398" s="528"/>
    </row>
    <row r="1399" spans="1:9" ht="12.2" customHeight="1" x14ac:dyDescent="0.25">
      <c r="A1399" s="525" t="s">
        <v>3836</v>
      </c>
      <c r="B1399" s="525"/>
      <c r="C1399" s="526" t="s">
        <v>3837</v>
      </c>
      <c r="D1399" s="526"/>
      <c r="E1399" s="526"/>
      <c r="F1399" s="526"/>
      <c r="G1399" s="363" t="s">
        <v>14784</v>
      </c>
      <c r="H1399" s="527">
        <v>65.56</v>
      </c>
      <c r="I1399" s="528"/>
    </row>
    <row r="1400" spans="1:9" ht="24.4" customHeight="1" x14ac:dyDescent="0.25">
      <c r="A1400" s="525" t="s">
        <v>3838</v>
      </c>
      <c r="B1400" s="525"/>
      <c r="C1400" s="526" t="s">
        <v>3839</v>
      </c>
      <c r="D1400" s="526"/>
      <c r="E1400" s="526"/>
      <c r="F1400" s="526"/>
      <c r="G1400" s="363" t="s">
        <v>14784</v>
      </c>
      <c r="H1400" s="527">
        <v>27.24</v>
      </c>
      <c r="I1400" s="528"/>
    </row>
    <row r="1401" spans="1:9" ht="24.4" customHeight="1" x14ac:dyDescent="0.25">
      <c r="A1401" s="525" t="s">
        <v>3840</v>
      </c>
      <c r="B1401" s="525"/>
      <c r="C1401" s="526" t="s">
        <v>3841</v>
      </c>
      <c r="D1401" s="526"/>
      <c r="E1401" s="526"/>
      <c r="F1401" s="526"/>
      <c r="G1401" s="363" t="s">
        <v>14784</v>
      </c>
      <c r="H1401" s="527">
        <v>49.4</v>
      </c>
      <c r="I1401" s="528"/>
    </row>
    <row r="1402" spans="1:9" ht="24.4" customHeight="1" x14ac:dyDescent="0.25">
      <c r="A1402" s="525" t="s">
        <v>3842</v>
      </c>
      <c r="B1402" s="525"/>
      <c r="C1402" s="526" t="s">
        <v>3843</v>
      </c>
      <c r="D1402" s="526"/>
      <c r="E1402" s="526"/>
      <c r="F1402" s="526"/>
      <c r="G1402" s="363" t="s">
        <v>14784</v>
      </c>
      <c r="H1402" s="527">
        <v>85.19</v>
      </c>
      <c r="I1402" s="528"/>
    </row>
    <row r="1403" spans="1:9" ht="24.4" customHeight="1" x14ac:dyDescent="0.25">
      <c r="A1403" s="525" t="s">
        <v>3844</v>
      </c>
      <c r="B1403" s="525"/>
      <c r="C1403" s="526" t="s">
        <v>3845</v>
      </c>
      <c r="D1403" s="526"/>
      <c r="E1403" s="526"/>
      <c r="F1403" s="526"/>
      <c r="G1403" s="363" t="s">
        <v>14784</v>
      </c>
      <c r="H1403" s="527">
        <v>94.14</v>
      </c>
      <c r="I1403" s="528"/>
    </row>
    <row r="1404" spans="1:9" ht="24.4" customHeight="1" x14ac:dyDescent="0.25">
      <c r="A1404" s="525" t="s">
        <v>3846</v>
      </c>
      <c r="B1404" s="525"/>
      <c r="C1404" s="526" t="s">
        <v>3847</v>
      </c>
      <c r="D1404" s="526"/>
      <c r="E1404" s="526"/>
      <c r="F1404" s="526"/>
      <c r="G1404" s="363" t="s">
        <v>14784</v>
      </c>
      <c r="H1404" s="531">
        <v>131.19</v>
      </c>
      <c r="I1404" s="528"/>
    </row>
    <row r="1405" spans="1:9" ht="24.4" customHeight="1" x14ac:dyDescent="0.25">
      <c r="A1405" s="525" t="s">
        <v>3848</v>
      </c>
      <c r="B1405" s="525"/>
      <c r="C1405" s="526" t="s">
        <v>3849</v>
      </c>
      <c r="D1405" s="526"/>
      <c r="E1405" s="526"/>
      <c r="F1405" s="526"/>
      <c r="G1405" s="363" t="s">
        <v>14784</v>
      </c>
      <c r="H1405" s="531">
        <v>110.11</v>
      </c>
      <c r="I1405" s="528"/>
    </row>
    <row r="1406" spans="1:9" ht="24.4" customHeight="1" x14ac:dyDescent="0.25">
      <c r="A1406" s="525" t="s">
        <v>3850</v>
      </c>
      <c r="B1406" s="525"/>
      <c r="C1406" s="526" t="s">
        <v>3851</v>
      </c>
      <c r="D1406" s="526"/>
      <c r="E1406" s="526"/>
      <c r="F1406" s="526"/>
      <c r="G1406" s="363" t="s">
        <v>14784</v>
      </c>
      <c r="H1406" s="531">
        <v>106.5</v>
      </c>
      <c r="I1406" s="528"/>
    </row>
    <row r="1407" spans="1:9" ht="24.4" customHeight="1" x14ac:dyDescent="0.25">
      <c r="A1407" s="525" t="s">
        <v>3852</v>
      </c>
      <c r="B1407" s="525"/>
      <c r="C1407" s="526" t="s">
        <v>3853</v>
      </c>
      <c r="D1407" s="526"/>
      <c r="E1407" s="526"/>
      <c r="F1407" s="526"/>
      <c r="G1407" s="363" t="s">
        <v>14784</v>
      </c>
      <c r="H1407" s="531">
        <v>120.73</v>
      </c>
      <c r="I1407" s="528"/>
    </row>
    <row r="1408" spans="1:9" ht="24.4" customHeight="1" x14ac:dyDescent="0.25">
      <c r="A1408" s="525" t="s">
        <v>3854</v>
      </c>
      <c r="B1408" s="525"/>
      <c r="C1408" s="526" t="s">
        <v>3855</v>
      </c>
      <c r="D1408" s="526"/>
      <c r="E1408" s="526"/>
      <c r="F1408" s="526"/>
      <c r="G1408" s="363" t="s">
        <v>14784</v>
      </c>
      <c r="H1408" s="531">
        <v>114.22</v>
      </c>
      <c r="I1408" s="528"/>
    </row>
    <row r="1409" spans="1:9" ht="24.4" customHeight="1" x14ac:dyDescent="0.25">
      <c r="A1409" s="525" t="s">
        <v>3856</v>
      </c>
      <c r="B1409" s="525"/>
      <c r="C1409" s="526" t="s">
        <v>3857</v>
      </c>
      <c r="D1409" s="526"/>
      <c r="E1409" s="526"/>
      <c r="F1409" s="526"/>
      <c r="G1409" s="363" t="s">
        <v>14784</v>
      </c>
      <c r="H1409" s="527">
        <v>64.27</v>
      </c>
      <c r="I1409" s="528"/>
    </row>
    <row r="1410" spans="1:9" ht="24.4" customHeight="1" x14ac:dyDescent="0.25">
      <c r="A1410" s="525" t="s">
        <v>433</v>
      </c>
      <c r="B1410" s="525"/>
      <c r="C1410" s="526" t="s">
        <v>3858</v>
      </c>
      <c r="D1410" s="526"/>
      <c r="E1410" s="526"/>
      <c r="F1410" s="526"/>
      <c r="G1410" s="363" t="s">
        <v>14784</v>
      </c>
      <c r="H1410" s="531">
        <v>100.9</v>
      </c>
      <c r="I1410" s="528"/>
    </row>
    <row r="1411" spans="1:9" ht="24.4" customHeight="1" x14ac:dyDescent="0.25">
      <c r="A1411" s="525" t="s">
        <v>447</v>
      </c>
      <c r="B1411" s="525"/>
      <c r="C1411" s="526" t="s">
        <v>3859</v>
      </c>
      <c r="D1411" s="526"/>
      <c r="E1411" s="526"/>
      <c r="F1411" s="526"/>
      <c r="G1411" s="363" t="s">
        <v>14784</v>
      </c>
      <c r="H1411" s="531">
        <v>189.87</v>
      </c>
      <c r="I1411" s="528"/>
    </row>
    <row r="1412" spans="1:9" ht="24.4" customHeight="1" x14ac:dyDescent="0.25">
      <c r="A1412" s="525" t="s">
        <v>3860</v>
      </c>
      <c r="B1412" s="525"/>
      <c r="C1412" s="526" t="s">
        <v>3861</v>
      </c>
      <c r="D1412" s="526"/>
      <c r="E1412" s="526"/>
      <c r="F1412" s="526"/>
      <c r="G1412" s="363" t="s">
        <v>14784</v>
      </c>
      <c r="H1412" s="531">
        <v>302.83999999999997</v>
      </c>
      <c r="I1412" s="528"/>
    </row>
    <row r="1413" spans="1:9" ht="24.4" customHeight="1" x14ac:dyDescent="0.25">
      <c r="A1413" s="525" t="s">
        <v>3862</v>
      </c>
      <c r="B1413" s="525"/>
      <c r="C1413" s="526" t="s">
        <v>3863</v>
      </c>
      <c r="D1413" s="526"/>
      <c r="E1413" s="526"/>
      <c r="F1413" s="526"/>
      <c r="G1413" s="363" t="s">
        <v>14784</v>
      </c>
      <c r="H1413" s="527">
        <v>31.67</v>
      </c>
      <c r="I1413" s="528"/>
    </row>
    <row r="1414" spans="1:9" ht="24.4" customHeight="1" x14ac:dyDescent="0.25">
      <c r="A1414" s="525" t="s">
        <v>3864</v>
      </c>
      <c r="B1414" s="525"/>
      <c r="C1414" s="526" t="s">
        <v>3865</v>
      </c>
      <c r="D1414" s="526"/>
      <c r="E1414" s="526"/>
      <c r="F1414" s="526"/>
      <c r="G1414" s="363" t="s">
        <v>14784</v>
      </c>
      <c r="H1414" s="527">
        <v>34.76</v>
      </c>
      <c r="I1414" s="528"/>
    </row>
    <row r="1415" spans="1:9" ht="12.2" customHeight="1" x14ac:dyDescent="0.25">
      <c r="A1415" s="550">
        <v>8920</v>
      </c>
      <c r="B1415" s="534"/>
      <c r="C1415" s="535" t="s">
        <v>3867</v>
      </c>
      <c r="D1415" s="535"/>
      <c r="E1415" s="535"/>
      <c r="F1415" s="535"/>
      <c r="G1415" s="362"/>
      <c r="H1415" s="536"/>
      <c r="I1415" s="536"/>
    </row>
    <row r="1416" spans="1:9" ht="36.6" customHeight="1" x14ac:dyDescent="0.25">
      <c r="A1416" s="525" t="s">
        <v>3868</v>
      </c>
      <c r="B1416" s="525"/>
      <c r="C1416" s="526" t="s">
        <v>3869</v>
      </c>
      <c r="D1416" s="526"/>
      <c r="E1416" s="526"/>
      <c r="F1416" s="526"/>
      <c r="G1416" s="363" t="s">
        <v>14784</v>
      </c>
      <c r="H1416" s="531">
        <v>149</v>
      </c>
      <c r="I1416" s="528"/>
    </row>
    <row r="1417" spans="1:9" ht="36.6" customHeight="1" x14ac:dyDescent="0.25">
      <c r="A1417" s="525" t="s">
        <v>3870</v>
      </c>
      <c r="B1417" s="525"/>
      <c r="C1417" s="526" t="s">
        <v>3871</v>
      </c>
      <c r="D1417" s="526"/>
      <c r="E1417" s="526"/>
      <c r="F1417" s="526"/>
      <c r="G1417" s="363" t="s">
        <v>14784</v>
      </c>
      <c r="H1417" s="531">
        <v>148.69</v>
      </c>
      <c r="I1417" s="528"/>
    </row>
    <row r="1418" spans="1:9" ht="36.6" customHeight="1" x14ac:dyDescent="0.25">
      <c r="A1418" s="525" t="s">
        <v>3872</v>
      </c>
      <c r="B1418" s="525"/>
      <c r="C1418" s="526" t="s">
        <v>3873</v>
      </c>
      <c r="D1418" s="526"/>
      <c r="E1418" s="526"/>
      <c r="F1418" s="526"/>
      <c r="G1418" s="363" t="s">
        <v>14784</v>
      </c>
      <c r="H1418" s="531">
        <v>260.22000000000003</v>
      </c>
      <c r="I1418" s="528"/>
    </row>
    <row r="1419" spans="1:9" ht="36.6" customHeight="1" x14ac:dyDescent="0.25">
      <c r="A1419" s="525" t="s">
        <v>3874</v>
      </c>
      <c r="B1419" s="525"/>
      <c r="C1419" s="526" t="s">
        <v>3875</v>
      </c>
      <c r="D1419" s="526"/>
      <c r="E1419" s="526"/>
      <c r="F1419" s="526"/>
      <c r="G1419" s="363" t="s">
        <v>14784</v>
      </c>
      <c r="H1419" s="531">
        <v>324.92</v>
      </c>
      <c r="I1419" s="528"/>
    </row>
    <row r="1420" spans="1:9" ht="12.2" customHeight="1" x14ac:dyDescent="0.25">
      <c r="A1420" s="550">
        <v>8921</v>
      </c>
      <c r="B1420" s="534"/>
      <c r="C1420" s="535" t="s">
        <v>3877</v>
      </c>
      <c r="D1420" s="535"/>
      <c r="E1420" s="535"/>
      <c r="F1420" s="535"/>
      <c r="G1420" s="362"/>
      <c r="H1420" s="536"/>
      <c r="I1420" s="536"/>
    </row>
    <row r="1421" spans="1:9" ht="24.4" customHeight="1" x14ac:dyDescent="0.25">
      <c r="A1421" s="525" t="s">
        <v>3881</v>
      </c>
      <c r="B1421" s="525"/>
      <c r="C1421" s="526" t="s">
        <v>3882</v>
      </c>
      <c r="D1421" s="526"/>
      <c r="E1421" s="526"/>
      <c r="F1421" s="526"/>
      <c r="G1421" s="363" t="s">
        <v>14784</v>
      </c>
      <c r="H1421" s="527">
        <v>60.45</v>
      </c>
      <c r="I1421" s="528"/>
    </row>
    <row r="1422" spans="1:9" ht="24.4" customHeight="1" x14ac:dyDescent="0.25">
      <c r="A1422" s="525" t="s">
        <v>3883</v>
      </c>
      <c r="B1422" s="525"/>
      <c r="C1422" s="526" t="s">
        <v>3882</v>
      </c>
      <c r="D1422" s="526"/>
      <c r="E1422" s="526"/>
      <c r="F1422" s="526"/>
      <c r="G1422" s="363" t="s">
        <v>14784</v>
      </c>
      <c r="H1422" s="527">
        <v>60.45</v>
      </c>
      <c r="I1422" s="528"/>
    </row>
    <row r="1423" spans="1:9" ht="24.4" customHeight="1" x14ac:dyDescent="0.25">
      <c r="A1423" s="525" t="s">
        <v>3884</v>
      </c>
      <c r="B1423" s="525"/>
      <c r="C1423" s="526" t="s">
        <v>3885</v>
      </c>
      <c r="D1423" s="526"/>
      <c r="E1423" s="526"/>
      <c r="F1423" s="526"/>
      <c r="G1423" s="363" t="s">
        <v>14784</v>
      </c>
      <c r="H1423" s="531">
        <v>119.73</v>
      </c>
      <c r="I1423" s="528"/>
    </row>
    <row r="1424" spans="1:9" ht="36.6" customHeight="1" x14ac:dyDescent="0.25">
      <c r="A1424" s="525" t="s">
        <v>3886</v>
      </c>
      <c r="B1424" s="525"/>
      <c r="C1424" s="526" t="s">
        <v>3887</v>
      </c>
      <c r="D1424" s="526"/>
      <c r="E1424" s="526"/>
      <c r="F1424" s="526"/>
      <c r="G1424" s="363" t="s">
        <v>14784</v>
      </c>
      <c r="H1424" s="531">
        <v>119.73</v>
      </c>
      <c r="I1424" s="528"/>
    </row>
    <row r="1425" spans="1:9" ht="24.4" customHeight="1" x14ac:dyDescent="0.25">
      <c r="A1425" s="525" t="s">
        <v>3889</v>
      </c>
      <c r="B1425" s="525"/>
      <c r="C1425" s="526" t="s">
        <v>3890</v>
      </c>
      <c r="D1425" s="526"/>
      <c r="E1425" s="526"/>
      <c r="F1425" s="526"/>
      <c r="G1425" s="363" t="s">
        <v>14784</v>
      </c>
      <c r="H1425" s="531">
        <v>185.97</v>
      </c>
      <c r="I1425" s="528"/>
    </row>
    <row r="1426" spans="1:9" ht="36.6" customHeight="1" x14ac:dyDescent="0.25">
      <c r="A1426" s="525" t="s">
        <v>3891</v>
      </c>
      <c r="B1426" s="525"/>
      <c r="C1426" s="526" t="s">
        <v>3892</v>
      </c>
      <c r="D1426" s="526"/>
      <c r="E1426" s="526"/>
      <c r="F1426" s="526"/>
      <c r="G1426" s="363" t="s">
        <v>14784</v>
      </c>
      <c r="H1426" s="531">
        <v>185.97</v>
      </c>
      <c r="I1426" s="528"/>
    </row>
    <row r="1427" spans="1:9" ht="24.4" customHeight="1" x14ac:dyDescent="0.25">
      <c r="A1427" s="525" t="s">
        <v>3896</v>
      </c>
      <c r="B1427" s="525"/>
      <c r="C1427" s="526" t="s">
        <v>3897</v>
      </c>
      <c r="D1427" s="526"/>
      <c r="E1427" s="526"/>
      <c r="F1427" s="526"/>
      <c r="G1427" s="363" t="s">
        <v>14784</v>
      </c>
      <c r="H1427" s="531">
        <v>739.65</v>
      </c>
      <c r="I1427" s="528"/>
    </row>
    <row r="1428" spans="1:9" ht="36.6" customHeight="1" x14ac:dyDescent="0.25">
      <c r="A1428" s="525" t="s">
        <v>3898</v>
      </c>
      <c r="B1428" s="525"/>
      <c r="C1428" s="526" t="s">
        <v>3899</v>
      </c>
      <c r="D1428" s="526"/>
      <c r="E1428" s="526"/>
      <c r="F1428" s="526"/>
      <c r="G1428" s="363" t="s">
        <v>14784</v>
      </c>
      <c r="H1428" s="531">
        <v>742.65</v>
      </c>
      <c r="I1428" s="528"/>
    </row>
    <row r="1429" spans="1:9" ht="36.6" customHeight="1" x14ac:dyDescent="0.25">
      <c r="A1429" s="525" t="s">
        <v>3888</v>
      </c>
      <c r="B1429" s="525"/>
      <c r="C1429" s="526" t="s">
        <v>15043</v>
      </c>
      <c r="D1429" s="526"/>
      <c r="E1429" s="526"/>
      <c r="F1429" s="526"/>
      <c r="G1429" s="363" t="s">
        <v>14784</v>
      </c>
      <c r="H1429" s="531">
        <v>121.27</v>
      </c>
      <c r="I1429" s="528"/>
    </row>
    <row r="1430" spans="1:9" ht="36.6" customHeight="1" x14ac:dyDescent="0.25">
      <c r="A1430" s="525" t="s">
        <v>3878</v>
      </c>
      <c r="B1430" s="525"/>
      <c r="C1430" s="526" t="s">
        <v>15044</v>
      </c>
      <c r="D1430" s="526"/>
      <c r="E1430" s="526"/>
      <c r="F1430" s="526"/>
      <c r="G1430" s="363" t="s">
        <v>14784</v>
      </c>
      <c r="H1430" s="531">
        <v>231.11</v>
      </c>
      <c r="I1430" s="528"/>
    </row>
    <row r="1431" spans="1:9" ht="36.6" customHeight="1" x14ac:dyDescent="0.25">
      <c r="A1431" s="525" t="s">
        <v>3893</v>
      </c>
      <c r="B1431" s="525"/>
      <c r="C1431" s="526" t="s">
        <v>15045</v>
      </c>
      <c r="D1431" s="526"/>
      <c r="E1431" s="526"/>
      <c r="F1431" s="526"/>
      <c r="G1431" s="363" t="s">
        <v>14784</v>
      </c>
      <c r="H1431" s="531">
        <v>238.73</v>
      </c>
      <c r="I1431" s="528"/>
    </row>
    <row r="1432" spans="1:9" ht="36.6" customHeight="1" x14ac:dyDescent="0.25">
      <c r="A1432" s="525" t="s">
        <v>3879</v>
      </c>
      <c r="B1432" s="525"/>
      <c r="C1432" s="526" t="s">
        <v>15046</v>
      </c>
      <c r="D1432" s="526"/>
      <c r="E1432" s="526"/>
      <c r="F1432" s="526"/>
      <c r="G1432" s="363" t="s">
        <v>14784</v>
      </c>
      <c r="H1432" s="531">
        <v>362.76</v>
      </c>
      <c r="I1432" s="528"/>
    </row>
    <row r="1433" spans="1:9" ht="36.6" customHeight="1" x14ac:dyDescent="0.25">
      <c r="A1433" s="525" t="s">
        <v>3894</v>
      </c>
      <c r="B1433" s="525"/>
      <c r="C1433" s="526" t="s">
        <v>15047</v>
      </c>
      <c r="D1433" s="526"/>
      <c r="E1433" s="526"/>
      <c r="F1433" s="526"/>
      <c r="G1433" s="363" t="s">
        <v>14784</v>
      </c>
      <c r="H1433" s="531">
        <v>329.91</v>
      </c>
      <c r="I1433" s="528"/>
    </row>
    <row r="1434" spans="1:9" ht="36.6" customHeight="1" x14ac:dyDescent="0.25">
      <c r="A1434" s="525" t="s">
        <v>3880</v>
      </c>
      <c r="B1434" s="525"/>
      <c r="C1434" s="526" t="s">
        <v>15048</v>
      </c>
      <c r="D1434" s="526"/>
      <c r="E1434" s="526"/>
      <c r="F1434" s="526"/>
      <c r="G1434" s="363" t="s">
        <v>14784</v>
      </c>
      <c r="H1434" s="531">
        <v>451.37</v>
      </c>
      <c r="I1434" s="528"/>
    </row>
    <row r="1435" spans="1:9" ht="36.6" customHeight="1" x14ac:dyDescent="0.25">
      <c r="A1435" s="525" t="s">
        <v>3895</v>
      </c>
      <c r="B1435" s="525"/>
      <c r="C1435" s="526" t="s">
        <v>15049</v>
      </c>
      <c r="D1435" s="526"/>
      <c r="E1435" s="526"/>
      <c r="F1435" s="526"/>
      <c r="G1435" s="363" t="s">
        <v>14784</v>
      </c>
      <c r="H1435" s="531">
        <v>499.45</v>
      </c>
      <c r="I1435" s="528"/>
    </row>
    <row r="1436" spans="1:9" ht="36.6" customHeight="1" x14ac:dyDescent="0.25">
      <c r="A1436" s="525" t="s">
        <v>15050</v>
      </c>
      <c r="B1436" s="525"/>
      <c r="C1436" s="526" t="s">
        <v>15051</v>
      </c>
      <c r="D1436" s="526"/>
      <c r="E1436" s="526"/>
      <c r="F1436" s="526"/>
      <c r="G1436" s="363" t="s">
        <v>14784</v>
      </c>
      <c r="H1436" s="538">
        <v>1167.3399999999999</v>
      </c>
      <c r="I1436" s="528"/>
    </row>
    <row r="1437" spans="1:9" ht="36.6" customHeight="1" x14ac:dyDescent="0.25">
      <c r="A1437" s="525" t="s">
        <v>3900</v>
      </c>
      <c r="B1437" s="525"/>
      <c r="C1437" s="526" t="s">
        <v>15052</v>
      </c>
      <c r="D1437" s="526"/>
      <c r="E1437" s="526"/>
      <c r="F1437" s="526"/>
      <c r="G1437" s="363" t="s">
        <v>14784</v>
      </c>
      <c r="H1437" s="538">
        <v>1661.48</v>
      </c>
      <c r="I1437" s="528"/>
    </row>
    <row r="1438" spans="1:9" ht="60.95" customHeight="1" x14ac:dyDescent="0.25">
      <c r="A1438" s="525" t="s">
        <v>15053</v>
      </c>
      <c r="B1438" s="525"/>
      <c r="C1438" s="526" t="s">
        <v>15054</v>
      </c>
      <c r="D1438" s="526"/>
      <c r="E1438" s="526"/>
      <c r="F1438" s="526"/>
      <c r="G1438" s="363" t="s">
        <v>14784</v>
      </c>
      <c r="H1438" s="531">
        <v>529.87</v>
      </c>
      <c r="I1438" s="528"/>
    </row>
    <row r="1439" spans="1:9" ht="60.95" customHeight="1" x14ac:dyDescent="0.25">
      <c r="A1439" s="525" t="s">
        <v>3901</v>
      </c>
      <c r="B1439" s="525"/>
      <c r="C1439" s="526" t="s">
        <v>15055</v>
      </c>
      <c r="D1439" s="526"/>
      <c r="E1439" s="526"/>
      <c r="F1439" s="526"/>
      <c r="G1439" s="363" t="s">
        <v>14784</v>
      </c>
      <c r="H1439" s="538">
        <v>1132.83</v>
      </c>
      <c r="I1439" s="528"/>
    </row>
    <row r="1440" spans="1:9" ht="36.6" customHeight="1" x14ac:dyDescent="0.25">
      <c r="A1440" s="525" t="s">
        <v>3902</v>
      </c>
      <c r="B1440" s="525"/>
      <c r="C1440" s="526" t="s">
        <v>15056</v>
      </c>
      <c r="D1440" s="526"/>
      <c r="E1440" s="526"/>
      <c r="F1440" s="526"/>
      <c r="G1440" s="363" t="s">
        <v>14784</v>
      </c>
      <c r="H1440" s="531">
        <v>336.74</v>
      </c>
      <c r="I1440" s="528"/>
    </row>
    <row r="1441" spans="1:9" ht="12.2" customHeight="1" x14ac:dyDescent="0.25">
      <c r="A1441" s="550">
        <v>8922</v>
      </c>
      <c r="B1441" s="534"/>
      <c r="C1441" s="535" t="s">
        <v>3903</v>
      </c>
      <c r="D1441" s="535"/>
      <c r="E1441" s="535"/>
      <c r="F1441" s="535"/>
      <c r="G1441" s="362"/>
      <c r="H1441" s="536"/>
      <c r="I1441" s="536"/>
    </row>
    <row r="1442" spans="1:9" ht="12.2" customHeight="1" x14ac:dyDescent="0.25">
      <c r="A1442" s="525" t="s">
        <v>3904</v>
      </c>
      <c r="B1442" s="525"/>
      <c r="C1442" s="526" t="s">
        <v>3905</v>
      </c>
      <c r="D1442" s="526"/>
      <c r="E1442" s="526"/>
      <c r="F1442" s="526"/>
      <c r="G1442" s="363" t="s">
        <v>14784</v>
      </c>
      <c r="H1442" s="527">
        <v>59.37</v>
      </c>
      <c r="I1442" s="528"/>
    </row>
    <row r="1443" spans="1:9" ht="12.2" customHeight="1" x14ac:dyDescent="0.25">
      <c r="A1443" s="525" t="s">
        <v>3906</v>
      </c>
      <c r="B1443" s="525"/>
      <c r="C1443" s="526" t="s">
        <v>3907</v>
      </c>
      <c r="D1443" s="526"/>
      <c r="E1443" s="526"/>
      <c r="F1443" s="526"/>
      <c r="G1443" s="363" t="s">
        <v>14784</v>
      </c>
      <c r="H1443" s="527">
        <v>56.7</v>
      </c>
      <c r="I1443" s="528"/>
    </row>
    <row r="1444" spans="1:9" ht="48.75" customHeight="1" x14ac:dyDescent="0.25">
      <c r="A1444" s="525" t="s">
        <v>3908</v>
      </c>
      <c r="B1444" s="525"/>
      <c r="C1444" s="526" t="s">
        <v>3909</v>
      </c>
      <c r="D1444" s="526"/>
      <c r="E1444" s="526"/>
      <c r="F1444" s="526"/>
      <c r="G1444" s="363" t="s">
        <v>14784</v>
      </c>
      <c r="H1444" s="527">
        <v>58.09</v>
      </c>
      <c r="I1444" s="528"/>
    </row>
    <row r="1445" spans="1:9" ht="48.75" customHeight="1" x14ac:dyDescent="0.25">
      <c r="A1445" s="525" t="s">
        <v>3910</v>
      </c>
      <c r="B1445" s="525"/>
      <c r="C1445" s="526" t="s">
        <v>3911</v>
      </c>
      <c r="D1445" s="526"/>
      <c r="E1445" s="526"/>
      <c r="F1445" s="526"/>
      <c r="G1445" s="363" t="s">
        <v>14784</v>
      </c>
      <c r="H1445" s="527">
        <v>61.88</v>
      </c>
      <c r="I1445" s="528"/>
    </row>
    <row r="1446" spans="1:9" ht="60.95" customHeight="1" x14ac:dyDescent="0.25">
      <c r="A1446" s="525" t="s">
        <v>3912</v>
      </c>
      <c r="B1446" s="525"/>
      <c r="C1446" s="526" t="s">
        <v>3913</v>
      </c>
      <c r="D1446" s="526"/>
      <c r="E1446" s="526"/>
      <c r="F1446" s="526"/>
      <c r="G1446" s="363" t="s">
        <v>14784</v>
      </c>
      <c r="H1446" s="527">
        <v>89.01</v>
      </c>
      <c r="I1446" s="528"/>
    </row>
    <row r="1447" spans="1:9" ht="60.95" customHeight="1" x14ac:dyDescent="0.25">
      <c r="A1447" s="525" t="s">
        <v>3914</v>
      </c>
      <c r="B1447" s="525"/>
      <c r="C1447" s="526" t="s">
        <v>3915</v>
      </c>
      <c r="D1447" s="526"/>
      <c r="E1447" s="526"/>
      <c r="F1447" s="526"/>
      <c r="G1447" s="363" t="s">
        <v>14784</v>
      </c>
      <c r="H1447" s="527">
        <v>71.89</v>
      </c>
      <c r="I1447" s="528"/>
    </row>
    <row r="1448" spans="1:9" ht="60.95" customHeight="1" x14ac:dyDescent="0.25">
      <c r="A1448" s="525" t="s">
        <v>3916</v>
      </c>
      <c r="B1448" s="525"/>
      <c r="C1448" s="526" t="s">
        <v>3917</v>
      </c>
      <c r="D1448" s="526"/>
      <c r="E1448" s="526"/>
      <c r="F1448" s="526"/>
      <c r="G1448" s="363" t="s">
        <v>14784</v>
      </c>
      <c r="H1448" s="527">
        <v>71.97</v>
      </c>
      <c r="I1448" s="528"/>
    </row>
    <row r="1449" spans="1:9" ht="60.95" customHeight="1" x14ac:dyDescent="0.25">
      <c r="A1449" s="525" t="s">
        <v>3918</v>
      </c>
      <c r="B1449" s="525"/>
      <c r="C1449" s="526" t="s">
        <v>3919</v>
      </c>
      <c r="D1449" s="526"/>
      <c r="E1449" s="526"/>
      <c r="F1449" s="526"/>
      <c r="G1449" s="363" t="s">
        <v>14784</v>
      </c>
      <c r="H1449" s="527">
        <v>73.03</v>
      </c>
      <c r="I1449" s="528"/>
    </row>
    <row r="1450" spans="1:9" ht="60.95" customHeight="1" x14ac:dyDescent="0.25">
      <c r="A1450" s="525" t="s">
        <v>3920</v>
      </c>
      <c r="B1450" s="525"/>
      <c r="C1450" s="526" t="s">
        <v>3921</v>
      </c>
      <c r="D1450" s="526"/>
      <c r="E1450" s="526"/>
      <c r="F1450" s="526"/>
      <c r="G1450" s="363" t="s">
        <v>14784</v>
      </c>
      <c r="H1450" s="527">
        <v>50.15</v>
      </c>
      <c r="I1450" s="528"/>
    </row>
    <row r="1451" spans="1:9" ht="60.95" customHeight="1" x14ac:dyDescent="0.25">
      <c r="A1451" s="525" t="s">
        <v>3922</v>
      </c>
      <c r="B1451" s="525"/>
      <c r="C1451" s="526" t="s">
        <v>3923</v>
      </c>
      <c r="D1451" s="526"/>
      <c r="E1451" s="526"/>
      <c r="F1451" s="526"/>
      <c r="G1451" s="363" t="s">
        <v>14784</v>
      </c>
      <c r="H1451" s="527">
        <v>51.21</v>
      </c>
      <c r="I1451" s="528"/>
    </row>
    <row r="1452" spans="1:9" ht="48.75" customHeight="1" x14ac:dyDescent="0.25">
      <c r="A1452" s="525" t="s">
        <v>3924</v>
      </c>
      <c r="B1452" s="525"/>
      <c r="C1452" s="526" t="s">
        <v>3925</v>
      </c>
      <c r="D1452" s="526"/>
      <c r="E1452" s="526"/>
      <c r="F1452" s="526"/>
      <c r="G1452" s="363" t="s">
        <v>14784</v>
      </c>
      <c r="H1452" s="527">
        <v>36.270000000000003</v>
      </c>
      <c r="I1452" s="528"/>
    </row>
    <row r="1453" spans="1:9" ht="48.75" customHeight="1" x14ac:dyDescent="0.25">
      <c r="A1453" s="525" t="s">
        <v>3926</v>
      </c>
      <c r="B1453" s="525"/>
      <c r="C1453" s="526" t="s">
        <v>3927</v>
      </c>
      <c r="D1453" s="526"/>
      <c r="E1453" s="526"/>
      <c r="F1453" s="526"/>
      <c r="G1453" s="363" t="s">
        <v>14784</v>
      </c>
      <c r="H1453" s="527">
        <v>33.729999999999997</v>
      </c>
      <c r="I1453" s="528"/>
    </row>
    <row r="1454" spans="1:9" ht="48.75" customHeight="1" x14ac:dyDescent="0.25">
      <c r="A1454" s="525" t="s">
        <v>3928</v>
      </c>
      <c r="B1454" s="525"/>
      <c r="C1454" s="526" t="s">
        <v>3929</v>
      </c>
      <c r="D1454" s="526"/>
      <c r="E1454" s="526"/>
      <c r="F1454" s="526"/>
      <c r="G1454" s="363" t="s">
        <v>14784</v>
      </c>
      <c r="H1454" s="527">
        <v>37.520000000000003</v>
      </c>
      <c r="I1454" s="528"/>
    </row>
    <row r="1455" spans="1:9" ht="60.95" customHeight="1" x14ac:dyDescent="0.25">
      <c r="A1455" s="525" t="s">
        <v>3930</v>
      </c>
      <c r="B1455" s="525"/>
      <c r="C1455" s="526" t="s">
        <v>3931</v>
      </c>
      <c r="D1455" s="526"/>
      <c r="E1455" s="526"/>
      <c r="F1455" s="526"/>
      <c r="G1455" s="363" t="s">
        <v>14784</v>
      </c>
      <c r="H1455" s="527">
        <v>64.650000000000006</v>
      </c>
      <c r="I1455" s="528"/>
    </row>
    <row r="1456" spans="1:9" ht="60.95" customHeight="1" x14ac:dyDescent="0.25">
      <c r="A1456" s="525" t="s">
        <v>3932</v>
      </c>
      <c r="B1456" s="525"/>
      <c r="C1456" s="526" t="s">
        <v>3933</v>
      </c>
      <c r="D1456" s="526"/>
      <c r="E1456" s="526"/>
      <c r="F1456" s="526"/>
      <c r="G1456" s="363" t="s">
        <v>14784</v>
      </c>
      <c r="H1456" s="527">
        <v>47.53</v>
      </c>
      <c r="I1456" s="528"/>
    </row>
    <row r="1457" spans="1:9" ht="60.95" customHeight="1" x14ac:dyDescent="0.25">
      <c r="A1457" s="525" t="s">
        <v>3934</v>
      </c>
      <c r="B1457" s="525"/>
      <c r="C1457" s="526" t="s">
        <v>3935</v>
      </c>
      <c r="D1457" s="526"/>
      <c r="E1457" s="526"/>
      <c r="F1457" s="526"/>
      <c r="G1457" s="363" t="s">
        <v>14784</v>
      </c>
      <c r="H1457" s="527">
        <v>47.61</v>
      </c>
      <c r="I1457" s="528"/>
    </row>
    <row r="1458" spans="1:9" ht="60.95" customHeight="1" x14ac:dyDescent="0.25">
      <c r="A1458" s="525" t="s">
        <v>3936</v>
      </c>
      <c r="B1458" s="525"/>
      <c r="C1458" s="526" t="s">
        <v>3937</v>
      </c>
      <c r="D1458" s="526"/>
      <c r="E1458" s="526"/>
      <c r="F1458" s="526"/>
      <c r="G1458" s="363" t="s">
        <v>14784</v>
      </c>
      <c r="H1458" s="527">
        <v>48.67</v>
      </c>
      <c r="I1458" s="528"/>
    </row>
    <row r="1459" spans="1:9" ht="36.6" customHeight="1" x14ac:dyDescent="0.25">
      <c r="A1459" s="525" t="s">
        <v>3938</v>
      </c>
      <c r="B1459" s="525"/>
      <c r="C1459" s="526" t="s">
        <v>3939</v>
      </c>
      <c r="D1459" s="526"/>
      <c r="E1459" s="526"/>
      <c r="F1459" s="526"/>
      <c r="G1459" s="363" t="s">
        <v>14784</v>
      </c>
      <c r="H1459" s="527">
        <v>16.46</v>
      </c>
      <c r="I1459" s="528"/>
    </row>
    <row r="1460" spans="1:9" ht="48.75" customHeight="1" x14ac:dyDescent="0.25">
      <c r="A1460" s="525" t="s">
        <v>3940</v>
      </c>
      <c r="B1460" s="525"/>
      <c r="C1460" s="526" t="s">
        <v>3941</v>
      </c>
      <c r="D1460" s="526"/>
      <c r="E1460" s="526"/>
      <c r="F1460" s="526"/>
      <c r="G1460" s="363" t="s">
        <v>14784</v>
      </c>
      <c r="H1460" s="527">
        <v>36.43</v>
      </c>
      <c r="I1460" s="528"/>
    </row>
    <row r="1461" spans="1:9" ht="48.75" customHeight="1" x14ac:dyDescent="0.25">
      <c r="A1461" s="525" t="s">
        <v>3942</v>
      </c>
      <c r="B1461" s="525"/>
      <c r="C1461" s="526" t="s">
        <v>3943</v>
      </c>
      <c r="D1461" s="526"/>
      <c r="E1461" s="526"/>
      <c r="F1461" s="526"/>
      <c r="G1461" s="363" t="s">
        <v>14784</v>
      </c>
      <c r="H1461" s="527">
        <v>40.22</v>
      </c>
      <c r="I1461" s="528"/>
    </row>
    <row r="1462" spans="1:9" ht="48.75" customHeight="1" x14ac:dyDescent="0.25">
      <c r="A1462" s="525" t="s">
        <v>3944</v>
      </c>
      <c r="B1462" s="525"/>
      <c r="C1462" s="526" t="s">
        <v>3945</v>
      </c>
      <c r="D1462" s="526"/>
      <c r="E1462" s="526"/>
      <c r="F1462" s="526"/>
      <c r="G1462" s="363" t="s">
        <v>14784</v>
      </c>
      <c r="H1462" s="527">
        <v>38.549999999999997</v>
      </c>
      <c r="I1462" s="528"/>
    </row>
    <row r="1463" spans="1:9" ht="48.75" customHeight="1" x14ac:dyDescent="0.25">
      <c r="A1463" s="525" t="s">
        <v>3946</v>
      </c>
      <c r="B1463" s="525"/>
      <c r="C1463" s="526" t="s">
        <v>3947</v>
      </c>
      <c r="D1463" s="526"/>
      <c r="E1463" s="526"/>
      <c r="F1463" s="526"/>
      <c r="G1463" s="363" t="s">
        <v>14784</v>
      </c>
      <c r="H1463" s="527">
        <v>42.34</v>
      </c>
      <c r="I1463" s="528"/>
    </row>
    <row r="1464" spans="1:9" ht="48.75" customHeight="1" x14ac:dyDescent="0.25">
      <c r="A1464" s="525" t="s">
        <v>3948</v>
      </c>
      <c r="B1464" s="525"/>
      <c r="C1464" s="526" t="s">
        <v>3949</v>
      </c>
      <c r="D1464" s="526"/>
      <c r="E1464" s="526"/>
      <c r="F1464" s="526"/>
      <c r="G1464" s="363" t="s">
        <v>14784</v>
      </c>
      <c r="H1464" s="527">
        <v>39.090000000000003</v>
      </c>
      <c r="I1464" s="528"/>
    </row>
    <row r="1465" spans="1:9" ht="48.75" customHeight="1" x14ac:dyDescent="0.25">
      <c r="A1465" s="525" t="s">
        <v>3950</v>
      </c>
      <c r="B1465" s="525"/>
      <c r="C1465" s="526" t="s">
        <v>3951</v>
      </c>
      <c r="D1465" s="526"/>
      <c r="E1465" s="526"/>
      <c r="F1465" s="526"/>
      <c r="G1465" s="363" t="s">
        <v>14784</v>
      </c>
      <c r="H1465" s="527">
        <v>42.88</v>
      </c>
      <c r="I1465" s="528"/>
    </row>
    <row r="1466" spans="1:9" ht="48.75" customHeight="1" x14ac:dyDescent="0.25">
      <c r="A1466" s="525" t="s">
        <v>3952</v>
      </c>
      <c r="B1466" s="525"/>
      <c r="C1466" s="526" t="s">
        <v>3953</v>
      </c>
      <c r="D1466" s="526"/>
      <c r="E1466" s="526"/>
      <c r="F1466" s="526"/>
      <c r="G1466" s="363" t="s">
        <v>14784</v>
      </c>
      <c r="H1466" s="531">
        <v>102.47</v>
      </c>
      <c r="I1466" s="528"/>
    </row>
    <row r="1467" spans="1:9" ht="48.75" customHeight="1" x14ac:dyDescent="0.25">
      <c r="A1467" s="525" t="s">
        <v>3954</v>
      </c>
      <c r="B1467" s="525"/>
      <c r="C1467" s="526" t="s">
        <v>3955</v>
      </c>
      <c r="D1467" s="526"/>
      <c r="E1467" s="526"/>
      <c r="F1467" s="526"/>
      <c r="G1467" s="363" t="s">
        <v>14784</v>
      </c>
      <c r="H1467" s="531">
        <v>110.83</v>
      </c>
      <c r="I1467" s="528"/>
    </row>
    <row r="1468" spans="1:9" ht="48.75" customHeight="1" x14ac:dyDescent="0.25">
      <c r="A1468" s="525" t="s">
        <v>3956</v>
      </c>
      <c r="B1468" s="525"/>
      <c r="C1468" s="526" t="s">
        <v>3957</v>
      </c>
      <c r="D1468" s="526"/>
      <c r="E1468" s="526"/>
      <c r="F1468" s="526"/>
      <c r="G1468" s="363" t="s">
        <v>14784</v>
      </c>
      <c r="H1468" s="527">
        <v>62.11</v>
      </c>
      <c r="I1468" s="528"/>
    </row>
    <row r="1469" spans="1:9" ht="48.75" customHeight="1" x14ac:dyDescent="0.25">
      <c r="A1469" s="525" t="s">
        <v>3958</v>
      </c>
      <c r="B1469" s="525"/>
      <c r="C1469" s="526" t="s">
        <v>3959</v>
      </c>
      <c r="D1469" s="526"/>
      <c r="E1469" s="526"/>
      <c r="F1469" s="526"/>
      <c r="G1469" s="363" t="s">
        <v>14784</v>
      </c>
      <c r="H1469" s="527">
        <v>86.6</v>
      </c>
      <c r="I1469" s="528"/>
    </row>
    <row r="1470" spans="1:9" ht="48.75" customHeight="1" x14ac:dyDescent="0.25">
      <c r="A1470" s="525" t="s">
        <v>3960</v>
      </c>
      <c r="B1470" s="525"/>
      <c r="C1470" s="526" t="s">
        <v>3961</v>
      </c>
      <c r="D1470" s="526"/>
      <c r="E1470" s="526"/>
      <c r="F1470" s="526"/>
      <c r="G1470" s="363" t="s">
        <v>14784</v>
      </c>
      <c r="H1470" s="527">
        <v>82.8</v>
      </c>
      <c r="I1470" s="528"/>
    </row>
    <row r="1471" spans="1:9" ht="48.75" customHeight="1" x14ac:dyDescent="0.25">
      <c r="A1471" s="525" t="s">
        <v>3962</v>
      </c>
      <c r="B1471" s="525"/>
      <c r="C1471" s="526" t="s">
        <v>3963</v>
      </c>
      <c r="D1471" s="526"/>
      <c r="E1471" s="526"/>
      <c r="F1471" s="526"/>
      <c r="G1471" s="363" t="s">
        <v>14784</v>
      </c>
      <c r="H1471" s="527">
        <v>46.26</v>
      </c>
      <c r="I1471" s="528"/>
    </row>
    <row r="1472" spans="1:9" ht="48.75" customHeight="1" x14ac:dyDescent="0.25">
      <c r="A1472" s="525" t="s">
        <v>3964</v>
      </c>
      <c r="B1472" s="525"/>
      <c r="C1472" s="526" t="s">
        <v>3965</v>
      </c>
      <c r="D1472" s="526"/>
      <c r="E1472" s="526"/>
      <c r="F1472" s="526"/>
      <c r="G1472" s="363" t="s">
        <v>14784</v>
      </c>
      <c r="H1472" s="527">
        <v>33.33</v>
      </c>
      <c r="I1472" s="528"/>
    </row>
    <row r="1473" spans="1:9" ht="60.95" customHeight="1" x14ac:dyDescent="0.25">
      <c r="A1473" s="525" t="s">
        <v>3966</v>
      </c>
      <c r="B1473" s="525"/>
      <c r="C1473" s="526" t="s">
        <v>3967</v>
      </c>
      <c r="D1473" s="526"/>
      <c r="E1473" s="526"/>
      <c r="F1473" s="526"/>
      <c r="G1473" s="363" t="s">
        <v>14784</v>
      </c>
      <c r="H1473" s="527">
        <v>47.18</v>
      </c>
      <c r="I1473" s="528"/>
    </row>
    <row r="1474" spans="1:9" ht="60.95" customHeight="1" x14ac:dyDescent="0.25">
      <c r="A1474" s="525" t="s">
        <v>3968</v>
      </c>
      <c r="B1474" s="525"/>
      <c r="C1474" s="526" t="s">
        <v>3969</v>
      </c>
      <c r="D1474" s="526"/>
      <c r="E1474" s="526"/>
      <c r="F1474" s="526"/>
      <c r="G1474" s="363" t="s">
        <v>14784</v>
      </c>
      <c r="H1474" s="527">
        <v>47.26</v>
      </c>
      <c r="I1474" s="528"/>
    </row>
    <row r="1475" spans="1:9" ht="60.95" customHeight="1" x14ac:dyDescent="0.25">
      <c r="A1475" s="525" t="s">
        <v>3970</v>
      </c>
      <c r="B1475" s="525"/>
      <c r="C1475" s="526" t="s">
        <v>3971</v>
      </c>
      <c r="D1475" s="526"/>
      <c r="E1475" s="526"/>
      <c r="F1475" s="526"/>
      <c r="G1475" s="363" t="s">
        <v>14784</v>
      </c>
      <c r="H1475" s="527">
        <v>48.32</v>
      </c>
      <c r="I1475" s="528"/>
    </row>
    <row r="1476" spans="1:9" ht="48.75" customHeight="1" x14ac:dyDescent="0.25">
      <c r="A1476" s="525" t="s">
        <v>3972</v>
      </c>
      <c r="B1476" s="525"/>
      <c r="C1476" s="526" t="s">
        <v>3973</v>
      </c>
      <c r="D1476" s="526"/>
      <c r="E1476" s="526"/>
      <c r="F1476" s="526"/>
      <c r="G1476" s="363" t="s">
        <v>14784</v>
      </c>
      <c r="H1476" s="527">
        <v>37.25</v>
      </c>
      <c r="I1476" s="528"/>
    </row>
    <row r="1477" spans="1:9" ht="48.75" customHeight="1" x14ac:dyDescent="0.25">
      <c r="A1477" s="525" t="s">
        <v>3974</v>
      </c>
      <c r="B1477" s="525"/>
      <c r="C1477" s="526" t="s">
        <v>3975</v>
      </c>
      <c r="D1477" s="526"/>
      <c r="E1477" s="526"/>
      <c r="F1477" s="526"/>
      <c r="G1477" s="363" t="s">
        <v>14784</v>
      </c>
      <c r="H1477" s="527">
        <v>22.42</v>
      </c>
      <c r="I1477" s="528"/>
    </row>
    <row r="1478" spans="1:9" ht="60.95" customHeight="1" x14ac:dyDescent="0.25">
      <c r="A1478" s="525" t="s">
        <v>3976</v>
      </c>
      <c r="B1478" s="525"/>
      <c r="C1478" s="526" t="s">
        <v>3977</v>
      </c>
      <c r="D1478" s="526"/>
      <c r="E1478" s="526"/>
      <c r="F1478" s="526"/>
      <c r="G1478" s="363" t="s">
        <v>14784</v>
      </c>
      <c r="H1478" s="527">
        <v>36.35</v>
      </c>
      <c r="I1478" s="528"/>
    </row>
    <row r="1479" spans="1:9" ht="60.95" customHeight="1" x14ac:dyDescent="0.25">
      <c r="A1479" s="525" t="s">
        <v>3978</v>
      </c>
      <c r="B1479" s="525"/>
      <c r="C1479" s="526" t="s">
        <v>3979</v>
      </c>
      <c r="D1479" s="526"/>
      <c r="E1479" s="526"/>
      <c r="F1479" s="526"/>
      <c r="G1479" s="363" t="s">
        <v>14784</v>
      </c>
      <c r="H1479" s="527">
        <v>37.409999999999997</v>
      </c>
      <c r="I1479" s="528"/>
    </row>
    <row r="1480" spans="1:9" ht="48.75" customHeight="1" x14ac:dyDescent="0.25">
      <c r="A1480" s="525" t="s">
        <v>3980</v>
      </c>
      <c r="B1480" s="525"/>
      <c r="C1480" s="526" t="s">
        <v>3981</v>
      </c>
      <c r="D1480" s="526"/>
      <c r="E1480" s="526"/>
      <c r="F1480" s="526"/>
      <c r="G1480" s="363" t="s">
        <v>14784</v>
      </c>
      <c r="H1480" s="527">
        <v>21.97</v>
      </c>
      <c r="I1480" s="528"/>
    </row>
    <row r="1481" spans="1:9" ht="48.75" customHeight="1" x14ac:dyDescent="0.25">
      <c r="A1481" s="525" t="s">
        <v>3982</v>
      </c>
      <c r="B1481" s="525"/>
      <c r="C1481" s="526" t="s">
        <v>3983</v>
      </c>
      <c r="D1481" s="526"/>
      <c r="E1481" s="526"/>
      <c r="F1481" s="526"/>
      <c r="G1481" s="363" t="s">
        <v>14784</v>
      </c>
      <c r="H1481" s="527">
        <v>21.15</v>
      </c>
      <c r="I1481" s="528"/>
    </row>
    <row r="1482" spans="1:9" ht="60.95" customHeight="1" x14ac:dyDescent="0.25">
      <c r="A1482" s="525" t="s">
        <v>3984</v>
      </c>
      <c r="B1482" s="525"/>
      <c r="C1482" s="526" t="s">
        <v>3985</v>
      </c>
      <c r="D1482" s="526"/>
      <c r="E1482" s="526"/>
      <c r="F1482" s="526"/>
      <c r="G1482" s="363" t="s">
        <v>14784</v>
      </c>
      <c r="H1482" s="527">
        <v>35</v>
      </c>
      <c r="I1482" s="528"/>
    </row>
    <row r="1483" spans="1:9" ht="60.95" customHeight="1" x14ac:dyDescent="0.25">
      <c r="A1483" s="525" t="s">
        <v>3986</v>
      </c>
      <c r="B1483" s="525"/>
      <c r="C1483" s="526" t="s">
        <v>3987</v>
      </c>
      <c r="D1483" s="526"/>
      <c r="E1483" s="526"/>
      <c r="F1483" s="526"/>
      <c r="G1483" s="363" t="s">
        <v>14784</v>
      </c>
      <c r="H1483" s="527">
        <v>35.08</v>
      </c>
      <c r="I1483" s="528"/>
    </row>
    <row r="1484" spans="1:9" ht="60.95" customHeight="1" x14ac:dyDescent="0.25">
      <c r="A1484" s="525" t="s">
        <v>3988</v>
      </c>
      <c r="B1484" s="525"/>
      <c r="C1484" s="526" t="s">
        <v>3989</v>
      </c>
      <c r="D1484" s="526"/>
      <c r="E1484" s="526"/>
      <c r="F1484" s="526"/>
      <c r="G1484" s="363" t="s">
        <v>14784</v>
      </c>
      <c r="H1484" s="527">
        <v>36.14</v>
      </c>
      <c r="I1484" s="528"/>
    </row>
    <row r="1485" spans="1:9" ht="85.35" customHeight="1" x14ac:dyDescent="0.25">
      <c r="A1485" s="525" t="s">
        <v>3990</v>
      </c>
      <c r="B1485" s="525"/>
      <c r="C1485" s="526" t="s">
        <v>3991</v>
      </c>
      <c r="D1485" s="526"/>
      <c r="E1485" s="526"/>
      <c r="F1485" s="526"/>
      <c r="G1485" s="363" t="s">
        <v>14784</v>
      </c>
      <c r="H1485" s="527">
        <v>61.06</v>
      </c>
      <c r="I1485" s="528"/>
    </row>
    <row r="1486" spans="1:9" ht="85.35" customHeight="1" x14ac:dyDescent="0.25">
      <c r="A1486" s="525" t="s">
        <v>3992</v>
      </c>
      <c r="B1486" s="525"/>
      <c r="C1486" s="526" t="s">
        <v>3993</v>
      </c>
      <c r="D1486" s="526"/>
      <c r="E1486" s="526"/>
      <c r="F1486" s="526"/>
      <c r="G1486" s="363" t="s">
        <v>14784</v>
      </c>
      <c r="H1486" s="527">
        <v>62.12</v>
      </c>
      <c r="I1486" s="528"/>
    </row>
    <row r="1487" spans="1:9" ht="73.150000000000006" customHeight="1" x14ac:dyDescent="0.25">
      <c r="A1487" s="525" t="s">
        <v>3994</v>
      </c>
      <c r="B1487" s="525"/>
      <c r="C1487" s="526" t="s">
        <v>3995</v>
      </c>
      <c r="D1487" s="526"/>
      <c r="E1487" s="526"/>
      <c r="F1487" s="526"/>
      <c r="G1487" s="363" t="s">
        <v>14784</v>
      </c>
      <c r="H1487" s="527">
        <v>48.88</v>
      </c>
      <c r="I1487" s="528"/>
    </row>
    <row r="1488" spans="1:9" ht="73.150000000000006" customHeight="1" x14ac:dyDescent="0.25">
      <c r="A1488" s="525" t="s">
        <v>3996</v>
      </c>
      <c r="B1488" s="525"/>
      <c r="C1488" s="526" t="s">
        <v>3997</v>
      </c>
      <c r="D1488" s="526"/>
      <c r="E1488" s="526"/>
      <c r="F1488" s="526"/>
      <c r="G1488" s="363" t="s">
        <v>14784</v>
      </c>
      <c r="H1488" s="527">
        <v>49.94</v>
      </c>
      <c r="I1488" s="528"/>
    </row>
    <row r="1489" spans="1:9" ht="36.6" customHeight="1" x14ac:dyDescent="0.25">
      <c r="A1489" s="525" t="s">
        <v>3998</v>
      </c>
      <c r="B1489" s="525"/>
      <c r="C1489" s="526" t="s">
        <v>3999</v>
      </c>
      <c r="D1489" s="526"/>
      <c r="E1489" s="526"/>
      <c r="F1489" s="526"/>
      <c r="G1489" s="363" t="s">
        <v>14784</v>
      </c>
      <c r="H1489" s="527">
        <v>10.62</v>
      </c>
      <c r="I1489" s="528"/>
    </row>
    <row r="1490" spans="1:9" ht="24.4" customHeight="1" x14ac:dyDescent="0.25">
      <c r="A1490" s="525" t="s">
        <v>4052</v>
      </c>
      <c r="B1490" s="525"/>
      <c r="C1490" s="526" t="s">
        <v>15057</v>
      </c>
      <c r="D1490" s="526"/>
      <c r="E1490" s="526"/>
      <c r="F1490" s="526"/>
      <c r="G1490" s="363" t="s">
        <v>14784</v>
      </c>
      <c r="H1490" s="532">
        <v>5.68</v>
      </c>
      <c r="I1490" s="528"/>
    </row>
    <row r="1491" spans="1:9" ht="24.4" customHeight="1" x14ac:dyDescent="0.25">
      <c r="A1491" s="525" t="s">
        <v>4000</v>
      </c>
      <c r="B1491" s="525"/>
      <c r="C1491" s="526" t="s">
        <v>4001</v>
      </c>
      <c r="D1491" s="526"/>
      <c r="E1491" s="526"/>
      <c r="F1491" s="526"/>
      <c r="G1491" s="363" t="s">
        <v>14784</v>
      </c>
      <c r="H1491" s="532">
        <v>8.74</v>
      </c>
      <c r="I1491" s="528"/>
    </row>
    <row r="1492" spans="1:9" ht="24.4" customHeight="1" x14ac:dyDescent="0.25">
      <c r="A1492" s="525" t="s">
        <v>4002</v>
      </c>
      <c r="B1492" s="525"/>
      <c r="C1492" s="526" t="s">
        <v>4003</v>
      </c>
      <c r="D1492" s="526"/>
      <c r="E1492" s="526"/>
      <c r="F1492" s="526"/>
      <c r="G1492" s="363" t="s">
        <v>14784</v>
      </c>
      <c r="H1492" s="527">
        <v>13.32</v>
      </c>
      <c r="I1492" s="528"/>
    </row>
    <row r="1493" spans="1:9" ht="36.6" customHeight="1" x14ac:dyDescent="0.25">
      <c r="A1493" s="525" t="s">
        <v>4004</v>
      </c>
      <c r="B1493" s="525"/>
      <c r="C1493" s="526" t="s">
        <v>4005</v>
      </c>
      <c r="D1493" s="526"/>
      <c r="E1493" s="526"/>
      <c r="F1493" s="526"/>
      <c r="G1493" s="363" t="s">
        <v>14784</v>
      </c>
      <c r="H1493" s="527">
        <v>25.52</v>
      </c>
      <c r="I1493" s="528"/>
    </row>
    <row r="1494" spans="1:9" ht="48.75" customHeight="1" x14ac:dyDescent="0.25">
      <c r="A1494" s="525" t="s">
        <v>4006</v>
      </c>
      <c r="B1494" s="525"/>
      <c r="C1494" s="526" t="s">
        <v>4007</v>
      </c>
      <c r="D1494" s="526"/>
      <c r="E1494" s="526"/>
      <c r="F1494" s="526"/>
      <c r="G1494" s="363" t="s">
        <v>14784</v>
      </c>
      <c r="H1494" s="527">
        <v>22.5</v>
      </c>
      <c r="I1494" s="528"/>
    </row>
    <row r="1495" spans="1:9" ht="73.150000000000006" customHeight="1" x14ac:dyDescent="0.25">
      <c r="A1495" s="525" t="s">
        <v>4008</v>
      </c>
      <c r="B1495" s="525"/>
      <c r="C1495" s="526" t="s">
        <v>4009</v>
      </c>
      <c r="D1495" s="526"/>
      <c r="E1495" s="526"/>
      <c r="F1495" s="526"/>
      <c r="G1495" s="363" t="s">
        <v>14784</v>
      </c>
      <c r="H1495" s="527">
        <v>37.49</v>
      </c>
      <c r="I1495" s="528"/>
    </row>
    <row r="1496" spans="1:9" ht="73.150000000000006" customHeight="1" x14ac:dyDescent="0.25">
      <c r="A1496" s="525" t="s">
        <v>4010</v>
      </c>
      <c r="B1496" s="525"/>
      <c r="C1496" s="526" t="s">
        <v>4011</v>
      </c>
      <c r="D1496" s="526"/>
      <c r="E1496" s="526"/>
      <c r="F1496" s="526"/>
      <c r="G1496" s="363" t="s">
        <v>14784</v>
      </c>
      <c r="H1496" s="527">
        <v>41.28</v>
      </c>
      <c r="I1496" s="528"/>
    </row>
    <row r="1497" spans="1:9" ht="60.95" customHeight="1" x14ac:dyDescent="0.25">
      <c r="A1497" s="525" t="s">
        <v>4012</v>
      </c>
      <c r="B1497" s="525"/>
      <c r="C1497" s="526" t="s">
        <v>4013</v>
      </c>
      <c r="D1497" s="526"/>
      <c r="E1497" s="526"/>
      <c r="F1497" s="526"/>
      <c r="G1497" s="363" t="s">
        <v>14784</v>
      </c>
      <c r="H1497" s="527">
        <v>69.45</v>
      </c>
      <c r="I1497" s="528"/>
    </row>
    <row r="1498" spans="1:9" ht="60.95" customHeight="1" x14ac:dyDescent="0.25">
      <c r="A1498" s="525" t="s">
        <v>4014</v>
      </c>
      <c r="B1498" s="525"/>
      <c r="C1498" s="526" t="s">
        <v>4015</v>
      </c>
      <c r="D1498" s="526"/>
      <c r="E1498" s="526"/>
      <c r="F1498" s="526"/>
      <c r="G1498" s="363" t="s">
        <v>14784</v>
      </c>
      <c r="H1498" s="527">
        <v>73.239999999999995</v>
      </c>
      <c r="I1498" s="528"/>
    </row>
    <row r="1499" spans="1:9" ht="48.75" customHeight="1" x14ac:dyDescent="0.25">
      <c r="A1499" s="525" t="s">
        <v>4016</v>
      </c>
      <c r="B1499" s="525"/>
      <c r="C1499" s="526" t="s">
        <v>4017</v>
      </c>
      <c r="D1499" s="526"/>
      <c r="E1499" s="526"/>
      <c r="F1499" s="526"/>
      <c r="G1499" s="363" t="s">
        <v>14784</v>
      </c>
      <c r="H1499" s="527">
        <v>23.56</v>
      </c>
      <c r="I1499" s="528"/>
    </row>
    <row r="1500" spans="1:9" ht="48.75" customHeight="1" x14ac:dyDescent="0.25">
      <c r="A1500" s="525" t="s">
        <v>4018</v>
      </c>
      <c r="B1500" s="525"/>
      <c r="C1500" s="526" t="s">
        <v>4019</v>
      </c>
      <c r="D1500" s="526"/>
      <c r="E1500" s="526"/>
      <c r="F1500" s="526"/>
      <c r="G1500" s="363" t="s">
        <v>14784</v>
      </c>
      <c r="H1500" s="527">
        <v>23.83</v>
      </c>
      <c r="I1500" s="528"/>
    </row>
    <row r="1501" spans="1:9" ht="48.75" customHeight="1" x14ac:dyDescent="0.25">
      <c r="A1501" s="525" t="s">
        <v>4020</v>
      </c>
      <c r="B1501" s="525"/>
      <c r="C1501" s="526" t="s">
        <v>4021</v>
      </c>
      <c r="D1501" s="526"/>
      <c r="E1501" s="526"/>
      <c r="F1501" s="526"/>
      <c r="G1501" s="363" t="s">
        <v>14784</v>
      </c>
      <c r="H1501" s="527">
        <v>55.52</v>
      </c>
      <c r="I1501" s="528"/>
    </row>
    <row r="1502" spans="1:9" ht="60.95" customHeight="1" x14ac:dyDescent="0.25">
      <c r="A1502" s="525" t="s">
        <v>4022</v>
      </c>
      <c r="B1502" s="525"/>
      <c r="C1502" s="526" t="s">
        <v>4023</v>
      </c>
      <c r="D1502" s="526"/>
      <c r="E1502" s="526"/>
      <c r="F1502" s="526"/>
      <c r="G1502" s="363" t="s">
        <v>14784</v>
      </c>
      <c r="H1502" s="527">
        <v>35.35</v>
      </c>
      <c r="I1502" s="528"/>
    </row>
    <row r="1503" spans="1:9" ht="60.95" customHeight="1" x14ac:dyDescent="0.25">
      <c r="A1503" s="525" t="s">
        <v>4024</v>
      </c>
      <c r="B1503" s="525"/>
      <c r="C1503" s="526" t="s">
        <v>4025</v>
      </c>
      <c r="D1503" s="526"/>
      <c r="E1503" s="526"/>
      <c r="F1503" s="526"/>
      <c r="G1503" s="363" t="s">
        <v>14784</v>
      </c>
      <c r="H1503" s="527">
        <v>26.33</v>
      </c>
      <c r="I1503" s="528"/>
    </row>
    <row r="1504" spans="1:9" ht="60.95" customHeight="1" x14ac:dyDescent="0.25">
      <c r="A1504" s="525" t="s">
        <v>4026</v>
      </c>
      <c r="B1504" s="525"/>
      <c r="C1504" s="526" t="s">
        <v>4027</v>
      </c>
      <c r="D1504" s="526"/>
      <c r="E1504" s="526"/>
      <c r="F1504" s="526"/>
      <c r="G1504" s="363" t="s">
        <v>14784</v>
      </c>
      <c r="H1504" s="527">
        <v>30.03</v>
      </c>
      <c r="I1504" s="528"/>
    </row>
    <row r="1505" spans="1:9" ht="24.4" customHeight="1" x14ac:dyDescent="0.25">
      <c r="A1505" s="525" t="s">
        <v>4028</v>
      </c>
      <c r="B1505" s="525"/>
      <c r="C1505" s="526" t="s">
        <v>4029</v>
      </c>
      <c r="D1505" s="526"/>
      <c r="E1505" s="526"/>
      <c r="F1505" s="526"/>
      <c r="G1505" s="363" t="s">
        <v>14784</v>
      </c>
      <c r="H1505" s="532">
        <v>1.4</v>
      </c>
      <c r="I1505" s="528"/>
    </row>
    <row r="1506" spans="1:9" ht="24.4" customHeight="1" x14ac:dyDescent="0.25">
      <c r="A1506" s="525" t="s">
        <v>4030</v>
      </c>
      <c r="B1506" s="525"/>
      <c r="C1506" s="526" t="s">
        <v>4031</v>
      </c>
      <c r="D1506" s="526"/>
      <c r="E1506" s="526"/>
      <c r="F1506" s="526"/>
      <c r="G1506" s="363" t="s">
        <v>14784</v>
      </c>
      <c r="H1506" s="532">
        <v>1.65</v>
      </c>
      <c r="I1506" s="528"/>
    </row>
    <row r="1507" spans="1:9" ht="36.6" customHeight="1" x14ac:dyDescent="0.25">
      <c r="A1507" s="525" t="s">
        <v>4032</v>
      </c>
      <c r="B1507" s="525"/>
      <c r="C1507" s="526" t="s">
        <v>4033</v>
      </c>
      <c r="D1507" s="526"/>
      <c r="E1507" s="526"/>
      <c r="F1507" s="526"/>
      <c r="G1507" s="363" t="s">
        <v>14784</v>
      </c>
      <c r="H1507" s="527">
        <v>24.36</v>
      </c>
      <c r="I1507" s="528"/>
    </row>
    <row r="1508" spans="1:9" ht="36.6" customHeight="1" x14ac:dyDescent="0.25">
      <c r="A1508" s="525" t="s">
        <v>4034</v>
      </c>
      <c r="B1508" s="525"/>
      <c r="C1508" s="526" t="s">
        <v>4035</v>
      </c>
      <c r="D1508" s="526"/>
      <c r="E1508" s="526"/>
      <c r="F1508" s="526"/>
      <c r="G1508" s="363" t="s">
        <v>14784</v>
      </c>
      <c r="H1508" s="527">
        <v>28.28</v>
      </c>
      <c r="I1508" s="528"/>
    </row>
    <row r="1509" spans="1:9" ht="36.6" customHeight="1" x14ac:dyDescent="0.25">
      <c r="A1509" s="525" t="s">
        <v>4036</v>
      </c>
      <c r="B1509" s="525"/>
      <c r="C1509" s="526" t="s">
        <v>4037</v>
      </c>
      <c r="D1509" s="526"/>
      <c r="E1509" s="526"/>
      <c r="F1509" s="526"/>
      <c r="G1509" s="363" t="s">
        <v>14784</v>
      </c>
      <c r="H1509" s="527">
        <v>13.45</v>
      </c>
      <c r="I1509" s="528"/>
    </row>
    <row r="1510" spans="1:9" ht="36.6" customHeight="1" x14ac:dyDescent="0.25">
      <c r="A1510" s="525" t="s">
        <v>4038</v>
      </c>
      <c r="B1510" s="525"/>
      <c r="C1510" s="526" t="s">
        <v>4039</v>
      </c>
      <c r="D1510" s="526"/>
      <c r="E1510" s="526"/>
      <c r="F1510" s="526"/>
      <c r="G1510" s="363" t="s">
        <v>14784</v>
      </c>
      <c r="H1510" s="527">
        <v>12.18</v>
      </c>
      <c r="I1510" s="528"/>
    </row>
    <row r="1511" spans="1:9" ht="36.6" customHeight="1" x14ac:dyDescent="0.25">
      <c r="A1511" s="525" t="s">
        <v>4040</v>
      </c>
      <c r="B1511" s="525"/>
      <c r="C1511" s="526" t="s">
        <v>4041</v>
      </c>
      <c r="D1511" s="526"/>
      <c r="E1511" s="526"/>
      <c r="F1511" s="526"/>
      <c r="G1511" s="363" t="s">
        <v>14784</v>
      </c>
      <c r="H1511" s="527">
        <v>16.55</v>
      </c>
      <c r="I1511" s="528"/>
    </row>
    <row r="1512" spans="1:9" ht="36.6" customHeight="1" x14ac:dyDescent="0.25">
      <c r="A1512" s="525" t="s">
        <v>4042</v>
      </c>
      <c r="B1512" s="525"/>
      <c r="C1512" s="526" t="s">
        <v>4043</v>
      </c>
      <c r="D1512" s="526"/>
      <c r="E1512" s="526"/>
      <c r="F1512" s="526"/>
      <c r="G1512" s="363" t="s">
        <v>14784</v>
      </c>
      <c r="H1512" s="527">
        <v>13</v>
      </c>
      <c r="I1512" s="528"/>
    </row>
    <row r="1513" spans="1:9" ht="36.6" customHeight="1" x14ac:dyDescent="0.25">
      <c r="A1513" s="525" t="s">
        <v>4044</v>
      </c>
      <c r="B1513" s="525"/>
      <c r="C1513" s="526" t="s">
        <v>4045</v>
      </c>
      <c r="D1513" s="526"/>
      <c r="E1513" s="526"/>
      <c r="F1513" s="526"/>
      <c r="G1513" s="363" t="s">
        <v>14784</v>
      </c>
      <c r="H1513" s="527">
        <v>13.53</v>
      </c>
      <c r="I1513" s="528"/>
    </row>
    <row r="1514" spans="1:9" ht="36.6" customHeight="1" x14ac:dyDescent="0.25">
      <c r="A1514" s="525" t="s">
        <v>4046</v>
      </c>
      <c r="B1514" s="525"/>
      <c r="C1514" s="526" t="s">
        <v>4047</v>
      </c>
      <c r="D1514" s="526"/>
      <c r="E1514" s="526"/>
      <c r="F1514" s="526"/>
      <c r="G1514" s="363" t="s">
        <v>14784</v>
      </c>
      <c r="H1514" s="527">
        <v>14.59</v>
      </c>
      <c r="I1514" s="528"/>
    </row>
    <row r="1515" spans="1:9" ht="48.75" customHeight="1" x14ac:dyDescent="0.25">
      <c r="A1515" s="525" t="s">
        <v>4048</v>
      </c>
      <c r="B1515" s="525"/>
      <c r="C1515" s="526" t="s">
        <v>4049</v>
      </c>
      <c r="D1515" s="526"/>
      <c r="E1515" s="526"/>
      <c r="F1515" s="526"/>
      <c r="G1515" s="363" t="s">
        <v>14784</v>
      </c>
      <c r="H1515" s="527">
        <v>14.86</v>
      </c>
      <c r="I1515" s="528"/>
    </row>
    <row r="1516" spans="1:9" ht="36.6" customHeight="1" x14ac:dyDescent="0.25">
      <c r="A1516" s="525" t="s">
        <v>4050</v>
      </c>
      <c r="B1516" s="525"/>
      <c r="C1516" s="526" t="s">
        <v>4051</v>
      </c>
      <c r="D1516" s="526"/>
      <c r="E1516" s="526"/>
      <c r="F1516" s="526"/>
      <c r="G1516" s="363" t="s">
        <v>14784</v>
      </c>
      <c r="H1516" s="527">
        <v>46.55</v>
      </c>
      <c r="I1516" s="528"/>
    </row>
    <row r="1517" spans="1:9" ht="24.4" customHeight="1" x14ac:dyDescent="0.25">
      <c r="A1517" s="525" t="s">
        <v>4053</v>
      </c>
      <c r="B1517" s="525"/>
      <c r="C1517" s="526" t="s">
        <v>4054</v>
      </c>
      <c r="D1517" s="526"/>
      <c r="E1517" s="526"/>
      <c r="F1517" s="526"/>
      <c r="G1517" s="363" t="s">
        <v>14784</v>
      </c>
      <c r="H1517" s="532">
        <v>3.75</v>
      </c>
      <c r="I1517" s="528"/>
    </row>
    <row r="1518" spans="1:9" ht="36.6" customHeight="1" x14ac:dyDescent="0.25">
      <c r="A1518" s="525" t="s">
        <v>4055</v>
      </c>
      <c r="B1518" s="525"/>
      <c r="C1518" s="526" t="s">
        <v>4056</v>
      </c>
      <c r="D1518" s="526"/>
      <c r="E1518" s="526"/>
      <c r="F1518" s="526"/>
      <c r="G1518" s="363" t="s">
        <v>14784</v>
      </c>
      <c r="H1518" s="532">
        <v>4.38</v>
      </c>
      <c r="I1518" s="528"/>
    </row>
    <row r="1519" spans="1:9" ht="36.6" customHeight="1" x14ac:dyDescent="0.25">
      <c r="A1519" s="525" t="s">
        <v>4057</v>
      </c>
      <c r="B1519" s="525"/>
      <c r="C1519" s="526" t="s">
        <v>4058</v>
      </c>
      <c r="D1519" s="526"/>
      <c r="E1519" s="526"/>
      <c r="F1519" s="526"/>
      <c r="G1519" s="363" t="s">
        <v>14784</v>
      </c>
      <c r="H1519" s="532">
        <v>4.7300000000000004</v>
      </c>
      <c r="I1519" s="528"/>
    </row>
    <row r="1520" spans="1:9" ht="24.4" customHeight="1" x14ac:dyDescent="0.25">
      <c r="A1520" s="525" t="s">
        <v>4059</v>
      </c>
      <c r="B1520" s="525"/>
      <c r="C1520" s="526" t="s">
        <v>4060</v>
      </c>
      <c r="D1520" s="526"/>
      <c r="E1520" s="526"/>
      <c r="F1520" s="526"/>
      <c r="G1520" s="363" t="s">
        <v>14784</v>
      </c>
      <c r="H1520" s="532">
        <v>3.98</v>
      </c>
      <c r="I1520" s="528"/>
    </row>
    <row r="1521" spans="1:9" ht="24.4" customHeight="1" x14ac:dyDescent="0.25">
      <c r="A1521" s="525" t="s">
        <v>4061</v>
      </c>
      <c r="B1521" s="525"/>
      <c r="C1521" s="526" t="s">
        <v>4062</v>
      </c>
      <c r="D1521" s="526"/>
      <c r="E1521" s="526"/>
      <c r="F1521" s="526"/>
      <c r="G1521" s="363" t="s">
        <v>14784</v>
      </c>
      <c r="H1521" s="532">
        <v>5.92</v>
      </c>
      <c r="I1521" s="528"/>
    </row>
    <row r="1522" spans="1:9" ht="36.6" customHeight="1" x14ac:dyDescent="0.25">
      <c r="A1522" s="525" t="s">
        <v>4063</v>
      </c>
      <c r="B1522" s="525"/>
      <c r="C1522" s="526" t="s">
        <v>4064</v>
      </c>
      <c r="D1522" s="526"/>
      <c r="E1522" s="526"/>
      <c r="F1522" s="526"/>
      <c r="G1522" s="363" t="s">
        <v>14784</v>
      </c>
      <c r="H1522" s="532">
        <v>5.76</v>
      </c>
      <c r="I1522" s="528"/>
    </row>
    <row r="1523" spans="1:9" ht="36.6" customHeight="1" x14ac:dyDescent="0.25">
      <c r="A1523" s="525" t="s">
        <v>4065</v>
      </c>
      <c r="B1523" s="525"/>
      <c r="C1523" s="526" t="s">
        <v>4066</v>
      </c>
      <c r="D1523" s="526"/>
      <c r="E1523" s="526"/>
      <c r="F1523" s="526"/>
      <c r="G1523" s="363" t="s">
        <v>14784</v>
      </c>
      <c r="H1523" s="532">
        <v>5.99</v>
      </c>
      <c r="I1523" s="528"/>
    </row>
    <row r="1524" spans="1:9" ht="36.6" customHeight="1" x14ac:dyDescent="0.25">
      <c r="A1524" s="525" t="s">
        <v>4067</v>
      </c>
      <c r="B1524" s="525"/>
      <c r="C1524" s="526" t="s">
        <v>4068</v>
      </c>
      <c r="D1524" s="526"/>
      <c r="E1524" s="526"/>
      <c r="F1524" s="526"/>
      <c r="G1524" s="363" t="s">
        <v>14784</v>
      </c>
      <c r="H1524" s="532">
        <v>6.12</v>
      </c>
      <c r="I1524" s="528"/>
    </row>
    <row r="1525" spans="1:9" ht="36.6" customHeight="1" x14ac:dyDescent="0.25">
      <c r="A1525" s="525" t="s">
        <v>4069</v>
      </c>
      <c r="B1525" s="525"/>
      <c r="C1525" s="526" t="s">
        <v>4070</v>
      </c>
      <c r="D1525" s="526"/>
      <c r="E1525" s="526"/>
      <c r="F1525" s="526"/>
      <c r="G1525" s="363" t="s">
        <v>14784</v>
      </c>
      <c r="H1525" s="532">
        <v>4.99</v>
      </c>
      <c r="I1525" s="528"/>
    </row>
    <row r="1526" spans="1:9" ht="36.6" customHeight="1" x14ac:dyDescent="0.25">
      <c r="A1526" s="525" t="s">
        <v>4071</v>
      </c>
      <c r="B1526" s="525"/>
      <c r="C1526" s="526" t="s">
        <v>4072</v>
      </c>
      <c r="D1526" s="526"/>
      <c r="E1526" s="526"/>
      <c r="F1526" s="526"/>
      <c r="G1526" s="363" t="s">
        <v>14784</v>
      </c>
      <c r="H1526" s="532">
        <v>7.4</v>
      </c>
      <c r="I1526" s="528"/>
    </row>
    <row r="1527" spans="1:9" ht="12.2" customHeight="1" x14ac:dyDescent="0.25">
      <c r="A1527" s="550">
        <v>8923</v>
      </c>
      <c r="B1527" s="534"/>
      <c r="C1527" s="535" t="s">
        <v>4073</v>
      </c>
      <c r="D1527" s="535"/>
      <c r="E1527" s="535"/>
      <c r="F1527" s="535"/>
      <c r="G1527" s="362"/>
      <c r="H1527" s="536"/>
      <c r="I1527" s="536"/>
    </row>
    <row r="1528" spans="1:9" ht="24.4" customHeight="1" x14ac:dyDescent="0.25">
      <c r="A1528" s="525" t="s">
        <v>4074</v>
      </c>
      <c r="B1528" s="525"/>
      <c r="C1528" s="526" t="s">
        <v>4075</v>
      </c>
      <c r="D1528" s="526"/>
      <c r="E1528" s="526"/>
      <c r="F1528" s="526"/>
      <c r="G1528" s="363" t="s">
        <v>14794</v>
      </c>
      <c r="H1528" s="527">
        <v>12.62</v>
      </c>
      <c r="I1528" s="528"/>
    </row>
    <row r="1529" spans="1:9" ht="12.2" customHeight="1" x14ac:dyDescent="0.25">
      <c r="A1529" s="550">
        <v>8924</v>
      </c>
      <c r="B1529" s="534"/>
      <c r="C1529" s="535" t="s">
        <v>4077</v>
      </c>
      <c r="D1529" s="535"/>
      <c r="E1529" s="535"/>
      <c r="F1529" s="535"/>
      <c r="G1529" s="362"/>
      <c r="H1529" s="536"/>
      <c r="I1529" s="536"/>
    </row>
    <row r="1530" spans="1:9" ht="24.4" customHeight="1" x14ac:dyDescent="0.25">
      <c r="A1530" s="525" t="s">
        <v>4078</v>
      </c>
      <c r="B1530" s="525"/>
      <c r="C1530" s="526" t="s">
        <v>4079</v>
      </c>
      <c r="D1530" s="526"/>
      <c r="E1530" s="526"/>
      <c r="F1530" s="526"/>
      <c r="G1530" s="363" t="s">
        <v>14784</v>
      </c>
      <c r="H1530" s="527">
        <v>31.88</v>
      </c>
      <c r="I1530" s="528"/>
    </row>
    <row r="1531" spans="1:9" ht="24.4" customHeight="1" x14ac:dyDescent="0.25">
      <c r="A1531" s="525" t="s">
        <v>4080</v>
      </c>
      <c r="B1531" s="525"/>
      <c r="C1531" s="526" t="s">
        <v>4081</v>
      </c>
      <c r="D1531" s="526"/>
      <c r="E1531" s="526"/>
      <c r="F1531" s="526"/>
      <c r="G1531" s="363" t="s">
        <v>14784</v>
      </c>
      <c r="H1531" s="527">
        <v>53.39</v>
      </c>
      <c r="I1531" s="528"/>
    </row>
    <row r="1532" spans="1:9" ht="24.4" customHeight="1" x14ac:dyDescent="0.25">
      <c r="A1532" s="525" t="s">
        <v>4082</v>
      </c>
      <c r="B1532" s="525"/>
      <c r="C1532" s="526" t="s">
        <v>4083</v>
      </c>
      <c r="D1532" s="526"/>
      <c r="E1532" s="526"/>
      <c r="F1532" s="526"/>
      <c r="G1532" s="363" t="s">
        <v>14784</v>
      </c>
      <c r="H1532" s="527">
        <v>43.38</v>
      </c>
      <c r="I1532" s="528"/>
    </row>
    <row r="1533" spans="1:9" ht="24.4" customHeight="1" x14ac:dyDescent="0.25">
      <c r="A1533" s="525" t="s">
        <v>4084</v>
      </c>
      <c r="B1533" s="525"/>
      <c r="C1533" s="526" t="s">
        <v>4085</v>
      </c>
      <c r="D1533" s="526"/>
      <c r="E1533" s="526"/>
      <c r="F1533" s="526"/>
      <c r="G1533" s="363" t="s">
        <v>14784</v>
      </c>
      <c r="H1533" s="527">
        <v>69.489999999999995</v>
      </c>
      <c r="I1533" s="528"/>
    </row>
    <row r="1534" spans="1:9" ht="24.4" customHeight="1" x14ac:dyDescent="0.25">
      <c r="A1534" s="525" t="s">
        <v>4086</v>
      </c>
      <c r="B1534" s="525"/>
      <c r="C1534" s="526" t="s">
        <v>4087</v>
      </c>
      <c r="D1534" s="526"/>
      <c r="E1534" s="526"/>
      <c r="F1534" s="526"/>
      <c r="G1534" s="363" t="s">
        <v>14784</v>
      </c>
      <c r="H1534" s="527">
        <v>27.95</v>
      </c>
      <c r="I1534" s="528"/>
    </row>
    <row r="1535" spans="1:9" ht="36.6" customHeight="1" x14ac:dyDescent="0.25">
      <c r="A1535" s="525" t="s">
        <v>4088</v>
      </c>
      <c r="B1535" s="525"/>
      <c r="C1535" s="526" t="s">
        <v>4089</v>
      </c>
      <c r="D1535" s="526"/>
      <c r="E1535" s="526"/>
      <c r="F1535" s="526"/>
      <c r="G1535" s="363" t="s">
        <v>14784</v>
      </c>
      <c r="H1535" s="527">
        <v>14.43</v>
      </c>
      <c r="I1535" s="528"/>
    </row>
    <row r="1536" spans="1:9" ht="36.6" customHeight="1" x14ac:dyDescent="0.25">
      <c r="A1536" s="525" t="s">
        <v>4090</v>
      </c>
      <c r="B1536" s="525"/>
      <c r="C1536" s="526" t="s">
        <v>4091</v>
      </c>
      <c r="D1536" s="526"/>
      <c r="E1536" s="526"/>
      <c r="F1536" s="526"/>
      <c r="G1536" s="363" t="s">
        <v>14784</v>
      </c>
      <c r="H1536" s="527">
        <v>35.94</v>
      </c>
      <c r="I1536" s="528"/>
    </row>
    <row r="1537" spans="1:9" ht="36.6" customHeight="1" x14ac:dyDescent="0.25">
      <c r="A1537" s="525" t="s">
        <v>4092</v>
      </c>
      <c r="B1537" s="525"/>
      <c r="C1537" s="526" t="s">
        <v>4093</v>
      </c>
      <c r="D1537" s="526"/>
      <c r="E1537" s="526"/>
      <c r="F1537" s="526"/>
      <c r="G1537" s="363" t="s">
        <v>14784</v>
      </c>
      <c r="H1537" s="527">
        <v>25.93</v>
      </c>
      <c r="I1537" s="528"/>
    </row>
    <row r="1538" spans="1:9" ht="36.6" customHeight="1" x14ac:dyDescent="0.25">
      <c r="A1538" s="525" t="s">
        <v>4094</v>
      </c>
      <c r="B1538" s="525"/>
      <c r="C1538" s="526" t="s">
        <v>4095</v>
      </c>
      <c r="D1538" s="526"/>
      <c r="E1538" s="526"/>
      <c r="F1538" s="526"/>
      <c r="G1538" s="363" t="s">
        <v>14784</v>
      </c>
      <c r="H1538" s="527">
        <v>52.04</v>
      </c>
      <c r="I1538" s="528"/>
    </row>
    <row r="1539" spans="1:9" ht="36.6" customHeight="1" x14ac:dyDescent="0.25">
      <c r="A1539" s="525" t="s">
        <v>4096</v>
      </c>
      <c r="B1539" s="525"/>
      <c r="C1539" s="526" t="s">
        <v>4097</v>
      </c>
      <c r="D1539" s="526"/>
      <c r="E1539" s="526"/>
      <c r="F1539" s="526"/>
      <c r="G1539" s="363" t="s">
        <v>14784</v>
      </c>
      <c r="H1539" s="527">
        <v>10.5</v>
      </c>
      <c r="I1539" s="528"/>
    </row>
    <row r="1540" spans="1:9" ht="24.4" customHeight="1" x14ac:dyDescent="0.25">
      <c r="A1540" s="525" t="s">
        <v>4098</v>
      </c>
      <c r="B1540" s="525"/>
      <c r="C1540" s="526" t="s">
        <v>4099</v>
      </c>
      <c r="D1540" s="526"/>
      <c r="E1540" s="526"/>
      <c r="F1540" s="526"/>
      <c r="G1540" s="363" t="s">
        <v>14784</v>
      </c>
      <c r="H1540" s="527">
        <v>34.24</v>
      </c>
      <c r="I1540" s="528"/>
    </row>
    <row r="1541" spans="1:9" ht="24.4" customHeight="1" x14ac:dyDescent="0.25">
      <c r="A1541" s="525" t="s">
        <v>4100</v>
      </c>
      <c r="B1541" s="525"/>
      <c r="C1541" s="526" t="s">
        <v>4101</v>
      </c>
      <c r="D1541" s="526"/>
      <c r="E1541" s="526"/>
      <c r="F1541" s="526"/>
      <c r="G1541" s="363" t="s">
        <v>14784</v>
      </c>
      <c r="H1541" s="527">
        <v>58.92</v>
      </c>
      <c r="I1541" s="528"/>
    </row>
    <row r="1542" spans="1:9" ht="24.4" customHeight="1" x14ac:dyDescent="0.25">
      <c r="A1542" s="525" t="s">
        <v>4102</v>
      </c>
      <c r="B1542" s="525"/>
      <c r="C1542" s="526" t="s">
        <v>4103</v>
      </c>
      <c r="D1542" s="526"/>
      <c r="E1542" s="526"/>
      <c r="F1542" s="526"/>
      <c r="G1542" s="363" t="s">
        <v>14784</v>
      </c>
      <c r="H1542" s="527">
        <v>48</v>
      </c>
      <c r="I1542" s="528"/>
    </row>
    <row r="1543" spans="1:9" ht="24.4" customHeight="1" x14ac:dyDescent="0.25">
      <c r="A1543" s="525" t="s">
        <v>4104</v>
      </c>
      <c r="B1543" s="525"/>
      <c r="C1543" s="526" t="s">
        <v>4105</v>
      </c>
      <c r="D1543" s="526"/>
      <c r="E1543" s="526"/>
      <c r="F1543" s="526"/>
      <c r="G1543" s="363" t="s">
        <v>14784</v>
      </c>
      <c r="H1543" s="527">
        <v>76.599999999999994</v>
      </c>
      <c r="I1543" s="528"/>
    </row>
    <row r="1544" spans="1:9" ht="24.4" customHeight="1" x14ac:dyDescent="0.25">
      <c r="A1544" s="525" t="s">
        <v>4106</v>
      </c>
      <c r="B1544" s="525"/>
      <c r="C1544" s="526" t="s">
        <v>4107</v>
      </c>
      <c r="D1544" s="526"/>
      <c r="E1544" s="526"/>
      <c r="F1544" s="526"/>
      <c r="G1544" s="363" t="s">
        <v>14784</v>
      </c>
      <c r="H1544" s="527">
        <v>29.91</v>
      </c>
      <c r="I1544" s="528"/>
    </row>
    <row r="1545" spans="1:9" ht="36.6" customHeight="1" x14ac:dyDescent="0.25">
      <c r="A1545" s="525" t="s">
        <v>4108</v>
      </c>
      <c r="B1545" s="525"/>
      <c r="C1545" s="526" t="s">
        <v>4109</v>
      </c>
      <c r="D1545" s="526"/>
      <c r="E1545" s="526"/>
      <c r="F1545" s="526"/>
      <c r="G1545" s="363" t="s">
        <v>14784</v>
      </c>
      <c r="H1545" s="527">
        <v>16.79</v>
      </c>
      <c r="I1545" s="528"/>
    </row>
    <row r="1546" spans="1:9" ht="36.6" customHeight="1" x14ac:dyDescent="0.25">
      <c r="A1546" s="525" t="s">
        <v>4110</v>
      </c>
      <c r="B1546" s="525"/>
      <c r="C1546" s="526" t="s">
        <v>4111</v>
      </c>
      <c r="D1546" s="526"/>
      <c r="E1546" s="526"/>
      <c r="F1546" s="526"/>
      <c r="G1546" s="363" t="s">
        <v>14784</v>
      </c>
      <c r="H1546" s="527">
        <v>41.47</v>
      </c>
      <c r="I1546" s="528"/>
    </row>
    <row r="1547" spans="1:9" ht="36.6" customHeight="1" x14ac:dyDescent="0.25">
      <c r="A1547" s="525" t="s">
        <v>4112</v>
      </c>
      <c r="B1547" s="525"/>
      <c r="C1547" s="526" t="s">
        <v>4113</v>
      </c>
      <c r="D1547" s="526"/>
      <c r="E1547" s="526"/>
      <c r="F1547" s="526"/>
      <c r="G1547" s="363" t="s">
        <v>14784</v>
      </c>
      <c r="H1547" s="527">
        <v>30.55</v>
      </c>
      <c r="I1547" s="528"/>
    </row>
    <row r="1548" spans="1:9" ht="36.6" customHeight="1" x14ac:dyDescent="0.25">
      <c r="A1548" s="525" t="s">
        <v>4114</v>
      </c>
      <c r="B1548" s="525"/>
      <c r="C1548" s="526" t="s">
        <v>4115</v>
      </c>
      <c r="D1548" s="526"/>
      <c r="E1548" s="526"/>
      <c r="F1548" s="526"/>
      <c r="G1548" s="363" t="s">
        <v>14784</v>
      </c>
      <c r="H1548" s="527">
        <v>59.15</v>
      </c>
      <c r="I1548" s="528"/>
    </row>
    <row r="1549" spans="1:9" ht="36.6" customHeight="1" x14ac:dyDescent="0.25">
      <c r="A1549" s="525" t="s">
        <v>4116</v>
      </c>
      <c r="B1549" s="525"/>
      <c r="C1549" s="526" t="s">
        <v>4117</v>
      </c>
      <c r="D1549" s="526"/>
      <c r="E1549" s="526"/>
      <c r="F1549" s="526"/>
      <c r="G1549" s="363" t="s">
        <v>14784</v>
      </c>
      <c r="H1549" s="527">
        <v>12.46</v>
      </c>
      <c r="I1549" s="528"/>
    </row>
    <row r="1550" spans="1:9" ht="24.4" customHeight="1" x14ac:dyDescent="0.25">
      <c r="A1550" s="525" t="s">
        <v>4118</v>
      </c>
      <c r="B1550" s="525"/>
      <c r="C1550" s="526" t="s">
        <v>4119</v>
      </c>
      <c r="D1550" s="526"/>
      <c r="E1550" s="526"/>
      <c r="F1550" s="526"/>
      <c r="G1550" s="363" t="s">
        <v>14784</v>
      </c>
      <c r="H1550" s="527">
        <v>31.88</v>
      </c>
      <c r="I1550" s="528"/>
    </row>
    <row r="1551" spans="1:9" ht="24.4" customHeight="1" x14ac:dyDescent="0.25">
      <c r="A1551" s="525" t="s">
        <v>4120</v>
      </c>
      <c r="B1551" s="525"/>
      <c r="C1551" s="526" t="s">
        <v>4121</v>
      </c>
      <c r="D1551" s="526"/>
      <c r="E1551" s="526"/>
      <c r="F1551" s="526"/>
      <c r="G1551" s="363" t="s">
        <v>14784</v>
      </c>
      <c r="H1551" s="527">
        <v>53.39</v>
      </c>
      <c r="I1551" s="528"/>
    </row>
    <row r="1552" spans="1:9" ht="24.4" customHeight="1" x14ac:dyDescent="0.25">
      <c r="A1552" s="525" t="s">
        <v>4122</v>
      </c>
      <c r="B1552" s="525"/>
      <c r="C1552" s="526" t="s">
        <v>4123</v>
      </c>
      <c r="D1552" s="526"/>
      <c r="E1552" s="526"/>
      <c r="F1552" s="526"/>
      <c r="G1552" s="363" t="s">
        <v>14784</v>
      </c>
      <c r="H1552" s="527">
        <v>43.38</v>
      </c>
      <c r="I1552" s="528"/>
    </row>
    <row r="1553" spans="1:9" ht="24.4" customHeight="1" x14ac:dyDescent="0.25">
      <c r="A1553" s="525" t="s">
        <v>4124</v>
      </c>
      <c r="B1553" s="525"/>
      <c r="C1553" s="526" t="s">
        <v>4125</v>
      </c>
      <c r="D1553" s="526"/>
      <c r="E1553" s="526"/>
      <c r="F1553" s="526"/>
      <c r="G1553" s="363" t="s">
        <v>14784</v>
      </c>
      <c r="H1553" s="527">
        <v>69.489999999999995</v>
      </c>
      <c r="I1553" s="528"/>
    </row>
    <row r="1554" spans="1:9" ht="24.4" customHeight="1" x14ac:dyDescent="0.25">
      <c r="A1554" s="525" t="s">
        <v>4126</v>
      </c>
      <c r="B1554" s="525"/>
      <c r="C1554" s="526" t="s">
        <v>4127</v>
      </c>
      <c r="D1554" s="526"/>
      <c r="E1554" s="526"/>
      <c r="F1554" s="526"/>
      <c r="G1554" s="363" t="s">
        <v>14784</v>
      </c>
      <c r="H1554" s="527">
        <v>27.95</v>
      </c>
      <c r="I1554" s="528"/>
    </row>
    <row r="1555" spans="1:9" ht="24.4" customHeight="1" x14ac:dyDescent="0.25">
      <c r="A1555" s="525" t="s">
        <v>4128</v>
      </c>
      <c r="B1555" s="525"/>
      <c r="C1555" s="526" t="s">
        <v>4129</v>
      </c>
      <c r="D1555" s="526"/>
      <c r="E1555" s="526"/>
      <c r="F1555" s="526"/>
      <c r="G1555" s="363" t="s">
        <v>14784</v>
      </c>
      <c r="H1555" s="527">
        <v>34.24</v>
      </c>
      <c r="I1555" s="528"/>
    </row>
    <row r="1556" spans="1:9" ht="24.4" customHeight="1" x14ac:dyDescent="0.25">
      <c r="A1556" s="525" t="s">
        <v>4130</v>
      </c>
      <c r="B1556" s="525"/>
      <c r="C1556" s="526" t="s">
        <v>4131</v>
      </c>
      <c r="D1556" s="526"/>
      <c r="E1556" s="526"/>
      <c r="F1556" s="526"/>
      <c r="G1556" s="363" t="s">
        <v>14784</v>
      </c>
      <c r="H1556" s="527">
        <v>58.92</v>
      </c>
      <c r="I1556" s="528"/>
    </row>
    <row r="1557" spans="1:9" ht="24.4" customHeight="1" x14ac:dyDescent="0.25">
      <c r="A1557" s="525" t="s">
        <v>4132</v>
      </c>
      <c r="B1557" s="525"/>
      <c r="C1557" s="526" t="s">
        <v>4133</v>
      </c>
      <c r="D1557" s="526"/>
      <c r="E1557" s="526"/>
      <c r="F1557" s="526"/>
      <c r="G1557" s="363" t="s">
        <v>14784</v>
      </c>
      <c r="H1557" s="527">
        <v>48</v>
      </c>
      <c r="I1557" s="528"/>
    </row>
    <row r="1558" spans="1:9" ht="24.4" customHeight="1" x14ac:dyDescent="0.25">
      <c r="A1558" s="525" t="s">
        <v>4134</v>
      </c>
      <c r="B1558" s="525"/>
      <c r="C1558" s="526" t="s">
        <v>4135</v>
      </c>
      <c r="D1558" s="526"/>
      <c r="E1558" s="526"/>
      <c r="F1558" s="526"/>
      <c r="G1558" s="363" t="s">
        <v>14784</v>
      </c>
      <c r="H1558" s="527">
        <v>76.599999999999994</v>
      </c>
      <c r="I1558" s="528"/>
    </row>
    <row r="1559" spans="1:9" ht="24.4" customHeight="1" x14ac:dyDescent="0.25">
      <c r="A1559" s="525" t="s">
        <v>4136</v>
      </c>
      <c r="B1559" s="525"/>
      <c r="C1559" s="526" t="s">
        <v>4137</v>
      </c>
      <c r="D1559" s="526"/>
      <c r="E1559" s="526"/>
      <c r="F1559" s="526"/>
      <c r="G1559" s="363" t="s">
        <v>14784</v>
      </c>
      <c r="H1559" s="527">
        <v>29.91</v>
      </c>
      <c r="I1559" s="528"/>
    </row>
    <row r="1560" spans="1:9" ht="24.4" customHeight="1" x14ac:dyDescent="0.25">
      <c r="A1560" s="525" t="s">
        <v>4138</v>
      </c>
      <c r="B1560" s="525"/>
      <c r="C1560" s="526" t="s">
        <v>4139</v>
      </c>
      <c r="D1560" s="526"/>
      <c r="E1560" s="526"/>
      <c r="F1560" s="526"/>
      <c r="G1560" s="363" t="s">
        <v>14784</v>
      </c>
      <c r="H1560" s="527">
        <v>34.24</v>
      </c>
      <c r="I1560" s="528"/>
    </row>
    <row r="1561" spans="1:9" ht="24.4" customHeight="1" x14ac:dyDescent="0.25">
      <c r="A1561" s="525" t="s">
        <v>4140</v>
      </c>
      <c r="B1561" s="525"/>
      <c r="C1561" s="526" t="s">
        <v>4141</v>
      </c>
      <c r="D1561" s="526"/>
      <c r="E1561" s="526"/>
      <c r="F1561" s="526"/>
      <c r="G1561" s="363" t="s">
        <v>14784</v>
      </c>
      <c r="H1561" s="527">
        <v>58.92</v>
      </c>
      <c r="I1561" s="528"/>
    </row>
    <row r="1562" spans="1:9" ht="24.4" customHeight="1" x14ac:dyDescent="0.25">
      <c r="A1562" s="525" t="s">
        <v>4142</v>
      </c>
      <c r="B1562" s="525"/>
      <c r="C1562" s="526" t="s">
        <v>4143</v>
      </c>
      <c r="D1562" s="526"/>
      <c r="E1562" s="526"/>
      <c r="F1562" s="526"/>
      <c r="G1562" s="363" t="s">
        <v>14784</v>
      </c>
      <c r="H1562" s="527">
        <v>48</v>
      </c>
      <c r="I1562" s="528"/>
    </row>
    <row r="1563" spans="1:9" ht="24.4" customHeight="1" x14ac:dyDescent="0.25">
      <c r="A1563" s="525" t="s">
        <v>4144</v>
      </c>
      <c r="B1563" s="525"/>
      <c r="C1563" s="526" t="s">
        <v>4145</v>
      </c>
      <c r="D1563" s="526"/>
      <c r="E1563" s="526"/>
      <c r="F1563" s="526"/>
      <c r="G1563" s="363" t="s">
        <v>14784</v>
      </c>
      <c r="H1563" s="527">
        <v>76.599999999999994</v>
      </c>
      <c r="I1563" s="528"/>
    </row>
    <row r="1564" spans="1:9" ht="24.4" customHeight="1" x14ac:dyDescent="0.25">
      <c r="A1564" s="525" t="s">
        <v>4146</v>
      </c>
      <c r="B1564" s="525"/>
      <c r="C1564" s="526" t="s">
        <v>4147</v>
      </c>
      <c r="D1564" s="526"/>
      <c r="E1564" s="526"/>
      <c r="F1564" s="526"/>
      <c r="G1564" s="363" t="s">
        <v>14784</v>
      </c>
      <c r="H1564" s="527">
        <v>29.91</v>
      </c>
      <c r="I1564" s="528"/>
    </row>
    <row r="1565" spans="1:9" ht="24.4" customHeight="1" x14ac:dyDescent="0.25">
      <c r="A1565" s="525" t="s">
        <v>4148</v>
      </c>
      <c r="B1565" s="525"/>
      <c r="C1565" s="526" t="s">
        <v>4149</v>
      </c>
      <c r="D1565" s="526"/>
      <c r="E1565" s="526"/>
      <c r="F1565" s="526"/>
      <c r="G1565" s="363" t="s">
        <v>14784</v>
      </c>
      <c r="H1565" s="527">
        <v>34.24</v>
      </c>
      <c r="I1565" s="528"/>
    </row>
    <row r="1566" spans="1:9" ht="24.4" customHeight="1" x14ac:dyDescent="0.25">
      <c r="A1566" s="525" t="s">
        <v>4150</v>
      </c>
      <c r="B1566" s="525"/>
      <c r="C1566" s="526" t="s">
        <v>4151</v>
      </c>
      <c r="D1566" s="526"/>
      <c r="E1566" s="526"/>
      <c r="F1566" s="526"/>
      <c r="G1566" s="363" t="s">
        <v>14784</v>
      </c>
      <c r="H1566" s="527">
        <v>58.92</v>
      </c>
      <c r="I1566" s="528"/>
    </row>
    <row r="1567" spans="1:9" ht="24.4" customHeight="1" x14ac:dyDescent="0.25">
      <c r="A1567" s="525" t="s">
        <v>4152</v>
      </c>
      <c r="B1567" s="525"/>
      <c r="C1567" s="526" t="s">
        <v>4153</v>
      </c>
      <c r="D1567" s="526"/>
      <c r="E1567" s="526"/>
      <c r="F1567" s="526"/>
      <c r="G1567" s="363" t="s">
        <v>14784</v>
      </c>
      <c r="H1567" s="527">
        <v>48</v>
      </c>
      <c r="I1567" s="528"/>
    </row>
    <row r="1568" spans="1:9" ht="24.4" customHeight="1" x14ac:dyDescent="0.25">
      <c r="A1568" s="525" t="s">
        <v>4154</v>
      </c>
      <c r="B1568" s="525"/>
      <c r="C1568" s="526" t="s">
        <v>4155</v>
      </c>
      <c r="D1568" s="526"/>
      <c r="E1568" s="526"/>
      <c r="F1568" s="526"/>
      <c r="G1568" s="363" t="s">
        <v>14784</v>
      </c>
      <c r="H1568" s="527">
        <v>76.599999999999994</v>
      </c>
      <c r="I1568" s="528"/>
    </row>
    <row r="1569" spans="1:9" ht="24.4" customHeight="1" x14ac:dyDescent="0.25">
      <c r="A1569" s="525" t="s">
        <v>4156</v>
      </c>
      <c r="B1569" s="525"/>
      <c r="C1569" s="526" t="s">
        <v>4157</v>
      </c>
      <c r="D1569" s="526"/>
      <c r="E1569" s="526"/>
      <c r="F1569" s="526"/>
      <c r="G1569" s="363" t="s">
        <v>14784</v>
      </c>
      <c r="H1569" s="527">
        <v>29.91</v>
      </c>
      <c r="I1569" s="528"/>
    </row>
    <row r="1570" spans="1:9" ht="24.4" customHeight="1" x14ac:dyDescent="0.25">
      <c r="A1570" s="525" t="s">
        <v>4158</v>
      </c>
      <c r="B1570" s="525"/>
      <c r="C1570" s="526" t="s">
        <v>4159</v>
      </c>
      <c r="D1570" s="526"/>
      <c r="E1570" s="526"/>
      <c r="F1570" s="526"/>
      <c r="G1570" s="363" t="s">
        <v>14784</v>
      </c>
      <c r="H1570" s="527">
        <v>36.6</v>
      </c>
      <c r="I1570" s="528"/>
    </row>
    <row r="1571" spans="1:9" ht="24.4" customHeight="1" x14ac:dyDescent="0.25">
      <c r="A1571" s="525" t="s">
        <v>4160</v>
      </c>
      <c r="B1571" s="525"/>
      <c r="C1571" s="526" t="s">
        <v>4161</v>
      </c>
      <c r="D1571" s="526"/>
      <c r="E1571" s="526"/>
      <c r="F1571" s="526"/>
      <c r="G1571" s="363" t="s">
        <v>14784</v>
      </c>
      <c r="H1571" s="527">
        <v>64.45</v>
      </c>
      <c r="I1571" s="528"/>
    </row>
    <row r="1572" spans="1:9" ht="24.4" customHeight="1" x14ac:dyDescent="0.25">
      <c r="A1572" s="525" t="s">
        <v>4162</v>
      </c>
      <c r="B1572" s="525"/>
      <c r="C1572" s="526" t="s">
        <v>4163</v>
      </c>
      <c r="D1572" s="526"/>
      <c r="E1572" s="526"/>
      <c r="F1572" s="526"/>
      <c r="G1572" s="363" t="s">
        <v>14784</v>
      </c>
      <c r="H1572" s="527">
        <v>52.62</v>
      </c>
      <c r="I1572" s="528"/>
    </row>
    <row r="1573" spans="1:9" ht="24.4" customHeight="1" x14ac:dyDescent="0.25">
      <c r="A1573" s="525" t="s">
        <v>4164</v>
      </c>
      <c r="B1573" s="525"/>
      <c r="C1573" s="526" t="s">
        <v>4165</v>
      </c>
      <c r="D1573" s="526"/>
      <c r="E1573" s="526"/>
      <c r="F1573" s="526"/>
      <c r="G1573" s="363" t="s">
        <v>14784</v>
      </c>
      <c r="H1573" s="527">
        <v>83.71</v>
      </c>
      <c r="I1573" s="528"/>
    </row>
    <row r="1574" spans="1:9" ht="24.4" customHeight="1" x14ac:dyDescent="0.25">
      <c r="A1574" s="525" t="s">
        <v>4166</v>
      </c>
      <c r="B1574" s="525"/>
      <c r="C1574" s="526" t="s">
        <v>4167</v>
      </c>
      <c r="D1574" s="526"/>
      <c r="E1574" s="526"/>
      <c r="F1574" s="526"/>
      <c r="G1574" s="363" t="s">
        <v>14784</v>
      </c>
      <c r="H1574" s="527">
        <v>31.87</v>
      </c>
      <c r="I1574" s="528"/>
    </row>
    <row r="1575" spans="1:9" ht="36.6" customHeight="1" x14ac:dyDescent="0.25">
      <c r="A1575" s="525" t="s">
        <v>4168</v>
      </c>
      <c r="B1575" s="525"/>
      <c r="C1575" s="526" t="s">
        <v>4169</v>
      </c>
      <c r="D1575" s="526"/>
      <c r="E1575" s="526"/>
      <c r="F1575" s="526"/>
      <c r="G1575" s="363" t="s">
        <v>14784</v>
      </c>
      <c r="H1575" s="527">
        <v>19.149999999999999</v>
      </c>
      <c r="I1575" s="528"/>
    </row>
    <row r="1576" spans="1:9" ht="36.6" customHeight="1" x14ac:dyDescent="0.25">
      <c r="A1576" s="525" t="s">
        <v>4170</v>
      </c>
      <c r="B1576" s="525"/>
      <c r="C1576" s="526" t="s">
        <v>4171</v>
      </c>
      <c r="D1576" s="526"/>
      <c r="E1576" s="526"/>
      <c r="F1576" s="526"/>
      <c r="G1576" s="363" t="s">
        <v>14784</v>
      </c>
      <c r="H1576" s="527">
        <v>47</v>
      </c>
      <c r="I1576" s="528"/>
    </row>
    <row r="1577" spans="1:9" ht="36.6" customHeight="1" x14ac:dyDescent="0.25">
      <c r="A1577" s="525" t="s">
        <v>4172</v>
      </c>
      <c r="B1577" s="525"/>
      <c r="C1577" s="526" t="s">
        <v>4173</v>
      </c>
      <c r="D1577" s="526"/>
      <c r="E1577" s="526"/>
      <c r="F1577" s="526"/>
      <c r="G1577" s="363" t="s">
        <v>14784</v>
      </c>
      <c r="H1577" s="527">
        <v>35.17</v>
      </c>
      <c r="I1577" s="528"/>
    </row>
    <row r="1578" spans="1:9" ht="36.6" customHeight="1" x14ac:dyDescent="0.25">
      <c r="A1578" s="525" t="s">
        <v>4174</v>
      </c>
      <c r="B1578" s="525"/>
      <c r="C1578" s="526" t="s">
        <v>4175</v>
      </c>
      <c r="D1578" s="526"/>
      <c r="E1578" s="526"/>
      <c r="F1578" s="526"/>
      <c r="G1578" s="363" t="s">
        <v>14784</v>
      </c>
      <c r="H1578" s="527">
        <v>66.260000000000005</v>
      </c>
      <c r="I1578" s="528"/>
    </row>
    <row r="1579" spans="1:9" ht="36.6" customHeight="1" x14ac:dyDescent="0.25">
      <c r="A1579" s="525" t="s">
        <v>4176</v>
      </c>
      <c r="B1579" s="525"/>
      <c r="C1579" s="526" t="s">
        <v>4177</v>
      </c>
      <c r="D1579" s="526"/>
      <c r="E1579" s="526"/>
      <c r="F1579" s="526"/>
      <c r="G1579" s="363" t="s">
        <v>14784</v>
      </c>
      <c r="H1579" s="527">
        <v>14.42</v>
      </c>
      <c r="I1579" s="528"/>
    </row>
    <row r="1580" spans="1:9" ht="24.4" customHeight="1" x14ac:dyDescent="0.25">
      <c r="A1580" s="525" t="s">
        <v>4178</v>
      </c>
      <c r="B1580" s="525"/>
      <c r="C1580" s="526" t="s">
        <v>4179</v>
      </c>
      <c r="D1580" s="526"/>
      <c r="E1580" s="526"/>
      <c r="F1580" s="526"/>
      <c r="G1580" s="363" t="s">
        <v>14784</v>
      </c>
      <c r="H1580" s="527">
        <v>36.6</v>
      </c>
      <c r="I1580" s="528"/>
    </row>
    <row r="1581" spans="1:9" ht="24.4" customHeight="1" x14ac:dyDescent="0.25">
      <c r="A1581" s="525" t="s">
        <v>4180</v>
      </c>
      <c r="B1581" s="525"/>
      <c r="C1581" s="526" t="s">
        <v>4181</v>
      </c>
      <c r="D1581" s="526"/>
      <c r="E1581" s="526"/>
      <c r="F1581" s="526"/>
      <c r="G1581" s="363" t="s">
        <v>14784</v>
      </c>
      <c r="H1581" s="527">
        <v>64.45</v>
      </c>
      <c r="I1581" s="528"/>
    </row>
    <row r="1582" spans="1:9" ht="24.4" customHeight="1" x14ac:dyDescent="0.25">
      <c r="A1582" s="525" t="s">
        <v>4182</v>
      </c>
      <c r="B1582" s="525"/>
      <c r="C1582" s="526" t="s">
        <v>4183</v>
      </c>
      <c r="D1582" s="526"/>
      <c r="E1582" s="526"/>
      <c r="F1582" s="526"/>
      <c r="G1582" s="363" t="s">
        <v>14784</v>
      </c>
      <c r="H1582" s="527">
        <v>52.62</v>
      </c>
      <c r="I1582" s="528"/>
    </row>
    <row r="1583" spans="1:9" ht="24.4" customHeight="1" x14ac:dyDescent="0.25">
      <c r="A1583" s="525" t="s">
        <v>4184</v>
      </c>
      <c r="B1583" s="525"/>
      <c r="C1583" s="526" t="s">
        <v>4185</v>
      </c>
      <c r="D1583" s="526"/>
      <c r="E1583" s="526"/>
      <c r="F1583" s="526"/>
      <c r="G1583" s="363" t="s">
        <v>14784</v>
      </c>
      <c r="H1583" s="527">
        <v>83.71</v>
      </c>
      <c r="I1583" s="528"/>
    </row>
    <row r="1584" spans="1:9" ht="24.4" customHeight="1" x14ac:dyDescent="0.25">
      <c r="A1584" s="525" t="s">
        <v>4186</v>
      </c>
      <c r="B1584" s="525"/>
      <c r="C1584" s="526" t="s">
        <v>4187</v>
      </c>
      <c r="D1584" s="526"/>
      <c r="E1584" s="526"/>
      <c r="F1584" s="526"/>
      <c r="G1584" s="363" t="s">
        <v>14784</v>
      </c>
      <c r="H1584" s="527">
        <v>31.87</v>
      </c>
      <c r="I1584" s="528"/>
    </row>
    <row r="1585" spans="1:9" ht="36.6" customHeight="1" x14ac:dyDescent="0.25">
      <c r="A1585" s="525" t="s">
        <v>4188</v>
      </c>
      <c r="B1585" s="525"/>
      <c r="C1585" s="526" t="s">
        <v>4189</v>
      </c>
      <c r="D1585" s="526"/>
      <c r="E1585" s="526"/>
      <c r="F1585" s="526"/>
      <c r="G1585" s="363" t="s">
        <v>14784</v>
      </c>
      <c r="H1585" s="527">
        <v>21.51</v>
      </c>
      <c r="I1585" s="528"/>
    </row>
    <row r="1586" spans="1:9" ht="24.4" customHeight="1" x14ac:dyDescent="0.25">
      <c r="A1586" s="525" t="s">
        <v>4190</v>
      </c>
      <c r="B1586" s="525"/>
      <c r="C1586" s="526" t="s">
        <v>4191</v>
      </c>
      <c r="D1586" s="526"/>
      <c r="E1586" s="526"/>
      <c r="F1586" s="526"/>
      <c r="G1586" s="363" t="s">
        <v>14784</v>
      </c>
      <c r="H1586" s="527">
        <v>38.96</v>
      </c>
      <c r="I1586" s="528"/>
    </row>
    <row r="1587" spans="1:9" ht="36.6" customHeight="1" x14ac:dyDescent="0.25">
      <c r="A1587" s="525" t="s">
        <v>4192</v>
      </c>
      <c r="B1587" s="525"/>
      <c r="C1587" s="526" t="s">
        <v>4193</v>
      </c>
      <c r="D1587" s="526"/>
      <c r="E1587" s="526"/>
      <c r="F1587" s="526"/>
      <c r="G1587" s="363" t="s">
        <v>14784</v>
      </c>
      <c r="H1587" s="527">
        <v>52.53</v>
      </c>
      <c r="I1587" s="528"/>
    </row>
    <row r="1588" spans="1:9" ht="24.4" customHeight="1" x14ac:dyDescent="0.25">
      <c r="A1588" s="525" t="s">
        <v>4194</v>
      </c>
      <c r="B1588" s="525"/>
      <c r="C1588" s="526" t="s">
        <v>4195</v>
      </c>
      <c r="D1588" s="526"/>
      <c r="E1588" s="526"/>
      <c r="F1588" s="526"/>
      <c r="G1588" s="363" t="s">
        <v>14784</v>
      </c>
      <c r="H1588" s="527">
        <v>69.98</v>
      </c>
      <c r="I1588" s="528"/>
    </row>
    <row r="1589" spans="1:9" ht="36.6" customHeight="1" x14ac:dyDescent="0.25">
      <c r="A1589" s="525" t="s">
        <v>4196</v>
      </c>
      <c r="B1589" s="525"/>
      <c r="C1589" s="526" t="s">
        <v>4197</v>
      </c>
      <c r="D1589" s="526"/>
      <c r="E1589" s="526"/>
      <c r="F1589" s="526"/>
      <c r="G1589" s="363" t="s">
        <v>14784</v>
      </c>
      <c r="H1589" s="527">
        <v>39.79</v>
      </c>
      <c r="I1589" s="528"/>
    </row>
    <row r="1590" spans="1:9" ht="24.4" customHeight="1" x14ac:dyDescent="0.25">
      <c r="A1590" s="525" t="s">
        <v>4198</v>
      </c>
      <c r="B1590" s="525"/>
      <c r="C1590" s="526" t="s">
        <v>4199</v>
      </c>
      <c r="D1590" s="526"/>
      <c r="E1590" s="526"/>
      <c r="F1590" s="526"/>
      <c r="G1590" s="363" t="s">
        <v>14784</v>
      </c>
      <c r="H1590" s="527">
        <v>57.24</v>
      </c>
      <c r="I1590" s="528"/>
    </row>
    <row r="1591" spans="1:9" ht="36.6" customHeight="1" x14ac:dyDescent="0.25">
      <c r="A1591" s="525" t="s">
        <v>4200</v>
      </c>
      <c r="B1591" s="525"/>
      <c r="C1591" s="526" t="s">
        <v>4201</v>
      </c>
      <c r="D1591" s="526"/>
      <c r="E1591" s="526"/>
      <c r="F1591" s="526"/>
      <c r="G1591" s="363" t="s">
        <v>14784</v>
      </c>
      <c r="H1591" s="527">
        <v>73.37</v>
      </c>
      <c r="I1591" s="528"/>
    </row>
    <row r="1592" spans="1:9" ht="24.4" customHeight="1" x14ac:dyDescent="0.25">
      <c r="A1592" s="525" t="s">
        <v>4202</v>
      </c>
      <c r="B1592" s="525"/>
      <c r="C1592" s="526" t="s">
        <v>4203</v>
      </c>
      <c r="D1592" s="526"/>
      <c r="E1592" s="526"/>
      <c r="F1592" s="526"/>
      <c r="G1592" s="363" t="s">
        <v>14784</v>
      </c>
      <c r="H1592" s="527">
        <v>90.82</v>
      </c>
      <c r="I1592" s="528"/>
    </row>
    <row r="1593" spans="1:9" ht="36.6" customHeight="1" x14ac:dyDescent="0.25">
      <c r="A1593" s="525" t="s">
        <v>4204</v>
      </c>
      <c r="B1593" s="525"/>
      <c r="C1593" s="526" t="s">
        <v>4205</v>
      </c>
      <c r="D1593" s="526"/>
      <c r="E1593" s="526"/>
      <c r="F1593" s="526"/>
      <c r="G1593" s="363" t="s">
        <v>14784</v>
      </c>
      <c r="H1593" s="527">
        <v>16.38</v>
      </c>
      <c r="I1593" s="528"/>
    </row>
    <row r="1594" spans="1:9" ht="24.4" customHeight="1" x14ac:dyDescent="0.25">
      <c r="A1594" s="525" t="s">
        <v>4206</v>
      </c>
      <c r="B1594" s="525"/>
      <c r="C1594" s="526" t="s">
        <v>4207</v>
      </c>
      <c r="D1594" s="526"/>
      <c r="E1594" s="526"/>
      <c r="F1594" s="526"/>
      <c r="G1594" s="363" t="s">
        <v>14784</v>
      </c>
      <c r="H1594" s="527">
        <v>33.83</v>
      </c>
      <c r="I1594" s="528"/>
    </row>
    <row r="1595" spans="1:9" ht="60.95" customHeight="1" x14ac:dyDescent="0.25">
      <c r="A1595" s="525" t="s">
        <v>4208</v>
      </c>
      <c r="B1595" s="525"/>
      <c r="C1595" s="526" t="s">
        <v>4209</v>
      </c>
      <c r="D1595" s="526"/>
      <c r="E1595" s="526"/>
      <c r="F1595" s="526"/>
      <c r="G1595" s="363" t="s">
        <v>14784</v>
      </c>
      <c r="H1595" s="527">
        <v>56.81</v>
      </c>
      <c r="I1595" s="528"/>
    </row>
    <row r="1596" spans="1:9" ht="60.95" customHeight="1" x14ac:dyDescent="0.25">
      <c r="A1596" s="525" t="s">
        <v>4210</v>
      </c>
      <c r="B1596" s="525"/>
      <c r="C1596" s="526" t="s">
        <v>4211</v>
      </c>
      <c r="D1596" s="526"/>
      <c r="E1596" s="526"/>
      <c r="F1596" s="526"/>
      <c r="G1596" s="363" t="s">
        <v>14784</v>
      </c>
      <c r="H1596" s="527">
        <v>37.31</v>
      </c>
      <c r="I1596" s="528"/>
    </row>
    <row r="1597" spans="1:9" ht="60.95" customHeight="1" x14ac:dyDescent="0.25">
      <c r="A1597" s="525" t="s">
        <v>4212</v>
      </c>
      <c r="B1597" s="525"/>
      <c r="C1597" s="526" t="s">
        <v>4213</v>
      </c>
      <c r="D1597" s="526"/>
      <c r="E1597" s="526"/>
      <c r="F1597" s="526"/>
      <c r="G1597" s="363" t="s">
        <v>14784</v>
      </c>
      <c r="H1597" s="527">
        <v>28.29</v>
      </c>
      <c r="I1597" s="528"/>
    </row>
    <row r="1598" spans="1:9" ht="60.95" customHeight="1" x14ac:dyDescent="0.25">
      <c r="A1598" s="525" t="s">
        <v>4214</v>
      </c>
      <c r="B1598" s="525"/>
      <c r="C1598" s="526" t="s">
        <v>4215</v>
      </c>
      <c r="D1598" s="526"/>
      <c r="E1598" s="526"/>
      <c r="F1598" s="526"/>
      <c r="G1598" s="363" t="s">
        <v>14784</v>
      </c>
      <c r="H1598" s="527">
        <v>36.869999999999997</v>
      </c>
      <c r="I1598" s="528"/>
    </row>
    <row r="1599" spans="1:9" ht="60.95" customHeight="1" x14ac:dyDescent="0.25">
      <c r="A1599" s="525" t="s">
        <v>4216</v>
      </c>
      <c r="B1599" s="525"/>
      <c r="C1599" s="526" t="s">
        <v>4217</v>
      </c>
      <c r="D1599" s="526"/>
      <c r="E1599" s="526"/>
      <c r="F1599" s="526"/>
      <c r="G1599" s="363" t="s">
        <v>14784</v>
      </c>
      <c r="H1599" s="527">
        <v>31.97</v>
      </c>
      <c r="I1599" s="528"/>
    </row>
    <row r="1600" spans="1:9" ht="60.95" customHeight="1" x14ac:dyDescent="0.25">
      <c r="A1600" s="525" t="s">
        <v>4218</v>
      </c>
      <c r="B1600" s="525"/>
      <c r="C1600" s="526" t="s">
        <v>4219</v>
      </c>
      <c r="D1600" s="526"/>
      <c r="E1600" s="526"/>
      <c r="F1600" s="526"/>
      <c r="G1600" s="363" t="s">
        <v>14784</v>
      </c>
      <c r="H1600" s="527">
        <v>39.06</v>
      </c>
      <c r="I1600" s="528"/>
    </row>
    <row r="1601" spans="1:9" ht="60.95" customHeight="1" x14ac:dyDescent="0.25">
      <c r="A1601" s="525" t="s">
        <v>4220</v>
      </c>
      <c r="B1601" s="525"/>
      <c r="C1601" s="526" t="s">
        <v>4221</v>
      </c>
      <c r="D1601" s="526"/>
      <c r="E1601" s="526"/>
      <c r="F1601" s="526"/>
      <c r="G1601" s="363" t="s">
        <v>14784</v>
      </c>
      <c r="H1601" s="527">
        <v>55.6</v>
      </c>
      <c r="I1601" s="528"/>
    </row>
    <row r="1602" spans="1:9" ht="60.95" customHeight="1" x14ac:dyDescent="0.25">
      <c r="A1602" s="525" t="s">
        <v>4222</v>
      </c>
      <c r="B1602" s="525"/>
      <c r="C1602" s="526" t="s">
        <v>4223</v>
      </c>
      <c r="D1602" s="526"/>
      <c r="E1602" s="526"/>
      <c r="F1602" s="526"/>
      <c r="G1602" s="363" t="s">
        <v>14784</v>
      </c>
      <c r="H1602" s="527">
        <v>37.119999999999997</v>
      </c>
      <c r="I1602" s="528"/>
    </row>
    <row r="1603" spans="1:9" ht="24.4" customHeight="1" x14ac:dyDescent="0.25">
      <c r="A1603" s="525" t="s">
        <v>4224</v>
      </c>
      <c r="B1603" s="525"/>
      <c r="C1603" s="526" t="s">
        <v>4225</v>
      </c>
      <c r="D1603" s="526"/>
      <c r="E1603" s="526"/>
      <c r="F1603" s="526"/>
      <c r="G1603" s="363" t="s">
        <v>14784</v>
      </c>
      <c r="H1603" s="532">
        <v>5.84</v>
      </c>
      <c r="I1603" s="528"/>
    </row>
    <row r="1604" spans="1:9" ht="24.4" customHeight="1" x14ac:dyDescent="0.25">
      <c r="A1604" s="525" t="s">
        <v>4226</v>
      </c>
      <c r="B1604" s="525"/>
      <c r="C1604" s="526" t="s">
        <v>4227</v>
      </c>
      <c r="D1604" s="526"/>
      <c r="E1604" s="526"/>
      <c r="F1604" s="526"/>
      <c r="G1604" s="363" t="s">
        <v>14784</v>
      </c>
      <c r="H1604" s="527">
        <v>11.52</v>
      </c>
      <c r="I1604" s="528"/>
    </row>
    <row r="1605" spans="1:9" ht="24.4" customHeight="1" x14ac:dyDescent="0.25">
      <c r="A1605" s="525" t="s">
        <v>4228</v>
      </c>
      <c r="B1605" s="525"/>
      <c r="C1605" s="526" t="s">
        <v>4229</v>
      </c>
      <c r="D1605" s="526"/>
      <c r="E1605" s="526"/>
      <c r="F1605" s="526"/>
      <c r="G1605" s="363" t="s">
        <v>14784</v>
      </c>
      <c r="H1605" s="527">
        <v>10.38</v>
      </c>
      <c r="I1605" s="528"/>
    </row>
    <row r="1606" spans="1:9" ht="24.4" customHeight="1" x14ac:dyDescent="0.25">
      <c r="A1606" s="525" t="s">
        <v>4230</v>
      </c>
      <c r="B1606" s="525"/>
      <c r="C1606" s="526" t="s">
        <v>4231</v>
      </c>
      <c r="D1606" s="526"/>
      <c r="E1606" s="526"/>
      <c r="F1606" s="526"/>
      <c r="G1606" s="363" t="s">
        <v>14784</v>
      </c>
      <c r="H1606" s="527">
        <v>14.95</v>
      </c>
      <c r="I1606" s="528"/>
    </row>
    <row r="1607" spans="1:9" ht="24.4" customHeight="1" x14ac:dyDescent="0.25">
      <c r="A1607" s="525" t="s">
        <v>4232</v>
      </c>
      <c r="B1607" s="525"/>
      <c r="C1607" s="526" t="s">
        <v>4233</v>
      </c>
      <c r="D1607" s="526"/>
      <c r="E1607" s="526"/>
      <c r="F1607" s="526"/>
      <c r="G1607" s="363" t="s">
        <v>14784</v>
      </c>
      <c r="H1607" s="532">
        <v>4.84</v>
      </c>
      <c r="I1607" s="528"/>
    </row>
    <row r="1608" spans="1:9" ht="12.2" customHeight="1" x14ac:dyDescent="0.25">
      <c r="A1608" s="550">
        <v>8925</v>
      </c>
      <c r="B1608" s="534"/>
      <c r="C1608" s="535" t="s">
        <v>4234</v>
      </c>
      <c r="D1608" s="535"/>
      <c r="E1608" s="535"/>
      <c r="F1608" s="535"/>
      <c r="G1608" s="362"/>
      <c r="H1608" s="536"/>
      <c r="I1608" s="536"/>
    </row>
    <row r="1609" spans="1:9" ht="24.4" customHeight="1" x14ac:dyDescent="0.25">
      <c r="A1609" s="525" t="s">
        <v>4235</v>
      </c>
      <c r="B1609" s="525"/>
      <c r="C1609" s="526" t="s">
        <v>4236</v>
      </c>
      <c r="D1609" s="526"/>
      <c r="E1609" s="526"/>
      <c r="F1609" s="526"/>
      <c r="G1609" s="363" t="s">
        <v>14794</v>
      </c>
      <c r="H1609" s="532">
        <v>5.07</v>
      </c>
      <c r="I1609" s="528"/>
    </row>
    <row r="1610" spans="1:9" ht="24.4" customHeight="1" x14ac:dyDescent="0.25">
      <c r="A1610" s="525" t="s">
        <v>4237</v>
      </c>
      <c r="B1610" s="525"/>
      <c r="C1610" s="526" t="s">
        <v>4238</v>
      </c>
      <c r="D1610" s="526"/>
      <c r="E1610" s="526"/>
      <c r="F1610" s="526"/>
      <c r="G1610" s="363" t="s">
        <v>14794</v>
      </c>
      <c r="H1610" s="532">
        <v>8.26</v>
      </c>
      <c r="I1610" s="528"/>
    </row>
    <row r="1611" spans="1:9" ht="24.4" customHeight="1" x14ac:dyDescent="0.25">
      <c r="A1611" s="525" t="s">
        <v>4239</v>
      </c>
      <c r="B1611" s="525"/>
      <c r="C1611" s="526" t="s">
        <v>4240</v>
      </c>
      <c r="D1611" s="526"/>
      <c r="E1611" s="526"/>
      <c r="F1611" s="526"/>
      <c r="G1611" s="363" t="s">
        <v>14794</v>
      </c>
      <c r="H1611" s="532">
        <v>5.89</v>
      </c>
      <c r="I1611" s="528"/>
    </row>
    <row r="1612" spans="1:9" ht="24.4" customHeight="1" x14ac:dyDescent="0.25">
      <c r="A1612" s="525" t="s">
        <v>4241</v>
      </c>
      <c r="B1612" s="525"/>
      <c r="C1612" s="526" t="s">
        <v>4242</v>
      </c>
      <c r="D1612" s="526"/>
      <c r="E1612" s="526"/>
      <c r="F1612" s="526"/>
      <c r="G1612" s="363" t="s">
        <v>14794</v>
      </c>
      <c r="H1612" s="532">
        <v>9.08</v>
      </c>
      <c r="I1612" s="528"/>
    </row>
    <row r="1613" spans="1:9" ht="24.4" customHeight="1" x14ac:dyDescent="0.25">
      <c r="A1613" s="525" t="s">
        <v>4243</v>
      </c>
      <c r="B1613" s="525"/>
      <c r="C1613" s="526" t="s">
        <v>4244</v>
      </c>
      <c r="D1613" s="526"/>
      <c r="E1613" s="526"/>
      <c r="F1613" s="526"/>
      <c r="G1613" s="363" t="s">
        <v>14794</v>
      </c>
      <c r="H1613" s="532">
        <v>7.65</v>
      </c>
      <c r="I1613" s="528"/>
    </row>
    <row r="1614" spans="1:9" ht="36.6" customHeight="1" x14ac:dyDescent="0.25">
      <c r="A1614" s="525" t="s">
        <v>4245</v>
      </c>
      <c r="B1614" s="525"/>
      <c r="C1614" s="526" t="s">
        <v>4246</v>
      </c>
      <c r="D1614" s="526"/>
      <c r="E1614" s="526"/>
      <c r="F1614" s="526"/>
      <c r="G1614" s="363" t="s">
        <v>14794</v>
      </c>
      <c r="H1614" s="527">
        <v>17.510000000000002</v>
      </c>
      <c r="I1614" s="528"/>
    </row>
    <row r="1615" spans="1:9" ht="36.6" customHeight="1" x14ac:dyDescent="0.25">
      <c r="A1615" s="525" t="s">
        <v>4247</v>
      </c>
      <c r="B1615" s="525"/>
      <c r="C1615" s="526" t="s">
        <v>4248</v>
      </c>
      <c r="D1615" s="526"/>
      <c r="E1615" s="526"/>
      <c r="F1615" s="526"/>
      <c r="G1615" s="363" t="s">
        <v>14794</v>
      </c>
      <c r="H1615" s="527">
        <v>30.82</v>
      </c>
      <c r="I1615" s="528"/>
    </row>
    <row r="1616" spans="1:9" ht="36.6" customHeight="1" x14ac:dyDescent="0.25">
      <c r="A1616" s="525" t="s">
        <v>4249</v>
      </c>
      <c r="B1616" s="525"/>
      <c r="C1616" s="526" t="s">
        <v>4250</v>
      </c>
      <c r="D1616" s="526"/>
      <c r="E1616" s="526"/>
      <c r="F1616" s="526"/>
      <c r="G1616" s="363" t="s">
        <v>14794</v>
      </c>
      <c r="H1616" s="527">
        <v>22.35</v>
      </c>
      <c r="I1616" s="528"/>
    </row>
    <row r="1617" spans="1:9" ht="36.6" customHeight="1" x14ac:dyDescent="0.25">
      <c r="A1617" s="525" t="s">
        <v>4251</v>
      </c>
      <c r="B1617" s="525"/>
      <c r="C1617" s="526" t="s">
        <v>4252</v>
      </c>
      <c r="D1617" s="526"/>
      <c r="E1617" s="526"/>
      <c r="F1617" s="526"/>
      <c r="G1617" s="363" t="s">
        <v>14794</v>
      </c>
      <c r="H1617" s="527">
        <v>39.57</v>
      </c>
      <c r="I1617" s="528"/>
    </row>
    <row r="1618" spans="1:9" ht="36.6" customHeight="1" x14ac:dyDescent="0.25">
      <c r="A1618" s="525" t="s">
        <v>4253</v>
      </c>
      <c r="B1618" s="525"/>
      <c r="C1618" s="526" t="s">
        <v>4254</v>
      </c>
      <c r="D1618" s="526"/>
      <c r="E1618" s="526"/>
      <c r="F1618" s="526"/>
      <c r="G1618" s="363" t="s">
        <v>14794</v>
      </c>
      <c r="H1618" s="527">
        <v>65.56</v>
      </c>
      <c r="I1618" s="528"/>
    </row>
    <row r="1619" spans="1:9" ht="36.6" customHeight="1" x14ac:dyDescent="0.25">
      <c r="A1619" s="525" t="s">
        <v>4255</v>
      </c>
      <c r="B1619" s="525"/>
      <c r="C1619" s="526" t="s">
        <v>4256</v>
      </c>
      <c r="D1619" s="526"/>
      <c r="E1619" s="526"/>
      <c r="F1619" s="526"/>
      <c r="G1619" s="363" t="s">
        <v>14794</v>
      </c>
      <c r="H1619" s="527">
        <v>14.57</v>
      </c>
      <c r="I1619" s="528"/>
    </row>
    <row r="1620" spans="1:9" ht="12.2" customHeight="1" x14ac:dyDescent="0.25">
      <c r="A1620" s="550">
        <v>8926</v>
      </c>
      <c r="B1620" s="534"/>
      <c r="C1620" s="535" t="s">
        <v>4258</v>
      </c>
      <c r="D1620" s="535"/>
      <c r="E1620" s="535"/>
      <c r="F1620" s="535"/>
      <c r="G1620" s="362"/>
      <c r="H1620" s="536"/>
      <c r="I1620" s="536"/>
    </row>
    <row r="1621" spans="1:9" ht="24.4" customHeight="1" x14ac:dyDescent="0.25">
      <c r="A1621" s="525" t="s">
        <v>4259</v>
      </c>
      <c r="B1621" s="525"/>
      <c r="C1621" s="526" t="s">
        <v>4260</v>
      </c>
      <c r="D1621" s="526"/>
      <c r="E1621" s="526"/>
      <c r="F1621" s="526"/>
      <c r="G1621" s="363" t="s">
        <v>14794</v>
      </c>
      <c r="H1621" s="527">
        <v>98.57</v>
      </c>
      <c r="I1621" s="528"/>
    </row>
    <row r="1622" spans="1:9" ht="24.4" customHeight="1" x14ac:dyDescent="0.25">
      <c r="A1622" s="525" t="s">
        <v>4261</v>
      </c>
      <c r="B1622" s="525"/>
      <c r="C1622" s="526" t="s">
        <v>4262</v>
      </c>
      <c r="D1622" s="526"/>
      <c r="E1622" s="526"/>
      <c r="F1622" s="526"/>
      <c r="G1622" s="363" t="s">
        <v>14794</v>
      </c>
      <c r="H1622" s="527">
        <v>18.86</v>
      </c>
      <c r="I1622" s="528"/>
    </row>
    <row r="1623" spans="1:9" ht="24.4" customHeight="1" x14ac:dyDescent="0.25">
      <c r="A1623" s="525" t="s">
        <v>4263</v>
      </c>
      <c r="B1623" s="525"/>
      <c r="C1623" s="526" t="s">
        <v>4264</v>
      </c>
      <c r="D1623" s="526"/>
      <c r="E1623" s="526"/>
      <c r="F1623" s="526"/>
      <c r="G1623" s="363" t="s">
        <v>14794</v>
      </c>
      <c r="H1623" s="527">
        <v>20.37</v>
      </c>
      <c r="I1623" s="528"/>
    </row>
    <row r="1624" spans="1:9" ht="24.4" customHeight="1" x14ac:dyDescent="0.25">
      <c r="A1624" s="525" t="s">
        <v>4265</v>
      </c>
      <c r="B1624" s="525"/>
      <c r="C1624" s="526" t="s">
        <v>4266</v>
      </c>
      <c r="D1624" s="526"/>
      <c r="E1624" s="526"/>
      <c r="F1624" s="526"/>
      <c r="G1624" s="363" t="s">
        <v>14794</v>
      </c>
      <c r="H1624" s="527">
        <v>24.48</v>
      </c>
      <c r="I1624" s="528"/>
    </row>
    <row r="1625" spans="1:9" ht="24.4" customHeight="1" x14ac:dyDescent="0.25">
      <c r="A1625" s="525" t="s">
        <v>4267</v>
      </c>
      <c r="B1625" s="525"/>
      <c r="C1625" s="526" t="s">
        <v>4268</v>
      </c>
      <c r="D1625" s="526"/>
      <c r="E1625" s="526"/>
      <c r="F1625" s="526"/>
      <c r="G1625" s="363" t="s">
        <v>14794</v>
      </c>
      <c r="H1625" s="527">
        <v>37.049999999999997</v>
      </c>
      <c r="I1625" s="528"/>
    </row>
    <row r="1626" spans="1:9" ht="24.4" customHeight="1" x14ac:dyDescent="0.25">
      <c r="A1626" s="525" t="s">
        <v>4269</v>
      </c>
      <c r="B1626" s="525"/>
      <c r="C1626" s="526" t="s">
        <v>4270</v>
      </c>
      <c r="D1626" s="526"/>
      <c r="E1626" s="526"/>
      <c r="F1626" s="526"/>
      <c r="G1626" s="363" t="s">
        <v>14794</v>
      </c>
      <c r="H1626" s="527">
        <v>35.799999999999997</v>
      </c>
      <c r="I1626" s="528"/>
    </row>
    <row r="1627" spans="1:9" ht="24.4" customHeight="1" x14ac:dyDescent="0.25">
      <c r="A1627" s="525" t="s">
        <v>4271</v>
      </c>
      <c r="B1627" s="525"/>
      <c r="C1627" s="526" t="s">
        <v>4272</v>
      </c>
      <c r="D1627" s="526"/>
      <c r="E1627" s="526"/>
      <c r="F1627" s="526"/>
      <c r="G1627" s="363" t="s">
        <v>14794</v>
      </c>
      <c r="H1627" s="527">
        <v>46.17</v>
      </c>
      <c r="I1627" s="528"/>
    </row>
    <row r="1628" spans="1:9" ht="24.4" customHeight="1" x14ac:dyDescent="0.25">
      <c r="A1628" s="525" t="s">
        <v>4273</v>
      </c>
      <c r="B1628" s="525"/>
      <c r="C1628" s="526" t="s">
        <v>4274</v>
      </c>
      <c r="D1628" s="526"/>
      <c r="E1628" s="526"/>
      <c r="F1628" s="526"/>
      <c r="G1628" s="363" t="s">
        <v>14794</v>
      </c>
      <c r="H1628" s="527">
        <v>66.33</v>
      </c>
      <c r="I1628" s="528"/>
    </row>
    <row r="1629" spans="1:9" ht="24.4" customHeight="1" x14ac:dyDescent="0.25">
      <c r="A1629" s="525" t="s">
        <v>4275</v>
      </c>
      <c r="B1629" s="525"/>
      <c r="C1629" s="526" t="s">
        <v>4276</v>
      </c>
      <c r="D1629" s="526"/>
      <c r="E1629" s="526"/>
      <c r="F1629" s="526"/>
      <c r="G1629" s="363" t="s">
        <v>14794</v>
      </c>
      <c r="H1629" s="527">
        <v>71.84</v>
      </c>
      <c r="I1629" s="528"/>
    </row>
    <row r="1630" spans="1:9" ht="36.6" customHeight="1" x14ac:dyDescent="0.25">
      <c r="A1630" s="525" t="s">
        <v>4277</v>
      </c>
      <c r="B1630" s="525"/>
      <c r="C1630" s="526" t="s">
        <v>4278</v>
      </c>
      <c r="D1630" s="526"/>
      <c r="E1630" s="526"/>
      <c r="F1630" s="526"/>
      <c r="G1630" s="363" t="s">
        <v>14794</v>
      </c>
      <c r="H1630" s="532">
        <v>0.75</v>
      </c>
      <c r="I1630" s="528"/>
    </row>
    <row r="1631" spans="1:9" ht="12.2" customHeight="1" x14ac:dyDescent="0.25">
      <c r="A1631" s="550">
        <v>8927</v>
      </c>
      <c r="B1631" s="534"/>
      <c r="C1631" s="535" t="s">
        <v>4279</v>
      </c>
      <c r="D1631" s="535"/>
      <c r="E1631" s="535"/>
      <c r="F1631" s="535"/>
      <c r="G1631" s="362"/>
      <c r="H1631" s="536"/>
      <c r="I1631" s="536"/>
    </row>
    <row r="1632" spans="1:9" ht="24.4" customHeight="1" x14ac:dyDescent="0.25">
      <c r="A1632" s="525" t="s">
        <v>4280</v>
      </c>
      <c r="B1632" s="525"/>
      <c r="C1632" s="526" t="s">
        <v>4281</v>
      </c>
      <c r="D1632" s="526"/>
      <c r="E1632" s="526"/>
      <c r="F1632" s="526"/>
      <c r="G1632" s="363" t="s">
        <v>14794</v>
      </c>
      <c r="H1632" s="527">
        <v>19.41</v>
      </c>
      <c r="I1632" s="528"/>
    </row>
    <row r="1633" spans="1:9" ht="24.4" customHeight="1" x14ac:dyDescent="0.25">
      <c r="A1633" s="525" t="s">
        <v>4282</v>
      </c>
      <c r="B1633" s="525"/>
      <c r="C1633" s="526" t="s">
        <v>4283</v>
      </c>
      <c r="D1633" s="526"/>
      <c r="E1633" s="526"/>
      <c r="F1633" s="526"/>
      <c r="G1633" s="363" t="s">
        <v>14794</v>
      </c>
      <c r="H1633" s="527">
        <v>20.85</v>
      </c>
      <c r="I1633" s="528"/>
    </row>
    <row r="1634" spans="1:9" ht="24.4" customHeight="1" x14ac:dyDescent="0.25">
      <c r="A1634" s="525" t="s">
        <v>4284</v>
      </c>
      <c r="B1634" s="525"/>
      <c r="C1634" s="526" t="s">
        <v>4285</v>
      </c>
      <c r="D1634" s="526"/>
      <c r="E1634" s="526"/>
      <c r="F1634" s="526"/>
      <c r="G1634" s="363" t="s">
        <v>14794</v>
      </c>
      <c r="H1634" s="527">
        <v>27.28</v>
      </c>
      <c r="I1634" s="528"/>
    </row>
    <row r="1635" spans="1:9" ht="24.4" customHeight="1" x14ac:dyDescent="0.25">
      <c r="A1635" s="525" t="s">
        <v>4286</v>
      </c>
      <c r="B1635" s="525"/>
      <c r="C1635" s="526" t="s">
        <v>4287</v>
      </c>
      <c r="D1635" s="526"/>
      <c r="E1635" s="526"/>
      <c r="F1635" s="526"/>
      <c r="G1635" s="363" t="s">
        <v>14794</v>
      </c>
      <c r="H1635" s="531">
        <v>135.18</v>
      </c>
      <c r="I1635" s="528"/>
    </row>
    <row r="1636" spans="1:9" ht="24.4" customHeight="1" x14ac:dyDescent="0.25">
      <c r="A1636" s="525" t="s">
        <v>4288</v>
      </c>
      <c r="B1636" s="525"/>
      <c r="C1636" s="526" t="s">
        <v>4289</v>
      </c>
      <c r="D1636" s="526"/>
      <c r="E1636" s="526"/>
      <c r="F1636" s="526"/>
      <c r="G1636" s="363" t="s">
        <v>14794</v>
      </c>
      <c r="H1636" s="527">
        <v>41.09</v>
      </c>
      <c r="I1636" s="528"/>
    </row>
    <row r="1637" spans="1:9" ht="24.4" customHeight="1" x14ac:dyDescent="0.25">
      <c r="A1637" s="525" t="s">
        <v>4290</v>
      </c>
      <c r="B1637" s="525"/>
      <c r="C1637" s="526" t="s">
        <v>4291</v>
      </c>
      <c r="D1637" s="526"/>
      <c r="E1637" s="526"/>
      <c r="F1637" s="526"/>
      <c r="G1637" s="363" t="s">
        <v>14794</v>
      </c>
      <c r="H1637" s="527">
        <v>46.47</v>
      </c>
      <c r="I1637" s="528"/>
    </row>
    <row r="1638" spans="1:9" ht="24.4" customHeight="1" x14ac:dyDescent="0.25">
      <c r="A1638" s="525" t="s">
        <v>4292</v>
      </c>
      <c r="B1638" s="525"/>
      <c r="C1638" s="526" t="s">
        <v>4293</v>
      </c>
      <c r="D1638" s="526"/>
      <c r="E1638" s="526"/>
      <c r="F1638" s="526"/>
      <c r="G1638" s="363" t="s">
        <v>14794</v>
      </c>
      <c r="H1638" s="527">
        <v>52.18</v>
      </c>
      <c r="I1638" s="528"/>
    </row>
    <row r="1639" spans="1:9" ht="24.4" customHeight="1" x14ac:dyDescent="0.25">
      <c r="A1639" s="525" t="s">
        <v>4294</v>
      </c>
      <c r="B1639" s="525"/>
      <c r="C1639" s="526" t="s">
        <v>4295</v>
      </c>
      <c r="D1639" s="526"/>
      <c r="E1639" s="526"/>
      <c r="F1639" s="526"/>
      <c r="G1639" s="363" t="s">
        <v>14794</v>
      </c>
      <c r="H1639" s="527">
        <v>76.28</v>
      </c>
      <c r="I1639" s="528"/>
    </row>
    <row r="1640" spans="1:9" ht="24.4" customHeight="1" x14ac:dyDescent="0.25">
      <c r="A1640" s="525" t="s">
        <v>4296</v>
      </c>
      <c r="B1640" s="525"/>
      <c r="C1640" s="526" t="s">
        <v>4297</v>
      </c>
      <c r="D1640" s="526"/>
      <c r="E1640" s="526"/>
      <c r="F1640" s="526"/>
      <c r="G1640" s="363" t="s">
        <v>14794</v>
      </c>
      <c r="H1640" s="531">
        <v>104.29</v>
      </c>
      <c r="I1640" s="528"/>
    </row>
    <row r="1641" spans="1:9" ht="24.4" customHeight="1" x14ac:dyDescent="0.25">
      <c r="A1641" s="525" t="s">
        <v>4298</v>
      </c>
      <c r="B1641" s="525"/>
      <c r="C1641" s="526" t="s">
        <v>4299</v>
      </c>
      <c r="D1641" s="526"/>
      <c r="E1641" s="526"/>
      <c r="F1641" s="526"/>
      <c r="G1641" s="363" t="s">
        <v>14794</v>
      </c>
      <c r="H1641" s="531">
        <v>220.83</v>
      </c>
      <c r="I1641" s="528"/>
    </row>
    <row r="1642" spans="1:9" ht="24.4" customHeight="1" x14ac:dyDescent="0.25">
      <c r="A1642" s="525" t="s">
        <v>4300</v>
      </c>
      <c r="B1642" s="525"/>
      <c r="C1642" s="526" t="s">
        <v>4301</v>
      </c>
      <c r="D1642" s="526"/>
      <c r="E1642" s="526"/>
      <c r="F1642" s="526"/>
      <c r="G1642" s="363" t="s">
        <v>14794</v>
      </c>
      <c r="H1642" s="527">
        <v>34.47</v>
      </c>
      <c r="I1642" s="528"/>
    </row>
    <row r="1643" spans="1:9" ht="24.4" customHeight="1" x14ac:dyDescent="0.25">
      <c r="A1643" s="525" t="s">
        <v>4302</v>
      </c>
      <c r="B1643" s="525"/>
      <c r="C1643" s="526" t="s">
        <v>4303</v>
      </c>
      <c r="D1643" s="526"/>
      <c r="E1643" s="526"/>
      <c r="F1643" s="526"/>
      <c r="G1643" s="363" t="s">
        <v>14794</v>
      </c>
      <c r="H1643" s="527">
        <v>39.32</v>
      </c>
      <c r="I1643" s="528"/>
    </row>
    <row r="1644" spans="1:9" ht="24.4" customHeight="1" x14ac:dyDescent="0.25">
      <c r="A1644" s="525" t="s">
        <v>4304</v>
      </c>
      <c r="B1644" s="525"/>
      <c r="C1644" s="526" t="s">
        <v>4305</v>
      </c>
      <c r="D1644" s="526"/>
      <c r="E1644" s="526"/>
      <c r="F1644" s="526"/>
      <c r="G1644" s="363" t="s">
        <v>14794</v>
      </c>
      <c r="H1644" s="527">
        <v>50.37</v>
      </c>
      <c r="I1644" s="528"/>
    </row>
    <row r="1645" spans="1:9" ht="24.4" customHeight="1" x14ac:dyDescent="0.25">
      <c r="A1645" s="525" t="s">
        <v>4306</v>
      </c>
      <c r="B1645" s="525"/>
      <c r="C1645" s="526" t="s">
        <v>4307</v>
      </c>
      <c r="D1645" s="526"/>
      <c r="E1645" s="526"/>
      <c r="F1645" s="526"/>
      <c r="G1645" s="363" t="s">
        <v>14794</v>
      </c>
      <c r="H1645" s="527">
        <v>41.09</v>
      </c>
      <c r="I1645" s="528"/>
    </row>
    <row r="1646" spans="1:9" ht="24.4" customHeight="1" x14ac:dyDescent="0.25">
      <c r="A1646" s="525" t="s">
        <v>4308</v>
      </c>
      <c r="B1646" s="525"/>
      <c r="C1646" s="526" t="s">
        <v>4309</v>
      </c>
      <c r="D1646" s="526"/>
      <c r="E1646" s="526"/>
      <c r="F1646" s="526"/>
      <c r="G1646" s="363" t="s">
        <v>14794</v>
      </c>
      <c r="H1646" s="527">
        <v>74.61</v>
      </c>
      <c r="I1646" s="528"/>
    </row>
    <row r="1647" spans="1:9" ht="24.4" customHeight="1" x14ac:dyDescent="0.25">
      <c r="A1647" s="525" t="s">
        <v>4310</v>
      </c>
      <c r="B1647" s="525"/>
      <c r="C1647" s="526" t="s">
        <v>4311</v>
      </c>
      <c r="D1647" s="526"/>
      <c r="E1647" s="526"/>
      <c r="F1647" s="526"/>
      <c r="G1647" s="363" t="s">
        <v>14794</v>
      </c>
      <c r="H1647" s="527">
        <v>86.87</v>
      </c>
      <c r="I1647" s="528"/>
    </row>
    <row r="1648" spans="1:9" ht="24.4" customHeight="1" x14ac:dyDescent="0.25">
      <c r="A1648" s="525" t="s">
        <v>4312</v>
      </c>
      <c r="B1648" s="525"/>
      <c r="C1648" s="526" t="s">
        <v>4313</v>
      </c>
      <c r="D1648" s="526"/>
      <c r="E1648" s="526"/>
      <c r="F1648" s="526"/>
      <c r="G1648" s="363" t="s">
        <v>14794</v>
      </c>
      <c r="H1648" s="531">
        <v>123.77</v>
      </c>
      <c r="I1648" s="528"/>
    </row>
    <row r="1649" spans="1:9" ht="24.4" customHeight="1" x14ac:dyDescent="0.25">
      <c r="A1649" s="525" t="s">
        <v>4314</v>
      </c>
      <c r="B1649" s="525"/>
      <c r="C1649" s="526" t="s">
        <v>4315</v>
      </c>
      <c r="D1649" s="526"/>
      <c r="E1649" s="526"/>
      <c r="F1649" s="526"/>
      <c r="G1649" s="363" t="s">
        <v>14794</v>
      </c>
      <c r="H1649" s="531">
        <v>159.69999999999999</v>
      </c>
      <c r="I1649" s="528"/>
    </row>
    <row r="1650" spans="1:9" ht="12.2" customHeight="1" x14ac:dyDescent="0.25">
      <c r="A1650" s="550">
        <v>8928</v>
      </c>
      <c r="B1650" s="534"/>
      <c r="C1650" s="535" t="s">
        <v>4316</v>
      </c>
      <c r="D1650" s="535"/>
      <c r="E1650" s="535"/>
      <c r="F1650" s="535"/>
      <c r="G1650" s="362"/>
      <c r="H1650" s="536"/>
      <c r="I1650" s="536"/>
    </row>
    <row r="1651" spans="1:9" ht="36.6" customHeight="1" x14ac:dyDescent="0.25">
      <c r="A1651" s="525" t="s">
        <v>4317</v>
      </c>
      <c r="B1651" s="525"/>
      <c r="C1651" s="526" t="s">
        <v>4318</v>
      </c>
      <c r="D1651" s="526"/>
      <c r="E1651" s="526"/>
      <c r="F1651" s="526"/>
      <c r="G1651" s="363" t="s">
        <v>14784</v>
      </c>
      <c r="H1651" s="527">
        <v>28.01</v>
      </c>
      <c r="I1651" s="528"/>
    </row>
    <row r="1652" spans="1:9" ht="36.6" customHeight="1" x14ac:dyDescent="0.25">
      <c r="A1652" s="525" t="s">
        <v>4319</v>
      </c>
      <c r="B1652" s="525"/>
      <c r="C1652" s="526" t="s">
        <v>4320</v>
      </c>
      <c r="D1652" s="526"/>
      <c r="E1652" s="526"/>
      <c r="F1652" s="526"/>
      <c r="G1652" s="363" t="s">
        <v>14784</v>
      </c>
      <c r="H1652" s="527">
        <v>28.01</v>
      </c>
      <c r="I1652" s="528"/>
    </row>
    <row r="1653" spans="1:9" ht="36.6" customHeight="1" x14ac:dyDescent="0.25">
      <c r="A1653" s="525" t="s">
        <v>4321</v>
      </c>
      <c r="B1653" s="525"/>
      <c r="C1653" s="526" t="s">
        <v>4322</v>
      </c>
      <c r="D1653" s="526"/>
      <c r="E1653" s="526"/>
      <c r="F1653" s="526"/>
      <c r="G1653" s="363" t="s">
        <v>14784</v>
      </c>
      <c r="H1653" s="527">
        <v>28.28</v>
      </c>
      <c r="I1653" s="528"/>
    </row>
    <row r="1654" spans="1:9" ht="36.6" customHeight="1" x14ac:dyDescent="0.25">
      <c r="A1654" s="525" t="s">
        <v>4323</v>
      </c>
      <c r="B1654" s="525"/>
      <c r="C1654" s="526" t="s">
        <v>4324</v>
      </c>
      <c r="D1654" s="526"/>
      <c r="E1654" s="526"/>
      <c r="F1654" s="526"/>
      <c r="G1654" s="363" t="s">
        <v>14784</v>
      </c>
      <c r="H1654" s="527">
        <v>28.59</v>
      </c>
      <c r="I1654" s="528"/>
    </row>
    <row r="1655" spans="1:9" ht="36.6" customHeight="1" x14ac:dyDescent="0.25">
      <c r="A1655" s="525" t="s">
        <v>4325</v>
      </c>
      <c r="B1655" s="525"/>
      <c r="C1655" s="526" t="s">
        <v>4326</v>
      </c>
      <c r="D1655" s="526"/>
      <c r="E1655" s="526"/>
      <c r="F1655" s="526"/>
      <c r="G1655" s="363" t="s">
        <v>14784</v>
      </c>
      <c r="H1655" s="527">
        <v>29.68</v>
      </c>
      <c r="I1655" s="528"/>
    </row>
    <row r="1656" spans="1:9" ht="24.4" customHeight="1" x14ac:dyDescent="0.25">
      <c r="A1656" s="525" t="s">
        <v>4327</v>
      </c>
      <c r="B1656" s="525"/>
      <c r="C1656" s="526" t="s">
        <v>4328</v>
      </c>
      <c r="D1656" s="526"/>
      <c r="E1656" s="526"/>
      <c r="F1656" s="526"/>
      <c r="G1656" s="363" t="s">
        <v>14794</v>
      </c>
      <c r="H1656" s="527">
        <v>11.63</v>
      </c>
      <c r="I1656" s="528"/>
    </row>
    <row r="1657" spans="1:9" ht="48.75" customHeight="1" x14ac:dyDescent="0.25">
      <c r="A1657" s="525" t="s">
        <v>4329</v>
      </c>
      <c r="B1657" s="525"/>
      <c r="C1657" s="526" t="s">
        <v>4330</v>
      </c>
      <c r="D1657" s="526"/>
      <c r="E1657" s="526"/>
      <c r="F1657" s="526"/>
      <c r="G1657" s="363" t="s">
        <v>14794</v>
      </c>
      <c r="H1657" s="527">
        <v>46.03</v>
      </c>
      <c r="I1657" s="528"/>
    </row>
    <row r="1658" spans="1:9" ht="48.75" customHeight="1" x14ac:dyDescent="0.25">
      <c r="A1658" s="525" t="s">
        <v>4331</v>
      </c>
      <c r="B1658" s="525"/>
      <c r="C1658" s="526" t="s">
        <v>4332</v>
      </c>
      <c r="D1658" s="526"/>
      <c r="E1658" s="526"/>
      <c r="F1658" s="526"/>
      <c r="G1658" s="363" t="s">
        <v>14794</v>
      </c>
      <c r="H1658" s="527">
        <v>56.71</v>
      </c>
      <c r="I1658" s="528"/>
    </row>
    <row r="1659" spans="1:9" ht="36.6" customHeight="1" x14ac:dyDescent="0.25">
      <c r="A1659" s="525" t="s">
        <v>4333</v>
      </c>
      <c r="B1659" s="525"/>
      <c r="C1659" s="526" t="s">
        <v>4334</v>
      </c>
      <c r="D1659" s="526"/>
      <c r="E1659" s="526"/>
      <c r="F1659" s="526"/>
      <c r="G1659" s="363" t="s">
        <v>14794</v>
      </c>
      <c r="H1659" s="527">
        <v>68.349999999999994</v>
      </c>
      <c r="I1659" s="528"/>
    </row>
    <row r="1660" spans="1:9" ht="48.75" customHeight="1" x14ac:dyDescent="0.25">
      <c r="A1660" s="525" t="s">
        <v>420</v>
      </c>
      <c r="B1660" s="525"/>
      <c r="C1660" s="526" t="s">
        <v>4335</v>
      </c>
      <c r="D1660" s="526"/>
      <c r="E1660" s="526"/>
      <c r="F1660" s="526"/>
      <c r="G1660" s="363" t="s">
        <v>14794</v>
      </c>
      <c r="H1660" s="527">
        <v>56.36</v>
      </c>
      <c r="I1660" s="528"/>
    </row>
    <row r="1661" spans="1:9" ht="48.75" customHeight="1" x14ac:dyDescent="0.25">
      <c r="A1661" s="525" t="s">
        <v>435</v>
      </c>
      <c r="B1661" s="525"/>
      <c r="C1661" s="526" t="s">
        <v>4336</v>
      </c>
      <c r="D1661" s="526"/>
      <c r="E1661" s="526"/>
      <c r="F1661" s="526"/>
      <c r="G1661" s="363" t="s">
        <v>14794</v>
      </c>
      <c r="H1661" s="527">
        <v>68</v>
      </c>
      <c r="I1661" s="528"/>
    </row>
    <row r="1662" spans="1:9" ht="36.6" customHeight="1" x14ac:dyDescent="0.25">
      <c r="A1662" s="525" t="s">
        <v>4337</v>
      </c>
      <c r="B1662" s="525"/>
      <c r="C1662" s="526" t="s">
        <v>4338</v>
      </c>
      <c r="D1662" s="526"/>
      <c r="E1662" s="526"/>
      <c r="F1662" s="526"/>
      <c r="G1662" s="363" t="s">
        <v>14784</v>
      </c>
      <c r="H1662" s="532">
        <v>6.87</v>
      </c>
      <c r="I1662" s="528"/>
    </row>
    <row r="1663" spans="1:9" ht="36.6" customHeight="1" x14ac:dyDescent="0.25">
      <c r="A1663" s="525" t="s">
        <v>4339</v>
      </c>
      <c r="B1663" s="525"/>
      <c r="C1663" s="526" t="s">
        <v>4340</v>
      </c>
      <c r="D1663" s="526"/>
      <c r="E1663" s="526"/>
      <c r="F1663" s="526"/>
      <c r="G1663" s="363" t="s">
        <v>14784</v>
      </c>
      <c r="H1663" s="532">
        <v>7.2</v>
      </c>
      <c r="I1663" s="528"/>
    </row>
    <row r="1664" spans="1:9" ht="12.2" customHeight="1" x14ac:dyDescent="0.25">
      <c r="A1664" s="550">
        <v>8929</v>
      </c>
      <c r="B1664" s="534"/>
      <c r="C1664" s="535" t="s">
        <v>4342</v>
      </c>
      <c r="D1664" s="535"/>
      <c r="E1664" s="535"/>
      <c r="F1664" s="535"/>
      <c r="G1664" s="362"/>
      <c r="H1664" s="536"/>
      <c r="I1664" s="536"/>
    </row>
    <row r="1665" spans="1:9" ht="48.75" customHeight="1" x14ac:dyDescent="0.25">
      <c r="A1665" s="525" t="s">
        <v>4343</v>
      </c>
      <c r="B1665" s="525"/>
      <c r="C1665" s="526" t="s">
        <v>4344</v>
      </c>
      <c r="D1665" s="526"/>
      <c r="E1665" s="526"/>
      <c r="F1665" s="526"/>
      <c r="G1665" s="363" t="s">
        <v>14794</v>
      </c>
      <c r="H1665" s="531">
        <v>127.09</v>
      </c>
      <c r="I1665" s="528"/>
    </row>
    <row r="1666" spans="1:9" ht="48.75" customHeight="1" x14ac:dyDescent="0.25">
      <c r="A1666" s="525" t="s">
        <v>4345</v>
      </c>
      <c r="B1666" s="525"/>
      <c r="C1666" s="526" t="s">
        <v>4346</v>
      </c>
      <c r="D1666" s="526"/>
      <c r="E1666" s="526"/>
      <c r="F1666" s="526"/>
      <c r="G1666" s="363" t="s">
        <v>14794</v>
      </c>
      <c r="H1666" s="531">
        <v>100.6</v>
      </c>
      <c r="I1666" s="528"/>
    </row>
    <row r="1667" spans="1:9" ht="48.75" customHeight="1" x14ac:dyDescent="0.25">
      <c r="A1667" s="525" t="s">
        <v>4347</v>
      </c>
      <c r="B1667" s="525"/>
      <c r="C1667" s="526" t="s">
        <v>4348</v>
      </c>
      <c r="D1667" s="526"/>
      <c r="E1667" s="526"/>
      <c r="F1667" s="526"/>
      <c r="G1667" s="363" t="s">
        <v>14794</v>
      </c>
      <c r="H1667" s="531">
        <v>144.06</v>
      </c>
      <c r="I1667" s="528"/>
    </row>
    <row r="1668" spans="1:9" ht="48.75" customHeight="1" x14ac:dyDescent="0.25">
      <c r="A1668" s="525" t="s">
        <v>4349</v>
      </c>
      <c r="B1668" s="525"/>
      <c r="C1668" s="526" t="s">
        <v>4350</v>
      </c>
      <c r="D1668" s="526"/>
      <c r="E1668" s="526"/>
      <c r="F1668" s="526"/>
      <c r="G1668" s="363" t="s">
        <v>14794</v>
      </c>
      <c r="H1668" s="531">
        <v>116.61</v>
      </c>
      <c r="I1668" s="528"/>
    </row>
    <row r="1669" spans="1:9" ht="48.75" customHeight="1" x14ac:dyDescent="0.25">
      <c r="A1669" s="525" t="s">
        <v>4351</v>
      </c>
      <c r="B1669" s="525"/>
      <c r="C1669" s="526" t="s">
        <v>4352</v>
      </c>
      <c r="D1669" s="526"/>
      <c r="E1669" s="526"/>
      <c r="F1669" s="526"/>
      <c r="G1669" s="363" t="s">
        <v>14794</v>
      </c>
      <c r="H1669" s="531">
        <v>158.66</v>
      </c>
      <c r="I1669" s="528"/>
    </row>
    <row r="1670" spans="1:9" ht="48.75" customHeight="1" x14ac:dyDescent="0.25">
      <c r="A1670" s="525" t="s">
        <v>4353</v>
      </c>
      <c r="B1670" s="525"/>
      <c r="C1670" s="526" t="s">
        <v>4354</v>
      </c>
      <c r="D1670" s="526"/>
      <c r="E1670" s="526"/>
      <c r="F1670" s="526"/>
      <c r="G1670" s="363" t="s">
        <v>14794</v>
      </c>
      <c r="H1670" s="531">
        <v>134.91999999999999</v>
      </c>
      <c r="I1670" s="528"/>
    </row>
    <row r="1671" spans="1:9" ht="48.75" customHeight="1" x14ac:dyDescent="0.25">
      <c r="A1671" s="525" t="s">
        <v>4355</v>
      </c>
      <c r="B1671" s="525"/>
      <c r="C1671" s="526" t="s">
        <v>4356</v>
      </c>
      <c r="D1671" s="526"/>
      <c r="E1671" s="526"/>
      <c r="F1671" s="526"/>
      <c r="G1671" s="363" t="s">
        <v>14794</v>
      </c>
      <c r="H1671" s="531">
        <v>195.44</v>
      </c>
      <c r="I1671" s="528"/>
    </row>
    <row r="1672" spans="1:9" ht="48.75" customHeight="1" x14ac:dyDescent="0.25">
      <c r="A1672" s="525" t="s">
        <v>4357</v>
      </c>
      <c r="B1672" s="525"/>
      <c r="C1672" s="526" t="s">
        <v>4358</v>
      </c>
      <c r="D1672" s="526"/>
      <c r="E1672" s="526"/>
      <c r="F1672" s="526"/>
      <c r="G1672" s="363" t="s">
        <v>14794</v>
      </c>
      <c r="H1672" s="531">
        <v>168.27</v>
      </c>
      <c r="I1672" s="528"/>
    </row>
    <row r="1673" spans="1:9" ht="48.75" customHeight="1" x14ac:dyDescent="0.25">
      <c r="A1673" s="525" t="s">
        <v>4359</v>
      </c>
      <c r="B1673" s="525"/>
      <c r="C1673" s="526" t="s">
        <v>4360</v>
      </c>
      <c r="D1673" s="526"/>
      <c r="E1673" s="526"/>
      <c r="F1673" s="526"/>
      <c r="G1673" s="363" t="s">
        <v>14794</v>
      </c>
      <c r="H1673" s="531">
        <v>234.5</v>
      </c>
      <c r="I1673" s="528"/>
    </row>
    <row r="1674" spans="1:9" ht="12.2" customHeight="1" x14ac:dyDescent="0.25">
      <c r="A1674" s="550">
        <v>8930</v>
      </c>
      <c r="B1674" s="534"/>
      <c r="C1674" s="535" t="s">
        <v>4361</v>
      </c>
      <c r="D1674" s="535"/>
      <c r="E1674" s="535"/>
      <c r="F1674" s="535"/>
      <c r="G1674" s="362"/>
      <c r="H1674" s="536"/>
      <c r="I1674" s="536"/>
    </row>
    <row r="1675" spans="1:9" ht="48.75" customHeight="1" x14ac:dyDescent="0.25">
      <c r="A1675" s="525" t="s">
        <v>422</v>
      </c>
      <c r="B1675" s="525"/>
      <c r="C1675" s="526" t="s">
        <v>4362</v>
      </c>
      <c r="D1675" s="526"/>
      <c r="E1675" s="526"/>
      <c r="F1675" s="526"/>
      <c r="G1675" s="363" t="s">
        <v>14794</v>
      </c>
      <c r="H1675" s="531">
        <v>126.15</v>
      </c>
      <c r="I1675" s="528"/>
    </row>
    <row r="1676" spans="1:9" ht="48.75" customHeight="1" x14ac:dyDescent="0.25">
      <c r="A1676" s="525" t="s">
        <v>4363</v>
      </c>
      <c r="B1676" s="525"/>
      <c r="C1676" s="526" t="s">
        <v>4364</v>
      </c>
      <c r="D1676" s="526"/>
      <c r="E1676" s="526"/>
      <c r="F1676" s="526"/>
      <c r="G1676" s="363" t="s">
        <v>14794</v>
      </c>
      <c r="H1676" s="527">
        <v>99.75</v>
      </c>
      <c r="I1676" s="528"/>
    </row>
    <row r="1677" spans="1:9" ht="48.75" customHeight="1" x14ac:dyDescent="0.25">
      <c r="A1677" s="525" t="s">
        <v>4365</v>
      </c>
      <c r="B1677" s="525"/>
      <c r="C1677" s="526" t="s">
        <v>4366</v>
      </c>
      <c r="D1677" s="526"/>
      <c r="E1677" s="526"/>
      <c r="F1677" s="526"/>
      <c r="G1677" s="363" t="s">
        <v>14794</v>
      </c>
      <c r="H1677" s="531">
        <v>141.12</v>
      </c>
      <c r="I1677" s="528"/>
    </row>
    <row r="1678" spans="1:9" ht="48.75" customHeight="1" x14ac:dyDescent="0.25">
      <c r="A1678" s="525" t="s">
        <v>4367</v>
      </c>
      <c r="B1678" s="525"/>
      <c r="C1678" s="526" t="s">
        <v>4368</v>
      </c>
      <c r="D1678" s="526"/>
      <c r="E1678" s="526"/>
      <c r="F1678" s="526"/>
      <c r="G1678" s="363" t="s">
        <v>14794</v>
      </c>
      <c r="H1678" s="531">
        <v>115.02</v>
      </c>
      <c r="I1678" s="528"/>
    </row>
    <row r="1679" spans="1:9" ht="48.75" customHeight="1" x14ac:dyDescent="0.25">
      <c r="A1679" s="525" t="s">
        <v>4369</v>
      </c>
      <c r="B1679" s="525"/>
      <c r="C1679" s="526" t="s">
        <v>4370</v>
      </c>
      <c r="D1679" s="526"/>
      <c r="E1679" s="526"/>
      <c r="F1679" s="526"/>
      <c r="G1679" s="363" t="s">
        <v>14794</v>
      </c>
      <c r="H1679" s="531">
        <v>158.27000000000001</v>
      </c>
      <c r="I1679" s="528"/>
    </row>
    <row r="1680" spans="1:9" ht="48.75" customHeight="1" x14ac:dyDescent="0.25">
      <c r="A1680" s="525" t="s">
        <v>4371</v>
      </c>
      <c r="B1680" s="525"/>
      <c r="C1680" s="526" t="s">
        <v>4372</v>
      </c>
      <c r="D1680" s="526"/>
      <c r="E1680" s="526"/>
      <c r="F1680" s="526"/>
      <c r="G1680" s="363" t="s">
        <v>14794</v>
      </c>
      <c r="H1680" s="531">
        <v>132.09</v>
      </c>
      <c r="I1680" s="528"/>
    </row>
    <row r="1681" spans="1:9" ht="48.75" customHeight="1" x14ac:dyDescent="0.25">
      <c r="A1681" s="525" t="s">
        <v>4373</v>
      </c>
      <c r="B1681" s="525"/>
      <c r="C1681" s="526" t="s">
        <v>4374</v>
      </c>
      <c r="D1681" s="526"/>
      <c r="E1681" s="526"/>
      <c r="F1681" s="526"/>
      <c r="G1681" s="363" t="s">
        <v>14794</v>
      </c>
      <c r="H1681" s="531">
        <v>193.92</v>
      </c>
      <c r="I1681" s="528"/>
    </row>
    <row r="1682" spans="1:9" ht="48.75" customHeight="1" x14ac:dyDescent="0.25">
      <c r="A1682" s="525" t="s">
        <v>4375</v>
      </c>
      <c r="B1682" s="525"/>
      <c r="C1682" s="526" t="s">
        <v>4376</v>
      </c>
      <c r="D1682" s="526"/>
      <c r="E1682" s="526"/>
      <c r="F1682" s="526"/>
      <c r="G1682" s="363" t="s">
        <v>14794</v>
      </c>
      <c r="H1682" s="531">
        <v>169.13</v>
      </c>
      <c r="I1682" s="528"/>
    </row>
    <row r="1683" spans="1:9" ht="48.75" customHeight="1" x14ac:dyDescent="0.25">
      <c r="A1683" s="525" t="s">
        <v>4377</v>
      </c>
      <c r="B1683" s="525"/>
      <c r="C1683" s="526" t="s">
        <v>4378</v>
      </c>
      <c r="D1683" s="526"/>
      <c r="E1683" s="526"/>
      <c r="F1683" s="526"/>
      <c r="G1683" s="363" t="s">
        <v>14794</v>
      </c>
      <c r="H1683" s="531">
        <v>237.16</v>
      </c>
      <c r="I1683" s="528"/>
    </row>
    <row r="1684" spans="1:9" ht="12.2" customHeight="1" x14ac:dyDescent="0.25">
      <c r="A1684" s="550">
        <v>8931</v>
      </c>
      <c r="B1684" s="534"/>
      <c r="C1684" s="535" t="s">
        <v>4380</v>
      </c>
      <c r="D1684" s="535"/>
      <c r="E1684" s="535"/>
      <c r="F1684" s="535"/>
      <c r="G1684" s="362"/>
      <c r="H1684" s="536"/>
      <c r="I1684" s="536"/>
    </row>
    <row r="1685" spans="1:9" ht="48.75" customHeight="1" x14ac:dyDescent="0.25">
      <c r="A1685" s="525" t="s">
        <v>4381</v>
      </c>
      <c r="B1685" s="525"/>
      <c r="C1685" s="526" t="s">
        <v>4382</v>
      </c>
      <c r="D1685" s="526"/>
      <c r="E1685" s="526"/>
      <c r="F1685" s="526"/>
      <c r="G1685" s="363" t="s">
        <v>14794</v>
      </c>
      <c r="H1685" s="527">
        <v>14.4</v>
      </c>
      <c r="I1685" s="528"/>
    </row>
    <row r="1686" spans="1:9" ht="48.75" customHeight="1" x14ac:dyDescent="0.25">
      <c r="A1686" s="525" t="s">
        <v>4383</v>
      </c>
      <c r="B1686" s="525"/>
      <c r="C1686" s="526" t="s">
        <v>4384</v>
      </c>
      <c r="D1686" s="526"/>
      <c r="E1686" s="526"/>
      <c r="F1686" s="526"/>
      <c r="G1686" s="363" t="s">
        <v>14794</v>
      </c>
      <c r="H1686" s="527">
        <v>12.67</v>
      </c>
      <c r="I1686" s="528"/>
    </row>
    <row r="1687" spans="1:9" ht="36.6" customHeight="1" x14ac:dyDescent="0.25">
      <c r="A1687" s="525" t="s">
        <v>4385</v>
      </c>
      <c r="B1687" s="525"/>
      <c r="C1687" s="526" t="s">
        <v>4386</v>
      </c>
      <c r="D1687" s="526"/>
      <c r="E1687" s="526"/>
      <c r="F1687" s="526"/>
      <c r="G1687" s="363" t="s">
        <v>14794</v>
      </c>
      <c r="H1687" s="527">
        <v>14.38</v>
      </c>
      <c r="I1687" s="528"/>
    </row>
    <row r="1688" spans="1:9" ht="36.6" customHeight="1" x14ac:dyDescent="0.25">
      <c r="A1688" s="525" t="s">
        <v>4387</v>
      </c>
      <c r="B1688" s="525"/>
      <c r="C1688" s="526" t="s">
        <v>4388</v>
      </c>
      <c r="D1688" s="526"/>
      <c r="E1688" s="526"/>
      <c r="F1688" s="526"/>
      <c r="G1688" s="363" t="s">
        <v>14794</v>
      </c>
      <c r="H1688" s="527">
        <v>25.53</v>
      </c>
      <c r="I1688" s="528"/>
    </row>
    <row r="1689" spans="1:9" ht="36.6" customHeight="1" x14ac:dyDescent="0.25">
      <c r="A1689" s="525" t="s">
        <v>4389</v>
      </c>
      <c r="B1689" s="525"/>
      <c r="C1689" s="526" t="s">
        <v>4390</v>
      </c>
      <c r="D1689" s="526"/>
      <c r="E1689" s="526"/>
      <c r="F1689" s="526"/>
      <c r="G1689" s="363" t="s">
        <v>14794</v>
      </c>
      <c r="H1689" s="527">
        <v>19.71</v>
      </c>
      <c r="I1689" s="528"/>
    </row>
    <row r="1690" spans="1:9" ht="12.2" customHeight="1" x14ac:dyDescent="0.25">
      <c r="A1690" s="550">
        <v>8932</v>
      </c>
      <c r="B1690" s="534"/>
      <c r="C1690" s="535" t="s">
        <v>4392</v>
      </c>
      <c r="D1690" s="535"/>
      <c r="E1690" s="535"/>
      <c r="F1690" s="535"/>
      <c r="G1690" s="362"/>
      <c r="H1690" s="536"/>
      <c r="I1690" s="536"/>
    </row>
    <row r="1691" spans="1:9" ht="36.6" customHeight="1" x14ac:dyDescent="0.25">
      <c r="A1691" s="525" t="s">
        <v>432</v>
      </c>
      <c r="B1691" s="525"/>
      <c r="C1691" s="526" t="s">
        <v>4393</v>
      </c>
      <c r="D1691" s="526"/>
      <c r="E1691" s="526"/>
      <c r="F1691" s="526"/>
      <c r="G1691" s="363" t="s">
        <v>14784</v>
      </c>
      <c r="H1691" s="527">
        <v>63.85</v>
      </c>
      <c r="I1691" s="528"/>
    </row>
    <row r="1692" spans="1:9" ht="36.6" customHeight="1" x14ac:dyDescent="0.25">
      <c r="A1692" s="525" t="s">
        <v>4394</v>
      </c>
      <c r="B1692" s="525"/>
      <c r="C1692" s="526" t="s">
        <v>4395</v>
      </c>
      <c r="D1692" s="526"/>
      <c r="E1692" s="526"/>
      <c r="F1692" s="526"/>
      <c r="G1692" s="363" t="s">
        <v>14784</v>
      </c>
      <c r="H1692" s="527">
        <v>77.25</v>
      </c>
      <c r="I1692" s="528"/>
    </row>
    <row r="1693" spans="1:9" ht="36.6" customHeight="1" x14ac:dyDescent="0.25">
      <c r="A1693" s="525" t="s">
        <v>4396</v>
      </c>
      <c r="B1693" s="525"/>
      <c r="C1693" s="526" t="s">
        <v>4397</v>
      </c>
      <c r="D1693" s="526"/>
      <c r="E1693" s="526"/>
      <c r="F1693" s="526"/>
      <c r="G1693" s="363" t="s">
        <v>14784</v>
      </c>
      <c r="H1693" s="527">
        <v>60.84</v>
      </c>
      <c r="I1693" s="528"/>
    </row>
    <row r="1694" spans="1:9" ht="36.6" customHeight="1" x14ac:dyDescent="0.25">
      <c r="A1694" s="525" t="s">
        <v>4398</v>
      </c>
      <c r="B1694" s="525"/>
      <c r="C1694" s="526" t="s">
        <v>4399</v>
      </c>
      <c r="D1694" s="526"/>
      <c r="E1694" s="526"/>
      <c r="F1694" s="526"/>
      <c r="G1694" s="363" t="s">
        <v>14784</v>
      </c>
      <c r="H1694" s="527">
        <v>49.15</v>
      </c>
      <c r="I1694" s="528"/>
    </row>
    <row r="1695" spans="1:9" ht="36.6" customHeight="1" x14ac:dyDescent="0.25">
      <c r="A1695" s="525" t="s">
        <v>4400</v>
      </c>
      <c r="B1695" s="525"/>
      <c r="C1695" s="526" t="s">
        <v>4401</v>
      </c>
      <c r="D1695" s="526"/>
      <c r="E1695" s="526"/>
      <c r="F1695" s="526"/>
      <c r="G1695" s="363" t="s">
        <v>14784</v>
      </c>
      <c r="H1695" s="527">
        <v>92.5</v>
      </c>
      <c r="I1695" s="528"/>
    </row>
    <row r="1696" spans="1:9" ht="36.6" customHeight="1" x14ac:dyDescent="0.25">
      <c r="A1696" s="525" t="s">
        <v>4402</v>
      </c>
      <c r="B1696" s="525"/>
      <c r="C1696" s="526" t="s">
        <v>4403</v>
      </c>
      <c r="D1696" s="526"/>
      <c r="E1696" s="526"/>
      <c r="F1696" s="526"/>
      <c r="G1696" s="363" t="s">
        <v>14784</v>
      </c>
      <c r="H1696" s="527">
        <v>68.989999999999995</v>
      </c>
      <c r="I1696" s="528"/>
    </row>
    <row r="1697" spans="1:9" ht="36.6" customHeight="1" x14ac:dyDescent="0.25">
      <c r="A1697" s="525" t="s">
        <v>4404</v>
      </c>
      <c r="B1697" s="525"/>
      <c r="C1697" s="526" t="s">
        <v>4405</v>
      </c>
      <c r="D1697" s="526"/>
      <c r="E1697" s="526"/>
      <c r="F1697" s="526"/>
      <c r="G1697" s="363" t="s">
        <v>14784</v>
      </c>
      <c r="H1697" s="527">
        <v>64.38</v>
      </c>
      <c r="I1697" s="528"/>
    </row>
    <row r="1698" spans="1:9" ht="36.6" customHeight="1" x14ac:dyDescent="0.25">
      <c r="A1698" s="525" t="s">
        <v>4406</v>
      </c>
      <c r="B1698" s="525"/>
      <c r="C1698" s="526" t="s">
        <v>4407</v>
      </c>
      <c r="D1698" s="526"/>
      <c r="E1698" s="526"/>
      <c r="F1698" s="526"/>
      <c r="G1698" s="363" t="s">
        <v>14784</v>
      </c>
      <c r="H1698" s="527">
        <v>40.869999999999997</v>
      </c>
      <c r="I1698" s="528"/>
    </row>
    <row r="1699" spans="1:9" ht="48.75" customHeight="1" x14ac:dyDescent="0.25">
      <c r="A1699" s="525" t="s">
        <v>4408</v>
      </c>
      <c r="B1699" s="525"/>
      <c r="C1699" s="526" t="s">
        <v>4409</v>
      </c>
      <c r="D1699" s="526"/>
      <c r="E1699" s="526"/>
      <c r="F1699" s="526"/>
      <c r="G1699" s="363" t="s">
        <v>14784</v>
      </c>
      <c r="H1699" s="531">
        <v>174.88</v>
      </c>
      <c r="I1699" s="528"/>
    </row>
    <row r="1700" spans="1:9" ht="48.75" customHeight="1" x14ac:dyDescent="0.25">
      <c r="A1700" s="525" t="s">
        <v>4410</v>
      </c>
      <c r="B1700" s="525"/>
      <c r="C1700" s="526" t="s">
        <v>4411</v>
      </c>
      <c r="D1700" s="526"/>
      <c r="E1700" s="526"/>
      <c r="F1700" s="526"/>
      <c r="G1700" s="363" t="s">
        <v>14784</v>
      </c>
      <c r="H1700" s="531">
        <v>195.44</v>
      </c>
      <c r="I1700" s="528"/>
    </row>
    <row r="1701" spans="1:9" ht="48.75" customHeight="1" x14ac:dyDescent="0.25">
      <c r="A1701" s="525" t="s">
        <v>4412</v>
      </c>
      <c r="B1701" s="525"/>
      <c r="C1701" s="526" t="s">
        <v>4413</v>
      </c>
      <c r="D1701" s="526"/>
      <c r="E1701" s="526"/>
      <c r="F1701" s="526"/>
      <c r="G1701" s="363" t="s">
        <v>14784</v>
      </c>
      <c r="H1701" s="531">
        <v>169.71</v>
      </c>
      <c r="I1701" s="528"/>
    </row>
    <row r="1702" spans="1:9" ht="48.75" customHeight="1" x14ac:dyDescent="0.25">
      <c r="A1702" s="525" t="s">
        <v>4414</v>
      </c>
      <c r="B1702" s="525"/>
      <c r="C1702" s="526" t="s">
        <v>4415</v>
      </c>
      <c r="D1702" s="526"/>
      <c r="E1702" s="526"/>
      <c r="F1702" s="526"/>
      <c r="G1702" s="363" t="s">
        <v>14784</v>
      </c>
      <c r="H1702" s="531">
        <v>148.16999999999999</v>
      </c>
      <c r="I1702" s="528"/>
    </row>
    <row r="1703" spans="1:9" ht="48.75" customHeight="1" x14ac:dyDescent="0.25">
      <c r="A1703" s="525" t="s">
        <v>4416</v>
      </c>
      <c r="B1703" s="525"/>
      <c r="C1703" s="526" t="s">
        <v>4417</v>
      </c>
      <c r="D1703" s="526"/>
      <c r="E1703" s="526"/>
      <c r="F1703" s="526"/>
      <c r="G1703" s="363" t="s">
        <v>14784</v>
      </c>
      <c r="H1703" s="531">
        <v>292.2</v>
      </c>
      <c r="I1703" s="528"/>
    </row>
    <row r="1704" spans="1:9" ht="48.75" customHeight="1" x14ac:dyDescent="0.25">
      <c r="A1704" s="525" t="s">
        <v>4418</v>
      </c>
      <c r="B1704" s="525"/>
      <c r="C1704" s="526" t="s">
        <v>4419</v>
      </c>
      <c r="D1704" s="526"/>
      <c r="E1704" s="526"/>
      <c r="F1704" s="526"/>
      <c r="G1704" s="363" t="s">
        <v>14784</v>
      </c>
      <c r="H1704" s="531">
        <v>354.48</v>
      </c>
      <c r="I1704" s="528"/>
    </row>
    <row r="1705" spans="1:9" ht="48.75" customHeight="1" x14ac:dyDescent="0.25">
      <c r="A1705" s="525" t="s">
        <v>4420</v>
      </c>
      <c r="B1705" s="525"/>
      <c r="C1705" s="526" t="s">
        <v>4421</v>
      </c>
      <c r="D1705" s="526"/>
      <c r="E1705" s="526"/>
      <c r="F1705" s="526"/>
      <c r="G1705" s="363" t="s">
        <v>14784</v>
      </c>
      <c r="H1705" s="531">
        <v>303.02</v>
      </c>
      <c r="I1705" s="528"/>
    </row>
    <row r="1706" spans="1:9" ht="48.75" customHeight="1" x14ac:dyDescent="0.25">
      <c r="A1706" s="525" t="s">
        <v>4422</v>
      </c>
      <c r="B1706" s="525"/>
      <c r="C1706" s="526" t="s">
        <v>4423</v>
      </c>
      <c r="D1706" s="526"/>
      <c r="E1706" s="526"/>
      <c r="F1706" s="526"/>
      <c r="G1706" s="363" t="s">
        <v>14784</v>
      </c>
      <c r="H1706" s="531">
        <v>238.78</v>
      </c>
      <c r="I1706" s="528"/>
    </row>
    <row r="1707" spans="1:9" ht="48.75" customHeight="1" x14ac:dyDescent="0.25">
      <c r="A1707" s="525" t="s">
        <v>4424</v>
      </c>
      <c r="B1707" s="525"/>
      <c r="C1707" s="526" t="s">
        <v>4425</v>
      </c>
      <c r="D1707" s="526"/>
      <c r="E1707" s="526"/>
      <c r="F1707" s="526"/>
      <c r="G1707" s="363" t="s">
        <v>14784</v>
      </c>
      <c r="H1707" s="531">
        <v>129.91</v>
      </c>
      <c r="I1707" s="528"/>
    </row>
    <row r="1708" spans="1:9" ht="48.75" customHeight="1" x14ac:dyDescent="0.25">
      <c r="A1708" s="525" t="s">
        <v>4426</v>
      </c>
      <c r="B1708" s="525"/>
      <c r="C1708" s="526" t="s">
        <v>4427</v>
      </c>
      <c r="D1708" s="526"/>
      <c r="E1708" s="526"/>
      <c r="F1708" s="526"/>
      <c r="G1708" s="363" t="s">
        <v>14784</v>
      </c>
      <c r="H1708" s="531">
        <v>156.35</v>
      </c>
      <c r="I1708" s="528"/>
    </row>
    <row r="1709" spans="1:9" ht="48.75" customHeight="1" x14ac:dyDescent="0.25">
      <c r="A1709" s="525" t="s">
        <v>4428</v>
      </c>
      <c r="B1709" s="525"/>
      <c r="C1709" s="526" t="s">
        <v>4429</v>
      </c>
      <c r="D1709" s="526"/>
      <c r="E1709" s="526"/>
      <c r="F1709" s="526"/>
      <c r="G1709" s="363" t="s">
        <v>14784</v>
      </c>
      <c r="H1709" s="531">
        <v>118.32</v>
      </c>
      <c r="I1709" s="528"/>
    </row>
    <row r="1710" spans="1:9" ht="48.75" customHeight="1" x14ac:dyDescent="0.25">
      <c r="A1710" s="525" t="s">
        <v>4430</v>
      </c>
      <c r="B1710" s="525"/>
      <c r="C1710" s="526" t="s">
        <v>4431</v>
      </c>
      <c r="D1710" s="526"/>
      <c r="E1710" s="526"/>
      <c r="F1710" s="526"/>
      <c r="G1710" s="363" t="s">
        <v>14784</v>
      </c>
      <c r="H1710" s="531">
        <v>101.42</v>
      </c>
      <c r="I1710" s="528"/>
    </row>
    <row r="1711" spans="1:9" ht="48.75" customHeight="1" x14ac:dyDescent="0.25">
      <c r="A1711" s="525" t="s">
        <v>4432</v>
      </c>
      <c r="B1711" s="525"/>
      <c r="C1711" s="526" t="s">
        <v>4433</v>
      </c>
      <c r="D1711" s="526"/>
      <c r="E1711" s="526"/>
      <c r="F1711" s="526"/>
      <c r="G1711" s="363" t="s">
        <v>14784</v>
      </c>
      <c r="H1711" s="527">
        <v>71.59</v>
      </c>
      <c r="I1711" s="528"/>
    </row>
    <row r="1712" spans="1:9" ht="48.75" customHeight="1" x14ac:dyDescent="0.25">
      <c r="A1712" s="525" t="s">
        <v>4434</v>
      </c>
      <c r="B1712" s="525"/>
      <c r="C1712" s="526" t="s">
        <v>4435</v>
      </c>
      <c r="D1712" s="526"/>
      <c r="E1712" s="526"/>
      <c r="F1712" s="526"/>
      <c r="G1712" s="363" t="s">
        <v>14784</v>
      </c>
      <c r="H1712" s="527">
        <v>83.75</v>
      </c>
      <c r="I1712" s="528"/>
    </row>
    <row r="1713" spans="1:9" ht="48.75" customHeight="1" x14ac:dyDescent="0.25">
      <c r="A1713" s="525" t="s">
        <v>4436</v>
      </c>
      <c r="B1713" s="525"/>
      <c r="C1713" s="526" t="s">
        <v>4437</v>
      </c>
      <c r="D1713" s="526"/>
      <c r="E1713" s="526"/>
      <c r="F1713" s="526"/>
      <c r="G1713" s="363" t="s">
        <v>14784</v>
      </c>
      <c r="H1713" s="527">
        <v>85.62</v>
      </c>
      <c r="I1713" s="528"/>
    </row>
    <row r="1714" spans="1:9" ht="48.75" customHeight="1" x14ac:dyDescent="0.25">
      <c r="A1714" s="525" t="s">
        <v>4438</v>
      </c>
      <c r="B1714" s="525"/>
      <c r="C1714" s="526" t="s">
        <v>4439</v>
      </c>
      <c r="D1714" s="526"/>
      <c r="E1714" s="526"/>
      <c r="F1714" s="526"/>
      <c r="G1714" s="363" t="s">
        <v>14784</v>
      </c>
      <c r="H1714" s="531">
        <v>131.1</v>
      </c>
      <c r="I1714" s="528"/>
    </row>
    <row r="1715" spans="1:9" ht="48.75" customHeight="1" x14ac:dyDescent="0.25">
      <c r="A1715" s="525" t="s">
        <v>4440</v>
      </c>
      <c r="B1715" s="525"/>
      <c r="C1715" s="526" t="s">
        <v>4441</v>
      </c>
      <c r="D1715" s="526"/>
      <c r="E1715" s="526"/>
      <c r="F1715" s="526"/>
      <c r="G1715" s="363" t="s">
        <v>14784</v>
      </c>
      <c r="H1715" s="527">
        <v>63.13</v>
      </c>
      <c r="I1715" s="528"/>
    </row>
    <row r="1716" spans="1:9" ht="48.75" customHeight="1" x14ac:dyDescent="0.25">
      <c r="A1716" s="525" t="s">
        <v>4442</v>
      </c>
      <c r="B1716" s="525"/>
      <c r="C1716" s="526" t="s">
        <v>4443</v>
      </c>
      <c r="D1716" s="526"/>
      <c r="E1716" s="526"/>
      <c r="F1716" s="526"/>
      <c r="G1716" s="363" t="s">
        <v>14784</v>
      </c>
      <c r="H1716" s="527">
        <v>75.34</v>
      </c>
      <c r="I1716" s="528"/>
    </row>
    <row r="1717" spans="1:9" ht="48.75" customHeight="1" x14ac:dyDescent="0.25">
      <c r="A1717" s="525" t="s">
        <v>15058</v>
      </c>
      <c r="B1717" s="525"/>
      <c r="C1717" s="526" t="s">
        <v>15059</v>
      </c>
      <c r="D1717" s="526"/>
      <c r="E1717" s="526"/>
      <c r="F1717" s="526"/>
      <c r="G1717" s="363" t="s">
        <v>14784</v>
      </c>
      <c r="H1717" s="531">
        <v>271.10000000000002</v>
      </c>
      <c r="I1717" s="528"/>
    </row>
    <row r="1718" spans="1:9" ht="48.75" customHeight="1" x14ac:dyDescent="0.25">
      <c r="A1718" s="525" t="s">
        <v>15060</v>
      </c>
      <c r="B1718" s="525"/>
      <c r="C1718" s="526" t="s">
        <v>15061</v>
      </c>
      <c r="D1718" s="526"/>
      <c r="E1718" s="526"/>
      <c r="F1718" s="526"/>
      <c r="G1718" s="363" t="s">
        <v>14784</v>
      </c>
      <c r="H1718" s="531">
        <v>243.93</v>
      </c>
      <c r="I1718" s="528"/>
    </row>
    <row r="1719" spans="1:9" ht="48.75" customHeight="1" x14ac:dyDescent="0.25">
      <c r="A1719" s="525" t="s">
        <v>15062</v>
      </c>
      <c r="B1719" s="525"/>
      <c r="C1719" s="526" t="s">
        <v>15063</v>
      </c>
      <c r="D1719" s="526"/>
      <c r="E1719" s="526"/>
      <c r="F1719" s="526"/>
      <c r="G1719" s="363" t="s">
        <v>14784</v>
      </c>
      <c r="H1719" s="531">
        <v>540.55999999999995</v>
      </c>
      <c r="I1719" s="528"/>
    </row>
    <row r="1720" spans="1:9" ht="48.75" customHeight="1" x14ac:dyDescent="0.25">
      <c r="A1720" s="525" t="s">
        <v>15064</v>
      </c>
      <c r="B1720" s="525"/>
      <c r="C1720" s="526" t="s">
        <v>15065</v>
      </c>
      <c r="D1720" s="526"/>
      <c r="E1720" s="526"/>
      <c r="F1720" s="526"/>
      <c r="G1720" s="363" t="s">
        <v>14784</v>
      </c>
      <c r="H1720" s="531">
        <v>415.03</v>
      </c>
      <c r="I1720" s="528"/>
    </row>
    <row r="1721" spans="1:9" ht="36.6" customHeight="1" x14ac:dyDescent="0.25">
      <c r="A1721" s="525" t="s">
        <v>15066</v>
      </c>
      <c r="B1721" s="525"/>
      <c r="C1721" s="526" t="s">
        <v>15067</v>
      </c>
      <c r="D1721" s="526"/>
      <c r="E1721" s="526"/>
      <c r="F1721" s="526"/>
      <c r="G1721" s="363" t="s">
        <v>14784</v>
      </c>
      <c r="H1721" s="531">
        <v>185.14</v>
      </c>
      <c r="I1721" s="528"/>
    </row>
    <row r="1722" spans="1:9" ht="36.6" customHeight="1" x14ac:dyDescent="0.25">
      <c r="A1722" s="525" t="s">
        <v>15068</v>
      </c>
      <c r="B1722" s="525"/>
      <c r="C1722" s="526" t="s">
        <v>15069</v>
      </c>
      <c r="D1722" s="526"/>
      <c r="E1722" s="526"/>
      <c r="F1722" s="526"/>
      <c r="G1722" s="363" t="s">
        <v>14784</v>
      </c>
      <c r="H1722" s="531">
        <v>167.35</v>
      </c>
      <c r="I1722" s="528"/>
    </row>
    <row r="1723" spans="1:9" ht="36.6" customHeight="1" x14ac:dyDescent="0.25">
      <c r="A1723" s="525" t="s">
        <v>15070</v>
      </c>
      <c r="B1723" s="525"/>
      <c r="C1723" s="526" t="s">
        <v>15071</v>
      </c>
      <c r="D1723" s="526"/>
      <c r="E1723" s="526"/>
      <c r="F1723" s="526"/>
      <c r="G1723" s="363" t="s">
        <v>14784</v>
      </c>
      <c r="H1723" s="531">
        <v>368.64</v>
      </c>
      <c r="I1723" s="528"/>
    </row>
    <row r="1724" spans="1:9" ht="36.6" customHeight="1" x14ac:dyDescent="0.25">
      <c r="A1724" s="525" t="s">
        <v>15072</v>
      </c>
      <c r="B1724" s="525"/>
      <c r="C1724" s="526" t="s">
        <v>15073</v>
      </c>
      <c r="D1724" s="526"/>
      <c r="E1724" s="526"/>
      <c r="F1724" s="526"/>
      <c r="G1724" s="363" t="s">
        <v>14784</v>
      </c>
      <c r="H1724" s="531">
        <v>261.87</v>
      </c>
      <c r="I1724" s="528"/>
    </row>
    <row r="1725" spans="1:9" ht="48.75" customHeight="1" x14ac:dyDescent="0.25">
      <c r="A1725" s="525" t="s">
        <v>15074</v>
      </c>
      <c r="B1725" s="525"/>
      <c r="C1725" s="526" t="s">
        <v>15075</v>
      </c>
      <c r="D1725" s="526"/>
      <c r="E1725" s="526"/>
      <c r="F1725" s="526"/>
      <c r="G1725" s="363" t="s">
        <v>14784</v>
      </c>
      <c r="H1725" s="531">
        <v>282.41000000000003</v>
      </c>
      <c r="I1725" s="528"/>
    </row>
    <row r="1726" spans="1:9" ht="48.75" customHeight="1" x14ac:dyDescent="0.25">
      <c r="A1726" s="525" t="s">
        <v>15076</v>
      </c>
      <c r="B1726" s="525"/>
      <c r="C1726" s="526" t="s">
        <v>15077</v>
      </c>
      <c r="D1726" s="526"/>
      <c r="E1726" s="526"/>
      <c r="F1726" s="526"/>
      <c r="G1726" s="363" t="s">
        <v>14784</v>
      </c>
      <c r="H1726" s="531">
        <v>229.8</v>
      </c>
      <c r="I1726" s="528"/>
    </row>
    <row r="1727" spans="1:9" ht="48.75" customHeight="1" x14ac:dyDescent="0.25">
      <c r="A1727" s="525" t="s">
        <v>15078</v>
      </c>
      <c r="B1727" s="525"/>
      <c r="C1727" s="526" t="s">
        <v>15079</v>
      </c>
      <c r="D1727" s="526"/>
      <c r="E1727" s="526"/>
      <c r="F1727" s="526"/>
      <c r="G1727" s="363" t="s">
        <v>14784</v>
      </c>
      <c r="H1727" s="531">
        <v>559.53</v>
      </c>
      <c r="I1727" s="528"/>
    </row>
    <row r="1728" spans="1:9" ht="48.75" customHeight="1" x14ac:dyDescent="0.25">
      <c r="A1728" s="525" t="s">
        <v>15080</v>
      </c>
      <c r="B1728" s="525"/>
      <c r="C1728" s="526" t="s">
        <v>15081</v>
      </c>
      <c r="D1728" s="526"/>
      <c r="E1728" s="526"/>
      <c r="F1728" s="526"/>
      <c r="G1728" s="363" t="s">
        <v>14784</v>
      </c>
      <c r="H1728" s="531">
        <v>414.35</v>
      </c>
      <c r="I1728" s="528"/>
    </row>
    <row r="1729" spans="1:9" ht="36.6" customHeight="1" x14ac:dyDescent="0.25">
      <c r="A1729" s="525" t="s">
        <v>15082</v>
      </c>
      <c r="B1729" s="525"/>
      <c r="C1729" s="526" t="s">
        <v>15083</v>
      </c>
      <c r="D1729" s="526"/>
      <c r="E1729" s="526"/>
      <c r="F1729" s="526"/>
      <c r="G1729" s="363" t="s">
        <v>14784</v>
      </c>
      <c r="H1729" s="531">
        <v>196.45</v>
      </c>
      <c r="I1729" s="528"/>
    </row>
    <row r="1730" spans="1:9" ht="36.6" customHeight="1" x14ac:dyDescent="0.25">
      <c r="A1730" s="525" t="s">
        <v>15084</v>
      </c>
      <c r="B1730" s="525"/>
      <c r="C1730" s="526" t="s">
        <v>15085</v>
      </c>
      <c r="D1730" s="526"/>
      <c r="E1730" s="526"/>
      <c r="F1730" s="526"/>
      <c r="G1730" s="363" t="s">
        <v>14784</v>
      </c>
      <c r="H1730" s="531">
        <v>153.22</v>
      </c>
      <c r="I1730" s="528"/>
    </row>
    <row r="1731" spans="1:9" ht="36.6" customHeight="1" x14ac:dyDescent="0.25">
      <c r="A1731" s="525" t="s">
        <v>15086</v>
      </c>
      <c r="B1731" s="525"/>
      <c r="C1731" s="526" t="s">
        <v>15087</v>
      </c>
      <c r="D1731" s="526"/>
      <c r="E1731" s="526"/>
      <c r="F1731" s="526"/>
      <c r="G1731" s="363" t="s">
        <v>14784</v>
      </c>
      <c r="H1731" s="531">
        <v>387.61</v>
      </c>
      <c r="I1731" s="528"/>
    </row>
    <row r="1732" spans="1:9" ht="36.6" customHeight="1" x14ac:dyDescent="0.25">
      <c r="A1732" s="525" t="s">
        <v>15088</v>
      </c>
      <c r="B1732" s="525"/>
      <c r="C1732" s="526" t="s">
        <v>15089</v>
      </c>
      <c r="D1732" s="526"/>
      <c r="E1732" s="526"/>
      <c r="F1732" s="526"/>
      <c r="G1732" s="363" t="s">
        <v>14784</v>
      </c>
      <c r="H1732" s="531">
        <v>261.19</v>
      </c>
      <c r="I1732" s="528"/>
    </row>
    <row r="1733" spans="1:9" ht="48.75" customHeight="1" x14ac:dyDescent="0.25">
      <c r="A1733" s="525" t="s">
        <v>15090</v>
      </c>
      <c r="B1733" s="525"/>
      <c r="C1733" s="526" t="s">
        <v>15091</v>
      </c>
      <c r="D1733" s="526"/>
      <c r="E1733" s="526"/>
      <c r="F1733" s="526"/>
      <c r="G1733" s="363" t="s">
        <v>14784</v>
      </c>
      <c r="H1733" s="531">
        <v>463.18</v>
      </c>
      <c r="I1733" s="528"/>
    </row>
    <row r="1734" spans="1:9" ht="48.75" customHeight="1" x14ac:dyDescent="0.25">
      <c r="A1734" s="525" t="s">
        <v>15092</v>
      </c>
      <c r="B1734" s="525"/>
      <c r="C1734" s="526" t="s">
        <v>15093</v>
      </c>
      <c r="D1734" s="526"/>
      <c r="E1734" s="526"/>
      <c r="F1734" s="526"/>
      <c r="G1734" s="363" t="s">
        <v>14784</v>
      </c>
      <c r="H1734" s="531">
        <v>382.17</v>
      </c>
      <c r="I1734" s="528"/>
    </row>
    <row r="1735" spans="1:9" ht="48.75" customHeight="1" x14ac:dyDescent="0.25">
      <c r="A1735" s="525" t="s">
        <v>15094</v>
      </c>
      <c r="B1735" s="525"/>
      <c r="C1735" s="526" t="s">
        <v>15095</v>
      </c>
      <c r="D1735" s="526"/>
      <c r="E1735" s="526"/>
      <c r="F1735" s="526"/>
      <c r="G1735" s="363" t="s">
        <v>14784</v>
      </c>
      <c r="H1735" s="531">
        <v>476.27</v>
      </c>
      <c r="I1735" s="528"/>
    </row>
    <row r="1736" spans="1:9" ht="36.6" customHeight="1" x14ac:dyDescent="0.25">
      <c r="A1736" s="525" t="s">
        <v>15096</v>
      </c>
      <c r="B1736" s="525"/>
      <c r="C1736" s="526" t="s">
        <v>15097</v>
      </c>
      <c r="D1736" s="526"/>
      <c r="E1736" s="526"/>
      <c r="F1736" s="526"/>
      <c r="G1736" s="363" t="s">
        <v>14784</v>
      </c>
      <c r="H1736" s="531">
        <v>377.22</v>
      </c>
      <c r="I1736" s="528"/>
    </row>
    <row r="1737" spans="1:9" ht="36.6" customHeight="1" x14ac:dyDescent="0.25">
      <c r="A1737" s="525" t="s">
        <v>15098</v>
      </c>
      <c r="B1737" s="525"/>
      <c r="C1737" s="526" t="s">
        <v>15099</v>
      </c>
      <c r="D1737" s="526"/>
      <c r="E1737" s="526"/>
      <c r="F1737" s="526"/>
      <c r="G1737" s="363" t="s">
        <v>14784</v>
      </c>
      <c r="H1737" s="531">
        <v>305.58999999999997</v>
      </c>
      <c r="I1737" s="528"/>
    </row>
    <row r="1738" spans="1:9" ht="36.6" customHeight="1" x14ac:dyDescent="0.25">
      <c r="A1738" s="525" t="s">
        <v>15100</v>
      </c>
      <c r="B1738" s="525"/>
      <c r="C1738" s="526" t="s">
        <v>15101</v>
      </c>
      <c r="D1738" s="526"/>
      <c r="E1738" s="526"/>
      <c r="F1738" s="526"/>
      <c r="G1738" s="363" t="s">
        <v>14784</v>
      </c>
      <c r="H1738" s="531">
        <v>323.11</v>
      </c>
      <c r="I1738" s="528"/>
    </row>
    <row r="1739" spans="1:9" ht="48.75" customHeight="1" x14ac:dyDescent="0.25">
      <c r="A1739" s="525" t="s">
        <v>15102</v>
      </c>
      <c r="B1739" s="525"/>
      <c r="C1739" s="526" t="s">
        <v>15103</v>
      </c>
      <c r="D1739" s="526"/>
      <c r="E1739" s="526"/>
      <c r="F1739" s="526"/>
      <c r="G1739" s="363" t="s">
        <v>14784</v>
      </c>
      <c r="H1739" s="531">
        <v>469.86</v>
      </c>
      <c r="I1739" s="528"/>
    </row>
    <row r="1740" spans="1:9" ht="48.75" customHeight="1" x14ac:dyDescent="0.25">
      <c r="A1740" s="525" t="s">
        <v>15104</v>
      </c>
      <c r="B1740" s="525"/>
      <c r="C1740" s="526" t="s">
        <v>15105</v>
      </c>
      <c r="D1740" s="526"/>
      <c r="E1740" s="526"/>
      <c r="F1740" s="526"/>
      <c r="G1740" s="363" t="s">
        <v>14784</v>
      </c>
      <c r="H1740" s="531">
        <v>356.91</v>
      </c>
      <c r="I1740" s="528"/>
    </row>
    <row r="1741" spans="1:9" ht="48.75" customHeight="1" x14ac:dyDescent="0.25">
      <c r="A1741" s="525" t="s">
        <v>15106</v>
      </c>
      <c r="B1741" s="525"/>
      <c r="C1741" s="526" t="s">
        <v>15107</v>
      </c>
      <c r="D1741" s="526"/>
      <c r="E1741" s="526"/>
      <c r="F1741" s="526"/>
      <c r="G1741" s="363" t="s">
        <v>14784</v>
      </c>
      <c r="H1741" s="531">
        <v>554.87</v>
      </c>
      <c r="I1741" s="528"/>
    </row>
    <row r="1742" spans="1:9" ht="48.75" customHeight="1" x14ac:dyDescent="0.25">
      <c r="A1742" s="525" t="s">
        <v>15108</v>
      </c>
      <c r="B1742" s="525"/>
      <c r="C1742" s="526" t="s">
        <v>15109</v>
      </c>
      <c r="D1742" s="526"/>
      <c r="E1742" s="526"/>
      <c r="F1742" s="526"/>
      <c r="G1742" s="363" t="s">
        <v>14784</v>
      </c>
      <c r="H1742" s="531">
        <v>406.11</v>
      </c>
      <c r="I1742" s="528"/>
    </row>
    <row r="1743" spans="1:9" ht="48.75" customHeight="1" x14ac:dyDescent="0.25">
      <c r="A1743" s="525" t="s">
        <v>15110</v>
      </c>
      <c r="B1743" s="525"/>
      <c r="C1743" s="526" t="s">
        <v>15111</v>
      </c>
      <c r="D1743" s="526"/>
      <c r="E1743" s="526"/>
      <c r="F1743" s="526"/>
      <c r="G1743" s="363" t="s">
        <v>14784</v>
      </c>
      <c r="H1743" s="531">
        <v>318.44</v>
      </c>
      <c r="I1743" s="528"/>
    </row>
    <row r="1744" spans="1:9" ht="36.6" customHeight="1" x14ac:dyDescent="0.25">
      <c r="A1744" s="525" t="s">
        <v>15112</v>
      </c>
      <c r="B1744" s="525"/>
      <c r="C1744" s="526" t="s">
        <v>15113</v>
      </c>
      <c r="D1744" s="526"/>
      <c r="E1744" s="526"/>
      <c r="F1744" s="526"/>
      <c r="G1744" s="363" t="s">
        <v>14784</v>
      </c>
      <c r="H1744" s="531">
        <v>383.9</v>
      </c>
      <c r="I1744" s="528"/>
    </row>
    <row r="1745" spans="1:9" ht="36.6" customHeight="1" x14ac:dyDescent="0.25">
      <c r="A1745" s="525" t="s">
        <v>15114</v>
      </c>
      <c r="B1745" s="525"/>
      <c r="C1745" s="526" t="s">
        <v>15115</v>
      </c>
      <c r="D1745" s="526"/>
      <c r="E1745" s="526"/>
      <c r="F1745" s="526"/>
      <c r="G1745" s="363" t="s">
        <v>14784</v>
      </c>
      <c r="H1745" s="531">
        <v>280.33</v>
      </c>
      <c r="I1745" s="528"/>
    </row>
    <row r="1746" spans="1:9" ht="36.6" customHeight="1" x14ac:dyDescent="0.25">
      <c r="A1746" s="525" t="s">
        <v>15116</v>
      </c>
      <c r="B1746" s="525"/>
      <c r="C1746" s="526" t="s">
        <v>15117</v>
      </c>
      <c r="D1746" s="526"/>
      <c r="E1746" s="526"/>
      <c r="F1746" s="526"/>
      <c r="G1746" s="363" t="s">
        <v>14784</v>
      </c>
      <c r="H1746" s="531">
        <v>401.71</v>
      </c>
      <c r="I1746" s="528"/>
    </row>
    <row r="1747" spans="1:9" ht="36.6" customHeight="1" x14ac:dyDescent="0.25">
      <c r="A1747" s="525" t="s">
        <v>15118</v>
      </c>
      <c r="B1747" s="525"/>
      <c r="C1747" s="526" t="s">
        <v>15119</v>
      </c>
      <c r="D1747" s="526"/>
      <c r="E1747" s="526"/>
      <c r="F1747" s="526"/>
      <c r="G1747" s="363" t="s">
        <v>14784</v>
      </c>
      <c r="H1747" s="531">
        <v>363.13</v>
      </c>
      <c r="I1747" s="528"/>
    </row>
    <row r="1748" spans="1:9" ht="36.6" customHeight="1" x14ac:dyDescent="0.25">
      <c r="A1748" s="525" t="s">
        <v>15120</v>
      </c>
      <c r="B1748" s="525"/>
      <c r="C1748" s="526" t="s">
        <v>15121</v>
      </c>
      <c r="D1748" s="526"/>
      <c r="E1748" s="526"/>
      <c r="F1748" s="526"/>
      <c r="G1748" s="363" t="s">
        <v>14784</v>
      </c>
      <c r="H1748" s="531">
        <v>280.14999999999998</v>
      </c>
      <c r="I1748" s="528"/>
    </row>
    <row r="1749" spans="1:9" ht="48.75" customHeight="1" x14ac:dyDescent="0.25">
      <c r="A1749" s="525" t="s">
        <v>4444</v>
      </c>
      <c r="B1749" s="525"/>
      <c r="C1749" s="526" t="s">
        <v>4445</v>
      </c>
      <c r="D1749" s="526"/>
      <c r="E1749" s="526"/>
      <c r="F1749" s="526"/>
      <c r="G1749" s="363" t="s">
        <v>14784</v>
      </c>
      <c r="H1749" s="527">
        <v>57.41</v>
      </c>
      <c r="I1749" s="528"/>
    </row>
    <row r="1750" spans="1:9" ht="48.75" customHeight="1" x14ac:dyDescent="0.25">
      <c r="A1750" s="525" t="s">
        <v>4446</v>
      </c>
      <c r="B1750" s="525"/>
      <c r="C1750" s="526" t="s">
        <v>4447</v>
      </c>
      <c r="D1750" s="526"/>
      <c r="E1750" s="526"/>
      <c r="F1750" s="526"/>
      <c r="G1750" s="363" t="s">
        <v>14784</v>
      </c>
      <c r="H1750" s="527">
        <v>54.4</v>
      </c>
      <c r="I1750" s="528"/>
    </row>
    <row r="1751" spans="1:9" ht="48.75" customHeight="1" x14ac:dyDescent="0.25">
      <c r="A1751" s="525" t="s">
        <v>4448</v>
      </c>
      <c r="B1751" s="525"/>
      <c r="C1751" s="526" t="s">
        <v>4449</v>
      </c>
      <c r="D1751" s="526"/>
      <c r="E1751" s="526"/>
      <c r="F1751" s="526"/>
      <c r="G1751" s="363" t="s">
        <v>14784</v>
      </c>
      <c r="H1751" s="527">
        <v>42.71</v>
      </c>
      <c r="I1751" s="528"/>
    </row>
    <row r="1752" spans="1:9" ht="36.6" customHeight="1" x14ac:dyDescent="0.25">
      <c r="A1752" s="525" t="s">
        <v>4450</v>
      </c>
      <c r="B1752" s="525"/>
      <c r="C1752" s="526" t="s">
        <v>4451</v>
      </c>
      <c r="D1752" s="526"/>
      <c r="E1752" s="526"/>
      <c r="F1752" s="526"/>
      <c r="G1752" s="363" t="s">
        <v>14784</v>
      </c>
      <c r="H1752" s="538">
        <v>1930.71</v>
      </c>
      <c r="I1752" s="528"/>
    </row>
    <row r="1753" spans="1:9" ht="36.6" customHeight="1" x14ac:dyDescent="0.25">
      <c r="A1753" s="525" t="s">
        <v>4452</v>
      </c>
      <c r="B1753" s="525"/>
      <c r="C1753" s="526" t="s">
        <v>4453</v>
      </c>
      <c r="D1753" s="526"/>
      <c r="E1753" s="526"/>
      <c r="F1753" s="526"/>
      <c r="G1753" s="363" t="s">
        <v>14784</v>
      </c>
      <c r="H1753" s="538">
        <v>2915.7</v>
      </c>
      <c r="I1753" s="528"/>
    </row>
    <row r="1754" spans="1:9" ht="36.6" customHeight="1" x14ac:dyDescent="0.25">
      <c r="A1754" s="525" t="s">
        <v>4454</v>
      </c>
      <c r="B1754" s="525"/>
      <c r="C1754" s="526" t="s">
        <v>4455</v>
      </c>
      <c r="D1754" s="526"/>
      <c r="E1754" s="526"/>
      <c r="F1754" s="526"/>
      <c r="G1754" s="363" t="s">
        <v>14784</v>
      </c>
      <c r="H1754" s="538">
        <v>3804.65</v>
      </c>
      <c r="I1754" s="528"/>
    </row>
    <row r="1755" spans="1:9" ht="48.75" customHeight="1" x14ac:dyDescent="0.25">
      <c r="A1755" s="525" t="s">
        <v>4456</v>
      </c>
      <c r="B1755" s="525"/>
      <c r="C1755" s="526" t="s">
        <v>4457</v>
      </c>
      <c r="D1755" s="526"/>
      <c r="E1755" s="526"/>
      <c r="F1755" s="526"/>
      <c r="G1755" s="363" t="s">
        <v>14784</v>
      </c>
      <c r="H1755" s="538">
        <v>4831.57</v>
      </c>
      <c r="I1755" s="528"/>
    </row>
    <row r="1756" spans="1:9" ht="48.75" customHeight="1" x14ac:dyDescent="0.25">
      <c r="A1756" s="525" t="s">
        <v>4458</v>
      </c>
      <c r="B1756" s="525"/>
      <c r="C1756" s="526" t="s">
        <v>4459</v>
      </c>
      <c r="D1756" s="526"/>
      <c r="E1756" s="526"/>
      <c r="F1756" s="526"/>
      <c r="G1756" s="363" t="s">
        <v>14784</v>
      </c>
      <c r="H1756" s="538">
        <v>5355.98</v>
      </c>
      <c r="I1756" s="528"/>
    </row>
    <row r="1757" spans="1:9" ht="48.75" customHeight="1" x14ac:dyDescent="0.25">
      <c r="A1757" s="525" t="s">
        <v>4460</v>
      </c>
      <c r="B1757" s="525"/>
      <c r="C1757" s="526" t="s">
        <v>4461</v>
      </c>
      <c r="D1757" s="526"/>
      <c r="E1757" s="526"/>
      <c r="F1757" s="526"/>
      <c r="G1757" s="363" t="s">
        <v>14784</v>
      </c>
      <c r="H1757" s="527">
        <v>82.62</v>
      </c>
      <c r="I1757" s="528"/>
    </row>
    <row r="1758" spans="1:9" ht="48.75" customHeight="1" x14ac:dyDescent="0.25">
      <c r="A1758" s="525" t="s">
        <v>4462</v>
      </c>
      <c r="B1758" s="525"/>
      <c r="C1758" s="526" t="s">
        <v>4463</v>
      </c>
      <c r="D1758" s="526"/>
      <c r="E1758" s="526"/>
      <c r="F1758" s="526"/>
      <c r="G1758" s="363" t="s">
        <v>14784</v>
      </c>
      <c r="H1758" s="527">
        <v>83.28</v>
      </c>
      <c r="I1758" s="528"/>
    </row>
    <row r="1759" spans="1:9" ht="48.75" customHeight="1" x14ac:dyDescent="0.25">
      <c r="A1759" s="525" t="s">
        <v>4464</v>
      </c>
      <c r="B1759" s="525"/>
      <c r="C1759" s="526" t="s">
        <v>4465</v>
      </c>
      <c r="D1759" s="526"/>
      <c r="E1759" s="526"/>
      <c r="F1759" s="526"/>
      <c r="G1759" s="363" t="s">
        <v>14784</v>
      </c>
      <c r="H1759" s="527">
        <v>80.27</v>
      </c>
      <c r="I1759" s="528"/>
    </row>
    <row r="1760" spans="1:9" ht="36.6" customHeight="1" x14ac:dyDescent="0.25">
      <c r="A1760" s="525" t="s">
        <v>4466</v>
      </c>
      <c r="B1760" s="525"/>
      <c r="C1760" s="526" t="s">
        <v>4467</v>
      </c>
      <c r="D1760" s="526"/>
      <c r="E1760" s="526"/>
      <c r="F1760" s="526"/>
      <c r="G1760" s="363" t="s">
        <v>14784</v>
      </c>
      <c r="H1760" s="527">
        <v>59.11</v>
      </c>
      <c r="I1760" s="528"/>
    </row>
    <row r="1761" spans="1:9" ht="36.6" customHeight="1" x14ac:dyDescent="0.25">
      <c r="A1761" s="525" t="s">
        <v>434</v>
      </c>
      <c r="B1761" s="525"/>
      <c r="C1761" s="526" t="s">
        <v>4468</v>
      </c>
      <c r="D1761" s="526"/>
      <c r="E1761" s="526"/>
      <c r="F1761" s="526"/>
      <c r="G1761" s="363" t="s">
        <v>14784</v>
      </c>
      <c r="H1761" s="531">
        <v>483.05</v>
      </c>
      <c r="I1761" s="528"/>
    </row>
    <row r="1762" spans="1:9" ht="12.2" customHeight="1" x14ac:dyDescent="0.25">
      <c r="A1762" s="550">
        <v>8933</v>
      </c>
      <c r="B1762" s="534"/>
      <c r="C1762" s="535" t="s">
        <v>4470</v>
      </c>
      <c r="D1762" s="535"/>
      <c r="E1762" s="535"/>
      <c r="F1762" s="535"/>
      <c r="G1762" s="362"/>
      <c r="H1762" s="536"/>
      <c r="I1762" s="536"/>
    </row>
    <row r="1763" spans="1:9" ht="36.6" customHeight="1" x14ac:dyDescent="0.25">
      <c r="A1763" s="525" t="s">
        <v>4471</v>
      </c>
      <c r="B1763" s="525"/>
      <c r="C1763" s="526" t="s">
        <v>4472</v>
      </c>
      <c r="D1763" s="526"/>
      <c r="E1763" s="526"/>
      <c r="F1763" s="526"/>
      <c r="G1763" s="363" t="s">
        <v>14784</v>
      </c>
      <c r="H1763" s="527">
        <v>32.770000000000003</v>
      </c>
      <c r="I1763" s="528"/>
    </row>
    <row r="1764" spans="1:9" ht="36.6" customHeight="1" x14ac:dyDescent="0.25">
      <c r="A1764" s="525" t="s">
        <v>4473</v>
      </c>
      <c r="B1764" s="525"/>
      <c r="C1764" s="526" t="s">
        <v>4474</v>
      </c>
      <c r="D1764" s="526"/>
      <c r="E1764" s="526"/>
      <c r="F1764" s="526"/>
      <c r="G1764" s="363" t="s">
        <v>14784</v>
      </c>
      <c r="H1764" s="527">
        <v>35.58</v>
      </c>
      <c r="I1764" s="528"/>
    </row>
    <row r="1765" spans="1:9" ht="36.6" customHeight="1" x14ac:dyDescent="0.25">
      <c r="A1765" s="525" t="s">
        <v>4475</v>
      </c>
      <c r="B1765" s="525"/>
      <c r="C1765" s="526" t="s">
        <v>4476</v>
      </c>
      <c r="D1765" s="526"/>
      <c r="E1765" s="526"/>
      <c r="F1765" s="526"/>
      <c r="G1765" s="363" t="s">
        <v>14784</v>
      </c>
      <c r="H1765" s="527">
        <v>39.909999999999997</v>
      </c>
      <c r="I1765" s="528"/>
    </row>
    <row r="1766" spans="1:9" ht="36.6" customHeight="1" x14ac:dyDescent="0.25">
      <c r="A1766" s="525" t="s">
        <v>4477</v>
      </c>
      <c r="B1766" s="525"/>
      <c r="C1766" s="526" t="s">
        <v>4478</v>
      </c>
      <c r="D1766" s="526"/>
      <c r="E1766" s="526"/>
      <c r="F1766" s="526"/>
      <c r="G1766" s="363" t="s">
        <v>14784</v>
      </c>
      <c r="H1766" s="527">
        <v>38.659999999999997</v>
      </c>
      <c r="I1766" s="528"/>
    </row>
    <row r="1767" spans="1:9" ht="36.6" customHeight="1" x14ac:dyDescent="0.25">
      <c r="A1767" s="525" t="s">
        <v>4479</v>
      </c>
      <c r="B1767" s="525"/>
      <c r="C1767" s="526" t="s">
        <v>4480</v>
      </c>
      <c r="D1767" s="526"/>
      <c r="E1767" s="526"/>
      <c r="F1767" s="526"/>
      <c r="G1767" s="363" t="s">
        <v>14784</v>
      </c>
      <c r="H1767" s="527">
        <v>31.52</v>
      </c>
      <c r="I1767" s="528"/>
    </row>
    <row r="1768" spans="1:9" ht="36.6" customHeight="1" x14ac:dyDescent="0.25">
      <c r="A1768" s="525" t="s">
        <v>4481</v>
      </c>
      <c r="B1768" s="525"/>
      <c r="C1768" s="526" t="s">
        <v>4482</v>
      </c>
      <c r="D1768" s="526"/>
      <c r="E1768" s="526"/>
      <c r="F1768" s="526"/>
      <c r="G1768" s="363" t="s">
        <v>14784</v>
      </c>
      <c r="H1768" s="527">
        <v>29.83</v>
      </c>
      <c r="I1768" s="528"/>
    </row>
    <row r="1769" spans="1:9" ht="36.6" customHeight="1" x14ac:dyDescent="0.25">
      <c r="A1769" s="525" t="s">
        <v>4483</v>
      </c>
      <c r="B1769" s="525"/>
      <c r="C1769" s="526" t="s">
        <v>4484</v>
      </c>
      <c r="D1769" s="526"/>
      <c r="E1769" s="526"/>
      <c r="F1769" s="526"/>
      <c r="G1769" s="363" t="s">
        <v>14784</v>
      </c>
      <c r="H1769" s="527">
        <v>45.12</v>
      </c>
      <c r="I1769" s="528"/>
    </row>
    <row r="1770" spans="1:9" ht="36.6" customHeight="1" x14ac:dyDescent="0.25">
      <c r="A1770" s="525" t="s">
        <v>4485</v>
      </c>
      <c r="B1770" s="525"/>
      <c r="C1770" s="526" t="s">
        <v>4486</v>
      </c>
      <c r="D1770" s="526"/>
      <c r="E1770" s="526"/>
      <c r="F1770" s="526"/>
      <c r="G1770" s="363" t="s">
        <v>14784</v>
      </c>
      <c r="H1770" s="527">
        <v>29.28</v>
      </c>
      <c r="I1770" s="528"/>
    </row>
    <row r="1771" spans="1:9" ht="12.2" customHeight="1" x14ac:dyDescent="0.25">
      <c r="A1771" s="550">
        <v>8934</v>
      </c>
      <c r="B1771" s="534"/>
      <c r="C1771" s="535" t="s">
        <v>4488</v>
      </c>
      <c r="D1771" s="535"/>
      <c r="E1771" s="535"/>
      <c r="F1771" s="535"/>
      <c r="G1771" s="362"/>
      <c r="H1771" s="536"/>
      <c r="I1771" s="536"/>
    </row>
    <row r="1772" spans="1:9" ht="36.6" customHeight="1" x14ac:dyDescent="0.25">
      <c r="A1772" s="525" t="s">
        <v>4489</v>
      </c>
      <c r="B1772" s="525"/>
      <c r="C1772" s="526" t="s">
        <v>4490</v>
      </c>
      <c r="D1772" s="526"/>
      <c r="E1772" s="526"/>
      <c r="F1772" s="526"/>
      <c r="G1772" s="363" t="s">
        <v>14784</v>
      </c>
      <c r="H1772" s="527">
        <v>11.66</v>
      </c>
      <c r="I1772" s="528"/>
    </row>
    <row r="1773" spans="1:9" ht="36.6" customHeight="1" x14ac:dyDescent="0.25">
      <c r="A1773" s="525" t="s">
        <v>4491</v>
      </c>
      <c r="B1773" s="525"/>
      <c r="C1773" s="526" t="s">
        <v>4492</v>
      </c>
      <c r="D1773" s="526"/>
      <c r="E1773" s="526"/>
      <c r="F1773" s="526"/>
      <c r="G1773" s="363" t="s">
        <v>14784</v>
      </c>
      <c r="H1773" s="527">
        <v>12.23</v>
      </c>
      <c r="I1773" s="528"/>
    </row>
    <row r="1774" spans="1:9" ht="36.6" customHeight="1" x14ac:dyDescent="0.25">
      <c r="A1774" s="525" t="s">
        <v>4493</v>
      </c>
      <c r="B1774" s="525"/>
      <c r="C1774" s="526" t="s">
        <v>4494</v>
      </c>
      <c r="D1774" s="526"/>
      <c r="E1774" s="526"/>
      <c r="F1774" s="526"/>
      <c r="G1774" s="363" t="s">
        <v>14784</v>
      </c>
      <c r="H1774" s="527">
        <v>14.04</v>
      </c>
      <c r="I1774" s="528"/>
    </row>
    <row r="1775" spans="1:9" ht="36.6" customHeight="1" x14ac:dyDescent="0.25">
      <c r="A1775" s="525" t="s">
        <v>4495</v>
      </c>
      <c r="B1775" s="525"/>
      <c r="C1775" s="526" t="s">
        <v>4496</v>
      </c>
      <c r="D1775" s="526"/>
      <c r="E1775" s="526"/>
      <c r="F1775" s="526"/>
      <c r="G1775" s="363" t="s">
        <v>14784</v>
      </c>
      <c r="H1775" s="527">
        <v>14.28</v>
      </c>
      <c r="I1775" s="528"/>
    </row>
    <row r="1776" spans="1:9" ht="36.6" customHeight="1" x14ac:dyDescent="0.25">
      <c r="A1776" s="525" t="s">
        <v>4497</v>
      </c>
      <c r="B1776" s="525"/>
      <c r="C1776" s="526" t="s">
        <v>4498</v>
      </c>
      <c r="D1776" s="526"/>
      <c r="E1776" s="526"/>
      <c r="F1776" s="526"/>
      <c r="G1776" s="363" t="s">
        <v>14784</v>
      </c>
      <c r="H1776" s="527">
        <v>12.02</v>
      </c>
      <c r="I1776" s="528"/>
    </row>
    <row r="1777" spans="1:9" ht="36.6" customHeight="1" x14ac:dyDescent="0.25">
      <c r="A1777" s="525" t="s">
        <v>4499</v>
      </c>
      <c r="B1777" s="525"/>
      <c r="C1777" s="526" t="s">
        <v>4500</v>
      </c>
      <c r="D1777" s="526"/>
      <c r="E1777" s="526"/>
      <c r="F1777" s="526"/>
      <c r="G1777" s="363" t="s">
        <v>14784</v>
      </c>
      <c r="H1777" s="527">
        <v>14.7</v>
      </c>
      <c r="I1777" s="528"/>
    </row>
    <row r="1778" spans="1:9" ht="36.6" customHeight="1" x14ac:dyDescent="0.25">
      <c r="A1778" s="525" t="s">
        <v>4501</v>
      </c>
      <c r="B1778" s="525"/>
      <c r="C1778" s="526" t="s">
        <v>4502</v>
      </c>
      <c r="D1778" s="526"/>
      <c r="E1778" s="526"/>
      <c r="F1778" s="526"/>
      <c r="G1778" s="363" t="s">
        <v>14784</v>
      </c>
      <c r="H1778" s="527">
        <v>28.1</v>
      </c>
      <c r="I1778" s="528"/>
    </row>
    <row r="1779" spans="1:9" ht="36.6" customHeight="1" x14ac:dyDescent="0.25">
      <c r="A1779" s="525" t="s">
        <v>4503</v>
      </c>
      <c r="B1779" s="525"/>
      <c r="C1779" s="526" t="s">
        <v>4504</v>
      </c>
      <c r="D1779" s="526"/>
      <c r="E1779" s="526"/>
      <c r="F1779" s="526"/>
      <c r="G1779" s="363" t="s">
        <v>14784</v>
      </c>
      <c r="H1779" s="527">
        <v>11.69</v>
      </c>
      <c r="I1779" s="528"/>
    </row>
    <row r="1780" spans="1:9" ht="12.2" customHeight="1" x14ac:dyDescent="0.25">
      <c r="A1780" s="525" t="s">
        <v>4505</v>
      </c>
      <c r="B1780" s="525"/>
      <c r="C1780" s="526" t="s">
        <v>4506</v>
      </c>
      <c r="D1780" s="526"/>
      <c r="E1780" s="526"/>
      <c r="F1780" s="526"/>
      <c r="G1780" s="363" t="s">
        <v>14784</v>
      </c>
      <c r="H1780" s="527">
        <v>24.61</v>
      </c>
      <c r="I1780" s="528"/>
    </row>
    <row r="1781" spans="1:9" ht="36.6" customHeight="1" x14ac:dyDescent="0.25">
      <c r="A1781" s="525" t="s">
        <v>4507</v>
      </c>
      <c r="B1781" s="525"/>
      <c r="C1781" s="526" t="s">
        <v>4508</v>
      </c>
      <c r="D1781" s="526"/>
      <c r="E1781" s="526"/>
      <c r="F1781" s="526"/>
      <c r="G1781" s="363" t="s">
        <v>14784</v>
      </c>
      <c r="H1781" s="527">
        <v>16.329999999999998</v>
      </c>
      <c r="I1781" s="528"/>
    </row>
    <row r="1782" spans="1:9" ht="36.6" customHeight="1" x14ac:dyDescent="0.25">
      <c r="A1782" s="525" t="s">
        <v>4509</v>
      </c>
      <c r="B1782" s="525"/>
      <c r="C1782" s="526" t="s">
        <v>4510</v>
      </c>
      <c r="D1782" s="526"/>
      <c r="E1782" s="526"/>
      <c r="F1782" s="526"/>
      <c r="G1782" s="363" t="s">
        <v>14784</v>
      </c>
      <c r="H1782" s="527">
        <v>16.579999999999998</v>
      </c>
      <c r="I1782" s="528"/>
    </row>
    <row r="1783" spans="1:9" ht="36.6" customHeight="1" x14ac:dyDescent="0.25">
      <c r="A1783" s="525" t="s">
        <v>4511</v>
      </c>
      <c r="B1783" s="525"/>
      <c r="C1783" s="526" t="s">
        <v>4512</v>
      </c>
      <c r="D1783" s="526"/>
      <c r="E1783" s="526"/>
      <c r="F1783" s="526"/>
      <c r="G1783" s="363" t="s">
        <v>14784</v>
      </c>
      <c r="H1783" s="527">
        <v>16.96</v>
      </c>
      <c r="I1783" s="528"/>
    </row>
    <row r="1784" spans="1:9" ht="36.6" customHeight="1" x14ac:dyDescent="0.25">
      <c r="A1784" s="525" t="s">
        <v>4513</v>
      </c>
      <c r="B1784" s="525"/>
      <c r="C1784" s="526" t="s">
        <v>4514</v>
      </c>
      <c r="D1784" s="526"/>
      <c r="E1784" s="526"/>
      <c r="F1784" s="526"/>
      <c r="G1784" s="363" t="s">
        <v>14784</v>
      </c>
      <c r="H1784" s="527">
        <v>16.739999999999998</v>
      </c>
      <c r="I1784" s="528"/>
    </row>
    <row r="1785" spans="1:9" ht="36.6" customHeight="1" x14ac:dyDescent="0.25">
      <c r="A1785" s="525" t="s">
        <v>4515</v>
      </c>
      <c r="B1785" s="525"/>
      <c r="C1785" s="526" t="s">
        <v>4516</v>
      </c>
      <c r="D1785" s="526"/>
      <c r="E1785" s="526"/>
      <c r="F1785" s="526"/>
      <c r="G1785" s="363" t="s">
        <v>14784</v>
      </c>
      <c r="H1785" s="527">
        <v>24.05</v>
      </c>
      <c r="I1785" s="528"/>
    </row>
    <row r="1786" spans="1:9" ht="36.6" customHeight="1" x14ac:dyDescent="0.25">
      <c r="A1786" s="525" t="s">
        <v>4517</v>
      </c>
      <c r="B1786" s="525"/>
      <c r="C1786" s="526" t="s">
        <v>4518</v>
      </c>
      <c r="D1786" s="526"/>
      <c r="E1786" s="526"/>
      <c r="F1786" s="526"/>
      <c r="G1786" s="363" t="s">
        <v>14784</v>
      </c>
      <c r="H1786" s="527">
        <v>80.680000000000007</v>
      </c>
      <c r="I1786" s="528"/>
    </row>
    <row r="1787" spans="1:9" ht="36.6" customHeight="1" x14ac:dyDescent="0.25">
      <c r="A1787" s="525" t="s">
        <v>4519</v>
      </c>
      <c r="B1787" s="525"/>
      <c r="C1787" s="526" t="s">
        <v>4520</v>
      </c>
      <c r="D1787" s="526"/>
      <c r="E1787" s="526"/>
      <c r="F1787" s="526"/>
      <c r="G1787" s="363" t="s">
        <v>14784</v>
      </c>
      <c r="H1787" s="527">
        <v>19.36</v>
      </c>
      <c r="I1787" s="528"/>
    </row>
    <row r="1788" spans="1:9" ht="24.4" customHeight="1" x14ac:dyDescent="0.25">
      <c r="A1788" s="525" t="s">
        <v>4521</v>
      </c>
      <c r="B1788" s="525"/>
      <c r="C1788" s="526" t="s">
        <v>4522</v>
      </c>
      <c r="D1788" s="526"/>
      <c r="E1788" s="526"/>
      <c r="F1788" s="526"/>
      <c r="G1788" s="363" t="s">
        <v>14784</v>
      </c>
      <c r="H1788" s="532">
        <v>9.4700000000000006</v>
      </c>
      <c r="I1788" s="528"/>
    </row>
    <row r="1789" spans="1:9" ht="12.2" customHeight="1" x14ac:dyDescent="0.25">
      <c r="A1789" s="550">
        <v>8936</v>
      </c>
      <c r="B1789" s="534"/>
      <c r="C1789" s="535" t="s">
        <v>4523</v>
      </c>
      <c r="D1789" s="535"/>
      <c r="E1789" s="535"/>
      <c r="F1789" s="535"/>
      <c r="G1789" s="362"/>
      <c r="H1789" s="536"/>
      <c r="I1789" s="536"/>
    </row>
    <row r="1790" spans="1:9" ht="24.4" customHeight="1" x14ac:dyDescent="0.25">
      <c r="A1790" s="525" t="s">
        <v>4524</v>
      </c>
      <c r="B1790" s="525"/>
      <c r="C1790" s="526" t="s">
        <v>4525</v>
      </c>
      <c r="D1790" s="526"/>
      <c r="E1790" s="526"/>
      <c r="F1790" s="526"/>
      <c r="G1790" s="363" t="s">
        <v>14794</v>
      </c>
      <c r="H1790" s="527">
        <v>56.06</v>
      </c>
      <c r="I1790" s="528"/>
    </row>
    <row r="1791" spans="1:9" ht="24.4" customHeight="1" x14ac:dyDescent="0.25">
      <c r="A1791" s="525" t="s">
        <v>4526</v>
      </c>
      <c r="B1791" s="525"/>
      <c r="C1791" s="526" t="s">
        <v>4527</v>
      </c>
      <c r="D1791" s="526"/>
      <c r="E1791" s="526"/>
      <c r="F1791" s="526"/>
      <c r="G1791" s="363" t="s">
        <v>14794</v>
      </c>
      <c r="H1791" s="527">
        <v>82.76</v>
      </c>
      <c r="I1791" s="528"/>
    </row>
    <row r="1792" spans="1:9" ht="24.4" customHeight="1" x14ac:dyDescent="0.25">
      <c r="A1792" s="525" t="s">
        <v>4528</v>
      </c>
      <c r="B1792" s="525"/>
      <c r="C1792" s="526" t="s">
        <v>4529</v>
      </c>
      <c r="D1792" s="526"/>
      <c r="E1792" s="526"/>
      <c r="F1792" s="526"/>
      <c r="G1792" s="363" t="s">
        <v>14794</v>
      </c>
      <c r="H1792" s="531">
        <v>108.69</v>
      </c>
      <c r="I1792" s="528"/>
    </row>
    <row r="1793" spans="1:9" ht="24.4" customHeight="1" x14ac:dyDescent="0.25">
      <c r="A1793" s="525" t="s">
        <v>4530</v>
      </c>
      <c r="B1793" s="525"/>
      <c r="C1793" s="526" t="s">
        <v>4531</v>
      </c>
      <c r="D1793" s="526"/>
      <c r="E1793" s="526"/>
      <c r="F1793" s="526"/>
      <c r="G1793" s="363" t="s">
        <v>14794</v>
      </c>
      <c r="H1793" s="527">
        <v>23.93</v>
      </c>
      <c r="I1793" s="528"/>
    </row>
    <row r="1794" spans="1:9" ht="24.4" customHeight="1" x14ac:dyDescent="0.25">
      <c r="A1794" s="525" t="s">
        <v>4532</v>
      </c>
      <c r="B1794" s="525"/>
      <c r="C1794" s="526" t="s">
        <v>4533</v>
      </c>
      <c r="D1794" s="526"/>
      <c r="E1794" s="526"/>
      <c r="F1794" s="526"/>
      <c r="G1794" s="363" t="s">
        <v>14794</v>
      </c>
      <c r="H1794" s="527">
        <v>24.63</v>
      </c>
      <c r="I1794" s="528"/>
    </row>
    <row r="1795" spans="1:9" ht="24.4" customHeight="1" x14ac:dyDescent="0.25">
      <c r="A1795" s="525" t="s">
        <v>4534</v>
      </c>
      <c r="B1795" s="525"/>
      <c r="C1795" s="526" t="s">
        <v>4535</v>
      </c>
      <c r="D1795" s="526"/>
      <c r="E1795" s="526"/>
      <c r="F1795" s="526"/>
      <c r="G1795" s="363" t="s">
        <v>14794</v>
      </c>
      <c r="H1795" s="527">
        <v>25.93</v>
      </c>
      <c r="I1795" s="528"/>
    </row>
    <row r="1796" spans="1:9" ht="24.4" customHeight="1" x14ac:dyDescent="0.25">
      <c r="A1796" s="525" t="s">
        <v>4536</v>
      </c>
      <c r="B1796" s="525"/>
      <c r="C1796" s="526" t="s">
        <v>4537</v>
      </c>
      <c r="D1796" s="526"/>
      <c r="E1796" s="526"/>
      <c r="F1796" s="526"/>
      <c r="G1796" s="363" t="s">
        <v>14794</v>
      </c>
      <c r="H1796" s="527">
        <v>40.76</v>
      </c>
      <c r="I1796" s="528"/>
    </row>
    <row r="1797" spans="1:9" ht="12.2" customHeight="1" x14ac:dyDescent="0.25">
      <c r="A1797" s="550">
        <v>8937</v>
      </c>
      <c r="B1797" s="534"/>
      <c r="C1797" s="535" t="s">
        <v>4538</v>
      </c>
      <c r="D1797" s="535"/>
      <c r="E1797" s="535"/>
      <c r="F1797" s="535"/>
      <c r="G1797" s="362"/>
      <c r="H1797" s="536"/>
      <c r="I1797" s="536"/>
    </row>
    <row r="1798" spans="1:9" ht="24.4" customHeight="1" x14ac:dyDescent="0.25">
      <c r="A1798" s="525" t="s">
        <v>4539</v>
      </c>
      <c r="B1798" s="525"/>
      <c r="C1798" s="526" t="s">
        <v>4540</v>
      </c>
      <c r="D1798" s="526"/>
      <c r="E1798" s="526"/>
      <c r="F1798" s="526"/>
      <c r="G1798" s="363" t="s">
        <v>14839</v>
      </c>
      <c r="H1798" s="531">
        <v>627.95000000000005</v>
      </c>
      <c r="I1798" s="528"/>
    </row>
    <row r="1799" spans="1:9" ht="12.2" customHeight="1" x14ac:dyDescent="0.25">
      <c r="A1799" s="550">
        <v>8938</v>
      </c>
      <c r="B1799" s="534"/>
      <c r="C1799" s="535" t="s">
        <v>4541</v>
      </c>
      <c r="D1799" s="535"/>
      <c r="E1799" s="535"/>
      <c r="F1799" s="535"/>
      <c r="G1799" s="362"/>
      <c r="H1799" s="536"/>
      <c r="I1799" s="536"/>
    </row>
    <row r="1800" spans="1:9" ht="36.6" customHeight="1" x14ac:dyDescent="0.25">
      <c r="A1800" s="525" t="s">
        <v>4542</v>
      </c>
      <c r="B1800" s="525"/>
      <c r="C1800" s="526" t="s">
        <v>4543</v>
      </c>
      <c r="D1800" s="526"/>
      <c r="E1800" s="526"/>
      <c r="F1800" s="526"/>
      <c r="G1800" s="363" t="s">
        <v>14784</v>
      </c>
      <c r="H1800" s="527">
        <v>42.96</v>
      </c>
      <c r="I1800" s="528"/>
    </row>
    <row r="1801" spans="1:9" ht="48.75" customHeight="1" x14ac:dyDescent="0.25">
      <c r="A1801" s="525" t="s">
        <v>4544</v>
      </c>
      <c r="B1801" s="525"/>
      <c r="C1801" s="526" t="s">
        <v>4545</v>
      </c>
      <c r="D1801" s="526"/>
      <c r="E1801" s="526"/>
      <c r="F1801" s="526"/>
      <c r="G1801" s="363" t="s">
        <v>14784</v>
      </c>
      <c r="H1801" s="538">
        <v>2859.39</v>
      </c>
      <c r="I1801" s="528"/>
    </row>
    <row r="1802" spans="1:9" ht="48.75" customHeight="1" x14ac:dyDescent="0.25">
      <c r="A1802" s="525" t="s">
        <v>4546</v>
      </c>
      <c r="B1802" s="525"/>
      <c r="C1802" s="526" t="s">
        <v>4547</v>
      </c>
      <c r="D1802" s="526"/>
      <c r="E1802" s="526"/>
      <c r="F1802" s="526"/>
      <c r="G1802" s="363" t="s">
        <v>14784</v>
      </c>
      <c r="H1802" s="538">
        <v>2957.52</v>
      </c>
      <c r="I1802" s="528"/>
    </row>
    <row r="1803" spans="1:9" ht="48.75" customHeight="1" x14ac:dyDescent="0.25">
      <c r="A1803" s="525" t="s">
        <v>4548</v>
      </c>
      <c r="B1803" s="525"/>
      <c r="C1803" s="526" t="s">
        <v>4549</v>
      </c>
      <c r="D1803" s="526"/>
      <c r="E1803" s="526"/>
      <c r="F1803" s="526"/>
      <c r="G1803" s="363" t="s">
        <v>14784</v>
      </c>
      <c r="H1803" s="538">
        <v>3318.04</v>
      </c>
      <c r="I1803" s="528"/>
    </row>
    <row r="1804" spans="1:9" ht="48.75" customHeight="1" x14ac:dyDescent="0.25">
      <c r="A1804" s="525" t="s">
        <v>4550</v>
      </c>
      <c r="B1804" s="525"/>
      <c r="C1804" s="526" t="s">
        <v>4551</v>
      </c>
      <c r="D1804" s="526"/>
      <c r="E1804" s="526"/>
      <c r="F1804" s="526"/>
      <c r="G1804" s="363" t="s">
        <v>14784</v>
      </c>
      <c r="H1804" s="538">
        <v>3391.88</v>
      </c>
      <c r="I1804" s="528"/>
    </row>
    <row r="1805" spans="1:9" ht="48.75" customHeight="1" x14ac:dyDescent="0.25">
      <c r="A1805" s="525" t="s">
        <v>4552</v>
      </c>
      <c r="B1805" s="525"/>
      <c r="C1805" s="526" t="s">
        <v>4553</v>
      </c>
      <c r="D1805" s="526"/>
      <c r="E1805" s="526"/>
      <c r="F1805" s="526"/>
      <c r="G1805" s="363" t="s">
        <v>14784</v>
      </c>
      <c r="H1805" s="538">
        <v>3431.29</v>
      </c>
      <c r="I1805" s="528"/>
    </row>
    <row r="1806" spans="1:9" ht="48.75" customHeight="1" x14ac:dyDescent="0.25">
      <c r="A1806" s="525" t="s">
        <v>4554</v>
      </c>
      <c r="B1806" s="525"/>
      <c r="C1806" s="526" t="s">
        <v>4555</v>
      </c>
      <c r="D1806" s="526"/>
      <c r="E1806" s="526"/>
      <c r="F1806" s="526"/>
      <c r="G1806" s="363" t="s">
        <v>14784</v>
      </c>
      <c r="H1806" s="538">
        <v>4441.3100000000004</v>
      </c>
      <c r="I1806" s="528"/>
    </row>
    <row r="1807" spans="1:9" ht="48.75" customHeight="1" x14ac:dyDescent="0.25">
      <c r="A1807" s="525" t="s">
        <v>4556</v>
      </c>
      <c r="B1807" s="525"/>
      <c r="C1807" s="526" t="s">
        <v>4557</v>
      </c>
      <c r="D1807" s="526"/>
      <c r="E1807" s="526"/>
      <c r="F1807" s="526"/>
      <c r="G1807" s="363" t="s">
        <v>14784</v>
      </c>
      <c r="H1807" s="538">
        <v>4820.3100000000004</v>
      </c>
      <c r="I1807" s="528"/>
    </row>
    <row r="1808" spans="1:9" ht="48.75" customHeight="1" x14ac:dyDescent="0.25">
      <c r="A1808" s="525" t="s">
        <v>4558</v>
      </c>
      <c r="B1808" s="525"/>
      <c r="C1808" s="526" t="s">
        <v>4559</v>
      </c>
      <c r="D1808" s="526"/>
      <c r="E1808" s="526"/>
      <c r="F1808" s="526"/>
      <c r="G1808" s="363" t="s">
        <v>14784</v>
      </c>
      <c r="H1808" s="538">
        <v>7447.94</v>
      </c>
      <c r="I1808" s="528"/>
    </row>
    <row r="1809" spans="1:9" ht="48.75" customHeight="1" x14ac:dyDescent="0.25">
      <c r="A1809" s="525" t="s">
        <v>4560</v>
      </c>
      <c r="B1809" s="525"/>
      <c r="C1809" s="526" t="s">
        <v>4561</v>
      </c>
      <c r="D1809" s="526"/>
      <c r="E1809" s="526"/>
      <c r="F1809" s="526"/>
      <c r="G1809" s="363" t="s">
        <v>14784</v>
      </c>
      <c r="H1809" s="538">
        <v>7543.97</v>
      </c>
      <c r="I1809" s="528"/>
    </row>
    <row r="1810" spans="1:9" ht="48.75" customHeight="1" x14ac:dyDescent="0.25">
      <c r="A1810" s="525" t="s">
        <v>4562</v>
      </c>
      <c r="B1810" s="525"/>
      <c r="C1810" s="526" t="s">
        <v>4563</v>
      </c>
      <c r="D1810" s="526"/>
      <c r="E1810" s="526"/>
      <c r="F1810" s="526"/>
      <c r="G1810" s="363" t="s">
        <v>14784</v>
      </c>
      <c r="H1810" s="538">
        <v>7570.49</v>
      </c>
      <c r="I1810" s="528"/>
    </row>
    <row r="1811" spans="1:9" ht="48.75" customHeight="1" x14ac:dyDescent="0.25">
      <c r="A1811" s="525" t="s">
        <v>4564</v>
      </c>
      <c r="B1811" s="525"/>
      <c r="C1811" s="526" t="s">
        <v>4565</v>
      </c>
      <c r="D1811" s="526"/>
      <c r="E1811" s="526"/>
      <c r="F1811" s="526"/>
      <c r="G1811" s="363" t="s">
        <v>14784</v>
      </c>
      <c r="H1811" s="538">
        <v>9845.86</v>
      </c>
      <c r="I1811" s="528"/>
    </row>
    <row r="1812" spans="1:9" ht="48.75" customHeight="1" x14ac:dyDescent="0.25">
      <c r="A1812" s="525" t="s">
        <v>4566</v>
      </c>
      <c r="B1812" s="525"/>
      <c r="C1812" s="526" t="s">
        <v>4567</v>
      </c>
      <c r="D1812" s="526"/>
      <c r="E1812" s="526"/>
      <c r="F1812" s="526"/>
      <c r="G1812" s="363" t="s">
        <v>14784</v>
      </c>
      <c r="H1812" s="546">
        <v>10516.83</v>
      </c>
      <c r="I1812" s="528"/>
    </row>
    <row r="1813" spans="1:9" ht="48.75" customHeight="1" x14ac:dyDescent="0.25">
      <c r="A1813" s="525" t="s">
        <v>4568</v>
      </c>
      <c r="B1813" s="525"/>
      <c r="C1813" s="526" t="s">
        <v>4569</v>
      </c>
      <c r="D1813" s="526"/>
      <c r="E1813" s="526"/>
      <c r="F1813" s="526"/>
      <c r="G1813" s="363" t="s">
        <v>14784</v>
      </c>
      <c r="H1813" s="546">
        <v>10084.5</v>
      </c>
      <c r="I1813" s="528"/>
    </row>
    <row r="1814" spans="1:9" ht="48.75" customHeight="1" x14ac:dyDescent="0.25">
      <c r="A1814" s="525" t="s">
        <v>4570</v>
      </c>
      <c r="B1814" s="525"/>
      <c r="C1814" s="526" t="s">
        <v>4571</v>
      </c>
      <c r="D1814" s="526"/>
      <c r="E1814" s="526"/>
      <c r="F1814" s="526"/>
      <c r="G1814" s="363" t="s">
        <v>14784</v>
      </c>
      <c r="H1814" s="546">
        <v>10286.450000000001</v>
      </c>
      <c r="I1814" s="528"/>
    </row>
    <row r="1815" spans="1:9" ht="48.75" customHeight="1" x14ac:dyDescent="0.25">
      <c r="A1815" s="525" t="s">
        <v>4572</v>
      </c>
      <c r="B1815" s="525"/>
      <c r="C1815" s="526" t="s">
        <v>4573</v>
      </c>
      <c r="D1815" s="526"/>
      <c r="E1815" s="526"/>
      <c r="F1815" s="526"/>
      <c r="G1815" s="363" t="s">
        <v>14784</v>
      </c>
      <c r="H1815" s="546">
        <v>11282.23</v>
      </c>
      <c r="I1815" s="528"/>
    </row>
    <row r="1816" spans="1:9" ht="48.75" customHeight="1" x14ac:dyDescent="0.25">
      <c r="A1816" s="525" t="s">
        <v>4574</v>
      </c>
      <c r="B1816" s="525"/>
      <c r="C1816" s="526" t="s">
        <v>4575</v>
      </c>
      <c r="D1816" s="526"/>
      <c r="E1816" s="526"/>
      <c r="F1816" s="526"/>
      <c r="G1816" s="363" t="s">
        <v>14784</v>
      </c>
      <c r="H1816" s="546">
        <v>11974.92</v>
      </c>
      <c r="I1816" s="528"/>
    </row>
    <row r="1817" spans="1:9" ht="48.75" customHeight="1" x14ac:dyDescent="0.25">
      <c r="A1817" s="525" t="s">
        <v>4576</v>
      </c>
      <c r="B1817" s="525"/>
      <c r="C1817" s="526" t="s">
        <v>4577</v>
      </c>
      <c r="D1817" s="526"/>
      <c r="E1817" s="526"/>
      <c r="F1817" s="526"/>
      <c r="G1817" s="363" t="s">
        <v>14784</v>
      </c>
      <c r="H1817" s="546">
        <v>12463.63</v>
      </c>
      <c r="I1817" s="528"/>
    </row>
    <row r="1818" spans="1:9" ht="48.75" customHeight="1" x14ac:dyDescent="0.25">
      <c r="A1818" s="525" t="s">
        <v>4578</v>
      </c>
      <c r="B1818" s="525"/>
      <c r="C1818" s="526" t="s">
        <v>4579</v>
      </c>
      <c r="D1818" s="526"/>
      <c r="E1818" s="526"/>
      <c r="F1818" s="526"/>
      <c r="G1818" s="363" t="s">
        <v>14784</v>
      </c>
      <c r="H1818" s="546">
        <v>13440.41</v>
      </c>
      <c r="I1818" s="528"/>
    </row>
    <row r="1819" spans="1:9" ht="48.75" customHeight="1" x14ac:dyDescent="0.25">
      <c r="A1819" s="525" t="s">
        <v>4580</v>
      </c>
      <c r="B1819" s="525"/>
      <c r="C1819" s="526" t="s">
        <v>4581</v>
      </c>
      <c r="D1819" s="526"/>
      <c r="E1819" s="526"/>
      <c r="F1819" s="526"/>
      <c r="G1819" s="363" t="s">
        <v>14784</v>
      </c>
      <c r="H1819" s="546">
        <v>14457.83</v>
      </c>
      <c r="I1819" s="528"/>
    </row>
    <row r="1820" spans="1:9" ht="24.4" customHeight="1" x14ac:dyDescent="0.25">
      <c r="A1820" s="525" t="s">
        <v>4582</v>
      </c>
      <c r="B1820" s="525"/>
      <c r="C1820" s="526" t="s">
        <v>4583</v>
      </c>
      <c r="D1820" s="526"/>
      <c r="E1820" s="526"/>
      <c r="F1820" s="526"/>
      <c r="G1820" s="363" t="s">
        <v>14784</v>
      </c>
      <c r="H1820" s="527">
        <v>11</v>
      </c>
      <c r="I1820" s="528"/>
    </row>
    <row r="1821" spans="1:9" ht="12.2" customHeight="1" x14ac:dyDescent="0.25">
      <c r="A1821" s="550">
        <v>8939</v>
      </c>
      <c r="B1821" s="534"/>
      <c r="C1821" s="535" t="s">
        <v>4584</v>
      </c>
      <c r="D1821" s="535"/>
      <c r="E1821" s="535"/>
      <c r="F1821" s="535"/>
      <c r="G1821" s="362"/>
      <c r="H1821" s="536"/>
      <c r="I1821" s="536"/>
    </row>
    <row r="1822" spans="1:9" ht="24.4" customHeight="1" x14ac:dyDescent="0.25">
      <c r="A1822" s="525" t="s">
        <v>4585</v>
      </c>
      <c r="B1822" s="525"/>
      <c r="C1822" s="526" t="s">
        <v>4586</v>
      </c>
      <c r="D1822" s="526"/>
      <c r="E1822" s="526"/>
      <c r="F1822" s="526"/>
      <c r="G1822" s="363" t="s">
        <v>14794</v>
      </c>
      <c r="H1822" s="527">
        <v>10.51</v>
      </c>
      <c r="I1822" s="528"/>
    </row>
    <row r="1823" spans="1:9" ht="24.4" customHeight="1" x14ac:dyDescent="0.25">
      <c r="A1823" s="525" t="s">
        <v>4587</v>
      </c>
      <c r="B1823" s="525"/>
      <c r="C1823" s="526" t="s">
        <v>4588</v>
      </c>
      <c r="D1823" s="526"/>
      <c r="E1823" s="526"/>
      <c r="F1823" s="526"/>
      <c r="G1823" s="363" t="s">
        <v>14794</v>
      </c>
      <c r="H1823" s="527">
        <v>24.36</v>
      </c>
      <c r="I1823" s="528"/>
    </row>
    <row r="1824" spans="1:9" ht="12.2" customHeight="1" x14ac:dyDescent="0.25">
      <c r="A1824" s="550">
        <v>8942</v>
      </c>
      <c r="B1824" s="534"/>
      <c r="C1824" s="535" t="s">
        <v>4589</v>
      </c>
      <c r="D1824" s="535"/>
      <c r="E1824" s="535"/>
      <c r="F1824" s="535"/>
      <c r="G1824" s="362"/>
      <c r="H1824" s="536"/>
      <c r="I1824" s="536"/>
    </row>
    <row r="1825" spans="1:9" ht="24.4" customHeight="1" x14ac:dyDescent="0.25">
      <c r="A1825" s="525" t="s">
        <v>4590</v>
      </c>
      <c r="B1825" s="525"/>
      <c r="C1825" s="526" t="s">
        <v>4591</v>
      </c>
      <c r="D1825" s="526"/>
      <c r="E1825" s="526"/>
      <c r="F1825" s="526"/>
      <c r="G1825" s="363" t="s">
        <v>14784</v>
      </c>
      <c r="H1825" s="538">
        <v>2210.48</v>
      </c>
      <c r="I1825" s="528"/>
    </row>
    <row r="1826" spans="1:9" ht="36.6" customHeight="1" x14ac:dyDescent="0.25">
      <c r="A1826" s="525" t="s">
        <v>4592</v>
      </c>
      <c r="B1826" s="525"/>
      <c r="C1826" s="526" t="s">
        <v>4593</v>
      </c>
      <c r="D1826" s="526"/>
      <c r="E1826" s="526"/>
      <c r="F1826" s="526"/>
      <c r="G1826" s="363" t="s">
        <v>14784</v>
      </c>
      <c r="H1826" s="531">
        <v>318.51</v>
      </c>
      <c r="I1826" s="528"/>
    </row>
    <row r="1827" spans="1:9" ht="36.6" customHeight="1" x14ac:dyDescent="0.25">
      <c r="A1827" s="525" t="s">
        <v>4594</v>
      </c>
      <c r="B1827" s="525"/>
      <c r="C1827" s="526" t="s">
        <v>4595</v>
      </c>
      <c r="D1827" s="526"/>
      <c r="E1827" s="526"/>
      <c r="F1827" s="526"/>
      <c r="G1827" s="363" t="s">
        <v>14784</v>
      </c>
      <c r="H1827" s="538">
        <v>3093.16</v>
      </c>
      <c r="I1827" s="528"/>
    </row>
    <row r="1828" spans="1:9" ht="48.75" customHeight="1" x14ac:dyDescent="0.25">
      <c r="A1828" s="525" t="s">
        <v>4596</v>
      </c>
      <c r="B1828" s="525"/>
      <c r="C1828" s="526" t="s">
        <v>4597</v>
      </c>
      <c r="D1828" s="526"/>
      <c r="E1828" s="526"/>
      <c r="F1828" s="526"/>
      <c r="G1828" s="363" t="s">
        <v>14784</v>
      </c>
      <c r="H1828" s="538">
        <v>6529.93</v>
      </c>
      <c r="I1828" s="528"/>
    </row>
    <row r="1829" spans="1:9" ht="48.75" customHeight="1" x14ac:dyDescent="0.25">
      <c r="A1829" s="525" t="s">
        <v>4598</v>
      </c>
      <c r="B1829" s="525"/>
      <c r="C1829" s="526" t="s">
        <v>4599</v>
      </c>
      <c r="D1829" s="526"/>
      <c r="E1829" s="526"/>
      <c r="F1829" s="526"/>
      <c r="G1829" s="363" t="s">
        <v>14784</v>
      </c>
      <c r="H1829" s="538">
        <v>4918.7700000000004</v>
      </c>
      <c r="I1829" s="528"/>
    </row>
    <row r="1830" spans="1:9" ht="48.75" customHeight="1" x14ac:dyDescent="0.25">
      <c r="A1830" s="525" t="s">
        <v>4600</v>
      </c>
      <c r="B1830" s="525"/>
      <c r="C1830" s="526" t="s">
        <v>4601</v>
      </c>
      <c r="D1830" s="526"/>
      <c r="E1830" s="526"/>
      <c r="F1830" s="526"/>
      <c r="G1830" s="363" t="s">
        <v>14784</v>
      </c>
      <c r="H1830" s="538">
        <v>5749.1</v>
      </c>
      <c r="I1830" s="528"/>
    </row>
    <row r="1831" spans="1:9" ht="36.6" customHeight="1" x14ac:dyDescent="0.25">
      <c r="A1831" s="525" t="s">
        <v>4602</v>
      </c>
      <c r="B1831" s="525"/>
      <c r="C1831" s="526" t="s">
        <v>4603</v>
      </c>
      <c r="D1831" s="526"/>
      <c r="E1831" s="526"/>
      <c r="F1831" s="526"/>
      <c r="G1831" s="363" t="s">
        <v>14784</v>
      </c>
      <c r="H1831" s="531">
        <v>651.82000000000005</v>
      </c>
      <c r="I1831" s="528"/>
    </row>
    <row r="1832" spans="1:9" ht="24.4" customHeight="1" x14ac:dyDescent="0.25">
      <c r="A1832" s="525" t="s">
        <v>4604</v>
      </c>
      <c r="B1832" s="525"/>
      <c r="C1832" s="526" t="s">
        <v>4605</v>
      </c>
      <c r="D1832" s="526"/>
      <c r="E1832" s="526"/>
      <c r="F1832" s="526"/>
      <c r="G1832" s="363" t="s">
        <v>14784</v>
      </c>
      <c r="H1832" s="531">
        <v>319.58999999999997</v>
      </c>
      <c r="I1832" s="528"/>
    </row>
    <row r="1833" spans="1:9" ht="36.6" customHeight="1" x14ac:dyDescent="0.25">
      <c r="A1833" s="525" t="s">
        <v>439</v>
      </c>
      <c r="B1833" s="525"/>
      <c r="C1833" s="526" t="s">
        <v>4606</v>
      </c>
      <c r="D1833" s="526"/>
      <c r="E1833" s="526"/>
      <c r="F1833" s="526"/>
      <c r="G1833" s="363" t="s">
        <v>14784</v>
      </c>
      <c r="H1833" s="531">
        <v>595.53</v>
      </c>
      <c r="I1833" s="528"/>
    </row>
    <row r="1834" spans="1:9" ht="24.4" customHeight="1" x14ac:dyDescent="0.25">
      <c r="A1834" s="525" t="s">
        <v>4607</v>
      </c>
      <c r="B1834" s="525"/>
      <c r="C1834" s="526" t="s">
        <v>4608</v>
      </c>
      <c r="D1834" s="526"/>
      <c r="E1834" s="526"/>
      <c r="F1834" s="526"/>
      <c r="G1834" s="363" t="s">
        <v>14784</v>
      </c>
      <c r="H1834" s="531">
        <v>705.93</v>
      </c>
      <c r="I1834" s="528"/>
    </row>
    <row r="1835" spans="1:9" ht="24.4" customHeight="1" x14ac:dyDescent="0.25">
      <c r="A1835" s="525" t="s">
        <v>4609</v>
      </c>
      <c r="B1835" s="525"/>
      <c r="C1835" s="526" t="s">
        <v>4610</v>
      </c>
      <c r="D1835" s="526"/>
      <c r="E1835" s="526"/>
      <c r="F1835" s="526"/>
      <c r="G1835" s="363" t="s">
        <v>14784</v>
      </c>
      <c r="H1835" s="538">
        <v>2605.96</v>
      </c>
      <c r="I1835" s="528"/>
    </row>
    <row r="1836" spans="1:9" ht="36.6" customHeight="1" x14ac:dyDescent="0.25">
      <c r="A1836" s="525" t="s">
        <v>15122</v>
      </c>
      <c r="B1836" s="525"/>
      <c r="C1836" s="526" t="s">
        <v>15123</v>
      </c>
      <c r="D1836" s="526"/>
      <c r="E1836" s="526"/>
      <c r="F1836" s="526"/>
      <c r="G1836" s="363" t="s">
        <v>14784</v>
      </c>
      <c r="H1836" s="531">
        <v>329.29</v>
      </c>
      <c r="I1836" s="528"/>
    </row>
    <row r="1837" spans="1:9" ht="12.2" customHeight="1" x14ac:dyDescent="0.25">
      <c r="A1837" s="550">
        <v>8943</v>
      </c>
      <c r="B1837" s="534"/>
      <c r="C1837" s="535" t="s">
        <v>4611</v>
      </c>
      <c r="D1837" s="535"/>
      <c r="E1837" s="535"/>
      <c r="F1837" s="535"/>
      <c r="G1837" s="362"/>
      <c r="H1837" s="536"/>
      <c r="I1837" s="536"/>
    </row>
    <row r="1838" spans="1:9" ht="36.6" customHeight="1" x14ac:dyDescent="0.25">
      <c r="A1838" s="525" t="s">
        <v>4612</v>
      </c>
      <c r="B1838" s="525"/>
      <c r="C1838" s="526" t="s">
        <v>4613</v>
      </c>
      <c r="D1838" s="526"/>
      <c r="E1838" s="526"/>
      <c r="F1838" s="526"/>
      <c r="G1838" s="363" t="s">
        <v>14784</v>
      </c>
      <c r="H1838" s="531">
        <v>171.07</v>
      </c>
      <c r="I1838" s="528"/>
    </row>
    <row r="1839" spans="1:9" ht="36.6" customHeight="1" x14ac:dyDescent="0.25">
      <c r="A1839" s="525" t="s">
        <v>4614</v>
      </c>
      <c r="B1839" s="525"/>
      <c r="C1839" s="526" t="s">
        <v>4615</v>
      </c>
      <c r="D1839" s="526"/>
      <c r="E1839" s="526"/>
      <c r="F1839" s="526"/>
      <c r="G1839" s="363" t="s">
        <v>14784</v>
      </c>
      <c r="H1839" s="531">
        <v>113.82</v>
      </c>
      <c r="I1839" s="528"/>
    </row>
    <row r="1840" spans="1:9" ht="24.4" customHeight="1" x14ac:dyDescent="0.25">
      <c r="A1840" s="525" t="s">
        <v>4616</v>
      </c>
      <c r="B1840" s="525"/>
      <c r="C1840" s="526" t="s">
        <v>4617</v>
      </c>
      <c r="D1840" s="526"/>
      <c r="E1840" s="526"/>
      <c r="F1840" s="526"/>
      <c r="G1840" s="363" t="s">
        <v>14784</v>
      </c>
      <c r="H1840" s="531">
        <v>197.03</v>
      </c>
      <c r="I1840" s="528"/>
    </row>
    <row r="1841" spans="1:9" ht="24.4" customHeight="1" x14ac:dyDescent="0.25">
      <c r="A1841" s="525" t="s">
        <v>4618</v>
      </c>
      <c r="B1841" s="525"/>
      <c r="C1841" s="526" t="s">
        <v>4619</v>
      </c>
      <c r="D1841" s="526"/>
      <c r="E1841" s="526"/>
      <c r="F1841" s="526"/>
      <c r="G1841" s="363" t="s">
        <v>14784</v>
      </c>
      <c r="H1841" s="531">
        <v>273.13</v>
      </c>
      <c r="I1841" s="528"/>
    </row>
    <row r="1842" spans="1:9" ht="24.4" customHeight="1" x14ac:dyDescent="0.25">
      <c r="A1842" s="525" t="s">
        <v>4620</v>
      </c>
      <c r="B1842" s="525"/>
      <c r="C1842" s="526" t="s">
        <v>4621</v>
      </c>
      <c r="D1842" s="526"/>
      <c r="E1842" s="526"/>
      <c r="F1842" s="526"/>
      <c r="G1842" s="363" t="s">
        <v>14784</v>
      </c>
      <c r="H1842" s="531">
        <v>369.06</v>
      </c>
      <c r="I1842" s="528"/>
    </row>
    <row r="1843" spans="1:9" ht="24.4" customHeight="1" x14ac:dyDescent="0.25">
      <c r="A1843" s="525" t="s">
        <v>424</v>
      </c>
      <c r="B1843" s="525"/>
      <c r="C1843" s="526" t="s">
        <v>4622</v>
      </c>
      <c r="D1843" s="526"/>
      <c r="E1843" s="526"/>
      <c r="F1843" s="526"/>
      <c r="G1843" s="363" t="s">
        <v>14784</v>
      </c>
      <c r="H1843" s="531">
        <v>480.72</v>
      </c>
      <c r="I1843" s="528"/>
    </row>
    <row r="1844" spans="1:9" ht="24.4" customHeight="1" x14ac:dyDescent="0.25">
      <c r="A1844" s="525" t="s">
        <v>4623</v>
      </c>
      <c r="B1844" s="525"/>
      <c r="C1844" s="526" t="s">
        <v>4624</v>
      </c>
      <c r="D1844" s="526"/>
      <c r="E1844" s="526"/>
      <c r="F1844" s="526"/>
      <c r="G1844" s="363" t="s">
        <v>14784</v>
      </c>
      <c r="H1844" s="531">
        <v>811.8</v>
      </c>
      <c r="I1844" s="528"/>
    </row>
    <row r="1845" spans="1:9" ht="24.4" customHeight="1" x14ac:dyDescent="0.25">
      <c r="A1845" s="525" t="s">
        <v>4625</v>
      </c>
      <c r="B1845" s="525"/>
      <c r="C1845" s="526" t="s">
        <v>4626</v>
      </c>
      <c r="D1845" s="526"/>
      <c r="E1845" s="526"/>
      <c r="F1845" s="526"/>
      <c r="G1845" s="363" t="s">
        <v>14784</v>
      </c>
      <c r="H1845" s="538">
        <v>1087.28</v>
      </c>
      <c r="I1845" s="528"/>
    </row>
    <row r="1846" spans="1:9" ht="24.4" customHeight="1" x14ac:dyDescent="0.25">
      <c r="A1846" s="525" t="s">
        <v>4627</v>
      </c>
      <c r="B1846" s="525"/>
      <c r="C1846" s="526" t="s">
        <v>4628</v>
      </c>
      <c r="D1846" s="526"/>
      <c r="E1846" s="526"/>
      <c r="F1846" s="526"/>
      <c r="G1846" s="363" t="s">
        <v>14784</v>
      </c>
      <c r="H1846" s="531">
        <v>151.24</v>
      </c>
      <c r="I1846" s="528"/>
    </row>
    <row r="1847" spans="1:9" ht="12.2" customHeight="1" x14ac:dyDescent="0.25">
      <c r="A1847" s="550">
        <v>8944</v>
      </c>
      <c r="B1847" s="534"/>
      <c r="C1847" s="535" t="s">
        <v>4629</v>
      </c>
      <c r="D1847" s="535"/>
      <c r="E1847" s="535"/>
      <c r="F1847" s="535"/>
      <c r="G1847" s="362"/>
      <c r="H1847" s="536"/>
      <c r="I1847" s="536"/>
    </row>
    <row r="1848" spans="1:9" ht="12.2" customHeight="1" x14ac:dyDescent="0.25">
      <c r="A1848" s="525" t="s">
        <v>4630</v>
      </c>
      <c r="B1848" s="525"/>
      <c r="C1848" s="526" t="s">
        <v>4631</v>
      </c>
      <c r="D1848" s="526"/>
      <c r="E1848" s="526"/>
      <c r="F1848" s="526"/>
      <c r="G1848" s="363" t="s">
        <v>14784</v>
      </c>
      <c r="H1848" s="527">
        <v>75.37</v>
      </c>
      <c r="I1848" s="528"/>
    </row>
    <row r="1849" spans="1:9" ht="12.2" customHeight="1" x14ac:dyDescent="0.25">
      <c r="A1849" s="525" t="s">
        <v>4632</v>
      </c>
      <c r="B1849" s="525"/>
      <c r="C1849" s="526" t="s">
        <v>4633</v>
      </c>
      <c r="D1849" s="526"/>
      <c r="E1849" s="526"/>
      <c r="F1849" s="526"/>
      <c r="G1849" s="363" t="s">
        <v>14784</v>
      </c>
      <c r="H1849" s="531">
        <v>234.51</v>
      </c>
      <c r="I1849" s="528"/>
    </row>
    <row r="1850" spans="1:9" ht="12.2" customHeight="1" x14ac:dyDescent="0.25">
      <c r="A1850" s="525" t="s">
        <v>4634</v>
      </c>
      <c r="B1850" s="525"/>
      <c r="C1850" s="526" t="s">
        <v>4635</v>
      </c>
      <c r="D1850" s="526"/>
      <c r="E1850" s="526"/>
      <c r="F1850" s="526"/>
      <c r="G1850" s="363" t="s">
        <v>14784</v>
      </c>
      <c r="H1850" s="531">
        <v>234.51</v>
      </c>
      <c r="I1850" s="528"/>
    </row>
    <row r="1851" spans="1:9" ht="12.2" customHeight="1" x14ac:dyDescent="0.25">
      <c r="A1851" s="525" t="s">
        <v>4636</v>
      </c>
      <c r="B1851" s="525"/>
      <c r="C1851" s="526" t="s">
        <v>4637</v>
      </c>
      <c r="D1851" s="526"/>
      <c r="E1851" s="526"/>
      <c r="F1851" s="526"/>
      <c r="G1851" s="363" t="s">
        <v>14784</v>
      </c>
      <c r="H1851" s="531">
        <v>234.51</v>
      </c>
      <c r="I1851" s="528"/>
    </row>
    <row r="1852" spans="1:9" ht="12.2" customHeight="1" x14ac:dyDescent="0.25">
      <c r="A1852" s="525" t="s">
        <v>4638</v>
      </c>
      <c r="B1852" s="525"/>
      <c r="C1852" s="526" t="s">
        <v>4639</v>
      </c>
      <c r="D1852" s="526"/>
      <c r="E1852" s="526"/>
      <c r="F1852" s="526"/>
      <c r="G1852" s="363" t="s">
        <v>14784</v>
      </c>
      <c r="H1852" s="527">
        <v>63.5</v>
      </c>
      <c r="I1852" s="528"/>
    </row>
    <row r="1853" spans="1:9" ht="12.2" customHeight="1" x14ac:dyDescent="0.25">
      <c r="A1853" s="525" t="s">
        <v>4640</v>
      </c>
      <c r="B1853" s="525"/>
      <c r="C1853" s="526" t="s">
        <v>4641</v>
      </c>
      <c r="D1853" s="526"/>
      <c r="E1853" s="526"/>
      <c r="F1853" s="526"/>
      <c r="G1853" s="363" t="s">
        <v>14784</v>
      </c>
      <c r="H1853" s="527">
        <v>63.5</v>
      </c>
      <c r="I1853" s="528"/>
    </row>
    <row r="1854" spans="1:9" ht="12.2" customHeight="1" x14ac:dyDescent="0.25">
      <c r="A1854" s="525" t="s">
        <v>4642</v>
      </c>
      <c r="B1854" s="525"/>
      <c r="C1854" s="526" t="s">
        <v>4643</v>
      </c>
      <c r="D1854" s="526"/>
      <c r="E1854" s="526"/>
      <c r="F1854" s="526"/>
      <c r="G1854" s="363" t="s">
        <v>14784</v>
      </c>
      <c r="H1854" s="527">
        <v>63.5</v>
      </c>
      <c r="I1854" s="528"/>
    </row>
    <row r="1855" spans="1:9" ht="12.2" customHeight="1" x14ac:dyDescent="0.25">
      <c r="A1855" s="525" t="s">
        <v>4644</v>
      </c>
      <c r="B1855" s="525"/>
      <c r="C1855" s="526" t="s">
        <v>4645</v>
      </c>
      <c r="D1855" s="526"/>
      <c r="E1855" s="526"/>
      <c r="F1855" s="526"/>
      <c r="G1855" s="363" t="s">
        <v>14784</v>
      </c>
      <c r="H1855" s="527">
        <v>63.5</v>
      </c>
      <c r="I1855" s="528"/>
    </row>
    <row r="1856" spans="1:9" ht="12.2" customHeight="1" x14ac:dyDescent="0.25">
      <c r="A1856" s="525" t="s">
        <v>4646</v>
      </c>
      <c r="B1856" s="525"/>
      <c r="C1856" s="526" t="s">
        <v>4647</v>
      </c>
      <c r="D1856" s="526"/>
      <c r="E1856" s="526"/>
      <c r="F1856" s="526"/>
      <c r="G1856" s="363" t="s">
        <v>14784</v>
      </c>
      <c r="H1856" s="527">
        <v>63.5</v>
      </c>
      <c r="I1856" s="528"/>
    </row>
    <row r="1857" spans="1:9" ht="12.2" customHeight="1" x14ac:dyDescent="0.25">
      <c r="A1857" s="525" t="s">
        <v>4648</v>
      </c>
      <c r="B1857" s="525"/>
      <c r="C1857" s="526" t="s">
        <v>4649</v>
      </c>
      <c r="D1857" s="526"/>
      <c r="E1857" s="526"/>
      <c r="F1857" s="526"/>
      <c r="G1857" s="363" t="s">
        <v>14784</v>
      </c>
      <c r="H1857" s="527">
        <v>75.37</v>
      </c>
      <c r="I1857" s="528"/>
    </row>
    <row r="1858" spans="1:9" ht="12.2" customHeight="1" x14ac:dyDescent="0.25">
      <c r="A1858" s="525" t="s">
        <v>4650</v>
      </c>
      <c r="B1858" s="525"/>
      <c r="C1858" s="526" t="s">
        <v>4651</v>
      </c>
      <c r="D1858" s="526"/>
      <c r="E1858" s="526"/>
      <c r="F1858" s="526"/>
      <c r="G1858" s="363" t="s">
        <v>14784</v>
      </c>
      <c r="H1858" s="527">
        <v>75.37</v>
      </c>
      <c r="I1858" s="528"/>
    </row>
    <row r="1859" spans="1:9" ht="12.2" customHeight="1" x14ac:dyDescent="0.25">
      <c r="A1859" s="525" t="s">
        <v>4652</v>
      </c>
      <c r="B1859" s="525"/>
      <c r="C1859" s="526" t="s">
        <v>4653</v>
      </c>
      <c r="D1859" s="526"/>
      <c r="E1859" s="526"/>
      <c r="F1859" s="526"/>
      <c r="G1859" s="363" t="s">
        <v>14784</v>
      </c>
      <c r="H1859" s="527">
        <v>75.37</v>
      </c>
      <c r="I1859" s="528"/>
    </row>
    <row r="1860" spans="1:9" ht="12.2" customHeight="1" x14ac:dyDescent="0.25">
      <c r="A1860" s="525" t="s">
        <v>4654</v>
      </c>
      <c r="B1860" s="525"/>
      <c r="C1860" s="526" t="s">
        <v>4655</v>
      </c>
      <c r="D1860" s="526"/>
      <c r="E1860" s="526"/>
      <c r="F1860" s="526"/>
      <c r="G1860" s="363" t="s">
        <v>14784</v>
      </c>
      <c r="H1860" s="527">
        <v>49.39</v>
      </c>
      <c r="I1860" s="528"/>
    </row>
    <row r="1861" spans="1:9" ht="12.2" customHeight="1" x14ac:dyDescent="0.25">
      <c r="A1861" s="525" t="s">
        <v>4656</v>
      </c>
      <c r="B1861" s="525"/>
      <c r="C1861" s="526" t="s">
        <v>4657</v>
      </c>
      <c r="D1861" s="526"/>
      <c r="E1861" s="526"/>
      <c r="F1861" s="526"/>
      <c r="G1861" s="363" t="s">
        <v>14784</v>
      </c>
      <c r="H1861" s="527">
        <v>66.05</v>
      </c>
      <c r="I1861" s="528"/>
    </row>
    <row r="1862" spans="1:9" ht="12.2" customHeight="1" x14ac:dyDescent="0.25">
      <c r="A1862" s="525" t="s">
        <v>4658</v>
      </c>
      <c r="B1862" s="525"/>
      <c r="C1862" s="526" t="s">
        <v>4659</v>
      </c>
      <c r="D1862" s="526"/>
      <c r="E1862" s="526"/>
      <c r="F1862" s="526"/>
      <c r="G1862" s="363" t="s">
        <v>14784</v>
      </c>
      <c r="H1862" s="527">
        <v>49.39</v>
      </c>
      <c r="I1862" s="528"/>
    </row>
    <row r="1863" spans="1:9" ht="12.2" customHeight="1" x14ac:dyDescent="0.25">
      <c r="A1863" s="525" t="s">
        <v>4660</v>
      </c>
      <c r="B1863" s="525"/>
      <c r="C1863" s="526" t="s">
        <v>4661</v>
      </c>
      <c r="D1863" s="526"/>
      <c r="E1863" s="526"/>
      <c r="F1863" s="526"/>
      <c r="G1863" s="363" t="s">
        <v>14784</v>
      </c>
      <c r="H1863" s="527">
        <v>49.39</v>
      </c>
      <c r="I1863" s="528"/>
    </row>
    <row r="1864" spans="1:9" ht="12.2" customHeight="1" x14ac:dyDescent="0.25">
      <c r="A1864" s="525" t="s">
        <v>4662</v>
      </c>
      <c r="B1864" s="525"/>
      <c r="C1864" s="526" t="s">
        <v>4663</v>
      </c>
      <c r="D1864" s="526"/>
      <c r="E1864" s="526"/>
      <c r="F1864" s="526"/>
      <c r="G1864" s="363" t="s">
        <v>14784</v>
      </c>
      <c r="H1864" s="527">
        <v>49.39</v>
      </c>
      <c r="I1864" s="528"/>
    </row>
    <row r="1865" spans="1:9" ht="12.2" customHeight="1" x14ac:dyDescent="0.25">
      <c r="A1865" s="525" t="s">
        <v>4664</v>
      </c>
      <c r="B1865" s="525"/>
      <c r="C1865" s="526" t="s">
        <v>4665</v>
      </c>
      <c r="D1865" s="526"/>
      <c r="E1865" s="526"/>
      <c r="F1865" s="526"/>
      <c r="G1865" s="363" t="s">
        <v>14784</v>
      </c>
      <c r="H1865" s="527">
        <v>49.39</v>
      </c>
      <c r="I1865" s="528"/>
    </row>
    <row r="1866" spans="1:9" ht="12.2" customHeight="1" x14ac:dyDescent="0.25">
      <c r="A1866" s="525" t="s">
        <v>4666</v>
      </c>
      <c r="B1866" s="525"/>
      <c r="C1866" s="526" t="s">
        <v>4667</v>
      </c>
      <c r="D1866" s="526"/>
      <c r="E1866" s="526"/>
      <c r="F1866" s="526"/>
      <c r="G1866" s="363" t="s">
        <v>14784</v>
      </c>
      <c r="H1866" s="527">
        <v>49.39</v>
      </c>
      <c r="I1866" s="528"/>
    </row>
    <row r="1867" spans="1:9" ht="12.2" customHeight="1" x14ac:dyDescent="0.25">
      <c r="A1867" s="525" t="s">
        <v>4668</v>
      </c>
      <c r="B1867" s="525"/>
      <c r="C1867" s="526" t="s">
        <v>4669</v>
      </c>
      <c r="D1867" s="526"/>
      <c r="E1867" s="526"/>
      <c r="F1867" s="526"/>
      <c r="G1867" s="363" t="s">
        <v>14784</v>
      </c>
      <c r="H1867" s="527">
        <v>49.39</v>
      </c>
      <c r="I1867" s="528"/>
    </row>
    <row r="1868" spans="1:9" ht="12.2" customHeight="1" x14ac:dyDescent="0.25">
      <c r="A1868" s="525" t="s">
        <v>4670</v>
      </c>
      <c r="B1868" s="525"/>
      <c r="C1868" s="526" t="s">
        <v>4671</v>
      </c>
      <c r="D1868" s="526"/>
      <c r="E1868" s="526"/>
      <c r="F1868" s="526"/>
      <c r="G1868" s="363" t="s">
        <v>14784</v>
      </c>
      <c r="H1868" s="527">
        <v>49.39</v>
      </c>
      <c r="I1868" s="528"/>
    </row>
    <row r="1869" spans="1:9" ht="12.2" customHeight="1" x14ac:dyDescent="0.25">
      <c r="A1869" s="525" t="s">
        <v>4672</v>
      </c>
      <c r="B1869" s="525"/>
      <c r="C1869" s="526" t="s">
        <v>4673</v>
      </c>
      <c r="D1869" s="526"/>
      <c r="E1869" s="526"/>
      <c r="F1869" s="526"/>
      <c r="G1869" s="363" t="s">
        <v>14784</v>
      </c>
      <c r="H1869" s="527">
        <v>51.19</v>
      </c>
      <c r="I1869" s="528"/>
    </row>
    <row r="1870" spans="1:9" ht="12.2" customHeight="1" x14ac:dyDescent="0.25">
      <c r="A1870" s="525" t="s">
        <v>4674</v>
      </c>
      <c r="B1870" s="525"/>
      <c r="C1870" s="526" t="s">
        <v>4675</v>
      </c>
      <c r="D1870" s="526"/>
      <c r="E1870" s="526"/>
      <c r="F1870" s="526"/>
      <c r="G1870" s="363" t="s">
        <v>14784</v>
      </c>
      <c r="H1870" s="527">
        <v>51.19</v>
      </c>
      <c r="I1870" s="528"/>
    </row>
    <row r="1871" spans="1:9" ht="12.2" customHeight="1" x14ac:dyDescent="0.25">
      <c r="A1871" s="525" t="s">
        <v>4676</v>
      </c>
      <c r="B1871" s="525"/>
      <c r="C1871" s="526" t="s">
        <v>4677</v>
      </c>
      <c r="D1871" s="526"/>
      <c r="E1871" s="526"/>
      <c r="F1871" s="526"/>
      <c r="G1871" s="363" t="s">
        <v>14784</v>
      </c>
      <c r="H1871" s="527">
        <v>60.9</v>
      </c>
      <c r="I1871" s="528"/>
    </row>
    <row r="1872" spans="1:9" ht="12.2" customHeight="1" x14ac:dyDescent="0.25">
      <c r="A1872" s="525" t="s">
        <v>4678</v>
      </c>
      <c r="B1872" s="525"/>
      <c r="C1872" s="526" t="s">
        <v>4679</v>
      </c>
      <c r="D1872" s="526"/>
      <c r="E1872" s="526"/>
      <c r="F1872" s="526"/>
      <c r="G1872" s="363" t="s">
        <v>14784</v>
      </c>
      <c r="H1872" s="527">
        <v>66.05</v>
      </c>
      <c r="I1872" s="528"/>
    </row>
    <row r="1873" spans="1:9" ht="12.2" customHeight="1" x14ac:dyDescent="0.25">
      <c r="A1873" s="525" t="s">
        <v>4680</v>
      </c>
      <c r="B1873" s="525"/>
      <c r="C1873" s="526" t="s">
        <v>4681</v>
      </c>
      <c r="D1873" s="526"/>
      <c r="E1873" s="526"/>
      <c r="F1873" s="526"/>
      <c r="G1873" s="363" t="s">
        <v>14784</v>
      </c>
      <c r="H1873" s="527">
        <v>66.05</v>
      </c>
      <c r="I1873" s="528"/>
    </row>
    <row r="1874" spans="1:9" ht="48.75" customHeight="1" x14ac:dyDescent="0.25">
      <c r="A1874" s="525" t="s">
        <v>4682</v>
      </c>
      <c r="B1874" s="525"/>
      <c r="C1874" s="526" t="s">
        <v>4683</v>
      </c>
      <c r="D1874" s="526"/>
      <c r="E1874" s="526"/>
      <c r="F1874" s="526"/>
      <c r="G1874" s="363" t="s">
        <v>14784</v>
      </c>
      <c r="H1874" s="531">
        <v>121.2</v>
      </c>
      <c r="I1874" s="528"/>
    </row>
    <row r="1875" spans="1:9" ht="48.75" customHeight="1" x14ac:dyDescent="0.25">
      <c r="A1875" s="525" t="s">
        <v>4684</v>
      </c>
      <c r="B1875" s="525"/>
      <c r="C1875" s="526" t="s">
        <v>4685</v>
      </c>
      <c r="D1875" s="526"/>
      <c r="E1875" s="526"/>
      <c r="F1875" s="526"/>
      <c r="G1875" s="363" t="s">
        <v>14784</v>
      </c>
      <c r="H1875" s="531">
        <v>124.75</v>
      </c>
      <c r="I1875" s="528"/>
    </row>
    <row r="1876" spans="1:9" ht="48.75" customHeight="1" x14ac:dyDescent="0.25">
      <c r="A1876" s="525" t="s">
        <v>436</v>
      </c>
      <c r="B1876" s="525"/>
      <c r="C1876" s="526" t="s">
        <v>4686</v>
      </c>
      <c r="D1876" s="526"/>
      <c r="E1876" s="526"/>
      <c r="F1876" s="526"/>
      <c r="G1876" s="363" t="s">
        <v>14784</v>
      </c>
      <c r="H1876" s="531">
        <v>143.26</v>
      </c>
      <c r="I1876" s="528"/>
    </row>
    <row r="1877" spans="1:9" ht="48.75" customHeight="1" x14ac:dyDescent="0.25">
      <c r="A1877" s="525" t="s">
        <v>4687</v>
      </c>
      <c r="B1877" s="525"/>
      <c r="C1877" s="526" t="s">
        <v>4688</v>
      </c>
      <c r="D1877" s="526"/>
      <c r="E1877" s="526"/>
      <c r="F1877" s="526"/>
      <c r="G1877" s="363" t="s">
        <v>14784</v>
      </c>
      <c r="H1877" s="531">
        <v>154.47</v>
      </c>
      <c r="I1877" s="528"/>
    </row>
    <row r="1878" spans="1:9" ht="12.2" customHeight="1" x14ac:dyDescent="0.25">
      <c r="A1878" s="525" t="s">
        <v>4689</v>
      </c>
      <c r="B1878" s="525"/>
      <c r="C1878" s="526" t="s">
        <v>4690</v>
      </c>
      <c r="D1878" s="526"/>
      <c r="E1878" s="526"/>
      <c r="F1878" s="526"/>
      <c r="G1878" s="363" t="s">
        <v>14784</v>
      </c>
      <c r="H1878" s="527">
        <v>21.76</v>
      </c>
      <c r="I1878" s="528"/>
    </row>
    <row r="1879" spans="1:9" ht="12.2" customHeight="1" x14ac:dyDescent="0.25">
      <c r="A1879" s="525" t="s">
        <v>4691</v>
      </c>
      <c r="B1879" s="525"/>
      <c r="C1879" s="526" t="s">
        <v>4692</v>
      </c>
      <c r="D1879" s="526"/>
      <c r="E1879" s="526"/>
      <c r="F1879" s="526"/>
      <c r="G1879" s="363" t="s">
        <v>14784</v>
      </c>
      <c r="H1879" s="527">
        <v>21.76</v>
      </c>
      <c r="I1879" s="528"/>
    </row>
    <row r="1880" spans="1:9" ht="12.2" customHeight="1" x14ac:dyDescent="0.25">
      <c r="A1880" s="525" t="s">
        <v>4693</v>
      </c>
      <c r="B1880" s="525"/>
      <c r="C1880" s="526" t="s">
        <v>4694</v>
      </c>
      <c r="D1880" s="526"/>
      <c r="E1880" s="526"/>
      <c r="F1880" s="526"/>
      <c r="G1880" s="363" t="s">
        <v>14784</v>
      </c>
      <c r="H1880" s="527">
        <v>21.76</v>
      </c>
      <c r="I1880" s="528"/>
    </row>
    <row r="1881" spans="1:9" ht="12.2" customHeight="1" x14ac:dyDescent="0.25">
      <c r="A1881" s="525" t="s">
        <v>4695</v>
      </c>
      <c r="B1881" s="525"/>
      <c r="C1881" s="526" t="s">
        <v>4696</v>
      </c>
      <c r="D1881" s="526"/>
      <c r="E1881" s="526"/>
      <c r="F1881" s="526"/>
      <c r="G1881" s="363" t="s">
        <v>14784</v>
      </c>
      <c r="H1881" s="527">
        <v>21.76</v>
      </c>
      <c r="I1881" s="528"/>
    </row>
    <row r="1882" spans="1:9" ht="12.2" customHeight="1" x14ac:dyDescent="0.25">
      <c r="A1882" s="525" t="s">
        <v>4697</v>
      </c>
      <c r="B1882" s="525"/>
      <c r="C1882" s="526" t="s">
        <v>4698</v>
      </c>
      <c r="D1882" s="526"/>
      <c r="E1882" s="526"/>
      <c r="F1882" s="526"/>
      <c r="G1882" s="363" t="s">
        <v>14784</v>
      </c>
      <c r="H1882" s="527">
        <v>21.76</v>
      </c>
      <c r="I1882" s="528"/>
    </row>
    <row r="1883" spans="1:9" ht="12.2" customHeight="1" x14ac:dyDescent="0.25">
      <c r="A1883" s="525" t="s">
        <v>4699</v>
      </c>
      <c r="B1883" s="525"/>
      <c r="C1883" s="526" t="s">
        <v>4700</v>
      </c>
      <c r="D1883" s="526"/>
      <c r="E1883" s="526"/>
      <c r="F1883" s="526"/>
      <c r="G1883" s="363" t="s">
        <v>14784</v>
      </c>
      <c r="H1883" s="527">
        <v>21.76</v>
      </c>
      <c r="I1883" s="528"/>
    </row>
    <row r="1884" spans="1:9" ht="12.2" customHeight="1" x14ac:dyDescent="0.25">
      <c r="A1884" s="525" t="s">
        <v>4701</v>
      </c>
      <c r="B1884" s="525"/>
      <c r="C1884" s="526" t="s">
        <v>4702</v>
      </c>
      <c r="D1884" s="526"/>
      <c r="E1884" s="526"/>
      <c r="F1884" s="526"/>
      <c r="G1884" s="363" t="s">
        <v>14784</v>
      </c>
      <c r="H1884" s="527">
        <v>21.76</v>
      </c>
      <c r="I1884" s="528"/>
    </row>
    <row r="1885" spans="1:9" ht="12.2" customHeight="1" x14ac:dyDescent="0.25">
      <c r="A1885" s="525" t="s">
        <v>4703</v>
      </c>
      <c r="B1885" s="525"/>
      <c r="C1885" s="526" t="s">
        <v>4704</v>
      </c>
      <c r="D1885" s="526"/>
      <c r="E1885" s="526"/>
      <c r="F1885" s="526"/>
      <c r="G1885" s="363" t="s">
        <v>14784</v>
      </c>
      <c r="H1885" s="527">
        <v>27.45</v>
      </c>
      <c r="I1885" s="528"/>
    </row>
    <row r="1886" spans="1:9" ht="12.2" customHeight="1" x14ac:dyDescent="0.25">
      <c r="A1886" s="525" t="s">
        <v>4705</v>
      </c>
      <c r="B1886" s="525"/>
      <c r="C1886" s="526" t="s">
        <v>4706</v>
      </c>
      <c r="D1886" s="526"/>
      <c r="E1886" s="526"/>
      <c r="F1886" s="526"/>
      <c r="G1886" s="363" t="s">
        <v>14784</v>
      </c>
      <c r="H1886" s="527">
        <v>27.45</v>
      </c>
      <c r="I1886" s="528"/>
    </row>
    <row r="1887" spans="1:9" ht="12.2" customHeight="1" x14ac:dyDescent="0.25">
      <c r="A1887" s="525" t="s">
        <v>4707</v>
      </c>
      <c r="B1887" s="525"/>
      <c r="C1887" s="526" t="s">
        <v>4708</v>
      </c>
      <c r="D1887" s="526"/>
      <c r="E1887" s="526"/>
      <c r="F1887" s="526"/>
      <c r="G1887" s="363" t="s">
        <v>14784</v>
      </c>
      <c r="H1887" s="527">
        <v>27.45</v>
      </c>
      <c r="I1887" s="528"/>
    </row>
    <row r="1888" spans="1:9" ht="12.2" customHeight="1" x14ac:dyDescent="0.25">
      <c r="A1888" s="525" t="s">
        <v>4709</v>
      </c>
      <c r="B1888" s="525"/>
      <c r="C1888" s="526" t="s">
        <v>4710</v>
      </c>
      <c r="D1888" s="526"/>
      <c r="E1888" s="526"/>
      <c r="F1888" s="526"/>
      <c r="G1888" s="363" t="s">
        <v>14784</v>
      </c>
      <c r="H1888" s="527">
        <v>35.56</v>
      </c>
      <c r="I1888" s="528"/>
    </row>
    <row r="1889" spans="1:9" ht="12.2" customHeight="1" x14ac:dyDescent="0.25">
      <c r="A1889" s="525" t="s">
        <v>4711</v>
      </c>
      <c r="B1889" s="525"/>
      <c r="C1889" s="526" t="s">
        <v>4712</v>
      </c>
      <c r="D1889" s="526"/>
      <c r="E1889" s="526"/>
      <c r="F1889" s="526"/>
      <c r="G1889" s="363" t="s">
        <v>14784</v>
      </c>
      <c r="H1889" s="527">
        <v>35.56</v>
      </c>
      <c r="I1889" s="528"/>
    </row>
    <row r="1890" spans="1:9" ht="12.2" customHeight="1" x14ac:dyDescent="0.25">
      <c r="A1890" s="525" t="s">
        <v>4713</v>
      </c>
      <c r="B1890" s="525"/>
      <c r="C1890" s="526" t="s">
        <v>4714</v>
      </c>
      <c r="D1890" s="526"/>
      <c r="E1890" s="526"/>
      <c r="F1890" s="526"/>
      <c r="G1890" s="363" t="s">
        <v>14784</v>
      </c>
      <c r="H1890" s="531">
        <v>311.74</v>
      </c>
      <c r="I1890" s="528"/>
    </row>
    <row r="1891" spans="1:9" ht="12.2" customHeight="1" x14ac:dyDescent="0.25">
      <c r="A1891" s="525" t="s">
        <v>4715</v>
      </c>
      <c r="B1891" s="525"/>
      <c r="C1891" s="526" t="s">
        <v>4716</v>
      </c>
      <c r="D1891" s="526"/>
      <c r="E1891" s="526"/>
      <c r="F1891" s="526"/>
      <c r="G1891" s="363" t="s">
        <v>14784</v>
      </c>
      <c r="H1891" s="527">
        <v>93.18</v>
      </c>
      <c r="I1891" s="528"/>
    </row>
    <row r="1892" spans="1:9" ht="12.2" customHeight="1" x14ac:dyDescent="0.25">
      <c r="A1892" s="525" t="s">
        <v>4717</v>
      </c>
      <c r="B1892" s="525"/>
      <c r="C1892" s="526" t="s">
        <v>4718</v>
      </c>
      <c r="D1892" s="526"/>
      <c r="E1892" s="526"/>
      <c r="F1892" s="526"/>
      <c r="G1892" s="363" t="s">
        <v>14784</v>
      </c>
      <c r="H1892" s="531">
        <v>116.97</v>
      </c>
      <c r="I1892" s="528"/>
    </row>
    <row r="1893" spans="1:9" ht="12.2" customHeight="1" x14ac:dyDescent="0.25">
      <c r="A1893" s="525" t="s">
        <v>4719</v>
      </c>
      <c r="B1893" s="525"/>
      <c r="C1893" s="526" t="s">
        <v>4720</v>
      </c>
      <c r="D1893" s="526"/>
      <c r="E1893" s="526"/>
      <c r="F1893" s="526"/>
      <c r="G1893" s="363" t="s">
        <v>14784</v>
      </c>
      <c r="H1893" s="531">
        <v>317.17</v>
      </c>
      <c r="I1893" s="528"/>
    </row>
    <row r="1894" spans="1:9" ht="12.2" customHeight="1" x14ac:dyDescent="0.25">
      <c r="A1894" s="525" t="s">
        <v>4721</v>
      </c>
      <c r="B1894" s="525"/>
      <c r="C1894" s="526" t="s">
        <v>4722</v>
      </c>
      <c r="D1894" s="526"/>
      <c r="E1894" s="526"/>
      <c r="F1894" s="526"/>
      <c r="G1894" s="363" t="s">
        <v>14784</v>
      </c>
      <c r="H1894" s="531">
        <v>317.17</v>
      </c>
      <c r="I1894" s="528"/>
    </row>
    <row r="1895" spans="1:9" ht="12.2" customHeight="1" x14ac:dyDescent="0.25">
      <c r="A1895" s="525" t="s">
        <v>4723</v>
      </c>
      <c r="B1895" s="525"/>
      <c r="C1895" s="526" t="s">
        <v>4724</v>
      </c>
      <c r="D1895" s="526"/>
      <c r="E1895" s="526"/>
      <c r="F1895" s="526"/>
      <c r="G1895" s="363" t="s">
        <v>14784</v>
      </c>
      <c r="H1895" s="527">
        <v>93.18</v>
      </c>
      <c r="I1895" s="528"/>
    </row>
    <row r="1896" spans="1:9" ht="12.2" customHeight="1" x14ac:dyDescent="0.25">
      <c r="A1896" s="525" t="s">
        <v>4725</v>
      </c>
      <c r="B1896" s="525"/>
      <c r="C1896" s="526" t="s">
        <v>4726</v>
      </c>
      <c r="D1896" s="526"/>
      <c r="E1896" s="526"/>
      <c r="F1896" s="526"/>
      <c r="G1896" s="363" t="s">
        <v>14784</v>
      </c>
      <c r="H1896" s="531">
        <v>317.17</v>
      </c>
      <c r="I1896" s="528"/>
    </row>
    <row r="1897" spans="1:9" ht="12.2" customHeight="1" x14ac:dyDescent="0.25">
      <c r="A1897" s="525" t="s">
        <v>4727</v>
      </c>
      <c r="B1897" s="525"/>
      <c r="C1897" s="526" t="s">
        <v>4728</v>
      </c>
      <c r="D1897" s="526"/>
      <c r="E1897" s="526"/>
      <c r="F1897" s="526"/>
      <c r="G1897" s="363" t="s">
        <v>14784</v>
      </c>
      <c r="H1897" s="527">
        <v>93.18</v>
      </c>
      <c r="I1897" s="528"/>
    </row>
    <row r="1898" spans="1:9" ht="12.2" customHeight="1" x14ac:dyDescent="0.25">
      <c r="A1898" s="525" t="s">
        <v>4729</v>
      </c>
      <c r="B1898" s="525"/>
      <c r="C1898" s="526" t="s">
        <v>4730</v>
      </c>
      <c r="D1898" s="526"/>
      <c r="E1898" s="526"/>
      <c r="F1898" s="526"/>
      <c r="G1898" s="363" t="s">
        <v>14784</v>
      </c>
      <c r="H1898" s="531">
        <v>338.57</v>
      </c>
      <c r="I1898" s="528"/>
    </row>
    <row r="1899" spans="1:9" ht="12.2" customHeight="1" x14ac:dyDescent="0.25">
      <c r="A1899" s="525" t="s">
        <v>4731</v>
      </c>
      <c r="B1899" s="525"/>
      <c r="C1899" s="526" t="s">
        <v>4732</v>
      </c>
      <c r="D1899" s="526"/>
      <c r="E1899" s="526"/>
      <c r="F1899" s="526"/>
      <c r="G1899" s="363" t="s">
        <v>14784</v>
      </c>
      <c r="H1899" s="527">
        <v>93.18</v>
      </c>
      <c r="I1899" s="528"/>
    </row>
    <row r="1900" spans="1:9" ht="12.2" customHeight="1" x14ac:dyDescent="0.25">
      <c r="A1900" s="525" t="s">
        <v>4733</v>
      </c>
      <c r="B1900" s="525"/>
      <c r="C1900" s="526" t="s">
        <v>4734</v>
      </c>
      <c r="D1900" s="526"/>
      <c r="E1900" s="526"/>
      <c r="F1900" s="526"/>
      <c r="G1900" s="363" t="s">
        <v>14784</v>
      </c>
      <c r="H1900" s="527">
        <v>93.18</v>
      </c>
      <c r="I1900" s="528"/>
    </row>
    <row r="1901" spans="1:9" ht="12.2" customHeight="1" x14ac:dyDescent="0.25">
      <c r="A1901" s="525" t="s">
        <v>4735</v>
      </c>
      <c r="B1901" s="525"/>
      <c r="C1901" s="526" t="s">
        <v>4736</v>
      </c>
      <c r="D1901" s="526"/>
      <c r="E1901" s="526"/>
      <c r="F1901" s="526"/>
      <c r="G1901" s="363" t="s">
        <v>14784</v>
      </c>
      <c r="H1901" s="527">
        <v>93.18</v>
      </c>
      <c r="I1901" s="528"/>
    </row>
    <row r="1902" spans="1:9" ht="12.2" customHeight="1" x14ac:dyDescent="0.25">
      <c r="A1902" s="525" t="s">
        <v>4737</v>
      </c>
      <c r="B1902" s="525"/>
      <c r="C1902" s="526" t="s">
        <v>4738</v>
      </c>
      <c r="D1902" s="526"/>
      <c r="E1902" s="526"/>
      <c r="F1902" s="526"/>
      <c r="G1902" s="363" t="s">
        <v>14784</v>
      </c>
      <c r="H1902" s="527">
        <v>93.18</v>
      </c>
      <c r="I1902" s="528"/>
    </row>
    <row r="1903" spans="1:9" ht="12.2" customHeight="1" x14ac:dyDescent="0.25">
      <c r="A1903" s="525" t="s">
        <v>4739</v>
      </c>
      <c r="B1903" s="525"/>
      <c r="C1903" s="526" t="s">
        <v>4740</v>
      </c>
      <c r="D1903" s="526"/>
      <c r="E1903" s="526"/>
      <c r="F1903" s="526"/>
      <c r="G1903" s="363" t="s">
        <v>14784</v>
      </c>
      <c r="H1903" s="527">
        <v>93.18</v>
      </c>
      <c r="I1903" s="528"/>
    </row>
    <row r="1904" spans="1:9" ht="12.2" customHeight="1" x14ac:dyDescent="0.25">
      <c r="A1904" s="525" t="s">
        <v>4741</v>
      </c>
      <c r="B1904" s="525"/>
      <c r="C1904" s="526" t="s">
        <v>4742</v>
      </c>
      <c r="D1904" s="526"/>
      <c r="E1904" s="526"/>
      <c r="F1904" s="526"/>
      <c r="G1904" s="363" t="s">
        <v>14784</v>
      </c>
      <c r="H1904" s="531">
        <v>116.97</v>
      </c>
      <c r="I1904" s="528"/>
    </row>
    <row r="1905" spans="1:9" ht="12.2" customHeight="1" x14ac:dyDescent="0.25">
      <c r="A1905" s="525" t="s">
        <v>4743</v>
      </c>
      <c r="B1905" s="525"/>
      <c r="C1905" s="526" t="s">
        <v>4744</v>
      </c>
      <c r="D1905" s="526"/>
      <c r="E1905" s="526"/>
      <c r="F1905" s="526"/>
      <c r="G1905" s="363" t="s">
        <v>14784</v>
      </c>
      <c r="H1905" s="531">
        <v>116.97</v>
      </c>
      <c r="I1905" s="528"/>
    </row>
    <row r="1906" spans="1:9" ht="12.2" customHeight="1" x14ac:dyDescent="0.25">
      <c r="A1906" s="525" t="s">
        <v>4745</v>
      </c>
      <c r="B1906" s="525"/>
      <c r="C1906" s="526" t="s">
        <v>4746</v>
      </c>
      <c r="D1906" s="526"/>
      <c r="E1906" s="526"/>
      <c r="F1906" s="526"/>
      <c r="G1906" s="363" t="s">
        <v>14784</v>
      </c>
      <c r="H1906" s="531">
        <v>116.97</v>
      </c>
      <c r="I1906" s="528"/>
    </row>
    <row r="1907" spans="1:9" ht="12.2" customHeight="1" x14ac:dyDescent="0.25">
      <c r="A1907" s="525" t="s">
        <v>4747</v>
      </c>
      <c r="B1907" s="525"/>
      <c r="C1907" s="526" t="s">
        <v>4748</v>
      </c>
      <c r="D1907" s="526"/>
      <c r="E1907" s="526"/>
      <c r="F1907" s="526"/>
      <c r="G1907" s="363" t="s">
        <v>14784</v>
      </c>
      <c r="H1907" s="527">
        <v>91.64</v>
      </c>
      <c r="I1907" s="528"/>
    </row>
    <row r="1908" spans="1:9" ht="12.2" customHeight="1" x14ac:dyDescent="0.25">
      <c r="A1908" s="525" t="s">
        <v>4749</v>
      </c>
      <c r="B1908" s="525"/>
      <c r="C1908" s="526" t="s">
        <v>4750</v>
      </c>
      <c r="D1908" s="526"/>
      <c r="E1908" s="526"/>
      <c r="F1908" s="526"/>
      <c r="G1908" s="363" t="s">
        <v>14784</v>
      </c>
      <c r="H1908" s="531">
        <v>106.85</v>
      </c>
      <c r="I1908" s="528"/>
    </row>
    <row r="1909" spans="1:9" ht="12.2" customHeight="1" x14ac:dyDescent="0.25">
      <c r="A1909" s="525" t="s">
        <v>4751</v>
      </c>
      <c r="B1909" s="525"/>
      <c r="C1909" s="526" t="s">
        <v>4752</v>
      </c>
      <c r="D1909" s="526"/>
      <c r="E1909" s="526"/>
      <c r="F1909" s="526"/>
      <c r="G1909" s="363" t="s">
        <v>14784</v>
      </c>
      <c r="H1909" s="527">
        <v>91.64</v>
      </c>
      <c r="I1909" s="528"/>
    </row>
    <row r="1910" spans="1:9" ht="12.2" customHeight="1" x14ac:dyDescent="0.25">
      <c r="A1910" s="525" t="s">
        <v>4753</v>
      </c>
      <c r="B1910" s="525"/>
      <c r="C1910" s="526" t="s">
        <v>4754</v>
      </c>
      <c r="D1910" s="526"/>
      <c r="E1910" s="526"/>
      <c r="F1910" s="526"/>
      <c r="G1910" s="363" t="s">
        <v>14784</v>
      </c>
      <c r="H1910" s="527">
        <v>91.64</v>
      </c>
      <c r="I1910" s="528"/>
    </row>
    <row r="1911" spans="1:9" ht="12.2" customHeight="1" x14ac:dyDescent="0.25">
      <c r="A1911" s="525" t="s">
        <v>4755</v>
      </c>
      <c r="B1911" s="525"/>
      <c r="C1911" s="526" t="s">
        <v>4756</v>
      </c>
      <c r="D1911" s="526"/>
      <c r="E1911" s="526"/>
      <c r="F1911" s="526"/>
      <c r="G1911" s="363" t="s">
        <v>14784</v>
      </c>
      <c r="H1911" s="527">
        <v>91.64</v>
      </c>
      <c r="I1911" s="528"/>
    </row>
    <row r="1912" spans="1:9" ht="12.2" customHeight="1" x14ac:dyDescent="0.25">
      <c r="A1912" s="525" t="s">
        <v>4757</v>
      </c>
      <c r="B1912" s="525"/>
      <c r="C1912" s="526" t="s">
        <v>4758</v>
      </c>
      <c r="D1912" s="526"/>
      <c r="E1912" s="526"/>
      <c r="F1912" s="526"/>
      <c r="G1912" s="363" t="s">
        <v>14784</v>
      </c>
      <c r="H1912" s="527">
        <v>91.64</v>
      </c>
      <c r="I1912" s="528"/>
    </row>
    <row r="1913" spans="1:9" ht="12.2" customHeight="1" x14ac:dyDescent="0.25">
      <c r="A1913" s="525" t="s">
        <v>4759</v>
      </c>
      <c r="B1913" s="525"/>
      <c r="C1913" s="526" t="s">
        <v>4760</v>
      </c>
      <c r="D1913" s="526"/>
      <c r="E1913" s="526"/>
      <c r="F1913" s="526"/>
      <c r="G1913" s="363" t="s">
        <v>14784</v>
      </c>
      <c r="H1913" s="527">
        <v>91.64</v>
      </c>
      <c r="I1913" s="528"/>
    </row>
    <row r="1914" spans="1:9" ht="12.2" customHeight="1" x14ac:dyDescent="0.25">
      <c r="A1914" s="525" t="s">
        <v>4761</v>
      </c>
      <c r="B1914" s="525"/>
      <c r="C1914" s="526" t="s">
        <v>4762</v>
      </c>
      <c r="D1914" s="526"/>
      <c r="E1914" s="526"/>
      <c r="F1914" s="526"/>
      <c r="G1914" s="363" t="s">
        <v>14784</v>
      </c>
      <c r="H1914" s="527">
        <v>91.64</v>
      </c>
      <c r="I1914" s="528"/>
    </row>
    <row r="1915" spans="1:9" ht="12.2" customHeight="1" x14ac:dyDescent="0.25">
      <c r="A1915" s="525" t="s">
        <v>4763</v>
      </c>
      <c r="B1915" s="525"/>
      <c r="C1915" s="526" t="s">
        <v>4764</v>
      </c>
      <c r="D1915" s="526"/>
      <c r="E1915" s="526"/>
      <c r="F1915" s="526"/>
      <c r="G1915" s="363" t="s">
        <v>14784</v>
      </c>
      <c r="H1915" s="531">
        <v>107.47</v>
      </c>
      <c r="I1915" s="528"/>
    </row>
    <row r="1916" spans="1:9" ht="12.2" customHeight="1" x14ac:dyDescent="0.25">
      <c r="A1916" s="525" t="s">
        <v>4765</v>
      </c>
      <c r="B1916" s="525"/>
      <c r="C1916" s="526" t="s">
        <v>4766</v>
      </c>
      <c r="D1916" s="526"/>
      <c r="E1916" s="526"/>
      <c r="F1916" s="526"/>
      <c r="G1916" s="363" t="s">
        <v>14784</v>
      </c>
      <c r="H1916" s="531">
        <v>106.85</v>
      </c>
      <c r="I1916" s="528"/>
    </row>
    <row r="1917" spans="1:9" ht="12.2" customHeight="1" x14ac:dyDescent="0.25">
      <c r="A1917" s="525" t="s">
        <v>4767</v>
      </c>
      <c r="B1917" s="525"/>
      <c r="C1917" s="526" t="s">
        <v>4768</v>
      </c>
      <c r="D1917" s="526"/>
      <c r="E1917" s="526"/>
      <c r="F1917" s="526"/>
      <c r="G1917" s="363" t="s">
        <v>14784</v>
      </c>
      <c r="H1917" s="531">
        <v>106.85</v>
      </c>
      <c r="I1917" s="528"/>
    </row>
    <row r="1918" spans="1:9" ht="12.2" customHeight="1" x14ac:dyDescent="0.25">
      <c r="A1918" s="525" t="s">
        <v>4769</v>
      </c>
      <c r="B1918" s="525"/>
      <c r="C1918" s="526" t="s">
        <v>4770</v>
      </c>
      <c r="D1918" s="526"/>
      <c r="E1918" s="526"/>
      <c r="F1918" s="526"/>
      <c r="G1918" s="363" t="s">
        <v>14784</v>
      </c>
      <c r="H1918" s="531">
        <v>106.85</v>
      </c>
      <c r="I1918" s="528"/>
    </row>
    <row r="1919" spans="1:9" ht="12.2" customHeight="1" x14ac:dyDescent="0.25">
      <c r="A1919" s="550">
        <v>8945</v>
      </c>
      <c r="B1919" s="534"/>
      <c r="C1919" s="535" t="s">
        <v>4771</v>
      </c>
      <c r="D1919" s="535"/>
      <c r="E1919" s="535"/>
      <c r="F1919" s="535"/>
      <c r="G1919" s="362"/>
      <c r="H1919" s="536"/>
      <c r="I1919" s="536"/>
    </row>
    <row r="1920" spans="1:9" ht="24.4" customHeight="1" x14ac:dyDescent="0.25">
      <c r="A1920" s="525" t="s">
        <v>4772</v>
      </c>
      <c r="B1920" s="525"/>
      <c r="C1920" s="526" t="s">
        <v>4773</v>
      </c>
      <c r="D1920" s="526"/>
      <c r="E1920" s="526"/>
      <c r="F1920" s="526"/>
      <c r="G1920" s="363" t="s">
        <v>14784</v>
      </c>
      <c r="H1920" s="531">
        <v>289.33999999999997</v>
      </c>
      <c r="I1920" s="528"/>
    </row>
    <row r="1921" spans="1:9" ht="24.4" customHeight="1" x14ac:dyDescent="0.25">
      <c r="A1921" s="525" t="s">
        <v>4774</v>
      </c>
      <c r="B1921" s="525"/>
      <c r="C1921" s="526" t="s">
        <v>4775</v>
      </c>
      <c r="D1921" s="526"/>
      <c r="E1921" s="526"/>
      <c r="F1921" s="526"/>
      <c r="G1921" s="363" t="s">
        <v>14784</v>
      </c>
      <c r="H1921" s="531">
        <v>300.11</v>
      </c>
      <c r="I1921" s="528"/>
    </row>
    <row r="1922" spans="1:9" ht="12.2" customHeight="1" x14ac:dyDescent="0.25">
      <c r="A1922" s="550">
        <v>8947</v>
      </c>
      <c r="B1922" s="534"/>
      <c r="C1922" s="535" t="s">
        <v>4776</v>
      </c>
      <c r="D1922" s="535"/>
      <c r="E1922" s="535"/>
      <c r="F1922" s="535"/>
      <c r="G1922" s="362"/>
      <c r="H1922" s="536"/>
      <c r="I1922" s="536"/>
    </row>
    <row r="1923" spans="1:9" ht="12.2" customHeight="1" x14ac:dyDescent="0.25">
      <c r="A1923" s="525" t="s">
        <v>4777</v>
      </c>
      <c r="B1923" s="525"/>
      <c r="C1923" s="526" t="s">
        <v>4778</v>
      </c>
      <c r="D1923" s="526"/>
      <c r="E1923" s="526"/>
      <c r="F1923" s="526"/>
      <c r="G1923" s="363" t="s">
        <v>14784</v>
      </c>
      <c r="H1923" s="531">
        <v>246.72</v>
      </c>
      <c r="I1923" s="528"/>
    </row>
    <row r="1924" spans="1:9" ht="12.2" customHeight="1" x14ac:dyDescent="0.25">
      <c r="A1924" s="525" t="s">
        <v>4779</v>
      </c>
      <c r="B1924" s="525"/>
      <c r="C1924" s="526" t="s">
        <v>4780</v>
      </c>
      <c r="D1924" s="526"/>
      <c r="E1924" s="526"/>
      <c r="F1924" s="526"/>
      <c r="G1924" s="363" t="s">
        <v>14784</v>
      </c>
      <c r="H1924" s="531">
        <v>255</v>
      </c>
      <c r="I1924" s="528"/>
    </row>
    <row r="1925" spans="1:9" ht="12.2" customHeight="1" x14ac:dyDescent="0.25">
      <c r="A1925" s="525" t="s">
        <v>4781</v>
      </c>
      <c r="B1925" s="525"/>
      <c r="C1925" s="526" t="s">
        <v>4782</v>
      </c>
      <c r="D1925" s="526"/>
      <c r="E1925" s="526"/>
      <c r="F1925" s="526"/>
      <c r="G1925" s="363" t="s">
        <v>14784</v>
      </c>
      <c r="H1925" s="531">
        <v>260.01</v>
      </c>
      <c r="I1925" s="528"/>
    </row>
    <row r="1926" spans="1:9" ht="12.2" customHeight="1" x14ac:dyDescent="0.25">
      <c r="A1926" s="525" t="s">
        <v>4783</v>
      </c>
      <c r="B1926" s="525"/>
      <c r="C1926" s="526" t="s">
        <v>4784</v>
      </c>
      <c r="D1926" s="526"/>
      <c r="E1926" s="526"/>
      <c r="F1926" s="526"/>
      <c r="G1926" s="363" t="s">
        <v>14784</v>
      </c>
      <c r="H1926" s="531">
        <v>312.58999999999997</v>
      </c>
      <c r="I1926" s="528"/>
    </row>
    <row r="1927" spans="1:9" ht="12.2" customHeight="1" x14ac:dyDescent="0.25">
      <c r="A1927" s="525" t="s">
        <v>4785</v>
      </c>
      <c r="B1927" s="525"/>
      <c r="C1927" s="526" t="s">
        <v>4786</v>
      </c>
      <c r="D1927" s="526"/>
      <c r="E1927" s="526"/>
      <c r="F1927" s="526"/>
      <c r="G1927" s="363" t="s">
        <v>14784</v>
      </c>
      <c r="H1927" s="531">
        <v>316.12</v>
      </c>
      <c r="I1927" s="528"/>
    </row>
    <row r="1928" spans="1:9" ht="12.2" customHeight="1" x14ac:dyDescent="0.25">
      <c r="A1928" s="525" t="s">
        <v>4787</v>
      </c>
      <c r="B1928" s="525"/>
      <c r="C1928" s="526" t="s">
        <v>4788</v>
      </c>
      <c r="D1928" s="526"/>
      <c r="E1928" s="526"/>
      <c r="F1928" s="526"/>
      <c r="G1928" s="363" t="s">
        <v>14784</v>
      </c>
      <c r="H1928" s="531">
        <v>319.5</v>
      </c>
      <c r="I1928" s="528"/>
    </row>
    <row r="1929" spans="1:9" ht="48.75" customHeight="1" x14ac:dyDescent="0.25">
      <c r="A1929" s="525" t="s">
        <v>4789</v>
      </c>
      <c r="B1929" s="525"/>
      <c r="C1929" s="526" t="s">
        <v>4790</v>
      </c>
      <c r="D1929" s="526"/>
      <c r="E1929" s="526"/>
      <c r="F1929" s="526"/>
      <c r="G1929" s="363" t="s">
        <v>355</v>
      </c>
      <c r="H1929" s="531">
        <v>498.39</v>
      </c>
      <c r="I1929" s="528"/>
    </row>
    <row r="1930" spans="1:9" ht="12.2" customHeight="1" x14ac:dyDescent="0.25">
      <c r="A1930" s="550">
        <v>8949</v>
      </c>
      <c r="B1930" s="534"/>
      <c r="C1930" s="535" t="s">
        <v>4791</v>
      </c>
      <c r="D1930" s="535"/>
      <c r="E1930" s="535"/>
      <c r="F1930" s="535"/>
      <c r="G1930" s="362"/>
      <c r="H1930" s="536"/>
      <c r="I1930" s="536"/>
    </row>
    <row r="1931" spans="1:9" ht="48.75" customHeight="1" x14ac:dyDescent="0.25">
      <c r="A1931" s="525" t="s">
        <v>4792</v>
      </c>
      <c r="B1931" s="525"/>
      <c r="C1931" s="526" t="s">
        <v>4793</v>
      </c>
      <c r="D1931" s="526"/>
      <c r="E1931" s="526"/>
      <c r="F1931" s="526"/>
      <c r="G1931" s="363" t="s">
        <v>14784</v>
      </c>
      <c r="H1931" s="527">
        <v>12.51</v>
      </c>
      <c r="I1931" s="528"/>
    </row>
    <row r="1932" spans="1:9" ht="12.2" customHeight="1" x14ac:dyDescent="0.25">
      <c r="A1932" s="550">
        <v>8950</v>
      </c>
      <c r="B1932" s="534"/>
      <c r="C1932" s="535" t="s">
        <v>4794</v>
      </c>
      <c r="D1932" s="535"/>
      <c r="E1932" s="535"/>
      <c r="F1932" s="535"/>
      <c r="G1932" s="362"/>
      <c r="H1932" s="536"/>
      <c r="I1932" s="536"/>
    </row>
    <row r="1933" spans="1:9" ht="24.4" customHeight="1" x14ac:dyDescent="0.25">
      <c r="A1933" s="525" t="s">
        <v>4795</v>
      </c>
      <c r="B1933" s="525"/>
      <c r="C1933" s="526" t="s">
        <v>4796</v>
      </c>
      <c r="D1933" s="526"/>
      <c r="E1933" s="526"/>
      <c r="F1933" s="526"/>
      <c r="G1933" s="363" t="s">
        <v>14784</v>
      </c>
      <c r="H1933" s="531">
        <v>640.12</v>
      </c>
      <c r="I1933" s="528"/>
    </row>
    <row r="1934" spans="1:9" ht="24.4" customHeight="1" x14ac:dyDescent="0.25">
      <c r="A1934" s="525" t="s">
        <v>4797</v>
      </c>
      <c r="B1934" s="525"/>
      <c r="C1934" s="526" t="s">
        <v>4798</v>
      </c>
      <c r="D1934" s="526"/>
      <c r="E1934" s="526"/>
      <c r="F1934" s="526"/>
      <c r="G1934" s="363" t="s">
        <v>14784</v>
      </c>
      <c r="H1934" s="531">
        <v>986.63</v>
      </c>
      <c r="I1934" s="528"/>
    </row>
    <row r="1935" spans="1:9" ht="24.4" customHeight="1" x14ac:dyDescent="0.25">
      <c r="A1935" s="525" t="s">
        <v>4799</v>
      </c>
      <c r="B1935" s="525"/>
      <c r="C1935" s="526" t="s">
        <v>4800</v>
      </c>
      <c r="D1935" s="526"/>
      <c r="E1935" s="526"/>
      <c r="F1935" s="526"/>
      <c r="G1935" s="363" t="s">
        <v>14784</v>
      </c>
      <c r="H1935" s="538">
        <v>1813.44</v>
      </c>
      <c r="I1935" s="528"/>
    </row>
    <row r="1936" spans="1:9" ht="24.4" customHeight="1" x14ac:dyDescent="0.25">
      <c r="A1936" s="525" t="s">
        <v>4801</v>
      </c>
      <c r="B1936" s="525"/>
      <c r="C1936" s="526" t="s">
        <v>4802</v>
      </c>
      <c r="D1936" s="526"/>
      <c r="E1936" s="526"/>
      <c r="F1936" s="526"/>
      <c r="G1936" s="363" t="s">
        <v>14784</v>
      </c>
      <c r="H1936" s="527">
        <v>39.94</v>
      </c>
      <c r="I1936" s="528"/>
    </row>
    <row r="1937" spans="1:9" ht="24.4" customHeight="1" x14ac:dyDescent="0.25">
      <c r="A1937" s="525" t="s">
        <v>4803</v>
      </c>
      <c r="B1937" s="525"/>
      <c r="C1937" s="526" t="s">
        <v>4804</v>
      </c>
      <c r="D1937" s="526"/>
      <c r="E1937" s="526"/>
      <c r="F1937" s="526"/>
      <c r="G1937" s="363" t="s">
        <v>14784</v>
      </c>
      <c r="H1937" s="527">
        <v>44.79</v>
      </c>
      <c r="I1937" s="528"/>
    </row>
    <row r="1938" spans="1:9" ht="12.2" customHeight="1" x14ac:dyDescent="0.25">
      <c r="A1938" s="550">
        <v>8951</v>
      </c>
      <c r="B1938" s="534"/>
      <c r="C1938" s="535" t="s">
        <v>4805</v>
      </c>
      <c r="D1938" s="535"/>
      <c r="E1938" s="535"/>
      <c r="F1938" s="535"/>
      <c r="G1938" s="362"/>
      <c r="H1938" s="536"/>
      <c r="I1938" s="536"/>
    </row>
    <row r="1939" spans="1:9" ht="12.2" customHeight="1" x14ac:dyDescent="0.25">
      <c r="A1939" s="525" t="s">
        <v>4806</v>
      </c>
      <c r="B1939" s="525"/>
      <c r="C1939" s="526" t="s">
        <v>4807</v>
      </c>
      <c r="D1939" s="526"/>
      <c r="E1939" s="526"/>
      <c r="F1939" s="526"/>
      <c r="G1939" s="363" t="s">
        <v>14784</v>
      </c>
      <c r="H1939" s="531">
        <v>430.76</v>
      </c>
      <c r="I1939" s="528"/>
    </row>
    <row r="1940" spans="1:9" ht="12.2" customHeight="1" x14ac:dyDescent="0.25">
      <c r="A1940" s="525" t="s">
        <v>4808</v>
      </c>
      <c r="B1940" s="525"/>
      <c r="C1940" s="526" t="s">
        <v>4809</v>
      </c>
      <c r="D1940" s="526"/>
      <c r="E1940" s="526"/>
      <c r="F1940" s="526"/>
      <c r="G1940" s="363" t="s">
        <v>14784</v>
      </c>
      <c r="H1940" s="531">
        <v>508.5</v>
      </c>
      <c r="I1940" s="528"/>
    </row>
    <row r="1941" spans="1:9" ht="12.2" customHeight="1" x14ac:dyDescent="0.25">
      <c r="A1941" s="550">
        <v>8952</v>
      </c>
      <c r="B1941" s="534"/>
      <c r="C1941" s="535" t="s">
        <v>4810</v>
      </c>
      <c r="D1941" s="535"/>
      <c r="E1941" s="535"/>
      <c r="F1941" s="535"/>
      <c r="G1941" s="362"/>
      <c r="H1941" s="536"/>
      <c r="I1941" s="536"/>
    </row>
    <row r="1942" spans="1:9" ht="12.2" customHeight="1" x14ac:dyDescent="0.25">
      <c r="A1942" s="525" t="s">
        <v>4811</v>
      </c>
      <c r="B1942" s="525"/>
      <c r="C1942" s="526" t="s">
        <v>4812</v>
      </c>
      <c r="D1942" s="526"/>
      <c r="E1942" s="526"/>
      <c r="F1942" s="526"/>
      <c r="G1942" s="363" t="s">
        <v>355</v>
      </c>
      <c r="H1942" s="531">
        <v>719.86</v>
      </c>
      <c r="I1942" s="528"/>
    </row>
    <row r="1943" spans="1:9" ht="12.2" customHeight="1" x14ac:dyDescent="0.25">
      <c r="A1943" s="550">
        <v>8682</v>
      </c>
      <c r="B1943" s="534"/>
      <c r="C1943" s="535" t="s">
        <v>4813</v>
      </c>
      <c r="D1943" s="535"/>
      <c r="E1943" s="535"/>
      <c r="F1943" s="535"/>
      <c r="G1943" s="362"/>
      <c r="H1943" s="536"/>
      <c r="I1943" s="536"/>
    </row>
    <row r="1944" spans="1:9" ht="12.2" customHeight="1" x14ac:dyDescent="0.25">
      <c r="A1944" s="550">
        <v>8954</v>
      </c>
      <c r="B1944" s="534"/>
      <c r="C1944" s="535" t="s">
        <v>4814</v>
      </c>
      <c r="D1944" s="535"/>
      <c r="E1944" s="535"/>
      <c r="F1944" s="535"/>
      <c r="G1944" s="362"/>
      <c r="H1944" s="536"/>
      <c r="I1944" s="536"/>
    </row>
    <row r="1945" spans="1:9" ht="24.4" customHeight="1" x14ac:dyDescent="0.25">
      <c r="A1945" s="525" t="s">
        <v>4815</v>
      </c>
      <c r="B1945" s="525"/>
      <c r="C1945" s="526" t="s">
        <v>4816</v>
      </c>
      <c r="D1945" s="526"/>
      <c r="E1945" s="526"/>
      <c r="F1945" s="526"/>
      <c r="G1945" s="363" t="s">
        <v>14794</v>
      </c>
      <c r="H1945" s="532">
        <v>8.59</v>
      </c>
      <c r="I1945" s="528"/>
    </row>
    <row r="1946" spans="1:9" ht="12.2" customHeight="1" x14ac:dyDescent="0.25">
      <c r="A1946" s="550">
        <v>8955</v>
      </c>
      <c r="B1946" s="534"/>
      <c r="C1946" s="535" t="s">
        <v>4817</v>
      </c>
      <c r="D1946" s="535"/>
      <c r="E1946" s="535"/>
      <c r="F1946" s="535"/>
      <c r="G1946" s="362"/>
      <c r="H1946" s="536"/>
      <c r="I1946" s="536"/>
    </row>
    <row r="1947" spans="1:9" ht="12.2" customHeight="1" x14ac:dyDescent="0.25">
      <c r="A1947" s="525" t="s">
        <v>4818</v>
      </c>
      <c r="B1947" s="525"/>
      <c r="C1947" s="526" t="s">
        <v>4819</v>
      </c>
      <c r="D1947" s="526"/>
      <c r="E1947" s="526"/>
      <c r="F1947" s="526"/>
      <c r="G1947" s="363" t="s">
        <v>14794</v>
      </c>
      <c r="H1947" s="527">
        <v>21.85</v>
      </c>
      <c r="I1947" s="528"/>
    </row>
    <row r="1948" spans="1:9" ht="12.2" customHeight="1" x14ac:dyDescent="0.25">
      <c r="A1948" s="525" t="s">
        <v>4820</v>
      </c>
      <c r="B1948" s="525"/>
      <c r="C1948" s="526" t="s">
        <v>4821</v>
      </c>
      <c r="D1948" s="526"/>
      <c r="E1948" s="526"/>
      <c r="F1948" s="526"/>
      <c r="G1948" s="363" t="s">
        <v>14794</v>
      </c>
      <c r="H1948" s="527">
        <v>22.74</v>
      </c>
      <c r="I1948" s="528"/>
    </row>
    <row r="1949" spans="1:9" ht="12.2" customHeight="1" x14ac:dyDescent="0.25">
      <c r="A1949" s="525" t="s">
        <v>4822</v>
      </c>
      <c r="B1949" s="525"/>
      <c r="C1949" s="526" t="s">
        <v>4823</v>
      </c>
      <c r="D1949" s="526"/>
      <c r="E1949" s="526"/>
      <c r="F1949" s="526"/>
      <c r="G1949" s="363" t="s">
        <v>14794</v>
      </c>
      <c r="H1949" s="527">
        <v>23.21</v>
      </c>
      <c r="I1949" s="528"/>
    </row>
    <row r="1950" spans="1:9" ht="12.2" customHeight="1" x14ac:dyDescent="0.25">
      <c r="A1950" s="525" t="s">
        <v>4824</v>
      </c>
      <c r="B1950" s="525"/>
      <c r="C1950" s="526" t="s">
        <v>4825</v>
      </c>
      <c r="D1950" s="526"/>
      <c r="E1950" s="526"/>
      <c r="F1950" s="526"/>
      <c r="G1950" s="363" t="s">
        <v>14794</v>
      </c>
      <c r="H1950" s="527">
        <v>23.33</v>
      </c>
      <c r="I1950" s="528"/>
    </row>
    <row r="1951" spans="1:9" ht="12.2" customHeight="1" x14ac:dyDescent="0.25">
      <c r="A1951" s="525" t="s">
        <v>4826</v>
      </c>
      <c r="B1951" s="525"/>
      <c r="C1951" s="526" t="s">
        <v>4827</v>
      </c>
      <c r="D1951" s="526"/>
      <c r="E1951" s="526"/>
      <c r="F1951" s="526"/>
      <c r="G1951" s="363" t="s">
        <v>14794</v>
      </c>
      <c r="H1951" s="527">
        <v>25.19</v>
      </c>
      <c r="I1951" s="528"/>
    </row>
    <row r="1952" spans="1:9" ht="12.2" customHeight="1" x14ac:dyDescent="0.25">
      <c r="A1952" s="525" t="s">
        <v>4828</v>
      </c>
      <c r="B1952" s="525"/>
      <c r="C1952" s="526" t="s">
        <v>4829</v>
      </c>
      <c r="D1952" s="526"/>
      <c r="E1952" s="526"/>
      <c r="F1952" s="526"/>
      <c r="G1952" s="363" t="s">
        <v>14794</v>
      </c>
      <c r="H1952" s="527">
        <v>12.48</v>
      </c>
      <c r="I1952" s="528"/>
    </row>
    <row r="1953" spans="1:9" ht="12.2" customHeight="1" x14ac:dyDescent="0.25">
      <c r="A1953" s="525" t="s">
        <v>4830</v>
      </c>
      <c r="B1953" s="525"/>
      <c r="C1953" s="526" t="s">
        <v>4831</v>
      </c>
      <c r="D1953" s="526"/>
      <c r="E1953" s="526"/>
      <c r="F1953" s="526"/>
      <c r="G1953" s="363" t="s">
        <v>14794</v>
      </c>
      <c r="H1953" s="527">
        <v>82.43</v>
      </c>
      <c r="I1953" s="528"/>
    </row>
    <row r="1954" spans="1:9" ht="12.2" customHeight="1" x14ac:dyDescent="0.25">
      <c r="A1954" s="525" t="s">
        <v>4832</v>
      </c>
      <c r="B1954" s="525"/>
      <c r="C1954" s="526" t="s">
        <v>4833</v>
      </c>
      <c r="D1954" s="526"/>
      <c r="E1954" s="526"/>
      <c r="F1954" s="526"/>
      <c r="G1954" s="363" t="s">
        <v>14794</v>
      </c>
      <c r="H1954" s="527">
        <v>20.36</v>
      </c>
      <c r="I1954" s="528"/>
    </row>
    <row r="1955" spans="1:9" ht="12.2" customHeight="1" x14ac:dyDescent="0.25">
      <c r="A1955" s="525" t="s">
        <v>4834</v>
      </c>
      <c r="B1955" s="525"/>
      <c r="C1955" s="526" t="s">
        <v>4835</v>
      </c>
      <c r="D1955" s="526"/>
      <c r="E1955" s="526"/>
      <c r="F1955" s="526"/>
      <c r="G1955" s="363" t="s">
        <v>14794</v>
      </c>
      <c r="H1955" s="527">
        <v>30.36</v>
      </c>
      <c r="I1955" s="528"/>
    </row>
    <row r="1956" spans="1:9" ht="12.2" customHeight="1" x14ac:dyDescent="0.25">
      <c r="A1956" s="525" t="s">
        <v>4836</v>
      </c>
      <c r="B1956" s="525"/>
      <c r="C1956" s="526" t="s">
        <v>4837</v>
      </c>
      <c r="D1956" s="526"/>
      <c r="E1956" s="526"/>
      <c r="F1956" s="526"/>
      <c r="G1956" s="363" t="s">
        <v>14794</v>
      </c>
      <c r="H1956" s="527">
        <v>56.7</v>
      </c>
      <c r="I1956" s="528"/>
    </row>
    <row r="1957" spans="1:9" ht="12.2" customHeight="1" x14ac:dyDescent="0.25">
      <c r="A1957" s="525" t="s">
        <v>4838</v>
      </c>
      <c r="B1957" s="525"/>
      <c r="C1957" s="526" t="s">
        <v>4839</v>
      </c>
      <c r="D1957" s="526"/>
      <c r="E1957" s="526"/>
      <c r="F1957" s="526"/>
      <c r="G1957" s="363" t="s">
        <v>14794</v>
      </c>
      <c r="H1957" s="527">
        <v>46.35</v>
      </c>
      <c r="I1957" s="528"/>
    </row>
    <row r="1958" spans="1:9" ht="12.2" customHeight="1" x14ac:dyDescent="0.25">
      <c r="A1958" s="525" t="s">
        <v>4840</v>
      </c>
      <c r="B1958" s="525"/>
      <c r="C1958" s="526" t="s">
        <v>4841</v>
      </c>
      <c r="D1958" s="526"/>
      <c r="E1958" s="526"/>
      <c r="F1958" s="526"/>
      <c r="G1958" s="363" t="s">
        <v>14794</v>
      </c>
      <c r="H1958" s="531">
        <v>108.26</v>
      </c>
      <c r="I1958" s="528"/>
    </row>
    <row r="1959" spans="1:9" ht="12.2" customHeight="1" x14ac:dyDescent="0.25">
      <c r="A1959" s="525" t="s">
        <v>4842</v>
      </c>
      <c r="B1959" s="525"/>
      <c r="C1959" s="526" t="s">
        <v>4843</v>
      </c>
      <c r="D1959" s="526"/>
      <c r="E1959" s="526"/>
      <c r="F1959" s="526"/>
      <c r="G1959" s="363" t="s">
        <v>14794</v>
      </c>
      <c r="H1959" s="527">
        <v>53.47</v>
      </c>
      <c r="I1959" s="528"/>
    </row>
    <row r="1960" spans="1:9" ht="12.2" customHeight="1" x14ac:dyDescent="0.25">
      <c r="A1960" s="525" t="s">
        <v>4844</v>
      </c>
      <c r="B1960" s="525"/>
      <c r="C1960" s="526" t="s">
        <v>4845</v>
      </c>
      <c r="D1960" s="526"/>
      <c r="E1960" s="526"/>
      <c r="F1960" s="526"/>
      <c r="G1960" s="363" t="s">
        <v>14794</v>
      </c>
      <c r="H1960" s="527">
        <v>62.01</v>
      </c>
      <c r="I1960" s="528"/>
    </row>
    <row r="1961" spans="1:9" ht="12.2" customHeight="1" x14ac:dyDescent="0.25">
      <c r="A1961" s="525" t="s">
        <v>4846</v>
      </c>
      <c r="B1961" s="525"/>
      <c r="C1961" s="526" t="s">
        <v>4847</v>
      </c>
      <c r="D1961" s="526"/>
      <c r="E1961" s="526"/>
      <c r="F1961" s="526"/>
      <c r="G1961" s="363" t="s">
        <v>14794</v>
      </c>
      <c r="H1961" s="527">
        <v>72.03</v>
      </c>
      <c r="I1961" s="528"/>
    </row>
    <row r="1962" spans="1:9" ht="12.2" customHeight="1" x14ac:dyDescent="0.25">
      <c r="A1962" s="525" t="s">
        <v>4848</v>
      </c>
      <c r="B1962" s="525"/>
      <c r="C1962" s="526" t="s">
        <v>4849</v>
      </c>
      <c r="D1962" s="526"/>
      <c r="E1962" s="526"/>
      <c r="F1962" s="526"/>
      <c r="G1962" s="363" t="s">
        <v>14794</v>
      </c>
      <c r="H1962" s="532">
        <v>6.01</v>
      </c>
      <c r="I1962" s="528"/>
    </row>
    <row r="1963" spans="1:9" ht="48.75" customHeight="1" x14ac:dyDescent="0.25">
      <c r="A1963" s="525" t="s">
        <v>4850</v>
      </c>
      <c r="B1963" s="525"/>
      <c r="C1963" s="526" t="s">
        <v>4851</v>
      </c>
      <c r="D1963" s="526"/>
      <c r="E1963" s="526"/>
      <c r="F1963" s="526"/>
      <c r="G1963" s="363" t="s">
        <v>14794</v>
      </c>
      <c r="H1963" s="532">
        <v>3.62</v>
      </c>
      <c r="I1963" s="528"/>
    </row>
    <row r="1964" spans="1:9" ht="12.2" customHeight="1" x14ac:dyDescent="0.25">
      <c r="A1964" s="550">
        <v>8956</v>
      </c>
      <c r="B1964" s="534"/>
      <c r="C1964" s="535" t="s">
        <v>4852</v>
      </c>
      <c r="D1964" s="535"/>
      <c r="E1964" s="535"/>
      <c r="F1964" s="535"/>
      <c r="G1964" s="362"/>
      <c r="H1964" s="536"/>
      <c r="I1964" s="536"/>
    </row>
    <row r="1965" spans="1:9" ht="36.6" customHeight="1" x14ac:dyDescent="0.25">
      <c r="A1965" s="525" t="s">
        <v>4853</v>
      </c>
      <c r="B1965" s="525"/>
      <c r="C1965" s="526" t="s">
        <v>4854</v>
      </c>
      <c r="D1965" s="526"/>
      <c r="E1965" s="526"/>
      <c r="F1965" s="526"/>
      <c r="G1965" s="363" t="s">
        <v>14784</v>
      </c>
      <c r="H1965" s="527">
        <v>64.33</v>
      </c>
      <c r="I1965" s="528"/>
    </row>
    <row r="1966" spans="1:9" ht="36.6" customHeight="1" x14ac:dyDescent="0.25">
      <c r="A1966" s="525" t="s">
        <v>4855</v>
      </c>
      <c r="B1966" s="525"/>
      <c r="C1966" s="526" t="s">
        <v>4856</v>
      </c>
      <c r="D1966" s="526"/>
      <c r="E1966" s="526"/>
      <c r="F1966" s="526"/>
      <c r="G1966" s="363" t="s">
        <v>14784</v>
      </c>
      <c r="H1966" s="527">
        <v>68.12</v>
      </c>
      <c r="I1966" s="528"/>
    </row>
    <row r="1967" spans="1:9" ht="36.6" customHeight="1" x14ac:dyDescent="0.25">
      <c r="A1967" s="525" t="s">
        <v>4857</v>
      </c>
      <c r="B1967" s="525"/>
      <c r="C1967" s="526" t="s">
        <v>4858</v>
      </c>
      <c r="D1967" s="526"/>
      <c r="E1967" s="526"/>
      <c r="F1967" s="526"/>
      <c r="G1967" s="363" t="s">
        <v>14784</v>
      </c>
      <c r="H1967" s="527">
        <v>46</v>
      </c>
      <c r="I1967" s="528"/>
    </row>
    <row r="1968" spans="1:9" ht="36.6" customHeight="1" x14ac:dyDescent="0.25">
      <c r="A1968" s="525" t="s">
        <v>4859</v>
      </c>
      <c r="B1968" s="525"/>
      <c r="C1968" s="526" t="s">
        <v>4860</v>
      </c>
      <c r="D1968" s="526"/>
      <c r="E1968" s="526"/>
      <c r="F1968" s="526"/>
      <c r="G1968" s="363" t="s">
        <v>14784</v>
      </c>
      <c r="H1968" s="527">
        <v>36.450000000000003</v>
      </c>
      <c r="I1968" s="528"/>
    </row>
    <row r="1969" spans="1:9" ht="36.6" customHeight="1" x14ac:dyDescent="0.25">
      <c r="A1969" s="525" t="s">
        <v>4861</v>
      </c>
      <c r="B1969" s="525"/>
      <c r="C1969" s="526" t="s">
        <v>4862</v>
      </c>
      <c r="D1969" s="526"/>
      <c r="E1969" s="526"/>
      <c r="F1969" s="526"/>
      <c r="G1969" s="363" t="s">
        <v>14784</v>
      </c>
      <c r="H1969" s="527">
        <v>25.39</v>
      </c>
      <c r="I1969" s="528"/>
    </row>
    <row r="1970" spans="1:9" ht="48.75" customHeight="1" x14ac:dyDescent="0.25">
      <c r="A1970" s="525" t="s">
        <v>4863</v>
      </c>
      <c r="B1970" s="525"/>
      <c r="C1970" s="526" t="s">
        <v>4864</v>
      </c>
      <c r="D1970" s="526"/>
      <c r="E1970" s="526"/>
      <c r="F1970" s="526"/>
      <c r="G1970" s="363" t="s">
        <v>14784</v>
      </c>
      <c r="H1970" s="527">
        <v>57.65</v>
      </c>
      <c r="I1970" s="528"/>
    </row>
    <row r="1971" spans="1:9" ht="60.95" customHeight="1" x14ac:dyDescent="0.25">
      <c r="A1971" s="525" t="s">
        <v>4865</v>
      </c>
      <c r="B1971" s="525"/>
      <c r="C1971" s="526" t="s">
        <v>4866</v>
      </c>
      <c r="D1971" s="526"/>
      <c r="E1971" s="526"/>
      <c r="F1971" s="526"/>
      <c r="G1971" s="363" t="s">
        <v>14784</v>
      </c>
      <c r="H1971" s="527">
        <v>34.229999999999997</v>
      </c>
      <c r="I1971" s="528"/>
    </row>
    <row r="1972" spans="1:9" ht="24.4" customHeight="1" x14ac:dyDescent="0.25">
      <c r="A1972" s="525" t="s">
        <v>4867</v>
      </c>
      <c r="B1972" s="525"/>
      <c r="C1972" s="526" t="s">
        <v>4868</v>
      </c>
      <c r="D1972" s="526"/>
      <c r="E1972" s="526"/>
      <c r="F1972" s="526"/>
      <c r="G1972" s="363" t="s">
        <v>14784</v>
      </c>
      <c r="H1972" s="527">
        <v>26.8</v>
      </c>
      <c r="I1972" s="528"/>
    </row>
    <row r="1973" spans="1:9" ht="24.4" customHeight="1" x14ac:dyDescent="0.25">
      <c r="A1973" s="525" t="s">
        <v>4869</v>
      </c>
      <c r="B1973" s="525"/>
      <c r="C1973" s="526" t="s">
        <v>4870</v>
      </c>
      <c r="D1973" s="526"/>
      <c r="E1973" s="526"/>
      <c r="F1973" s="526"/>
      <c r="G1973" s="363" t="s">
        <v>14784</v>
      </c>
      <c r="H1973" s="527">
        <v>27.48</v>
      </c>
      <c r="I1973" s="528"/>
    </row>
    <row r="1974" spans="1:9" ht="24.4" customHeight="1" x14ac:dyDescent="0.25">
      <c r="A1974" s="525" t="s">
        <v>4871</v>
      </c>
      <c r="B1974" s="525"/>
      <c r="C1974" s="526" t="s">
        <v>4872</v>
      </c>
      <c r="D1974" s="526"/>
      <c r="E1974" s="526"/>
      <c r="F1974" s="526"/>
      <c r="G1974" s="363" t="s">
        <v>14784</v>
      </c>
      <c r="H1974" s="527">
        <v>16.420000000000002</v>
      </c>
      <c r="I1974" s="528"/>
    </row>
    <row r="1975" spans="1:9" ht="12.2" customHeight="1" x14ac:dyDescent="0.25">
      <c r="A1975" s="525" t="s">
        <v>4873</v>
      </c>
      <c r="B1975" s="525"/>
      <c r="C1975" s="526" t="s">
        <v>4874</v>
      </c>
      <c r="D1975" s="526"/>
      <c r="E1975" s="526"/>
      <c r="F1975" s="526"/>
      <c r="G1975" s="363" t="s">
        <v>14820</v>
      </c>
      <c r="H1975" s="531">
        <v>154.6</v>
      </c>
      <c r="I1975" s="528"/>
    </row>
    <row r="1976" spans="1:9" ht="12.2" customHeight="1" x14ac:dyDescent="0.25">
      <c r="A1976" s="550">
        <v>8957</v>
      </c>
      <c r="B1976" s="534"/>
      <c r="C1976" s="535" t="s">
        <v>4875</v>
      </c>
      <c r="D1976" s="535"/>
      <c r="E1976" s="535"/>
      <c r="F1976" s="535"/>
      <c r="G1976" s="362"/>
      <c r="H1976" s="536"/>
      <c r="I1976" s="536"/>
    </row>
    <row r="1977" spans="1:9" ht="24.4" customHeight="1" x14ac:dyDescent="0.25">
      <c r="A1977" s="525" t="s">
        <v>4876</v>
      </c>
      <c r="B1977" s="525"/>
      <c r="C1977" s="526" t="s">
        <v>4877</v>
      </c>
      <c r="D1977" s="526"/>
      <c r="E1977" s="526"/>
      <c r="F1977" s="526"/>
      <c r="G1977" s="363" t="s">
        <v>355</v>
      </c>
      <c r="H1977" s="527">
        <v>14.1</v>
      </c>
      <c r="I1977" s="528"/>
    </row>
    <row r="1978" spans="1:9" ht="24.4" customHeight="1" x14ac:dyDescent="0.25">
      <c r="A1978" s="525" t="s">
        <v>4878</v>
      </c>
      <c r="B1978" s="525"/>
      <c r="C1978" s="526" t="s">
        <v>4879</v>
      </c>
      <c r="D1978" s="526"/>
      <c r="E1978" s="526"/>
      <c r="F1978" s="526"/>
      <c r="G1978" s="363" t="s">
        <v>355</v>
      </c>
      <c r="H1978" s="527">
        <v>14.1</v>
      </c>
      <c r="I1978" s="528"/>
    </row>
    <row r="1979" spans="1:9" ht="12.2" customHeight="1" x14ac:dyDescent="0.25">
      <c r="A1979" s="550">
        <v>8958</v>
      </c>
      <c r="B1979" s="534"/>
      <c r="C1979" s="535" t="s">
        <v>4880</v>
      </c>
      <c r="D1979" s="535"/>
      <c r="E1979" s="535"/>
      <c r="F1979" s="535"/>
      <c r="G1979" s="362"/>
      <c r="H1979" s="536"/>
      <c r="I1979" s="536"/>
    </row>
    <row r="1980" spans="1:9" ht="24.4" customHeight="1" x14ac:dyDescent="0.25">
      <c r="A1980" s="525" t="s">
        <v>4881</v>
      </c>
      <c r="B1980" s="525"/>
      <c r="C1980" s="526" t="s">
        <v>4882</v>
      </c>
      <c r="D1980" s="526"/>
      <c r="E1980" s="526"/>
      <c r="F1980" s="526"/>
      <c r="G1980" s="363" t="s">
        <v>355</v>
      </c>
      <c r="H1980" s="527">
        <v>70.81</v>
      </c>
      <c r="I1980" s="528"/>
    </row>
    <row r="1981" spans="1:9" ht="24.4" customHeight="1" x14ac:dyDescent="0.25">
      <c r="A1981" s="525" t="s">
        <v>4883</v>
      </c>
      <c r="B1981" s="525"/>
      <c r="C1981" s="526" t="s">
        <v>4884</v>
      </c>
      <c r="D1981" s="526"/>
      <c r="E1981" s="526"/>
      <c r="F1981" s="526"/>
      <c r="G1981" s="363" t="s">
        <v>355</v>
      </c>
      <c r="H1981" s="527">
        <v>55.51</v>
      </c>
      <c r="I1981" s="528"/>
    </row>
    <row r="1982" spans="1:9" ht="12.2" customHeight="1" x14ac:dyDescent="0.25">
      <c r="A1982" s="525" t="s">
        <v>4885</v>
      </c>
      <c r="B1982" s="525"/>
      <c r="C1982" s="526" t="s">
        <v>4886</v>
      </c>
      <c r="D1982" s="526"/>
      <c r="E1982" s="526"/>
      <c r="F1982" s="526"/>
      <c r="G1982" s="363" t="s">
        <v>14820</v>
      </c>
      <c r="H1982" s="531">
        <v>390.8</v>
      </c>
      <c r="I1982" s="528"/>
    </row>
    <row r="1983" spans="1:9" ht="12.2" customHeight="1" x14ac:dyDescent="0.25">
      <c r="A1983" s="525" t="s">
        <v>4887</v>
      </c>
      <c r="B1983" s="525"/>
      <c r="C1983" s="526" t="s">
        <v>4888</v>
      </c>
      <c r="D1983" s="526"/>
      <c r="E1983" s="526"/>
      <c r="F1983" s="526"/>
      <c r="G1983" s="363" t="s">
        <v>14820</v>
      </c>
      <c r="H1983" s="531">
        <v>134.08000000000001</v>
      </c>
      <c r="I1983" s="528"/>
    </row>
    <row r="1984" spans="1:9" ht="24.4" customHeight="1" x14ac:dyDescent="0.25">
      <c r="A1984" s="525" t="s">
        <v>4889</v>
      </c>
      <c r="B1984" s="525"/>
      <c r="C1984" s="526" t="s">
        <v>4890</v>
      </c>
      <c r="D1984" s="526"/>
      <c r="E1984" s="526"/>
      <c r="F1984" s="526"/>
      <c r="G1984" s="363" t="s">
        <v>14820</v>
      </c>
      <c r="H1984" s="527">
        <v>27.99</v>
      </c>
      <c r="I1984" s="528"/>
    </row>
    <row r="1985" spans="1:9" ht="12.2" customHeight="1" x14ac:dyDescent="0.25">
      <c r="A1985" s="525" t="s">
        <v>4891</v>
      </c>
      <c r="B1985" s="525"/>
      <c r="C1985" s="526" t="s">
        <v>4892</v>
      </c>
      <c r="D1985" s="526"/>
      <c r="E1985" s="526"/>
      <c r="F1985" s="526"/>
      <c r="G1985" s="363" t="s">
        <v>14820</v>
      </c>
      <c r="H1985" s="538">
        <v>1348.88</v>
      </c>
      <c r="I1985" s="528"/>
    </row>
    <row r="1986" spans="1:9" ht="12.2" customHeight="1" x14ac:dyDescent="0.25">
      <c r="A1986" s="525" t="s">
        <v>4893</v>
      </c>
      <c r="B1986" s="525"/>
      <c r="C1986" s="526" t="s">
        <v>4894</v>
      </c>
      <c r="D1986" s="526"/>
      <c r="E1986" s="526"/>
      <c r="F1986" s="526"/>
      <c r="G1986" s="363" t="s">
        <v>14820</v>
      </c>
      <c r="H1986" s="538">
        <v>1750.23</v>
      </c>
      <c r="I1986" s="528"/>
    </row>
    <row r="1987" spans="1:9" ht="24.4" customHeight="1" x14ac:dyDescent="0.25">
      <c r="A1987" s="525" t="s">
        <v>4895</v>
      </c>
      <c r="B1987" s="525"/>
      <c r="C1987" s="526" t="s">
        <v>4896</v>
      </c>
      <c r="D1987" s="526"/>
      <c r="E1987" s="526"/>
      <c r="F1987" s="526"/>
      <c r="G1987" s="363" t="s">
        <v>14784</v>
      </c>
      <c r="H1987" s="527">
        <v>72.69</v>
      </c>
      <c r="I1987" s="528"/>
    </row>
    <row r="1988" spans="1:9" ht="12.2" customHeight="1" x14ac:dyDescent="0.25">
      <c r="A1988" s="525" t="s">
        <v>4897</v>
      </c>
      <c r="B1988" s="525"/>
      <c r="C1988" s="526" t="s">
        <v>4898</v>
      </c>
      <c r="D1988" s="526"/>
      <c r="E1988" s="526"/>
      <c r="F1988" s="526"/>
      <c r="G1988" s="363" t="s">
        <v>14820</v>
      </c>
      <c r="H1988" s="527">
        <v>10.67</v>
      </c>
      <c r="I1988" s="528"/>
    </row>
    <row r="1989" spans="1:9" ht="12.2" customHeight="1" x14ac:dyDescent="0.25">
      <c r="A1989" s="550">
        <v>8683</v>
      </c>
      <c r="B1989" s="534"/>
      <c r="C1989" s="535" t="s">
        <v>4899</v>
      </c>
      <c r="D1989" s="535"/>
      <c r="E1989" s="535"/>
      <c r="F1989" s="535"/>
      <c r="G1989" s="362"/>
      <c r="H1989" s="536"/>
      <c r="I1989" s="536"/>
    </row>
    <row r="1990" spans="1:9" ht="12.2" customHeight="1" x14ac:dyDescent="0.25">
      <c r="A1990" s="550">
        <v>8960</v>
      </c>
      <c r="B1990" s="534"/>
      <c r="C1990" s="535" t="s">
        <v>4900</v>
      </c>
      <c r="D1990" s="535"/>
      <c r="E1990" s="535"/>
      <c r="F1990" s="535"/>
      <c r="G1990" s="362"/>
      <c r="H1990" s="536"/>
      <c r="I1990" s="536"/>
    </row>
    <row r="1991" spans="1:9" ht="36.6" customHeight="1" x14ac:dyDescent="0.25">
      <c r="A1991" s="525" t="s">
        <v>4901</v>
      </c>
      <c r="B1991" s="525"/>
      <c r="C1991" s="526" t="s">
        <v>4902</v>
      </c>
      <c r="D1991" s="526"/>
      <c r="E1991" s="526"/>
      <c r="F1991" s="526"/>
      <c r="G1991" s="363" t="s">
        <v>14794</v>
      </c>
      <c r="H1991" s="532">
        <v>6.28</v>
      </c>
      <c r="I1991" s="528"/>
    </row>
    <row r="1992" spans="1:9" ht="12.2" customHeight="1" x14ac:dyDescent="0.25">
      <c r="A1992" s="525" t="s">
        <v>4903</v>
      </c>
      <c r="B1992" s="525"/>
      <c r="C1992" s="526" t="s">
        <v>4904</v>
      </c>
      <c r="D1992" s="526"/>
      <c r="E1992" s="526"/>
      <c r="F1992" s="526"/>
      <c r="G1992" s="363" t="s">
        <v>14794</v>
      </c>
      <c r="H1992" s="532">
        <v>5.71</v>
      </c>
      <c r="I1992" s="528"/>
    </row>
    <row r="1993" spans="1:9" ht="12.2" customHeight="1" x14ac:dyDescent="0.25">
      <c r="A1993" s="550">
        <v>8684</v>
      </c>
      <c r="B1993" s="534"/>
      <c r="C1993" s="535" t="s">
        <v>4905</v>
      </c>
      <c r="D1993" s="535"/>
      <c r="E1993" s="535"/>
      <c r="F1993" s="535"/>
      <c r="G1993" s="362"/>
      <c r="H1993" s="536"/>
      <c r="I1993" s="536"/>
    </row>
    <row r="1994" spans="1:9" ht="12.2" customHeight="1" x14ac:dyDescent="0.25">
      <c r="A1994" s="550">
        <v>8961</v>
      </c>
      <c r="B1994" s="534"/>
      <c r="C1994" s="535" t="s">
        <v>4906</v>
      </c>
      <c r="D1994" s="535"/>
      <c r="E1994" s="535"/>
      <c r="F1994" s="535"/>
      <c r="G1994" s="362"/>
      <c r="H1994" s="536"/>
      <c r="I1994" s="536"/>
    </row>
    <row r="1995" spans="1:9" ht="24.4" customHeight="1" x14ac:dyDescent="0.25">
      <c r="A1995" s="525" t="s">
        <v>440</v>
      </c>
      <c r="B1995" s="525"/>
      <c r="C1995" s="526" t="s">
        <v>4907</v>
      </c>
      <c r="D1995" s="526"/>
      <c r="E1995" s="526"/>
      <c r="F1995" s="526"/>
      <c r="G1995" s="363" t="s">
        <v>355</v>
      </c>
      <c r="H1995" s="531">
        <v>186.97</v>
      </c>
      <c r="I1995" s="528"/>
    </row>
    <row r="1996" spans="1:9" ht="24.4" customHeight="1" x14ac:dyDescent="0.25">
      <c r="A1996" s="525" t="s">
        <v>450</v>
      </c>
      <c r="B1996" s="525"/>
      <c r="C1996" s="526" t="s">
        <v>4908</v>
      </c>
      <c r="D1996" s="526"/>
      <c r="E1996" s="526"/>
      <c r="F1996" s="526"/>
      <c r="G1996" s="363" t="s">
        <v>355</v>
      </c>
      <c r="H1996" s="531">
        <v>160.07</v>
      </c>
      <c r="I1996" s="528"/>
    </row>
    <row r="1997" spans="1:9" ht="12.2" customHeight="1" x14ac:dyDescent="0.25">
      <c r="A1997" s="525" t="s">
        <v>4909</v>
      </c>
      <c r="B1997" s="525"/>
      <c r="C1997" s="526" t="s">
        <v>4910</v>
      </c>
      <c r="D1997" s="526"/>
      <c r="E1997" s="526"/>
      <c r="F1997" s="526"/>
      <c r="G1997" s="363" t="s">
        <v>355</v>
      </c>
      <c r="H1997" s="531">
        <v>357.69</v>
      </c>
      <c r="I1997" s="528"/>
    </row>
    <row r="1998" spans="1:9" ht="12.2" customHeight="1" x14ac:dyDescent="0.25">
      <c r="A1998" s="550">
        <v>8962</v>
      </c>
      <c r="B1998" s="534"/>
      <c r="C1998" s="535" t="s">
        <v>4911</v>
      </c>
      <c r="D1998" s="535"/>
      <c r="E1998" s="535"/>
      <c r="F1998" s="535"/>
      <c r="G1998" s="362"/>
      <c r="H1998" s="536"/>
      <c r="I1998" s="536"/>
    </row>
    <row r="1999" spans="1:9" ht="24.4" customHeight="1" x14ac:dyDescent="0.25">
      <c r="A1999" s="525" t="s">
        <v>441</v>
      </c>
      <c r="B1999" s="525"/>
      <c r="C1999" s="526" t="s">
        <v>4912</v>
      </c>
      <c r="D1999" s="526"/>
      <c r="E1999" s="526"/>
      <c r="F1999" s="526"/>
      <c r="G1999" s="363" t="s">
        <v>14784</v>
      </c>
      <c r="H1999" s="531">
        <v>127.12</v>
      </c>
      <c r="I1999" s="528"/>
    </row>
    <row r="2000" spans="1:9" ht="36.6" customHeight="1" x14ac:dyDescent="0.25">
      <c r="A2000" s="525" t="s">
        <v>4913</v>
      </c>
      <c r="B2000" s="525"/>
      <c r="C2000" s="526" t="s">
        <v>4914</v>
      </c>
      <c r="D2000" s="526"/>
      <c r="E2000" s="526"/>
      <c r="F2000" s="526"/>
      <c r="G2000" s="363" t="s">
        <v>14784</v>
      </c>
      <c r="H2000" s="527">
        <v>99.31</v>
      </c>
      <c r="I2000" s="528"/>
    </row>
    <row r="2001" spans="1:9" ht="12.2" customHeight="1" x14ac:dyDescent="0.25">
      <c r="A2001" s="550">
        <v>8963</v>
      </c>
      <c r="B2001" s="534"/>
      <c r="C2001" s="535" t="s">
        <v>4915</v>
      </c>
      <c r="D2001" s="535"/>
      <c r="E2001" s="535"/>
      <c r="F2001" s="535"/>
      <c r="G2001" s="362"/>
      <c r="H2001" s="536"/>
      <c r="I2001" s="536"/>
    </row>
    <row r="2002" spans="1:9" ht="36.6" customHeight="1" x14ac:dyDescent="0.25">
      <c r="A2002" s="525" t="s">
        <v>4916</v>
      </c>
      <c r="B2002" s="525"/>
      <c r="C2002" s="526" t="s">
        <v>4917</v>
      </c>
      <c r="D2002" s="526"/>
      <c r="E2002" s="526"/>
      <c r="F2002" s="526"/>
      <c r="G2002" s="363" t="s">
        <v>14784</v>
      </c>
      <c r="H2002" s="531">
        <v>334.18</v>
      </c>
      <c r="I2002" s="528"/>
    </row>
    <row r="2003" spans="1:9" ht="36.6" customHeight="1" x14ac:dyDescent="0.25">
      <c r="A2003" s="525" t="s">
        <v>4918</v>
      </c>
      <c r="B2003" s="525"/>
      <c r="C2003" s="526" t="s">
        <v>4919</v>
      </c>
      <c r="D2003" s="526"/>
      <c r="E2003" s="526"/>
      <c r="F2003" s="526"/>
      <c r="G2003" s="363" t="s">
        <v>355</v>
      </c>
      <c r="H2003" s="531">
        <v>116.27</v>
      </c>
      <c r="I2003" s="528"/>
    </row>
    <row r="2004" spans="1:9" ht="12.2" customHeight="1" x14ac:dyDescent="0.25">
      <c r="A2004" s="550">
        <v>8964</v>
      </c>
      <c r="B2004" s="534"/>
      <c r="C2004" s="535" t="s">
        <v>4920</v>
      </c>
      <c r="D2004" s="535"/>
      <c r="E2004" s="535"/>
      <c r="F2004" s="535"/>
      <c r="G2004" s="362"/>
      <c r="H2004" s="536"/>
      <c r="I2004" s="536"/>
    </row>
    <row r="2005" spans="1:9" ht="36.6" customHeight="1" x14ac:dyDescent="0.25">
      <c r="A2005" s="525" t="s">
        <v>453</v>
      </c>
      <c r="B2005" s="525"/>
      <c r="C2005" s="526" t="s">
        <v>4921</v>
      </c>
      <c r="D2005" s="526"/>
      <c r="E2005" s="526"/>
      <c r="F2005" s="526"/>
      <c r="G2005" s="363" t="s">
        <v>355</v>
      </c>
      <c r="H2005" s="531">
        <v>204.8</v>
      </c>
      <c r="I2005" s="528"/>
    </row>
    <row r="2006" spans="1:9" ht="24.4" customHeight="1" x14ac:dyDescent="0.25">
      <c r="A2006" s="525" t="s">
        <v>4922</v>
      </c>
      <c r="B2006" s="525"/>
      <c r="C2006" s="526" t="s">
        <v>4923</v>
      </c>
      <c r="D2006" s="526"/>
      <c r="E2006" s="526"/>
      <c r="F2006" s="526"/>
      <c r="G2006" s="363" t="s">
        <v>355</v>
      </c>
      <c r="H2006" s="531">
        <v>193.25</v>
      </c>
      <c r="I2006" s="528"/>
    </row>
    <row r="2007" spans="1:9" ht="24.4" customHeight="1" x14ac:dyDescent="0.25">
      <c r="A2007" s="525" t="s">
        <v>4924</v>
      </c>
      <c r="B2007" s="525"/>
      <c r="C2007" s="526" t="s">
        <v>4925</v>
      </c>
      <c r="D2007" s="526"/>
      <c r="E2007" s="526"/>
      <c r="F2007" s="526"/>
      <c r="G2007" s="363" t="s">
        <v>355</v>
      </c>
      <c r="H2007" s="531">
        <v>277.89999999999998</v>
      </c>
      <c r="I2007" s="528"/>
    </row>
    <row r="2008" spans="1:9" ht="12.2" customHeight="1" x14ac:dyDescent="0.25">
      <c r="A2008" s="550">
        <v>8965</v>
      </c>
      <c r="B2008" s="534"/>
      <c r="C2008" s="535" t="s">
        <v>4926</v>
      </c>
      <c r="D2008" s="535"/>
      <c r="E2008" s="535"/>
      <c r="F2008" s="535"/>
      <c r="G2008" s="362"/>
      <c r="H2008" s="536"/>
      <c r="I2008" s="536"/>
    </row>
    <row r="2009" spans="1:9" ht="12.2" customHeight="1" x14ac:dyDescent="0.25">
      <c r="A2009" s="525" t="s">
        <v>4927</v>
      </c>
      <c r="B2009" s="525"/>
      <c r="C2009" s="526" t="s">
        <v>4928</v>
      </c>
      <c r="D2009" s="526"/>
      <c r="E2009" s="526"/>
      <c r="F2009" s="526"/>
      <c r="G2009" s="363" t="s">
        <v>355</v>
      </c>
      <c r="H2009" s="532">
        <v>5.07</v>
      </c>
      <c r="I2009" s="528"/>
    </row>
    <row r="2010" spans="1:9" ht="12.2" customHeight="1" x14ac:dyDescent="0.25">
      <c r="A2010" s="525" t="s">
        <v>4929</v>
      </c>
      <c r="B2010" s="525"/>
      <c r="C2010" s="526" t="s">
        <v>4930</v>
      </c>
      <c r="D2010" s="526"/>
      <c r="E2010" s="526"/>
      <c r="F2010" s="526"/>
      <c r="G2010" s="363" t="s">
        <v>355</v>
      </c>
      <c r="H2010" s="527">
        <v>21.29</v>
      </c>
      <c r="I2010" s="528"/>
    </row>
    <row r="2011" spans="1:9" ht="12.2" customHeight="1" x14ac:dyDescent="0.25">
      <c r="A2011" s="525" t="s">
        <v>429</v>
      </c>
      <c r="B2011" s="525"/>
      <c r="C2011" s="526" t="s">
        <v>4931</v>
      </c>
      <c r="D2011" s="526"/>
      <c r="E2011" s="526"/>
      <c r="F2011" s="526"/>
      <c r="G2011" s="363" t="s">
        <v>355</v>
      </c>
      <c r="H2011" s="527">
        <v>99.64</v>
      </c>
      <c r="I2011" s="528"/>
    </row>
    <row r="2012" spans="1:9" ht="12.2" customHeight="1" x14ac:dyDescent="0.25">
      <c r="A2012" s="550">
        <v>8966</v>
      </c>
      <c r="B2012" s="534"/>
      <c r="C2012" s="535" t="s">
        <v>4932</v>
      </c>
      <c r="D2012" s="535"/>
      <c r="E2012" s="535"/>
      <c r="F2012" s="535"/>
      <c r="G2012" s="362"/>
      <c r="H2012" s="536"/>
      <c r="I2012" s="536"/>
    </row>
    <row r="2013" spans="1:9" ht="12.2" customHeight="1" x14ac:dyDescent="0.25">
      <c r="A2013" s="525" t="s">
        <v>4933</v>
      </c>
      <c r="B2013" s="525"/>
      <c r="C2013" s="526" t="s">
        <v>4934</v>
      </c>
      <c r="D2013" s="526"/>
      <c r="E2013" s="526"/>
      <c r="F2013" s="526"/>
      <c r="G2013" s="363" t="s">
        <v>355</v>
      </c>
      <c r="H2013" s="527">
        <v>19.510000000000002</v>
      </c>
      <c r="I2013" s="528"/>
    </row>
    <row r="2014" spans="1:9" ht="12.2" customHeight="1" x14ac:dyDescent="0.25">
      <c r="A2014" s="525" t="s">
        <v>4935</v>
      </c>
      <c r="B2014" s="525"/>
      <c r="C2014" s="526" t="s">
        <v>4936</v>
      </c>
      <c r="D2014" s="526"/>
      <c r="E2014" s="526"/>
      <c r="F2014" s="526"/>
      <c r="G2014" s="363" t="s">
        <v>355</v>
      </c>
      <c r="H2014" s="527">
        <v>27.53</v>
      </c>
      <c r="I2014" s="528"/>
    </row>
    <row r="2015" spans="1:9" ht="12.2" customHeight="1" x14ac:dyDescent="0.25">
      <c r="A2015" s="525" t="s">
        <v>4937</v>
      </c>
      <c r="B2015" s="525"/>
      <c r="C2015" s="526" t="s">
        <v>4938</v>
      </c>
      <c r="D2015" s="526"/>
      <c r="E2015" s="526"/>
      <c r="F2015" s="526"/>
      <c r="G2015" s="363" t="s">
        <v>355</v>
      </c>
      <c r="H2015" s="532">
        <v>6.77</v>
      </c>
      <c r="I2015" s="528"/>
    </row>
    <row r="2016" spans="1:9" ht="12.2" customHeight="1" x14ac:dyDescent="0.25">
      <c r="A2016" s="525" t="s">
        <v>4939</v>
      </c>
      <c r="B2016" s="525"/>
      <c r="C2016" s="526" t="s">
        <v>4940</v>
      </c>
      <c r="D2016" s="526"/>
      <c r="E2016" s="526"/>
      <c r="F2016" s="526"/>
      <c r="G2016" s="363" t="s">
        <v>355</v>
      </c>
      <c r="H2016" s="532">
        <v>4.72</v>
      </c>
      <c r="I2016" s="528"/>
    </row>
    <row r="2017" spans="1:9" ht="12.2" customHeight="1" x14ac:dyDescent="0.25">
      <c r="A2017" s="525" t="s">
        <v>4941</v>
      </c>
      <c r="B2017" s="525"/>
      <c r="C2017" s="526" t="s">
        <v>4942</v>
      </c>
      <c r="D2017" s="526"/>
      <c r="E2017" s="526"/>
      <c r="F2017" s="526"/>
      <c r="G2017" s="363" t="s">
        <v>355</v>
      </c>
      <c r="H2017" s="527">
        <v>21.72</v>
      </c>
      <c r="I2017" s="528"/>
    </row>
    <row r="2018" spans="1:9" ht="24.4" customHeight="1" x14ac:dyDescent="0.25">
      <c r="A2018" s="525" t="s">
        <v>15124</v>
      </c>
      <c r="B2018" s="525"/>
      <c r="C2018" s="526" t="s">
        <v>15125</v>
      </c>
      <c r="D2018" s="526"/>
      <c r="E2018" s="526"/>
      <c r="F2018" s="526"/>
      <c r="G2018" s="363" t="s">
        <v>14794</v>
      </c>
      <c r="H2018" s="532">
        <v>4.57</v>
      </c>
      <c r="I2018" s="528"/>
    </row>
    <row r="2019" spans="1:9" ht="12.2" customHeight="1" x14ac:dyDescent="0.25">
      <c r="A2019" s="550">
        <v>8967</v>
      </c>
      <c r="B2019" s="534"/>
      <c r="C2019" s="535" t="s">
        <v>4943</v>
      </c>
      <c r="D2019" s="535"/>
      <c r="E2019" s="535"/>
      <c r="F2019" s="535"/>
      <c r="G2019" s="362"/>
      <c r="H2019" s="536"/>
      <c r="I2019" s="536"/>
    </row>
    <row r="2020" spans="1:9" ht="12.2" customHeight="1" x14ac:dyDescent="0.25">
      <c r="A2020" s="525" t="s">
        <v>4944</v>
      </c>
      <c r="B2020" s="525"/>
      <c r="C2020" s="526" t="s">
        <v>4945</v>
      </c>
      <c r="D2020" s="526"/>
      <c r="E2020" s="526"/>
      <c r="F2020" s="526"/>
      <c r="G2020" s="363" t="s">
        <v>355</v>
      </c>
      <c r="H2020" s="527">
        <v>67.930000000000007</v>
      </c>
      <c r="I2020" s="528"/>
    </row>
    <row r="2021" spans="1:9" ht="12.2" customHeight="1" x14ac:dyDescent="0.25">
      <c r="A2021" s="525" t="s">
        <v>4946</v>
      </c>
      <c r="B2021" s="525"/>
      <c r="C2021" s="526" t="s">
        <v>4947</v>
      </c>
      <c r="D2021" s="526"/>
      <c r="E2021" s="526"/>
      <c r="F2021" s="526"/>
      <c r="G2021" s="363" t="s">
        <v>355</v>
      </c>
      <c r="H2021" s="527">
        <v>65.66</v>
      </c>
      <c r="I2021" s="528"/>
    </row>
    <row r="2022" spans="1:9" ht="12.2" customHeight="1" x14ac:dyDescent="0.25">
      <c r="A2022" s="525" t="s">
        <v>451</v>
      </c>
      <c r="B2022" s="525"/>
      <c r="C2022" s="526" t="s">
        <v>4948</v>
      </c>
      <c r="D2022" s="526"/>
      <c r="E2022" s="526"/>
      <c r="F2022" s="526"/>
      <c r="G2022" s="363" t="s">
        <v>355</v>
      </c>
      <c r="H2022" s="527">
        <v>59.21</v>
      </c>
      <c r="I2022" s="528"/>
    </row>
    <row r="2023" spans="1:9" ht="12.2" customHeight="1" x14ac:dyDescent="0.25">
      <c r="A2023" s="550">
        <v>8968</v>
      </c>
      <c r="B2023" s="534"/>
      <c r="C2023" s="535" t="s">
        <v>4949</v>
      </c>
      <c r="D2023" s="535"/>
      <c r="E2023" s="535"/>
      <c r="F2023" s="535"/>
      <c r="G2023" s="362"/>
      <c r="H2023" s="536"/>
      <c r="I2023" s="536"/>
    </row>
    <row r="2024" spans="1:9" ht="36.6" customHeight="1" x14ac:dyDescent="0.25">
      <c r="A2024" s="525" t="s">
        <v>4950</v>
      </c>
      <c r="B2024" s="525"/>
      <c r="C2024" s="526" t="s">
        <v>4951</v>
      </c>
      <c r="D2024" s="526"/>
      <c r="E2024" s="526"/>
      <c r="F2024" s="526"/>
      <c r="G2024" s="363" t="s">
        <v>14794</v>
      </c>
      <c r="H2024" s="527">
        <v>21.96</v>
      </c>
      <c r="I2024" s="528"/>
    </row>
    <row r="2025" spans="1:9" ht="36.6" customHeight="1" x14ac:dyDescent="0.25">
      <c r="A2025" s="525" t="s">
        <v>4952</v>
      </c>
      <c r="B2025" s="525"/>
      <c r="C2025" s="526" t="s">
        <v>4953</v>
      </c>
      <c r="D2025" s="526"/>
      <c r="E2025" s="526"/>
      <c r="F2025" s="526"/>
      <c r="G2025" s="363" t="s">
        <v>14794</v>
      </c>
      <c r="H2025" s="527">
        <v>15.13</v>
      </c>
      <c r="I2025" s="528"/>
    </row>
    <row r="2026" spans="1:9" ht="12.2" customHeight="1" x14ac:dyDescent="0.25">
      <c r="A2026" s="550">
        <v>8969</v>
      </c>
      <c r="B2026" s="534"/>
      <c r="C2026" s="535" t="s">
        <v>4954</v>
      </c>
      <c r="D2026" s="535"/>
      <c r="E2026" s="535"/>
      <c r="F2026" s="535"/>
      <c r="G2026" s="362"/>
      <c r="H2026" s="536"/>
      <c r="I2026" s="536"/>
    </row>
    <row r="2027" spans="1:9" ht="36.6" customHeight="1" x14ac:dyDescent="0.25">
      <c r="A2027" s="525" t="s">
        <v>442</v>
      </c>
      <c r="B2027" s="525"/>
      <c r="C2027" s="526" t="s">
        <v>4955</v>
      </c>
      <c r="D2027" s="526"/>
      <c r="E2027" s="526"/>
      <c r="F2027" s="526"/>
      <c r="G2027" s="363" t="s">
        <v>14794</v>
      </c>
      <c r="H2027" s="527">
        <v>28.29</v>
      </c>
      <c r="I2027" s="528"/>
    </row>
    <row r="2028" spans="1:9" ht="36.6" customHeight="1" x14ac:dyDescent="0.25">
      <c r="A2028" s="525" t="s">
        <v>4956</v>
      </c>
      <c r="B2028" s="525"/>
      <c r="C2028" s="526" t="s">
        <v>4957</v>
      </c>
      <c r="D2028" s="526"/>
      <c r="E2028" s="526"/>
      <c r="F2028" s="526"/>
      <c r="G2028" s="363" t="s">
        <v>14794</v>
      </c>
      <c r="H2028" s="527">
        <v>21.92</v>
      </c>
      <c r="I2028" s="528"/>
    </row>
    <row r="2029" spans="1:9" ht="36.6" customHeight="1" x14ac:dyDescent="0.25">
      <c r="A2029" s="525" t="s">
        <v>4958</v>
      </c>
      <c r="B2029" s="525"/>
      <c r="C2029" s="526" t="s">
        <v>4959</v>
      </c>
      <c r="D2029" s="526"/>
      <c r="E2029" s="526"/>
      <c r="F2029" s="526"/>
      <c r="G2029" s="363" t="s">
        <v>14794</v>
      </c>
      <c r="H2029" s="527">
        <v>36.57</v>
      </c>
      <c r="I2029" s="528"/>
    </row>
    <row r="2030" spans="1:9" ht="36.6" customHeight="1" x14ac:dyDescent="0.25">
      <c r="A2030" s="525" t="s">
        <v>4960</v>
      </c>
      <c r="B2030" s="525"/>
      <c r="C2030" s="526" t="s">
        <v>4961</v>
      </c>
      <c r="D2030" s="526"/>
      <c r="E2030" s="526"/>
      <c r="F2030" s="526"/>
      <c r="G2030" s="363" t="s">
        <v>14794</v>
      </c>
      <c r="H2030" s="527">
        <v>30.2</v>
      </c>
      <c r="I2030" s="528"/>
    </row>
    <row r="2031" spans="1:9" ht="36.6" customHeight="1" x14ac:dyDescent="0.25">
      <c r="A2031" s="525" t="s">
        <v>448</v>
      </c>
      <c r="B2031" s="525"/>
      <c r="C2031" s="526" t="s">
        <v>4962</v>
      </c>
      <c r="D2031" s="526"/>
      <c r="E2031" s="526"/>
      <c r="F2031" s="526"/>
      <c r="G2031" s="363" t="s">
        <v>14794</v>
      </c>
      <c r="H2031" s="527">
        <v>48.11</v>
      </c>
      <c r="I2031" s="528"/>
    </row>
    <row r="2032" spans="1:9" ht="36.6" customHeight="1" x14ac:dyDescent="0.25">
      <c r="A2032" s="525" t="s">
        <v>4963</v>
      </c>
      <c r="B2032" s="525"/>
      <c r="C2032" s="526" t="s">
        <v>4964</v>
      </c>
      <c r="D2032" s="526"/>
      <c r="E2032" s="526"/>
      <c r="F2032" s="526"/>
      <c r="G2032" s="363" t="s">
        <v>14794</v>
      </c>
      <c r="H2032" s="527">
        <v>42.32</v>
      </c>
      <c r="I2032" s="528"/>
    </row>
    <row r="2033" spans="1:9" ht="36.6" customHeight="1" x14ac:dyDescent="0.25">
      <c r="A2033" s="525" t="s">
        <v>4965</v>
      </c>
      <c r="B2033" s="525"/>
      <c r="C2033" s="526" t="s">
        <v>4966</v>
      </c>
      <c r="D2033" s="526"/>
      <c r="E2033" s="526"/>
      <c r="F2033" s="526"/>
      <c r="G2033" s="363" t="s">
        <v>14794</v>
      </c>
      <c r="H2033" s="527">
        <v>55.48</v>
      </c>
      <c r="I2033" s="528"/>
    </row>
    <row r="2034" spans="1:9" ht="36.6" customHeight="1" x14ac:dyDescent="0.25">
      <c r="A2034" s="525" t="s">
        <v>449</v>
      </c>
      <c r="B2034" s="525"/>
      <c r="C2034" s="526" t="s">
        <v>4967</v>
      </c>
      <c r="D2034" s="526"/>
      <c r="E2034" s="526"/>
      <c r="F2034" s="526"/>
      <c r="G2034" s="363" t="s">
        <v>14794</v>
      </c>
      <c r="H2034" s="527">
        <v>61.27</v>
      </c>
      <c r="I2034" s="528"/>
    </row>
    <row r="2035" spans="1:9" ht="12.2" customHeight="1" x14ac:dyDescent="0.25">
      <c r="A2035" s="550">
        <v>8970</v>
      </c>
      <c r="B2035" s="534"/>
      <c r="C2035" s="535" t="s">
        <v>4968</v>
      </c>
      <c r="D2035" s="535"/>
      <c r="E2035" s="535"/>
      <c r="F2035" s="535"/>
      <c r="G2035" s="362"/>
      <c r="H2035" s="536"/>
      <c r="I2035" s="536"/>
    </row>
    <row r="2036" spans="1:9" ht="12.2" customHeight="1" x14ac:dyDescent="0.25">
      <c r="A2036" s="525" t="s">
        <v>4969</v>
      </c>
      <c r="B2036" s="525"/>
      <c r="C2036" s="526" t="s">
        <v>4970</v>
      </c>
      <c r="D2036" s="526"/>
      <c r="E2036" s="526"/>
      <c r="F2036" s="526"/>
      <c r="G2036" s="363" t="s">
        <v>14794</v>
      </c>
      <c r="H2036" s="527">
        <v>36.43</v>
      </c>
      <c r="I2036" s="528"/>
    </row>
    <row r="2037" spans="1:9" ht="24.4" customHeight="1" x14ac:dyDescent="0.25">
      <c r="A2037" s="525" t="s">
        <v>4971</v>
      </c>
      <c r="B2037" s="525"/>
      <c r="C2037" s="526" t="s">
        <v>4972</v>
      </c>
      <c r="D2037" s="526"/>
      <c r="E2037" s="526"/>
      <c r="F2037" s="526"/>
      <c r="G2037" s="363" t="s">
        <v>355</v>
      </c>
      <c r="H2037" s="527">
        <v>45.96</v>
      </c>
      <c r="I2037" s="528"/>
    </row>
    <row r="2038" spans="1:9" ht="24.4" customHeight="1" x14ac:dyDescent="0.25">
      <c r="A2038" s="525" t="s">
        <v>4973</v>
      </c>
      <c r="B2038" s="525"/>
      <c r="C2038" s="526" t="s">
        <v>4974</v>
      </c>
      <c r="D2038" s="526"/>
      <c r="E2038" s="526"/>
      <c r="F2038" s="526"/>
      <c r="G2038" s="363" t="s">
        <v>355</v>
      </c>
      <c r="H2038" s="527">
        <v>46.9</v>
      </c>
      <c r="I2038" s="528"/>
    </row>
    <row r="2039" spans="1:9" ht="24.4" customHeight="1" x14ac:dyDescent="0.25">
      <c r="A2039" s="525" t="s">
        <v>4975</v>
      </c>
      <c r="B2039" s="525"/>
      <c r="C2039" s="526" t="s">
        <v>4976</v>
      </c>
      <c r="D2039" s="526"/>
      <c r="E2039" s="526"/>
      <c r="F2039" s="526"/>
      <c r="G2039" s="363" t="s">
        <v>355</v>
      </c>
      <c r="H2039" s="527">
        <v>30.14</v>
      </c>
      <c r="I2039" s="528"/>
    </row>
    <row r="2040" spans="1:9" ht="24.4" customHeight="1" x14ac:dyDescent="0.25">
      <c r="A2040" s="525" t="s">
        <v>4977</v>
      </c>
      <c r="B2040" s="525"/>
      <c r="C2040" s="526" t="s">
        <v>4978</v>
      </c>
      <c r="D2040" s="526"/>
      <c r="E2040" s="526"/>
      <c r="F2040" s="526"/>
      <c r="G2040" s="363" t="s">
        <v>355</v>
      </c>
      <c r="H2040" s="527">
        <v>57.17</v>
      </c>
      <c r="I2040" s="528"/>
    </row>
    <row r="2041" spans="1:9" ht="12.2" customHeight="1" x14ac:dyDescent="0.25">
      <c r="A2041" s="550">
        <v>8971</v>
      </c>
      <c r="B2041" s="534"/>
      <c r="C2041" s="535" t="s">
        <v>4979</v>
      </c>
      <c r="D2041" s="535"/>
      <c r="E2041" s="535"/>
      <c r="F2041" s="535"/>
      <c r="G2041" s="362"/>
      <c r="H2041" s="536"/>
      <c r="I2041" s="536"/>
    </row>
    <row r="2042" spans="1:9" ht="48.75" customHeight="1" x14ac:dyDescent="0.25">
      <c r="A2042" s="525" t="s">
        <v>4980</v>
      </c>
      <c r="B2042" s="525"/>
      <c r="C2042" s="526" t="s">
        <v>4981</v>
      </c>
      <c r="D2042" s="526"/>
      <c r="E2042" s="526"/>
      <c r="F2042" s="526"/>
      <c r="G2042" s="363" t="s">
        <v>355</v>
      </c>
      <c r="H2042" s="531">
        <v>136.78</v>
      </c>
      <c r="I2042" s="528"/>
    </row>
    <row r="2043" spans="1:9" ht="24.4" customHeight="1" x14ac:dyDescent="0.25">
      <c r="A2043" s="525" t="s">
        <v>4982</v>
      </c>
      <c r="B2043" s="525"/>
      <c r="C2043" s="526" t="s">
        <v>4983</v>
      </c>
      <c r="D2043" s="526"/>
      <c r="E2043" s="526"/>
      <c r="F2043" s="526"/>
      <c r="G2043" s="363" t="s">
        <v>355</v>
      </c>
      <c r="H2043" s="538">
        <v>1204.17</v>
      </c>
      <c r="I2043" s="528"/>
    </row>
    <row r="2044" spans="1:9" ht="24.4" customHeight="1" x14ac:dyDescent="0.25">
      <c r="A2044" s="525" t="s">
        <v>4984</v>
      </c>
      <c r="B2044" s="525"/>
      <c r="C2044" s="526" t="s">
        <v>4985</v>
      </c>
      <c r="D2044" s="526"/>
      <c r="E2044" s="526"/>
      <c r="F2044" s="526"/>
      <c r="G2044" s="363" t="s">
        <v>355</v>
      </c>
      <c r="H2044" s="538">
        <v>1105.48</v>
      </c>
      <c r="I2044" s="528"/>
    </row>
    <row r="2045" spans="1:9" ht="24.4" customHeight="1" x14ac:dyDescent="0.25">
      <c r="A2045" s="525" t="s">
        <v>454</v>
      </c>
      <c r="B2045" s="525"/>
      <c r="C2045" s="526" t="s">
        <v>4986</v>
      </c>
      <c r="D2045" s="526"/>
      <c r="E2045" s="526"/>
      <c r="F2045" s="526"/>
      <c r="G2045" s="363" t="s">
        <v>355</v>
      </c>
      <c r="H2045" s="531">
        <v>179.2</v>
      </c>
      <c r="I2045" s="528"/>
    </row>
    <row r="2046" spans="1:9" ht="12.2" customHeight="1" x14ac:dyDescent="0.25">
      <c r="A2046" s="550">
        <v>8972</v>
      </c>
      <c r="B2046" s="534"/>
      <c r="C2046" s="535" t="s">
        <v>4987</v>
      </c>
      <c r="D2046" s="535"/>
      <c r="E2046" s="535"/>
      <c r="F2046" s="535"/>
      <c r="G2046" s="362"/>
      <c r="H2046" s="536"/>
      <c r="I2046" s="536"/>
    </row>
    <row r="2047" spans="1:9" ht="24.4" customHeight="1" x14ac:dyDescent="0.25">
      <c r="A2047" s="525" t="s">
        <v>437</v>
      </c>
      <c r="B2047" s="525"/>
      <c r="C2047" s="526" t="s">
        <v>4988</v>
      </c>
      <c r="D2047" s="526"/>
      <c r="E2047" s="526"/>
      <c r="F2047" s="526"/>
      <c r="G2047" s="363" t="s">
        <v>355</v>
      </c>
      <c r="H2047" s="527">
        <v>15.52</v>
      </c>
      <c r="I2047" s="528"/>
    </row>
    <row r="2048" spans="1:9" ht="24.4" customHeight="1" x14ac:dyDescent="0.25">
      <c r="A2048" s="525" t="s">
        <v>426</v>
      </c>
      <c r="B2048" s="525"/>
      <c r="C2048" s="526" t="s">
        <v>4989</v>
      </c>
      <c r="D2048" s="526"/>
      <c r="E2048" s="526"/>
      <c r="F2048" s="526"/>
      <c r="G2048" s="363" t="s">
        <v>355</v>
      </c>
      <c r="H2048" s="532">
        <v>5.58</v>
      </c>
      <c r="I2048" s="528"/>
    </row>
    <row r="2049" spans="1:9" ht="24.4" customHeight="1" x14ac:dyDescent="0.25">
      <c r="A2049" s="525" t="s">
        <v>427</v>
      </c>
      <c r="B2049" s="525"/>
      <c r="C2049" s="526" t="s">
        <v>4990</v>
      </c>
      <c r="D2049" s="526"/>
      <c r="E2049" s="526"/>
      <c r="F2049" s="526"/>
      <c r="G2049" s="363" t="s">
        <v>355</v>
      </c>
      <c r="H2049" s="527">
        <v>18.02</v>
      </c>
      <c r="I2049" s="528"/>
    </row>
    <row r="2050" spans="1:9" ht="24.4" customHeight="1" x14ac:dyDescent="0.25">
      <c r="A2050" s="525" t="s">
        <v>4991</v>
      </c>
      <c r="B2050" s="525"/>
      <c r="C2050" s="526" t="s">
        <v>4992</v>
      </c>
      <c r="D2050" s="526"/>
      <c r="E2050" s="526"/>
      <c r="F2050" s="526"/>
      <c r="G2050" s="363" t="s">
        <v>355</v>
      </c>
      <c r="H2050" s="527">
        <v>19.84</v>
      </c>
      <c r="I2050" s="528"/>
    </row>
    <row r="2051" spans="1:9" ht="24.4" customHeight="1" x14ac:dyDescent="0.25">
      <c r="A2051" s="525" t="s">
        <v>4993</v>
      </c>
      <c r="B2051" s="525"/>
      <c r="C2051" s="526" t="s">
        <v>4994</v>
      </c>
      <c r="D2051" s="526"/>
      <c r="E2051" s="526"/>
      <c r="F2051" s="526"/>
      <c r="G2051" s="363" t="s">
        <v>355</v>
      </c>
      <c r="H2051" s="527">
        <v>25.1</v>
      </c>
      <c r="I2051" s="528"/>
    </row>
    <row r="2052" spans="1:9" ht="24.4" customHeight="1" x14ac:dyDescent="0.25">
      <c r="A2052" s="525" t="s">
        <v>4995</v>
      </c>
      <c r="B2052" s="525"/>
      <c r="C2052" s="526" t="s">
        <v>4996</v>
      </c>
      <c r="D2052" s="526"/>
      <c r="E2052" s="526"/>
      <c r="F2052" s="526"/>
      <c r="G2052" s="363" t="s">
        <v>355</v>
      </c>
      <c r="H2052" s="527">
        <v>19.29</v>
      </c>
      <c r="I2052" s="528"/>
    </row>
    <row r="2053" spans="1:9" ht="24.4" customHeight="1" x14ac:dyDescent="0.25">
      <c r="A2053" s="525" t="s">
        <v>4997</v>
      </c>
      <c r="B2053" s="525"/>
      <c r="C2053" s="526" t="s">
        <v>4998</v>
      </c>
      <c r="D2053" s="526"/>
      <c r="E2053" s="526"/>
      <c r="F2053" s="526"/>
      <c r="G2053" s="363" t="s">
        <v>355</v>
      </c>
      <c r="H2053" s="527">
        <v>20.52</v>
      </c>
      <c r="I2053" s="528"/>
    </row>
    <row r="2054" spans="1:9" ht="24.4" customHeight="1" x14ac:dyDescent="0.25">
      <c r="A2054" s="525" t="s">
        <v>452</v>
      </c>
      <c r="B2054" s="525"/>
      <c r="C2054" s="526" t="s">
        <v>4999</v>
      </c>
      <c r="D2054" s="526"/>
      <c r="E2054" s="526"/>
      <c r="F2054" s="526"/>
      <c r="G2054" s="363" t="s">
        <v>355</v>
      </c>
      <c r="H2054" s="527">
        <v>24.25</v>
      </c>
      <c r="I2054" s="528"/>
    </row>
    <row r="2055" spans="1:9" ht="24.4" customHeight="1" x14ac:dyDescent="0.25">
      <c r="A2055" s="525" t="s">
        <v>5000</v>
      </c>
      <c r="B2055" s="525"/>
      <c r="C2055" s="526" t="s">
        <v>5001</v>
      </c>
      <c r="D2055" s="526"/>
      <c r="E2055" s="526"/>
      <c r="F2055" s="526"/>
      <c r="G2055" s="363" t="s">
        <v>355</v>
      </c>
      <c r="H2055" s="527">
        <v>31.58</v>
      </c>
      <c r="I2055" s="528"/>
    </row>
    <row r="2056" spans="1:9" ht="12.2" customHeight="1" x14ac:dyDescent="0.25">
      <c r="A2056" s="550">
        <v>8973</v>
      </c>
      <c r="B2056" s="534"/>
      <c r="C2056" s="535" t="s">
        <v>5002</v>
      </c>
      <c r="D2056" s="535"/>
      <c r="E2056" s="535"/>
      <c r="F2056" s="535"/>
      <c r="G2056" s="362"/>
      <c r="H2056" s="536"/>
      <c r="I2056" s="536"/>
    </row>
    <row r="2057" spans="1:9" ht="24.4" customHeight="1" x14ac:dyDescent="0.25">
      <c r="A2057" s="525" t="s">
        <v>5003</v>
      </c>
      <c r="B2057" s="525"/>
      <c r="C2057" s="526" t="s">
        <v>5004</v>
      </c>
      <c r="D2057" s="526"/>
      <c r="E2057" s="526"/>
      <c r="F2057" s="526"/>
      <c r="G2057" s="363" t="s">
        <v>355</v>
      </c>
      <c r="H2057" s="527">
        <v>20.93</v>
      </c>
      <c r="I2057" s="528"/>
    </row>
    <row r="2058" spans="1:9" ht="24.4" customHeight="1" x14ac:dyDescent="0.25">
      <c r="A2058" s="525" t="s">
        <v>5005</v>
      </c>
      <c r="B2058" s="525"/>
      <c r="C2058" s="526" t="s">
        <v>5006</v>
      </c>
      <c r="D2058" s="526"/>
      <c r="E2058" s="526"/>
      <c r="F2058" s="526"/>
      <c r="G2058" s="363" t="s">
        <v>355</v>
      </c>
      <c r="H2058" s="527">
        <v>20.93</v>
      </c>
      <c r="I2058" s="528"/>
    </row>
    <row r="2059" spans="1:9" ht="24.4" customHeight="1" x14ac:dyDescent="0.25">
      <c r="A2059" s="525" t="s">
        <v>5007</v>
      </c>
      <c r="B2059" s="525"/>
      <c r="C2059" s="526" t="s">
        <v>5008</v>
      </c>
      <c r="D2059" s="526"/>
      <c r="E2059" s="526"/>
      <c r="F2059" s="526"/>
      <c r="G2059" s="363" t="s">
        <v>355</v>
      </c>
      <c r="H2059" s="527">
        <v>13.45</v>
      </c>
      <c r="I2059" s="528"/>
    </row>
    <row r="2060" spans="1:9" ht="24.4" customHeight="1" x14ac:dyDescent="0.25">
      <c r="A2060" s="525" t="s">
        <v>5009</v>
      </c>
      <c r="B2060" s="525"/>
      <c r="C2060" s="526" t="s">
        <v>5010</v>
      </c>
      <c r="D2060" s="526"/>
      <c r="E2060" s="526"/>
      <c r="F2060" s="526"/>
      <c r="G2060" s="363" t="s">
        <v>355</v>
      </c>
      <c r="H2060" s="527">
        <v>14.07</v>
      </c>
      <c r="I2060" s="528"/>
    </row>
    <row r="2061" spans="1:9" ht="12.2" customHeight="1" x14ac:dyDescent="0.25">
      <c r="A2061" s="550">
        <v>8975</v>
      </c>
      <c r="B2061" s="534"/>
      <c r="C2061" s="535" t="s">
        <v>5011</v>
      </c>
      <c r="D2061" s="535"/>
      <c r="E2061" s="535"/>
      <c r="F2061" s="535"/>
      <c r="G2061" s="362"/>
      <c r="H2061" s="536"/>
      <c r="I2061" s="536"/>
    </row>
    <row r="2062" spans="1:9" ht="48.75" customHeight="1" x14ac:dyDescent="0.25">
      <c r="A2062" s="525" t="s">
        <v>5012</v>
      </c>
      <c r="B2062" s="525"/>
      <c r="C2062" s="526" t="s">
        <v>5013</v>
      </c>
      <c r="D2062" s="526"/>
      <c r="E2062" s="526"/>
      <c r="F2062" s="526"/>
      <c r="G2062" s="363" t="s">
        <v>355</v>
      </c>
      <c r="H2062" s="531">
        <v>315.63</v>
      </c>
      <c r="I2062" s="528"/>
    </row>
    <row r="2063" spans="1:9" ht="12.2" customHeight="1" x14ac:dyDescent="0.25">
      <c r="A2063" s="550">
        <v>8685</v>
      </c>
      <c r="B2063" s="534"/>
      <c r="C2063" s="535" t="s">
        <v>15126</v>
      </c>
      <c r="D2063" s="535"/>
      <c r="E2063" s="535"/>
      <c r="F2063" s="535"/>
      <c r="G2063" s="362"/>
      <c r="H2063" s="536"/>
      <c r="I2063" s="536"/>
    </row>
    <row r="2064" spans="1:9" ht="12.2" customHeight="1" x14ac:dyDescent="0.25">
      <c r="A2064" s="550">
        <v>8977</v>
      </c>
      <c r="B2064" s="534"/>
      <c r="C2064" s="535" t="s">
        <v>5014</v>
      </c>
      <c r="D2064" s="535"/>
      <c r="E2064" s="535"/>
      <c r="F2064" s="535"/>
      <c r="G2064" s="362"/>
      <c r="H2064" s="536"/>
      <c r="I2064" s="536"/>
    </row>
    <row r="2065" spans="1:9" ht="36.6" customHeight="1" x14ac:dyDescent="0.25">
      <c r="A2065" s="525" t="s">
        <v>5015</v>
      </c>
      <c r="B2065" s="525"/>
      <c r="C2065" s="526" t="s">
        <v>5016</v>
      </c>
      <c r="D2065" s="526"/>
      <c r="E2065" s="526"/>
      <c r="F2065" s="526"/>
      <c r="G2065" s="363" t="s">
        <v>14784</v>
      </c>
      <c r="H2065" s="531">
        <v>333.67</v>
      </c>
      <c r="I2065" s="528"/>
    </row>
    <row r="2066" spans="1:9" ht="36.6" customHeight="1" x14ac:dyDescent="0.25">
      <c r="A2066" s="525" t="s">
        <v>5017</v>
      </c>
      <c r="B2066" s="525"/>
      <c r="C2066" s="526" t="s">
        <v>5018</v>
      </c>
      <c r="D2066" s="526"/>
      <c r="E2066" s="526"/>
      <c r="F2066" s="526"/>
      <c r="G2066" s="363" t="s">
        <v>14784</v>
      </c>
      <c r="H2066" s="531">
        <v>372.79</v>
      </c>
      <c r="I2066" s="528"/>
    </row>
    <row r="2067" spans="1:9" ht="48.75" customHeight="1" x14ac:dyDescent="0.25">
      <c r="A2067" s="525" t="s">
        <v>5019</v>
      </c>
      <c r="B2067" s="525"/>
      <c r="C2067" s="526" t="s">
        <v>5020</v>
      </c>
      <c r="D2067" s="526"/>
      <c r="E2067" s="526"/>
      <c r="F2067" s="526"/>
      <c r="G2067" s="363" t="s">
        <v>14784</v>
      </c>
      <c r="H2067" s="531">
        <v>281.79000000000002</v>
      </c>
      <c r="I2067" s="528"/>
    </row>
    <row r="2068" spans="1:9" ht="48.75" customHeight="1" x14ac:dyDescent="0.25">
      <c r="A2068" s="525" t="s">
        <v>5021</v>
      </c>
      <c r="B2068" s="525"/>
      <c r="C2068" s="526" t="s">
        <v>5022</v>
      </c>
      <c r="D2068" s="526"/>
      <c r="E2068" s="526"/>
      <c r="F2068" s="526"/>
      <c r="G2068" s="363" t="s">
        <v>14784</v>
      </c>
      <c r="H2068" s="531">
        <v>321.36</v>
      </c>
      <c r="I2068" s="528"/>
    </row>
    <row r="2069" spans="1:9" ht="12.2" customHeight="1" x14ac:dyDescent="0.25">
      <c r="A2069" s="550">
        <v>8978</v>
      </c>
      <c r="B2069" s="534"/>
      <c r="C2069" s="535" t="s">
        <v>5023</v>
      </c>
      <c r="D2069" s="535"/>
      <c r="E2069" s="535"/>
      <c r="F2069" s="535"/>
      <c r="G2069" s="362"/>
      <c r="H2069" s="536"/>
      <c r="I2069" s="536"/>
    </row>
    <row r="2070" spans="1:9" ht="36.6" customHeight="1" x14ac:dyDescent="0.25">
      <c r="A2070" s="525" t="s">
        <v>5024</v>
      </c>
      <c r="B2070" s="525"/>
      <c r="C2070" s="526" t="s">
        <v>5025</v>
      </c>
      <c r="D2070" s="526"/>
      <c r="E2070" s="526"/>
      <c r="F2070" s="526"/>
      <c r="G2070" s="363" t="s">
        <v>14794</v>
      </c>
      <c r="H2070" s="527">
        <v>51.73</v>
      </c>
      <c r="I2070" s="528"/>
    </row>
    <row r="2071" spans="1:9" ht="36.6" customHeight="1" x14ac:dyDescent="0.25">
      <c r="A2071" s="525" t="s">
        <v>5026</v>
      </c>
      <c r="B2071" s="525"/>
      <c r="C2071" s="526" t="s">
        <v>5027</v>
      </c>
      <c r="D2071" s="526"/>
      <c r="E2071" s="526"/>
      <c r="F2071" s="526"/>
      <c r="G2071" s="363" t="s">
        <v>14794</v>
      </c>
      <c r="H2071" s="527">
        <v>99.36</v>
      </c>
      <c r="I2071" s="528"/>
    </row>
    <row r="2072" spans="1:9" ht="36.6" customHeight="1" x14ac:dyDescent="0.25">
      <c r="A2072" s="525" t="s">
        <v>5028</v>
      </c>
      <c r="B2072" s="525"/>
      <c r="C2072" s="526" t="s">
        <v>5029</v>
      </c>
      <c r="D2072" s="526"/>
      <c r="E2072" s="526"/>
      <c r="F2072" s="526"/>
      <c r="G2072" s="363" t="s">
        <v>14794</v>
      </c>
      <c r="H2072" s="531">
        <v>150.76</v>
      </c>
      <c r="I2072" s="528"/>
    </row>
    <row r="2073" spans="1:9" ht="36.6" customHeight="1" x14ac:dyDescent="0.25">
      <c r="A2073" s="525" t="s">
        <v>5030</v>
      </c>
      <c r="B2073" s="525"/>
      <c r="C2073" s="526" t="s">
        <v>5031</v>
      </c>
      <c r="D2073" s="526"/>
      <c r="E2073" s="526"/>
      <c r="F2073" s="526"/>
      <c r="G2073" s="363" t="s">
        <v>14794</v>
      </c>
      <c r="H2073" s="531">
        <v>265.22000000000003</v>
      </c>
      <c r="I2073" s="528"/>
    </row>
    <row r="2074" spans="1:9" ht="36.6" customHeight="1" x14ac:dyDescent="0.25">
      <c r="A2074" s="525" t="s">
        <v>5032</v>
      </c>
      <c r="B2074" s="525"/>
      <c r="C2074" s="526" t="s">
        <v>5033</v>
      </c>
      <c r="D2074" s="526"/>
      <c r="E2074" s="526"/>
      <c r="F2074" s="526"/>
      <c r="G2074" s="363" t="s">
        <v>14794</v>
      </c>
      <c r="H2074" s="531">
        <v>417.38</v>
      </c>
      <c r="I2074" s="528"/>
    </row>
    <row r="2075" spans="1:9" ht="36.6" customHeight="1" x14ac:dyDescent="0.25">
      <c r="A2075" s="525" t="s">
        <v>5034</v>
      </c>
      <c r="B2075" s="525"/>
      <c r="C2075" s="526" t="s">
        <v>5035</v>
      </c>
      <c r="D2075" s="526"/>
      <c r="E2075" s="526"/>
      <c r="F2075" s="526"/>
      <c r="G2075" s="363" t="s">
        <v>14794</v>
      </c>
      <c r="H2075" s="531">
        <v>505.38</v>
      </c>
      <c r="I2075" s="528"/>
    </row>
    <row r="2076" spans="1:9" ht="36.6" customHeight="1" x14ac:dyDescent="0.25">
      <c r="A2076" s="525" t="s">
        <v>5036</v>
      </c>
      <c r="B2076" s="525"/>
      <c r="C2076" s="526" t="s">
        <v>5037</v>
      </c>
      <c r="D2076" s="526"/>
      <c r="E2076" s="526"/>
      <c r="F2076" s="526"/>
      <c r="G2076" s="363" t="s">
        <v>14794</v>
      </c>
      <c r="H2076" s="531">
        <v>689.27</v>
      </c>
      <c r="I2076" s="528"/>
    </row>
    <row r="2077" spans="1:9" ht="36.6" customHeight="1" x14ac:dyDescent="0.25">
      <c r="A2077" s="525" t="s">
        <v>5038</v>
      </c>
      <c r="B2077" s="525"/>
      <c r="C2077" s="526" t="s">
        <v>5039</v>
      </c>
      <c r="D2077" s="526"/>
      <c r="E2077" s="526"/>
      <c r="F2077" s="526"/>
      <c r="G2077" s="363" t="s">
        <v>14794</v>
      </c>
      <c r="H2077" s="527">
        <v>22.04</v>
      </c>
      <c r="I2077" s="528"/>
    </row>
    <row r="2078" spans="1:9" ht="36.6" customHeight="1" x14ac:dyDescent="0.25">
      <c r="A2078" s="525" t="s">
        <v>5040</v>
      </c>
      <c r="B2078" s="525"/>
      <c r="C2078" s="526" t="s">
        <v>5041</v>
      </c>
      <c r="D2078" s="526"/>
      <c r="E2078" s="526"/>
      <c r="F2078" s="526"/>
      <c r="G2078" s="363" t="s">
        <v>14794</v>
      </c>
      <c r="H2078" s="527">
        <v>28.56</v>
      </c>
      <c r="I2078" s="528"/>
    </row>
    <row r="2079" spans="1:9" ht="36.6" customHeight="1" x14ac:dyDescent="0.25">
      <c r="A2079" s="525" t="s">
        <v>5042</v>
      </c>
      <c r="B2079" s="525"/>
      <c r="C2079" s="526" t="s">
        <v>5043</v>
      </c>
      <c r="D2079" s="526"/>
      <c r="E2079" s="526"/>
      <c r="F2079" s="526"/>
      <c r="G2079" s="363" t="s">
        <v>14794</v>
      </c>
      <c r="H2079" s="527">
        <v>44.97</v>
      </c>
      <c r="I2079" s="528"/>
    </row>
    <row r="2080" spans="1:9" ht="36.6" customHeight="1" x14ac:dyDescent="0.25">
      <c r="A2080" s="525" t="s">
        <v>5044</v>
      </c>
      <c r="B2080" s="525"/>
      <c r="C2080" s="526" t="s">
        <v>5045</v>
      </c>
      <c r="D2080" s="526"/>
      <c r="E2080" s="526"/>
      <c r="F2080" s="526"/>
      <c r="G2080" s="363" t="s">
        <v>14794</v>
      </c>
      <c r="H2080" s="527">
        <v>74.47</v>
      </c>
      <c r="I2080" s="528"/>
    </row>
    <row r="2081" spans="1:9" ht="36.6" customHeight="1" x14ac:dyDescent="0.25">
      <c r="A2081" s="525" t="s">
        <v>5046</v>
      </c>
      <c r="B2081" s="525"/>
      <c r="C2081" s="526" t="s">
        <v>5047</v>
      </c>
      <c r="D2081" s="526"/>
      <c r="E2081" s="526"/>
      <c r="F2081" s="526"/>
      <c r="G2081" s="363" t="s">
        <v>14794</v>
      </c>
      <c r="H2081" s="531">
        <v>166.45</v>
      </c>
      <c r="I2081" s="528"/>
    </row>
    <row r="2082" spans="1:9" ht="36.6" customHeight="1" x14ac:dyDescent="0.25">
      <c r="A2082" s="525" t="s">
        <v>5048</v>
      </c>
      <c r="B2082" s="525"/>
      <c r="C2082" s="526" t="s">
        <v>5049</v>
      </c>
      <c r="D2082" s="526"/>
      <c r="E2082" s="526"/>
      <c r="F2082" s="526"/>
      <c r="G2082" s="363" t="s">
        <v>14794</v>
      </c>
      <c r="H2082" s="527">
        <v>30.22</v>
      </c>
      <c r="I2082" s="528"/>
    </row>
    <row r="2083" spans="1:9" ht="36.6" customHeight="1" x14ac:dyDescent="0.25">
      <c r="A2083" s="525" t="s">
        <v>5050</v>
      </c>
      <c r="B2083" s="525"/>
      <c r="C2083" s="526" t="s">
        <v>5051</v>
      </c>
      <c r="D2083" s="526"/>
      <c r="E2083" s="526"/>
      <c r="F2083" s="526"/>
      <c r="G2083" s="363" t="s">
        <v>14794</v>
      </c>
      <c r="H2083" s="527">
        <v>41.05</v>
      </c>
      <c r="I2083" s="528"/>
    </row>
    <row r="2084" spans="1:9" ht="36.6" customHeight="1" x14ac:dyDescent="0.25">
      <c r="A2084" s="525" t="s">
        <v>5052</v>
      </c>
      <c r="B2084" s="525"/>
      <c r="C2084" s="526" t="s">
        <v>5053</v>
      </c>
      <c r="D2084" s="526"/>
      <c r="E2084" s="526"/>
      <c r="F2084" s="526"/>
      <c r="G2084" s="363" t="s">
        <v>14794</v>
      </c>
      <c r="H2084" s="527">
        <v>67.739999999999995</v>
      </c>
      <c r="I2084" s="528"/>
    </row>
    <row r="2085" spans="1:9" ht="36.6" customHeight="1" x14ac:dyDescent="0.25">
      <c r="A2085" s="525" t="s">
        <v>5054</v>
      </c>
      <c r="B2085" s="525"/>
      <c r="C2085" s="526" t="s">
        <v>5055</v>
      </c>
      <c r="D2085" s="526"/>
      <c r="E2085" s="526"/>
      <c r="F2085" s="526"/>
      <c r="G2085" s="363" t="s">
        <v>14794</v>
      </c>
      <c r="H2085" s="527">
        <v>83.01</v>
      </c>
      <c r="I2085" s="528"/>
    </row>
    <row r="2086" spans="1:9" ht="36.6" customHeight="1" x14ac:dyDescent="0.25">
      <c r="A2086" s="525" t="s">
        <v>5056</v>
      </c>
      <c r="B2086" s="525"/>
      <c r="C2086" s="526" t="s">
        <v>5057</v>
      </c>
      <c r="D2086" s="526"/>
      <c r="E2086" s="526"/>
      <c r="F2086" s="526"/>
      <c r="G2086" s="363" t="s">
        <v>14794</v>
      </c>
      <c r="H2086" s="527">
        <v>35.450000000000003</v>
      </c>
      <c r="I2086" s="528"/>
    </row>
    <row r="2087" spans="1:9" ht="36.6" customHeight="1" x14ac:dyDescent="0.25">
      <c r="A2087" s="525" t="s">
        <v>5058</v>
      </c>
      <c r="B2087" s="525"/>
      <c r="C2087" s="526" t="s">
        <v>5059</v>
      </c>
      <c r="D2087" s="526"/>
      <c r="E2087" s="526"/>
      <c r="F2087" s="526"/>
      <c r="G2087" s="363" t="s">
        <v>14794</v>
      </c>
      <c r="H2087" s="527">
        <v>44.38</v>
      </c>
      <c r="I2087" s="528"/>
    </row>
    <row r="2088" spans="1:9" ht="36.6" customHeight="1" x14ac:dyDescent="0.25">
      <c r="A2088" s="525" t="s">
        <v>5060</v>
      </c>
      <c r="B2088" s="525"/>
      <c r="C2088" s="526" t="s">
        <v>5061</v>
      </c>
      <c r="D2088" s="526"/>
      <c r="E2088" s="526"/>
      <c r="F2088" s="526"/>
      <c r="G2088" s="363" t="s">
        <v>14794</v>
      </c>
      <c r="H2088" s="527">
        <v>35.67</v>
      </c>
      <c r="I2088" s="528"/>
    </row>
    <row r="2089" spans="1:9" ht="36.6" customHeight="1" x14ac:dyDescent="0.25">
      <c r="A2089" s="525" t="s">
        <v>5062</v>
      </c>
      <c r="B2089" s="525"/>
      <c r="C2089" s="526" t="s">
        <v>5063</v>
      </c>
      <c r="D2089" s="526"/>
      <c r="E2089" s="526"/>
      <c r="F2089" s="526"/>
      <c r="G2089" s="363" t="s">
        <v>14794</v>
      </c>
      <c r="H2089" s="527">
        <v>25.13</v>
      </c>
      <c r="I2089" s="528"/>
    </row>
    <row r="2090" spans="1:9" ht="36.6" customHeight="1" x14ac:dyDescent="0.25">
      <c r="A2090" s="525" t="s">
        <v>5064</v>
      </c>
      <c r="B2090" s="525"/>
      <c r="C2090" s="526" t="s">
        <v>5065</v>
      </c>
      <c r="D2090" s="526"/>
      <c r="E2090" s="526"/>
      <c r="F2090" s="526"/>
      <c r="G2090" s="363" t="s">
        <v>14794</v>
      </c>
      <c r="H2090" s="527">
        <v>35.22</v>
      </c>
      <c r="I2090" s="528"/>
    </row>
    <row r="2091" spans="1:9" ht="12.2" customHeight="1" x14ac:dyDescent="0.25">
      <c r="A2091" s="550">
        <v>8979</v>
      </c>
      <c r="B2091" s="534"/>
      <c r="C2091" s="535" t="s">
        <v>5066</v>
      </c>
      <c r="D2091" s="535"/>
      <c r="E2091" s="535"/>
      <c r="F2091" s="535"/>
      <c r="G2091" s="362"/>
      <c r="H2091" s="536"/>
      <c r="I2091" s="536"/>
    </row>
    <row r="2092" spans="1:9" ht="24.4" customHeight="1" x14ac:dyDescent="0.25">
      <c r="A2092" s="525" t="s">
        <v>5067</v>
      </c>
      <c r="B2092" s="525"/>
      <c r="C2092" s="526" t="s">
        <v>5068</v>
      </c>
      <c r="D2092" s="526"/>
      <c r="E2092" s="526"/>
      <c r="F2092" s="526"/>
      <c r="G2092" s="363" t="s">
        <v>14784</v>
      </c>
      <c r="H2092" s="527">
        <v>14.7</v>
      </c>
      <c r="I2092" s="528"/>
    </row>
    <row r="2093" spans="1:9" ht="24.4" customHeight="1" x14ac:dyDescent="0.25">
      <c r="A2093" s="525" t="s">
        <v>5069</v>
      </c>
      <c r="B2093" s="525"/>
      <c r="C2093" s="526" t="s">
        <v>5070</v>
      </c>
      <c r="D2093" s="526"/>
      <c r="E2093" s="526"/>
      <c r="F2093" s="526"/>
      <c r="G2093" s="363" t="s">
        <v>14784</v>
      </c>
      <c r="H2093" s="527">
        <v>17.809999999999999</v>
      </c>
      <c r="I2093" s="528"/>
    </row>
    <row r="2094" spans="1:9" ht="24.4" customHeight="1" x14ac:dyDescent="0.25">
      <c r="A2094" s="525" t="s">
        <v>5071</v>
      </c>
      <c r="B2094" s="525"/>
      <c r="C2094" s="526" t="s">
        <v>5072</v>
      </c>
      <c r="D2094" s="526"/>
      <c r="E2094" s="526"/>
      <c r="F2094" s="526"/>
      <c r="G2094" s="363" t="s">
        <v>14784</v>
      </c>
      <c r="H2094" s="527">
        <v>21.45</v>
      </c>
      <c r="I2094" s="528"/>
    </row>
    <row r="2095" spans="1:9" ht="24.4" customHeight="1" x14ac:dyDescent="0.25">
      <c r="A2095" s="525" t="s">
        <v>5073</v>
      </c>
      <c r="B2095" s="525"/>
      <c r="C2095" s="526" t="s">
        <v>5074</v>
      </c>
      <c r="D2095" s="526"/>
      <c r="E2095" s="526"/>
      <c r="F2095" s="526"/>
      <c r="G2095" s="363" t="s">
        <v>14784</v>
      </c>
      <c r="H2095" s="527">
        <v>34.28</v>
      </c>
      <c r="I2095" s="528"/>
    </row>
    <row r="2096" spans="1:9" ht="24.4" customHeight="1" x14ac:dyDescent="0.25">
      <c r="A2096" s="525" t="s">
        <v>5075</v>
      </c>
      <c r="B2096" s="525"/>
      <c r="C2096" s="526" t="s">
        <v>5076</v>
      </c>
      <c r="D2096" s="526"/>
      <c r="E2096" s="526"/>
      <c r="F2096" s="526"/>
      <c r="G2096" s="363" t="s">
        <v>14784</v>
      </c>
      <c r="H2096" s="527">
        <v>38.869999999999997</v>
      </c>
      <c r="I2096" s="528"/>
    </row>
    <row r="2097" spans="1:9" ht="24.4" customHeight="1" x14ac:dyDescent="0.25">
      <c r="A2097" s="525" t="s">
        <v>5077</v>
      </c>
      <c r="B2097" s="525"/>
      <c r="C2097" s="526" t="s">
        <v>5078</v>
      </c>
      <c r="D2097" s="526"/>
      <c r="E2097" s="526"/>
      <c r="F2097" s="526"/>
      <c r="G2097" s="363" t="s">
        <v>14784</v>
      </c>
      <c r="H2097" s="527">
        <v>46.07</v>
      </c>
      <c r="I2097" s="528"/>
    </row>
    <row r="2098" spans="1:9" ht="24.4" customHeight="1" x14ac:dyDescent="0.25">
      <c r="A2098" s="525" t="s">
        <v>5079</v>
      </c>
      <c r="B2098" s="525"/>
      <c r="C2098" s="526" t="s">
        <v>5080</v>
      </c>
      <c r="D2098" s="526"/>
      <c r="E2098" s="526"/>
      <c r="F2098" s="526"/>
      <c r="G2098" s="363" t="s">
        <v>14794</v>
      </c>
      <c r="H2098" s="531">
        <v>149.47</v>
      </c>
      <c r="I2098" s="528"/>
    </row>
    <row r="2099" spans="1:9" ht="24.4" customHeight="1" x14ac:dyDescent="0.25">
      <c r="A2099" s="525" t="s">
        <v>5081</v>
      </c>
      <c r="B2099" s="525"/>
      <c r="C2099" s="526" t="s">
        <v>5082</v>
      </c>
      <c r="D2099" s="526"/>
      <c r="E2099" s="526"/>
      <c r="F2099" s="526"/>
      <c r="G2099" s="363" t="s">
        <v>14794</v>
      </c>
      <c r="H2099" s="527">
        <v>19.72</v>
      </c>
      <c r="I2099" s="528"/>
    </row>
    <row r="2100" spans="1:9" ht="24.4" customHeight="1" x14ac:dyDescent="0.25">
      <c r="A2100" s="525" t="s">
        <v>5083</v>
      </c>
      <c r="B2100" s="525"/>
      <c r="C2100" s="526" t="s">
        <v>5084</v>
      </c>
      <c r="D2100" s="526"/>
      <c r="E2100" s="526"/>
      <c r="F2100" s="526"/>
      <c r="G2100" s="363" t="s">
        <v>14794</v>
      </c>
      <c r="H2100" s="527">
        <v>22.89</v>
      </c>
      <c r="I2100" s="528"/>
    </row>
    <row r="2101" spans="1:9" ht="24.4" customHeight="1" x14ac:dyDescent="0.25">
      <c r="A2101" s="525" t="s">
        <v>5085</v>
      </c>
      <c r="B2101" s="525"/>
      <c r="C2101" s="526" t="s">
        <v>5086</v>
      </c>
      <c r="D2101" s="526"/>
      <c r="E2101" s="526"/>
      <c r="F2101" s="526"/>
      <c r="G2101" s="363" t="s">
        <v>14794</v>
      </c>
      <c r="H2101" s="527">
        <v>32.380000000000003</v>
      </c>
      <c r="I2101" s="528"/>
    </row>
    <row r="2102" spans="1:9" ht="24.4" customHeight="1" x14ac:dyDescent="0.25">
      <c r="A2102" s="525" t="s">
        <v>5087</v>
      </c>
      <c r="B2102" s="525"/>
      <c r="C2102" s="526" t="s">
        <v>5088</v>
      </c>
      <c r="D2102" s="526"/>
      <c r="E2102" s="526"/>
      <c r="F2102" s="526"/>
      <c r="G2102" s="363" t="s">
        <v>14794</v>
      </c>
      <c r="H2102" s="527">
        <v>40.24</v>
      </c>
      <c r="I2102" s="528"/>
    </row>
    <row r="2103" spans="1:9" ht="24.4" customHeight="1" x14ac:dyDescent="0.25">
      <c r="A2103" s="525" t="s">
        <v>5089</v>
      </c>
      <c r="B2103" s="525"/>
      <c r="C2103" s="526" t="s">
        <v>5090</v>
      </c>
      <c r="D2103" s="526"/>
      <c r="E2103" s="526"/>
      <c r="F2103" s="526"/>
      <c r="G2103" s="363" t="s">
        <v>14794</v>
      </c>
      <c r="H2103" s="527">
        <v>42.69</v>
      </c>
      <c r="I2103" s="528"/>
    </row>
    <row r="2104" spans="1:9" ht="24.4" customHeight="1" x14ac:dyDescent="0.25">
      <c r="A2104" s="525" t="s">
        <v>5091</v>
      </c>
      <c r="B2104" s="525"/>
      <c r="C2104" s="526" t="s">
        <v>5092</v>
      </c>
      <c r="D2104" s="526"/>
      <c r="E2104" s="526"/>
      <c r="F2104" s="526"/>
      <c r="G2104" s="363" t="s">
        <v>14794</v>
      </c>
      <c r="H2104" s="527">
        <v>57.35</v>
      </c>
      <c r="I2104" s="528"/>
    </row>
    <row r="2105" spans="1:9" ht="24.4" customHeight="1" x14ac:dyDescent="0.25">
      <c r="A2105" s="525" t="s">
        <v>5093</v>
      </c>
      <c r="B2105" s="525"/>
      <c r="C2105" s="526" t="s">
        <v>5094</v>
      </c>
      <c r="D2105" s="526"/>
      <c r="E2105" s="526"/>
      <c r="F2105" s="526"/>
      <c r="G2105" s="363" t="s">
        <v>14794</v>
      </c>
      <c r="H2105" s="527">
        <v>87.87</v>
      </c>
      <c r="I2105" s="528"/>
    </row>
    <row r="2106" spans="1:9" ht="24.4" customHeight="1" x14ac:dyDescent="0.25">
      <c r="A2106" s="525" t="s">
        <v>5095</v>
      </c>
      <c r="B2106" s="525"/>
      <c r="C2106" s="526" t="s">
        <v>5096</v>
      </c>
      <c r="D2106" s="526"/>
      <c r="E2106" s="526"/>
      <c r="F2106" s="526"/>
      <c r="G2106" s="363" t="s">
        <v>14794</v>
      </c>
      <c r="H2106" s="531">
        <v>111.87</v>
      </c>
      <c r="I2106" s="528"/>
    </row>
    <row r="2107" spans="1:9" ht="12.2" customHeight="1" x14ac:dyDescent="0.25">
      <c r="A2107" s="550">
        <v>8980</v>
      </c>
      <c r="B2107" s="534"/>
      <c r="C2107" s="535" t="s">
        <v>5097</v>
      </c>
      <c r="D2107" s="535"/>
      <c r="E2107" s="535"/>
      <c r="F2107" s="535"/>
      <c r="G2107" s="362"/>
      <c r="H2107" s="536"/>
      <c r="I2107" s="536"/>
    </row>
    <row r="2108" spans="1:9" ht="24.4" customHeight="1" x14ac:dyDescent="0.25">
      <c r="A2108" s="525" t="s">
        <v>5098</v>
      </c>
      <c r="B2108" s="525"/>
      <c r="C2108" s="526" t="s">
        <v>5099</v>
      </c>
      <c r="D2108" s="526"/>
      <c r="E2108" s="526"/>
      <c r="F2108" s="526"/>
      <c r="G2108" s="363" t="s">
        <v>14794</v>
      </c>
      <c r="H2108" s="527">
        <v>48.74</v>
      </c>
      <c r="I2108" s="528"/>
    </row>
    <row r="2109" spans="1:9" ht="24.4" customHeight="1" x14ac:dyDescent="0.25">
      <c r="A2109" s="525" t="s">
        <v>5100</v>
      </c>
      <c r="B2109" s="525"/>
      <c r="C2109" s="526" t="s">
        <v>5101</v>
      </c>
      <c r="D2109" s="526"/>
      <c r="E2109" s="526"/>
      <c r="F2109" s="526"/>
      <c r="G2109" s="363" t="s">
        <v>14794</v>
      </c>
      <c r="H2109" s="527">
        <v>67.89</v>
      </c>
      <c r="I2109" s="528"/>
    </row>
    <row r="2110" spans="1:9" ht="24.4" customHeight="1" x14ac:dyDescent="0.25">
      <c r="A2110" s="525" t="s">
        <v>5102</v>
      </c>
      <c r="B2110" s="525"/>
      <c r="C2110" s="526" t="s">
        <v>5103</v>
      </c>
      <c r="D2110" s="526"/>
      <c r="E2110" s="526"/>
      <c r="F2110" s="526"/>
      <c r="G2110" s="363" t="s">
        <v>14794</v>
      </c>
      <c r="H2110" s="527">
        <v>56.83</v>
      </c>
      <c r="I2110" s="528"/>
    </row>
    <row r="2111" spans="1:9" ht="24.4" customHeight="1" x14ac:dyDescent="0.25">
      <c r="A2111" s="525" t="s">
        <v>5104</v>
      </c>
      <c r="B2111" s="525"/>
      <c r="C2111" s="526" t="s">
        <v>5105</v>
      </c>
      <c r="D2111" s="526"/>
      <c r="E2111" s="526"/>
      <c r="F2111" s="526"/>
      <c r="G2111" s="363" t="s">
        <v>14794</v>
      </c>
      <c r="H2111" s="527">
        <v>28.3</v>
      </c>
      <c r="I2111" s="528"/>
    </row>
    <row r="2112" spans="1:9" ht="24.4" customHeight="1" x14ac:dyDescent="0.25">
      <c r="A2112" s="525" t="s">
        <v>5106</v>
      </c>
      <c r="B2112" s="525"/>
      <c r="C2112" s="526" t="s">
        <v>5107</v>
      </c>
      <c r="D2112" s="526"/>
      <c r="E2112" s="526"/>
      <c r="F2112" s="526"/>
      <c r="G2112" s="363" t="s">
        <v>14794</v>
      </c>
      <c r="H2112" s="527">
        <v>89.2</v>
      </c>
      <c r="I2112" s="528"/>
    </row>
    <row r="2113" spans="1:9" ht="24.4" customHeight="1" x14ac:dyDescent="0.25">
      <c r="A2113" s="525" t="s">
        <v>5108</v>
      </c>
      <c r="B2113" s="525"/>
      <c r="C2113" s="526" t="s">
        <v>5109</v>
      </c>
      <c r="D2113" s="526"/>
      <c r="E2113" s="526"/>
      <c r="F2113" s="526"/>
      <c r="G2113" s="363" t="s">
        <v>14794</v>
      </c>
      <c r="H2113" s="531">
        <v>125.89</v>
      </c>
      <c r="I2113" s="528"/>
    </row>
    <row r="2114" spans="1:9" ht="24.4" customHeight="1" x14ac:dyDescent="0.25">
      <c r="A2114" s="525" t="s">
        <v>5110</v>
      </c>
      <c r="B2114" s="525"/>
      <c r="C2114" s="526" t="s">
        <v>5111</v>
      </c>
      <c r="D2114" s="526"/>
      <c r="E2114" s="526"/>
      <c r="F2114" s="526"/>
      <c r="G2114" s="363" t="s">
        <v>14794</v>
      </c>
      <c r="H2114" s="531">
        <v>162.43</v>
      </c>
      <c r="I2114" s="528"/>
    </row>
    <row r="2115" spans="1:9" ht="24.4" customHeight="1" x14ac:dyDescent="0.25">
      <c r="A2115" s="525" t="s">
        <v>5112</v>
      </c>
      <c r="B2115" s="525"/>
      <c r="C2115" s="526" t="s">
        <v>5113</v>
      </c>
      <c r="D2115" s="526"/>
      <c r="E2115" s="526"/>
      <c r="F2115" s="526"/>
      <c r="G2115" s="363" t="s">
        <v>14794</v>
      </c>
      <c r="H2115" s="527">
        <v>33.44</v>
      </c>
      <c r="I2115" s="528"/>
    </row>
    <row r="2116" spans="1:9" ht="24.4" customHeight="1" x14ac:dyDescent="0.25">
      <c r="A2116" s="525" t="s">
        <v>5114</v>
      </c>
      <c r="B2116" s="525"/>
      <c r="C2116" s="526" t="s">
        <v>5115</v>
      </c>
      <c r="D2116" s="526"/>
      <c r="E2116" s="526"/>
      <c r="F2116" s="526"/>
      <c r="G2116" s="363" t="s">
        <v>14794</v>
      </c>
      <c r="H2116" s="531">
        <v>190.89</v>
      </c>
      <c r="I2116" s="528"/>
    </row>
    <row r="2117" spans="1:9" ht="12.2" customHeight="1" x14ac:dyDescent="0.25">
      <c r="A2117" s="550">
        <v>8981</v>
      </c>
      <c r="B2117" s="534"/>
      <c r="C2117" s="535" t="s">
        <v>5116</v>
      </c>
      <c r="D2117" s="535"/>
      <c r="E2117" s="535"/>
      <c r="F2117" s="535"/>
      <c r="G2117" s="362"/>
      <c r="H2117" s="536"/>
      <c r="I2117" s="536"/>
    </row>
    <row r="2118" spans="1:9" ht="36.6" customHeight="1" x14ac:dyDescent="0.25">
      <c r="A2118" s="525" t="s">
        <v>5117</v>
      </c>
      <c r="B2118" s="525"/>
      <c r="C2118" s="526" t="s">
        <v>5118</v>
      </c>
      <c r="D2118" s="526"/>
      <c r="E2118" s="526"/>
      <c r="F2118" s="526"/>
      <c r="G2118" s="363" t="s">
        <v>14794</v>
      </c>
      <c r="H2118" s="531">
        <v>207.44</v>
      </c>
      <c r="I2118" s="528"/>
    </row>
    <row r="2119" spans="1:9" ht="36.6" customHeight="1" x14ac:dyDescent="0.25">
      <c r="A2119" s="525" t="s">
        <v>5119</v>
      </c>
      <c r="B2119" s="525"/>
      <c r="C2119" s="526" t="s">
        <v>5120</v>
      </c>
      <c r="D2119" s="526"/>
      <c r="E2119" s="526"/>
      <c r="F2119" s="526"/>
      <c r="G2119" s="363" t="s">
        <v>14794</v>
      </c>
      <c r="H2119" s="527">
        <v>23.96</v>
      </c>
      <c r="I2119" s="528"/>
    </row>
    <row r="2120" spans="1:9" ht="36.6" customHeight="1" x14ac:dyDescent="0.25">
      <c r="A2120" s="525" t="s">
        <v>5121</v>
      </c>
      <c r="B2120" s="525"/>
      <c r="C2120" s="526" t="s">
        <v>5122</v>
      </c>
      <c r="D2120" s="526"/>
      <c r="E2120" s="526"/>
      <c r="F2120" s="526"/>
      <c r="G2120" s="363" t="s">
        <v>14794</v>
      </c>
      <c r="H2120" s="527">
        <v>32.49</v>
      </c>
      <c r="I2120" s="528"/>
    </row>
    <row r="2121" spans="1:9" ht="36.6" customHeight="1" x14ac:dyDescent="0.25">
      <c r="A2121" s="525" t="s">
        <v>5123</v>
      </c>
      <c r="B2121" s="525"/>
      <c r="C2121" s="526" t="s">
        <v>5124</v>
      </c>
      <c r="D2121" s="526"/>
      <c r="E2121" s="526"/>
      <c r="F2121" s="526"/>
      <c r="G2121" s="363" t="s">
        <v>14794</v>
      </c>
      <c r="H2121" s="527">
        <v>49.14</v>
      </c>
      <c r="I2121" s="528"/>
    </row>
    <row r="2122" spans="1:9" ht="36.6" customHeight="1" x14ac:dyDescent="0.25">
      <c r="A2122" s="525" t="s">
        <v>5125</v>
      </c>
      <c r="B2122" s="525"/>
      <c r="C2122" s="526" t="s">
        <v>5126</v>
      </c>
      <c r="D2122" s="526"/>
      <c r="E2122" s="526"/>
      <c r="F2122" s="526"/>
      <c r="G2122" s="363" t="s">
        <v>14794</v>
      </c>
      <c r="H2122" s="527">
        <v>78.010000000000005</v>
      </c>
      <c r="I2122" s="528"/>
    </row>
    <row r="2123" spans="1:9" ht="36.6" customHeight="1" x14ac:dyDescent="0.25">
      <c r="A2123" s="525" t="s">
        <v>5127</v>
      </c>
      <c r="B2123" s="525"/>
      <c r="C2123" s="526" t="s">
        <v>5128</v>
      </c>
      <c r="D2123" s="526"/>
      <c r="E2123" s="526"/>
      <c r="F2123" s="526"/>
      <c r="G2123" s="363" t="s">
        <v>14794</v>
      </c>
      <c r="H2123" s="531">
        <v>110.56</v>
      </c>
      <c r="I2123" s="528"/>
    </row>
    <row r="2124" spans="1:9" ht="36.6" customHeight="1" x14ac:dyDescent="0.25">
      <c r="A2124" s="525" t="s">
        <v>5129</v>
      </c>
      <c r="B2124" s="525"/>
      <c r="C2124" s="526" t="s">
        <v>5130</v>
      </c>
      <c r="D2124" s="526"/>
      <c r="E2124" s="526"/>
      <c r="F2124" s="526"/>
      <c r="G2124" s="363" t="s">
        <v>14794</v>
      </c>
      <c r="H2124" s="531">
        <v>138.96</v>
      </c>
      <c r="I2124" s="528"/>
    </row>
    <row r="2125" spans="1:9" ht="36.6" customHeight="1" x14ac:dyDescent="0.25">
      <c r="A2125" s="525" t="s">
        <v>5131</v>
      </c>
      <c r="B2125" s="525"/>
      <c r="C2125" s="526" t="s">
        <v>5132</v>
      </c>
      <c r="D2125" s="526"/>
      <c r="E2125" s="526"/>
      <c r="F2125" s="526"/>
      <c r="G2125" s="363" t="s">
        <v>14794</v>
      </c>
      <c r="H2125" s="531">
        <v>279.37</v>
      </c>
      <c r="I2125" s="528"/>
    </row>
    <row r="2126" spans="1:9" ht="36.6" customHeight="1" x14ac:dyDescent="0.25">
      <c r="A2126" s="525" t="s">
        <v>5133</v>
      </c>
      <c r="B2126" s="525"/>
      <c r="C2126" s="526" t="s">
        <v>5134</v>
      </c>
      <c r="D2126" s="526"/>
      <c r="E2126" s="526"/>
      <c r="F2126" s="526"/>
      <c r="G2126" s="363" t="s">
        <v>14794</v>
      </c>
      <c r="H2126" s="527">
        <v>28.75</v>
      </c>
      <c r="I2126" s="528"/>
    </row>
    <row r="2127" spans="1:9" ht="36.6" customHeight="1" x14ac:dyDescent="0.25">
      <c r="A2127" s="525" t="s">
        <v>5135</v>
      </c>
      <c r="B2127" s="525"/>
      <c r="C2127" s="526" t="s">
        <v>5136</v>
      </c>
      <c r="D2127" s="526"/>
      <c r="E2127" s="526"/>
      <c r="F2127" s="526"/>
      <c r="G2127" s="363" t="s">
        <v>14794</v>
      </c>
      <c r="H2127" s="527">
        <v>40.26</v>
      </c>
      <c r="I2127" s="528"/>
    </row>
    <row r="2128" spans="1:9" ht="36.6" customHeight="1" x14ac:dyDescent="0.25">
      <c r="A2128" s="525" t="s">
        <v>5137</v>
      </c>
      <c r="B2128" s="525"/>
      <c r="C2128" s="526" t="s">
        <v>5138</v>
      </c>
      <c r="D2128" s="526"/>
      <c r="E2128" s="526"/>
      <c r="F2128" s="526"/>
      <c r="G2128" s="363" t="s">
        <v>14794</v>
      </c>
      <c r="H2128" s="527">
        <v>47.94</v>
      </c>
      <c r="I2128" s="528"/>
    </row>
    <row r="2129" spans="1:9" ht="36.6" customHeight="1" x14ac:dyDescent="0.25">
      <c r="A2129" s="525" t="s">
        <v>5139</v>
      </c>
      <c r="B2129" s="525"/>
      <c r="C2129" s="526" t="s">
        <v>5140</v>
      </c>
      <c r="D2129" s="526"/>
      <c r="E2129" s="526"/>
      <c r="F2129" s="526"/>
      <c r="G2129" s="363" t="s">
        <v>14794</v>
      </c>
      <c r="H2129" s="527">
        <v>59.62</v>
      </c>
      <c r="I2129" s="528"/>
    </row>
    <row r="2130" spans="1:9" ht="36.6" customHeight="1" x14ac:dyDescent="0.25">
      <c r="A2130" s="525" t="s">
        <v>5141</v>
      </c>
      <c r="B2130" s="525"/>
      <c r="C2130" s="526" t="s">
        <v>5142</v>
      </c>
      <c r="D2130" s="526"/>
      <c r="E2130" s="526"/>
      <c r="F2130" s="526"/>
      <c r="G2130" s="363" t="s">
        <v>14794</v>
      </c>
      <c r="H2130" s="527">
        <v>90.32</v>
      </c>
      <c r="I2130" s="528"/>
    </row>
    <row r="2131" spans="1:9" ht="36.6" customHeight="1" x14ac:dyDescent="0.25">
      <c r="A2131" s="525" t="s">
        <v>5143</v>
      </c>
      <c r="B2131" s="525"/>
      <c r="C2131" s="526" t="s">
        <v>5144</v>
      </c>
      <c r="D2131" s="526"/>
      <c r="E2131" s="526"/>
      <c r="F2131" s="526"/>
      <c r="G2131" s="363" t="s">
        <v>14794</v>
      </c>
      <c r="H2131" s="531">
        <v>143.44999999999999</v>
      </c>
      <c r="I2131" s="528"/>
    </row>
    <row r="2132" spans="1:9" ht="36.6" customHeight="1" x14ac:dyDescent="0.25">
      <c r="A2132" s="525" t="s">
        <v>5145</v>
      </c>
      <c r="B2132" s="525"/>
      <c r="C2132" s="526" t="s">
        <v>5146</v>
      </c>
      <c r="D2132" s="526"/>
      <c r="E2132" s="526"/>
      <c r="F2132" s="526"/>
      <c r="G2132" s="363" t="s">
        <v>14794</v>
      </c>
      <c r="H2132" s="531">
        <v>196.66</v>
      </c>
      <c r="I2132" s="528"/>
    </row>
    <row r="2133" spans="1:9" ht="36.6" customHeight="1" x14ac:dyDescent="0.25">
      <c r="A2133" s="525" t="s">
        <v>5147</v>
      </c>
      <c r="B2133" s="525"/>
      <c r="C2133" s="526" t="s">
        <v>5148</v>
      </c>
      <c r="D2133" s="526"/>
      <c r="E2133" s="526"/>
      <c r="F2133" s="526"/>
      <c r="G2133" s="363" t="s">
        <v>14794</v>
      </c>
      <c r="H2133" s="531">
        <v>301.17</v>
      </c>
      <c r="I2133" s="528"/>
    </row>
    <row r="2134" spans="1:9" ht="36.6" customHeight="1" x14ac:dyDescent="0.25">
      <c r="A2134" s="525" t="s">
        <v>5149</v>
      </c>
      <c r="B2134" s="525"/>
      <c r="C2134" s="526" t="s">
        <v>5150</v>
      </c>
      <c r="D2134" s="526"/>
      <c r="E2134" s="526"/>
      <c r="F2134" s="526"/>
      <c r="G2134" s="363" t="s">
        <v>14794</v>
      </c>
      <c r="H2134" s="527">
        <v>33.22</v>
      </c>
      <c r="I2134" s="528"/>
    </row>
    <row r="2135" spans="1:9" ht="36.6" customHeight="1" x14ac:dyDescent="0.25">
      <c r="A2135" s="525" t="s">
        <v>5151</v>
      </c>
      <c r="B2135" s="525"/>
      <c r="C2135" s="526" t="s">
        <v>5152</v>
      </c>
      <c r="D2135" s="526"/>
      <c r="E2135" s="526"/>
      <c r="F2135" s="526"/>
      <c r="G2135" s="363" t="s">
        <v>14794</v>
      </c>
      <c r="H2135" s="527">
        <v>40.58</v>
      </c>
      <c r="I2135" s="528"/>
    </row>
    <row r="2136" spans="1:9" ht="36.6" customHeight="1" x14ac:dyDescent="0.25">
      <c r="A2136" s="525" t="s">
        <v>5153</v>
      </c>
      <c r="B2136" s="525"/>
      <c r="C2136" s="526" t="s">
        <v>5154</v>
      </c>
      <c r="D2136" s="526"/>
      <c r="E2136" s="526"/>
      <c r="F2136" s="526"/>
      <c r="G2136" s="363" t="s">
        <v>14794</v>
      </c>
      <c r="H2136" s="527">
        <v>70.53</v>
      </c>
      <c r="I2136" s="528"/>
    </row>
    <row r="2137" spans="1:9" ht="36.6" customHeight="1" x14ac:dyDescent="0.25">
      <c r="A2137" s="525" t="s">
        <v>5155</v>
      </c>
      <c r="B2137" s="525"/>
      <c r="C2137" s="526" t="s">
        <v>5156</v>
      </c>
      <c r="D2137" s="526"/>
      <c r="E2137" s="526"/>
      <c r="F2137" s="526"/>
      <c r="G2137" s="363" t="s">
        <v>14794</v>
      </c>
      <c r="H2137" s="531">
        <v>105.04</v>
      </c>
      <c r="I2137" s="528"/>
    </row>
    <row r="2138" spans="1:9" ht="36.6" customHeight="1" x14ac:dyDescent="0.25">
      <c r="A2138" s="525" t="s">
        <v>5157</v>
      </c>
      <c r="B2138" s="525"/>
      <c r="C2138" s="526" t="s">
        <v>5158</v>
      </c>
      <c r="D2138" s="526"/>
      <c r="E2138" s="526"/>
      <c r="F2138" s="526"/>
      <c r="G2138" s="363" t="s">
        <v>14794</v>
      </c>
      <c r="H2138" s="531">
        <v>134.19999999999999</v>
      </c>
      <c r="I2138" s="528"/>
    </row>
    <row r="2139" spans="1:9" ht="36.6" customHeight="1" x14ac:dyDescent="0.25">
      <c r="A2139" s="525" t="s">
        <v>5159</v>
      </c>
      <c r="B2139" s="525"/>
      <c r="C2139" s="526" t="s">
        <v>5160</v>
      </c>
      <c r="D2139" s="526"/>
      <c r="E2139" s="526"/>
      <c r="F2139" s="526"/>
      <c r="G2139" s="363" t="s">
        <v>14794</v>
      </c>
      <c r="H2139" s="531">
        <v>188.87</v>
      </c>
      <c r="I2139" s="528"/>
    </row>
    <row r="2140" spans="1:9" ht="36.6" customHeight="1" x14ac:dyDescent="0.25">
      <c r="A2140" s="525" t="s">
        <v>5161</v>
      </c>
      <c r="B2140" s="525"/>
      <c r="C2140" s="526" t="s">
        <v>5162</v>
      </c>
      <c r="D2140" s="526"/>
      <c r="E2140" s="526"/>
      <c r="F2140" s="526"/>
      <c r="G2140" s="363" t="s">
        <v>14794</v>
      </c>
      <c r="H2140" s="531">
        <v>229.3</v>
      </c>
      <c r="I2140" s="528"/>
    </row>
    <row r="2141" spans="1:9" ht="12.2" customHeight="1" x14ac:dyDescent="0.25">
      <c r="A2141" s="550">
        <v>8982</v>
      </c>
      <c r="B2141" s="534"/>
      <c r="C2141" s="535" t="s">
        <v>5163</v>
      </c>
      <c r="D2141" s="535"/>
      <c r="E2141" s="535"/>
      <c r="F2141" s="535"/>
      <c r="G2141" s="362"/>
      <c r="H2141" s="536"/>
      <c r="I2141" s="536"/>
    </row>
    <row r="2142" spans="1:9" ht="36.6" customHeight="1" x14ac:dyDescent="0.25">
      <c r="A2142" s="525" t="s">
        <v>5164</v>
      </c>
      <c r="B2142" s="525"/>
      <c r="C2142" s="526" t="s">
        <v>5165</v>
      </c>
      <c r="D2142" s="526"/>
      <c r="E2142" s="526"/>
      <c r="F2142" s="526"/>
      <c r="G2142" s="363" t="s">
        <v>14794</v>
      </c>
      <c r="H2142" s="527">
        <v>18.3</v>
      </c>
      <c r="I2142" s="528"/>
    </row>
    <row r="2143" spans="1:9" ht="36.6" customHeight="1" x14ac:dyDescent="0.25">
      <c r="A2143" s="525" t="s">
        <v>5166</v>
      </c>
      <c r="B2143" s="525"/>
      <c r="C2143" s="526" t="s">
        <v>5167</v>
      </c>
      <c r="D2143" s="526"/>
      <c r="E2143" s="526"/>
      <c r="F2143" s="526"/>
      <c r="G2143" s="363" t="s">
        <v>14794</v>
      </c>
      <c r="H2143" s="527">
        <v>23.48</v>
      </c>
      <c r="I2143" s="528"/>
    </row>
    <row r="2144" spans="1:9" ht="36.6" customHeight="1" x14ac:dyDescent="0.25">
      <c r="A2144" s="525" t="s">
        <v>5168</v>
      </c>
      <c r="B2144" s="525"/>
      <c r="C2144" s="526" t="s">
        <v>5169</v>
      </c>
      <c r="D2144" s="526"/>
      <c r="E2144" s="526"/>
      <c r="F2144" s="526"/>
      <c r="G2144" s="363" t="s">
        <v>14794</v>
      </c>
      <c r="H2144" s="527">
        <v>18.86</v>
      </c>
      <c r="I2144" s="528"/>
    </row>
    <row r="2145" spans="1:9" ht="36.6" customHeight="1" x14ac:dyDescent="0.25">
      <c r="A2145" s="525" t="s">
        <v>5170</v>
      </c>
      <c r="B2145" s="525"/>
      <c r="C2145" s="526" t="s">
        <v>5171</v>
      </c>
      <c r="D2145" s="526"/>
      <c r="E2145" s="526"/>
      <c r="F2145" s="526"/>
      <c r="G2145" s="363" t="s">
        <v>14794</v>
      </c>
      <c r="H2145" s="527">
        <v>25.81</v>
      </c>
      <c r="I2145" s="528"/>
    </row>
    <row r="2146" spans="1:9" ht="12.2" customHeight="1" x14ac:dyDescent="0.25">
      <c r="A2146" s="550">
        <v>8983</v>
      </c>
      <c r="B2146" s="534"/>
      <c r="C2146" s="535" t="s">
        <v>5172</v>
      </c>
      <c r="D2146" s="535"/>
      <c r="E2146" s="535"/>
      <c r="F2146" s="535"/>
      <c r="G2146" s="362"/>
      <c r="H2146" s="536"/>
      <c r="I2146" s="536"/>
    </row>
    <row r="2147" spans="1:9" ht="24.4" customHeight="1" x14ac:dyDescent="0.25">
      <c r="A2147" s="525" t="s">
        <v>5173</v>
      </c>
      <c r="B2147" s="525"/>
      <c r="C2147" s="526" t="s">
        <v>5174</v>
      </c>
      <c r="D2147" s="526"/>
      <c r="E2147" s="526"/>
      <c r="F2147" s="526"/>
      <c r="G2147" s="363" t="s">
        <v>14794</v>
      </c>
      <c r="H2147" s="531">
        <v>496.15</v>
      </c>
      <c r="I2147" s="528"/>
    </row>
    <row r="2148" spans="1:9" ht="24.4" customHeight="1" x14ac:dyDescent="0.25">
      <c r="A2148" s="525" t="s">
        <v>5175</v>
      </c>
      <c r="B2148" s="525"/>
      <c r="C2148" s="526" t="s">
        <v>5176</v>
      </c>
      <c r="D2148" s="526"/>
      <c r="E2148" s="526"/>
      <c r="F2148" s="526"/>
      <c r="G2148" s="363" t="s">
        <v>14794</v>
      </c>
      <c r="H2148" s="527">
        <v>23.39</v>
      </c>
      <c r="I2148" s="528"/>
    </row>
    <row r="2149" spans="1:9" ht="24.4" customHeight="1" x14ac:dyDescent="0.25">
      <c r="A2149" s="525" t="s">
        <v>5177</v>
      </c>
      <c r="B2149" s="525"/>
      <c r="C2149" s="526" t="s">
        <v>5178</v>
      </c>
      <c r="D2149" s="526"/>
      <c r="E2149" s="526"/>
      <c r="F2149" s="526"/>
      <c r="G2149" s="363" t="s">
        <v>14794</v>
      </c>
      <c r="H2149" s="527">
        <v>36.81</v>
      </c>
      <c r="I2149" s="528"/>
    </row>
    <row r="2150" spans="1:9" ht="24.4" customHeight="1" x14ac:dyDescent="0.25">
      <c r="A2150" s="525" t="s">
        <v>5179</v>
      </c>
      <c r="B2150" s="525"/>
      <c r="C2150" s="526" t="s">
        <v>5180</v>
      </c>
      <c r="D2150" s="526"/>
      <c r="E2150" s="526"/>
      <c r="F2150" s="526"/>
      <c r="G2150" s="363" t="s">
        <v>14794</v>
      </c>
      <c r="H2150" s="527">
        <v>55.76</v>
      </c>
      <c r="I2150" s="528"/>
    </row>
    <row r="2151" spans="1:9" ht="24.4" customHeight="1" x14ac:dyDescent="0.25">
      <c r="A2151" s="525" t="s">
        <v>5181</v>
      </c>
      <c r="B2151" s="525"/>
      <c r="C2151" s="526" t="s">
        <v>5182</v>
      </c>
      <c r="D2151" s="526"/>
      <c r="E2151" s="526"/>
      <c r="F2151" s="526"/>
      <c r="G2151" s="363" t="s">
        <v>14794</v>
      </c>
      <c r="H2151" s="527">
        <v>71.150000000000006</v>
      </c>
      <c r="I2151" s="528"/>
    </row>
    <row r="2152" spans="1:9" ht="24.4" customHeight="1" x14ac:dyDescent="0.25">
      <c r="A2152" s="525" t="s">
        <v>5183</v>
      </c>
      <c r="B2152" s="525"/>
      <c r="C2152" s="526" t="s">
        <v>5184</v>
      </c>
      <c r="D2152" s="526"/>
      <c r="E2152" s="526"/>
      <c r="F2152" s="526"/>
      <c r="G2152" s="363" t="s">
        <v>14794</v>
      </c>
      <c r="H2152" s="527">
        <v>86.24</v>
      </c>
      <c r="I2152" s="528"/>
    </row>
    <row r="2153" spans="1:9" ht="24.4" customHeight="1" x14ac:dyDescent="0.25">
      <c r="A2153" s="525" t="s">
        <v>5185</v>
      </c>
      <c r="B2153" s="525"/>
      <c r="C2153" s="526" t="s">
        <v>5186</v>
      </c>
      <c r="D2153" s="526"/>
      <c r="E2153" s="526"/>
      <c r="F2153" s="526"/>
      <c r="G2153" s="363" t="s">
        <v>14794</v>
      </c>
      <c r="H2153" s="531">
        <v>127.54</v>
      </c>
      <c r="I2153" s="528"/>
    </row>
    <row r="2154" spans="1:9" ht="24.4" customHeight="1" x14ac:dyDescent="0.25">
      <c r="A2154" s="525" t="s">
        <v>5187</v>
      </c>
      <c r="B2154" s="525"/>
      <c r="C2154" s="526" t="s">
        <v>5188</v>
      </c>
      <c r="D2154" s="526"/>
      <c r="E2154" s="526"/>
      <c r="F2154" s="526"/>
      <c r="G2154" s="363" t="s">
        <v>14794</v>
      </c>
      <c r="H2154" s="531">
        <v>212.32</v>
      </c>
      <c r="I2154" s="528"/>
    </row>
    <row r="2155" spans="1:9" ht="24.4" customHeight="1" x14ac:dyDescent="0.25">
      <c r="A2155" s="525" t="s">
        <v>5189</v>
      </c>
      <c r="B2155" s="525"/>
      <c r="C2155" s="526" t="s">
        <v>5190</v>
      </c>
      <c r="D2155" s="526"/>
      <c r="E2155" s="526"/>
      <c r="F2155" s="526"/>
      <c r="G2155" s="363" t="s">
        <v>14794</v>
      </c>
      <c r="H2155" s="531">
        <v>292.76</v>
      </c>
      <c r="I2155" s="528"/>
    </row>
    <row r="2156" spans="1:9" ht="12.2" customHeight="1" x14ac:dyDescent="0.25">
      <c r="A2156" s="550">
        <v>8984</v>
      </c>
      <c r="B2156" s="534"/>
      <c r="C2156" s="535" t="s">
        <v>5191</v>
      </c>
      <c r="D2156" s="535"/>
      <c r="E2156" s="535"/>
      <c r="F2156" s="535"/>
      <c r="G2156" s="362"/>
      <c r="H2156" s="536"/>
      <c r="I2156" s="536"/>
    </row>
    <row r="2157" spans="1:9" ht="36.6" customHeight="1" x14ac:dyDescent="0.25">
      <c r="A2157" s="525" t="s">
        <v>5192</v>
      </c>
      <c r="B2157" s="525"/>
      <c r="C2157" s="526" t="s">
        <v>5193</v>
      </c>
      <c r="D2157" s="526"/>
      <c r="E2157" s="526"/>
      <c r="F2157" s="526"/>
      <c r="G2157" s="363" t="s">
        <v>14794</v>
      </c>
      <c r="H2157" s="531">
        <v>761.29</v>
      </c>
      <c r="I2157" s="528"/>
    </row>
    <row r="2158" spans="1:9" ht="36.6" customHeight="1" x14ac:dyDescent="0.25">
      <c r="A2158" s="525" t="s">
        <v>5194</v>
      </c>
      <c r="B2158" s="525"/>
      <c r="C2158" s="526" t="s">
        <v>5195</v>
      </c>
      <c r="D2158" s="526"/>
      <c r="E2158" s="526"/>
      <c r="F2158" s="526"/>
      <c r="G2158" s="363" t="s">
        <v>14794</v>
      </c>
      <c r="H2158" s="531">
        <v>107.65</v>
      </c>
      <c r="I2158" s="528"/>
    </row>
    <row r="2159" spans="1:9" ht="36.6" customHeight="1" x14ac:dyDescent="0.25">
      <c r="A2159" s="525" t="s">
        <v>5196</v>
      </c>
      <c r="B2159" s="525"/>
      <c r="C2159" s="526" t="s">
        <v>5197</v>
      </c>
      <c r="D2159" s="526"/>
      <c r="E2159" s="526"/>
      <c r="F2159" s="526"/>
      <c r="G2159" s="363" t="s">
        <v>14794</v>
      </c>
      <c r="H2159" s="531">
        <v>155.52000000000001</v>
      </c>
      <c r="I2159" s="528"/>
    </row>
    <row r="2160" spans="1:9" ht="36.6" customHeight="1" x14ac:dyDescent="0.25">
      <c r="A2160" s="525" t="s">
        <v>5198</v>
      </c>
      <c r="B2160" s="525"/>
      <c r="C2160" s="526" t="s">
        <v>5199</v>
      </c>
      <c r="D2160" s="526"/>
      <c r="E2160" s="526"/>
      <c r="F2160" s="526"/>
      <c r="G2160" s="363" t="s">
        <v>14794</v>
      </c>
      <c r="H2160" s="531">
        <v>187.21</v>
      </c>
      <c r="I2160" s="528"/>
    </row>
    <row r="2161" spans="1:9" ht="36.6" customHeight="1" x14ac:dyDescent="0.25">
      <c r="A2161" s="525" t="s">
        <v>5200</v>
      </c>
      <c r="B2161" s="525"/>
      <c r="C2161" s="526" t="s">
        <v>5201</v>
      </c>
      <c r="D2161" s="526"/>
      <c r="E2161" s="526"/>
      <c r="F2161" s="526"/>
      <c r="G2161" s="363" t="s">
        <v>14794</v>
      </c>
      <c r="H2161" s="531">
        <v>294.60000000000002</v>
      </c>
      <c r="I2161" s="528"/>
    </row>
    <row r="2162" spans="1:9" ht="36.6" customHeight="1" x14ac:dyDescent="0.25">
      <c r="A2162" s="525" t="s">
        <v>5202</v>
      </c>
      <c r="B2162" s="525"/>
      <c r="C2162" s="526" t="s">
        <v>5203</v>
      </c>
      <c r="D2162" s="526"/>
      <c r="E2162" s="526"/>
      <c r="F2162" s="526"/>
      <c r="G2162" s="363" t="s">
        <v>14794</v>
      </c>
      <c r="H2162" s="531">
        <v>335.28</v>
      </c>
      <c r="I2162" s="528"/>
    </row>
    <row r="2163" spans="1:9" ht="36.6" customHeight="1" x14ac:dyDescent="0.25">
      <c r="A2163" s="525" t="s">
        <v>5204</v>
      </c>
      <c r="B2163" s="525"/>
      <c r="C2163" s="526" t="s">
        <v>5205</v>
      </c>
      <c r="D2163" s="526"/>
      <c r="E2163" s="526"/>
      <c r="F2163" s="526"/>
      <c r="G2163" s="363" t="s">
        <v>14794</v>
      </c>
      <c r="H2163" s="531">
        <v>451.39</v>
      </c>
      <c r="I2163" s="528"/>
    </row>
    <row r="2164" spans="1:9" ht="36.6" customHeight="1" x14ac:dyDescent="0.25">
      <c r="A2164" s="525" t="s">
        <v>5206</v>
      </c>
      <c r="B2164" s="525"/>
      <c r="C2164" s="526" t="s">
        <v>5207</v>
      </c>
      <c r="D2164" s="526"/>
      <c r="E2164" s="526"/>
      <c r="F2164" s="526"/>
      <c r="G2164" s="363" t="s">
        <v>14794</v>
      </c>
      <c r="H2164" s="531">
        <v>555.04999999999995</v>
      </c>
      <c r="I2164" s="528"/>
    </row>
    <row r="2165" spans="1:9" ht="36.6" customHeight="1" x14ac:dyDescent="0.25">
      <c r="A2165" s="525" t="s">
        <v>5208</v>
      </c>
      <c r="B2165" s="525"/>
      <c r="C2165" s="526" t="s">
        <v>5209</v>
      </c>
      <c r="D2165" s="526"/>
      <c r="E2165" s="526"/>
      <c r="F2165" s="526"/>
      <c r="G2165" s="363" t="s">
        <v>14794</v>
      </c>
      <c r="H2165" s="531">
        <v>593.48</v>
      </c>
      <c r="I2165" s="528"/>
    </row>
    <row r="2166" spans="1:9" ht="36.6" customHeight="1" x14ac:dyDescent="0.25">
      <c r="A2166" s="525" t="s">
        <v>5210</v>
      </c>
      <c r="B2166" s="525"/>
      <c r="C2166" s="526" t="s">
        <v>5211</v>
      </c>
      <c r="D2166" s="526"/>
      <c r="E2166" s="526"/>
      <c r="F2166" s="526"/>
      <c r="G2166" s="363" t="s">
        <v>14794</v>
      </c>
      <c r="H2166" s="531">
        <v>761.29</v>
      </c>
      <c r="I2166" s="528"/>
    </row>
    <row r="2167" spans="1:9" ht="36.6" customHeight="1" x14ac:dyDescent="0.25">
      <c r="A2167" s="525" t="s">
        <v>5212</v>
      </c>
      <c r="B2167" s="525"/>
      <c r="C2167" s="526" t="s">
        <v>5213</v>
      </c>
      <c r="D2167" s="526"/>
      <c r="E2167" s="526"/>
      <c r="F2167" s="526"/>
      <c r="G2167" s="363" t="s">
        <v>14794</v>
      </c>
      <c r="H2167" s="527">
        <v>79.25</v>
      </c>
      <c r="I2167" s="528"/>
    </row>
    <row r="2168" spans="1:9" ht="36.6" customHeight="1" x14ac:dyDescent="0.25">
      <c r="A2168" s="525" t="s">
        <v>5214</v>
      </c>
      <c r="B2168" s="525"/>
      <c r="C2168" s="526" t="s">
        <v>5215</v>
      </c>
      <c r="D2168" s="526"/>
      <c r="E2168" s="526"/>
      <c r="F2168" s="526"/>
      <c r="G2168" s="363" t="s">
        <v>14794</v>
      </c>
      <c r="H2168" s="531">
        <v>115.52</v>
      </c>
      <c r="I2168" s="528"/>
    </row>
    <row r="2169" spans="1:9" ht="36.6" customHeight="1" x14ac:dyDescent="0.25">
      <c r="A2169" s="525" t="s">
        <v>5216</v>
      </c>
      <c r="B2169" s="525"/>
      <c r="C2169" s="526" t="s">
        <v>5217</v>
      </c>
      <c r="D2169" s="526"/>
      <c r="E2169" s="526"/>
      <c r="F2169" s="526"/>
      <c r="G2169" s="363" t="s">
        <v>14794</v>
      </c>
      <c r="H2169" s="531">
        <v>139.41</v>
      </c>
      <c r="I2169" s="528"/>
    </row>
    <row r="2170" spans="1:9" ht="36.6" customHeight="1" x14ac:dyDescent="0.25">
      <c r="A2170" s="525" t="s">
        <v>5218</v>
      </c>
      <c r="B2170" s="525"/>
      <c r="C2170" s="526" t="s">
        <v>5219</v>
      </c>
      <c r="D2170" s="526"/>
      <c r="E2170" s="526"/>
      <c r="F2170" s="526"/>
      <c r="G2170" s="363" t="s">
        <v>14794</v>
      </c>
      <c r="H2170" s="531">
        <v>207.05</v>
      </c>
      <c r="I2170" s="528"/>
    </row>
    <row r="2171" spans="1:9" ht="36.6" customHeight="1" x14ac:dyDescent="0.25">
      <c r="A2171" s="525" t="s">
        <v>5220</v>
      </c>
      <c r="B2171" s="525"/>
      <c r="C2171" s="526" t="s">
        <v>5221</v>
      </c>
      <c r="D2171" s="526"/>
      <c r="E2171" s="526"/>
      <c r="F2171" s="526"/>
      <c r="G2171" s="363" t="s">
        <v>14794</v>
      </c>
      <c r="H2171" s="531">
        <v>250.5</v>
      </c>
      <c r="I2171" s="528"/>
    </row>
    <row r="2172" spans="1:9" ht="36.6" customHeight="1" x14ac:dyDescent="0.25">
      <c r="A2172" s="525" t="s">
        <v>5222</v>
      </c>
      <c r="B2172" s="525"/>
      <c r="C2172" s="526" t="s">
        <v>5223</v>
      </c>
      <c r="D2172" s="526"/>
      <c r="E2172" s="526"/>
      <c r="F2172" s="526"/>
      <c r="G2172" s="363" t="s">
        <v>14794</v>
      </c>
      <c r="H2172" s="531">
        <v>349.83</v>
      </c>
      <c r="I2172" s="528"/>
    </row>
    <row r="2173" spans="1:9" ht="36.6" customHeight="1" x14ac:dyDescent="0.25">
      <c r="A2173" s="525" t="s">
        <v>5224</v>
      </c>
      <c r="B2173" s="525"/>
      <c r="C2173" s="526" t="s">
        <v>5225</v>
      </c>
      <c r="D2173" s="526"/>
      <c r="E2173" s="526"/>
      <c r="F2173" s="526"/>
      <c r="G2173" s="363" t="s">
        <v>14794</v>
      </c>
      <c r="H2173" s="531">
        <v>478.49</v>
      </c>
      <c r="I2173" s="528"/>
    </row>
    <row r="2174" spans="1:9" ht="36.6" customHeight="1" x14ac:dyDescent="0.25">
      <c r="A2174" s="525" t="s">
        <v>5226</v>
      </c>
      <c r="B2174" s="525"/>
      <c r="C2174" s="526" t="s">
        <v>5227</v>
      </c>
      <c r="D2174" s="526"/>
      <c r="E2174" s="526"/>
      <c r="F2174" s="526"/>
      <c r="G2174" s="363" t="s">
        <v>14794</v>
      </c>
      <c r="H2174" s="531">
        <v>593.48</v>
      </c>
      <c r="I2174" s="528"/>
    </row>
    <row r="2175" spans="1:9" ht="12.2" customHeight="1" x14ac:dyDescent="0.25">
      <c r="A2175" s="550">
        <v>8985</v>
      </c>
      <c r="B2175" s="534"/>
      <c r="C2175" s="535" t="s">
        <v>5228</v>
      </c>
      <c r="D2175" s="535"/>
      <c r="E2175" s="535"/>
      <c r="F2175" s="535"/>
      <c r="G2175" s="362"/>
      <c r="H2175" s="536"/>
      <c r="I2175" s="536"/>
    </row>
    <row r="2176" spans="1:9" ht="36.6" customHeight="1" x14ac:dyDescent="0.25">
      <c r="A2176" s="525" t="s">
        <v>5229</v>
      </c>
      <c r="B2176" s="525"/>
      <c r="C2176" s="526" t="s">
        <v>5230</v>
      </c>
      <c r="D2176" s="526"/>
      <c r="E2176" s="526"/>
      <c r="F2176" s="526"/>
      <c r="G2176" s="363" t="s">
        <v>14794</v>
      </c>
      <c r="H2176" s="527">
        <v>88.04</v>
      </c>
      <c r="I2176" s="528"/>
    </row>
    <row r="2177" spans="1:9" ht="36.6" customHeight="1" x14ac:dyDescent="0.25">
      <c r="A2177" s="525" t="s">
        <v>5231</v>
      </c>
      <c r="B2177" s="525"/>
      <c r="C2177" s="526" t="s">
        <v>5232</v>
      </c>
      <c r="D2177" s="526"/>
      <c r="E2177" s="526"/>
      <c r="F2177" s="526"/>
      <c r="G2177" s="363" t="s">
        <v>14794</v>
      </c>
      <c r="H2177" s="531">
        <v>113.09</v>
      </c>
      <c r="I2177" s="528"/>
    </row>
    <row r="2178" spans="1:9" ht="36.6" customHeight="1" x14ac:dyDescent="0.25">
      <c r="A2178" s="525" t="s">
        <v>5233</v>
      </c>
      <c r="B2178" s="525"/>
      <c r="C2178" s="526" t="s">
        <v>5234</v>
      </c>
      <c r="D2178" s="526"/>
      <c r="E2178" s="526"/>
      <c r="F2178" s="526"/>
      <c r="G2178" s="363" t="s">
        <v>14794</v>
      </c>
      <c r="H2178" s="531">
        <v>106.92</v>
      </c>
      <c r="I2178" s="528"/>
    </row>
    <row r="2179" spans="1:9" ht="36.6" customHeight="1" x14ac:dyDescent="0.25">
      <c r="A2179" s="525" t="s">
        <v>5235</v>
      </c>
      <c r="B2179" s="525"/>
      <c r="C2179" s="526" t="s">
        <v>5236</v>
      </c>
      <c r="D2179" s="526"/>
      <c r="E2179" s="526"/>
      <c r="F2179" s="526"/>
      <c r="G2179" s="363" t="s">
        <v>14794</v>
      </c>
      <c r="H2179" s="527">
        <v>56.99</v>
      </c>
      <c r="I2179" s="528"/>
    </row>
    <row r="2180" spans="1:9" ht="36.6" customHeight="1" x14ac:dyDescent="0.25">
      <c r="A2180" s="525" t="s">
        <v>5237</v>
      </c>
      <c r="B2180" s="525"/>
      <c r="C2180" s="526" t="s">
        <v>5238</v>
      </c>
      <c r="D2180" s="526"/>
      <c r="E2180" s="526"/>
      <c r="F2180" s="526"/>
      <c r="G2180" s="363" t="s">
        <v>14794</v>
      </c>
      <c r="H2180" s="531">
        <v>134.19999999999999</v>
      </c>
      <c r="I2180" s="528"/>
    </row>
    <row r="2181" spans="1:9" ht="36.6" customHeight="1" x14ac:dyDescent="0.25">
      <c r="A2181" s="525" t="s">
        <v>5239</v>
      </c>
      <c r="B2181" s="525"/>
      <c r="C2181" s="526" t="s">
        <v>5240</v>
      </c>
      <c r="D2181" s="526"/>
      <c r="E2181" s="526"/>
      <c r="F2181" s="526"/>
      <c r="G2181" s="363" t="s">
        <v>14794</v>
      </c>
      <c r="H2181" s="531">
        <v>182.95</v>
      </c>
      <c r="I2181" s="528"/>
    </row>
    <row r="2182" spans="1:9" ht="36.6" customHeight="1" x14ac:dyDescent="0.25">
      <c r="A2182" s="525" t="s">
        <v>5241</v>
      </c>
      <c r="B2182" s="525"/>
      <c r="C2182" s="526" t="s">
        <v>5242</v>
      </c>
      <c r="D2182" s="526"/>
      <c r="E2182" s="526"/>
      <c r="F2182" s="526"/>
      <c r="G2182" s="363" t="s">
        <v>14794</v>
      </c>
      <c r="H2182" s="527">
        <v>71.459999999999994</v>
      </c>
      <c r="I2182" s="528"/>
    </row>
    <row r="2183" spans="1:9" ht="12.2" customHeight="1" x14ac:dyDescent="0.25">
      <c r="A2183" s="550">
        <v>8986</v>
      </c>
      <c r="B2183" s="534"/>
      <c r="C2183" s="535" t="s">
        <v>5243</v>
      </c>
      <c r="D2183" s="535"/>
      <c r="E2183" s="535"/>
      <c r="F2183" s="535"/>
      <c r="G2183" s="362"/>
      <c r="H2183" s="536"/>
      <c r="I2183" s="536"/>
    </row>
    <row r="2184" spans="1:9" ht="24.4" customHeight="1" x14ac:dyDescent="0.25">
      <c r="A2184" s="525" t="s">
        <v>5244</v>
      </c>
      <c r="B2184" s="525"/>
      <c r="C2184" s="526" t="s">
        <v>5245</v>
      </c>
      <c r="D2184" s="526"/>
      <c r="E2184" s="526"/>
      <c r="F2184" s="526"/>
      <c r="G2184" s="363" t="s">
        <v>14784</v>
      </c>
      <c r="H2184" s="527">
        <v>20.399999999999999</v>
      </c>
      <c r="I2184" s="528"/>
    </row>
    <row r="2185" spans="1:9" ht="24.4" customHeight="1" x14ac:dyDescent="0.25">
      <c r="A2185" s="525" t="s">
        <v>5246</v>
      </c>
      <c r="B2185" s="525"/>
      <c r="C2185" s="526" t="s">
        <v>5247</v>
      </c>
      <c r="D2185" s="526"/>
      <c r="E2185" s="526"/>
      <c r="F2185" s="526"/>
      <c r="G2185" s="363" t="s">
        <v>14784</v>
      </c>
      <c r="H2185" s="527">
        <v>23.95</v>
      </c>
      <c r="I2185" s="528"/>
    </row>
    <row r="2186" spans="1:9" ht="24.4" customHeight="1" x14ac:dyDescent="0.25">
      <c r="A2186" s="525" t="s">
        <v>5248</v>
      </c>
      <c r="B2186" s="525"/>
      <c r="C2186" s="526" t="s">
        <v>5249</v>
      </c>
      <c r="D2186" s="526"/>
      <c r="E2186" s="526"/>
      <c r="F2186" s="526"/>
      <c r="G2186" s="363" t="s">
        <v>14784</v>
      </c>
      <c r="H2186" s="527">
        <v>32.89</v>
      </c>
      <c r="I2186" s="528"/>
    </row>
    <row r="2187" spans="1:9" ht="24.4" customHeight="1" x14ac:dyDescent="0.25">
      <c r="A2187" s="525" t="s">
        <v>5250</v>
      </c>
      <c r="B2187" s="525"/>
      <c r="C2187" s="526" t="s">
        <v>5251</v>
      </c>
      <c r="D2187" s="526"/>
      <c r="E2187" s="526"/>
      <c r="F2187" s="526"/>
      <c r="G2187" s="363" t="s">
        <v>14784</v>
      </c>
      <c r="H2187" s="527">
        <v>40.5</v>
      </c>
      <c r="I2187" s="528"/>
    </row>
    <row r="2188" spans="1:9" ht="24.4" customHeight="1" x14ac:dyDescent="0.25">
      <c r="A2188" s="525" t="s">
        <v>5252</v>
      </c>
      <c r="B2188" s="525"/>
      <c r="C2188" s="526" t="s">
        <v>5253</v>
      </c>
      <c r="D2188" s="526"/>
      <c r="E2188" s="526"/>
      <c r="F2188" s="526"/>
      <c r="G2188" s="363" t="s">
        <v>14784</v>
      </c>
      <c r="H2188" s="527">
        <v>42.2</v>
      </c>
      <c r="I2188" s="528"/>
    </row>
    <row r="2189" spans="1:9" ht="24.4" customHeight="1" x14ac:dyDescent="0.25">
      <c r="A2189" s="525" t="s">
        <v>5254</v>
      </c>
      <c r="B2189" s="525"/>
      <c r="C2189" s="526" t="s">
        <v>5255</v>
      </c>
      <c r="D2189" s="526"/>
      <c r="E2189" s="526"/>
      <c r="F2189" s="526"/>
      <c r="G2189" s="363" t="s">
        <v>14784</v>
      </c>
      <c r="H2189" s="527">
        <v>69.2</v>
      </c>
      <c r="I2189" s="528"/>
    </row>
    <row r="2190" spans="1:9" ht="36.6" customHeight="1" x14ac:dyDescent="0.25">
      <c r="A2190" s="525" t="s">
        <v>5256</v>
      </c>
      <c r="B2190" s="525"/>
      <c r="C2190" s="526" t="s">
        <v>15127</v>
      </c>
      <c r="D2190" s="526"/>
      <c r="E2190" s="526"/>
      <c r="F2190" s="526"/>
      <c r="G2190" s="363" t="s">
        <v>14784</v>
      </c>
      <c r="H2190" s="527">
        <v>97.22</v>
      </c>
      <c r="I2190" s="528"/>
    </row>
    <row r="2191" spans="1:9" ht="36.6" customHeight="1" x14ac:dyDescent="0.25">
      <c r="A2191" s="525" t="s">
        <v>5257</v>
      </c>
      <c r="B2191" s="525"/>
      <c r="C2191" s="526" t="s">
        <v>15128</v>
      </c>
      <c r="D2191" s="526"/>
      <c r="E2191" s="526"/>
      <c r="F2191" s="526"/>
      <c r="G2191" s="363" t="s">
        <v>14784</v>
      </c>
      <c r="H2191" s="527">
        <v>95.18</v>
      </c>
      <c r="I2191" s="528"/>
    </row>
    <row r="2192" spans="1:9" ht="36.6" customHeight="1" x14ac:dyDescent="0.25">
      <c r="A2192" s="525" t="s">
        <v>5258</v>
      </c>
      <c r="B2192" s="525"/>
      <c r="C2192" s="526" t="s">
        <v>15129</v>
      </c>
      <c r="D2192" s="526"/>
      <c r="E2192" s="526"/>
      <c r="F2192" s="526"/>
      <c r="G2192" s="363" t="s">
        <v>14784</v>
      </c>
      <c r="H2192" s="531">
        <v>140.77000000000001</v>
      </c>
      <c r="I2192" s="528"/>
    </row>
    <row r="2193" spans="1:9" ht="36.6" customHeight="1" x14ac:dyDescent="0.25">
      <c r="A2193" s="525" t="s">
        <v>5259</v>
      </c>
      <c r="B2193" s="525"/>
      <c r="C2193" s="526" t="s">
        <v>15130</v>
      </c>
      <c r="D2193" s="526"/>
      <c r="E2193" s="526"/>
      <c r="F2193" s="526"/>
      <c r="G2193" s="363" t="s">
        <v>14784</v>
      </c>
      <c r="H2193" s="531">
        <v>131.51</v>
      </c>
      <c r="I2193" s="528"/>
    </row>
    <row r="2194" spans="1:9" ht="36.6" customHeight="1" x14ac:dyDescent="0.25">
      <c r="A2194" s="525" t="s">
        <v>5260</v>
      </c>
      <c r="B2194" s="525"/>
      <c r="C2194" s="526" t="s">
        <v>15131</v>
      </c>
      <c r="D2194" s="526"/>
      <c r="E2194" s="526"/>
      <c r="F2194" s="526"/>
      <c r="G2194" s="363" t="s">
        <v>14784</v>
      </c>
      <c r="H2194" s="531">
        <v>126.51</v>
      </c>
      <c r="I2194" s="528"/>
    </row>
    <row r="2195" spans="1:9" ht="36.6" customHeight="1" x14ac:dyDescent="0.25">
      <c r="A2195" s="525" t="s">
        <v>5261</v>
      </c>
      <c r="B2195" s="525"/>
      <c r="C2195" s="526" t="s">
        <v>15132</v>
      </c>
      <c r="D2195" s="526"/>
      <c r="E2195" s="526"/>
      <c r="F2195" s="526"/>
      <c r="G2195" s="363" t="s">
        <v>14784</v>
      </c>
      <c r="H2195" s="531">
        <v>117.25</v>
      </c>
      <c r="I2195" s="528"/>
    </row>
    <row r="2196" spans="1:9" ht="36.6" customHeight="1" x14ac:dyDescent="0.25">
      <c r="A2196" s="525" t="s">
        <v>5262</v>
      </c>
      <c r="B2196" s="525"/>
      <c r="C2196" s="526" t="s">
        <v>15133</v>
      </c>
      <c r="D2196" s="526"/>
      <c r="E2196" s="526"/>
      <c r="F2196" s="526"/>
      <c r="G2196" s="363" t="s">
        <v>14784</v>
      </c>
      <c r="H2196" s="527">
        <v>80.569999999999993</v>
      </c>
      <c r="I2196" s="528"/>
    </row>
    <row r="2197" spans="1:9" ht="36.6" customHeight="1" x14ac:dyDescent="0.25">
      <c r="A2197" s="525" t="s">
        <v>5263</v>
      </c>
      <c r="B2197" s="525"/>
      <c r="C2197" s="526" t="s">
        <v>15134</v>
      </c>
      <c r="D2197" s="526"/>
      <c r="E2197" s="526"/>
      <c r="F2197" s="526"/>
      <c r="G2197" s="363" t="s">
        <v>14784</v>
      </c>
      <c r="H2197" s="527">
        <v>78.53</v>
      </c>
      <c r="I2197" s="528"/>
    </row>
    <row r="2198" spans="1:9" ht="36.6" customHeight="1" x14ac:dyDescent="0.25">
      <c r="A2198" s="525" t="s">
        <v>5264</v>
      </c>
      <c r="B2198" s="525"/>
      <c r="C2198" s="526" t="s">
        <v>15135</v>
      </c>
      <c r="D2198" s="526"/>
      <c r="E2198" s="526"/>
      <c r="F2198" s="526"/>
      <c r="G2198" s="363" t="s">
        <v>14784</v>
      </c>
      <c r="H2198" s="527">
        <v>84.49</v>
      </c>
      <c r="I2198" s="528"/>
    </row>
    <row r="2199" spans="1:9" ht="36.6" customHeight="1" x14ac:dyDescent="0.25">
      <c r="A2199" s="525" t="s">
        <v>455</v>
      </c>
      <c r="B2199" s="525"/>
      <c r="C2199" s="526" t="s">
        <v>15136</v>
      </c>
      <c r="D2199" s="526"/>
      <c r="E2199" s="526"/>
      <c r="F2199" s="526"/>
      <c r="G2199" s="363" t="s">
        <v>14784</v>
      </c>
      <c r="H2199" s="527">
        <v>82.42</v>
      </c>
      <c r="I2199" s="528"/>
    </row>
    <row r="2200" spans="1:9" ht="36.6" customHeight="1" x14ac:dyDescent="0.25">
      <c r="A2200" s="525" t="s">
        <v>5265</v>
      </c>
      <c r="B2200" s="525"/>
      <c r="C2200" s="526" t="s">
        <v>15137</v>
      </c>
      <c r="D2200" s="526"/>
      <c r="E2200" s="526"/>
      <c r="F2200" s="526"/>
      <c r="G2200" s="363" t="s">
        <v>14784</v>
      </c>
      <c r="H2200" s="527">
        <v>45.4</v>
      </c>
      <c r="I2200" s="528"/>
    </row>
    <row r="2201" spans="1:9" ht="36.6" customHeight="1" x14ac:dyDescent="0.25">
      <c r="A2201" s="525" t="s">
        <v>5266</v>
      </c>
      <c r="B2201" s="525"/>
      <c r="C2201" s="526" t="s">
        <v>15138</v>
      </c>
      <c r="D2201" s="526"/>
      <c r="E2201" s="526"/>
      <c r="F2201" s="526"/>
      <c r="G2201" s="363" t="s">
        <v>14784</v>
      </c>
      <c r="H2201" s="527">
        <v>67.38</v>
      </c>
      <c r="I2201" s="528"/>
    </row>
    <row r="2202" spans="1:9" ht="36.6" customHeight="1" x14ac:dyDescent="0.25">
      <c r="A2202" s="525" t="s">
        <v>5267</v>
      </c>
      <c r="B2202" s="525"/>
      <c r="C2202" s="526" t="s">
        <v>15139</v>
      </c>
      <c r="D2202" s="526"/>
      <c r="E2202" s="526"/>
      <c r="F2202" s="526"/>
      <c r="G2202" s="363" t="s">
        <v>14784</v>
      </c>
      <c r="H2202" s="527">
        <v>53.89</v>
      </c>
      <c r="I2202" s="528"/>
    </row>
    <row r="2203" spans="1:9" ht="36.6" customHeight="1" x14ac:dyDescent="0.25">
      <c r="A2203" s="525" t="s">
        <v>5268</v>
      </c>
      <c r="B2203" s="525"/>
      <c r="C2203" s="526" t="s">
        <v>15140</v>
      </c>
      <c r="D2203" s="526"/>
      <c r="E2203" s="526"/>
      <c r="F2203" s="526"/>
      <c r="G2203" s="363" t="s">
        <v>14784</v>
      </c>
      <c r="H2203" s="527">
        <v>32.26</v>
      </c>
      <c r="I2203" s="528"/>
    </row>
    <row r="2204" spans="1:9" ht="36.6" customHeight="1" x14ac:dyDescent="0.25">
      <c r="A2204" s="525" t="s">
        <v>5269</v>
      </c>
      <c r="B2204" s="525"/>
      <c r="C2204" s="526" t="s">
        <v>15141</v>
      </c>
      <c r="D2204" s="526"/>
      <c r="E2204" s="526"/>
      <c r="F2204" s="526"/>
      <c r="G2204" s="363" t="s">
        <v>14784</v>
      </c>
      <c r="H2204" s="527">
        <v>84.63</v>
      </c>
      <c r="I2204" s="528"/>
    </row>
    <row r="2205" spans="1:9" ht="36.6" customHeight="1" x14ac:dyDescent="0.25">
      <c r="A2205" s="525" t="s">
        <v>5270</v>
      </c>
      <c r="B2205" s="525"/>
      <c r="C2205" s="526" t="s">
        <v>15142</v>
      </c>
      <c r="D2205" s="526"/>
      <c r="E2205" s="526"/>
      <c r="F2205" s="526"/>
      <c r="G2205" s="363" t="s">
        <v>14784</v>
      </c>
      <c r="H2205" s="531">
        <v>151.71</v>
      </c>
      <c r="I2205" s="528"/>
    </row>
    <row r="2206" spans="1:9" ht="36.6" customHeight="1" x14ac:dyDescent="0.25">
      <c r="A2206" s="525" t="s">
        <v>5271</v>
      </c>
      <c r="B2206" s="525"/>
      <c r="C2206" s="526" t="s">
        <v>15143</v>
      </c>
      <c r="D2206" s="526"/>
      <c r="E2206" s="526"/>
      <c r="F2206" s="526"/>
      <c r="G2206" s="363" t="s">
        <v>14784</v>
      </c>
      <c r="H2206" s="531">
        <v>253.88</v>
      </c>
      <c r="I2206" s="528"/>
    </row>
    <row r="2207" spans="1:9" ht="36.6" customHeight="1" x14ac:dyDescent="0.25">
      <c r="A2207" s="525" t="s">
        <v>5272</v>
      </c>
      <c r="B2207" s="525"/>
      <c r="C2207" s="526" t="s">
        <v>15144</v>
      </c>
      <c r="D2207" s="526"/>
      <c r="E2207" s="526"/>
      <c r="F2207" s="526"/>
      <c r="G2207" s="363" t="s">
        <v>14784</v>
      </c>
      <c r="H2207" s="527">
        <v>33.08</v>
      </c>
      <c r="I2207" s="528"/>
    </row>
    <row r="2208" spans="1:9" ht="36.6" customHeight="1" x14ac:dyDescent="0.25">
      <c r="A2208" s="525" t="s">
        <v>5273</v>
      </c>
      <c r="B2208" s="525"/>
      <c r="C2208" s="526" t="s">
        <v>15145</v>
      </c>
      <c r="D2208" s="526"/>
      <c r="E2208" s="526"/>
      <c r="F2208" s="526"/>
      <c r="G2208" s="363" t="s">
        <v>14784</v>
      </c>
      <c r="H2208" s="531">
        <v>407.87</v>
      </c>
      <c r="I2208" s="528"/>
    </row>
    <row r="2209" spans="1:9" ht="36.6" customHeight="1" x14ac:dyDescent="0.25">
      <c r="A2209" s="525" t="s">
        <v>5274</v>
      </c>
      <c r="B2209" s="525"/>
      <c r="C2209" s="526" t="s">
        <v>15146</v>
      </c>
      <c r="D2209" s="526"/>
      <c r="E2209" s="526"/>
      <c r="F2209" s="526"/>
      <c r="G2209" s="363" t="s">
        <v>14784</v>
      </c>
      <c r="H2209" s="527">
        <v>81.36</v>
      </c>
      <c r="I2209" s="528"/>
    </row>
    <row r="2210" spans="1:9" ht="36.6" customHeight="1" x14ac:dyDescent="0.25">
      <c r="A2210" s="525" t="s">
        <v>5275</v>
      </c>
      <c r="B2210" s="525"/>
      <c r="C2210" s="526" t="s">
        <v>15147</v>
      </c>
      <c r="D2210" s="526"/>
      <c r="E2210" s="526"/>
      <c r="F2210" s="526"/>
      <c r="G2210" s="363" t="s">
        <v>14784</v>
      </c>
      <c r="H2210" s="527">
        <v>79.319999999999993</v>
      </c>
      <c r="I2210" s="528"/>
    </row>
    <row r="2211" spans="1:9" ht="36.6" customHeight="1" x14ac:dyDescent="0.25">
      <c r="A2211" s="525" t="s">
        <v>5276</v>
      </c>
      <c r="B2211" s="525"/>
      <c r="C2211" s="526" t="s">
        <v>15148</v>
      </c>
      <c r="D2211" s="526"/>
      <c r="E2211" s="526"/>
      <c r="F2211" s="526"/>
      <c r="G2211" s="363" t="s">
        <v>14784</v>
      </c>
      <c r="H2211" s="527">
        <v>82.54</v>
      </c>
      <c r="I2211" s="528"/>
    </row>
    <row r="2212" spans="1:9" ht="36.6" customHeight="1" x14ac:dyDescent="0.25">
      <c r="A2212" s="525" t="s">
        <v>5277</v>
      </c>
      <c r="B2212" s="525"/>
      <c r="C2212" s="526" t="s">
        <v>15149</v>
      </c>
      <c r="D2212" s="526"/>
      <c r="E2212" s="526"/>
      <c r="F2212" s="526"/>
      <c r="G2212" s="363" t="s">
        <v>14784</v>
      </c>
      <c r="H2212" s="527">
        <v>80.5</v>
      </c>
      <c r="I2212" s="528"/>
    </row>
    <row r="2213" spans="1:9" ht="12.2" customHeight="1" x14ac:dyDescent="0.25">
      <c r="A2213" s="525" t="s">
        <v>5278</v>
      </c>
      <c r="B2213" s="525"/>
      <c r="C2213" s="526" t="s">
        <v>5279</v>
      </c>
      <c r="D2213" s="526"/>
      <c r="E2213" s="526"/>
      <c r="F2213" s="526"/>
      <c r="G2213" s="363" t="s">
        <v>355</v>
      </c>
      <c r="H2213" s="531">
        <v>714.12</v>
      </c>
      <c r="I2213" s="528"/>
    </row>
    <row r="2214" spans="1:9" ht="12.2" customHeight="1" x14ac:dyDescent="0.25">
      <c r="A2214" s="525" t="s">
        <v>5280</v>
      </c>
      <c r="B2214" s="525"/>
      <c r="C2214" s="526" t="s">
        <v>5281</v>
      </c>
      <c r="D2214" s="526"/>
      <c r="E2214" s="526"/>
      <c r="F2214" s="526"/>
      <c r="G2214" s="363" t="s">
        <v>355</v>
      </c>
      <c r="H2214" s="527">
        <v>60.48</v>
      </c>
      <c r="I2214" s="528"/>
    </row>
    <row r="2215" spans="1:9" ht="12.2" customHeight="1" x14ac:dyDescent="0.25">
      <c r="A2215" s="525" t="s">
        <v>5282</v>
      </c>
      <c r="B2215" s="525"/>
      <c r="C2215" s="526" t="s">
        <v>5283</v>
      </c>
      <c r="D2215" s="526"/>
      <c r="E2215" s="526"/>
      <c r="F2215" s="526"/>
      <c r="G2215" s="363" t="s">
        <v>355</v>
      </c>
      <c r="H2215" s="527">
        <v>76.150000000000006</v>
      </c>
      <c r="I2215" s="528"/>
    </row>
    <row r="2216" spans="1:9" ht="12.2" customHeight="1" x14ac:dyDescent="0.25">
      <c r="A2216" s="525" t="s">
        <v>5284</v>
      </c>
      <c r="B2216" s="525"/>
      <c r="C2216" s="526" t="s">
        <v>5285</v>
      </c>
      <c r="D2216" s="526"/>
      <c r="E2216" s="526"/>
      <c r="F2216" s="526"/>
      <c r="G2216" s="363" t="s">
        <v>355</v>
      </c>
      <c r="H2216" s="527">
        <v>85.64</v>
      </c>
      <c r="I2216" s="528"/>
    </row>
    <row r="2217" spans="1:9" ht="12.2" customHeight="1" x14ac:dyDescent="0.25">
      <c r="A2217" s="525" t="s">
        <v>5286</v>
      </c>
      <c r="B2217" s="525"/>
      <c r="C2217" s="526" t="s">
        <v>5287</v>
      </c>
      <c r="D2217" s="526"/>
      <c r="E2217" s="526"/>
      <c r="F2217" s="526"/>
      <c r="G2217" s="363" t="s">
        <v>355</v>
      </c>
      <c r="H2217" s="531">
        <v>129.94999999999999</v>
      </c>
      <c r="I2217" s="528"/>
    </row>
    <row r="2218" spans="1:9" ht="12.2" customHeight="1" x14ac:dyDescent="0.25">
      <c r="A2218" s="525" t="s">
        <v>5288</v>
      </c>
      <c r="B2218" s="525"/>
      <c r="C2218" s="526" t="s">
        <v>5289</v>
      </c>
      <c r="D2218" s="526"/>
      <c r="E2218" s="526"/>
      <c r="F2218" s="526"/>
      <c r="G2218" s="363" t="s">
        <v>355</v>
      </c>
      <c r="H2218" s="531">
        <v>137.02000000000001</v>
      </c>
      <c r="I2218" s="528"/>
    </row>
    <row r="2219" spans="1:9" ht="12.2" customHeight="1" x14ac:dyDescent="0.25">
      <c r="A2219" s="525" t="s">
        <v>5290</v>
      </c>
      <c r="B2219" s="525"/>
      <c r="C2219" s="526" t="s">
        <v>5291</v>
      </c>
      <c r="D2219" s="526"/>
      <c r="E2219" s="526"/>
      <c r="F2219" s="526"/>
      <c r="G2219" s="363" t="s">
        <v>355</v>
      </c>
      <c r="H2219" s="531">
        <v>186.34</v>
      </c>
      <c r="I2219" s="528"/>
    </row>
    <row r="2220" spans="1:9" ht="12.2" customHeight="1" x14ac:dyDescent="0.25">
      <c r="A2220" s="525" t="s">
        <v>5292</v>
      </c>
      <c r="B2220" s="525"/>
      <c r="C2220" s="526" t="s">
        <v>5293</v>
      </c>
      <c r="D2220" s="526"/>
      <c r="E2220" s="526"/>
      <c r="F2220" s="526"/>
      <c r="G2220" s="363" t="s">
        <v>355</v>
      </c>
      <c r="H2220" s="531">
        <v>319.81</v>
      </c>
      <c r="I2220" s="528"/>
    </row>
    <row r="2221" spans="1:9" ht="12.2" customHeight="1" x14ac:dyDescent="0.25">
      <c r="A2221" s="525" t="s">
        <v>5294</v>
      </c>
      <c r="B2221" s="525"/>
      <c r="C2221" s="526" t="s">
        <v>5295</v>
      </c>
      <c r="D2221" s="526"/>
      <c r="E2221" s="526"/>
      <c r="F2221" s="526"/>
      <c r="G2221" s="363" t="s">
        <v>355</v>
      </c>
      <c r="H2221" s="531">
        <v>414.14</v>
      </c>
      <c r="I2221" s="528"/>
    </row>
    <row r="2222" spans="1:9" ht="24.4" customHeight="1" x14ac:dyDescent="0.25">
      <c r="A2222" s="525" t="s">
        <v>5296</v>
      </c>
      <c r="B2222" s="525"/>
      <c r="C2222" s="526" t="s">
        <v>5297</v>
      </c>
      <c r="D2222" s="526"/>
      <c r="E2222" s="526"/>
      <c r="F2222" s="526"/>
      <c r="G2222" s="363" t="s">
        <v>355</v>
      </c>
      <c r="H2222" s="531">
        <v>888.38</v>
      </c>
      <c r="I2222" s="528"/>
    </row>
    <row r="2223" spans="1:9" ht="24.4" customHeight="1" x14ac:dyDescent="0.25">
      <c r="A2223" s="525" t="s">
        <v>5298</v>
      </c>
      <c r="B2223" s="525"/>
      <c r="C2223" s="526" t="s">
        <v>5299</v>
      </c>
      <c r="D2223" s="526"/>
      <c r="E2223" s="526"/>
      <c r="F2223" s="526"/>
      <c r="G2223" s="363" t="s">
        <v>355</v>
      </c>
      <c r="H2223" s="527">
        <v>93.07</v>
      </c>
      <c r="I2223" s="528"/>
    </row>
    <row r="2224" spans="1:9" ht="24.4" customHeight="1" x14ac:dyDescent="0.25">
      <c r="A2224" s="525" t="s">
        <v>5300</v>
      </c>
      <c r="B2224" s="525"/>
      <c r="C2224" s="526" t="s">
        <v>5301</v>
      </c>
      <c r="D2224" s="526"/>
      <c r="E2224" s="526"/>
      <c r="F2224" s="526"/>
      <c r="G2224" s="363" t="s">
        <v>355</v>
      </c>
      <c r="H2224" s="531">
        <v>108.63</v>
      </c>
      <c r="I2224" s="528"/>
    </row>
    <row r="2225" spans="1:9" ht="12.2" customHeight="1" x14ac:dyDescent="0.25">
      <c r="A2225" s="525" t="s">
        <v>5302</v>
      </c>
      <c r="B2225" s="525"/>
      <c r="C2225" s="526" t="s">
        <v>5303</v>
      </c>
      <c r="D2225" s="526"/>
      <c r="E2225" s="526"/>
      <c r="F2225" s="526"/>
      <c r="G2225" s="363" t="s">
        <v>355</v>
      </c>
      <c r="H2225" s="531">
        <v>139.66999999999999</v>
      </c>
      <c r="I2225" s="528"/>
    </row>
    <row r="2226" spans="1:9" ht="24.4" customHeight="1" x14ac:dyDescent="0.25">
      <c r="A2226" s="525" t="s">
        <v>5304</v>
      </c>
      <c r="B2226" s="525"/>
      <c r="C2226" s="526" t="s">
        <v>5305</v>
      </c>
      <c r="D2226" s="526"/>
      <c r="E2226" s="526"/>
      <c r="F2226" s="526"/>
      <c r="G2226" s="363" t="s">
        <v>355</v>
      </c>
      <c r="H2226" s="531">
        <v>212.55</v>
      </c>
      <c r="I2226" s="528"/>
    </row>
    <row r="2227" spans="1:9" ht="24.4" customHeight="1" x14ac:dyDescent="0.25">
      <c r="A2227" s="525" t="s">
        <v>5306</v>
      </c>
      <c r="B2227" s="525"/>
      <c r="C2227" s="526" t="s">
        <v>5307</v>
      </c>
      <c r="D2227" s="526"/>
      <c r="E2227" s="526"/>
      <c r="F2227" s="526"/>
      <c r="G2227" s="363" t="s">
        <v>355</v>
      </c>
      <c r="H2227" s="531">
        <v>226.58</v>
      </c>
      <c r="I2227" s="528"/>
    </row>
    <row r="2228" spans="1:9" ht="12.2" customHeight="1" x14ac:dyDescent="0.25">
      <c r="A2228" s="525" t="s">
        <v>5308</v>
      </c>
      <c r="B2228" s="525"/>
      <c r="C2228" s="526" t="s">
        <v>5309</v>
      </c>
      <c r="D2228" s="526"/>
      <c r="E2228" s="526"/>
      <c r="F2228" s="526"/>
      <c r="G2228" s="363" t="s">
        <v>355</v>
      </c>
      <c r="H2228" s="531">
        <v>306.31</v>
      </c>
      <c r="I2228" s="528"/>
    </row>
    <row r="2229" spans="1:9" ht="24.4" customHeight="1" x14ac:dyDescent="0.25">
      <c r="A2229" s="525" t="s">
        <v>457</v>
      </c>
      <c r="B2229" s="525"/>
      <c r="C2229" s="526" t="s">
        <v>5310</v>
      </c>
      <c r="D2229" s="526"/>
      <c r="E2229" s="526"/>
      <c r="F2229" s="526"/>
      <c r="G2229" s="363" t="s">
        <v>355</v>
      </c>
      <c r="H2229" s="531">
        <v>436.97</v>
      </c>
      <c r="I2229" s="528"/>
    </row>
    <row r="2230" spans="1:9" ht="12.2" customHeight="1" x14ac:dyDescent="0.25">
      <c r="A2230" s="525" t="s">
        <v>5311</v>
      </c>
      <c r="B2230" s="525"/>
      <c r="C2230" s="526" t="s">
        <v>5312</v>
      </c>
      <c r="D2230" s="526"/>
      <c r="E2230" s="526"/>
      <c r="F2230" s="526"/>
      <c r="G2230" s="363" t="s">
        <v>355</v>
      </c>
      <c r="H2230" s="531">
        <v>586.72</v>
      </c>
      <c r="I2230" s="528"/>
    </row>
    <row r="2231" spans="1:9" ht="12.2" customHeight="1" x14ac:dyDescent="0.25">
      <c r="A2231" s="550">
        <v>8987</v>
      </c>
      <c r="B2231" s="534"/>
      <c r="C2231" s="535" t="s">
        <v>5313</v>
      </c>
      <c r="D2231" s="535"/>
      <c r="E2231" s="535"/>
      <c r="F2231" s="535"/>
      <c r="G2231" s="362"/>
      <c r="H2231" s="536"/>
      <c r="I2231" s="536"/>
    </row>
    <row r="2232" spans="1:9" ht="12.2" customHeight="1" x14ac:dyDescent="0.25">
      <c r="A2232" s="525" t="s">
        <v>5314</v>
      </c>
      <c r="B2232" s="525"/>
      <c r="C2232" s="526" t="s">
        <v>5315</v>
      </c>
      <c r="D2232" s="526"/>
      <c r="E2232" s="526"/>
      <c r="F2232" s="526"/>
      <c r="G2232" s="363" t="s">
        <v>14784</v>
      </c>
      <c r="H2232" s="531">
        <v>169.74</v>
      </c>
      <c r="I2232" s="528"/>
    </row>
    <row r="2233" spans="1:9" ht="12.2" customHeight="1" x14ac:dyDescent="0.25">
      <c r="A2233" s="525" t="s">
        <v>5316</v>
      </c>
      <c r="B2233" s="525"/>
      <c r="C2233" s="526" t="s">
        <v>5317</v>
      </c>
      <c r="D2233" s="526"/>
      <c r="E2233" s="526"/>
      <c r="F2233" s="526"/>
      <c r="G2233" s="363" t="s">
        <v>14784</v>
      </c>
      <c r="H2233" s="527">
        <v>44.97</v>
      </c>
      <c r="I2233" s="528"/>
    </row>
    <row r="2234" spans="1:9" ht="24.4" customHeight="1" x14ac:dyDescent="0.25">
      <c r="A2234" s="525" t="s">
        <v>5318</v>
      </c>
      <c r="B2234" s="525"/>
      <c r="C2234" s="526" t="s">
        <v>5319</v>
      </c>
      <c r="D2234" s="526"/>
      <c r="E2234" s="526"/>
      <c r="F2234" s="526"/>
      <c r="G2234" s="363" t="s">
        <v>14784</v>
      </c>
      <c r="H2234" s="527">
        <v>70.709999999999994</v>
      </c>
      <c r="I2234" s="528"/>
    </row>
    <row r="2235" spans="1:9" ht="24.4" customHeight="1" x14ac:dyDescent="0.25">
      <c r="A2235" s="525" t="s">
        <v>5320</v>
      </c>
      <c r="B2235" s="525"/>
      <c r="C2235" s="526" t="s">
        <v>5321</v>
      </c>
      <c r="D2235" s="526"/>
      <c r="E2235" s="526"/>
      <c r="F2235" s="526"/>
      <c r="G2235" s="363" t="s">
        <v>14784</v>
      </c>
      <c r="H2235" s="527">
        <v>65.930000000000007</v>
      </c>
      <c r="I2235" s="528"/>
    </row>
    <row r="2236" spans="1:9" ht="24.4" customHeight="1" x14ac:dyDescent="0.25">
      <c r="A2236" s="525" t="s">
        <v>5322</v>
      </c>
      <c r="B2236" s="525"/>
      <c r="C2236" s="526" t="s">
        <v>5323</v>
      </c>
      <c r="D2236" s="526"/>
      <c r="E2236" s="526"/>
      <c r="F2236" s="526"/>
      <c r="G2236" s="363" t="s">
        <v>14784</v>
      </c>
      <c r="H2236" s="527">
        <v>54.68</v>
      </c>
      <c r="I2236" s="528"/>
    </row>
    <row r="2237" spans="1:9" ht="24.4" customHeight="1" x14ac:dyDescent="0.25">
      <c r="A2237" s="525" t="s">
        <v>5324</v>
      </c>
      <c r="B2237" s="525"/>
      <c r="C2237" s="526" t="s">
        <v>5325</v>
      </c>
      <c r="D2237" s="526"/>
      <c r="E2237" s="526"/>
      <c r="F2237" s="526"/>
      <c r="G2237" s="363" t="s">
        <v>14784</v>
      </c>
      <c r="H2237" s="527">
        <v>55.76</v>
      </c>
      <c r="I2237" s="528"/>
    </row>
    <row r="2238" spans="1:9" ht="24.4" customHeight="1" x14ac:dyDescent="0.25">
      <c r="A2238" s="525" t="s">
        <v>5326</v>
      </c>
      <c r="B2238" s="525"/>
      <c r="C2238" s="526" t="s">
        <v>5327</v>
      </c>
      <c r="D2238" s="526"/>
      <c r="E2238" s="526"/>
      <c r="F2238" s="526"/>
      <c r="G2238" s="363" t="s">
        <v>14784</v>
      </c>
      <c r="H2238" s="527">
        <v>66.14</v>
      </c>
      <c r="I2238" s="528"/>
    </row>
    <row r="2239" spans="1:9" ht="12.2" customHeight="1" x14ac:dyDescent="0.25">
      <c r="A2239" s="525" t="s">
        <v>5328</v>
      </c>
      <c r="B2239" s="525"/>
      <c r="C2239" s="526" t="s">
        <v>5329</v>
      </c>
      <c r="D2239" s="526"/>
      <c r="E2239" s="526"/>
      <c r="F2239" s="526"/>
      <c r="G2239" s="363" t="s">
        <v>14784</v>
      </c>
      <c r="H2239" s="527">
        <v>67.09</v>
      </c>
      <c r="I2239" s="528"/>
    </row>
    <row r="2240" spans="1:9" ht="12.2" customHeight="1" x14ac:dyDescent="0.25">
      <c r="A2240" s="525" t="s">
        <v>5330</v>
      </c>
      <c r="B2240" s="525"/>
      <c r="C2240" s="526" t="s">
        <v>5331</v>
      </c>
      <c r="D2240" s="526"/>
      <c r="E2240" s="526"/>
      <c r="F2240" s="526"/>
      <c r="G2240" s="363" t="s">
        <v>14784</v>
      </c>
      <c r="H2240" s="527">
        <v>74.38</v>
      </c>
      <c r="I2240" s="528"/>
    </row>
    <row r="2241" spans="1:9" ht="12.2" customHeight="1" x14ac:dyDescent="0.25">
      <c r="A2241" s="525" t="s">
        <v>5332</v>
      </c>
      <c r="B2241" s="525"/>
      <c r="C2241" s="526" t="s">
        <v>5333</v>
      </c>
      <c r="D2241" s="526"/>
      <c r="E2241" s="526"/>
      <c r="F2241" s="526"/>
      <c r="G2241" s="363" t="s">
        <v>14784</v>
      </c>
      <c r="H2241" s="527">
        <v>77.239999999999995</v>
      </c>
      <c r="I2241" s="528"/>
    </row>
    <row r="2242" spans="1:9" ht="12.2" customHeight="1" x14ac:dyDescent="0.25">
      <c r="A2242" s="525" t="s">
        <v>5334</v>
      </c>
      <c r="B2242" s="525"/>
      <c r="C2242" s="526" t="s">
        <v>5335</v>
      </c>
      <c r="D2242" s="526"/>
      <c r="E2242" s="526"/>
      <c r="F2242" s="526"/>
      <c r="G2242" s="363" t="s">
        <v>14784</v>
      </c>
      <c r="H2242" s="527">
        <v>83.48</v>
      </c>
      <c r="I2242" s="528"/>
    </row>
    <row r="2243" spans="1:9" ht="12.2" customHeight="1" x14ac:dyDescent="0.25">
      <c r="A2243" s="525" t="s">
        <v>5336</v>
      </c>
      <c r="B2243" s="525"/>
      <c r="C2243" s="526" t="s">
        <v>5337</v>
      </c>
      <c r="D2243" s="526"/>
      <c r="E2243" s="526"/>
      <c r="F2243" s="526"/>
      <c r="G2243" s="363" t="s">
        <v>14784</v>
      </c>
      <c r="H2243" s="527">
        <v>33.1</v>
      </c>
      <c r="I2243" s="528"/>
    </row>
    <row r="2244" spans="1:9" ht="12.2" customHeight="1" x14ac:dyDescent="0.25">
      <c r="A2244" s="525" t="s">
        <v>5338</v>
      </c>
      <c r="B2244" s="525"/>
      <c r="C2244" s="526" t="s">
        <v>5339</v>
      </c>
      <c r="D2244" s="526"/>
      <c r="E2244" s="526"/>
      <c r="F2244" s="526"/>
      <c r="G2244" s="363" t="s">
        <v>14784</v>
      </c>
      <c r="H2244" s="527">
        <v>33.799999999999997</v>
      </c>
      <c r="I2244" s="528"/>
    </row>
    <row r="2245" spans="1:9" ht="24.4" customHeight="1" x14ac:dyDescent="0.25">
      <c r="A2245" s="525" t="s">
        <v>5340</v>
      </c>
      <c r="B2245" s="525"/>
      <c r="C2245" s="526" t="s">
        <v>5341</v>
      </c>
      <c r="D2245" s="526"/>
      <c r="E2245" s="526"/>
      <c r="F2245" s="526"/>
      <c r="G2245" s="363" t="s">
        <v>14784</v>
      </c>
      <c r="H2245" s="527">
        <v>24.18</v>
      </c>
      <c r="I2245" s="528"/>
    </row>
    <row r="2246" spans="1:9" ht="24.4" customHeight="1" x14ac:dyDescent="0.25">
      <c r="A2246" s="525" t="s">
        <v>5342</v>
      </c>
      <c r="B2246" s="525"/>
      <c r="C2246" s="526" t="s">
        <v>5343</v>
      </c>
      <c r="D2246" s="526"/>
      <c r="E2246" s="526"/>
      <c r="F2246" s="526"/>
      <c r="G2246" s="363" t="s">
        <v>14784</v>
      </c>
      <c r="H2246" s="527">
        <v>25.14</v>
      </c>
      <c r="I2246" s="528"/>
    </row>
    <row r="2247" spans="1:9" ht="24.4" customHeight="1" x14ac:dyDescent="0.25">
      <c r="A2247" s="525" t="s">
        <v>5344</v>
      </c>
      <c r="B2247" s="525"/>
      <c r="C2247" s="526" t="s">
        <v>5345</v>
      </c>
      <c r="D2247" s="526"/>
      <c r="E2247" s="526"/>
      <c r="F2247" s="526"/>
      <c r="G2247" s="363" t="s">
        <v>14784</v>
      </c>
      <c r="H2247" s="527">
        <v>25.14</v>
      </c>
      <c r="I2247" s="528"/>
    </row>
    <row r="2248" spans="1:9" ht="24.4" customHeight="1" x14ac:dyDescent="0.25">
      <c r="A2248" s="525" t="s">
        <v>5346</v>
      </c>
      <c r="B2248" s="525"/>
      <c r="C2248" s="526" t="s">
        <v>5347</v>
      </c>
      <c r="D2248" s="526"/>
      <c r="E2248" s="526"/>
      <c r="F2248" s="526"/>
      <c r="G2248" s="363" t="s">
        <v>14784</v>
      </c>
      <c r="H2248" s="527">
        <v>54.77</v>
      </c>
      <c r="I2248" s="528"/>
    </row>
    <row r="2249" spans="1:9" ht="24.4" customHeight="1" x14ac:dyDescent="0.25">
      <c r="A2249" s="525" t="s">
        <v>5348</v>
      </c>
      <c r="B2249" s="525"/>
      <c r="C2249" s="526" t="s">
        <v>5349</v>
      </c>
      <c r="D2249" s="526"/>
      <c r="E2249" s="526"/>
      <c r="F2249" s="526"/>
      <c r="G2249" s="363" t="s">
        <v>14784</v>
      </c>
      <c r="H2249" s="527">
        <v>23.32</v>
      </c>
      <c r="I2249" s="528"/>
    </row>
    <row r="2250" spans="1:9" ht="24.4" customHeight="1" x14ac:dyDescent="0.25">
      <c r="A2250" s="525" t="s">
        <v>5350</v>
      </c>
      <c r="B2250" s="525"/>
      <c r="C2250" s="526" t="s">
        <v>5351</v>
      </c>
      <c r="D2250" s="526"/>
      <c r="E2250" s="526"/>
      <c r="F2250" s="526"/>
      <c r="G2250" s="363" t="s">
        <v>14784</v>
      </c>
      <c r="H2250" s="527">
        <v>30.96</v>
      </c>
      <c r="I2250" s="528"/>
    </row>
    <row r="2251" spans="1:9" ht="12.2" customHeight="1" x14ac:dyDescent="0.25">
      <c r="A2251" s="550">
        <v>8988</v>
      </c>
      <c r="B2251" s="534"/>
      <c r="C2251" s="535" t="s">
        <v>5352</v>
      </c>
      <c r="D2251" s="535"/>
      <c r="E2251" s="535"/>
      <c r="F2251" s="535"/>
      <c r="G2251" s="362"/>
      <c r="H2251" s="536"/>
      <c r="I2251" s="536"/>
    </row>
    <row r="2252" spans="1:9" ht="12.2" customHeight="1" x14ac:dyDescent="0.25">
      <c r="A2252" s="525" t="s">
        <v>5353</v>
      </c>
      <c r="B2252" s="525"/>
      <c r="C2252" s="526" t="s">
        <v>5354</v>
      </c>
      <c r="D2252" s="526"/>
      <c r="E2252" s="526"/>
      <c r="F2252" s="526"/>
      <c r="G2252" s="363" t="s">
        <v>14784</v>
      </c>
      <c r="H2252" s="527">
        <v>97.21</v>
      </c>
      <c r="I2252" s="528"/>
    </row>
    <row r="2253" spans="1:9" ht="12.2" customHeight="1" x14ac:dyDescent="0.25">
      <c r="A2253" s="525" t="s">
        <v>5355</v>
      </c>
      <c r="B2253" s="525"/>
      <c r="C2253" s="526" t="s">
        <v>5356</v>
      </c>
      <c r="D2253" s="526"/>
      <c r="E2253" s="526"/>
      <c r="F2253" s="526"/>
      <c r="G2253" s="363" t="s">
        <v>14784</v>
      </c>
      <c r="H2253" s="527">
        <v>41.23</v>
      </c>
      <c r="I2253" s="528"/>
    </row>
    <row r="2254" spans="1:9" ht="12.2" customHeight="1" x14ac:dyDescent="0.25">
      <c r="A2254" s="525" t="s">
        <v>5357</v>
      </c>
      <c r="B2254" s="525"/>
      <c r="C2254" s="526" t="s">
        <v>5358</v>
      </c>
      <c r="D2254" s="526"/>
      <c r="E2254" s="526"/>
      <c r="F2254" s="526"/>
      <c r="G2254" s="363" t="s">
        <v>14784</v>
      </c>
      <c r="H2254" s="527">
        <v>46.2</v>
      </c>
      <c r="I2254" s="528"/>
    </row>
    <row r="2255" spans="1:9" ht="24.4" customHeight="1" x14ac:dyDescent="0.25">
      <c r="A2255" s="525" t="s">
        <v>5359</v>
      </c>
      <c r="B2255" s="525"/>
      <c r="C2255" s="526" t="s">
        <v>5360</v>
      </c>
      <c r="D2255" s="526"/>
      <c r="E2255" s="526"/>
      <c r="F2255" s="526"/>
      <c r="G2255" s="363" t="s">
        <v>14784</v>
      </c>
      <c r="H2255" s="527">
        <v>29.77</v>
      </c>
      <c r="I2255" s="528"/>
    </row>
    <row r="2256" spans="1:9" ht="24.4" customHeight="1" x14ac:dyDescent="0.25">
      <c r="A2256" s="525" t="s">
        <v>5361</v>
      </c>
      <c r="B2256" s="525"/>
      <c r="C2256" s="526" t="s">
        <v>5362</v>
      </c>
      <c r="D2256" s="526"/>
      <c r="E2256" s="526"/>
      <c r="F2256" s="526"/>
      <c r="G2256" s="363" t="s">
        <v>14784</v>
      </c>
      <c r="H2256" s="527">
        <v>40.74</v>
      </c>
      <c r="I2256" s="528"/>
    </row>
    <row r="2257" spans="1:9" ht="12.2" customHeight="1" x14ac:dyDescent="0.25">
      <c r="A2257" s="550">
        <v>8990</v>
      </c>
      <c r="B2257" s="534"/>
      <c r="C2257" s="535" t="s">
        <v>5363</v>
      </c>
      <c r="D2257" s="535"/>
      <c r="E2257" s="535"/>
      <c r="F2257" s="535"/>
      <c r="G2257" s="362"/>
      <c r="H2257" s="536"/>
      <c r="I2257" s="536"/>
    </row>
    <row r="2258" spans="1:9" ht="12.2" customHeight="1" x14ac:dyDescent="0.25">
      <c r="A2258" s="525" t="s">
        <v>5364</v>
      </c>
      <c r="B2258" s="525"/>
      <c r="C2258" s="526" t="s">
        <v>5365</v>
      </c>
      <c r="D2258" s="526"/>
      <c r="E2258" s="526"/>
      <c r="F2258" s="526"/>
      <c r="G2258" s="363" t="s">
        <v>355</v>
      </c>
      <c r="H2258" s="532">
        <v>7.5</v>
      </c>
      <c r="I2258" s="528"/>
    </row>
    <row r="2259" spans="1:9" ht="12.2" customHeight="1" x14ac:dyDescent="0.25">
      <c r="A2259" s="550">
        <v>8991</v>
      </c>
      <c r="B2259" s="534"/>
      <c r="C2259" s="535" t="s">
        <v>5366</v>
      </c>
      <c r="D2259" s="535"/>
      <c r="E2259" s="535"/>
      <c r="F2259" s="535"/>
      <c r="G2259" s="362"/>
      <c r="H2259" s="536"/>
      <c r="I2259" s="536"/>
    </row>
    <row r="2260" spans="1:9" ht="48.75" customHeight="1" x14ac:dyDescent="0.25">
      <c r="A2260" s="525" t="s">
        <v>5367</v>
      </c>
      <c r="B2260" s="525"/>
      <c r="C2260" s="526" t="s">
        <v>5368</v>
      </c>
      <c r="D2260" s="526"/>
      <c r="E2260" s="526"/>
      <c r="F2260" s="526"/>
      <c r="G2260" s="363" t="s">
        <v>14784</v>
      </c>
      <c r="H2260" s="531">
        <v>115.83</v>
      </c>
      <c r="I2260" s="528"/>
    </row>
    <row r="2261" spans="1:9" ht="48.75" customHeight="1" x14ac:dyDescent="0.25">
      <c r="A2261" s="525" t="s">
        <v>5369</v>
      </c>
      <c r="B2261" s="525"/>
      <c r="C2261" s="526" t="s">
        <v>5370</v>
      </c>
      <c r="D2261" s="526"/>
      <c r="E2261" s="526"/>
      <c r="F2261" s="526"/>
      <c r="G2261" s="363" t="s">
        <v>14784</v>
      </c>
      <c r="H2261" s="527">
        <v>75.16</v>
      </c>
      <c r="I2261" s="528"/>
    </row>
    <row r="2262" spans="1:9" ht="12.2" customHeight="1" x14ac:dyDescent="0.25">
      <c r="A2262" s="550">
        <v>8992</v>
      </c>
      <c r="B2262" s="534"/>
      <c r="C2262" s="535" t="s">
        <v>5371</v>
      </c>
      <c r="D2262" s="535"/>
      <c r="E2262" s="535"/>
      <c r="F2262" s="535"/>
      <c r="G2262" s="362"/>
      <c r="H2262" s="536"/>
      <c r="I2262" s="536"/>
    </row>
    <row r="2263" spans="1:9" ht="60.95" customHeight="1" x14ac:dyDescent="0.25">
      <c r="A2263" s="525" t="s">
        <v>5372</v>
      </c>
      <c r="B2263" s="525"/>
      <c r="C2263" s="526" t="s">
        <v>5373</v>
      </c>
      <c r="D2263" s="526"/>
      <c r="E2263" s="526"/>
      <c r="F2263" s="526"/>
      <c r="G2263" s="363" t="s">
        <v>14784</v>
      </c>
      <c r="H2263" s="531">
        <v>756.97</v>
      </c>
      <c r="I2263" s="528"/>
    </row>
    <row r="2264" spans="1:9" ht="60.95" customHeight="1" x14ac:dyDescent="0.25">
      <c r="A2264" s="525" t="s">
        <v>5374</v>
      </c>
      <c r="B2264" s="525"/>
      <c r="C2264" s="526" t="s">
        <v>5375</v>
      </c>
      <c r="D2264" s="526"/>
      <c r="E2264" s="526"/>
      <c r="F2264" s="526"/>
      <c r="G2264" s="363" t="s">
        <v>14784</v>
      </c>
      <c r="H2264" s="531">
        <v>987.18</v>
      </c>
      <c r="I2264" s="528"/>
    </row>
    <row r="2265" spans="1:9" ht="60.95" customHeight="1" x14ac:dyDescent="0.25">
      <c r="A2265" s="525" t="s">
        <v>5376</v>
      </c>
      <c r="B2265" s="525"/>
      <c r="C2265" s="526" t="s">
        <v>5377</v>
      </c>
      <c r="D2265" s="526"/>
      <c r="E2265" s="526"/>
      <c r="F2265" s="526"/>
      <c r="G2265" s="363" t="s">
        <v>14784</v>
      </c>
      <c r="H2265" s="531">
        <v>130.65</v>
      </c>
      <c r="I2265" s="528"/>
    </row>
    <row r="2266" spans="1:9" ht="60.95" customHeight="1" x14ac:dyDescent="0.25">
      <c r="A2266" s="525" t="s">
        <v>5378</v>
      </c>
      <c r="B2266" s="525"/>
      <c r="C2266" s="526" t="s">
        <v>5379</v>
      </c>
      <c r="D2266" s="526"/>
      <c r="E2266" s="526"/>
      <c r="F2266" s="526"/>
      <c r="G2266" s="363" t="s">
        <v>14784</v>
      </c>
      <c r="H2266" s="531">
        <v>163.25</v>
      </c>
      <c r="I2266" s="528"/>
    </row>
    <row r="2267" spans="1:9" ht="60.95" customHeight="1" x14ac:dyDescent="0.25">
      <c r="A2267" s="525" t="s">
        <v>5380</v>
      </c>
      <c r="B2267" s="525"/>
      <c r="C2267" s="526" t="s">
        <v>5381</v>
      </c>
      <c r="D2267" s="526"/>
      <c r="E2267" s="526"/>
      <c r="F2267" s="526"/>
      <c r="G2267" s="363" t="s">
        <v>14784</v>
      </c>
      <c r="H2267" s="531">
        <v>202.43</v>
      </c>
      <c r="I2267" s="528"/>
    </row>
    <row r="2268" spans="1:9" ht="60.95" customHeight="1" x14ac:dyDescent="0.25">
      <c r="A2268" s="525" t="s">
        <v>5382</v>
      </c>
      <c r="B2268" s="525"/>
      <c r="C2268" s="526" t="s">
        <v>5383</v>
      </c>
      <c r="D2268" s="526"/>
      <c r="E2268" s="526"/>
      <c r="F2268" s="526"/>
      <c r="G2268" s="363" t="s">
        <v>14784</v>
      </c>
      <c r="H2268" s="531">
        <v>391.47</v>
      </c>
      <c r="I2268" s="528"/>
    </row>
    <row r="2269" spans="1:9" ht="60.95" customHeight="1" x14ac:dyDescent="0.25">
      <c r="A2269" s="525" t="s">
        <v>5384</v>
      </c>
      <c r="B2269" s="525"/>
      <c r="C2269" s="526" t="s">
        <v>5385</v>
      </c>
      <c r="D2269" s="526"/>
      <c r="E2269" s="526"/>
      <c r="F2269" s="526"/>
      <c r="G2269" s="363" t="s">
        <v>14784</v>
      </c>
      <c r="H2269" s="531">
        <v>206.58</v>
      </c>
      <c r="I2269" s="528"/>
    </row>
    <row r="2270" spans="1:9" ht="60.95" customHeight="1" x14ac:dyDescent="0.25">
      <c r="A2270" s="525" t="s">
        <v>5386</v>
      </c>
      <c r="B2270" s="525"/>
      <c r="C2270" s="526" t="s">
        <v>5387</v>
      </c>
      <c r="D2270" s="526"/>
      <c r="E2270" s="526"/>
      <c r="F2270" s="526"/>
      <c r="G2270" s="363" t="s">
        <v>14784</v>
      </c>
      <c r="H2270" s="531">
        <v>268.20999999999998</v>
      </c>
      <c r="I2270" s="528"/>
    </row>
    <row r="2271" spans="1:9" ht="60.95" customHeight="1" x14ac:dyDescent="0.25">
      <c r="A2271" s="525" t="s">
        <v>5388</v>
      </c>
      <c r="B2271" s="525"/>
      <c r="C2271" s="526" t="s">
        <v>5389</v>
      </c>
      <c r="D2271" s="526"/>
      <c r="E2271" s="526"/>
      <c r="F2271" s="526"/>
      <c r="G2271" s="363" t="s">
        <v>14784</v>
      </c>
      <c r="H2271" s="531">
        <v>329.83</v>
      </c>
      <c r="I2271" s="528"/>
    </row>
    <row r="2272" spans="1:9" ht="60.95" customHeight="1" x14ac:dyDescent="0.25">
      <c r="A2272" s="525" t="s">
        <v>5390</v>
      </c>
      <c r="B2272" s="525"/>
      <c r="C2272" s="526" t="s">
        <v>5391</v>
      </c>
      <c r="D2272" s="526"/>
      <c r="E2272" s="526"/>
      <c r="F2272" s="526"/>
      <c r="G2272" s="363" t="s">
        <v>14784</v>
      </c>
      <c r="H2272" s="531">
        <v>491.12</v>
      </c>
      <c r="I2272" s="528"/>
    </row>
    <row r="2273" spans="1:9" ht="60.95" customHeight="1" x14ac:dyDescent="0.25">
      <c r="A2273" s="525" t="s">
        <v>5392</v>
      </c>
      <c r="B2273" s="525"/>
      <c r="C2273" s="526" t="s">
        <v>5393</v>
      </c>
      <c r="D2273" s="526"/>
      <c r="E2273" s="526"/>
      <c r="F2273" s="526"/>
      <c r="G2273" s="363" t="s">
        <v>14784</v>
      </c>
      <c r="H2273" s="531">
        <v>263.61</v>
      </c>
      <c r="I2273" s="528"/>
    </row>
    <row r="2274" spans="1:9" ht="60.95" customHeight="1" x14ac:dyDescent="0.25">
      <c r="A2274" s="525" t="s">
        <v>5394</v>
      </c>
      <c r="B2274" s="525"/>
      <c r="C2274" s="526" t="s">
        <v>5395</v>
      </c>
      <c r="D2274" s="526"/>
      <c r="E2274" s="526"/>
      <c r="F2274" s="526"/>
      <c r="G2274" s="363" t="s">
        <v>14784</v>
      </c>
      <c r="H2274" s="531">
        <v>241.11</v>
      </c>
      <c r="I2274" s="528"/>
    </row>
    <row r="2275" spans="1:9" ht="60.95" customHeight="1" x14ac:dyDescent="0.25">
      <c r="A2275" s="525" t="s">
        <v>5396</v>
      </c>
      <c r="B2275" s="525"/>
      <c r="C2275" s="526" t="s">
        <v>5397</v>
      </c>
      <c r="D2275" s="526"/>
      <c r="E2275" s="526"/>
      <c r="F2275" s="526"/>
      <c r="G2275" s="363" t="s">
        <v>14784</v>
      </c>
      <c r="H2275" s="531">
        <v>339.45</v>
      </c>
      <c r="I2275" s="528"/>
    </row>
    <row r="2276" spans="1:9" ht="60.95" customHeight="1" x14ac:dyDescent="0.25">
      <c r="A2276" s="525" t="s">
        <v>5398</v>
      </c>
      <c r="B2276" s="525"/>
      <c r="C2276" s="526" t="s">
        <v>5399</v>
      </c>
      <c r="D2276" s="526"/>
      <c r="E2276" s="526"/>
      <c r="F2276" s="526"/>
      <c r="G2276" s="363" t="s">
        <v>14784</v>
      </c>
      <c r="H2276" s="531">
        <v>415.29</v>
      </c>
      <c r="I2276" s="528"/>
    </row>
    <row r="2277" spans="1:9" ht="60.95" customHeight="1" x14ac:dyDescent="0.25">
      <c r="A2277" s="525" t="s">
        <v>5400</v>
      </c>
      <c r="B2277" s="525"/>
      <c r="C2277" s="526" t="s">
        <v>5401</v>
      </c>
      <c r="D2277" s="526"/>
      <c r="E2277" s="526"/>
      <c r="F2277" s="526"/>
      <c r="G2277" s="363" t="s">
        <v>14784</v>
      </c>
      <c r="H2277" s="531">
        <v>597.1</v>
      </c>
      <c r="I2277" s="528"/>
    </row>
    <row r="2278" spans="1:9" ht="60.95" customHeight="1" x14ac:dyDescent="0.25">
      <c r="A2278" s="525" t="s">
        <v>5402</v>
      </c>
      <c r="B2278" s="525"/>
      <c r="C2278" s="526" t="s">
        <v>5403</v>
      </c>
      <c r="D2278" s="526"/>
      <c r="E2278" s="526"/>
      <c r="F2278" s="526"/>
      <c r="G2278" s="363" t="s">
        <v>14784</v>
      </c>
      <c r="H2278" s="531">
        <v>325.61</v>
      </c>
      <c r="I2278" s="528"/>
    </row>
    <row r="2279" spans="1:9" ht="60.95" customHeight="1" x14ac:dyDescent="0.25">
      <c r="A2279" s="525" t="s">
        <v>5404</v>
      </c>
      <c r="B2279" s="525"/>
      <c r="C2279" s="526" t="s">
        <v>5405</v>
      </c>
      <c r="D2279" s="526"/>
      <c r="E2279" s="526"/>
      <c r="F2279" s="526"/>
      <c r="G2279" s="363" t="s">
        <v>14784</v>
      </c>
      <c r="H2279" s="531">
        <v>416.12</v>
      </c>
      <c r="I2279" s="528"/>
    </row>
    <row r="2280" spans="1:9" ht="60.95" customHeight="1" x14ac:dyDescent="0.25">
      <c r="A2280" s="525" t="s">
        <v>5406</v>
      </c>
      <c r="B2280" s="525"/>
      <c r="C2280" s="526" t="s">
        <v>5407</v>
      </c>
      <c r="D2280" s="526"/>
      <c r="E2280" s="526"/>
      <c r="F2280" s="526"/>
      <c r="G2280" s="363" t="s">
        <v>14784</v>
      </c>
      <c r="H2280" s="531">
        <v>438.74</v>
      </c>
      <c r="I2280" s="528"/>
    </row>
    <row r="2281" spans="1:9" ht="60.95" customHeight="1" x14ac:dyDescent="0.25">
      <c r="A2281" s="525" t="s">
        <v>5408</v>
      </c>
      <c r="B2281" s="525"/>
      <c r="C2281" s="526" t="s">
        <v>5409</v>
      </c>
      <c r="D2281" s="526"/>
      <c r="E2281" s="526"/>
      <c r="F2281" s="526"/>
      <c r="G2281" s="363" t="s">
        <v>14784</v>
      </c>
      <c r="H2281" s="531">
        <v>458.89</v>
      </c>
      <c r="I2281" s="528"/>
    </row>
    <row r="2282" spans="1:9" ht="60.95" customHeight="1" x14ac:dyDescent="0.25">
      <c r="A2282" s="525" t="s">
        <v>5410</v>
      </c>
      <c r="B2282" s="525"/>
      <c r="C2282" s="526" t="s">
        <v>5411</v>
      </c>
      <c r="D2282" s="526"/>
      <c r="E2282" s="526"/>
      <c r="F2282" s="526"/>
      <c r="G2282" s="363" t="s">
        <v>14784</v>
      </c>
      <c r="H2282" s="531">
        <v>483.97</v>
      </c>
      <c r="I2282" s="528"/>
    </row>
    <row r="2283" spans="1:9" ht="60.95" customHeight="1" x14ac:dyDescent="0.25">
      <c r="A2283" s="525" t="s">
        <v>5412</v>
      </c>
      <c r="B2283" s="525"/>
      <c r="C2283" s="526" t="s">
        <v>5413</v>
      </c>
      <c r="D2283" s="526"/>
      <c r="E2283" s="526"/>
      <c r="F2283" s="526"/>
      <c r="G2283" s="363" t="s">
        <v>14784</v>
      </c>
      <c r="H2283" s="531">
        <v>506.6</v>
      </c>
      <c r="I2283" s="528"/>
    </row>
    <row r="2284" spans="1:9" ht="60.95" customHeight="1" x14ac:dyDescent="0.25">
      <c r="A2284" s="525" t="s">
        <v>5414</v>
      </c>
      <c r="B2284" s="525"/>
      <c r="C2284" s="526" t="s">
        <v>5415</v>
      </c>
      <c r="D2284" s="526"/>
      <c r="E2284" s="526"/>
      <c r="F2284" s="526"/>
      <c r="G2284" s="363" t="s">
        <v>14784</v>
      </c>
      <c r="H2284" s="531">
        <v>529.24</v>
      </c>
      <c r="I2284" s="528"/>
    </row>
    <row r="2285" spans="1:9" ht="60.95" customHeight="1" x14ac:dyDescent="0.25">
      <c r="A2285" s="525" t="s">
        <v>5416</v>
      </c>
      <c r="B2285" s="525"/>
      <c r="C2285" s="526" t="s">
        <v>5417</v>
      </c>
      <c r="D2285" s="526"/>
      <c r="E2285" s="526"/>
      <c r="F2285" s="526"/>
      <c r="G2285" s="363" t="s">
        <v>14784</v>
      </c>
      <c r="H2285" s="531">
        <v>779.14</v>
      </c>
      <c r="I2285" s="528"/>
    </row>
    <row r="2286" spans="1:9" ht="60.95" customHeight="1" x14ac:dyDescent="0.25">
      <c r="A2286" s="525" t="s">
        <v>5418</v>
      </c>
      <c r="B2286" s="525"/>
      <c r="C2286" s="526" t="s">
        <v>5419</v>
      </c>
      <c r="D2286" s="526"/>
      <c r="E2286" s="526"/>
      <c r="F2286" s="526"/>
      <c r="G2286" s="363" t="s">
        <v>14784</v>
      </c>
      <c r="H2286" s="531">
        <v>409.59</v>
      </c>
      <c r="I2286" s="528"/>
    </row>
    <row r="2287" spans="1:9" ht="60.95" customHeight="1" x14ac:dyDescent="0.25">
      <c r="A2287" s="525" t="s">
        <v>5420</v>
      </c>
      <c r="B2287" s="525"/>
      <c r="C2287" s="526" t="s">
        <v>5421</v>
      </c>
      <c r="D2287" s="526"/>
      <c r="E2287" s="526"/>
      <c r="F2287" s="526"/>
      <c r="G2287" s="363" t="s">
        <v>14784</v>
      </c>
      <c r="H2287" s="531">
        <v>515.19000000000005</v>
      </c>
      <c r="I2287" s="528"/>
    </row>
    <row r="2288" spans="1:9" ht="60.95" customHeight="1" x14ac:dyDescent="0.25">
      <c r="A2288" s="525" t="s">
        <v>5422</v>
      </c>
      <c r="B2288" s="525"/>
      <c r="C2288" s="526" t="s">
        <v>5423</v>
      </c>
      <c r="D2288" s="526"/>
      <c r="E2288" s="526"/>
      <c r="F2288" s="526"/>
      <c r="G2288" s="363" t="s">
        <v>14784</v>
      </c>
      <c r="H2288" s="531">
        <v>620.77</v>
      </c>
      <c r="I2288" s="528"/>
    </row>
    <row r="2289" spans="1:9" ht="60.95" customHeight="1" x14ac:dyDescent="0.25">
      <c r="A2289" s="525" t="s">
        <v>5424</v>
      </c>
      <c r="B2289" s="525"/>
      <c r="C2289" s="526" t="s">
        <v>5425</v>
      </c>
      <c r="D2289" s="526"/>
      <c r="E2289" s="526"/>
      <c r="F2289" s="526"/>
      <c r="G2289" s="363" t="s">
        <v>14784</v>
      </c>
      <c r="H2289" s="531">
        <v>848.44</v>
      </c>
      <c r="I2289" s="528"/>
    </row>
    <row r="2290" spans="1:9" ht="60.95" customHeight="1" x14ac:dyDescent="0.25">
      <c r="A2290" s="525" t="s">
        <v>5426</v>
      </c>
      <c r="B2290" s="525"/>
      <c r="C2290" s="526" t="s">
        <v>5427</v>
      </c>
      <c r="D2290" s="526"/>
      <c r="E2290" s="526"/>
      <c r="F2290" s="526"/>
      <c r="G2290" s="363" t="s">
        <v>14784</v>
      </c>
      <c r="H2290" s="538">
        <v>1090.6400000000001</v>
      </c>
      <c r="I2290" s="528"/>
    </row>
    <row r="2291" spans="1:9" ht="60.95" customHeight="1" x14ac:dyDescent="0.25">
      <c r="A2291" s="525" t="s">
        <v>5428</v>
      </c>
      <c r="B2291" s="525"/>
      <c r="C2291" s="526" t="s">
        <v>5429</v>
      </c>
      <c r="D2291" s="526"/>
      <c r="E2291" s="526"/>
      <c r="F2291" s="526"/>
      <c r="G2291" s="363" t="s">
        <v>14784</v>
      </c>
      <c r="H2291" s="531">
        <v>485.11</v>
      </c>
      <c r="I2291" s="528"/>
    </row>
    <row r="2292" spans="1:9" ht="60.95" customHeight="1" x14ac:dyDescent="0.25">
      <c r="A2292" s="525" t="s">
        <v>5430</v>
      </c>
      <c r="B2292" s="525"/>
      <c r="C2292" s="526" t="s">
        <v>5431</v>
      </c>
      <c r="D2292" s="526"/>
      <c r="E2292" s="526"/>
      <c r="F2292" s="526"/>
      <c r="G2292" s="363" t="s">
        <v>14784</v>
      </c>
      <c r="H2292" s="531">
        <v>606.21</v>
      </c>
      <c r="I2292" s="528"/>
    </row>
    <row r="2293" spans="1:9" ht="60.95" customHeight="1" x14ac:dyDescent="0.25">
      <c r="A2293" s="525" t="s">
        <v>5432</v>
      </c>
      <c r="B2293" s="525"/>
      <c r="C2293" s="526" t="s">
        <v>5433</v>
      </c>
      <c r="D2293" s="526"/>
      <c r="E2293" s="526"/>
      <c r="F2293" s="526"/>
      <c r="G2293" s="363" t="s">
        <v>14784</v>
      </c>
      <c r="H2293" s="531">
        <v>727.33</v>
      </c>
      <c r="I2293" s="528"/>
    </row>
    <row r="2294" spans="1:9" ht="60.95" customHeight="1" x14ac:dyDescent="0.25">
      <c r="A2294" s="525" t="s">
        <v>5434</v>
      </c>
      <c r="B2294" s="525"/>
      <c r="C2294" s="526" t="s">
        <v>5435</v>
      </c>
      <c r="D2294" s="526"/>
      <c r="E2294" s="526"/>
      <c r="F2294" s="526"/>
      <c r="G2294" s="363" t="s">
        <v>14784</v>
      </c>
      <c r="H2294" s="531">
        <v>977.15</v>
      </c>
      <c r="I2294" s="528"/>
    </row>
    <row r="2295" spans="1:9" ht="60.95" customHeight="1" x14ac:dyDescent="0.25">
      <c r="A2295" s="525" t="s">
        <v>5436</v>
      </c>
      <c r="B2295" s="525"/>
      <c r="C2295" s="526" t="s">
        <v>5437</v>
      </c>
      <c r="D2295" s="526"/>
      <c r="E2295" s="526"/>
      <c r="F2295" s="526"/>
      <c r="G2295" s="363" t="s">
        <v>14784</v>
      </c>
      <c r="H2295" s="538">
        <v>1251.29</v>
      </c>
      <c r="I2295" s="528"/>
    </row>
    <row r="2296" spans="1:9" ht="60.95" customHeight="1" x14ac:dyDescent="0.25">
      <c r="A2296" s="525" t="s">
        <v>5438</v>
      </c>
      <c r="B2296" s="525"/>
      <c r="C2296" s="526" t="s">
        <v>5439</v>
      </c>
      <c r="D2296" s="526"/>
      <c r="E2296" s="526"/>
      <c r="F2296" s="526"/>
      <c r="G2296" s="363" t="s">
        <v>14784</v>
      </c>
      <c r="H2296" s="531">
        <v>702.99</v>
      </c>
      <c r="I2296" s="528"/>
    </row>
    <row r="2297" spans="1:9" ht="60.95" customHeight="1" x14ac:dyDescent="0.25">
      <c r="A2297" s="525" t="s">
        <v>5440</v>
      </c>
      <c r="B2297" s="525"/>
      <c r="C2297" s="526" t="s">
        <v>5441</v>
      </c>
      <c r="D2297" s="526"/>
      <c r="E2297" s="526"/>
      <c r="F2297" s="526"/>
      <c r="G2297" s="363" t="s">
        <v>14784</v>
      </c>
      <c r="H2297" s="531">
        <v>840.06</v>
      </c>
      <c r="I2297" s="528"/>
    </row>
    <row r="2298" spans="1:9" ht="12.2" customHeight="1" x14ac:dyDescent="0.25">
      <c r="A2298" s="550">
        <v>8993</v>
      </c>
      <c r="B2298" s="534"/>
      <c r="C2298" s="535" t="s">
        <v>5442</v>
      </c>
      <c r="D2298" s="535"/>
      <c r="E2298" s="535"/>
      <c r="F2298" s="535"/>
      <c r="G2298" s="362"/>
      <c r="H2298" s="536"/>
      <c r="I2298" s="536"/>
    </row>
    <row r="2299" spans="1:9" ht="60.95" customHeight="1" x14ac:dyDescent="0.25">
      <c r="A2299" s="525" t="s">
        <v>5443</v>
      </c>
      <c r="B2299" s="525"/>
      <c r="C2299" s="526" t="s">
        <v>5444</v>
      </c>
      <c r="D2299" s="526"/>
      <c r="E2299" s="526"/>
      <c r="F2299" s="526"/>
      <c r="G2299" s="363" t="s">
        <v>14784</v>
      </c>
      <c r="H2299" s="538">
        <v>1423.28</v>
      </c>
      <c r="I2299" s="528"/>
    </row>
    <row r="2300" spans="1:9" ht="60.95" customHeight="1" x14ac:dyDescent="0.25">
      <c r="A2300" s="525" t="s">
        <v>5445</v>
      </c>
      <c r="B2300" s="525"/>
      <c r="C2300" s="526" t="s">
        <v>5446</v>
      </c>
      <c r="D2300" s="526"/>
      <c r="E2300" s="526"/>
      <c r="F2300" s="526"/>
      <c r="G2300" s="363" t="s">
        <v>14784</v>
      </c>
      <c r="H2300" s="531">
        <v>812.86</v>
      </c>
      <c r="I2300" s="528"/>
    </row>
    <row r="2301" spans="1:9" ht="60.95" customHeight="1" x14ac:dyDescent="0.25">
      <c r="A2301" s="525" t="s">
        <v>5447</v>
      </c>
      <c r="B2301" s="525"/>
      <c r="C2301" s="526" t="s">
        <v>5448</v>
      </c>
      <c r="D2301" s="526"/>
      <c r="E2301" s="526"/>
      <c r="F2301" s="526"/>
      <c r="G2301" s="363" t="s">
        <v>14784</v>
      </c>
      <c r="H2301" s="531">
        <v>221.98</v>
      </c>
      <c r="I2301" s="528"/>
    </row>
    <row r="2302" spans="1:9" ht="60.95" customHeight="1" x14ac:dyDescent="0.25">
      <c r="A2302" s="525" t="s">
        <v>5449</v>
      </c>
      <c r="B2302" s="525"/>
      <c r="C2302" s="526" t="s">
        <v>5450</v>
      </c>
      <c r="D2302" s="526"/>
      <c r="E2302" s="526"/>
      <c r="F2302" s="526"/>
      <c r="G2302" s="363" t="s">
        <v>14784</v>
      </c>
      <c r="H2302" s="531">
        <v>245.9</v>
      </c>
      <c r="I2302" s="528"/>
    </row>
    <row r="2303" spans="1:9" ht="60.95" customHeight="1" x14ac:dyDescent="0.25">
      <c r="A2303" s="525" t="s">
        <v>5451</v>
      </c>
      <c r="B2303" s="525"/>
      <c r="C2303" s="526" t="s">
        <v>5452</v>
      </c>
      <c r="D2303" s="526"/>
      <c r="E2303" s="526"/>
      <c r="F2303" s="526"/>
      <c r="G2303" s="363" t="s">
        <v>14784</v>
      </c>
      <c r="H2303" s="531">
        <v>293.75</v>
      </c>
      <c r="I2303" s="528"/>
    </row>
    <row r="2304" spans="1:9" ht="60.95" customHeight="1" x14ac:dyDescent="0.25">
      <c r="A2304" s="525" t="s">
        <v>5453</v>
      </c>
      <c r="B2304" s="525"/>
      <c r="C2304" s="526" t="s">
        <v>5454</v>
      </c>
      <c r="D2304" s="526"/>
      <c r="E2304" s="526"/>
      <c r="F2304" s="526"/>
      <c r="G2304" s="363" t="s">
        <v>14784</v>
      </c>
      <c r="H2304" s="531">
        <v>351.16</v>
      </c>
      <c r="I2304" s="528"/>
    </row>
    <row r="2305" spans="1:9" ht="60.95" customHeight="1" x14ac:dyDescent="0.25">
      <c r="A2305" s="525" t="s">
        <v>5455</v>
      </c>
      <c r="B2305" s="525"/>
      <c r="C2305" s="526" t="s">
        <v>5456</v>
      </c>
      <c r="D2305" s="526"/>
      <c r="E2305" s="526"/>
      <c r="F2305" s="526"/>
      <c r="G2305" s="363" t="s">
        <v>14784</v>
      </c>
      <c r="H2305" s="531">
        <v>412.78</v>
      </c>
      <c r="I2305" s="528"/>
    </row>
    <row r="2306" spans="1:9" ht="60.95" customHeight="1" x14ac:dyDescent="0.25">
      <c r="A2306" s="525" t="s">
        <v>5457</v>
      </c>
      <c r="B2306" s="525"/>
      <c r="C2306" s="526" t="s">
        <v>5458</v>
      </c>
      <c r="D2306" s="526"/>
      <c r="E2306" s="526"/>
      <c r="F2306" s="526"/>
      <c r="G2306" s="363" t="s">
        <v>14784</v>
      </c>
      <c r="H2306" s="531">
        <v>474.41</v>
      </c>
      <c r="I2306" s="528"/>
    </row>
    <row r="2307" spans="1:9" ht="60.95" customHeight="1" x14ac:dyDescent="0.25">
      <c r="A2307" s="525" t="s">
        <v>5459</v>
      </c>
      <c r="B2307" s="525"/>
      <c r="C2307" s="526" t="s">
        <v>5460</v>
      </c>
      <c r="D2307" s="526"/>
      <c r="E2307" s="526"/>
      <c r="F2307" s="526"/>
      <c r="G2307" s="363" t="s">
        <v>14784</v>
      </c>
      <c r="H2307" s="531">
        <v>701.26</v>
      </c>
      <c r="I2307" s="528"/>
    </row>
    <row r="2308" spans="1:9" ht="60.95" customHeight="1" x14ac:dyDescent="0.25">
      <c r="A2308" s="525" t="s">
        <v>5461</v>
      </c>
      <c r="B2308" s="525"/>
      <c r="C2308" s="526" t="s">
        <v>5462</v>
      </c>
      <c r="D2308" s="526"/>
      <c r="E2308" s="526"/>
      <c r="F2308" s="526"/>
      <c r="G2308" s="363" t="s">
        <v>14784</v>
      </c>
      <c r="H2308" s="531">
        <v>473.75</v>
      </c>
      <c r="I2308" s="528"/>
    </row>
    <row r="2309" spans="1:9" ht="60.95" customHeight="1" x14ac:dyDescent="0.25">
      <c r="A2309" s="525" t="s">
        <v>5463</v>
      </c>
      <c r="B2309" s="525"/>
      <c r="C2309" s="526" t="s">
        <v>5464</v>
      </c>
      <c r="D2309" s="526"/>
      <c r="E2309" s="526"/>
      <c r="F2309" s="526"/>
      <c r="G2309" s="363" t="s">
        <v>14784</v>
      </c>
      <c r="H2309" s="531">
        <v>549.57000000000005</v>
      </c>
      <c r="I2309" s="528"/>
    </row>
    <row r="2310" spans="1:9" ht="60.95" customHeight="1" x14ac:dyDescent="0.25">
      <c r="A2310" s="525" t="s">
        <v>5465</v>
      </c>
      <c r="B2310" s="525"/>
      <c r="C2310" s="526" t="s">
        <v>5466</v>
      </c>
      <c r="D2310" s="526"/>
      <c r="E2310" s="526"/>
      <c r="F2310" s="526"/>
      <c r="G2310" s="363" t="s">
        <v>14784</v>
      </c>
      <c r="H2310" s="531">
        <v>885.13</v>
      </c>
      <c r="I2310" s="528"/>
    </row>
    <row r="2311" spans="1:9" ht="60.95" customHeight="1" x14ac:dyDescent="0.25">
      <c r="A2311" s="525" t="s">
        <v>5467</v>
      </c>
      <c r="B2311" s="525"/>
      <c r="C2311" s="526" t="s">
        <v>5468</v>
      </c>
      <c r="D2311" s="526"/>
      <c r="E2311" s="526"/>
      <c r="F2311" s="526"/>
      <c r="G2311" s="363" t="s">
        <v>14784</v>
      </c>
      <c r="H2311" s="531">
        <v>613.63</v>
      </c>
      <c r="I2311" s="528"/>
    </row>
    <row r="2312" spans="1:9" ht="60.95" customHeight="1" x14ac:dyDescent="0.25">
      <c r="A2312" s="525" t="s">
        <v>5469</v>
      </c>
      <c r="B2312" s="525"/>
      <c r="C2312" s="526" t="s">
        <v>5470</v>
      </c>
      <c r="D2312" s="526"/>
      <c r="E2312" s="526"/>
      <c r="F2312" s="526"/>
      <c r="G2312" s="363" t="s">
        <v>14784</v>
      </c>
      <c r="H2312" s="531">
        <v>704.13</v>
      </c>
      <c r="I2312" s="528"/>
    </row>
    <row r="2313" spans="1:9" ht="60.95" customHeight="1" x14ac:dyDescent="0.25">
      <c r="A2313" s="525" t="s">
        <v>5471</v>
      </c>
      <c r="B2313" s="525"/>
      <c r="C2313" s="526" t="s">
        <v>5472</v>
      </c>
      <c r="D2313" s="526"/>
      <c r="E2313" s="526"/>
      <c r="F2313" s="526"/>
      <c r="G2313" s="363" t="s">
        <v>14784</v>
      </c>
      <c r="H2313" s="531">
        <v>794.62</v>
      </c>
      <c r="I2313" s="528"/>
    </row>
    <row r="2314" spans="1:9" ht="60.95" customHeight="1" x14ac:dyDescent="0.25">
      <c r="A2314" s="525" t="s">
        <v>5473</v>
      </c>
      <c r="B2314" s="525"/>
      <c r="C2314" s="526" t="s">
        <v>5474</v>
      </c>
      <c r="D2314" s="526"/>
      <c r="E2314" s="526"/>
      <c r="F2314" s="526"/>
      <c r="G2314" s="363" t="s">
        <v>14784</v>
      </c>
      <c r="H2314" s="538">
        <v>1140.43</v>
      </c>
      <c r="I2314" s="528"/>
    </row>
    <row r="2315" spans="1:9" ht="60.95" customHeight="1" x14ac:dyDescent="0.25">
      <c r="A2315" s="525" t="s">
        <v>5475</v>
      </c>
      <c r="B2315" s="525"/>
      <c r="C2315" s="526" t="s">
        <v>5476</v>
      </c>
      <c r="D2315" s="526"/>
      <c r="E2315" s="526"/>
      <c r="F2315" s="526"/>
      <c r="G2315" s="363" t="s">
        <v>14784</v>
      </c>
      <c r="H2315" s="531">
        <v>770.88</v>
      </c>
      <c r="I2315" s="528"/>
    </row>
    <row r="2316" spans="1:9" ht="60.95" customHeight="1" x14ac:dyDescent="0.25">
      <c r="A2316" s="525" t="s">
        <v>5477</v>
      </c>
      <c r="B2316" s="525"/>
      <c r="C2316" s="526" t="s">
        <v>5478</v>
      </c>
      <c r="D2316" s="526"/>
      <c r="E2316" s="526"/>
      <c r="F2316" s="526"/>
      <c r="G2316" s="363" t="s">
        <v>14784</v>
      </c>
      <c r="H2316" s="531">
        <v>876.48</v>
      </c>
      <c r="I2316" s="528"/>
    </row>
    <row r="2317" spans="1:9" ht="60.95" customHeight="1" x14ac:dyDescent="0.25">
      <c r="A2317" s="525" t="s">
        <v>5479</v>
      </c>
      <c r="B2317" s="525"/>
      <c r="C2317" s="526" t="s">
        <v>5480</v>
      </c>
      <c r="D2317" s="526"/>
      <c r="E2317" s="526"/>
      <c r="F2317" s="526"/>
      <c r="G2317" s="363" t="s">
        <v>14784</v>
      </c>
      <c r="H2317" s="531">
        <v>982.05</v>
      </c>
      <c r="I2317" s="528"/>
    </row>
    <row r="2318" spans="1:9" ht="60.95" customHeight="1" x14ac:dyDescent="0.25">
      <c r="A2318" s="525" t="s">
        <v>5481</v>
      </c>
      <c r="B2318" s="525"/>
      <c r="C2318" s="526" t="s">
        <v>5482</v>
      </c>
      <c r="D2318" s="526"/>
      <c r="E2318" s="526"/>
      <c r="F2318" s="526"/>
      <c r="G2318" s="363" t="s">
        <v>14784</v>
      </c>
      <c r="H2318" s="538">
        <v>1308.77</v>
      </c>
      <c r="I2318" s="528"/>
    </row>
    <row r="2319" spans="1:9" ht="60.95" customHeight="1" x14ac:dyDescent="0.25">
      <c r="A2319" s="525" t="s">
        <v>5483</v>
      </c>
      <c r="B2319" s="525"/>
      <c r="C2319" s="526" t="s">
        <v>5484</v>
      </c>
      <c r="D2319" s="526"/>
      <c r="E2319" s="526"/>
      <c r="F2319" s="526"/>
      <c r="G2319" s="363" t="s">
        <v>14784</v>
      </c>
      <c r="H2319" s="538">
        <v>1550.98</v>
      </c>
      <c r="I2319" s="528"/>
    </row>
    <row r="2320" spans="1:9" ht="60.95" customHeight="1" x14ac:dyDescent="0.25">
      <c r="A2320" s="525" t="s">
        <v>5485</v>
      </c>
      <c r="B2320" s="525"/>
      <c r="C2320" s="526" t="s">
        <v>5486</v>
      </c>
      <c r="D2320" s="526"/>
      <c r="E2320" s="526"/>
      <c r="F2320" s="526"/>
      <c r="G2320" s="363" t="s">
        <v>14784</v>
      </c>
      <c r="H2320" s="531">
        <v>945.43</v>
      </c>
      <c r="I2320" s="528"/>
    </row>
    <row r="2321" spans="1:9" ht="60.95" customHeight="1" x14ac:dyDescent="0.25">
      <c r="A2321" s="525" t="s">
        <v>5487</v>
      </c>
      <c r="B2321" s="525"/>
      <c r="C2321" s="526" t="s">
        <v>5488</v>
      </c>
      <c r="D2321" s="526"/>
      <c r="E2321" s="526"/>
      <c r="F2321" s="526"/>
      <c r="G2321" s="363" t="s">
        <v>14784</v>
      </c>
      <c r="H2321" s="538">
        <v>1066.54</v>
      </c>
      <c r="I2321" s="528"/>
    </row>
    <row r="2322" spans="1:9" ht="60.95" customHeight="1" x14ac:dyDescent="0.25">
      <c r="A2322" s="525" t="s">
        <v>5489</v>
      </c>
      <c r="B2322" s="525"/>
      <c r="C2322" s="526" t="s">
        <v>5490</v>
      </c>
      <c r="D2322" s="526"/>
      <c r="E2322" s="526"/>
      <c r="F2322" s="526"/>
      <c r="G2322" s="363" t="s">
        <v>14784</v>
      </c>
      <c r="H2322" s="538">
        <v>1187.6600000000001</v>
      </c>
      <c r="I2322" s="528"/>
    </row>
    <row r="2323" spans="1:9" ht="60.95" customHeight="1" x14ac:dyDescent="0.25">
      <c r="A2323" s="525" t="s">
        <v>5491</v>
      </c>
      <c r="B2323" s="525"/>
      <c r="C2323" s="526" t="s">
        <v>5492</v>
      </c>
      <c r="D2323" s="526"/>
      <c r="E2323" s="526"/>
      <c r="F2323" s="526"/>
      <c r="G2323" s="363" t="s">
        <v>14784</v>
      </c>
      <c r="H2323" s="538">
        <v>1548.56</v>
      </c>
      <c r="I2323" s="528"/>
    </row>
    <row r="2324" spans="1:9" ht="60.95" customHeight="1" x14ac:dyDescent="0.25">
      <c r="A2324" s="525" t="s">
        <v>5493</v>
      </c>
      <c r="B2324" s="525"/>
      <c r="C2324" s="526" t="s">
        <v>5494</v>
      </c>
      <c r="D2324" s="526"/>
      <c r="E2324" s="526"/>
      <c r="F2324" s="526"/>
      <c r="G2324" s="363" t="s">
        <v>14784</v>
      </c>
      <c r="H2324" s="538">
        <v>1822.7</v>
      </c>
      <c r="I2324" s="528"/>
    </row>
    <row r="2325" spans="1:9" ht="60.95" customHeight="1" x14ac:dyDescent="0.25">
      <c r="A2325" s="525" t="s">
        <v>5495</v>
      </c>
      <c r="B2325" s="525"/>
      <c r="C2325" s="526" t="s">
        <v>5496</v>
      </c>
      <c r="D2325" s="526"/>
      <c r="E2325" s="526"/>
      <c r="F2325" s="526"/>
      <c r="G2325" s="363" t="s">
        <v>14784</v>
      </c>
      <c r="H2325" s="538">
        <v>1274.3900000000001</v>
      </c>
      <c r="I2325" s="528"/>
    </row>
    <row r="2326" spans="1:9" ht="60.95" customHeight="1" x14ac:dyDescent="0.25">
      <c r="A2326" s="525" t="s">
        <v>5497</v>
      </c>
      <c r="B2326" s="525"/>
      <c r="C2326" s="526" t="s">
        <v>5498</v>
      </c>
      <c r="D2326" s="526"/>
      <c r="E2326" s="526"/>
      <c r="F2326" s="526"/>
      <c r="G2326" s="363" t="s">
        <v>14784</v>
      </c>
      <c r="H2326" s="538">
        <v>1411.48</v>
      </c>
      <c r="I2326" s="528"/>
    </row>
    <row r="2327" spans="1:9" ht="12.2" customHeight="1" x14ac:dyDescent="0.25">
      <c r="A2327" s="550">
        <v>8994</v>
      </c>
      <c r="B2327" s="534"/>
      <c r="C2327" s="535" t="s">
        <v>15150</v>
      </c>
      <c r="D2327" s="535"/>
      <c r="E2327" s="535"/>
      <c r="F2327" s="535"/>
      <c r="G2327" s="362"/>
      <c r="H2327" s="536"/>
      <c r="I2327" s="536"/>
    </row>
    <row r="2328" spans="1:9" ht="48.75" customHeight="1" x14ac:dyDescent="0.25">
      <c r="A2328" s="525" t="s">
        <v>5499</v>
      </c>
      <c r="B2328" s="525"/>
      <c r="C2328" s="526" t="s">
        <v>5500</v>
      </c>
      <c r="D2328" s="526"/>
      <c r="E2328" s="526"/>
      <c r="F2328" s="526"/>
      <c r="G2328" s="363" t="s">
        <v>14784</v>
      </c>
      <c r="H2328" s="531">
        <v>858.01</v>
      </c>
      <c r="I2328" s="528"/>
    </row>
    <row r="2329" spans="1:9" ht="48.75" customHeight="1" x14ac:dyDescent="0.25">
      <c r="A2329" s="525" t="s">
        <v>5501</v>
      </c>
      <c r="B2329" s="525"/>
      <c r="C2329" s="526" t="s">
        <v>5502</v>
      </c>
      <c r="D2329" s="526"/>
      <c r="E2329" s="526"/>
      <c r="F2329" s="526"/>
      <c r="G2329" s="363" t="s">
        <v>14784</v>
      </c>
      <c r="H2329" s="538">
        <v>1647.28</v>
      </c>
      <c r="I2329" s="528"/>
    </row>
    <row r="2330" spans="1:9" ht="48.75" customHeight="1" x14ac:dyDescent="0.25">
      <c r="A2330" s="525" t="s">
        <v>5503</v>
      </c>
      <c r="B2330" s="525"/>
      <c r="C2330" s="526" t="s">
        <v>5504</v>
      </c>
      <c r="D2330" s="526"/>
      <c r="E2330" s="526"/>
      <c r="F2330" s="526"/>
      <c r="G2330" s="363" t="s">
        <v>14784</v>
      </c>
      <c r="H2330" s="531">
        <v>592.53</v>
      </c>
      <c r="I2330" s="528"/>
    </row>
    <row r="2331" spans="1:9" ht="48.75" customHeight="1" x14ac:dyDescent="0.25">
      <c r="A2331" s="525" t="s">
        <v>5505</v>
      </c>
      <c r="B2331" s="525"/>
      <c r="C2331" s="526" t="s">
        <v>5506</v>
      </c>
      <c r="D2331" s="526"/>
      <c r="E2331" s="526"/>
      <c r="F2331" s="526"/>
      <c r="G2331" s="363" t="s">
        <v>14784</v>
      </c>
      <c r="H2331" s="531">
        <v>626.26</v>
      </c>
      <c r="I2331" s="528"/>
    </row>
    <row r="2332" spans="1:9" ht="60.95" customHeight="1" x14ac:dyDescent="0.25">
      <c r="A2332" s="525" t="s">
        <v>5507</v>
      </c>
      <c r="B2332" s="525"/>
      <c r="C2332" s="526" t="s">
        <v>5508</v>
      </c>
      <c r="D2332" s="526"/>
      <c r="E2332" s="526"/>
      <c r="F2332" s="526"/>
      <c r="G2332" s="363" t="s">
        <v>14784</v>
      </c>
      <c r="H2332" s="546">
        <v>30532.86</v>
      </c>
      <c r="I2332" s="528"/>
    </row>
    <row r="2333" spans="1:9" ht="12.2" customHeight="1" x14ac:dyDescent="0.25">
      <c r="A2333" s="550">
        <v>8995</v>
      </c>
      <c r="B2333" s="534"/>
      <c r="C2333" s="535" t="s">
        <v>5509</v>
      </c>
      <c r="D2333" s="535"/>
      <c r="E2333" s="535"/>
      <c r="F2333" s="535"/>
      <c r="G2333" s="362"/>
      <c r="H2333" s="536"/>
      <c r="I2333" s="536"/>
    </row>
    <row r="2334" spans="1:9" ht="12.2" customHeight="1" x14ac:dyDescent="0.25">
      <c r="A2334" s="525" t="s">
        <v>5510</v>
      </c>
      <c r="B2334" s="525"/>
      <c r="C2334" s="526" t="s">
        <v>5511</v>
      </c>
      <c r="D2334" s="526"/>
      <c r="E2334" s="526"/>
      <c r="F2334" s="526"/>
      <c r="G2334" s="363" t="s">
        <v>14784</v>
      </c>
      <c r="H2334" s="538">
        <v>2985.76</v>
      </c>
      <c r="I2334" s="528"/>
    </row>
    <row r="2335" spans="1:9" ht="12.2" customHeight="1" x14ac:dyDescent="0.25">
      <c r="A2335" s="525" t="s">
        <v>5512</v>
      </c>
      <c r="B2335" s="525"/>
      <c r="C2335" s="526" t="s">
        <v>5513</v>
      </c>
      <c r="D2335" s="526"/>
      <c r="E2335" s="526"/>
      <c r="F2335" s="526"/>
      <c r="G2335" s="363" t="s">
        <v>14784</v>
      </c>
      <c r="H2335" s="538">
        <v>3387.97</v>
      </c>
      <c r="I2335" s="528"/>
    </row>
    <row r="2336" spans="1:9" ht="24.4" customHeight="1" x14ac:dyDescent="0.25">
      <c r="A2336" s="525" t="s">
        <v>5514</v>
      </c>
      <c r="B2336" s="525"/>
      <c r="C2336" s="526" t="s">
        <v>5515</v>
      </c>
      <c r="D2336" s="526"/>
      <c r="E2336" s="526"/>
      <c r="F2336" s="526"/>
      <c r="G2336" s="363" t="s">
        <v>14784</v>
      </c>
      <c r="H2336" s="531">
        <v>821.69</v>
      </c>
      <c r="I2336" s="528"/>
    </row>
    <row r="2337" spans="1:9" ht="24.4" customHeight="1" x14ac:dyDescent="0.25">
      <c r="A2337" s="525" t="s">
        <v>5516</v>
      </c>
      <c r="B2337" s="525"/>
      <c r="C2337" s="526" t="s">
        <v>5517</v>
      </c>
      <c r="D2337" s="526"/>
      <c r="E2337" s="526"/>
      <c r="F2337" s="526"/>
      <c r="G2337" s="363" t="s">
        <v>14784</v>
      </c>
      <c r="H2337" s="531">
        <v>787.27</v>
      </c>
      <c r="I2337" s="528"/>
    </row>
    <row r="2338" spans="1:9" ht="12.2" customHeight="1" x14ac:dyDescent="0.25">
      <c r="A2338" s="525" t="s">
        <v>5518</v>
      </c>
      <c r="B2338" s="525"/>
      <c r="C2338" s="526" t="s">
        <v>5519</v>
      </c>
      <c r="D2338" s="526"/>
      <c r="E2338" s="526"/>
      <c r="F2338" s="526"/>
      <c r="G2338" s="363" t="s">
        <v>14784</v>
      </c>
      <c r="H2338" s="538">
        <v>1421.44</v>
      </c>
      <c r="I2338" s="528"/>
    </row>
    <row r="2339" spans="1:9" ht="12.2" customHeight="1" x14ac:dyDescent="0.25">
      <c r="A2339" s="525" t="s">
        <v>5520</v>
      </c>
      <c r="B2339" s="525"/>
      <c r="C2339" s="526" t="s">
        <v>5521</v>
      </c>
      <c r="D2339" s="526"/>
      <c r="E2339" s="526"/>
      <c r="F2339" s="526"/>
      <c r="G2339" s="363" t="s">
        <v>14784</v>
      </c>
      <c r="H2339" s="538">
        <v>1212.03</v>
      </c>
      <c r="I2339" s="528"/>
    </row>
    <row r="2340" spans="1:9" ht="12.2" customHeight="1" x14ac:dyDescent="0.25">
      <c r="A2340" s="525" t="s">
        <v>5522</v>
      </c>
      <c r="B2340" s="525"/>
      <c r="C2340" s="526" t="s">
        <v>5523</v>
      </c>
      <c r="D2340" s="526"/>
      <c r="E2340" s="526"/>
      <c r="F2340" s="526"/>
      <c r="G2340" s="363" t="s">
        <v>14784</v>
      </c>
      <c r="H2340" s="538">
        <v>2301.1999999999998</v>
      </c>
      <c r="I2340" s="528"/>
    </row>
    <row r="2341" spans="1:9" ht="24.4" customHeight="1" x14ac:dyDescent="0.25">
      <c r="A2341" s="525" t="s">
        <v>5524</v>
      </c>
      <c r="B2341" s="525"/>
      <c r="C2341" s="526" t="s">
        <v>5525</v>
      </c>
      <c r="D2341" s="526"/>
      <c r="E2341" s="526"/>
      <c r="F2341" s="526"/>
      <c r="G2341" s="363" t="s">
        <v>14784</v>
      </c>
      <c r="H2341" s="538">
        <v>2749.63</v>
      </c>
      <c r="I2341" s="528"/>
    </row>
    <row r="2342" spans="1:9" ht="24.4" customHeight="1" x14ac:dyDescent="0.25">
      <c r="A2342" s="525" t="s">
        <v>5526</v>
      </c>
      <c r="B2342" s="525"/>
      <c r="C2342" s="526" t="s">
        <v>5527</v>
      </c>
      <c r="D2342" s="526"/>
      <c r="E2342" s="526"/>
      <c r="F2342" s="526"/>
      <c r="G2342" s="363" t="s">
        <v>14784</v>
      </c>
      <c r="H2342" s="538">
        <v>1401.7</v>
      </c>
      <c r="I2342" s="528"/>
    </row>
    <row r="2343" spans="1:9" ht="24.4" customHeight="1" x14ac:dyDescent="0.25">
      <c r="A2343" s="525" t="s">
        <v>5528</v>
      </c>
      <c r="B2343" s="525"/>
      <c r="C2343" s="526" t="s">
        <v>5529</v>
      </c>
      <c r="D2343" s="526"/>
      <c r="E2343" s="526"/>
      <c r="F2343" s="526"/>
      <c r="G2343" s="363" t="s">
        <v>14784</v>
      </c>
      <c r="H2343" s="538">
        <v>1555.52</v>
      </c>
      <c r="I2343" s="528"/>
    </row>
    <row r="2344" spans="1:9" ht="12.2" customHeight="1" x14ac:dyDescent="0.25">
      <c r="A2344" s="550">
        <v>8996</v>
      </c>
      <c r="B2344" s="534"/>
      <c r="C2344" s="535" t="s">
        <v>5530</v>
      </c>
      <c r="D2344" s="535"/>
      <c r="E2344" s="535"/>
      <c r="F2344" s="535"/>
      <c r="G2344" s="362"/>
      <c r="H2344" s="536"/>
      <c r="I2344" s="536"/>
    </row>
    <row r="2345" spans="1:9" ht="12.2" customHeight="1" x14ac:dyDescent="0.25">
      <c r="A2345" s="525" t="s">
        <v>5531</v>
      </c>
      <c r="B2345" s="525"/>
      <c r="C2345" s="526" t="s">
        <v>5532</v>
      </c>
      <c r="D2345" s="526"/>
      <c r="E2345" s="526"/>
      <c r="F2345" s="526"/>
      <c r="G2345" s="363" t="s">
        <v>355</v>
      </c>
      <c r="H2345" s="527">
        <v>90.71</v>
      </c>
      <c r="I2345" s="528"/>
    </row>
    <row r="2346" spans="1:9" ht="24.4" customHeight="1" x14ac:dyDescent="0.25">
      <c r="A2346" s="525" t="s">
        <v>5533</v>
      </c>
      <c r="B2346" s="525"/>
      <c r="C2346" s="526" t="s">
        <v>5534</v>
      </c>
      <c r="D2346" s="526"/>
      <c r="E2346" s="526"/>
      <c r="F2346" s="526"/>
      <c r="G2346" s="363" t="s">
        <v>14784</v>
      </c>
      <c r="H2346" s="527">
        <v>78.819999999999993</v>
      </c>
      <c r="I2346" s="528"/>
    </row>
    <row r="2347" spans="1:9" ht="36.6" customHeight="1" x14ac:dyDescent="0.25">
      <c r="A2347" s="525" t="s">
        <v>5535</v>
      </c>
      <c r="B2347" s="525"/>
      <c r="C2347" s="526" t="s">
        <v>5536</v>
      </c>
      <c r="D2347" s="526"/>
      <c r="E2347" s="526"/>
      <c r="F2347" s="526"/>
      <c r="G2347" s="363" t="s">
        <v>14784</v>
      </c>
      <c r="H2347" s="531">
        <v>106.32</v>
      </c>
      <c r="I2347" s="528"/>
    </row>
    <row r="2348" spans="1:9" ht="36.6" customHeight="1" x14ac:dyDescent="0.25">
      <c r="A2348" s="525" t="s">
        <v>5537</v>
      </c>
      <c r="B2348" s="525"/>
      <c r="C2348" s="526" t="s">
        <v>5538</v>
      </c>
      <c r="D2348" s="526"/>
      <c r="E2348" s="526"/>
      <c r="F2348" s="526"/>
      <c r="G2348" s="363" t="s">
        <v>14784</v>
      </c>
      <c r="H2348" s="531">
        <v>160.16999999999999</v>
      </c>
      <c r="I2348" s="528"/>
    </row>
    <row r="2349" spans="1:9" ht="36.6" customHeight="1" x14ac:dyDescent="0.25">
      <c r="A2349" s="525" t="s">
        <v>5539</v>
      </c>
      <c r="B2349" s="525"/>
      <c r="C2349" s="526" t="s">
        <v>5540</v>
      </c>
      <c r="D2349" s="526"/>
      <c r="E2349" s="526"/>
      <c r="F2349" s="526"/>
      <c r="G2349" s="363" t="s">
        <v>14784</v>
      </c>
      <c r="H2349" s="527">
        <v>43.53</v>
      </c>
      <c r="I2349" s="528"/>
    </row>
    <row r="2350" spans="1:9" ht="24.4" customHeight="1" x14ac:dyDescent="0.25">
      <c r="A2350" s="525" t="s">
        <v>5541</v>
      </c>
      <c r="B2350" s="525"/>
      <c r="C2350" s="526" t="s">
        <v>5542</v>
      </c>
      <c r="D2350" s="526"/>
      <c r="E2350" s="526"/>
      <c r="F2350" s="526"/>
      <c r="G2350" s="363" t="s">
        <v>14784</v>
      </c>
      <c r="H2350" s="531">
        <v>126.48</v>
      </c>
      <c r="I2350" s="528"/>
    </row>
    <row r="2351" spans="1:9" ht="36.6" customHeight="1" x14ac:dyDescent="0.25">
      <c r="A2351" s="525" t="s">
        <v>5543</v>
      </c>
      <c r="B2351" s="525"/>
      <c r="C2351" s="526" t="s">
        <v>5544</v>
      </c>
      <c r="D2351" s="526"/>
      <c r="E2351" s="526"/>
      <c r="F2351" s="526"/>
      <c r="G2351" s="363" t="s">
        <v>14784</v>
      </c>
      <c r="H2351" s="527">
        <v>34.270000000000003</v>
      </c>
      <c r="I2351" s="528"/>
    </row>
    <row r="2352" spans="1:9" ht="12.2" customHeight="1" x14ac:dyDescent="0.25">
      <c r="A2352" s="550">
        <v>8997</v>
      </c>
      <c r="B2352" s="534"/>
      <c r="C2352" s="535" t="s">
        <v>5545</v>
      </c>
      <c r="D2352" s="535"/>
      <c r="E2352" s="535"/>
      <c r="F2352" s="535"/>
      <c r="G2352" s="362"/>
      <c r="H2352" s="536"/>
      <c r="I2352" s="536"/>
    </row>
    <row r="2353" spans="1:9" ht="36.6" customHeight="1" x14ac:dyDescent="0.25">
      <c r="A2353" s="525" t="s">
        <v>5546</v>
      </c>
      <c r="B2353" s="525"/>
      <c r="C2353" s="526" t="s">
        <v>5547</v>
      </c>
      <c r="D2353" s="526"/>
      <c r="E2353" s="526"/>
      <c r="F2353" s="526"/>
      <c r="G2353" s="363" t="s">
        <v>14794</v>
      </c>
      <c r="H2353" s="531">
        <v>170.76</v>
      </c>
      <c r="I2353" s="528"/>
    </row>
    <row r="2354" spans="1:9" ht="36.6" customHeight="1" x14ac:dyDescent="0.25">
      <c r="A2354" s="525" t="s">
        <v>5548</v>
      </c>
      <c r="B2354" s="525"/>
      <c r="C2354" s="526" t="s">
        <v>5549</v>
      </c>
      <c r="D2354" s="526"/>
      <c r="E2354" s="526"/>
      <c r="F2354" s="526"/>
      <c r="G2354" s="363" t="s">
        <v>14794</v>
      </c>
      <c r="H2354" s="531">
        <v>218.99</v>
      </c>
      <c r="I2354" s="528"/>
    </row>
    <row r="2355" spans="1:9" ht="24.4" customHeight="1" x14ac:dyDescent="0.25">
      <c r="A2355" s="525" t="s">
        <v>5550</v>
      </c>
      <c r="B2355" s="525"/>
      <c r="C2355" s="526" t="s">
        <v>5551</v>
      </c>
      <c r="D2355" s="526"/>
      <c r="E2355" s="526"/>
      <c r="F2355" s="526"/>
      <c r="G2355" s="363" t="s">
        <v>355</v>
      </c>
      <c r="H2355" s="531">
        <v>784.54</v>
      </c>
      <c r="I2355" s="528"/>
    </row>
    <row r="2356" spans="1:9" ht="12.2" customHeight="1" x14ac:dyDescent="0.25">
      <c r="A2356" s="525" t="s">
        <v>5552</v>
      </c>
      <c r="B2356" s="525"/>
      <c r="C2356" s="526" t="s">
        <v>5553</v>
      </c>
      <c r="D2356" s="526"/>
      <c r="E2356" s="526"/>
      <c r="F2356" s="526"/>
      <c r="G2356" s="363" t="s">
        <v>355</v>
      </c>
      <c r="H2356" s="531">
        <v>887.02</v>
      </c>
      <c r="I2356" s="528"/>
    </row>
    <row r="2357" spans="1:9" ht="12.2" customHeight="1" x14ac:dyDescent="0.25">
      <c r="A2357" s="550">
        <v>8998</v>
      </c>
      <c r="B2357" s="534"/>
      <c r="C2357" s="535" t="s">
        <v>5554</v>
      </c>
      <c r="D2357" s="535"/>
      <c r="E2357" s="535"/>
      <c r="F2357" s="535"/>
      <c r="G2357" s="362"/>
      <c r="H2357" s="536"/>
      <c r="I2357" s="536"/>
    </row>
    <row r="2358" spans="1:9" ht="36.6" customHeight="1" x14ac:dyDescent="0.25">
      <c r="A2358" s="525" t="s">
        <v>5555</v>
      </c>
      <c r="B2358" s="525"/>
      <c r="C2358" s="526" t="s">
        <v>5556</v>
      </c>
      <c r="D2358" s="526"/>
      <c r="E2358" s="526"/>
      <c r="F2358" s="526"/>
      <c r="G2358" s="363" t="s">
        <v>355</v>
      </c>
      <c r="H2358" s="538">
        <v>4700.3900000000003</v>
      </c>
      <c r="I2358" s="528"/>
    </row>
    <row r="2359" spans="1:9" ht="24.4" customHeight="1" x14ac:dyDescent="0.25">
      <c r="A2359" s="525" t="s">
        <v>5557</v>
      </c>
      <c r="B2359" s="525"/>
      <c r="C2359" s="526" t="s">
        <v>5558</v>
      </c>
      <c r="D2359" s="526"/>
      <c r="E2359" s="526"/>
      <c r="F2359" s="526"/>
      <c r="G2359" s="363" t="s">
        <v>355</v>
      </c>
      <c r="H2359" s="538">
        <v>1568.17</v>
      </c>
      <c r="I2359" s="528"/>
    </row>
    <row r="2360" spans="1:9" ht="24.4" customHeight="1" x14ac:dyDescent="0.25">
      <c r="A2360" s="525" t="s">
        <v>5559</v>
      </c>
      <c r="B2360" s="525"/>
      <c r="C2360" s="526" t="s">
        <v>5560</v>
      </c>
      <c r="D2360" s="526"/>
      <c r="E2360" s="526"/>
      <c r="F2360" s="526"/>
      <c r="G2360" s="363" t="s">
        <v>355</v>
      </c>
      <c r="H2360" s="538">
        <v>2224.9499999999998</v>
      </c>
      <c r="I2360" s="528"/>
    </row>
    <row r="2361" spans="1:9" ht="24.4" customHeight="1" x14ac:dyDescent="0.25">
      <c r="A2361" s="525" t="s">
        <v>5561</v>
      </c>
      <c r="B2361" s="525"/>
      <c r="C2361" s="526" t="s">
        <v>5562</v>
      </c>
      <c r="D2361" s="526"/>
      <c r="E2361" s="526"/>
      <c r="F2361" s="526"/>
      <c r="G2361" s="363" t="s">
        <v>355</v>
      </c>
      <c r="H2361" s="538">
        <v>2560.33</v>
      </c>
      <c r="I2361" s="528"/>
    </row>
    <row r="2362" spans="1:9" ht="24.4" customHeight="1" x14ac:dyDescent="0.25">
      <c r="A2362" s="525" t="s">
        <v>5563</v>
      </c>
      <c r="B2362" s="525"/>
      <c r="C2362" s="526" t="s">
        <v>5564</v>
      </c>
      <c r="D2362" s="526"/>
      <c r="E2362" s="526"/>
      <c r="F2362" s="526"/>
      <c r="G2362" s="363" t="s">
        <v>355</v>
      </c>
      <c r="H2362" s="538">
        <v>2902.99</v>
      </c>
      <c r="I2362" s="528"/>
    </row>
    <row r="2363" spans="1:9" ht="12.2" customHeight="1" x14ac:dyDescent="0.25">
      <c r="A2363" s="550">
        <v>8686</v>
      </c>
      <c r="B2363" s="534"/>
      <c r="C2363" s="535" t="s">
        <v>5565</v>
      </c>
      <c r="D2363" s="535"/>
      <c r="E2363" s="535"/>
      <c r="F2363" s="535"/>
      <c r="G2363" s="362"/>
      <c r="H2363" s="536"/>
      <c r="I2363" s="536"/>
    </row>
    <row r="2364" spans="1:9" ht="12.2" customHeight="1" x14ac:dyDescent="0.25">
      <c r="A2364" s="550">
        <v>9000</v>
      </c>
      <c r="B2364" s="534"/>
      <c r="C2364" s="535" t="s">
        <v>5566</v>
      </c>
      <c r="D2364" s="535"/>
      <c r="E2364" s="535"/>
      <c r="F2364" s="535"/>
      <c r="G2364" s="362"/>
      <c r="H2364" s="536"/>
      <c r="I2364" s="536"/>
    </row>
    <row r="2365" spans="1:9" ht="60.95" customHeight="1" x14ac:dyDescent="0.25">
      <c r="A2365" s="525" t="s">
        <v>5567</v>
      </c>
      <c r="B2365" s="525"/>
      <c r="C2365" s="526" t="s">
        <v>5568</v>
      </c>
      <c r="D2365" s="526"/>
      <c r="E2365" s="526"/>
      <c r="F2365" s="526"/>
      <c r="G2365" s="363" t="s">
        <v>14794</v>
      </c>
      <c r="H2365" s="527">
        <v>62.73</v>
      </c>
      <c r="I2365" s="528"/>
    </row>
    <row r="2366" spans="1:9" ht="60.95" customHeight="1" x14ac:dyDescent="0.25">
      <c r="A2366" s="525" t="s">
        <v>5569</v>
      </c>
      <c r="B2366" s="525"/>
      <c r="C2366" s="526" t="s">
        <v>5570</v>
      </c>
      <c r="D2366" s="526"/>
      <c r="E2366" s="526"/>
      <c r="F2366" s="526"/>
      <c r="G2366" s="363" t="s">
        <v>14794</v>
      </c>
      <c r="H2366" s="527">
        <v>83.47</v>
      </c>
      <c r="I2366" s="528"/>
    </row>
    <row r="2367" spans="1:9" ht="60.95" customHeight="1" x14ac:dyDescent="0.25">
      <c r="A2367" s="525" t="s">
        <v>5571</v>
      </c>
      <c r="B2367" s="525"/>
      <c r="C2367" s="526" t="s">
        <v>5572</v>
      </c>
      <c r="D2367" s="526"/>
      <c r="E2367" s="526"/>
      <c r="F2367" s="526"/>
      <c r="G2367" s="363" t="s">
        <v>14794</v>
      </c>
      <c r="H2367" s="531">
        <v>113.55</v>
      </c>
      <c r="I2367" s="528"/>
    </row>
    <row r="2368" spans="1:9" ht="60.95" customHeight="1" x14ac:dyDescent="0.25">
      <c r="A2368" s="525" t="s">
        <v>5573</v>
      </c>
      <c r="B2368" s="525"/>
      <c r="C2368" s="526" t="s">
        <v>5574</v>
      </c>
      <c r="D2368" s="526"/>
      <c r="E2368" s="526"/>
      <c r="F2368" s="526"/>
      <c r="G2368" s="363" t="s">
        <v>14794</v>
      </c>
      <c r="H2368" s="531">
        <v>141.37</v>
      </c>
      <c r="I2368" s="528"/>
    </row>
    <row r="2369" spans="1:9" ht="48.75" customHeight="1" x14ac:dyDescent="0.25">
      <c r="A2369" s="525" t="s">
        <v>5575</v>
      </c>
      <c r="B2369" s="525"/>
      <c r="C2369" s="526" t="s">
        <v>5576</v>
      </c>
      <c r="D2369" s="526"/>
      <c r="E2369" s="526"/>
      <c r="F2369" s="526"/>
      <c r="G2369" s="363" t="s">
        <v>14794</v>
      </c>
      <c r="H2369" s="527">
        <v>29.12</v>
      </c>
      <c r="I2369" s="528"/>
    </row>
    <row r="2370" spans="1:9" ht="12.2" customHeight="1" x14ac:dyDescent="0.25">
      <c r="A2370" s="550">
        <v>9001</v>
      </c>
      <c r="B2370" s="534"/>
      <c r="C2370" s="535" t="s">
        <v>5577</v>
      </c>
      <c r="D2370" s="535"/>
      <c r="E2370" s="535"/>
      <c r="F2370" s="535"/>
      <c r="G2370" s="362"/>
      <c r="H2370" s="536"/>
      <c r="I2370" s="536"/>
    </row>
    <row r="2371" spans="1:9" ht="60.95" customHeight="1" x14ac:dyDescent="0.25">
      <c r="A2371" s="525" t="s">
        <v>5578</v>
      </c>
      <c r="B2371" s="525"/>
      <c r="C2371" s="526" t="s">
        <v>5579</v>
      </c>
      <c r="D2371" s="526"/>
      <c r="E2371" s="526"/>
      <c r="F2371" s="526"/>
      <c r="G2371" s="363" t="s">
        <v>14794</v>
      </c>
      <c r="H2371" s="527">
        <v>61.98</v>
      </c>
      <c r="I2371" s="528"/>
    </row>
    <row r="2372" spans="1:9" ht="60.95" customHeight="1" x14ac:dyDescent="0.25">
      <c r="A2372" s="525" t="s">
        <v>5580</v>
      </c>
      <c r="B2372" s="525"/>
      <c r="C2372" s="526" t="s">
        <v>5581</v>
      </c>
      <c r="D2372" s="526"/>
      <c r="E2372" s="526"/>
      <c r="F2372" s="526"/>
      <c r="G2372" s="363" t="s">
        <v>14794</v>
      </c>
      <c r="H2372" s="531">
        <v>111.72</v>
      </c>
      <c r="I2372" s="528"/>
    </row>
    <row r="2373" spans="1:9" ht="60.95" customHeight="1" x14ac:dyDescent="0.25">
      <c r="A2373" s="525" t="s">
        <v>5582</v>
      </c>
      <c r="B2373" s="525"/>
      <c r="C2373" s="526" t="s">
        <v>5583</v>
      </c>
      <c r="D2373" s="526"/>
      <c r="E2373" s="526"/>
      <c r="F2373" s="526"/>
      <c r="G2373" s="363" t="s">
        <v>14794</v>
      </c>
      <c r="H2373" s="527">
        <v>79.8</v>
      </c>
      <c r="I2373" s="528"/>
    </row>
    <row r="2374" spans="1:9" ht="60.95" customHeight="1" x14ac:dyDescent="0.25">
      <c r="A2374" s="525" t="s">
        <v>5584</v>
      </c>
      <c r="B2374" s="525"/>
      <c r="C2374" s="526" t="s">
        <v>5585</v>
      </c>
      <c r="D2374" s="526"/>
      <c r="E2374" s="526"/>
      <c r="F2374" s="526"/>
      <c r="G2374" s="363" t="s">
        <v>14794</v>
      </c>
      <c r="H2374" s="531">
        <v>137.57</v>
      </c>
      <c r="I2374" s="528"/>
    </row>
    <row r="2375" spans="1:9" ht="97.5" customHeight="1" x14ac:dyDescent="0.25">
      <c r="A2375" s="525" t="s">
        <v>5586</v>
      </c>
      <c r="B2375" s="525"/>
      <c r="C2375" s="526" t="s">
        <v>5587</v>
      </c>
      <c r="D2375" s="526"/>
      <c r="E2375" s="526"/>
      <c r="F2375" s="526"/>
      <c r="G2375" s="363" t="s">
        <v>14794</v>
      </c>
      <c r="H2375" s="531">
        <v>306.88</v>
      </c>
      <c r="I2375" s="528"/>
    </row>
    <row r="2376" spans="1:9" ht="73.150000000000006" customHeight="1" x14ac:dyDescent="0.25">
      <c r="A2376" s="525" t="s">
        <v>5588</v>
      </c>
      <c r="B2376" s="525"/>
      <c r="C2376" s="526" t="s">
        <v>5589</v>
      </c>
      <c r="D2376" s="526"/>
      <c r="E2376" s="526"/>
      <c r="F2376" s="526"/>
      <c r="G2376" s="363" t="s">
        <v>14794</v>
      </c>
      <c r="H2376" s="531">
        <v>148.44999999999999</v>
      </c>
      <c r="I2376" s="528"/>
    </row>
    <row r="2377" spans="1:9" ht="60.95" customHeight="1" x14ac:dyDescent="0.25">
      <c r="A2377" s="525" t="s">
        <v>5590</v>
      </c>
      <c r="B2377" s="525"/>
      <c r="C2377" s="526" t="s">
        <v>5591</v>
      </c>
      <c r="D2377" s="526"/>
      <c r="E2377" s="526"/>
      <c r="F2377" s="526"/>
      <c r="G2377" s="363" t="s">
        <v>14794</v>
      </c>
      <c r="H2377" s="531">
        <v>105.97</v>
      </c>
      <c r="I2377" s="528"/>
    </row>
    <row r="2378" spans="1:9" ht="85.35" customHeight="1" x14ac:dyDescent="0.25">
      <c r="A2378" s="525" t="s">
        <v>5592</v>
      </c>
      <c r="B2378" s="525"/>
      <c r="C2378" s="526" t="s">
        <v>5593</v>
      </c>
      <c r="D2378" s="526"/>
      <c r="E2378" s="526"/>
      <c r="F2378" s="526"/>
      <c r="G2378" s="363" t="s">
        <v>14794</v>
      </c>
      <c r="H2378" s="531">
        <v>380.76</v>
      </c>
      <c r="I2378" s="528"/>
    </row>
    <row r="2379" spans="1:9" ht="60.95" customHeight="1" x14ac:dyDescent="0.25">
      <c r="A2379" s="525" t="s">
        <v>5594</v>
      </c>
      <c r="B2379" s="525"/>
      <c r="C2379" s="526" t="s">
        <v>5595</v>
      </c>
      <c r="D2379" s="526"/>
      <c r="E2379" s="526"/>
      <c r="F2379" s="526"/>
      <c r="G2379" s="363" t="s">
        <v>14794</v>
      </c>
      <c r="H2379" s="531">
        <v>222.33</v>
      </c>
      <c r="I2379" s="528"/>
    </row>
    <row r="2380" spans="1:9" ht="60.95" customHeight="1" x14ac:dyDescent="0.25">
      <c r="A2380" s="525" t="s">
        <v>5596</v>
      </c>
      <c r="B2380" s="525"/>
      <c r="C2380" s="526" t="s">
        <v>5597</v>
      </c>
      <c r="D2380" s="526"/>
      <c r="E2380" s="526"/>
      <c r="F2380" s="526"/>
      <c r="G2380" s="363" t="s">
        <v>14794</v>
      </c>
      <c r="H2380" s="531">
        <v>433.46</v>
      </c>
      <c r="I2380" s="528"/>
    </row>
    <row r="2381" spans="1:9" ht="97.5" customHeight="1" x14ac:dyDescent="0.25">
      <c r="A2381" s="525" t="s">
        <v>5598</v>
      </c>
      <c r="B2381" s="525"/>
      <c r="C2381" s="526" t="s">
        <v>5599</v>
      </c>
      <c r="D2381" s="526"/>
      <c r="E2381" s="526"/>
      <c r="F2381" s="526"/>
      <c r="G2381" s="363" t="s">
        <v>14794</v>
      </c>
      <c r="H2381" s="531">
        <v>317.95999999999998</v>
      </c>
      <c r="I2381" s="528"/>
    </row>
    <row r="2382" spans="1:9" ht="73.150000000000006" customHeight="1" x14ac:dyDescent="0.25">
      <c r="A2382" s="525" t="s">
        <v>5600</v>
      </c>
      <c r="B2382" s="525"/>
      <c r="C2382" s="526" t="s">
        <v>5601</v>
      </c>
      <c r="D2382" s="526"/>
      <c r="E2382" s="526"/>
      <c r="F2382" s="526"/>
      <c r="G2382" s="363" t="s">
        <v>14794</v>
      </c>
      <c r="H2382" s="531">
        <v>159.53</v>
      </c>
      <c r="I2382" s="528"/>
    </row>
    <row r="2383" spans="1:9" ht="60.95" customHeight="1" x14ac:dyDescent="0.25">
      <c r="A2383" s="525" t="s">
        <v>5602</v>
      </c>
      <c r="B2383" s="525"/>
      <c r="C2383" s="526" t="s">
        <v>5603</v>
      </c>
      <c r="D2383" s="526"/>
      <c r="E2383" s="526"/>
      <c r="F2383" s="526"/>
      <c r="G2383" s="363" t="s">
        <v>14794</v>
      </c>
      <c r="H2383" s="531">
        <v>117.05</v>
      </c>
      <c r="I2383" s="528"/>
    </row>
    <row r="2384" spans="1:9" ht="85.35" customHeight="1" x14ac:dyDescent="0.25">
      <c r="A2384" s="525" t="s">
        <v>5604</v>
      </c>
      <c r="B2384" s="525"/>
      <c r="C2384" s="526" t="s">
        <v>5605</v>
      </c>
      <c r="D2384" s="526"/>
      <c r="E2384" s="526"/>
      <c r="F2384" s="526"/>
      <c r="G2384" s="363" t="s">
        <v>14794</v>
      </c>
      <c r="H2384" s="531">
        <v>391.83</v>
      </c>
      <c r="I2384" s="528"/>
    </row>
    <row r="2385" spans="1:9" ht="60.95" customHeight="1" x14ac:dyDescent="0.25">
      <c r="A2385" s="525" t="s">
        <v>5606</v>
      </c>
      <c r="B2385" s="525"/>
      <c r="C2385" s="526" t="s">
        <v>5607</v>
      </c>
      <c r="D2385" s="526"/>
      <c r="E2385" s="526"/>
      <c r="F2385" s="526"/>
      <c r="G2385" s="363" t="s">
        <v>14794</v>
      </c>
      <c r="H2385" s="531">
        <v>233.4</v>
      </c>
      <c r="I2385" s="528"/>
    </row>
    <row r="2386" spans="1:9" ht="60.95" customHeight="1" x14ac:dyDescent="0.25">
      <c r="A2386" s="525" t="s">
        <v>5608</v>
      </c>
      <c r="B2386" s="525"/>
      <c r="C2386" s="526" t="s">
        <v>5609</v>
      </c>
      <c r="D2386" s="526"/>
      <c r="E2386" s="526"/>
      <c r="F2386" s="526"/>
      <c r="G2386" s="363" t="s">
        <v>14794</v>
      </c>
      <c r="H2386" s="531">
        <v>190.92</v>
      </c>
      <c r="I2386" s="528"/>
    </row>
    <row r="2387" spans="1:9" ht="60.95" customHeight="1" x14ac:dyDescent="0.25">
      <c r="A2387" s="525" t="s">
        <v>5610</v>
      </c>
      <c r="B2387" s="525"/>
      <c r="C2387" s="526" t="s">
        <v>5611</v>
      </c>
      <c r="D2387" s="526"/>
      <c r="E2387" s="526"/>
      <c r="F2387" s="526"/>
      <c r="G2387" s="363" t="s">
        <v>14794</v>
      </c>
      <c r="H2387" s="531">
        <v>251.66</v>
      </c>
      <c r="I2387" s="528"/>
    </row>
    <row r="2388" spans="1:9" ht="60.95" customHeight="1" x14ac:dyDescent="0.25">
      <c r="A2388" s="525" t="s">
        <v>5612</v>
      </c>
      <c r="B2388" s="525"/>
      <c r="C2388" s="526" t="s">
        <v>5613</v>
      </c>
      <c r="D2388" s="526"/>
      <c r="E2388" s="526"/>
      <c r="F2388" s="526"/>
      <c r="G2388" s="363" t="s">
        <v>14794</v>
      </c>
      <c r="H2388" s="531">
        <v>335.77</v>
      </c>
      <c r="I2388" s="528"/>
    </row>
    <row r="2389" spans="1:9" ht="60.95" customHeight="1" x14ac:dyDescent="0.25">
      <c r="A2389" s="525" t="s">
        <v>5614</v>
      </c>
      <c r="B2389" s="525"/>
      <c r="C2389" s="526" t="s">
        <v>5615</v>
      </c>
      <c r="D2389" s="526"/>
      <c r="E2389" s="526"/>
      <c r="F2389" s="526"/>
      <c r="G2389" s="363" t="s">
        <v>14794</v>
      </c>
      <c r="H2389" s="531">
        <v>412.51</v>
      </c>
      <c r="I2389" s="528"/>
    </row>
    <row r="2390" spans="1:9" ht="60.95" customHeight="1" x14ac:dyDescent="0.25">
      <c r="A2390" s="525" t="s">
        <v>5616</v>
      </c>
      <c r="B2390" s="525"/>
      <c r="C2390" s="526" t="s">
        <v>5617</v>
      </c>
      <c r="D2390" s="526"/>
      <c r="E2390" s="526"/>
      <c r="F2390" s="526"/>
      <c r="G2390" s="363" t="s">
        <v>14794</v>
      </c>
      <c r="H2390" s="531">
        <v>548.80999999999995</v>
      </c>
      <c r="I2390" s="528"/>
    </row>
    <row r="2391" spans="1:9" ht="60.95" customHeight="1" x14ac:dyDescent="0.25">
      <c r="A2391" s="525" t="s">
        <v>5618</v>
      </c>
      <c r="B2391" s="525"/>
      <c r="C2391" s="526" t="s">
        <v>5619</v>
      </c>
      <c r="D2391" s="526"/>
      <c r="E2391" s="526"/>
      <c r="F2391" s="526"/>
      <c r="G2391" s="363" t="s">
        <v>14794</v>
      </c>
      <c r="H2391" s="531">
        <v>783.91</v>
      </c>
      <c r="I2391" s="528"/>
    </row>
    <row r="2392" spans="1:9" ht="60.95" customHeight="1" x14ac:dyDescent="0.25">
      <c r="A2392" s="525" t="s">
        <v>5620</v>
      </c>
      <c r="B2392" s="525"/>
      <c r="C2392" s="526" t="s">
        <v>5621</v>
      </c>
      <c r="D2392" s="526"/>
      <c r="E2392" s="526"/>
      <c r="F2392" s="526"/>
      <c r="G2392" s="363" t="s">
        <v>14794</v>
      </c>
      <c r="H2392" s="531">
        <v>976.58</v>
      </c>
      <c r="I2392" s="528"/>
    </row>
    <row r="2393" spans="1:9" ht="12.2" customHeight="1" x14ac:dyDescent="0.25">
      <c r="A2393" s="550">
        <v>9002</v>
      </c>
      <c r="B2393" s="534"/>
      <c r="C2393" s="535" t="s">
        <v>5622</v>
      </c>
      <c r="D2393" s="535"/>
      <c r="E2393" s="535"/>
      <c r="F2393" s="535"/>
      <c r="G2393" s="362"/>
      <c r="H2393" s="536"/>
      <c r="I2393" s="536"/>
    </row>
    <row r="2394" spans="1:9" ht="36.6" customHeight="1" x14ac:dyDescent="0.25">
      <c r="A2394" s="525" t="s">
        <v>5623</v>
      </c>
      <c r="B2394" s="525"/>
      <c r="C2394" s="526" t="s">
        <v>5624</v>
      </c>
      <c r="D2394" s="526"/>
      <c r="E2394" s="526"/>
      <c r="F2394" s="526"/>
      <c r="G2394" s="363" t="s">
        <v>14794</v>
      </c>
      <c r="H2394" s="527">
        <v>43.98</v>
      </c>
      <c r="I2394" s="528"/>
    </row>
    <row r="2395" spans="1:9" ht="36.6" customHeight="1" x14ac:dyDescent="0.25">
      <c r="A2395" s="525" t="s">
        <v>5625</v>
      </c>
      <c r="B2395" s="525"/>
      <c r="C2395" s="526" t="s">
        <v>5626</v>
      </c>
      <c r="D2395" s="526"/>
      <c r="E2395" s="526"/>
      <c r="F2395" s="526"/>
      <c r="G2395" s="363" t="s">
        <v>14794</v>
      </c>
      <c r="H2395" s="527">
        <v>72.040000000000006</v>
      </c>
      <c r="I2395" s="528"/>
    </row>
    <row r="2396" spans="1:9" ht="36.6" customHeight="1" x14ac:dyDescent="0.25">
      <c r="A2396" s="525" t="s">
        <v>5627</v>
      </c>
      <c r="B2396" s="525"/>
      <c r="C2396" s="526" t="s">
        <v>5628</v>
      </c>
      <c r="D2396" s="526"/>
      <c r="E2396" s="526"/>
      <c r="F2396" s="526"/>
      <c r="G2396" s="363" t="s">
        <v>14794</v>
      </c>
      <c r="H2396" s="531">
        <v>160.19</v>
      </c>
      <c r="I2396" s="528"/>
    </row>
    <row r="2397" spans="1:9" ht="36.6" customHeight="1" x14ac:dyDescent="0.25">
      <c r="A2397" s="525" t="s">
        <v>5629</v>
      </c>
      <c r="B2397" s="525"/>
      <c r="C2397" s="526" t="s">
        <v>5630</v>
      </c>
      <c r="D2397" s="526"/>
      <c r="E2397" s="526"/>
      <c r="F2397" s="526"/>
      <c r="G2397" s="363" t="s">
        <v>14794</v>
      </c>
      <c r="H2397" s="527">
        <v>29.59</v>
      </c>
      <c r="I2397" s="528"/>
    </row>
    <row r="2398" spans="1:9" ht="36.6" customHeight="1" x14ac:dyDescent="0.25">
      <c r="A2398" s="525" t="s">
        <v>5631</v>
      </c>
      <c r="B2398" s="525"/>
      <c r="C2398" s="526" t="s">
        <v>5632</v>
      </c>
      <c r="D2398" s="526"/>
      <c r="E2398" s="526"/>
      <c r="F2398" s="526"/>
      <c r="G2398" s="363" t="s">
        <v>14794</v>
      </c>
      <c r="H2398" s="527">
        <v>40.07</v>
      </c>
      <c r="I2398" s="528"/>
    </row>
    <row r="2399" spans="1:9" ht="12.2" customHeight="1" x14ac:dyDescent="0.25">
      <c r="A2399" s="550">
        <v>9003</v>
      </c>
      <c r="B2399" s="534"/>
      <c r="C2399" s="535" t="s">
        <v>5633</v>
      </c>
      <c r="D2399" s="535"/>
      <c r="E2399" s="535"/>
      <c r="F2399" s="535"/>
      <c r="G2399" s="362"/>
      <c r="H2399" s="536"/>
      <c r="I2399" s="536"/>
    </row>
    <row r="2400" spans="1:9" ht="24.4" customHeight="1" x14ac:dyDescent="0.25">
      <c r="A2400" s="525" t="s">
        <v>5634</v>
      </c>
      <c r="B2400" s="525"/>
      <c r="C2400" s="526" t="s">
        <v>5635</v>
      </c>
      <c r="D2400" s="526"/>
      <c r="E2400" s="526"/>
      <c r="F2400" s="526"/>
      <c r="G2400" s="363" t="s">
        <v>14794</v>
      </c>
      <c r="H2400" s="527">
        <v>19.55</v>
      </c>
      <c r="I2400" s="528"/>
    </row>
    <row r="2401" spans="1:9" ht="24.4" customHeight="1" x14ac:dyDescent="0.25">
      <c r="A2401" s="525" t="s">
        <v>5636</v>
      </c>
      <c r="B2401" s="525"/>
      <c r="C2401" s="526" t="s">
        <v>5637</v>
      </c>
      <c r="D2401" s="526"/>
      <c r="E2401" s="526"/>
      <c r="F2401" s="526"/>
      <c r="G2401" s="363" t="s">
        <v>14794</v>
      </c>
      <c r="H2401" s="527">
        <v>13.87</v>
      </c>
      <c r="I2401" s="528"/>
    </row>
    <row r="2402" spans="1:9" ht="24.4" customHeight="1" x14ac:dyDescent="0.25">
      <c r="A2402" s="525" t="s">
        <v>5638</v>
      </c>
      <c r="B2402" s="525"/>
      <c r="C2402" s="526" t="s">
        <v>5639</v>
      </c>
      <c r="D2402" s="526"/>
      <c r="E2402" s="526"/>
      <c r="F2402" s="526"/>
      <c r="G2402" s="363" t="s">
        <v>14794</v>
      </c>
      <c r="H2402" s="527">
        <v>23.19</v>
      </c>
      <c r="I2402" s="528"/>
    </row>
    <row r="2403" spans="1:9" ht="12.2" customHeight="1" x14ac:dyDescent="0.25">
      <c r="A2403" s="550">
        <v>9004</v>
      </c>
      <c r="B2403" s="534"/>
      <c r="C2403" s="535" t="s">
        <v>5640</v>
      </c>
      <c r="D2403" s="535"/>
      <c r="E2403" s="535"/>
      <c r="F2403" s="535"/>
      <c r="G2403" s="362"/>
      <c r="H2403" s="536"/>
      <c r="I2403" s="536"/>
    </row>
    <row r="2404" spans="1:9" ht="12.2" customHeight="1" x14ac:dyDescent="0.25">
      <c r="A2404" s="525" t="s">
        <v>5641</v>
      </c>
      <c r="B2404" s="525"/>
      <c r="C2404" s="526" t="s">
        <v>5642</v>
      </c>
      <c r="D2404" s="526"/>
      <c r="E2404" s="526"/>
      <c r="F2404" s="526"/>
      <c r="G2404" s="363" t="s">
        <v>14794</v>
      </c>
      <c r="H2404" s="527">
        <v>51.4</v>
      </c>
      <c r="I2404" s="528"/>
    </row>
    <row r="2405" spans="1:9" ht="36.6" customHeight="1" x14ac:dyDescent="0.25">
      <c r="A2405" s="525" t="s">
        <v>5643</v>
      </c>
      <c r="B2405" s="525"/>
      <c r="C2405" s="526" t="s">
        <v>5644</v>
      </c>
      <c r="D2405" s="526"/>
      <c r="E2405" s="526"/>
      <c r="F2405" s="526"/>
      <c r="G2405" s="363" t="s">
        <v>14794</v>
      </c>
      <c r="H2405" s="527">
        <v>66.680000000000007</v>
      </c>
      <c r="I2405" s="528"/>
    </row>
    <row r="2406" spans="1:9" ht="36.6" customHeight="1" x14ac:dyDescent="0.25">
      <c r="A2406" s="525" t="s">
        <v>5645</v>
      </c>
      <c r="B2406" s="525"/>
      <c r="C2406" s="526" t="s">
        <v>5646</v>
      </c>
      <c r="D2406" s="526"/>
      <c r="E2406" s="526"/>
      <c r="F2406" s="526"/>
      <c r="G2406" s="363" t="s">
        <v>14794</v>
      </c>
      <c r="H2406" s="527">
        <v>91.09</v>
      </c>
      <c r="I2406" s="528"/>
    </row>
    <row r="2407" spans="1:9" ht="36.6" customHeight="1" x14ac:dyDescent="0.25">
      <c r="A2407" s="525" t="s">
        <v>5647</v>
      </c>
      <c r="B2407" s="525"/>
      <c r="C2407" s="526" t="s">
        <v>5648</v>
      </c>
      <c r="D2407" s="526"/>
      <c r="E2407" s="526"/>
      <c r="F2407" s="526"/>
      <c r="G2407" s="363" t="s">
        <v>14794</v>
      </c>
      <c r="H2407" s="531">
        <v>103.43</v>
      </c>
      <c r="I2407" s="528"/>
    </row>
    <row r="2408" spans="1:9" ht="36.6" customHeight="1" x14ac:dyDescent="0.25">
      <c r="A2408" s="525" t="s">
        <v>5649</v>
      </c>
      <c r="B2408" s="525"/>
      <c r="C2408" s="526" t="s">
        <v>5650</v>
      </c>
      <c r="D2408" s="526"/>
      <c r="E2408" s="526"/>
      <c r="F2408" s="526"/>
      <c r="G2408" s="363" t="s">
        <v>14794</v>
      </c>
      <c r="H2408" s="531">
        <v>128.51</v>
      </c>
      <c r="I2408" s="528"/>
    </row>
    <row r="2409" spans="1:9" ht="12.2" customHeight="1" x14ac:dyDescent="0.25">
      <c r="A2409" s="550">
        <v>9005</v>
      </c>
      <c r="B2409" s="534"/>
      <c r="C2409" s="535" t="s">
        <v>5651</v>
      </c>
      <c r="D2409" s="535"/>
      <c r="E2409" s="535"/>
      <c r="F2409" s="535"/>
      <c r="G2409" s="362"/>
      <c r="H2409" s="536"/>
      <c r="I2409" s="536"/>
    </row>
    <row r="2410" spans="1:9" ht="36.6" customHeight="1" x14ac:dyDescent="0.25">
      <c r="A2410" s="525" t="s">
        <v>5652</v>
      </c>
      <c r="B2410" s="525"/>
      <c r="C2410" s="526" t="s">
        <v>5653</v>
      </c>
      <c r="D2410" s="526"/>
      <c r="E2410" s="526"/>
      <c r="F2410" s="526"/>
      <c r="G2410" s="363" t="s">
        <v>14794</v>
      </c>
      <c r="H2410" s="531">
        <v>452.37</v>
      </c>
      <c r="I2410" s="528"/>
    </row>
    <row r="2411" spans="1:9" ht="36.6" customHeight="1" x14ac:dyDescent="0.25">
      <c r="A2411" s="525" t="s">
        <v>5654</v>
      </c>
      <c r="B2411" s="525"/>
      <c r="C2411" s="526" t="s">
        <v>5655</v>
      </c>
      <c r="D2411" s="526"/>
      <c r="E2411" s="526"/>
      <c r="F2411" s="526"/>
      <c r="G2411" s="363" t="s">
        <v>14794</v>
      </c>
      <c r="H2411" s="531">
        <v>657.18</v>
      </c>
      <c r="I2411" s="528"/>
    </row>
    <row r="2412" spans="1:9" ht="36.6" customHeight="1" x14ac:dyDescent="0.25">
      <c r="A2412" s="525" t="s">
        <v>5656</v>
      </c>
      <c r="B2412" s="525"/>
      <c r="C2412" s="526" t="s">
        <v>5657</v>
      </c>
      <c r="D2412" s="526"/>
      <c r="E2412" s="526"/>
      <c r="F2412" s="526"/>
      <c r="G2412" s="363" t="s">
        <v>14794</v>
      </c>
      <c r="H2412" s="531">
        <v>919.23</v>
      </c>
      <c r="I2412" s="528"/>
    </row>
    <row r="2413" spans="1:9" ht="36.6" customHeight="1" x14ac:dyDescent="0.25">
      <c r="A2413" s="525" t="s">
        <v>5658</v>
      </c>
      <c r="B2413" s="525"/>
      <c r="C2413" s="526" t="s">
        <v>5659</v>
      </c>
      <c r="D2413" s="526"/>
      <c r="E2413" s="526"/>
      <c r="F2413" s="526"/>
      <c r="G2413" s="363" t="s">
        <v>14794</v>
      </c>
      <c r="H2413" s="531">
        <v>121.25</v>
      </c>
      <c r="I2413" s="528"/>
    </row>
    <row r="2414" spans="1:9" ht="36.6" customHeight="1" x14ac:dyDescent="0.25">
      <c r="A2414" s="525" t="s">
        <v>5660</v>
      </c>
      <c r="B2414" s="525"/>
      <c r="C2414" s="526" t="s">
        <v>5661</v>
      </c>
      <c r="D2414" s="526"/>
      <c r="E2414" s="526"/>
      <c r="F2414" s="526"/>
      <c r="G2414" s="363" t="s">
        <v>14794</v>
      </c>
      <c r="H2414" s="531">
        <v>144.02000000000001</v>
      </c>
      <c r="I2414" s="528"/>
    </row>
    <row r="2415" spans="1:9" ht="36.6" customHeight="1" x14ac:dyDescent="0.25">
      <c r="A2415" s="525" t="s">
        <v>5662</v>
      </c>
      <c r="B2415" s="525"/>
      <c r="C2415" s="526" t="s">
        <v>5663</v>
      </c>
      <c r="D2415" s="526"/>
      <c r="E2415" s="526"/>
      <c r="F2415" s="526"/>
      <c r="G2415" s="363" t="s">
        <v>14794</v>
      </c>
      <c r="H2415" s="531">
        <v>184.8</v>
      </c>
      <c r="I2415" s="528"/>
    </row>
    <row r="2416" spans="1:9" ht="36.6" customHeight="1" x14ac:dyDescent="0.25">
      <c r="A2416" s="525" t="s">
        <v>5664</v>
      </c>
      <c r="B2416" s="525"/>
      <c r="C2416" s="526" t="s">
        <v>5665</v>
      </c>
      <c r="D2416" s="526"/>
      <c r="E2416" s="526"/>
      <c r="F2416" s="526"/>
      <c r="G2416" s="363" t="s">
        <v>14794</v>
      </c>
      <c r="H2416" s="531">
        <v>304.66000000000003</v>
      </c>
      <c r="I2416" s="528"/>
    </row>
    <row r="2417" spans="1:9" ht="12.2" customHeight="1" x14ac:dyDescent="0.25">
      <c r="A2417" s="550">
        <v>9006</v>
      </c>
      <c r="B2417" s="534"/>
      <c r="C2417" s="535" t="s">
        <v>5666</v>
      </c>
      <c r="D2417" s="535"/>
      <c r="E2417" s="535"/>
      <c r="F2417" s="535"/>
      <c r="G2417" s="362"/>
      <c r="H2417" s="536"/>
      <c r="I2417" s="536"/>
    </row>
    <row r="2418" spans="1:9" ht="12.2" customHeight="1" x14ac:dyDescent="0.25">
      <c r="A2418" s="525" t="s">
        <v>5667</v>
      </c>
      <c r="B2418" s="525"/>
      <c r="C2418" s="526" t="s">
        <v>5668</v>
      </c>
      <c r="D2418" s="526"/>
      <c r="E2418" s="526"/>
      <c r="F2418" s="526"/>
      <c r="G2418" s="363" t="s">
        <v>14794</v>
      </c>
      <c r="H2418" s="538">
        <v>7658.18</v>
      </c>
      <c r="I2418" s="528"/>
    </row>
    <row r="2419" spans="1:9" ht="12.2" customHeight="1" x14ac:dyDescent="0.25">
      <c r="A2419" s="525" t="s">
        <v>5669</v>
      </c>
      <c r="B2419" s="525"/>
      <c r="C2419" s="526" t="s">
        <v>5670</v>
      </c>
      <c r="D2419" s="526"/>
      <c r="E2419" s="526"/>
      <c r="F2419" s="526"/>
      <c r="G2419" s="363" t="s">
        <v>14794</v>
      </c>
      <c r="H2419" s="538">
        <v>7954.52</v>
      </c>
      <c r="I2419" s="528"/>
    </row>
    <row r="2420" spans="1:9" ht="12.2" customHeight="1" x14ac:dyDescent="0.25">
      <c r="A2420" s="525" t="s">
        <v>5671</v>
      </c>
      <c r="B2420" s="525"/>
      <c r="C2420" s="526" t="s">
        <v>5672</v>
      </c>
      <c r="D2420" s="526"/>
      <c r="E2420" s="526"/>
      <c r="F2420" s="526"/>
      <c r="G2420" s="363" t="s">
        <v>14794</v>
      </c>
      <c r="H2420" s="538">
        <v>8250.2000000000007</v>
      </c>
      <c r="I2420" s="528"/>
    </row>
    <row r="2421" spans="1:9" ht="12.2" customHeight="1" x14ac:dyDescent="0.25">
      <c r="A2421" s="525" t="s">
        <v>5673</v>
      </c>
      <c r="B2421" s="525"/>
      <c r="C2421" s="526" t="s">
        <v>5674</v>
      </c>
      <c r="D2421" s="526"/>
      <c r="E2421" s="526"/>
      <c r="F2421" s="526"/>
      <c r="G2421" s="363" t="s">
        <v>14794</v>
      </c>
      <c r="H2421" s="538">
        <v>8552.7000000000007</v>
      </c>
      <c r="I2421" s="528"/>
    </row>
    <row r="2422" spans="1:9" ht="12.2" customHeight="1" x14ac:dyDescent="0.25">
      <c r="A2422" s="525" t="s">
        <v>5675</v>
      </c>
      <c r="B2422" s="525"/>
      <c r="C2422" s="526" t="s">
        <v>5676</v>
      </c>
      <c r="D2422" s="526"/>
      <c r="E2422" s="526"/>
      <c r="F2422" s="526"/>
      <c r="G2422" s="363" t="s">
        <v>14794</v>
      </c>
      <c r="H2422" s="546">
        <v>12303.42</v>
      </c>
      <c r="I2422" s="528"/>
    </row>
    <row r="2423" spans="1:9" ht="12.2" customHeight="1" x14ac:dyDescent="0.25">
      <c r="A2423" s="525" t="s">
        <v>5677</v>
      </c>
      <c r="B2423" s="525"/>
      <c r="C2423" s="526" t="s">
        <v>5678</v>
      </c>
      <c r="D2423" s="526"/>
      <c r="E2423" s="526"/>
      <c r="F2423" s="526"/>
      <c r="G2423" s="363" t="s">
        <v>14794</v>
      </c>
      <c r="H2423" s="546">
        <v>12683.77</v>
      </c>
      <c r="I2423" s="528"/>
    </row>
    <row r="2424" spans="1:9" ht="12.2" customHeight="1" x14ac:dyDescent="0.25">
      <c r="A2424" s="525" t="s">
        <v>5679</v>
      </c>
      <c r="B2424" s="525"/>
      <c r="C2424" s="526" t="s">
        <v>5680</v>
      </c>
      <c r="D2424" s="526"/>
      <c r="E2424" s="526"/>
      <c r="F2424" s="526"/>
      <c r="G2424" s="363" t="s">
        <v>14794</v>
      </c>
      <c r="H2424" s="546">
        <v>13051.25</v>
      </c>
      <c r="I2424" s="528"/>
    </row>
    <row r="2425" spans="1:9" ht="12.2" customHeight="1" x14ac:dyDescent="0.25">
      <c r="A2425" s="525" t="s">
        <v>5681</v>
      </c>
      <c r="B2425" s="525"/>
      <c r="C2425" s="526" t="s">
        <v>5682</v>
      </c>
      <c r="D2425" s="526"/>
      <c r="E2425" s="526"/>
      <c r="F2425" s="526"/>
      <c r="G2425" s="363" t="s">
        <v>14794</v>
      </c>
      <c r="H2425" s="546">
        <v>13454.3</v>
      </c>
      <c r="I2425" s="528"/>
    </row>
    <row r="2426" spans="1:9" ht="12.2" customHeight="1" x14ac:dyDescent="0.25">
      <c r="A2426" s="525" t="s">
        <v>5683</v>
      </c>
      <c r="B2426" s="525"/>
      <c r="C2426" s="526" t="s">
        <v>5684</v>
      </c>
      <c r="D2426" s="526"/>
      <c r="E2426" s="526"/>
      <c r="F2426" s="526"/>
      <c r="G2426" s="363" t="s">
        <v>14794</v>
      </c>
      <c r="H2426" s="546">
        <v>13911.13</v>
      </c>
      <c r="I2426" s="528"/>
    </row>
    <row r="2427" spans="1:9" ht="12.2" customHeight="1" x14ac:dyDescent="0.25">
      <c r="A2427" s="525" t="s">
        <v>5685</v>
      </c>
      <c r="B2427" s="525"/>
      <c r="C2427" s="526" t="s">
        <v>5686</v>
      </c>
      <c r="D2427" s="526"/>
      <c r="E2427" s="526"/>
      <c r="F2427" s="526"/>
      <c r="G2427" s="363" t="s">
        <v>14794</v>
      </c>
      <c r="H2427" s="546">
        <v>14388.92</v>
      </c>
      <c r="I2427" s="528"/>
    </row>
    <row r="2428" spans="1:9" ht="12.2" customHeight="1" x14ac:dyDescent="0.25">
      <c r="A2428" s="525" t="s">
        <v>5687</v>
      </c>
      <c r="B2428" s="525"/>
      <c r="C2428" s="526" t="s">
        <v>5688</v>
      </c>
      <c r="D2428" s="526"/>
      <c r="E2428" s="526"/>
      <c r="F2428" s="526"/>
      <c r="G2428" s="363" t="s">
        <v>14794</v>
      </c>
      <c r="H2428" s="546">
        <v>14830.43</v>
      </c>
      <c r="I2428" s="528"/>
    </row>
    <row r="2429" spans="1:9" ht="12.2" customHeight="1" x14ac:dyDescent="0.25">
      <c r="A2429" s="525" t="s">
        <v>5689</v>
      </c>
      <c r="B2429" s="525"/>
      <c r="C2429" s="526" t="s">
        <v>5690</v>
      </c>
      <c r="D2429" s="526"/>
      <c r="E2429" s="526"/>
      <c r="F2429" s="526"/>
      <c r="G2429" s="363" t="s">
        <v>14794</v>
      </c>
      <c r="H2429" s="546">
        <v>15401.12</v>
      </c>
      <c r="I2429" s="528"/>
    </row>
    <row r="2430" spans="1:9" ht="12.2" customHeight="1" x14ac:dyDescent="0.25">
      <c r="A2430" s="525" t="s">
        <v>5691</v>
      </c>
      <c r="B2430" s="525"/>
      <c r="C2430" s="526" t="s">
        <v>5692</v>
      </c>
      <c r="D2430" s="526"/>
      <c r="E2430" s="526"/>
      <c r="F2430" s="526"/>
      <c r="G2430" s="363" t="s">
        <v>14794</v>
      </c>
      <c r="H2430" s="546">
        <v>15843.52</v>
      </c>
      <c r="I2430" s="528"/>
    </row>
    <row r="2431" spans="1:9" ht="12.2" customHeight="1" x14ac:dyDescent="0.25">
      <c r="A2431" s="525" t="s">
        <v>5693</v>
      </c>
      <c r="B2431" s="525"/>
      <c r="C2431" s="526" t="s">
        <v>5694</v>
      </c>
      <c r="D2431" s="526"/>
      <c r="E2431" s="526"/>
      <c r="F2431" s="526"/>
      <c r="G2431" s="363" t="s">
        <v>14794</v>
      </c>
      <c r="H2431" s="546">
        <v>16320.62</v>
      </c>
      <c r="I2431" s="528"/>
    </row>
    <row r="2432" spans="1:9" ht="12.2" customHeight="1" x14ac:dyDescent="0.25">
      <c r="A2432" s="525" t="s">
        <v>5695</v>
      </c>
      <c r="B2432" s="525"/>
      <c r="C2432" s="526" t="s">
        <v>5696</v>
      </c>
      <c r="D2432" s="526"/>
      <c r="E2432" s="526"/>
      <c r="F2432" s="526"/>
      <c r="G2432" s="363" t="s">
        <v>14794</v>
      </c>
      <c r="H2432" s="546">
        <v>16802.64</v>
      </c>
      <c r="I2432" s="528"/>
    </row>
    <row r="2433" spans="1:9" ht="12.2" customHeight="1" x14ac:dyDescent="0.25">
      <c r="A2433" s="525" t="s">
        <v>5697</v>
      </c>
      <c r="B2433" s="525"/>
      <c r="C2433" s="526" t="s">
        <v>5698</v>
      </c>
      <c r="D2433" s="526"/>
      <c r="E2433" s="526"/>
      <c r="F2433" s="526"/>
      <c r="G2433" s="363" t="s">
        <v>14794</v>
      </c>
      <c r="H2433" s="546">
        <v>17202.55</v>
      </c>
      <c r="I2433" s="528"/>
    </row>
    <row r="2434" spans="1:9" ht="12.2" customHeight="1" x14ac:dyDescent="0.25">
      <c r="A2434" s="525" t="s">
        <v>5699</v>
      </c>
      <c r="B2434" s="525"/>
      <c r="C2434" s="526" t="s">
        <v>5700</v>
      </c>
      <c r="D2434" s="526"/>
      <c r="E2434" s="526"/>
      <c r="F2434" s="526"/>
      <c r="G2434" s="363" t="s">
        <v>14794</v>
      </c>
      <c r="H2434" s="546">
        <v>17630.09</v>
      </c>
      <c r="I2434" s="528"/>
    </row>
    <row r="2435" spans="1:9" ht="12.2" customHeight="1" x14ac:dyDescent="0.25">
      <c r="A2435" s="525" t="s">
        <v>5701</v>
      </c>
      <c r="B2435" s="525"/>
      <c r="C2435" s="526" t="s">
        <v>5702</v>
      </c>
      <c r="D2435" s="526"/>
      <c r="E2435" s="526"/>
      <c r="F2435" s="526"/>
      <c r="G2435" s="363" t="s">
        <v>14794</v>
      </c>
      <c r="H2435" s="546">
        <v>18028.11</v>
      </c>
      <c r="I2435" s="528"/>
    </row>
    <row r="2436" spans="1:9" ht="12.2" customHeight="1" x14ac:dyDescent="0.25">
      <c r="A2436" s="525" t="s">
        <v>5703</v>
      </c>
      <c r="B2436" s="525"/>
      <c r="C2436" s="526" t="s">
        <v>5704</v>
      </c>
      <c r="D2436" s="526"/>
      <c r="E2436" s="526"/>
      <c r="F2436" s="526"/>
      <c r="G2436" s="363" t="s">
        <v>14794</v>
      </c>
      <c r="H2436" s="546">
        <v>18428.810000000001</v>
      </c>
      <c r="I2436" s="528"/>
    </row>
    <row r="2437" spans="1:9" ht="12.2" customHeight="1" x14ac:dyDescent="0.25">
      <c r="A2437" s="525" t="s">
        <v>5705</v>
      </c>
      <c r="B2437" s="525"/>
      <c r="C2437" s="526" t="s">
        <v>5706</v>
      </c>
      <c r="D2437" s="526"/>
      <c r="E2437" s="526"/>
      <c r="F2437" s="526"/>
      <c r="G2437" s="363" t="s">
        <v>355</v>
      </c>
      <c r="H2437" s="538">
        <v>1863.7</v>
      </c>
      <c r="I2437" s="528"/>
    </row>
    <row r="2438" spans="1:9" ht="12.2" customHeight="1" x14ac:dyDescent="0.25">
      <c r="A2438" s="525" t="s">
        <v>5707</v>
      </c>
      <c r="B2438" s="525"/>
      <c r="C2438" s="526" t="s">
        <v>5708</v>
      </c>
      <c r="D2438" s="526"/>
      <c r="E2438" s="526"/>
      <c r="F2438" s="526"/>
      <c r="G2438" s="363" t="s">
        <v>355</v>
      </c>
      <c r="H2438" s="538">
        <v>2515.94</v>
      </c>
      <c r="I2438" s="528"/>
    </row>
    <row r="2439" spans="1:9" ht="12.2" customHeight="1" x14ac:dyDescent="0.25">
      <c r="A2439" s="525" t="s">
        <v>5709</v>
      </c>
      <c r="B2439" s="525"/>
      <c r="C2439" s="526" t="s">
        <v>5710</v>
      </c>
      <c r="D2439" s="526"/>
      <c r="E2439" s="526"/>
      <c r="F2439" s="526"/>
      <c r="G2439" s="363" t="s">
        <v>355</v>
      </c>
      <c r="H2439" s="538">
        <v>2678.82</v>
      </c>
      <c r="I2439" s="528"/>
    </row>
    <row r="2440" spans="1:9" ht="12.2" customHeight="1" x14ac:dyDescent="0.25">
      <c r="A2440" s="525" t="s">
        <v>5711</v>
      </c>
      <c r="B2440" s="525"/>
      <c r="C2440" s="526" t="s">
        <v>5712</v>
      </c>
      <c r="D2440" s="526"/>
      <c r="E2440" s="526"/>
      <c r="F2440" s="526"/>
      <c r="G2440" s="363" t="s">
        <v>355</v>
      </c>
      <c r="H2440" s="538">
        <v>3323.86</v>
      </c>
      <c r="I2440" s="528"/>
    </row>
    <row r="2441" spans="1:9" ht="12.2" customHeight="1" x14ac:dyDescent="0.25">
      <c r="A2441" s="525" t="s">
        <v>5713</v>
      </c>
      <c r="B2441" s="525"/>
      <c r="C2441" s="526" t="s">
        <v>5714</v>
      </c>
      <c r="D2441" s="526"/>
      <c r="E2441" s="526"/>
      <c r="F2441" s="526"/>
      <c r="G2441" s="363" t="s">
        <v>355</v>
      </c>
      <c r="H2441" s="538">
        <v>3710.05</v>
      </c>
      <c r="I2441" s="528"/>
    </row>
    <row r="2442" spans="1:9" ht="12.2" customHeight="1" x14ac:dyDescent="0.25">
      <c r="A2442" s="525" t="s">
        <v>5715</v>
      </c>
      <c r="B2442" s="525"/>
      <c r="C2442" s="526" t="s">
        <v>5716</v>
      </c>
      <c r="D2442" s="526"/>
      <c r="E2442" s="526"/>
      <c r="F2442" s="526"/>
      <c r="G2442" s="363" t="s">
        <v>355</v>
      </c>
      <c r="H2442" s="538">
        <v>1188.04</v>
      </c>
      <c r="I2442" s="528"/>
    </row>
    <row r="2443" spans="1:9" ht="12.2" customHeight="1" x14ac:dyDescent="0.25">
      <c r="A2443" s="525" t="s">
        <v>5717</v>
      </c>
      <c r="B2443" s="525"/>
      <c r="C2443" s="526" t="s">
        <v>5718</v>
      </c>
      <c r="D2443" s="526"/>
      <c r="E2443" s="526"/>
      <c r="F2443" s="526"/>
      <c r="G2443" s="363" t="s">
        <v>355</v>
      </c>
      <c r="H2443" s="538">
        <v>1324.31</v>
      </c>
      <c r="I2443" s="528"/>
    </row>
    <row r="2444" spans="1:9" ht="12.2" customHeight="1" x14ac:dyDescent="0.25">
      <c r="A2444" s="525" t="s">
        <v>5719</v>
      </c>
      <c r="B2444" s="525"/>
      <c r="C2444" s="526" t="s">
        <v>5720</v>
      </c>
      <c r="D2444" s="526"/>
      <c r="E2444" s="526"/>
      <c r="F2444" s="526"/>
      <c r="G2444" s="363" t="s">
        <v>355</v>
      </c>
      <c r="H2444" s="538">
        <v>1445</v>
      </c>
      <c r="I2444" s="528"/>
    </row>
    <row r="2445" spans="1:9" ht="12.2" customHeight="1" x14ac:dyDescent="0.25">
      <c r="A2445" s="525" t="s">
        <v>5721</v>
      </c>
      <c r="B2445" s="525"/>
      <c r="C2445" s="526" t="s">
        <v>5722</v>
      </c>
      <c r="D2445" s="526"/>
      <c r="E2445" s="526"/>
      <c r="F2445" s="526"/>
      <c r="G2445" s="363" t="s">
        <v>355</v>
      </c>
      <c r="H2445" s="538">
        <v>1570.91</v>
      </c>
      <c r="I2445" s="528"/>
    </row>
    <row r="2446" spans="1:9" ht="12.2" customHeight="1" x14ac:dyDescent="0.25">
      <c r="A2446" s="525" t="s">
        <v>5723</v>
      </c>
      <c r="B2446" s="525"/>
      <c r="C2446" s="526" t="s">
        <v>5724</v>
      </c>
      <c r="D2446" s="526"/>
      <c r="E2446" s="526"/>
      <c r="F2446" s="526"/>
      <c r="G2446" s="363" t="s">
        <v>355</v>
      </c>
      <c r="H2446" s="538">
        <v>1710.83</v>
      </c>
      <c r="I2446" s="528"/>
    </row>
    <row r="2447" spans="1:9" ht="12.2" customHeight="1" x14ac:dyDescent="0.25">
      <c r="A2447" s="550">
        <v>9007</v>
      </c>
      <c r="B2447" s="534"/>
      <c r="C2447" s="535" t="s">
        <v>5725</v>
      </c>
      <c r="D2447" s="535"/>
      <c r="E2447" s="535"/>
      <c r="F2447" s="535"/>
      <c r="G2447" s="362"/>
      <c r="H2447" s="536"/>
      <c r="I2447" s="536"/>
    </row>
    <row r="2448" spans="1:9" ht="24.4" customHeight="1" x14ac:dyDescent="0.25">
      <c r="A2448" s="525" t="s">
        <v>5726</v>
      </c>
      <c r="B2448" s="525"/>
      <c r="C2448" s="526" t="s">
        <v>5727</v>
      </c>
      <c r="D2448" s="526"/>
      <c r="E2448" s="526"/>
      <c r="F2448" s="526"/>
      <c r="G2448" s="363" t="s">
        <v>14794</v>
      </c>
      <c r="H2448" s="531">
        <v>677.28</v>
      </c>
      <c r="I2448" s="528"/>
    </row>
    <row r="2449" spans="1:9" ht="24.4" customHeight="1" x14ac:dyDescent="0.25">
      <c r="A2449" s="525" t="s">
        <v>5728</v>
      </c>
      <c r="B2449" s="525"/>
      <c r="C2449" s="526" t="s">
        <v>5729</v>
      </c>
      <c r="D2449" s="526"/>
      <c r="E2449" s="526"/>
      <c r="F2449" s="526"/>
      <c r="G2449" s="363" t="s">
        <v>14794</v>
      </c>
      <c r="H2449" s="531">
        <v>278.02</v>
      </c>
      <c r="I2449" s="528"/>
    </row>
    <row r="2450" spans="1:9" ht="12.2" customHeight="1" x14ac:dyDescent="0.25">
      <c r="A2450" s="550">
        <v>9008</v>
      </c>
      <c r="B2450" s="534"/>
      <c r="C2450" s="535" t="s">
        <v>5730</v>
      </c>
      <c r="D2450" s="535"/>
      <c r="E2450" s="535"/>
      <c r="F2450" s="535"/>
      <c r="G2450" s="362"/>
      <c r="H2450" s="536"/>
      <c r="I2450" s="536"/>
    </row>
    <row r="2451" spans="1:9" ht="24.4" customHeight="1" x14ac:dyDescent="0.25">
      <c r="A2451" s="525" t="s">
        <v>5731</v>
      </c>
      <c r="B2451" s="525"/>
      <c r="C2451" s="526" t="s">
        <v>5732</v>
      </c>
      <c r="D2451" s="526"/>
      <c r="E2451" s="526"/>
      <c r="F2451" s="526"/>
      <c r="G2451" s="363" t="s">
        <v>355</v>
      </c>
      <c r="H2451" s="538">
        <v>2958.78</v>
      </c>
      <c r="I2451" s="528"/>
    </row>
    <row r="2452" spans="1:9" ht="24.4" customHeight="1" x14ac:dyDescent="0.25">
      <c r="A2452" s="525" t="s">
        <v>5733</v>
      </c>
      <c r="B2452" s="525"/>
      <c r="C2452" s="526" t="s">
        <v>5734</v>
      </c>
      <c r="D2452" s="526"/>
      <c r="E2452" s="526"/>
      <c r="F2452" s="526"/>
      <c r="G2452" s="363" t="s">
        <v>355</v>
      </c>
      <c r="H2452" s="538">
        <v>3563.08</v>
      </c>
      <c r="I2452" s="528"/>
    </row>
    <row r="2453" spans="1:9" ht="24.4" customHeight="1" x14ac:dyDescent="0.25">
      <c r="A2453" s="525" t="s">
        <v>5735</v>
      </c>
      <c r="B2453" s="525"/>
      <c r="C2453" s="526" t="s">
        <v>5736</v>
      </c>
      <c r="D2453" s="526"/>
      <c r="E2453" s="526"/>
      <c r="F2453" s="526"/>
      <c r="G2453" s="363" t="s">
        <v>355</v>
      </c>
      <c r="H2453" s="538">
        <v>3834.32</v>
      </c>
      <c r="I2453" s="528"/>
    </row>
    <row r="2454" spans="1:9" ht="24.4" customHeight="1" x14ac:dyDescent="0.25">
      <c r="A2454" s="525" t="s">
        <v>5737</v>
      </c>
      <c r="B2454" s="525"/>
      <c r="C2454" s="526" t="s">
        <v>5738</v>
      </c>
      <c r="D2454" s="526"/>
      <c r="E2454" s="526"/>
      <c r="F2454" s="526"/>
      <c r="G2454" s="363" t="s">
        <v>355</v>
      </c>
      <c r="H2454" s="538">
        <v>4157.45</v>
      </c>
      <c r="I2454" s="528"/>
    </row>
    <row r="2455" spans="1:9" ht="24.4" customHeight="1" x14ac:dyDescent="0.25">
      <c r="A2455" s="525" t="s">
        <v>5739</v>
      </c>
      <c r="B2455" s="525"/>
      <c r="C2455" s="526" t="s">
        <v>5740</v>
      </c>
      <c r="D2455" s="526"/>
      <c r="E2455" s="526"/>
      <c r="F2455" s="526"/>
      <c r="G2455" s="363" t="s">
        <v>355</v>
      </c>
      <c r="H2455" s="538">
        <v>4814.8500000000004</v>
      </c>
      <c r="I2455" s="528"/>
    </row>
    <row r="2456" spans="1:9" ht="24.4" customHeight="1" x14ac:dyDescent="0.25">
      <c r="A2456" s="525" t="s">
        <v>5741</v>
      </c>
      <c r="B2456" s="525"/>
      <c r="C2456" s="526" t="s">
        <v>5742</v>
      </c>
      <c r="D2456" s="526"/>
      <c r="E2456" s="526"/>
      <c r="F2456" s="526"/>
      <c r="G2456" s="363" t="s">
        <v>355</v>
      </c>
      <c r="H2456" s="538">
        <v>2008.83</v>
      </c>
      <c r="I2456" s="528"/>
    </row>
    <row r="2457" spans="1:9" ht="24.4" customHeight="1" x14ac:dyDescent="0.25">
      <c r="A2457" s="525" t="s">
        <v>5743</v>
      </c>
      <c r="B2457" s="525"/>
      <c r="C2457" s="526" t="s">
        <v>5744</v>
      </c>
      <c r="D2457" s="526"/>
      <c r="E2457" s="526"/>
      <c r="F2457" s="526"/>
      <c r="G2457" s="363" t="s">
        <v>355</v>
      </c>
      <c r="H2457" s="538">
        <v>2113.2199999999998</v>
      </c>
      <c r="I2457" s="528"/>
    </row>
    <row r="2458" spans="1:9" ht="24.4" customHeight="1" x14ac:dyDescent="0.25">
      <c r="A2458" s="525" t="s">
        <v>5745</v>
      </c>
      <c r="B2458" s="525"/>
      <c r="C2458" s="526" t="s">
        <v>5746</v>
      </c>
      <c r="D2458" s="526"/>
      <c r="E2458" s="526"/>
      <c r="F2458" s="526"/>
      <c r="G2458" s="363" t="s">
        <v>355</v>
      </c>
      <c r="H2458" s="538">
        <v>2199.0300000000002</v>
      </c>
      <c r="I2458" s="528"/>
    </row>
    <row r="2459" spans="1:9" ht="24.4" customHeight="1" x14ac:dyDescent="0.25">
      <c r="A2459" s="525" t="s">
        <v>5747</v>
      </c>
      <c r="B2459" s="525"/>
      <c r="C2459" s="526" t="s">
        <v>5748</v>
      </c>
      <c r="D2459" s="526"/>
      <c r="E2459" s="526"/>
      <c r="F2459" s="526"/>
      <c r="G2459" s="363" t="s">
        <v>355</v>
      </c>
      <c r="H2459" s="538">
        <v>2480.37</v>
      </c>
      <c r="I2459" s="528"/>
    </row>
    <row r="2460" spans="1:9" ht="24.4" customHeight="1" x14ac:dyDescent="0.25">
      <c r="A2460" s="525" t="s">
        <v>5749</v>
      </c>
      <c r="B2460" s="525"/>
      <c r="C2460" s="526" t="s">
        <v>5750</v>
      </c>
      <c r="D2460" s="526"/>
      <c r="E2460" s="526"/>
      <c r="F2460" s="526"/>
      <c r="G2460" s="363" t="s">
        <v>355</v>
      </c>
      <c r="H2460" s="538">
        <v>2712.06</v>
      </c>
      <c r="I2460" s="528"/>
    </row>
    <row r="2461" spans="1:9" ht="24.4" customHeight="1" x14ac:dyDescent="0.25">
      <c r="A2461" s="525" t="s">
        <v>5751</v>
      </c>
      <c r="B2461" s="525"/>
      <c r="C2461" s="526" t="s">
        <v>5752</v>
      </c>
      <c r="D2461" s="526"/>
      <c r="E2461" s="526"/>
      <c r="F2461" s="526"/>
      <c r="G2461" s="363" t="s">
        <v>355</v>
      </c>
      <c r="H2461" s="538">
        <v>3674.06</v>
      </c>
      <c r="I2461" s="528"/>
    </row>
    <row r="2462" spans="1:9" ht="24.4" customHeight="1" x14ac:dyDescent="0.25">
      <c r="A2462" s="525" t="s">
        <v>5753</v>
      </c>
      <c r="B2462" s="525"/>
      <c r="C2462" s="526" t="s">
        <v>5754</v>
      </c>
      <c r="D2462" s="526"/>
      <c r="E2462" s="526"/>
      <c r="F2462" s="526"/>
      <c r="G2462" s="363" t="s">
        <v>355</v>
      </c>
      <c r="H2462" s="538">
        <v>4000.48</v>
      </c>
      <c r="I2462" s="528"/>
    </row>
    <row r="2463" spans="1:9" ht="24.4" customHeight="1" x14ac:dyDescent="0.25">
      <c r="A2463" s="525" t="s">
        <v>5755</v>
      </c>
      <c r="B2463" s="525"/>
      <c r="C2463" s="526" t="s">
        <v>5756</v>
      </c>
      <c r="D2463" s="526"/>
      <c r="E2463" s="526"/>
      <c r="F2463" s="526"/>
      <c r="G2463" s="363" t="s">
        <v>355</v>
      </c>
      <c r="H2463" s="538">
        <v>4323.45</v>
      </c>
      <c r="I2463" s="528"/>
    </row>
    <row r="2464" spans="1:9" ht="24.4" customHeight="1" x14ac:dyDescent="0.25">
      <c r="A2464" s="525" t="s">
        <v>5757</v>
      </c>
      <c r="B2464" s="525"/>
      <c r="C2464" s="526" t="s">
        <v>5758</v>
      </c>
      <c r="D2464" s="526"/>
      <c r="E2464" s="526"/>
      <c r="F2464" s="526"/>
      <c r="G2464" s="363" t="s">
        <v>355</v>
      </c>
      <c r="H2464" s="538">
        <v>4675.6099999999997</v>
      </c>
      <c r="I2464" s="528"/>
    </row>
    <row r="2465" spans="1:9" ht="24.4" customHeight="1" x14ac:dyDescent="0.25">
      <c r="A2465" s="525" t="s">
        <v>5759</v>
      </c>
      <c r="B2465" s="525"/>
      <c r="C2465" s="526" t="s">
        <v>5760</v>
      </c>
      <c r="D2465" s="526"/>
      <c r="E2465" s="526"/>
      <c r="F2465" s="526"/>
      <c r="G2465" s="363" t="s">
        <v>355</v>
      </c>
      <c r="H2465" s="538">
        <v>5419.95</v>
      </c>
      <c r="I2465" s="528"/>
    </row>
    <row r="2466" spans="1:9" ht="24.4" customHeight="1" x14ac:dyDescent="0.25">
      <c r="A2466" s="525" t="s">
        <v>5761</v>
      </c>
      <c r="B2466" s="525"/>
      <c r="C2466" s="526" t="s">
        <v>5762</v>
      </c>
      <c r="D2466" s="526"/>
      <c r="E2466" s="526"/>
      <c r="F2466" s="526"/>
      <c r="G2466" s="363" t="s">
        <v>355</v>
      </c>
      <c r="H2466" s="538">
        <v>2474.5500000000002</v>
      </c>
      <c r="I2466" s="528"/>
    </row>
    <row r="2467" spans="1:9" ht="24.4" customHeight="1" x14ac:dyDescent="0.25">
      <c r="A2467" s="525" t="s">
        <v>5763</v>
      </c>
      <c r="B2467" s="525"/>
      <c r="C2467" s="526" t="s">
        <v>5764</v>
      </c>
      <c r="D2467" s="526"/>
      <c r="E2467" s="526"/>
      <c r="F2467" s="526"/>
      <c r="G2467" s="363" t="s">
        <v>355</v>
      </c>
      <c r="H2467" s="538">
        <v>2694.49</v>
      </c>
      <c r="I2467" s="528"/>
    </row>
    <row r="2468" spans="1:9" ht="24.4" customHeight="1" x14ac:dyDescent="0.25">
      <c r="A2468" s="525" t="s">
        <v>5765</v>
      </c>
      <c r="B2468" s="525"/>
      <c r="C2468" s="526" t="s">
        <v>5766</v>
      </c>
      <c r="D2468" s="526"/>
      <c r="E2468" s="526"/>
      <c r="F2468" s="526"/>
      <c r="G2468" s="363" t="s">
        <v>355</v>
      </c>
      <c r="H2468" s="538">
        <v>2808.22</v>
      </c>
      <c r="I2468" s="528"/>
    </row>
    <row r="2469" spans="1:9" ht="24.4" customHeight="1" x14ac:dyDescent="0.25">
      <c r="A2469" s="525" t="s">
        <v>5767</v>
      </c>
      <c r="B2469" s="525"/>
      <c r="C2469" s="526" t="s">
        <v>5768</v>
      </c>
      <c r="D2469" s="526"/>
      <c r="E2469" s="526"/>
      <c r="F2469" s="526"/>
      <c r="G2469" s="363" t="s">
        <v>355</v>
      </c>
      <c r="H2469" s="538">
        <v>2908.29</v>
      </c>
      <c r="I2469" s="528"/>
    </row>
    <row r="2470" spans="1:9" ht="24.4" customHeight="1" x14ac:dyDescent="0.25">
      <c r="A2470" s="525" t="s">
        <v>5769</v>
      </c>
      <c r="B2470" s="525"/>
      <c r="C2470" s="526" t="s">
        <v>5770</v>
      </c>
      <c r="D2470" s="526"/>
      <c r="E2470" s="526"/>
      <c r="F2470" s="526"/>
      <c r="G2470" s="363" t="s">
        <v>355</v>
      </c>
      <c r="H2470" s="538">
        <v>3313.14</v>
      </c>
      <c r="I2470" s="528"/>
    </row>
    <row r="2471" spans="1:9" ht="24.4" customHeight="1" x14ac:dyDescent="0.25">
      <c r="A2471" s="525" t="s">
        <v>5771</v>
      </c>
      <c r="B2471" s="525"/>
      <c r="C2471" s="526" t="s">
        <v>5772</v>
      </c>
      <c r="D2471" s="526"/>
      <c r="E2471" s="526"/>
      <c r="F2471" s="526"/>
      <c r="G2471" s="363" t="s">
        <v>355</v>
      </c>
      <c r="H2471" s="538">
        <v>4220.5200000000004</v>
      </c>
      <c r="I2471" s="528"/>
    </row>
    <row r="2472" spans="1:9" ht="24.4" customHeight="1" x14ac:dyDescent="0.25">
      <c r="A2472" s="525" t="s">
        <v>5773</v>
      </c>
      <c r="B2472" s="525"/>
      <c r="C2472" s="526" t="s">
        <v>5774</v>
      </c>
      <c r="D2472" s="526"/>
      <c r="E2472" s="526"/>
      <c r="F2472" s="526"/>
      <c r="G2472" s="363" t="s">
        <v>355</v>
      </c>
      <c r="H2472" s="538">
        <v>4573.6899999999996</v>
      </c>
      <c r="I2472" s="528"/>
    </row>
    <row r="2473" spans="1:9" ht="24.4" customHeight="1" x14ac:dyDescent="0.25">
      <c r="A2473" s="525" t="s">
        <v>5775</v>
      </c>
      <c r="B2473" s="525"/>
      <c r="C2473" s="526" t="s">
        <v>5776</v>
      </c>
      <c r="D2473" s="526"/>
      <c r="E2473" s="526"/>
      <c r="F2473" s="526"/>
      <c r="G2473" s="363" t="s">
        <v>355</v>
      </c>
      <c r="H2473" s="538">
        <v>4923.3900000000003</v>
      </c>
      <c r="I2473" s="528"/>
    </row>
    <row r="2474" spans="1:9" ht="24.4" customHeight="1" x14ac:dyDescent="0.25">
      <c r="A2474" s="525" t="s">
        <v>5777</v>
      </c>
      <c r="B2474" s="525"/>
      <c r="C2474" s="526" t="s">
        <v>5778</v>
      </c>
      <c r="D2474" s="526"/>
      <c r="E2474" s="526"/>
      <c r="F2474" s="526"/>
      <c r="G2474" s="363" t="s">
        <v>355</v>
      </c>
      <c r="H2474" s="538">
        <v>5302.28</v>
      </c>
      <c r="I2474" s="528"/>
    </row>
    <row r="2475" spans="1:9" ht="24.4" customHeight="1" x14ac:dyDescent="0.25">
      <c r="A2475" s="525" t="s">
        <v>5779</v>
      </c>
      <c r="B2475" s="525"/>
      <c r="C2475" s="526" t="s">
        <v>5780</v>
      </c>
      <c r="D2475" s="526"/>
      <c r="E2475" s="526"/>
      <c r="F2475" s="526"/>
      <c r="G2475" s="363" t="s">
        <v>355</v>
      </c>
      <c r="H2475" s="538">
        <v>6100.09</v>
      </c>
      <c r="I2475" s="528"/>
    </row>
    <row r="2476" spans="1:9" ht="24.4" customHeight="1" x14ac:dyDescent="0.25">
      <c r="A2476" s="525" t="s">
        <v>5781</v>
      </c>
      <c r="B2476" s="525"/>
      <c r="C2476" s="526" t="s">
        <v>5782</v>
      </c>
      <c r="D2476" s="526"/>
      <c r="E2476" s="526"/>
      <c r="F2476" s="526"/>
      <c r="G2476" s="363" t="s">
        <v>355</v>
      </c>
      <c r="H2476" s="538">
        <v>3057.06</v>
      </c>
      <c r="I2476" s="528"/>
    </row>
    <row r="2477" spans="1:9" ht="24.4" customHeight="1" x14ac:dyDescent="0.25">
      <c r="A2477" s="525" t="s">
        <v>5783</v>
      </c>
      <c r="B2477" s="525"/>
      <c r="C2477" s="526" t="s">
        <v>5784</v>
      </c>
      <c r="D2477" s="526"/>
      <c r="E2477" s="526"/>
      <c r="F2477" s="526"/>
      <c r="G2477" s="363" t="s">
        <v>355</v>
      </c>
      <c r="H2477" s="538">
        <v>3176.98</v>
      </c>
      <c r="I2477" s="528"/>
    </row>
    <row r="2478" spans="1:9" ht="24.4" customHeight="1" x14ac:dyDescent="0.25">
      <c r="A2478" s="525" t="s">
        <v>5785</v>
      </c>
      <c r="B2478" s="525"/>
      <c r="C2478" s="526" t="s">
        <v>5786</v>
      </c>
      <c r="D2478" s="526"/>
      <c r="E2478" s="526"/>
      <c r="F2478" s="526"/>
      <c r="G2478" s="363" t="s">
        <v>355</v>
      </c>
      <c r="H2478" s="538">
        <v>3290.71</v>
      </c>
      <c r="I2478" s="528"/>
    </row>
    <row r="2479" spans="1:9" ht="24.4" customHeight="1" x14ac:dyDescent="0.25">
      <c r="A2479" s="525" t="s">
        <v>5787</v>
      </c>
      <c r="B2479" s="525"/>
      <c r="C2479" s="526" t="s">
        <v>5788</v>
      </c>
      <c r="D2479" s="526"/>
      <c r="E2479" s="526"/>
      <c r="F2479" s="526"/>
      <c r="G2479" s="363" t="s">
        <v>355</v>
      </c>
      <c r="H2479" s="538">
        <v>3544.11</v>
      </c>
      <c r="I2479" s="528"/>
    </row>
    <row r="2480" spans="1:9" ht="24.4" customHeight="1" x14ac:dyDescent="0.25">
      <c r="A2480" s="525" t="s">
        <v>5789</v>
      </c>
      <c r="B2480" s="525"/>
      <c r="C2480" s="526" t="s">
        <v>5790</v>
      </c>
      <c r="D2480" s="526"/>
      <c r="E2480" s="526"/>
      <c r="F2480" s="526"/>
      <c r="G2480" s="363" t="s">
        <v>355</v>
      </c>
      <c r="H2480" s="538">
        <v>3832.87</v>
      </c>
      <c r="I2480" s="528"/>
    </row>
    <row r="2481" spans="1:9" ht="12.2" customHeight="1" x14ac:dyDescent="0.25">
      <c r="A2481" s="550">
        <v>9009</v>
      </c>
      <c r="B2481" s="534"/>
      <c r="C2481" s="535" t="s">
        <v>5791</v>
      </c>
      <c r="D2481" s="535"/>
      <c r="E2481" s="535"/>
      <c r="F2481" s="535"/>
      <c r="G2481" s="362"/>
      <c r="H2481" s="536"/>
      <c r="I2481" s="536"/>
    </row>
    <row r="2482" spans="1:9" ht="36.6" customHeight="1" x14ac:dyDescent="0.25">
      <c r="A2482" s="525" t="s">
        <v>5792</v>
      </c>
      <c r="B2482" s="525"/>
      <c r="C2482" s="526" t="s">
        <v>5793</v>
      </c>
      <c r="D2482" s="526"/>
      <c r="E2482" s="526"/>
      <c r="F2482" s="526"/>
      <c r="G2482" s="363" t="s">
        <v>14784</v>
      </c>
      <c r="H2482" s="531">
        <v>462.67</v>
      </c>
      <c r="I2482" s="528"/>
    </row>
    <row r="2483" spans="1:9" ht="12.2" customHeight="1" x14ac:dyDescent="0.25">
      <c r="A2483" s="550">
        <v>9011</v>
      </c>
      <c r="B2483" s="534"/>
      <c r="C2483" s="535" t="s">
        <v>5794</v>
      </c>
      <c r="D2483" s="535"/>
      <c r="E2483" s="535"/>
      <c r="F2483" s="535"/>
      <c r="G2483" s="362"/>
      <c r="H2483" s="536"/>
      <c r="I2483" s="536"/>
    </row>
    <row r="2484" spans="1:9" ht="36.6" customHeight="1" x14ac:dyDescent="0.25">
      <c r="A2484" s="525" t="s">
        <v>5795</v>
      </c>
      <c r="B2484" s="525"/>
      <c r="C2484" s="526" t="s">
        <v>5796</v>
      </c>
      <c r="D2484" s="526"/>
      <c r="E2484" s="526"/>
      <c r="F2484" s="526"/>
      <c r="G2484" s="363" t="s">
        <v>355</v>
      </c>
      <c r="H2484" s="538">
        <v>2107.54</v>
      </c>
      <c r="I2484" s="528"/>
    </row>
    <row r="2485" spans="1:9" ht="36.6" customHeight="1" x14ac:dyDescent="0.25">
      <c r="A2485" s="525" t="s">
        <v>5797</v>
      </c>
      <c r="B2485" s="525"/>
      <c r="C2485" s="526" t="s">
        <v>5798</v>
      </c>
      <c r="D2485" s="526"/>
      <c r="E2485" s="526"/>
      <c r="F2485" s="526"/>
      <c r="G2485" s="363" t="s">
        <v>355</v>
      </c>
      <c r="H2485" s="538">
        <v>2546.96</v>
      </c>
      <c r="I2485" s="528"/>
    </row>
    <row r="2486" spans="1:9" ht="36.6" customHeight="1" x14ac:dyDescent="0.25">
      <c r="A2486" s="525" t="s">
        <v>5799</v>
      </c>
      <c r="B2486" s="525"/>
      <c r="C2486" s="526" t="s">
        <v>5800</v>
      </c>
      <c r="D2486" s="526"/>
      <c r="E2486" s="526"/>
      <c r="F2486" s="526"/>
      <c r="G2486" s="363" t="s">
        <v>355</v>
      </c>
      <c r="H2486" s="538">
        <v>1208.26</v>
      </c>
      <c r="I2486" s="528"/>
    </row>
    <row r="2487" spans="1:9" ht="12.2" customHeight="1" x14ac:dyDescent="0.25">
      <c r="A2487" s="550">
        <v>9012</v>
      </c>
      <c r="B2487" s="534"/>
      <c r="C2487" s="535" t="s">
        <v>5801</v>
      </c>
      <c r="D2487" s="535"/>
      <c r="E2487" s="535"/>
      <c r="F2487" s="535"/>
      <c r="G2487" s="362"/>
      <c r="H2487" s="536"/>
      <c r="I2487" s="536"/>
    </row>
    <row r="2488" spans="1:9" ht="36.6" customHeight="1" x14ac:dyDescent="0.25">
      <c r="A2488" s="525" t="s">
        <v>5802</v>
      </c>
      <c r="B2488" s="525"/>
      <c r="C2488" s="526" t="s">
        <v>5803</v>
      </c>
      <c r="D2488" s="526"/>
      <c r="E2488" s="526"/>
      <c r="F2488" s="526"/>
      <c r="G2488" s="363" t="s">
        <v>355</v>
      </c>
      <c r="H2488" s="538">
        <v>1588.31</v>
      </c>
      <c r="I2488" s="528"/>
    </row>
    <row r="2489" spans="1:9" ht="36.6" customHeight="1" x14ac:dyDescent="0.25">
      <c r="A2489" s="525" t="s">
        <v>5804</v>
      </c>
      <c r="B2489" s="525"/>
      <c r="C2489" s="526" t="s">
        <v>5805</v>
      </c>
      <c r="D2489" s="526"/>
      <c r="E2489" s="526"/>
      <c r="F2489" s="526"/>
      <c r="G2489" s="363" t="s">
        <v>355</v>
      </c>
      <c r="H2489" s="538">
        <v>2187.11</v>
      </c>
      <c r="I2489" s="528"/>
    </row>
    <row r="2490" spans="1:9" ht="12.2" customHeight="1" x14ac:dyDescent="0.25">
      <c r="A2490" s="525" t="s">
        <v>5806</v>
      </c>
      <c r="B2490" s="525"/>
      <c r="C2490" s="526" t="s">
        <v>5807</v>
      </c>
      <c r="D2490" s="526"/>
      <c r="E2490" s="526"/>
      <c r="F2490" s="526"/>
      <c r="G2490" s="363" t="s">
        <v>355</v>
      </c>
      <c r="H2490" s="538">
        <v>1779.98</v>
      </c>
      <c r="I2490" s="528"/>
    </row>
    <row r="2491" spans="1:9" ht="36.6" customHeight="1" x14ac:dyDescent="0.25">
      <c r="A2491" s="525" t="s">
        <v>5808</v>
      </c>
      <c r="B2491" s="525"/>
      <c r="C2491" s="526" t="s">
        <v>5809</v>
      </c>
      <c r="D2491" s="526"/>
      <c r="E2491" s="526"/>
      <c r="F2491" s="526"/>
      <c r="G2491" s="363" t="s">
        <v>355</v>
      </c>
      <c r="H2491" s="538">
        <v>2013.03</v>
      </c>
      <c r="I2491" s="528"/>
    </row>
    <row r="2492" spans="1:9" ht="36.6" customHeight="1" x14ac:dyDescent="0.25">
      <c r="A2492" s="525" t="s">
        <v>5810</v>
      </c>
      <c r="B2492" s="525"/>
      <c r="C2492" s="526" t="s">
        <v>5811</v>
      </c>
      <c r="D2492" s="526"/>
      <c r="E2492" s="526"/>
      <c r="F2492" s="526"/>
      <c r="G2492" s="363" t="s">
        <v>355</v>
      </c>
      <c r="H2492" s="538">
        <v>2763.31</v>
      </c>
      <c r="I2492" s="528"/>
    </row>
    <row r="2493" spans="1:9" ht="36.6" customHeight="1" x14ac:dyDescent="0.25">
      <c r="A2493" s="525" t="s">
        <v>5812</v>
      </c>
      <c r="B2493" s="525"/>
      <c r="C2493" s="526" t="s">
        <v>5813</v>
      </c>
      <c r="D2493" s="526"/>
      <c r="E2493" s="526"/>
      <c r="F2493" s="526"/>
      <c r="G2493" s="363" t="s">
        <v>355</v>
      </c>
      <c r="H2493" s="538">
        <v>1582.67</v>
      </c>
      <c r="I2493" s="528"/>
    </row>
    <row r="2494" spans="1:9" ht="36.6" customHeight="1" x14ac:dyDescent="0.25">
      <c r="A2494" s="525" t="s">
        <v>5814</v>
      </c>
      <c r="B2494" s="525"/>
      <c r="C2494" s="526" t="s">
        <v>5815</v>
      </c>
      <c r="D2494" s="526"/>
      <c r="E2494" s="526"/>
      <c r="F2494" s="526"/>
      <c r="G2494" s="363" t="s">
        <v>355</v>
      </c>
      <c r="H2494" s="538">
        <v>2310.7600000000002</v>
      </c>
      <c r="I2494" s="528"/>
    </row>
    <row r="2495" spans="1:9" ht="36.6" customHeight="1" x14ac:dyDescent="0.25">
      <c r="A2495" s="525" t="s">
        <v>5816</v>
      </c>
      <c r="B2495" s="525"/>
      <c r="C2495" s="526" t="s">
        <v>5817</v>
      </c>
      <c r="D2495" s="526"/>
      <c r="E2495" s="526"/>
      <c r="F2495" s="526"/>
      <c r="G2495" s="363" t="s">
        <v>355</v>
      </c>
      <c r="H2495" s="538">
        <v>1530.52</v>
      </c>
      <c r="I2495" s="528"/>
    </row>
    <row r="2496" spans="1:9" ht="36.6" customHeight="1" x14ac:dyDescent="0.25">
      <c r="A2496" s="525" t="s">
        <v>5818</v>
      </c>
      <c r="B2496" s="525"/>
      <c r="C2496" s="526" t="s">
        <v>5819</v>
      </c>
      <c r="D2496" s="526"/>
      <c r="E2496" s="526"/>
      <c r="F2496" s="526"/>
      <c r="G2496" s="363" t="s">
        <v>355</v>
      </c>
      <c r="H2496" s="538">
        <v>2182.41</v>
      </c>
      <c r="I2496" s="528"/>
    </row>
    <row r="2497" spans="1:9" ht="36.6" customHeight="1" x14ac:dyDescent="0.25">
      <c r="A2497" s="525" t="s">
        <v>5820</v>
      </c>
      <c r="B2497" s="525"/>
      <c r="C2497" s="526" t="s">
        <v>5821</v>
      </c>
      <c r="D2497" s="526"/>
      <c r="E2497" s="526"/>
      <c r="F2497" s="526"/>
      <c r="G2497" s="363" t="s">
        <v>355</v>
      </c>
      <c r="H2497" s="538">
        <v>1939.56</v>
      </c>
      <c r="I2497" s="528"/>
    </row>
    <row r="2498" spans="1:9" ht="36.6" customHeight="1" x14ac:dyDescent="0.25">
      <c r="A2498" s="525" t="s">
        <v>5822</v>
      </c>
      <c r="B2498" s="525"/>
      <c r="C2498" s="526" t="s">
        <v>5823</v>
      </c>
      <c r="D2498" s="526"/>
      <c r="E2498" s="526"/>
      <c r="F2498" s="526"/>
      <c r="G2498" s="363" t="s">
        <v>355</v>
      </c>
      <c r="H2498" s="538">
        <v>2742.93</v>
      </c>
      <c r="I2498" s="528"/>
    </row>
    <row r="2499" spans="1:9" ht="12.2" customHeight="1" x14ac:dyDescent="0.25">
      <c r="A2499" s="525" t="s">
        <v>5824</v>
      </c>
      <c r="B2499" s="525"/>
      <c r="C2499" s="526" t="s">
        <v>5825</v>
      </c>
      <c r="D2499" s="526"/>
      <c r="E2499" s="526"/>
      <c r="F2499" s="526"/>
      <c r="G2499" s="363" t="s">
        <v>355</v>
      </c>
      <c r="H2499" s="538">
        <v>1380.7</v>
      </c>
      <c r="I2499" s="528"/>
    </row>
    <row r="2500" spans="1:9" ht="12.2" customHeight="1" x14ac:dyDescent="0.25">
      <c r="A2500" s="525" t="s">
        <v>5826</v>
      </c>
      <c r="B2500" s="525"/>
      <c r="C2500" s="526" t="s">
        <v>5827</v>
      </c>
      <c r="D2500" s="526"/>
      <c r="E2500" s="526"/>
      <c r="F2500" s="526"/>
      <c r="G2500" s="363" t="s">
        <v>355</v>
      </c>
      <c r="H2500" s="538">
        <v>2207.16</v>
      </c>
      <c r="I2500" s="528"/>
    </row>
    <row r="2501" spans="1:9" ht="12.2" customHeight="1" x14ac:dyDescent="0.25">
      <c r="A2501" s="550">
        <v>9013</v>
      </c>
      <c r="B2501" s="534"/>
      <c r="C2501" s="535" t="s">
        <v>5828</v>
      </c>
      <c r="D2501" s="535"/>
      <c r="E2501" s="535"/>
      <c r="F2501" s="535"/>
      <c r="G2501" s="362"/>
      <c r="H2501" s="536"/>
      <c r="I2501" s="536"/>
    </row>
    <row r="2502" spans="1:9" ht="12.2" customHeight="1" x14ac:dyDescent="0.25">
      <c r="A2502" s="525" t="s">
        <v>5829</v>
      </c>
      <c r="B2502" s="525"/>
      <c r="C2502" s="526" t="s">
        <v>5830</v>
      </c>
      <c r="D2502" s="526"/>
      <c r="E2502" s="526"/>
      <c r="F2502" s="526"/>
      <c r="G2502" s="363" t="s">
        <v>355</v>
      </c>
      <c r="H2502" s="538">
        <v>1379.06</v>
      </c>
      <c r="I2502" s="528"/>
    </row>
    <row r="2503" spans="1:9" ht="12.2" customHeight="1" x14ac:dyDescent="0.25">
      <c r="A2503" s="525" t="s">
        <v>5831</v>
      </c>
      <c r="B2503" s="525"/>
      <c r="C2503" s="526" t="s">
        <v>5832</v>
      </c>
      <c r="D2503" s="526"/>
      <c r="E2503" s="526"/>
      <c r="F2503" s="526"/>
      <c r="G2503" s="363" t="s">
        <v>355</v>
      </c>
      <c r="H2503" s="531">
        <v>591.04999999999995</v>
      </c>
      <c r="I2503" s="528"/>
    </row>
    <row r="2504" spans="1:9" ht="12.2" customHeight="1" x14ac:dyDescent="0.25">
      <c r="A2504" s="550">
        <v>9014</v>
      </c>
      <c r="B2504" s="534"/>
      <c r="C2504" s="535" t="s">
        <v>5833</v>
      </c>
      <c r="D2504" s="535"/>
      <c r="E2504" s="535"/>
      <c r="F2504" s="535"/>
      <c r="G2504" s="362"/>
      <c r="H2504" s="536"/>
      <c r="I2504" s="536"/>
    </row>
    <row r="2505" spans="1:9" ht="12.2" customHeight="1" x14ac:dyDescent="0.25">
      <c r="A2505" s="525" t="s">
        <v>5834</v>
      </c>
      <c r="B2505" s="525"/>
      <c r="C2505" s="526" t="s">
        <v>5835</v>
      </c>
      <c r="D2505" s="526"/>
      <c r="E2505" s="526"/>
      <c r="F2505" s="526"/>
      <c r="G2505" s="363" t="s">
        <v>14794</v>
      </c>
      <c r="H2505" s="531">
        <v>916.09</v>
      </c>
      <c r="I2505" s="528"/>
    </row>
    <row r="2506" spans="1:9" ht="12.2" customHeight="1" x14ac:dyDescent="0.25">
      <c r="A2506" s="525" t="s">
        <v>5836</v>
      </c>
      <c r="B2506" s="525"/>
      <c r="C2506" s="526" t="s">
        <v>5837</v>
      </c>
      <c r="D2506" s="526"/>
      <c r="E2506" s="526"/>
      <c r="F2506" s="526"/>
      <c r="G2506" s="363" t="s">
        <v>14794</v>
      </c>
      <c r="H2506" s="538">
        <v>1199.29</v>
      </c>
      <c r="I2506" s="528"/>
    </row>
    <row r="2507" spans="1:9" ht="12.2" customHeight="1" x14ac:dyDescent="0.25">
      <c r="A2507" s="525" t="s">
        <v>5838</v>
      </c>
      <c r="B2507" s="525"/>
      <c r="C2507" s="526" t="s">
        <v>5839</v>
      </c>
      <c r="D2507" s="526"/>
      <c r="E2507" s="526"/>
      <c r="F2507" s="526"/>
      <c r="G2507" s="363" t="s">
        <v>14794</v>
      </c>
      <c r="H2507" s="538">
        <v>1310.3599999999999</v>
      </c>
      <c r="I2507" s="528"/>
    </row>
    <row r="2508" spans="1:9" ht="12.2" customHeight="1" x14ac:dyDescent="0.25">
      <c r="A2508" s="525" t="s">
        <v>5840</v>
      </c>
      <c r="B2508" s="525"/>
      <c r="C2508" s="526" t="s">
        <v>5841</v>
      </c>
      <c r="D2508" s="526"/>
      <c r="E2508" s="526"/>
      <c r="F2508" s="526"/>
      <c r="G2508" s="363" t="s">
        <v>14794</v>
      </c>
      <c r="H2508" s="538">
        <v>1423.85</v>
      </c>
      <c r="I2508" s="528"/>
    </row>
    <row r="2509" spans="1:9" ht="12.2" customHeight="1" x14ac:dyDescent="0.25">
      <c r="A2509" s="525" t="s">
        <v>5842</v>
      </c>
      <c r="B2509" s="525"/>
      <c r="C2509" s="526" t="s">
        <v>5843</v>
      </c>
      <c r="D2509" s="526"/>
      <c r="E2509" s="526"/>
      <c r="F2509" s="526"/>
      <c r="G2509" s="363" t="s">
        <v>14794</v>
      </c>
      <c r="H2509" s="538">
        <v>2113.06</v>
      </c>
      <c r="I2509" s="528"/>
    </row>
    <row r="2510" spans="1:9" ht="12.2" customHeight="1" x14ac:dyDescent="0.25">
      <c r="A2510" s="525" t="s">
        <v>5844</v>
      </c>
      <c r="B2510" s="525"/>
      <c r="C2510" s="526" t="s">
        <v>5845</v>
      </c>
      <c r="D2510" s="526"/>
      <c r="E2510" s="526"/>
      <c r="F2510" s="526"/>
      <c r="G2510" s="363" t="s">
        <v>14794</v>
      </c>
      <c r="H2510" s="531">
        <v>463.19</v>
      </c>
      <c r="I2510" s="528"/>
    </row>
    <row r="2511" spans="1:9" ht="12.2" customHeight="1" x14ac:dyDescent="0.25">
      <c r="A2511" s="525" t="s">
        <v>5846</v>
      </c>
      <c r="B2511" s="525"/>
      <c r="C2511" s="526" t="s">
        <v>5847</v>
      </c>
      <c r="D2511" s="526"/>
      <c r="E2511" s="526"/>
      <c r="F2511" s="526"/>
      <c r="G2511" s="363" t="s">
        <v>14794</v>
      </c>
      <c r="H2511" s="531">
        <v>553.65</v>
      </c>
      <c r="I2511" s="528"/>
    </row>
    <row r="2512" spans="1:9" ht="12.2" customHeight="1" x14ac:dyDescent="0.25">
      <c r="A2512" s="525" t="s">
        <v>5848</v>
      </c>
      <c r="B2512" s="525"/>
      <c r="C2512" s="526" t="s">
        <v>5849</v>
      </c>
      <c r="D2512" s="526"/>
      <c r="E2512" s="526"/>
      <c r="F2512" s="526"/>
      <c r="G2512" s="363" t="s">
        <v>14794</v>
      </c>
      <c r="H2512" s="531">
        <v>638.91</v>
      </c>
      <c r="I2512" s="528"/>
    </row>
    <row r="2513" spans="1:9" ht="12.2" customHeight="1" x14ac:dyDescent="0.25">
      <c r="A2513" s="525" t="s">
        <v>5850</v>
      </c>
      <c r="B2513" s="525"/>
      <c r="C2513" s="526" t="s">
        <v>5851</v>
      </c>
      <c r="D2513" s="526"/>
      <c r="E2513" s="526"/>
      <c r="F2513" s="526"/>
      <c r="G2513" s="363" t="s">
        <v>14794</v>
      </c>
      <c r="H2513" s="531">
        <v>734.22</v>
      </c>
      <c r="I2513" s="528"/>
    </row>
    <row r="2514" spans="1:9" ht="12.2" customHeight="1" x14ac:dyDescent="0.25">
      <c r="A2514" s="525" t="s">
        <v>5852</v>
      </c>
      <c r="B2514" s="525"/>
      <c r="C2514" s="526" t="s">
        <v>5853</v>
      </c>
      <c r="D2514" s="526"/>
      <c r="E2514" s="526"/>
      <c r="F2514" s="526"/>
      <c r="G2514" s="363" t="s">
        <v>14794</v>
      </c>
      <c r="H2514" s="531">
        <v>823.54</v>
      </c>
      <c r="I2514" s="528"/>
    </row>
    <row r="2515" spans="1:9" ht="12.2" customHeight="1" x14ac:dyDescent="0.25">
      <c r="A2515" s="550">
        <v>9015</v>
      </c>
      <c r="B2515" s="534"/>
      <c r="C2515" s="535" t="s">
        <v>5854</v>
      </c>
      <c r="D2515" s="535"/>
      <c r="E2515" s="535"/>
      <c r="F2515" s="535"/>
      <c r="G2515" s="362"/>
      <c r="H2515" s="536"/>
      <c r="I2515" s="536"/>
    </row>
    <row r="2516" spans="1:9" ht="12.2" customHeight="1" x14ac:dyDescent="0.25">
      <c r="A2516" s="525" t="s">
        <v>5855</v>
      </c>
      <c r="B2516" s="525"/>
      <c r="C2516" s="526" t="s">
        <v>5856</v>
      </c>
      <c r="D2516" s="526"/>
      <c r="E2516" s="526"/>
      <c r="F2516" s="526"/>
      <c r="G2516" s="363" t="s">
        <v>14794</v>
      </c>
      <c r="H2516" s="538">
        <v>1190</v>
      </c>
      <c r="I2516" s="528"/>
    </row>
    <row r="2517" spans="1:9" ht="12.2" customHeight="1" x14ac:dyDescent="0.25">
      <c r="A2517" s="525" t="s">
        <v>5857</v>
      </c>
      <c r="B2517" s="525"/>
      <c r="C2517" s="526" t="s">
        <v>5858</v>
      </c>
      <c r="D2517" s="526"/>
      <c r="E2517" s="526"/>
      <c r="F2517" s="526"/>
      <c r="G2517" s="363" t="s">
        <v>14794</v>
      </c>
      <c r="H2517" s="538">
        <v>1495.71</v>
      </c>
      <c r="I2517" s="528"/>
    </row>
    <row r="2518" spans="1:9" ht="12.2" customHeight="1" x14ac:dyDescent="0.25">
      <c r="A2518" s="525" t="s">
        <v>5859</v>
      </c>
      <c r="B2518" s="525"/>
      <c r="C2518" s="526" t="s">
        <v>5860</v>
      </c>
      <c r="D2518" s="526"/>
      <c r="E2518" s="526"/>
      <c r="F2518" s="526"/>
      <c r="G2518" s="363" t="s">
        <v>14794</v>
      </c>
      <c r="H2518" s="538">
        <v>1611.72</v>
      </c>
      <c r="I2518" s="528"/>
    </row>
    <row r="2519" spans="1:9" ht="12.2" customHeight="1" x14ac:dyDescent="0.25">
      <c r="A2519" s="525" t="s">
        <v>5861</v>
      </c>
      <c r="B2519" s="525"/>
      <c r="C2519" s="526" t="s">
        <v>5862</v>
      </c>
      <c r="D2519" s="526"/>
      <c r="E2519" s="526"/>
      <c r="F2519" s="526"/>
      <c r="G2519" s="363" t="s">
        <v>14794</v>
      </c>
      <c r="H2519" s="538">
        <v>1730.84</v>
      </c>
      <c r="I2519" s="528"/>
    </row>
    <row r="2520" spans="1:9" ht="12.2" customHeight="1" x14ac:dyDescent="0.25">
      <c r="A2520" s="525" t="s">
        <v>5863</v>
      </c>
      <c r="B2520" s="525"/>
      <c r="C2520" s="526" t="s">
        <v>5864</v>
      </c>
      <c r="D2520" s="526"/>
      <c r="E2520" s="526"/>
      <c r="F2520" s="526"/>
      <c r="G2520" s="363" t="s">
        <v>14794</v>
      </c>
      <c r="H2520" s="538">
        <v>2331.9699999999998</v>
      </c>
      <c r="I2520" s="528"/>
    </row>
    <row r="2521" spans="1:9" ht="12.2" customHeight="1" x14ac:dyDescent="0.25">
      <c r="A2521" s="525" t="s">
        <v>5865</v>
      </c>
      <c r="B2521" s="525"/>
      <c r="C2521" s="526" t="s">
        <v>5866</v>
      </c>
      <c r="D2521" s="526"/>
      <c r="E2521" s="526"/>
      <c r="F2521" s="526"/>
      <c r="G2521" s="363" t="s">
        <v>14794</v>
      </c>
      <c r="H2521" s="531">
        <v>701.9</v>
      </c>
      <c r="I2521" s="528"/>
    </row>
    <row r="2522" spans="1:9" ht="12.2" customHeight="1" x14ac:dyDescent="0.25">
      <c r="A2522" s="525" t="s">
        <v>5867</v>
      </c>
      <c r="B2522" s="525"/>
      <c r="C2522" s="526" t="s">
        <v>5868</v>
      </c>
      <c r="D2522" s="526"/>
      <c r="E2522" s="526"/>
      <c r="F2522" s="526"/>
      <c r="G2522" s="363" t="s">
        <v>14794</v>
      </c>
      <c r="H2522" s="531">
        <v>797.98</v>
      </c>
      <c r="I2522" s="528"/>
    </row>
    <row r="2523" spans="1:9" ht="12.2" customHeight="1" x14ac:dyDescent="0.25">
      <c r="A2523" s="525" t="s">
        <v>5869</v>
      </c>
      <c r="B2523" s="525"/>
      <c r="C2523" s="526" t="s">
        <v>5870</v>
      </c>
      <c r="D2523" s="526"/>
      <c r="E2523" s="526"/>
      <c r="F2523" s="526"/>
      <c r="G2523" s="363" t="s">
        <v>14794</v>
      </c>
      <c r="H2523" s="531">
        <v>889.8</v>
      </c>
      <c r="I2523" s="528"/>
    </row>
    <row r="2524" spans="1:9" ht="12.2" customHeight="1" x14ac:dyDescent="0.25">
      <c r="A2524" s="525" t="s">
        <v>5871</v>
      </c>
      <c r="B2524" s="525"/>
      <c r="C2524" s="526" t="s">
        <v>5872</v>
      </c>
      <c r="D2524" s="526"/>
      <c r="E2524" s="526"/>
      <c r="F2524" s="526"/>
      <c r="G2524" s="363" t="s">
        <v>14794</v>
      </c>
      <c r="H2524" s="531">
        <v>989.94</v>
      </c>
      <c r="I2524" s="528"/>
    </row>
    <row r="2525" spans="1:9" ht="12.2" customHeight="1" x14ac:dyDescent="0.25">
      <c r="A2525" s="525" t="s">
        <v>5873</v>
      </c>
      <c r="B2525" s="525"/>
      <c r="C2525" s="526" t="s">
        <v>5874</v>
      </c>
      <c r="D2525" s="526"/>
      <c r="E2525" s="526"/>
      <c r="F2525" s="526"/>
      <c r="G2525" s="363" t="s">
        <v>14794</v>
      </c>
      <c r="H2525" s="538">
        <v>1085.82</v>
      </c>
      <c r="I2525" s="528"/>
    </row>
    <row r="2526" spans="1:9" ht="12.2" customHeight="1" x14ac:dyDescent="0.25">
      <c r="A2526" s="550">
        <v>9016</v>
      </c>
      <c r="B2526" s="534"/>
      <c r="C2526" s="535" t="s">
        <v>5875</v>
      </c>
      <c r="D2526" s="535"/>
      <c r="E2526" s="535"/>
      <c r="F2526" s="535"/>
      <c r="G2526" s="362"/>
      <c r="H2526" s="536"/>
      <c r="I2526" s="536"/>
    </row>
    <row r="2527" spans="1:9" ht="24.4" customHeight="1" x14ac:dyDescent="0.25">
      <c r="A2527" s="525" t="s">
        <v>5876</v>
      </c>
      <c r="B2527" s="525"/>
      <c r="C2527" s="526" t="s">
        <v>5877</v>
      </c>
      <c r="D2527" s="526"/>
      <c r="E2527" s="526"/>
      <c r="F2527" s="526"/>
      <c r="G2527" s="363" t="s">
        <v>355</v>
      </c>
      <c r="H2527" s="531">
        <v>739.67</v>
      </c>
      <c r="I2527" s="528"/>
    </row>
    <row r="2528" spans="1:9" ht="24.4" customHeight="1" x14ac:dyDescent="0.25">
      <c r="A2528" s="525" t="s">
        <v>5878</v>
      </c>
      <c r="B2528" s="525"/>
      <c r="C2528" s="526" t="s">
        <v>5879</v>
      </c>
      <c r="D2528" s="526"/>
      <c r="E2528" s="526"/>
      <c r="F2528" s="526"/>
      <c r="G2528" s="363" t="s">
        <v>355</v>
      </c>
      <c r="H2528" s="531">
        <v>188.76</v>
      </c>
      <c r="I2528" s="528"/>
    </row>
    <row r="2529" spans="1:9" ht="24.4" customHeight="1" x14ac:dyDescent="0.25">
      <c r="A2529" s="525" t="s">
        <v>5880</v>
      </c>
      <c r="B2529" s="525"/>
      <c r="C2529" s="526" t="s">
        <v>5881</v>
      </c>
      <c r="D2529" s="526"/>
      <c r="E2529" s="526"/>
      <c r="F2529" s="526"/>
      <c r="G2529" s="363" t="s">
        <v>355</v>
      </c>
      <c r="H2529" s="531">
        <v>257.58</v>
      </c>
      <c r="I2529" s="528"/>
    </row>
    <row r="2530" spans="1:9" ht="24.4" customHeight="1" x14ac:dyDescent="0.25">
      <c r="A2530" s="525" t="s">
        <v>5882</v>
      </c>
      <c r="B2530" s="525"/>
      <c r="C2530" s="526" t="s">
        <v>5883</v>
      </c>
      <c r="D2530" s="526"/>
      <c r="E2530" s="526"/>
      <c r="F2530" s="526"/>
      <c r="G2530" s="363" t="s">
        <v>355</v>
      </c>
      <c r="H2530" s="531">
        <v>335.58</v>
      </c>
      <c r="I2530" s="528"/>
    </row>
    <row r="2531" spans="1:9" ht="24.4" customHeight="1" x14ac:dyDescent="0.25">
      <c r="A2531" s="525" t="s">
        <v>5884</v>
      </c>
      <c r="B2531" s="525"/>
      <c r="C2531" s="526" t="s">
        <v>5885</v>
      </c>
      <c r="D2531" s="526"/>
      <c r="E2531" s="526"/>
      <c r="F2531" s="526"/>
      <c r="G2531" s="363" t="s">
        <v>355</v>
      </c>
      <c r="H2531" s="531">
        <v>422.8</v>
      </c>
      <c r="I2531" s="528"/>
    </row>
    <row r="2532" spans="1:9" ht="24.4" customHeight="1" x14ac:dyDescent="0.25">
      <c r="A2532" s="525" t="s">
        <v>5886</v>
      </c>
      <c r="B2532" s="525"/>
      <c r="C2532" s="526" t="s">
        <v>5887</v>
      </c>
      <c r="D2532" s="526"/>
      <c r="E2532" s="526"/>
      <c r="F2532" s="526"/>
      <c r="G2532" s="363" t="s">
        <v>355</v>
      </c>
      <c r="H2532" s="531">
        <v>519.22</v>
      </c>
      <c r="I2532" s="528"/>
    </row>
    <row r="2533" spans="1:9" ht="24.4" customHeight="1" x14ac:dyDescent="0.25">
      <c r="A2533" s="525" t="s">
        <v>5888</v>
      </c>
      <c r="B2533" s="525"/>
      <c r="C2533" s="526" t="s">
        <v>5889</v>
      </c>
      <c r="D2533" s="526"/>
      <c r="E2533" s="526"/>
      <c r="F2533" s="526"/>
      <c r="G2533" s="363" t="s">
        <v>355</v>
      </c>
      <c r="H2533" s="531">
        <v>624.84</v>
      </c>
      <c r="I2533" s="528"/>
    </row>
    <row r="2534" spans="1:9" ht="12.2" customHeight="1" x14ac:dyDescent="0.25">
      <c r="A2534" s="550">
        <v>9017</v>
      </c>
      <c r="B2534" s="534"/>
      <c r="C2534" s="535" t="s">
        <v>5890</v>
      </c>
      <c r="D2534" s="535"/>
      <c r="E2534" s="535"/>
      <c r="F2534" s="535"/>
      <c r="G2534" s="362"/>
      <c r="H2534" s="536"/>
      <c r="I2534" s="536"/>
    </row>
    <row r="2535" spans="1:9" ht="60.95" customHeight="1" x14ac:dyDescent="0.25">
      <c r="A2535" s="525" t="s">
        <v>5891</v>
      </c>
      <c r="B2535" s="525"/>
      <c r="C2535" s="526" t="s">
        <v>5892</v>
      </c>
      <c r="D2535" s="526"/>
      <c r="E2535" s="526"/>
      <c r="F2535" s="526"/>
      <c r="G2535" s="363" t="s">
        <v>14794</v>
      </c>
      <c r="H2535" s="527">
        <v>37.81</v>
      </c>
      <c r="I2535" s="528"/>
    </row>
    <row r="2536" spans="1:9" ht="60.95" customHeight="1" x14ac:dyDescent="0.25">
      <c r="A2536" s="525" t="s">
        <v>5893</v>
      </c>
      <c r="B2536" s="525"/>
      <c r="C2536" s="526" t="s">
        <v>5894</v>
      </c>
      <c r="D2536" s="526"/>
      <c r="E2536" s="526"/>
      <c r="F2536" s="526"/>
      <c r="G2536" s="363" t="s">
        <v>14794</v>
      </c>
      <c r="H2536" s="527">
        <v>39.700000000000003</v>
      </c>
      <c r="I2536" s="528"/>
    </row>
    <row r="2537" spans="1:9" ht="60.95" customHeight="1" x14ac:dyDescent="0.25">
      <c r="A2537" s="525" t="s">
        <v>5895</v>
      </c>
      <c r="B2537" s="525"/>
      <c r="C2537" s="526" t="s">
        <v>5896</v>
      </c>
      <c r="D2537" s="526"/>
      <c r="E2537" s="526"/>
      <c r="F2537" s="526"/>
      <c r="G2537" s="363" t="s">
        <v>14794</v>
      </c>
      <c r="H2537" s="527">
        <v>40.19</v>
      </c>
      <c r="I2537" s="528"/>
    </row>
    <row r="2538" spans="1:9" ht="12.2" customHeight="1" x14ac:dyDescent="0.25">
      <c r="A2538" s="550">
        <v>8687</v>
      </c>
      <c r="B2538" s="534"/>
      <c r="C2538" s="535" t="s">
        <v>5897</v>
      </c>
      <c r="D2538" s="535"/>
      <c r="E2538" s="535"/>
      <c r="F2538" s="535"/>
      <c r="G2538" s="362"/>
      <c r="H2538" s="536"/>
      <c r="I2538" s="536"/>
    </row>
    <row r="2539" spans="1:9" ht="12.2" customHeight="1" x14ac:dyDescent="0.25">
      <c r="A2539" s="550">
        <v>9018</v>
      </c>
      <c r="B2539" s="534"/>
      <c r="C2539" s="535" t="s">
        <v>5898</v>
      </c>
      <c r="D2539" s="535"/>
      <c r="E2539" s="535"/>
      <c r="F2539" s="535"/>
      <c r="G2539" s="362"/>
      <c r="H2539" s="536"/>
      <c r="I2539" s="536"/>
    </row>
    <row r="2540" spans="1:9" ht="36.6" customHeight="1" x14ac:dyDescent="0.25">
      <c r="A2540" s="525" t="s">
        <v>5899</v>
      </c>
      <c r="B2540" s="525"/>
      <c r="C2540" s="526" t="s">
        <v>5900</v>
      </c>
      <c r="D2540" s="526"/>
      <c r="E2540" s="526"/>
      <c r="F2540" s="526"/>
      <c r="G2540" s="363" t="s">
        <v>355</v>
      </c>
      <c r="H2540" s="531">
        <v>415.02</v>
      </c>
      <c r="I2540" s="528"/>
    </row>
    <row r="2541" spans="1:9" ht="24.4" customHeight="1" x14ac:dyDescent="0.25">
      <c r="A2541" s="525" t="s">
        <v>5901</v>
      </c>
      <c r="B2541" s="525"/>
      <c r="C2541" s="526" t="s">
        <v>5902</v>
      </c>
      <c r="D2541" s="526"/>
      <c r="E2541" s="526"/>
      <c r="F2541" s="526"/>
      <c r="G2541" s="363" t="s">
        <v>355</v>
      </c>
      <c r="H2541" s="527">
        <v>68.319999999999993</v>
      </c>
      <c r="I2541" s="528"/>
    </row>
    <row r="2542" spans="1:9" ht="24.4" customHeight="1" x14ac:dyDescent="0.25">
      <c r="A2542" s="525" t="s">
        <v>5903</v>
      </c>
      <c r="B2542" s="525"/>
      <c r="C2542" s="526" t="s">
        <v>5904</v>
      </c>
      <c r="D2542" s="526"/>
      <c r="E2542" s="526"/>
      <c r="F2542" s="526"/>
      <c r="G2542" s="363" t="s">
        <v>355</v>
      </c>
      <c r="H2542" s="531">
        <v>982.94</v>
      </c>
      <c r="I2542" s="528"/>
    </row>
    <row r="2543" spans="1:9" ht="12.2" customHeight="1" x14ac:dyDescent="0.25">
      <c r="A2543" s="525" t="s">
        <v>5905</v>
      </c>
      <c r="B2543" s="525"/>
      <c r="C2543" s="526" t="s">
        <v>5906</v>
      </c>
      <c r="D2543" s="526"/>
      <c r="E2543" s="526"/>
      <c r="F2543" s="526"/>
      <c r="G2543" s="363" t="s">
        <v>355</v>
      </c>
      <c r="H2543" s="527">
        <v>63.18</v>
      </c>
      <c r="I2543" s="528"/>
    </row>
    <row r="2544" spans="1:9" ht="12.2" customHeight="1" x14ac:dyDescent="0.25">
      <c r="A2544" s="550">
        <v>9019</v>
      </c>
      <c r="B2544" s="534"/>
      <c r="C2544" s="535" t="s">
        <v>5907</v>
      </c>
      <c r="D2544" s="535"/>
      <c r="E2544" s="535"/>
      <c r="F2544" s="535"/>
      <c r="G2544" s="362"/>
      <c r="H2544" s="536"/>
      <c r="I2544" s="536"/>
    </row>
    <row r="2545" spans="1:9" ht="60.95" customHeight="1" x14ac:dyDescent="0.25">
      <c r="A2545" s="525" t="s">
        <v>5908</v>
      </c>
      <c r="B2545" s="525"/>
      <c r="C2545" s="526" t="s">
        <v>5909</v>
      </c>
      <c r="D2545" s="526"/>
      <c r="E2545" s="526"/>
      <c r="F2545" s="526"/>
      <c r="G2545" s="363" t="s">
        <v>14784</v>
      </c>
      <c r="H2545" s="531">
        <v>268.92</v>
      </c>
      <c r="I2545" s="528"/>
    </row>
    <row r="2546" spans="1:9" ht="73.150000000000006" customHeight="1" x14ac:dyDescent="0.25">
      <c r="A2546" s="525" t="s">
        <v>5910</v>
      </c>
      <c r="B2546" s="525"/>
      <c r="C2546" s="526" t="s">
        <v>5911</v>
      </c>
      <c r="D2546" s="526"/>
      <c r="E2546" s="526"/>
      <c r="F2546" s="526"/>
      <c r="G2546" s="363" t="s">
        <v>14784</v>
      </c>
      <c r="H2546" s="531">
        <v>354.75</v>
      </c>
      <c r="I2546" s="528"/>
    </row>
    <row r="2547" spans="1:9" ht="73.150000000000006" customHeight="1" x14ac:dyDescent="0.25">
      <c r="A2547" s="525" t="s">
        <v>5912</v>
      </c>
      <c r="B2547" s="525"/>
      <c r="C2547" s="526" t="s">
        <v>5913</v>
      </c>
      <c r="D2547" s="526"/>
      <c r="E2547" s="526"/>
      <c r="F2547" s="526"/>
      <c r="G2547" s="363" t="s">
        <v>14784</v>
      </c>
      <c r="H2547" s="538">
        <v>1057.98</v>
      </c>
      <c r="I2547" s="528"/>
    </row>
    <row r="2548" spans="1:9" ht="73.150000000000006" customHeight="1" x14ac:dyDescent="0.25">
      <c r="A2548" s="525" t="s">
        <v>5914</v>
      </c>
      <c r="B2548" s="525"/>
      <c r="C2548" s="526" t="s">
        <v>5915</v>
      </c>
      <c r="D2548" s="526"/>
      <c r="E2548" s="526"/>
      <c r="F2548" s="526"/>
      <c r="G2548" s="363" t="s">
        <v>14784</v>
      </c>
      <c r="H2548" s="538">
        <v>1178.8900000000001</v>
      </c>
      <c r="I2548" s="528"/>
    </row>
    <row r="2549" spans="1:9" ht="36.6" customHeight="1" x14ac:dyDescent="0.25">
      <c r="A2549" s="525" t="s">
        <v>5916</v>
      </c>
      <c r="B2549" s="525"/>
      <c r="C2549" s="526" t="s">
        <v>5917</v>
      </c>
      <c r="D2549" s="526"/>
      <c r="E2549" s="526"/>
      <c r="F2549" s="526"/>
      <c r="G2549" s="363" t="s">
        <v>14784</v>
      </c>
      <c r="H2549" s="527">
        <v>74.36</v>
      </c>
      <c r="I2549" s="528"/>
    </row>
    <row r="2550" spans="1:9" ht="36.6" customHeight="1" x14ac:dyDescent="0.25">
      <c r="A2550" s="525" t="s">
        <v>5918</v>
      </c>
      <c r="B2550" s="525"/>
      <c r="C2550" s="526" t="s">
        <v>15151</v>
      </c>
      <c r="D2550" s="526"/>
      <c r="E2550" s="526"/>
      <c r="F2550" s="526"/>
      <c r="G2550" s="363" t="s">
        <v>14784</v>
      </c>
      <c r="H2550" s="531">
        <v>108.96</v>
      </c>
      <c r="I2550" s="528"/>
    </row>
    <row r="2551" spans="1:9" ht="12.2" customHeight="1" x14ac:dyDescent="0.25">
      <c r="A2551" s="525" t="s">
        <v>5919</v>
      </c>
      <c r="B2551" s="525"/>
      <c r="C2551" s="526" t="s">
        <v>5920</v>
      </c>
      <c r="D2551" s="526"/>
      <c r="E2551" s="526"/>
      <c r="F2551" s="526"/>
      <c r="G2551" s="363" t="s">
        <v>355</v>
      </c>
      <c r="H2551" s="527">
        <v>31.38</v>
      </c>
      <c r="I2551" s="528"/>
    </row>
    <row r="2552" spans="1:9" ht="24.4" customHeight="1" x14ac:dyDescent="0.25">
      <c r="A2552" s="525" t="s">
        <v>5921</v>
      </c>
      <c r="B2552" s="525"/>
      <c r="C2552" s="526" t="s">
        <v>5922</v>
      </c>
      <c r="D2552" s="526"/>
      <c r="E2552" s="526"/>
      <c r="F2552" s="526"/>
      <c r="G2552" s="363" t="s">
        <v>14784</v>
      </c>
      <c r="H2552" s="527">
        <v>15.19</v>
      </c>
      <c r="I2552" s="528"/>
    </row>
    <row r="2553" spans="1:9" ht="24.4" customHeight="1" x14ac:dyDescent="0.25">
      <c r="A2553" s="525" t="s">
        <v>5923</v>
      </c>
      <c r="B2553" s="525"/>
      <c r="C2553" s="526" t="s">
        <v>5924</v>
      </c>
      <c r="D2553" s="526"/>
      <c r="E2553" s="526"/>
      <c r="F2553" s="526"/>
      <c r="G2553" s="363" t="s">
        <v>14784</v>
      </c>
      <c r="H2553" s="531">
        <v>104.03</v>
      </c>
      <c r="I2553" s="528"/>
    </row>
    <row r="2554" spans="1:9" ht="12.2" customHeight="1" x14ac:dyDescent="0.25">
      <c r="A2554" s="525" t="s">
        <v>5925</v>
      </c>
      <c r="B2554" s="525"/>
      <c r="C2554" s="526" t="s">
        <v>5926</v>
      </c>
      <c r="D2554" s="526"/>
      <c r="E2554" s="526"/>
      <c r="F2554" s="526"/>
      <c r="G2554" s="363" t="s">
        <v>355</v>
      </c>
      <c r="H2554" s="531">
        <v>686.54</v>
      </c>
      <c r="I2554" s="528"/>
    </row>
    <row r="2555" spans="1:9" ht="24.4" customHeight="1" x14ac:dyDescent="0.25">
      <c r="A2555" s="525" t="s">
        <v>5927</v>
      </c>
      <c r="B2555" s="525"/>
      <c r="C2555" s="526" t="s">
        <v>5928</v>
      </c>
      <c r="D2555" s="526"/>
      <c r="E2555" s="526"/>
      <c r="F2555" s="526"/>
      <c r="G2555" s="363" t="s">
        <v>355</v>
      </c>
      <c r="H2555" s="531">
        <v>217.61</v>
      </c>
      <c r="I2555" s="528"/>
    </row>
    <row r="2556" spans="1:9" ht="24.4" customHeight="1" x14ac:dyDescent="0.25">
      <c r="A2556" s="525" t="s">
        <v>478</v>
      </c>
      <c r="B2556" s="525"/>
      <c r="C2556" s="526" t="s">
        <v>5929</v>
      </c>
      <c r="D2556" s="526"/>
      <c r="E2556" s="526"/>
      <c r="F2556" s="526"/>
      <c r="G2556" s="363" t="s">
        <v>355</v>
      </c>
      <c r="H2556" s="531">
        <v>209.54</v>
      </c>
      <c r="I2556" s="528"/>
    </row>
    <row r="2557" spans="1:9" ht="24.4" customHeight="1" x14ac:dyDescent="0.25">
      <c r="A2557" s="525" t="s">
        <v>5930</v>
      </c>
      <c r="B2557" s="525"/>
      <c r="C2557" s="526" t="s">
        <v>5931</v>
      </c>
      <c r="D2557" s="526"/>
      <c r="E2557" s="526"/>
      <c r="F2557" s="526"/>
      <c r="G2557" s="363" t="s">
        <v>355</v>
      </c>
      <c r="H2557" s="531">
        <v>200.23</v>
      </c>
      <c r="I2557" s="528"/>
    </row>
    <row r="2558" spans="1:9" ht="12.2" customHeight="1" x14ac:dyDescent="0.25">
      <c r="A2558" s="525" t="s">
        <v>5932</v>
      </c>
      <c r="B2558" s="525"/>
      <c r="C2558" s="526" t="s">
        <v>5933</v>
      </c>
      <c r="D2558" s="526"/>
      <c r="E2558" s="526"/>
      <c r="F2558" s="526"/>
      <c r="G2558" s="363" t="s">
        <v>355</v>
      </c>
      <c r="H2558" s="531">
        <v>766.88</v>
      </c>
      <c r="I2558" s="528"/>
    </row>
    <row r="2559" spans="1:9" ht="36.6" customHeight="1" x14ac:dyDescent="0.25">
      <c r="A2559" s="525" t="s">
        <v>5934</v>
      </c>
      <c r="B2559" s="525"/>
      <c r="C2559" s="526" t="s">
        <v>5935</v>
      </c>
      <c r="D2559" s="526"/>
      <c r="E2559" s="526"/>
      <c r="F2559" s="526"/>
      <c r="G2559" s="363" t="s">
        <v>14784</v>
      </c>
      <c r="H2559" s="531">
        <v>337.23</v>
      </c>
      <c r="I2559" s="528"/>
    </row>
    <row r="2560" spans="1:9" ht="36.6" customHeight="1" x14ac:dyDescent="0.25">
      <c r="A2560" s="525" t="s">
        <v>5936</v>
      </c>
      <c r="B2560" s="525"/>
      <c r="C2560" s="526" t="s">
        <v>5937</v>
      </c>
      <c r="D2560" s="526"/>
      <c r="E2560" s="526"/>
      <c r="F2560" s="526"/>
      <c r="G2560" s="363" t="s">
        <v>14784</v>
      </c>
      <c r="H2560" s="531">
        <v>458.14</v>
      </c>
      <c r="I2560" s="528"/>
    </row>
    <row r="2561" spans="1:9" ht="12.2" customHeight="1" x14ac:dyDescent="0.25">
      <c r="A2561" s="550">
        <v>9020</v>
      </c>
      <c r="B2561" s="534"/>
      <c r="C2561" s="535" t="s">
        <v>5938</v>
      </c>
      <c r="D2561" s="535"/>
      <c r="E2561" s="535"/>
      <c r="F2561" s="535"/>
      <c r="G2561" s="362"/>
      <c r="H2561" s="536"/>
      <c r="I2561" s="536"/>
    </row>
    <row r="2562" spans="1:9" ht="36.6" customHeight="1" x14ac:dyDescent="0.25">
      <c r="A2562" s="525" t="s">
        <v>458</v>
      </c>
      <c r="B2562" s="525"/>
      <c r="C2562" s="526" t="s">
        <v>5939</v>
      </c>
      <c r="D2562" s="526"/>
      <c r="E2562" s="526"/>
      <c r="F2562" s="526"/>
      <c r="G2562" s="363" t="s">
        <v>14784</v>
      </c>
      <c r="H2562" s="531">
        <v>172.42</v>
      </c>
      <c r="I2562" s="528"/>
    </row>
    <row r="2563" spans="1:9" ht="36.6" customHeight="1" x14ac:dyDescent="0.25">
      <c r="A2563" s="525" t="s">
        <v>5940</v>
      </c>
      <c r="B2563" s="525"/>
      <c r="C2563" s="526" t="s">
        <v>5941</v>
      </c>
      <c r="D2563" s="526"/>
      <c r="E2563" s="526"/>
      <c r="F2563" s="526"/>
      <c r="G2563" s="363" t="s">
        <v>14784</v>
      </c>
      <c r="H2563" s="531">
        <v>146.5</v>
      </c>
      <c r="I2563" s="528"/>
    </row>
    <row r="2564" spans="1:9" ht="36.6" customHeight="1" x14ac:dyDescent="0.25">
      <c r="A2564" s="525" t="s">
        <v>5942</v>
      </c>
      <c r="B2564" s="525"/>
      <c r="C2564" s="526" t="s">
        <v>5943</v>
      </c>
      <c r="D2564" s="526"/>
      <c r="E2564" s="526"/>
      <c r="F2564" s="526"/>
      <c r="G2564" s="363" t="s">
        <v>14784</v>
      </c>
      <c r="H2564" s="531">
        <v>257.69</v>
      </c>
      <c r="I2564" s="528"/>
    </row>
    <row r="2565" spans="1:9" ht="36.6" customHeight="1" x14ac:dyDescent="0.25">
      <c r="A2565" s="525" t="s">
        <v>5944</v>
      </c>
      <c r="B2565" s="525"/>
      <c r="C2565" s="526" t="s">
        <v>5945</v>
      </c>
      <c r="D2565" s="526"/>
      <c r="E2565" s="526"/>
      <c r="F2565" s="526"/>
      <c r="G2565" s="363" t="s">
        <v>14784</v>
      </c>
      <c r="H2565" s="531">
        <v>574.80999999999995</v>
      </c>
      <c r="I2565" s="528"/>
    </row>
    <row r="2566" spans="1:9" ht="12.2" customHeight="1" x14ac:dyDescent="0.25">
      <c r="A2566" s="550">
        <v>9022</v>
      </c>
      <c r="B2566" s="534"/>
      <c r="C2566" s="535" t="s">
        <v>5946</v>
      </c>
      <c r="D2566" s="535"/>
      <c r="E2566" s="535"/>
      <c r="F2566" s="535"/>
      <c r="G2566" s="362"/>
      <c r="H2566" s="536"/>
      <c r="I2566" s="536"/>
    </row>
    <row r="2567" spans="1:9" ht="36.6" customHeight="1" x14ac:dyDescent="0.25">
      <c r="A2567" s="525" t="s">
        <v>15152</v>
      </c>
      <c r="B2567" s="525"/>
      <c r="C2567" s="526" t="s">
        <v>15153</v>
      </c>
      <c r="D2567" s="526"/>
      <c r="E2567" s="526"/>
      <c r="F2567" s="526"/>
      <c r="G2567" s="363" t="s">
        <v>14784</v>
      </c>
      <c r="H2567" s="531">
        <v>209.46</v>
      </c>
      <c r="I2567" s="528"/>
    </row>
    <row r="2568" spans="1:9" ht="24.4" customHeight="1" x14ac:dyDescent="0.25">
      <c r="A2568" s="525" t="s">
        <v>15154</v>
      </c>
      <c r="B2568" s="525"/>
      <c r="C2568" s="526" t="s">
        <v>15155</v>
      </c>
      <c r="D2568" s="526"/>
      <c r="E2568" s="526"/>
      <c r="F2568" s="526"/>
      <c r="G2568" s="363" t="s">
        <v>14784</v>
      </c>
      <c r="H2568" s="527">
        <v>27.78</v>
      </c>
      <c r="I2568" s="528"/>
    </row>
    <row r="2569" spans="1:9" ht="12.2" customHeight="1" x14ac:dyDescent="0.25">
      <c r="A2569" s="550">
        <v>9023</v>
      </c>
      <c r="B2569" s="534"/>
      <c r="C2569" s="535" t="s">
        <v>5947</v>
      </c>
      <c r="D2569" s="535"/>
      <c r="E2569" s="535"/>
      <c r="F2569" s="535"/>
      <c r="G2569" s="362"/>
      <c r="H2569" s="536"/>
      <c r="I2569" s="536"/>
    </row>
    <row r="2570" spans="1:9" ht="24.4" customHeight="1" x14ac:dyDescent="0.25">
      <c r="A2570" s="525" t="s">
        <v>483</v>
      </c>
      <c r="B2570" s="525"/>
      <c r="C2570" s="526" t="s">
        <v>5948</v>
      </c>
      <c r="D2570" s="526"/>
      <c r="E2570" s="526"/>
      <c r="F2570" s="526"/>
      <c r="G2570" s="363" t="s">
        <v>355</v>
      </c>
      <c r="H2570" s="527">
        <v>34.75</v>
      </c>
      <c r="I2570" s="528"/>
    </row>
    <row r="2571" spans="1:9" ht="12.2" customHeight="1" x14ac:dyDescent="0.25">
      <c r="A2571" s="525" t="s">
        <v>482</v>
      </c>
      <c r="B2571" s="525"/>
      <c r="C2571" s="526" t="s">
        <v>5949</v>
      </c>
      <c r="D2571" s="526"/>
      <c r="E2571" s="526"/>
      <c r="F2571" s="526"/>
      <c r="G2571" s="363" t="s">
        <v>355</v>
      </c>
      <c r="H2571" s="527">
        <v>20.94</v>
      </c>
      <c r="I2571" s="528"/>
    </row>
    <row r="2572" spans="1:9" ht="12.2" customHeight="1" x14ac:dyDescent="0.25">
      <c r="A2572" s="525" t="s">
        <v>5950</v>
      </c>
      <c r="B2572" s="525"/>
      <c r="C2572" s="526" t="s">
        <v>5951</v>
      </c>
      <c r="D2572" s="526"/>
      <c r="E2572" s="526"/>
      <c r="F2572" s="526"/>
      <c r="G2572" s="363" t="s">
        <v>355</v>
      </c>
      <c r="H2572" s="527">
        <v>20.97</v>
      </c>
      <c r="I2572" s="528"/>
    </row>
    <row r="2573" spans="1:9" ht="24.4" customHeight="1" x14ac:dyDescent="0.25">
      <c r="A2573" s="525" t="s">
        <v>484</v>
      </c>
      <c r="B2573" s="525"/>
      <c r="C2573" s="526" t="s">
        <v>5952</v>
      </c>
      <c r="D2573" s="526"/>
      <c r="E2573" s="526"/>
      <c r="F2573" s="526"/>
      <c r="G2573" s="363" t="s">
        <v>355</v>
      </c>
      <c r="H2573" s="527">
        <v>21.01</v>
      </c>
      <c r="I2573" s="528"/>
    </row>
    <row r="2574" spans="1:9" ht="24.4" customHeight="1" x14ac:dyDescent="0.25">
      <c r="A2574" s="525" t="s">
        <v>481</v>
      </c>
      <c r="B2574" s="525"/>
      <c r="C2574" s="526" t="s">
        <v>5953</v>
      </c>
      <c r="D2574" s="526"/>
      <c r="E2574" s="526"/>
      <c r="F2574" s="526"/>
      <c r="G2574" s="363" t="s">
        <v>355</v>
      </c>
      <c r="H2574" s="527">
        <v>23.23</v>
      </c>
      <c r="I2574" s="528"/>
    </row>
    <row r="2575" spans="1:9" ht="24.4" customHeight="1" x14ac:dyDescent="0.25">
      <c r="A2575" s="525" t="s">
        <v>480</v>
      </c>
      <c r="B2575" s="525"/>
      <c r="C2575" s="526" t="s">
        <v>5954</v>
      </c>
      <c r="D2575" s="526"/>
      <c r="E2575" s="526"/>
      <c r="F2575" s="526"/>
      <c r="G2575" s="363" t="s">
        <v>355</v>
      </c>
      <c r="H2575" s="527">
        <v>23.33</v>
      </c>
      <c r="I2575" s="528"/>
    </row>
    <row r="2576" spans="1:9" ht="24.4" customHeight="1" x14ac:dyDescent="0.25">
      <c r="A2576" s="525" t="s">
        <v>5955</v>
      </c>
      <c r="B2576" s="525"/>
      <c r="C2576" s="526" t="s">
        <v>5956</v>
      </c>
      <c r="D2576" s="526"/>
      <c r="E2576" s="526"/>
      <c r="F2576" s="526"/>
      <c r="G2576" s="363" t="s">
        <v>355</v>
      </c>
      <c r="H2576" s="527">
        <v>23.13</v>
      </c>
      <c r="I2576" s="528"/>
    </row>
    <row r="2577" spans="1:9" ht="12.2" customHeight="1" x14ac:dyDescent="0.25">
      <c r="A2577" s="525" t="s">
        <v>479</v>
      </c>
      <c r="B2577" s="525"/>
      <c r="C2577" s="526" t="s">
        <v>5957</v>
      </c>
      <c r="D2577" s="526"/>
      <c r="E2577" s="526"/>
      <c r="F2577" s="526"/>
      <c r="G2577" s="363" t="s">
        <v>355</v>
      </c>
      <c r="H2577" s="527">
        <v>23.06</v>
      </c>
      <c r="I2577" s="528"/>
    </row>
    <row r="2578" spans="1:9" ht="24.4" customHeight="1" x14ac:dyDescent="0.25">
      <c r="A2578" s="525" t="s">
        <v>5958</v>
      </c>
      <c r="B2578" s="525"/>
      <c r="C2578" s="526" t="s">
        <v>5959</v>
      </c>
      <c r="D2578" s="526"/>
      <c r="E2578" s="526"/>
      <c r="F2578" s="526"/>
      <c r="G2578" s="363" t="s">
        <v>355</v>
      </c>
      <c r="H2578" s="527">
        <v>23.17</v>
      </c>
      <c r="I2578" s="528"/>
    </row>
    <row r="2579" spans="1:9" ht="12.2" customHeight="1" x14ac:dyDescent="0.25">
      <c r="A2579" s="550">
        <v>9024</v>
      </c>
      <c r="B2579" s="534"/>
      <c r="C2579" s="535" t="s">
        <v>5960</v>
      </c>
      <c r="D2579" s="535"/>
      <c r="E2579" s="535"/>
      <c r="F2579" s="535"/>
      <c r="G2579" s="362"/>
      <c r="H2579" s="536"/>
      <c r="I2579" s="536"/>
    </row>
    <row r="2580" spans="1:9" ht="12.2" customHeight="1" x14ac:dyDescent="0.25">
      <c r="A2580" s="525" t="s">
        <v>5961</v>
      </c>
      <c r="B2580" s="525"/>
      <c r="C2580" s="526" t="s">
        <v>5962</v>
      </c>
      <c r="D2580" s="526"/>
      <c r="E2580" s="526"/>
      <c r="F2580" s="526"/>
      <c r="G2580" s="363" t="s">
        <v>14784</v>
      </c>
      <c r="H2580" s="531">
        <v>119.49</v>
      </c>
      <c r="I2580" s="528"/>
    </row>
    <row r="2581" spans="1:9" ht="12.2" customHeight="1" x14ac:dyDescent="0.25">
      <c r="A2581" s="525" t="s">
        <v>5963</v>
      </c>
      <c r="B2581" s="525"/>
      <c r="C2581" s="526" t="s">
        <v>5964</v>
      </c>
      <c r="D2581" s="526"/>
      <c r="E2581" s="526"/>
      <c r="F2581" s="526"/>
      <c r="G2581" s="363" t="s">
        <v>355</v>
      </c>
      <c r="H2581" s="532">
        <v>9.58</v>
      </c>
      <c r="I2581" s="528"/>
    </row>
    <row r="2582" spans="1:9" ht="12.2" customHeight="1" x14ac:dyDescent="0.25">
      <c r="A2582" s="525" t="s">
        <v>5965</v>
      </c>
      <c r="B2582" s="525"/>
      <c r="C2582" s="526" t="s">
        <v>5966</v>
      </c>
      <c r="D2582" s="526"/>
      <c r="E2582" s="526"/>
      <c r="F2582" s="526"/>
      <c r="G2582" s="363" t="s">
        <v>355</v>
      </c>
      <c r="H2582" s="531">
        <v>124.44</v>
      </c>
      <c r="I2582" s="528"/>
    </row>
    <row r="2583" spans="1:9" ht="12.2" customHeight="1" x14ac:dyDescent="0.25">
      <c r="A2583" s="525" t="s">
        <v>5967</v>
      </c>
      <c r="B2583" s="525"/>
      <c r="C2583" s="526" t="s">
        <v>5968</v>
      </c>
      <c r="D2583" s="526"/>
      <c r="E2583" s="526"/>
      <c r="F2583" s="526"/>
      <c r="G2583" s="363" t="s">
        <v>355</v>
      </c>
      <c r="H2583" s="531">
        <v>115.56</v>
      </c>
      <c r="I2583" s="528"/>
    </row>
    <row r="2584" spans="1:9" ht="12.2" customHeight="1" x14ac:dyDescent="0.25">
      <c r="A2584" s="525" t="s">
        <v>5969</v>
      </c>
      <c r="B2584" s="525"/>
      <c r="C2584" s="526" t="s">
        <v>5970</v>
      </c>
      <c r="D2584" s="526"/>
      <c r="E2584" s="526"/>
      <c r="F2584" s="526"/>
      <c r="G2584" s="363" t="s">
        <v>355</v>
      </c>
      <c r="H2584" s="531">
        <v>117.51</v>
      </c>
      <c r="I2584" s="528"/>
    </row>
    <row r="2585" spans="1:9" ht="12.2" customHeight="1" x14ac:dyDescent="0.25">
      <c r="A2585" s="525" t="s">
        <v>5971</v>
      </c>
      <c r="B2585" s="525"/>
      <c r="C2585" s="526" t="s">
        <v>5972</v>
      </c>
      <c r="D2585" s="526"/>
      <c r="E2585" s="526"/>
      <c r="F2585" s="526"/>
      <c r="G2585" s="363" t="s">
        <v>355</v>
      </c>
      <c r="H2585" s="531">
        <v>118.66</v>
      </c>
      <c r="I2585" s="528"/>
    </row>
    <row r="2586" spans="1:9" ht="12.2" customHeight="1" x14ac:dyDescent="0.25">
      <c r="A2586" s="550">
        <v>8688</v>
      </c>
      <c r="B2586" s="534"/>
      <c r="C2586" s="535" t="s">
        <v>5973</v>
      </c>
      <c r="D2586" s="535"/>
      <c r="E2586" s="535"/>
      <c r="F2586" s="535"/>
      <c r="G2586" s="362"/>
      <c r="H2586" s="536"/>
      <c r="I2586" s="536"/>
    </row>
    <row r="2587" spans="1:9" ht="12.2" customHeight="1" x14ac:dyDescent="0.25">
      <c r="A2587" s="550">
        <v>9026</v>
      </c>
      <c r="B2587" s="534"/>
      <c r="C2587" s="535" t="s">
        <v>5974</v>
      </c>
      <c r="D2587" s="535"/>
      <c r="E2587" s="535"/>
      <c r="F2587" s="535"/>
      <c r="G2587" s="362"/>
      <c r="H2587" s="536"/>
      <c r="I2587" s="536"/>
    </row>
    <row r="2588" spans="1:9" ht="12.2" customHeight="1" x14ac:dyDescent="0.25">
      <c r="A2588" s="525" t="s">
        <v>5975</v>
      </c>
      <c r="B2588" s="525"/>
      <c r="C2588" s="526" t="s">
        <v>5976</v>
      </c>
      <c r="D2588" s="526"/>
      <c r="E2588" s="526"/>
      <c r="F2588" s="526"/>
      <c r="G2588" s="363" t="s">
        <v>14794</v>
      </c>
      <c r="H2588" s="527">
        <v>39.99</v>
      </c>
      <c r="I2588" s="528"/>
    </row>
    <row r="2589" spans="1:9" ht="12.2" customHeight="1" x14ac:dyDescent="0.25">
      <c r="A2589" s="525" t="s">
        <v>5977</v>
      </c>
      <c r="B2589" s="525"/>
      <c r="C2589" s="526" t="s">
        <v>5978</v>
      </c>
      <c r="D2589" s="526"/>
      <c r="E2589" s="526"/>
      <c r="F2589" s="526"/>
      <c r="G2589" s="363" t="s">
        <v>14794</v>
      </c>
      <c r="H2589" s="527">
        <v>49.15</v>
      </c>
      <c r="I2589" s="528"/>
    </row>
    <row r="2590" spans="1:9" ht="12.2" customHeight="1" x14ac:dyDescent="0.25">
      <c r="A2590" s="525" t="s">
        <v>5979</v>
      </c>
      <c r="B2590" s="525"/>
      <c r="C2590" s="526" t="s">
        <v>5980</v>
      </c>
      <c r="D2590" s="526"/>
      <c r="E2590" s="526"/>
      <c r="F2590" s="526"/>
      <c r="G2590" s="363" t="s">
        <v>14794</v>
      </c>
      <c r="H2590" s="527">
        <v>34.06</v>
      </c>
      <c r="I2590" s="528"/>
    </row>
    <row r="2591" spans="1:9" ht="12.2" customHeight="1" x14ac:dyDescent="0.25">
      <c r="A2591" s="550">
        <v>9027</v>
      </c>
      <c r="B2591" s="534"/>
      <c r="C2591" s="535" t="s">
        <v>5981</v>
      </c>
      <c r="D2591" s="535"/>
      <c r="E2591" s="535"/>
      <c r="F2591" s="535"/>
      <c r="G2591" s="362"/>
      <c r="H2591" s="536"/>
      <c r="I2591" s="536"/>
    </row>
    <row r="2592" spans="1:9" ht="36.6" customHeight="1" x14ac:dyDescent="0.25">
      <c r="A2592" s="525" t="s">
        <v>474</v>
      </c>
      <c r="B2592" s="525"/>
      <c r="C2592" s="526" t="s">
        <v>15156</v>
      </c>
      <c r="D2592" s="526"/>
      <c r="E2592" s="526"/>
      <c r="F2592" s="526"/>
      <c r="G2592" s="363" t="s">
        <v>14784</v>
      </c>
      <c r="H2592" s="527">
        <v>40.619999999999997</v>
      </c>
      <c r="I2592" s="528"/>
    </row>
    <row r="2593" spans="1:9" ht="36.6" customHeight="1" x14ac:dyDescent="0.25">
      <c r="A2593" s="525" t="s">
        <v>5982</v>
      </c>
      <c r="B2593" s="525"/>
      <c r="C2593" s="526" t="s">
        <v>15157</v>
      </c>
      <c r="D2593" s="526"/>
      <c r="E2593" s="526"/>
      <c r="F2593" s="526"/>
      <c r="G2593" s="363" t="s">
        <v>14784</v>
      </c>
      <c r="H2593" s="527">
        <v>30.61</v>
      </c>
      <c r="I2593" s="528"/>
    </row>
    <row r="2594" spans="1:9" ht="12.2" customHeight="1" x14ac:dyDescent="0.25">
      <c r="A2594" s="550">
        <v>9029</v>
      </c>
      <c r="B2594" s="534"/>
      <c r="C2594" s="535" t="s">
        <v>3523</v>
      </c>
      <c r="D2594" s="535"/>
      <c r="E2594" s="535"/>
      <c r="F2594" s="535"/>
      <c r="G2594" s="362"/>
      <c r="H2594" s="536"/>
      <c r="I2594" s="536"/>
    </row>
    <row r="2595" spans="1:9" ht="24.4" customHeight="1" x14ac:dyDescent="0.25">
      <c r="A2595" s="525" t="s">
        <v>5983</v>
      </c>
      <c r="B2595" s="525"/>
      <c r="C2595" s="526" t="s">
        <v>5984</v>
      </c>
      <c r="D2595" s="526"/>
      <c r="E2595" s="526"/>
      <c r="F2595" s="526"/>
      <c r="G2595" s="363" t="s">
        <v>355</v>
      </c>
      <c r="H2595" s="531">
        <v>108.01</v>
      </c>
      <c r="I2595" s="528"/>
    </row>
    <row r="2596" spans="1:9" ht="24.4" customHeight="1" x14ac:dyDescent="0.25">
      <c r="A2596" s="525" t="s">
        <v>5985</v>
      </c>
      <c r="B2596" s="525"/>
      <c r="C2596" s="526" t="s">
        <v>5986</v>
      </c>
      <c r="D2596" s="526"/>
      <c r="E2596" s="526"/>
      <c r="F2596" s="526"/>
      <c r="G2596" s="363" t="s">
        <v>355</v>
      </c>
      <c r="H2596" s="531">
        <v>140.62</v>
      </c>
      <c r="I2596" s="528"/>
    </row>
    <row r="2597" spans="1:9" ht="12.2" customHeight="1" x14ac:dyDescent="0.25">
      <c r="A2597" s="550">
        <v>9030</v>
      </c>
      <c r="B2597" s="534"/>
      <c r="C2597" s="535" t="s">
        <v>5987</v>
      </c>
      <c r="D2597" s="535"/>
      <c r="E2597" s="535"/>
      <c r="F2597" s="535"/>
      <c r="G2597" s="362"/>
      <c r="H2597" s="536"/>
      <c r="I2597" s="536"/>
    </row>
    <row r="2598" spans="1:9" ht="12.2" customHeight="1" x14ac:dyDescent="0.25">
      <c r="A2598" s="525" t="s">
        <v>5988</v>
      </c>
      <c r="B2598" s="525"/>
      <c r="C2598" s="526" t="s">
        <v>5989</v>
      </c>
      <c r="D2598" s="526"/>
      <c r="E2598" s="526"/>
      <c r="F2598" s="526"/>
      <c r="G2598" s="363" t="s">
        <v>355</v>
      </c>
      <c r="H2598" s="538">
        <v>1049.7</v>
      </c>
      <c r="I2598" s="528"/>
    </row>
    <row r="2599" spans="1:9" ht="12.2" customHeight="1" x14ac:dyDescent="0.25">
      <c r="A2599" s="525" t="s">
        <v>5990</v>
      </c>
      <c r="B2599" s="525"/>
      <c r="C2599" s="526" t="s">
        <v>5991</v>
      </c>
      <c r="D2599" s="526"/>
      <c r="E2599" s="526"/>
      <c r="F2599" s="526"/>
      <c r="G2599" s="363" t="s">
        <v>355</v>
      </c>
      <c r="H2599" s="538">
        <v>1743.95</v>
      </c>
      <c r="I2599" s="528"/>
    </row>
    <row r="2600" spans="1:9" ht="12.2" customHeight="1" x14ac:dyDescent="0.25">
      <c r="A2600" s="525" t="s">
        <v>5992</v>
      </c>
      <c r="B2600" s="525"/>
      <c r="C2600" s="526" t="s">
        <v>5993</v>
      </c>
      <c r="D2600" s="526"/>
      <c r="E2600" s="526"/>
      <c r="F2600" s="526"/>
      <c r="G2600" s="363" t="s">
        <v>355</v>
      </c>
      <c r="H2600" s="538">
        <v>1463.45</v>
      </c>
      <c r="I2600" s="528"/>
    </row>
    <row r="2601" spans="1:9" ht="12.2" customHeight="1" x14ac:dyDescent="0.25">
      <c r="A2601" s="525" t="s">
        <v>5994</v>
      </c>
      <c r="B2601" s="525"/>
      <c r="C2601" s="526" t="s">
        <v>5995</v>
      </c>
      <c r="D2601" s="526"/>
      <c r="E2601" s="526"/>
      <c r="F2601" s="526"/>
      <c r="G2601" s="363" t="s">
        <v>355</v>
      </c>
      <c r="H2601" s="531">
        <v>702.57</v>
      </c>
      <c r="I2601" s="528"/>
    </row>
    <row r="2602" spans="1:9" ht="12.2" customHeight="1" x14ac:dyDescent="0.25">
      <c r="A2602" s="525" t="s">
        <v>5996</v>
      </c>
      <c r="B2602" s="525"/>
      <c r="C2602" s="526" t="s">
        <v>5997</v>
      </c>
      <c r="D2602" s="526"/>
      <c r="E2602" s="526"/>
      <c r="F2602" s="526"/>
      <c r="G2602" s="363" t="s">
        <v>355</v>
      </c>
      <c r="H2602" s="538">
        <v>2493.5100000000002</v>
      </c>
      <c r="I2602" s="528"/>
    </row>
    <row r="2603" spans="1:9" ht="12.2" customHeight="1" x14ac:dyDescent="0.25">
      <c r="A2603" s="525" t="s">
        <v>5998</v>
      </c>
      <c r="B2603" s="525"/>
      <c r="C2603" s="526" t="s">
        <v>5999</v>
      </c>
      <c r="D2603" s="526"/>
      <c r="E2603" s="526"/>
      <c r="F2603" s="526"/>
      <c r="G2603" s="363" t="s">
        <v>355</v>
      </c>
      <c r="H2603" s="538">
        <v>5299.11</v>
      </c>
      <c r="I2603" s="528"/>
    </row>
    <row r="2604" spans="1:9" ht="12.2" customHeight="1" x14ac:dyDescent="0.25">
      <c r="A2604" s="525" t="s">
        <v>6000</v>
      </c>
      <c r="B2604" s="525"/>
      <c r="C2604" s="526" t="s">
        <v>6001</v>
      </c>
      <c r="D2604" s="526"/>
      <c r="E2604" s="526"/>
      <c r="F2604" s="526"/>
      <c r="G2604" s="363" t="s">
        <v>355</v>
      </c>
      <c r="H2604" s="531">
        <v>873.72</v>
      </c>
      <c r="I2604" s="528"/>
    </row>
    <row r="2605" spans="1:9" ht="12.2" customHeight="1" x14ac:dyDescent="0.25">
      <c r="A2605" s="550">
        <v>9031</v>
      </c>
      <c r="B2605" s="534"/>
      <c r="C2605" s="535" t="s">
        <v>6002</v>
      </c>
      <c r="D2605" s="535"/>
      <c r="E2605" s="535"/>
      <c r="F2605" s="535"/>
      <c r="G2605" s="362"/>
      <c r="H2605" s="536"/>
      <c r="I2605" s="536"/>
    </row>
    <row r="2606" spans="1:9" ht="12.2" customHeight="1" x14ac:dyDescent="0.25">
      <c r="A2606" s="525" t="s">
        <v>6003</v>
      </c>
      <c r="B2606" s="525"/>
      <c r="C2606" s="526" t="s">
        <v>6004</v>
      </c>
      <c r="D2606" s="526"/>
      <c r="E2606" s="526"/>
      <c r="F2606" s="526"/>
      <c r="G2606" s="363" t="s">
        <v>355</v>
      </c>
      <c r="H2606" s="531">
        <v>112.97</v>
      </c>
      <c r="I2606" s="528"/>
    </row>
    <row r="2607" spans="1:9" ht="12.2" customHeight="1" x14ac:dyDescent="0.25">
      <c r="A2607" s="525" t="s">
        <v>6005</v>
      </c>
      <c r="B2607" s="525"/>
      <c r="C2607" s="526" t="s">
        <v>6006</v>
      </c>
      <c r="D2607" s="526"/>
      <c r="E2607" s="526"/>
      <c r="F2607" s="526"/>
      <c r="G2607" s="363" t="s">
        <v>355</v>
      </c>
      <c r="H2607" s="531">
        <v>191.09</v>
      </c>
      <c r="I2607" s="528"/>
    </row>
    <row r="2608" spans="1:9" ht="12.2" customHeight="1" x14ac:dyDescent="0.25">
      <c r="A2608" s="525" t="s">
        <v>6007</v>
      </c>
      <c r="B2608" s="525"/>
      <c r="C2608" s="526" t="s">
        <v>6008</v>
      </c>
      <c r="D2608" s="526"/>
      <c r="E2608" s="526"/>
      <c r="F2608" s="526"/>
      <c r="G2608" s="363" t="s">
        <v>355</v>
      </c>
      <c r="H2608" s="531">
        <v>162.88</v>
      </c>
      <c r="I2608" s="528"/>
    </row>
    <row r="2609" spans="1:9" ht="12.2" customHeight="1" x14ac:dyDescent="0.25">
      <c r="A2609" s="525" t="s">
        <v>6009</v>
      </c>
      <c r="B2609" s="525"/>
      <c r="C2609" s="526" t="s">
        <v>6010</v>
      </c>
      <c r="D2609" s="526"/>
      <c r="E2609" s="526"/>
      <c r="F2609" s="526"/>
      <c r="G2609" s="363" t="s">
        <v>355</v>
      </c>
      <c r="H2609" s="527">
        <v>66.010000000000005</v>
      </c>
      <c r="I2609" s="528"/>
    </row>
    <row r="2610" spans="1:9" ht="12.2" customHeight="1" x14ac:dyDescent="0.25">
      <c r="A2610" s="525" t="s">
        <v>6011</v>
      </c>
      <c r="B2610" s="525"/>
      <c r="C2610" s="526" t="s">
        <v>6012</v>
      </c>
      <c r="D2610" s="526"/>
      <c r="E2610" s="526"/>
      <c r="F2610" s="526"/>
      <c r="G2610" s="363" t="s">
        <v>355</v>
      </c>
      <c r="H2610" s="531">
        <v>314.39</v>
      </c>
      <c r="I2610" s="528"/>
    </row>
    <row r="2611" spans="1:9" ht="12.2" customHeight="1" x14ac:dyDescent="0.25">
      <c r="A2611" s="525" t="s">
        <v>6013</v>
      </c>
      <c r="B2611" s="525"/>
      <c r="C2611" s="526" t="s">
        <v>6014</v>
      </c>
      <c r="D2611" s="526"/>
      <c r="E2611" s="526"/>
      <c r="F2611" s="526"/>
      <c r="G2611" s="363" t="s">
        <v>355</v>
      </c>
      <c r="H2611" s="531">
        <v>338.06</v>
      </c>
      <c r="I2611" s="528"/>
    </row>
    <row r="2612" spans="1:9" ht="12.2" customHeight="1" x14ac:dyDescent="0.25">
      <c r="A2612" s="525" t="s">
        <v>477</v>
      </c>
      <c r="B2612" s="525"/>
      <c r="C2612" s="526" t="s">
        <v>6015</v>
      </c>
      <c r="D2612" s="526"/>
      <c r="E2612" s="526"/>
      <c r="F2612" s="526"/>
      <c r="G2612" s="363" t="s">
        <v>355</v>
      </c>
      <c r="H2612" s="527">
        <v>79.62</v>
      </c>
      <c r="I2612" s="528"/>
    </row>
    <row r="2613" spans="1:9" ht="12.2" customHeight="1" x14ac:dyDescent="0.25">
      <c r="A2613" s="550">
        <v>9032</v>
      </c>
      <c r="B2613" s="534"/>
      <c r="C2613" s="535" t="s">
        <v>6016</v>
      </c>
      <c r="D2613" s="535"/>
      <c r="E2613" s="535"/>
      <c r="F2613" s="535"/>
      <c r="G2613" s="362"/>
      <c r="H2613" s="536"/>
      <c r="I2613" s="536"/>
    </row>
    <row r="2614" spans="1:9" ht="12.2" customHeight="1" x14ac:dyDescent="0.25">
      <c r="A2614" s="525" t="s">
        <v>6017</v>
      </c>
      <c r="B2614" s="525"/>
      <c r="C2614" s="526" t="s">
        <v>6018</v>
      </c>
      <c r="D2614" s="526"/>
      <c r="E2614" s="526"/>
      <c r="F2614" s="526"/>
      <c r="G2614" s="363" t="s">
        <v>355</v>
      </c>
      <c r="H2614" s="527">
        <v>62.47</v>
      </c>
      <c r="I2614" s="528"/>
    </row>
    <row r="2615" spans="1:9" ht="12.2" customHeight="1" x14ac:dyDescent="0.25">
      <c r="A2615" s="525" t="s">
        <v>6019</v>
      </c>
      <c r="B2615" s="525"/>
      <c r="C2615" s="526" t="s">
        <v>6020</v>
      </c>
      <c r="D2615" s="526"/>
      <c r="E2615" s="526"/>
      <c r="F2615" s="526"/>
      <c r="G2615" s="363" t="s">
        <v>355</v>
      </c>
      <c r="H2615" s="531">
        <v>143.19</v>
      </c>
      <c r="I2615" s="528"/>
    </row>
    <row r="2616" spans="1:9" ht="12.2" customHeight="1" x14ac:dyDescent="0.25">
      <c r="A2616" s="525" t="s">
        <v>6021</v>
      </c>
      <c r="B2616" s="525"/>
      <c r="C2616" s="526" t="s">
        <v>6022</v>
      </c>
      <c r="D2616" s="526"/>
      <c r="E2616" s="526"/>
      <c r="F2616" s="526"/>
      <c r="G2616" s="363" t="s">
        <v>355</v>
      </c>
      <c r="H2616" s="531">
        <v>114.64</v>
      </c>
      <c r="I2616" s="528"/>
    </row>
    <row r="2617" spans="1:9" ht="12.2" customHeight="1" x14ac:dyDescent="0.25">
      <c r="A2617" s="525" t="s">
        <v>6023</v>
      </c>
      <c r="B2617" s="525"/>
      <c r="C2617" s="526" t="s">
        <v>6024</v>
      </c>
      <c r="D2617" s="526"/>
      <c r="E2617" s="526"/>
      <c r="F2617" s="526"/>
      <c r="G2617" s="363" t="s">
        <v>355</v>
      </c>
      <c r="H2617" s="527">
        <v>47.53</v>
      </c>
      <c r="I2617" s="528"/>
    </row>
    <row r="2618" spans="1:9" ht="12.2" customHeight="1" x14ac:dyDescent="0.25">
      <c r="A2618" s="525" t="s">
        <v>6025</v>
      </c>
      <c r="B2618" s="525"/>
      <c r="C2618" s="526" t="s">
        <v>6026</v>
      </c>
      <c r="D2618" s="526"/>
      <c r="E2618" s="526"/>
      <c r="F2618" s="526"/>
      <c r="G2618" s="363" t="s">
        <v>355</v>
      </c>
      <c r="H2618" s="531">
        <v>193.73</v>
      </c>
      <c r="I2618" s="528"/>
    </row>
    <row r="2619" spans="1:9" ht="12.2" customHeight="1" x14ac:dyDescent="0.25">
      <c r="A2619" s="525" t="s">
        <v>6027</v>
      </c>
      <c r="B2619" s="525"/>
      <c r="C2619" s="526" t="s">
        <v>6028</v>
      </c>
      <c r="D2619" s="526"/>
      <c r="E2619" s="526"/>
      <c r="F2619" s="526"/>
      <c r="G2619" s="363" t="s">
        <v>355</v>
      </c>
      <c r="H2619" s="531">
        <v>308.20999999999998</v>
      </c>
      <c r="I2619" s="528"/>
    </row>
    <row r="2620" spans="1:9" ht="12.2" customHeight="1" x14ac:dyDescent="0.25">
      <c r="A2620" s="525" t="s">
        <v>6029</v>
      </c>
      <c r="B2620" s="525"/>
      <c r="C2620" s="526" t="s">
        <v>6030</v>
      </c>
      <c r="D2620" s="526"/>
      <c r="E2620" s="526"/>
      <c r="F2620" s="526"/>
      <c r="G2620" s="363" t="s">
        <v>355</v>
      </c>
      <c r="H2620" s="527">
        <v>51.48</v>
      </c>
      <c r="I2620" s="528"/>
    </row>
    <row r="2621" spans="1:9" ht="12.2" customHeight="1" x14ac:dyDescent="0.25">
      <c r="A2621" s="550">
        <v>9033</v>
      </c>
      <c r="B2621" s="534"/>
      <c r="C2621" s="535" t="s">
        <v>6031</v>
      </c>
      <c r="D2621" s="535"/>
      <c r="E2621" s="535"/>
      <c r="F2621" s="535"/>
      <c r="G2621" s="362"/>
      <c r="H2621" s="536"/>
      <c r="I2621" s="536"/>
    </row>
    <row r="2622" spans="1:9" ht="12.2" customHeight="1" x14ac:dyDescent="0.25">
      <c r="A2622" s="525" t="s">
        <v>6032</v>
      </c>
      <c r="B2622" s="525"/>
      <c r="C2622" s="526" t="s">
        <v>6033</v>
      </c>
      <c r="D2622" s="526"/>
      <c r="E2622" s="526"/>
      <c r="F2622" s="526"/>
      <c r="G2622" s="363" t="s">
        <v>355</v>
      </c>
      <c r="H2622" s="531">
        <v>238.71</v>
      </c>
      <c r="I2622" s="528"/>
    </row>
    <row r="2623" spans="1:9" ht="12.2" customHeight="1" x14ac:dyDescent="0.25">
      <c r="A2623" s="525" t="s">
        <v>6034</v>
      </c>
      <c r="B2623" s="525"/>
      <c r="C2623" s="526" t="s">
        <v>6035</v>
      </c>
      <c r="D2623" s="526"/>
      <c r="E2623" s="526"/>
      <c r="F2623" s="526"/>
      <c r="G2623" s="363" t="s">
        <v>355</v>
      </c>
      <c r="H2623" s="531">
        <v>178.88</v>
      </c>
      <c r="I2623" s="528"/>
    </row>
    <row r="2624" spans="1:9" ht="12.2" customHeight="1" x14ac:dyDescent="0.25">
      <c r="A2624" s="550">
        <v>9034</v>
      </c>
      <c r="B2624" s="534"/>
      <c r="C2624" s="535" t="s">
        <v>6036</v>
      </c>
      <c r="D2624" s="535"/>
      <c r="E2624" s="535"/>
      <c r="F2624" s="535"/>
      <c r="G2624" s="362"/>
      <c r="H2624" s="536"/>
      <c r="I2624" s="536"/>
    </row>
    <row r="2625" spans="1:9" ht="24.4" customHeight="1" x14ac:dyDescent="0.25">
      <c r="A2625" s="525" t="s">
        <v>6037</v>
      </c>
      <c r="B2625" s="525"/>
      <c r="C2625" s="526" t="s">
        <v>6038</v>
      </c>
      <c r="D2625" s="526"/>
      <c r="E2625" s="526"/>
      <c r="F2625" s="526"/>
      <c r="G2625" s="363" t="s">
        <v>355</v>
      </c>
      <c r="H2625" s="531">
        <v>485.54</v>
      </c>
      <c r="I2625" s="528"/>
    </row>
    <row r="2626" spans="1:9" ht="24.4" customHeight="1" x14ac:dyDescent="0.25">
      <c r="A2626" s="525" t="s">
        <v>473</v>
      </c>
      <c r="B2626" s="525"/>
      <c r="C2626" s="526" t="s">
        <v>6039</v>
      </c>
      <c r="D2626" s="526"/>
      <c r="E2626" s="526"/>
      <c r="F2626" s="526"/>
      <c r="G2626" s="363" t="s">
        <v>355</v>
      </c>
      <c r="H2626" s="531">
        <v>380.88</v>
      </c>
      <c r="I2626" s="528"/>
    </row>
    <row r="2627" spans="1:9" ht="12.2" customHeight="1" x14ac:dyDescent="0.25">
      <c r="A2627" s="525" t="s">
        <v>6040</v>
      </c>
      <c r="B2627" s="525"/>
      <c r="C2627" s="526" t="s">
        <v>6041</v>
      </c>
      <c r="D2627" s="526"/>
      <c r="E2627" s="526"/>
      <c r="F2627" s="526"/>
      <c r="G2627" s="363" t="s">
        <v>355</v>
      </c>
      <c r="H2627" s="531">
        <v>108.83</v>
      </c>
      <c r="I2627" s="528"/>
    </row>
    <row r="2628" spans="1:9" ht="12.2" customHeight="1" x14ac:dyDescent="0.25">
      <c r="A2628" s="525" t="s">
        <v>6042</v>
      </c>
      <c r="B2628" s="525"/>
      <c r="C2628" s="526" t="s">
        <v>6043</v>
      </c>
      <c r="D2628" s="526"/>
      <c r="E2628" s="526"/>
      <c r="F2628" s="526"/>
      <c r="G2628" s="363" t="s">
        <v>355</v>
      </c>
      <c r="H2628" s="531">
        <v>110.08</v>
      </c>
      <c r="I2628" s="528"/>
    </row>
    <row r="2629" spans="1:9" ht="12.2" customHeight="1" x14ac:dyDescent="0.25">
      <c r="A2629" s="550">
        <v>9035</v>
      </c>
      <c r="B2629" s="534"/>
      <c r="C2629" s="535" t="s">
        <v>6044</v>
      </c>
      <c r="D2629" s="535"/>
      <c r="E2629" s="535"/>
      <c r="F2629" s="535"/>
      <c r="G2629" s="362"/>
      <c r="H2629" s="536"/>
      <c r="I2629" s="536"/>
    </row>
    <row r="2630" spans="1:9" ht="12.2" customHeight="1" x14ac:dyDescent="0.25">
      <c r="A2630" s="525" t="s">
        <v>6045</v>
      </c>
      <c r="B2630" s="525"/>
      <c r="C2630" s="526" t="s">
        <v>6046</v>
      </c>
      <c r="D2630" s="526"/>
      <c r="E2630" s="526"/>
      <c r="F2630" s="526"/>
      <c r="G2630" s="363" t="s">
        <v>355</v>
      </c>
      <c r="H2630" s="538">
        <v>2403.7800000000002</v>
      </c>
      <c r="I2630" s="528"/>
    </row>
    <row r="2631" spans="1:9" ht="12.2" customHeight="1" x14ac:dyDescent="0.25">
      <c r="A2631" s="550">
        <v>9036</v>
      </c>
      <c r="B2631" s="534"/>
      <c r="C2631" s="535" t="s">
        <v>6047</v>
      </c>
      <c r="D2631" s="535"/>
      <c r="E2631" s="535"/>
      <c r="F2631" s="535"/>
      <c r="G2631" s="362"/>
      <c r="H2631" s="536"/>
      <c r="I2631" s="536"/>
    </row>
    <row r="2632" spans="1:9" ht="12.2" customHeight="1" x14ac:dyDescent="0.25">
      <c r="A2632" s="525" t="s">
        <v>6048</v>
      </c>
      <c r="B2632" s="525"/>
      <c r="C2632" s="526" t="s">
        <v>6049</v>
      </c>
      <c r="D2632" s="526"/>
      <c r="E2632" s="526"/>
      <c r="F2632" s="526"/>
      <c r="G2632" s="363" t="s">
        <v>355</v>
      </c>
      <c r="H2632" s="531">
        <v>769.84</v>
      </c>
      <c r="I2632" s="528"/>
    </row>
    <row r="2633" spans="1:9" ht="12.2" customHeight="1" x14ac:dyDescent="0.25">
      <c r="A2633" s="525" t="s">
        <v>6050</v>
      </c>
      <c r="B2633" s="525"/>
      <c r="C2633" s="526" t="s">
        <v>6051</v>
      </c>
      <c r="D2633" s="526"/>
      <c r="E2633" s="526"/>
      <c r="F2633" s="526"/>
      <c r="G2633" s="363" t="s">
        <v>355</v>
      </c>
      <c r="H2633" s="531">
        <v>326.89</v>
      </c>
      <c r="I2633" s="528"/>
    </row>
    <row r="2634" spans="1:9" ht="12.2" customHeight="1" x14ac:dyDescent="0.25">
      <c r="A2634" s="550">
        <v>9037</v>
      </c>
      <c r="B2634" s="534"/>
      <c r="C2634" s="535" t="s">
        <v>6052</v>
      </c>
      <c r="D2634" s="535"/>
      <c r="E2634" s="535"/>
      <c r="F2634" s="535"/>
      <c r="G2634" s="362"/>
      <c r="H2634" s="536"/>
      <c r="I2634" s="536"/>
    </row>
    <row r="2635" spans="1:9" ht="73.150000000000006" customHeight="1" x14ac:dyDescent="0.25">
      <c r="A2635" s="525" t="s">
        <v>6053</v>
      </c>
      <c r="B2635" s="525"/>
      <c r="C2635" s="526" t="s">
        <v>6054</v>
      </c>
      <c r="D2635" s="526"/>
      <c r="E2635" s="526"/>
      <c r="F2635" s="526"/>
      <c r="G2635" s="363" t="s">
        <v>14784</v>
      </c>
      <c r="H2635" s="538">
        <v>2683.88</v>
      </c>
      <c r="I2635" s="528"/>
    </row>
    <row r="2636" spans="1:9" ht="12.2" customHeight="1" x14ac:dyDescent="0.25">
      <c r="A2636" s="550">
        <v>9038</v>
      </c>
      <c r="B2636" s="534"/>
      <c r="C2636" s="535" t="s">
        <v>6055</v>
      </c>
      <c r="D2636" s="535"/>
      <c r="E2636" s="535"/>
      <c r="F2636" s="535"/>
      <c r="G2636" s="362"/>
      <c r="H2636" s="536"/>
      <c r="I2636" s="536"/>
    </row>
    <row r="2637" spans="1:9" ht="48.75" customHeight="1" x14ac:dyDescent="0.25">
      <c r="A2637" s="525" t="s">
        <v>6056</v>
      </c>
      <c r="B2637" s="525"/>
      <c r="C2637" s="526" t="s">
        <v>15158</v>
      </c>
      <c r="D2637" s="526"/>
      <c r="E2637" s="526"/>
      <c r="F2637" s="526"/>
      <c r="G2637" s="363" t="s">
        <v>14784</v>
      </c>
      <c r="H2637" s="527">
        <v>81.540000000000006</v>
      </c>
      <c r="I2637" s="528"/>
    </row>
    <row r="2638" spans="1:9" ht="48.75" customHeight="1" x14ac:dyDescent="0.25">
      <c r="A2638" s="525" t="s">
        <v>6057</v>
      </c>
      <c r="B2638" s="525"/>
      <c r="C2638" s="526" t="s">
        <v>15159</v>
      </c>
      <c r="D2638" s="526"/>
      <c r="E2638" s="526"/>
      <c r="F2638" s="526"/>
      <c r="G2638" s="363" t="s">
        <v>14784</v>
      </c>
      <c r="H2638" s="531">
        <v>117.73</v>
      </c>
      <c r="I2638" s="528"/>
    </row>
    <row r="2639" spans="1:9" ht="12.2" customHeight="1" x14ac:dyDescent="0.25">
      <c r="A2639" s="525" t="s">
        <v>6058</v>
      </c>
      <c r="B2639" s="525"/>
      <c r="C2639" s="526" t="s">
        <v>6059</v>
      </c>
      <c r="D2639" s="526"/>
      <c r="E2639" s="526"/>
      <c r="F2639" s="526"/>
      <c r="G2639" s="363" t="s">
        <v>355</v>
      </c>
      <c r="H2639" s="531">
        <v>137.93</v>
      </c>
      <c r="I2639" s="528"/>
    </row>
    <row r="2640" spans="1:9" ht="12.2" customHeight="1" x14ac:dyDescent="0.25">
      <c r="A2640" s="525" t="s">
        <v>6060</v>
      </c>
      <c r="B2640" s="525"/>
      <c r="C2640" s="526" t="s">
        <v>6061</v>
      </c>
      <c r="D2640" s="526"/>
      <c r="E2640" s="526"/>
      <c r="F2640" s="526"/>
      <c r="G2640" s="363" t="s">
        <v>355</v>
      </c>
      <c r="H2640" s="531">
        <v>242.43</v>
      </c>
      <c r="I2640" s="528"/>
    </row>
    <row r="2641" spans="1:9" ht="12.2" customHeight="1" x14ac:dyDescent="0.25">
      <c r="A2641" s="525" t="s">
        <v>6062</v>
      </c>
      <c r="B2641" s="525"/>
      <c r="C2641" s="526" t="s">
        <v>6063</v>
      </c>
      <c r="D2641" s="526"/>
      <c r="E2641" s="526"/>
      <c r="F2641" s="526"/>
      <c r="G2641" s="363" t="s">
        <v>355</v>
      </c>
      <c r="H2641" s="531">
        <v>206.33</v>
      </c>
      <c r="I2641" s="528"/>
    </row>
    <row r="2642" spans="1:9" ht="12.2" customHeight="1" x14ac:dyDescent="0.25">
      <c r="A2642" s="525" t="s">
        <v>6064</v>
      </c>
      <c r="B2642" s="525"/>
      <c r="C2642" s="526" t="s">
        <v>6065</v>
      </c>
      <c r="D2642" s="526"/>
      <c r="E2642" s="526"/>
      <c r="F2642" s="526"/>
      <c r="G2642" s="363" t="s">
        <v>355</v>
      </c>
      <c r="H2642" s="527">
        <v>91.38</v>
      </c>
      <c r="I2642" s="528"/>
    </row>
    <row r="2643" spans="1:9" ht="12.2" customHeight="1" x14ac:dyDescent="0.25">
      <c r="A2643" s="525" t="s">
        <v>6066</v>
      </c>
      <c r="B2643" s="525"/>
      <c r="C2643" s="526" t="s">
        <v>6067</v>
      </c>
      <c r="D2643" s="526"/>
      <c r="E2643" s="526"/>
      <c r="F2643" s="526"/>
      <c r="G2643" s="363" t="s">
        <v>355</v>
      </c>
      <c r="H2643" s="531">
        <v>330.78</v>
      </c>
      <c r="I2643" s="528"/>
    </row>
    <row r="2644" spans="1:9" ht="12.2" customHeight="1" x14ac:dyDescent="0.25">
      <c r="A2644" s="525" t="s">
        <v>6068</v>
      </c>
      <c r="B2644" s="525"/>
      <c r="C2644" s="526" t="s">
        <v>6069</v>
      </c>
      <c r="D2644" s="526"/>
      <c r="E2644" s="526"/>
      <c r="F2644" s="526"/>
      <c r="G2644" s="363" t="s">
        <v>355</v>
      </c>
      <c r="H2644" s="531">
        <v>118.93</v>
      </c>
      <c r="I2644" s="528"/>
    </row>
    <row r="2645" spans="1:9" ht="12.2" customHeight="1" x14ac:dyDescent="0.25">
      <c r="A2645" s="525" t="s">
        <v>476</v>
      </c>
      <c r="B2645" s="525"/>
      <c r="C2645" s="526" t="s">
        <v>6070</v>
      </c>
      <c r="D2645" s="526"/>
      <c r="E2645" s="526"/>
      <c r="F2645" s="526"/>
      <c r="G2645" s="363" t="s">
        <v>355</v>
      </c>
      <c r="H2645" s="527">
        <v>30.11</v>
      </c>
      <c r="I2645" s="528"/>
    </row>
    <row r="2646" spans="1:9" ht="24.4" customHeight="1" x14ac:dyDescent="0.25">
      <c r="A2646" s="525" t="s">
        <v>6071</v>
      </c>
      <c r="B2646" s="525"/>
      <c r="C2646" s="526" t="s">
        <v>15160</v>
      </c>
      <c r="D2646" s="526"/>
      <c r="E2646" s="526"/>
      <c r="F2646" s="526"/>
      <c r="G2646" s="363" t="s">
        <v>14784</v>
      </c>
      <c r="H2646" s="527">
        <v>14.45</v>
      </c>
      <c r="I2646" s="528"/>
    </row>
    <row r="2647" spans="1:9" ht="24.4" customHeight="1" x14ac:dyDescent="0.25">
      <c r="A2647" s="525" t="s">
        <v>6072</v>
      </c>
      <c r="B2647" s="525"/>
      <c r="C2647" s="526" t="s">
        <v>15161</v>
      </c>
      <c r="D2647" s="526"/>
      <c r="E2647" s="526"/>
      <c r="F2647" s="526"/>
      <c r="G2647" s="363" t="s">
        <v>14784</v>
      </c>
      <c r="H2647" s="527">
        <v>14.23</v>
      </c>
      <c r="I2647" s="528"/>
    </row>
    <row r="2648" spans="1:9" ht="36.6" customHeight="1" x14ac:dyDescent="0.25">
      <c r="A2648" s="525" t="s">
        <v>475</v>
      </c>
      <c r="B2648" s="525"/>
      <c r="C2648" s="526" t="s">
        <v>15162</v>
      </c>
      <c r="D2648" s="526"/>
      <c r="E2648" s="526"/>
      <c r="F2648" s="526"/>
      <c r="G2648" s="363" t="s">
        <v>14784</v>
      </c>
      <c r="H2648" s="527">
        <v>14.22</v>
      </c>
      <c r="I2648" s="528"/>
    </row>
    <row r="2649" spans="1:9" ht="36.6" customHeight="1" x14ac:dyDescent="0.25">
      <c r="A2649" s="525" t="s">
        <v>6073</v>
      </c>
      <c r="B2649" s="525"/>
      <c r="C2649" s="526" t="s">
        <v>15163</v>
      </c>
      <c r="D2649" s="526"/>
      <c r="E2649" s="526"/>
      <c r="F2649" s="526"/>
      <c r="G2649" s="363" t="s">
        <v>14784</v>
      </c>
      <c r="H2649" s="527">
        <v>16.73</v>
      </c>
      <c r="I2649" s="528"/>
    </row>
    <row r="2650" spans="1:9" ht="12.2" customHeight="1" x14ac:dyDescent="0.25">
      <c r="A2650" s="550">
        <v>8689</v>
      </c>
      <c r="B2650" s="534"/>
      <c r="C2650" s="535" t="s">
        <v>6074</v>
      </c>
      <c r="D2650" s="535"/>
      <c r="E2650" s="535"/>
      <c r="F2650" s="535"/>
      <c r="G2650" s="362"/>
      <c r="H2650" s="536"/>
      <c r="I2650" s="536"/>
    </row>
    <row r="2651" spans="1:9" ht="12.2" customHeight="1" x14ac:dyDescent="0.25">
      <c r="A2651" s="550">
        <v>9039</v>
      </c>
      <c r="B2651" s="534"/>
      <c r="C2651" s="535" t="s">
        <v>6075</v>
      </c>
      <c r="D2651" s="535"/>
      <c r="E2651" s="535"/>
      <c r="F2651" s="535"/>
      <c r="G2651" s="362"/>
      <c r="H2651" s="536"/>
      <c r="I2651" s="536"/>
    </row>
    <row r="2652" spans="1:9" ht="48.75" customHeight="1" x14ac:dyDescent="0.25">
      <c r="A2652" s="525" t="s">
        <v>6076</v>
      </c>
      <c r="B2652" s="525"/>
      <c r="C2652" s="526" t="s">
        <v>15164</v>
      </c>
      <c r="D2652" s="526"/>
      <c r="E2652" s="526"/>
      <c r="F2652" s="526"/>
      <c r="G2652" s="363" t="s">
        <v>14784</v>
      </c>
      <c r="H2652" s="531">
        <v>244.39</v>
      </c>
      <c r="I2652" s="528"/>
    </row>
    <row r="2653" spans="1:9" ht="36.6" customHeight="1" x14ac:dyDescent="0.25">
      <c r="A2653" s="525" t="s">
        <v>6077</v>
      </c>
      <c r="B2653" s="525"/>
      <c r="C2653" s="526" t="s">
        <v>15165</v>
      </c>
      <c r="D2653" s="526"/>
      <c r="E2653" s="526"/>
      <c r="F2653" s="526"/>
      <c r="G2653" s="363" t="s">
        <v>14784</v>
      </c>
      <c r="H2653" s="531">
        <v>125.53</v>
      </c>
      <c r="I2653" s="528"/>
    </row>
    <row r="2654" spans="1:9" ht="36.6" customHeight="1" x14ac:dyDescent="0.25">
      <c r="A2654" s="525" t="s">
        <v>6078</v>
      </c>
      <c r="B2654" s="525"/>
      <c r="C2654" s="526" t="s">
        <v>15166</v>
      </c>
      <c r="D2654" s="526"/>
      <c r="E2654" s="526"/>
      <c r="F2654" s="526"/>
      <c r="G2654" s="363" t="s">
        <v>14784</v>
      </c>
      <c r="H2654" s="531">
        <v>237.34</v>
      </c>
      <c r="I2654" s="528"/>
    </row>
    <row r="2655" spans="1:9" ht="12.2" customHeight="1" x14ac:dyDescent="0.25">
      <c r="A2655" s="550">
        <v>9040</v>
      </c>
      <c r="B2655" s="534"/>
      <c r="C2655" s="535" t="s">
        <v>6079</v>
      </c>
      <c r="D2655" s="535"/>
      <c r="E2655" s="535"/>
      <c r="F2655" s="535"/>
      <c r="G2655" s="362"/>
      <c r="H2655" s="536"/>
      <c r="I2655" s="536"/>
    </row>
    <row r="2656" spans="1:9" ht="12.2" customHeight="1" x14ac:dyDescent="0.25">
      <c r="A2656" s="525" t="s">
        <v>419</v>
      </c>
      <c r="B2656" s="525"/>
      <c r="C2656" s="526" t="s">
        <v>6080</v>
      </c>
      <c r="D2656" s="526"/>
      <c r="E2656" s="526"/>
      <c r="F2656" s="526"/>
      <c r="G2656" s="363" t="s">
        <v>14781</v>
      </c>
      <c r="H2656" s="531">
        <v>357.85</v>
      </c>
      <c r="I2656" s="528"/>
    </row>
    <row r="2657" spans="1:9" ht="12.2" customHeight="1" x14ac:dyDescent="0.25">
      <c r="A2657" s="550">
        <v>9041</v>
      </c>
      <c r="B2657" s="534"/>
      <c r="C2657" s="535" t="s">
        <v>6081</v>
      </c>
      <c r="D2657" s="535"/>
      <c r="E2657" s="535"/>
      <c r="F2657" s="535"/>
      <c r="G2657" s="362"/>
      <c r="H2657" s="536"/>
      <c r="I2657" s="536"/>
    </row>
    <row r="2658" spans="1:9" ht="36.6" customHeight="1" x14ac:dyDescent="0.25">
      <c r="A2658" s="525" t="s">
        <v>6082</v>
      </c>
      <c r="B2658" s="525"/>
      <c r="C2658" s="526" t="s">
        <v>6083</v>
      </c>
      <c r="D2658" s="526"/>
      <c r="E2658" s="526"/>
      <c r="F2658" s="526"/>
      <c r="G2658" s="363" t="s">
        <v>14781</v>
      </c>
      <c r="H2658" s="531">
        <v>141.26</v>
      </c>
      <c r="I2658" s="528"/>
    </row>
    <row r="2659" spans="1:9" ht="36.6" customHeight="1" x14ac:dyDescent="0.25">
      <c r="A2659" s="525" t="s">
        <v>6084</v>
      </c>
      <c r="B2659" s="525"/>
      <c r="C2659" s="526" t="s">
        <v>6085</v>
      </c>
      <c r="D2659" s="526"/>
      <c r="E2659" s="526"/>
      <c r="F2659" s="526"/>
      <c r="G2659" s="363" t="s">
        <v>14781</v>
      </c>
      <c r="H2659" s="531">
        <v>174.23</v>
      </c>
      <c r="I2659" s="528"/>
    </row>
    <row r="2660" spans="1:9" ht="36.6" customHeight="1" x14ac:dyDescent="0.25">
      <c r="A2660" s="525" t="s">
        <v>6086</v>
      </c>
      <c r="B2660" s="525"/>
      <c r="C2660" s="526" t="s">
        <v>6087</v>
      </c>
      <c r="D2660" s="526"/>
      <c r="E2660" s="526"/>
      <c r="F2660" s="526"/>
      <c r="G2660" s="363" t="s">
        <v>14781</v>
      </c>
      <c r="H2660" s="531">
        <v>235.81</v>
      </c>
      <c r="I2660" s="528"/>
    </row>
    <row r="2661" spans="1:9" ht="12.2" customHeight="1" x14ac:dyDescent="0.25">
      <c r="A2661" s="550">
        <v>9042</v>
      </c>
      <c r="B2661" s="534"/>
      <c r="C2661" s="535" t="s">
        <v>6088</v>
      </c>
      <c r="D2661" s="535"/>
      <c r="E2661" s="535"/>
      <c r="F2661" s="535"/>
      <c r="G2661" s="362"/>
      <c r="H2661" s="536"/>
      <c r="I2661" s="536"/>
    </row>
    <row r="2662" spans="1:9" ht="48.75" customHeight="1" x14ac:dyDescent="0.25">
      <c r="A2662" s="525" t="s">
        <v>6089</v>
      </c>
      <c r="B2662" s="525"/>
      <c r="C2662" s="526" t="s">
        <v>6090</v>
      </c>
      <c r="D2662" s="526"/>
      <c r="E2662" s="526"/>
      <c r="F2662" s="526"/>
      <c r="G2662" s="363" t="s">
        <v>14781</v>
      </c>
      <c r="H2662" s="531">
        <v>149.78</v>
      </c>
      <c r="I2662" s="528"/>
    </row>
    <row r="2663" spans="1:9" ht="48.75" customHeight="1" x14ac:dyDescent="0.25">
      <c r="A2663" s="525" t="s">
        <v>6091</v>
      </c>
      <c r="B2663" s="525"/>
      <c r="C2663" s="526" t="s">
        <v>6092</v>
      </c>
      <c r="D2663" s="526"/>
      <c r="E2663" s="526"/>
      <c r="F2663" s="526"/>
      <c r="G2663" s="363" t="s">
        <v>14781</v>
      </c>
      <c r="H2663" s="531">
        <v>136.69</v>
      </c>
      <c r="I2663" s="528"/>
    </row>
    <row r="2664" spans="1:9" ht="12.2" customHeight="1" x14ac:dyDescent="0.25">
      <c r="A2664" s="550">
        <v>9043</v>
      </c>
      <c r="B2664" s="534"/>
      <c r="C2664" s="535" t="s">
        <v>6093</v>
      </c>
      <c r="D2664" s="535"/>
      <c r="E2664" s="535"/>
      <c r="F2664" s="535"/>
      <c r="G2664" s="362"/>
      <c r="H2664" s="536"/>
      <c r="I2664" s="536"/>
    </row>
    <row r="2665" spans="1:9" ht="36.6" customHeight="1" x14ac:dyDescent="0.25">
      <c r="A2665" s="525" t="s">
        <v>6094</v>
      </c>
      <c r="B2665" s="525"/>
      <c r="C2665" s="526" t="s">
        <v>6095</v>
      </c>
      <c r="D2665" s="526"/>
      <c r="E2665" s="526"/>
      <c r="F2665" s="526"/>
      <c r="G2665" s="363" t="s">
        <v>14781</v>
      </c>
      <c r="H2665" s="531">
        <v>350.26</v>
      </c>
      <c r="I2665" s="528"/>
    </row>
    <row r="2666" spans="1:9" ht="36.6" customHeight="1" x14ac:dyDescent="0.25">
      <c r="A2666" s="525" t="s">
        <v>6096</v>
      </c>
      <c r="B2666" s="525"/>
      <c r="C2666" s="526" t="s">
        <v>6097</v>
      </c>
      <c r="D2666" s="526"/>
      <c r="E2666" s="526"/>
      <c r="F2666" s="526"/>
      <c r="G2666" s="363" t="s">
        <v>14781</v>
      </c>
      <c r="H2666" s="531">
        <v>220.74</v>
      </c>
      <c r="I2666" s="528"/>
    </row>
    <row r="2667" spans="1:9" ht="36.6" customHeight="1" x14ac:dyDescent="0.25">
      <c r="A2667" s="525" t="s">
        <v>6098</v>
      </c>
      <c r="B2667" s="525"/>
      <c r="C2667" s="526" t="s">
        <v>6099</v>
      </c>
      <c r="D2667" s="526"/>
      <c r="E2667" s="526"/>
      <c r="F2667" s="526"/>
      <c r="G2667" s="363" t="s">
        <v>14781</v>
      </c>
      <c r="H2667" s="531">
        <v>277.87</v>
      </c>
      <c r="I2667" s="528"/>
    </row>
    <row r="2668" spans="1:9" ht="12.2" customHeight="1" x14ac:dyDescent="0.25">
      <c r="A2668" s="550">
        <v>8690</v>
      </c>
      <c r="B2668" s="534"/>
      <c r="C2668" s="535" t="s">
        <v>6100</v>
      </c>
      <c r="D2668" s="535"/>
      <c r="E2668" s="535"/>
      <c r="F2668" s="535"/>
      <c r="G2668" s="362"/>
      <c r="H2668" s="536"/>
      <c r="I2668" s="536"/>
    </row>
    <row r="2669" spans="1:9" ht="12.2" customHeight="1" x14ac:dyDescent="0.25">
      <c r="A2669" s="550">
        <v>9045</v>
      </c>
      <c r="B2669" s="534"/>
      <c r="C2669" s="535" t="s">
        <v>6101</v>
      </c>
      <c r="D2669" s="535"/>
      <c r="E2669" s="535"/>
      <c r="F2669" s="535"/>
      <c r="G2669" s="362"/>
      <c r="H2669" s="536"/>
      <c r="I2669" s="536"/>
    </row>
    <row r="2670" spans="1:9" ht="12.2" customHeight="1" x14ac:dyDescent="0.25">
      <c r="A2670" s="525" t="s">
        <v>6102</v>
      </c>
      <c r="B2670" s="525"/>
      <c r="C2670" s="526" t="s">
        <v>6103</v>
      </c>
      <c r="D2670" s="526"/>
      <c r="E2670" s="526"/>
      <c r="F2670" s="526"/>
      <c r="G2670" s="363" t="s">
        <v>355</v>
      </c>
      <c r="H2670" s="531">
        <v>690.41</v>
      </c>
      <c r="I2670" s="528"/>
    </row>
    <row r="2671" spans="1:9" ht="12.2" customHeight="1" x14ac:dyDescent="0.25">
      <c r="A2671" s="525" t="s">
        <v>6104</v>
      </c>
      <c r="B2671" s="525"/>
      <c r="C2671" s="526" t="s">
        <v>6105</v>
      </c>
      <c r="D2671" s="526"/>
      <c r="E2671" s="526"/>
      <c r="F2671" s="526"/>
      <c r="G2671" s="363" t="s">
        <v>14820</v>
      </c>
      <c r="H2671" s="531">
        <v>952.12</v>
      </c>
      <c r="I2671" s="528"/>
    </row>
    <row r="2672" spans="1:9" ht="12.2" customHeight="1" x14ac:dyDescent="0.25">
      <c r="A2672" s="550">
        <v>9046</v>
      </c>
      <c r="B2672" s="534"/>
      <c r="C2672" s="535" t="s">
        <v>6106</v>
      </c>
      <c r="D2672" s="535"/>
      <c r="E2672" s="535"/>
      <c r="F2672" s="535"/>
      <c r="G2672" s="362"/>
      <c r="H2672" s="536"/>
      <c r="I2672" s="536"/>
    </row>
    <row r="2673" spans="1:9" ht="24.4" customHeight="1" x14ac:dyDescent="0.25">
      <c r="A2673" s="525" t="s">
        <v>6107</v>
      </c>
      <c r="B2673" s="525"/>
      <c r="C2673" s="526" t="s">
        <v>6108</v>
      </c>
      <c r="D2673" s="526"/>
      <c r="E2673" s="526"/>
      <c r="F2673" s="526"/>
      <c r="G2673" s="363" t="s">
        <v>355</v>
      </c>
      <c r="H2673" s="527">
        <v>48.92</v>
      </c>
      <c r="I2673" s="528"/>
    </row>
    <row r="2674" spans="1:9" ht="24.4" customHeight="1" x14ac:dyDescent="0.25">
      <c r="A2674" s="525" t="s">
        <v>6109</v>
      </c>
      <c r="B2674" s="525"/>
      <c r="C2674" s="526" t="s">
        <v>6110</v>
      </c>
      <c r="D2674" s="526"/>
      <c r="E2674" s="526"/>
      <c r="F2674" s="526"/>
      <c r="G2674" s="363" t="s">
        <v>355</v>
      </c>
      <c r="H2674" s="527">
        <v>53.6</v>
      </c>
      <c r="I2674" s="528"/>
    </row>
    <row r="2675" spans="1:9" ht="24.4" customHeight="1" x14ac:dyDescent="0.25">
      <c r="A2675" s="525" t="s">
        <v>6111</v>
      </c>
      <c r="B2675" s="525"/>
      <c r="C2675" s="526" t="s">
        <v>6112</v>
      </c>
      <c r="D2675" s="526"/>
      <c r="E2675" s="526"/>
      <c r="F2675" s="526"/>
      <c r="G2675" s="363" t="s">
        <v>355</v>
      </c>
      <c r="H2675" s="527">
        <v>50.96</v>
      </c>
      <c r="I2675" s="528"/>
    </row>
    <row r="2676" spans="1:9" ht="24.4" customHeight="1" x14ac:dyDescent="0.25">
      <c r="A2676" s="525" t="s">
        <v>6113</v>
      </c>
      <c r="B2676" s="525"/>
      <c r="C2676" s="526" t="s">
        <v>6114</v>
      </c>
      <c r="D2676" s="526"/>
      <c r="E2676" s="526"/>
      <c r="F2676" s="526"/>
      <c r="G2676" s="363" t="s">
        <v>355</v>
      </c>
      <c r="H2676" s="531">
        <v>843.5</v>
      </c>
      <c r="I2676" s="528"/>
    </row>
    <row r="2677" spans="1:9" ht="24.4" customHeight="1" x14ac:dyDescent="0.25">
      <c r="A2677" s="525" t="s">
        <v>6115</v>
      </c>
      <c r="B2677" s="525"/>
      <c r="C2677" s="526" t="s">
        <v>6116</v>
      </c>
      <c r="D2677" s="526"/>
      <c r="E2677" s="526"/>
      <c r="F2677" s="526"/>
      <c r="G2677" s="363" t="s">
        <v>355</v>
      </c>
      <c r="H2677" s="527">
        <v>16.399999999999999</v>
      </c>
      <c r="I2677" s="528"/>
    </row>
    <row r="2678" spans="1:9" ht="24.4" customHeight="1" x14ac:dyDescent="0.25">
      <c r="A2678" s="525" t="s">
        <v>6117</v>
      </c>
      <c r="B2678" s="525"/>
      <c r="C2678" s="526" t="s">
        <v>6118</v>
      </c>
      <c r="D2678" s="526"/>
      <c r="E2678" s="526"/>
      <c r="F2678" s="526"/>
      <c r="G2678" s="363" t="s">
        <v>355</v>
      </c>
      <c r="H2678" s="527">
        <v>16.440000000000001</v>
      </c>
      <c r="I2678" s="528"/>
    </row>
    <row r="2679" spans="1:9" ht="24.4" customHeight="1" x14ac:dyDescent="0.25">
      <c r="A2679" s="525" t="s">
        <v>6119</v>
      </c>
      <c r="B2679" s="525"/>
      <c r="C2679" s="526" t="s">
        <v>6120</v>
      </c>
      <c r="D2679" s="526"/>
      <c r="E2679" s="526"/>
      <c r="F2679" s="526"/>
      <c r="G2679" s="363" t="s">
        <v>355</v>
      </c>
      <c r="H2679" s="531">
        <v>211.56</v>
      </c>
      <c r="I2679" s="528"/>
    </row>
    <row r="2680" spans="1:9" ht="24.4" customHeight="1" x14ac:dyDescent="0.25">
      <c r="A2680" s="525" t="s">
        <v>6121</v>
      </c>
      <c r="B2680" s="525"/>
      <c r="C2680" s="526" t="s">
        <v>6122</v>
      </c>
      <c r="D2680" s="526"/>
      <c r="E2680" s="526"/>
      <c r="F2680" s="526"/>
      <c r="G2680" s="363" t="s">
        <v>355</v>
      </c>
      <c r="H2680" s="527">
        <v>62.4</v>
      </c>
      <c r="I2680" s="528"/>
    </row>
    <row r="2681" spans="1:9" ht="12.2" customHeight="1" x14ac:dyDescent="0.25">
      <c r="A2681" s="550">
        <v>9047</v>
      </c>
      <c r="B2681" s="534"/>
      <c r="C2681" s="535" t="s">
        <v>6123</v>
      </c>
      <c r="D2681" s="535"/>
      <c r="E2681" s="535"/>
      <c r="F2681" s="535"/>
      <c r="G2681" s="362"/>
      <c r="H2681" s="536"/>
      <c r="I2681" s="536"/>
    </row>
    <row r="2682" spans="1:9" ht="12.2" customHeight="1" x14ac:dyDescent="0.25">
      <c r="A2682" s="525" t="s">
        <v>6124</v>
      </c>
      <c r="B2682" s="525"/>
      <c r="C2682" s="526" t="s">
        <v>6125</v>
      </c>
      <c r="D2682" s="526"/>
      <c r="E2682" s="526"/>
      <c r="F2682" s="526"/>
      <c r="G2682" s="363" t="s">
        <v>355</v>
      </c>
      <c r="H2682" s="527">
        <v>74.95</v>
      </c>
      <c r="I2682" s="528"/>
    </row>
    <row r="2683" spans="1:9" ht="12.2" customHeight="1" x14ac:dyDescent="0.25">
      <c r="A2683" s="550">
        <v>8691</v>
      </c>
      <c r="B2683" s="534"/>
      <c r="C2683" s="535" t="s">
        <v>6126</v>
      </c>
      <c r="D2683" s="535"/>
      <c r="E2683" s="535"/>
      <c r="F2683" s="535"/>
      <c r="G2683" s="362"/>
      <c r="H2683" s="536"/>
      <c r="I2683" s="536"/>
    </row>
    <row r="2684" spans="1:9" ht="12.2" customHeight="1" x14ac:dyDescent="0.25">
      <c r="A2684" s="550">
        <v>9050</v>
      </c>
      <c r="B2684" s="534"/>
      <c r="C2684" s="535" t="s">
        <v>6127</v>
      </c>
      <c r="D2684" s="535"/>
      <c r="E2684" s="535"/>
      <c r="F2684" s="535"/>
      <c r="G2684" s="362"/>
      <c r="H2684" s="536"/>
      <c r="I2684" s="536"/>
    </row>
    <row r="2685" spans="1:9" ht="85.35" customHeight="1" x14ac:dyDescent="0.25">
      <c r="A2685" s="525" t="s">
        <v>6128</v>
      </c>
      <c r="B2685" s="525"/>
      <c r="C2685" s="526" t="s">
        <v>6129</v>
      </c>
      <c r="D2685" s="526"/>
      <c r="E2685" s="526"/>
      <c r="F2685" s="526"/>
      <c r="G2685" s="363" t="s">
        <v>14784</v>
      </c>
      <c r="H2685" s="531">
        <v>153.18</v>
      </c>
      <c r="I2685" s="528"/>
    </row>
    <row r="2686" spans="1:9" ht="60.95" customHeight="1" x14ac:dyDescent="0.25">
      <c r="A2686" s="525" t="s">
        <v>6130</v>
      </c>
      <c r="B2686" s="525"/>
      <c r="C2686" s="526" t="s">
        <v>6131</v>
      </c>
      <c r="D2686" s="526"/>
      <c r="E2686" s="526"/>
      <c r="F2686" s="526"/>
      <c r="G2686" s="363" t="s">
        <v>14784</v>
      </c>
      <c r="H2686" s="531">
        <v>313.55</v>
      </c>
      <c r="I2686" s="528"/>
    </row>
    <row r="2687" spans="1:9" ht="73.150000000000006" customHeight="1" x14ac:dyDescent="0.25">
      <c r="A2687" s="525" t="s">
        <v>6132</v>
      </c>
      <c r="B2687" s="525"/>
      <c r="C2687" s="526" t="s">
        <v>6133</v>
      </c>
      <c r="D2687" s="526"/>
      <c r="E2687" s="526"/>
      <c r="F2687" s="526"/>
      <c r="G2687" s="363" t="s">
        <v>14784</v>
      </c>
      <c r="H2687" s="531">
        <v>215.55</v>
      </c>
      <c r="I2687" s="528"/>
    </row>
    <row r="2688" spans="1:9" ht="12.2" customHeight="1" x14ac:dyDescent="0.25">
      <c r="A2688" s="550">
        <v>9051</v>
      </c>
      <c r="B2688" s="534"/>
      <c r="C2688" s="535" t="s">
        <v>6134</v>
      </c>
      <c r="D2688" s="535"/>
      <c r="E2688" s="535"/>
      <c r="F2688" s="535"/>
      <c r="G2688" s="362"/>
      <c r="H2688" s="536"/>
      <c r="I2688" s="536"/>
    </row>
    <row r="2689" spans="1:9" ht="60.95" customHeight="1" x14ac:dyDescent="0.25">
      <c r="A2689" s="525" t="s">
        <v>6135</v>
      </c>
      <c r="B2689" s="525"/>
      <c r="C2689" s="526" t="s">
        <v>6136</v>
      </c>
      <c r="D2689" s="526"/>
      <c r="E2689" s="526"/>
      <c r="F2689" s="526"/>
      <c r="G2689" s="363" t="s">
        <v>14784</v>
      </c>
      <c r="H2689" s="531">
        <v>126.6</v>
      </c>
      <c r="I2689" s="528"/>
    </row>
    <row r="2690" spans="1:9" ht="60.95" customHeight="1" x14ac:dyDescent="0.25">
      <c r="A2690" s="525" t="s">
        <v>6137</v>
      </c>
      <c r="B2690" s="525"/>
      <c r="C2690" s="526" t="s">
        <v>6138</v>
      </c>
      <c r="D2690" s="526"/>
      <c r="E2690" s="526"/>
      <c r="F2690" s="526"/>
      <c r="G2690" s="363" t="s">
        <v>14784</v>
      </c>
      <c r="H2690" s="531">
        <v>169.5</v>
      </c>
      <c r="I2690" s="528"/>
    </row>
    <row r="2691" spans="1:9" ht="12.2" customHeight="1" x14ac:dyDescent="0.25">
      <c r="A2691" s="550">
        <v>9052</v>
      </c>
      <c r="B2691" s="534"/>
      <c r="C2691" s="535" t="s">
        <v>6139</v>
      </c>
      <c r="D2691" s="535"/>
      <c r="E2691" s="535"/>
      <c r="F2691" s="535"/>
      <c r="G2691" s="362"/>
      <c r="H2691" s="536"/>
      <c r="I2691" s="536"/>
    </row>
    <row r="2692" spans="1:9" ht="109.7" customHeight="1" x14ac:dyDescent="0.25">
      <c r="A2692" s="525" t="s">
        <v>6140</v>
      </c>
      <c r="B2692" s="525"/>
      <c r="C2692" s="526" t="s">
        <v>6141</v>
      </c>
      <c r="D2692" s="526"/>
      <c r="E2692" s="526"/>
      <c r="F2692" s="526"/>
      <c r="G2692" s="363" t="s">
        <v>14784</v>
      </c>
      <c r="H2692" s="531">
        <v>226.48</v>
      </c>
      <c r="I2692" s="528"/>
    </row>
    <row r="2693" spans="1:9" ht="85.35" customHeight="1" x14ac:dyDescent="0.25">
      <c r="A2693" s="525" t="s">
        <v>6142</v>
      </c>
      <c r="B2693" s="525"/>
      <c r="C2693" s="526" t="s">
        <v>6143</v>
      </c>
      <c r="D2693" s="526"/>
      <c r="E2693" s="526"/>
      <c r="F2693" s="526"/>
      <c r="G2693" s="363" t="s">
        <v>14784</v>
      </c>
      <c r="H2693" s="531">
        <v>143.11000000000001</v>
      </c>
      <c r="I2693" s="528"/>
    </row>
    <row r="2694" spans="1:9" ht="109.7" customHeight="1" x14ac:dyDescent="0.25">
      <c r="A2694" s="525" t="s">
        <v>6144</v>
      </c>
      <c r="B2694" s="525"/>
      <c r="C2694" s="526" t="s">
        <v>6145</v>
      </c>
      <c r="D2694" s="526"/>
      <c r="E2694" s="526"/>
      <c r="F2694" s="526"/>
      <c r="G2694" s="363" t="s">
        <v>14784</v>
      </c>
      <c r="H2694" s="531">
        <v>403.31</v>
      </c>
      <c r="I2694" s="528"/>
    </row>
    <row r="2695" spans="1:9" ht="121.9" customHeight="1" x14ac:dyDescent="0.25">
      <c r="A2695" s="525" t="s">
        <v>6146</v>
      </c>
      <c r="B2695" s="525"/>
      <c r="C2695" s="526" t="s">
        <v>6147</v>
      </c>
      <c r="D2695" s="526"/>
      <c r="E2695" s="526"/>
      <c r="F2695" s="526"/>
      <c r="G2695" s="363" t="s">
        <v>14784</v>
      </c>
      <c r="H2695" s="531">
        <v>282.20999999999998</v>
      </c>
      <c r="I2695" s="528"/>
    </row>
    <row r="2696" spans="1:9" ht="109.7" customHeight="1" x14ac:dyDescent="0.25">
      <c r="A2696" s="525" t="s">
        <v>6148</v>
      </c>
      <c r="B2696" s="525"/>
      <c r="C2696" s="526" t="s">
        <v>6149</v>
      </c>
      <c r="D2696" s="526"/>
      <c r="E2696" s="526"/>
      <c r="F2696" s="526"/>
      <c r="G2696" s="363" t="s">
        <v>14784</v>
      </c>
      <c r="H2696" s="531">
        <v>406.77</v>
      </c>
      <c r="I2696" s="528"/>
    </row>
    <row r="2697" spans="1:9" ht="109.7" customHeight="1" x14ac:dyDescent="0.25">
      <c r="A2697" s="525" t="s">
        <v>6150</v>
      </c>
      <c r="B2697" s="525"/>
      <c r="C2697" s="526" t="s">
        <v>6151</v>
      </c>
      <c r="D2697" s="526"/>
      <c r="E2697" s="526"/>
      <c r="F2697" s="526"/>
      <c r="G2697" s="363" t="s">
        <v>14784</v>
      </c>
      <c r="H2697" s="531">
        <v>410.47</v>
      </c>
      <c r="I2697" s="528"/>
    </row>
    <row r="2698" spans="1:9" ht="109.7" customHeight="1" x14ac:dyDescent="0.25">
      <c r="A2698" s="525" t="s">
        <v>6152</v>
      </c>
      <c r="B2698" s="525"/>
      <c r="C2698" s="526" t="s">
        <v>6153</v>
      </c>
      <c r="D2698" s="526"/>
      <c r="E2698" s="526"/>
      <c r="F2698" s="526"/>
      <c r="G2698" s="363" t="s">
        <v>14784</v>
      </c>
      <c r="H2698" s="531">
        <v>310.13</v>
      </c>
      <c r="I2698" s="528"/>
    </row>
    <row r="2699" spans="1:9" ht="12.2" customHeight="1" x14ac:dyDescent="0.25">
      <c r="A2699" s="550">
        <v>9053</v>
      </c>
      <c r="B2699" s="534"/>
      <c r="C2699" s="535" t="s">
        <v>6154</v>
      </c>
      <c r="D2699" s="535"/>
      <c r="E2699" s="535"/>
      <c r="F2699" s="535"/>
      <c r="G2699" s="362"/>
      <c r="H2699" s="536"/>
      <c r="I2699" s="536"/>
    </row>
    <row r="2700" spans="1:9" ht="97.5" customHeight="1" x14ac:dyDescent="0.25">
      <c r="A2700" s="525" t="s">
        <v>6155</v>
      </c>
      <c r="B2700" s="525"/>
      <c r="C2700" s="526" t="s">
        <v>6156</v>
      </c>
      <c r="D2700" s="526"/>
      <c r="E2700" s="526"/>
      <c r="F2700" s="526"/>
      <c r="G2700" s="363" t="s">
        <v>14784</v>
      </c>
      <c r="H2700" s="531">
        <v>260.68</v>
      </c>
      <c r="I2700" s="528"/>
    </row>
    <row r="2701" spans="1:9" ht="97.5" customHeight="1" x14ac:dyDescent="0.25">
      <c r="A2701" s="525" t="s">
        <v>6157</v>
      </c>
      <c r="B2701" s="525"/>
      <c r="C2701" s="526" t="s">
        <v>6158</v>
      </c>
      <c r="D2701" s="526"/>
      <c r="E2701" s="526"/>
      <c r="F2701" s="526"/>
      <c r="G2701" s="363" t="s">
        <v>14784</v>
      </c>
      <c r="H2701" s="531">
        <v>139.58000000000001</v>
      </c>
      <c r="I2701" s="528"/>
    </row>
    <row r="2702" spans="1:9" ht="12.2" customHeight="1" x14ac:dyDescent="0.25">
      <c r="A2702" s="550">
        <v>9054</v>
      </c>
      <c r="B2702" s="534"/>
      <c r="C2702" s="535" t="s">
        <v>6159</v>
      </c>
      <c r="D2702" s="535"/>
      <c r="E2702" s="535"/>
      <c r="F2702" s="535"/>
      <c r="G2702" s="362"/>
      <c r="H2702" s="536"/>
      <c r="I2702" s="536"/>
    </row>
    <row r="2703" spans="1:9" ht="109.7" customHeight="1" x14ac:dyDescent="0.25">
      <c r="A2703" s="525" t="s">
        <v>6160</v>
      </c>
      <c r="B2703" s="525"/>
      <c r="C2703" s="526" t="s">
        <v>6161</v>
      </c>
      <c r="D2703" s="526"/>
      <c r="E2703" s="526"/>
      <c r="F2703" s="526"/>
      <c r="G2703" s="363" t="s">
        <v>14784</v>
      </c>
      <c r="H2703" s="531">
        <v>178.39</v>
      </c>
      <c r="I2703" s="528"/>
    </row>
    <row r="2704" spans="1:9" ht="12.2" customHeight="1" x14ac:dyDescent="0.25">
      <c r="A2704" s="550">
        <v>9055</v>
      </c>
      <c r="B2704" s="534"/>
      <c r="C2704" s="535" t="s">
        <v>6162</v>
      </c>
      <c r="D2704" s="535"/>
      <c r="E2704" s="535"/>
      <c r="F2704" s="535"/>
      <c r="G2704" s="362"/>
      <c r="H2704" s="536"/>
      <c r="I2704" s="536"/>
    </row>
    <row r="2705" spans="1:9" ht="73.150000000000006" customHeight="1" x14ac:dyDescent="0.25">
      <c r="A2705" s="525" t="s">
        <v>6163</v>
      </c>
      <c r="B2705" s="525"/>
      <c r="C2705" s="526" t="s">
        <v>6164</v>
      </c>
      <c r="D2705" s="526"/>
      <c r="E2705" s="526"/>
      <c r="F2705" s="526"/>
      <c r="G2705" s="363" t="s">
        <v>14784</v>
      </c>
      <c r="H2705" s="531">
        <v>312.95</v>
      </c>
      <c r="I2705" s="528"/>
    </row>
    <row r="2706" spans="1:9" ht="73.150000000000006" customHeight="1" x14ac:dyDescent="0.25">
      <c r="A2706" s="525" t="s">
        <v>6165</v>
      </c>
      <c r="B2706" s="525"/>
      <c r="C2706" s="526" t="s">
        <v>6166</v>
      </c>
      <c r="D2706" s="526"/>
      <c r="E2706" s="526"/>
      <c r="F2706" s="526"/>
      <c r="G2706" s="363" t="s">
        <v>14784</v>
      </c>
      <c r="H2706" s="531">
        <v>312.95</v>
      </c>
      <c r="I2706" s="528"/>
    </row>
    <row r="2707" spans="1:9" ht="12.2" customHeight="1" x14ac:dyDescent="0.25">
      <c r="A2707" s="550">
        <v>8692</v>
      </c>
      <c r="B2707" s="534"/>
      <c r="C2707" s="535" t="s">
        <v>6167</v>
      </c>
      <c r="D2707" s="535"/>
      <c r="E2707" s="535"/>
      <c r="F2707" s="535"/>
      <c r="G2707" s="362"/>
      <c r="H2707" s="536"/>
      <c r="I2707" s="536"/>
    </row>
    <row r="2708" spans="1:9" ht="12.2" customHeight="1" x14ac:dyDescent="0.25">
      <c r="A2708" s="550">
        <v>9056</v>
      </c>
      <c r="B2708" s="534"/>
      <c r="C2708" s="535" t="s">
        <v>6168</v>
      </c>
      <c r="D2708" s="535"/>
      <c r="E2708" s="535"/>
      <c r="F2708" s="535"/>
      <c r="G2708" s="362"/>
      <c r="H2708" s="536"/>
      <c r="I2708" s="536"/>
    </row>
    <row r="2709" spans="1:9" ht="24.4" customHeight="1" x14ac:dyDescent="0.25">
      <c r="A2709" s="525" t="s">
        <v>6169</v>
      </c>
      <c r="B2709" s="525"/>
      <c r="C2709" s="526" t="s">
        <v>15167</v>
      </c>
      <c r="D2709" s="526"/>
      <c r="E2709" s="526"/>
      <c r="F2709" s="526"/>
      <c r="G2709" s="363" t="s">
        <v>14781</v>
      </c>
      <c r="H2709" s="527">
        <v>25.86</v>
      </c>
      <c r="I2709" s="528"/>
    </row>
    <row r="2710" spans="1:9" ht="24.4" customHeight="1" x14ac:dyDescent="0.25">
      <c r="A2710" s="525" t="s">
        <v>6170</v>
      </c>
      <c r="B2710" s="525"/>
      <c r="C2710" s="526" t="s">
        <v>15168</v>
      </c>
      <c r="D2710" s="526"/>
      <c r="E2710" s="526"/>
      <c r="F2710" s="526"/>
      <c r="G2710" s="363" t="s">
        <v>14781</v>
      </c>
      <c r="H2710" s="527">
        <v>28.7</v>
      </c>
      <c r="I2710" s="528"/>
    </row>
    <row r="2711" spans="1:9" ht="24.4" customHeight="1" x14ac:dyDescent="0.25">
      <c r="A2711" s="525" t="s">
        <v>6171</v>
      </c>
      <c r="B2711" s="525"/>
      <c r="C2711" s="526" t="s">
        <v>15169</v>
      </c>
      <c r="D2711" s="526"/>
      <c r="E2711" s="526"/>
      <c r="F2711" s="526"/>
      <c r="G2711" s="363" t="s">
        <v>14781</v>
      </c>
      <c r="H2711" s="527">
        <v>34.880000000000003</v>
      </c>
      <c r="I2711" s="528"/>
    </row>
    <row r="2712" spans="1:9" ht="12.2" customHeight="1" x14ac:dyDescent="0.25">
      <c r="A2712" s="550">
        <v>9057</v>
      </c>
      <c r="B2712" s="534"/>
      <c r="C2712" s="535" t="s">
        <v>6172</v>
      </c>
      <c r="D2712" s="535"/>
      <c r="E2712" s="535"/>
      <c r="F2712" s="535"/>
      <c r="G2712" s="362"/>
      <c r="H2712" s="536"/>
      <c r="I2712" s="536"/>
    </row>
    <row r="2713" spans="1:9" ht="24.4" customHeight="1" x14ac:dyDescent="0.25">
      <c r="A2713" s="525" t="s">
        <v>6173</v>
      </c>
      <c r="B2713" s="525"/>
      <c r="C2713" s="526" t="s">
        <v>6174</v>
      </c>
      <c r="D2713" s="526"/>
      <c r="E2713" s="526"/>
      <c r="F2713" s="526"/>
      <c r="G2713" s="363" t="s">
        <v>14784</v>
      </c>
      <c r="H2713" s="527">
        <v>10.050000000000001</v>
      </c>
      <c r="I2713" s="528"/>
    </row>
    <row r="2714" spans="1:9" ht="24.4" customHeight="1" x14ac:dyDescent="0.25">
      <c r="A2714" s="525" t="s">
        <v>6176</v>
      </c>
      <c r="B2714" s="525"/>
      <c r="C2714" s="526" t="s">
        <v>6177</v>
      </c>
      <c r="D2714" s="526"/>
      <c r="E2714" s="526"/>
      <c r="F2714" s="526"/>
      <c r="G2714" s="363" t="s">
        <v>14781</v>
      </c>
      <c r="H2714" s="527">
        <v>25.5</v>
      </c>
      <c r="I2714" s="528"/>
    </row>
    <row r="2715" spans="1:9" ht="36.6" customHeight="1" x14ac:dyDescent="0.25">
      <c r="A2715" s="525" t="s">
        <v>6175</v>
      </c>
      <c r="B2715" s="525"/>
      <c r="C2715" s="526" t="s">
        <v>15170</v>
      </c>
      <c r="D2715" s="526"/>
      <c r="E2715" s="526"/>
      <c r="F2715" s="526"/>
      <c r="G2715" s="363" t="s">
        <v>14784</v>
      </c>
      <c r="H2715" s="527">
        <v>13.4</v>
      </c>
      <c r="I2715" s="528"/>
    </row>
    <row r="2716" spans="1:9" ht="12.2" customHeight="1" x14ac:dyDescent="0.25">
      <c r="A2716" s="550">
        <v>9058</v>
      </c>
      <c r="B2716" s="534"/>
      <c r="C2716" s="535" t="s">
        <v>6178</v>
      </c>
      <c r="D2716" s="535"/>
      <c r="E2716" s="535"/>
      <c r="F2716" s="535"/>
      <c r="G2716" s="362"/>
      <c r="H2716" s="536"/>
      <c r="I2716" s="536"/>
    </row>
    <row r="2717" spans="1:9" ht="24.4" customHeight="1" x14ac:dyDescent="0.25">
      <c r="A2717" s="525" t="s">
        <v>6179</v>
      </c>
      <c r="B2717" s="525"/>
      <c r="C2717" s="526" t="s">
        <v>15171</v>
      </c>
      <c r="D2717" s="526"/>
      <c r="E2717" s="526"/>
      <c r="F2717" s="526"/>
      <c r="G2717" s="363" t="s">
        <v>14784</v>
      </c>
      <c r="H2717" s="532">
        <v>3.84</v>
      </c>
      <c r="I2717" s="528"/>
    </row>
    <row r="2718" spans="1:9" ht="24.4" customHeight="1" x14ac:dyDescent="0.25">
      <c r="A2718" s="525" t="s">
        <v>6180</v>
      </c>
      <c r="B2718" s="525"/>
      <c r="C2718" s="526" t="s">
        <v>15172</v>
      </c>
      <c r="D2718" s="526"/>
      <c r="E2718" s="526"/>
      <c r="F2718" s="526"/>
      <c r="G2718" s="363" t="s">
        <v>14784</v>
      </c>
      <c r="H2718" s="532">
        <v>2.41</v>
      </c>
      <c r="I2718" s="528"/>
    </row>
    <row r="2719" spans="1:9" ht="24.4" customHeight="1" x14ac:dyDescent="0.25">
      <c r="A2719" s="525" t="s">
        <v>6181</v>
      </c>
      <c r="B2719" s="525"/>
      <c r="C2719" s="526" t="s">
        <v>15173</v>
      </c>
      <c r="D2719" s="526"/>
      <c r="E2719" s="526"/>
      <c r="F2719" s="526"/>
      <c r="G2719" s="363" t="s">
        <v>14784</v>
      </c>
      <c r="H2719" s="531">
        <v>161.09</v>
      </c>
      <c r="I2719" s="528"/>
    </row>
    <row r="2720" spans="1:9" ht="24.4" customHeight="1" x14ac:dyDescent="0.25">
      <c r="A2720" s="525" t="s">
        <v>15174</v>
      </c>
      <c r="B2720" s="525"/>
      <c r="C2720" s="526" t="s">
        <v>15175</v>
      </c>
      <c r="D2720" s="526"/>
      <c r="E2720" s="526"/>
      <c r="F2720" s="526"/>
      <c r="G2720" s="363" t="s">
        <v>14784</v>
      </c>
      <c r="H2720" s="527">
        <v>80.23</v>
      </c>
      <c r="I2720" s="528"/>
    </row>
    <row r="2721" spans="1:9" ht="24.4" customHeight="1" x14ac:dyDescent="0.25">
      <c r="A2721" s="525" t="s">
        <v>15176</v>
      </c>
      <c r="B2721" s="525"/>
      <c r="C2721" s="526" t="s">
        <v>15177</v>
      </c>
      <c r="D2721" s="526"/>
      <c r="E2721" s="526"/>
      <c r="F2721" s="526"/>
      <c r="G2721" s="363" t="s">
        <v>14784</v>
      </c>
      <c r="H2721" s="527">
        <v>80.23</v>
      </c>
      <c r="I2721" s="528"/>
    </row>
    <row r="2722" spans="1:9" ht="24.4" customHeight="1" x14ac:dyDescent="0.25">
      <c r="A2722" s="525" t="s">
        <v>15178</v>
      </c>
      <c r="B2722" s="525"/>
      <c r="C2722" s="526" t="s">
        <v>15179</v>
      </c>
      <c r="D2722" s="526"/>
      <c r="E2722" s="526"/>
      <c r="F2722" s="526"/>
      <c r="G2722" s="363" t="s">
        <v>14784</v>
      </c>
      <c r="H2722" s="531">
        <v>101.93</v>
      </c>
      <c r="I2722" s="528"/>
    </row>
    <row r="2723" spans="1:9" ht="24.4" customHeight="1" x14ac:dyDescent="0.25">
      <c r="A2723" s="525" t="s">
        <v>15180</v>
      </c>
      <c r="B2723" s="525"/>
      <c r="C2723" s="526" t="s">
        <v>15181</v>
      </c>
      <c r="D2723" s="526"/>
      <c r="E2723" s="526"/>
      <c r="F2723" s="526"/>
      <c r="G2723" s="363" t="s">
        <v>14784</v>
      </c>
      <c r="H2723" s="531">
        <v>101.93</v>
      </c>
      <c r="I2723" s="528"/>
    </row>
    <row r="2724" spans="1:9" ht="24.4" customHeight="1" x14ac:dyDescent="0.25">
      <c r="A2724" s="525" t="s">
        <v>6182</v>
      </c>
      <c r="B2724" s="525"/>
      <c r="C2724" s="526" t="s">
        <v>15182</v>
      </c>
      <c r="D2724" s="526"/>
      <c r="E2724" s="526"/>
      <c r="F2724" s="526"/>
      <c r="G2724" s="363" t="s">
        <v>14784</v>
      </c>
      <c r="H2724" s="531">
        <v>101.93</v>
      </c>
      <c r="I2724" s="528"/>
    </row>
    <row r="2725" spans="1:9" ht="24.4" customHeight="1" x14ac:dyDescent="0.25">
      <c r="A2725" s="525" t="s">
        <v>15183</v>
      </c>
      <c r="B2725" s="525"/>
      <c r="C2725" s="526" t="s">
        <v>15184</v>
      </c>
      <c r="D2725" s="526"/>
      <c r="E2725" s="526"/>
      <c r="F2725" s="526"/>
      <c r="G2725" s="363" t="s">
        <v>14784</v>
      </c>
      <c r="H2725" s="531">
        <v>101.93</v>
      </c>
      <c r="I2725" s="528"/>
    </row>
    <row r="2726" spans="1:9" ht="24.4" customHeight="1" x14ac:dyDescent="0.25">
      <c r="A2726" s="525" t="s">
        <v>6183</v>
      </c>
      <c r="B2726" s="525"/>
      <c r="C2726" s="526" t="s">
        <v>15185</v>
      </c>
      <c r="D2726" s="526"/>
      <c r="E2726" s="526"/>
      <c r="F2726" s="526"/>
      <c r="G2726" s="363" t="s">
        <v>14784</v>
      </c>
      <c r="H2726" s="527">
        <v>98.5</v>
      </c>
      <c r="I2726" s="528"/>
    </row>
    <row r="2727" spans="1:9" ht="24.4" customHeight="1" x14ac:dyDescent="0.25">
      <c r="A2727" s="525" t="s">
        <v>15186</v>
      </c>
      <c r="B2727" s="525"/>
      <c r="C2727" s="526" t="s">
        <v>15187</v>
      </c>
      <c r="D2727" s="526"/>
      <c r="E2727" s="526"/>
      <c r="F2727" s="526"/>
      <c r="G2727" s="363" t="s">
        <v>14784</v>
      </c>
      <c r="H2727" s="527">
        <v>93.5</v>
      </c>
      <c r="I2727" s="528"/>
    </row>
    <row r="2728" spans="1:9" ht="24.4" customHeight="1" x14ac:dyDescent="0.25">
      <c r="A2728" s="525" t="s">
        <v>15188</v>
      </c>
      <c r="B2728" s="525"/>
      <c r="C2728" s="526" t="s">
        <v>15189</v>
      </c>
      <c r="D2728" s="526"/>
      <c r="E2728" s="526"/>
      <c r="F2728" s="526"/>
      <c r="G2728" s="363" t="s">
        <v>14784</v>
      </c>
      <c r="H2728" s="527">
        <v>95.7</v>
      </c>
      <c r="I2728" s="528"/>
    </row>
    <row r="2729" spans="1:9" ht="24.4" customHeight="1" x14ac:dyDescent="0.25">
      <c r="A2729" s="525" t="s">
        <v>15190</v>
      </c>
      <c r="B2729" s="525"/>
      <c r="C2729" s="526" t="s">
        <v>15191</v>
      </c>
      <c r="D2729" s="526"/>
      <c r="E2729" s="526"/>
      <c r="F2729" s="526"/>
      <c r="G2729" s="363" t="s">
        <v>14784</v>
      </c>
      <c r="H2729" s="527">
        <v>72.67</v>
      </c>
      <c r="I2729" s="528"/>
    </row>
    <row r="2730" spans="1:9" ht="24.4" customHeight="1" x14ac:dyDescent="0.25">
      <c r="A2730" s="525" t="s">
        <v>15192</v>
      </c>
      <c r="B2730" s="525"/>
      <c r="C2730" s="526" t="s">
        <v>15193</v>
      </c>
      <c r="D2730" s="526"/>
      <c r="E2730" s="526"/>
      <c r="F2730" s="526"/>
      <c r="G2730" s="363" t="s">
        <v>14784</v>
      </c>
      <c r="H2730" s="527">
        <v>80.569999999999993</v>
      </c>
      <c r="I2730" s="528"/>
    </row>
    <row r="2731" spans="1:9" ht="24.4" customHeight="1" x14ac:dyDescent="0.25">
      <c r="A2731" s="525" t="s">
        <v>15194</v>
      </c>
      <c r="B2731" s="525"/>
      <c r="C2731" s="526" t="s">
        <v>15195</v>
      </c>
      <c r="D2731" s="526"/>
      <c r="E2731" s="526"/>
      <c r="F2731" s="526"/>
      <c r="G2731" s="363" t="s">
        <v>14784</v>
      </c>
      <c r="H2731" s="527">
        <v>75.14</v>
      </c>
      <c r="I2731" s="528"/>
    </row>
    <row r="2732" spans="1:9" ht="24.4" customHeight="1" x14ac:dyDescent="0.25">
      <c r="A2732" s="525" t="s">
        <v>6184</v>
      </c>
      <c r="B2732" s="525"/>
      <c r="C2732" s="526" t="s">
        <v>15196</v>
      </c>
      <c r="D2732" s="526"/>
      <c r="E2732" s="526"/>
      <c r="F2732" s="526"/>
      <c r="G2732" s="363" t="s">
        <v>14784</v>
      </c>
      <c r="H2732" s="527">
        <v>98.29</v>
      </c>
      <c r="I2732" s="528"/>
    </row>
    <row r="2733" spans="1:9" ht="24.4" customHeight="1" x14ac:dyDescent="0.25">
      <c r="A2733" s="525" t="s">
        <v>15197</v>
      </c>
      <c r="B2733" s="525"/>
      <c r="C2733" s="526" t="s">
        <v>15198</v>
      </c>
      <c r="D2733" s="526"/>
      <c r="E2733" s="526"/>
      <c r="F2733" s="526"/>
      <c r="G2733" s="363" t="s">
        <v>14784</v>
      </c>
      <c r="H2733" s="527">
        <v>81.430000000000007</v>
      </c>
      <c r="I2733" s="528"/>
    </row>
    <row r="2734" spans="1:9" ht="24.4" customHeight="1" x14ac:dyDescent="0.25">
      <c r="A2734" s="525" t="s">
        <v>15199</v>
      </c>
      <c r="B2734" s="525"/>
      <c r="C2734" s="526" t="s">
        <v>15200</v>
      </c>
      <c r="D2734" s="526"/>
      <c r="E2734" s="526"/>
      <c r="F2734" s="526"/>
      <c r="G2734" s="363" t="s">
        <v>14784</v>
      </c>
      <c r="H2734" s="527">
        <v>95.7</v>
      </c>
      <c r="I2734" s="528"/>
    </row>
    <row r="2735" spans="1:9" ht="24.4" customHeight="1" x14ac:dyDescent="0.25">
      <c r="A2735" s="525" t="s">
        <v>15201</v>
      </c>
      <c r="B2735" s="525"/>
      <c r="C2735" s="526" t="s">
        <v>15202</v>
      </c>
      <c r="D2735" s="526"/>
      <c r="E2735" s="526"/>
      <c r="F2735" s="526"/>
      <c r="G2735" s="363" t="s">
        <v>14784</v>
      </c>
      <c r="H2735" s="527">
        <v>95.22</v>
      </c>
      <c r="I2735" s="528"/>
    </row>
    <row r="2736" spans="1:9" ht="24.4" customHeight="1" x14ac:dyDescent="0.25">
      <c r="A2736" s="525" t="s">
        <v>6185</v>
      </c>
      <c r="B2736" s="525"/>
      <c r="C2736" s="526" t="s">
        <v>15203</v>
      </c>
      <c r="D2736" s="526"/>
      <c r="E2736" s="526"/>
      <c r="F2736" s="526"/>
      <c r="G2736" s="363" t="s">
        <v>14784</v>
      </c>
      <c r="H2736" s="527">
        <v>98.29</v>
      </c>
      <c r="I2736" s="528"/>
    </row>
    <row r="2737" spans="1:9" ht="24.4" customHeight="1" x14ac:dyDescent="0.25">
      <c r="A2737" s="525" t="s">
        <v>15204</v>
      </c>
      <c r="B2737" s="525"/>
      <c r="C2737" s="526" t="s">
        <v>15205</v>
      </c>
      <c r="D2737" s="526"/>
      <c r="E2737" s="526"/>
      <c r="F2737" s="526"/>
      <c r="G2737" s="363" t="s">
        <v>14784</v>
      </c>
      <c r="H2737" s="527">
        <v>75.64</v>
      </c>
      <c r="I2737" s="528"/>
    </row>
    <row r="2738" spans="1:9" ht="24.4" customHeight="1" x14ac:dyDescent="0.25">
      <c r="A2738" s="525" t="s">
        <v>15206</v>
      </c>
      <c r="B2738" s="525"/>
      <c r="C2738" s="526" t="s">
        <v>15207</v>
      </c>
      <c r="D2738" s="526"/>
      <c r="E2738" s="526"/>
      <c r="F2738" s="526"/>
      <c r="G2738" s="363" t="s">
        <v>14781</v>
      </c>
      <c r="H2738" s="527">
        <v>55.25</v>
      </c>
      <c r="I2738" s="528"/>
    </row>
    <row r="2739" spans="1:9" ht="24.4" customHeight="1" x14ac:dyDescent="0.25">
      <c r="A2739" s="525" t="s">
        <v>15208</v>
      </c>
      <c r="B2739" s="525"/>
      <c r="C2739" s="526" t="s">
        <v>15209</v>
      </c>
      <c r="D2739" s="526"/>
      <c r="E2739" s="526"/>
      <c r="F2739" s="526"/>
      <c r="G2739" s="363" t="s">
        <v>14781</v>
      </c>
      <c r="H2739" s="527">
        <v>43.5</v>
      </c>
      <c r="I2739" s="528"/>
    </row>
    <row r="2740" spans="1:9" ht="24.4" customHeight="1" x14ac:dyDescent="0.25">
      <c r="A2740" s="525" t="s">
        <v>15210</v>
      </c>
      <c r="B2740" s="525"/>
      <c r="C2740" s="526" t="s">
        <v>15211</v>
      </c>
      <c r="D2740" s="526"/>
      <c r="E2740" s="526"/>
      <c r="F2740" s="526"/>
      <c r="G2740" s="363" t="s">
        <v>14781</v>
      </c>
      <c r="H2740" s="527">
        <v>18</v>
      </c>
      <c r="I2740" s="528"/>
    </row>
    <row r="2741" spans="1:9" ht="24.4" customHeight="1" x14ac:dyDescent="0.25">
      <c r="A2741" s="525" t="s">
        <v>15212</v>
      </c>
      <c r="B2741" s="525"/>
      <c r="C2741" s="526" t="s">
        <v>15213</v>
      </c>
      <c r="D2741" s="526"/>
      <c r="E2741" s="526"/>
      <c r="F2741" s="526"/>
      <c r="G2741" s="363" t="s">
        <v>14781</v>
      </c>
      <c r="H2741" s="527">
        <v>63.75</v>
      </c>
      <c r="I2741" s="528"/>
    </row>
    <row r="2742" spans="1:9" ht="24.4" customHeight="1" x14ac:dyDescent="0.25">
      <c r="A2742" s="525" t="s">
        <v>6187</v>
      </c>
      <c r="B2742" s="525"/>
      <c r="C2742" s="526" t="s">
        <v>15214</v>
      </c>
      <c r="D2742" s="526"/>
      <c r="E2742" s="526"/>
      <c r="F2742" s="526"/>
      <c r="G2742" s="363" t="s">
        <v>14784</v>
      </c>
      <c r="H2742" s="527">
        <v>24.08</v>
      </c>
      <c r="I2742" s="528"/>
    </row>
    <row r="2743" spans="1:9" ht="24.4" customHeight="1" x14ac:dyDescent="0.25">
      <c r="A2743" s="525" t="s">
        <v>15215</v>
      </c>
      <c r="B2743" s="525"/>
      <c r="C2743" s="526" t="s">
        <v>15216</v>
      </c>
      <c r="D2743" s="526"/>
      <c r="E2743" s="526"/>
      <c r="F2743" s="526"/>
      <c r="G2743" s="363" t="s">
        <v>14784</v>
      </c>
      <c r="H2743" s="531">
        <v>172.55</v>
      </c>
      <c r="I2743" s="528"/>
    </row>
    <row r="2744" spans="1:9" ht="24.4" customHeight="1" x14ac:dyDescent="0.25">
      <c r="A2744" s="525" t="s">
        <v>6186</v>
      </c>
      <c r="B2744" s="525"/>
      <c r="C2744" s="526" t="s">
        <v>15217</v>
      </c>
      <c r="D2744" s="526"/>
      <c r="E2744" s="526"/>
      <c r="F2744" s="526"/>
      <c r="G2744" s="363" t="s">
        <v>14784</v>
      </c>
      <c r="H2744" s="531">
        <v>172.55</v>
      </c>
      <c r="I2744" s="528"/>
    </row>
    <row r="2745" spans="1:9" ht="12.2" customHeight="1" x14ac:dyDescent="0.25">
      <c r="A2745" s="550">
        <v>9060</v>
      </c>
      <c r="B2745" s="534"/>
      <c r="C2745" s="535" t="s">
        <v>6190</v>
      </c>
      <c r="D2745" s="535"/>
      <c r="E2745" s="535"/>
      <c r="F2745" s="535"/>
      <c r="G2745" s="362"/>
      <c r="H2745" s="536"/>
      <c r="I2745" s="536"/>
    </row>
    <row r="2746" spans="1:9" ht="12.2" customHeight="1" x14ac:dyDescent="0.25">
      <c r="A2746" s="525" t="s">
        <v>6191</v>
      </c>
      <c r="B2746" s="525"/>
      <c r="C2746" s="526" t="s">
        <v>6192</v>
      </c>
      <c r="D2746" s="526"/>
      <c r="E2746" s="526"/>
      <c r="F2746" s="526"/>
      <c r="G2746" s="363" t="s">
        <v>355</v>
      </c>
      <c r="H2746" s="527">
        <v>83.97</v>
      </c>
      <c r="I2746" s="528"/>
    </row>
    <row r="2747" spans="1:9" ht="12.2" customHeight="1" x14ac:dyDescent="0.25">
      <c r="A2747" s="550">
        <v>8693</v>
      </c>
      <c r="B2747" s="534"/>
      <c r="C2747" s="535" t="s">
        <v>6193</v>
      </c>
      <c r="D2747" s="535"/>
      <c r="E2747" s="535"/>
      <c r="F2747" s="535"/>
      <c r="G2747" s="362"/>
      <c r="H2747" s="536"/>
      <c r="I2747" s="536"/>
    </row>
    <row r="2748" spans="1:9" ht="12.2" customHeight="1" x14ac:dyDescent="0.25">
      <c r="A2748" s="550">
        <v>9061</v>
      </c>
      <c r="B2748" s="534"/>
      <c r="C2748" s="535" t="s">
        <v>6194</v>
      </c>
      <c r="D2748" s="535"/>
      <c r="E2748" s="535"/>
      <c r="F2748" s="535"/>
      <c r="G2748" s="362"/>
      <c r="H2748" s="536"/>
      <c r="I2748" s="536"/>
    </row>
    <row r="2749" spans="1:9" ht="48.75" customHeight="1" x14ac:dyDescent="0.25">
      <c r="A2749" s="525" t="s">
        <v>6195</v>
      </c>
      <c r="B2749" s="525"/>
      <c r="C2749" s="526" t="s">
        <v>6196</v>
      </c>
      <c r="D2749" s="526"/>
      <c r="E2749" s="526"/>
      <c r="F2749" s="526"/>
      <c r="G2749" s="363" t="s">
        <v>14794</v>
      </c>
      <c r="H2749" s="532">
        <v>2.41</v>
      </c>
      <c r="I2749" s="528"/>
    </row>
    <row r="2750" spans="1:9" ht="48.75" customHeight="1" x14ac:dyDescent="0.25">
      <c r="A2750" s="525" t="s">
        <v>6197</v>
      </c>
      <c r="B2750" s="525"/>
      <c r="C2750" s="526" t="s">
        <v>6198</v>
      </c>
      <c r="D2750" s="526"/>
      <c r="E2750" s="526"/>
      <c r="F2750" s="526"/>
      <c r="G2750" s="363" t="s">
        <v>14794</v>
      </c>
      <c r="H2750" s="532">
        <v>3.15</v>
      </c>
      <c r="I2750" s="528"/>
    </row>
    <row r="2751" spans="1:9" ht="48.75" customHeight="1" x14ac:dyDescent="0.25">
      <c r="A2751" s="525" t="s">
        <v>6199</v>
      </c>
      <c r="B2751" s="525"/>
      <c r="C2751" s="526" t="s">
        <v>6200</v>
      </c>
      <c r="D2751" s="526"/>
      <c r="E2751" s="526"/>
      <c r="F2751" s="526"/>
      <c r="G2751" s="363" t="s">
        <v>14794</v>
      </c>
      <c r="H2751" s="532">
        <v>5.28</v>
      </c>
      <c r="I2751" s="528"/>
    </row>
    <row r="2752" spans="1:9" ht="36.6" customHeight="1" x14ac:dyDescent="0.25">
      <c r="A2752" s="525" t="s">
        <v>6201</v>
      </c>
      <c r="B2752" s="525"/>
      <c r="C2752" s="526" t="s">
        <v>6202</v>
      </c>
      <c r="D2752" s="526"/>
      <c r="E2752" s="526"/>
      <c r="F2752" s="526"/>
      <c r="G2752" s="363" t="s">
        <v>14794</v>
      </c>
      <c r="H2752" s="532">
        <v>3.19</v>
      </c>
      <c r="I2752" s="528"/>
    </row>
    <row r="2753" spans="1:9" ht="36.6" customHeight="1" x14ac:dyDescent="0.25">
      <c r="A2753" s="525" t="s">
        <v>6203</v>
      </c>
      <c r="B2753" s="525"/>
      <c r="C2753" s="526" t="s">
        <v>6204</v>
      </c>
      <c r="D2753" s="526"/>
      <c r="E2753" s="526"/>
      <c r="F2753" s="526"/>
      <c r="G2753" s="363" t="s">
        <v>14794</v>
      </c>
      <c r="H2753" s="532">
        <v>4.97</v>
      </c>
      <c r="I2753" s="528"/>
    </row>
    <row r="2754" spans="1:9" ht="36.6" customHeight="1" x14ac:dyDescent="0.25">
      <c r="A2754" s="525" t="s">
        <v>6205</v>
      </c>
      <c r="B2754" s="525"/>
      <c r="C2754" s="526" t="s">
        <v>6206</v>
      </c>
      <c r="D2754" s="526"/>
      <c r="E2754" s="526"/>
      <c r="F2754" s="526"/>
      <c r="G2754" s="363" t="s">
        <v>14794</v>
      </c>
      <c r="H2754" s="532">
        <v>6.4</v>
      </c>
      <c r="I2754" s="528"/>
    </row>
    <row r="2755" spans="1:9" ht="36.6" customHeight="1" x14ac:dyDescent="0.25">
      <c r="A2755" s="525" t="s">
        <v>6207</v>
      </c>
      <c r="B2755" s="525"/>
      <c r="C2755" s="526" t="s">
        <v>6208</v>
      </c>
      <c r="D2755" s="526"/>
      <c r="E2755" s="526"/>
      <c r="F2755" s="526"/>
      <c r="G2755" s="363" t="s">
        <v>14794</v>
      </c>
      <c r="H2755" s="532">
        <v>8.9600000000000009</v>
      </c>
      <c r="I2755" s="528"/>
    </row>
    <row r="2756" spans="1:9" ht="36.6" customHeight="1" x14ac:dyDescent="0.25">
      <c r="A2756" s="525" t="s">
        <v>6209</v>
      </c>
      <c r="B2756" s="525"/>
      <c r="C2756" s="526" t="s">
        <v>6210</v>
      </c>
      <c r="D2756" s="526"/>
      <c r="E2756" s="526"/>
      <c r="F2756" s="526"/>
      <c r="G2756" s="363" t="s">
        <v>14794</v>
      </c>
      <c r="H2756" s="532">
        <v>9.74</v>
      </c>
      <c r="I2756" s="528"/>
    </row>
    <row r="2757" spans="1:9" ht="36.6" customHeight="1" x14ac:dyDescent="0.25">
      <c r="A2757" s="525" t="s">
        <v>6211</v>
      </c>
      <c r="B2757" s="525"/>
      <c r="C2757" s="526" t="s">
        <v>6212</v>
      </c>
      <c r="D2757" s="526"/>
      <c r="E2757" s="526"/>
      <c r="F2757" s="526"/>
      <c r="G2757" s="363" t="s">
        <v>14794</v>
      </c>
      <c r="H2757" s="527">
        <v>12.46</v>
      </c>
      <c r="I2757" s="528"/>
    </row>
    <row r="2758" spans="1:9" ht="12.2" customHeight="1" x14ac:dyDescent="0.25">
      <c r="A2758" s="550">
        <v>9062</v>
      </c>
      <c r="B2758" s="534"/>
      <c r="C2758" s="535" t="s">
        <v>6213</v>
      </c>
      <c r="D2758" s="535"/>
      <c r="E2758" s="535"/>
      <c r="F2758" s="535"/>
      <c r="G2758" s="362"/>
      <c r="H2758" s="536"/>
      <c r="I2758" s="536"/>
    </row>
    <row r="2759" spans="1:9" ht="48.75" customHeight="1" x14ac:dyDescent="0.25">
      <c r="A2759" s="525" t="s">
        <v>6214</v>
      </c>
      <c r="B2759" s="525"/>
      <c r="C2759" s="526" t="s">
        <v>6215</v>
      </c>
      <c r="D2759" s="526"/>
      <c r="E2759" s="526"/>
      <c r="F2759" s="526"/>
      <c r="G2759" s="363" t="s">
        <v>14794</v>
      </c>
      <c r="H2759" s="527">
        <v>39.479999999999997</v>
      </c>
      <c r="I2759" s="528"/>
    </row>
    <row r="2760" spans="1:9" ht="48.75" customHeight="1" x14ac:dyDescent="0.25">
      <c r="A2760" s="525" t="s">
        <v>6216</v>
      </c>
      <c r="B2760" s="525"/>
      <c r="C2760" s="526" t="s">
        <v>6217</v>
      </c>
      <c r="D2760" s="526"/>
      <c r="E2760" s="526"/>
      <c r="F2760" s="526"/>
      <c r="G2760" s="363" t="s">
        <v>14794</v>
      </c>
      <c r="H2760" s="527">
        <v>26.31</v>
      </c>
      <c r="I2760" s="528"/>
    </row>
    <row r="2761" spans="1:9" ht="48.75" customHeight="1" x14ac:dyDescent="0.25">
      <c r="A2761" s="525" t="s">
        <v>6218</v>
      </c>
      <c r="B2761" s="525"/>
      <c r="C2761" s="526" t="s">
        <v>6219</v>
      </c>
      <c r="D2761" s="526"/>
      <c r="E2761" s="526"/>
      <c r="F2761" s="526"/>
      <c r="G2761" s="363" t="s">
        <v>14794</v>
      </c>
      <c r="H2761" s="527">
        <v>21.5</v>
      </c>
      <c r="I2761" s="528"/>
    </row>
    <row r="2762" spans="1:9" ht="48.75" customHeight="1" x14ac:dyDescent="0.25">
      <c r="A2762" s="525" t="s">
        <v>6220</v>
      </c>
      <c r="B2762" s="525"/>
      <c r="C2762" s="526" t="s">
        <v>6221</v>
      </c>
      <c r="D2762" s="526"/>
      <c r="E2762" s="526"/>
      <c r="F2762" s="526"/>
      <c r="G2762" s="363" t="s">
        <v>14794</v>
      </c>
      <c r="H2762" s="527">
        <v>15.25</v>
      </c>
      <c r="I2762" s="528"/>
    </row>
    <row r="2763" spans="1:9" ht="60.95" customHeight="1" x14ac:dyDescent="0.25">
      <c r="A2763" s="525" t="s">
        <v>6222</v>
      </c>
      <c r="B2763" s="525"/>
      <c r="C2763" s="526" t="s">
        <v>6223</v>
      </c>
      <c r="D2763" s="526"/>
      <c r="E2763" s="526"/>
      <c r="F2763" s="526"/>
      <c r="G2763" s="363" t="s">
        <v>14794</v>
      </c>
      <c r="H2763" s="532">
        <v>8.1300000000000008</v>
      </c>
      <c r="I2763" s="528"/>
    </row>
    <row r="2764" spans="1:9" ht="48.75" customHeight="1" x14ac:dyDescent="0.25">
      <c r="A2764" s="525" t="s">
        <v>6224</v>
      </c>
      <c r="B2764" s="525"/>
      <c r="C2764" s="526" t="s">
        <v>6225</v>
      </c>
      <c r="D2764" s="526"/>
      <c r="E2764" s="526"/>
      <c r="F2764" s="526"/>
      <c r="G2764" s="363" t="s">
        <v>14794</v>
      </c>
      <c r="H2764" s="527">
        <v>10.32</v>
      </c>
      <c r="I2764" s="528"/>
    </row>
    <row r="2765" spans="1:9" ht="12.2" customHeight="1" x14ac:dyDescent="0.25">
      <c r="A2765" s="525" t="s">
        <v>6226</v>
      </c>
      <c r="B2765" s="525"/>
      <c r="C2765" s="526" t="s">
        <v>6227</v>
      </c>
      <c r="D2765" s="526"/>
      <c r="E2765" s="526"/>
      <c r="F2765" s="526"/>
      <c r="G2765" s="363" t="s">
        <v>14781</v>
      </c>
      <c r="H2765" s="532">
        <v>7.91</v>
      </c>
      <c r="I2765" s="528"/>
    </row>
    <row r="2766" spans="1:9" ht="36.6" customHeight="1" x14ac:dyDescent="0.25">
      <c r="A2766" s="525" t="s">
        <v>6228</v>
      </c>
      <c r="B2766" s="525"/>
      <c r="C2766" s="526" t="s">
        <v>6229</v>
      </c>
      <c r="D2766" s="526"/>
      <c r="E2766" s="526"/>
      <c r="F2766" s="526"/>
      <c r="G2766" s="363" t="s">
        <v>14784</v>
      </c>
      <c r="H2766" s="532">
        <v>5.69</v>
      </c>
      <c r="I2766" s="528"/>
    </row>
    <row r="2767" spans="1:9" ht="36.6" customHeight="1" x14ac:dyDescent="0.25">
      <c r="A2767" s="525" t="s">
        <v>6230</v>
      </c>
      <c r="B2767" s="525"/>
      <c r="C2767" s="526" t="s">
        <v>6231</v>
      </c>
      <c r="D2767" s="526"/>
      <c r="E2767" s="526"/>
      <c r="F2767" s="526"/>
      <c r="G2767" s="363" t="s">
        <v>14784</v>
      </c>
      <c r="H2767" s="532">
        <v>7.52</v>
      </c>
      <c r="I2767" s="528"/>
    </row>
    <row r="2768" spans="1:9" ht="36.6" customHeight="1" x14ac:dyDescent="0.25">
      <c r="A2768" s="525" t="s">
        <v>6232</v>
      </c>
      <c r="B2768" s="525"/>
      <c r="C2768" s="526" t="s">
        <v>6233</v>
      </c>
      <c r="D2768" s="526"/>
      <c r="E2768" s="526"/>
      <c r="F2768" s="526"/>
      <c r="G2768" s="363" t="s">
        <v>14784</v>
      </c>
      <c r="H2768" s="532">
        <v>6.96</v>
      </c>
      <c r="I2768" s="528"/>
    </row>
    <row r="2769" spans="1:9" ht="36.6" customHeight="1" x14ac:dyDescent="0.25">
      <c r="A2769" s="525" t="s">
        <v>6234</v>
      </c>
      <c r="B2769" s="525"/>
      <c r="C2769" s="526" t="s">
        <v>6235</v>
      </c>
      <c r="D2769" s="526"/>
      <c r="E2769" s="526"/>
      <c r="F2769" s="526"/>
      <c r="G2769" s="363" t="s">
        <v>14784</v>
      </c>
      <c r="H2769" s="532">
        <v>7.1</v>
      </c>
      <c r="I2769" s="528"/>
    </row>
    <row r="2770" spans="1:9" ht="36.6" customHeight="1" x14ac:dyDescent="0.25">
      <c r="A2770" s="525" t="s">
        <v>6236</v>
      </c>
      <c r="B2770" s="525"/>
      <c r="C2770" s="526" t="s">
        <v>6237</v>
      </c>
      <c r="D2770" s="526"/>
      <c r="E2770" s="526"/>
      <c r="F2770" s="526"/>
      <c r="G2770" s="363" t="s">
        <v>14781</v>
      </c>
      <c r="H2770" s="527">
        <v>30.69</v>
      </c>
      <c r="I2770" s="528"/>
    </row>
    <row r="2771" spans="1:9" ht="24.4" customHeight="1" x14ac:dyDescent="0.25">
      <c r="A2771" s="525" t="s">
        <v>6238</v>
      </c>
      <c r="B2771" s="525"/>
      <c r="C2771" s="526" t="s">
        <v>6239</v>
      </c>
      <c r="D2771" s="526"/>
      <c r="E2771" s="526"/>
      <c r="F2771" s="526"/>
      <c r="G2771" s="363" t="s">
        <v>14794</v>
      </c>
      <c r="H2771" s="532">
        <v>1</v>
      </c>
      <c r="I2771" s="528"/>
    </row>
    <row r="2772" spans="1:9" ht="12.2" customHeight="1" x14ac:dyDescent="0.25">
      <c r="A2772" s="550">
        <v>9063</v>
      </c>
      <c r="B2772" s="534"/>
      <c r="C2772" s="535" t="s">
        <v>6240</v>
      </c>
      <c r="D2772" s="535"/>
      <c r="E2772" s="535"/>
      <c r="F2772" s="535"/>
      <c r="G2772" s="362"/>
      <c r="H2772" s="536"/>
      <c r="I2772" s="536"/>
    </row>
    <row r="2773" spans="1:9" ht="24.4" customHeight="1" x14ac:dyDescent="0.25">
      <c r="A2773" s="525" t="s">
        <v>6241</v>
      </c>
      <c r="B2773" s="525"/>
      <c r="C2773" s="526" t="s">
        <v>6242</v>
      </c>
      <c r="D2773" s="526"/>
      <c r="E2773" s="526"/>
      <c r="F2773" s="526"/>
      <c r="G2773" s="363" t="s">
        <v>355</v>
      </c>
      <c r="H2773" s="531">
        <v>156.26</v>
      </c>
      <c r="I2773" s="528"/>
    </row>
    <row r="2774" spans="1:9" ht="24.4" customHeight="1" x14ac:dyDescent="0.25">
      <c r="A2774" s="525" t="s">
        <v>6243</v>
      </c>
      <c r="B2774" s="525"/>
      <c r="C2774" s="526" t="s">
        <v>6244</v>
      </c>
      <c r="D2774" s="526"/>
      <c r="E2774" s="526"/>
      <c r="F2774" s="526"/>
      <c r="G2774" s="363" t="s">
        <v>355</v>
      </c>
      <c r="H2774" s="531">
        <v>200.78</v>
      </c>
      <c r="I2774" s="528"/>
    </row>
    <row r="2775" spans="1:9" ht="24.4" customHeight="1" x14ac:dyDescent="0.25">
      <c r="A2775" s="525" t="s">
        <v>6245</v>
      </c>
      <c r="B2775" s="525"/>
      <c r="C2775" s="526" t="s">
        <v>6246</v>
      </c>
      <c r="D2775" s="526"/>
      <c r="E2775" s="526"/>
      <c r="F2775" s="526"/>
      <c r="G2775" s="363" t="s">
        <v>355</v>
      </c>
      <c r="H2775" s="531">
        <v>112.2</v>
      </c>
      <c r="I2775" s="528"/>
    </row>
    <row r="2776" spans="1:9" ht="12.2" customHeight="1" x14ac:dyDescent="0.25">
      <c r="A2776" s="525" t="s">
        <v>6247</v>
      </c>
      <c r="B2776" s="525"/>
      <c r="C2776" s="526" t="s">
        <v>6248</v>
      </c>
      <c r="D2776" s="526"/>
      <c r="E2776" s="526"/>
      <c r="F2776" s="526"/>
      <c r="G2776" s="363" t="s">
        <v>355</v>
      </c>
      <c r="H2776" s="531">
        <v>108.29</v>
      </c>
      <c r="I2776" s="528"/>
    </row>
    <row r="2777" spans="1:9" ht="12.2" customHeight="1" x14ac:dyDescent="0.25">
      <c r="A2777" s="525" t="s">
        <v>6249</v>
      </c>
      <c r="B2777" s="525"/>
      <c r="C2777" s="526" t="s">
        <v>6250</v>
      </c>
      <c r="D2777" s="526"/>
      <c r="E2777" s="526"/>
      <c r="F2777" s="526"/>
      <c r="G2777" s="363" t="s">
        <v>355</v>
      </c>
      <c r="H2777" s="527">
        <v>47.54</v>
      </c>
      <c r="I2777" s="528"/>
    </row>
    <row r="2778" spans="1:9" ht="12.2" customHeight="1" x14ac:dyDescent="0.25">
      <c r="A2778" s="525" t="s">
        <v>6251</v>
      </c>
      <c r="B2778" s="525"/>
      <c r="C2778" s="526" t="s">
        <v>6252</v>
      </c>
      <c r="D2778" s="526"/>
      <c r="E2778" s="526"/>
      <c r="F2778" s="526"/>
      <c r="G2778" s="363" t="s">
        <v>355</v>
      </c>
      <c r="H2778" s="527">
        <v>77.36</v>
      </c>
      <c r="I2778" s="528"/>
    </row>
    <row r="2779" spans="1:9" ht="12.2" customHeight="1" x14ac:dyDescent="0.25">
      <c r="A2779" s="525" t="s">
        <v>6253</v>
      </c>
      <c r="B2779" s="525"/>
      <c r="C2779" s="526" t="s">
        <v>6254</v>
      </c>
      <c r="D2779" s="526"/>
      <c r="E2779" s="526"/>
      <c r="F2779" s="526"/>
      <c r="G2779" s="363" t="s">
        <v>355</v>
      </c>
      <c r="H2779" s="527">
        <v>91.35</v>
      </c>
      <c r="I2779" s="528"/>
    </row>
    <row r="2780" spans="1:9" ht="24.4" customHeight="1" x14ac:dyDescent="0.25">
      <c r="A2780" s="525" t="s">
        <v>6255</v>
      </c>
      <c r="B2780" s="525"/>
      <c r="C2780" s="526" t="s">
        <v>6256</v>
      </c>
      <c r="D2780" s="526"/>
      <c r="E2780" s="526"/>
      <c r="F2780" s="526"/>
      <c r="G2780" s="363" t="s">
        <v>355</v>
      </c>
      <c r="H2780" s="531">
        <v>145.86000000000001</v>
      </c>
      <c r="I2780" s="528"/>
    </row>
    <row r="2781" spans="1:9" ht="12.2" customHeight="1" x14ac:dyDescent="0.25">
      <c r="A2781" s="525" t="s">
        <v>6257</v>
      </c>
      <c r="B2781" s="525"/>
      <c r="C2781" s="526" t="s">
        <v>6258</v>
      </c>
      <c r="D2781" s="526"/>
      <c r="E2781" s="526"/>
      <c r="F2781" s="526"/>
      <c r="G2781" s="363" t="s">
        <v>355</v>
      </c>
      <c r="H2781" s="527">
        <v>76.12</v>
      </c>
      <c r="I2781" s="528"/>
    </row>
    <row r="2782" spans="1:9" ht="12.2" customHeight="1" x14ac:dyDescent="0.25">
      <c r="A2782" s="525" t="s">
        <v>6259</v>
      </c>
      <c r="B2782" s="525"/>
      <c r="C2782" s="526" t="s">
        <v>6260</v>
      </c>
      <c r="D2782" s="526"/>
      <c r="E2782" s="526"/>
      <c r="F2782" s="526"/>
      <c r="G2782" s="363" t="s">
        <v>355</v>
      </c>
      <c r="H2782" s="527">
        <v>76.5</v>
      </c>
      <c r="I2782" s="528"/>
    </row>
    <row r="2783" spans="1:9" ht="24.4" customHeight="1" x14ac:dyDescent="0.25">
      <c r="A2783" s="525" t="s">
        <v>6261</v>
      </c>
      <c r="B2783" s="525"/>
      <c r="C2783" s="526" t="s">
        <v>6262</v>
      </c>
      <c r="D2783" s="526"/>
      <c r="E2783" s="526"/>
      <c r="F2783" s="526"/>
      <c r="G2783" s="363" t="s">
        <v>355</v>
      </c>
      <c r="H2783" s="527">
        <v>59.26</v>
      </c>
      <c r="I2783" s="528"/>
    </row>
    <row r="2784" spans="1:9" ht="24.4" customHeight="1" x14ac:dyDescent="0.25">
      <c r="A2784" s="525" t="s">
        <v>6263</v>
      </c>
      <c r="B2784" s="525"/>
      <c r="C2784" s="526" t="s">
        <v>6264</v>
      </c>
      <c r="D2784" s="526"/>
      <c r="E2784" s="526"/>
      <c r="F2784" s="526"/>
      <c r="G2784" s="363" t="s">
        <v>355</v>
      </c>
      <c r="H2784" s="527">
        <v>42.47</v>
      </c>
      <c r="I2784" s="528"/>
    </row>
    <row r="2785" spans="1:9" ht="24.4" customHeight="1" x14ac:dyDescent="0.25">
      <c r="A2785" s="525" t="s">
        <v>6265</v>
      </c>
      <c r="B2785" s="525"/>
      <c r="C2785" s="526" t="s">
        <v>6266</v>
      </c>
      <c r="D2785" s="526"/>
      <c r="E2785" s="526"/>
      <c r="F2785" s="526"/>
      <c r="G2785" s="363" t="s">
        <v>355</v>
      </c>
      <c r="H2785" s="527">
        <v>37.35</v>
      </c>
      <c r="I2785" s="528"/>
    </row>
    <row r="2786" spans="1:9" ht="12.2" customHeight="1" x14ac:dyDescent="0.25">
      <c r="A2786" s="525" t="s">
        <v>6267</v>
      </c>
      <c r="B2786" s="525"/>
      <c r="C2786" s="526" t="s">
        <v>6268</v>
      </c>
      <c r="D2786" s="526"/>
      <c r="E2786" s="526"/>
      <c r="F2786" s="526"/>
      <c r="G2786" s="363" t="s">
        <v>355</v>
      </c>
      <c r="H2786" s="531">
        <v>688.37</v>
      </c>
      <c r="I2786" s="528"/>
    </row>
    <row r="2787" spans="1:9" ht="12.2" customHeight="1" x14ac:dyDescent="0.25">
      <c r="A2787" s="525" t="s">
        <v>6269</v>
      </c>
      <c r="B2787" s="525"/>
      <c r="C2787" s="526" t="s">
        <v>6270</v>
      </c>
      <c r="D2787" s="526"/>
      <c r="E2787" s="526"/>
      <c r="F2787" s="526"/>
      <c r="G2787" s="363" t="s">
        <v>355</v>
      </c>
      <c r="H2787" s="527">
        <v>43.1</v>
      </c>
      <c r="I2787" s="528"/>
    </row>
    <row r="2788" spans="1:9" ht="24.4" customHeight="1" x14ac:dyDescent="0.25">
      <c r="A2788" s="525" t="s">
        <v>6271</v>
      </c>
      <c r="B2788" s="525"/>
      <c r="C2788" s="526" t="s">
        <v>6272</v>
      </c>
      <c r="D2788" s="526"/>
      <c r="E2788" s="526"/>
      <c r="F2788" s="526"/>
      <c r="G2788" s="363" t="s">
        <v>355</v>
      </c>
      <c r="H2788" s="527">
        <v>31.53</v>
      </c>
      <c r="I2788" s="528"/>
    </row>
    <row r="2789" spans="1:9" ht="24.4" customHeight="1" x14ac:dyDescent="0.25">
      <c r="A2789" s="525" t="s">
        <v>6273</v>
      </c>
      <c r="B2789" s="525"/>
      <c r="C2789" s="526" t="s">
        <v>6274</v>
      </c>
      <c r="D2789" s="526"/>
      <c r="E2789" s="526"/>
      <c r="F2789" s="526"/>
      <c r="G2789" s="363" t="s">
        <v>355</v>
      </c>
      <c r="H2789" s="527">
        <v>31.38</v>
      </c>
      <c r="I2789" s="528"/>
    </row>
    <row r="2790" spans="1:9" ht="12.2" customHeight="1" x14ac:dyDescent="0.25">
      <c r="A2790" s="525" t="s">
        <v>6275</v>
      </c>
      <c r="B2790" s="525"/>
      <c r="C2790" s="526" t="s">
        <v>6276</v>
      </c>
      <c r="D2790" s="526"/>
      <c r="E2790" s="526"/>
      <c r="F2790" s="526"/>
      <c r="G2790" s="363" t="s">
        <v>14839</v>
      </c>
      <c r="H2790" s="532">
        <v>1.22</v>
      </c>
      <c r="I2790" s="528"/>
    </row>
    <row r="2791" spans="1:9" ht="12.2" customHeight="1" x14ac:dyDescent="0.25">
      <c r="A2791" s="525" t="s">
        <v>6277</v>
      </c>
      <c r="B2791" s="525"/>
      <c r="C2791" s="526" t="s">
        <v>6278</v>
      </c>
      <c r="D2791" s="526"/>
      <c r="E2791" s="526"/>
      <c r="F2791" s="526"/>
      <c r="G2791" s="363" t="s">
        <v>14839</v>
      </c>
      <c r="H2791" s="532">
        <v>0.38</v>
      </c>
      <c r="I2791" s="528"/>
    </row>
    <row r="2792" spans="1:9" ht="24.4" customHeight="1" x14ac:dyDescent="0.25">
      <c r="A2792" s="525" t="s">
        <v>6279</v>
      </c>
      <c r="B2792" s="525"/>
      <c r="C2792" s="526" t="s">
        <v>6280</v>
      </c>
      <c r="D2792" s="526"/>
      <c r="E2792" s="526"/>
      <c r="F2792" s="526"/>
      <c r="G2792" s="363" t="s">
        <v>355</v>
      </c>
      <c r="H2792" s="527">
        <v>58.68</v>
      </c>
      <c r="I2792" s="528"/>
    </row>
    <row r="2793" spans="1:9" ht="12.2" customHeight="1" x14ac:dyDescent="0.25">
      <c r="A2793" s="550">
        <v>9064</v>
      </c>
      <c r="B2793" s="534"/>
      <c r="C2793" s="535" t="s">
        <v>6281</v>
      </c>
      <c r="D2793" s="535"/>
      <c r="E2793" s="535"/>
      <c r="F2793" s="535"/>
      <c r="G2793" s="362"/>
      <c r="H2793" s="536"/>
      <c r="I2793" s="536"/>
    </row>
    <row r="2794" spans="1:9" ht="24.4" customHeight="1" x14ac:dyDescent="0.25">
      <c r="A2794" s="525" t="s">
        <v>6282</v>
      </c>
      <c r="B2794" s="525"/>
      <c r="C2794" s="526" t="s">
        <v>6283</v>
      </c>
      <c r="D2794" s="526"/>
      <c r="E2794" s="526"/>
      <c r="F2794" s="526"/>
      <c r="G2794" s="363" t="s">
        <v>355</v>
      </c>
      <c r="H2794" s="531">
        <v>173.14</v>
      </c>
      <c r="I2794" s="528"/>
    </row>
    <row r="2795" spans="1:9" ht="24.4" customHeight="1" x14ac:dyDescent="0.25">
      <c r="A2795" s="525" t="s">
        <v>6284</v>
      </c>
      <c r="B2795" s="525"/>
      <c r="C2795" s="526" t="s">
        <v>6285</v>
      </c>
      <c r="D2795" s="526"/>
      <c r="E2795" s="526"/>
      <c r="F2795" s="526"/>
      <c r="G2795" s="363" t="s">
        <v>355</v>
      </c>
      <c r="H2795" s="531">
        <v>110.7</v>
      </c>
      <c r="I2795" s="528"/>
    </row>
    <row r="2796" spans="1:9" ht="12.2" customHeight="1" x14ac:dyDescent="0.25">
      <c r="A2796" s="525" t="s">
        <v>6286</v>
      </c>
      <c r="B2796" s="525"/>
      <c r="C2796" s="526" t="s">
        <v>6287</v>
      </c>
      <c r="D2796" s="526"/>
      <c r="E2796" s="526"/>
      <c r="F2796" s="526"/>
      <c r="G2796" s="363" t="s">
        <v>355</v>
      </c>
      <c r="H2796" s="527">
        <v>96.04</v>
      </c>
      <c r="I2796" s="528"/>
    </row>
    <row r="2797" spans="1:9" ht="12.2" customHeight="1" x14ac:dyDescent="0.25">
      <c r="A2797" s="525" t="s">
        <v>6288</v>
      </c>
      <c r="B2797" s="525"/>
      <c r="C2797" s="526" t="s">
        <v>6289</v>
      </c>
      <c r="D2797" s="526"/>
      <c r="E2797" s="526"/>
      <c r="F2797" s="526"/>
      <c r="G2797" s="363" t="s">
        <v>355</v>
      </c>
      <c r="H2797" s="531">
        <v>104.63</v>
      </c>
      <c r="I2797" s="528"/>
    </row>
    <row r="2798" spans="1:9" ht="24.4" customHeight="1" x14ac:dyDescent="0.25">
      <c r="A2798" s="525" t="s">
        <v>6290</v>
      </c>
      <c r="B2798" s="525"/>
      <c r="C2798" s="526" t="s">
        <v>6291</v>
      </c>
      <c r="D2798" s="526"/>
      <c r="E2798" s="526"/>
      <c r="F2798" s="526"/>
      <c r="G2798" s="363" t="s">
        <v>355</v>
      </c>
      <c r="H2798" s="527">
        <v>96.03</v>
      </c>
      <c r="I2798" s="528"/>
    </row>
    <row r="2799" spans="1:9" ht="24.4" customHeight="1" x14ac:dyDescent="0.25">
      <c r="A2799" s="525" t="s">
        <v>2075</v>
      </c>
      <c r="B2799" s="525"/>
      <c r="C2799" s="526" t="s">
        <v>2076</v>
      </c>
      <c r="D2799" s="526"/>
      <c r="E2799" s="526"/>
      <c r="F2799" s="526"/>
      <c r="G2799" s="363" t="s">
        <v>14784</v>
      </c>
      <c r="H2799" s="527">
        <v>66.510000000000005</v>
      </c>
      <c r="I2799" s="528"/>
    </row>
    <row r="2800" spans="1:9" ht="24.4" customHeight="1" x14ac:dyDescent="0.25">
      <c r="A2800" s="525" t="s">
        <v>2077</v>
      </c>
      <c r="B2800" s="525"/>
      <c r="C2800" s="526" t="s">
        <v>2078</v>
      </c>
      <c r="D2800" s="526"/>
      <c r="E2800" s="526"/>
      <c r="F2800" s="526"/>
      <c r="G2800" s="363" t="s">
        <v>14784</v>
      </c>
      <c r="H2800" s="527">
        <v>66.3</v>
      </c>
      <c r="I2800" s="528"/>
    </row>
    <row r="2801" spans="1:9" ht="12.2" customHeight="1" x14ac:dyDescent="0.25">
      <c r="A2801" s="550">
        <v>8694</v>
      </c>
      <c r="B2801" s="534"/>
      <c r="C2801" s="535" t="s">
        <v>6292</v>
      </c>
      <c r="D2801" s="535"/>
      <c r="E2801" s="535"/>
      <c r="F2801" s="535"/>
      <c r="G2801" s="362"/>
      <c r="H2801" s="536"/>
      <c r="I2801" s="536"/>
    </row>
    <row r="2802" spans="1:9" ht="12.2" customHeight="1" x14ac:dyDescent="0.25">
      <c r="A2802" s="550">
        <v>9065</v>
      </c>
      <c r="B2802" s="534"/>
      <c r="C2802" s="535" t="s">
        <v>15218</v>
      </c>
      <c r="D2802" s="535"/>
      <c r="E2802" s="535"/>
      <c r="F2802" s="535"/>
      <c r="G2802" s="362"/>
      <c r="H2802" s="536"/>
      <c r="I2802" s="536"/>
    </row>
    <row r="2803" spans="1:9" ht="24.4" customHeight="1" x14ac:dyDescent="0.25">
      <c r="A2803" s="525" t="s">
        <v>6293</v>
      </c>
      <c r="B2803" s="525"/>
      <c r="C2803" s="526" t="s">
        <v>6294</v>
      </c>
      <c r="D2803" s="526"/>
      <c r="E2803" s="526"/>
      <c r="F2803" s="526"/>
      <c r="G2803" s="363" t="s">
        <v>14839</v>
      </c>
      <c r="H2803" s="527">
        <v>20.72</v>
      </c>
      <c r="I2803" s="528"/>
    </row>
    <row r="2804" spans="1:9" ht="12.2" customHeight="1" x14ac:dyDescent="0.25">
      <c r="A2804" s="525" t="s">
        <v>6295</v>
      </c>
      <c r="B2804" s="525"/>
      <c r="C2804" s="526" t="s">
        <v>6296</v>
      </c>
      <c r="D2804" s="526"/>
      <c r="E2804" s="526"/>
      <c r="F2804" s="526"/>
      <c r="G2804" s="363" t="s">
        <v>14781</v>
      </c>
      <c r="H2804" s="527">
        <v>60.24</v>
      </c>
      <c r="I2804" s="528"/>
    </row>
    <row r="2805" spans="1:9" ht="24.4" customHeight="1" x14ac:dyDescent="0.25">
      <c r="A2805" s="525" t="s">
        <v>6297</v>
      </c>
      <c r="B2805" s="525"/>
      <c r="C2805" s="526" t="s">
        <v>6298</v>
      </c>
      <c r="D2805" s="526"/>
      <c r="E2805" s="526"/>
      <c r="F2805" s="526"/>
      <c r="G2805" s="363" t="s">
        <v>14781</v>
      </c>
      <c r="H2805" s="527">
        <v>70.97</v>
      </c>
      <c r="I2805" s="528"/>
    </row>
    <row r="2806" spans="1:9" ht="48.75" customHeight="1" x14ac:dyDescent="0.25">
      <c r="A2806" s="525" t="s">
        <v>2822</v>
      </c>
      <c r="B2806" s="525"/>
      <c r="C2806" s="526" t="s">
        <v>15219</v>
      </c>
      <c r="D2806" s="526"/>
      <c r="E2806" s="526"/>
      <c r="F2806" s="526"/>
      <c r="G2806" s="363" t="s">
        <v>14781</v>
      </c>
      <c r="H2806" s="531">
        <v>111.46</v>
      </c>
      <c r="I2806" s="528"/>
    </row>
    <row r="2807" spans="1:9" ht="12.2" customHeight="1" x14ac:dyDescent="0.25">
      <c r="A2807" s="550">
        <v>9066</v>
      </c>
      <c r="B2807" s="534"/>
      <c r="C2807" s="535" t="s">
        <v>6299</v>
      </c>
      <c r="D2807" s="535"/>
      <c r="E2807" s="535"/>
      <c r="F2807" s="535"/>
      <c r="G2807" s="362"/>
      <c r="H2807" s="536"/>
      <c r="I2807" s="536"/>
    </row>
    <row r="2808" spans="1:9" ht="36.6" customHeight="1" x14ac:dyDescent="0.25">
      <c r="A2808" s="525" t="s">
        <v>6300</v>
      </c>
      <c r="B2808" s="525"/>
      <c r="C2808" s="526" t="s">
        <v>6301</v>
      </c>
      <c r="D2808" s="526"/>
      <c r="E2808" s="526"/>
      <c r="F2808" s="526"/>
      <c r="G2808" s="363" t="s">
        <v>355</v>
      </c>
      <c r="H2808" s="531">
        <v>395.92</v>
      </c>
      <c r="I2808" s="528"/>
    </row>
    <row r="2809" spans="1:9" ht="12.2" customHeight="1" x14ac:dyDescent="0.25">
      <c r="A2809" s="550">
        <v>9068</v>
      </c>
      <c r="B2809" s="534"/>
      <c r="C2809" s="535" t="s">
        <v>6303</v>
      </c>
      <c r="D2809" s="535"/>
      <c r="E2809" s="535"/>
      <c r="F2809" s="535"/>
      <c r="G2809" s="362"/>
      <c r="H2809" s="536"/>
      <c r="I2809" s="536"/>
    </row>
    <row r="2810" spans="1:9" ht="36.6" customHeight="1" x14ac:dyDescent="0.25">
      <c r="A2810" s="525" t="s">
        <v>6304</v>
      </c>
      <c r="B2810" s="525"/>
      <c r="C2810" s="526" t="s">
        <v>6305</v>
      </c>
      <c r="D2810" s="526"/>
      <c r="E2810" s="526"/>
      <c r="F2810" s="526"/>
      <c r="G2810" s="363" t="s">
        <v>355</v>
      </c>
      <c r="H2810" s="538">
        <v>1331.16</v>
      </c>
      <c r="I2810" s="528"/>
    </row>
    <row r="2811" spans="1:9" ht="24.4" customHeight="1" x14ac:dyDescent="0.25">
      <c r="A2811" s="525" t="s">
        <v>6306</v>
      </c>
      <c r="B2811" s="525"/>
      <c r="C2811" s="526" t="s">
        <v>6307</v>
      </c>
      <c r="D2811" s="526"/>
      <c r="E2811" s="526"/>
      <c r="F2811" s="526"/>
      <c r="G2811" s="363" t="s">
        <v>14794</v>
      </c>
      <c r="H2811" s="531">
        <v>341.66</v>
      </c>
      <c r="I2811" s="528"/>
    </row>
    <row r="2812" spans="1:9" ht="24.4" customHeight="1" x14ac:dyDescent="0.25">
      <c r="A2812" s="525" t="s">
        <v>6308</v>
      </c>
      <c r="B2812" s="525"/>
      <c r="C2812" s="526" t="s">
        <v>6309</v>
      </c>
      <c r="D2812" s="526"/>
      <c r="E2812" s="526"/>
      <c r="F2812" s="526"/>
      <c r="G2812" s="363" t="s">
        <v>14794</v>
      </c>
      <c r="H2812" s="531">
        <v>387.76</v>
      </c>
      <c r="I2812" s="528"/>
    </row>
    <row r="2813" spans="1:9" ht="24.4" customHeight="1" x14ac:dyDescent="0.25">
      <c r="A2813" s="525" t="s">
        <v>6310</v>
      </c>
      <c r="B2813" s="525"/>
      <c r="C2813" s="526" t="s">
        <v>6311</v>
      </c>
      <c r="D2813" s="526"/>
      <c r="E2813" s="526"/>
      <c r="F2813" s="526"/>
      <c r="G2813" s="363" t="s">
        <v>14794</v>
      </c>
      <c r="H2813" s="531">
        <v>440.5</v>
      </c>
      <c r="I2813" s="528"/>
    </row>
    <row r="2814" spans="1:9" ht="73.150000000000006" customHeight="1" x14ac:dyDescent="0.25">
      <c r="A2814" s="525" t="s">
        <v>6312</v>
      </c>
      <c r="B2814" s="525"/>
      <c r="C2814" s="526" t="s">
        <v>6313</v>
      </c>
      <c r="D2814" s="526"/>
      <c r="E2814" s="526"/>
      <c r="F2814" s="526"/>
      <c r="G2814" s="363" t="s">
        <v>14794</v>
      </c>
      <c r="H2814" s="531">
        <v>438.92</v>
      </c>
      <c r="I2814" s="528"/>
    </row>
    <row r="2815" spans="1:9" ht="73.150000000000006" customHeight="1" x14ac:dyDescent="0.25">
      <c r="A2815" s="525" t="s">
        <v>6314</v>
      </c>
      <c r="B2815" s="525"/>
      <c r="C2815" s="526" t="s">
        <v>6315</v>
      </c>
      <c r="D2815" s="526"/>
      <c r="E2815" s="526"/>
      <c r="F2815" s="526"/>
      <c r="G2815" s="363" t="s">
        <v>14794</v>
      </c>
      <c r="H2815" s="531">
        <v>475.7</v>
      </c>
      <c r="I2815" s="528"/>
    </row>
    <row r="2816" spans="1:9" ht="97.5" customHeight="1" x14ac:dyDescent="0.25">
      <c r="A2816" s="525" t="s">
        <v>6316</v>
      </c>
      <c r="B2816" s="525"/>
      <c r="C2816" s="526" t="s">
        <v>6317</v>
      </c>
      <c r="D2816" s="526"/>
      <c r="E2816" s="526"/>
      <c r="F2816" s="526"/>
      <c r="G2816" s="363" t="s">
        <v>14794</v>
      </c>
      <c r="H2816" s="531">
        <v>721.25</v>
      </c>
      <c r="I2816" s="528"/>
    </row>
    <row r="2817" spans="1:9" ht="36.6" customHeight="1" x14ac:dyDescent="0.25">
      <c r="A2817" s="525" t="s">
        <v>6318</v>
      </c>
      <c r="B2817" s="525"/>
      <c r="C2817" s="526" t="s">
        <v>6319</v>
      </c>
      <c r="D2817" s="526"/>
      <c r="E2817" s="526"/>
      <c r="F2817" s="526"/>
      <c r="G2817" s="363" t="s">
        <v>14794</v>
      </c>
      <c r="H2817" s="531">
        <v>716.22</v>
      </c>
      <c r="I2817" s="528"/>
    </row>
    <row r="2818" spans="1:9" ht="36.6" customHeight="1" x14ac:dyDescent="0.25">
      <c r="A2818" s="525" t="s">
        <v>6320</v>
      </c>
      <c r="B2818" s="525"/>
      <c r="C2818" s="526" t="s">
        <v>6321</v>
      </c>
      <c r="D2818" s="526"/>
      <c r="E2818" s="526"/>
      <c r="F2818" s="526"/>
      <c r="G2818" s="363" t="s">
        <v>14794</v>
      </c>
      <c r="H2818" s="531">
        <v>981.88</v>
      </c>
      <c r="I2818" s="528"/>
    </row>
    <row r="2819" spans="1:9" ht="36.6" customHeight="1" x14ac:dyDescent="0.25">
      <c r="A2819" s="525" t="s">
        <v>6322</v>
      </c>
      <c r="B2819" s="525"/>
      <c r="C2819" s="526" t="s">
        <v>6323</v>
      </c>
      <c r="D2819" s="526"/>
      <c r="E2819" s="526"/>
      <c r="F2819" s="526"/>
      <c r="G2819" s="363" t="s">
        <v>14794</v>
      </c>
      <c r="H2819" s="531">
        <v>774.9</v>
      </c>
      <c r="I2819" s="528"/>
    </row>
    <row r="2820" spans="1:9" ht="12.2" customHeight="1" x14ac:dyDescent="0.25">
      <c r="A2820" s="550">
        <v>9069</v>
      </c>
      <c r="B2820" s="534"/>
      <c r="C2820" s="535" t="s">
        <v>6324</v>
      </c>
      <c r="D2820" s="535"/>
      <c r="E2820" s="535"/>
      <c r="F2820" s="535"/>
      <c r="G2820" s="362"/>
      <c r="H2820" s="536"/>
      <c r="I2820" s="536"/>
    </row>
    <row r="2821" spans="1:9" ht="24.4" customHeight="1" x14ac:dyDescent="0.25">
      <c r="A2821" s="525" t="s">
        <v>6325</v>
      </c>
      <c r="B2821" s="525"/>
      <c r="C2821" s="526" t="s">
        <v>6326</v>
      </c>
      <c r="D2821" s="526"/>
      <c r="E2821" s="526"/>
      <c r="F2821" s="526"/>
      <c r="G2821" s="363" t="s">
        <v>14794</v>
      </c>
      <c r="H2821" s="527">
        <v>76.94</v>
      </c>
      <c r="I2821" s="528"/>
    </row>
    <row r="2822" spans="1:9" ht="24.4" customHeight="1" x14ac:dyDescent="0.25">
      <c r="A2822" s="525" t="s">
        <v>6327</v>
      </c>
      <c r="B2822" s="525"/>
      <c r="C2822" s="526" t="s">
        <v>6328</v>
      </c>
      <c r="D2822" s="526"/>
      <c r="E2822" s="526"/>
      <c r="F2822" s="526"/>
      <c r="G2822" s="363" t="s">
        <v>14794</v>
      </c>
      <c r="H2822" s="527">
        <v>81.400000000000006</v>
      </c>
      <c r="I2822" s="528"/>
    </row>
    <row r="2823" spans="1:9" ht="24.4" customHeight="1" x14ac:dyDescent="0.25">
      <c r="A2823" s="525" t="s">
        <v>6329</v>
      </c>
      <c r="B2823" s="525"/>
      <c r="C2823" s="526" t="s">
        <v>6330</v>
      </c>
      <c r="D2823" s="526"/>
      <c r="E2823" s="526"/>
      <c r="F2823" s="526"/>
      <c r="G2823" s="363" t="s">
        <v>14794</v>
      </c>
      <c r="H2823" s="527">
        <v>83.68</v>
      </c>
      <c r="I2823" s="528"/>
    </row>
    <row r="2824" spans="1:9" ht="12.2" customHeight="1" x14ac:dyDescent="0.25">
      <c r="A2824" s="550">
        <v>9070</v>
      </c>
      <c r="B2824" s="534"/>
      <c r="C2824" s="535" t="s">
        <v>6331</v>
      </c>
      <c r="D2824" s="535"/>
      <c r="E2824" s="535"/>
      <c r="F2824" s="535"/>
      <c r="G2824" s="362"/>
      <c r="H2824" s="536"/>
      <c r="I2824" s="536"/>
    </row>
    <row r="2825" spans="1:9" ht="36.6" customHeight="1" x14ac:dyDescent="0.25">
      <c r="A2825" s="525" t="s">
        <v>6332</v>
      </c>
      <c r="B2825" s="525"/>
      <c r="C2825" s="526" t="s">
        <v>6333</v>
      </c>
      <c r="D2825" s="526"/>
      <c r="E2825" s="526"/>
      <c r="F2825" s="526"/>
      <c r="G2825" s="363" t="s">
        <v>14794</v>
      </c>
      <c r="H2825" s="527">
        <v>33.04</v>
      </c>
      <c r="I2825" s="528"/>
    </row>
    <row r="2826" spans="1:9" ht="36.6" customHeight="1" x14ac:dyDescent="0.25">
      <c r="A2826" s="525" t="s">
        <v>6334</v>
      </c>
      <c r="B2826" s="525"/>
      <c r="C2826" s="526" t="s">
        <v>6335</v>
      </c>
      <c r="D2826" s="526"/>
      <c r="E2826" s="526"/>
      <c r="F2826" s="526"/>
      <c r="G2826" s="363" t="s">
        <v>14794</v>
      </c>
      <c r="H2826" s="527">
        <v>35.880000000000003</v>
      </c>
      <c r="I2826" s="528"/>
    </row>
    <row r="2827" spans="1:9" ht="12.2" customHeight="1" x14ac:dyDescent="0.25">
      <c r="A2827" s="550">
        <v>9071</v>
      </c>
      <c r="B2827" s="534"/>
      <c r="C2827" s="535" t="s">
        <v>6336</v>
      </c>
      <c r="D2827" s="535"/>
      <c r="E2827" s="535"/>
      <c r="F2827" s="535"/>
      <c r="G2827" s="362"/>
      <c r="H2827" s="536"/>
      <c r="I2827" s="536"/>
    </row>
    <row r="2828" spans="1:9" ht="60.95" customHeight="1" x14ac:dyDescent="0.25">
      <c r="A2828" s="525" t="s">
        <v>6337</v>
      </c>
      <c r="B2828" s="525"/>
      <c r="C2828" s="526" t="s">
        <v>6338</v>
      </c>
      <c r="D2828" s="526"/>
      <c r="E2828" s="526"/>
      <c r="F2828" s="526"/>
      <c r="G2828" s="363" t="s">
        <v>14794</v>
      </c>
      <c r="H2828" s="531">
        <v>113.06</v>
      </c>
      <c r="I2828" s="528"/>
    </row>
    <row r="2829" spans="1:9" ht="60.95" customHeight="1" x14ac:dyDescent="0.25">
      <c r="A2829" s="525" t="s">
        <v>6339</v>
      </c>
      <c r="B2829" s="525"/>
      <c r="C2829" s="526" t="s">
        <v>6340</v>
      </c>
      <c r="D2829" s="526"/>
      <c r="E2829" s="526"/>
      <c r="F2829" s="526"/>
      <c r="G2829" s="363" t="s">
        <v>14794</v>
      </c>
      <c r="H2829" s="527">
        <v>54.31</v>
      </c>
      <c r="I2829" s="528"/>
    </row>
    <row r="2830" spans="1:9" ht="60.95" customHeight="1" x14ac:dyDescent="0.25">
      <c r="A2830" s="525" t="s">
        <v>6341</v>
      </c>
      <c r="B2830" s="525"/>
      <c r="C2830" s="526" t="s">
        <v>6342</v>
      </c>
      <c r="D2830" s="526"/>
      <c r="E2830" s="526"/>
      <c r="F2830" s="526"/>
      <c r="G2830" s="363" t="s">
        <v>14794</v>
      </c>
      <c r="H2830" s="527">
        <v>69.400000000000006</v>
      </c>
      <c r="I2830" s="528"/>
    </row>
    <row r="2831" spans="1:9" ht="60.95" customHeight="1" x14ac:dyDescent="0.25">
      <c r="A2831" s="525" t="s">
        <v>6343</v>
      </c>
      <c r="B2831" s="525"/>
      <c r="C2831" s="526" t="s">
        <v>6344</v>
      </c>
      <c r="D2831" s="526"/>
      <c r="E2831" s="526"/>
      <c r="F2831" s="526"/>
      <c r="G2831" s="363" t="s">
        <v>14794</v>
      </c>
      <c r="H2831" s="527">
        <v>95.38</v>
      </c>
      <c r="I2831" s="528"/>
    </row>
    <row r="2832" spans="1:9" ht="36.6" customHeight="1" x14ac:dyDescent="0.25">
      <c r="A2832" s="525" t="s">
        <v>6345</v>
      </c>
      <c r="B2832" s="525"/>
      <c r="C2832" s="526" t="s">
        <v>6346</v>
      </c>
      <c r="D2832" s="526"/>
      <c r="E2832" s="526"/>
      <c r="F2832" s="526"/>
      <c r="G2832" s="363" t="s">
        <v>14794</v>
      </c>
      <c r="H2832" s="527">
        <v>45.89</v>
      </c>
      <c r="I2832" s="528"/>
    </row>
    <row r="2833" spans="1:9" ht="24.4" customHeight="1" x14ac:dyDescent="0.25">
      <c r="A2833" s="525" t="s">
        <v>6348</v>
      </c>
      <c r="B2833" s="525"/>
      <c r="C2833" s="526" t="s">
        <v>6349</v>
      </c>
      <c r="D2833" s="526"/>
      <c r="E2833" s="526"/>
      <c r="F2833" s="526"/>
      <c r="G2833" s="363" t="s">
        <v>14794</v>
      </c>
      <c r="H2833" s="527">
        <v>52.37</v>
      </c>
      <c r="I2833" s="528"/>
    </row>
    <row r="2834" spans="1:9" ht="24.4" customHeight="1" x14ac:dyDescent="0.25">
      <c r="A2834" s="525" t="s">
        <v>6350</v>
      </c>
      <c r="B2834" s="525"/>
      <c r="C2834" s="526" t="s">
        <v>6351</v>
      </c>
      <c r="D2834" s="526"/>
      <c r="E2834" s="526"/>
      <c r="F2834" s="526"/>
      <c r="G2834" s="363" t="s">
        <v>14794</v>
      </c>
      <c r="H2834" s="527">
        <v>35.28</v>
      </c>
      <c r="I2834" s="528"/>
    </row>
    <row r="2835" spans="1:9" ht="85.35" customHeight="1" x14ac:dyDescent="0.25">
      <c r="A2835" s="525" t="s">
        <v>6347</v>
      </c>
      <c r="B2835" s="525"/>
      <c r="C2835" s="526" t="s">
        <v>15220</v>
      </c>
      <c r="D2835" s="526"/>
      <c r="E2835" s="526"/>
      <c r="F2835" s="526"/>
      <c r="G2835" s="363" t="s">
        <v>14781</v>
      </c>
      <c r="H2835" s="527">
        <v>75.23</v>
      </c>
      <c r="I2835" s="528"/>
    </row>
    <row r="2836" spans="1:9" ht="12.2" customHeight="1" x14ac:dyDescent="0.25">
      <c r="A2836" s="550">
        <v>9072</v>
      </c>
      <c r="B2836" s="534"/>
      <c r="C2836" s="535" t="s">
        <v>6352</v>
      </c>
      <c r="D2836" s="535"/>
      <c r="E2836" s="535"/>
      <c r="F2836" s="535"/>
      <c r="G2836" s="362"/>
      <c r="H2836" s="536"/>
      <c r="I2836" s="536"/>
    </row>
    <row r="2837" spans="1:9" ht="60.95" customHeight="1" x14ac:dyDescent="0.25">
      <c r="A2837" s="525" t="s">
        <v>6353</v>
      </c>
      <c r="B2837" s="525"/>
      <c r="C2837" s="526" t="s">
        <v>6354</v>
      </c>
      <c r="D2837" s="526"/>
      <c r="E2837" s="526"/>
      <c r="F2837" s="526"/>
      <c r="G2837" s="363" t="s">
        <v>14794</v>
      </c>
      <c r="H2837" s="527">
        <v>38.67</v>
      </c>
      <c r="I2837" s="528"/>
    </row>
    <row r="2838" spans="1:9" ht="12.2" customHeight="1" x14ac:dyDescent="0.25">
      <c r="A2838" s="550">
        <v>9073</v>
      </c>
      <c r="B2838" s="534"/>
      <c r="C2838" s="535" t="s">
        <v>6355</v>
      </c>
      <c r="D2838" s="535"/>
      <c r="E2838" s="535"/>
      <c r="F2838" s="535"/>
      <c r="G2838" s="362"/>
      <c r="H2838" s="536"/>
      <c r="I2838" s="536"/>
    </row>
    <row r="2839" spans="1:9" ht="36.6" customHeight="1" x14ac:dyDescent="0.25">
      <c r="A2839" s="525" t="s">
        <v>6356</v>
      </c>
      <c r="B2839" s="525"/>
      <c r="C2839" s="526" t="s">
        <v>6357</v>
      </c>
      <c r="D2839" s="526"/>
      <c r="E2839" s="526"/>
      <c r="F2839" s="526"/>
      <c r="G2839" s="363" t="s">
        <v>14794</v>
      </c>
      <c r="H2839" s="527">
        <v>55.47</v>
      </c>
      <c r="I2839" s="528"/>
    </row>
    <row r="2840" spans="1:9" ht="36.6" customHeight="1" x14ac:dyDescent="0.25">
      <c r="A2840" s="525" t="s">
        <v>6358</v>
      </c>
      <c r="B2840" s="525"/>
      <c r="C2840" s="526" t="s">
        <v>6359</v>
      </c>
      <c r="D2840" s="526"/>
      <c r="E2840" s="526"/>
      <c r="F2840" s="526"/>
      <c r="G2840" s="363" t="s">
        <v>14794</v>
      </c>
      <c r="H2840" s="527">
        <v>73.12</v>
      </c>
      <c r="I2840" s="528"/>
    </row>
    <row r="2841" spans="1:9" ht="48.75" customHeight="1" x14ac:dyDescent="0.25">
      <c r="A2841" s="525" t="s">
        <v>6360</v>
      </c>
      <c r="B2841" s="525"/>
      <c r="C2841" s="526" t="s">
        <v>6361</v>
      </c>
      <c r="D2841" s="526"/>
      <c r="E2841" s="526"/>
      <c r="F2841" s="526"/>
      <c r="G2841" s="363" t="s">
        <v>14794</v>
      </c>
      <c r="H2841" s="531">
        <v>300.02</v>
      </c>
      <c r="I2841" s="528"/>
    </row>
    <row r="2842" spans="1:9" ht="12.2" customHeight="1" x14ac:dyDescent="0.25">
      <c r="A2842" s="550">
        <v>9074</v>
      </c>
      <c r="B2842" s="534"/>
      <c r="C2842" s="535" t="s">
        <v>6362</v>
      </c>
      <c r="D2842" s="535"/>
      <c r="E2842" s="535"/>
      <c r="F2842" s="535"/>
      <c r="G2842" s="362"/>
      <c r="H2842" s="536"/>
      <c r="I2842" s="536"/>
    </row>
    <row r="2843" spans="1:9" ht="36.6" customHeight="1" x14ac:dyDescent="0.25">
      <c r="A2843" s="525" t="s">
        <v>6363</v>
      </c>
      <c r="B2843" s="525"/>
      <c r="C2843" s="526" t="s">
        <v>6364</v>
      </c>
      <c r="D2843" s="526"/>
      <c r="E2843" s="526"/>
      <c r="F2843" s="526"/>
      <c r="G2843" s="363" t="s">
        <v>14784</v>
      </c>
      <c r="H2843" s="531">
        <v>326.10000000000002</v>
      </c>
      <c r="I2843" s="528"/>
    </row>
    <row r="2844" spans="1:9" ht="60.95" customHeight="1" x14ac:dyDescent="0.25">
      <c r="A2844" s="525" t="s">
        <v>6365</v>
      </c>
      <c r="B2844" s="525"/>
      <c r="C2844" s="526" t="s">
        <v>6366</v>
      </c>
      <c r="D2844" s="526"/>
      <c r="E2844" s="526"/>
      <c r="F2844" s="526"/>
      <c r="G2844" s="363" t="s">
        <v>14784</v>
      </c>
      <c r="H2844" s="531">
        <v>350.08</v>
      </c>
      <c r="I2844" s="528"/>
    </row>
    <row r="2845" spans="1:9" ht="48.75" customHeight="1" x14ac:dyDescent="0.25">
      <c r="A2845" s="525" t="s">
        <v>6367</v>
      </c>
      <c r="B2845" s="525"/>
      <c r="C2845" s="526" t="s">
        <v>6368</v>
      </c>
      <c r="D2845" s="526"/>
      <c r="E2845" s="526"/>
      <c r="F2845" s="526"/>
      <c r="G2845" s="363" t="s">
        <v>14784</v>
      </c>
      <c r="H2845" s="531">
        <v>187.01</v>
      </c>
      <c r="I2845" s="528"/>
    </row>
    <row r="2846" spans="1:9" ht="73.150000000000006" customHeight="1" x14ac:dyDescent="0.25">
      <c r="A2846" s="525" t="s">
        <v>6369</v>
      </c>
      <c r="B2846" s="525"/>
      <c r="C2846" s="526" t="s">
        <v>6370</v>
      </c>
      <c r="D2846" s="526"/>
      <c r="E2846" s="526"/>
      <c r="F2846" s="526"/>
      <c r="G2846" s="363" t="s">
        <v>14784</v>
      </c>
      <c r="H2846" s="531">
        <v>210.08</v>
      </c>
      <c r="I2846" s="528"/>
    </row>
    <row r="2847" spans="1:9" ht="48.75" customHeight="1" x14ac:dyDescent="0.25">
      <c r="A2847" s="525" t="s">
        <v>6371</v>
      </c>
      <c r="B2847" s="525"/>
      <c r="C2847" s="526" t="s">
        <v>6372</v>
      </c>
      <c r="D2847" s="526"/>
      <c r="E2847" s="526"/>
      <c r="F2847" s="526"/>
      <c r="G2847" s="363" t="s">
        <v>14784</v>
      </c>
      <c r="H2847" s="531">
        <v>211.16</v>
      </c>
      <c r="I2847" s="528"/>
    </row>
    <row r="2848" spans="1:9" ht="73.150000000000006" customHeight="1" x14ac:dyDescent="0.25">
      <c r="A2848" s="525" t="s">
        <v>6373</v>
      </c>
      <c r="B2848" s="525"/>
      <c r="C2848" s="526" t="s">
        <v>6374</v>
      </c>
      <c r="D2848" s="526"/>
      <c r="E2848" s="526"/>
      <c r="F2848" s="526"/>
      <c r="G2848" s="363" t="s">
        <v>14784</v>
      </c>
      <c r="H2848" s="531">
        <v>234.23</v>
      </c>
      <c r="I2848" s="528"/>
    </row>
    <row r="2849" spans="1:9" ht="12.2" customHeight="1" x14ac:dyDescent="0.25">
      <c r="A2849" s="525" t="s">
        <v>6375</v>
      </c>
      <c r="B2849" s="525"/>
      <c r="C2849" s="526" t="s">
        <v>6376</v>
      </c>
      <c r="D2849" s="526"/>
      <c r="E2849" s="526"/>
      <c r="F2849" s="526"/>
      <c r="G2849" s="363" t="s">
        <v>355</v>
      </c>
      <c r="H2849" s="527">
        <v>36.07</v>
      </c>
      <c r="I2849" s="528"/>
    </row>
    <row r="2850" spans="1:9" ht="24.4" customHeight="1" x14ac:dyDescent="0.25">
      <c r="A2850" s="525" t="s">
        <v>6377</v>
      </c>
      <c r="B2850" s="525"/>
      <c r="C2850" s="526" t="s">
        <v>6378</v>
      </c>
      <c r="D2850" s="526"/>
      <c r="E2850" s="526"/>
      <c r="F2850" s="526"/>
      <c r="G2850" s="363" t="s">
        <v>14794</v>
      </c>
      <c r="H2850" s="531">
        <v>140.99</v>
      </c>
      <c r="I2850" s="528"/>
    </row>
    <row r="2851" spans="1:9" ht="24.4" customHeight="1" x14ac:dyDescent="0.25">
      <c r="A2851" s="525" t="s">
        <v>6379</v>
      </c>
      <c r="B2851" s="525"/>
      <c r="C2851" s="526" t="s">
        <v>6380</v>
      </c>
      <c r="D2851" s="526"/>
      <c r="E2851" s="526"/>
      <c r="F2851" s="526"/>
      <c r="G2851" s="363" t="s">
        <v>14794</v>
      </c>
      <c r="H2851" s="531">
        <v>206.61</v>
      </c>
      <c r="I2851" s="528"/>
    </row>
    <row r="2852" spans="1:9" ht="12.2" customHeight="1" x14ac:dyDescent="0.25">
      <c r="A2852" s="525" t="s">
        <v>6381</v>
      </c>
      <c r="B2852" s="525"/>
      <c r="C2852" s="526" t="s">
        <v>6382</v>
      </c>
      <c r="D2852" s="526"/>
      <c r="E2852" s="526"/>
      <c r="F2852" s="526"/>
      <c r="G2852" s="363" t="s">
        <v>14820</v>
      </c>
      <c r="H2852" s="531">
        <v>565.15</v>
      </c>
      <c r="I2852" s="528"/>
    </row>
    <row r="2853" spans="1:9" ht="36.6" customHeight="1" x14ac:dyDescent="0.25">
      <c r="A2853" s="525" t="s">
        <v>6383</v>
      </c>
      <c r="B2853" s="525"/>
      <c r="C2853" s="526" t="s">
        <v>6384</v>
      </c>
      <c r="D2853" s="526"/>
      <c r="E2853" s="526"/>
      <c r="F2853" s="526"/>
      <c r="G2853" s="363" t="s">
        <v>14820</v>
      </c>
      <c r="H2853" s="531">
        <v>833.54</v>
      </c>
      <c r="I2853" s="528"/>
    </row>
    <row r="2854" spans="1:9" ht="12.2" customHeight="1" x14ac:dyDescent="0.25">
      <c r="A2854" s="550">
        <v>9075</v>
      </c>
      <c r="B2854" s="534"/>
      <c r="C2854" s="535" t="s">
        <v>6385</v>
      </c>
      <c r="D2854" s="535"/>
      <c r="E2854" s="535"/>
      <c r="F2854" s="535"/>
      <c r="G2854" s="362"/>
      <c r="H2854" s="536"/>
      <c r="I2854" s="536"/>
    </row>
    <row r="2855" spans="1:9" ht="24.4" customHeight="1" x14ac:dyDescent="0.25">
      <c r="A2855" s="525" t="s">
        <v>6386</v>
      </c>
      <c r="B2855" s="525"/>
      <c r="C2855" s="526" t="s">
        <v>6387</v>
      </c>
      <c r="D2855" s="526"/>
      <c r="E2855" s="526"/>
      <c r="F2855" s="526"/>
      <c r="G2855" s="363" t="s">
        <v>14820</v>
      </c>
      <c r="H2855" s="531">
        <v>569.44000000000005</v>
      </c>
      <c r="I2855" s="528"/>
    </row>
    <row r="2856" spans="1:9" ht="24.4" customHeight="1" x14ac:dyDescent="0.25">
      <c r="A2856" s="525" t="s">
        <v>6388</v>
      </c>
      <c r="B2856" s="525"/>
      <c r="C2856" s="526" t="s">
        <v>6389</v>
      </c>
      <c r="D2856" s="526"/>
      <c r="E2856" s="526"/>
      <c r="F2856" s="526"/>
      <c r="G2856" s="363" t="s">
        <v>14820</v>
      </c>
      <c r="H2856" s="531">
        <v>558.55999999999995</v>
      </c>
      <c r="I2856" s="528"/>
    </row>
    <row r="2857" spans="1:9" ht="12.2" customHeight="1" x14ac:dyDescent="0.25">
      <c r="A2857" s="525" t="s">
        <v>6390</v>
      </c>
      <c r="B2857" s="525"/>
      <c r="C2857" s="526" t="s">
        <v>6391</v>
      </c>
      <c r="D2857" s="526"/>
      <c r="E2857" s="526"/>
      <c r="F2857" s="526"/>
      <c r="G2857" s="363" t="s">
        <v>14820</v>
      </c>
      <c r="H2857" s="538">
        <v>1106.81</v>
      </c>
      <c r="I2857" s="528"/>
    </row>
    <row r="2858" spans="1:9" ht="12.2" customHeight="1" x14ac:dyDescent="0.25">
      <c r="A2858" s="525" t="s">
        <v>6392</v>
      </c>
      <c r="B2858" s="525"/>
      <c r="C2858" s="526" t="s">
        <v>6393</v>
      </c>
      <c r="D2858" s="526"/>
      <c r="E2858" s="526"/>
      <c r="F2858" s="526"/>
      <c r="G2858" s="363" t="s">
        <v>355</v>
      </c>
      <c r="H2858" s="538">
        <v>2571.48</v>
      </c>
      <c r="I2858" s="528"/>
    </row>
    <row r="2859" spans="1:9" ht="24.4" customHeight="1" x14ac:dyDescent="0.25">
      <c r="A2859" s="525" t="s">
        <v>6394</v>
      </c>
      <c r="B2859" s="525"/>
      <c r="C2859" s="526" t="s">
        <v>6395</v>
      </c>
      <c r="D2859" s="526"/>
      <c r="E2859" s="526"/>
      <c r="F2859" s="526"/>
      <c r="G2859" s="363" t="s">
        <v>355</v>
      </c>
      <c r="H2859" s="538">
        <v>3047.38</v>
      </c>
      <c r="I2859" s="528"/>
    </row>
    <row r="2860" spans="1:9" ht="24.4" customHeight="1" x14ac:dyDescent="0.25">
      <c r="A2860" s="525" t="s">
        <v>6396</v>
      </c>
      <c r="B2860" s="525"/>
      <c r="C2860" s="526" t="s">
        <v>6397</v>
      </c>
      <c r="D2860" s="526"/>
      <c r="E2860" s="526"/>
      <c r="F2860" s="526"/>
      <c r="G2860" s="363" t="s">
        <v>355</v>
      </c>
      <c r="H2860" s="538">
        <v>3186.49</v>
      </c>
      <c r="I2860" s="528"/>
    </row>
    <row r="2861" spans="1:9" ht="12.2" customHeight="1" x14ac:dyDescent="0.25">
      <c r="A2861" s="550">
        <v>9076</v>
      </c>
      <c r="B2861" s="534"/>
      <c r="C2861" s="535" t="s">
        <v>15221</v>
      </c>
      <c r="D2861" s="535"/>
      <c r="E2861" s="535"/>
      <c r="F2861" s="535"/>
      <c r="G2861" s="362"/>
      <c r="H2861" s="536"/>
      <c r="I2861" s="536"/>
    </row>
    <row r="2862" spans="1:9" ht="73.150000000000006" customHeight="1" x14ac:dyDescent="0.25">
      <c r="A2862" s="525" t="s">
        <v>6398</v>
      </c>
      <c r="B2862" s="525"/>
      <c r="C2862" s="526" t="s">
        <v>6399</v>
      </c>
      <c r="D2862" s="526"/>
      <c r="E2862" s="526"/>
      <c r="F2862" s="526"/>
      <c r="G2862" s="363" t="s">
        <v>14784</v>
      </c>
      <c r="H2862" s="538">
        <v>2532.5</v>
      </c>
      <c r="I2862" s="528"/>
    </row>
    <row r="2863" spans="1:9" ht="73.150000000000006" customHeight="1" x14ac:dyDescent="0.25">
      <c r="A2863" s="525" t="s">
        <v>6400</v>
      </c>
      <c r="B2863" s="525"/>
      <c r="C2863" s="526" t="s">
        <v>6401</v>
      </c>
      <c r="D2863" s="526"/>
      <c r="E2863" s="526"/>
      <c r="F2863" s="526"/>
      <c r="G2863" s="363" t="s">
        <v>14784</v>
      </c>
      <c r="H2863" s="531">
        <v>702.7</v>
      </c>
      <c r="I2863" s="528"/>
    </row>
    <row r="2864" spans="1:9" ht="60.95" customHeight="1" x14ac:dyDescent="0.25">
      <c r="A2864" s="525" t="s">
        <v>6402</v>
      </c>
      <c r="B2864" s="525"/>
      <c r="C2864" s="526" t="s">
        <v>6403</v>
      </c>
      <c r="D2864" s="526"/>
      <c r="E2864" s="526"/>
      <c r="F2864" s="526"/>
      <c r="G2864" s="363" t="s">
        <v>14784</v>
      </c>
      <c r="H2864" s="531">
        <v>903.66</v>
      </c>
      <c r="I2864" s="528"/>
    </row>
    <row r="2865" spans="1:9" ht="60.95" customHeight="1" x14ac:dyDescent="0.25">
      <c r="A2865" s="525" t="s">
        <v>6404</v>
      </c>
      <c r="B2865" s="525"/>
      <c r="C2865" s="526" t="s">
        <v>6405</v>
      </c>
      <c r="D2865" s="526"/>
      <c r="E2865" s="526"/>
      <c r="F2865" s="526"/>
      <c r="G2865" s="363" t="s">
        <v>14784</v>
      </c>
      <c r="H2865" s="538">
        <v>1166.31</v>
      </c>
      <c r="I2865" s="528"/>
    </row>
    <row r="2866" spans="1:9" ht="73.150000000000006" customHeight="1" x14ac:dyDescent="0.25">
      <c r="A2866" s="525" t="s">
        <v>6406</v>
      </c>
      <c r="B2866" s="525"/>
      <c r="C2866" s="526" t="s">
        <v>6407</v>
      </c>
      <c r="D2866" s="526"/>
      <c r="E2866" s="526"/>
      <c r="F2866" s="526"/>
      <c r="G2866" s="363" t="s">
        <v>14784</v>
      </c>
      <c r="H2866" s="538">
        <v>1628.83</v>
      </c>
      <c r="I2866" s="528"/>
    </row>
    <row r="2867" spans="1:9" ht="73.150000000000006" customHeight="1" x14ac:dyDescent="0.25">
      <c r="A2867" s="525" t="s">
        <v>6408</v>
      </c>
      <c r="B2867" s="525"/>
      <c r="C2867" s="526" t="s">
        <v>6409</v>
      </c>
      <c r="D2867" s="526"/>
      <c r="E2867" s="526"/>
      <c r="F2867" s="526"/>
      <c r="G2867" s="363" t="s">
        <v>14784</v>
      </c>
      <c r="H2867" s="538">
        <v>1169.0899999999999</v>
      </c>
      <c r="I2867" s="528"/>
    </row>
    <row r="2868" spans="1:9" ht="73.150000000000006" customHeight="1" x14ac:dyDescent="0.25">
      <c r="A2868" s="525" t="s">
        <v>6410</v>
      </c>
      <c r="B2868" s="525"/>
      <c r="C2868" s="526" t="s">
        <v>6411</v>
      </c>
      <c r="D2868" s="526"/>
      <c r="E2868" s="526"/>
      <c r="F2868" s="526"/>
      <c r="G2868" s="363" t="s">
        <v>14784</v>
      </c>
      <c r="H2868" s="538">
        <v>1128.3900000000001</v>
      </c>
      <c r="I2868" s="528"/>
    </row>
    <row r="2869" spans="1:9" ht="12.2" customHeight="1" x14ac:dyDescent="0.25">
      <c r="A2869" s="550">
        <v>8695</v>
      </c>
      <c r="B2869" s="534"/>
      <c r="C2869" s="535" t="s">
        <v>6412</v>
      </c>
      <c r="D2869" s="535"/>
      <c r="E2869" s="535"/>
      <c r="F2869" s="535"/>
      <c r="G2869" s="362"/>
      <c r="H2869" s="536"/>
      <c r="I2869" s="536"/>
    </row>
    <row r="2870" spans="1:9" ht="12.2" customHeight="1" x14ac:dyDescent="0.25">
      <c r="A2870" s="550">
        <v>9078</v>
      </c>
      <c r="B2870" s="534"/>
      <c r="C2870" s="535" t="s">
        <v>509</v>
      </c>
      <c r="D2870" s="535"/>
      <c r="E2870" s="535"/>
      <c r="F2870" s="535"/>
      <c r="G2870" s="362"/>
      <c r="H2870" s="536"/>
      <c r="I2870" s="536"/>
    </row>
    <row r="2871" spans="1:9" ht="36.6" customHeight="1" x14ac:dyDescent="0.25">
      <c r="A2871" s="525" t="s">
        <v>6413</v>
      </c>
      <c r="B2871" s="525"/>
      <c r="C2871" s="526" t="s">
        <v>15222</v>
      </c>
      <c r="D2871" s="526"/>
      <c r="E2871" s="526"/>
      <c r="F2871" s="526"/>
      <c r="G2871" s="363" t="s">
        <v>14781</v>
      </c>
      <c r="H2871" s="532">
        <v>5.33</v>
      </c>
      <c r="I2871" s="528"/>
    </row>
    <row r="2872" spans="1:9" ht="24.4" customHeight="1" x14ac:dyDescent="0.25">
      <c r="A2872" s="525" t="s">
        <v>6420</v>
      </c>
      <c r="B2872" s="525"/>
      <c r="C2872" s="526" t="s">
        <v>15223</v>
      </c>
      <c r="D2872" s="526"/>
      <c r="E2872" s="526"/>
      <c r="F2872" s="526"/>
      <c r="G2872" s="363" t="s">
        <v>14794</v>
      </c>
      <c r="H2872" s="532">
        <v>2.38</v>
      </c>
      <c r="I2872" s="528"/>
    </row>
    <row r="2873" spans="1:9" ht="12.2" customHeight="1" x14ac:dyDescent="0.25">
      <c r="A2873" s="525" t="s">
        <v>6414</v>
      </c>
      <c r="B2873" s="525"/>
      <c r="C2873" s="526" t="s">
        <v>6415</v>
      </c>
      <c r="D2873" s="526"/>
      <c r="E2873" s="526"/>
      <c r="F2873" s="526"/>
      <c r="G2873" s="363" t="s">
        <v>14781</v>
      </c>
      <c r="H2873" s="532">
        <v>9.4600000000000009</v>
      </c>
      <c r="I2873" s="528"/>
    </row>
    <row r="2874" spans="1:9" ht="12.2" customHeight="1" x14ac:dyDescent="0.25">
      <c r="A2874" s="525" t="s">
        <v>6416</v>
      </c>
      <c r="B2874" s="525"/>
      <c r="C2874" s="526" t="s">
        <v>6417</v>
      </c>
      <c r="D2874" s="526"/>
      <c r="E2874" s="526"/>
      <c r="F2874" s="526"/>
      <c r="G2874" s="363" t="s">
        <v>14781</v>
      </c>
      <c r="H2874" s="532">
        <v>1.8</v>
      </c>
      <c r="I2874" s="528"/>
    </row>
    <row r="2875" spans="1:9" ht="12.2" customHeight="1" x14ac:dyDescent="0.25">
      <c r="A2875" s="525" t="s">
        <v>6418</v>
      </c>
      <c r="B2875" s="525"/>
      <c r="C2875" s="526" t="s">
        <v>6419</v>
      </c>
      <c r="D2875" s="526"/>
      <c r="E2875" s="526"/>
      <c r="F2875" s="526"/>
      <c r="G2875" s="363" t="s">
        <v>14781</v>
      </c>
      <c r="H2875" s="532">
        <v>6.3</v>
      </c>
      <c r="I2875" s="528"/>
    </row>
    <row r="2876" spans="1:9" ht="24.4" customHeight="1" x14ac:dyDescent="0.25">
      <c r="A2876" s="525" t="s">
        <v>6421</v>
      </c>
      <c r="B2876" s="525"/>
      <c r="C2876" s="526" t="s">
        <v>6422</v>
      </c>
      <c r="D2876" s="526"/>
      <c r="E2876" s="526"/>
      <c r="F2876" s="526"/>
      <c r="G2876" s="363" t="s">
        <v>14894</v>
      </c>
      <c r="H2876" s="538">
        <v>1982.2</v>
      </c>
      <c r="I2876" s="528"/>
    </row>
    <row r="2877" spans="1:9" ht="24.4" customHeight="1" x14ac:dyDescent="0.25">
      <c r="A2877" s="525" t="s">
        <v>6423</v>
      </c>
      <c r="B2877" s="525"/>
      <c r="C2877" s="526" t="s">
        <v>6424</v>
      </c>
      <c r="D2877" s="526"/>
      <c r="E2877" s="526"/>
      <c r="F2877" s="526"/>
      <c r="G2877" s="363" t="s">
        <v>14894</v>
      </c>
      <c r="H2877" s="538">
        <v>3964.4</v>
      </c>
      <c r="I2877" s="528"/>
    </row>
    <row r="2878" spans="1:9" ht="12.2" customHeight="1" x14ac:dyDescent="0.25">
      <c r="A2878" s="550">
        <v>9079</v>
      </c>
      <c r="B2878" s="534"/>
      <c r="C2878" s="535" t="s">
        <v>6425</v>
      </c>
      <c r="D2878" s="535"/>
      <c r="E2878" s="535"/>
      <c r="F2878" s="535"/>
      <c r="G2878" s="362"/>
      <c r="H2878" s="536"/>
      <c r="I2878" s="536"/>
    </row>
    <row r="2879" spans="1:9" ht="12.2" customHeight="1" x14ac:dyDescent="0.25">
      <c r="A2879" s="525" t="s">
        <v>510</v>
      </c>
      <c r="B2879" s="525"/>
      <c r="C2879" s="526" t="s">
        <v>6425</v>
      </c>
      <c r="D2879" s="526"/>
      <c r="E2879" s="526"/>
      <c r="F2879" s="526"/>
      <c r="G2879" s="363" t="s">
        <v>14781</v>
      </c>
      <c r="H2879" s="532">
        <v>6.48</v>
      </c>
      <c r="I2879" s="528"/>
    </row>
    <row r="2880" spans="1:9" ht="12.2" customHeight="1" x14ac:dyDescent="0.25">
      <c r="A2880" s="550">
        <v>8696</v>
      </c>
      <c r="B2880" s="534"/>
      <c r="C2880" s="535" t="s">
        <v>6426</v>
      </c>
      <c r="D2880" s="535"/>
      <c r="E2880" s="535"/>
      <c r="F2880" s="535"/>
      <c r="G2880" s="362"/>
      <c r="H2880" s="536"/>
      <c r="I2880" s="536"/>
    </row>
    <row r="2881" spans="1:9" ht="12.2" customHeight="1" x14ac:dyDescent="0.25">
      <c r="A2881" s="550">
        <v>9080</v>
      </c>
      <c r="B2881" s="534"/>
      <c r="C2881" s="535" t="s">
        <v>6427</v>
      </c>
      <c r="D2881" s="535"/>
      <c r="E2881" s="535"/>
      <c r="F2881" s="535"/>
      <c r="G2881" s="362"/>
      <c r="H2881" s="536"/>
      <c r="I2881" s="536"/>
    </row>
    <row r="2882" spans="1:9" ht="12.2" customHeight="1" x14ac:dyDescent="0.25">
      <c r="A2882" s="525" t="s">
        <v>6428</v>
      </c>
      <c r="B2882" s="525"/>
      <c r="C2882" s="526" t="s">
        <v>6429</v>
      </c>
      <c r="D2882" s="526"/>
      <c r="E2882" s="526"/>
      <c r="F2882" s="526"/>
      <c r="G2882" s="363" t="s">
        <v>14781</v>
      </c>
      <c r="H2882" s="532">
        <v>8.19</v>
      </c>
      <c r="I2882" s="528"/>
    </row>
    <row r="2883" spans="1:9" ht="12.2" customHeight="1" x14ac:dyDescent="0.25">
      <c r="A2883" s="550">
        <v>9081</v>
      </c>
      <c r="B2883" s="534"/>
      <c r="C2883" s="535" t="s">
        <v>15224</v>
      </c>
      <c r="D2883" s="535"/>
      <c r="E2883" s="535"/>
      <c r="F2883" s="535"/>
      <c r="G2883" s="362"/>
      <c r="H2883" s="536"/>
      <c r="I2883" s="536"/>
    </row>
    <row r="2884" spans="1:9" ht="12.2" customHeight="1" x14ac:dyDescent="0.25">
      <c r="A2884" s="525" t="s">
        <v>15225</v>
      </c>
      <c r="B2884" s="525"/>
      <c r="C2884" s="526" t="s">
        <v>15226</v>
      </c>
      <c r="D2884" s="526"/>
      <c r="E2884" s="526"/>
      <c r="F2884" s="526"/>
      <c r="G2884" s="363" t="s">
        <v>14839</v>
      </c>
      <c r="H2884" s="531">
        <v>185.68</v>
      </c>
      <c r="I2884" s="528"/>
    </row>
    <row r="2885" spans="1:9" ht="48.75" customHeight="1" x14ac:dyDescent="0.25">
      <c r="A2885" s="525" t="s">
        <v>6302</v>
      </c>
      <c r="B2885" s="525"/>
      <c r="C2885" s="526" t="s">
        <v>15227</v>
      </c>
      <c r="D2885" s="526"/>
      <c r="E2885" s="526"/>
      <c r="F2885" s="526"/>
      <c r="G2885" s="363" t="s">
        <v>14781</v>
      </c>
      <c r="H2885" s="527">
        <v>80.06</v>
      </c>
      <c r="I2885" s="528"/>
    </row>
    <row r="2886" spans="1:9" ht="48.75" customHeight="1" x14ac:dyDescent="0.25">
      <c r="A2886" s="525" t="s">
        <v>15228</v>
      </c>
      <c r="B2886" s="525"/>
      <c r="C2886" s="526" t="s">
        <v>15229</v>
      </c>
      <c r="D2886" s="526"/>
      <c r="E2886" s="526"/>
      <c r="F2886" s="526"/>
      <c r="G2886" s="363" t="s">
        <v>14781</v>
      </c>
      <c r="H2886" s="527">
        <v>71.599999999999994</v>
      </c>
      <c r="I2886" s="528"/>
    </row>
    <row r="2887" spans="1:9" ht="48.75" customHeight="1" x14ac:dyDescent="0.25">
      <c r="A2887" s="525" t="s">
        <v>15230</v>
      </c>
      <c r="B2887" s="525"/>
      <c r="C2887" s="526" t="s">
        <v>15231</v>
      </c>
      <c r="D2887" s="526"/>
      <c r="E2887" s="526"/>
      <c r="F2887" s="526"/>
      <c r="G2887" s="363" t="s">
        <v>14781</v>
      </c>
      <c r="H2887" s="527">
        <v>96.56</v>
      </c>
      <c r="I2887" s="528"/>
    </row>
    <row r="2888" spans="1:9" ht="48.75" customHeight="1" x14ac:dyDescent="0.25">
      <c r="A2888" s="525" t="s">
        <v>6430</v>
      </c>
      <c r="B2888" s="525"/>
      <c r="C2888" s="526" t="s">
        <v>15232</v>
      </c>
      <c r="D2888" s="526"/>
      <c r="E2888" s="526"/>
      <c r="F2888" s="526"/>
      <c r="G2888" s="363" t="s">
        <v>14781</v>
      </c>
      <c r="H2888" s="531">
        <v>103.58</v>
      </c>
      <c r="I2888" s="528"/>
    </row>
    <row r="2889" spans="1:9" ht="48.75" customHeight="1" x14ac:dyDescent="0.25">
      <c r="A2889" s="525" t="s">
        <v>6431</v>
      </c>
      <c r="B2889" s="525"/>
      <c r="C2889" s="526" t="s">
        <v>15233</v>
      </c>
      <c r="D2889" s="526"/>
      <c r="E2889" s="526"/>
      <c r="F2889" s="526"/>
      <c r="G2889" s="363" t="s">
        <v>14781</v>
      </c>
      <c r="H2889" s="527">
        <v>68.650000000000006</v>
      </c>
      <c r="I2889" s="528"/>
    </row>
    <row r="2890" spans="1:9" ht="48.75" customHeight="1" x14ac:dyDescent="0.25">
      <c r="A2890" s="525" t="s">
        <v>6432</v>
      </c>
      <c r="B2890" s="525"/>
      <c r="C2890" s="526" t="s">
        <v>15234</v>
      </c>
      <c r="D2890" s="526"/>
      <c r="E2890" s="526"/>
      <c r="F2890" s="526"/>
      <c r="G2890" s="363" t="s">
        <v>14781</v>
      </c>
      <c r="H2890" s="527">
        <v>83.86</v>
      </c>
      <c r="I2890" s="528"/>
    </row>
    <row r="2891" spans="1:9" ht="36.6" customHeight="1" x14ac:dyDescent="0.25">
      <c r="A2891" s="525" t="s">
        <v>15235</v>
      </c>
      <c r="B2891" s="525"/>
      <c r="C2891" s="526" t="s">
        <v>15236</v>
      </c>
      <c r="D2891" s="526"/>
      <c r="E2891" s="526"/>
      <c r="F2891" s="526"/>
      <c r="G2891" s="363" t="s">
        <v>14781</v>
      </c>
      <c r="H2891" s="532">
        <v>7.8</v>
      </c>
      <c r="I2891" s="528"/>
    </row>
    <row r="2892" spans="1:9" ht="12.2" customHeight="1" x14ac:dyDescent="0.25">
      <c r="A2892" s="550">
        <v>9082</v>
      </c>
      <c r="B2892" s="534"/>
      <c r="C2892" s="535" t="s">
        <v>24</v>
      </c>
      <c r="D2892" s="535"/>
      <c r="E2892" s="535"/>
      <c r="F2892" s="535"/>
      <c r="G2892" s="362"/>
      <c r="H2892" s="536"/>
      <c r="I2892" s="536"/>
    </row>
    <row r="2893" spans="1:9" ht="24.4" customHeight="1" x14ac:dyDescent="0.25">
      <c r="A2893" s="525" t="s">
        <v>6433</v>
      </c>
      <c r="B2893" s="525"/>
      <c r="C2893" s="526" t="s">
        <v>6434</v>
      </c>
      <c r="D2893" s="526"/>
      <c r="E2893" s="526"/>
      <c r="F2893" s="526"/>
      <c r="G2893" s="363" t="s">
        <v>14781</v>
      </c>
      <c r="H2893" s="527">
        <v>27.41</v>
      </c>
      <c r="I2893" s="528"/>
    </row>
    <row r="2894" spans="1:9" ht="12.2" customHeight="1" x14ac:dyDescent="0.25">
      <c r="A2894" s="525" t="s">
        <v>6435</v>
      </c>
      <c r="B2894" s="525"/>
      <c r="C2894" s="526" t="s">
        <v>6436</v>
      </c>
      <c r="D2894" s="526"/>
      <c r="E2894" s="526"/>
      <c r="F2894" s="526"/>
      <c r="G2894" s="363" t="s">
        <v>355</v>
      </c>
      <c r="H2894" s="538">
        <v>1024.51</v>
      </c>
      <c r="I2894" s="528"/>
    </row>
    <row r="2895" spans="1:9" ht="48.75" customHeight="1" x14ac:dyDescent="0.25">
      <c r="A2895" s="525" t="s">
        <v>6438</v>
      </c>
      <c r="B2895" s="525"/>
      <c r="C2895" s="526" t="s">
        <v>15237</v>
      </c>
      <c r="D2895" s="526"/>
      <c r="E2895" s="526"/>
      <c r="F2895" s="526"/>
      <c r="G2895" s="363" t="s">
        <v>14781</v>
      </c>
      <c r="H2895" s="527">
        <v>78.400000000000006</v>
      </c>
      <c r="I2895" s="528"/>
    </row>
    <row r="2896" spans="1:9" ht="60.95" customHeight="1" x14ac:dyDescent="0.25">
      <c r="A2896" s="525" t="s">
        <v>6439</v>
      </c>
      <c r="B2896" s="525"/>
      <c r="C2896" s="526" t="s">
        <v>6440</v>
      </c>
      <c r="D2896" s="526"/>
      <c r="E2896" s="526"/>
      <c r="F2896" s="526"/>
      <c r="G2896" s="363" t="s">
        <v>14839</v>
      </c>
      <c r="H2896" s="531">
        <v>989.19</v>
      </c>
      <c r="I2896" s="528"/>
    </row>
    <row r="2897" spans="1:9" ht="60.95" customHeight="1" x14ac:dyDescent="0.25">
      <c r="A2897" s="525" t="s">
        <v>211</v>
      </c>
      <c r="B2897" s="525"/>
      <c r="C2897" s="526" t="s">
        <v>297</v>
      </c>
      <c r="D2897" s="526"/>
      <c r="E2897" s="526"/>
      <c r="F2897" s="526"/>
      <c r="G2897" s="363" t="s">
        <v>14839</v>
      </c>
      <c r="H2897" s="538">
        <v>1672.44</v>
      </c>
      <c r="I2897" s="528"/>
    </row>
    <row r="2898" spans="1:9" ht="24.4" customHeight="1" x14ac:dyDescent="0.25">
      <c r="A2898" s="525" t="s">
        <v>6441</v>
      </c>
      <c r="B2898" s="525"/>
      <c r="C2898" s="526" t="s">
        <v>6442</v>
      </c>
      <c r="D2898" s="526"/>
      <c r="E2898" s="526"/>
      <c r="F2898" s="526"/>
      <c r="G2898" s="363" t="s">
        <v>14781</v>
      </c>
      <c r="H2898" s="527">
        <v>38.14</v>
      </c>
      <c r="I2898" s="528"/>
    </row>
    <row r="2899" spans="1:9" ht="36.6" customHeight="1" x14ac:dyDescent="0.25">
      <c r="A2899" s="525" t="s">
        <v>6437</v>
      </c>
      <c r="B2899" s="525"/>
      <c r="C2899" s="526" t="s">
        <v>15238</v>
      </c>
      <c r="D2899" s="526"/>
      <c r="E2899" s="526"/>
      <c r="F2899" s="526"/>
      <c r="G2899" s="363" t="s">
        <v>14781</v>
      </c>
      <c r="H2899" s="527">
        <v>26.19</v>
      </c>
      <c r="I2899" s="528"/>
    </row>
    <row r="2900" spans="1:9" ht="12.2" customHeight="1" x14ac:dyDescent="0.25">
      <c r="A2900" s="550">
        <v>9084</v>
      </c>
      <c r="B2900" s="534"/>
      <c r="C2900" s="535" t="s">
        <v>6443</v>
      </c>
      <c r="D2900" s="535"/>
      <c r="E2900" s="535"/>
      <c r="F2900" s="535"/>
      <c r="G2900" s="362"/>
      <c r="H2900" s="536"/>
      <c r="I2900" s="536"/>
    </row>
    <row r="2901" spans="1:9" ht="24.4" customHeight="1" x14ac:dyDescent="0.25">
      <c r="A2901" s="525" t="s">
        <v>6444</v>
      </c>
      <c r="B2901" s="525"/>
      <c r="C2901" s="526" t="s">
        <v>6445</v>
      </c>
      <c r="D2901" s="526"/>
      <c r="E2901" s="526"/>
      <c r="F2901" s="526"/>
      <c r="G2901" s="363" t="s">
        <v>14781</v>
      </c>
      <c r="H2901" s="531">
        <v>371.15</v>
      </c>
      <c r="I2901" s="528"/>
    </row>
    <row r="2902" spans="1:9" ht="24.4" customHeight="1" x14ac:dyDescent="0.25">
      <c r="A2902" s="525" t="s">
        <v>6446</v>
      </c>
      <c r="B2902" s="525"/>
      <c r="C2902" s="526" t="s">
        <v>6447</v>
      </c>
      <c r="D2902" s="526"/>
      <c r="E2902" s="526"/>
      <c r="F2902" s="526"/>
      <c r="G2902" s="363" t="s">
        <v>14781</v>
      </c>
      <c r="H2902" s="531">
        <v>149.52000000000001</v>
      </c>
      <c r="I2902" s="528"/>
    </row>
    <row r="2903" spans="1:9" ht="12.2" customHeight="1" x14ac:dyDescent="0.25">
      <c r="A2903" s="550">
        <v>9085</v>
      </c>
      <c r="B2903" s="534"/>
      <c r="C2903" s="535" t="s">
        <v>6448</v>
      </c>
      <c r="D2903" s="535"/>
      <c r="E2903" s="535"/>
      <c r="F2903" s="535"/>
      <c r="G2903" s="362"/>
      <c r="H2903" s="536"/>
      <c r="I2903" s="536"/>
    </row>
    <row r="2904" spans="1:9" ht="48.75" customHeight="1" x14ac:dyDescent="0.25">
      <c r="A2904" s="525" t="s">
        <v>15239</v>
      </c>
      <c r="B2904" s="525"/>
      <c r="C2904" s="526" t="s">
        <v>15240</v>
      </c>
      <c r="D2904" s="526"/>
      <c r="E2904" s="526"/>
      <c r="F2904" s="526"/>
      <c r="G2904" s="363" t="s">
        <v>14784</v>
      </c>
      <c r="H2904" s="538">
        <v>4205.1400000000003</v>
      </c>
      <c r="I2904" s="528"/>
    </row>
    <row r="2905" spans="1:9" ht="36.6" customHeight="1" x14ac:dyDescent="0.25">
      <c r="A2905" s="525" t="s">
        <v>15241</v>
      </c>
      <c r="B2905" s="525"/>
      <c r="C2905" s="526" t="s">
        <v>15242</v>
      </c>
      <c r="D2905" s="526"/>
      <c r="E2905" s="526"/>
      <c r="F2905" s="526"/>
      <c r="G2905" s="363" t="s">
        <v>14947</v>
      </c>
      <c r="H2905" s="527">
        <v>17.600000000000001</v>
      </c>
      <c r="I2905" s="528"/>
    </row>
    <row r="2906" spans="1:9" ht="36.6" customHeight="1" x14ac:dyDescent="0.25">
      <c r="A2906" s="525" t="s">
        <v>6449</v>
      </c>
      <c r="B2906" s="525"/>
      <c r="C2906" s="526" t="s">
        <v>15243</v>
      </c>
      <c r="D2906" s="526"/>
      <c r="E2906" s="526"/>
      <c r="F2906" s="526"/>
      <c r="G2906" s="363" t="s">
        <v>14947</v>
      </c>
      <c r="H2906" s="532">
        <v>1.45</v>
      </c>
      <c r="I2906" s="528"/>
    </row>
    <row r="2907" spans="1:9" ht="36.6" customHeight="1" x14ac:dyDescent="0.25">
      <c r="A2907" s="525" t="s">
        <v>15244</v>
      </c>
      <c r="B2907" s="525"/>
      <c r="C2907" s="526" t="s">
        <v>15245</v>
      </c>
      <c r="D2907" s="526"/>
      <c r="E2907" s="526"/>
      <c r="F2907" s="526"/>
      <c r="G2907" s="363" t="s">
        <v>14784</v>
      </c>
      <c r="H2907" s="538">
        <v>2697.69</v>
      </c>
      <c r="I2907" s="528"/>
    </row>
    <row r="2908" spans="1:9" ht="36.6" customHeight="1" x14ac:dyDescent="0.25">
      <c r="A2908" s="525" t="s">
        <v>15246</v>
      </c>
      <c r="B2908" s="525"/>
      <c r="C2908" s="526" t="s">
        <v>15247</v>
      </c>
      <c r="D2908" s="526"/>
      <c r="E2908" s="526"/>
      <c r="F2908" s="526"/>
      <c r="G2908" s="363" t="s">
        <v>13859</v>
      </c>
      <c r="H2908" s="532">
        <v>0.84</v>
      </c>
      <c r="I2908" s="528"/>
    </row>
    <row r="2909" spans="1:9" ht="12.2" customHeight="1" x14ac:dyDescent="0.25">
      <c r="A2909" s="550">
        <v>8697</v>
      </c>
      <c r="B2909" s="534"/>
      <c r="C2909" s="535" t="s">
        <v>6450</v>
      </c>
      <c r="D2909" s="535"/>
      <c r="E2909" s="535"/>
      <c r="F2909" s="535"/>
      <c r="G2909" s="362"/>
      <c r="H2909" s="536"/>
      <c r="I2909" s="536"/>
    </row>
    <row r="2910" spans="1:9" ht="12.2" customHeight="1" x14ac:dyDescent="0.25">
      <c r="A2910" s="550">
        <v>9086</v>
      </c>
      <c r="B2910" s="534"/>
      <c r="C2910" s="535" t="s">
        <v>6451</v>
      </c>
      <c r="D2910" s="535"/>
      <c r="E2910" s="535"/>
      <c r="F2910" s="535"/>
      <c r="G2910" s="362"/>
      <c r="H2910" s="536"/>
      <c r="I2910" s="536"/>
    </row>
    <row r="2911" spans="1:9" ht="24.4" customHeight="1" x14ac:dyDescent="0.25">
      <c r="A2911" s="525" t="s">
        <v>6452</v>
      </c>
      <c r="B2911" s="525"/>
      <c r="C2911" s="526" t="s">
        <v>6453</v>
      </c>
      <c r="D2911" s="526"/>
      <c r="E2911" s="526"/>
      <c r="F2911" s="526"/>
      <c r="G2911" s="363" t="s">
        <v>14839</v>
      </c>
      <c r="H2911" s="527">
        <v>36.04</v>
      </c>
      <c r="I2911" s="528"/>
    </row>
    <row r="2912" spans="1:9" ht="24.4" customHeight="1" x14ac:dyDescent="0.25">
      <c r="A2912" s="525" t="s">
        <v>6454</v>
      </c>
      <c r="B2912" s="525"/>
      <c r="C2912" s="526" t="s">
        <v>6455</v>
      </c>
      <c r="D2912" s="526"/>
      <c r="E2912" s="526"/>
      <c r="F2912" s="526"/>
      <c r="G2912" s="363" t="s">
        <v>14839</v>
      </c>
      <c r="H2912" s="532">
        <v>2.96</v>
      </c>
      <c r="I2912" s="528"/>
    </row>
    <row r="2913" spans="1:9" ht="12.2" customHeight="1" x14ac:dyDescent="0.25">
      <c r="A2913" s="550">
        <v>9087</v>
      </c>
      <c r="B2913" s="534"/>
      <c r="C2913" s="535" t="s">
        <v>6456</v>
      </c>
      <c r="D2913" s="535"/>
      <c r="E2913" s="535"/>
      <c r="F2913" s="535"/>
      <c r="G2913" s="362"/>
      <c r="H2913" s="536"/>
      <c r="I2913" s="536"/>
    </row>
    <row r="2914" spans="1:9" ht="36.6" customHeight="1" x14ac:dyDescent="0.25">
      <c r="A2914" s="525" t="s">
        <v>6458</v>
      </c>
      <c r="B2914" s="525"/>
      <c r="C2914" s="526" t="s">
        <v>15248</v>
      </c>
      <c r="D2914" s="526"/>
      <c r="E2914" s="526"/>
      <c r="F2914" s="526"/>
      <c r="G2914" s="363" t="s">
        <v>14839</v>
      </c>
      <c r="H2914" s="527">
        <v>35.71</v>
      </c>
      <c r="I2914" s="528"/>
    </row>
    <row r="2915" spans="1:9" ht="36.6" customHeight="1" x14ac:dyDescent="0.25">
      <c r="A2915" s="525" t="s">
        <v>6457</v>
      </c>
      <c r="B2915" s="525"/>
      <c r="C2915" s="526" t="s">
        <v>15249</v>
      </c>
      <c r="D2915" s="526"/>
      <c r="E2915" s="526"/>
      <c r="F2915" s="526"/>
      <c r="G2915" s="363" t="s">
        <v>14839</v>
      </c>
      <c r="H2915" s="527">
        <v>21.31</v>
      </c>
      <c r="I2915" s="528"/>
    </row>
    <row r="2916" spans="1:9" ht="24.4" customHeight="1" x14ac:dyDescent="0.25">
      <c r="A2916" s="525" t="s">
        <v>6459</v>
      </c>
      <c r="B2916" s="525"/>
      <c r="C2916" s="526" t="s">
        <v>6460</v>
      </c>
      <c r="D2916" s="526"/>
      <c r="E2916" s="526"/>
      <c r="F2916" s="526"/>
      <c r="G2916" s="363" t="s">
        <v>14839</v>
      </c>
      <c r="H2916" s="532">
        <v>4.93</v>
      </c>
      <c r="I2916" s="528"/>
    </row>
    <row r="2917" spans="1:9" ht="24.4" customHeight="1" x14ac:dyDescent="0.25">
      <c r="A2917" s="525" t="s">
        <v>6461</v>
      </c>
      <c r="B2917" s="525"/>
      <c r="C2917" s="526" t="s">
        <v>6462</v>
      </c>
      <c r="D2917" s="526"/>
      <c r="E2917" s="526"/>
      <c r="F2917" s="526"/>
      <c r="G2917" s="363" t="s">
        <v>15250</v>
      </c>
      <c r="H2917" s="532">
        <v>4.7699999999999996</v>
      </c>
      <c r="I2917" s="528"/>
    </row>
    <row r="2918" spans="1:9" ht="36.6" customHeight="1" x14ac:dyDescent="0.25">
      <c r="A2918" s="525" t="s">
        <v>6463</v>
      </c>
      <c r="B2918" s="525"/>
      <c r="C2918" s="526" t="s">
        <v>6464</v>
      </c>
      <c r="D2918" s="526"/>
      <c r="E2918" s="526"/>
      <c r="F2918" s="526"/>
      <c r="G2918" s="363" t="s">
        <v>14839</v>
      </c>
      <c r="H2918" s="527">
        <v>16.899999999999999</v>
      </c>
      <c r="I2918" s="528"/>
    </row>
    <row r="2919" spans="1:9" ht="36.6" customHeight="1" x14ac:dyDescent="0.25">
      <c r="A2919" s="525" t="s">
        <v>6465</v>
      </c>
      <c r="B2919" s="525"/>
      <c r="C2919" s="526" t="s">
        <v>6466</v>
      </c>
      <c r="D2919" s="526"/>
      <c r="E2919" s="526"/>
      <c r="F2919" s="526"/>
      <c r="G2919" s="363" t="s">
        <v>15250</v>
      </c>
      <c r="H2919" s="532">
        <v>4.97</v>
      </c>
      <c r="I2919" s="528"/>
    </row>
    <row r="2920" spans="1:9" ht="24.4" customHeight="1" x14ac:dyDescent="0.25">
      <c r="A2920" s="525" t="s">
        <v>6467</v>
      </c>
      <c r="B2920" s="525"/>
      <c r="C2920" s="526" t="s">
        <v>15251</v>
      </c>
      <c r="D2920" s="526"/>
      <c r="E2920" s="526"/>
      <c r="F2920" s="526"/>
      <c r="G2920" s="363" t="s">
        <v>14839</v>
      </c>
      <c r="H2920" s="527">
        <v>48</v>
      </c>
      <c r="I2920" s="528"/>
    </row>
    <row r="2921" spans="1:9" ht="24.4" customHeight="1" x14ac:dyDescent="0.25">
      <c r="A2921" s="525" t="s">
        <v>6468</v>
      </c>
      <c r="B2921" s="525"/>
      <c r="C2921" s="526" t="s">
        <v>15252</v>
      </c>
      <c r="D2921" s="526"/>
      <c r="E2921" s="526"/>
      <c r="F2921" s="526"/>
      <c r="G2921" s="363" t="s">
        <v>14839</v>
      </c>
      <c r="H2921" s="527">
        <v>48</v>
      </c>
      <c r="I2921" s="528"/>
    </row>
    <row r="2922" spans="1:9" ht="12.2" customHeight="1" x14ac:dyDescent="0.25">
      <c r="A2922" s="550">
        <v>8698</v>
      </c>
      <c r="B2922" s="534"/>
      <c r="C2922" s="535" t="s">
        <v>6469</v>
      </c>
      <c r="D2922" s="535"/>
      <c r="E2922" s="535"/>
      <c r="F2922" s="535"/>
      <c r="G2922" s="362"/>
      <c r="H2922" s="536"/>
      <c r="I2922" s="536"/>
    </row>
    <row r="2923" spans="1:9" ht="12.2" customHeight="1" x14ac:dyDescent="0.25">
      <c r="A2923" s="550">
        <v>9089</v>
      </c>
      <c r="B2923" s="534"/>
      <c r="C2923" s="535" t="s">
        <v>6471</v>
      </c>
      <c r="D2923" s="535"/>
      <c r="E2923" s="535"/>
      <c r="F2923" s="535"/>
      <c r="G2923" s="362"/>
      <c r="H2923" s="536"/>
      <c r="I2923" s="536"/>
    </row>
    <row r="2924" spans="1:9" ht="36.6" customHeight="1" x14ac:dyDescent="0.25">
      <c r="A2924" s="525" t="s">
        <v>6472</v>
      </c>
      <c r="B2924" s="525"/>
      <c r="C2924" s="526" t="s">
        <v>6473</v>
      </c>
      <c r="D2924" s="526"/>
      <c r="E2924" s="526"/>
      <c r="F2924" s="526"/>
      <c r="G2924" s="363" t="s">
        <v>355</v>
      </c>
      <c r="H2924" s="531">
        <v>253.28</v>
      </c>
      <c r="I2924" s="528"/>
    </row>
    <row r="2925" spans="1:9" ht="36.6" customHeight="1" x14ac:dyDescent="0.25">
      <c r="A2925" s="525" t="s">
        <v>6474</v>
      </c>
      <c r="B2925" s="525"/>
      <c r="C2925" s="526" t="s">
        <v>6475</v>
      </c>
      <c r="D2925" s="526"/>
      <c r="E2925" s="526"/>
      <c r="F2925" s="526"/>
      <c r="G2925" s="363" t="s">
        <v>355</v>
      </c>
      <c r="H2925" s="531">
        <v>262.75</v>
      </c>
      <c r="I2925" s="528"/>
    </row>
    <row r="2926" spans="1:9" ht="48.75" customHeight="1" x14ac:dyDescent="0.25">
      <c r="A2926" s="525" t="s">
        <v>6476</v>
      </c>
      <c r="B2926" s="525"/>
      <c r="C2926" s="526" t="s">
        <v>6477</v>
      </c>
      <c r="D2926" s="526"/>
      <c r="E2926" s="526"/>
      <c r="F2926" s="526"/>
      <c r="G2926" s="363" t="s">
        <v>14781</v>
      </c>
      <c r="H2926" s="527">
        <v>96.35</v>
      </c>
      <c r="I2926" s="528"/>
    </row>
    <row r="2927" spans="1:9" ht="48.75" customHeight="1" x14ac:dyDescent="0.25">
      <c r="A2927" s="525" t="s">
        <v>2369</v>
      </c>
      <c r="B2927" s="525"/>
      <c r="C2927" s="526" t="s">
        <v>2370</v>
      </c>
      <c r="D2927" s="526"/>
      <c r="E2927" s="526"/>
      <c r="F2927" s="526"/>
      <c r="G2927" s="363" t="s">
        <v>14781</v>
      </c>
      <c r="H2927" s="531">
        <v>218.34</v>
      </c>
      <c r="I2927" s="528"/>
    </row>
    <row r="2928" spans="1:9" ht="36.6" customHeight="1" x14ac:dyDescent="0.25">
      <c r="A2928" s="525" t="s">
        <v>6478</v>
      </c>
      <c r="B2928" s="525"/>
      <c r="C2928" s="526" t="s">
        <v>6479</v>
      </c>
      <c r="D2928" s="526"/>
      <c r="E2928" s="526"/>
      <c r="F2928" s="526"/>
      <c r="G2928" s="363" t="s">
        <v>355</v>
      </c>
      <c r="H2928" s="538">
        <v>1684.92</v>
      </c>
      <c r="I2928" s="528"/>
    </row>
    <row r="2929" spans="1:9" ht="36.6" customHeight="1" x14ac:dyDescent="0.25">
      <c r="A2929" s="525" t="s">
        <v>6480</v>
      </c>
      <c r="B2929" s="525"/>
      <c r="C2929" s="526" t="s">
        <v>6481</v>
      </c>
      <c r="D2929" s="526"/>
      <c r="E2929" s="526"/>
      <c r="F2929" s="526"/>
      <c r="G2929" s="363" t="s">
        <v>355</v>
      </c>
      <c r="H2929" s="538">
        <v>1917.32</v>
      </c>
      <c r="I2929" s="528"/>
    </row>
    <row r="2930" spans="1:9" ht="36.6" customHeight="1" x14ac:dyDescent="0.25">
      <c r="A2930" s="525" t="s">
        <v>6482</v>
      </c>
      <c r="B2930" s="525"/>
      <c r="C2930" s="526" t="s">
        <v>6483</v>
      </c>
      <c r="D2930" s="526"/>
      <c r="E2930" s="526"/>
      <c r="F2930" s="526"/>
      <c r="G2930" s="363" t="s">
        <v>355</v>
      </c>
      <c r="H2930" s="538">
        <v>1220.1099999999999</v>
      </c>
      <c r="I2930" s="528"/>
    </row>
    <row r="2931" spans="1:9" ht="36.6" customHeight="1" x14ac:dyDescent="0.25">
      <c r="A2931" s="525" t="s">
        <v>6484</v>
      </c>
      <c r="B2931" s="525"/>
      <c r="C2931" s="526" t="s">
        <v>6485</v>
      </c>
      <c r="D2931" s="526"/>
      <c r="E2931" s="526"/>
      <c r="F2931" s="526"/>
      <c r="G2931" s="363" t="s">
        <v>355</v>
      </c>
      <c r="H2931" s="538">
        <v>1917.32</v>
      </c>
      <c r="I2931" s="528"/>
    </row>
    <row r="2932" spans="1:9" ht="36.6" customHeight="1" x14ac:dyDescent="0.25">
      <c r="A2932" s="525" t="s">
        <v>6486</v>
      </c>
      <c r="B2932" s="525"/>
      <c r="C2932" s="526" t="s">
        <v>6487</v>
      </c>
      <c r="D2932" s="526"/>
      <c r="E2932" s="526"/>
      <c r="F2932" s="526"/>
      <c r="G2932" s="363" t="s">
        <v>355</v>
      </c>
      <c r="H2932" s="531">
        <v>697.21</v>
      </c>
      <c r="I2932" s="528"/>
    </row>
    <row r="2933" spans="1:9" ht="36.6" customHeight="1" x14ac:dyDescent="0.25">
      <c r="A2933" s="525" t="s">
        <v>6488</v>
      </c>
      <c r="B2933" s="525"/>
      <c r="C2933" s="526" t="s">
        <v>6489</v>
      </c>
      <c r="D2933" s="526"/>
      <c r="E2933" s="526"/>
      <c r="F2933" s="526"/>
      <c r="G2933" s="363" t="s">
        <v>355</v>
      </c>
      <c r="H2933" s="531">
        <v>929.61</v>
      </c>
      <c r="I2933" s="528"/>
    </row>
    <row r="2934" spans="1:9" ht="36.6" customHeight="1" x14ac:dyDescent="0.25">
      <c r="A2934" s="525" t="s">
        <v>6490</v>
      </c>
      <c r="B2934" s="525"/>
      <c r="C2934" s="526" t="s">
        <v>6491</v>
      </c>
      <c r="D2934" s="526"/>
      <c r="E2934" s="526"/>
      <c r="F2934" s="526"/>
      <c r="G2934" s="363" t="s">
        <v>355</v>
      </c>
      <c r="H2934" s="531">
        <v>444.3</v>
      </c>
      <c r="I2934" s="528"/>
    </row>
    <row r="2935" spans="1:9" ht="36.6" customHeight="1" x14ac:dyDescent="0.25">
      <c r="A2935" s="525" t="s">
        <v>6492</v>
      </c>
      <c r="B2935" s="525"/>
      <c r="C2935" s="526" t="s">
        <v>6493</v>
      </c>
      <c r="D2935" s="526"/>
      <c r="E2935" s="526"/>
      <c r="F2935" s="526"/>
      <c r="G2935" s="363" t="s">
        <v>355</v>
      </c>
      <c r="H2935" s="538">
        <v>2149.73</v>
      </c>
      <c r="I2935" s="528"/>
    </row>
    <row r="2936" spans="1:9" ht="36.6" customHeight="1" x14ac:dyDescent="0.25">
      <c r="A2936" s="525" t="s">
        <v>6494</v>
      </c>
      <c r="B2936" s="525"/>
      <c r="C2936" s="526" t="s">
        <v>6495</v>
      </c>
      <c r="D2936" s="526"/>
      <c r="E2936" s="526"/>
      <c r="F2936" s="526"/>
      <c r="G2936" s="363" t="s">
        <v>355</v>
      </c>
      <c r="H2936" s="531">
        <v>464.8</v>
      </c>
      <c r="I2936" s="528"/>
    </row>
    <row r="2937" spans="1:9" ht="12.2" customHeight="1" x14ac:dyDescent="0.25">
      <c r="A2937" s="525" t="s">
        <v>6496</v>
      </c>
      <c r="B2937" s="525"/>
      <c r="C2937" s="526" t="s">
        <v>6497</v>
      </c>
      <c r="D2937" s="526"/>
      <c r="E2937" s="526"/>
      <c r="F2937" s="526"/>
      <c r="G2937" s="363" t="s">
        <v>355</v>
      </c>
      <c r="H2937" s="531">
        <v>971.99</v>
      </c>
      <c r="I2937" s="528"/>
    </row>
    <row r="2938" spans="1:9" ht="24.4" customHeight="1" x14ac:dyDescent="0.25">
      <c r="A2938" s="525" t="s">
        <v>6498</v>
      </c>
      <c r="B2938" s="525"/>
      <c r="C2938" s="526" t="s">
        <v>6499</v>
      </c>
      <c r="D2938" s="526"/>
      <c r="E2938" s="526"/>
      <c r="F2938" s="526"/>
      <c r="G2938" s="363" t="s">
        <v>355</v>
      </c>
      <c r="H2938" s="531">
        <v>172.71</v>
      </c>
      <c r="I2938" s="528"/>
    </row>
    <row r="2939" spans="1:9" ht="24.4" customHeight="1" x14ac:dyDescent="0.25">
      <c r="A2939" s="525" t="s">
        <v>6500</v>
      </c>
      <c r="B2939" s="525"/>
      <c r="C2939" s="526" t="s">
        <v>6501</v>
      </c>
      <c r="D2939" s="526"/>
      <c r="E2939" s="526"/>
      <c r="F2939" s="526"/>
      <c r="G2939" s="363" t="s">
        <v>355</v>
      </c>
      <c r="H2939" s="531">
        <v>345.43</v>
      </c>
      <c r="I2939" s="528"/>
    </row>
    <row r="2940" spans="1:9" ht="24.4" customHeight="1" x14ac:dyDescent="0.25">
      <c r="A2940" s="525" t="s">
        <v>6502</v>
      </c>
      <c r="B2940" s="525"/>
      <c r="C2940" s="526" t="s">
        <v>6503</v>
      </c>
      <c r="D2940" s="526"/>
      <c r="E2940" s="526"/>
      <c r="F2940" s="526"/>
      <c r="G2940" s="363" t="s">
        <v>355</v>
      </c>
      <c r="H2940" s="531">
        <v>622.78</v>
      </c>
      <c r="I2940" s="528"/>
    </row>
    <row r="2941" spans="1:9" ht="24.4" customHeight="1" x14ac:dyDescent="0.25">
      <c r="A2941" s="525" t="s">
        <v>6504</v>
      </c>
      <c r="B2941" s="525"/>
      <c r="C2941" s="526" t="s">
        <v>6505</v>
      </c>
      <c r="D2941" s="526"/>
      <c r="E2941" s="526"/>
      <c r="F2941" s="526"/>
      <c r="G2941" s="363" t="s">
        <v>355</v>
      </c>
      <c r="H2941" s="531">
        <v>631.94000000000005</v>
      </c>
      <c r="I2941" s="528"/>
    </row>
    <row r="2942" spans="1:9" ht="24.4" customHeight="1" x14ac:dyDescent="0.25">
      <c r="A2942" s="525" t="s">
        <v>6506</v>
      </c>
      <c r="B2942" s="525"/>
      <c r="C2942" s="526" t="s">
        <v>6507</v>
      </c>
      <c r="D2942" s="526"/>
      <c r="E2942" s="526"/>
      <c r="F2942" s="526"/>
      <c r="G2942" s="363" t="s">
        <v>355</v>
      </c>
      <c r="H2942" s="531">
        <v>934.17</v>
      </c>
      <c r="I2942" s="528"/>
    </row>
    <row r="2943" spans="1:9" ht="24.4" customHeight="1" x14ac:dyDescent="0.25">
      <c r="A2943" s="525" t="s">
        <v>6508</v>
      </c>
      <c r="B2943" s="525"/>
      <c r="C2943" s="526" t="s">
        <v>6509</v>
      </c>
      <c r="D2943" s="526"/>
      <c r="E2943" s="526"/>
      <c r="F2943" s="526"/>
      <c r="G2943" s="363" t="s">
        <v>355</v>
      </c>
      <c r="H2943" s="531">
        <v>947.91</v>
      </c>
      <c r="I2943" s="528"/>
    </row>
    <row r="2944" spans="1:9" ht="24.4" customHeight="1" x14ac:dyDescent="0.25">
      <c r="A2944" s="525" t="s">
        <v>6510</v>
      </c>
      <c r="B2944" s="525"/>
      <c r="C2944" s="526" t="s">
        <v>6511</v>
      </c>
      <c r="D2944" s="526"/>
      <c r="E2944" s="526"/>
      <c r="F2944" s="526"/>
      <c r="G2944" s="363" t="s">
        <v>355</v>
      </c>
      <c r="H2944" s="538">
        <v>1245.56</v>
      </c>
      <c r="I2944" s="528"/>
    </row>
    <row r="2945" spans="1:9" ht="24.4" customHeight="1" x14ac:dyDescent="0.25">
      <c r="A2945" s="525" t="s">
        <v>6512</v>
      </c>
      <c r="B2945" s="525"/>
      <c r="C2945" s="526" t="s">
        <v>6513</v>
      </c>
      <c r="D2945" s="526"/>
      <c r="E2945" s="526"/>
      <c r="F2945" s="526"/>
      <c r="G2945" s="363" t="s">
        <v>355</v>
      </c>
      <c r="H2945" s="538">
        <v>1263.8800000000001</v>
      </c>
      <c r="I2945" s="528"/>
    </row>
    <row r="2946" spans="1:9" ht="24.4" customHeight="1" x14ac:dyDescent="0.25">
      <c r="A2946" s="525" t="s">
        <v>6514</v>
      </c>
      <c r="B2946" s="525"/>
      <c r="C2946" s="526" t="s">
        <v>6515</v>
      </c>
      <c r="D2946" s="526"/>
      <c r="E2946" s="526"/>
      <c r="F2946" s="526"/>
      <c r="G2946" s="363" t="s">
        <v>355</v>
      </c>
      <c r="H2946" s="531">
        <v>618.20000000000005</v>
      </c>
      <c r="I2946" s="528"/>
    </row>
    <row r="2947" spans="1:9" ht="24.4" customHeight="1" x14ac:dyDescent="0.25">
      <c r="A2947" s="525" t="s">
        <v>6516</v>
      </c>
      <c r="B2947" s="525"/>
      <c r="C2947" s="526" t="s">
        <v>6517</v>
      </c>
      <c r="D2947" s="526"/>
      <c r="E2947" s="526"/>
      <c r="F2947" s="526"/>
      <c r="G2947" s="363" t="s">
        <v>355</v>
      </c>
      <c r="H2947" s="531">
        <v>315.97000000000003</v>
      </c>
      <c r="I2947" s="528"/>
    </row>
    <row r="2948" spans="1:9" ht="24.4" customHeight="1" x14ac:dyDescent="0.25">
      <c r="A2948" s="525" t="s">
        <v>6518</v>
      </c>
      <c r="B2948" s="525"/>
      <c r="C2948" s="526" t="s">
        <v>6519</v>
      </c>
      <c r="D2948" s="526"/>
      <c r="E2948" s="526"/>
      <c r="F2948" s="526"/>
      <c r="G2948" s="363" t="s">
        <v>355</v>
      </c>
      <c r="H2948" s="531">
        <v>357.18</v>
      </c>
      <c r="I2948" s="528"/>
    </row>
    <row r="2949" spans="1:9" ht="24.4" customHeight="1" x14ac:dyDescent="0.25">
      <c r="A2949" s="525" t="s">
        <v>6520</v>
      </c>
      <c r="B2949" s="525"/>
      <c r="C2949" s="526" t="s">
        <v>6521</v>
      </c>
      <c r="D2949" s="526"/>
      <c r="E2949" s="526"/>
      <c r="F2949" s="526"/>
      <c r="G2949" s="363" t="s">
        <v>355</v>
      </c>
      <c r="H2949" s="531">
        <v>402.97</v>
      </c>
      <c r="I2949" s="528"/>
    </row>
    <row r="2950" spans="1:9" ht="24.4" customHeight="1" x14ac:dyDescent="0.25">
      <c r="A2950" s="525" t="s">
        <v>6522</v>
      </c>
      <c r="B2950" s="525"/>
      <c r="C2950" s="526" t="s">
        <v>6523</v>
      </c>
      <c r="D2950" s="526"/>
      <c r="E2950" s="526"/>
      <c r="F2950" s="526"/>
      <c r="G2950" s="363" t="s">
        <v>355</v>
      </c>
      <c r="H2950" s="531">
        <v>150.65</v>
      </c>
      <c r="I2950" s="528"/>
    </row>
    <row r="2951" spans="1:9" ht="24.4" customHeight="1" x14ac:dyDescent="0.25">
      <c r="A2951" s="525" t="s">
        <v>6524</v>
      </c>
      <c r="B2951" s="525"/>
      <c r="C2951" s="526" t="s">
        <v>6525</v>
      </c>
      <c r="D2951" s="526"/>
      <c r="E2951" s="526"/>
      <c r="F2951" s="526"/>
      <c r="G2951" s="363" t="s">
        <v>355</v>
      </c>
      <c r="H2951" s="531">
        <v>297.64999999999998</v>
      </c>
      <c r="I2951" s="528"/>
    </row>
    <row r="2952" spans="1:9" ht="24.4" customHeight="1" x14ac:dyDescent="0.25">
      <c r="A2952" s="525" t="s">
        <v>6526</v>
      </c>
      <c r="B2952" s="525"/>
      <c r="C2952" s="526" t="s">
        <v>6527</v>
      </c>
      <c r="D2952" s="526"/>
      <c r="E2952" s="526"/>
      <c r="F2952" s="526"/>
      <c r="G2952" s="363" t="s">
        <v>355</v>
      </c>
      <c r="H2952" s="531">
        <v>302.23</v>
      </c>
      <c r="I2952" s="528"/>
    </row>
    <row r="2953" spans="1:9" ht="24.4" customHeight="1" x14ac:dyDescent="0.25">
      <c r="A2953" s="525" t="s">
        <v>6528</v>
      </c>
      <c r="B2953" s="525"/>
      <c r="C2953" s="526" t="s">
        <v>6529</v>
      </c>
      <c r="D2953" s="526"/>
      <c r="E2953" s="526"/>
      <c r="F2953" s="526"/>
      <c r="G2953" s="363" t="s">
        <v>355</v>
      </c>
      <c r="H2953" s="531">
        <v>238.12</v>
      </c>
      <c r="I2953" s="528"/>
    </row>
    <row r="2954" spans="1:9" ht="24.4" customHeight="1" x14ac:dyDescent="0.25">
      <c r="A2954" s="525" t="s">
        <v>6530</v>
      </c>
      <c r="B2954" s="525"/>
      <c r="C2954" s="526" t="s">
        <v>6531</v>
      </c>
      <c r="D2954" s="526"/>
      <c r="E2954" s="526"/>
      <c r="F2954" s="526"/>
      <c r="G2954" s="363" t="s">
        <v>355</v>
      </c>
      <c r="H2954" s="531">
        <v>247.28</v>
      </c>
      <c r="I2954" s="528"/>
    </row>
    <row r="2955" spans="1:9" ht="24.4" customHeight="1" x14ac:dyDescent="0.25">
      <c r="A2955" s="525" t="s">
        <v>6532</v>
      </c>
      <c r="B2955" s="525"/>
      <c r="C2955" s="526" t="s">
        <v>6533</v>
      </c>
      <c r="D2955" s="526"/>
      <c r="E2955" s="526"/>
      <c r="F2955" s="526"/>
      <c r="G2955" s="363" t="s">
        <v>355</v>
      </c>
      <c r="H2955" s="538">
        <v>2257.59</v>
      </c>
      <c r="I2955" s="528"/>
    </row>
    <row r="2956" spans="1:9" ht="24.4" customHeight="1" x14ac:dyDescent="0.25">
      <c r="A2956" s="525" t="s">
        <v>6534</v>
      </c>
      <c r="B2956" s="525"/>
      <c r="C2956" s="526" t="s">
        <v>6535</v>
      </c>
      <c r="D2956" s="526"/>
      <c r="E2956" s="526"/>
      <c r="F2956" s="526"/>
      <c r="G2956" s="363" t="s">
        <v>355</v>
      </c>
      <c r="H2956" s="538">
        <v>2290.79</v>
      </c>
      <c r="I2956" s="528"/>
    </row>
    <row r="2957" spans="1:9" ht="24.4" customHeight="1" x14ac:dyDescent="0.25">
      <c r="A2957" s="525" t="s">
        <v>6536</v>
      </c>
      <c r="B2957" s="525"/>
      <c r="C2957" s="526" t="s">
        <v>6537</v>
      </c>
      <c r="D2957" s="526"/>
      <c r="E2957" s="526"/>
      <c r="F2957" s="526"/>
      <c r="G2957" s="363" t="s">
        <v>355</v>
      </c>
      <c r="H2957" s="538">
        <v>2568.98</v>
      </c>
      <c r="I2957" s="528"/>
    </row>
    <row r="2958" spans="1:9" ht="24.4" customHeight="1" x14ac:dyDescent="0.25">
      <c r="A2958" s="525" t="s">
        <v>6538</v>
      </c>
      <c r="B2958" s="525"/>
      <c r="C2958" s="526" t="s">
        <v>6539</v>
      </c>
      <c r="D2958" s="526"/>
      <c r="E2958" s="526"/>
      <c r="F2958" s="526"/>
      <c r="G2958" s="363" t="s">
        <v>355</v>
      </c>
      <c r="H2958" s="538">
        <v>2606.7600000000002</v>
      </c>
      <c r="I2958" s="528"/>
    </row>
    <row r="2959" spans="1:9" ht="12.2" customHeight="1" x14ac:dyDescent="0.25">
      <c r="A2959" s="525" t="s">
        <v>6540</v>
      </c>
      <c r="B2959" s="525"/>
      <c r="C2959" s="526" t="s">
        <v>6541</v>
      </c>
      <c r="D2959" s="526"/>
      <c r="E2959" s="526"/>
      <c r="F2959" s="526"/>
      <c r="G2959" s="363" t="s">
        <v>355</v>
      </c>
      <c r="H2959" s="531">
        <v>303.20999999999998</v>
      </c>
      <c r="I2959" s="528"/>
    </row>
    <row r="2960" spans="1:9" ht="12.2" customHeight="1" x14ac:dyDescent="0.25">
      <c r="A2960" s="525" t="s">
        <v>6542</v>
      </c>
      <c r="B2960" s="525"/>
      <c r="C2960" s="526" t="s">
        <v>6543</v>
      </c>
      <c r="D2960" s="526"/>
      <c r="E2960" s="526"/>
      <c r="F2960" s="526"/>
      <c r="G2960" s="363" t="s">
        <v>355</v>
      </c>
      <c r="H2960" s="531">
        <v>323.42</v>
      </c>
      <c r="I2960" s="528"/>
    </row>
    <row r="2961" spans="1:9" ht="24.4" customHeight="1" x14ac:dyDescent="0.25">
      <c r="A2961" s="525" t="s">
        <v>6544</v>
      </c>
      <c r="B2961" s="525"/>
      <c r="C2961" s="526" t="s">
        <v>6545</v>
      </c>
      <c r="D2961" s="526"/>
      <c r="E2961" s="526"/>
      <c r="F2961" s="526"/>
      <c r="G2961" s="363" t="s">
        <v>355</v>
      </c>
      <c r="H2961" s="531">
        <v>669.86</v>
      </c>
      <c r="I2961" s="528"/>
    </row>
    <row r="2962" spans="1:9" ht="36.6" customHeight="1" x14ac:dyDescent="0.25">
      <c r="A2962" s="525" t="s">
        <v>6546</v>
      </c>
      <c r="B2962" s="525"/>
      <c r="C2962" s="526" t="s">
        <v>6547</v>
      </c>
      <c r="D2962" s="526"/>
      <c r="E2962" s="526"/>
      <c r="F2962" s="526"/>
      <c r="G2962" s="363" t="s">
        <v>355</v>
      </c>
      <c r="H2962" s="531">
        <v>957.46</v>
      </c>
      <c r="I2962" s="528"/>
    </row>
    <row r="2963" spans="1:9" ht="24.4" customHeight="1" x14ac:dyDescent="0.25">
      <c r="A2963" s="525" t="s">
        <v>6548</v>
      </c>
      <c r="B2963" s="525"/>
      <c r="C2963" s="526" t="s">
        <v>6549</v>
      </c>
      <c r="D2963" s="526"/>
      <c r="E2963" s="526"/>
      <c r="F2963" s="526"/>
      <c r="G2963" s="363" t="s">
        <v>355</v>
      </c>
      <c r="H2963" s="531">
        <v>251.54</v>
      </c>
      <c r="I2963" s="528"/>
    </row>
    <row r="2964" spans="1:9" ht="85.35" customHeight="1" x14ac:dyDescent="0.25">
      <c r="A2964" s="525" t="s">
        <v>6550</v>
      </c>
      <c r="B2964" s="525"/>
      <c r="C2964" s="526" t="s">
        <v>6551</v>
      </c>
      <c r="D2964" s="526"/>
      <c r="E2964" s="526"/>
      <c r="F2964" s="526"/>
      <c r="G2964" s="363" t="s">
        <v>14784</v>
      </c>
      <c r="H2964" s="531">
        <v>616.71</v>
      </c>
      <c r="I2964" s="528"/>
    </row>
    <row r="2965" spans="1:9" ht="36.6" customHeight="1" x14ac:dyDescent="0.25">
      <c r="A2965" s="525" t="s">
        <v>6552</v>
      </c>
      <c r="B2965" s="525"/>
      <c r="C2965" s="526" t="s">
        <v>6553</v>
      </c>
      <c r="D2965" s="526"/>
      <c r="E2965" s="526"/>
      <c r="F2965" s="526"/>
      <c r="G2965" s="363" t="s">
        <v>355</v>
      </c>
      <c r="H2965" s="531">
        <v>574.47</v>
      </c>
      <c r="I2965" s="528"/>
    </row>
    <row r="2966" spans="1:9" ht="36.6" customHeight="1" x14ac:dyDescent="0.25">
      <c r="A2966" s="525" t="s">
        <v>6554</v>
      </c>
      <c r="B2966" s="525"/>
      <c r="C2966" s="526" t="s">
        <v>6555</v>
      </c>
      <c r="D2966" s="526"/>
      <c r="E2966" s="526"/>
      <c r="F2966" s="526"/>
      <c r="G2966" s="363" t="s">
        <v>355</v>
      </c>
      <c r="H2966" s="531">
        <v>656.54</v>
      </c>
      <c r="I2966" s="528"/>
    </row>
    <row r="2967" spans="1:9" ht="12.2" customHeight="1" x14ac:dyDescent="0.25">
      <c r="A2967" s="525" t="s">
        <v>6556</v>
      </c>
      <c r="B2967" s="525"/>
      <c r="C2967" s="526" t="s">
        <v>6557</v>
      </c>
      <c r="D2967" s="526"/>
      <c r="E2967" s="526"/>
      <c r="F2967" s="526"/>
      <c r="G2967" s="363" t="s">
        <v>355</v>
      </c>
      <c r="H2967" s="531">
        <v>820.68</v>
      </c>
      <c r="I2967" s="528"/>
    </row>
    <row r="2968" spans="1:9" ht="36.6" customHeight="1" x14ac:dyDescent="0.25">
      <c r="A2968" s="525" t="s">
        <v>6558</v>
      </c>
      <c r="B2968" s="525"/>
      <c r="C2968" s="526" t="s">
        <v>6559</v>
      </c>
      <c r="D2968" s="526"/>
      <c r="E2968" s="526"/>
      <c r="F2968" s="526"/>
      <c r="G2968" s="363" t="s">
        <v>355</v>
      </c>
      <c r="H2968" s="531">
        <v>339.66</v>
      </c>
      <c r="I2968" s="528"/>
    </row>
    <row r="2969" spans="1:9" ht="36.6" customHeight="1" x14ac:dyDescent="0.25">
      <c r="A2969" s="525" t="s">
        <v>6560</v>
      </c>
      <c r="B2969" s="525"/>
      <c r="C2969" s="526" t="s">
        <v>6561</v>
      </c>
      <c r="D2969" s="526"/>
      <c r="E2969" s="526"/>
      <c r="F2969" s="526"/>
      <c r="G2969" s="363" t="s">
        <v>14781</v>
      </c>
      <c r="H2969" s="531">
        <v>146.94999999999999</v>
      </c>
      <c r="I2969" s="528"/>
    </row>
    <row r="2970" spans="1:9" ht="12.2" customHeight="1" x14ac:dyDescent="0.25">
      <c r="A2970" s="550">
        <v>9090</v>
      </c>
      <c r="B2970" s="534"/>
      <c r="C2970" s="535" t="s">
        <v>6562</v>
      </c>
      <c r="D2970" s="535"/>
      <c r="E2970" s="535"/>
      <c r="F2970" s="535"/>
      <c r="G2970" s="362"/>
      <c r="H2970" s="536"/>
      <c r="I2970" s="536"/>
    </row>
    <row r="2971" spans="1:9" ht="12.2" customHeight="1" x14ac:dyDescent="0.25">
      <c r="A2971" s="525" t="s">
        <v>6563</v>
      </c>
      <c r="B2971" s="525"/>
      <c r="C2971" s="526" t="s">
        <v>6564</v>
      </c>
      <c r="D2971" s="526"/>
      <c r="E2971" s="526"/>
      <c r="F2971" s="526"/>
      <c r="G2971" s="363" t="s">
        <v>355</v>
      </c>
      <c r="H2971" s="531">
        <v>169.37</v>
      </c>
      <c r="I2971" s="528"/>
    </row>
    <row r="2972" spans="1:9" ht="60.95" customHeight="1" x14ac:dyDescent="0.25">
      <c r="A2972" s="525" t="s">
        <v>6565</v>
      </c>
      <c r="B2972" s="525"/>
      <c r="C2972" s="526" t="s">
        <v>6566</v>
      </c>
      <c r="D2972" s="526"/>
      <c r="E2972" s="526"/>
      <c r="F2972" s="526"/>
      <c r="G2972" s="363" t="s">
        <v>14820</v>
      </c>
      <c r="H2972" s="531">
        <v>867.51</v>
      </c>
      <c r="I2972" s="528"/>
    </row>
    <row r="2973" spans="1:9" ht="12.2" customHeight="1" x14ac:dyDescent="0.25">
      <c r="A2973" s="550">
        <v>9091</v>
      </c>
      <c r="B2973" s="534"/>
      <c r="C2973" s="535" t="s">
        <v>2079</v>
      </c>
      <c r="D2973" s="535"/>
      <c r="E2973" s="535"/>
      <c r="F2973" s="535"/>
      <c r="G2973" s="362"/>
      <c r="H2973" s="536"/>
      <c r="I2973" s="536"/>
    </row>
    <row r="2974" spans="1:9" ht="24.4" customHeight="1" x14ac:dyDescent="0.25">
      <c r="A2974" s="525" t="s">
        <v>6567</v>
      </c>
      <c r="B2974" s="525"/>
      <c r="C2974" s="526" t="s">
        <v>15253</v>
      </c>
      <c r="D2974" s="526"/>
      <c r="E2974" s="526"/>
      <c r="F2974" s="526"/>
      <c r="G2974" s="363" t="s">
        <v>14839</v>
      </c>
      <c r="H2974" s="538">
        <v>3902.2</v>
      </c>
      <c r="I2974" s="528"/>
    </row>
    <row r="2975" spans="1:9" ht="24.4" customHeight="1" x14ac:dyDescent="0.25">
      <c r="A2975" s="525" t="s">
        <v>6568</v>
      </c>
      <c r="B2975" s="525"/>
      <c r="C2975" s="526" t="s">
        <v>15254</v>
      </c>
      <c r="D2975" s="526"/>
      <c r="E2975" s="526"/>
      <c r="F2975" s="526"/>
      <c r="G2975" s="363" t="s">
        <v>14839</v>
      </c>
      <c r="H2975" s="538">
        <v>3902.2</v>
      </c>
      <c r="I2975" s="528"/>
    </row>
    <row r="2976" spans="1:9" ht="36.6" customHeight="1" x14ac:dyDescent="0.25">
      <c r="A2976" s="525" t="s">
        <v>6569</v>
      </c>
      <c r="B2976" s="525"/>
      <c r="C2976" s="526" t="s">
        <v>6570</v>
      </c>
      <c r="D2976" s="526"/>
      <c r="E2976" s="526"/>
      <c r="F2976" s="526"/>
      <c r="G2976" s="363" t="s">
        <v>14839</v>
      </c>
      <c r="H2976" s="538">
        <v>1895.83</v>
      </c>
      <c r="I2976" s="528"/>
    </row>
    <row r="2977" spans="1:9" ht="24.4" customHeight="1" x14ac:dyDescent="0.25">
      <c r="A2977" s="525" t="s">
        <v>6571</v>
      </c>
      <c r="B2977" s="525"/>
      <c r="C2977" s="526" t="s">
        <v>6572</v>
      </c>
      <c r="D2977" s="526"/>
      <c r="E2977" s="526"/>
      <c r="F2977" s="526"/>
      <c r="G2977" s="363" t="s">
        <v>14839</v>
      </c>
      <c r="H2977" s="538">
        <v>2057.13</v>
      </c>
      <c r="I2977" s="528"/>
    </row>
    <row r="2978" spans="1:9" ht="24.4" customHeight="1" x14ac:dyDescent="0.25">
      <c r="A2978" s="525" t="s">
        <v>6573</v>
      </c>
      <c r="B2978" s="525"/>
      <c r="C2978" s="526" t="s">
        <v>6574</v>
      </c>
      <c r="D2978" s="526"/>
      <c r="E2978" s="526"/>
      <c r="F2978" s="526"/>
      <c r="G2978" s="363" t="s">
        <v>14839</v>
      </c>
      <c r="H2978" s="538">
        <v>2605.5700000000002</v>
      </c>
      <c r="I2978" s="528"/>
    </row>
    <row r="2979" spans="1:9" ht="24.4" customHeight="1" x14ac:dyDescent="0.25">
      <c r="A2979" s="525" t="s">
        <v>6575</v>
      </c>
      <c r="B2979" s="525"/>
      <c r="C2979" s="526" t="s">
        <v>6576</v>
      </c>
      <c r="D2979" s="526"/>
      <c r="E2979" s="526"/>
      <c r="F2979" s="526"/>
      <c r="G2979" s="363" t="s">
        <v>14781</v>
      </c>
      <c r="H2979" s="531">
        <v>161.1</v>
      </c>
      <c r="I2979" s="528"/>
    </row>
    <row r="2980" spans="1:9" ht="36.6" customHeight="1" x14ac:dyDescent="0.25">
      <c r="A2980" s="525" t="s">
        <v>6577</v>
      </c>
      <c r="B2980" s="525"/>
      <c r="C2980" s="526" t="s">
        <v>6578</v>
      </c>
      <c r="D2980" s="526"/>
      <c r="E2980" s="526"/>
      <c r="F2980" s="526"/>
      <c r="G2980" s="363" t="s">
        <v>14781</v>
      </c>
      <c r="H2980" s="531">
        <v>270.7</v>
      </c>
      <c r="I2980" s="528"/>
    </row>
    <row r="2981" spans="1:9" ht="24.4" customHeight="1" x14ac:dyDescent="0.25">
      <c r="A2981" s="525" t="s">
        <v>6579</v>
      </c>
      <c r="B2981" s="525"/>
      <c r="C2981" s="526" t="s">
        <v>6580</v>
      </c>
      <c r="D2981" s="526"/>
      <c r="E2981" s="526"/>
      <c r="F2981" s="526"/>
      <c r="G2981" s="363" t="s">
        <v>14781</v>
      </c>
      <c r="H2981" s="531">
        <v>222.19</v>
      </c>
      <c r="I2981" s="528"/>
    </row>
    <row r="2982" spans="1:9" ht="24.4" customHeight="1" x14ac:dyDescent="0.25">
      <c r="A2982" s="525" t="s">
        <v>6581</v>
      </c>
      <c r="B2982" s="525"/>
      <c r="C2982" s="526" t="s">
        <v>6582</v>
      </c>
      <c r="D2982" s="526"/>
      <c r="E2982" s="526"/>
      <c r="F2982" s="526"/>
      <c r="G2982" s="363" t="s">
        <v>14781</v>
      </c>
      <c r="H2982" s="531">
        <v>192.04</v>
      </c>
      <c r="I2982" s="528"/>
    </row>
    <row r="2983" spans="1:9" ht="36.6" customHeight="1" x14ac:dyDescent="0.25">
      <c r="A2983" s="525" t="s">
        <v>6583</v>
      </c>
      <c r="B2983" s="525"/>
      <c r="C2983" s="526" t="s">
        <v>6584</v>
      </c>
      <c r="D2983" s="526"/>
      <c r="E2983" s="526"/>
      <c r="F2983" s="526"/>
      <c r="G2983" s="363" t="s">
        <v>14781</v>
      </c>
      <c r="H2983" s="531">
        <v>350.2</v>
      </c>
      <c r="I2983" s="528"/>
    </row>
    <row r="2984" spans="1:9" ht="24.4" customHeight="1" x14ac:dyDescent="0.25">
      <c r="A2984" s="525" t="s">
        <v>6585</v>
      </c>
      <c r="B2984" s="525"/>
      <c r="C2984" s="526" t="s">
        <v>6586</v>
      </c>
      <c r="D2984" s="526"/>
      <c r="E2984" s="526"/>
      <c r="F2984" s="526"/>
      <c r="G2984" s="363" t="s">
        <v>14839</v>
      </c>
      <c r="H2984" s="538">
        <v>3108.36</v>
      </c>
      <c r="I2984" s="528"/>
    </row>
    <row r="2985" spans="1:9" ht="36.6" customHeight="1" x14ac:dyDescent="0.25">
      <c r="A2985" s="525" t="s">
        <v>6587</v>
      </c>
      <c r="B2985" s="525"/>
      <c r="C2985" s="526" t="s">
        <v>6588</v>
      </c>
      <c r="D2985" s="526"/>
      <c r="E2985" s="526"/>
      <c r="F2985" s="526"/>
      <c r="G2985" s="363" t="s">
        <v>14839</v>
      </c>
      <c r="H2985" s="538">
        <v>3025.35</v>
      </c>
      <c r="I2985" s="528"/>
    </row>
    <row r="2986" spans="1:9" ht="36.6" customHeight="1" x14ac:dyDescent="0.25">
      <c r="A2986" s="525" t="s">
        <v>6589</v>
      </c>
      <c r="B2986" s="525"/>
      <c r="C2986" s="526" t="s">
        <v>6590</v>
      </c>
      <c r="D2986" s="526"/>
      <c r="E2986" s="526"/>
      <c r="F2986" s="526"/>
      <c r="G2986" s="363" t="s">
        <v>14839</v>
      </c>
      <c r="H2986" s="538">
        <v>2088.14</v>
      </c>
      <c r="I2986" s="528"/>
    </row>
    <row r="2987" spans="1:9" ht="12.2" customHeight="1" x14ac:dyDescent="0.25">
      <c r="A2987" s="550">
        <v>9092</v>
      </c>
      <c r="B2987" s="534"/>
      <c r="C2987" s="535" t="s">
        <v>2187</v>
      </c>
      <c r="D2987" s="535"/>
      <c r="E2987" s="535"/>
      <c r="F2987" s="535"/>
      <c r="G2987" s="362"/>
      <c r="H2987" s="536"/>
      <c r="I2987" s="536"/>
    </row>
    <row r="2988" spans="1:9" ht="36.6" customHeight="1" x14ac:dyDescent="0.25">
      <c r="A2988" s="525" t="s">
        <v>6591</v>
      </c>
      <c r="B2988" s="525"/>
      <c r="C2988" s="526" t="s">
        <v>6592</v>
      </c>
      <c r="D2988" s="526"/>
      <c r="E2988" s="526"/>
      <c r="F2988" s="526"/>
      <c r="G2988" s="363" t="s">
        <v>355</v>
      </c>
      <c r="H2988" s="531">
        <v>255.14</v>
      </c>
      <c r="I2988" s="528"/>
    </row>
    <row r="2989" spans="1:9" ht="12.2" customHeight="1" x14ac:dyDescent="0.25">
      <c r="A2989" s="550">
        <v>9093</v>
      </c>
      <c r="B2989" s="534"/>
      <c r="C2989" s="535" t="s">
        <v>5554</v>
      </c>
      <c r="D2989" s="535"/>
      <c r="E2989" s="535"/>
      <c r="F2989" s="535"/>
      <c r="G2989" s="362"/>
      <c r="H2989" s="536"/>
      <c r="I2989" s="536"/>
    </row>
    <row r="2990" spans="1:9" ht="48.75" customHeight="1" x14ac:dyDescent="0.25">
      <c r="A2990" s="525" t="s">
        <v>6593</v>
      </c>
      <c r="B2990" s="525"/>
      <c r="C2990" s="526" t="s">
        <v>6594</v>
      </c>
      <c r="D2990" s="526"/>
      <c r="E2990" s="526"/>
      <c r="F2990" s="526"/>
      <c r="G2990" s="363" t="s">
        <v>355</v>
      </c>
      <c r="H2990" s="546">
        <v>15500.2</v>
      </c>
      <c r="I2990" s="528"/>
    </row>
    <row r="2991" spans="1:9" ht="48.75" customHeight="1" x14ac:dyDescent="0.25">
      <c r="A2991" s="525" t="s">
        <v>6595</v>
      </c>
      <c r="B2991" s="525"/>
      <c r="C2991" s="526" t="s">
        <v>6596</v>
      </c>
      <c r="D2991" s="526"/>
      <c r="E2991" s="526"/>
      <c r="F2991" s="526"/>
      <c r="G2991" s="363" t="s">
        <v>355</v>
      </c>
      <c r="H2991" s="546">
        <v>19142.580000000002</v>
      </c>
      <c r="I2991" s="528"/>
    </row>
    <row r="2992" spans="1:9" ht="48.75" customHeight="1" x14ac:dyDescent="0.25">
      <c r="A2992" s="525" t="s">
        <v>6597</v>
      </c>
      <c r="B2992" s="525"/>
      <c r="C2992" s="526" t="s">
        <v>6598</v>
      </c>
      <c r="D2992" s="526"/>
      <c r="E2992" s="526"/>
      <c r="F2992" s="526"/>
      <c r="G2992" s="363" t="s">
        <v>355</v>
      </c>
      <c r="H2992" s="546">
        <v>21073.17</v>
      </c>
      <c r="I2992" s="528"/>
    </row>
    <row r="2993" spans="1:9" ht="48.75" customHeight="1" x14ac:dyDescent="0.25">
      <c r="A2993" s="525" t="s">
        <v>6599</v>
      </c>
      <c r="B2993" s="525"/>
      <c r="C2993" s="526" t="s">
        <v>6600</v>
      </c>
      <c r="D2993" s="526"/>
      <c r="E2993" s="526"/>
      <c r="F2993" s="526"/>
      <c r="G2993" s="363" t="s">
        <v>355</v>
      </c>
      <c r="H2993" s="546">
        <v>23070.07</v>
      </c>
      <c r="I2993" s="528"/>
    </row>
    <row r="2994" spans="1:9" ht="48.75" customHeight="1" x14ac:dyDescent="0.25">
      <c r="A2994" s="525" t="s">
        <v>6601</v>
      </c>
      <c r="B2994" s="525"/>
      <c r="C2994" s="526" t="s">
        <v>6602</v>
      </c>
      <c r="D2994" s="526"/>
      <c r="E2994" s="526"/>
      <c r="F2994" s="526"/>
      <c r="G2994" s="363" t="s">
        <v>355</v>
      </c>
      <c r="H2994" s="546">
        <v>24841.55</v>
      </c>
      <c r="I2994" s="528"/>
    </row>
    <row r="2995" spans="1:9" ht="48.75" customHeight="1" x14ac:dyDescent="0.25">
      <c r="A2995" s="525" t="s">
        <v>6603</v>
      </c>
      <c r="B2995" s="525"/>
      <c r="C2995" s="526" t="s">
        <v>6604</v>
      </c>
      <c r="D2995" s="526"/>
      <c r="E2995" s="526"/>
      <c r="F2995" s="526"/>
      <c r="G2995" s="363" t="s">
        <v>355</v>
      </c>
      <c r="H2995" s="538">
        <v>4185.9799999999996</v>
      </c>
      <c r="I2995" s="528"/>
    </row>
    <row r="2996" spans="1:9" ht="12.2" customHeight="1" x14ac:dyDescent="0.25">
      <c r="A2996" s="550">
        <v>9095</v>
      </c>
      <c r="B2996" s="534"/>
      <c r="C2996" s="535" t="s">
        <v>6605</v>
      </c>
      <c r="D2996" s="535"/>
      <c r="E2996" s="535"/>
      <c r="F2996" s="535"/>
      <c r="G2996" s="362"/>
      <c r="H2996" s="536"/>
      <c r="I2996" s="536"/>
    </row>
    <row r="2997" spans="1:9" ht="60.95" customHeight="1" x14ac:dyDescent="0.25">
      <c r="A2997" s="525" t="s">
        <v>6606</v>
      </c>
      <c r="B2997" s="525"/>
      <c r="C2997" s="526" t="s">
        <v>6607</v>
      </c>
      <c r="D2997" s="526"/>
      <c r="E2997" s="526"/>
      <c r="F2997" s="526"/>
      <c r="G2997" s="363" t="s">
        <v>14820</v>
      </c>
      <c r="H2997" s="538">
        <v>5423.86</v>
      </c>
      <c r="I2997" s="528"/>
    </row>
    <row r="2998" spans="1:9" ht="12.2" customHeight="1" x14ac:dyDescent="0.25">
      <c r="A2998" s="550">
        <v>9096</v>
      </c>
      <c r="B2998" s="534"/>
      <c r="C2998" s="535" t="s">
        <v>6608</v>
      </c>
      <c r="D2998" s="535"/>
      <c r="E2998" s="535"/>
      <c r="F2998" s="535"/>
      <c r="G2998" s="362"/>
      <c r="H2998" s="536"/>
      <c r="I2998" s="536"/>
    </row>
    <row r="2999" spans="1:9" ht="60.95" customHeight="1" x14ac:dyDescent="0.25">
      <c r="A2999" s="525" t="s">
        <v>6609</v>
      </c>
      <c r="B2999" s="525"/>
      <c r="C2999" s="526" t="s">
        <v>6610</v>
      </c>
      <c r="D2999" s="526"/>
      <c r="E2999" s="526"/>
      <c r="F2999" s="526"/>
      <c r="G2999" s="363" t="s">
        <v>14784</v>
      </c>
      <c r="H2999" s="538">
        <v>2948.26</v>
      </c>
      <c r="I2999" s="528"/>
    </row>
    <row r="3000" spans="1:9" ht="12.2" customHeight="1" x14ac:dyDescent="0.25">
      <c r="A3000" s="550">
        <v>9097</v>
      </c>
      <c r="B3000" s="534"/>
      <c r="C3000" s="535" t="s">
        <v>6611</v>
      </c>
      <c r="D3000" s="535"/>
      <c r="E3000" s="535"/>
      <c r="F3000" s="535"/>
      <c r="G3000" s="362"/>
      <c r="H3000" s="536"/>
      <c r="I3000" s="536"/>
    </row>
    <row r="3001" spans="1:9" ht="36.6" customHeight="1" x14ac:dyDescent="0.25">
      <c r="A3001" s="525" t="s">
        <v>6612</v>
      </c>
      <c r="B3001" s="525"/>
      <c r="C3001" s="526" t="s">
        <v>6613</v>
      </c>
      <c r="D3001" s="526"/>
      <c r="E3001" s="526"/>
      <c r="F3001" s="526"/>
      <c r="G3001" s="363" t="s">
        <v>14820</v>
      </c>
      <c r="H3001" s="531">
        <v>589.36</v>
      </c>
      <c r="I3001" s="528"/>
    </row>
    <row r="3002" spans="1:9" ht="60.95" customHeight="1" x14ac:dyDescent="0.25">
      <c r="A3002" s="525" t="s">
        <v>6614</v>
      </c>
      <c r="B3002" s="525"/>
      <c r="C3002" s="526" t="s">
        <v>6615</v>
      </c>
      <c r="D3002" s="526"/>
      <c r="E3002" s="526"/>
      <c r="F3002" s="526"/>
      <c r="G3002" s="363" t="s">
        <v>14794</v>
      </c>
      <c r="H3002" s="527">
        <v>63.86</v>
      </c>
      <c r="I3002" s="528"/>
    </row>
    <row r="3003" spans="1:9" ht="36.6" customHeight="1" x14ac:dyDescent="0.25">
      <c r="A3003" s="525" t="s">
        <v>6616</v>
      </c>
      <c r="B3003" s="525"/>
      <c r="C3003" s="526" t="s">
        <v>6617</v>
      </c>
      <c r="D3003" s="526"/>
      <c r="E3003" s="526"/>
      <c r="F3003" s="526"/>
      <c r="G3003" s="363" t="s">
        <v>14820</v>
      </c>
      <c r="H3003" s="531">
        <v>459.35</v>
      </c>
      <c r="I3003" s="528"/>
    </row>
    <row r="3004" spans="1:9" ht="12.2" customHeight="1" x14ac:dyDescent="0.25">
      <c r="A3004" s="525" t="s">
        <v>6618</v>
      </c>
      <c r="B3004" s="525"/>
      <c r="C3004" s="526" t="s">
        <v>6619</v>
      </c>
      <c r="D3004" s="526"/>
      <c r="E3004" s="526"/>
      <c r="F3004" s="526"/>
      <c r="G3004" s="363" t="s">
        <v>355</v>
      </c>
      <c r="H3004" s="531">
        <v>215.3</v>
      </c>
      <c r="I3004" s="528"/>
    </row>
    <row r="3005" spans="1:9" ht="24.4" customHeight="1" x14ac:dyDescent="0.25">
      <c r="A3005" s="525" t="s">
        <v>6620</v>
      </c>
      <c r="B3005" s="525"/>
      <c r="C3005" s="526" t="s">
        <v>6621</v>
      </c>
      <c r="D3005" s="526"/>
      <c r="E3005" s="526"/>
      <c r="F3005" s="526"/>
      <c r="G3005" s="363" t="s">
        <v>14781</v>
      </c>
      <c r="H3005" s="531">
        <v>178.39</v>
      </c>
      <c r="I3005" s="528"/>
    </row>
    <row r="3006" spans="1:9" ht="12.2" customHeight="1" x14ac:dyDescent="0.25">
      <c r="A3006" s="550">
        <v>9098</v>
      </c>
      <c r="B3006" s="534"/>
      <c r="C3006" s="535" t="s">
        <v>6622</v>
      </c>
      <c r="D3006" s="535"/>
      <c r="E3006" s="535"/>
      <c r="F3006" s="535"/>
      <c r="G3006" s="362"/>
      <c r="H3006" s="536"/>
      <c r="I3006" s="536"/>
    </row>
    <row r="3007" spans="1:9" ht="24.4" customHeight="1" x14ac:dyDescent="0.25">
      <c r="A3007" s="525" t="s">
        <v>6623</v>
      </c>
      <c r="B3007" s="525"/>
      <c r="C3007" s="526" t="s">
        <v>6624</v>
      </c>
      <c r="D3007" s="526"/>
      <c r="E3007" s="526"/>
      <c r="F3007" s="526"/>
      <c r="G3007" s="363" t="s">
        <v>355</v>
      </c>
      <c r="H3007" s="531">
        <v>799.45</v>
      </c>
      <c r="I3007" s="528"/>
    </row>
    <row r="3008" spans="1:9" ht="24.4" customHeight="1" x14ac:dyDescent="0.25">
      <c r="A3008" s="525" t="s">
        <v>6625</v>
      </c>
      <c r="B3008" s="525"/>
      <c r="C3008" s="526" t="s">
        <v>6626</v>
      </c>
      <c r="D3008" s="526"/>
      <c r="E3008" s="526"/>
      <c r="F3008" s="526"/>
      <c r="G3008" s="363" t="s">
        <v>355</v>
      </c>
      <c r="H3008" s="531">
        <v>688.53</v>
      </c>
      <c r="I3008" s="528"/>
    </row>
    <row r="3009" spans="1:9" ht="12.2" customHeight="1" x14ac:dyDescent="0.25">
      <c r="A3009" s="525" t="s">
        <v>6627</v>
      </c>
      <c r="B3009" s="525"/>
      <c r="C3009" s="526" t="s">
        <v>6628</v>
      </c>
      <c r="D3009" s="526"/>
      <c r="E3009" s="526"/>
      <c r="F3009" s="526"/>
      <c r="G3009" s="363" t="s">
        <v>355</v>
      </c>
      <c r="H3009" s="531">
        <v>573.24</v>
      </c>
      <c r="I3009" s="528"/>
    </row>
    <row r="3010" spans="1:9" ht="24.4" customHeight="1" x14ac:dyDescent="0.25">
      <c r="A3010" s="525" t="s">
        <v>6629</v>
      </c>
      <c r="B3010" s="525"/>
      <c r="C3010" s="526" t="s">
        <v>6630</v>
      </c>
      <c r="D3010" s="526"/>
      <c r="E3010" s="526"/>
      <c r="F3010" s="526"/>
      <c r="G3010" s="363" t="s">
        <v>355</v>
      </c>
      <c r="H3010" s="531">
        <v>685.29</v>
      </c>
      <c r="I3010" s="528"/>
    </row>
    <row r="3011" spans="1:9" ht="24.4" customHeight="1" x14ac:dyDescent="0.25">
      <c r="A3011" s="525" t="s">
        <v>6631</v>
      </c>
      <c r="B3011" s="525"/>
      <c r="C3011" s="526" t="s">
        <v>6632</v>
      </c>
      <c r="D3011" s="526"/>
      <c r="E3011" s="526"/>
      <c r="F3011" s="526"/>
      <c r="G3011" s="363" t="s">
        <v>355</v>
      </c>
      <c r="H3011" s="531">
        <v>578.67999999999995</v>
      </c>
      <c r="I3011" s="528"/>
    </row>
    <row r="3012" spans="1:9" ht="12.2" customHeight="1" x14ac:dyDescent="0.25">
      <c r="A3012" s="525" t="s">
        <v>6633</v>
      </c>
      <c r="B3012" s="525"/>
      <c r="C3012" s="526" t="s">
        <v>6634</v>
      </c>
      <c r="D3012" s="526"/>
      <c r="E3012" s="526"/>
      <c r="F3012" s="526"/>
      <c r="G3012" s="363" t="s">
        <v>355</v>
      </c>
      <c r="H3012" s="531">
        <v>575.95000000000005</v>
      </c>
      <c r="I3012" s="528"/>
    </row>
    <row r="3013" spans="1:9" ht="12.2" customHeight="1" x14ac:dyDescent="0.25">
      <c r="A3013" s="525" t="s">
        <v>6635</v>
      </c>
      <c r="B3013" s="525"/>
      <c r="C3013" s="526" t="s">
        <v>6636</v>
      </c>
      <c r="D3013" s="526"/>
      <c r="E3013" s="526"/>
      <c r="F3013" s="526"/>
      <c r="G3013" s="363" t="s">
        <v>355</v>
      </c>
      <c r="H3013" s="531">
        <v>323.42</v>
      </c>
      <c r="I3013" s="528"/>
    </row>
    <row r="3014" spans="1:9" ht="36.6" customHeight="1" x14ac:dyDescent="0.25">
      <c r="A3014" s="525" t="s">
        <v>6637</v>
      </c>
      <c r="B3014" s="525"/>
      <c r="C3014" s="526" t="s">
        <v>6638</v>
      </c>
      <c r="D3014" s="526"/>
      <c r="E3014" s="526"/>
      <c r="F3014" s="526"/>
      <c r="G3014" s="363" t="s">
        <v>355</v>
      </c>
      <c r="H3014" s="538">
        <v>2322.16</v>
      </c>
      <c r="I3014" s="528"/>
    </row>
    <row r="3015" spans="1:9" ht="12.2" customHeight="1" x14ac:dyDescent="0.25">
      <c r="A3015" s="525" t="s">
        <v>6639</v>
      </c>
      <c r="B3015" s="525"/>
      <c r="C3015" s="526" t="s">
        <v>6640</v>
      </c>
      <c r="D3015" s="526"/>
      <c r="E3015" s="526"/>
      <c r="F3015" s="526"/>
      <c r="G3015" s="363" t="s">
        <v>355</v>
      </c>
      <c r="H3015" s="538">
        <v>1669.17</v>
      </c>
      <c r="I3015" s="528"/>
    </row>
    <row r="3016" spans="1:9" ht="24.4" customHeight="1" x14ac:dyDescent="0.25">
      <c r="A3016" s="525" t="s">
        <v>6641</v>
      </c>
      <c r="B3016" s="525"/>
      <c r="C3016" s="526" t="s">
        <v>6642</v>
      </c>
      <c r="D3016" s="526"/>
      <c r="E3016" s="526"/>
      <c r="F3016" s="526"/>
      <c r="G3016" s="363" t="s">
        <v>355</v>
      </c>
      <c r="H3016" s="538">
        <v>1231.03</v>
      </c>
      <c r="I3016" s="528"/>
    </row>
    <row r="3017" spans="1:9" ht="24.4" customHeight="1" x14ac:dyDescent="0.25">
      <c r="A3017" s="525" t="s">
        <v>6643</v>
      </c>
      <c r="B3017" s="525"/>
      <c r="C3017" s="526" t="s">
        <v>6644</v>
      </c>
      <c r="D3017" s="526"/>
      <c r="E3017" s="526"/>
      <c r="F3017" s="526"/>
      <c r="G3017" s="363" t="s">
        <v>355</v>
      </c>
      <c r="H3017" s="538">
        <v>1882.48</v>
      </c>
      <c r="I3017" s="528"/>
    </row>
    <row r="3018" spans="1:9" ht="24.4" customHeight="1" x14ac:dyDescent="0.25">
      <c r="A3018" s="525" t="s">
        <v>6645</v>
      </c>
      <c r="B3018" s="525"/>
      <c r="C3018" s="526" t="s">
        <v>6646</v>
      </c>
      <c r="D3018" s="526"/>
      <c r="E3018" s="526"/>
      <c r="F3018" s="526"/>
      <c r="G3018" s="363" t="s">
        <v>355</v>
      </c>
      <c r="H3018" s="538">
        <v>1230.97</v>
      </c>
      <c r="I3018" s="528"/>
    </row>
    <row r="3019" spans="1:9" ht="12.2" customHeight="1" x14ac:dyDescent="0.25">
      <c r="A3019" s="550">
        <v>9099</v>
      </c>
      <c r="B3019" s="534"/>
      <c r="C3019" s="535" t="s">
        <v>6647</v>
      </c>
      <c r="D3019" s="535"/>
      <c r="E3019" s="535"/>
      <c r="F3019" s="535"/>
      <c r="G3019" s="362"/>
      <c r="H3019" s="536"/>
      <c r="I3019" s="536"/>
    </row>
    <row r="3020" spans="1:9" ht="12.2" customHeight="1" x14ac:dyDescent="0.25">
      <c r="A3020" s="525" t="s">
        <v>6648</v>
      </c>
      <c r="B3020" s="525"/>
      <c r="C3020" s="526" t="s">
        <v>6649</v>
      </c>
      <c r="D3020" s="526"/>
      <c r="E3020" s="526"/>
      <c r="F3020" s="526"/>
      <c r="G3020" s="363" t="s">
        <v>14794</v>
      </c>
      <c r="H3020" s="527">
        <v>19.149999999999999</v>
      </c>
      <c r="I3020" s="528"/>
    </row>
    <row r="3021" spans="1:9" ht="36.6" customHeight="1" x14ac:dyDescent="0.25">
      <c r="A3021" s="525" t="s">
        <v>6650</v>
      </c>
      <c r="B3021" s="525"/>
      <c r="C3021" s="526" t="s">
        <v>15255</v>
      </c>
      <c r="D3021" s="526"/>
      <c r="E3021" s="526"/>
      <c r="F3021" s="526"/>
      <c r="G3021" s="363" t="s">
        <v>14794</v>
      </c>
      <c r="H3021" s="527">
        <v>30.3</v>
      </c>
      <c r="I3021" s="528"/>
    </row>
    <row r="3022" spans="1:9" ht="12.2" customHeight="1" x14ac:dyDescent="0.25">
      <c r="A3022" s="550">
        <v>8699</v>
      </c>
      <c r="B3022" s="534"/>
      <c r="C3022" s="535" t="s">
        <v>6651</v>
      </c>
      <c r="D3022" s="535"/>
      <c r="E3022" s="535"/>
      <c r="F3022" s="535"/>
      <c r="G3022" s="362"/>
      <c r="H3022" s="536"/>
      <c r="I3022" s="536"/>
    </row>
    <row r="3023" spans="1:9" ht="12.2" customHeight="1" x14ac:dyDescent="0.25">
      <c r="A3023" s="550">
        <v>9100</v>
      </c>
      <c r="B3023" s="534"/>
      <c r="C3023" s="535" t="s">
        <v>6470</v>
      </c>
      <c r="D3023" s="535"/>
      <c r="E3023" s="535"/>
      <c r="F3023" s="535"/>
      <c r="G3023" s="362"/>
      <c r="H3023" s="536"/>
      <c r="I3023" s="536"/>
    </row>
    <row r="3024" spans="1:9" ht="60.95" customHeight="1" x14ac:dyDescent="0.25">
      <c r="A3024" s="525" t="s">
        <v>6652</v>
      </c>
      <c r="B3024" s="525"/>
      <c r="C3024" s="526" t="s">
        <v>6653</v>
      </c>
      <c r="D3024" s="526"/>
      <c r="E3024" s="526"/>
      <c r="F3024" s="526"/>
      <c r="G3024" s="363" t="s">
        <v>14794</v>
      </c>
      <c r="H3024" s="531">
        <v>749.07</v>
      </c>
      <c r="I3024" s="528"/>
    </row>
    <row r="3025" spans="1:9" ht="36.6" customHeight="1" x14ac:dyDescent="0.25">
      <c r="A3025" s="525" t="s">
        <v>6654</v>
      </c>
      <c r="B3025" s="525"/>
      <c r="C3025" s="526" t="s">
        <v>6655</v>
      </c>
      <c r="D3025" s="526"/>
      <c r="E3025" s="526"/>
      <c r="F3025" s="526"/>
      <c r="G3025" s="363" t="s">
        <v>14794</v>
      </c>
      <c r="H3025" s="538">
        <v>1986.97</v>
      </c>
      <c r="I3025" s="528"/>
    </row>
    <row r="3026" spans="1:9" ht="12.2" customHeight="1" x14ac:dyDescent="0.25">
      <c r="A3026" s="550">
        <v>9101</v>
      </c>
      <c r="B3026" s="534"/>
      <c r="C3026" s="535" t="s">
        <v>6471</v>
      </c>
      <c r="D3026" s="535"/>
      <c r="E3026" s="535"/>
      <c r="F3026" s="535"/>
      <c r="G3026" s="362"/>
      <c r="H3026" s="536"/>
      <c r="I3026" s="536"/>
    </row>
    <row r="3027" spans="1:9" ht="24.4" customHeight="1" x14ac:dyDescent="0.25">
      <c r="A3027" s="525" t="s">
        <v>6656</v>
      </c>
      <c r="B3027" s="525"/>
      <c r="C3027" s="526" t="s">
        <v>6657</v>
      </c>
      <c r="D3027" s="526"/>
      <c r="E3027" s="526"/>
      <c r="F3027" s="526"/>
      <c r="G3027" s="363" t="s">
        <v>355</v>
      </c>
      <c r="H3027" s="531">
        <v>192.18</v>
      </c>
      <c r="I3027" s="528"/>
    </row>
    <row r="3028" spans="1:9" ht="24.4" customHeight="1" x14ac:dyDescent="0.25">
      <c r="A3028" s="525" t="s">
        <v>6658</v>
      </c>
      <c r="B3028" s="525"/>
      <c r="C3028" s="526" t="s">
        <v>6659</v>
      </c>
      <c r="D3028" s="526"/>
      <c r="E3028" s="526"/>
      <c r="F3028" s="526"/>
      <c r="G3028" s="363" t="s">
        <v>355</v>
      </c>
      <c r="H3028" s="531">
        <v>606.72</v>
      </c>
      <c r="I3028" s="528"/>
    </row>
    <row r="3029" spans="1:9" ht="24.4" customHeight="1" x14ac:dyDescent="0.25">
      <c r="A3029" s="525" t="s">
        <v>6660</v>
      </c>
      <c r="B3029" s="525"/>
      <c r="C3029" s="526" t="s">
        <v>6661</v>
      </c>
      <c r="D3029" s="526"/>
      <c r="E3029" s="526"/>
      <c r="F3029" s="526"/>
      <c r="G3029" s="363" t="s">
        <v>14781</v>
      </c>
      <c r="H3029" s="538">
        <v>1066.53</v>
      </c>
      <c r="I3029" s="528"/>
    </row>
    <row r="3030" spans="1:9" ht="24.4" customHeight="1" x14ac:dyDescent="0.25">
      <c r="A3030" s="525" t="s">
        <v>6662</v>
      </c>
      <c r="B3030" s="525"/>
      <c r="C3030" s="526" t="s">
        <v>6663</v>
      </c>
      <c r="D3030" s="526"/>
      <c r="E3030" s="526"/>
      <c r="F3030" s="526"/>
      <c r="G3030" s="363" t="s">
        <v>14781</v>
      </c>
      <c r="H3030" s="531">
        <v>650.41</v>
      </c>
      <c r="I3030" s="528"/>
    </row>
    <row r="3031" spans="1:9" ht="12.2" customHeight="1" x14ac:dyDescent="0.25">
      <c r="A3031" s="525" t="s">
        <v>6664</v>
      </c>
      <c r="B3031" s="525"/>
      <c r="C3031" s="526" t="s">
        <v>6665</v>
      </c>
      <c r="D3031" s="526"/>
      <c r="E3031" s="526"/>
      <c r="F3031" s="526"/>
      <c r="G3031" s="363" t="s">
        <v>14781</v>
      </c>
      <c r="H3031" s="531">
        <v>526.80999999999995</v>
      </c>
      <c r="I3031" s="528"/>
    </row>
    <row r="3032" spans="1:9" ht="24.4" customHeight="1" x14ac:dyDescent="0.25">
      <c r="A3032" s="525" t="s">
        <v>6666</v>
      </c>
      <c r="B3032" s="525"/>
      <c r="C3032" s="526" t="s">
        <v>6667</v>
      </c>
      <c r="D3032" s="526"/>
      <c r="E3032" s="526"/>
      <c r="F3032" s="526"/>
      <c r="G3032" s="363" t="s">
        <v>14781</v>
      </c>
      <c r="H3032" s="531">
        <v>738.99</v>
      </c>
      <c r="I3032" s="528"/>
    </row>
    <row r="3033" spans="1:9" ht="12.2" customHeight="1" x14ac:dyDescent="0.25">
      <c r="A3033" s="525" t="s">
        <v>6668</v>
      </c>
      <c r="B3033" s="525"/>
      <c r="C3033" s="526" t="s">
        <v>6669</v>
      </c>
      <c r="D3033" s="526"/>
      <c r="E3033" s="526"/>
      <c r="F3033" s="526"/>
      <c r="G3033" s="363" t="s">
        <v>14781</v>
      </c>
      <c r="H3033" s="531">
        <v>481.58</v>
      </c>
      <c r="I3033" s="528"/>
    </row>
    <row r="3034" spans="1:9" ht="24.4" customHeight="1" x14ac:dyDescent="0.25">
      <c r="A3034" s="525" t="s">
        <v>6670</v>
      </c>
      <c r="B3034" s="525"/>
      <c r="C3034" s="526" t="s">
        <v>6671</v>
      </c>
      <c r="D3034" s="526"/>
      <c r="E3034" s="526"/>
      <c r="F3034" s="526"/>
      <c r="G3034" s="363" t="s">
        <v>14781</v>
      </c>
      <c r="H3034" s="531">
        <v>436.65</v>
      </c>
      <c r="I3034" s="528"/>
    </row>
    <row r="3035" spans="1:9" ht="12.2" customHeight="1" x14ac:dyDescent="0.25">
      <c r="A3035" s="525" t="s">
        <v>6672</v>
      </c>
      <c r="B3035" s="525"/>
      <c r="C3035" s="526" t="s">
        <v>6673</v>
      </c>
      <c r="D3035" s="526"/>
      <c r="E3035" s="526"/>
      <c r="F3035" s="526"/>
      <c r="G3035" s="363" t="s">
        <v>14781</v>
      </c>
      <c r="H3035" s="531">
        <v>441.25</v>
      </c>
      <c r="I3035" s="528"/>
    </row>
    <row r="3036" spans="1:9" ht="12.2" customHeight="1" x14ac:dyDescent="0.25">
      <c r="A3036" s="525" t="s">
        <v>6674</v>
      </c>
      <c r="B3036" s="525"/>
      <c r="C3036" s="526" t="s">
        <v>6675</v>
      </c>
      <c r="D3036" s="526"/>
      <c r="E3036" s="526"/>
      <c r="F3036" s="526"/>
      <c r="G3036" s="363" t="s">
        <v>14781</v>
      </c>
      <c r="H3036" s="531">
        <v>445.83</v>
      </c>
      <c r="I3036" s="528"/>
    </row>
    <row r="3037" spans="1:9" ht="12.2" customHeight="1" x14ac:dyDescent="0.25">
      <c r="A3037" s="525" t="s">
        <v>6676</v>
      </c>
      <c r="B3037" s="525"/>
      <c r="C3037" s="526" t="s">
        <v>6677</v>
      </c>
      <c r="D3037" s="526"/>
      <c r="E3037" s="526"/>
      <c r="F3037" s="526"/>
      <c r="G3037" s="363" t="s">
        <v>14781</v>
      </c>
      <c r="H3037" s="531">
        <v>661.91</v>
      </c>
      <c r="I3037" s="528"/>
    </row>
    <row r="3038" spans="1:9" ht="12.2" customHeight="1" x14ac:dyDescent="0.25">
      <c r="A3038" s="525" t="s">
        <v>6678</v>
      </c>
      <c r="B3038" s="525"/>
      <c r="C3038" s="526" t="s">
        <v>6679</v>
      </c>
      <c r="D3038" s="526"/>
      <c r="E3038" s="526"/>
      <c r="F3038" s="526"/>
      <c r="G3038" s="363" t="s">
        <v>14781</v>
      </c>
      <c r="H3038" s="531">
        <v>654.20000000000005</v>
      </c>
      <c r="I3038" s="528"/>
    </row>
    <row r="3039" spans="1:9" ht="36.6" customHeight="1" x14ac:dyDescent="0.25">
      <c r="A3039" s="525" t="s">
        <v>6680</v>
      </c>
      <c r="B3039" s="525"/>
      <c r="C3039" s="526" t="s">
        <v>6681</v>
      </c>
      <c r="D3039" s="526"/>
      <c r="E3039" s="526"/>
      <c r="F3039" s="526"/>
      <c r="G3039" s="363" t="s">
        <v>14781</v>
      </c>
      <c r="H3039" s="538">
        <v>1233.8900000000001</v>
      </c>
      <c r="I3039" s="528"/>
    </row>
    <row r="3040" spans="1:9" ht="12.2" customHeight="1" x14ac:dyDescent="0.25">
      <c r="A3040" s="525" t="s">
        <v>6682</v>
      </c>
      <c r="B3040" s="525"/>
      <c r="C3040" s="526" t="s">
        <v>6683</v>
      </c>
      <c r="D3040" s="526"/>
      <c r="E3040" s="526"/>
      <c r="F3040" s="526"/>
      <c r="G3040" s="363" t="s">
        <v>14781</v>
      </c>
      <c r="H3040" s="531">
        <v>334.76</v>
      </c>
      <c r="I3040" s="528"/>
    </row>
    <row r="3041" spans="1:9" ht="12.2" customHeight="1" x14ac:dyDescent="0.25">
      <c r="A3041" s="525" t="s">
        <v>6684</v>
      </c>
      <c r="B3041" s="525"/>
      <c r="C3041" s="526" t="s">
        <v>6685</v>
      </c>
      <c r="D3041" s="526"/>
      <c r="E3041" s="526"/>
      <c r="F3041" s="526"/>
      <c r="G3041" s="363" t="s">
        <v>14781</v>
      </c>
      <c r="H3041" s="531">
        <v>799.68</v>
      </c>
      <c r="I3041" s="528"/>
    </row>
    <row r="3042" spans="1:9" ht="12.2" customHeight="1" x14ac:dyDescent="0.25">
      <c r="A3042" s="525" t="s">
        <v>6686</v>
      </c>
      <c r="B3042" s="525"/>
      <c r="C3042" s="526" t="s">
        <v>6687</v>
      </c>
      <c r="D3042" s="526"/>
      <c r="E3042" s="526"/>
      <c r="F3042" s="526"/>
      <c r="G3042" s="363" t="s">
        <v>14781</v>
      </c>
      <c r="H3042" s="538">
        <v>1009.95</v>
      </c>
      <c r="I3042" s="528"/>
    </row>
    <row r="3043" spans="1:9" ht="24.4" customHeight="1" x14ac:dyDescent="0.25">
      <c r="A3043" s="525" t="s">
        <v>6688</v>
      </c>
      <c r="B3043" s="525"/>
      <c r="C3043" s="526" t="s">
        <v>6689</v>
      </c>
      <c r="D3043" s="526"/>
      <c r="E3043" s="526"/>
      <c r="F3043" s="526"/>
      <c r="G3043" s="363" t="s">
        <v>14781</v>
      </c>
      <c r="H3043" s="531">
        <v>751.9</v>
      </c>
      <c r="I3043" s="528"/>
    </row>
    <row r="3044" spans="1:9" ht="24.4" customHeight="1" x14ac:dyDescent="0.25">
      <c r="A3044" s="525" t="s">
        <v>6690</v>
      </c>
      <c r="B3044" s="525"/>
      <c r="C3044" s="526" t="s">
        <v>6691</v>
      </c>
      <c r="D3044" s="526"/>
      <c r="E3044" s="526"/>
      <c r="F3044" s="526"/>
      <c r="G3044" s="363" t="s">
        <v>14781</v>
      </c>
      <c r="H3044" s="531">
        <v>751.9</v>
      </c>
      <c r="I3044" s="528"/>
    </row>
    <row r="3045" spans="1:9" ht="24.4" customHeight="1" x14ac:dyDescent="0.25">
      <c r="A3045" s="525" t="s">
        <v>6692</v>
      </c>
      <c r="B3045" s="525"/>
      <c r="C3045" s="526" t="s">
        <v>6693</v>
      </c>
      <c r="D3045" s="526"/>
      <c r="E3045" s="526"/>
      <c r="F3045" s="526"/>
      <c r="G3045" s="363" t="s">
        <v>14781</v>
      </c>
      <c r="H3045" s="531">
        <v>471.44</v>
      </c>
      <c r="I3045" s="528"/>
    </row>
    <row r="3046" spans="1:9" ht="12.2" customHeight="1" x14ac:dyDescent="0.25">
      <c r="A3046" s="525" t="s">
        <v>6694</v>
      </c>
      <c r="B3046" s="525"/>
      <c r="C3046" s="526" t="s">
        <v>6695</v>
      </c>
      <c r="D3046" s="526"/>
      <c r="E3046" s="526"/>
      <c r="F3046" s="526"/>
      <c r="G3046" s="363" t="s">
        <v>355</v>
      </c>
      <c r="H3046" s="531">
        <v>263.19</v>
      </c>
      <c r="I3046" s="528"/>
    </row>
    <row r="3047" spans="1:9" ht="12.2" customHeight="1" x14ac:dyDescent="0.25">
      <c r="A3047" s="525" t="s">
        <v>6696</v>
      </c>
      <c r="B3047" s="525"/>
      <c r="C3047" s="526" t="s">
        <v>6697</v>
      </c>
      <c r="D3047" s="526"/>
      <c r="E3047" s="526"/>
      <c r="F3047" s="526"/>
      <c r="G3047" s="363" t="s">
        <v>355</v>
      </c>
      <c r="H3047" s="531">
        <v>381.51</v>
      </c>
      <c r="I3047" s="528"/>
    </row>
    <row r="3048" spans="1:9" ht="24.4" customHeight="1" x14ac:dyDescent="0.25">
      <c r="A3048" s="525" t="s">
        <v>6698</v>
      </c>
      <c r="B3048" s="525"/>
      <c r="C3048" s="526" t="s">
        <v>6699</v>
      </c>
      <c r="D3048" s="526"/>
      <c r="E3048" s="526"/>
      <c r="F3048" s="526"/>
      <c r="G3048" s="363" t="s">
        <v>355</v>
      </c>
      <c r="H3048" s="531">
        <v>251.79</v>
      </c>
      <c r="I3048" s="528"/>
    </row>
    <row r="3049" spans="1:9" ht="12.2" customHeight="1" x14ac:dyDescent="0.25">
      <c r="A3049" s="550">
        <v>9102</v>
      </c>
      <c r="B3049" s="534"/>
      <c r="C3049" s="535" t="s">
        <v>3205</v>
      </c>
      <c r="D3049" s="535"/>
      <c r="E3049" s="535"/>
      <c r="F3049" s="535"/>
      <c r="G3049" s="362"/>
      <c r="H3049" s="536"/>
      <c r="I3049" s="536"/>
    </row>
    <row r="3050" spans="1:9" ht="12.2" customHeight="1" x14ac:dyDescent="0.25">
      <c r="A3050" s="525" t="s">
        <v>6700</v>
      </c>
      <c r="B3050" s="525"/>
      <c r="C3050" s="526" t="s">
        <v>6701</v>
      </c>
      <c r="D3050" s="526"/>
      <c r="E3050" s="526"/>
      <c r="F3050" s="526"/>
      <c r="G3050" s="363" t="s">
        <v>14794</v>
      </c>
      <c r="H3050" s="531">
        <v>399.54</v>
      </c>
      <c r="I3050" s="528"/>
    </row>
    <row r="3051" spans="1:9" ht="12.2" customHeight="1" x14ac:dyDescent="0.25">
      <c r="A3051" s="550">
        <v>9103</v>
      </c>
      <c r="B3051" s="534"/>
      <c r="C3051" s="535" t="s">
        <v>6562</v>
      </c>
      <c r="D3051" s="535"/>
      <c r="E3051" s="535"/>
      <c r="F3051" s="535"/>
      <c r="G3051" s="362"/>
      <c r="H3051" s="536"/>
      <c r="I3051" s="536"/>
    </row>
    <row r="3052" spans="1:9" ht="12.2" customHeight="1" x14ac:dyDescent="0.25">
      <c r="A3052" s="525" t="s">
        <v>6702</v>
      </c>
      <c r="B3052" s="525"/>
      <c r="C3052" s="526" t="s">
        <v>6703</v>
      </c>
      <c r="D3052" s="526"/>
      <c r="E3052" s="526"/>
      <c r="F3052" s="526"/>
      <c r="G3052" s="363" t="s">
        <v>355</v>
      </c>
      <c r="H3052" s="538">
        <v>2695.87</v>
      </c>
      <c r="I3052" s="528"/>
    </row>
    <row r="3053" spans="1:9" ht="12.2" customHeight="1" x14ac:dyDescent="0.25">
      <c r="A3053" s="525" t="s">
        <v>6704</v>
      </c>
      <c r="B3053" s="525"/>
      <c r="C3053" s="526" t="s">
        <v>6705</v>
      </c>
      <c r="D3053" s="526"/>
      <c r="E3053" s="526"/>
      <c r="F3053" s="526"/>
      <c r="G3053" s="363" t="s">
        <v>355</v>
      </c>
      <c r="H3053" s="531">
        <v>941.3</v>
      </c>
      <c r="I3053" s="528"/>
    </row>
    <row r="3054" spans="1:9" ht="12.2" customHeight="1" x14ac:dyDescent="0.25">
      <c r="A3054" s="525" t="s">
        <v>6706</v>
      </c>
      <c r="B3054" s="525"/>
      <c r="C3054" s="526" t="s">
        <v>6707</v>
      </c>
      <c r="D3054" s="526"/>
      <c r="E3054" s="526"/>
      <c r="F3054" s="526"/>
      <c r="G3054" s="363" t="s">
        <v>355</v>
      </c>
      <c r="H3054" s="531">
        <v>258.66000000000003</v>
      </c>
      <c r="I3054" s="528"/>
    </row>
    <row r="3055" spans="1:9" ht="24.4" customHeight="1" x14ac:dyDescent="0.25">
      <c r="A3055" s="525" t="s">
        <v>6708</v>
      </c>
      <c r="B3055" s="525"/>
      <c r="C3055" s="526" t="s">
        <v>6709</v>
      </c>
      <c r="D3055" s="526"/>
      <c r="E3055" s="526"/>
      <c r="F3055" s="526"/>
      <c r="G3055" s="363" t="s">
        <v>14794</v>
      </c>
      <c r="H3055" s="531">
        <v>142.75</v>
      </c>
      <c r="I3055" s="528"/>
    </row>
    <row r="3056" spans="1:9" ht="24.4" customHeight="1" x14ac:dyDescent="0.25">
      <c r="A3056" s="525" t="s">
        <v>6710</v>
      </c>
      <c r="B3056" s="525"/>
      <c r="C3056" s="526" t="s">
        <v>6711</v>
      </c>
      <c r="D3056" s="526"/>
      <c r="E3056" s="526"/>
      <c r="F3056" s="526"/>
      <c r="G3056" s="363" t="s">
        <v>14794</v>
      </c>
      <c r="H3056" s="531">
        <v>349.17</v>
      </c>
      <c r="I3056" s="528"/>
    </row>
    <row r="3057" spans="1:9" ht="24.4" customHeight="1" x14ac:dyDescent="0.25">
      <c r="A3057" s="525" t="s">
        <v>6712</v>
      </c>
      <c r="B3057" s="525"/>
      <c r="C3057" s="526" t="s">
        <v>6713</v>
      </c>
      <c r="D3057" s="526"/>
      <c r="E3057" s="526"/>
      <c r="F3057" s="526"/>
      <c r="G3057" s="363" t="s">
        <v>14794</v>
      </c>
      <c r="H3057" s="531">
        <v>211.01</v>
      </c>
      <c r="I3057" s="528"/>
    </row>
    <row r="3058" spans="1:9" ht="24.4" customHeight="1" x14ac:dyDescent="0.25">
      <c r="A3058" s="525" t="s">
        <v>6714</v>
      </c>
      <c r="B3058" s="525"/>
      <c r="C3058" s="526" t="s">
        <v>6715</v>
      </c>
      <c r="D3058" s="526"/>
      <c r="E3058" s="526"/>
      <c r="F3058" s="526"/>
      <c r="G3058" s="363" t="s">
        <v>14794</v>
      </c>
      <c r="H3058" s="531">
        <v>203.04</v>
      </c>
      <c r="I3058" s="528"/>
    </row>
    <row r="3059" spans="1:9" ht="12.2" customHeight="1" x14ac:dyDescent="0.25">
      <c r="A3059" s="550">
        <v>9104</v>
      </c>
      <c r="B3059" s="534"/>
      <c r="C3059" s="535" t="s">
        <v>2079</v>
      </c>
      <c r="D3059" s="535"/>
      <c r="E3059" s="535"/>
      <c r="F3059" s="535"/>
      <c r="G3059" s="362"/>
      <c r="H3059" s="536"/>
      <c r="I3059" s="536"/>
    </row>
    <row r="3060" spans="1:9" ht="36.6" customHeight="1" x14ac:dyDescent="0.25">
      <c r="A3060" s="525" t="s">
        <v>6716</v>
      </c>
      <c r="B3060" s="525"/>
      <c r="C3060" s="526" t="s">
        <v>6717</v>
      </c>
      <c r="D3060" s="526"/>
      <c r="E3060" s="526"/>
      <c r="F3060" s="526"/>
      <c r="G3060" s="363" t="s">
        <v>14839</v>
      </c>
      <c r="H3060" s="538">
        <v>2229.0700000000002</v>
      </c>
      <c r="I3060" s="528"/>
    </row>
    <row r="3061" spans="1:9" ht="12.2" customHeight="1" x14ac:dyDescent="0.25">
      <c r="A3061" s="550">
        <v>9105</v>
      </c>
      <c r="B3061" s="534"/>
      <c r="C3061" s="535" t="s">
        <v>6605</v>
      </c>
      <c r="D3061" s="535"/>
      <c r="E3061" s="535"/>
      <c r="F3061" s="535"/>
      <c r="G3061" s="362"/>
      <c r="H3061" s="536"/>
      <c r="I3061" s="536"/>
    </row>
    <row r="3062" spans="1:9" ht="36.6" customHeight="1" x14ac:dyDescent="0.25">
      <c r="A3062" s="525" t="s">
        <v>6718</v>
      </c>
      <c r="B3062" s="525"/>
      <c r="C3062" s="526" t="s">
        <v>6719</v>
      </c>
      <c r="D3062" s="526"/>
      <c r="E3062" s="526"/>
      <c r="F3062" s="526"/>
      <c r="G3062" s="363" t="s">
        <v>355</v>
      </c>
      <c r="H3062" s="538">
        <v>1517.81</v>
      </c>
      <c r="I3062" s="528"/>
    </row>
    <row r="3063" spans="1:9" ht="24.4" customHeight="1" x14ac:dyDescent="0.25">
      <c r="A3063" s="525" t="s">
        <v>6720</v>
      </c>
      <c r="B3063" s="525"/>
      <c r="C3063" s="526" t="s">
        <v>6721</v>
      </c>
      <c r="D3063" s="526"/>
      <c r="E3063" s="526"/>
      <c r="F3063" s="526"/>
      <c r="G3063" s="363" t="s">
        <v>355</v>
      </c>
      <c r="H3063" s="531">
        <v>440.17</v>
      </c>
      <c r="I3063" s="528"/>
    </row>
    <row r="3064" spans="1:9" ht="12.2" customHeight="1" x14ac:dyDescent="0.25">
      <c r="A3064" s="550">
        <v>9106</v>
      </c>
      <c r="B3064" s="534"/>
      <c r="C3064" s="535" t="s">
        <v>6722</v>
      </c>
      <c r="D3064" s="535"/>
      <c r="E3064" s="535"/>
      <c r="F3064" s="535"/>
      <c r="G3064" s="362"/>
      <c r="H3064" s="536"/>
      <c r="I3064" s="536"/>
    </row>
    <row r="3065" spans="1:9" ht="60.95" customHeight="1" x14ac:dyDescent="0.25">
      <c r="A3065" s="525" t="s">
        <v>6723</v>
      </c>
      <c r="B3065" s="525"/>
      <c r="C3065" s="526" t="s">
        <v>6724</v>
      </c>
      <c r="D3065" s="526"/>
      <c r="E3065" s="526"/>
      <c r="F3065" s="526"/>
      <c r="G3065" s="363" t="s">
        <v>14784</v>
      </c>
      <c r="H3065" s="531">
        <v>480.35</v>
      </c>
      <c r="I3065" s="528"/>
    </row>
    <row r="3066" spans="1:9" ht="12.2" customHeight="1" x14ac:dyDescent="0.25">
      <c r="A3066" s="550">
        <v>9107</v>
      </c>
      <c r="B3066" s="534"/>
      <c r="C3066" s="535" t="s">
        <v>2702</v>
      </c>
      <c r="D3066" s="535"/>
      <c r="E3066" s="535"/>
      <c r="F3066" s="535"/>
      <c r="G3066" s="362"/>
      <c r="H3066" s="536"/>
      <c r="I3066" s="536"/>
    </row>
    <row r="3067" spans="1:9" ht="12.2" customHeight="1" x14ac:dyDescent="0.25">
      <c r="A3067" s="525" t="s">
        <v>6725</v>
      </c>
      <c r="B3067" s="525"/>
      <c r="C3067" s="526" t="s">
        <v>6726</v>
      </c>
      <c r="D3067" s="526"/>
      <c r="E3067" s="526"/>
      <c r="F3067" s="526"/>
      <c r="G3067" s="363" t="s">
        <v>14794</v>
      </c>
      <c r="H3067" s="531">
        <v>566.53</v>
      </c>
      <c r="I3067" s="528"/>
    </row>
    <row r="3068" spans="1:9" ht="12.2" customHeight="1" x14ac:dyDescent="0.25">
      <c r="A3068" s="525" t="s">
        <v>6727</v>
      </c>
      <c r="B3068" s="525"/>
      <c r="C3068" s="526" t="s">
        <v>6728</v>
      </c>
      <c r="D3068" s="526"/>
      <c r="E3068" s="526"/>
      <c r="F3068" s="526"/>
      <c r="G3068" s="363" t="s">
        <v>355</v>
      </c>
      <c r="H3068" s="527">
        <v>74.23</v>
      </c>
      <c r="I3068" s="528"/>
    </row>
    <row r="3069" spans="1:9" ht="12.2" customHeight="1" x14ac:dyDescent="0.25">
      <c r="A3069" s="537">
        <v>14</v>
      </c>
      <c r="B3069" s="534"/>
      <c r="C3069" s="535" t="s">
        <v>6794</v>
      </c>
      <c r="D3069" s="535"/>
      <c r="E3069" s="535"/>
      <c r="F3069" s="535"/>
      <c r="G3069" s="362"/>
      <c r="H3069" s="536"/>
      <c r="I3069" s="536"/>
    </row>
    <row r="3070" spans="1:9" ht="24.4" customHeight="1" x14ac:dyDescent="0.25">
      <c r="A3070" s="525" t="s">
        <v>6795</v>
      </c>
      <c r="B3070" s="525"/>
      <c r="C3070" s="526" t="s">
        <v>6796</v>
      </c>
      <c r="D3070" s="526"/>
      <c r="E3070" s="526"/>
      <c r="F3070" s="526"/>
      <c r="G3070" s="363" t="s">
        <v>14839</v>
      </c>
      <c r="H3070" s="527">
        <v>38.47</v>
      </c>
      <c r="I3070" s="528"/>
    </row>
    <row r="3071" spans="1:9" ht="24.4" customHeight="1" x14ac:dyDescent="0.25">
      <c r="A3071" s="525" t="s">
        <v>6797</v>
      </c>
      <c r="B3071" s="525"/>
      <c r="C3071" s="526" t="s">
        <v>6798</v>
      </c>
      <c r="D3071" s="526"/>
      <c r="E3071" s="526"/>
      <c r="F3071" s="526"/>
      <c r="G3071" s="363" t="s">
        <v>14839</v>
      </c>
      <c r="H3071" s="527">
        <v>25.65</v>
      </c>
      <c r="I3071" s="528"/>
    </row>
    <row r="3072" spans="1:9" ht="24.4" customHeight="1" x14ac:dyDescent="0.25">
      <c r="A3072" s="525" t="s">
        <v>6799</v>
      </c>
      <c r="B3072" s="525"/>
      <c r="C3072" s="526" t="s">
        <v>6800</v>
      </c>
      <c r="D3072" s="526"/>
      <c r="E3072" s="526"/>
      <c r="F3072" s="526"/>
      <c r="G3072" s="363" t="s">
        <v>14839</v>
      </c>
      <c r="H3072" s="527">
        <v>27.03</v>
      </c>
      <c r="I3072" s="528"/>
    </row>
    <row r="3073" spans="1:9" ht="12.2" customHeight="1" x14ac:dyDescent="0.25">
      <c r="A3073" s="525" t="s">
        <v>6801</v>
      </c>
      <c r="B3073" s="525"/>
      <c r="C3073" s="526" t="s">
        <v>6802</v>
      </c>
      <c r="D3073" s="526"/>
      <c r="E3073" s="526"/>
      <c r="F3073" s="526"/>
      <c r="G3073" s="363" t="s">
        <v>14839</v>
      </c>
      <c r="H3073" s="531">
        <v>977.77</v>
      </c>
      <c r="I3073" s="528"/>
    </row>
    <row r="3074" spans="1:9" ht="24.4" customHeight="1" x14ac:dyDescent="0.25">
      <c r="A3074" s="525" t="s">
        <v>6803</v>
      </c>
      <c r="B3074" s="525"/>
      <c r="C3074" s="526" t="s">
        <v>6804</v>
      </c>
      <c r="D3074" s="526"/>
      <c r="E3074" s="526"/>
      <c r="F3074" s="526"/>
      <c r="G3074" s="363" t="s">
        <v>14839</v>
      </c>
      <c r="H3074" s="531">
        <v>545.53</v>
      </c>
      <c r="I3074" s="528"/>
    </row>
    <row r="3075" spans="1:9" ht="24.4" customHeight="1" x14ac:dyDescent="0.25">
      <c r="A3075" s="525" t="s">
        <v>6805</v>
      </c>
      <c r="B3075" s="525"/>
      <c r="C3075" s="526" t="s">
        <v>6806</v>
      </c>
      <c r="D3075" s="526"/>
      <c r="E3075" s="526"/>
      <c r="F3075" s="526"/>
      <c r="G3075" s="363" t="s">
        <v>14839</v>
      </c>
      <c r="H3075" s="531">
        <v>591.66</v>
      </c>
      <c r="I3075" s="528"/>
    </row>
    <row r="3076" spans="1:9" ht="24.4" customHeight="1" x14ac:dyDescent="0.25">
      <c r="A3076" s="525" t="s">
        <v>6807</v>
      </c>
      <c r="B3076" s="525"/>
      <c r="C3076" s="526" t="s">
        <v>6808</v>
      </c>
      <c r="D3076" s="526"/>
      <c r="E3076" s="526"/>
      <c r="F3076" s="526"/>
      <c r="G3076" s="363" t="s">
        <v>14839</v>
      </c>
      <c r="H3076" s="531">
        <v>555.61</v>
      </c>
      <c r="I3076" s="528"/>
    </row>
    <row r="3077" spans="1:9" ht="24.4" customHeight="1" x14ac:dyDescent="0.25">
      <c r="A3077" s="525" t="s">
        <v>6809</v>
      </c>
      <c r="B3077" s="525"/>
      <c r="C3077" s="526" t="s">
        <v>6810</v>
      </c>
      <c r="D3077" s="526"/>
      <c r="E3077" s="526"/>
      <c r="F3077" s="526"/>
      <c r="G3077" s="363" t="s">
        <v>14839</v>
      </c>
      <c r="H3077" s="531">
        <v>641.47</v>
      </c>
      <c r="I3077" s="528"/>
    </row>
    <row r="3078" spans="1:9" ht="24.4" customHeight="1" x14ac:dyDescent="0.25">
      <c r="A3078" s="525" t="s">
        <v>6811</v>
      </c>
      <c r="B3078" s="525"/>
      <c r="C3078" s="526" t="s">
        <v>6812</v>
      </c>
      <c r="D3078" s="526"/>
      <c r="E3078" s="526"/>
      <c r="F3078" s="526"/>
      <c r="G3078" s="363" t="s">
        <v>14839</v>
      </c>
      <c r="H3078" s="531">
        <v>547.09</v>
      </c>
      <c r="I3078" s="528"/>
    </row>
    <row r="3079" spans="1:9" ht="24.4" customHeight="1" x14ac:dyDescent="0.25">
      <c r="A3079" s="525" t="s">
        <v>6813</v>
      </c>
      <c r="B3079" s="525"/>
      <c r="C3079" s="526" t="s">
        <v>6814</v>
      </c>
      <c r="D3079" s="526"/>
      <c r="E3079" s="526"/>
      <c r="F3079" s="526"/>
      <c r="G3079" s="363" t="s">
        <v>14839</v>
      </c>
      <c r="H3079" s="531">
        <v>490.15</v>
      </c>
      <c r="I3079" s="528"/>
    </row>
    <row r="3080" spans="1:9" ht="24.4" customHeight="1" x14ac:dyDescent="0.25">
      <c r="A3080" s="525" t="s">
        <v>6815</v>
      </c>
      <c r="B3080" s="525"/>
      <c r="C3080" s="526" t="s">
        <v>6816</v>
      </c>
      <c r="D3080" s="526"/>
      <c r="E3080" s="526"/>
      <c r="F3080" s="526"/>
      <c r="G3080" s="363" t="s">
        <v>14839</v>
      </c>
      <c r="H3080" s="531">
        <v>451.93</v>
      </c>
      <c r="I3080" s="528"/>
    </row>
    <row r="3081" spans="1:9" ht="24.4" customHeight="1" x14ac:dyDescent="0.25">
      <c r="A3081" s="525" t="s">
        <v>6817</v>
      </c>
      <c r="B3081" s="525"/>
      <c r="C3081" s="526" t="s">
        <v>6818</v>
      </c>
      <c r="D3081" s="526"/>
      <c r="E3081" s="526"/>
      <c r="F3081" s="526"/>
      <c r="G3081" s="363" t="s">
        <v>14839</v>
      </c>
      <c r="H3081" s="531">
        <v>424.63</v>
      </c>
      <c r="I3081" s="528"/>
    </row>
    <row r="3082" spans="1:9" ht="12.2" customHeight="1" x14ac:dyDescent="0.25">
      <c r="A3082" s="525" t="s">
        <v>6819</v>
      </c>
      <c r="B3082" s="525"/>
      <c r="C3082" s="526" t="s">
        <v>6820</v>
      </c>
      <c r="D3082" s="526"/>
      <c r="E3082" s="526"/>
      <c r="F3082" s="526"/>
      <c r="G3082" s="363" t="s">
        <v>14781</v>
      </c>
      <c r="H3082" s="531">
        <v>351.73</v>
      </c>
      <c r="I3082" s="528"/>
    </row>
    <row r="3083" spans="1:9" ht="36.6" customHeight="1" x14ac:dyDescent="0.25">
      <c r="A3083" s="525" t="s">
        <v>6821</v>
      </c>
      <c r="B3083" s="525"/>
      <c r="C3083" s="526" t="s">
        <v>6822</v>
      </c>
      <c r="D3083" s="526"/>
      <c r="E3083" s="526"/>
      <c r="F3083" s="526"/>
      <c r="G3083" s="363" t="s">
        <v>14839</v>
      </c>
      <c r="H3083" s="531">
        <v>500.16</v>
      </c>
      <c r="I3083" s="528"/>
    </row>
    <row r="3084" spans="1:9" ht="36.6" customHeight="1" x14ac:dyDescent="0.25">
      <c r="A3084" s="525" t="s">
        <v>6823</v>
      </c>
      <c r="B3084" s="525"/>
      <c r="C3084" s="526" t="s">
        <v>6824</v>
      </c>
      <c r="D3084" s="526"/>
      <c r="E3084" s="526"/>
      <c r="F3084" s="526"/>
      <c r="G3084" s="363" t="s">
        <v>14839</v>
      </c>
      <c r="H3084" s="531">
        <v>554.14</v>
      </c>
      <c r="I3084" s="528"/>
    </row>
    <row r="3085" spans="1:9" ht="36.6" customHeight="1" x14ac:dyDescent="0.25">
      <c r="A3085" s="525" t="s">
        <v>6825</v>
      </c>
      <c r="B3085" s="525"/>
      <c r="C3085" s="526" t="s">
        <v>6826</v>
      </c>
      <c r="D3085" s="526"/>
      <c r="E3085" s="526"/>
      <c r="F3085" s="526"/>
      <c r="G3085" s="363" t="s">
        <v>14839</v>
      </c>
      <c r="H3085" s="531">
        <v>532.74</v>
      </c>
      <c r="I3085" s="528"/>
    </row>
    <row r="3086" spans="1:9" ht="36.6" customHeight="1" x14ac:dyDescent="0.25">
      <c r="A3086" s="525" t="s">
        <v>6827</v>
      </c>
      <c r="B3086" s="525"/>
      <c r="C3086" s="526" t="s">
        <v>6828</v>
      </c>
      <c r="D3086" s="526"/>
      <c r="E3086" s="526"/>
      <c r="F3086" s="526"/>
      <c r="G3086" s="363" t="s">
        <v>14839</v>
      </c>
      <c r="H3086" s="531">
        <v>583.45000000000005</v>
      </c>
      <c r="I3086" s="528"/>
    </row>
    <row r="3087" spans="1:9" ht="36.6" customHeight="1" x14ac:dyDescent="0.25">
      <c r="A3087" s="525" t="s">
        <v>6829</v>
      </c>
      <c r="B3087" s="525"/>
      <c r="C3087" s="526" t="s">
        <v>6830</v>
      </c>
      <c r="D3087" s="526"/>
      <c r="E3087" s="526"/>
      <c r="F3087" s="526"/>
      <c r="G3087" s="363" t="s">
        <v>14839</v>
      </c>
      <c r="H3087" s="531">
        <v>569.70000000000005</v>
      </c>
      <c r="I3087" s="528"/>
    </row>
    <row r="3088" spans="1:9" ht="36.6" customHeight="1" x14ac:dyDescent="0.25">
      <c r="A3088" s="525" t="s">
        <v>6831</v>
      </c>
      <c r="B3088" s="525"/>
      <c r="C3088" s="526" t="s">
        <v>6832</v>
      </c>
      <c r="D3088" s="526"/>
      <c r="E3088" s="526"/>
      <c r="F3088" s="526"/>
      <c r="G3088" s="363" t="s">
        <v>14839</v>
      </c>
      <c r="H3088" s="531">
        <v>627.82000000000005</v>
      </c>
      <c r="I3088" s="528"/>
    </row>
    <row r="3089" spans="1:9" ht="36.6" customHeight="1" x14ac:dyDescent="0.25">
      <c r="A3089" s="525" t="s">
        <v>6833</v>
      </c>
      <c r="B3089" s="525"/>
      <c r="C3089" s="526" t="s">
        <v>6834</v>
      </c>
      <c r="D3089" s="526"/>
      <c r="E3089" s="526"/>
      <c r="F3089" s="526"/>
      <c r="G3089" s="363" t="s">
        <v>14839</v>
      </c>
      <c r="H3089" s="531">
        <v>613.17999999999995</v>
      </c>
      <c r="I3089" s="528"/>
    </row>
    <row r="3090" spans="1:9" ht="36.6" customHeight="1" x14ac:dyDescent="0.25">
      <c r="A3090" s="525" t="s">
        <v>6835</v>
      </c>
      <c r="B3090" s="525"/>
      <c r="C3090" s="526" t="s">
        <v>6836</v>
      </c>
      <c r="D3090" s="526"/>
      <c r="E3090" s="526"/>
      <c r="F3090" s="526"/>
      <c r="G3090" s="363" t="s">
        <v>14839</v>
      </c>
      <c r="H3090" s="531">
        <v>650.73</v>
      </c>
      <c r="I3090" s="528"/>
    </row>
    <row r="3091" spans="1:9" ht="36.6" customHeight="1" x14ac:dyDescent="0.25">
      <c r="A3091" s="525" t="s">
        <v>6837</v>
      </c>
      <c r="B3091" s="525"/>
      <c r="C3091" s="526" t="s">
        <v>6838</v>
      </c>
      <c r="D3091" s="526"/>
      <c r="E3091" s="526"/>
      <c r="F3091" s="526"/>
      <c r="G3091" s="363" t="s">
        <v>14839</v>
      </c>
      <c r="H3091" s="531">
        <v>705.76</v>
      </c>
      <c r="I3091" s="528"/>
    </row>
    <row r="3092" spans="1:9" ht="36.6" customHeight="1" x14ac:dyDescent="0.25">
      <c r="A3092" s="525" t="s">
        <v>6839</v>
      </c>
      <c r="B3092" s="525"/>
      <c r="C3092" s="526" t="s">
        <v>6840</v>
      </c>
      <c r="D3092" s="526"/>
      <c r="E3092" s="526"/>
      <c r="F3092" s="526"/>
      <c r="G3092" s="363" t="s">
        <v>14839</v>
      </c>
      <c r="H3092" s="531">
        <v>690.78</v>
      </c>
      <c r="I3092" s="528"/>
    </row>
    <row r="3093" spans="1:9" ht="36.6" customHeight="1" x14ac:dyDescent="0.25">
      <c r="A3093" s="525" t="s">
        <v>6841</v>
      </c>
      <c r="B3093" s="525"/>
      <c r="C3093" s="526" t="s">
        <v>6842</v>
      </c>
      <c r="D3093" s="526"/>
      <c r="E3093" s="526"/>
      <c r="F3093" s="526"/>
      <c r="G3093" s="363" t="s">
        <v>14839</v>
      </c>
      <c r="H3093" s="531">
        <v>564.20000000000005</v>
      </c>
      <c r="I3093" s="528"/>
    </row>
    <row r="3094" spans="1:9" ht="36.6" customHeight="1" x14ac:dyDescent="0.25">
      <c r="A3094" s="525" t="s">
        <v>6843</v>
      </c>
      <c r="B3094" s="525"/>
      <c r="C3094" s="526" t="s">
        <v>6844</v>
      </c>
      <c r="D3094" s="526"/>
      <c r="E3094" s="526"/>
      <c r="F3094" s="526"/>
      <c r="G3094" s="363" t="s">
        <v>14839</v>
      </c>
      <c r="H3094" s="531">
        <v>584.34</v>
      </c>
      <c r="I3094" s="528"/>
    </row>
    <row r="3095" spans="1:9" ht="24.4" customHeight="1" x14ac:dyDescent="0.25">
      <c r="A3095" s="525" t="s">
        <v>6845</v>
      </c>
      <c r="B3095" s="525"/>
      <c r="C3095" s="526" t="s">
        <v>6846</v>
      </c>
      <c r="D3095" s="526"/>
      <c r="E3095" s="526"/>
      <c r="F3095" s="526"/>
      <c r="G3095" s="363" t="s">
        <v>14839</v>
      </c>
      <c r="H3095" s="531">
        <v>435.41</v>
      </c>
      <c r="I3095" s="528"/>
    </row>
    <row r="3096" spans="1:9" ht="24.4" customHeight="1" x14ac:dyDescent="0.25">
      <c r="A3096" s="525" t="s">
        <v>6847</v>
      </c>
      <c r="B3096" s="525"/>
      <c r="C3096" s="526" t="s">
        <v>6848</v>
      </c>
      <c r="D3096" s="526"/>
      <c r="E3096" s="526"/>
      <c r="F3096" s="526"/>
      <c r="G3096" s="363" t="s">
        <v>14839</v>
      </c>
      <c r="H3096" s="531">
        <v>410.5</v>
      </c>
      <c r="I3096" s="528"/>
    </row>
    <row r="3097" spans="1:9" ht="36.6" customHeight="1" x14ac:dyDescent="0.25">
      <c r="A3097" s="525" t="s">
        <v>6849</v>
      </c>
      <c r="B3097" s="525"/>
      <c r="C3097" s="526" t="s">
        <v>6850</v>
      </c>
      <c r="D3097" s="526"/>
      <c r="E3097" s="526"/>
      <c r="F3097" s="526"/>
      <c r="G3097" s="363" t="s">
        <v>14839</v>
      </c>
      <c r="H3097" s="531">
        <v>533.78</v>
      </c>
      <c r="I3097" s="528"/>
    </row>
    <row r="3098" spans="1:9" ht="36.6" customHeight="1" x14ac:dyDescent="0.25">
      <c r="A3098" s="525" t="s">
        <v>6851</v>
      </c>
      <c r="B3098" s="525"/>
      <c r="C3098" s="526" t="s">
        <v>6852</v>
      </c>
      <c r="D3098" s="526"/>
      <c r="E3098" s="526"/>
      <c r="F3098" s="526"/>
      <c r="G3098" s="363" t="s">
        <v>14839</v>
      </c>
      <c r="H3098" s="531">
        <v>527.82000000000005</v>
      </c>
      <c r="I3098" s="528"/>
    </row>
    <row r="3099" spans="1:9" ht="36.6" customHeight="1" x14ac:dyDescent="0.25">
      <c r="A3099" s="525" t="s">
        <v>6853</v>
      </c>
      <c r="B3099" s="525"/>
      <c r="C3099" s="526" t="s">
        <v>6854</v>
      </c>
      <c r="D3099" s="526"/>
      <c r="E3099" s="526"/>
      <c r="F3099" s="526"/>
      <c r="G3099" s="363" t="s">
        <v>14839</v>
      </c>
      <c r="H3099" s="531">
        <v>507.55</v>
      </c>
      <c r="I3099" s="528"/>
    </row>
    <row r="3100" spans="1:9" ht="36.6" customHeight="1" x14ac:dyDescent="0.25">
      <c r="A3100" s="525" t="s">
        <v>6855</v>
      </c>
      <c r="B3100" s="525"/>
      <c r="C3100" s="526" t="s">
        <v>6856</v>
      </c>
      <c r="D3100" s="526"/>
      <c r="E3100" s="526"/>
      <c r="F3100" s="526"/>
      <c r="G3100" s="363" t="s">
        <v>14839</v>
      </c>
      <c r="H3100" s="531">
        <v>528.61</v>
      </c>
      <c r="I3100" s="528"/>
    </row>
    <row r="3101" spans="1:9" ht="36.6" customHeight="1" x14ac:dyDescent="0.25">
      <c r="A3101" s="525" t="s">
        <v>6857</v>
      </c>
      <c r="B3101" s="525"/>
      <c r="C3101" s="526" t="s">
        <v>6858</v>
      </c>
      <c r="D3101" s="526"/>
      <c r="E3101" s="526"/>
      <c r="F3101" s="526"/>
      <c r="G3101" s="363" t="s">
        <v>14839</v>
      </c>
      <c r="H3101" s="531">
        <v>536.59</v>
      </c>
      <c r="I3101" s="528"/>
    </row>
    <row r="3102" spans="1:9" ht="36.6" customHeight="1" x14ac:dyDescent="0.25">
      <c r="A3102" s="525" t="s">
        <v>6859</v>
      </c>
      <c r="B3102" s="525"/>
      <c r="C3102" s="526" t="s">
        <v>6860</v>
      </c>
      <c r="D3102" s="526"/>
      <c r="E3102" s="526"/>
      <c r="F3102" s="526"/>
      <c r="G3102" s="363" t="s">
        <v>14839</v>
      </c>
      <c r="H3102" s="531">
        <v>552.97</v>
      </c>
      <c r="I3102" s="528"/>
    </row>
    <row r="3103" spans="1:9" ht="36.6" customHeight="1" x14ac:dyDescent="0.25">
      <c r="A3103" s="525" t="s">
        <v>6861</v>
      </c>
      <c r="B3103" s="525"/>
      <c r="C3103" s="526" t="s">
        <v>6862</v>
      </c>
      <c r="D3103" s="526"/>
      <c r="E3103" s="526"/>
      <c r="F3103" s="526"/>
      <c r="G3103" s="363" t="s">
        <v>14839</v>
      </c>
      <c r="H3103" s="531">
        <v>501.92</v>
      </c>
      <c r="I3103" s="528"/>
    </row>
    <row r="3104" spans="1:9" ht="24.4" customHeight="1" x14ac:dyDescent="0.25">
      <c r="A3104" s="525" t="s">
        <v>6863</v>
      </c>
      <c r="B3104" s="525"/>
      <c r="C3104" s="526" t="s">
        <v>6864</v>
      </c>
      <c r="D3104" s="526"/>
      <c r="E3104" s="526"/>
      <c r="F3104" s="526"/>
      <c r="G3104" s="363" t="s">
        <v>14781</v>
      </c>
      <c r="H3104" s="532">
        <v>6.83</v>
      </c>
      <c r="I3104" s="528"/>
    </row>
    <row r="3105" spans="1:9" ht="24.4" customHeight="1" x14ac:dyDescent="0.25">
      <c r="A3105" s="525" t="s">
        <v>6865</v>
      </c>
      <c r="B3105" s="525"/>
      <c r="C3105" s="526" t="s">
        <v>6866</v>
      </c>
      <c r="D3105" s="526"/>
      <c r="E3105" s="526"/>
      <c r="F3105" s="526"/>
      <c r="G3105" s="363" t="s">
        <v>14781</v>
      </c>
      <c r="H3105" s="531">
        <v>143.34</v>
      </c>
      <c r="I3105" s="528"/>
    </row>
    <row r="3106" spans="1:9" ht="24.4" customHeight="1" x14ac:dyDescent="0.25">
      <c r="A3106" s="525" t="s">
        <v>6867</v>
      </c>
      <c r="B3106" s="525"/>
      <c r="C3106" s="526" t="s">
        <v>6868</v>
      </c>
      <c r="D3106" s="526"/>
      <c r="E3106" s="526"/>
      <c r="F3106" s="526"/>
      <c r="G3106" s="363" t="s">
        <v>14781</v>
      </c>
      <c r="H3106" s="527">
        <v>18.71</v>
      </c>
      <c r="I3106" s="528"/>
    </row>
    <row r="3107" spans="1:9" ht="24.4" customHeight="1" x14ac:dyDescent="0.25">
      <c r="A3107" s="525" t="s">
        <v>6869</v>
      </c>
      <c r="B3107" s="525"/>
      <c r="C3107" s="526" t="s">
        <v>6870</v>
      </c>
      <c r="D3107" s="526"/>
      <c r="E3107" s="526"/>
      <c r="F3107" s="526"/>
      <c r="G3107" s="363" t="s">
        <v>14781</v>
      </c>
      <c r="H3107" s="532">
        <v>6.83</v>
      </c>
      <c r="I3107" s="528"/>
    </row>
    <row r="3108" spans="1:9" ht="24.4" customHeight="1" x14ac:dyDescent="0.25">
      <c r="A3108" s="525" t="s">
        <v>6871</v>
      </c>
      <c r="B3108" s="525"/>
      <c r="C3108" s="526" t="s">
        <v>6872</v>
      </c>
      <c r="D3108" s="526"/>
      <c r="E3108" s="526"/>
      <c r="F3108" s="526"/>
      <c r="G3108" s="363" t="s">
        <v>14781</v>
      </c>
      <c r="H3108" s="531">
        <v>115.38</v>
      </c>
      <c r="I3108" s="528"/>
    </row>
    <row r="3109" spans="1:9" ht="24.4" customHeight="1" x14ac:dyDescent="0.25">
      <c r="A3109" s="525" t="s">
        <v>6873</v>
      </c>
      <c r="B3109" s="525"/>
      <c r="C3109" s="526" t="s">
        <v>6874</v>
      </c>
      <c r="D3109" s="526"/>
      <c r="E3109" s="526"/>
      <c r="F3109" s="526"/>
      <c r="G3109" s="363" t="s">
        <v>14781</v>
      </c>
      <c r="H3109" s="527">
        <v>18.71</v>
      </c>
      <c r="I3109" s="528"/>
    </row>
    <row r="3110" spans="1:9" ht="24.4" customHeight="1" x14ac:dyDescent="0.25">
      <c r="A3110" s="525" t="s">
        <v>6875</v>
      </c>
      <c r="B3110" s="525"/>
      <c r="C3110" s="526" t="s">
        <v>6876</v>
      </c>
      <c r="D3110" s="526"/>
      <c r="E3110" s="526"/>
      <c r="F3110" s="526"/>
      <c r="G3110" s="363" t="s">
        <v>14781</v>
      </c>
      <c r="H3110" s="532">
        <v>7.54</v>
      </c>
      <c r="I3110" s="528"/>
    </row>
    <row r="3111" spans="1:9" ht="24.4" customHeight="1" x14ac:dyDescent="0.25">
      <c r="A3111" s="525" t="s">
        <v>6877</v>
      </c>
      <c r="B3111" s="525"/>
      <c r="C3111" s="526" t="s">
        <v>6878</v>
      </c>
      <c r="D3111" s="526"/>
      <c r="E3111" s="526"/>
      <c r="F3111" s="526"/>
      <c r="G3111" s="363" t="s">
        <v>14781</v>
      </c>
      <c r="H3111" s="527">
        <v>93.43</v>
      </c>
      <c r="I3111" s="528"/>
    </row>
    <row r="3112" spans="1:9" ht="24.4" customHeight="1" x14ac:dyDescent="0.25">
      <c r="A3112" s="525" t="s">
        <v>6879</v>
      </c>
      <c r="B3112" s="525"/>
      <c r="C3112" s="526" t="s">
        <v>6880</v>
      </c>
      <c r="D3112" s="526"/>
      <c r="E3112" s="526"/>
      <c r="F3112" s="526"/>
      <c r="G3112" s="363" t="s">
        <v>14781</v>
      </c>
      <c r="H3112" s="527">
        <v>24.01</v>
      </c>
      <c r="I3112" s="528"/>
    </row>
    <row r="3113" spans="1:9" ht="24.4" customHeight="1" x14ac:dyDescent="0.25">
      <c r="A3113" s="525" t="s">
        <v>6881</v>
      </c>
      <c r="B3113" s="525"/>
      <c r="C3113" s="526" t="s">
        <v>6882</v>
      </c>
      <c r="D3113" s="526"/>
      <c r="E3113" s="526"/>
      <c r="F3113" s="526"/>
      <c r="G3113" s="363" t="s">
        <v>14781</v>
      </c>
      <c r="H3113" s="531">
        <v>179.91</v>
      </c>
      <c r="I3113" s="528"/>
    </row>
    <row r="3114" spans="1:9" ht="24.4" customHeight="1" x14ac:dyDescent="0.25">
      <c r="A3114" s="525" t="s">
        <v>6883</v>
      </c>
      <c r="B3114" s="525"/>
      <c r="C3114" s="526" t="s">
        <v>6884</v>
      </c>
      <c r="D3114" s="526"/>
      <c r="E3114" s="526"/>
      <c r="F3114" s="526"/>
      <c r="G3114" s="363" t="s">
        <v>14781</v>
      </c>
      <c r="H3114" s="527">
        <v>55.88</v>
      </c>
      <c r="I3114" s="528"/>
    </row>
    <row r="3115" spans="1:9" ht="36.6" customHeight="1" x14ac:dyDescent="0.25">
      <c r="A3115" s="525" t="s">
        <v>6885</v>
      </c>
      <c r="B3115" s="525"/>
      <c r="C3115" s="526" t="s">
        <v>6886</v>
      </c>
      <c r="D3115" s="526"/>
      <c r="E3115" s="526"/>
      <c r="F3115" s="526"/>
      <c r="G3115" s="363" t="s">
        <v>14839</v>
      </c>
      <c r="H3115" s="527">
        <v>81.56</v>
      </c>
      <c r="I3115" s="528"/>
    </row>
    <row r="3116" spans="1:9" ht="36.6" customHeight="1" x14ac:dyDescent="0.25">
      <c r="A3116" s="525" t="s">
        <v>6887</v>
      </c>
      <c r="B3116" s="525"/>
      <c r="C3116" s="526" t="s">
        <v>6888</v>
      </c>
      <c r="D3116" s="526"/>
      <c r="E3116" s="526"/>
      <c r="F3116" s="526"/>
      <c r="G3116" s="363" t="s">
        <v>14839</v>
      </c>
      <c r="H3116" s="527">
        <v>64.08</v>
      </c>
      <c r="I3116" s="528"/>
    </row>
    <row r="3117" spans="1:9" ht="24.4" customHeight="1" x14ac:dyDescent="0.25">
      <c r="A3117" s="525" t="s">
        <v>6889</v>
      </c>
      <c r="B3117" s="525"/>
      <c r="C3117" s="526" t="s">
        <v>6890</v>
      </c>
      <c r="D3117" s="526"/>
      <c r="E3117" s="526"/>
      <c r="F3117" s="526"/>
      <c r="G3117" s="363" t="s">
        <v>14781</v>
      </c>
      <c r="H3117" s="527">
        <v>10.44</v>
      </c>
      <c r="I3117" s="528"/>
    </row>
    <row r="3118" spans="1:9" ht="48.75" customHeight="1" x14ac:dyDescent="0.25">
      <c r="A3118" s="525" t="s">
        <v>6891</v>
      </c>
      <c r="B3118" s="525"/>
      <c r="C3118" s="526" t="s">
        <v>6892</v>
      </c>
      <c r="D3118" s="526"/>
      <c r="E3118" s="526"/>
      <c r="F3118" s="526"/>
      <c r="G3118" s="363" t="s">
        <v>14794</v>
      </c>
      <c r="H3118" s="527">
        <v>19.88</v>
      </c>
      <c r="I3118" s="528"/>
    </row>
    <row r="3119" spans="1:9" ht="12.2" customHeight="1" x14ac:dyDescent="0.25">
      <c r="A3119" s="525" t="s">
        <v>6893</v>
      </c>
      <c r="B3119" s="525"/>
      <c r="C3119" s="526" t="s">
        <v>6894</v>
      </c>
      <c r="D3119" s="526"/>
      <c r="E3119" s="526"/>
      <c r="F3119" s="526"/>
      <c r="G3119" s="363" t="s">
        <v>14794</v>
      </c>
      <c r="H3119" s="532">
        <v>7.53</v>
      </c>
      <c r="I3119" s="528"/>
    </row>
    <row r="3120" spans="1:9" ht="12.2" customHeight="1" x14ac:dyDescent="0.25">
      <c r="A3120" s="525" t="s">
        <v>6895</v>
      </c>
      <c r="B3120" s="525"/>
      <c r="C3120" s="526" t="s">
        <v>6896</v>
      </c>
      <c r="D3120" s="526"/>
      <c r="E3120" s="526"/>
      <c r="F3120" s="526"/>
      <c r="G3120" s="363" t="s">
        <v>14781</v>
      </c>
      <c r="H3120" s="531">
        <v>204.7</v>
      </c>
      <c r="I3120" s="528"/>
    </row>
    <row r="3121" spans="1:9" ht="12.2" customHeight="1" x14ac:dyDescent="0.25">
      <c r="A3121" s="525" t="s">
        <v>6897</v>
      </c>
      <c r="B3121" s="525"/>
      <c r="C3121" s="526" t="s">
        <v>6898</v>
      </c>
      <c r="D3121" s="526"/>
      <c r="E3121" s="526"/>
      <c r="F3121" s="526"/>
      <c r="G3121" s="363" t="s">
        <v>14781</v>
      </c>
      <c r="H3121" s="531">
        <v>240.77</v>
      </c>
      <c r="I3121" s="528"/>
    </row>
    <row r="3122" spans="1:9" ht="24.4" customHeight="1" x14ac:dyDescent="0.25">
      <c r="A3122" s="525" t="s">
        <v>6899</v>
      </c>
      <c r="B3122" s="525"/>
      <c r="C3122" s="526" t="s">
        <v>6900</v>
      </c>
      <c r="D3122" s="526"/>
      <c r="E3122" s="526"/>
      <c r="F3122" s="526"/>
      <c r="G3122" s="363" t="s">
        <v>14781</v>
      </c>
      <c r="H3122" s="531">
        <v>179.91</v>
      </c>
      <c r="I3122" s="528"/>
    </row>
    <row r="3123" spans="1:9" ht="36.6" customHeight="1" x14ac:dyDescent="0.25">
      <c r="A3123" s="525" t="s">
        <v>6901</v>
      </c>
      <c r="B3123" s="525"/>
      <c r="C3123" s="526" t="s">
        <v>6902</v>
      </c>
      <c r="D3123" s="526"/>
      <c r="E3123" s="526"/>
      <c r="F3123" s="526"/>
      <c r="G3123" s="363" t="s">
        <v>14794</v>
      </c>
      <c r="H3123" s="527">
        <v>45.08</v>
      </c>
      <c r="I3123" s="528"/>
    </row>
    <row r="3124" spans="1:9" ht="24.4" customHeight="1" x14ac:dyDescent="0.25">
      <c r="A3124" s="525" t="s">
        <v>6903</v>
      </c>
      <c r="B3124" s="525"/>
      <c r="C3124" s="526" t="s">
        <v>6904</v>
      </c>
      <c r="D3124" s="526"/>
      <c r="E3124" s="526"/>
      <c r="F3124" s="526"/>
      <c r="G3124" s="363" t="s">
        <v>14839</v>
      </c>
      <c r="H3124" s="531">
        <v>126.37</v>
      </c>
      <c r="I3124" s="528"/>
    </row>
    <row r="3125" spans="1:9" ht="24.4" customHeight="1" x14ac:dyDescent="0.25">
      <c r="A3125" s="525" t="s">
        <v>6905</v>
      </c>
      <c r="B3125" s="525"/>
      <c r="C3125" s="526" t="s">
        <v>6906</v>
      </c>
      <c r="D3125" s="526"/>
      <c r="E3125" s="526"/>
      <c r="F3125" s="526"/>
      <c r="G3125" s="363" t="s">
        <v>14839</v>
      </c>
      <c r="H3125" s="527">
        <v>99.34</v>
      </c>
      <c r="I3125" s="528"/>
    </row>
    <row r="3126" spans="1:9" ht="24.4" customHeight="1" x14ac:dyDescent="0.25">
      <c r="A3126" s="525" t="s">
        <v>6907</v>
      </c>
      <c r="B3126" s="525"/>
      <c r="C3126" s="526" t="s">
        <v>6908</v>
      </c>
      <c r="D3126" s="526"/>
      <c r="E3126" s="526"/>
      <c r="F3126" s="526"/>
      <c r="G3126" s="363" t="s">
        <v>14839</v>
      </c>
      <c r="H3126" s="538">
        <v>2361.61</v>
      </c>
      <c r="I3126" s="528"/>
    </row>
    <row r="3127" spans="1:9" ht="12.2" customHeight="1" x14ac:dyDescent="0.25">
      <c r="A3127" s="537">
        <v>50</v>
      </c>
      <c r="B3127" s="534"/>
      <c r="C3127" s="535" t="s">
        <v>6729</v>
      </c>
      <c r="D3127" s="535"/>
      <c r="E3127" s="535"/>
      <c r="F3127" s="535"/>
      <c r="G3127" s="362"/>
      <c r="H3127" s="536"/>
      <c r="I3127" s="536"/>
    </row>
    <row r="3128" spans="1:9" ht="12.2" customHeight="1" x14ac:dyDescent="0.25">
      <c r="A3128" s="550">
        <v>9111</v>
      </c>
      <c r="B3128" s="534"/>
      <c r="C3128" s="535" t="s">
        <v>6730</v>
      </c>
      <c r="D3128" s="535"/>
      <c r="E3128" s="535"/>
      <c r="F3128" s="535"/>
      <c r="G3128" s="362"/>
      <c r="H3128" s="536"/>
      <c r="I3128" s="536"/>
    </row>
    <row r="3129" spans="1:9" ht="12.2" customHeight="1" x14ac:dyDescent="0.25">
      <c r="A3129" s="525" t="s">
        <v>6731</v>
      </c>
      <c r="B3129" s="525"/>
      <c r="C3129" s="526" t="s">
        <v>534</v>
      </c>
      <c r="D3129" s="526"/>
      <c r="E3129" s="526"/>
      <c r="F3129" s="526"/>
      <c r="G3129" s="363" t="s">
        <v>15256</v>
      </c>
      <c r="H3129" s="527">
        <v>18.399999999999999</v>
      </c>
      <c r="I3129" s="528"/>
    </row>
    <row r="3130" spans="1:9" ht="24.4" customHeight="1" x14ac:dyDescent="0.25">
      <c r="A3130" s="525" t="s">
        <v>6732</v>
      </c>
      <c r="B3130" s="525"/>
      <c r="C3130" s="526" t="s">
        <v>6733</v>
      </c>
      <c r="D3130" s="526"/>
      <c r="E3130" s="526"/>
      <c r="F3130" s="526"/>
      <c r="G3130" s="363" t="s">
        <v>15256</v>
      </c>
      <c r="H3130" s="527">
        <v>19.54</v>
      </c>
      <c r="I3130" s="528"/>
    </row>
    <row r="3131" spans="1:9" ht="24.4" customHeight="1" x14ac:dyDescent="0.25">
      <c r="A3131" s="525" t="s">
        <v>6734</v>
      </c>
      <c r="B3131" s="525"/>
      <c r="C3131" s="526" t="s">
        <v>535</v>
      </c>
      <c r="D3131" s="526"/>
      <c r="E3131" s="526"/>
      <c r="F3131" s="526"/>
      <c r="G3131" s="363" t="s">
        <v>15256</v>
      </c>
      <c r="H3131" s="527">
        <v>19.96</v>
      </c>
      <c r="I3131" s="528"/>
    </row>
    <row r="3132" spans="1:9" ht="12.2" customHeight="1" x14ac:dyDescent="0.25">
      <c r="A3132" s="525" t="s">
        <v>6735</v>
      </c>
      <c r="B3132" s="525"/>
      <c r="C3132" s="526" t="s">
        <v>567</v>
      </c>
      <c r="D3132" s="526"/>
      <c r="E3132" s="526"/>
      <c r="F3132" s="526"/>
      <c r="G3132" s="363" t="s">
        <v>15256</v>
      </c>
      <c r="H3132" s="527">
        <v>20.37</v>
      </c>
      <c r="I3132" s="528"/>
    </row>
    <row r="3133" spans="1:9" ht="12.2" customHeight="1" x14ac:dyDescent="0.25">
      <c r="A3133" s="525" t="s">
        <v>6736</v>
      </c>
      <c r="B3133" s="525"/>
      <c r="C3133" s="526" t="s">
        <v>565</v>
      </c>
      <c r="D3133" s="526"/>
      <c r="E3133" s="526"/>
      <c r="F3133" s="526"/>
      <c r="G3133" s="363" t="s">
        <v>15256</v>
      </c>
      <c r="H3133" s="527">
        <v>21.23</v>
      </c>
      <c r="I3133" s="528"/>
    </row>
    <row r="3134" spans="1:9" ht="12.2" customHeight="1" x14ac:dyDescent="0.25">
      <c r="A3134" s="525" t="s">
        <v>6737</v>
      </c>
      <c r="B3134" s="525"/>
      <c r="C3134" s="526" t="s">
        <v>6738</v>
      </c>
      <c r="D3134" s="526"/>
      <c r="E3134" s="526"/>
      <c r="F3134" s="526"/>
      <c r="G3134" s="363" t="s">
        <v>15256</v>
      </c>
      <c r="H3134" s="527">
        <v>19.96</v>
      </c>
      <c r="I3134" s="528"/>
    </row>
    <row r="3135" spans="1:9" ht="12.2" customHeight="1" x14ac:dyDescent="0.25">
      <c r="A3135" s="525" t="s">
        <v>6739</v>
      </c>
      <c r="B3135" s="525"/>
      <c r="C3135" s="526" t="s">
        <v>536</v>
      </c>
      <c r="D3135" s="526"/>
      <c r="E3135" s="526"/>
      <c r="F3135" s="526"/>
      <c r="G3135" s="363" t="s">
        <v>15256</v>
      </c>
      <c r="H3135" s="527">
        <v>19.920000000000002</v>
      </c>
      <c r="I3135" s="528"/>
    </row>
    <row r="3136" spans="1:9" ht="24.4" customHeight="1" x14ac:dyDescent="0.25">
      <c r="A3136" s="525" t="s">
        <v>6740</v>
      </c>
      <c r="B3136" s="525"/>
      <c r="C3136" s="526" t="s">
        <v>6741</v>
      </c>
      <c r="D3136" s="526"/>
      <c r="E3136" s="526"/>
      <c r="F3136" s="526"/>
      <c r="G3136" s="363" t="s">
        <v>15256</v>
      </c>
      <c r="H3136" s="527">
        <v>18.02</v>
      </c>
      <c r="I3136" s="528"/>
    </row>
    <row r="3137" spans="1:9" ht="12.2" customHeight="1" x14ac:dyDescent="0.25">
      <c r="A3137" s="525" t="s">
        <v>6742</v>
      </c>
      <c r="B3137" s="525"/>
      <c r="C3137" s="526" t="s">
        <v>555</v>
      </c>
      <c r="D3137" s="526"/>
      <c r="E3137" s="526"/>
      <c r="F3137" s="526"/>
      <c r="G3137" s="363" t="s">
        <v>14894</v>
      </c>
      <c r="H3137" s="538">
        <v>3870.52</v>
      </c>
      <c r="I3137" s="528"/>
    </row>
    <row r="3138" spans="1:9" ht="24.4" customHeight="1" x14ac:dyDescent="0.25">
      <c r="A3138" s="525" t="s">
        <v>6743</v>
      </c>
      <c r="B3138" s="525"/>
      <c r="C3138" s="526" t="s">
        <v>6744</v>
      </c>
      <c r="D3138" s="526"/>
      <c r="E3138" s="526"/>
      <c r="F3138" s="526"/>
      <c r="G3138" s="363" t="s">
        <v>14894</v>
      </c>
      <c r="H3138" s="538">
        <v>3435.24</v>
      </c>
      <c r="I3138" s="528"/>
    </row>
    <row r="3139" spans="1:9" ht="12.2" customHeight="1" x14ac:dyDescent="0.25">
      <c r="A3139" s="525" t="s">
        <v>6745</v>
      </c>
      <c r="B3139" s="525"/>
      <c r="C3139" s="526" t="s">
        <v>537</v>
      </c>
      <c r="D3139" s="526"/>
      <c r="E3139" s="526"/>
      <c r="F3139" s="526"/>
      <c r="G3139" s="363" t="s">
        <v>15256</v>
      </c>
      <c r="H3139" s="527">
        <v>24.98</v>
      </c>
      <c r="I3139" s="528"/>
    </row>
    <row r="3140" spans="1:9" ht="12.2" customHeight="1" x14ac:dyDescent="0.25">
      <c r="A3140" s="525" t="s">
        <v>6746</v>
      </c>
      <c r="B3140" s="525"/>
      <c r="C3140" s="526" t="s">
        <v>564</v>
      </c>
      <c r="D3140" s="526"/>
      <c r="E3140" s="526"/>
      <c r="F3140" s="526"/>
      <c r="G3140" s="363" t="s">
        <v>14894</v>
      </c>
      <c r="H3140" s="538">
        <v>2992.73</v>
      </c>
      <c r="I3140" s="528"/>
    </row>
    <row r="3141" spans="1:9" ht="12.2" customHeight="1" x14ac:dyDescent="0.25">
      <c r="A3141" s="525" t="s">
        <v>15257</v>
      </c>
      <c r="B3141" s="525"/>
      <c r="C3141" s="526" t="s">
        <v>538</v>
      </c>
      <c r="D3141" s="526"/>
      <c r="E3141" s="526"/>
      <c r="F3141" s="526"/>
      <c r="G3141" s="363" t="s">
        <v>15256</v>
      </c>
      <c r="H3141" s="527">
        <v>19.2</v>
      </c>
      <c r="I3141" s="528"/>
    </row>
    <row r="3142" spans="1:9" ht="12.2" customHeight="1" x14ac:dyDescent="0.25">
      <c r="A3142" s="525" t="s">
        <v>6747</v>
      </c>
      <c r="B3142" s="525"/>
      <c r="C3142" s="526" t="s">
        <v>6748</v>
      </c>
      <c r="D3142" s="526"/>
      <c r="E3142" s="526"/>
      <c r="F3142" s="526"/>
      <c r="G3142" s="363" t="s">
        <v>15256</v>
      </c>
      <c r="H3142" s="527">
        <v>26.73</v>
      </c>
      <c r="I3142" s="528"/>
    </row>
    <row r="3143" spans="1:9" ht="12.2" customHeight="1" x14ac:dyDescent="0.25">
      <c r="A3143" s="525" t="s">
        <v>6749</v>
      </c>
      <c r="B3143" s="525"/>
      <c r="C3143" s="526" t="s">
        <v>6750</v>
      </c>
      <c r="D3143" s="526"/>
      <c r="E3143" s="526"/>
      <c r="F3143" s="526"/>
      <c r="G3143" s="363" t="s">
        <v>15256</v>
      </c>
      <c r="H3143" s="527">
        <v>24.52</v>
      </c>
      <c r="I3143" s="528"/>
    </row>
    <row r="3144" spans="1:9" ht="12.2" customHeight="1" x14ac:dyDescent="0.25">
      <c r="A3144" s="525" t="s">
        <v>6751</v>
      </c>
      <c r="B3144" s="525"/>
      <c r="C3144" s="526" t="s">
        <v>539</v>
      </c>
      <c r="D3144" s="526"/>
      <c r="E3144" s="526"/>
      <c r="F3144" s="526"/>
      <c r="G3144" s="363" t="s">
        <v>15256</v>
      </c>
      <c r="H3144" s="527">
        <v>19.23</v>
      </c>
      <c r="I3144" s="528"/>
    </row>
    <row r="3145" spans="1:9" ht="24.4" customHeight="1" x14ac:dyDescent="0.25">
      <c r="A3145" s="525" t="s">
        <v>6752</v>
      </c>
      <c r="B3145" s="525"/>
      <c r="C3145" s="526" t="s">
        <v>540</v>
      </c>
      <c r="D3145" s="526"/>
      <c r="E3145" s="526"/>
      <c r="F3145" s="526"/>
      <c r="G3145" s="363" t="s">
        <v>15256</v>
      </c>
      <c r="H3145" s="527">
        <v>28.11</v>
      </c>
      <c r="I3145" s="528"/>
    </row>
    <row r="3146" spans="1:9" ht="12.2" customHeight="1" x14ac:dyDescent="0.25">
      <c r="A3146" s="525" t="s">
        <v>6753</v>
      </c>
      <c r="B3146" s="525"/>
      <c r="C3146" s="526" t="s">
        <v>6754</v>
      </c>
      <c r="D3146" s="526"/>
      <c r="E3146" s="526"/>
      <c r="F3146" s="526"/>
      <c r="G3146" s="363" t="s">
        <v>15256</v>
      </c>
      <c r="H3146" s="527">
        <v>24.86</v>
      </c>
      <c r="I3146" s="528"/>
    </row>
    <row r="3147" spans="1:9" ht="12.2" customHeight="1" x14ac:dyDescent="0.25">
      <c r="A3147" s="525" t="s">
        <v>6755</v>
      </c>
      <c r="B3147" s="525"/>
      <c r="C3147" s="526" t="s">
        <v>541</v>
      </c>
      <c r="D3147" s="526"/>
      <c r="E3147" s="526"/>
      <c r="F3147" s="526"/>
      <c r="G3147" s="363" t="s">
        <v>15256</v>
      </c>
      <c r="H3147" s="527">
        <v>25.42</v>
      </c>
      <c r="I3147" s="528"/>
    </row>
    <row r="3148" spans="1:9" ht="24.4" customHeight="1" x14ac:dyDescent="0.25">
      <c r="A3148" s="525" t="s">
        <v>6756</v>
      </c>
      <c r="B3148" s="525"/>
      <c r="C3148" s="526" t="s">
        <v>563</v>
      </c>
      <c r="D3148" s="526"/>
      <c r="E3148" s="526"/>
      <c r="F3148" s="526"/>
      <c r="G3148" s="363" t="s">
        <v>14894</v>
      </c>
      <c r="H3148" s="538">
        <v>8200.2800000000007</v>
      </c>
      <c r="I3148" s="528"/>
    </row>
    <row r="3149" spans="1:9" ht="24.4" customHeight="1" x14ac:dyDescent="0.25">
      <c r="A3149" s="525" t="s">
        <v>6757</v>
      </c>
      <c r="B3149" s="525"/>
      <c r="C3149" s="526" t="s">
        <v>6758</v>
      </c>
      <c r="D3149" s="526"/>
      <c r="E3149" s="526"/>
      <c r="F3149" s="526"/>
      <c r="G3149" s="363" t="s">
        <v>14894</v>
      </c>
      <c r="H3149" s="546">
        <v>18299.18</v>
      </c>
      <c r="I3149" s="528"/>
    </row>
    <row r="3150" spans="1:9" ht="24.4" customHeight="1" x14ac:dyDescent="0.25">
      <c r="A3150" s="525" t="s">
        <v>6759</v>
      </c>
      <c r="B3150" s="525"/>
      <c r="C3150" s="526" t="s">
        <v>559</v>
      </c>
      <c r="D3150" s="526"/>
      <c r="E3150" s="526"/>
      <c r="F3150" s="526"/>
      <c r="G3150" s="363" t="s">
        <v>14894</v>
      </c>
      <c r="H3150" s="546">
        <v>20788.22</v>
      </c>
      <c r="I3150" s="528"/>
    </row>
    <row r="3151" spans="1:9" ht="24.4" customHeight="1" x14ac:dyDescent="0.25">
      <c r="A3151" s="525" t="s">
        <v>6760</v>
      </c>
      <c r="B3151" s="525"/>
      <c r="C3151" s="526" t="s">
        <v>6761</v>
      </c>
      <c r="D3151" s="526"/>
      <c r="E3151" s="526"/>
      <c r="F3151" s="526"/>
      <c r="G3151" s="363" t="s">
        <v>14894</v>
      </c>
      <c r="H3151" s="546">
        <v>28310.65</v>
      </c>
      <c r="I3151" s="528"/>
    </row>
    <row r="3152" spans="1:9" ht="24.4" customHeight="1" x14ac:dyDescent="0.25">
      <c r="A3152" s="525" t="s">
        <v>6762</v>
      </c>
      <c r="B3152" s="525"/>
      <c r="C3152" s="526" t="s">
        <v>15258</v>
      </c>
      <c r="D3152" s="526"/>
      <c r="E3152" s="526"/>
      <c r="F3152" s="526"/>
      <c r="G3152" s="363" t="s">
        <v>14894</v>
      </c>
      <c r="H3152" s="546">
        <v>18535.91</v>
      </c>
      <c r="I3152" s="528"/>
    </row>
    <row r="3153" spans="1:9" ht="12.2" customHeight="1" x14ac:dyDescent="0.25">
      <c r="A3153" s="525" t="s">
        <v>6763</v>
      </c>
      <c r="B3153" s="525"/>
      <c r="C3153" s="526" t="s">
        <v>561</v>
      </c>
      <c r="D3153" s="526"/>
      <c r="E3153" s="526"/>
      <c r="F3153" s="526"/>
      <c r="G3153" s="363" t="s">
        <v>14894</v>
      </c>
      <c r="H3153" s="546">
        <v>14314.79</v>
      </c>
      <c r="I3153" s="528"/>
    </row>
    <row r="3154" spans="1:9" ht="12.2" customHeight="1" x14ac:dyDescent="0.25">
      <c r="A3154" s="525" t="s">
        <v>6764</v>
      </c>
      <c r="B3154" s="525"/>
      <c r="C3154" s="526" t="s">
        <v>6765</v>
      </c>
      <c r="D3154" s="526"/>
      <c r="E3154" s="526"/>
      <c r="F3154" s="526"/>
      <c r="G3154" s="363" t="s">
        <v>15256</v>
      </c>
      <c r="H3154" s="527">
        <v>25.14</v>
      </c>
      <c r="I3154" s="528"/>
    </row>
    <row r="3155" spans="1:9" ht="12.2" customHeight="1" x14ac:dyDescent="0.25">
      <c r="A3155" s="525" t="s">
        <v>6766</v>
      </c>
      <c r="B3155" s="525"/>
      <c r="C3155" s="526" t="s">
        <v>542</v>
      </c>
      <c r="D3155" s="526"/>
      <c r="E3155" s="526"/>
      <c r="F3155" s="526"/>
      <c r="G3155" s="363" t="s">
        <v>15256</v>
      </c>
      <c r="H3155" s="527">
        <v>25.57</v>
      </c>
      <c r="I3155" s="528"/>
    </row>
    <row r="3156" spans="1:9" ht="12.2" customHeight="1" x14ac:dyDescent="0.25">
      <c r="A3156" s="525" t="s">
        <v>6767</v>
      </c>
      <c r="B3156" s="525"/>
      <c r="C3156" s="526" t="s">
        <v>6768</v>
      </c>
      <c r="D3156" s="526"/>
      <c r="E3156" s="526"/>
      <c r="F3156" s="526"/>
      <c r="G3156" s="363" t="s">
        <v>15256</v>
      </c>
      <c r="H3156" s="527">
        <v>26.24</v>
      </c>
      <c r="I3156" s="528"/>
    </row>
    <row r="3157" spans="1:9" ht="12.2" customHeight="1" x14ac:dyDescent="0.25">
      <c r="A3157" s="525" t="s">
        <v>6769</v>
      </c>
      <c r="B3157" s="525"/>
      <c r="C3157" s="526" t="s">
        <v>543</v>
      </c>
      <c r="D3157" s="526"/>
      <c r="E3157" s="526"/>
      <c r="F3157" s="526"/>
      <c r="G3157" s="363" t="s">
        <v>15256</v>
      </c>
      <c r="H3157" s="527">
        <v>25.14</v>
      </c>
      <c r="I3157" s="528"/>
    </row>
    <row r="3158" spans="1:9" ht="12.2" customHeight="1" x14ac:dyDescent="0.25">
      <c r="A3158" s="525" t="s">
        <v>6770</v>
      </c>
      <c r="B3158" s="525"/>
      <c r="C3158" s="526" t="s">
        <v>554</v>
      </c>
      <c r="D3158" s="526"/>
      <c r="E3158" s="526"/>
      <c r="F3158" s="526"/>
      <c r="G3158" s="363" t="s">
        <v>15256</v>
      </c>
      <c r="H3158" s="527">
        <v>22.22</v>
      </c>
      <c r="I3158" s="528"/>
    </row>
    <row r="3159" spans="1:9" ht="12.2" customHeight="1" x14ac:dyDescent="0.25">
      <c r="A3159" s="525" t="s">
        <v>6771</v>
      </c>
      <c r="B3159" s="525"/>
      <c r="C3159" s="526" t="s">
        <v>6772</v>
      </c>
      <c r="D3159" s="526"/>
      <c r="E3159" s="526"/>
      <c r="F3159" s="526"/>
      <c r="G3159" s="363" t="s">
        <v>15256</v>
      </c>
      <c r="H3159" s="527">
        <v>26.73</v>
      </c>
      <c r="I3159" s="528"/>
    </row>
    <row r="3160" spans="1:9" ht="12.2" customHeight="1" x14ac:dyDescent="0.25">
      <c r="A3160" s="525" t="s">
        <v>6773</v>
      </c>
      <c r="B3160" s="525"/>
      <c r="C3160" s="526" t="s">
        <v>544</v>
      </c>
      <c r="D3160" s="526"/>
      <c r="E3160" s="526"/>
      <c r="F3160" s="526"/>
      <c r="G3160" s="363" t="s">
        <v>15256</v>
      </c>
      <c r="H3160" s="527">
        <v>24.93</v>
      </c>
      <c r="I3160" s="528"/>
    </row>
    <row r="3161" spans="1:9" ht="12.2" customHeight="1" x14ac:dyDescent="0.25">
      <c r="A3161" s="525" t="s">
        <v>6774</v>
      </c>
      <c r="B3161" s="525"/>
      <c r="C3161" s="526" t="s">
        <v>560</v>
      </c>
      <c r="D3161" s="526"/>
      <c r="E3161" s="526"/>
      <c r="F3161" s="526"/>
      <c r="G3161" s="363" t="s">
        <v>14894</v>
      </c>
      <c r="H3161" s="546">
        <v>13133.21</v>
      </c>
      <c r="I3161" s="528"/>
    </row>
    <row r="3162" spans="1:9" ht="12.2" customHeight="1" x14ac:dyDescent="0.25">
      <c r="A3162" s="525" t="s">
        <v>6775</v>
      </c>
      <c r="B3162" s="525"/>
      <c r="C3162" s="526" t="s">
        <v>6776</v>
      </c>
      <c r="D3162" s="526"/>
      <c r="E3162" s="526"/>
      <c r="F3162" s="526"/>
      <c r="G3162" s="363" t="s">
        <v>15256</v>
      </c>
      <c r="H3162" s="527">
        <v>25.99</v>
      </c>
      <c r="I3162" s="528"/>
    </row>
    <row r="3163" spans="1:9" ht="24.4" customHeight="1" x14ac:dyDescent="0.25">
      <c r="A3163" s="525" t="s">
        <v>6777</v>
      </c>
      <c r="B3163" s="525"/>
      <c r="C3163" s="526" t="s">
        <v>568</v>
      </c>
      <c r="D3163" s="526"/>
      <c r="E3163" s="526"/>
      <c r="F3163" s="526"/>
      <c r="G3163" s="363" t="s">
        <v>15256</v>
      </c>
      <c r="H3163" s="527">
        <v>23.44</v>
      </c>
      <c r="I3163" s="528"/>
    </row>
    <row r="3164" spans="1:9" ht="12.2" customHeight="1" x14ac:dyDescent="0.25">
      <c r="A3164" s="525" t="s">
        <v>6778</v>
      </c>
      <c r="B3164" s="525"/>
      <c r="C3164" s="526" t="s">
        <v>545</v>
      </c>
      <c r="D3164" s="526"/>
      <c r="E3164" s="526"/>
      <c r="F3164" s="526"/>
      <c r="G3164" s="363" t="s">
        <v>15256</v>
      </c>
      <c r="H3164" s="527">
        <v>25.14</v>
      </c>
      <c r="I3164" s="528"/>
    </row>
    <row r="3165" spans="1:9" ht="12.2" customHeight="1" x14ac:dyDescent="0.25">
      <c r="A3165" s="525" t="s">
        <v>6779</v>
      </c>
      <c r="B3165" s="525"/>
      <c r="C3165" s="526" t="s">
        <v>546</v>
      </c>
      <c r="D3165" s="526"/>
      <c r="E3165" s="526"/>
      <c r="F3165" s="526"/>
      <c r="G3165" s="363" t="s">
        <v>15256</v>
      </c>
      <c r="H3165" s="527">
        <v>26.18</v>
      </c>
      <c r="I3165" s="528"/>
    </row>
    <row r="3166" spans="1:9" ht="12.2" customHeight="1" x14ac:dyDescent="0.25">
      <c r="A3166" s="525" t="s">
        <v>6780</v>
      </c>
      <c r="B3166" s="525"/>
      <c r="C3166" s="526" t="s">
        <v>547</v>
      </c>
      <c r="D3166" s="526"/>
      <c r="E3166" s="526"/>
      <c r="F3166" s="526"/>
      <c r="G3166" s="363" t="s">
        <v>15256</v>
      </c>
      <c r="H3166" s="527">
        <v>24.67</v>
      </c>
      <c r="I3166" s="528"/>
    </row>
    <row r="3167" spans="1:9" ht="12.2" customHeight="1" x14ac:dyDescent="0.25">
      <c r="A3167" s="525" t="s">
        <v>6781</v>
      </c>
      <c r="B3167" s="525"/>
      <c r="C3167" s="526" t="s">
        <v>6782</v>
      </c>
      <c r="D3167" s="526"/>
      <c r="E3167" s="526"/>
      <c r="F3167" s="526"/>
      <c r="G3167" s="363" t="s">
        <v>15256</v>
      </c>
      <c r="H3167" s="527">
        <v>24.86</v>
      </c>
      <c r="I3167" s="528"/>
    </row>
    <row r="3168" spans="1:9" ht="12.2" customHeight="1" x14ac:dyDescent="0.25">
      <c r="A3168" s="525" t="s">
        <v>6783</v>
      </c>
      <c r="B3168" s="525"/>
      <c r="C3168" s="526" t="s">
        <v>548</v>
      </c>
      <c r="D3168" s="526"/>
      <c r="E3168" s="526"/>
      <c r="F3168" s="526"/>
      <c r="G3168" s="363" t="s">
        <v>15256</v>
      </c>
      <c r="H3168" s="527">
        <v>21.53</v>
      </c>
      <c r="I3168" s="528"/>
    </row>
    <row r="3169" spans="1:9" ht="12.2" customHeight="1" x14ac:dyDescent="0.25">
      <c r="A3169" s="525" t="s">
        <v>6784</v>
      </c>
      <c r="B3169" s="525"/>
      <c r="C3169" s="526" t="s">
        <v>6785</v>
      </c>
      <c r="D3169" s="526"/>
      <c r="E3169" s="526"/>
      <c r="F3169" s="526"/>
      <c r="G3169" s="363" t="s">
        <v>15256</v>
      </c>
      <c r="H3169" s="527">
        <v>18.02</v>
      </c>
      <c r="I3169" s="528"/>
    </row>
    <row r="3170" spans="1:9" ht="12.2" customHeight="1" x14ac:dyDescent="0.25">
      <c r="A3170" s="525" t="s">
        <v>6786</v>
      </c>
      <c r="B3170" s="525"/>
      <c r="C3170" s="526" t="s">
        <v>549</v>
      </c>
      <c r="D3170" s="526"/>
      <c r="E3170" s="526"/>
      <c r="F3170" s="526"/>
      <c r="G3170" s="363" t="s">
        <v>15256</v>
      </c>
      <c r="H3170" s="527">
        <v>24.98</v>
      </c>
      <c r="I3170" s="528"/>
    </row>
    <row r="3171" spans="1:9" ht="12.2" customHeight="1" x14ac:dyDescent="0.25">
      <c r="A3171" s="525" t="s">
        <v>6787</v>
      </c>
      <c r="B3171" s="525"/>
      <c r="C3171" s="526" t="s">
        <v>550</v>
      </c>
      <c r="D3171" s="526"/>
      <c r="E3171" s="526"/>
      <c r="F3171" s="526"/>
      <c r="G3171" s="363" t="s">
        <v>15256</v>
      </c>
      <c r="H3171" s="527">
        <v>18.02</v>
      </c>
      <c r="I3171" s="528"/>
    </row>
    <row r="3172" spans="1:9" ht="12.2" customHeight="1" x14ac:dyDescent="0.25">
      <c r="A3172" s="525" t="s">
        <v>6788</v>
      </c>
      <c r="B3172" s="525"/>
      <c r="C3172" s="526" t="s">
        <v>6789</v>
      </c>
      <c r="D3172" s="526"/>
      <c r="E3172" s="526"/>
      <c r="F3172" s="526"/>
      <c r="G3172" s="363" t="s">
        <v>15256</v>
      </c>
      <c r="H3172" s="527">
        <v>24.86</v>
      </c>
      <c r="I3172" s="528"/>
    </row>
    <row r="3173" spans="1:9" ht="24.4" customHeight="1" x14ac:dyDescent="0.25">
      <c r="A3173" s="525" t="s">
        <v>6790</v>
      </c>
      <c r="B3173" s="525"/>
      <c r="C3173" s="526" t="s">
        <v>566</v>
      </c>
      <c r="D3173" s="526"/>
      <c r="E3173" s="526"/>
      <c r="F3173" s="526"/>
      <c r="G3173" s="363" t="s">
        <v>14894</v>
      </c>
      <c r="H3173" s="538">
        <v>6188.26</v>
      </c>
      <c r="I3173" s="528"/>
    </row>
    <row r="3174" spans="1:9" ht="12.2" customHeight="1" x14ac:dyDescent="0.25">
      <c r="A3174" s="525" t="s">
        <v>6791</v>
      </c>
      <c r="B3174" s="525"/>
      <c r="C3174" s="526" t="s">
        <v>551</v>
      </c>
      <c r="D3174" s="526"/>
      <c r="E3174" s="526"/>
      <c r="F3174" s="526"/>
      <c r="G3174" s="363" t="s">
        <v>15256</v>
      </c>
      <c r="H3174" s="527">
        <v>24.6</v>
      </c>
      <c r="I3174" s="528"/>
    </row>
    <row r="3175" spans="1:9" ht="12.2" customHeight="1" x14ac:dyDescent="0.25">
      <c r="A3175" s="525" t="s">
        <v>15259</v>
      </c>
      <c r="B3175" s="525"/>
      <c r="C3175" s="526" t="s">
        <v>15260</v>
      </c>
      <c r="D3175" s="526"/>
      <c r="E3175" s="526"/>
      <c r="F3175" s="526"/>
      <c r="G3175" s="363" t="s">
        <v>15256</v>
      </c>
      <c r="H3175" s="527">
        <v>40.81</v>
      </c>
      <c r="I3175" s="528"/>
    </row>
    <row r="3176" spans="1:9" ht="12.2" customHeight="1" x14ac:dyDescent="0.25">
      <c r="A3176" s="525" t="s">
        <v>6792</v>
      </c>
      <c r="B3176" s="525"/>
      <c r="C3176" s="526" t="s">
        <v>552</v>
      </c>
      <c r="D3176" s="526"/>
      <c r="E3176" s="526"/>
      <c r="F3176" s="526"/>
      <c r="G3176" s="363" t="s">
        <v>15256</v>
      </c>
      <c r="H3176" s="527">
        <v>20.100000000000001</v>
      </c>
      <c r="I3176" s="528"/>
    </row>
    <row r="3177" spans="1:9" ht="12.2" customHeight="1" x14ac:dyDescent="0.25">
      <c r="A3177" s="525" t="s">
        <v>6793</v>
      </c>
      <c r="B3177" s="525"/>
      <c r="C3177" s="526" t="s">
        <v>553</v>
      </c>
      <c r="D3177" s="526"/>
      <c r="E3177" s="526"/>
      <c r="F3177" s="526"/>
      <c r="G3177" s="363" t="s">
        <v>14894</v>
      </c>
      <c r="H3177" s="538">
        <v>4099.04</v>
      </c>
      <c r="I3177" s="528"/>
    </row>
    <row r="3178" spans="1:9" ht="10.9" customHeight="1" x14ac:dyDescent="0.25">
      <c r="A3178" s="524"/>
      <c r="B3178" s="524"/>
      <c r="C3178" s="524"/>
      <c r="D3178" s="524"/>
      <c r="E3178" s="524"/>
      <c r="F3178" s="524"/>
      <c r="G3178" s="524"/>
      <c r="H3178" s="524"/>
      <c r="I3178" s="524"/>
    </row>
    <row r="3179" spans="1:9" ht="283.7" customHeight="1" x14ac:dyDescent="0.25">
      <c r="A3179" s="549" t="s">
        <v>15261</v>
      </c>
      <c r="B3179" s="549"/>
      <c r="C3179" s="549"/>
      <c r="D3179" s="549"/>
      <c r="E3179" s="549"/>
      <c r="F3179" s="549"/>
      <c r="G3179" s="549"/>
      <c r="H3179" s="549"/>
      <c r="I3179" s="549"/>
    </row>
    <row r="3180" spans="1:9" ht="10.9" customHeight="1" x14ac:dyDescent="0.25">
      <c r="A3180" s="540"/>
      <c r="B3180" s="540"/>
      <c r="C3180" s="540"/>
      <c r="D3180" s="540"/>
      <c r="E3180" s="540"/>
      <c r="F3180" s="540"/>
      <c r="G3180" s="540"/>
      <c r="H3180" s="540"/>
      <c r="I3180" s="540"/>
    </row>
    <row r="3181" spans="1:9" ht="12.2" customHeight="1" x14ac:dyDescent="0.25">
      <c r="A3181" s="547" t="s">
        <v>737</v>
      </c>
      <c r="B3181" s="547"/>
      <c r="C3181" s="547"/>
      <c r="D3181" s="547"/>
      <c r="E3181" s="547"/>
      <c r="F3181" s="547"/>
      <c r="G3181" s="547"/>
      <c r="H3181" s="547"/>
      <c r="I3181" s="547"/>
    </row>
    <row r="3182" spans="1:9" ht="12.2" customHeight="1" x14ac:dyDescent="0.25">
      <c r="A3182" s="548" t="s">
        <v>14772</v>
      </c>
      <c r="B3182" s="548"/>
      <c r="C3182" s="548"/>
      <c r="D3182" s="548"/>
      <c r="E3182" s="548"/>
      <c r="F3182" s="548"/>
      <c r="G3182" s="548"/>
      <c r="H3182" s="548"/>
      <c r="I3182" s="548"/>
    </row>
    <row r="3183" spans="1:9" ht="12.2" customHeight="1" x14ac:dyDescent="0.25">
      <c r="A3183" s="548" t="s">
        <v>386</v>
      </c>
      <c r="B3183" s="548"/>
      <c r="C3183" s="548"/>
      <c r="D3183" s="548"/>
      <c r="E3183" s="548"/>
      <c r="F3183" s="548"/>
      <c r="G3183" s="548"/>
      <c r="H3183" s="548"/>
      <c r="I3183" s="548"/>
    </row>
    <row r="3184" spans="1:9" ht="10.9" customHeight="1" x14ac:dyDescent="0.25">
      <c r="A3184" s="524"/>
      <c r="B3184" s="524"/>
      <c r="C3184" s="524"/>
      <c r="D3184" s="524"/>
      <c r="E3184" s="524"/>
      <c r="F3184" s="524"/>
      <c r="G3184" s="524"/>
      <c r="H3184" s="524"/>
      <c r="I3184" s="524"/>
    </row>
    <row r="3185" spans="1:9" ht="10.9" customHeight="1" x14ac:dyDescent="0.25">
      <c r="A3185" s="540"/>
      <c r="B3185" s="540"/>
      <c r="C3185" s="540"/>
      <c r="D3185" s="540"/>
      <c r="E3185" s="540"/>
      <c r="F3185" s="540"/>
      <c r="G3185" s="540"/>
      <c r="H3185" s="540"/>
      <c r="I3185" s="540"/>
    </row>
    <row r="3186" spans="1:9" ht="12.2" customHeight="1" x14ac:dyDescent="0.25">
      <c r="A3186" s="541" t="s">
        <v>4</v>
      </c>
      <c r="B3186" s="541"/>
      <c r="C3186" s="542" t="s">
        <v>738</v>
      </c>
      <c r="D3186" s="542"/>
      <c r="E3186" s="542"/>
      <c r="F3186" s="542"/>
      <c r="G3186" s="361" t="s">
        <v>375</v>
      </c>
      <c r="H3186" s="543" t="s">
        <v>739</v>
      </c>
      <c r="I3186" s="543"/>
    </row>
    <row r="3187" spans="1:9" ht="12.2" customHeight="1" x14ac:dyDescent="0.25">
      <c r="A3187" s="533">
        <v>248</v>
      </c>
      <c r="B3187" s="534"/>
      <c r="C3187" s="535" t="s">
        <v>15262</v>
      </c>
      <c r="D3187" s="535"/>
      <c r="E3187" s="535"/>
      <c r="F3187" s="535"/>
      <c r="G3187" s="362"/>
      <c r="H3187" s="536"/>
      <c r="I3187" s="536"/>
    </row>
    <row r="3188" spans="1:9" ht="12.2" customHeight="1" x14ac:dyDescent="0.25">
      <c r="A3188" s="525" t="s">
        <v>15263</v>
      </c>
      <c r="B3188" s="525"/>
      <c r="C3188" s="526" t="s">
        <v>15264</v>
      </c>
      <c r="D3188" s="526"/>
      <c r="E3188" s="526"/>
      <c r="F3188" s="526"/>
      <c r="G3188" s="363" t="s">
        <v>15265</v>
      </c>
      <c r="H3188" s="532">
        <v>2.65</v>
      </c>
      <c r="I3188" s="528"/>
    </row>
    <row r="3189" spans="1:9" ht="12.2" customHeight="1" x14ac:dyDescent="0.25">
      <c r="A3189" s="525" t="s">
        <v>15266</v>
      </c>
      <c r="B3189" s="525"/>
      <c r="C3189" s="526" t="s">
        <v>15267</v>
      </c>
      <c r="D3189" s="526"/>
      <c r="E3189" s="526"/>
      <c r="F3189" s="526"/>
      <c r="G3189" s="363" t="s">
        <v>15265</v>
      </c>
      <c r="H3189" s="532">
        <v>1.46</v>
      </c>
      <c r="I3189" s="528"/>
    </row>
    <row r="3190" spans="1:9" ht="12.2" customHeight="1" x14ac:dyDescent="0.25">
      <c r="A3190" s="533">
        <v>249</v>
      </c>
      <c r="B3190" s="534"/>
      <c r="C3190" s="535" t="s">
        <v>15268</v>
      </c>
      <c r="D3190" s="535"/>
      <c r="E3190" s="535"/>
      <c r="F3190" s="535"/>
      <c r="G3190" s="362"/>
      <c r="H3190" s="536"/>
      <c r="I3190" s="536"/>
    </row>
    <row r="3191" spans="1:9" ht="12.2" customHeight="1" x14ac:dyDescent="0.25">
      <c r="A3191" s="525" t="s">
        <v>836</v>
      </c>
      <c r="B3191" s="525"/>
      <c r="C3191" s="526" t="s">
        <v>15269</v>
      </c>
      <c r="D3191" s="526"/>
      <c r="E3191" s="526"/>
      <c r="F3191" s="526"/>
      <c r="G3191" s="363" t="s">
        <v>14781</v>
      </c>
      <c r="H3191" s="532">
        <v>4.05</v>
      </c>
      <c r="I3191" s="528"/>
    </row>
    <row r="3192" spans="1:9" ht="24.4" customHeight="1" x14ac:dyDescent="0.25">
      <c r="A3192" s="525" t="s">
        <v>808</v>
      </c>
      <c r="B3192" s="525"/>
      <c r="C3192" s="526" t="s">
        <v>15270</v>
      </c>
      <c r="D3192" s="526"/>
      <c r="E3192" s="526"/>
      <c r="F3192" s="526"/>
      <c r="G3192" s="363" t="s">
        <v>14839</v>
      </c>
      <c r="H3192" s="532">
        <v>5.48</v>
      </c>
      <c r="I3192" s="528"/>
    </row>
    <row r="3193" spans="1:9" ht="24.4" customHeight="1" x14ac:dyDescent="0.25">
      <c r="A3193" s="525" t="s">
        <v>810</v>
      </c>
      <c r="B3193" s="525"/>
      <c r="C3193" s="526" t="s">
        <v>15271</v>
      </c>
      <c r="D3193" s="526"/>
      <c r="E3193" s="526"/>
      <c r="F3193" s="526"/>
      <c r="G3193" s="363" t="s">
        <v>14839</v>
      </c>
      <c r="H3193" s="532">
        <v>6.3</v>
      </c>
      <c r="I3193" s="528"/>
    </row>
    <row r="3194" spans="1:9" ht="24.4" customHeight="1" x14ac:dyDescent="0.25">
      <c r="A3194" s="525" t="s">
        <v>807</v>
      </c>
      <c r="B3194" s="525"/>
      <c r="C3194" s="526" t="s">
        <v>15272</v>
      </c>
      <c r="D3194" s="526"/>
      <c r="E3194" s="526"/>
      <c r="F3194" s="526"/>
      <c r="G3194" s="363" t="s">
        <v>14839</v>
      </c>
      <c r="H3194" s="532">
        <v>4.75</v>
      </c>
      <c r="I3194" s="528"/>
    </row>
    <row r="3195" spans="1:9" ht="24.4" customHeight="1" x14ac:dyDescent="0.25">
      <c r="A3195" s="525" t="s">
        <v>817</v>
      </c>
      <c r="B3195" s="525"/>
      <c r="C3195" s="526" t="s">
        <v>15273</v>
      </c>
      <c r="D3195" s="526"/>
      <c r="E3195" s="526"/>
      <c r="F3195" s="526"/>
      <c r="G3195" s="363" t="s">
        <v>14839</v>
      </c>
      <c r="H3195" s="532">
        <v>8.83</v>
      </c>
      <c r="I3195" s="528"/>
    </row>
    <row r="3196" spans="1:9" ht="24.4" customHeight="1" x14ac:dyDescent="0.25">
      <c r="A3196" s="525" t="s">
        <v>811</v>
      </c>
      <c r="B3196" s="525"/>
      <c r="C3196" s="526" t="s">
        <v>15274</v>
      </c>
      <c r="D3196" s="526"/>
      <c r="E3196" s="526"/>
      <c r="F3196" s="526"/>
      <c r="G3196" s="363" t="s">
        <v>14839</v>
      </c>
      <c r="H3196" s="532">
        <v>6.85</v>
      </c>
      <c r="I3196" s="528"/>
    </row>
    <row r="3197" spans="1:9" ht="24.4" customHeight="1" x14ac:dyDescent="0.25">
      <c r="A3197" s="525" t="s">
        <v>809</v>
      </c>
      <c r="B3197" s="525"/>
      <c r="C3197" s="526" t="s">
        <v>15275</v>
      </c>
      <c r="D3197" s="526"/>
      <c r="E3197" s="526"/>
      <c r="F3197" s="526"/>
      <c r="G3197" s="363" t="s">
        <v>14839</v>
      </c>
      <c r="H3197" s="532">
        <v>5.87</v>
      </c>
      <c r="I3197" s="528"/>
    </row>
    <row r="3198" spans="1:9" ht="24.4" customHeight="1" x14ac:dyDescent="0.25">
      <c r="A3198" s="525" t="s">
        <v>813</v>
      </c>
      <c r="B3198" s="525"/>
      <c r="C3198" s="526" t="s">
        <v>15276</v>
      </c>
      <c r="D3198" s="526"/>
      <c r="E3198" s="526"/>
      <c r="F3198" s="526"/>
      <c r="G3198" s="363" t="s">
        <v>14839</v>
      </c>
      <c r="H3198" s="532">
        <v>7.42</v>
      </c>
      <c r="I3198" s="528"/>
    </row>
    <row r="3199" spans="1:9" ht="24.4" customHeight="1" x14ac:dyDescent="0.25">
      <c r="A3199" s="525" t="s">
        <v>814</v>
      </c>
      <c r="B3199" s="525"/>
      <c r="C3199" s="526" t="s">
        <v>15277</v>
      </c>
      <c r="D3199" s="526"/>
      <c r="E3199" s="526"/>
      <c r="F3199" s="526"/>
      <c r="G3199" s="363" t="s">
        <v>14839</v>
      </c>
      <c r="H3199" s="532">
        <v>7.67</v>
      </c>
      <c r="I3199" s="528"/>
    </row>
    <row r="3200" spans="1:9" ht="24.4" customHeight="1" x14ac:dyDescent="0.25">
      <c r="A3200" s="525" t="s">
        <v>815</v>
      </c>
      <c r="B3200" s="525"/>
      <c r="C3200" s="526" t="s">
        <v>15278</v>
      </c>
      <c r="D3200" s="526"/>
      <c r="E3200" s="526"/>
      <c r="F3200" s="526"/>
      <c r="G3200" s="363" t="s">
        <v>14839</v>
      </c>
      <c r="H3200" s="532">
        <v>8.1999999999999993</v>
      </c>
      <c r="I3200" s="528"/>
    </row>
    <row r="3201" spans="1:9" ht="24.4" customHeight="1" x14ac:dyDescent="0.25">
      <c r="A3201" s="525" t="s">
        <v>816</v>
      </c>
      <c r="B3201" s="525"/>
      <c r="C3201" s="526" t="s">
        <v>15279</v>
      </c>
      <c r="D3201" s="526"/>
      <c r="E3201" s="526"/>
      <c r="F3201" s="526"/>
      <c r="G3201" s="363" t="s">
        <v>14839</v>
      </c>
      <c r="H3201" s="532">
        <v>8.41</v>
      </c>
      <c r="I3201" s="528"/>
    </row>
    <row r="3202" spans="1:9" ht="24.4" customHeight="1" x14ac:dyDescent="0.25">
      <c r="A3202" s="525" t="s">
        <v>818</v>
      </c>
      <c r="B3202" s="525"/>
      <c r="C3202" s="526" t="s">
        <v>15280</v>
      </c>
      <c r="D3202" s="526"/>
      <c r="E3202" s="526"/>
      <c r="F3202" s="526"/>
      <c r="G3202" s="363" t="s">
        <v>14839</v>
      </c>
      <c r="H3202" s="532">
        <v>9.49</v>
      </c>
      <c r="I3202" s="528"/>
    </row>
    <row r="3203" spans="1:9" ht="24.4" customHeight="1" x14ac:dyDescent="0.25">
      <c r="A3203" s="525" t="s">
        <v>812</v>
      </c>
      <c r="B3203" s="525"/>
      <c r="C3203" s="526" t="s">
        <v>15281</v>
      </c>
      <c r="D3203" s="526"/>
      <c r="E3203" s="526"/>
      <c r="F3203" s="526"/>
      <c r="G3203" s="363" t="s">
        <v>14839</v>
      </c>
      <c r="H3203" s="532">
        <v>7.15</v>
      </c>
      <c r="I3203" s="528"/>
    </row>
    <row r="3204" spans="1:9" ht="12.2" customHeight="1" x14ac:dyDescent="0.25">
      <c r="A3204" s="525" t="s">
        <v>843</v>
      </c>
      <c r="B3204" s="525"/>
      <c r="C3204" s="526" t="s">
        <v>15282</v>
      </c>
      <c r="D3204" s="526"/>
      <c r="E3204" s="526"/>
      <c r="F3204" s="526"/>
      <c r="G3204" s="363" t="s">
        <v>14839</v>
      </c>
      <c r="H3204" s="532">
        <v>5.0999999999999996</v>
      </c>
      <c r="I3204" s="528"/>
    </row>
    <row r="3205" spans="1:9" ht="24.4" customHeight="1" x14ac:dyDescent="0.25">
      <c r="A3205" s="525" t="s">
        <v>842</v>
      </c>
      <c r="B3205" s="525"/>
      <c r="C3205" s="526" t="s">
        <v>15283</v>
      </c>
      <c r="D3205" s="526"/>
      <c r="E3205" s="526"/>
      <c r="F3205" s="526"/>
      <c r="G3205" s="363" t="s">
        <v>14839</v>
      </c>
      <c r="H3205" s="532">
        <v>4.95</v>
      </c>
      <c r="I3205" s="528"/>
    </row>
    <row r="3206" spans="1:9" ht="12.2" customHeight="1" x14ac:dyDescent="0.25">
      <c r="A3206" s="525" t="s">
        <v>841</v>
      </c>
      <c r="B3206" s="525"/>
      <c r="C3206" s="526" t="s">
        <v>15284</v>
      </c>
      <c r="D3206" s="526"/>
      <c r="E3206" s="526"/>
      <c r="F3206" s="526"/>
      <c r="G3206" s="363" t="s">
        <v>14839</v>
      </c>
      <c r="H3206" s="532">
        <v>4.79</v>
      </c>
      <c r="I3206" s="528"/>
    </row>
    <row r="3207" spans="1:9" ht="24.4" customHeight="1" x14ac:dyDescent="0.25">
      <c r="A3207" s="525" t="s">
        <v>844</v>
      </c>
      <c r="B3207" s="525"/>
      <c r="C3207" s="526" t="s">
        <v>15285</v>
      </c>
      <c r="D3207" s="526"/>
      <c r="E3207" s="526"/>
      <c r="F3207" s="526"/>
      <c r="G3207" s="363" t="s">
        <v>14839</v>
      </c>
      <c r="H3207" s="532">
        <v>6.93</v>
      </c>
      <c r="I3207" s="528"/>
    </row>
    <row r="3208" spans="1:9" ht="24.4" customHeight="1" x14ac:dyDescent="0.25">
      <c r="A3208" s="525" t="s">
        <v>845</v>
      </c>
      <c r="B3208" s="525"/>
      <c r="C3208" s="526" t="s">
        <v>15286</v>
      </c>
      <c r="D3208" s="526"/>
      <c r="E3208" s="526"/>
      <c r="F3208" s="526"/>
      <c r="G3208" s="363" t="s">
        <v>14839</v>
      </c>
      <c r="H3208" s="532">
        <v>5.7</v>
      </c>
      <c r="I3208" s="528"/>
    </row>
    <row r="3209" spans="1:9" ht="12.2" customHeight="1" x14ac:dyDescent="0.25">
      <c r="A3209" s="525" t="s">
        <v>840</v>
      </c>
      <c r="B3209" s="525"/>
      <c r="C3209" s="526" t="s">
        <v>15287</v>
      </c>
      <c r="D3209" s="526"/>
      <c r="E3209" s="526"/>
      <c r="F3209" s="526"/>
      <c r="G3209" s="363" t="s">
        <v>14839</v>
      </c>
      <c r="H3209" s="532">
        <v>4.1399999999999997</v>
      </c>
      <c r="I3209" s="528"/>
    </row>
    <row r="3210" spans="1:9" ht="12.2" customHeight="1" x14ac:dyDescent="0.25">
      <c r="A3210" s="525" t="s">
        <v>839</v>
      </c>
      <c r="B3210" s="525"/>
      <c r="C3210" s="526" t="s">
        <v>15288</v>
      </c>
      <c r="D3210" s="526"/>
      <c r="E3210" s="526"/>
      <c r="F3210" s="526"/>
      <c r="G3210" s="363" t="s">
        <v>14839</v>
      </c>
      <c r="H3210" s="532">
        <v>3.37</v>
      </c>
      <c r="I3210" s="528"/>
    </row>
    <row r="3211" spans="1:9" ht="12.2" customHeight="1" x14ac:dyDescent="0.25">
      <c r="A3211" s="525" t="s">
        <v>835</v>
      </c>
      <c r="B3211" s="525"/>
      <c r="C3211" s="526" t="s">
        <v>15289</v>
      </c>
      <c r="D3211" s="526"/>
      <c r="E3211" s="526"/>
      <c r="F3211" s="526"/>
      <c r="G3211" s="363" t="s">
        <v>14839</v>
      </c>
      <c r="H3211" s="527">
        <v>25.69</v>
      </c>
      <c r="I3211" s="528"/>
    </row>
    <row r="3212" spans="1:9" ht="24.4" customHeight="1" x14ac:dyDescent="0.25">
      <c r="A3212" s="525" t="s">
        <v>744</v>
      </c>
      <c r="B3212" s="525"/>
      <c r="C3212" s="526" t="s">
        <v>15290</v>
      </c>
      <c r="D3212" s="526"/>
      <c r="E3212" s="526"/>
      <c r="F3212" s="526"/>
      <c r="G3212" s="363" t="s">
        <v>355</v>
      </c>
      <c r="H3212" s="527">
        <v>35.35</v>
      </c>
      <c r="I3212" s="528"/>
    </row>
    <row r="3213" spans="1:9" ht="36.6" customHeight="1" x14ac:dyDescent="0.25">
      <c r="A3213" s="525" t="s">
        <v>742</v>
      </c>
      <c r="B3213" s="525"/>
      <c r="C3213" s="526" t="s">
        <v>15291</v>
      </c>
      <c r="D3213" s="526"/>
      <c r="E3213" s="526"/>
      <c r="F3213" s="526"/>
      <c r="G3213" s="363" t="s">
        <v>355</v>
      </c>
      <c r="H3213" s="527">
        <v>24.74</v>
      </c>
      <c r="I3213" s="528"/>
    </row>
    <row r="3214" spans="1:9" ht="24.4" customHeight="1" x14ac:dyDescent="0.25">
      <c r="A3214" s="525" t="s">
        <v>741</v>
      </c>
      <c r="B3214" s="525"/>
      <c r="C3214" s="526" t="s">
        <v>15292</v>
      </c>
      <c r="D3214" s="526"/>
      <c r="E3214" s="526"/>
      <c r="F3214" s="526"/>
      <c r="G3214" s="363" t="s">
        <v>355</v>
      </c>
      <c r="H3214" s="527">
        <v>33.04</v>
      </c>
      <c r="I3214" s="528"/>
    </row>
    <row r="3215" spans="1:9" ht="24.4" customHeight="1" x14ac:dyDescent="0.25">
      <c r="A3215" s="525" t="s">
        <v>743</v>
      </c>
      <c r="B3215" s="525"/>
      <c r="C3215" s="526" t="s">
        <v>15293</v>
      </c>
      <c r="D3215" s="526"/>
      <c r="E3215" s="526"/>
      <c r="F3215" s="526"/>
      <c r="G3215" s="363" t="s">
        <v>355</v>
      </c>
      <c r="H3215" s="527">
        <v>47.18</v>
      </c>
      <c r="I3215" s="528"/>
    </row>
    <row r="3216" spans="1:9" ht="12.2" customHeight="1" x14ac:dyDescent="0.25">
      <c r="A3216" s="525" t="s">
        <v>829</v>
      </c>
      <c r="B3216" s="525"/>
      <c r="C3216" s="526" t="s">
        <v>15294</v>
      </c>
      <c r="D3216" s="526"/>
      <c r="E3216" s="526"/>
      <c r="F3216" s="526"/>
      <c r="G3216" s="363" t="s">
        <v>14839</v>
      </c>
      <c r="H3216" s="527">
        <v>73.52</v>
      </c>
      <c r="I3216" s="528"/>
    </row>
    <row r="3217" spans="1:9" ht="36.6" customHeight="1" x14ac:dyDescent="0.25">
      <c r="A3217" s="525" t="s">
        <v>740</v>
      </c>
      <c r="B3217" s="525"/>
      <c r="C3217" s="526" t="s">
        <v>15295</v>
      </c>
      <c r="D3217" s="526"/>
      <c r="E3217" s="526"/>
      <c r="F3217" s="526"/>
      <c r="G3217" s="363" t="s">
        <v>14781</v>
      </c>
      <c r="H3217" s="532">
        <v>0.48</v>
      </c>
      <c r="I3217" s="528"/>
    </row>
    <row r="3218" spans="1:9" ht="24.4" customHeight="1" x14ac:dyDescent="0.25">
      <c r="A3218" s="525" t="s">
        <v>831</v>
      </c>
      <c r="B3218" s="525"/>
      <c r="C3218" s="526" t="s">
        <v>15296</v>
      </c>
      <c r="D3218" s="526"/>
      <c r="E3218" s="526"/>
      <c r="F3218" s="526"/>
      <c r="G3218" s="363" t="s">
        <v>14839</v>
      </c>
      <c r="H3218" s="531">
        <v>113.95</v>
      </c>
      <c r="I3218" s="528"/>
    </row>
    <row r="3219" spans="1:9" ht="12.2" customHeight="1" x14ac:dyDescent="0.25">
      <c r="A3219" s="525" t="s">
        <v>838</v>
      </c>
      <c r="B3219" s="525"/>
      <c r="C3219" s="526" t="s">
        <v>15297</v>
      </c>
      <c r="D3219" s="526"/>
      <c r="E3219" s="526"/>
      <c r="F3219" s="526"/>
      <c r="G3219" s="363" t="s">
        <v>14839</v>
      </c>
      <c r="H3219" s="532">
        <v>6.77</v>
      </c>
      <c r="I3219" s="528"/>
    </row>
    <row r="3220" spans="1:9" ht="36.6" customHeight="1" x14ac:dyDescent="0.25">
      <c r="A3220" s="525" t="s">
        <v>760</v>
      </c>
      <c r="B3220" s="525"/>
      <c r="C3220" s="526" t="s">
        <v>15298</v>
      </c>
      <c r="D3220" s="526"/>
      <c r="E3220" s="526"/>
      <c r="F3220" s="526"/>
      <c r="G3220" s="363" t="s">
        <v>14839</v>
      </c>
      <c r="H3220" s="527">
        <v>10.11</v>
      </c>
      <c r="I3220" s="528"/>
    </row>
    <row r="3221" spans="1:9" ht="36.6" customHeight="1" x14ac:dyDescent="0.25">
      <c r="A3221" s="525" t="s">
        <v>761</v>
      </c>
      <c r="B3221" s="525"/>
      <c r="C3221" s="526" t="s">
        <v>15299</v>
      </c>
      <c r="D3221" s="526"/>
      <c r="E3221" s="526"/>
      <c r="F3221" s="526"/>
      <c r="G3221" s="363" t="s">
        <v>14839</v>
      </c>
      <c r="H3221" s="527">
        <v>11.41</v>
      </c>
      <c r="I3221" s="528"/>
    </row>
    <row r="3222" spans="1:9" ht="36.6" customHeight="1" x14ac:dyDescent="0.25">
      <c r="A3222" s="525" t="s">
        <v>762</v>
      </c>
      <c r="B3222" s="525"/>
      <c r="C3222" s="526" t="s">
        <v>15300</v>
      </c>
      <c r="D3222" s="526"/>
      <c r="E3222" s="526"/>
      <c r="F3222" s="526"/>
      <c r="G3222" s="363" t="s">
        <v>14839</v>
      </c>
      <c r="H3222" s="527">
        <v>12.26</v>
      </c>
      <c r="I3222" s="528"/>
    </row>
    <row r="3223" spans="1:9" ht="36.6" customHeight="1" x14ac:dyDescent="0.25">
      <c r="A3223" s="525" t="s">
        <v>763</v>
      </c>
      <c r="B3223" s="525"/>
      <c r="C3223" s="526" t="s">
        <v>15301</v>
      </c>
      <c r="D3223" s="526"/>
      <c r="E3223" s="526"/>
      <c r="F3223" s="526"/>
      <c r="G3223" s="363" t="s">
        <v>14839</v>
      </c>
      <c r="H3223" s="527">
        <v>13.5</v>
      </c>
      <c r="I3223" s="528"/>
    </row>
    <row r="3224" spans="1:9" ht="36.6" customHeight="1" x14ac:dyDescent="0.25">
      <c r="A3224" s="525" t="s">
        <v>764</v>
      </c>
      <c r="B3224" s="525"/>
      <c r="C3224" s="526" t="s">
        <v>15302</v>
      </c>
      <c r="D3224" s="526"/>
      <c r="E3224" s="526"/>
      <c r="F3224" s="526"/>
      <c r="G3224" s="363" t="s">
        <v>14839</v>
      </c>
      <c r="H3224" s="527">
        <v>14.16</v>
      </c>
      <c r="I3224" s="528"/>
    </row>
    <row r="3225" spans="1:9" ht="24.4" customHeight="1" x14ac:dyDescent="0.25">
      <c r="A3225" s="525" t="s">
        <v>765</v>
      </c>
      <c r="B3225" s="525"/>
      <c r="C3225" s="526" t="s">
        <v>15303</v>
      </c>
      <c r="D3225" s="526"/>
      <c r="E3225" s="526"/>
      <c r="F3225" s="526"/>
      <c r="G3225" s="363" t="s">
        <v>14839</v>
      </c>
      <c r="H3225" s="532">
        <v>5.47</v>
      </c>
      <c r="I3225" s="528"/>
    </row>
    <row r="3226" spans="1:9" ht="36.6" customHeight="1" x14ac:dyDescent="0.25">
      <c r="A3226" s="525" t="s">
        <v>770</v>
      </c>
      <c r="B3226" s="525"/>
      <c r="C3226" s="526" t="s">
        <v>15304</v>
      </c>
      <c r="D3226" s="526"/>
      <c r="E3226" s="526"/>
      <c r="F3226" s="526"/>
      <c r="G3226" s="363" t="s">
        <v>14839</v>
      </c>
      <c r="H3226" s="532">
        <v>8.2899999999999991</v>
      </c>
      <c r="I3226" s="528"/>
    </row>
    <row r="3227" spans="1:9" ht="36.6" customHeight="1" x14ac:dyDescent="0.25">
      <c r="A3227" s="525" t="s">
        <v>771</v>
      </c>
      <c r="B3227" s="525"/>
      <c r="C3227" s="526" t="s">
        <v>15305</v>
      </c>
      <c r="D3227" s="526"/>
      <c r="E3227" s="526"/>
      <c r="F3227" s="526"/>
      <c r="G3227" s="363" t="s">
        <v>14839</v>
      </c>
      <c r="H3227" s="532">
        <v>8.61</v>
      </c>
      <c r="I3227" s="528"/>
    </row>
    <row r="3228" spans="1:9" ht="36.6" customHeight="1" x14ac:dyDescent="0.25">
      <c r="A3228" s="525" t="s">
        <v>772</v>
      </c>
      <c r="B3228" s="525"/>
      <c r="C3228" s="526" t="s">
        <v>15306</v>
      </c>
      <c r="D3228" s="526"/>
      <c r="E3228" s="526"/>
      <c r="F3228" s="526"/>
      <c r="G3228" s="363" t="s">
        <v>14839</v>
      </c>
      <c r="H3228" s="532">
        <v>9.25</v>
      </c>
      <c r="I3228" s="528"/>
    </row>
    <row r="3229" spans="1:9" ht="36.6" customHeight="1" x14ac:dyDescent="0.25">
      <c r="A3229" s="525" t="s">
        <v>773</v>
      </c>
      <c r="B3229" s="525"/>
      <c r="C3229" s="526" t="s">
        <v>15307</v>
      </c>
      <c r="D3229" s="526"/>
      <c r="E3229" s="526"/>
      <c r="F3229" s="526"/>
      <c r="G3229" s="363" t="s">
        <v>14839</v>
      </c>
      <c r="H3229" s="532">
        <v>9.52</v>
      </c>
      <c r="I3229" s="528"/>
    </row>
    <row r="3230" spans="1:9" ht="36.6" customHeight="1" x14ac:dyDescent="0.25">
      <c r="A3230" s="525" t="s">
        <v>774</v>
      </c>
      <c r="B3230" s="525"/>
      <c r="C3230" s="526" t="s">
        <v>15308</v>
      </c>
      <c r="D3230" s="526"/>
      <c r="E3230" s="526"/>
      <c r="F3230" s="526"/>
      <c r="G3230" s="363" t="s">
        <v>14839</v>
      </c>
      <c r="H3230" s="532">
        <v>9.77</v>
      </c>
      <c r="I3230" s="528"/>
    </row>
    <row r="3231" spans="1:9" ht="36.6" customHeight="1" x14ac:dyDescent="0.25">
      <c r="A3231" s="525" t="s">
        <v>775</v>
      </c>
      <c r="B3231" s="525"/>
      <c r="C3231" s="526" t="s">
        <v>15309</v>
      </c>
      <c r="D3231" s="526"/>
      <c r="E3231" s="526"/>
      <c r="F3231" s="526"/>
      <c r="G3231" s="363" t="s">
        <v>14839</v>
      </c>
      <c r="H3231" s="527">
        <v>10.27</v>
      </c>
      <c r="I3231" s="528"/>
    </row>
    <row r="3232" spans="1:9" ht="36.6" customHeight="1" x14ac:dyDescent="0.25">
      <c r="A3232" s="525" t="s">
        <v>766</v>
      </c>
      <c r="B3232" s="525"/>
      <c r="C3232" s="526" t="s">
        <v>15310</v>
      </c>
      <c r="D3232" s="526"/>
      <c r="E3232" s="526"/>
      <c r="F3232" s="526"/>
      <c r="G3232" s="363" t="s">
        <v>14839</v>
      </c>
      <c r="H3232" s="532">
        <v>6.32</v>
      </c>
      <c r="I3232" s="528"/>
    </row>
    <row r="3233" spans="1:9" ht="36.6" customHeight="1" x14ac:dyDescent="0.25">
      <c r="A3233" s="525" t="s">
        <v>776</v>
      </c>
      <c r="B3233" s="525"/>
      <c r="C3233" s="526" t="s">
        <v>15311</v>
      </c>
      <c r="D3233" s="526"/>
      <c r="E3233" s="526"/>
      <c r="F3233" s="526"/>
      <c r="G3233" s="363" t="s">
        <v>14839</v>
      </c>
      <c r="H3233" s="527">
        <v>11.04</v>
      </c>
      <c r="I3233" s="528"/>
    </row>
    <row r="3234" spans="1:9" ht="36.6" customHeight="1" x14ac:dyDescent="0.25">
      <c r="A3234" s="525" t="s">
        <v>777</v>
      </c>
      <c r="B3234" s="525"/>
      <c r="C3234" s="526" t="s">
        <v>15312</v>
      </c>
      <c r="D3234" s="526"/>
      <c r="E3234" s="526"/>
      <c r="F3234" s="526"/>
      <c r="G3234" s="363" t="s">
        <v>14839</v>
      </c>
      <c r="H3234" s="527">
        <v>12.26</v>
      </c>
      <c r="I3234" s="528"/>
    </row>
    <row r="3235" spans="1:9" ht="36.6" customHeight="1" x14ac:dyDescent="0.25">
      <c r="A3235" s="525" t="s">
        <v>767</v>
      </c>
      <c r="B3235" s="525"/>
      <c r="C3235" s="526" t="s">
        <v>15313</v>
      </c>
      <c r="D3235" s="526"/>
      <c r="E3235" s="526"/>
      <c r="F3235" s="526"/>
      <c r="G3235" s="363" t="s">
        <v>14839</v>
      </c>
      <c r="H3235" s="532">
        <v>6.79</v>
      </c>
      <c r="I3235" s="528"/>
    </row>
    <row r="3236" spans="1:9" ht="36.6" customHeight="1" x14ac:dyDescent="0.25">
      <c r="A3236" s="525" t="s">
        <v>768</v>
      </c>
      <c r="B3236" s="525"/>
      <c r="C3236" s="526" t="s">
        <v>15314</v>
      </c>
      <c r="D3236" s="526"/>
      <c r="E3236" s="526"/>
      <c r="F3236" s="526"/>
      <c r="G3236" s="363" t="s">
        <v>14839</v>
      </c>
      <c r="H3236" s="532">
        <v>7.64</v>
      </c>
      <c r="I3236" s="528"/>
    </row>
    <row r="3237" spans="1:9" ht="36.6" customHeight="1" x14ac:dyDescent="0.25">
      <c r="A3237" s="525" t="s">
        <v>769</v>
      </c>
      <c r="B3237" s="525"/>
      <c r="C3237" s="526" t="s">
        <v>15315</v>
      </c>
      <c r="D3237" s="526"/>
      <c r="E3237" s="526"/>
      <c r="F3237" s="526"/>
      <c r="G3237" s="363" t="s">
        <v>14839</v>
      </c>
      <c r="H3237" s="532">
        <v>7.94</v>
      </c>
      <c r="I3237" s="528"/>
    </row>
    <row r="3238" spans="1:9" ht="24.4" customHeight="1" x14ac:dyDescent="0.25">
      <c r="A3238" s="525" t="s">
        <v>755</v>
      </c>
      <c r="B3238" s="525"/>
      <c r="C3238" s="526" t="s">
        <v>15316</v>
      </c>
      <c r="D3238" s="526"/>
      <c r="E3238" s="526"/>
      <c r="F3238" s="526"/>
      <c r="G3238" s="363" t="s">
        <v>14839</v>
      </c>
      <c r="H3238" s="532">
        <v>7.3</v>
      </c>
      <c r="I3238" s="528"/>
    </row>
    <row r="3239" spans="1:9" ht="36.6" customHeight="1" x14ac:dyDescent="0.25">
      <c r="A3239" s="525" t="s">
        <v>756</v>
      </c>
      <c r="B3239" s="525"/>
      <c r="C3239" s="526" t="s">
        <v>15317</v>
      </c>
      <c r="D3239" s="526"/>
      <c r="E3239" s="526"/>
      <c r="F3239" s="526"/>
      <c r="G3239" s="363" t="s">
        <v>14839</v>
      </c>
      <c r="H3239" s="532">
        <v>8.09</v>
      </c>
      <c r="I3239" s="528"/>
    </row>
    <row r="3240" spans="1:9" ht="36.6" customHeight="1" x14ac:dyDescent="0.25">
      <c r="A3240" s="525" t="s">
        <v>757</v>
      </c>
      <c r="B3240" s="525"/>
      <c r="C3240" s="526" t="s">
        <v>15318</v>
      </c>
      <c r="D3240" s="526"/>
      <c r="E3240" s="526"/>
      <c r="F3240" s="526"/>
      <c r="G3240" s="363" t="s">
        <v>14839</v>
      </c>
      <c r="H3240" s="532">
        <v>9.51</v>
      </c>
      <c r="I3240" s="528"/>
    </row>
    <row r="3241" spans="1:9" ht="36.6" customHeight="1" x14ac:dyDescent="0.25">
      <c r="A3241" s="525" t="s">
        <v>758</v>
      </c>
      <c r="B3241" s="525"/>
      <c r="C3241" s="526" t="s">
        <v>15319</v>
      </c>
      <c r="D3241" s="526"/>
      <c r="E3241" s="526"/>
      <c r="F3241" s="526"/>
      <c r="G3241" s="363" t="s">
        <v>14839</v>
      </c>
      <c r="H3241" s="527">
        <v>10.06</v>
      </c>
      <c r="I3241" s="528"/>
    </row>
    <row r="3242" spans="1:9" ht="36.6" customHeight="1" x14ac:dyDescent="0.25">
      <c r="A3242" s="525" t="s">
        <v>759</v>
      </c>
      <c r="B3242" s="525"/>
      <c r="C3242" s="526" t="s">
        <v>15320</v>
      </c>
      <c r="D3242" s="526"/>
      <c r="E3242" s="526"/>
      <c r="F3242" s="526"/>
      <c r="G3242" s="363" t="s">
        <v>14839</v>
      </c>
      <c r="H3242" s="527">
        <v>11.16</v>
      </c>
      <c r="I3242" s="528"/>
    </row>
    <row r="3243" spans="1:9" ht="24.4" customHeight="1" x14ac:dyDescent="0.25">
      <c r="A3243" s="525" t="s">
        <v>778</v>
      </c>
      <c r="B3243" s="525"/>
      <c r="C3243" s="526" t="s">
        <v>15321</v>
      </c>
      <c r="D3243" s="526"/>
      <c r="E3243" s="526"/>
      <c r="F3243" s="526"/>
      <c r="G3243" s="363" t="s">
        <v>14839</v>
      </c>
      <c r="H3243" s="532">
        <v>6.91</v>
      </c>
      <c r="I3243" s="528"/>
    </row>
    <row r="3244" spans="1:9" ht="36.6" customHeight="1" x14ac:dyDescent="0.25">
      <c r="A3244" s="525" t="s">
        <v>783</v>
      </c>
      <c r="B3244" s="525"/>
      <c r="C3244" s="526" t="s">
        <v>15322</v>
      </c>
      <c r="D3244" s="526"/>
      <c r="E3244" s="526"/>
      <c r="F3244" s="526"/>
      <c r="G3244" s="363" t="s">
        <v>14839</v>
      </c>
      <c r="H3244" s="532">
        <v>9.65</v>
      </c>
      <c r="I3244" s="528"/>
    </row>
    <row r="3245" spans="1:9" ht="36.6" customHeight="1" x14ac:dyDescent="0.25">
      <c r="A3245" s="525" t="s">
        <v>784</v>
      </c>
      <c r="B3245" s="525"/>
      <c r="C3245" s="526" t="s">
        <v>15323</v>
      </c>
      <c r="D3245" s="526"/>
      <c r="E3245" s="526"/>
      <c r="F3245" s="526"/>
      <c r="G3245" s="363" t="s">
        <v>14839</v>
      </c>
      <c r="H3245" s="527">
        <v>10.46</v>
      </c>
      <c r="I3245" s="528"/>
    </row>
    <row r="3246" spans="1:9" ht="36.6" customHeight="1" x14ac:dyDescent="0.25">
      <c r="A3246" s="525" t="s">
        <v>785</v>
      </c>
      <c r="B3246" s="525"/>
      <c r="C3246" s="526" t="s">
        <v>15324</v>
      </c>
      <c r="D3246" s="526"/>
      <c r="E3246" s="526"/>
      <c r="F3246" s="526"/>
      <c r="G3246" s="363" t="s">
        <v>14839</v>
      </c>
      <c r="H3246" s="527">
        <v>10.77</v>
      </c>
      <c r="I3246" s="528"/>
    </row>
    <row r="3247" spans="1:9" ht="36.6" customHeight="1" x14ac:dyDescent="0.25">
      <c r="A3247" s="525" t="s">
        <v>786</v>
      </c>
      <c r="B3247" s="525"/>
      <c r="C3247" s="526" t="s">
        <v>15325</v>
      </c>
      <c r="D3247" s="526"/>
      <c r="E3247" s="526"/>
      <c r="F3247" s="526"/>
      <c r="G3247" s="363" t="s">
        <v>14839</v>
      </c>
      <c r="H3247" s="527">
        <v>11.06</v>
      </c>
      <c r="I3247" s="528"/>
    </row>
    <row r="3248" spans="1:9" ht="36.6" customHeight="1" x14ac:dyDescent="0.25">
      <c r="A3248" s="525" t="s">
        <v>787</v>
      </c>
      <c r="B3248" s="525"/>
      <c r="C3248" s="526" t="s">
        <v>15326</v>
      </c>
      <c r="D3248" s="526"/>
      <c r="E3248" s="526"/>
      <c r="F3248" s="526"/>
      <c r="G3248" s="363" t="s">
        <v>14839</v>
      </c>
      <c r="H3248" s="527">
        <v>11.33</v>
      </c>
      <c r="I3248" s="528"/>
    </row>
    <row r="3249" spans="1:9" ht="36.6" customHeight="1" x14ac:dyDescent="0.25">
      <c r="A3249" s="525" t="s">
        <v>788</v>
      </c>
      <c r="B3249" s="525"/>
      <c r="C3249" s="526" t="s">
        <v>15327</v>
      </c>
      <c r="D3249" s="526"/>
      <c r="E3249" s="526"/>
      <c r="F3249" s="526"/>
      <c r="G3249" s="363" t="s">
        <v>14839</v>
      </c>
      <c r="H3249" s="527">
        <v>12.34</v>
      </c>
      <c r="I3249" s="528"/>
    </row>
    <row r="3250" spans="1:9" ht="36.6" customHeight="1" x14ac:dyDescent="0.25">
      <c r="A3250" s="525" t="s">
        <v>779</v>
      </c>
      <c r="B3250" s="525"/>
      <c r="C3250" s="526" t="s">
        <v>15328</v>
      </c>
      <c r="D3250" s="526"/>
      <c r="E3250" s="526"/>
      <c r="F3250" s="526"/>
      <c r="G3250" s="363" t="s">
        <v>14839</v>
      </c>
      <c r="H3250" s="532">
        <v>7.45</v>
      </c>
      <c r="I3250" s="528"/>
    </row>
    <row r="3251" spans="1:9" ht="36.6" customHeight="1" x14ac:dyDescent="0.25">
      <c r="A3251" s="525" t="s">
        <v>789</v>
      </c>
      <c r="B3251" s="525"/>
      <c r="C3251" s="526" t="s">
        <v>15329</v>
      </c>
      <c r="D3251" s="526"/>
      <c r="E3251" s="526"/>
      <c r="F3251" s="526"/>
      <c r="G3251" s="363" t="s">
        <v>14839</v>
      </c>
      <c r="H3251" s="527">
        <v>12.78</v>
      </c>
      <c r="I3251" s="528"/>
    </row>
    <row r="3252" spans="1:9" ht="36.6" customHeight="1" x14ac:dyDescent="0.25">
      <c r="A3252" s="525" t="s">
        <v>790</v>
      </c>
      <c r="B3252" s="525"/>
      <c r="C3252" s="526" t="s">
        <v>15330</v>
      </c>
      <c r="D3252" s="526"/>
      <c r="E3252" s="526"/>
      <c r="F3252" s="526"/>
      <c r="G3252" s="363" t="s">
        <v>14839</v>
      </c>
      <c r="H3252" s="527">
        <v>13.72</v>
      </c>
      <c r="I3252" s="528"/>
    </row>
    <row r="3253" spans="1:9" ht="36.6" customHeight="1" x14ac:dyDescent="0.25">
      <c r="A3253" s="525" t="s">
        <v>780</v>
      </c>
      <c r="B3253" s="525"/>
      <c r="C3253" s="526" t="s">
        <v>15331</v>
      </c>
      <c r="D3253" s="526"/>
      <c r="E3253" s="526"/>
      <c r="F3253" s="526"/>
      <c r="G3253" s="363" t="s">
        <v>14839</v>
      </c>
      <c r="H3253" s="532">
        <v>8.42</v>
      </c>
      <c r="I3253" s="528"/>
    </row>
    <row r="3254" spans="1:9" ht="36.6" customHeight="1" x14ac:dyDescent="0.25">
      <c r="A3254" s="525" t="s">
        <v>781</v>
      </c>
      <c r="B3254" s="525"/>
      <c r="C3254" s="526" t="s">
        <v>15332</v>
      </c>
      <c r="D3254" s="526"/>
      <c r="E3254" s="526"/>
      <c r="F3254" s="526"/>
      <c r="G3254" s="363" t="s">
        <v>14839</v>
      </c>
      <c r="H3254" s="532">
        <v>8.9600000000000009</v>
      </c>
      <c r="I3254" s="528"/>
    </row>
    <row r="3255" spans="1:9" ht="36.6" customHeight="1" x14ac:dyDescent="0.25">
      <c r="A3255" s="525" t="s">
        <v>782</v>
      </c>
      <c r="B3255" s="525"/>
      <c r="C3255" s="526" t="s">
        <v>15333</v>
      </c>
      <c r="D3255" s="526"/>
      <c r="E3255" s="526"/>
      <c r="F3255" s="526"/>
      <c r="G3255" s="363" t="s">
        <v>14839</v>
      </c>
      <c r="H3255" s="532">
        <v>9.2799999999999994</v>
      </c>
      <c r="I3255" s="528"/>
    </row>
    <row r="3256" spans="1:9" ht="24.4" customHeight="1" x14ac:dyDescent="0.25">
      <c r="A3256" s="525" t="s">
        <v>802</v>
      </c>
      <c r="B3256" s="525"/>
      <c r="C3256" s="526" t="s">
        <v>15334</v>
      </c>
      <c r="D3256" s="526"/>
      <c r="E3256" s="526"/>
      <c r="F3256" s="526"/>
      <c r="G3256" s="363" t="s">
        <v>14839</v>
      </c>
      <c r="H3256" s="527">
        <v>41.49</v>
      </c>
      <c r="I3256" s="528"/>
    </row>
    <row r="3257" spans="1:9" ht="24.4" customHeight="1" x14ac:dyDescent="0.25">
      <c r="A3257" s="525" t="s">
        <v>791</v>
      </c>
      <c r="B3257" s="525"/>
      <c r="C3257" s="526" t="s">
        <v>15335</v>
      </c>
      <c r="D3257" s="526"/>
      <c r="E3257" s="526"/>
      <c r="F3257" s="526"/>
      <c r="G3257" s="363" t="s">
        <v>14839</v>
      </c>
      <c r="H3257" s="527">
        <v>35.659999999999997</v>
      </c>
      <c r="I3257" s="528"/>
    </row>
    <row r="3258" spans="1:9" ht="24.4" customHeight="1" x14ac:dyDescent="0.25">
      <c r="A3258" s="525" t="s">
        <v>796</v>
      </c>
      <c r="B3258" s="525"/>
      <c r="C3258" s="526" t="s">
        <v>15336</v>
      </c>
      <c r="D3258" s="526"/>
      <c r="E3258" s="526"/>
      <c r="F3258" s="526"/>
      <c r="G3258" s="363" t="s">
        <v>14839</v>
      </c>
      <c r="H3258" s="527">
        <v>38.19</v>
      </c>
      <c r="I3258" s="528"/>
    </row>
    <row r="3259" spans="1:9" ht="24.4" customHeight="1" x14ac:dyDescent="0.25">
      <c r="A3259" s="525" t="s">
        <v>792</v>
      </c>
      <c r="B3259" s="525"/>
      <c r="C3259" s="526" t="s">
        <v>15337</v>
      </c>
      <c r="D3259" s="526"/>
      <c r="E3259" s="526"/>
      <c r="F3259" s="526"/>
      <c r="G3259" s="363" t="s">
        <v>14839</v>
      </c>
      <c r="H3259" s="527">
        <v>36.26</v>
      </c>
      <c r="I3259" s="528"/>
    </row>
    <row r="3260" spans="1:9" ht="24.4" customHeight="1" x14ac:dyDescent="0.25">
      <c r="A3260" s="525" t="s">
        <v>803</v>
      </c>
      <c r="B3260" s="525"/>
      <c r="C3260" s="526" t="s">
        <v>15338</v>
      </c>
      <c r="D3260" s="526"/>
      <c r="E3260" s="526"/>
      <c r="F3260" s="526"/>
      <c r="G3260" s="363" t="s">
        <v>14839</v>
      </c>
      <c r="H3260" s="527">
        <v>43.39</v>
      </c>
      <c r="I3260" s="528"/>
    </row>
    <row r="3261" spans="1:9" ht="24.4" customHeight="1" x14ac:dyDescent="0.25">
      <c r="A3261" s="525" t="s">
        <v>793</v>
      </c>
      <c r="B3261" s="525"/>
      <c r="C3261" s="526" t="s">
        <v>15339</v>
      </c>
      <c r="D3261" s="526"/>
      <c r="E3261" s="526"/>
      <c r="F3261" s="526"/>
      <c r="G3261" s="363" t="s">
        <v>14839</v>
      </c>
      <c r="H3261" s="527">
        <v>36.81</v>
      </c>
      <c r="I3261" s="528"/>
    </row>
    <row r="3262" spans="1:9" ht="24.4" customHeight="1" x14ac:dyDescent="0.25">
      <c r="A3262" s="525" t="s">
        <v>794</v>
      </c>
      <c r="B3262" s="525"/>
      <c r="C3262" s="526" t="s">
        <v>15340</v>
      </c>
      <c r="D3262" s="526"/>
      <c r="E3262" s="526"/>
      <c r="F3262" s="526"/>
      <c r="G3262" s="363" t="s">
        <v>14839</v>
      </c>
      <c r="H3262" s="527">
        <v>37.42</v>
      </c>
      <c r="I3262" s="528"/>
    </row>
    <row r="3263" spans="1:9" ht="24.4" customHeight="1" x14ac:dyDescent="0.25">
      <c r="A3263" s="525" t="s">
        <v>797</v>
      </c>
      <c r="B3263" s="525"/>
      <c r="C3263" s="526" t="s">
        <v>15341</v>
      </c>
      <c r="D3263" s="526"/>
      <c r="E3263" s="526"/>
      <c r="F3263" s="526"/>
      <c r="G3263" s="363" t="s">
        <v>14839</v>
      </c>
      <c r="H3263" s="527">
        <v>39.42</v>
      </c>
      <c r="I3263" s="528"/>
    </row>
    <row r="3264" spans="1:9" ht="24.4" customHeight="1" x14ac:dyDescent="0.25">
      <c r="A3264" s="525" t="s">
        <v>798</v>
      </c>
      <c r="B3264" s="525"/>
      <c r="C3264" s="526" t="s">
        <v>15342</v>
      </c>
      <c r="D3264" s="526"/>
      <c r="E3264" s="526"/>
      <c r="F3264" s="526"/>
      <c r="G3264" s="363" t="s">
        <v>14839</v>
      </c>
      <c r="H3264" s="527">
        <v>39.770000000000003</v>
      </c>
      <c r="I3264" s="528"/>
    </row>
    <row r="3265" spans="1:9" ht="24.4" customHeight="1" x14ac:dyDescent="0.25">
      <c r="A3265" s="525" t="s">
        <v>799</v>
      </c>
      <c r="B3265" s="525"/>
      <c r="C3265" s="526" t="s">
        <v>15343</v>
      </c>
      <c r="D3265" s="526"/>
      <c r="E3265" s="526"/>
      <c r="F3265" s="526"/>
      <c r="G3265" s="363" t="s">
        <v>14839</v>
      </c>
      <c r="H3265" s="527">
        <v>40.1</v>
      </c>
      <c r="I3265" s="528"/>
    </row>
    <row r="3266" spans="1:9" ht="24.4" customHeight="1" x14ac:dyDescent="0.25">
      <c r="A3266" s="525" t="s">
        <v>800</v>
      </c>
      <c r="B3266" s="525"/>
      <c r="C3266" s="526" t="s">
        <v>15344</v>
      </c>
      <c r="D3266" s="526"/>
      <c r="E3266" s="526"/>
      <c r="F3266" s="526"/>
      <c r="G3266" s="363" t="s">
        <v>14839</v>
      </c>
      <c r="H3266" s="527">
        <v>40.39</v>
      </c>
      <c r="I3266" s="528"/>
    </row>
    <row r="3267" spans="1:9" ht="24.4" customHeight="1" x14ac:dyDescent="0.25">
      <c r="A3267" s="525" t="s">
        <v>801</v>
      </c>
      <c r="B3267" s="525"/>
      <c r="C3267" s="526" t="s">
        <v>15345</v>
      </c>
      <c r="D3267" s="526"/>
      <c r="E3267" s="526"/>
      <c r="F3267" s="526"/>
      <c r="G3267" s="363" t="s">
        <v>14839</v>
      </c>
      <c r="H3267" s="527">
        <v>40.99</v>
      </c>
      <c r="I3267" s="528"/>
    </row>
    <row r="3268" spans="1:9" ht="24.4" customHeight="1" x14ac:dyDescent="0.25">
      <c r="A3268" s="525" t="s">
        <v>795</v>
      </c>
      <c r="B3268" s="525"/>
      <c r="C3268" s="526" t="s">
        <v>15346</v>
      </c>
      <c r="D3268" s="526"/>
      <c r="E3268" s="526"/>
      <c r="F3268" s="526"/>
      <c r="G3268" s="363" t="s">
        <v>14839</v>
      </c>
      <c r="H3268" s="527">
        <v>37.770000000000003</v>
      </c>
      <c r="I3268" s="528"/>
    </row>
    <row r="3269" spans="1:9" ht="12.2" customHeight="1" x14ac:dyDescent="0.25">
      <c r="A3269" s="525" t="s">
        <v>804</v>
      </c>
      <c r="B3269" s="525"/>
      <c r="C3269" s="526" t="s">
        <v>15347</v>
      </c>
      <c r="D3269" s="526"/>
      <c r="E3269" s="526"/>
      <c r="F3269" s="526"/>
      <c r="G3269" s="363" t="s">
        <v>14839</v>
      </c>
      <c r="H3269" s="532">
        <v>4.51</v>
      </c>
      <c r="I3269" s="528"/>
    </row>
    <row r="3270" spans="1:9" ht="24.4" customHeight="1" x14ac:dyDescent="0.25">
      <c r="A3270" s="525" t="s">
        <v>806</v>
      </c>
      <c r="B3270" s="525"/>
      <c r="C3270" s="526" t="s">
        <v>15348</v>
      </c>
      <c r="D3270" s="526"/>
      <c r="E3270" s="526"/>
      <c r="F3270" s="526"/>
      <c r="G3270" s="363" t="s">
        <v>14839</v>
      </c>
      <c r="H3270" s="532">
        <v>6.49</v>
      </c>
      <c r="I3270" s="528"/>
    </row>
    <row r="3271" spans="1:9" ht="24.4" customHeight="1" x14ac:dyDescent="0.25">
      <c r="A3271" s="525" t="s">
        <v>805</v>
      </c>
      <c r="B3271" s="525"/>
      <c r="C3271" s="526" t="s">
        <v>15349</v>
      </c>
      <c r="D3271" s="526"/>
      <c r="E3271" s="526"/>
      <c r="F3271" s="526"/>
      <c r="G3271" s="363" t="s">
        <v>14839</v>
      </c>
      <c r="H3271" s="532">
        <v>3.16</v>
      </c>
      <c r="I3271" s="528"/>
    </row>
    <row r="3272" spans="1:9" ht="12.2" customHeight="1" x14ac:dyDescent="0.25">
      <c r="A3272" s="525" t="s">
        <v>823</v>
      </c>
      <c r="B3272" s="525"/>
      <c r="C3272" s="526" t="s">
        <v>15350</v>
      </c>
      <c r="D3272" s="526"/>
      <c r="E3272" s="526"/>
      <c r="F3272" s="526"/>
      <c r="G3272" s="363" t="s">
        <v>14839</v>
      </c>
      <c r="H3272" s="531">
        <v>119.14</v>
      </c>
      <c r="I3272" s="528"/>
    </row>
    <row r="3273" spans="1:9" ht="12.2" customHeight="1" x14ac:dyDescent="0.25">
      <c r="A3273" s="525" t="s">
        <v>820</v>
      </c>
      <c r="B3273" s="525"/>
      <c r="C3273" s="526" t="s">
        <v>15351</v>
      </c>
      <c r="D3273" s="526"/>
      <c r="E3273" s="526"/>
      <c r="F3273" s="526"/>
      <c r="G3273" s="363" t="s">
        <v>14839</v>
      </c>
      <c r="H3273" s="527">
        <v>63.55</v>
      </c>
      <c r="I3273" s="528"/>
    </row>
    <row r="3274" spans="1:9" ht="12.2" customHeight="1" x14ac:dyDescent="0.25">
      <c r="A3274" s="525" t="s">
        <v>821</v>
      </c>
      <c r="B3274" s="525"/>
      <c r="C3274" s="526" t="s">
        <v>15352</v>
      </c>
      <c r="D3274" s="526"/>
      <c r="E3274" s="526"/>
      <c r="F3274" s="526"/>
      <c r="G3274" s="363" t="s">
        <v>14839</v>
      </c>
      <c r="H3274" s="527">
        <v>80.260000000000005</v>
      </c>
      <c r="I3274" s="528"/>
    </row>
    <row r="3275" spans="1:9" ht="24.4" customHeight="1" x14ac:dyDescent="0.25">
      <c r="A3275" s="525" t="s">
        <v>822</v>
      </c>
      <c r="B3275" s="525"/>
      <c r="C3275" s="526" t="s">
        <v>15353</v>
      </c>
      <c r="D3275" s="526"/>
      <c r="E3275" s="526"/>
      <c r="F3275" s="526"/>
      <c r="G3275" s="363" t="s">
        <v>14839</v>
      </c>
      <c r="H3275" s="527">
        <v>80</v>
      </c>
      <c r="I3275" s="528"/>
    </row>
    <row r="3276" spans="1:9" ht="24.4" customHeight="1" x14ac:dyDescent="0.25">
      <c r="A3276" s="525" t="s">
        <v>825</v>
      </c>
      <c r="B3276" s="525"/>
      <c r="C3276" s="526" t="s">
        <v>15354</v>
      </c>
      <c r="D3276" s="526"/>
      <c r="E3276" s="526"/>
      <c r="F3276" s="526"/>
      <c r="G3276" s="363" t="s">
        <v>14839</v>
      </c>
      <c r="H3276" s="532">
        <v>9.68</v>
      </c>
      <c r="I3276" s="528"/>
    </row>
    <row r="3277" spans="1:9" ht="24.4" customHeight="1" x14ac:dyDescent="0.25">
      <c r="A3277" s="525" t="s">
        <v>824</v>
      </c>
      <c r="B3277" s="525"/>
      <c r="C3277" s="526" t="s">
        <v>15355</v>
      </c>
      <c r="D3277" s="526"/>
      <c r="E3277" s="526"/>
      <c r="F3277" s="526"/>
      <c r="G3277" s="363" t="s">
        <v>14839</v>
      </c>
      <c r="H3277" s="527">
        <v>11.14</v>
      </c>
      <c r="I3277" s="528"/>
    </row>
    <row r="3278" spans="1:9" ht="24.4" customHeight="1" x14ac:dyDescent="0.25">
      <c r="A3278" s="525" t="s">
        <v>826</v>
      </c>
      <c r="B3278" s="525"/>
      <c r="C3278" s="526" t="s">
        <v>15356</v>
      </c>
      <c r="D3278" s="526"/>
      <c r="E3278" s="526"/>
      <c r="F3278" s="526"/>
      <c r="G3278" s="363" t="s">
        <v>14839</v>
      </c>
      <c r="H3278" s="527">
        <v>12.33</v>
      </c>
      <c r="I3278" s="528"/>
    </row>
    <row r="3279" spans="1:9" ht="24.4" customHeight="1" x14ac:dyDescent="0.25">
      <c r="A3279" s="525" t="s">
        <v>48</v>
      </c>
      <c r="B3279" s="525"/>
      <c r="C3279" s="526" t="s">
        <v>15357</v>
      </c>
      <c r="D3279" s="526"/>
      <c r="E3279" s="526"/>
      <c r="F3279" s="526"/>
      <c r="G3279" s="363" t="s">
        <v>14839</v>
      </c>
      <c r="H3279" s="531">
        <v>104.51</v>
      </c>
      <c r="I3279" s="528"/>
    </row>
    <row r="3280" spans="1:9" ht="12.2" customHeight="1" x14ac:dyDescent="0.25">
      <c r="A3280" s="525" t="s">
        <v>846</v>
      </c>
      <c r="B3280" s="525"/>
      <c r="C3280" s="526" t="s">
        <v>15358</v>
      </c>
      <c r="D3280" s="526"/>
      <c r="E3280" s="526"/>
      <c r="F3280" s="526"/>
      <c r="G3280" s="363" t="s">
        <v>14839</v>
      </c>
      <c r="H3280" s="532">
        <v>0.27</v>
      </c>
      <c r="I3280" s="528"/>
    </row>
    <row r="3281" spans="1:9" ht="24.4" customHeight="1" x14ac:dyDescent="0.25">
      <c r="A3281" s="525" t="s">
        <v>830</v>
      </c>
      <c r="B3281" s="525"/>
      <c r="C3281" s="526" t="s">
        <v>15359</v>
      </c>
      <c r="D3281" s="526"/>
      <c r="E3281" s="526"/>
      <c r="F3281" s="526"/>
      <c r="G3281" s="363" t="s">
        <v>14781</v>
      </c>
      <c r="H3281" s="531">
        <v>228.44</v>
      </c>
      <c r="I3281" s="528"/>
    </row>
    <row r="3282" spans="1:9" ht="24.4" customHeight="1" x14ac:dyDescent="0.25">
      <c r="A3282" s="525" t="s">
        <v>827</v>
      </c>
      <c r="B3282" s="525"/>
      <c r="C3282" s="526" t="s">
        <v>15360</v>
      </c>
      <c r="D3282" s="526"/>
      <c r="E3282" s="526"/>
      <c r="F3282" s="526"/>
      <c r="G3282" s="363" t="s">
        <v>14839</v>
      </c>
      <c r="H3282" s="531">
        <v>558.16999999999996</v>
      </c>
      <c r="I3282" s="528"/>
    </row>
    <row r="3283" spans="1:9" ht="24.4" customHeight="1" x14ac:dyDescent="0.25">
      <c r="A3283" s="525" t="s">
        <v>828</v>
      </c>
      <c r="B3283" s="525"/>
      <c r="C3283" s="526" t="s">
        <v>15361</v>
      </c>
      <c r="D3283" s="526"/>
      <c r="E3283" s="526"/>
      <c r="F3283" s="526"/>
      <c r="G3283" s="363" t="s">
        <v>14839</v>
      </c>
      <c r="H3283" s="531">
        <v>703.14</v>
      </c>
      <c r="I3283" s="528"/>
    </row>
    <row r="3284" spans="1:9" ht="36.6" customHeight="1" x14ac:dyDescent="0.25">
      <c r="A3284" s="525" t="s">
        <v>832</v>
      </c>
      <c r="B3284" s="525"/>
      <c r="C3284" s="526" t="s">
        <v>15362</v>
      </c>
      <c r="D3284" s="526"/>
      <c r="E3284" s="526"/>
      <c r="F3284" s="526"/>
      <c r="G3284" s="363" t="s">
        <v>14839</v>
      </c>
      <c r="H3284" s="531">
        <v>255</v>
      </c>
      <c r="I3284" s="528"/>
    </row>
    <row r="3285" spans="1:9" ht="12.2" customHeight="1" x14ac:dyDescent="0.25">
      <c r="A3285" s="525" t="s">
        <v>833</v>
      </c>
      <c r="B3285" s="525"/>
      <c r="C3285" s="526" t="s">
        <v>15363</v>
      </c>
      <c r="D3285" s="526"/>
      <c r="E3285" s="526"/>
      <c r="F3285" s="526"/>
      <c r="G3285" s="363" t="s">
        <v>14839</v>
      </c>
      <c r="H3285" s="531">
        <v>198</v>
      </c>
      <c r="I3285" s="528"/>
    </row>
    <row r="3286" spans="1:9" ht="12.2" customHeight="1" x14ac:dyDescent="0.25">
      <c r="A3286" s="525" t="s">
        <v>837</v>
      </c>
      <c r="B3286" s="525"/>
      <c r="C3286" s="526" t="s">
        <v>15364</v>
      </c>
      <c r="D3286" s="526"/>
      <c r="E3286" s="526"/>
      <c r="F3286" s="526"/>
      <c r="G3286" s="363" t="s">
        <v>14781</v>
      </c>
      <c r="H3286" s="532">
        <v>0.06</v>
      </c>
      <c r="I3286" s="528"/>
    </row>
    <row r="3287" spans="1:9" ht="12.2" customHeight="1" x14ac:dyDescent="0.25">
      <c r="A3287" s="525" t="s">
        <v>745</v>
      </c>
      <c r="B3287" s="525"/>
      <c r="C3287" s="526" t="s">
        <v>15365</v>
      </c>
      <c r="D3287" s="526"/>
      <c r="E3287" s="526"/>
      <c r="F3287" s="526"/>
      <c r="G3287" s="363" t="s">
        <v>14781</v>
      </c>
      <c r="H3287" s="532">
        <v>0.16</v>
      </c>
      <c r="I3287" s="528"/>
    </row>
    <row r="3288" spans="1:9" ht="12.2" customHeight="1" x14ac:dyDescent="0.25">
      <c r="A3288" s="525" t="s">
        <v>834</v>
      </c>
      <c r="B3288" s="525"/>
      <c r="C3288" s="526" t="s">
        <v>15366</v>
      </c>
      <c r="D3288" s="526"/>
      <c r="E3288" s="526"/>
      <c r="F3288" s="526"/>
      <c r="G3288" s="363" t="s">
        <v>14839</v>
      </c>
      <c r="H3288" s="527">
        <v>36.409999999999997</v>
      </c>
      <c r="I3288" s="528"/>
    </row>
    <row r="3289" spans="1:9" ht="24.4" customHeight="1" x14ac:dyDescent="0.25">
      <c r="A3289" s="525" t="s">
        <v>746</v>
      </c>
      <c r="B3289" s="525"/>
      <c r="C3289" s="526" t="s">
        <v>15367</v>
      </c>
      <c r="D3289" s="526"/>
      <c r="E3289" s="526"/>
      <c r="F3289" s="526"/>
      <c r="G3289" s="363" t="s">
        <v>14839</v>
      </c>
      <c r="H3289" s="527">
        <v>15.24</v>
      </c>
      <c r="I3289" s="528"/>
    </row>
    <row r="3290" spans="1:9" ht="24.4" customHeight="1" x14ac:dyDescent="0.25">
      <c r="A3290" s="525" t="s">
        <v>751</v>
      </c>
      <c r="B3290" s="525"/>
      <c r="C3290" s="526" t="s">
        <v>15368</v>
      </c>
      <c r="D3290" s="526"/>
      <c r="E3290" s="526"/>
      <c r="F3290" s="526"/>
      <c r="G3290" s="363" t="s">
        <v>14839</v>
      </c>
      <c r="H3290" s="527">
        <v>19.97</v>
      </c>
      <c r="I3290" s="528"/>
    </row>
    <row r="3291" spans="1:9" ht="24.4" customHeight="1" x14ac:dyDescent="0.25">
      <c r="A3291" s="525" t="s">
        <v>752</v>
      </c>
      <c r="B3291" s="525"/>
      <c r="C3291" s="526" t="s">
        <v>15369</v>
      </c>
      <c r="D3291" s="526"/>
      <c r="E3291" s="526"/>
      <c r="F3291" s="526"/>
      <c r="G3291" s="363" t="s">
        <v>14839</v>
      </c>
      <c r="H3291" s="527">
        <v>22.51</v>
      </c>
      <c r="I3291" s="528"/>
    </row>
    <row r="3292" spans="1:9" ht="24.4" customHeight="1" x14ac:dyDescent="0.25">
      <c r="A3292" s="525" t="s">
        <v>753</v>
      </c>
      <c r="B3292" s="525"/>
      <c r="C3292" s="526" t="s">
        <v>15370</v>
      </c>
      <c r="D3292" s="526"/>
      <c r="E3292" s="526"/>
      <c r="F3292" s="526"/>
      <c r="G3292" s="363" t="s">
        <v>14839</v>
      </c>
      <c r="H3292" s="527">
        <v>25.29</v>
      </c>
      <c r="I3292" s="528"/>
    </row>
    <row r="3293" spans="1:9" ht="24.4" customHeight="1" x14ac:dyDescent="0.25">
      <c r="A3293" s="525" t="s">
        <v>747</v>
      </c>
      <c r="B3293" s="525"/>
      <c r="C3293" s="526" t="s">
        <v>15371</v>
      </c>
      <c r="D3293" s="526"/>
      <c r="E3293" s="526"/>
      <c r="F3293" s="526"/>
      <c r="G3293" s="363" t="s">
        <v>14839</v>
      </c>
      <c r="H3293" s="527">
        <v>16.25</v>
      </c>
      <c r="I3293" s="528"/>
    </row>
    <row r="3294" spans="1:9" ht="24.4" customHeight="1" x14ac:dyDescent="0.25">
      <c r="A3294" s="525" t="s">
        <v>748</v>
      </c>
      <c r="B3294" s="525"/>
      <c r="C3294" s="526" t="s">
        <v>15372</v>
      </c>
      <c r="D3294" s="526"/>
      <c r="E3294" s="526"/>
      <c r="F3294" s="526"/>
      <c r="G3294" s="363" t="s">
        <v>14839</v>
      </c>
      <c r="H3294" s="527">
        <v>17.27</v>
      </c>
      <c r="I3294" s="528"/>
    </row>
    <row r="3295" spans="1:9" ht="24.4" customHeight="1" x14ac:dyDescent="0.25">
      <c r="A3295" s="525" t="s">
        <v>749</v>
      </c>
      <c r="B3295" s="525"/>
      <c r="C3295" s="526" t="s">
        <v>15373</v>
      </c>
      <c r="D3295" s="526"/>
      <c r="E3295" s="526"/>
      <c r="F3295" s="526"/>
      <c r="G3295" s="363" t="s">
        <v>14839</v>
      </c>
      <c r="H3295" s="527">
        <v>18.5</v>
      </c>
      <c r="I3295" s="528"/>
    </row>
    <row r="3296" spans="1:9" ht="24.4" customHeight="1" x14ac:dyDescent="0.25">
      <c r="A3296" s="525" t="s">
        <v>750</v>
      </c>
      <c r="B3296" s="525"/>
      <c r="C3296" s="526" t="s">
        <v>15374</v>
      </c>
      <c r="D3296" s="526"/>
      <c r="E3296" s="526"/>
      <c r="F3296" s="526"/>
      <c r="G3296" s="363" t="s">
        <v>14839</v>
      </c>
      <c r="H3296" s="527">
        <v>19.36</v>
      </c>
      <c r="I3296" s="528"/>
    </row>
    <row r="3297" spans="1:9" ht="24.4" customHeight="1" x14ac:dyDescent="0.25">
      <c r="A3297" s="525" t="s">
        <v>754</v>
      </c>
      <c r="B3297" s="525"/>
      <c r="C3297" s="526" t="s">
        <v>15375</v>
      </c>
      <c r="D3297" s="526"/>
      <c r="E3297" s="526"/>
      <c r="F3297" s="526"/>
      <c r="G3297" s="363" t="s">
        <v>14839</v>
      </c>
      <c r="H3297" s="527">
        <v>26.86</v>
      </c>
      <c r="I3297" s="528"/>
    </row>
    <row r="3298" spans="1:9" ht="24.4" customHeight="1" x14ac:dyDescent="0.25">
      <c r="A3298" s="525" t="s">
        <v>819</v>
      </c>
      <c r="B3298" s="525"/>
      <c r="C3298" s="526" t="s">
        <v>15376</v>
      </c>
      <c r="D3298" s="526"/>
      <c r="E3298" s="526"/>
      <c r="F3298" s="526"/>
      <c r="G3298" s="363" t="s">
        <v>14839</v>
      </c>
      <c r="H3298" s="527">
        <v>14.52</v>
      </c>
      <c r="I3298" s="528"/>
    </row>
    <row r="3299" spans="1:9" ht="12.2" customHeight="1" x14ac:dyDescent="0.25">
      <c r="A3299" s="533">
        <v>250</v>
      </c>
      <c r="B3299" s="534"/>
      <c r="C3299" s="535" t="s">
        <v>15377</v>
      </c>
      <c r="D3299" s="535"/>
      <c r="E3299" s="535"/>
      <c r="F3299" s="535"/>
      <c r="G3299" s="362"/>
      <c r="H3299" s="536"/>
      <c r="I3299" s="536"/>
    </row>
    <row r="3300" spans="1:9" ht="24.4" customHeight="1" x14ac:dyDescent="0.25">
      <c r="A3300" s="525" t="s">
        <v>1218</v>
      </c>
      <c r="B3300" s="525"/>
      <c r="C3300" s="526" t="s">
        <v>15378</v>
      </c>
      <c r="D3300" s="526"/>
      <c r="E3300" s="526"/>
      <c r="F3300" s="526"/>
      <c r="G3300" s="363" t="s">
        <v>355</v>
      </c>
      <c r="H3300" s="531">
        <v>736.34</v>
      </c>
      <c r="I3300" s="528"/>
    </row>
    <row r="3301" spans="1:9" ht="24.4" customHeight="1" x14ac:dyDescent="0.25">
      <c r="A3301" s="525" t="s">
        <v>1216</v>
      </c>
      <c r="B3301" s="525"/>
      <c r="C3301" s="526" t="s">
        <v>15379</v>
      </c>
      <c r="D3301" s="526"/>
      <c r="E3301" s="526"/>
      <c r="F3301" s="526"/>
      <c r="G3301" s="363" t="s">
        <v>355</v>
      </c>
      <c r="H3301" s="531">
        <v>756.79</v>
      </c>
      <c r="I3301" s="528"/>
    </row>
    <row r="3302" spans="1:9" ht="12.2" customHeight="1" x14ac:dyDescent="0.25">
      <c r="A3302" s="525" t="s">
        <v>1219</v>
      </c>
      <c r="B3302" s="525"/>
      <c r="C3302" s="526" t="s">
        <v>15380</v>
      </c>
      <c r="D3302" s="526"/>
      <c r="E3302" s="526"/>
      <c r="F3302" s="526"/>
      <c r="G3302" s="363" t="s">
        <v>355</v>
      </c>
      <c r="H3302" s="538">
        <v>1063.5999999999999</v>
      </c>
      <c r="I3302" s="528"/>
    </row>
    <row r="3303" spans="1:9" ht="12.2" customHeight="1" x14ac:dyDescent="0.25">
      <c r="A3303" s="525" t="s">
        <v>1217</v>
      </c>
      <c r="B3303" s="525"/>
      <c r="C3303" s="526" t="s">
        <v>15381</v>
      </c>
      <c r="D3303" s="526"/>
      <c r="E3303" s="526"/>
      <c r="F3303" s="526"/>
      <c r="G3303" s="363" t="s">
        <v>355</v>
      </c>
      <c r="H3303" s="538">
        <v>1145.42</v>
      </c>
      <c r="I3303" s="528"/>
    </row>
    <row r="3304" spans="1:9" ht="48.75" customHeight="1" x14ac:dyDescent="0.25">
      <c r="A3304" s="525" t="s">
        <v>1063</v>
      </c>
      <c r="B3304" s="525"/>
      <c r="C3304" s="526" t="s">
        <v>15382</v>
      </c>
      <c r="D3304" s="526"/>
      <c r="E3304" s="526"/>
      <c r="F3304" s="526"/>
      <c r="G3304" s="363" t="s">
        <v>355</v>
      </c>
      <c r="H3304" s="538">
        <v>8478.2000000000007</v>
      </c>
      <c r="I3304" s="528"/>
    </row>
    <row r="3305" spans="1:9" ht="48.75" customHeight="1" x14ac:dyDescent="0.25">
      <c r="A3305" s="525" t="s">
        <v>1062</v>
      </c>
      <c r="B3305" s="525"/>
      <c r="C3305" s="526" t="s">
        <v>15383</v>
      </c>
      <c r="D3305" s="526"/>
      <c r="E3305" s="526"/>
      <c r="F3305" s="526"/>
      <c r="G3305" s="363" t="s">
        <v>14794</v>
      </c>
      <c r="H3305" s="538">
        <v>9595.9599999999991</v>
      </c>
      <c r="I3305" s="528"/>
    </row>
    <row r="3306" spans="1:9" ht="48.75" customHeight="1" x14ac:dyDescent="0.25">
      <c r="A3306" s="525" t="s">
        <v>1065</v>
      </c>
      <c r="B3306" s="525"/>
      <c r="C3306" s="526" t="s">
        <v>15384</v>
      </c>
      <c r="D3306" s="526"/>
      <c r="E3306" s="526"/>
      <c r="F3306" s="526"/>
      <c r="G3306" s="363" t="s">
        <v>355</v>
      </c>
      <c r="H3306" s="538">
        <v>9490.14</v>
      </c>
      <c r="I3306" s="528"/>
    </row>
    <row r="3307" spans="1:9" ht="48.75" customHeight="1" x14ac:dyDescent="0.25">
      <c r="A3307" s="525" t="s">
        <v>1064</v>
      </c>
      <c r="B3307" s="525"/>
      <c r="C3307" s="526" t="s">
        <v>15385</v>
      </c>
      <c r="D3307" s="526"/>
      <c r="E3307" s="526"/>
      <c r="F3307" s="526"/>
      <c r="G3307" s="363" t="s">
        <v>14794</v>
      </c>
      <c r="H3307" s="546">
        <v>11937.31</v>
      </c>
      <c r="I3307" s="528"/>
    </row>
    <row r="3308" spans="1:9" ht="48.75" customHeight="1" x14ac:dyDescent="0.25">
      <c r="A3308" s="525" t="s">
        <v>1067</v>
      </c>
      <c r="B3308" s="525"/>
      <c r="C3308" s="526" t="s">
        <v>15386</v>
      </c>
      <c r="D3308" s="526"/>
      <c r="E3308" s="526"/>
      <c r="F3308" s="526"/>
      <c r="G3308" s="363" t="s">
        <v>355</v>
      </c>
      <c r="H3308" s="546">
        <v>18490.91</v>
      </c>
      <c r="I3308" s="528"/>
    </row>
    <row r="3309" spans="1:9" ht="48.75" customHeight="1" x14ac:dyDescent="0.25">
      <c r="A3309" s="525" t="s">
        <v>1066</v>
      </c>
      <c r="B3309" s="525"/>
      <c r="C3309" s="526" t="s">
        <v>15387</v>
      </c>
      <c r="D3309" s="526"/>
      <c r="E3309" s="526"/>
      <c r="F3309" s="526"/>
      <c r="G3309" s="363" t="s">
        <v>14794</v>
      </c>
      <c r="H3309" s="546">
        <v>14398</v>
      </c>
      <c r="I3309" s="528"/>
    </row>
    <row r="3310" spans="1:9" ht="48.75" customHeight="1" x14ac:dyDescent="0.25">
      <c r="A3310" s="525" t="s">
        <v>1071</v>
      </c>
      <c r="B3310" s="525"/>
      <c r="C3310" s="526" t="s">
        <v>15388</v>
      </c>
      <c r="D3310" s="526"/>
      <c r="E3310" s="526"/>
      <c r="F3310" s="526"/>
      <c r="G3310" s="363" t="s">
        <v>355</v>
      </c>
      <c r="H3310" s="546">
        <v>26345.8</v>
      </c>
      <c r="I3310" s="528"/>
    </row>
    <row r="3311" spans="1:9" ht="48.75" customHeight="1" x14ac:dyDescent="0.25">
      <c r="A3311" s="525" t="s">
        <v>1070</v>
      </c>
      <c r="B3311" s="525"/>
      <c r="C3311" s="526" t="s">
        <v>15389</v>
      </c>
      <c r="D3311" s="526"/>
      <c r="E3311" s="526"/>
      <c r="F3311" s="526"/>
      <c r="G3311" s="363" t="s">
        <v>14794</v>
      </c>
      <c r="H3311" s="546">
        <v>18540.38</v>
      </c>
      <c r="I3311" s="528"/>
    </row>
    <row r="3312" spans="1:9" ht="48.75" customHeight="1" x14ac:dyDescent="0.25">
      <c r="A3312" s="525" t="s">
        <v>993</v>
      </c>
      <c r="B3312" s="525"/>
      <c r="C3312" s="526" t="s">
        <v>15390</v>
      </c>
      <c r="D3312" s="526"/>
      <c r="E3312" s="526"/>
      <c r="F3312" s="526"/>
      <c r="G3312" s="363" t="s">
        <v>355</v>
      </c>
      <c r="H3312" s="538">
        <v>1620.45</v>
      </c>
      <c r="I3312" s="528"/>
    </row>
    <row r="3313" spans="1:9" ht="48.75" customHeight="1" x14ac:dyDescent="0.25">
      <c r="A3313" s="525" t="s">
        <v>992</v>
      </c>
      <c r="B3313" s="525"/>
      <c r="C3313" s="526" t="s">
        <v>15391</v>
      </c>
      <c r="D3313" s="526"/>
      <c r="E3313" s="526"/>
      <c r="F3313" s="526"/>
      <c r="G3313" s="363" t="s">
        <v>14794</v>
      </c>
      <c r="H3313" s="538">
        <v>2306.96</v>
      </c>
      <c r="I3313" s="528"/>
    </row>
    <row r="3314" spans="1:9" ht="48.75" customHeight="1" x14ac:dyDescent="0.25">
      <c r="A3314" s="525" t="s">
        <v>995</v>
      </c>
      <c r="B3314" s="525"/>
      <c r="C3314" s="526" t="s">
        <v>15392</v>
      </c>
      <c r="D3314" s="526"/>
      <c r="E3314" s="526"/>
      <c r="F3314" s="526"/>
      <c r="G3314" s="363" t="s">
        <v>355</v>
      </c>
      <c r="H3314" s="538">
        <v>5738.52</v>
      </c>
      <c r="I3314" s="528"/>
    </row>
    <row r="3315" spans="1:9" ht="48.75" customHeight="1" x14ac:dyDescent="0.25">
      <c r="A3315" s="525" t="s">
        <v>994</v>
      </c>
      <c r="B3315" s="525"/>
      <c r="C3315" s="526" t="s">
        <v>15393</v>
      </c>
      <c r="D3315" s="526"/>
      <c r="E3315" s="526"/>
      <c r="F3315" s="526"/>
      <c r="G3315" s="363" t="s">
        <v>14794</v>
      </c>
      <c r="H3315" s="538">
        <v>4851.57</v>
      </c>
      <c r="I3315" s="528"/>
    </row>
    <row r="3316" spans="1:9" ht="48.75" customHeight="1" x14ac:dyDescent="0.25">
      <c r="A3316" s="525" t="s">
        <v>997</v>
      </c>
      <c r="B3316" s="525"/>
      <c r="C3316" s="526" t="s">
        <v>15394</v>
      </c>
      <c r="D3316" s="526"/>
      <c r="E3316" s="526"/>
      <c r="F3316" s="526"/>
      <c r="G3316" s="363" t="s">
        <v>355</v>
      </c>
      <c r="H3316" s="538">
        <v>3886.81</v>
      </c>
      <c r="I3316" s="528"/>
    </row>
    <row r="3317" spans="1:9" ht="48.75" customHeight="1" x14ac:dyDescent="0.25">
      <c r="A3317" s="525" t="s">
        <v>996</v>
      </c>
      <c r="B3317" s="525"/>
      <c r="C3317" s="526" t="s">
        <v>15395</v>
      </c>
      <c r="D3317" s="526"/>
      <c r="E3317" s="526"/>
      <c r="F3317" s="526"/>
      <c r="G3317" s="363" t="s">
        <v>14794</v>
      </c>
      <c r="H3317" s="538">
        <v>5294.35</v>
      </c>
      <c r="I3317" s="528"/>
    </row>
    <row r="3318" spans="1:9" ht="48.75" customHeight="1" x14ac:dyDescent="0.25">
      <c r="A3318" s="525" t="s">
        <v>999</v>
      </c>
      <c r="B3318" s="525"/>
      <c r="C3318" s="526" t="s">
        <v>15396</v>
      </c>
      <c r="D3318" s="526"/>
      <c r="E3318" s="526"/>
      <c r="F3318" s="526"/>
      <c r="G3318" s="363" t="s">
        <v>355</v>
      </c>
      <c r="H3318" s="538">
        <v>6305.05</v>
      </c>
      <c r="I3318" s="528"/>
    </row>
    <row r="3319" spans="1:9" ht="48.75" customHeight="1" x14ac:dyDescent="0.25">
      <c r="A3319" s="525" t="s">
        <v>998</v>
      </c>
      <c r="B3319" s="525"/>
      <c r="C3319" s="526" t="s">
        <v>15397</v>
      </c>
      <c r="D3319" s="526"/>
      <c r="E3319" s="526"/>
      <c r="F3319" s="526"/>
      <c r="G3319" s="363" t="s">
        <v>14794</v>
      </c>
      <c r="H3319" s="538">
        <v>6188.9</v>
      </c>
      <c r="I3319" s="528"/>
    </row>
    <row r="3320" spans="1:9" ht="48.75" customHeight="1" x14ac:dyDescent="0.25">
      <c r="A3320" s="525" t="s">
        <v>1001</v>
      </c>
      <c r="B3320" s="525"/>
      <c r="C3320" s="526" t="s">
        <v>15398</v>
      </c>
      <c r="D3320" s="526"/>
      <c r="E3320" s="526"/>
      <c r="F3320" s="526"/>
      <c r="G3320" s="363" t="s">
        <v>355</v>
      </c>
      <c r="H3320" s="538">
        <v>9357.64</v>
      </c>
      <c r="I3320" s="528"/>
    </row>
    <row r="3321" spans="1:9" ht="48.75" customHeight="1" x14ac:dyDescent="0.25">
      <c r="A3321" s="525" t="s">
        <v>1000</v>
      </c>
      <c r="B3321" s="525"/>
      <c r="C3321" s="526" t="s">
        <v>15399</v>
      </c>
      <c r="D3321" s="526"/>
      <c r="E3321" s="526"/>
      <c r="F3321" s="526"/>
      <c r="G3321" s="363" t="s">
        <v>14794</v>
      </c>
      <c r="H3321" s="538">
        <v>7156.59</v>
      </c>
      <c r="I3321" s="528"/>
    </row>
    <row r="3322" spans="1:9" ht="48.75" customHeight="1" x14ac:dyDescent="0.25">
      <c r="A3322" s="525" t="s">
        <v>1003</v>
      </c>
      <c r="B3322" s="525"/>
      <c r="C3322" s="526" t="s">
        <v>15400</v>
      </c>
      <c r="D3322" s="526"/>
      <c r="E3322" s="526"/>
      <c r="F3322" s="526"/>
      <c r="G3322" s="363" t="s">
        <v>355</v>
      </c>
      <c r="H3322" s="546">
        <v>13343</v>
      </c>
      <c r="I3322" s="528"/>
    </row>
    <row r="3323" spans="1:9" ht="48.75" customHeight="1" x14ac:dyDescent="0.25">
      <c r="A3323" s="525" t="s">
        <v>1002</v>
      </c>
      <c r="B3323" s="525"/>
      <c r="C3323" s="526" t="s">
        <v>15401</v>
      </c>
      <c r="D3323" s="526"/>
      <c r="E3323" s="526"/>
      <c r="F3323" s="526"/>
      <c r="G3323" s="363" t="s">
        <v>14794</v>
      </c>
      <c r="H3323" s="538">
        <v>8285.0499999999993</v>
      </c>
      <c r="I3323" s="528"/>
    </row>
    <row r="3324" spans="1:9" ht="48.75" customHeight="1" x14ac:dyDescent="0.25">
      <c r="A3324" s="525" t="s">
        <v>1005</v>
      </c>
      <c r="B3324" s="525"/>
      <c r="C3324" s="526" t="s">
        <v>15402</v>
      </c>
      <c r="D3324" s="526"/>
      <c r="E3324" s="526"/>
      <c r="F3324" s="526"/>
      <c r="G3324" s="363" t="s">
        <v>355</v>
      </c>
      <c r="H3324" s="538">
        <v>4315.54</v>
      </c>
      <c r="I3324" s="528"/>
    </row>
    <row r="3325" spans="1:9" ht="48.75" customHeight="1" x14ac:dyDescent="0.25">
      <c r="A3325" s="525" t="s">
        <v>1004</v>
      </c>
      <c r="B3325" s="525"/>
      <c r="C3325" s="526" t="s">
        <v>15403</v>
      </c>
      <c r="D3325" s="526"/>
      <c r="E3325" s="526"/>
      <c r="F3325" s="526"/>
      <c r="G3325" s="363" t="s">
        <v>14794</v>
      </c>
      <c r="H3325" s="538">
        <v>6729.16</v>
      </c>
      <c r="I3325" s="528"/>
    </row>
    <row r="3326" spans="1:9" ht="48.75" customHeight="1" x14ac:dyDescent="0.25">
      <c r="A3326" s="525" t="s">
        <v>1007</v>
      </c>
      <c r="B3326" s="525"/>
      <c r="C3326" s="526" t="s">
        <v>15404</v>
      </c>
      <c r="D3326" s="526"/>
      <c r="E3326" s="526"/>
      <c r="F3326" s="526"/>
      <c r="G3326" s="363" t="s">
        <v>355</v>
      </c>
      <c r="H3326" s="538">
        <v>6768.9</v>
      </c>
      <c r="I3326" s="528"/>
    </row>
    <row r="3327" spans="1:9" ht="48.75" customHeight="1" x14ac:dyDescent="0.25">
      <c r="A3327" s="525" t="s">
        <v>1006</v>
      </c>
      <c r="B3327" s="525"/>
      <c r="C3327" s="526" t="s">
        <v>15405</v>
      </c>
      <c r="D3327" s="526"/>
      <c r="E3327" s="526"/>
      <c r="F3327" s="526"/>
      <c r="G3327" s="363" t="s">
        <v>14794</v>
      </c>
      <c r="H3327" s="538">
        <v>7589.19</v>
      </c>
      <c r="I3327" s="528"/>
    </row>
    <row r="3328" spans="1:9" ht="48.75" customHeight="1" x14ac:dyDescent="0.25">
      <c r="A3328" s="525" t="s">
        <v>1009</v>
      </c>
      <c r="B3328" s="525"/>
      <c r="C3328" s="526" t="s">
        <v>15406</v>
      </c>
      <c r="D3328" s="526"/>
      <c r="E3328" s="526"/>
      <c r="F3328" s="526"/>
      <c r="G3328" s="363" t="s">
        <v>355</v>
      </c>
      <c r="H3328" s="546">
        <v>10111.99</v>
      </c>
      <c r="I3328" s="528"/>
    </row>
    <row r="3329" spans="1:9" ht="48.75" customHeight="1" x14ac:dyDescent="0.25">
      <c r="A3329" s="525" t="s">
        <v>1008</v>
      </c>
      <c r="B3329" s="525"/>
      <c r="C3329" s="526" t="s">
        <v>15407</v>
      </c>
      <c r="D3329" s="526"/>
      <c r="E3329" s="526"/>
      <c r="F3329" s="526"/>
      <c r="G3329" s="363" t="s">
        <v>14794</v>
      </c>
      <c r="H3329" s="538">
        <v>8643.2999999999993</v>
      </c>
      <c r="I3329" s="528"/>
    </row>
    <row r="3330" spans="1:9" ht="48.75" customHeight="1" x14ac:dyDescent="0.25">
      <c r="A3330" s="525" t="s">
        <v>1011</v>
      </c>
      <c r="B3330" s="525"/>
      <c r="C3330" s="526" t="s">
        <v>15408</v>
      </c>
      <c r="D3330" s="526"/>
      <c r="E3330" s="526"/>
      <c r="F3330" s="526"/>
      <c r="G3330" s="363" t="s">
        <v>355</v>
      </c>
      <c r="H3330" s="546">
        <v>14155.19</v>
      </c>
      <c r="I3330" s="528"/>
    </row>
    <row r="3331" spans="1:9" ht="48.75" customHeight="1" x14ac:dyDescent="0.25">
      <c r="A3331" s="525" t="s">
        <v>1010</v>
      </c>
      <c r="B3331" s="525"/>
      <c r="C3331" s="526" t="s">
        <v>15409</v>
      </c>
      <c r="D3331" s="526"/>
      <c r="E3331" s="526"/>
      <c r="F3331" s="526"/>
      <c r="G3331" s="363" t="s">
        <v>14794</v>
      </c>
      <c r="H3331" s="538">
        <v>9707.74</v>
      </c>
      <c r="I3331" s="528"/>
    </row>
    <row r="3332" spans="1:9" ht="48.75" customHeight="1" x14ac:dyDescent="0.25">
      <c r="A3332" s="525" t="s">
        <v>1013</v>
      </c>
      <c r="B3332" s="525"/>
      <c r="C3332" s="526" t="s">
        <v>15410</v>
      </c>
      <c r="D3332" s="526"/>
      <c r="E3332" s="526"/>
      <c r="F3332" s="526"/>
      <c r="G3332" s="363" t="s">
        <v>355</v>
      </c>
      <c r="H3332" s="538">
        <v>7404.95</v>
      </c>
      <c r="I3332" s="528"/>
    </row>
    <row r="3333" spans="1:9" ht="48.75" customHeight="1" x14ac:dyDescent="0.25">
      <c r="A3333" s="525" t="s">
        <v>1012</v>
      </c>
      <c r="B3333" s="525"/>
      <c r="C3333" s="526" t="s">
        <v>15411</v>
      </c>
      <c r="D3333" s="526"/>
      <c r="E3333" s="526"/>
      <c r="F3333" s="526"/>
      <c r="G3333" s="363" t="s">
        <v>14794</v>
      </c>
      <c r="H3333" s="538">
        <v>9297.2900000000009</v>
      </c>
      <c r="I3333" s="528"/>
    </row>
    <row r="3334" spans="1:9" ht="48.75" customHeight="1" x14ac:dyDescent="0.25">
      <c r="A3334" s="525" t="s">
        <v>1015</v>
      </c>
      <c r="B3334" s="525"/>
      <c r="C3334" s="526" t="s">
        <v>15412</v>
      </c>
      <c r="D3334" s="526"/>
      <c r="E3334" s="526"/>
      <c r="F3334" s="526"/>
      <c r="G3334" s="363" t="s">
        <v>355</v>
      </c>
      <c r="H3334" s="546">
        <v>10775.7</v>
      </c>
      <c r="I3334" s="528"/>
    </row>
    <row r="3335" spans="1:9" ht="48.75" customHeight="1" x14ac:dyDescent="0.25">
      <c r="A3335" s="525" t="s">
        <v>1014</v>
      </c>
      <c r="B3335" s="525"/>
      <c r="C3335" s="526" t="s">
        <v>15413</v>
      </c>
      <c r="D3335" s="526"/>
      <c r="E3335" s="526"/>
      <c r="F3335" s="526"/>
      <c r="G3335" s="363" t="s">
        <v>14794</v>
      </c>
      <c r="H3335" s="546">
        <v>10253.77</v>
      </c>
      <c r="I3335" s="528"/>
    </row>
    <row r="3336" spans="1:9" ht="48.75" customHeight="1" x14ac:dyDescent="0.25">
      <c r="A3336" s="525" t="s">
        <v>1017</v>
      </c>
      <c r="B3336" s="525"/>
      <c r="C3336" s="526" t="s">
        <v>15414</v>
      </c>
      <c r="D3336" s="526"/>
      <c r="E3336" s="526"/>
      <c r="F3336" s="526"/>
      <c r="G3336" s="363" t="s">
        <v>355</v>
      </c>
      <c r="H3336" s="546">
        <v>14954.89</v>
      </c>
      <c r="I3336" s="528"/>
    </row>
    <row r="3337" spans="1:9" ht="48.75" customHeight="1" x14ac:dyDescent="0.25">
      <c r="A3337" s="525" t="s">
        <v>1016</v>
      </c>
      <c r="B3337" s="525"/>
      <c r="C3337" s="526" t="s">
        <v>15415</v>
      </c>
      <c r="D3337" s="526"/>
      <c r="E3337" s="526"/>
      <c r="F3337" s="526"/>
      <c r="G3337" s="363" t="s">
        <v>14794</v>
      </c>
      <c r="H3337" s="546">
        <v>11331.52</v>
      </c>
      <c r="I3337" s="528"/>
    </row>
    <row r="3338" spans="1:9" ht="48.75" customHeight="1" x14ac:dyDescent="0.25">
      <c r="A3338" s="525" t="s">
        <v>1019</v>
      </c>
      <c r="B3338" s="525"/>
      <c r="C3338" s="526" t="s">
        <v>15416</v>
      </c>
      <c r="D3338" s="526"/>
      <c r="E3338" s="526"/>
      <c r="F3338" s="526"/>
      <c r="G3338" s="363" t="s">
        <v>355</v>
      </c>
      <c r="H3338" s="546">
        <v>20043.55</v>
      </c>
      <c r="I3338" s="528"/>
    </row>
    <row r="3339" spans="1:9" ht="48.75" customHeight="1" x14ac:dyDescent="0.25">
      <c r="A3339" s="525" t="s">
        <v>1018</v>
      </c>
      <c r="B3339" s="525"/>
      <c r="C3339" s="526" t="s">
        <v>15417</v>
      </c>
      <c r="D3339" s="526"/>
      <c r="E3339" s="526"/>
      <c r="F3339" s="526"/>
      <c r="G3339" s="363" t="s">
        <v>14794</v>
      </c>
      <c r="H3339" s="546">
        <v>12552.28</v>
      </c>
      <c r="I3339" s="528"/>
    </row>
    <row r="3340" spans="1:9" ht="48.75" customHeight="1" x14ac:dyDescent="0.25">
      <c r="A3340" s="525" t="s">
        <v>1021</v>
      </c>
      <c r="B3340" s="525"/>
      <c r="C3340" s="526" t="s">
        <v>15418</v>
      </c>
      <c r="D3340" s="526"/>
      <c r="E3340" s="526"/>
      <c r="F3340" s="526"/>
      <c r="G3340" s="363" t="s">
        <v>355</v>
      </c>
      <c r="H3340" s="546">
        <v>15806.85</v>
      </c>
      <c r="I3340" s="528"/>
    </row>
    <row r="3341" spans="1:9" ht="48.75" customHeight="1" x14ac:dyDescent="0.25">
      <c r="A3341" s="525" t="s">
        <v>1020</v>
      </c>
      <c r="B3341" s="525"/>
      <c r="C3341" s="526" t="s">
        <v>15419</v>
      </c>
      <c r="D3341" s="526"/>
      <c r="E3341" s="526"/>
      <c r="F3341" s="526"/>
      <c r="G3341" s="363" t="s">
        <v>14794</v>
      </c>
      <c r="H3341" s="546">
        <v>13148.43</v>
      </c>
      <c r="I3341" s="528"/>
    </row>
    <row r="3342" spans="1:9" ht="48.75" customHeight="1" x14ac:dyDescent="0.25">
      <c r="A3342" s="525" t="s">
        <v>1023</v>
      </c>
      <c r="B3342" s="525"/>
      <c r="C3342" s="526" t="s">
        <v>15420</v>
      </c>
      <c r="D3342" s="526"/>
      <c r="E3342" s="526"/>
      <c r="F3342" s="526"/>
      <c r="G3342" s="363" t="s">
        <v>355</v>
      </c>
      <c r="H3342" s="546">
        <v>21046.86</v>
      </c>
      <c r="I3342" s="528"/>
    </row>
    <row r="3343" spans="1:9" ht="48.75" customHeight="1" x14ac:dyDescent="0.25">
      <c r="A3343" s="525" t="s">
        <v>1022</v>
      </c>
      <c r="B3343" s="525"/>
      <c r="C3343" s="526" t="s">
        <v>15421</v>
      </c>
      <c r="D3343" s="526"/>
      <c r="E3343" s="526"/>
      <c r="F3343" s="526"/>
      <c r="G3343" s="363" t="s">
        <v>14794</v>
      </c>
      <c r="H3343" s="546">
        <v>14359.48</v>
      </c>
      <c r="I3343" s="528"/>
    </row>
    <row r="3344" spans="1:9" ht="48.75" customHeight="1" x14ac:dyDescent="0.25">
      <c r="A3344" s="525" t="s">
        <v>1025</v>
      </c>
      <c r="B3344" s="525"/>
      <c r="C3344" s="526" t="s">
        <v>15422</v>
      </c>
      <c r="D3344" s="526"/>
      <c r="E3344" s="526"/>
      <c r="F3344" s="526"/>
      <c r="G3344" s="363" t="s">
        <v>355</v>
      </c>
      <c r="H3344" s="546">
        <v>28378.89</v>
      </c>
      <c r="I3344" s="528"/>
    </row>
    <row r="3345" spans="1:9" ht="48.75" customHeight="1" x14ac:dyDescent="0.25">
      <c r="A3345" s="525" t="s">
        <v>1024</v>
      </c>
      <c r="B3345" s="525"/>
      <c r="C3345" s="526" t="s">
        <v>15423</v>
      </c>
      <c r="D3345" s="526"/>
      <c r="E3345" s="526"/>
      <c r="F3345" s="526"/>
      <c r="G3345" s="363" t="s">
        <v>14794</v>
      </c>
      <c r="H3345" s="546">
        <v>17853.169999999998</v>
      </c>
      <c r="I3345" s="528"/>
    </row>
    <row r="3346" spans="1:9" ht="36.6" customHeight="1" x14ac:dyDescent="0.25">
      <c r="A3346" s="525" t="s">
        <v>875</v>
      </c>
      <c r="B3346" s="525"/>
      <c r="C3346" s="526" t="s">
        <v>15424</v>
      </c>
      <c r="D3346" s="526"/>
      <c r="E3346" s="526"/>
      <c r="F3346" s="526"/>
      <c r="G3346" s="363" t="s">
        <v>14794</v>
      </c>
      <c r="H3346" s="531">
        <v>857.82</v>
      </c>
      <c r="I3346" s="528"/>
    </row>
    <row r="3347" spans="1:9" ht="36.6" customHeight="1" x14ac:dyDescent="0.25">
      <c r="A3347" s="525" t="s">
        <v>876</v>
      </c>
      <c r="B3347" s="525"/>
      <c r="C3347" s="526" t="s">
        <v>15425</v>
      </c>
      <c r="D3347" s="526"/>
      <c r="E3347" s="526"/>
      <c r="F3347" s="526"/>
      <c r="G3347" s="363" t="s">
        <v>14794</v>
      </c>
      <c r="H3347" s="538">
        <v>1457.14</v>
      </c>
      <c r="I3347" s="528"/>
    </row>
    <row r="3348" spans="1:9" ht="36.6" customHeight="1" x14ac:dyDescent="0.25">
      <c r="A3348" s="525" t="s">
        <v>877</v>
      </c>
      <c r="B3348" s="525"/>
      <c r="C3348" s="526" t="s">
        <v>15426</v>
      </c>
      <c r="D3348" s="526"/>
      <c r="E3348" s="526"/>
      <c r="F3348" s="526"/>
      <c r="G3348" s="363" t="s">
        <v>14794</v>
      </c>
      <c r="H3348" s="538">
        <v>2081.06</v>
      </c>
      <c r="I3348" s="528"/>
    </row>
    <row r="3349" spans="1:9" ht="36.6" customHeight="1" x14ac:dyDescent="0.25">
      <c r="A3349" s="525" t="s">
        <v>878</v>
      </c>
      <c r="B3349" s="525"/>
      <c r="C3349" s="526" t="s">
        <v>15427</v>
      </c>
      <c r="D3349" s="526"/>
      <c r="E3349" s="526"/>
      <c r="F3349" s="526"/>
      <c r="G3349" s="363" t="s">
        <v>14794</v>
      </c>
      <c r="H3349" s="538">
        <v>2883.08</v>
      </c>
      <c r="I3349" s="528"/>
    </row>
    <row r="3350" spans="1:9" ht="36.6" customHeight="1" x14ac:dyDescent="0.25">
      <c r="A3350" s="525" t="s">
        <v>879</v>
      </c>
      <c r="B3350" s="525"/>
      <c r="C3350" s="526" t="s">
        <v>15428</v>
      </c>
      <c r="D3350" s="526"/>
      <c r="E3350" s="526"/>
      <c r="F3350" s="526"/>
      <c r="G3350" s="363" t="s">
        <v>14794</v>
      </c>
      <c r="H3350" s="538">
        <v>4217.91</v>
      </c>
      <c r="I3350" s="528"/>
    </row>
    <row r="3351" spans="1:9" ht="36.6" customHeight="1" x14ac:dyDescent="0.25">
      <c r="A3351" s="525" t="s">
        <v>885</v>
      </c>
      <c r="B3351" s="525"/>
      <c r="C3351" s="526" t="s">
        <v>15429</v>
      </c>
      <c r="D3351" s="526"/>
      <c r="E3351" s="526"/>
      <c r="F3351" s="526"/>
      <c r="G3351" s="363" t="s">
        <v>355</v>
      </c>
      <c r="H3351" s="538">
        <v>1705.43</v>
      </c>
      <c r="I3351" s="528"/>
    </row>
    <row r="3352" spans="1:9" ht="36.6" customHeight="1" x14ac:dyDescent="0.25">
      <c r="A3352" s="525" t="s">
        <v>886</v>
      </c>
      <c r="B3352" s="525"/>
      <c r="C3352" s="526" t="s">
        <v>15430</v>
      </c>
      <c r="D3352" s="526"/>
      <c r="E3352" s="526"/>
      <c r="F3352" s="526"/>
      <c r="G3352" s="363" t="s">
        <v>355</v>
      </c>
      <c r="H3352" s="538">
        <v>2796.55</v>
      </c>
      <c r="I3352" s="528"/>
    </row>
    <row r="3353" spans="1:9" ht="36.6" customHeight="1" x14ac:dyDescent="0.25">
      <c r="A3353" s="525" t="s">
        <v>887</v>
      </c>
      <c r="B3353" s="525"/>
      <c r="C3353" s="526" t="s">
        <v>15431</v>
      </c>
      <c r="D3353" s="526"/>
      <c r="E3353" s="526"/>
      <c r="F3353" s="526"/>
      <c r="G3353" s="363" t="s">
        <v>355</v>
      </c>
      <c r="H3353" s="538">
        <v>4234.63</v>
      </c>
      <c r="I3353" s="528"/>
    </row>
    <row r="3354" spans="1:9" ht="36.6" customHeight="1" x14ac:dyDescent="0.25">
      <c r="A3354" s="525" t="s">
        <v>888</v>
      </c>
      <c r="B3354" s="525"/>
      <c r="C3354" s="526" t="s">
        <v>15432</v>
      </c>
      <c r="D3354" s="526"/>
      <c r="E3354" s="526"/>
      <c r="F3354" s="526"/>
      <c r="G3354" s="363" t="s">
        <v>355</v>
      </c>
      <c r="H3354" s="538">
        <v>6216.46</v>
      </c>
      <c r="I3354" s="528"/>
    </row>
    <row r="3355" spans="1:9" ht="36.6" customHeight="1" x14ac:dyDescent="0.25">
      <c r="A3355" s="525" t="s">
        <v>889</v>
      </c>
      <c r="B3355" s="525"/>
      <c r="C3355" s="526" t="s">
        <v>15433</v>
      </c>
      <c r="D3355" s="526"/>
      <c r="E3355" s="526"/>
      <c r="F3355" s="526"/>
      <c r="G3355" s="363" t="s">
        <v>355</v>
      </c>
      <c r="H3355" s="546">
        <v>11176.67</v>
      </c>
      <c r="I3355" s="528"/>
    </row>
    <row r="3356" spans="1:9" ht="36.6" customHeight="1" x14ac:dyDescent="0.25">
      <c r="A3356" s="525" t="s">
        <v>870</v>
      </c>
      <c r="B3356" s="525"/>
      <c r="C3356" s="526" t="s">
        <v>15434</v>
      </c>
      <c r="D3356" s="526"/>
      <c r="E3356" s="526"/>
      <c r="F3356" s="526"/>
      <c r="G3356" s="363" t="s">
        <v>14794</v>
      </c>
      <c r="H3356" s="531">
        <v>919.64</v>
      </c>
      <c r="I3356" s="528"/>
    </row>
    <row r="3357" spans="1:9" ht="36.6" customHeight="1" x14ac:dyDescent="0.25">
      <c r="A3357" s="525" t="s">
        <v>871</v>
      </c>
      <c r="B3357" s="525"/>
      <c r="C3357" s="526" t="s">
        <v>15435</v>
      </c>
      <c r="D3357" s="526"/>
      <c r="E3357" s="526"/>
      <c r="F3357" s="526"/>
      <c r="G3357" s="363" t="s">
        <v>14794</v>
      </c>
      <c r="H3357" s="538">
        <v>1478.72</v>
      </c>
      <c r="I3357" s="528"/>
    </row>
    <row r="3358" spans="1:9" ht="36.6" customHeight="1" x14ac:dyDescent="0.25">
      <c r="A3358" s="525" t="s">
        <v>872</v>
      </c>
      <c r="B3358" s="525"/>
      <c r="C3358" s="526" t="s">
        <v>15436</v>
      </c>
      <c r="D3358" s="526"/>
      <c r="E3358" s="526"/>
      <c r="F3358" s="526"/>
      <c r="G3358" s="363" t="s">
        <v>14794</v>
      </c>
      <c r="H3358" s="538">
        <v>1990.8</v>
      </c>
      <c r="I3358" s="528"/>
    </row>
    <row r="3359" spans="1:9" ht="36.6" customHeight="1" x14ac:dyDescent="0.25">
      <c r="A3359" s="525" t="s">
        <v>873</v>
      </c>
      <c r="B3359" s="525"/>
      <c r="C3359" s="526" t="s">
        <v>15437</v>
      </c>
      <c r="D3359" s="526"/>
      <c r="E3359" s="526"/>
      <c r="F3359" s="526"/>
      <c r="G3359" s="363" t="s">
        <v>14794</v>
      </c>
      <c r="H3359" s="538">
        <v>2775.16</v>
      </c>
      <c r="I3359" s="528"/>
    </row>
    <row r="3360" spans="1:9" ht="36.6" customHeight="1" x14ac:dyDescent="0.25">
      <c r="A3360" s="525" t="s">
        <v>874</v>
      </c>
      <c r="B3360" s="525"/>
      <c r="C3360" s="526" t="s">
        <v>15438</v>
      </c>
      <c r="D3360" s="526"/>
      <c r="E3360" s="526"/>
      <c r="F3360" s="526"/>
      <c r="G3360" s="363" t="s">
        <v>14794</v>
      </c>
      <c r="H3360" s="538">
        <v>4080.55</v>
      </c>
      <c r="I3360" s="528"/>
    </row>
    <row r="3361" spans="1:9" ht="36.6" customHeight="1" x14ac:dyDescent="0.25">
      <c r="A3361" s="525" t="s">
        <v>880</v>
      </c>
      <c r="B3361" s="525"/>
      <c r="C3361" s="526" t="s">
        <v>15439</v>
      </c>
      <c r="D3361" s="526"/>
      <c r="E3361" s="526"/>
      <c r="F3361" s="526"/>
      <c r="G3361" s="363" t="s">
        <v>14794</v>
      </c>
      <c r="H3361" s="538">
        <v>1060.92</v>
      </c>
      <c r="I3361" s="528"/>
    </row>
    <row r="3362" spans="1:9" ht="36.6" customHeight="1" x14ac:dyDescent="0.25">
      <c r="A3362" s="525" t="s">
        <v>881</v>
      </c>
      <c r="B3362" s="525"/>
      <c r="C3362" s="526" t="s">
        <v>15440</v>
      </c>
      <c r="D3362" s="526"/>
      <c r="E3362" s="526"/>
      <c r="F3362" s="526"/>
      <c r="G3362" s="363" t="s">
        <v>14794</v>
      </c>
      <c r="H3362" s="538">
        <v>1793.48</v>
      </c>
      <c r="I3362" s="528"/>
    </row>
    <row r="3363" spans="1:9" ht="36.6" customHeight="1" x14ac:dyDescent="0.25">
      <c r="A3363" s="525" t="s">
        <v>882</v>
      </c>
      <c r="B3363" s="525"/>
      <c r="C3363" s="526" t="s">
        <v>15441</v>
      </c>
      <c r="D3363" s="526"/>
      <c r="E3363" s="526"/>
      <c r="F3363" s="526"/>
      <c r="G3363" s="363" t="s">
        <v>14794</v>
      </c>
      <c r="H3363" s="538">
        <v>2355.8000000000002</v>
      </c>
      <c r="I3363" s="528"/>
    </row>
    <row r="3364" spans="1:9" ht="36.6" customHeight="1" x14ac:dyDescent="0.25">
      <c r="A3364" s="525" t="s">
        <v>883</v>
      </c>
      <c r="B3364" s="525"/>
      <c r="C3364" s="526" t="s">
        <v>15442</v>
      </c>
      <c r="D3364" s="526"/>
      <c r="E3364" s="526"/>
      <c r="F3364" s="526"/>
      <c r="G3364" s="363" t="s">
        <v>14794</v>
      </c>
      <c r="H3364" s="538">
        <v>3443.94</v>
      </c>
      <c r="I3364" s="528"/>
    </row>
    <row r="3365" spans="1:9" ht="36.6" customHeight="1" x14ac:dyDescent="0.25">
      <c r="A3365" s="525" t="s">
        <v>884</v>
      </c>
      <c r="B3365" s="525"/>
      <c r="C3365" s="526" t="s">
        <v>15443</v>
      </c>
      <c r="D3365" s="526"/>
      <c r="E3365" s="526"/>
      <c r="F3365" s="526"/>
      <c r="G3365" s="363" t="s">
        <v>14794</v>
      </c>
      <c r="H3365" s="538">
        <v>5191.2299999999996</v>
      </c>
      <c r="I3365" s="528"/>
    </row>
    <row r="3366" spans="1:9" ht="48.75" customHeight="1" x14ac:dyDescent="0.25">
      <c r="A3366" s="525" t="s">
        <v>1045</v>
      </c>
      <c r="B3366" s="525"/>
      <c r="C3366" s="526" t="s">
        <v>15444</v>
      </c>
      <c r="D3366" s="526"/>
      <c r="E3366" s="526"/>
      <c r="F3366" s="526"/>
      <c r="G3366" s="363" t="s">
        <v>355</v>
      </c>
      <c r="H3366" s="538">
        <v>4063.86</v>
      </c>
      <c r="I3366" s="528"/>
    </row>
    <row r="3367" spans="1:9" ht="48.75" customHeight="1" x14ac:dyDescent="0.25">
      <c r="A3367" s="525" t="s">
        <v>1044</v>
      </c>
      <c r="B3367" s="525"/>
      <c r="C3367" s="526" t="s">
        <v>15445</v>
      </c>
      <c r="D3367" s="526"/>
      <c r="E3367" s="526"/>
      <c r="F3367" s="526"/>
      <c r="G3367" s="363" t="s">
        <v>14794</v>
      </c>
      <c r="H3367" s="538">
        <v>3092.43</v>
      </c>
      <c r="I3367" s="528"/>
    </row>
    <row r="3368" spans="1:9" ht="48.75" customHeight="1" x14ac:dyDescent="0.25">
      <c r="A3368" s="525" t="s">
        <v>1047</v>
      </c>
      <c r="B3368" s="525"/>
      <c r="C3368" s="526" t="s">
        <v>15446</v>
      </c>
      <c r="D3368" s="526"/>
      <c r="E3368" s="526"/>
      <c r="F3368" s="526"/>
      <c r="G3368" s="363" t="s">
        <v>355</v>
      </c>
      <c r="H3368" s="538">
        <v>4779.4799999999996</v>
      </c>
      <c r="I3368" s="528"/>
    </row>
    <row r="3369" spans="1:9" ht="48.75" customHeight="1" x14ac:dyDescent="0.25">
      <c r="A3369" s="525" t="s">
        <v>1046</v>
      </c>
      <c r="B3369" s="525"/>
      <c r="C3369" s="526" t="s">
        <v>15447</v>
      </c>
      <c r="D3369" s="526"/>
      <c r="E3369" s="526"/>
      <c r="F3369" s="526"/>
      <c r="G3369" s="363" t="s">
        <v>14794</v>
      </c>
      <c r="H3369" s="538">
        <v>4090.07</v>
      </c>
      <c r="I3369" s="528"/>
    </row>
    <row r="3370" spans="1:9" ht="48.75" customHeight="1" x14ac:dyDescent="0.25">
      <c r="A3370" s="525" t="s">
        <v>1049</v>
      </c>
      <c r="B3370" s="525"/>
      <c r="C3370" s="526" t="s">
        <v>15448</v>
      </c>
      <c r="D3370" s="526"/>
      <c r="E3370" s="526"/>
      <c r="F3370" s="526"/>
      <c r="G3370" s="363" t="s">
        <v>355</v>
      </c>
      <c r="H3370" s="538">
        <v>7526.07</v>
      </c>
      <c r="I3370" s="528"/>
    </row>
    <row r="3371" spans="1:9" ht="48.75" customHeight="1" x14ac:dyDescent="0.25">
      <c r="A3371" s="525" t="s">
        <v>1048</v>
      </c>
      <c r="B3371" s="525"/>
      <c r="C3371" s="526" t="s">
        <v>15449</v>
      </c>
      <c r="D3371" s="526"/>
      <c r="E3371" s="526"/>
      <c r="F3371" s="526"/>
      <c r="G3371" s="363" t="s">
        <v>14794</v>
      </c>
      <c r="H3371" s="538">
        <v>4817.1099999999997</v>
      </c>
      <c r="I3371" s="528"/>
    </row>
    <row r="3372" spans="1:9" ht="48.75" customHeight="1" x14ac:dyDescent="0.25">
      <c r="A3372" s="525" t="s">
        <v>1051</v>
      </c>
      <c r="B3372" s="525"/>
      <c r="C3372" s="526" t="s">
        <v>15450</v>
      </c>
      <c r="D3372" s="526"/>
      <c r="E3372" s="526"/>
      <c r="F3372" s="526"/>
      <c r="G3372" s="363" t="s">
        <v>355</v>
      </c>
      <c r="H3372" s="546">
        <v>11110.52</v>
      </c>
      <c r="I3372" s="528"/>
    </row>
    <row r="3373" spans="1:9" ht="48.75" customHeight="1" x14ac:dyDescent="0.25">
      <c r="A3373" s="525" t="s">
        <v>1050</v>
      </c>
      <c r="B3373" s="525"/>
      <c r="C3373" s="526" t="s">
        <v>15451</v>
      </c>
      <c r="D3373" s="526"/>
      <c r="E3373" s="526"/>
      <c r="F3373" s="526"/>
      <c r="G3373" s="363" t="s">
        <v>14794</v>
      </c>
      <c r="H3373" s="538">
        <v>5615.96</v>
      </c>
      <c r="I3373" s="528"/>
    </row>
    <row r="3374" spans="1:9" ht="48.75" customHeight="1" x14ac:dyDescent="0.25">
      <c r="A3374" s="525" t="s">
        <v>1053</v>
      </c>
      <c r="B3374" s="525"/>
      <c r="C3374" s="526" t="s">
        <v>15452</v>
      </c>
      <c r="D3374" s="526"/>
      <c r="E3374" s="526"/>
      <c r="F3374" s="526"/>
      <c r="G3374" s="363" t="s">
        <v>355</v>
      </c>
      <c r="H3374" s="546">
        <v>15542.6</v>
      </c>
      <c r="I3374" s="528"/>
    </row>
    <row r="3375" spans="1:9" ht="48.75" customHeight="1" x14ac:dyDescent="0.25">
      <c r="A3375" s="525" t="s">
        <v>1052</v>
      </c>
      <c r="B3375" s="525"/>
      <c r="C3375" s="526" t="s">
        <v>15453</v>
      </c>
      <c r="D3375" s="526"/>
      <c r="E3375" s="526"/>
      <c r="F3375" s="526"/>
      <c r="G3375" s="363" t="s">
        <v>14794</v>
      </c>
      <c r="H3375" s="538">
        <v>6514.48</v>
      </c>
      <c r="I3375" s="528"/>
    </row>
    <row r="3376" spans="1:9" ht="48.75" customHeight="1" x14ac:dyDescent="0.25">
      <c r="A3376" s="525" t="s">
        <v>1055</v>
      </c>
      <c r="B3376" s="525"/>
      <c r="C3376" s="526" t="s">
        <v>15454</v>
      </c>
      <c r="D3376" s="526"/>
      <c r="E3376" s="526"/>
      <c r="F3376" s="526"/>
      <c r="G3376" s="363" t="s">
        <v>355</v>
      </c>
      <c r="H3376" s="538">
        <v>8478.2000000000007</v>
      </c>
      <c r="I3376" s="528"/>
    </row>
    <row r="3377" spans="1:9" ht="48.75" customHeight="1" x14ac:dyDescent="0.25">
      <c r="A3377" s="525" t="s">
        <v>1054</v>
      </c>
      <c r="B3377" s="525"/>
      <c r="C3377" s="526" t="s">
        <v>15455</v>
      </c>
      <c r="D3377" s="526"/>
      <c r="E3377" s="526"/>
      <c r="F3377" s="526"/>
      <c r="G3377" s="363" t="s">
        <v>14794</v>
      </c>
      <c r="H3377" s="538">
        <v>5979.39</v>
      </c>
      <c r="I3377" s="528"/>
    </row>
    <row r="3378" spans="1:9" ht="48.75" customHeight="1" x14ac:dyDescent="0.25">
      <c r="A3378" s="525" t="s">
        <v>1056</v>
      </c>
      <c r="B3378" s="525"/>
      <c r="C3378" s="526" t="s">
        <v>15456</v>
      </c>
      <c r="D3378" s="526"/>
      <c r="E3378" s="526"/>
      <c r="F3378" s="526"/>
      <c r="G3378" s="363" t="s">
        <v>14794</v>
      </c>
      <c r="H3378" s="538">
        <v>6834.2</v>
      </c>
      <c r="I3378" s="528"/>
    </row>
    <row r="3379" spans="1:9" ht="48.75" customHeight="1" x14ac:dyDescent="0.25">
      <c r="A3379" s="525" t="s">
        <v>1059</v>
      </c>
      <c r="B3379" s="525"/>
      <c r="C3379" s="526" t="s">
        <v>15457</v>
      </c>
      <c r="D3379" s="526"/>
      <c r="E3379" s="526"/>
      <c r="F3379" s="526"/>
      <c r="G3379" s="363" t="s">
        <v>355</v>
      </c>
      <c r="H3379" s="546">
        <v>13401.15</v>
      </c>
      <c r="I3379" s="528"/>
    </row>
    <row r="3380" spans="1:9" ht="48.75" customHeight="1" x14ac:dyDescent="0.25">
      <c r="A3380" s="525" t="s">
        <v>1058</v>
      </c>
      <c r="B3380" s="525"/>
      <c r="C3380" s="526" t="s">
        <v>15458</v>
      </c>
      <c r="D3380" s="526"/>
      <c r="E3380" s="526"/>
      <c r="F3380" s="526"/>
      <c r="G3380" s="363" t="s">
        <v>14794</v>
      </c>
      <c r="H3380" s="538">
        <v>8198.68</v>
      </c>
      <c r="I3380" s="528"/>
    </row>
    <row r="3381" spans="1:9" ht="48.75" customHeight="1" x14ac:dyDescent="0.25">
      <c r="A3381" s="525" t="s">
        <v>1061</v>
      </c>
      <c r="B3381" s="525"/>
      <c r="C3381" s="526" t="s">
        <v>15459</v>
      </c>
      <c r="D3381" s="526"/>
      <c r="E3381" s="526"/>
      <c r="F3381" s="526"/>
      <c r="G3381" s="363" t="s">
        <v>355</v>
      </c>
      <c r="H3381" s="546">
        <v>18490.91</v>
      </c>
      <c r="I3381" s="528"/>
    </row>
    <row r="3382" spans="1:9" ht="48.75" customHeight="1" x14ac:dyDescent="0.25">
      <c r="A3382" s="525" t="s">
        <v>1060</v>
      </c>
      <c r="B3382" s="525"/>
      <c r="C3382" s="526" t="s">
        <v>15460</v>
      </c>
      <c r="D3382" s="526"/>
      <c r="E3382" s="526"/>
      <c r="F3382" s="526"/>
      <c r="G3382" s="363" t="s">
        <v>14794</v>
      </c>
      <c r="H3382" s="538">
        <v>9181.33</v>
      </c>
      <c r="I3382" s="528"/>
    </row>
    <row r="3383" spans="1:9" ht="48.75" customHeight="1" x14ac:dyDescent="0.25">
      <c r="A3383" s="525" t="s">
        <v>947</v>
      </c>
      <c r="B3383" s="525"/>
      <c r="C3383" s="526" t="s">
        <v>15461</v>
      </c>
      <c r="D3383" s="526"/>
      <c r="E3383" s="526"/>
      <c r="F3383" s="526"/>
      <c r="G3383" s="363" t="s">
        <v>355</v>
      </c>
      <c r="H3383" s="538">
        <v>1620.45</v>
      </c>
      <c r="I3383" s="528"/>
    </row>
    <row r="3384" spans="1:9" ht="48.75" customHeight="1" x14ac:dyDescent="0.25">
      <c r="A3384" s="525" t="s">
        <v>946</v>
      </c>
      <c r="B3384" s="525"/>
      <c r="C3384" s="526" t="s">
        <v>15462</v>
      </c>
      <c r="D3384" s="526"/>
      <c r="E3384" s="526"/>
      <c r="F3384" s="526"/>
      <c r="G3384" s="363" t="s">
        <v>14794</v>
      </c>
      <c r="H3384" s="538">
        <v>1456.81</v>
      </c>
      <c r="I3384" s="528"/>
    </row>
    <row r="3385" spans="1:9" ht="48.75" customHeight="1" x14ac:dyDescent="0.25">
      <c r="A3385" s="525" t="s">
        <v>949</v>
      </c>
      <c r="B3385" s="525"/>
      <c r="C3385" s="526" t="s">
        <v>15463</v>
      </c>
      <c r="D3385" s="526"/>
      <c r="E3385" s="526"/>
      <c r="F3385" s="526"/>
      <c r="G3385" s="363" t="s">
        <v>355</v>
      </c>
      <c r="H3385" s="538">
        <v>3098.97</v>
      </c>
      <c r="I3385" s="528"/>
    </row>
    <row r="3386" spans="1:9" ht="48.75" customHeight="1" x14ac:dyDescent="0.25">
      <c r="A3386" s="525" t="s">
        <v>948</v>
      </c>
      <c r="B3386" s="525"/>
      <c r="C3386" s="526" t="s">
        <v>15464</v>
      </c>
      <c r="D3386" s="526"/>
      <c r="E3386" s="526"/>
      <c r="F3386" s="526"/>
      <c r="G3386" s="363" t="s">
        <v>14794</v>
      </c>
      <c r="H3386" s="538">
        <v>1956.97</v>
      </c>
      <c r="I3386" s="528"/>
    </row>
    <row r="3387" spans="1:9" ht="48.75" customHeight="1" x14ac:dyDescent="0.25">
      <c r="A3387" s="525" t="s">
        <v>951</v>
      </c>
      <c r="B3387" s="525"/>
      <c r="C3387" s="526" t="s">
        <v>15465</v>
      </c>
      <c r="D3387" s="526"/>
      <c r="E3387" s="526"/>
      <c r="F3387" s="526"/>
      <c r="G3387" s="363" t="s">
        <v>355</v>
      </c>
      <c r="H3387" s="538">
        <v>5324.07</v>
      </c>
      <c r="I3387" s="528"/>
    </row>
    <row r="3388" spans="1:9" ht="48.75" customHeight="1" x14ac:dyDescent="0.25">
      <c r="A3388" s="525" t="s">
        <v>950</v>
      </c>
      <c r="B3388" s="525"/>
      <c r="C3388" s="526" t="s">
        <v>15466</v>
      </c>
      <c r="D3388" s="526"/>
      <c r="E3388" s="526"/>
      <c r="F3388" s="526"/>
      <c r="G3388" s="363" t="s">
        <v>14794</v>
      </c>
      <c r="H3388" s="538">
        <v>2574.87</v>
      </c>
      <c r="I3388" s="528"/>
    </row>
    <row r="3389" spans="1:9" ht="48.75" customHeight="1" x14ac:dyDescent="0.25">
      <c r="A3389" s="525" t="s">
        <v>953</v>
      </c>
      <c r="B3389" s="525"/>
      <c r="C3389" s="526" t="s">
        <v>15467</v>
      </c>
      <c r="D3389" s="526"/>
      <c r="E3389" s="526"/>
      <c r="F3389" s="526"/>
      <c r="G3389" s="363" t="s">
        <v>355</v>
      </c>
      <c r="H3389" s="538">
        <v>1868.74</v>
      </c>
      <c r="I3389" s="528"/>
    </row>
    <row r="3390" spans="1:9" ht="48.75" customHeight="1" x14ac:dyDescent="0.25">
      <c r="A3390" s="525" t="s">
        <v>952</v>
      </c>
      <c r="B3390" s="525"/>
      <c r="C3390" s="526" t="s">
        <v>15468</v>
      </c>
      <c r="D3390" s="526"/>
      <c r="E3390" s="526"/>
      <c r="F3390" s="526"/>
      <c r="G3390" s="363" t="s">
        <v>14794</v>
      </c>
      <c r="H3390" s="538">
        <v>2028.87</v>
      </c>
      <c r="I3390" s="528"/>
    </row>
    <row r="3391" spans="1:9" ht="48.75" customHeight="1" x14ac:dyDescent="0.25">
      <c r="A3391" s="525" t="s">
        <v>955</v>
      </c>
      <c r="B3391" s="525"/>
      <c r="C3391" s="526" t="s">
        <v>15469</v>
      </c>
      <c r="D3391" s="526"/>
      <c r="E3391" s="526"/>
      <c r="F3391" s="526"/>
      <c r="G3391" s="363" t="s">
        <v>355</v>
      </c>
      <c r="H3391" s="538">
        <v>3484.63</v>
      </c>
      <c r="I3391" s="528"/>
    </row>
    <row r="3392" spans="1:9" ht="48.75" customHeight="1" x14ac:dyDescent="0.25">
      <c r="A3392" s="525" t="s">
        <v>954</v>
      </c>
      <c r="B3392" s="525"/>
      <c r="C3392" s="526" t="s">
        <v>15470</v>
      </c>
      <c r="D3392" s="526"/>
      <c r="E3392" s="526"/>
      <c r="F3392" s="526"/>
      <c r="G3392" s="363" t="s">
        <v>14794</v>
      </c>
      <c r="H3392" s="538">
        <v>2554.17</v>
      </c>
      <c r="I3392" s="528"/>
    </row>
    <row r="3393" spans="1:9" ht="48.75" customHeight="1" x14ac:dyDescent="0.25">
      <c r="A3393" s="525" t="s">
        <v>957</v>
      </c>
      <c r="B3393" s="525"/>
      <c r="C3393" s="526" t="s">
        <v>15471</v>
      </c>
      <c r="D3393" s="526"/>
      <c r="E3393" s="526"/>
      <c r="F3393" s="526"/>
      <c r="G3393" s="363" t="s">
        <v>355</v>
      </c>
      <c r="H3393" s="538">
        <v>5738.52</v>
      </c>
      <c r="I3393" s="528"/>
    </row>
    <row r="3394" spans="1:9" ht="48.75" customHeight="1" x14ac:dyDescent="0.25">
      <c r="A3394" s="525" t="s">
        <v>956</v>
      </c>
      <c r="B3394" s="525"/>
      <c r="C3394" s="526" t="s">
        <v>15472</v>
      </c>
      <c r="D3394" s="526"/>
      <c r="E3394" s="526"/>
      <c r="F3394" s="526"/>
      <c r="G3394" s="363" t="s">
        <v>14794</v>
      </c>
      <c r="H3394" s="538">
        <v>3175.83</v>
      </c>
      <c r="I3394" s="528"/>
    </row>
    <row r="3395" spans="1:9" ht="48.75" customHeight="1" x14ac:dyDescent="0.25">
      <c r="A3395" s="525" t="s">
        <v>959</v>
      </c>
      <c r="B3395" s="525"/>
      <c r="C3395" s="526" t="s">
        <v>15473</v>
      </c>
      <c r="D3395" s="526"/>
      <c r="E3395" s="526"/>
      <c r="F3395" s="526"/>
      <c r="G3395" s="363" t="s">
        <v>355</v>
      </c>
      <c r="H3395" s="538">
        <v>2134.36</v>
      </c>
      <c r="I3395" s="528"/>
    </row>
    <row r="3396" spans="1:9" ht="48.75" customHeight="1" x14ac:dyDescent="0.25">
      <c r="A3396" s="525" t="s">
        <v>958</v>
      </c>
      <c r="B3396" s="525"/>
      <c r="C3396" s="526" t="s">
        <v>15474</v>
      </c>
      <c r="D3396" s="526"/>
      <c r="E3396" s="526"/>
      <c r="F3396" s="526"/>
      <c r="G3396" s="363" t="s">
        <v>14794</v>
      </c>
      <c r="H3396" s="538">
        <v>2697.17</v>
      </c>
      <c r="I3396" s="528"/>
    </row>
    <row r="3397" spans="1:9" ht="48.75" customHeight="1" x14ac:dyDescent="0.25">
      <c r="A3397" s="525" t="s">
        <v>961</v>
      </c>
      <c r="B3397" s="525"/>
      <c r="C3397" s="526" t="s">
        <v>15475</v>
      </c>
      <c r="D3397" s="526"/>
      <c r="E3397" s="526"/>
      <c r="F3397" s="526"/>
      <c r="G3397" s="363" t="s">
        <v>355</v>
      </c>
      <c r="H3397" s="538">
        <v>3886.81</v>
      </c>
      <c r="I3397" s="528"/>
    </row>
    <row r="3398" spans="1:9" ht="48.75" customHeight="1" x14ac:dyDescent="0.25">
      <c r="A3398" s="525" t="s">
        <v>960</v>
      </c>
      <c r="B3398" s="525"/>
      <c r="C3398" s="526" t="s">
        <v>15476</v>
      </c>
      <c r="D3398" s="526"/>
      <c r="E3398" s="526"/>
      <c r="F3398" s="526"/>
      <c r="G3398" s="363" t="s">
        <v>14794</v>
      </c>
      <c r="H3398" s="538">
        <v>3253.32</v>
      </c>
      <c r="I3398" s="528"/>
    </row>
    <row r="3399" spans="1:9" ht="48.75" customHeight="1" x14ac:dyDescent="0.25">
      <c r="A3399" s="525" t="s">
        <v>963</v>
      </c>
      <c r="B3399" s="525"/>
      <c r="C3399" s="526" t="s">
        <v>15477</v>
      </c>
      <c r="D3399" s="526"/>
      <c r="E3399" s="526"/>
      <c r="F3399" s="526"/>
      <c r="G3399" s="363" t="s">
        <v>355</v>
      </c>
      <c r="H3399" s="538">
        <v>6305.05</v>
      </c>
      <c r="I3399" s="528"/>
    </row>
    <row r="3400" spans="1:9" ht="48.75" customHeight="1" x14ac:dyDescent="0.25">
      <c r="A3400" s="525" t="s">
        <v>962</v>
      </c>
      <c r="B3400" s="525"/>
      <c r="C3400" s="526" t="s">
        <v>15478</v>
      </c>
      <c r="D3400" s="526"/>
      <c r="E3400" s="526"/>
      <c r="F3400" s="526"/>
      <c r="G3400" s="363" t="s">
        <v>14794</v>
      </c>
      <c r="H3400" s="538">
        <v>3888.2</v>
      </c>
      <c r="I3400" s="528"/>
    </row>
    <row r="3401" spans="1:9" ht="48.75" customHeight="1" x14ac:dyDescent="0.25">
      <c r="A3401" s="525" t="s">
        <v>965</v>
      </c>
      <c r="B3401" s="525"/>
      <c r="C3401" s="526" t="s">
        <v>15479</v>
      </c>
      <c r="D3401" s="526"/>
      <c r="E3401" s="526"/>
      <c r="F3401" s="526"/>
      <c r="G3401" s="363" t="s">
        <v>355</v>
      </c>
      <c r="H3401" s="538">
        <v>9357.64</v>
      </c>
      <c r="I3401" s="528"/>
    </row>
    <row r="3402" spans="1:9" ht="48.75" customHeight="1" x14ac:dyDescent="0.25">
      <c r="A3402" s="525" t="s">
        <v>964</v>
      </c>
      <c r="B3402" s="525"/>
      <c r="C3402" s="526" t="s">
        <v>15480</v>
      </c>
      <c r="D3402" s="526"/>
      <c r="E3402" s="526"/>
      <c r="F3402" s="526"/>
      <c r="G3402" s="363" t="s">
        <v>14794</v>
      </c>
      <c r="H3402" s="538">
        <v>4581.7700000000004</v>
      </c>
      <c r="I3402" s="528"/>
    </row>
    <row r="3403" spans="1:9" ht="48.75" customHeight="1" x14ac:dyDescent="0.25">
      <c r="A3403" s="525" t="s">
        <v>967</v>
      </c>
      <c r="B3403" s="525"/>
      <c r="C3403" s="526" t="s">
        <v>15481</v>
      </c>
      <c r="D3403" s="526"/>
      <c r="E3403" s="526"/>
      <c r="F3403" s="526"/>
      <c r="G3403" s="363" t="s">
        <v>355</v>
      </c>
      <c r="H3403" s="546">
        <v>13343</v>
      </c>
      <c r="I3403" s="528"/>
    </row>
    <row r="3404" spans="1:9" ht="48.75" customHeight="1" x14ac:dyDescent="0.25">
      <c r="A3404" s="525" t="s">
        <v>966</v>
      </c>
      <c r="B3404" s="525"/>
      <c r="C3404" s="526" t="s">
        <v>15482</v>
      </c>
      <c r="D3404" s="526"/>
      <c r="E3404" s="526"/>
      <c r="F3404" s="526"/>
      <c r="G3404" s="363" t="s">
        <v>14794</v>
      </c>
      <c r="H3404" s="538">
        <v>5386.84</v>
      </c>
      <c r="I3404" s="528"/>
    </row>
    <row r="3405" spans="1:9" ht="48.75" customHeight="1" x14ac:dyDescent="0.25">
      <c r="A3405" s="525" t="s">
        <v>969</v>
      </c>
      <c r="B3405" s="525"/>
      <c r="C3405" s="526" t="s">
        <v>15483</v>
      </c>
      <c r="D3405" s="526"/>
      <c r="E3405" s="526"/>
      <c r="F3405" s="526"/>
      <c r="G3405" s="363" t="s">
        <v>355</v>
      </c>
      <c r="H3405" s="538">
        <v>6768.9</v>
      </c>
      <c r="I3405" s="528"/>
    </row>
    <row r="3406" spans="1:9" ht="48.75" customHeight="1" x14ac:dyDescent="0.25">
      <c r="A3406" s="525" t="s">
        <v>968</v>
      </c>
      <c r="B3406" s="525"/>
      <c r="C3406" s="526" t="s">
        <v>15484</v>
      </c>
      <c r="D3406" s="526"/>
      <c r="E3406" s="526"/>
      <c r="F3406" s="526"/>
      <c r="G3406" s="363" t="s">
        <v>14794</v>
      </c>
      <c r="H3406" s="538">
        <v>4681.1499999999996</v>
      </c>
      <c r="I3406" s="528"/>
    </row>
    <row r="3407" spans="1:9" ht="48.75" customHeight="1" x14ac:dyDescent="0.25">
      <c r="A3407" s="525" t="s">
        <v>971</v>
      </c>
      <c r="B3407" s="525"/>
      <c r="C3407" s="526" t="s">
        <v>15485</v>
      </c>
      <c r="D3407" s="526"/>
      <c r="E3407" s="526"/>
      <c r="F3407" s="526"/>
      <c r="G3407" s="363" t="s">
        <v>355</v>
      </c>
      <c r="H3407" s="546">
        <v>10111.99</v>
      </c>
      <c r="I3407" s="528"/>
    </row>
    <row r="3408" spans="1:9" ht="48.75" customHeight="1" x14ac:dyDescent="0.25">
      <c r="A3408" s="525" t="s">
        <v>970</v>
      </c>
      <c r="B3408" s="525"/>
      <c r="C3408" s="526" t="s">
        <v>15486</v>
      </c>
      <c r="D3408" s="526"/>
      <c r="E3408" s="526"/>
      <c r="F3408" s="526"/>
      <c r="G3408" s="363" t="s">
        <v>14794</v>
      </c>
      <c r="H3408" s="538">
        <v>5441.39</v>
      </c>
      <c r="I3408" s="528"/>
    </row>
    <row r="3409" spans="1:9" ht="48.75" customHeight="1" x14ac:dyDescent="0.25">
      <c r="A3409" s="525" t="s">
        <v>973</v>
      </c>
      <c r="B3409" s="525"/>
      <c r="C3409" s="526" t="s">
        <v>15487</v>
      </c>
      <c r="D3409" s="526"/>
      <c r="E3409" s="526"/>
      <c r="F3409" s="526"/>
      <c r="G3409" s="363" t="s">
        <v>355</v>
      </c>
      <c r="H3409" s="546">
        <v>14155.19</v>
      </c>
      <c r="I3409" s="528"/>
    </row>
    <row r="3410" spans="1:9" ht="48.75" customHeight="1" x14ac:dyDescent="0.25">
      <c r="A3410" s="525" t="s">
        <v>972</v>
      </c>
      <c r="B3410" s="525"/>
      <c r="C3410" s="526" t="s">
        <v>15488</v>
      </c>
      <c r="D3410" s="526"/>
      <c r="E3410" s="526"/>
      <c r="F3410" s="526"/>
      <c r="G3410" s="363" t="s">
        <v>14794</v>
      </c>
      <c r="H3410" s="538">
        <v>6215.56</v>
      </c>
      <c r="I3410" s="528"/>
    </row>
    <row r="3411" spans="1:9" ht="48.75" customHeight="1" x14ac:dyDescent="0.25">
      <c r="A3411" s="525" t="s">
        <v>975</v>
      </c>
      <c r="B3411" s="525"/>
      <c r="C3411" s="526" t="s">
        <v>15489</v>
      </c>
      <c r="D3411" s="526"/>
      <c r="E3411" s="526"/>
      <c r="F3411" s="526"/>
      <c r="G3411" s="363" t="s">
        <v>355</v>
      </c>
      <c r="H3411" s="538">
        <v>4677.88</v>
      </c>
      <c r="I3411" s="528"/>
    </row>
    <row r="3412" spans="1:9" ht="48.75" customHeight="1" x14ac:dyDescent="0.25">
      <c r="A3412" s="525" t="s">
        <v>974</v>
      </c>
      <c r="B3412" s="525"/>
      <c r="C3412" s="526" t="s">
        <v>15490</v>
      </c>
      <c r="D3412" s="526"/>
      <c r="E3412" s="526"/>
      <c r="F3412" s="526"/>
      <c r="G3412" s="363" t="s">
        <v>14794</v>
      </c>
      <c r="H3412" s="538">
        <v>4997.93</v>
      </c>
      <c r="I3412" s="528"/>
    </row>
    <row r="3413" spans="1:9" ht="48.75" customHeight="1" x14ac:dyDescent="0.25">
      <c r="A3413" s="525" t="s">
        <v>977</v>
      </c>
      <c r="B3413" s="525"/>
      <c r="C3413" s="526" t="s">
        <v>15491</v>
      </c>
      <c r="D3413" s="526"/>
      <c r="E3413" s="526"/>
      <c r="F3413" s="526"/>
      <c r="G3413" s="363" t="s">
        <v>355</v>
      </c>
      <c r="H3413" s="538">
        <v>7404.95</v>
      </c>
      <c r="I3413" s="528"/>
    </row>
    <row r="3414" spans="1:9" ht="48.75" customHeight="1" x14ac:dyDescent="0.25">
      <c r="A3414" s="525" t="s">
        <v>976</v>
      </c>
      <c r="B3414" s="525"/>
      <c r="C3414" s="526" t="s">
        <v>15492</v>
      </c>
      <c r="D3414" s="526"/>
      <c r="E3414" s="526"/>
      <c r="F3414" s="526"/>
      <c r="G3414" s="363" t="s">
        <v>14794</v>
      </c>
      <c r="H3414" s="538">
        <v>5684.56</v>
      </c>
      <c r="I3414" s="528"/>
    </row>
    <row r="3415" spans="1:9" ht="48.75" customHeight="1" x14ac:dyDescent="0.25">
      <c r="A3415" s="525" t="s">
        <v>979</v>
      </c>
      <c r="B3415" s="525"/>
      <c r="C3415" s="526" t="s">
        <v>15493</v>
      </c>
      <c r="D3415" s="526"/>
      <c r="E3415" s="526"/>
      <c r="F3415" s="526"/>
      <c r="G3415" s="363" t="s">
        <v>355</v>
      </c>
      <c r="H3415" s="546">
        <v>10775.7</v>
      </c>
      <c r="I3415" s="528"/>
    </row>
    <row r="3416" spans="1:9" ht="48.75" customHeight="1" x14ac:dyDescent="0.25">
      <c r="A3416" s="525" t="s">
        <v>978</v>
      </c>
      <c r="B3416" s="525"/>
      <c r="C3416" s="526" t="s">
        <v>15494</v>
      </c>
      <c r="D3416" s="526"/>
      <c r="E3416" s="526"/>
      <c r="F3416" s="526"/>
      <c r="G3416" s="363" t="s">
        <v>14794</v>
      </c>
      <c r="H3416" s="538">
        <v>6387.33</v>
      </c>
      <c r="I3416" s="528"/>
    </row>
    <row r="3417" spans="1:9" ht="48.75" customHeight="1" x14ac:dyDescent="0.25">
      <c r="A3417" s="525" t="s">
        <v>981</v>
      </c>
      <c r="B3417" s="525"/>
      <c r="C3417" s="526" t="s">
        <v>15495</v>
      </c>
      <c r="D3417" s="526"/>
      <c r="E3417" s="526"/>
      <c r="F3417" s="526"/>
      <c r="G3417" s="363" t="s">
        <v>355</v>
      </c>
      <c r="H3417" s="546">
        <v>14954.89</v>
      </c>
      <c r="I3417" s="528"/>
    </row>
    <row r="3418" spans="1:9" ht="48.75" customHeight="1" x14ac:dyDescent="0.25">
      <c r="A3418" s="525" t="s">
        <v>980</v>
      </c>
      <c r="B3418" s="525"/>
      <c r="C3418" s="526" t="s">
        <v>15496</v>
      </c>
      <c r="D3418" s="526"/>
      <c r="E3418" s="526"/>
      <c r="F3418" s="526"/>
      <c r="G3418" s="363" t="s">
        <v>14794</v>
      </c>
      <c r="H3418" s="538">
        <v>7187.03</v>
      </c>
      <c r="I3418" s="528"/>
    </row>
    <row r="3419" spans="1:9" ht="48.75" customHeight="1" x14ac:dyDescent="0.25">
      <c r="A3419" s="525" t="s">
        <v>983</v>
      </c>
      <c r="B3419" s="525"/>
      <c r="C3419" s="526" t="s">
        <v>15497</v>
      </c>
      <c r="D3419" s="526"/>
      <c r="E3419" s="526"/>
      <c r="F3419" s="526"/>
      <c r="G3419" s="363" t="s">
        <v>355</v>
      </c>
      <c r="H3419" s="546">
        <v>20043.55</v>
      </c>
      <c r="I3419" s="528"/>
    </row>
    <row r="3420" spans="1:9" ht="48.75" customHeight="1" x14ac:dyDescent="0.25">
      <c r="A3420" s="525" t="s">
        <v>982</v>
      </c>
      <c r="B3420" s="525"/>
      <c r="C3420" s="526" t="s">
        <v>15498</v>
      </c>
      <c r="D3420" s="526"/>
      <c r="E3420" s="526"/>
      <c r="F3420" s="526"/>
      <c r="G3420" s="363" t="s">
        <v>14794</v>
      </c>
      <c r="H3420" s="538">
        <v>8058.61</v>
      </c>
      <c r="I3420" s="528"/>
    </row>
    <row r="3421" spans="1:9" ht="48.75" customHeight="1" x14ac:dyDescent="0.25">
      <c r="A3421" s="525" t="s">
        <v>985</v>
      </c>
      <c r="B3421" s="525"/>
      <c r="C3421" s="526" t="s">
        <v>15499</v>
      </c>
      <c r="D3421" s="526"/>
      <c r="E3421" s="526"/>
      <c r="F3421" s="526"/>
      <c r="G3421" s="363" t="s">
        <v>355</v>
      </c>
      <c r="H3421" s="546">
        <v>11434.98</v>
      </c>
      <c r="I3421" s="528"/>
    </row>
    <row r="3422" spans="1:9" ht="48.75" customHeight="1" x14ac:dyDescent="0.25">
      <c r="A3422" s="525" t="s">
        <v>984</v>
      </c>
      <c r="B3422" s="525"/>
      <c r="C3422" s="526" t="s">
        <v>15500</v>
      </c>
      <c r="D3422" s="526"/>
      <c r="E3422" s="526"/>
      <c r="F3422" s="526"/>
      <c r="G3422" s="363" t="s">
        <v>14794</v>
      </c>
      <c r="H3422" s="538">
        <v>7451.91</v>
      </c>
      <c r="I3422" s="528"/>
    </row>
    <row r="3423" spans="1:9" ht="48.75" customHeight="1" x14ac:dyDescent="0.25">
      <c r="A3423" s="525" t="s">
        <v>987</v>
      </c>
      <c r="B3423" s="525"/>
      <c r="C3423" s="526" t="s">
        <v>15501</v>
      </c>
      <c r="D3423" s="526"/>
      <c r="E3423" s="526"/>
      <c r="F3423" s="526"/>
      <c r="G3423" s="363" t="s">
        <v>355</v>
      </c>
      <c r="H3423" s="546">
        <v>15806.85</v>
      </c>
      <c r="I3423" s="528"/>
    </row>
    <row r="3424" spans="1:9" ht="48.75" customHeight="1" x14ac:dyDescent="0.25">
      <c r="A3424" s="525" t="s">
        <v>986</v>
      </c>
      <c r="B3424" s="525"/>
      <c r="C3424" s="526" t="s">
        <v>15502</v>
      </c>
      <c r="D3424" s="526"/>
      <c r="E3424" s="526"/>
      <c r="F3424" s="526"/>
      <c r="G3424" s="363" t="s">
        <v>14794</v>
      </c>
      <c r="H3424" s="538">
        <v>8250.35</v>
      </c>
      <c r="I3424" s="528"/>
    </row>
    <row r="3425" spans="1:9" ht="48.75" customHeight="1" x14ac:dyDescent="0.25">
      <c r="A3425" s="525" t="s">
        <v>989</v>
      </c>
      <c r="B3425" s="525"/>
      <c r="C3425" s="526" t="s">
        <v>15503</v>
      </c>
      <c r="D3425" s="526"/>
      <c r="E3425" s="526"/>
      <c r="F3425" s="526"/>
      <c r="G3425" s="363" t="s">
        <v>355</v>
      </c>
      <c r="H3425" s="546">
        <v>21046.86</v>
      </c>
      <c r="I3425" s="528"/>
    </row>
    <row r="3426" spans="1:9" ht="48.75" customHeight="1" x14ac:dyDescent="0.25">
      <c r="A3426" s="525" t="s">
        <v>988</v>
      </c>
      <c r="B3426" s="525"/>
      <c r="C3426" s="526" t="s">
        <v>15504</v>
      </c>
      <c r="D3426" s="526"/>
      <c r="E3426" s="526"/>
      <c r="F3426" s="526"/>
      <c r="G3426" s="363" t="s">
        <v>14794</v>
      </c>
      <c r="H3426" s="538">
        <v>9136.81</v>
      </c>
      <c r="I3426" s="528"/>
    </row>
    <row r="3427" spans="1:9" ht="48.75" customHeight="1" x14ac:dyDescent="0.25">
      <c r="A3427" s="525" t="s">
        <v>991</v>
      </c>
      <c r="B3427" s="525"/>
      <c r="C3427" s="526" t="s">
        <v>15505</v>
      </c>
      <c r="D3427" s="526"/>
      <c r="E3427" s="526"/>
      <c r="F3427" s="526"/>
      <c r="G3427" s="363" t="s">
        <v>355</v>
      </c>
      <c r="H3427" s="546">
        <v>27634.59</v>
      </c>
      <c r="I3427" s="528"/>
    </row>
    <row r="3428" spans="1:9" ht="48.75" customHeight="1" x14ac:dyDescent="0.25">
      <c r="A3428" s="525" t="s">
        <v>990</v>
      </c>
      <c r="B3428" s="525"/>
      <c r="C3428" s="526" t="s">
        <v>15506</v>
      </c>
      <c r="D3428" s="526"/>
      <c r="E3428" s="526"/>
      <c r="F3428" s="526"/>
      <c r="G3428" s="363" t="s">
        <v>14794</v>
      </c>
      <c r="H3428" s="546">
        <v>10228.68</v>
      </c>
      <c r="I3428" s="528"/>
    </row>
    <row r="3429" spans="1:9" ht="48.75" customHeight="1" x14ac:dyDescent="0.25">
      <c r="A3429" s="525" t="s">
        <v>1057</v>
      </c>
      <c r="B3429" s="525"/>
      <c r="C3429" s="526" t="s">
        <v>15507</v>
      </c>
      <c r="D3429" s="526"/>
      <c r="E3429" s="526"/>
      <c r="F3429" s="526"/>
      <c r="G3429" s="363" t="s">
        <v>355</v>
      </c>
      <c r="H3429" s="546">
        <v>12328.59</v>
      </c>
      <c r="I3429" s="528"/>
    </row>
    <row r="3430" spans="1:9" ht="36.6" customHeight="1" x14ac:dyDescent="0.25">
      <c r="A3430" s="525" t="s">
        <v>853</v>
      </c>
      <c r="B3430" s="525"/>
      <c r="C3430" s="526" t="s">
        <v>15508</v>
      </c>
      <c r="D3430" s="526"/>
      <c r="E3430" s="526"/>
      <c r="F3430" s="526"/>
      <c r="G3430" s="363" t="s">
        <v>14794</v>
      </c>
      <c r="H3430" s="531">
        <v>277.2</v>
      </c>
      <c r="I3430" s="528"/>
    </row>
    <row r="3431" spans="1:9" ht="36.6" customHeight="1" x14ac:dyDescent="0.25">
      <c r="A3431" s="525" t="s">
        <v>854</v>
      </c>
      <c r="B3431" s="525"/>
      <c r="C3431" s="526" t="s">
        <v>15509</v>
      </c>
      <c r="D3431" s="526"/>
      <c r="E3431" s="526"/>
      <c r="F3431" s="526"/>
      <c r="G3431" s="363" t="s">
        <v>14794</v>
      </c>
      <c r="H3431" s="531">
        <v>451.24</v>
      </c>
      <c r="I3431" s="528"/>
    </row>
    <row r="3432" spans="1:9" ht="36.6" customHeight="1" x14ac:dyDescent="0.25">
      <c r="A3432" s="525" t="s">
        <v>855</v>
      </c>
      <c r="B3432" s="525"/>
      <c r="C3432" s="526" t="s">
        <v>15510</v>
      </c>
      <c r="D3432" s="526"/>
      <c r="E3432" s="526"/>
      <c r="F3432" s="526"/>
      <c r="G3432" s="363" t="s">
        <v>14794</v>
      </c>
      <c r="H3432" s="531">
        <v>757.67</v>
      </c>
      <c r="I3432" s="528"/>
    </row>
    <row r="3433" spans="1:9" ht="36.6" customHeight="1" x14ac:dyDescent="0.25">
      <c r="A3433" s="525" t="s">
        <v>856</v>
      </c>
      <c r="B3433" s="525"/>
      <c r="C3433" s="526" t="s">
        <v>15511</v>
      </c>
      <c r="D3433" s="526"/>
      <c r="E3433" s="526"/>
      <c r="F3433" s="526"/>
      <c r="G3433" s="363" t="s">
        <v>14794</v>
      </c>
      <c r="H3433" s="538">
        <v>1077.75</v>
      </c>
      <c r="I3433" s="528"/>
    </row>
    <row r="3434" spans="1:9" ht="36.6" customHeight="1" x14ac:dyDescent="0.25">
      <c r="A3434" s="525" t="s">
        <v>857</v>
      </c>
      <c r="B3434" s="525"/>
      <c r="C3434" s="526" t="s">
        <v>15512</v>
      </c>
      <c r="D3434" s="526"/>
      <c r="E3434" s="526"/>
      <c r="F3434" s="526"/>
      <c r="G3434" s="363" t="s">
        <v>14794</v>
      </c>
      <c r="H3434" s="538">
        <v>1486.2</v>
      </c>
      <c r="I3434" s="528"/>
    </row>
    <row r="3435" spans="1:9" ht="36.6" customHeight="1" x14ac:dyDescent="0.25">
      <c r="A3435" s="525" t="s">
        <v>858</v>
      </c>
      <c r="B3435" s="525"/>
      <c r="C3435" s="526" t="s">
        <v>15513</v>
      </c>
      <c r="D3435" s="526"/>
      <c r="E3435" s="526"/>
      <c r="F3435" s="526"/>
      <c r="G3435" s="363" t="s">
        <v>14794</v>
      </c>
      <c r="H3435" s="538">
        <v>2165.13</v>
      </c>
      <c r="I3435" s="528"/>
    </row>
    <row r="3436" spans="1:9" ht="36.6" customHeight="1" x14ac:dyDescent="0.25">
      <c r="A3436" s="525" t="s">
        <v>864</v>
      </c>
      <c r="B3436" s="525"/>
      <c r="C3436" s="526" t="s">
        <v>15514</v>
      </c>
      <c r="D3436" s="526"/>
      <c r="E3436" s="526"/>
      <c r="F3436" s="526"/>
      <c r="G3436" s="363" t="s">
        <v>355</v>
      </c>
      <c r="H3436" s="531">
        <v>415.13</v>
      </c>
      <c r="I3436" s="528"/>
    </row>
    <row r="3437" spans="1:9" ht="36.6" customHeight="1" x14ac:dyDescent="0.25">
      <c r="A3437" s="525" t="s">
        <v>865</v>
      </c>
      <c r="B3437" s="525"/>
      <c r="C3437" s="526" t="s">
        <v>15515</v>
      </c>
      <c r="D3437" s="526"/>
      <c r="E3437" s="526"/>
      <c r="F3437" s="526"/>
      <c r="G3437" s="363" t="s">
        <v>355</v>
      </c>
      <c r="H3437" s="538">
        <v>1138.3</v>
      </c>
      <c r="I3437" s="528"/>
    </row>
    <row r="3438" spans="1:9" ht="36.6" customHeight="1" x14ac:dyDescent="0.25">
      <c r="A3438" s="525" t="s">
        <v>866</v>
      </c>
      <c r="B3438" s="525"/>
      <c r="C3438" s="526" t="s">
        <v>15516</v>
      </c>
      <c r="D3438" s="526"/>
      <c r="E3438" s="526"/>
      <c r="F3438" s="526"/>
      <c r="G3438" s="363" t="s">
        <v>355</v>
      </c>
      <c r="H3438" s="538">
        <v>1932.85</v>
      </c>
      <c r="I3438" s="528"/>
    </row>
    <row r="3439" spans="1:9" ht="36.6" customHeight="1" x14ac:dyDescent="0.25">
      <c r="A3439" s="525" t="s">
        <v>867</v>
      </c>
      <c r="B3439" s="525"/>
      <c r="C3439" s="526" t="s">
        <v>15517</v>
      </c>
      <c r="D3439" s="526"/>
      <c r="E3439" s="526"/>
      <c r="F3439" s="526"/>
      <c r="G3439" s="363" t="s">
        <v>355</v>
      </c>
      <c r="H3439" s="538">
        <v>3022.82</v>
      </c>
      <c r="I3439" s="528"/>
    </row>
    <row r="3440" spans="1:9" ht="36.6" customHeight="1" x14ac:dyDescent="0.25">
      <c r="A3440" s="525" t="s">
        <v>868</v>
      </c>
      <c r="B3440" s="525"/>
      <c r="C3440" s="526" t="s">
        <v>15518</v>
      </c>
      <c r="D3440" s="526"/>
      <c r="E3440" s="526"/>
      <c r="F3440" s="526"/>
      <c r="G3440" s="363" t="s">
        <v>355</v>
      </c>
      <c r="H3440" s="538">
        <v>4425.4799999999996</v>
      </c>
      <c r="I3440" s="528"/>
    </row>
    <row r="3441" spans="1:9" ht="36.6" customHeight="1" x14ac:dyDescent="0.25">
      <c r="A3441" s="525" t="s">
        <v>869</v>
      </c>
      <c r="B3441" s="525"/>
      <c r="C3441" s="526" t="s">
        <v>15519</v>
      </c>
      <c r="D3441" s="526"/>
      <c r="E3441" s="526"/>
      <c r="F3441" s="526"/>
      <c r="G3441" s="363" t="s">
        <v>355</v>
      </c>
      <c r="H3441" s="538">
        <v>8146.93</v>
      </c>
      <c r="I3441" s="528"/>
    </row>
    <row r="3442" spans="1:9" ht="36.6" customHeight="1" x14ac:dyDescent="0.25">
      <c r="A3442" s="525" t="s">
        <v>847</v>
      </c>
      <c r="B3442" s="525"/>
      <c r="C3442" s="526" t="s">
        <v>15520</v>
      </c>
      <c r="D3442" s="526"/>
      <c r="E3442" s="526"/>
      <c r="F3442" s="526"/>
      <c r="G3442" s="363" t="s">
        <v>14794</v>
      </c>
      <c r="H3442" s="531">
        <v>270.33</v>
      </c>
      <c r="I3442" s="528"/>
    </row>
    <row r="3443" spans="1:9" ht="36.6" customHeight="1" x14ac:dyDescent="0.25">
      <c r="A3443" s="525" t="s">
        <v>848</v>
      </c>
      <c r="B3443" s="525"/>
      <c r="C3443" s="526" t="s">
        <v>15521</v>
      </c>
      <c r="D3443" s="526"/>
      <c r="E3443" s="526"/>
      <c r="F3443" s="526"/>
      <c r="G3443" s="363" t="s">
        <v>14794</v>
      </c>
      <c r="H3443" s="531">
        <v>482.15</v>
      </c>
      <c r="I3443" s="528"/>
    </row>
    <row r="3444" spans="1:9" ht="36.6" customHeight="1" x14ac:dyDescent="0.25">
      <c r="A3444" s="525" t="s">
        <v>849</v>
      </c>
      <c r="B3444" s="525"/>
      <c r="C3444" s="526" t="s">
        <v>15522</v>
      </c>
      <c r="D3444" s="526"/>
      <c r="E3444" s="526"/>
      <c r="F3444" s="526"/>
      <c r="G3444" s="363" t="s">
        <v>14794</v>
      </c>
      <c r="H3444" s="531">
        <v>768.46</v>
      </c>
      <c r="I3444" s="528"/>
    </row>
    <row r="3445" spans="1:9" ht="36.6" customHeight="1" x14ac:dyDescent="0.25">
      <c r="A3445" s="525" t="s">
        <v>850</v>
      </c>
      <c r="B3445" s="525"/>
      <c r="C3445" s="526" t="s">
        <v>15523</v>
      </c>
      <c r="D3445" s="526"/>
      <c r="E3445" s="526"/>
      <c r="F3445" s="526"/>
      <c r="G3445" s="363" t="s">
        <v>14794</v>
      </c>
      <c r="H3445" s="538">
        <v>1032.6199999999999</v>
      </c>
      <c r="I3445" s="528"/>
    </row>
    <row r="3446" spans="1:9" ht="36.6" customHeight="1" x14ac:dyDescent="0.25">
      <c r="A3446" s="525" t="s">
        <v>851</v>
      </c>
      <c r="B3446" s="525"/>
      <c r="C3446" s="526" t="s">
        <v>15524</v>
      </c>
      <c r="D3446" s="526"/>
      <c r="E3446" s="526"/>
      <c r="F3446" s="526"/>
      <c r="G3446" s="363" t="s">
        <v>14794</v>
      </c>
      <c r="H3446" s="538">
        <v>1432.24</v>
      </c>
      <c r="I3446" s="528"/>
    </row>
    <row r="3447" spans="1:9" ht="36.6" customHeight="1" x14ac:dyDescent="0.25">
      <c r="A3447" s="525" t="s">
        <v>852</v>
      </c>
      <c r="B3447" s="525"/>
      <c r="C3447" s="526" t="s">
        <v>15525</v>
      </c>
      <c r="D3447" s="526"/>
      <c r="E3447" s="526"/>
      <c r="F3447" s="526"/>
      <c r="G3447" s="363" t="s">
        <v>14794</v>
      </c>
      <c r="H3447" s="538">
        <v>2096.4499999999998</v>
      </c>
      <c r="I3447" s="528"/>
    </row>
    <row r="3448" spans="1:9" ht="36.6" customHeight="1" x14ac:dyDescent="0.25">
      <c r="A3448" s="525" t="s">
        <v>859</v>
      </c>
      <c r="B3448" s="525"/>
      <c r="C3448" s="526" t="s">
        <v>15526</v>
      </c>
      <c r="D3448" s="526"/>
      <c r="E3448" s="526"/>
      <c r="F3448" s="526"/>
      <c r="G3448" s="363" t="s">
        <v>14794</v>
      </c>
      <c r="H3448" s="531">
        <v>552.79</v>
      </c>
      <c r="I3448" s="528"/>
    </row>
    <row r="3449" spans="1:9" ht="36.6" customHeight="1" x14ac:dyDescent="0.25">
      <c r="A3449" s="525" t="s">
        <v>860</v>
      </c>
      <c r="B3449" s="525"/>
      <c r="C3449" s="526" t="s">
        <v>15527</v>
      </c>
      <c r="D3449" s="526"/>
      <c r="E3449" s="526"/>
      <c r="F3449" s="526"/>
      <c r="G3449" s="363" t="s">
        <v>14794</v>
      </c>
      <c r="H3449" s="531">
        <v>925.84</v>
      </c>
      <c r="I3449" s="528"/>
    </row>
    <row r="3450" spans="1:9" ht="36.6" customHeight="1" x14ac:dyDescent="0.25">
      <c r="A3450" s="525" t="s">
        <v>861</v>
      </c>
      <c r="B3450" s="525"/>
      <c r="C3450" s="526" t="s">
        <v>15528</v>
      </c>
      <c r="D3450" s="526"/>
      <c r="E3450" s="526"/>
      <c r="F3450" s="526"/>
      <c r="G3450" s="363" t="s">
        <v>14794</v>
      </c>
      <c r="H3450" s="538">
        <v>1215.1199999999999</v>
      </c>
      <c r="I3450" s="528"/>
    </row>
    <row r="3451" spans="1:9" ht="36.6" customHeight="1" x14ac:dyDescent="0.25">
      <c r="A3451" s="525" t="s">
        <v>862</v>
      </c>
      <c r="B3451" s="525"/>
      <c r="C3451" s="526" t="s">
        <v>15529</v>
      </c>
      <c r="D3451" s="526"/>
      <c r="E3451" s="526"/>
      <c r="F3451" s="526"/>
      <c r="G3451" s="363" t="s">
        <v>14794</v>
      </c>
      <c r="H3451" s="538">
        <v>1766.63</v>
      </c>
      <c r="I3451" s="528"/>
    </row>
    <row r="3452" spans="1:9" ht="36.6" customHeight="1" x14ac:dyDescent="0.25">
      <c r="A3452" s="525" t="s">
        <v>863</v>
      </c>
      <c r="B3452" s="525"/>
      <c r="C3452" s="526" t="s">
        <v>15530</v>
      </c>
      <c r="D3452" s="526"/>
      <c r="E3452" s="526"/>
      <c r="F3452" s="526"/>
      <c r="G3452" s="363" t="s">
        <v>14794</v>
      </c>
      <c r="H3452" s="538">
        <v>2651.79</v>
      </c>
      <c r="I3452" s="528"/>
    </row>
    <row r="3453" spans="1:9" ht="48.75" customHeight="1" x14ac:dyDescent="0.25">
      <c r="A3453" s="525" t="s">
        <v>1073</v>
      </c>
      <c r="B3453" s="525"/>
      <c r="C3453" s="526" t="s">
        <v>15531</v>
      </c>
      <c r="D3453" s="526"/>
      <c r="E3453" s="526"/>
      <c r="F3453" s="526"/>
      <c r="G3453" s="363" t="s">
        <v>355</v>
      </c>
      <c r="H3453" s="538">
        <v>4779.4799999999996</v>
      </c>
      <c r="I3453" s="528"/>
    </row>
    <row r="3454" spans="1:9" ht="48.75" customHeight="1" x14ac:dyDescent="0.25">
      <c r="A3454" s="525" t="s">
        <v>1072</v>
      </c>
      <c r="B3454" s="525"/>
      <c r="C3454" s="526" t="s">
        <v>15532</v>
      </c>
      <c r="D3454" s="526"/>
      <c r="E3454" s="526"/>
      <c r="F3454" s="526"/>
      <c r="G3454" s="363" t="s">
        <v>14794</v>
      </c>
      <c r="H3454" s="538">
        <v>9274.06</v>
      </c>
      <c r="I3454" s="528"/>
    </row>
    <row r="3455" spans="1:9" ht="48.75" customHeight="1" x14ac:dyDescent="0.25">
      <c r="A3455" s="525" t="s">
        <v>1075</v>
      </c>
      <c r="B3455" s="525"/>
      <c r="C3455" s="526" t="s">
        <v>15533</v>
      </c>
      <c r="D3455" s="526"/>
      <c r="E3455" s="526"/>
      <c r="F3455" s="526"/>
      <c r="G3455" s="363" t="s">
        <v>355</v>
      </c>
      <c r="H3455" s="546">
        <v>26345.8</v>
      </c>
      <c r="I3455" s="528"/>
    </row>
    <row r="3456" spans="1:9" ht="48.75" customHeight="1" x14ac:dyDescent="0.25">
      <c r="A3456" s="525" t="s">
        <v>1074</v>
      </c>
      <c r="B3456" s="525"/>
      <c r="C3456" s="526" t="s">
        <v>15534</v>
      </c>
      <c r="D3456" s="526"/>
      <c r="E3456" s="526"/>
      <c r="F3456" s="526"/>
      <c r="G3456" s="363" t="s">
        <v>14794</v>
      </c>
      <c r="H3456" s="546">
        <v>25802.1</v>
      </c>
      <c r="I3456" s="528"/>
    </row>
    <row r="3457" spans="1:9" ht="48.75" customHeight="1" x14ac:dyDescent="0.25">
      <c r="A3457" s="525" t="s">
        <v>1027</v>
      </c>
      <c r="B3457" s="525"/>
      <c r="C3457" s="526" t="s">
        <v>15535</v>
      </c>
      <c r="D3457" s="526"/>
      <c r="E3457" s="526"/>
      <c r="F3457" s="526"/>
      <c r="G3457" s="363" t="s">
        <v>355</v>
      </c>
      <c r="H3457" s="538">
        <v>6305.05</v>
      </c>
      <c r="I3457" s="528"/>
    </row>
    <row r="3458" spans="1:9" ht="48.75" customHeight="1" x14ac:dyDescent="0.25">
      <c r="A3458" s="525" t="s">
        <v>1026</v>
      </c>
      <c r="B3458" s="525"/>
      <c r="C3458" s="526" t="s">
        <v>15536</v>
      </c>
      <c r="D3458" s="526"/>
      <c r="E3458" s="526"/>
      <c r="F3458" s="526"/>
      <c r="G3458" s="363" t="s">
        <v>14794</v>
      </c>
      <c r="H3458" s="538">
        <v>8625.44</v>
      </c>
      <c r="I3458" s="528"/>
    </row>
    <row r="3459" spans="1:9" ht="48.75" customHeight="1" x14ac:dyDescent="0.25">
      <c r="A3459" s="525" t="s">
        <v>1029</v>
      </c>
      <c r="B3459" s="525"/>
      <c r="C3459" s="526" t="s">
        <v>15537</v>
      </c>
      <c r="D3459" s="526"/>
      <c r="E3459" s="526"/>
      <c r="F3459" s="526"/>
      <c r="G3459" s="363" t="s">
        <v>355</v>
      </c>
      <c r="H3459" s="538">
        <v>4315.54</v>
      </c>
      <c r="I3459" s="528"/>
    </row>
    <row r="3460" spans="1:9" ht="48.75" customHeight="1" x14ac:dyDescent="0.25">
      <c r="A3460" s="525" t="s">
        <v>1028</v>
      </c>
      <c r="B3460" s="525"/>
      <c r="C3460" s="526" t="s">
        <v>15538</v>
      </c>
      <c r="D3460" s="526"/>
      <c r="E3460" s="526"/>
      <c r="F3460" s="526"/>
      <c r="G3460" s="363" t="s">
        <v>14794</v>
      </c>
      <c r="H3460" s="538">
        <v>9587.43</v>
      </c>
      <c r="I3460" s="528"/>
    </row>
    <row r="3461" spans="1:9" ht="48.75" customHeight="1" x14ac:dyDescent="0.25">
      <c r="A3461" s="525" t="s">
        <v>1031</v>
      </c>
      <c r="B3461" s="525"/>
      <c r="C3461" s="526" t="s">
        <v>15539</v>
      </c>
      <c r="D3461" s="526"/>
      <c r="E3461" s="526"/>
      <c r="F3461" s="526"/>
      <c r="G3461" s="363" t="s">
        <v>355</v>
      </c>
      <c r="H3461" s="546">
        <v>10111.99</v>
      </c>
      <c r="I3461" s="528"/>
    </row>
    <row r="3462" spans="1:9" ht="48.75" customHeight="1" x14ac:dyDescent="0.25">
      <c r="A3462" s="525" t="s">
        <v>1030</v>
      </c>
      <c r="B3462" s="525"/>
      <c r="C3462" s="526" t="s">
        <v>15540</v>
      </c>
      <c r="D3462" s="526"/>
      <c r="E3462" s="526"/>
      <c r="F3462" s="526"/>
      <c r="G3462" s="363" t="s">
        <v>14794</v>
      </c>
      <c r="H3462" s="546">
        <v>12031.18</v>
      </c>
      <c r="I3462" s="528"/>
    </row>
    <row r="3463" spans="1:9" ht="48.75" customHeight="1" x14ac:dyDescent="0.25">
      <c r="A3463" s="525" t="s">
        <v>1035</v>
      </c>
      <c r="B3463" s="525"/>
      <c r="C3463" s="526" t="s">
        <v>15541</v>
      </c>
      <c r="D3463" s="526"/>
      <c r="E3463" s="526"/>
      <c r="F3463" s="526"/>
      <c r="G3463" s="363" t="s">
        <v>355</v>
      </c>
      <c r="H3463" s="546">
        <v>10775.7</v>
      </c>
      <c r="I3463" s="528"/>
    </row>
    <row r="3464" spans="1:9" ht="48.75" customHeight="1" x14ac:dyDescent="0.25">
      <c r="A3464" s="525" t="s">
        <v>1034</v>
      </c>
      <c r="B3464" s="525"/>
      <c r="C3464" s="526" t="s">
        <v>15542</v>
      </c>
      <c r="D3464" s="526"/>
      <c r="E3464" s="526"/>
      <c r="F3464" s="526"/>
      <c r="G3464" s="363" t="s">
        <v>14794</v>
      </c>
      <c r="H3464" s="546">
        <v>14371.16</v>
      </c>
      <c r="I3464" s="528"/>
    </row>
    <row r="3465" spans="1:9" ht="48.75" customHeight="1" x14ac:dyDescent="0.25">
      <c r="A3465" s="525" t="s">
        <v>1037</v>
      </c>
      <c r="B3465" s="525"/>
      <c r="C3465" s="526" t="s">
        <v>15543</v>
      </c>
      <c r="D3465" s="526"/>
      <c r="E3465" s="526"/>
      <c r="F3465" s="526"/>
      <c r="G3465" s="363" t="s">
        <v>355</v>
      </c>
      <c r="H3465" s="546">
        <v>14954.89</v>
      </c>
      <c r="I3465" s="528"/>
    </row>
    <row r="3466" spans="1:9" ht="48.75" customHeight="1" x14ac:dyDescent="0.25">
      <c r="A3466" s="525" t="s">
        <v>1036</v>
      </c>
      <c r="B3466" s="525"/>
      <c r="C3466" s="526" t="s">
        <v>15544</v>
      </c>
      <c r="D3466" s="526"/>
      <c r="E3466" s="526"/>
      <c r="F3466" s="526"/>
      <c r="G3466" s="363" t="s">
        <v>14794</v>
      </c>
      <c r="H3466" s="546">
        <v>15726.64</v>
      </c>
      <c r="I3466" s="528"/>
    </row>
    <row r="3467" spans="1:9" ht="48.75" customHeight="1" x14ac:dyDescent="0.25">
      <c r="A3467" s="525" t="s">
        <v>1039</v>
      </c>
      <c r="B3467" s="525"/>
      <c r="C3467" s="526" t="s">
        <v>15545</v>
      </c>
      <c r="D3467" s="526"/>
      <c r="E3467" s="526"/>
      <c r="F3467" s="526"/>
      <c r="G3467" s="363" t="s">
        <v>355</v>
      </c>
      <c r="H3467" s="546">
        <v>20043.55</v>
      </c>
      <c r="I3467" s="528"/>
    </row>
    <row r="3468" spans="1:9" ht="48.75" customHeight="1" x14ac:dyDescent="0.25">
      <c r="A3468" s="525" t="s">
        <v>1038</v>
      </c>
      <c r="B3468" s="525"/>
      <c r="C3468" s="526" t="s">
        <v>15546</v>
      </c>
      <c r="D3468" s="526"/>
      <c r="E3468" s="526"/>
      <c r="F3468" s="526"/>
      <c r="G3468" s="363" t="s">
        <v>14794</v>
      </c>
      <c r="H3468" s="546">
        <v>17279.310000000001</v>
      </c>
      <c r="I3468" s="528"/>
    </row>
    <row r="3469" spans="1:9" ht="48.75" customHeight="1" x14ac:dyDescent="0.25">
      <c r="A3469" s="525" t="s">
        <v>1032</v>
      </c>
      <c r="B3469" s="525"/>
      <c r="C3469" s="526" t="s">
        <v>15547</v>
      </c>
      <c r="D3469" s="526"/>
      <c r="E3469" s="526"/>
      <c r="F3469" s="526"/>
      <c r="G3469" s="363" t="s">
        <v>14794</v>
      </c>
      <c r="H3469" s="546">
        <v>13151.76</v>
      </c>
      <c r="I3469" s="528"/>
    </row>
    <row r="3470" spans="1:9" ht="48.75" customHeight="1" x14ac:dyDescent="0.25">
      <c r="A3470" s="525" t="s">
        <v>1041</v>
      </c>
      <c r="B3470" s="525"/>
      <c r="C3470" s="526" t="s">
        <v>15548</v>
      </c>
      <c r="D3470" s="526"/>
      <c r="E3470" s="526"/>
      <c r="F3470" s="526"/>
      <c r="G3470" s="363" t="s">
        <v>355</v>
      </c>
      <c r="H3470" s="546">
        <v>21046.86</v>
      </c>
      <c r="I3470" s="528"/>
    </row>
    <row r="3471" spans="1:9" ht="48.75" customHeight="1" x14ac:dyDescent="0.25">
      <c r="A3471" s="525" t="s">
        <v>1040</v>
      </c>
      <c r="B3471" s="525"/>
      <c r="C3471" s="526" t="s">
        <v>15549</v>
      </c>
      <c r="D3471" s="526"/>
      <c r="E3471" s="526"/>
      <c r="F3471" s="526"/>
      <c r="G3471" s="363" t="s">
        <v>14794</v>
      </c>
      <c r="H3471" s="546">
        <v>19889.3</v>
      </c>
      <c r="I3471" s="528"/>
    </row>
    <row r="3472" spans="1:9" ht="48.75" customHeight="1" x14ac:dyDescent="0.25">
      <c r="A3472" s="525" t="s">
        <v>1042</v>
      </c>
      <c r="B3472" s="525"/>
      <c r="C3472" s="526" t="s">
        <v>15550</v>
      </c>
      <c r="D3472" s="526"/>
      <c r="E3472" s="526"/>
      <c r="F3472" s="526"/>
      <c r="G3472" s="363" t="s">
        <v>14794</v>
      </c>
      <c r="H3472" s="546">
        <v>25347.84</v>
      </c>
      <c r="I3472" s="528"/>
    </row>
    <row r="3473" spans="1:9" ht="48.75" customHeight="1" x14ac:dyDescent="0.25">
      <c r="A3473" s="525" t="s">
        <v>1043</v>
      </c>
      <c r="B3473" s="525"/>
      <c r="C3473" s="526" t="s">
        <v>15551</v>
      </c>
      <c r="D3473" s="526"/>
      <c r="E3473" s="526"/>
      <c r="F3473" s="526"/>
      <c r="G3473" s="363" t="s">
        <v>355</v>
      </c>
      <c r="H3473" s="546">
        <v>28378.89</v>
      </c>
      <c r="I3473" s="528"/>
    </row>
    <row r="3474" spans="1:9" ht="48.75" customHeight="1" x14ac:dyDescent="0.25">
      <c r="A3474" s="525" t="s">
        <v>1033</v>
      </c>
      <c r="B3474" s="525"/>
      <c r="C3474" s="526" t="s">
        <v>15552</v>
      </c>
      <c r="D3474" s="526"/>
      <c r="E3474" s="526"/>
      <c r="F3474" s="526"/>
      <c r="G3474" s="363" t="s">
        <v>355</v>
      </c>
      <c r="H3474" s="538">
        <v>7404.95</v>
      </c>
      <c r="I3474" s="528"/>
    </row>
    <row r="3475" spans="1:9" ht="48.75" customHeight="1" x14ac:dyDescent="0.25">
      <c r="A3475" s="525" t="s">
        <v>1069</v>
      </c>
      <c r="B3475" s="525"/>
      <c r="C3475" s="526" t="s">
        <v>15553</v>
      </c>
      <c r="D3475" s="526"/>
      <c r="E3475" s="526"/>
      <c r="F3475" s="526"/>
      <c r="G3475" s="363" t="s">
        <v>355</v>
      </c>
      <c r="H3475" s="546">
        <v>14795.36</v>
      </c>
      <c r="I3475" s="528"/>
    </row>
    <row r="3476" spans="1:9" ht="48.75" customHeight="1" x14ac:dyDescent="0.25">
      <c r="A3476" s="525" t="s">
        <v>1068</v>
      </c>
      <c r="B3476" s="525"/>
      <c r="C3476" s="526" t="s">
        <v>15554</v>
      </c>
      <c r="D3476" s="526"/>
      <c r="E3476" s="526"/>
      <c r="F3476" s="526"/>
      <c r="G3476" s="363" t="s">
        <v>14794</v>
      </c>
      <c r="H3476" s="546">
        <v>22297.54</v>
      </c>
      <c r="I3476" s="528"/>
    </row>
    <row r="3477" spans="1:9" ht="36.6" customHeight="1" x14ac:dyDescent="0.25">
      <c r="A3477" s="525" t="s">
        <v>895</v>
      </c>
      <c r="B3477" s="525"/>
      <c r="C3477" s="526" t="s">
        <v>15555</v>
      </c>
      <c r="D3477" s="526"/>
      <c r="E3477" s="526"/>
      <c r="F3477" s="526"/>
      <c r="G3477" s="363" t="s">
        <v>14794</v>
      </c>
      <c r="H3477" s="538">
        <v>1264.19</v>
      </c>
      <c r="I3477" s="528"/>
    </row>
    <row r="3478" spans="1:9" ht="36.6" customHeight="1" x14ac:dyDescent="0.25">
      <c r="A3478" s="525" t="s">
        <v>896</v>
      </c>
      <c r="B3478" s="525"/>
      <c r="C3478" s="526" t="s">
        <v>15556</v>
      </c>
      <c r="D3478" s="526"/>
      <c r="E3478" s="526"/>
      <c r="F3478" s="526"/>
      <c r="G3478" s="363" t="s">
        <v>14794</v>
      </c>
      <c r="H3478" s="538">
        <v>2156.63</v>
      </c>
      <c r="I3478" s="528"/>
    </row>
    <row r="3479" spans="1:9" ht="36.6" customHeight="1" x14ac:dyDescent="0.25">
      <c r="A3479" s="525" t="s">
        <v>897</v>
      </c>
      <c r="B3479" s="525"/>
      <c r="C3479" s="526" t="s">
        <v>15557</v>
      </c>
      <c r="D3479" s="526"/>
      <c r="E3479" s="526"/>
      <c r="F3479" s="526"/>
      <c r="G3479" s="363" t="s">
        <v>14794</v>
      </c>
      <c r="H3479" s="538">
        <v>3084.69</v>
      </c>
      <c r="I3479" s="528"/>
    </row>
    <row r="3480" spans="1:9" ht="36.6" customHeight="1" x14ac:dyDescent="0.25">
      <c r="A3480" s="525" t="s">
        <v>898</v>
      </c>
      <c r="B3480" s="525"/>
      <c r="C3480" s="526" t="s">
        <v>15558</v>
      </c>
      <c r="D3480" s="526"/>
      <c r="E3480" s="526"/>
      <c r="F3480" s="526"/>
      <c r="G3480" s="363" t="s">
        <v>14794</v>
      </c>
      <c r="H3480" s="538">
        <v>4279.91</v>
      </c>
      <c r="I3480" s="528"/>
    </row>
    <row r="3481" spans="1:9" ht="36.6" customHeight="1" x14ac:dyDescent="0.25">
      <c r="A3481" s="525" t="s">
        <v>899</v>
      </c>
      <c r="B3481" s="525"/>
      <c r="C3481" s="526" t="s">
        <v>15559</v>
      </c>
      <c r="D3481" s="526"/>
      <c r="E3481" s="526"/>
      <c r="F3481" s="526"/>
      <c r="G3481" s="363" t="s">
        <v>14794</v>
      </c>
      <c r="H3481" s="538">
        <v>6270.68</v>
      </c>
      <c r="I3481" s="528"/>
    </row>
    <row r="3482" spans="1:9" ht="36.6" customHeight="1" x14ac:dyDescent="0.25">
      <c r="A3482" s="525" t="s">
        <v>904</v>
      </c>
      <c r="B3482" s="525"/>
      <c r="C3482" s="526" t="s">
        <v>15560</v>
      </c>
      <c r="D3482" s="526"/>
      <c r="E3482" s="526"/>
      <c r="F3482" s="526"/>
      <c r="G3482" s="363" t="s">
        <v>355</v>
      </c>
      <c r="H3482" s="538">
        <v>2225.16</v>
      </c>
      <c r="I3482" s="528"/>
    </row>
    <row r="3483" spans="1:9" ht="36.6" customHeight="1" x14ac:dyDescent="0.25">
      <c r="A3483" s="525" t="s">
        <v>905</v>
      </c>
      <c r="B3483" s="525"/>
      <c r="C3483" s="526" t="s">
        <v>15561</v>
      </c>
      <c r="D3483" s="526"/>
      <c r="E3483" s="526"/>
      <c r="F3483" s="526"/>
      <c r="G3483" s="363" t="s">
        <v>355</v>
      </c>
      <c r="H3483" s="538">
        <v>3610.35</v>
      </c>
      <c r="I3483" s="528"/>
    </row>
    <row r="3484" spans="1:9" ht="36.6" customHeight="1" x14ac:dyDescent="0.25">
      <c r="A3484" s="525" t="s">
        <v>906</v>
      </c>
      <c r="B3484" s="525"/>
      <c r="C3484" s="526" t="s">
        <v>15562</v>
      </c>
      <c r="D3484" s="526"/>
      <c r="E3484" s="526"/>
      <c r="F3484" s="526"/>
      <c r="G3484" s="363" t="s">
        <v>355</v>
      </c>
      <c r="H3484" s="538">
        <v>5446.44</v>
      </c>
      <c r="I3484" s="528"/>
    </row>
    <row r="3485" spans="1:9" ht="36.6" customHeight="1" x14ac:dyDescent="0.25">
      <c r="A3485" s="525" t="s">
        <v>907</v>
      </c>
      <c r="B3485" s="525"/>
      <c r="C3485" s="526" t="s">
        <v>15563</v>
      </c>
      <c r="D3485" s="526"/>
      <c r="E3485" s="526"/>
      <c r="F3485" s="526"/>
      <c r="G3485" s="363" t="s">
        <v>355</v>
      </c>
      <c r="H3485" s="538">
        <v>8006.77</v>
      </c>
      <c r="I3485" s="528"/>
    </row>
    <row r="3486" spans="1:9" ht="36.6" customHeight="1" x14ac:dyDescent="0.25">
      <c r="A3486" s="525" t="s">
        <v>908</v>
      </c>
      <c r="B3486" s="525"/>
      <c r="C3486" s="526" t="s">
        <v>15564</v>
      </c>
      <c r="D3486" s="526"/>
      <c r="E3486" s="526"/>
      <c r="F3486" s="526"/>
      <c r="G3486" s="363" t="s">
        <v>355</v>
      </c>
      <c r="H3486" s="546">
        <v>14256.25</v>
      </c>
      <c r="I3486" s="528"/>
    </row>
    <row r="3487" spans="1:9" ht="36.6" customHeight="1" x14ac:dyDescent="0.25">
      <c r="A3487" s="525" t="s">
        <v>890</v>
      </c>
      <c r="B3487" s="525"/>
      <c r="C3487" s="526" t="s">
        <v>15565</v>
      </c>
      <c r="D3487" s="526"/>
      <c r="E3487" s="526"/>
      <c r="F3487" s="526"/>
      <c r="G3487" s="363" t="s">
        <v>14794</v>
      </c>
      <c r="H3487" s="538">
        <v>1356.92</v>
      </c>
      <c r="I3487" s="528"/>
    </row>
    <row r="3488" spans="1:9" ht="36.6" customHeight="1" x14ac:dyDescent="0.25">
      <c r="A3488" s="525" t="s">
        <v>891</v>
      </c>
      <c r="B3488" s="525"/>
      <c r="C3488" s="526" t="s">
        <v>15566</v>
      </c>
      <c r="D3488" s="526"/>
      <c r="E3488" s="526"/>
      <c r="F3488" s="526"/>
      <c r="G3488" s="363" t="s">
        <v>14794</v>
      </c>
      <c r="H3488" s="538">
        <v>2189</v>
      </c>
      <c r="I3488" s="528"/>
    </row>
    <row r="3489" spans="1:9" ht="36.6" customHeight="1" x14ac:dyDescent="0.25">
      <c r="A3489" s="525" t="s">
        <v>892</v>
      </c>
      <c r="B3489" s="525"/>
      <c r="C3489" s="526" t="s">
        <v>15567</v>
      </c>
      <c r="D3489" s="526"/>
      <c r="E3489" s="526"/>
      <c r="F3489" s="526"/>
      <c r="G3489" s="363" t="s">
        <v>14794</v>
      </c>
      <c r="H3489" s="538">
        <v>2949.3</v>
      </c>
      <c r="I3489" s="528"/>
    </row>
    <row r="3490" spans="1:9" ht="36.6" customHeight="1" x14ac:dyDescent="0.25">
      <c r="A3490" s="525" t="s">
        <v>893</v>
      </c>
      <c r="B3490" s="525"/>
      <c r="C3490" s="526" t="s">
        <v>15568</v>
      </c>
      <c r="D3490" s="526"/>
      <c r="E3490" s="526"/>
      <c r="F3490" s="526"/>
      <c r="G3490" s="363" t="s">
        <v>14794</v>
      </c>
      <c r="H3490" s="538">
        <v>4117.66</v>
      </c>
      <c r="I3490" s="528"/>
    </row>
    <row r="3491" spans="1:9" ht="36.6" customHeight="1" x14ac:dyDescent="0.25">
      <c r="A3491" s="525" t="s">
        <v>894</v>
      </c>
      <c r="B3491" s="525"/>
      <c r="C3491" s="526" t="s">
        <v>15569</v>
      </c>
      <c r="D3491" s="526"/>
      <c r="E3491" s="526"/>
      <c r="F3491" s="526"/>
      <c r="G3491" s="363" t="s">
        <v>14794</v>
      </c>
      <c r="H3491" s="538">
        <v>6064.64</v>
      </c>
      <c r="I3491" s="528"/>
    </row>
    <row r="3492" spans="1:9" ht="36.6" customHeight="1" x14ac:dyDescent="0.25">
      <c r="A3492" s="525" t="s">
        <v>900</v>
      </c>
      <c r="B3492" s="525"/>
      <c r="C3492" s="526" t="s">
        <v>15570</v>
      </c>
      <c r="D3492" s="526"/>
      <c r="E3492" s="526"/>
      <c r="F3492" s="526"/>
      <c r="G3492" s="363" t="s">
        <v>14794</v>
      </c>
      <c r="H3492" s="538">
        <v>2661.14</v>
      </c>
      <c r="I3492" s="528"/>
    </row>
    <row r="3493" spans="1:9" ht="36.6" customHeight="1" x14ac:dyDescent="0.25">
      <c r="A3493" s="525" t="s">
        <v>901</v>
      </c>
      <c r="B3493" s="525"/>
      <c r="C3493" s="526" t="s">
        <v>15571</v>
      </c>
      <c r="D3493" s="526"/>
      <c r="E3493" s="526"/>
      <c r="F3493" s="526"/>
      <c r="G3493" s="363" t="s">
        <v>14794</v>
      </c>
      <c r="H3493" s="538">
        <v>3496.8</v>
      </c>
      <c r="I3493" s="528"/>
    </row>
    <row r="3494" spans="1:9" ht="36.6" customHeight="1" x14ac:dyDescent="0.25">
      <c r="A3494" s="525" t="s">
        <v>902</v>
      </c>
      <c r="B3494" s="525"/>
      <c r="C3494" s="526" t="s">
        <v>15572</v>
      </c>
      <c r="D3494" s="526"/>
      <c r="E3494" s="526"/>
      <c r="F3494" s="526"/>
      <c r="G3494" s="363" t="s">
        <v>14794</v>
      </c>
      <c r="H3494" s="538">
        <v>5121.2</v>
      </c>
      <c r="I3494" s="528"/>
    </row>
    <row r="3495" spans="1:9" ht="36.6" customHeight="1" x14ac:dyDescent="0.25">
      <c r="A3495" s="525" t="s">
        <v>903</v>
      </c>
      <c r="B3495" s="525"/>
      <c r="C3495" s="526" t="s">
        <v>15573</v>
      </c>
      <c r="D3495" s="526"/>
      <c r="E3495" s="526"/>
      <c r="F3495" s="526"/>
      <c r="G3495" s="363" t="s">
        <v>14794</v>
      </c>
      <c r="H3495" s="538">
        <v>7730.66</v>
      </c>
      <c r="I3495" s="528"/>
    </row>
    <row r="3496" spans="1:9" ht="24.4" customHeight="1" x14ac:dyDescent="0.25">
      <c r="A3496" s="525" t="s">
        <v>1228</v>
      </c>
      <c r="B3496" s="525"/>
      <c r="C3496" s="526" t="s">
        <v>15574</v>
      </c>
      <c r="D3496" s="526"/>
      <c r="E3496" s="526"/>
      <c r="F3496" s="526"/>
      <c r="G3496" s="363" t="s">
        <v>14839</v>
      </c>
      <c r="H3496" s="527">
        <v>70.86</v>
      </c>
      <c r="I3496" s="528"/>
    </row>
    <row r="3497" spans="1:9" ht="36.6" customHeight="1" x14ac:dyDescent="0.25">
      <c r="A3497" s="525" t="s">
        <v>1227</v>
      </c>
      <c r="B3497" s="525"/>
      <c r="C3497" s="526" t="s">
        <v>15575</v>
      </c>
      <c r="D3497" s="526"/>
      <c r="E3497" s="526"/>
      <c r="F3497" s="526"/>
      <c r="G3497" s="363" t="s">
        <v>14839</v>
      </c>
      <c r="H3497" s="527">
        <v>99.76</v>
      </c>
      <c r="I3497" s="528"/>
    </row>
    <row r="3498" spans="1:9" ht="36.6" customHeight="1" x14ac:dyDescent="0.25">
      <c r="A3498" s="525" t="s">
        <v>1224</v>
      </c>
      <c r="B3498" s="525"/>
      <c r="C3498" s="526" t="s">
        <v>15576</v>
      </c>
      <c r="D3498" s="526"/>
      <c r="E3498" s="526"/>
      <c r="F3498" s="526"/>
      <c r="G3498" s="363" t="s">
        <v>14794</v>
      </c>
      <c r="H3498" s="532">
        <v>7.39</v>
      </c>
      <c r="I3498" s="528"/>
    </row>
    <row r="3499" spans="1:9" ht="36.6" customHeight="1" x14ac:dyDescent="0.25">
      <c r="A3499" s="525" t="s">
        <v>1220</v>
      </c>
      <c r="B3499" s="525"/>
      <c r="C3499" s="526" t="s">
        <v>15577</v>
      </c>
      <c r="D3499" s="526"/>
      <c r="E3499" s="526"/>
      <c r="F3499" s="526"/>
      <c r="G3499" s="363" t="s">
        <v>14839</v>
      </c>
      <c r="H3499" s="531">
        <v>129.88</v>
      </c>
      <c r="I3499" s="528"/>
    </row>
    <row r="3500" spans="1:9" ht="36.6" customHeight="1" x14ac:dyDescent="0.25">
      <c r="A3500" s="525" t="s">
        <v>1221</v>
      </c>
      <c r="B3500" s="525"/>
      <c r="C3500" s="526" t="s">
        <v>15578</v>
      </c>
      <c r="D3500" s="526"/>
      <c r="E3500" s="526"/>
      <c r="F3500" s="526"/>
      <c r="G3500" s="363" t="s">
        <v>14839</v>
      </c>
      <c r="H3500" s="531">
        <v>115.44</v>
      </c>
      <c r="I3500" s="528"/>
    </row>
    <row r="3501" spans="1:9" ht="36.6" customHeight="1" x14ac:dyDescent="0.25">
      <c r="A3501" s="525" t="s">
        <v>1222</v>
      </c>
      <c r="B3501" s="525"/>
      <c r="C3501" s="526" t="s">
        <v>15579</v>
      </c>
      <c r="D3501" s="526"/>
      <c r="E3501" s="526"/>
      <c r="F3501" s="526"/>
      <c r="G3501" s="363" t="s">
        <v>14794</v>
      </c>
      <c r="H3501" s="527">
        <v>15.51</v>
      </c>
      <c r="I3501" s="528"/>
    </row>
    <row r="3502" spans="1:9" ht="36.6" customHeight="1" x14ac:dyDescent="0.25">
      <c r="A3502" s="525" t="s">
        <v>1223</v>
      </c>
      <c r="B3502" s="525"/>
      <c r="C3502" s="526" t="s">
        <v>15580</v>
      </c>
      <c r="D3502" s="526"/>
      <c r="E3502" s="526"/>
      <c r="F3502" s="526"/>
      <c r="G3502" s="363" t="s">
        <v>14794</v>
      </c>
      <c r="H3502" s="527">
        <v>16.63</v>
      </c>
      <c r="I3502" s="528"/>
    </row>
    <row r="3503" spans="1:9" ht="48.75" customHeight="1" x14ac:dyDescent="0.25">
      <c r="A3503" s="525" t="s">
        <v>1230</v>
      </c>
      <c r="B3503" s="525"/>
      <c r="C3503" s="526" t="s">
        <v>15581</v>
      </c>
      <c r="D3503" s="526"/>
      <c r="E3503" s="526"/>
      <c r="F3503" s="526"/>
      <c r="G3503" s="363" t="s">
        <v>14794</v>
      </c>
      <c r="H3503" s="527">
        <v>82.73</v>
      </c>
      <c r="I3503" s="528"/>
    </row>
    <row r="3504" spans="1:9" ht="48.75" customHeight="1" x14ac:dyDescent="0.25">
      <c r="A3504" s="525" t="s">
        <v>1231</v>
      </c>
      <c r="B3504" s="525"/>
      <c r="C3504" s="526" t="s">
        <v>15582</v>
      </c>
      <c r="D3504" s="526"/>
      <c r="E3504" s="526"/>
      <c r="F3504" s="526"/>
      <c r="G3504" s="363" t="s">
        <v>14794</v>
      </c>
      <c r="H3504" s="527">
        <v>92.42</v>
      </c>
      <c r="I3504" s="528"/>
    </row>
    <row r="3505" spans="1:9" ht="48.75" customHeight="1" x14ac:dyDescent="0.25">
      <c r="A3505" s="525" t="s">
        <v>1232</v>
      </c>
      <c r="B3505" s="525"/>
      <c r="C3505" s="526" t="s">
        <v>15583</v>
      </c>
      <c r="D3505" s="526"/>
      <c r="E3505" s="526"/>
      <c r="F3505" s="526"/>
      <c r="G3505" s="363" t="s">
        <v>14794</v>
      </c>
      <c r="H3505" s="527">
        <v>99.9</v>
      </c>
      <c r="I3505" s="528"/>
    </row>
    <row r="3506" spans="1:9" ht="48.75" customHeight="1" x14ac:dyDescent="0.25">
      <c r="A3506" s="525" t="s">
        <v>1233</v>
      </c>
      <c r="B3506" s="525"/>
      <c r="C3506" s="526" t="s">
        <v>15584</v>
      </c>
      <c r="D3506" s="526"/>
      <c r="E3506" s="526"/>
      <c r="F3506" s="526"/>
      <c r="G3506" s="363" t="s">
        <v>14794</v>
      </c>
      <c r="H3506" s="531">
        <v>141.63999999999999</v>
      </c>
      <c r="I3506" s="528"/>
    </row>
    <row r="3507" spans="1:9" ht="36.6" customHeight="1" x14ac:dyDescent="0.25">
      <c r="A3507" s="525" t="s">
        <v>1229</v>
      </c>
      <c r="B3507" s="525"/>
      <c r="C3507" s="526" t="s">
        <v>15585</v>
      </c>
      <c r="D3507" s="526"/>
      <c r="E3507" s="526"/>
      <c r="F3507" s="526"/>
      <c r="G3507" s="363" t="s">
        <v>14794</v>
      </c>
      <c r="H3507" s="527">
        <v>73.37</v>
      </c>
      <c r="I3507" s="528"/>
    </row>
    <row r="3508" spans="1:9" ht="36.6" customHeight="1" x14ac:dyDescent="0.25">
      <c r="A3508" s="525" t="s">
        <v>1234</v>
      </c>
      <c r="B3508" s="525"/>
      <c r="C3508" s="526" t="s">
        <v>15586</v>
      </c>
      <c r="D3508" s="526"/>
      <c r="E3508" s="526"/>
      <c r="F3508" s="526"/>
      <c r="G3508" s="363" t="s">
        <v>14794</v>
      </c>
      <c r="H3508" s="527">
        <v>45.13</v>
      </c>
      <c r="I3508" s="528"/>
    </row>
    <row r="3509" spans="1:9" ht="24.4" customHeight="1" x14ac:dyDescent="0.25">
      <c r="A3509" s="525" t="s">
        <v>1226</v>
      </c>
      <c r="B3509" s="525"/>
      <c r="C3509" s="526" t="s">
        <v>15587</v>
      </c>
      <c r="D3509" s="526"/>
      <c r="E3509" s="526"/>
      <c r="F3509" s="526"/>
      <c r="G3509" s="363" t="s">
        <v>14839</v>
      </c>
      <c r="H3509" s="531">
        <v>102.78</v>
      </c>
      <c r="I3509" s="528"/>
    </row>
    <row r="3510" spans="1:9" ht="24.4" customHeight="1" x14ac:dyDescent="0.25">
      <c r="A3510" s="525" t="s">
        <v>1225</v>
      </c>
      <c r="B3510" s="525"/>
      <c r="C3510" s="526" t="s">
        <v>15588</v>
      </c>
      <c r="D3510" s="526"/>
      <c r="E3510" s="526"/>
      <c r="F3510" s="526"/>
      <c r="G3510" s="363" t="s">
        <v>14839</v>
      </c>
      <c r="H3510" s="531">
        <v>121.46</v>
      </c>
      <c r="I3510" s="528"/>
    </row>
    <row r="3511" spans="1:9" ht="24.4" customHeight="1" x14ac:dyDescent="0.25">
      <c r="A3511" s="525" t="s">
        <v>1251</v>
      </c>
      <c r="B3511" s="525"/>
      <c r="C3511" s="526" t="s">
        <v>15589</v>
      </c>
      <c r="D3511" s="526"/>
      <c r="E3511" s="526"/>
      <c r="F3511" s="526"/>
      <c r="G3511" s="363" t="s">
        <v>14839</v>
      </c>
      <c r="H3511" s="531">
        <v>180.79</v>
      </c>
      <c r="I3511" s="528"/>
    </row>
    <row r="3512" spans="1:9" ht="36.6" customHeight="1" x14ac:dyDescent="0.25">
      <c r="A3512" s="525" t="s">
        <v>912</v>
      </c>
      <c r="B3512" s="525"/>
      <c r="C3512" s="526" t="s">
        <v>15590</v>
      </c>
      <c r="D3512" s="526"/>
      <c r="E3512" s="526"/>
      <c r="F3512" s="526"/>
      <c r="G3512" s="363" t="s">
        <v>355</v>
      </c>
      <c r="H3512" s="538">
        <v>1234.3900000000001</v>
      </c>
      <c r="I3512" s="528"/>
    </row>
    <row r="3513" spans="1:9" ht="36.6" customHeight="1" x14ac:dyDescent="0.25">
      <c r="A3513" s="525" t="s">
        <v>909</v>
      </c>
      <c r="B3513" s="525"/>
      <c r="C3513" s="526" t="s">
        <v>15591</v>
      </c>
      <c r="D3513" s="526"/>
      <c r="E3513" s="526"/>
      <c r="F3513" s="526"/>
      <c r="G3513" s="363" t="s">
        <v>355</v>
      </c>
      <c r="H3513" s="531">
        <v>605.04999999999995</v>
      </c>
      <c r="I3513" s="528"/>
    </row>
    <row r="3514" spans="1:9" ht="36.6" customHeight="1" x14ac:dyDescent="0.25">
      <c r="A3514" s="525" t="s">
        <v>910</v>
      </c>
      <c r="B3514" s="525"/>
      <c r="C3514" s="526" t="s">
        <v>15592</v>
      </c>
      <c r="D3514" s="526"/>
      <c r="E3514" s="526"/>
      <c r="F3514" s="526"/>
      <c r="G3514" s="363" t="s">
        <v>355</v>
      </c>
      <c r="H3514" s="531">
        <v>649.80999999999995</v>
      </c>
      <c r="I3514" s="528"/>
    </row>
    <row r="3515" spans="1:9" ht="36.6" customHeight="1" x14ac:dyDescent="0.25">
      <c r="A3515" s="525" t="s">
        <v>911</v>
      </c>
      <c r="B3515" s="525"/>
      <c r="C3515" s="526" t="s">
        <v>15593</v>
      </c>
      <c r="D3515" s="526"/>
      <c r="E3515" s="526"/>
      <c r="F3515" s="526"/>
      <c r="G3515" s="363" t="s">
        <v>355</v>
      </c>
      <c r="H3515" s="531">
        <v>786.51</v>
      </c>
      <c r="I3515" s="528"/>
    </row>
    <row r="3516" spans="1:9" ht="36.6" customHeight="1" x14ac:dyDescent="0.25">
      <c r="A3516" s="525" t="s">
        <v>913</v>
      </c>
      <c r="B3516" s="525"/>
      <c r="C3516" s="526" t="s">
        <v>15594</v>
      </c>
      <c r="D3516" s="526"/>
      <c r="E3516" s="526"/>
      <c r="F3516" s="526"/>
      <c r="G3516" s="363" t="s">
        <v>355</v>
      </c>
      <c r="H3516" s="538">
        <v>1697.6</v>
      </c>
      <c r="I3516" s="528"/>
    </row>
    <row r="3517" spans="1:9" ht="24.4" customHeight="1" x14ac:dyDescent="0.25">
      <c r="A3517" s="525" t="s">
        <v>1363</v>
      </c>
      <c r="B3517" s="525"/>
      <c r="C3517" s="526" t="s">
        <v>15595</v>
      </c>
      <c r="D3517" s="526"/>
      <c r="E3517" s="526"/>
      <c r="F3517" s="526"/>
      <c r="G3517" s="363" t="s">
        <v>14794</v>
      </c>
      <c r="H3517" s="531">
        <v>408.97</v>
      </c>
      <c r="I3517" s="528"/>
    </row>
    <row r="3518" spans="1:9" ht="24.4" customHeight="1" x14ac:dyDescent="0.25">
      <c r="A3518" s="525" t="s">
        <v>1240</v>
      </c>
      <c r="B3518" s="525"/>
      <c r="C3518" s="526" t="s">
        <v>15596</v>
      </c>
      <c r="D3518" s="526"/>
      <c r="E3518" s="526"/>
      <c r="F3518" s="526"/>
      <c r="G3518" s="363" t="s">
        <v>14781</v>
      </c>
      <c r="H3518" s="532">
        <v>5.31</v>
      </c>
      <c r="I3518" s="528"/>
    </row>
    <row r="3519" spans="1:9" ht="24.4" customHeight="1" x14ac:dyDescent="0.25">
      <c r="A3519" s="525" t="s">
        <v>1241</v>
      </c>
      <c r="B3519" s="525"/>
      <c r="C3519" s="526" t="s">
        <v>15597</v>
      </c>
      <c r="D3519" s="526"/>
      <c r="E3519" s="526"/>
      <c r="F3519" s="526"/>
      <c r="G3519" s="363" t="s">
        <v>14781</v>
      </c>
      <c r="H3519" s="532">
        <v>3.47</v>
      </c>
      <c r="I3519" s="528"/>
    </row>
    <row r="3520" spans="1:9" ht="24.4" customHeight="1" x14ac:dyDescent="0.25">
      <c r="A3520" s="525" t="s">
        <v>1242</v>
      </c>
      <c r="B3520" s="525"/>
      <c r="C3520" s="526" t="s">
        <v>15598</v>
      </c>
      <c r="D3520" s="526"/>
      <c r="E3520" s="526"/>
      <c r="F3520" s="526"/>
      <c r="G3520" s="363" t="s">
        <v>14781</v>
      </c>
      <c r="H3520" s="532">
        <v>5.31</v>
      </c>
      <c r="I3520" s="528"/>
    </row>
    <row r="3521" spans="1:9" ht="24.4" customHeight="1" x14ac:dyDescent="0.25">
      <c r="A3521" s="525" t="s">
        <v>1244</v>
      </c>
      <c r="B3521" s="525"/>
      <c r="C3521" s="526" t="s">
        <v>15599</v>
      </c>
      <c r="D3521" s="526"/>
      <c r="E3521" s="526"/>
      <c r="F3521" s="526"/>
      <c r="G3521" s="363" t="s">
        <v>14781</v>
      </c>
      <c r="H3521" s="527">
        <v>11.72</v>
      </c>
      <c r="I3521" s="528"/>
    </row>
    <row r="3522" spans="1:9" ht="24.4" customHeight="1" x14ac:dyDescent="0.25">
      <c r="A3522" s="525" t="s">
        <v>1243</v>
      </c>
      <c r="B3522" s="525"/>
      <c r="C3522" s="526" t="s">
        <v>15600</v>
      </c>
      <c r="D3522" s="526"/>
      <c r="E3522" s="526"/>
      <c r="F3522" s="526"/>
      <c r="G3522" s="363" t="s">
        <v>14781</v>
      </c>
      <c r="H3522" s="532">
        <v>7.06</v>
      </c>
      <c r="I3522" s="528"/>
    </row>
    <row r="3523" spans="1:9" ht="24.4" customHeight="1" x14ac:dyDescent="0.25">
      <c r="A3523" s="525" t="s">
        <v>1238</v>
      </c>
      <c r="B3523" s="525"/>
      <c r="C3523" s="526" t="s">
        <v>15601</v>
      </c>
      <c r="D3523" s="526"/>
      <c r="E3523" s="526"/>
      <c r="F3523" s="526"/>
      <c r="G3523" s="363" t="s">
        <v>14781</v>
      </c>
      <c r="H3523" s="532">
        <v>3.19</v>
      </c>
      <c r="I3523" s="528"/>
    </row>
    <row r="3524" spans="1:9" ht="24.4" customHeight="1" x14ac:dyDescent="0.25">
      <c r="A3524" s="525" t="s">
        <v>412</v>
      </c>
      <c r="B3524" s="525"/>
      <c r="C3524" s="526" t="s">
        <v>15602</v>
      </c>
      <c r="D3524" s="526"/>
      <c r="E3524" s="526"/>
      <c r="F3524" s="526"/>
      <c r="G3524" s="363" t="s">
        <v>14781</v>
      </c>
      <c r="H3524" s="532">
        <v>6.12</v>
      </c>
      <c r="I3524" s="528"/>
    </row>
    <row r="3525" spans="1:9" ht="24.4" customHeight="1" x14ac:dyDescent="0.25">
      <c r="A3525" s="525" t="s">
        <v>1239</v>
      </c>
      <c r="B3525" s="525"/>
      <c r="C3525" s="526" t="s">
        <v>15603</v>
      </c>
      <c r="D3525" s="526"/>
      <c r="E3525" s="526"/>
      <c r="F3525" s="526"/>
      <c r="G3525" s="363" t="s">
        <v>14781</v>
      </c>
      <c r="H3525" s="532">
        <v>6.85</v>
      </c>
      <c r="I3525" s="528"/>
    </row>
    <row r="3526" spans="1:9" ht="24.4" customHeight="1" x14ac:dyDescent="0.25">
      <c r="A3526" s="525" t="s">
        <v>1214</v>
      </c>
      <c r="B3526" s="525"/>
      <c r="C3526" s="526" t="s">
        <v>15604</v>
      </c>
      <c r="D3526" s="526"/>
      <c r="E3526" s="526"/>
      <c r="F3526" s="526"/>
      <c r="G3526" s="363" t="s">
        <v>14794</v>
      </c>
      <c r="H3526" s="527">
        <v>52.1</v>
      </c>
      <c r="I3526" s="528"/>
    </row>
    <row r="3527" spans="1:9" ht="24.4" customHeight="1" x14ac:dyDescent="0.25">
      <c r="A3527" s="525" t="s">
        <v>1215</v>
      </c>
      <c r="B3527" s="525"/>
      <c r="C3527" s="526" t="s">
        <v>15605</v>
      </c>
      <c r="D3527" s="526"/>
      <c r="E3527" s="526"/>
      <c r="F3527" s="526"/>
      <c r="G3527" s="363" t="s">
        <v>14794</v>
      </c>
      <c r="H3527" s="527">
        <v>51.51</v>
      </c>
      <c r="I3527" s="528"/>
    </row>
    <row r="3528" spans="1:9" ht="36.6" customHeight="1" x14ac:dyDescent="0.25">
      <c r="A3528" s="525" t="s">
        <v>1246</v>
      </c>
      <c r="B3528" s="525"/>
      <c r="C3528" s="526" t="s">
        <v>15606</v>
      </c>
      <c r="D3528" s="526"/>
      <c r="E3528" s="526"/>
      <c r="F3528" s="526"/>
      <c r="G3528" s="363" t="s">
        <v>355</v>
      </c>
      <c r="H3528" s="538">
        <v>7412.84</v>
      </c>
      <c r="I3528" s="528"/>
    </row>
    <row r="3529" spans="1:9" ht="48.75" customHeight="1" x14ac:dyDescent="0.25">
      <c r="A3529" s="525" t="s">
        <v>1245</v>
      </c>
      <c r="B3529" s="525"/>
      <c r="C3529" s="526" t="s">
        <v>15607</v>
      </c>
      <c r="D3529" s="526"/>
      <c r="E3529" s="526"/>
      <c r="F3529" s="526"/>
      <c r="G3529" s="363" t="s">
        <v>14794</v>
      </c>
      <c r="H3529" s="538">
        <v>4213.12</v>
      </c>
      <c r="I3529" s="528"/>
    </row>
    <row r="3530" spans="1:9" ht="36.6" customHeight="1" x14ac:dyDescent="0.25">
      <c r="A3530" s="525" t="s">
        <v>1248</v>
      </c>
      <c r="B3530" s="525"/>
      <c r="C3530" s="526" t="s">
        <v>15608</v>
      </c>
      <c r="D3530" s="526"/>
      <c r="E3530" s="526"/>
      <c r="F3530" s="526"/>
      <c r="G3530" s="363" t="s">
        <v>355</v>
      </c>
      <c r="H3530" s="546">
        <v>11224.3</v>
      </c>
      <c r="I3530" s="528"/>
    </row>
    <row r="3531" spans="1:9" ht="48.75" customHeight="1" x14ac:dyDescent="0.25">
      <c r="A3531" s="525" t="s">
        <v>1247</v>
      </c>
      <c r="B3531" s="525"/>
      <c r="C3531" s="526" t="s">
        <v>15609</v>
      </c>
      <c r="D3531" s="526"/>
      <c r="E3531" s="526"/>
      <c r="F3531" s="526"/>
      <c r="G3531" s="363" t="s">
        <v>14794</v>
      </c>
      <c r="H3531" s="538">
        <v>6410.17</v>
      </c>
      <c r="I3531" s="528"/>
    </row>
    <row r="3532" spans="1:9" ht="36.6" customHeight="1" x14ac:dyDescent="0.25">
      <c r="A3532" s="525" t="s">
        <v>1249</v>
      </c>
      <c r="B3532" s="525"/>
      <c r="C3532" s="526" t="s">
        <v>15610</v>
      </c>
      <c r="D3532" s="526"/>
      <c r="E3532" s="526"/>
      <c r="F3532" s="526"/>
      <c r="G3532" s="363" t="s">
        <v>355</v>
      </c>
      <c r="H3532" s="538">
        <v>1447.23</v>
      </c>
      <c r="I3532" s="528"/>
    </row>
    <row r="3533" spans="1:9" ht="36.6" customHeight="1" x14ac:dyDescent="0.25">
      <c r="A3533" s="525" t="s">
        <v>1250</v>
      </c>
      <c r="B3533" s="525"/>
      <c r="C3533" s="526" t="s">
        <v>15611</v>
      </c>
      <c r="D3533" s="526"/>
      <c r="E3533" s="526"/>
      <c r="F3533" s="526"/>
      <c r="G3533" s="363" t="s">
        <v>355</v>
      </c>
      <c r="H3533" s="538">
        <v>1979.28</v>
      </c>
      <c r="I3533" s="528"/>
    </row>
    <row r="3534" spans="1:9" ht="12.2" customHeight="1" x14ac:dyDescent="0.25">
      <c r="A3534" s="525" t="s">
        <v>927</v>
      </c>
      <c r="B3534" s="525"/>
      <c r="C3534" s="526" t="s">
        <v>15612</v>
      </c>
      <c r="D3534" s="526"/>
      <c r="E3534" s="526"/>
      <c r="F3534" s="526"/>
      <c r="G3534" s="363" t="s">
        <v>355</v>
      </c>
      <c r="H3534" s="531">
        <v>366.31</v>
      </c>
      <c r="I3534" s="528"/>
    </row>
    <row r="3535" spans="1:9" ht="12.2" customHeight="1" x14ac:dyDescent="0.25">
      <c r="A3535" s="525" t="s">
        <v>926</v>
      </c>
      <c r="B3535" s="525"/>
      <c r="C3535" s="526" t="s">
        <v>15613</v>
      </c>
      <c r="D3535" s="526"/>
      <c r="E3535" s="526"/>
      <c r="F3535" s="526"/>
      <c r="G3535" s="363" t="s">
        <v>14794</v>
      </c>
      <c r="H3535" s="531">
        <v>156.13999999999999</v>
      </c>
      <c r="I3535" s="528"/>
    </row>
    <row r="3536" spans="1:9" ht="12.2" customHeight="1" x14ac:dyDescent="0.25">
      <c r="A3536" s="525" t="s">
        <v>929</v>
      </c>
      <c r="B3536" s="525"/>
      <c r="C3536" s="526" t="s">
        <v>15614</v>
      </c>
      <c r="D3536" s="526"/>
      <c r="E3536" s="526"/>
      <c r="F3536" s="526"/>
      <c r="G3536" s="363" t="s">
        <v>355</v>
      </c>
      <c r="H3536" s="531">
        <v>579.92999999999995</v>
      </c>
      <c r="I3536" s="528"/>
    </row>
    <row r="3537" spans="1:9" ht="12.2" customHeight="1" x14ac:dyDescent="0.25">
      <c r="A3537" s="525" t="s">
        <v>928</v>
      </c>
      <c r="B3537" s="525"/>
      <c r="C3537" s="526" t="s">
        <v>15615</v>
      </c>
      <c r="D3537" s="526"/>
      <c r="E3537" s="526"/>
      <c r="F3537" s="526"/>
      <c r="G3537" s="363" t="s">
        <v>14794</v>
      </c>
      <c r="H3537" s="531">
        <v>248.38</v>
      </c>
      <c r="I3537" s="528"/>
    </row>
    <row r="3538" spans="1:9" ht="12.2" customHeight="1" x14ac:dyDescent="0.25">
      <c r="A3538" s="525" t="s">
        <v>931</v>
      </c>
      <c r="B3538" s="525"/>
      <c r="C3538" s="526" t="s">
        <v>15616</v>
      </c>
      <c r="D3538" s="526"/>
      <c r="E3538" s="526"/>
      <c r="F3538" s="526"/>
      <c r="G3538" s="363" t="s">
        <v>355</v>
      </c>
      <c r="H3538" s="531">
        <v>859.82</v>
      </c>
      <c r="I3538" s="528"/>
    </row>
    <row r="3539" spans="1:9" ht="12.2" customHeight="1" x14ac:dyDescent="0.25">
      <c r="A3539" s="525" t="s">
        <v>930</v>
      </c>
      <c r="B3539" s="525"/>
      <c r="C3539" s="526" t="s">
        <v>15617</v>
      </c>
      <c r="D3539" s="526"/>
      <c r="E3539" s="526"/>
      <c r="F3539" s="526"/>
      <c r="G3539" s="363" t="s">
        <v>14794</v>
      </c>
      <c r="H3539" s="531">
        <v>363.02</v>
      </c>
      <c r="I3539" s="528"/>
    </row>
    <row r="3540" spans="1:9" ht="12.2" customHeight="1" x14ac:dyDescent="0.25">
      <c r="A3540" s="525" t="s">
        <v>933</v>
      </c>
      <c r="B3540" s="525"/>
      <c r="C3540" s="526" t="s">
        <v>15618</v>
      </c>
      <c r="D3540" s="526"/>
      <c r="E3540" s="526"/>
      <c r="F3540" s="526"/>
      <c r="G3540" s="363" t="s">
        <v>355</v>
      </c>
      <c r="H3540" s="538">
        <v>1276.79</v>
      </c>
      <c r="I3540" s="528"/>
    </row>
    <row r="3541" spans="1:9" ht="12.2" customHeight="1" x14ac:dyDescent="0.25">
      <c r="A3541" s="525" t="s">
        <v>932</v>
      </c>
      <c r="B3541" s="525"/>
      <c r="C3541" s="526" t="s">
        <v>15619</v>
      </c>
      <c r="D3541" s="526"/>
      <c r="E3541" s="526"/>
      <c r="F3541" s="526"/>
      <c r="G3541" s="363" t="s">
        <v>14794</v>
      </c>
      <c r="H3541" s="531">
        <v>484.58</v>
      </c>
      <c r="I3541" s="528"/>
    </row>
    <row r="3542" spans="1:9" ht="12.2" customHeight="1" x14ac:dyDescent="0.25">
      <c r="A3542" s="525" t="s">
        <v>935</v>
      </c>
      <c r="B3542" s="525"/>
      <c r="C3542" s="526" t="s">
        <v>15620</v>
      </c>
      <c r="D3542" s="526"/>
      <c r="E3542" s="526"/>
      <c r="F3542" s="526"/>
      <c r="G3542" s="363" t="s">
        <v>355</v>
      </c>
      <c r="H3542" s="538">
        <v>2362.91</v>
      </c>
      <c r="I3542" s="528"/>
    </row>
    <row r="3543" spans="1:9" ht="12.2" customHeight="1" x14ac:dyDescent="0.25">
      <c r="A3543" s="525" t="s">
        <v>934</v>
      </c>
      <c r="B3543" s="525"/>
      <c r="C3543" s="526" t="s">
        <v>15621</v>
      </c>
      <c r="D3543" s="526"/>
      <c r="E3543" s="526"/>
      <c r="F3543" s="526"/>
      <c r="G3543" s="363" t="s">
        <v>14794</v>
      </c>
      <c r="H3543" s="531">
        <v>671.49</v>
      </c>
      <c r="I3543" s="528"/>
    </row>
    <row r="3544" spans="1:9" ht="12.2" customHeight="1" x14ac:dyDescent="0.25">
      <c r="A3544" s="525" t="s">
        <v>915</v>
      </c>
      <c r="B3544" s="525"/>
      <c r="C3544" s="526" t="s">
        <v>15622</v>
      </c>
      <c r="D3544" s="526"/>
      <c r="E3544" s="526"/>
      <c r="F3544" s="526"/>
      <c r="G3544" s="363" t="s">
        <v>355</v>
      </c>
      <c r="H3544" s="531">
        <v>134.32</v>
      </c>
      <c r="I3544" s="528"/>
    </row>
    <row r="3545" spans="1:9" ht="12.2" customHeight="1" x14ac:dyDescent="0.25">
      <c r="A3545" s="525" t="s">
        <v>914</v>
      </c>
      <c r="B3545" s="525"/>
      <c r="C3545" s="526" t="s">
        <v>15623</v>
      </c>
      <c r="D3545" s="526"/>
      <c r="E3545" s="526"/>
      <c r="F3545" s="526"/>
      <c r="G3545" s="363" t="s">
        <v>14794</v>
      </c>
      <c r="H3545" s="527">
        <v>47.94</v>
      </c>
      <c r="I3545" s="528"/>
    </row>
    <row r="3546" spans="1:9" ht="12.2" customHeight="1" x14ac:dyDescent="0.25">
      <c r="A3546" s="525" t="s">
        <v>917</v>
      </c>
      <c r="B3546" s="525"/>
      <c r="C3546" s="526" t="s">
        <v>15624</v>
      </c>
      <c r="D3546" s="526"/>
      <c r="E3546" s="526"/>
      <c r="F3546" s="526"/>
      <c r="G3546" s="363" t="s">
        <v>355</v>
      </c>
      <c r="H3546" s="531">
        <v>251.33</v>
      </c>
      <c r="I3546" s="528"/>
    </row>
    <row r="3547" spans="1:9" ht="12.2" customHeight="1" x14ac:dyDescent="0.25">
      <c r="A3547" s="525" t="s">
        <v>916</v>
      </c>
      <c r="B3547" s="525"/>
      <c r="C3547" s="526" t="s">
        <v>15625</v>
      </c>
      <c r="D3547" s="526"/>
      <c r="E3547" s="526"/>
      <c r="F3547" s="526"/>
      <c r="G3547" s="363" t="s">
        <v>14794</v>
      </c>
      <c r="H3547" s="527">
        <v>88.35</v>
      </c>
      <c r="I3547" s="528"/>
    </row>
    <row r="3548" spans="1:9" ht="12.2" customHeight="1" x14ac:dyDescent="0.25">
      <c r="A3548" s="525" t="s">
        <v>919</v>
      </c>
      <c r="B3548" s="525"/>
      <c r="C3548" s="526" t="s">
        <v>15626</v>
      </c>
      <c r="D3548" s="526"/>
      <c r="E3548" s="526"/>
      <c r="F3548" s="526"/>
      <c r="G3548" s="363" t="s">
        <v>355</v>
      </c>
      <c r="H3548" s="531">
        <v>407.56</v>
      </c>
      <c r="I3548" s="528"/>
    </row>
    <row r="3549" spans="1:9" ht="12.2" customHeight="1" x14ac:dyDescent="0.25">
      <c r="A3549" s="525" t="s">
        <v>918</v>
      </c>
      <c r="B3549" s="525"/>
      <c r="C3549" s="526" t="s">
        <v>15627</v>
      </c>
      <c r="D3549" s="526"/>
      <c r="E3549" s="526"/>
      <c r="F3549" s="526"/>
      <c r="G3549" s="363" t="s">
        <v>14794</v>
      </c>
      <c r="H3549" s="531">
        <v>140.38999999999999</v>
      </c>
      <c r="I3549" s="528"/>
    </row>
    <row r="3550" spans="1:9" ht="12.2" customHeight="1" x14ac:dyDescent="0.25">
      <c r="A3550" s="525" t="s">
        <v>921</v>
      </c>
      <c r="B3550" s="525"/>
      <c r="C3550" s="526" t="s">
        <v>15628</v>
      </c>
      <c r="D3550" s="526"/>
      <c r="E3550" s="526"/>
      <c r="F3550" s="526"/>
      <c r="G3550" s="363" t="s">
        <v>355</v>
      </c>
      <c r="H3550" s="531">
        <v>621.37</v>
      </c>
      <c r="I3550" s="528"/>
    </row>
    <row r="3551" spans="1:9" ht="12.2" customHeight="1" x14ac:dyDescent="0.25">
      <c r="A3551" s="525" t="s">
        <v>920</v>
      </c>
      <c r="B3551" s="525"/>
      <c r="C3551" s="526" t="s">
        <v>15629</v>
      </c>
      <c r="D3551" s="526"/>
      <c r="E3551" s="526"/>
      <c r="F3551" s="526"/>
      <c r="G3551" s="363" t="s">
        <v>14794</v>
      </c>
      <c r="H3551" s="531">
        <v>200.74</v>
      </c>
      <c r="I3551" s="528"/>
    </row>
    <row r="3552" spans="1:9" ht="12.2" customHeight="1" x14ac:dyDescent="0.25">
      <c r="A3552" s="525" t="s">
        <v>923</v>
      </c>
      <c r="B3552" s="525"/>
      <c r="C3552" s="526" t="s">
        <v>15630</v>
      </c>
      <c r="D3552" s="526"/>
      <c r="E3552" s="526"/>
      <c r="F3552" s="526"/>
      <c r="G3552" s="363" t="s">
        <v>355</v>
      </c>
      <c r="H3552" s="531">
        <v>911.89</v>
      </c>
      <c r="I3552" s="528"/>
    </row>
    <row r="3553" spans="1:9" ht="12.2" customHeight="1" x14ac:dyDescent="0.25">
      <c r="A3553" s="525" t="s">
        <v>922</v>
      </c>
      <c r="B3553" s="525"/>
      <c r="C3553" s="526" t="s">
        <v>15631</v>
      </c>
      <c r="D3553" s="526"/>
      <c r="E3553" s="526"/>
      <c r="F3553" s="526"/>
      <c r="G3553" s="363" t="s">
        <v>14794</v>
      </c>
      <c r="H3553" s="531">
        <v>268.29000000000002</v>
      </c>
      <c r="I3553" s="528"/>
    </row>
    <row r="3554" spans="1:9" ht="12.2" customHeight="1" x14ac:dyDescent="0.25">
      <c r="A3554" s="525" t="s">
        <v>925</v>
      </c>
      <c r="B3554" s="525"/>
      <c r="C3554" s="526" t="s">
        <v>15632</v>
      </c>
      <c r="D3554" s="526"/>
      <c r="E3554" s="526"/>
      <c r="F3554" s="526"/>
      <c r="G3554" s="363" t="s">
        <v>355</v>
      </c>
      <c r="H3554" s="538">
        <v>1706.59</v>
      </c>
      <c r="I3554" s="528"/>
    </row>
    <row r="3555" spans="1:9" ht="12.2" customHeight="1" x14ac:dyDescent="0.25">
      <c r="A3555" s="525" t="s">
        <v>924</v>
      </c>
      <c r="B3555" s="525"/>
      <c r="C3555" s="526" t="s">
        <v>15633</v>
      </c>
      <c r="D3555" s="526"/>
      <c r="E3555" s="526"/>
      <c r="F3555" s="526"/>
      <c r="G3555" s="363" t="s">
        <v>14794</v>
      </c>
      <c r="H3555" s="531">
        <v>368.53</v>
      </c>
      <c r="I3555" s="528"/>
    </row>
    <row r="3556" spans="1:9" ht="12.2" customHeight="1" x14ac:dyDescent="0.25">
      <c r="A3556" s="525" t="s">
        <v>937</v>
      </c>
      <c r="B3556" s="525"/>
      <c r="C3556" s="526" t="s">
        <v>15634</v>
      </c>
      <c r="D3556" s="526"/>
      <c r="E3556" s="526"/>
      <c r="F3556" s="526"/>
      <c r="G3556" s="363" t="s">
        <v>355</v>
      </c>
      <c r="H3556" s="531">
        <v>468.56</v>
      </c>
      <c r="I3556" s="528"/>
    </row>
    <row r="3557" spans="1:9" ht="12.2" customHeight="1" x14ac:dyDescent="0.25">
      <c r="A3557" s="525" t="s">
        <v>936</v>
      </c>
      <c r="B3557" s="525"/>
      <c r="C3557" s="526" t="s">
        <v>15635</v>
      </c>
      <c r="D3557" s="526"/>
      <c r="E3557" s="526"/>
      <c r="F3557" s="526"/>
      <c r="G3557" s="363" t="s">
        <v>14794</v>
      </c>
      <c r="H3557" s="531">
        <v>234.15</v>
      </c>
      <c r="I3557" s="528"/>
    </row>
    <row r="3558" spans="1:9" ht="12.2" customHeight="1" x14ac:dyDescent="0.25">
      <c r="A3558" s="525" t="s">
        <v>939</v>
      </c>
      <c r="B3558" s="525"/>
      <c r="C3558" s="526" t="s">
        <v>15636</v>
      </c>
      <c r="D3558" s="526"/>
      <c r="E3558" s="526"/>
      <c r="F3558" s="526"/>
      <c r="G3558" s="363" t="s">
        <v>355</v>
      </c>
      <c r="H3558" s="531">
        <v>738.52</v>
      </c>
      <c r="I3558" s="528"/>
    </row>
    <row r="3559" spans="1:9" ht="12.2" customHeight="1" x14ac:dyDescent="0.25">
      <c r="A3559" s="525" t="s">
        <v>938</v>
      </c>
      <c r="B3559" s="525"/>
      <c r="C3559" s="526" t="s">
        <v>15637</v>
      </c>
      <c r="D3559" s="526"/>
      <c r="E3559" s="526"/>
      <c r="F3559" s="526"/>
      <c r="G3559" s="363" t="s">
        <v>14794</v>
      </c>
      <c r="H3559" s="531">
        <v>372.21</v>
      </c>
      <c r="I3559" s="528"/>
    </row>
    <row r="3560" spans="1:9" ht="12.2" customHeight="1" x14ac:dyDescent="0.25">
      <c r="A3560" s="525" t="s">
        <v>941</v>
      </c>
      <c r="B3560" s="525"/>
      <c r="C3560" s="526" t="s">
        <v>15638</v>
      </c>
      <c r="D3560" s="526"/>
      <c r="E3560" s="526"/>
      <c r="F3560" s="526"/>
      <c r="G3560" s="363" t="s">
        <v>355</v>
      </c>
      <c r="H3560" s="538">
        <v>1098.27</v>
      </c>
      <c r="I3560" s="528"/>
    </row>
    <row r="3561" spans="1:9" ht="12.2" customHeight="1" x14ac:dyDescent="0.25">
      <c r="A3561" s="525" t="s">
        <v>940</v>
      </c>
      <c r="B3561" s="525"/>
      <c r="C3561" s="526" t="s">
        <v>15639</v>
      </c>
      <c r="D3561" s="526"/>
      <c r="E3561" s="526"/>
      <c r="F3561" s="526"/>
      <c r="G3561" s="363" t="s">
        <v>14794</v>
      </c>
      <c r="H3561" s="531">
        <v>544.41999999999996</v>
      </c>
      <c r="I3561" s="528"/>
    </row>
    <row r="3562" spans="1:9" ht="12.2" customHeight="1" x14ac:dyDescent="0.25">
      <c r="A3562" s="525" t="s">
        <v>943</v>
      </c>
      <c r="B3562" s="525"/>
      <c r="C3562" s="526" t="s">
        <v>15640</v>
      </c>
      <c r="D3562" s="526"/>
      <c r="E3562" s="526"/>
      <c r="F3562" s="526"/>
      <c r="G3562" s="363" t="s">
        <v>355</v>
      </c>
      <c r="H3562" s="538">
        <v>1641.7</v>
      </c>
      <c r="I3562" s="528"/>
    </row>
    <row r="3563" spans="1:9" ht="12.2" customHeight="1" x14ac:dyDescent="0.25">
      <c r="A3563" s="525" t="s">
        <v>942</v>
      </c>
      <c r="B3563" s="525"/>
      <c r="C3563" s="526" t="s">
        <v>15641</v>
      </c>
      <c r="D3563" s="526"/>
      <c r="E3563" s="526"/>
      <c r="F3563" s="526"/>
      <c r="G3563" s="363" t="s">
        <v>14794</v>
      </c>
      <c r="H3563" s="531">
        <v>728.72</v>
      </c>
      <c r="I3563" s="528"/>
    </row>
    <row r="3564" spans="1:9" ht="12.2" customHeight="1" x14ac:dyDescent="0.25">
      <c r="A3564" s="525" t="s">
        <v>945</v>
      </c>
      <c r="B3564" s="525"/>
      <c r="C3564" s="526" t="s">
        <v>15642</v>
      </c>
      <c r="D3564" s="526"/>
      <c r="E3564" s="526"/>
      <c r="F3564" s="526"/>
      <c r="G3564" s="363" t="s">
        <v>355</v>
      </c>
      <c r="H3564" s="538">
        <v>3026.73</v>
      </c>
      <c r="I3564" s="528"/>
    </row>
    <row r="3565" spans="1:9" ht="12.2" customHeight="1" x14ac:dyDescent="0.25">
      <c r="A3565" s="525" t="s">
        <v>944</v>
      </c>
      <c r="B3565" s="525"/>
      <c r="C3565" s="526" t="s">
        <v>15643</v>
      </c>
      <c r="D3565" s="526"/>
      <c r="E3565" s="526"/>
      <c r="F3565" s="526"/>
      <c r="G3565" s="363" t="s">
        <v>14794</v>
      </c>
      <c r="H3565" s="538">
        <v>1008.25</v>
      </c>
      <c r="I3565" s="528"/>
    </row>
    <row r="3566" spans="1:9" ht="36.6" customHeight="1" x14ac:dyDescent="0.25">
      <c r="A3566" s="525" t="s">
        <v>1185</v>
      </c>
      <c r="B3566" s="525"/>
      <c r="C3566" s="526" t="s">
        <v>15644</v>
      </c>
      <c r="D3566" s="526"/>
      <c r="E3566" s="526"/>
      <c r="F3566" s="526"/>
      <c r="G3566" s="363" t="s">
        <v>14794</v>
      </c>
      <c r="H3566" s="527">
        <v>57.89</v>
      </c>
      <c r="I3566" s="528"/>
    </row>
    <row r="3567" spans="1:9" ht="36.6" customHeight="1" x14ac:dyDescent="0.25">
      <c r="A3567" s="525" t="s">
        <v>1186</v>
      </c>
      <c r="B3567" s="525"/>
      <c r="C3567" s="526" t="s">
        <v>15645</v>
      </c>
      <c r="D3567" s="526"/>
      <c r="E3567" s="526"/>
      <c r="F3567" s="526"/>
      <c r="G3567" s="363" t="s">
        <v>14794</v>
      </c>
      <c r="H3567" s="527">
        <v>64.510000000000005</v>
      </c>
      <c r="I3567" s="528"/>
    </row>
    <row r="3568" spans="1:9" ht="36.6" customHeight="1" x14ac:dyDescent="0.25">
      <c r="A3568" s="525" t="s">
        <v>1187</v>
      </c>
      <c r="B3568" s="525"/>
      <c r="C3568" s="526" t="s">
        <v>15646</v>
      </c>
      <c r="D3568" s="526"/>
      <c r="E3568" s="526"/>
      <c r="F3568" s="526"/>
      <c r="G3568" s="363" t="s">
        <v>14794</v>
      </c>
      <c r="H3568" s="527">
        <v>73.59</v>
      </c>
      <c r="I3568" s="528"/>
    </row>
    <row r="3569" spans="1:9" ht="36.6" customHeight="1" x14ac:dyDescent="0.25">
      <c r="A3569" s="525" t="s">
        <v>1188</v>
      </c>
      <c r="B3569" s="525"/>
      <c r="C3569" s="526" t="s">
        <v>15647</v>
      </c>
      <c r="D3569" s="526"/>
      <c r="E3569" s="526"/>
      <c r="F3569" s="526"/>
      <c r="G3569" s="363" t="s">
        <v>14794</v>
      </c>
      <c r="H3569" s="527">
        <v>81.41</v>
      </c>
      <c r="I3569" s="528"/>
    </row>
    <row r="3570" spans="1:9" ht="36.6" customHeight="1" x14ac:dyDescent="0.25">
      <c r="A3570" s="525" t="s">
        <v>1189</v>
      </c>
      <c r="B3570" s="525"/>
      <c r="C3570" s="526" t="s">
        <v>15648</v>
      </c>
      <c r="D3570" s="526"/>
      <c r="E3570" s="526"/>
      <c r="F3570" s="526"/>
      <c r="G3570" s="363" t="s">
        <v>14794</v>
      </c>
      <c r="H3570" s="527">
        <v>90.56</v>
      </c>
      <c r="I3570" s="528"/>
    </row>
    <row r="3571" spans="1:9" ht="36.6" customHeight="1" x14ac:dyDescent="0.25">
      <c r="A3571" s="525" t="s">
        <v>1168</v>
      </c>
      <c r="B3571" s="525"/>
      <c r="C3571" s="526" t="s">
        <v>15649</v>
      </c>
      <c r="D3571" s="526"/>
      <c r="E3571" s="526"/>
      <c r="F3571" s="526"/>
      <c r="G3571" s="363" t="s">
        <v>14794</v>
      </c>
      <c r="H3571" s="527">
        <v>41.19</v>
      </c>
      <c r="I3571" s="528"/>
    </row>
    <row r="3572" spans="1:9" ht="36.6" customHeight="1" x14ac:dyDescent="0.25">
      <c r="A3572" s="525" t="s">
        <v>1169</v>
      </c>
      <c r="B3572" s="525"/>
      <c r="C3572" s="526" t="s">
        <v>15650</v>
      </c>
      <c r="D3572" s="526"/>
      <c r="E3572" s="526"/>
      <c r="F3572" s="526"/>
      <c r="G3572" s="363" t="s">
        <v>14794</v>
      </c>
      <c r="H3572" s="527">
        <v>48.31</v>
      </c>
      <c r="I3572" s="528"/>
    </row>
    <row r="3573" spans="1:9" ht="36.6" customHeight="1" x14ac:dyDescent="0.25">
      <c r="A3573" s="525" t="s">
        <v>1170</v>
      </c>
      <c r="B3573" s="525"/>
      <c r="C3573" s="526" t="s">
        <v>15651</v>
      </c>
      <c r="D3573" s="526"/>
      <c r="E3573" s="526"/>
      <c r="F3573" s="526"/>
      <c r="G3573" s="363" t="s">
        <v>14794</v>
      </c>
      <c r="H3573" s="527">
        <v>56.19</v>
      </c>
      <c r="I3573" s="528"/>
    </row>
    <row r="3574" spans="1:9" ht="36.6" customHeight="1" x14ac:dyDescent="0.25">
      <c r="A3574" s="525" t="s">
        <v>1171</v>
      </c>
      <c r="B3574" s="525"/>
      <c r="C3574" s="526" t="s">
        <v>15652</v>
      </c>
      <c r="D3574" s="526"/>
      <c r="E3574" s="526"/>
      <c r="F3574" s="526"/>
      <c r="G3574" s="363" t="s">
        <v>14794</v>
      </c>
      <c r="H3574" s="527">
        <v>46.61</v>
      </c>
      <c r="I3574" s="528"/>
    </row>
    <row r="3575" spans="1:9" ht="36.6" customHeight="1" x14ac:dyDescent="0.25">
      <c r="A3575" s="525" t="s">
        <v>1172</v>
      </c>
      <c r="B3575" s="525"/>
      <c r="C3575" s="526" t="s">
        <v>15653</v>
      </c>
      <c r="D3575" s="526"/>
      <c r="E3575" s="526"/>
      <c r="F3575" s="526"/>
      <c r="G3575" s="363" t="s">
        <v>14794</v>
      </c>
      <c r="H3575" s="527">
        <v>54.35</v>
      </c>
      <c r="I3575" s="528"/>
    </row>
    <row r="3576" spans="1:9" ht="36.6" customHeight="1" x14ac:dyDescent="0.25">
      <c r="A3576" s="525" t="s">
        <v>1173</v>
      </c>
      <c r="B3576" s="525"/>
      <c r="C3576" s="526" t="s">
        <v>15654</v>
      </c>
      <c r="D3576" s="526"/>
      <c r="E3576" s="526"/>
      <c r="F3576" s="526"/>
      <c r="G3576" s="363" t="s">
        <v>14794</v>
      </c>
      <c r="H3576" s="527">
        <v>59.29</v>
      </c>
      <c r="I3576" s="528"/>
    </row>
    <row r="3577" spans="1:9" ht="36.6" customHeight="1" x14ac:dyDescent="0.25">
      <c r="A3577" s="525" t="s">
        <v>1174</v>
      </c>
      <c r="B3577" s="525"/>
      <c r="C3577" s="526" t="s">
        <v>15655</v>
      </c>
      <c r="D3577" s="526"/>
      <c r="E3577" s="526"/>
      <c r="F3577" s="526"/>
      <c r="G3577" s="363" t="s">
        <v>14794</v>
      </c>
      <c r="H3577" s="527">
        <v>68.489999999999995</v>
      </c>
      <c r="I3577" s="528"/>
    </row>
    <row r="3578" spans="1:9" ht="36.6" customHeight="1" x14ac:dyDescent="0.25">
      <c r="A3578" s="525" t="s">
        <v>1175</v>
      </c>
      <c r="B3578" s="525"/>
      <c r="C3578" s="526" t="s">
        <v>15656</v>
      </c>
      <c r="D3578" s="526"/>
      <c r="E3578" s="526"/>
      <c r="F3578" s="526"/>
      <c r="G3578" s="363" t="s">
        <v>14794</v>
      </c>
      <c r="H3578" s="527">
        <v>51.14</v>
      </c>
      <c r="I3578" s="528"/>
    </row>
    <row r="3579" spans="1:9" ht="36.6" customHeight="1" x14ac:dyDescent="0.25">
      <c r="A3579" s="525" t="s">
        <v>1176</v>
      </c>
      <c r="B3579" s="525"/>
      <c r="C3579" s="526" t="s">
        <v>15657</v>
      </c>
      <c r="D3579" s="526"/>
      <c r="E3579" s="526"/>
      <c r="F3579" s="526"/>
      <c r="G3579" s="363" t="s">
        <v>14794</v>
      </c>
      <c r="H3579" s="527">
        <v>57.38</v>
      </c>
      <c r="I3579" s="528"/>
    </row>
    <row r="3580" spans="1:9" ht="36.6" customHeight="1" x14ac:dyDescent="0.25">
      <c r="A3580" s="525" t="s">
        <v>1177</v>
      </c>
      <c r="B3580" s="525"/>
      <c r="C3580" s="526" t="s">
        <v>15658</v>
      </c>
      <c r="D3580" s="526"/>
      <c r="E3580" s="526"/>
      <c r="F3580" s="526"/>
      <c r="G3580" s="363" t="s">
        <v>14794</v>
      </c>
      <c r="H3580" s="527">
        <v>64.14</v>
      </c>
      <c r="I3580" s="528"/>
    </row>
    <row r="3581" spans="1:9" ht="36.6" customHeight="1" x14ac:dyDescent="0.25">
      <c r="A3581" s="525" t="s">
        <v>1178</v>
      </c>
      <c r="B3581" s="525"/>
      <c r="C3581" s="526" t="s">
        <v>15659</v>
      </c>
      <c r="D3581" s="526"/>
      <c r="E3581" s="526"/>
      <c r="F3581" s="526"/>
      <c r="G3581" s="363" t="s">
        <v>14794</v>
      </c>
      <c r="H3581" s="527">
        <v>72.209999999999994</v>
      </c>
      <c r="I3581" s="528"/>
    </row>
    <row r="3582" spans="1:9" ht="36.6" customHeight="1" x14ac:dyDescent="0.25">
      <c r="A3582" s="525" t="s">
        <v>1179</v>
      </c>
      <c r="B3582" s="525"/>
      <c r="C3582" s="526" t="s">
        <v>15660</v>
      </c>
      <c r="D3582" s="526"/>
      <c r="E3582" s="526"/>
      <c r="F3582" s="526"/>
      <c r="G3582" s="363" t="s">
        <v>14794</v>
      </c>
      <c r="H3582" s="527">
        <v>80.66</v>
      </c>
      <c r="I3582" s="528"/>
    </row>
    <row r="3583" spans="1:9" ht="36.6" customHeight="1" x14ac:dyDescent="0.25">
      <c r="A3583" s="525" t="s">
        <v>1180</v>
      </c>
      <c r="B3583" s="525"/>
      <c r="C3583" s="526" t="s">
        <v>15661</v>
      </c>
      <c r="D3583" s="526"/>
      <c r="E3583" s="526"/>
      <c r="F3583" s="526"/>
      <c r="G3583" s="363" t="s">
        <v>14794</v>
      </c>
      <c r="H3583" s="527">
        <v>55.68</v>
      </c>
      <c r="I3583" s="528"/>
    </row>
    <row r="3584" spans="1:9" ht="36.6" customHeight="1" x14ac:dyDescent="0.25">
      <c r="A3584" s="525" t="s">
        <v>1181</v>
      </c>
      <c r="B3584" s="525"/>
      <c r="C3584" s="526" t="s">
        <v>15662</v>
      </c>
      <c r="D3584" s="526"/>
      <c r="E3584" s="526"/>
      <c r="F3584" s="526"/>
      <c r="G3584" s="363" t="s">
        <v>14794</v>
      </c>
      <c r="H3584" s="527">
        <v>60.99</v>
      </c>
      <c r="I3584" s="528"/>
    </row>
    <row r="3585" spans="1:9" ht="36.6" customHeight="1" x14ac:dyDescent="0.25">
      <c r="A3585" s="525" t="s">
        <v>1182</v>
      </c>
      <c r="B3585" s="525"/>
      <c r="C3585" s="526" t="s">
        <v>15663</v>
      </c>
      <c r="D3585" s="526"/>
      <c r="E3585" s="526"/>
      <c r="F3585" s="526"/>
      <c r="G3585" s="363" t="s">
        <v>14794</v>
      </c>
      <c r="H3585" s="527">
        <v>69.06</v>
      </c>
      <c r="I3585" s="528"/>
    </row>
    <row r="3586" spans="1:9" ht="36.6" customHeight="1" x14ac:dyDescent="0.25">
      <c r="A3586" s="525" t="s">
        <v>1183</v>
      </c>
      <c r="B3586" s="525"/>
      <c r="C3586" s="526" t="s">
        <v>15664</v>
      </c>
      <c r="D3586" s="526"/>
      <c r="E3586" s="526"/>
      <c r="F3586" s="526"/>
      <c r="G3586" s="363" t="s">
        <v>14794</v>
      </c>
      <c r="H3586" s="527">
        <v>76.75</v>
      </c>
      <c r="I3586" s="528"/>
    </row>
    <row r="3587" spans="1:9" ht="36.6" customHeight="1" x14ac:dyDescent="0.25">
      <c r="A3587" s="525" t="s">
        <v>1184</v>
      </c>
      <c r="B3587" s="525"/>
      <c r="C3587" s="526" t="s">
        <v>15665</v>
      </c>
      <c r="D3587" s="526"/>
      <c r="E3587" s="526"/>
      <c r="F3587" s="526"/>
      <c r="G3587" s="363" t="s">
        <v>14794</v>
      </c>
      <c r="H3587" s="527">
        <v>85.19</v>
      </c>
      <c r="I3587" s="528"/>
    </row>
    <row r="3588" spans="1:9" ht="36.6" customHeight="1" x14ac:dyDescent="0.25">
      <c r="A3588" s="525" t="s">
        <v>1209</v>
      </c>
      <c r="B3588" s="525"/>
      <c r="C3588" s="526" t="s">
        <v>15666</v>
      </c>
      <c r="D3588" s="526"/>
      <c r="E3588" s="526"/>
      <c r="F3588" s="526"/>
      <c r="G3588" s="363" t="s">
        <v>14794</v>
      </c>
      <c r="H3588" s="527">
        <v>69.14</v>
      </c>
      <c r="I3588" s="528"/>
    </row>
    <row r="3589" spans="1:9" ht="36.6" customHeight="1" x14ac:dyDescent="0.25">
      <c r="A3589" s="525" t="s">
        <v>1210</v>
      </c>
      <c r="B3589" s="525"/>
      <c r="C3589" s="526" t="s">
        <v>15667</v>
      </c>
      <c r="D3589" s="526"/>
      <c r="E3589" s="526"/>
      <c r="F3589" s="526"/>
      <c r="G3589" s="363" t="s">
        <v>14794</v>
      </c>
      <c r="H3589" s="527">
        <v>72.55</v>
      </c>
      <c r="I3589" s="528"/>
    </row>
    <row r="3590" spans="1:9" ht="36.6" customHeight="1" x14ac:dyDescent="0.25">
      <c r="A3590" s="525" t="s">
        <v>1211</v>
      </c>
      <c r="B3590" s="525"/>
      <c r="C3590" s="526" t="s">
        <v>15668</v>
      </c>
      <c r="D3590" s="526"/>
      <c r="E3590" s="526"/>
      <c r="F3590" s="526"/>
      <c r="G3590" s="363" t="s">
        <v>14794</v>
      </c>
      <c r="H3590" s="527">
        <v>75.78</v>
      </c>
      <c r="I3590" s="528"/>
    </row>
    <row r="3591" spans="1:9" ht="36.6" customHeight="1" x14ac:dyDescent="0.25">
      <c r="A3591" s="525" t="s">
        <v>1212</v>
      </c>
      <c r="B3591" s="525"/>
      <c r="C3591" s="526" t="s">
        <v>15669</v>
      </c>
      <c r="D3591" s="526"/>
      <c r="E3591" s="526"/>
      <c r="F3591" s="526"/>
      <c r="G3591" s="363" t="s">
        <v>14794</v>
      </c>
      <c r="H3591" s="527">
        <v>79.63</v>
      </c>
      <c r="I3591" s="528"/>
    </row>
    <row r="3592" spans="1:9" ht="36.6" customHeight="1" x14ac:dyDescent="0.25">
      <c r="A3592" s="525" t="s">
        <v>1213</v>
      </c>
      <c r="B3592" s="525"/>
      <c r="C3592" s="526" t="s">
        <v>15670</v>
      </c>
      <c r="D3592" s="526"/>
      <c r="E3592" s="526"/>
      <c r="F3592" s="526"/>
      <c r="G3592" s="363" t="s">
        <v>14794</v>
      </c>
      <c r="H3592" s="527">
        <v>83.11</v>
      </c>
      <c r="I3592" s="528"/>
    </row>
    <row r="3593" spans="1:9" ht="36.6" customHeight="1" x14ac:dyDescent="0.25">
      <c r="A3593" s="525" t="s">
        <v>1190</v>
      </c>
      <c r="B3593" s="525"/>
      <c r="C3593" s="526" t="s">
        <v>15671</v>
      </c>
      <c r="D3593" s="526"/>
      <c r="E3593" s="526"/>
      <c r="F3593" s="526"/>
      <c r="G3593" s="363" t="s">
        <v>14794</v>
      </c>
      <c r="H3593" s="527">
        <v>42.22</v>
      </c>
      <c r="I3593" s="528"/>
    </row>
    <row r="3594" spans="1:9" ht="36.6" customHeight="1" x14ac:dyDescent="0.25">
      <c r="A3594" s="525" t="s">
        <v>1191</v>
      </c>
      <c r="B3594" s="525"/>
      <c r="C3594" s="526" t="s">
        <v>15672</v>
      </c>
      <c r="D3594" s="526"/>
      <c r="E3594" s="526"/>
      <c r="F3594" s="526"/>
      <c r="G3594" s="363" t="s">
        <v>14794</v>
      </c>
      <c r="H3594" s="527">
        <v>45.43</v>
      </c>
      <c r="I3594" s="528"/>
    </row>
    <row r="3595" spans="1:9" ht="36.6" customHeight="1" x14ac:dyDescent="0.25">
      <c r="A3595" s="525" t="s">
        <v>1192</v>
      </c>
      <c r="B3595" s="525"/>
      <c r="C3595" s="526" t="s">
        <v>15673</v>
      </c>
      <c r="D3595" s="526"/>
      <c r="E3595" s="526"/>
      <c r="F3595" s="526"/>
      <c r="G3595" s="363" t="s">
        <v>14794</v>
      </c>
      <c r="H3595" s="527">
        <v>47.7</v>
      </c>
      <c r="I3595" s="528"/>
    </row>
    <row r="3596" spans="1:9" ht="36.6" customHeight="1" x14ac:dyDescent="0.25">
      <c r="A3596" s="525" t="s">
        <v>1193</v>
      </c>
      <c r="B3596" s="525"/>
      <c r="C3596" s="526" t="s">
        <v>15674</v>
      </c>
      <c r="D3596" s="526"/>
      <c r="E3596" s="526"/>
      <c r="F3596" s="526"/>
      <c r="G3596" s="363" t="s">
        <v>14794</v>
      </c>
      <c r="H3596" s="527">
        <v>50.48</v>
      </c>
      <c r="I3596" s="528"/>
    </row>
    <row r="3597" spans="1:9" ht="36.6" customHeight="1" x14ac:dyDescent="0.25">
      <c r="A3597" s="525" t="s">
        <v>1194</v>
      </c>
      <c r="B3597" s="525"/>
      <c r="C3597" s="526" t="s">
        <v>15675</v>
      </c>
      <c r="D3597" s="526"/>
      <c r="E3597" s="526"/>
      <c r="F3597" s="526"/>
      <c r="G3597" s="363" t="s">
        <v>14794</v>
      </c>
      <c r="H3597" s="527">
        <v>53.82</v>
      </c>
      <c r="I3597" s="528"/>
    </row>
    <row r="3598" spans="1:9" ht="36.6" customHeight="1" x14ac:dyDescent="0.25">
      <c r="A3598" s="525" t="s">
        <v>1195</v>
      </c>
      <c r="B3598" s="525"/>
      <c r="C3598" s="526" t="s">
        <v>15676</v>
      </c>
      <c r="D3598" s="526"/>
      <c r="E3598" s="526"/>
      <c r="F3598" s="526"/>
      <c r="G3598" s="363" t="s">
        <v>14794</v>
      </c>
      <c r="H3598" s="527">
        <v>53.12</v>
      </c>
      <c r="I3598" s="528"/>
    </row>
    <row r="3599" spans="1:9" ht="36.6" customHeight="1" x14ac:dyDescent="0.25">
      <c r="A3599" s="525" t="s">
        <v>1196</v>
      </c>
      <c r="B3599" s="525"/>
      <c r="C3599" s="526" t="s">
        <v>15677</v>
      </c>
      <c r="D3599" s="526"/>
      <c r="E3599" s="526"/>
      <c r="F3599" s="526"/>
      <c r="G3599" s="363" t="s">
        <v>14794</v>
      </c>
      <c r="H3599" s="527">
        <v>55.46</v>
      </c>
      <c r="I3599" s="528"/>
    </row>
    <row r="3600" spans="1:9" ht="36.6" customHeight="1" x14ac:dyDescent="0.25">
      <c r="A3600" s="525" t="s">
        <v>1197</v>
      </c>
      <c r="B3600" s="525"/>
      <c r="C3600" s="526" t="s">
        <v>15678</v>
      </c>
      <c r="D3600" s="526"/>
      <c r="E3600" s="526"/>
      <c r="F3600" s="526"/>
      <c r="G3600" s="363" t="s">
        <v>14794</v>
      </c>
      <c r="H3600" s="527">
        <v>59.62</v>
      </c>
      <c r="I3600" s="528"/>
    </row>
    <row r="3601" spans="1:9" ht="36.6" customHeight="1" x14ac:dyDescent="0.25">
      <c r="A3601" s="525" t="s">
        <v>1198</v>
      </c>
      <c r="B3601" s="525"/>
      <c r="C3601" s="526" t="s">
        <v>15679</v>
      </c>
      <c r="D3601" s="526"/>
      <c r="E3601" s="526"/>
      <c r="F3601" s="526"/>
      <c r="G3601" s="363" t="s">
        <v>14794</v>
      </c>
      <c r="H3601" s="527">
        <v>63.16</v>
      </c>
      <c r="I3601" s="528"/>
    </row>
    <row r="3602" spans="1:9" ht="36.6" customHeight="1" x14ac:dyDescent="0.25">
      <c r="A3602" s="525" t="s">
        <v>1199</v>
      </c>
      <c r="B3602" s="525"/>
      <c r="C3602" s="526" t="s">
        <v>15680</v>
      </c>
      <c r="D3602" s="526"/>
      <c r="E3602" s="526"/>
      <c r="F3602" s="526"/>
      <c r="G3602" s="363" t="s">
        <v>14794</v>
      </c>
      <c r="H3602" s="527">
        <v>58.8</v>
      </c>
      <c r="I3602" s="528"/>
    </row>
    <row r="3603" spans="1:9" ht="36.6" customHeight="1" x14ac:dyDescent="0.25">
      <c r="A3603" s="525" t="s">
        <v>1200</v>
      </c>
      <c r="B3603" s="525"/>
      <c r="C3603" s="526" t="s">
        <v>15681</v>
      </c>
      <c r="D3603" s="526"/>
      <c r="E3603" s="526"/>
      <c r="F3603" s="526"/>
      <c r="G3603" s="363" t="s">
        <v>14794</v>
      </c>
      <c r="H3603" s="527">
        <v>60</v>
      </c>
      <c r="I3603" s="528"/>
    </row>
    <row r="3604" spans="1:9" ht="36.6" customHeight="1" x14ac:dyDescent="0.25">
      <c r="A3604" s="525" t="s">
        <v>1201</v>
      </c>
      <c r="B3604" s="525"/>
      <c r="C3604" s="526" t="s">
        <v>15682</v>
      </c>
      <c r="D3604" s="526"/>
      <c r="E3604" s="526"/>
      <c r="F3604" s="526"/>
      <c r="G3604" s="363" t="s">
        <v>14794</v>
      </c>
      <c r="H3604" s="527">
        <v>64.17</v>
      </c>
      <c r="I3604" s="528"/>
    </row>
    <row r="3605" spans="1:9" ht="36.6" customHeight="1" x14ac:dyDescent="0.25">
      <c r="A3605" s="525" t="s">
        <v>1202</v>
      </c>
      <c r="B3605" s="525"/>
      <c r="C3605" s="526" t="s">
        <v>15683</v>
      </c>
      <c r="D3605" s="526"/>
      <c r="E3605" s="526"/>
      <c r="F3605" s="526"/>
      <c r="G3605" s="363" t="s">
        <v>14794</v>
      </c>
      <c r="H3605" s="527">
        <v>68.459999999999994</v>
      </c>
      <c r="I3605" s="528"/>
    </row>
    <row r="3606" spans="1:9" ht="36.6" customHeight="1" x14ac:dyDescent="0.25">
      <c r="A3606" s="525" t="s">
        <v>1203</v>
      </c>
      <c r="B3606" s="525"/>
      <c r="C3606" s="526" t="s">
        <v>15684</v>
      </c>
      <c r="D3606" s="526"/>
      <c r="E3606" s="526"/>
      <c r="F3606" s="526"/>
      <c r="G3606" s="363" t="s">
        <v>14794</v>
      </c>
      <c r="H3606" s="527">
        <v>71.94</v>
      </c>
      <c r="I3606" s="528"/>
    </row>
    <row r="3607" spans="1:9" ht="36.6" customHeight="1" x14ac:dyDescent="0.25">
      <c r="A3607" s="525" t="s">
        <v>1204</v>
      </c>
      <c r="B3607" s="525"/>
      <c r="C3607" s="526" t="s">
        <v>15685</v>
      </c>
      <c r="D3607" s="526"/>
      <c r="E3607" s="526"/>
      <c r="F3607" s="526"/>
      <c r="G3607" s="363" t="s">
        <v>14794</v>
      </c>
      <c r="H3607" s="527">
        <v>63.65</v>
      </c>
      <c r="I3607" s="528"/>
    </row>
    <row r="3608" spans="1:9" ht="36.6" customHeight="1" x14ac:dyDescent="0.25">
      <c r="A3608" s="525" t="s">
        <v>1205</v>
      </c>
      <c r="B3608" s="525"/>
      <c r="C3608" s="526" t="s">
        <v>15686</v>
      </c>
      <c r="D3608" s="526"/>
      <c r="E3608" s="526"/>
      <c r="F3608" s="526"/>
      <c r="G3608" s="363" t="s">
        <v>14794</v>
      </c>
      <c r="H3608" s="527">
        <v>66.180000000000007</v>
      </c>
      <c r="I3608" s="528"/>
    </row>
    <row r="3609" spans="1:9" ht="36.6" customHeight="1" x14ac:dyDescent="0.25">
      <c r="A3609" s="525" t="s">
        <v>1206</v>
      </c>
      <c r="B3609" s="525"/>
      <c r="C3609" s="526" t="s">
        <v>15687</v>
      </c>
      <c r="D3609" s="526"/>
      <c r="E3609" s="526"/>
      <c r="F3609" s="526"/>
      <c r="G3609" s="363" t="s">
        <v>14794</v>
      </c>
      <c r="H3609" s="527">
        <v>70.03</v>
      </c>
      <c r="I3609" s="528"/>
    </row>
    <row r="3610" spans="1:9" ht="36.6" customHeight="1" x14ac:dyDescent="0.25">
      <c r="A3610" s="525" t="s">
        <v>1207</v>
      </c>
      <c r="B3610" s="525"/>
      <c r="C3610" s="526" t="s">
        <v>15688</v>
      </c>
      <c r="D3610" s="526"/>
      <c r="E3610" s="526"/>
      <c r="F3610" s="526"/>
      <c r="G3610" s="363" t="s">
        <v>14794</v>
      </c>
      <c r="H3610" s="527">
        <v>73.760000000000005</v>
      </c>
      <c r="I3610" s="528"/>
    </row>
    <row r="3611" spans="1:9" ht="36.6" customHeight="1" x14ac:dyDescent="0.25">
      <c r="A3611" s="525" t="s">
        <v>1208</v>
      </c>
      <c r="B3611" s="525"/>
      <c r="C3611" s="526" t="s">
        <v>15689</v>
      </c>
      <c r="D3611" s="526"/>
      <c r="E3611" s="526"/>
      <c r="F3611" s="526"/>
      <c r="G3611" s="363" t="s">
        <v>14794</v>
      </c>
      <c r="H3611" s="527">
        <v>77.62</v>
      </c>
      <c r="I3611" s="528"/>
    </row>
    <row r="3612" spans="1:9" ht="36.6" customHeight="1" x14ac:dyDescent="0.25">
      <c r="A3612" s="525" t="s">
        <v>1164</v>
      </c>
      <c r="B3612" s="525"/>
      <c r="C3612" s="526" t="s">
        <v>15690</v>
      </c>
      <c r="D3612" s="526"/>
      <c r="E3612" s="526"/>
      <c r="F3612" s="526"/>
      <c r="G3612" s="363" t="s">
        <v>14794</v>
      </c>
      <c r="H3612" s="527">
        <v>11.09</v>
      </c>
      <c r="I3612" s="528"/>
    </row>
    <row r="3613" spans="1:9" ht="36.6" customHeight="1" x14ac:dyDescent="0.25">
      <c r="A3613" s="525" t="s">
        <v>1165</v>
      </c>
      <c r="B3613" s="525"/>
      <c r="C3613" s="526" t="s">
        <v>15691</v>
      </c>
      <c r="D3613" s="526"/>
      <c r="E3613" s="526"/>
      <c r="F3613" s="526"/>
      <c r="G3613" s="363" t="s">
        <v>14794</v>
      </c>
      <c r="H3613" s="527">
        <v>13.06</v>
      </c>
      <c r="I3613" s="528"/>
    </row>
    <row r="3614" spans="1:9" ht="36.6" customHeight="1" x14ac:dyDescent="0.25">
      <c r="A3614" s="525" t="s">
        <v>1166</v>
      </c>
      <c r="B3614" s="525"/>
      <c r="C3614" s="526" t="s">
        <v>15692</v>
      </c>
      <c r="D3614" s="526"/>
      <c r="E3614" s="526"/>
      <c r="F3614" s="526"/>
      <c r="G3614" s="363" t="s">
        <v>14794</v>
      </c>
      <c r="H3614" s="527">
        <v>14.96</v>
      </c>
      <c r="I3614" s="528"/>
    </row>
    <row r="3615" spans="1:9" ht="36.6" customHeight="1" x14ac:dyDescent="0.25">
      <c r="A3615" s="525" t="s">
        <v>1167</v>
      </c>
      <c r="B3615" s="525"/>
      <c r="C3615" s="526" t="s">
        <v>15693</v>
      </c>
      <c r="D3615" s="526"/>
      <c r="E3615" s="526"/>
      <c r="F3615" s="526"/>
      <c r="G3615" s="363" t="s">
        <v>14794</v>
      </c>
      <c r="H3615" s="527">
        <v>16.850000000000001</v>
      </c>
      <c r="I3615" s="528"/>
    </row>
    <row r="3616" spans="1:9" ht="36.6" customHeight="1" x14ac:dyDescent="0.25">
      <c r="A3616" s="525" t="s">
        <v>1148</v>
      </c>
      <c r="B3616" s="525"/>
      <c r="C3616" s="526" t="s">
        <v>15694</v>
      </c>
      <c r="D3616" s="526"/>
      <c r="E3616" s="526"/>
      <c r="F3616" s="526"/>
      <c r="G3616" s="363" t="s">
        <v>14794</v>
      </c>
      <c r="H3616" s="532">
        <v>5.92</v>
      </c>
      <c r="I3616" s="528"/>
    </row>
    <row r="3617" spans="1:9" ht="36.6" customHeight="1" x14ac:dyDescent="0.25">
      <c r="A3617" s="525" t="s">
        <v>1149</v>
      </c>
      <c r="B3617" s="525"/>
      <c r="C3617" s="526" t="s">
        <v>15695</v>
      </c>
      <c r="D3617" s="526"/>
      <c r="E3617" s="526"/>
      <c r="F3617" s="526"/>
      <c r="G3617" s="363" t="s">
        <v>14794</v>
      </c>
      <c r="H3617" s="532">
        <v>7.13</v>
      </c>
      <c r="I3617" s="528"/>
    </row>
    <row r="3618" spans="1:9" ht="36.6" customHeight="1" x14ac:dyDescent="0.25">
      <c r="A3618" s="525" t="s">
        <v>1150</v>
      </c>
      <c r="B3618" s="525"/>
      <c r="C3618" s="526" t="s">
        <v>15696</v>
      </c>
      <c r="D3618" s="526"/>
      <c r="E3618" s="526"/>
      <c r="F3618" s="526"/>
      <c r="G3618" s="363" t="s">
        <v>14794</v>
      </c>
      <c r="H3618" s="532">
        <v>7.08</v>
      </c>
      <c r="I3618" s="528"/>
    </row>
    <row r="3619" spans="1:9" ht="36.6" customHeight="1" x14ac:dyDescent="0.25">
      <c r="A3619" s="525" t="s">
        <v>1151</v>
      </c>
      <c r="B3619" s="525"/>
      <c r="C3619" s="526" t="s">
        <v>15697</v>
      </c>
      <c r="D3619" s="526"/>
      <c r="E3619" s="526"/>
      <c r="F3619" s="526"/>
      <c r="G3619" s="363" t="s">
        <v>14794</v>
      </c>
      <c r="H3619" s="532">
        <v>8.26</v>
      </c>
      <c r="I3619" s="528"/>
    </row>
    <row r="3620" spans="1:9" ht="36.6" customHeight="1" x14ac:dyDescent="0.25">
      <c r="A3620" s="525" t="s">
        <v>1152</v>
      </c>
      <c r="B3620" s="525"/>
      <c r="C3620" s="526" t="s">
        <v>15698</v>
      </c>
      <c r="D3620" s="526"/>
      <c r="E3620" s="526"/>
      <c r="F3620" s="526"/>
      <c r="G3620" s="363" t="s">
        <v>14794</v>
      </c>
      <c r="H3620" s="532">
        <v>9.44</v>
      </c>
      <c r="I3620" s="528"/>
    </row>
    <row r="3621" spans="1:9" ht="36.6" customHeight="1" x14ac:dyDescent="0.25">
      <c r="A3621" s="525" t="s">
        <v>1153</v>
      </c>
      <c r="B3621" s="525"/>
      <c r="C3621" s="526" t="s">
        <v>15699</v>
      </c>
      <c r="D3621" s="526"/>
      <c r="E3621" s="526"/>
      <c r="F3621" s="526"/>
      <c r="G3621" s="363" t="s">
        <v>14794</v>
      </c>
      <c r="H3621" s="532">
        <v>8.16</v>
      </c>
      <c r="I3621" s="528"/>
    </row>
    <row r="3622" spans="1:9" ht="36.6" customHeight="1" x14ac:dyDescent="0.25">
      <c r="A3622" s="525" t="s">
        <v>1154</v>
      </c>
      <c r="B3622" s="525"/>
      <c r="C3622" s="526" t="s">
        <v>15700</v>
      </c>
      <c r="D3622" s="526"/>
      <c r="E3622" s="526"/>
      <c r="F3622" s="526"/>
      <c r="G3622" s="363" t="s">
        <v>14794</v>
      </c>
      <c r="H3622" s="532">
        <v>9.5299999999999994</v>
      </c>
      <c r="I3622" s="528"/>
    </row>
    <row r="3623" spans="1:9" ht="36.6" customHeight="1" x14ac:dyDescent="0.25">
      <c r="A3623" s="525" t="s">
        <v>1155</v>
      </c>
      <c r="B3623" s="525"/>
      <c r="C3623" s="526" t="s">
        <v>15701</v>
      </c>
      <c r="D3623" s="526"/>
      <c r="E3623" s="526"/>
      <c r="F3623" s="526"/>
      <c r="G3623" s="363" t="s">
        <v>14794</v>
      </c>
      <c r="H3623" s="527">
        <v>10.99</v>
      </c>
      <c r="I3623" s="528"/>
    </row>
    <row r="3624" spans="1:9" ht="36.6" customHeight="1" x14ac:dyDescent="0.25">
      <c r="A3624" s="525" t="s">
        <v>1156</v>
      </c>
      <c r="B3624" s="525"/>
      <c r="C3624" s="526" t="s">
        <v>15702</v>
      </c>
      <c r="D3624" s="526"/>
      <c r="E3624" s="526"/>
      <c r="F3624" s="526"/>
      <c r="G3624" s="363" t="s">
        <v>14794</v>
      </c>
      <c r="H3624" s="532">
        <v>9.09</v>
      </c>
      <c r="I3624" s="528"/>
    </row>
    <row r="3625" spans="1:9" ht="36.6" customHeight="1" x14ac:dyDescent="0.25">
      <c r="A3625" s="525" t="s">
        <v>1157</v>
      </c>
      <c r="B3625" s="525"/>
      <c r="C3625" s="526" t="s">
        <v>15703</v>
      </c>
      <c r="D3625" s="526"/>
      <c r="E3625" s="526"/>
      <c r="F3625" s="526"/>
      <c r="G3625" s="363" t="s">
        <v>14794</v>
      </c>
      <c r="H3625" s="527">
        <v>10.66</v>
      </c>
      <c r="I3625" s="528"/>
    </row>
    <row r="3626" spans="1:9" ht="36.6" customHeight="1" x14ac:dyDescent="0.25">
      <c r="A3626" s="525" t="s">
        <v>1158</v>
      </c>
      <c r="B3626" s="525"/>
      <c r="C3626" s="526" t="s">
        <v>15704</v>
      </c>
      <c r="D3626" s="526"/>
      <c r="E3626" s="526"/>
      <c r="F3626" s="526"/>
      <c r="G3626" s="363" t="s">
        <v>14794</v>
      </c>
      <c r="H3626" s="527">
        <v>12.24</v>
      </c>
      <c r="I3626" s="528"/>
    </row>
    <row r="3627" spans="1:9" ht="36.6" customHeight="1" x14ac:dyDescent="0.25">
      <c r="A3627" s="525" t="s">
        <v>1159</v>
      </c>
      <c r="B3627" s="525"/>
      <c r="C3627" s="526" t="s">
        <v>15705</v>
      </c>
      <c r="D3627" s="526"/>
      <c r="E3627" s="526"/>
      <c r="F3627" s="526"/>
      <c r="G3627" s="363" t="s">
        <v>14794</v>
      </c>
      <c r="H3627" s="527">
        <v>13.89</v>
      </c>
      <c r="I3627" s="528"/>
    </row>
    <row r="3628" spans="1:9" ht="36.6" customHeight="1" x14ac:dyDescent="0.25">
      <c r="A3628" s="525" t="s">
        <v>1160</v>
      </c>
      <c r="B3628" s="525"/>
      <c r="C3628" s="526" t="s">
        <v>15706</v>
      </c>
      <c r="D3628" s="526"/>
      <c r="E3628" s="526"/>
      <c r="F3628" s="526"/>
      <c r="G3628" s="363" t="s">
        <v>14794</v>
      </c>
      <c r="H3628" s="527">
        <v>10.08</v>
      </c>
      <c r="I3628" s="528"/>
    </row>
    <row r="3629" spans="1:9" ht="36.6" customHeight="1" x14ac:dyDescent="0.25">
      <c r="A3629" s="525" t="s">
        <v>1161</v>
      </c>
      <c r="B3629" s="525"/>
      <c r="C3629" s="526" t="s">
        <v>15707</v>
      </c>
      <c r="D3629" s="526"/>
      <c r="E3629" s="526"/>
      <c r="F3629" s="526"/>
      <c r="G3629" s="363" t="s">
        <v>14794</v>
      </c>
      <c r="H3629" s="527">
        <v>12.01</v>
      </c>
      <c r="I3629" s="528"/>
    </row>
    <row r="3630" spans="1:9" ht="36.6" customHeight="1" x14ac:dyDescent="0.25">
      <c r="A3630" s="525" t="s">
        <v>1162</v>
      </c>
      <c r="B3630" s="525"/>
      <c r="C3630" s="526" t="s">
        <v>15708</v>
      </c>
      <c r="D3630" s="526"/>
      <c r="E3630" s="526"/>
      <c r="F3630" s="526"/>
      <c r="G3630" s="363" t="s">
        <v>14794</v>
      </c>
      <c r="H3630" s="527">
        <v>13.63</v>
      </c>
      <c r="I3630" s="528"/>
    </row>
    <row r="3631" spans="1:9" ht="36.6" customHeight="1" x14ac:dyDescent="0.25">
      <c r="A3631" s="525" t="s">
        <v>1163</v>
      </c>
      <c r="B3631" s="525"/>
      <c r="C3631" s="526" t="s">
        <v>15709</v>
      </c>
      <c r="D3631" s="526"/>
      <c r="E3631" s="526"/>
      <c r="F3631" s="526"/>
      <c r="G3631" s="363" t="s">
        <v>14794</v>
      </c>
      <c r="H3631" s="527">
        <v>15.25</v>
      </c>
      <c r="I3631" s="528"/>
    </row>
    <row r="3632" spans="1:9" ht="24.4" customHeight="1" x14ac:dyDescent="0.25">
      <c r="A3632" s="525" t="s">
        <v>1144</v>
      </c>
      <c r="B3632" s="525"/>
      <c r="C3632" s="526" t="s">
        <v>15710</v>
      </c>
      <c r="D3632" s="526"/>
      <c r="E3632" s="526"/>
      <c r="F3632" s="526"/>
      <c r="G3632" s="363" t="s">
        <v>14794</v>
      </c>
      <c r="H3632" s="532">
        <v>3.17</v>
      </c>
      <c r="I3632" s="528"/>
    </row>
    <row r="3633" spans="1:9" ht="24.4" customHeight="1" x14ac:dyDescent="0.25">
      <c r="A3633" s="525" t="s">
        <v>1145</v>
      </c>
      <c r="B3633" s="525"/>
      <c r="C3633" s="526" t="s">
        <v>15711</v>
      </c>
      <c r="D3633" s="526"/>
      <c r="E3633" s="526"/>
      <c r="F3633" s="526"/>
      <c r="G3633" s="363" t="s">
        <v>14794</v>
      </c>
      <c r="H3633" s="532">
        <v>4.76</v>
      </c>
      <c r="I3633" s="528"/>
    </row>
    <row r="3634" spans="1:9" ht="24.4" customHeight="1" x14ac:dyDescent="0.25">
      <c r="A3634" s="525" t="s">
        <v>1146</v>
      </c>
      <c r="B3634" s="525"/>
      <c r="C3634" s="526" t="s">
        <v>15712</v>
      </c>
      <c r="D3634" s="526"/>
      <c r="E3634" s="526"/>
      <c r="F3634" s="526"/>
      <c r="G3634" s="363" t="s">
        <v>14794</v>
      </c>
      <c r="H3634" s="532">
        <v>6.35</v>
      </c>
      <c r="I3634" s="528"/>
    </row>
    <row r="3635" spans="1:9" ht="24.4" customHeight="1" x14ac:dyDescent="0.25">
      <c r="A3635" s="525" t="s">
        <v>1147</v>
      </c>
      <c r="B3635" s="525"/>
      <c r="C3635" s="526" t="s">
        <v>15713</v>
      </c>
      <c r="D3635" s="526"/>
      <c r="E3635" s="526"/>
      <c r="F3635" s="526"/>
      <c r="G3635" s="363" t="s">
        <v>14794</v>
      </c>
      <c r="H3635" s="532">
        <v>7.94</v>
      </c>
      <c r="I3635" s="528"/>
    </row>
    <row r="3636" spans="1:9" ht="24.4" customHeight="1" x14ac:dyDescent="0.25">
      <c r="A3636" s="525" t="s">
        <v>1128</v>
      </c>
      <c r="B3636" s="525"/>
      <c r="C3636" s="526" t="s">
        <v>15714</v>
      </c>
      <c r="D3636" s="526"/>
      <c r="E3636" s="526"/>
      <c r="F3636" s="526"/>
      <c r="G3636" s="363" t="s">
        <v>14794</v>
      </c>
      <c r="H3636" s="532">
        <v>1.58</v>
      </c>
      <c r="I3636" s="528"/>
    </row>
    <row r="3637" spans="1:9" ht="24.4" customHeight="1" x14ac:dyDescent="0.25">
      <c r="A3637" s="525" t="s">
        <v>1129</v>
      </c>
      <c r="B3637" s="525"/>
      <c r="C3637" s="526" t="s">
        <v>15715</v>
      </c>
      <c r="D3637" s="526"/>
      <c r="E3637" s="526"/>
      <c r="F3637" s="526"/>
      <c r="G3637" s="363" t="s">
        <v>14794</v>
      </c>
      <c r="H3637" s="532">
        <v>2.41</v>
      </c>
      <c r="I3637" s="528"/>
    </row>
    <row r="3638" spans="1:9" ht="24.4" customHeight="1" x14ac:dyDescent="0.25">
      <c r="A3638" s="525" t="s">
        <v>1130</v>
      </c>
      <c r="B3638" s="525"/>
      <c r="C3638" s="526" t="s">
        <v>15716</v>
      </c>
      <c r="D3638" s="526"/>
      <c r="E3638" s="526"/>
      <c r="F3638" s="526"/>
      <c r="G3638" s="363" t="s">
        <v>14794</v>
      </c>
      <c r="H3638" s="532">
        <v>1.9</v>
      </c>
      <c r="I3638" s="528"/>
    </row>
    <row r="3639" spans="1:9" ht="24.4" customHeight="1" x14ac:dyDescent="0.25">
      <c r="A3639" s="525" t="s">
        <v>1131</v>
      </c>
      <c r="B3639" s="525"/>
      <c r="C3639" s="526" t="s">
        <v>15717</v>
      </c>
      <c r="D3639" s="526"/>
      <c r="E3639" s="526"/>
      <c r="F3639" s="526"/>
      <c r="G3639" s="363" t="s">
        <v>14794</v>
      </c>
      <c r="H3639" s="532">
        <v>2.85</v>
      </c>
      <c r="I3639" s="528"/>
    </row>
    <row r="3640" spans="1:9" ht="24.4" customHeight="1" x14ac:dyDescent="0.25">
      <c r="A3640" s="525" t="s">
        <v>1132</v>
      </c>
      <c r="B3640" s="525"/>
      <c r="C3640" s="526" t="s">
        <v>15718</v>
      </c>
      <c r="D3640" s="526"/>
      <c r="E3640" s="526"/>
      <c r="F3640" s="526"/>
      <c r="G3640" s="363" t="s">
        <v>14794</v>
      </c>
      <c r="H3640" s="532">
        <v>3.81</v>
      </c>
      <c r="I3640" s="528"/>
    </row>
    <row r="3641" spans="1:9" ht="24.4" customHeight="1" x14ac:dyDescent="0.25">
      <c r="A3641" s="525" t="s">
        <v>1133</v>
      </c>
      <c r="B3641" s="525"/>
      <c r="C3641" s="526" t="s">
        <v>15719</v>
      </c>
      <c r="D3641" s="526"/>
      <c r="E3641" s="526"/>
      <c r="F3641" s="526"/>
      <c r="G3641" s="363" t="s">
        <v>14794</v>
      </c>
      <c r="H3641" s="532">
        <v>2.2200000000000002</v>
      </c>
      <c r="I3641" s="528"/>
    </row>
    <row r="3642" spans="1:9" ht="24.4" customHeight="1" x14ac:dyDescent="0.25">
      <c r="A3642" s="525" t="s">
        <v>1134</v>
      </c>
      <c r="B3642" s="525"/>
      <c r="C3642" s="526" t="s">
        <v>15720</v>
      </c>
      <c r="D3642" s="526"/>
      <c r="E3642" s="526"/>
      <c r="F3642" s="526"/>
      <c r="G3642" s="363" t="s">
        <v>14794</v>
      </c>
      <c r="H3642" s="532">
        <v>3.36</v>
      </c>
      <c r="I3642" s="528"/>
    </row>
    <row r="3643" spans="1:9" ht="24.4" customHeight="1" x14ac:dyDescent="0.25">
      <c r="A3643" s="525" t="s">
        <v>1135</v>
      </c>
      <c r="B3643" s="525"/>
      <c r="C3643" s="526" t="s">
        <v>15721</v>
      </c>
      <c r="D3643" s="526"/>
      <c r="E3643" s="526"/>
      <c r="F3643" s="526"/>
      <c r="G3643" s="363" t="s">
        <v>14794</v>
      </c>
      <c r="H3643" s="532">
        <v>4.4400000000000004</v>
      </c>
      <c r="I3643" s="528"/>
    </row>
    <row r="3644" spans="1:9" ht="24.4" customHeight="1" x14ac:dyDescent="0.25">
      <c r="A3644" s="525" t="s">
        <v>1136</v>
      </c>
      <c r="B3644" s="525"/>
      <c r="C3644" s="526" t="s">
        <v>15722</v>
      </c>
      <c r="D3644" s="526"/>
      <c r="E3644" s="526"/>
      <c r="F3644" s="526"/>
      <c r="G3644" s="363" t="s">
        <v>14794</v>
      </c>
      <c r="H3644" s="532">
        <v>2.54</v>
      </c>
      <c r="I3644" s="528"/>
    </row>
    <row r="3645" spans="1:9" ht="24.4" customHeight="1" x14ac:dyDescent="0.25">
      <c r="A3645" s="525" t="s">
        <v>1137</v>
      </c>
      <c r="B3645" s="525"/>
      <c r="C3645" s="526" t="s">
        <v>15723</v>
      </c>
      <c r="D3645" s="526"/>
      <c r="E3645" s="526"/>
      <c r="F3645" s="526"/>
      <c r="G3645" s="363" t="s">
        <v>14794</v>
      </c>
      <c r="H3645" s="532">
        <v>3.81</v>
      </c>
      <c r="I3645" s="528"/>
    </row>
    <row r="3646" spans="1:9" ht="24.4" customHeight="1" x14ac:dyDescent="0.25">
      <c r="A3646" s="525" t="s">
        <v>1138</v>
      </c>
      <c r="B3646" s="525"/>
      <c r="C3646" s="526" t="s">
        <v>15724</v>
      </c>
      <c r="D3646" s="526"/>
      <c r="E3646" s="526"/>
      <c r="F3646" s="526"/>
      <c r="G3646" s="363" t="s">
        <v>14794</v>
      </c>
      <c r="H3646" s="532">
        <v>5.08</v>
      </c>
      <c r="I3646" s="528"/>
    </row>
    <row r="3647" spans="1:9" ht="24.4" customHeight="1" x14ac:dyDescent="0.25">
      <c r="A3647" s="525" t="s">
        <v>1139</v>
      </c>
      <c r="B3647" s="525"/>
      <c r="C3647" s="526" t="s">
        <v>15725</v>
      </c>
      <c r="D3647" s="526"/>
      <c r="E3647" s="526"/>
      <c r="F3647" s="526"/>
      <c r="G3647" s="363" t="s">
        <v>14794</v>
      </c>
      <c r="H3647" s="532">
        <v>6.35</v>
      </c>
      <c r="I3647" s="528"/>
    </row>
    <row r="3648" spans="1:9" ht="24.4" customHeight="1" x14ac:dyDescent="0.25">
      <c r="A3648" s="525" t="s">
        <v>1140</v>
      </c>
      <c r="B3648" s="525"/>
      <c r="C3648" s="526" t="s">
        <v>15726</v>
      </c>
      <c r="D3648" s="526"/>
      <c r="E3648" s="526"/>
      <c r="F3648" s="526"/>
      <c r="G3648" s="363" t="s">
        <v>14794</v>
      </c>
      <c r="H3648" s="532">
        <v>2.85</v>
      </c>
      <c r="I3648" s="528"/>
    </row>
    <row r="3649" spans="1:9" ht="24.4" customHeight="1" x14ac:dyDescent="0.25">
      <c r="A3649" s="525" t="s">
        <v>1141</v>
      </c>
      <c r="B3649" s="525"/>
      <c r="C3649" s="526" t="s">
        <v>15727</v>
      </c>
      <c r="D3649" s="526"/>
      <c r="E3649" s="526"/>
      <c r="F3649" s="526"/>
      <c r="G3649" s="363" t="s">
        <v>14794</v>
      </c>
      <c r="H3649" s="532">
        <v>4.32</v>
      </c>
      <c r="I3649" s="528"/>
    </row>
    <row r="3650" spans="1:9" ht="24.4" customHeight="1" x14ac:dyDescent="0.25">
      <c r="A3650" s="525" t="s">
        <v>1142</v>
      </c>
      <c r="B3650" s="525"/>
      <c r="C3650" s="526" t="s">
        <v>15728</v>
      </c>
      <c r="D3650" s="526"/>
      <c r="E3650" s="526"/>
      <c r="F3650" s="526"/>
      <c r="G3650" s="363" t="s">
        <v>14794</v>
      </c>
      <c r="H3650" s="532">
        <v>5.71</v>
      </c>
      <c r="I3650" s="528"/>
    </row>
    <row r="3651" spans="1:9" ht="24.4" customHeight="1" x14ac:dyDescent="0.25">
      <c r="A3651" s="525" t="s">
        <v>1143</v>
      </c>
      <c r="B3651" s="525"/>
      <c r="C3651" s="526" t="s">
        <v>15729</v>
      </c>
      <c r="D3651" s="526"/>
      <c r="E3651" s="526"/>
      <c r="F3651" s="526"/>
      <c r="G3651" s="363" t="s">
        <v>14794</v>
      </c>
      <c r="H3651" s="532">
        <v>7.18</v>
      </c>
      <c r="I3651" s="528"/>
    </row>
    <row r="3652" spans="1:9" ht="24.4" customHeight="1" x14ac:dyDescent="0.25">
      <c r="A3652" s="525" t="s">
        <v>1235</v>
      </c>
      <c r="B3652" s="525"/>
      <c r="C3652" s="526" t="s">
        <v>15730</v>
      </c>
      <c r="D3652" s="526"/>
      <c r="E3652" s="526"/>
      <c r="F3652" s="526"/>
      <c r="G3652" s="363" t="s">
        <v>355</v>
      </c>
      <c r="H3652" s="527">
        <v>36.340000000000003</v>
      </c>
      <c r="I3652" s="528"/>
    </row>
    <row r="3653" spans="1:9" ht="24.4" customHeight="1" x14ac:dyDescent="0.25">
      <c r="A3653" s="525" t="s">
        <v>1237</v>
      </c>
      <c r="B3653" s="525"/>
      <c r="C3653" s="526" t="s">
        <v>15731</v>
      </c>
      <c r="D3653" s="526"/>
      <c r="E3653" s="526"/>
      <c r="F3653" s="526"/>
      <c r="G3653" s="363" t="s">
        <v>355</v>
      </c>
      <c r="H3653" s="531">
        <v>191.63</v>
      </c>
      <c r="I3653" s="528"/>
    </row>
    <row r="3654" spans="1:9" ht="24.4" customHeight="1" x14ac:dyDescent="0.25">
      <c r="A3654" s="525" t="s">
        <v>1236</v>
      </c>
      <c r="B3654" s="525"/>
      <c r="C3654" s="526" t="s">
        <v>15732</v>
      </c>
      <c r="D3654" s="526"/>
      <c r="E3654" s="526"/>
      <c r="F3654" s="526"/>
      <c r="G3654" s="363" t="s">
        <v>355</v>
      </c>
      <c r="H3654" s="531">
        <v>108.08</v>
      </c>
      <c r="I3654" s="528"/>
    </row>
    <row r="3655" spans="1:9" ht="24.4" customHeight="1" x14ac:dyDescent="0.25">
      <c r="A3655" s="525" t="s">
        <v>1127</v>
      </c>
      <c r="B3655" s="525"/>
      <c r="C3655" s="526" t="s">
        <v>15733</v>
      </c>
      <c r="D3655" s="526"/>
      <c r="E3655" s="526"/>
      <c r="F3655" s="526"/>
      <c r="G3655" s="363" t="s">
        <v>14794</v>
      </c>
      <c r="H3655" s="527">
        <v>31.22</v>
      </c>
      <c r="I3655" s="528"/>
    </row>
    <row r="3656" spans="1:9" ht="24.4" customHeight="1" x14ac:dyDescent="0.25">
      <c r="A3656" s="525" t="s">
        <v>1087</v>
      </c>
      <c r="B3656" s="525"/>
      <c r="C3656" s="526" t="s">
        <v>15734</v>
      </c>
      <c r="D3656" s="526"/>
      <c r="E3656" s="526"/>
      <c r="F3656" s="526"/>
      <c r="G3656" s="363" t="s">
        <v>14794</v>
      </c>
      <c r="H3656" s="527">
        <v>34.31</v>
      </c>
      <c r="I3656" s="528"/>
    </row>
    <row r="3657" spans="1:9" ht="24.4" customHeight="1" x14ac:dyDescent="0.25">
      <c r="A3657" s="525" t="s">
        <v>1085</v>
      </c>
      <c r="B3657" s="525"/>
      <c r="C3657" s="526" t="s">
        <v>15735</v>
      </c>
      <c r="D3657" s="526"/>
      <c r="E3657" s="526"/>
      <c r="F3657" s="526"/>
      <c r="G3657" s="363" t="s">
        <v>14794</v>
      </c>
      <c r="H3657" s="527">
        <v>31.13</v>
      </c>
      <c r="I3657" s="528"/>
    </row>
    <row r="3658" spans="1:9" ht="24.4" customHeight="1" x14ac:dyDescent="0.25">
      <c r="A3658" s="525" t="s">
        <v>1086</v>
      </c>
      <c r="B3658" s="525"/>
      <c r="C3658" s="526" t="s">
        <v>15736</v>
      </c>
      <c r="D3658" s="526"/>
      <c r="E3658" s="526"/>
      <c r="F3658" s="526"/>
      <c r="G3658" s="363" t="s">
        <v>14794</v>
      </c>
      <c r="H3658" s="527">
        <v>32.72</v>
      </c>
      <c r="I3658" s="528"/>
    </row>
    <row r="3659" spans="1:9" ht="24.4" customHeight="1" x14ac:dyDescent="0.25">
      <c r="A3659" s="525" t="s">
        <v>1090</v>
      </c>
      <c r="B3659" s="525"/>
      <c r="C3659" s="526" t="s">
        <v>15737</v>
      </c>
      <c r="D3659" s="526"/>
      <c r="E3659" s="526"/>
      <c r="F3659" s="526"/>
      <c r="G3659" s="363" t="s">
        <v>14794</v>
      </c>
      <c r="H3659" s="527">
        <v>36.28</v>
      </c>
      <c r="I3659" s="528"/>
    </row>
    <row r="3660" spans="1:9" ht="24.4" customHeight="1" x14ac:dyDescent="0.25">
      <c r="A3660" s="525" t="s">
        <v>1088</v>
      </c>
      <c r="B3660" s="525"/>
      <c r="C3660" s="526" t="s">
        <v>15738</v>
      </c>
      <c r="D3660" s="526"/>
      <c r="E3660" s="526"/>
      <c r="F3660" s="526"/>
      <c r="G3660" s="363" t="s">
        <v>14794</v>
      </c>
      <c r="H3660" s="527">
        <v>33.1</v>
      </c>
      <c r="I3660" s="528"/>
    </row>
    <row r="3661" spans="1:9" ht="24.4" customHeight="1" x14ac:dyDescent="0.25">
      <c r="A3661" s="525" t="s">
        <v>1089</v>
      </c>
      <c r="B3661" s="525"/>
      <c r="C3661" s="526" t="s">
        <v>15739</v>
      </c>
      <c r="D3661" s="526"/>
      <c r="E3661" s="526"/>
      <c r="F3661" s="526"/>
      <c r="G3661" s="363" t="s">
        <v>14794</v>
      </c>
      <c r="H3661" s="527">
        <v>34.69</v>
      </c>
      <c r="I3661" s="528"/>
    </row>
    <row r="3662" spans="1:9" ht="24.4" customHeight="1" x14ac:dyDescent="0.25">
      <c r="A3662" s="525" t="s">
        <v>1092</v>
      </c>
      <c r="B3662" s="525"/>
      <c r="C3662" s="526" t="s">
        <v>15740</v>
      </c>
      <c r="D3662" s="526"/>
      <c r="E3662" s="526"/>
      <c r="F3662" s="526"/>
      <c r="G3662" s="363" t="s">
        <v>14794</v>
      </c>
      <c r="H3662" s="527">
        <v>38.25</v>
      </c>
      <c r="I3662" s="528"/>
    </row>
    <row r="3663" spans="1:9" ht="24.4" customHeight="1" x14ac:dyDescent="0.25">
      <c r="A3663" s="525" t="s">
        <v>1091</v>
      </c>
      <c r="B3663" s="525"/>
      <c r="C3663" s="526" t="s">
        <v>15741</v>
      </c>
      <c r="D3663" s="526"/>
      <c r="E3663" s="526"/>
      <c r="F3663" s="526"/>
      <c r="G3663" s="363" t="s">
        <v>14794</v>
      </c>
      <c r="H3663" s="527">
        <v>36.659999999999997</v>
      </c>
      <c r="I3663" s="528"/>
    </row>
    <row r="3664" spans="1:9" ht="24.4" customHeight="1" x14ac:dyDescent="0.25">
      <c r="A3664" s="525" t="s">
        <v>1076</v>
      </c>
      <c r="B3664" s="525"/>
      <c r="C3664" s="526" t="s">
        <v>15742</v>
      </c>
      <c r="D3664" s="526"/>
      <c r="E3664" s="526"/>
      <c r="F3664" s="526"/>
      <c r="G3664" s="363" t="s">
        <v>14794</v>
      </c>
      <c r="H3664" s="527">
        <v>20.78</v>
      </c>
      <c r="I3664" s="528"/>
    </row>
    <row r="3665" spans="1:9" ht="24.4" customHeight="1" x14ac:dyDescent="0.25">
      <c r="A3665" s="525" t="s">
        <v>1077</v>
      </c>
      <c r="B3665" s="525"/>
      <c r="C3665" s="526" t="s">
        <v>15743</v>
      </c>
      <c r="D3665" s="526"/>
      <c r="E3665" s="526"/>
      <c r="F3665" s="526"/>
      <c r="G3665" s="363" t="s">
        <v>14794</v>
      </c>
      <c r="H3665" s="527">
        <v>22.36</v>
      </c>
      <c r="I3665" s="528"/>
    </row>
    <row r="3666" spans="1:9" ht="24.4" customHeight="1" x14ac:dyDescent="0.25">
      <c r="A3666" s="525" t="s">
        <v>1078</v>
      </c>
      <c r="B3666" s="525"/>
      <c r="C3666" s="526" t="s">
        <v>15744</v>
      </c>
      <c r="D3666" s="526"/>
      <c r="E3666" s="526"/>
      <c r="F3666" s="526"/>
      <c r="G3666" s="363" t="s">
        <v>14794</v>
      </c>
      <c r="H3666" s="527">
        <v>23.95</v>
      </c>
      <c r="I3666" s="528"/>
    </row>
    <row r="3667" spans="1:9" ht="24.4" customHeight="1" x14ac:dyDescent="0.25">
      <c r="A3667" s="525" t="s">
        <v>1079</v>
      </c>
      <c r="B3667" s="525"/>
      <c r="C3667" s="526" t="s">
        <v>15745</v>
      </c>
      <c r="D3667" s="526"/>
      <c r="E3667" s="526"/>
      <c r="F3667" s="526"/>
      <c r="G3667" s="363" t="s">
        <v>14794</v>
      </c>
      <c r="H3667" s="527">
        <v>24.21</v>
      </c>
      <c r="I3667" s="528"/>
    </row>
    <row r="3668" spans="1:9" ht="24.4" customHeight="1" x14ac:dyDescent="0.25">
      <c r="A3668" s="525" t="s">
        <v>1080</v>
      </c>
      <c r="B3668" s="525"/>
      <c r="C3668" s="526" t="s">
        <v>15746</v>
      </c>
      <c r="D3668" s="526"/>
      <c r="E3668" s="526"/>
      <c r="F3668" s="526"/>
      <c r="G3668" s="363" t="s">
        <v>14794</v>
      </c>
      <c r="H3668" s="527">
        <v>25.8</v>
      </c>
      <c r="I3668" s="528"/>
    </row>
    <row r="3669" spans="1:9" ht="24.4" customHeight="1" x14ac:dyDescent="0.25">
      <c r="A3669" s="525" t="s">
        <v>1081</v>
      </c>
      <c r="B3669" s="525"/>
      <c r="C3669" s="526" t="s">
        <v>15747</v>
      </c>
      <c r="D3669" s="526"/>
      <c r="E3669" s="526"/>
      <c r="F3669" s="526"/>
      <c r="G3669" s="363" t="s">
        <v>14794</v>
      </c>
      <c r="H3669" s="527">
        <v>27.39</v>
      </c>
      <c r="I3669" s="528"/>
    </row>
    <row r="3670" spans="1:9" ht="24.4" customHeight="1" x14ac:dyDescent="0.25">
      <c r="A3670" s="525" t="s">
        <v>1082</v>
      </c>
      <c r="B3670" s="525"/>
      <c r="C3670" s="526" t="s">
        <v>15748</v>
      </c>
      <c r="D3670" s="526"/>
      <c r="E3670" s="526"/>
      <c r="F3670" s="526"/>
      <c r="G3670" s="363" t="s">
        <v>14794</v>
      </c>
      <c r="H3670" s="527">
        <v>27.64</v>
      </c>
      <c r="I3670" s="528"/>
    </row>
    <row r="3671" spans="1:9" ht="24.4" customHeight="1" x14ac:dyDescent="0.25">
      <c r="A3671" s="525" t="s">
        <v>1083</v>
      </c>
      <c r="B3671" s="525"/>
      <c r="C3671" s="526" t="s">
        <v>15749</v>
      </c>
      <c r="D3671" s="526"/>
      <c r="E3671" s="526"/>
      <c r="F3671" s="526"/>
      <c r="G3671" s="363" t="s">
        <v>14794</v>
      </c>
      <c r="H3671" s="527">
        <v>29.23</v>
      </c>
      <c r="I3671" s="528"/>
    </row>
    <row r="3672" spans="1:9" ht="24.4" customHeight="1" x14ac:dyDescent="0.25">
      <c r="A3672" s="525" t="s">
        <v>1084</v>
      </c>
      <c r="B3672" s="525"/>
      <c r="C3672" s="526" t="s">
        <v>15750</v>
      </c>
      <c r="D3672" s="526"/>
      <c r="E3672" s="526"/>
      <c r="F3672" s="526"/>
      <c r="G3672" s="363" t="s">
        <v>14794</v>
      </c>
      <c r="H3672" s="527">
        <v>30.82</v>
      </c>
      <c r="I3672" s="528"/>
    </row>
    <row r="3673" spans="1:9" ht="24.4" customHeight="1" x14ac:dyDescent="0.25">
      <c r="A3673" s="525" t="s">
        <v>1104</v>
      </c>
      <c r="B3673" s="525"/>
      <c r="C3673" s="526" t="s">
        <v>15751</v>
      </c>
      <c r="D3673" s="526"/>
      <c r="E3673" s="526"/>
      <c r="F3673" s="526"/>
      <c r="G3673" s="363" t="s">
        <v>14794</v>
      </c>
      <c r="H3673" s="527">
        <v>49.93</v>
      </c>
      <c r="I3673" s="528"/>
    </row>
    <row r="3674" spans="1:9" ht="24.4" customHeight="1" x14ac:dyDescent="0.25">
      <c r="A3674" s="525" t="s">
        <v>1102</v>
      </c>
      <c r="B3674" s="525"/>
      <c r="C3674" s="526" t="s">
        <v>15752</v>
      </c>
      <c r="D3674" s="526"/>
      <c r="E3674" s="526"/>
      <c r="F3674" s="526"/>
      <c r="G3674" s="363" t="s">
        <v>14794</v>
      </c>
      <c r="H3674" s="527">
        <v>45.45</v>
      </c>
      <c r="I3674" s="528"/>
    </row>
    <row r="3675" spans="1:9" ht="24.4" customHeight="1" x14ac:dyDescent="0.25">
      <c r="A3675" s="525" t="s">
        <v>1103</v>
      </c>
      <c r="B3675" s="525"/>
      <c r="C3675" s="526" t="s">
        <v>15753</v>
      </c>
      <c r="D3675" s="526"/>
      <c r="E3675" s="526"/>
      <c r="F3675" s="526"/>
      <c r="G3675" s="363" t="s">
        <v>14794</v>
      </c>
      <c r="H3675" s="527">
        <v>47.57</v>
      </c>
      <c r="I3675" s="528"/>
    </row>
    <row r="3676" spans="1:9" ht="24.4" customHeight="1" x14ac:dyDescent="0.25">
      <c r="A3676" s="525" t="s">
        <v>1107</v>
      </c>
      <c r="B3676" s="525"/>
      <c r="C3676" s="526" t="s">
        <v>15754</v>
      </c>
      <c r="D3676" s="526"/>
      <c r="E3676" s="526"/>
      <c r="F3676" s="526"/>
      <c r="G3676" s="363" t="s">
        <v>14794</v>
      </c>
      <c r="H3676" s="527">
        <v>51.97</v>
      </c>
      <c r="I3676" s="528"/>
    </row>
    <row r="3677" spans="1:9" ht="24.4" customHeight="1" x14ac:dyDescent="0.25">
      <c r="A3677" s="525" t="s">
        <v>1105</v>
      </c>
      <c r="B3677" s="525"/>
      <c r="C3677" s="526" t="s">
        <v>15755</v>
      </c>
      <c r="D3677" s="526"/>
      <c r="E3677" s="526"/>
      <c r="F3677" s="526"/>
      <c r="G3677" s="363" t="s">
        <v>14794</v>
      </c>
      <c r="H3677" s="527">
        <v>47.73</v>
      </c>
      <c r="I3677" s="528"/>
    </row>
    <row r="3678" spans="1:9" ht="24.4" customHeight="1" x14ac:dyDescent="0.25">
      <c r="A3678" s="525" t="s">
        <v>1106</v>
      </c>
      <c r="B3678" s="525"/>
      <c r="C3678" s="526" t="s">
        <v>15756</v>
      </c>
      <c r="D3678" s="526"/>
      <c r="E3678" s="526"/>
      <c r="F3678" s="526"/>
      <c r="G3678" s="363" t="s">
        <v>14794</v>
      </c>
      <c r="H3678" s="527">
        <v>49.77</v>
      </c>
      <c r="I3678" s="528"/>
    </row>
    <row r="3679" spans="1:9" ht="24.4" customHeight="1" x14ac:dyDescent="0.25">
      <c r="A3679" s="525" t="s">
        <v>1109</v>
      </c>
      <c r="B3679" s="525"/>
      <c r="C3679" s="526" t="s">
        <v>15757</v>
      </c>
      <c r="D3679" s="526"/>
      <c r="E3679" s="526"/>
      <c r="F3679" s="526"/>
      <c r="G3679" s="363" t="s">
        <v>14794</v>
      </c>
      <c r="H3679" s="527">
        <v>54.25</v>
      </c>
      <c r="I3679" s="528"/>
    </row>
    <row r="3680" spans="1:9" ht="24.4" customHeight="1" x14ac:dyDescent="0.25">
      <c r="A3680" s="525" t="s">
        <v>1108</v>
      </c>
      <c r="B3680" s="525"/>
      <c r="C3680" s="526" t="s">
        <v>15758</v>
      </c>
      <c r="D3680" s="526"/>
      <c r="E3680" s="526"/>
      <c r="F3680" s="526"/>
      <c r="G3680" s="363" t="s">
        <v>14794</v>
      </c>
      <c r="H3680" s="527">
        <v>52.2</v>
      </c>
      <c r="I3680" s="528"/>
    </row>
    <row r="3681" spans="1:9" ht="24.4" customHeight="1" x14ac:dyDescent="0.25">
      <c r="A3681" s="525" t="s">
        <v>1093</v>
      </c>
      <c r="B3681" s="525"/>
      <c r="C3681" s="526" t="s">
        <v>15759</v>
      </c>
      <c r="D3681" s="526"/>
      <c r="E3681" s="526"/>
      <c r="F3681" s="526"/>
      <c r="G3681" s="363" t="s">
        <v>14794</v>
      </c>
      <c r="H3681" s="527">
        <v>32.81</v>
      </c>
      <c r="I3681" s="528"/>
    </row>
    <row r="3682" spans="1:9" ht="24.4" customHeight="1" x14ac:dyDescent="0.25">
      <c r="A3682" s="525" t="s">
        <v>1094</v>
      </c>
      <c r="B3682" s="525"/>
      <c r="C3682" s="526" t="s">
        <v>15760</v>
      </c>
      <c r="D3682" s="526"/>
      <c r="E3682" s="526"/>
      <c r="F3682" s="526"/>
      <c r="G3682" s="363" t="s">
        <v>14794</v>
      </c>
      <c r="H3682" s="527">
        <v>34.85</v>
      </c>
      <c r="I3682" s="528"/>
    </row>
    <row r="3683" spans="1:9" ht="24.4" customHeight="1" x14ac:dyDescent="0.25">
      <c r="A3683" s="525" t="s">
        <v>1095</v>
      </c>
      <c r="B3683" s="525"/>
      <c r="C3683" s="526" t="s">
        <v>15761</v>
      </c>
      <c r="D3683" s="526"/>
      <c r="E3683" s="526"/>
      <c r="F3683" s="526"/>
      <c r="G3683" s="363" t="s">
        <v>14794</v>
      </c>
      <c r="H3683" s="527">
        <v>37.200000000000003</v>
      </c>
      <c r="I3683" s="528"/>
    </row>
    <row r="3684" spans="1:9" ht="24.4" customHeight="1" x14ac:dyDescent="0.25">
      <c r="A3684" s="525" t="s">
        <v>1096</v>
      </c>
      <c r="B3684" s="525"/>
      <c r="C3684" s="526" t="s">
        <v>15762</v>
      </c>
      <c r="D3684" s="526"/>
      <c r="E3684" s="526"/>
      <c r="F3684" s="526"/>
      <c r="G3684" s="363" t="s">
        <v>14794</v>
      </c>
      <c r="H3684" s="527">
        <v>37.01</v>
      </c>
      <c r="I3684" s="528"/>
    </row>
    <row r="3685" spans="1:9" ht="24.4" customHeight="1" x14ac:dyDescent="0.25">
      <c r="A3685" s="525" t="s">
        <v>1097</v>
      </c>
      <c r="B3685" s="525"/>
      <c r="C3685" s="526" t="s">
        <v>15763</v>
      </c>
      <c r="D3685" s="526"/>
      <c r="E3685" s="526"/>
      <c r="F3685" s="526"/>
      <c r="G3685" s="363" t="s">
        <v>14794</v>
      </c>
      <c r="H3685" s="527">
        <v>39.21</v>
      </c>
      <c r="I3685" s="528"/>
    </row>
    <row r="3686" spans="1:9" ht="24.4" customHeight="1" x14ac:dyDescent="0.25">
      <c r="A3686" s="525" t="s">
        <v>1098</v>
      </c>
      <c r="B3686" s="525"/>
      <c r="C3686" s="526" t="s">
        <v>15764</v>
      </c>
      <c r="D3686" s="526"/>
      <c r="E3686" s="526"/>
      <c r="F3686" s="526"/>
      <c r="G3686" s="363" t="s">
        <v>14794</v>
      </c>
      <c r="H3686" s="527">
        <v>41.56</v>
      </c>
      <c r="I3686" s="528"/>
    </row>
    <row r="3687" spans="1:9" ht="24.4" customHeight="1" x14ac:dyDescent="0.25">
      <c r="A3687" s="525" t="s">
        <v>1099</v>
      </c>
      <c r="B3687" s="525"/>
      <c r="C3687" s="526" t="s">
        <v>15765</v>
      </c>
      <c r="D3687" s="526"/>
      <c r="E3687" s="526"/>
      <c r="F3687" s="526"/>
      <c r="G3687" s="363" t="s">
        <v>14794</v>
      </c>
      <c r="H3687" s="527">
        <v>41.2</v>
      </c>
      <c r="I3687" s="528"/>
    </row>
    <row r="3688" spans="1:9" ht="24.4" customHeight="1" x14ac:dyDescent="0.25">
      <c r="A3688" s="525" t="s">
        <v>1100</v>
      </c>
      <c r="B3688" s="525"/>
      <c r="C3688" s="526" t="s">
        <v>15766</v>
      </c>
      <c r="D3688" s="526"/>
      <c r="E3688" s="526"/>
      <c r="F3688" s="526"/>
      <c r="G3688" s="363" t="s">
        <v>14794</v>
      </c>
      <c r="H3688" s="527">
        <v>43.4</v>
      </c>
      <c r="I3688" s="528"/>
    </row>
    <row r="3689" spans="1:9" ht="24.4" customHeight="1" x14ac:dyDescent="0.25">
      <c r="A3689" s="525" t="s">
        <v>1101</v>
      </c>
      <c r="B3689" s="525"/>
      <c r="C3689" s="526" t="s">
        <v>15767</v>
      </c>
      <c r="D3689" s="526"/>
      <c r="E3689" s="526"/>
      <c r="F3689" s="526"/>
      <c r="G3689" s="363" t="s">
        <v>14794</v>
      </c>
      <c r="H3689" s="527">
        <v>45.67</v>
      </c>
      <c r="I3689" s="528"/>
    </row>
    <row r="3690" spans="1:9" ht="24.4" customHeight="1" x14ac:dyDescent="0.25">
      <c r="A3690" s="525" t="s">
        <v>1121</v>
      </c>
      <c r="B3690" s="525"/>
      <c r="C3690" s="526" t="s">
        <v>15768</v>
      </c>
      <c r="D3690" s="526"/>
      <c r="E3690" s="526"/>
      <c r="F3690" s="526"/>
      <c r="G3690" s="363" t="s">
        <v>14794</v>
      </c>
      <c r="H3690" s="531">
        <v>143</v>
      </c>
      <c r="I3690" s="528"/>
    </row>
    <row r="3691" spans="1:9" ht="24.4" customHeight="1" x14ac:dyDescent="0.25">
      <c r="A3691" s="525" t="s">
        <v>1119</v>
      </c>
      <c r="B3691" s="525"/>
      <c r="C3691" s="526" t="s">
        <v>15769</v>
      </c>
      <c r="D3691" s="526"/>
      <c r="E3691" s="526"/>
      <c r="F3691" s="526"/>
      <c r="G3691" s="363" t="s">
        <v>14794</v>
      </c>
      <c r="H3691" s="531">
        <v>130.86000000000001</v>
      </c>
      <c r="I3691" s="528"/>
    </row>
    <row r="3692" spans="1:9" ht="24.4" customHeight="1" x14ac:dyDescent="0.25">
      <c r="A3692" s="525" t="s">
        <v>1120</v>
      </c>
      <c r="B3692" s="525"/>
      <c r="C3692" s="526" t="s">
        <v>15770</v>
      </c>
      <c r="D3692" s="526"/>
      <c r="E3692" s="526"/>
      <c r="F3692" s="526"/>
      <c r="G3692" s="363" t="s">
        <v>14794</v>
      </c>
      <c r="H3692" s="531">
        <v>136.91999999999999</v>
      </c>
      <c r="I3692" s="528"/>
    </row>
    <row r="3693" spans="1:9" ht="24.4" customHeight="1" x14ac:dyDescent="0.25">
      <c r="A3693" s="525" t="s">
        <v>1124</v>
      </c>
      <c r="B3693" s="525"/>
      <c r="C3693" s="526" t="s">
        <v>15771</v>
      </c>
      <c r="D3693" s="526"/>
      <c r="E3693" s="526"/>
      <c r="F3693" s="526"/>
      <c r="G3693" s="363" t="s">
        <v>14794</v>
      </c>
      <c r="H3693" s="531">
        <v>144.32</v>
      </c>
      <c r="I3693" s="528"/>
    </row>
    <row r="3694" spans="1:9" ht="24.4" customHeight="1" x14ac:dyDescent="0.25">
      <c r="A3694" s="525" t="s">
        <v>1122</v>
      </c>
      <c r="B3694" s="525"/>
      <c r="C3694" s="526" t="s">
        <v>15772</v>
      </c>
      <c r="D3694" s="526"/>
      <c r="E3694" s="526"/>
      <c r="F3694" s="526"/>
      <c r="G3694" s="363" t="s">
        <v>14794</v>
      </c>
      <c r="H3694" s="531">
        <v>134.75</v>
      </c>
      <c r="I3694" s="528"/>
    </row>
    <row r="3695" spans="1:9" ht="24.4" customHeight="1" x14ac:dyDescent="0.25">
      <c r="A3695" s="525" t="s">
        <v>1123</v>
      </c>
      <c r="B3695" s="525"/>
      <c r="C3695" s="526" t="s">
        <v>15773</v>
      </c>
      <c r="D3695" s="526"/>
      <c r="E3695" s="526"/>
      <c r="F3695" s="526"/>
      <c r="G3695" s="363" t="s">
        <v>14794</v>
      </c>
      <c r="H3695" s="531">
        <v>138.88999999999999</v>
      </c>
      <c r="I3695" s="528"/>
    </row>
    <row r="3696" spans="1:9" ht="24.4" customHeight="1" x14ac:dyDescent="0.25">
      <c r="A3696" s="525" t="s">
        <v>1126</v>
      </c>
      <c r="B3696" s="525"/>
      <c r="C3696" s="526" t="s">
        <v>15774</v>
      </c>
      <c r="D3696" s="526"/>
      <c r="E3696" s="526"/>
      <c r="F3696" s="526"/>
      <c r="G3696" s="363" t="s">
        <v>14794</v>
      </c>
      <c r="H3696" s="531">
        <v>148.86000000000001</v>
      </c>
      <c r="I3696" s="528"/>
    </row>
    <row r="3697" spans="1:9" ht="24.4" customHeight="1" x14ac:dyDescent="0.25">
      <c r="A3697" s="525" t="s">
        <v>1125</v>
      </c>
      <c r="B3697" s="525"/>
      <c r="C3697" s="526" t="s">
        <v>15775</v>
      </c>
      <c r="D3697" s="526"/>
      <c r="E3697" s="526"/>
      <c r="F3697" s="526"/>
      <c r="G3697" s="363" t="s">
        <v>14794</v>
      </c>
      <c r="H3697" s="531">
        <v>143.43</v>
      </c>
      <c r="I3697" s="528"/>
    </row>
    <row r="3698" spans="1:9" ht="24.4" customHeight="1" x14ac:dyDescent="0.25">
      <c r="A3698" s="525" t="s">
        <v>1110</v>
      </c>
      <c r="B3698" s="525"/>
      <c r="C3698" s="526" t="s">
        <v>15776</v>
      </c>
      <c r="D3698" s="526"/>
      <c r="E3698" s="526"/>
      <c r="F3698" s="526"/>
      <c r="G3698" s="363" t="s">
        <v>14794</v>
      </c>
      <c r="H3698" s="531">
        <v>107.06</v>
      </c>
      <c r="I3698" s="528"/>
    </row>
    <row r="3699" spans="1:9" ht="24.4" customHeight="1" x14ac:dyDescent="0.25">
      <c r="A3699" s="525" t="s">
        <v>1111</v>
      </c>
      <c r="B3699" s="525"/>
      <c r="C3699" s="526" t="s">
        <v>15777</v>
      </c>
      <c r="D3699" s="526"/>
      <c r="E3699" s="526"/>
      <c r="F3699" s="526"/>
      <c r="G3699" s="363" t="s">
        <v>14794</v>
      </c>
      <c r="H3699" s="531">
        <v>112.49</v>
      </c>
      <c r="I3699" s="528"/>
    </row>
    <row r="3700" spans="1:9" ht="24.4" customHeight="1" x14ac:dyDescent="0.25">
      <c r="A3700" s="525" t="s">
        <v>1112</v>
      </c>
      <c r="B3700" s="525"/>
      <c r="C3700" s="526" t="s">
        <v>15778</v>
      </c>
      <c r="D3700" s="526"/>
      <c r="E3700" s="526"/>
      <c r="F3700" s="526"/>
      <c r="G3700" s="363" t="s">
        <v>14794</v>
      </c>
      <c r="H3700" s="531">
        <v>118.56</v>
      </c>
      <c r="I3700" s="528"/>
    </row>
    <row r="3701" spans="1:9" ht="24.4" customHeight="1" x14ac:dyDescent="0.25">
      <c r="A3701" s="525" t="s">
        <v>1113</v>
      </c>
      <c r="B3701" s="525"/>
      <c r="C3701" s="526" t="s">
        <v>15779</v>
      </c>
      <c r="D3701" s="526"/>
      <c r="E3701" s="526"/>
      <c r="F3701" s="526"/>
      <c r="G3701" s="363" t="s">
        <v>14794</v>
      </c>
      <c r="H3701" s="531">
        <v>114.98</v>
      </c>
      <c r="I3701" s="528"/>
    </row>
    <row r="3702" spans="1:9" ht="24.4" customHeight="1" x14ac:dyDescent="0.25">
      <c r="A3702" s="525" t="s">
        <v>1114</v>
      </c>
      <c r="B3702" s="525"/>
      <c r="C3702" s="526" t="s">
        <v>15780</v>
      </c>
      <c r="D3702" s="526"/>
      <c r="E3702" s="526"/>
      <c r="F3702" s="526"/>
      <c r="G3702" s="363" t="s">
        <v>14794</v>
      </c>
      <c r="H3702" s="531">
        <v>120.41</v>
      </c>
      <c r="I3702" s="528"/>
    </row>
    <row r="3703" spans="1:9" ht="24.4" customHeight="1" x14ac:dyDescent="0.25">
      <c r="A3703" s="525" t="s">
        <v>1115</v>
      </c>
      <c r="B3703" s="525"/>
      <c r="C3703" s="526" t="s">
        <v>15781</v>
      </c>
      <c r="D3703" s="526"/>
      <c r="E3703" s="526"/>
      <c r="F3703" s="526"/>
      <c r="G3703" s="363" t="s">
        <v>14794</v>
      </c>
      <c r="H3703" s="531">
        <v>126.47</v>
      </c>
      <c r="I3703" s="528"/>
    </row>
    <row r="3704" spans="1:9" ht="24.4" customHeight="1" x14ac:dyDescent="0.25">
      <c r="A3704" s="525" t="s">
        <v>1116</v>
      </c>
      <c r="B3704" s="525"/>
      <c r="C3704" s="526" t="s">
        <v>15782</v>
      </c>
      <c r="D3704" s="526"/>
      <c r="E3704" s="526"/>
      <c r="F3704" s="526"/>
      <c r="G3704" s="363" t="s">
        <v>14794</v>
      </c>
      <c r="H3704" s="531">
        <v>122.88</v>
      </c>
      <c r="I3704" s="528"/>
    </row>
    <row r="3705" spans="1:9" ht="24.4" customHeight="1" x14ac:dyDescent="0.25">
      <c r="A3705" s="525" t="s">
        <v>1117</v>
      </c>
      <c r="B3705" s="525"/>
      <c r="C3705" s="526" t="s">
        <v>15783</v>
      </c>
      <c r="D3705" s="526"/>
      <c r="E3705" s="526"/>
      <c r="F3705" s="526"/>
      <c r="G3705" s="363" t="s">
        <v>14794</v>
      </c>
      <c r="H3705" s="531">
        <v>127.68</v>
      </c>
      <c r="I3705" s="528"/>
    </row>
    <row r="3706" spans="1:9" ht="24.4" customHeight="1" x14ac:dyDescent="0.25">
      <c r="A3706" s="525" t="s">
        <v>1118</v>
      </c>
      <c r="B3706" s="525"/>
      <c r="C3706" s="526" t="s">
        <v>15784</v>
      </c>
      <c r="D3706" s="526"/>
      <c r="E3706" s="526"/>
      <c r="F3706" s="526"/>
      <c r="G3706" s="363" t="s">
        <v>14794</v>
      </c>
      <c r="H3706" s="531">
        <v>134.38999999999999</v>
      </c>
      <c r="I3706" s="528"/>
    </row>
    <row r="3707" spans="1:9" ht="12.2" customHeight="1" x14ac:dyDescent="0.25">
      <c r="A3707" s="533">
        <v>251</v>
      </c>
      <c r="B3707" s="534"/>
      <c r="C3707" s="535" t="s">
        <v>15785</v>
      </c>
      <c r="D3707" s="535"/>
      <c r="E3707" s="535"/>
      <c r="F3707" s="535"/>
      <c r="G3707" s="362"/>
      <c r="H3707" s="536"/>
      <c r="I3707" s="536"/>
    </row>
    <row r="3708" spans="1:9" ht="60.95" customHeight="1" x14ac:dyDescent="0.25">
      <c r="A3708" s="525" t="s">
        <v>1281</v>
      </c>
      <c r="B3708" s="525"/>
      <c r="C3708" s="526" t="s">
        <v>15786</v>
      </c>
      <c r="D3708" s="526"/>
      <c r="E3708" s="526"/>
      <c r="F3708" s="526"/>
      <c r="G3708" s="363" t="s">
        <v>14839</v>
      </c>
      <c r="H3708" s="531">
        <v>146.02000000000001</v>
      </c>
      <c r="I3708" s="528"/>
    </row>
    <row r="3709" spans="1:9" ht="60.95" customHeight="1" x14ac:dyDescent="0.25">
      <c r="A3709" s="525" t="s">
        <v>1282</v>
      </c>
      <c r="B3709" s="525"/>
      <c r="C3709" s="526" t="s">
        <v>15787</v>
      </c>
      <c r="D3709" s="526"/>
      <c r="E3709" s="526"/>
      <c r="F3709" s="526"/>
      <c r="G3709" s="363" t="s">
        <v>14839</v>
      </c>
      <c r="H3709" s="531">
        <v>146.47</v>
      </c>
      <c r="I3709" s="528"/>
    </row>
    <row r="3710" spans="1:9" ht="60.95" customHeight="1" x14ac:dyDescent="0.25">
      <c r="A3710" s="525" t="s">
        <v>1278</v>
      </c>
      <c r="B3710" s="525"/>
      <c r="C3710" s="526" t="s">
        <v>15788</v>
      </c>
      <c r="D3710" s="526"/>
      <c r="E3710" s="526"/>
      <c r="F3710" s="526"/>
      <c r="G3710" s="363" t="s">
        <v>14839</v>
      </c>
      <c r="H3710" s="527">
        <v>70.3</v>
      </c>
      <c r="I3710" s="528"/>
    </row>
    <row r="3711" spans="1:9" ht="60.95" customHeight="1" x14ac:dyDescent="0.25">
      <c r="A3711" s="525" t="s">
        <v>1275</v>
      </c>
      <c r="B3711" s="525"/>
      <c r="C3711" s="526" t="s">
        <v>15789</v>
      </c>
      <c r="D3711" s="526"/>
      <c r="E3711" s="526"/>
      <c r="F3711" s="526"/>
      <c r="G3711" s="363" t="s">
        <v>14839</v>
      </c>
      <c r="H3711" s="527">
        <v>49.87</v>
      </c>
      <c r="I3711" s="528"/>
    </row>
    <row r="3712" spans="1:9" ht="60.95" customHeight="1" x14ac:dyDescent="0.25">
      <c r="A3712" s="525" t="s">
        <v>1273</v>
      </c>
      <c r="B3712" s="525"/>
      <c r="C3712" s="526" t="s">
        <v>15790</v>
      </c>
      <c r="D3712" s="526"/>
      <c r="E3712" s="526"/>
      <c r="F3712" s="526"/>
      <c r="G3712" s="363" t="s">
        <v>14839</v>
      </c>
      <c r="H3712" s="527">
        <v>23.55</v>
      </c>
      <c r="I3712" s="528"/>
    </row>
    <row r="3713" spans="1:9" ht="60.95" customHeight="1" x14ac:dyDescent="0.25">
      <c r="A3713" s="525" t="s">
        <v>1274</v>
      </c>
      <c r="B3713" s="525"/>
      <c r="C3713" s="526" t="s">
        <v>15791</v>
      </c>
      <c r="D3713" s="526"/>
      <c r="E3713" s="526"/>
      <c r="F3713" s="526"/>
      <c r="G3713" s="363" t="s">
        <v>14839</v>
      </c>
      <c r="H3713" s="527">
        <v>23.96</v>
      </c>
      <c r="I3713" s="528"/>
    </row>
    <row r="3714" spans="1:9" ht="60.95" customHeight="1" x14ac:dyDescent="0.25">
      <c r="A3714" s="525" t="s">
        <v>1280</v>
      </c>
      <c r="B3714" s="525"/>
      <c r="C3714" s="526" t="s">
        <v>15792</v>
      </c>
      <c r="D3714" s="526"/>
      <c r="E3714" s="526"/>
      <c r="F3714" s="526"/>
      <c r="G3714" s="363" t="s">
        <v>14839</v>
      </c>
      <c r="H3714" s="531">
        <v>143.66</v>
      </c>
      <c r="I3714" s="528"/>
    </row>
    <row r="3715" spans="1:9" ht="60.95" customHeight="1" x14ac:dyDescent="0.25">
      <c r="A3715" s="525" t="s">
        <v>1279</v>
      </c>
      <c r="B3715" s="525"/>
      <c r="C3715" s="526" t="s">
        <v>15793</v>
      </c>
      <c r="D3715" s="526"/>
      <c r="E3715" s="526"/>
      <c r="F3715" s="526"/>
      <c r="G3715" s="363" t="s">
        <v>14839</v>
      </c>
      <c r="H3715" s="531">
        <v>145.83000000000001</v>
      </c>
      <c r="I3715" s="528"/>
    </row>
    <row r="3716" spans="1:9" ht="60.95" customHeight="1" x14ac:dyDescent="0.25">
      <c r="A3716" s="525" t="s">
        <v>1277</v>
      </c>
      <c r="B3716" s="525"/>
      <c r="C3716" s="526" t="s">
        <v>15794</v>
      </c>
      <c r="D3716" s="526"/>
      <c r="E3716" s="526"/>
      <c r="F3716" s="526"/>
      <c r="G3716" s="363" t="s">
        <v>14839</v>
      </c>
      <c r="H3716" s="527">
        <v>69.75</v>
      </c>
      <c r="I3716" s="528"/>
    </row>
    <row r="3717" spans="1:9" ht="60.95" customHeight="1" x14ac:dyDescent="0.25">
      <c r="A3717" s="525" t="s">
        <v>1276</v>
      </c>
      <c r="B3717" s="525"/>
      <c r="C3717" s="526" t="s">
        <v>15795</v>
      </c>
      <c r="D3717" s="526"/>
      <c r="E3717" s="526"/>
      <c r="F3717" s="526"/>
      <c r="G3717" s="363" t="s">
        <v>14839</v>
      </c>
      <c r="H3717" s="527">
        <v>55.7</v>
      </c>
      <c r="I3717" s="528"/>
    </row>
    <row r="3718" spans="1:9" ht="60.95" customHeight="1" x14ac:dyDescent="0.25">
      <c r="A3718" s="525" t="s">
        <v>1272</v>
      </c>
      <c r="B3718" s="525"/>
      <c r="C3718" s="526" t="s">
        <v>15796</v>
      </c>
      <c r="D3718" s="526"/>
      <c r="E3718" s="526"/>
      <c r="F3718" s="526"/>
      <c r="G3718" s="363" t="s">
        <v>14839</v>
      </c>
      <c r="H3718" s="527">
        <v>22.17</v>
      </c>
      <c r="I3718" s="528"/>
    </row>
    <row r="3719" spans="1:9" ht="48.75" customHeight="1" x14ac:dyDescent="0.25">
      <c r="A3719" s="525" t="s">
        <v>1270</v>
      </c>
      <c r="B3719" s="525"/>
      <c r="C3719" s="526" t="s">
        <v>15797</v>
      </c>
      <c r="D3719" s="526"/>
      <c r="E3719" s="526"/>
      <c r="F3719" s="526"/>
      <c r="G3719" s="363" t="s">
        <v>14839</v>
      </c>
      <c r="H3719" s="527">
        <v>25.41</v>
      </c>
      <c r="I3719" s="528"/>
    </row>
    <row r="3720" spans="1:9" ht="48.75" customHeight="1" x14ac:dyDescent="0.25">
      <c r="A3720" s="525" t="s">
        <v>1271</v>
      </c>
      <c r="B3720" s="525"/>
      <c r="C3720" s="526" t="s">
        <v>15798</v>
      </c>
      <c r="D3720" s="526"/>
      <c r="E3720" s="526"/>
      <c r="F3720" s="526"/>
      <c r="G3720" s="363" t="s">
        <v>14839</v>
      </c>
      <c r="H3720" s="527">
        <v>25.79</v>
      </c>
      <c r="I3720" s="528"/>
    </row>
    <row r="3721" spans="1:9" ht="48.75" customHeight="1" x14ac:dyDescent="0.25">
      <c r="A3721" s="525" t="s">
        <v>1269</v>
      </c>
      <c r="B3721" s="525"/>
      <c r="C3721" s="526" t="s">
        <v>15799</v>
      </c>
      <c r="D3721" s="526"/>
      <c r="E3721" s="526"/>
      <c r="F3721" s="526"/>
      <c r="G3721" s="363" t="s">
        <v>14839</v>
      </c>
      <c r="H3721" s="527">
        <v>24.35</v>
      </c>
      <c r="I3721" s="528"/>
    </row>
    <row r="3722" spans="1:9" ht="48.75" customHeight="1" x14ac:dyDescent="0.25">
      <c r="A3722" s="525" t="s">
        <v>1266</v>
      </c>
      <c r="B3722" s="525"/>
      <c r="C3722" s="526" t="s">
        <v>15800</v>
      </c>
      <c r="D3722" s="526"/>
      <c r="E3722" s="526"/>
      <c r="F3722" s="526"/>
      <c r="G3722" s="363" t="s">
        <v>14839</v>
      </c>
      <c r="H3722" s="527">
        <v>21.8</v>
      </c>
      <c r="I3722" s="528"/>
    </row>
    <row r="3723" spans="1:9" ht="48.75" customHeight="1" x14ac:dyDescent="0.25">
      <c r="A3723" s="525" t="s">
        <v>1267</v>
      </c>
      <c r="B3723" s="525"/>
      <c r="C3723" s="526" t="s">
        <v>15801</v>
      </c>
      <c r="D3723" s="526"/>
      <c r="E3723" s="526"/>
      <c r="F3723" s="526"/>
      <c r="G3723" s="363" t="s">
        <v>14839</v>
      </c>
      <c r="H3723" s="527">
        <v>22.37</v>
      </c>
      <c r="I3723" s="528"/>
    </row>
    <row r="3724" spans="1:9" ht="48.75" customHeight="1" x14ac:dyDescent="0.25">
      <c r="A3724" s="525" t="s">
        <v>1268</v>
      </c>
      <c r="B3724" s="525"/>
      <c r="C3724" s="526" t="s">
        <v>15802</v>
      </c>
      <c r="D3724" s="526"/>
      <c r="E3724" s="526"/>
      <c r="F3724" s="526"/>
      <c r="G3724" s="363" t="s">
        <v>14839</v>
      </c>
      <c r="H3724" s="527">
        <v>23</v>
      </c>
      <c r="I3724" s="528"/>
    </row>
    <row r="3725" spans="1:9" ht="48.75" customHeight="1" x14ac:dyDescent="0.25">
      <c r="A3725" s="525" t="s">
        <v>1295</v>
      </c>
      <c r="B3725" s="525"/>
      <c r="C3725" s="526" t="s">
        <v>15803</v>
      </c>
      <c r="D3725" s="526"/>
      <c r="E3725" s="526"/>
      <c r="F3725" s="526"/>
      <c r="G3725" s="363" t="s">
        <v>14839</v>
      </c>
      <c r="H3725" s="538">
        <v>1095.8800000000001</v>
      </c>
      <c r="I3725" s="528"/>
    </row>
    <row r="3726" spans="1:9" ht="48.75" customHeight="1" x14ac:dyDescent="0.25">
      <c r="A3726" s="525" t="s">
        <v>1296</v>
      </c>
      <c r="B3726" s="525"/>
      <c r="C3726" s="526" t="s">
        <v>15803</v>
      </c>
      <c r="D3726" s="526"/>
      <c r="E3726" s="526"/>
      <c r="F3726" s="526"/>
      <c r="G3726" s="363" t="s">
        <v>15804</v>
      </c>
      <c r="H3726" s="531">
        <v>456.62</v>
      </c>
      <c r="I3726" s="528"/>
    </row>
    <row r="3727" spans="1:9" ht="48.75" customHeight="1" x14ac:dyDescent="0.25">
      <c r="A3727" s="525" t="s">
        <v>1294</v>
      </c>
      <c r="B3727" s="525"/>
      <c r="C3727" s="526" t="s">
        <v>15805</v>
      </c>
      <c r="D3727" s="526"/>
      <c r="E3727" s="526"/>
      <c r="F3727" s="526"/>
      <c r="G3727" s="363" t="s">
        <v>14839</v>
      </c>
      <c r="H3727" s="531">
        <v>399.74</v>
      </c>
      <c r="I3727" s="528"/>
    </row>
    <row r="3728" spans="1:9" ht="60.95" customHeight="1" x14ac:dyDescent="0.25">
      <c r="A3728" s="525" t="s">
        <v>1297</v>
      </c>
      <c r="B3728" s="525"/>
      <c r="C3728" s="526" t="s">
        <v>15806</v>
      </c>
      <c r="D3728" s="526"/>
      <c r="E3728" s="526"/>
      <c r="F3728" s="526"/>
      <c r="G3728" s="363" t="s">
        <v>14839</v>
      </c>
      <c r="H3728" s="531">
        <v>434.8</v>
      </c>
      <c r="I3728" s="528"/>
    </row>
    <row r="3729" spans="1:9" ht="24.4" customHeight="1" x14ac:dyDescent="0.25">
      <c r="A3729" s="525" t="s">
        <v>1259</v>
      </c>
      <c r="B3729" s="525"/>
      <c r="C3729" s="526" t="s">
        <v>15807</v>
      </c>
      <c r="D3729" s="526"/>
      <c r="E3729" s="526"/>
      <c r="F3729" s="526"/>
      <c r="G3729" s="363" t="s">
        <v>14839</v>
      </c>
      <c r="H3729" s="532">
        <v>9.01</v>
      </c>
      <c r="I3729" s="528"/>
    </row>
    <row r="3730" spans="1:9" ht="12.2" customHeight="1" x14ac:dyDescent="0.25">
      <c r="A3730" s="525" t="s">
        <v>1252</v>
      </c>
      <c r="B3730" s="525"/>
      <c r="C3730" s="526" t="s">
        <v>15808</v>
      </c>
      <c r="D3730" s="526"/>
      <c r="E3730" s="526"/>
      <c r="F3730" s="526"/>
      <c r="G3730" s="363" t="s">
        <v>14781</v>
      </c>
      <c r="H3730" s="532">
        <v>2.2999999999999998</v>
      </c>
      <c r="I3730" s="528"/>
    </row>
    <row r="3731" spans="1:9" ht="12.2" customHeight="1" x14ac:dyDescent="0.25">
      <c r="A3731" s="525" t="s">
        <v>1253</v>
      </c>
      <c r="B3731" s="525"/>
      <c r="C3731" s="526" t="s">
        <v>15809</v>
      </c>
      <c r="D3731" s="526"/>
      <c r="E3731" s="526"/>
      <c r="F3731" s="526"/>
      <c r="G3731" s="363" t="s">
        <v>14781</v>
      </c>
      <c r="H3731" s="532">
        <v>3.69</v>
      </c>
      <c r="I3731" s="528"/>
    </row>
    <row r="3732" spans="1:9" ht="24.4" customHeight="1" x14ac:dyDescent="0.25">
      <c r="A3732" s="525" t="s">
        <v>1284</v>
      </c>
      <c r="B3732" s="525"/>
      <c r="C3732" s="526" t="s">
        <v>15810</v>
      </c>
      <c r="D3732" s="526"/>
      <c r="E3732" s="526"/>
      <c r="F3732" s="526"/>
      <c r="G3732" s="363" t="s">
        <v>14781</v>
      </c>
      <c r="H3732" s="532">
        <v>4.0999999999999996</v>
      </c>
      <c r="I3732" s="528"/>
    </row>
    <row r="3733" spans="1:9" ht="24.4" customHeight="1" x14ac:dyDescent="0.25">
      <c r="A3733" s="525" t="s">
        <v>1283</v>
      </c>
      <c r="B3733" s="525"/>
      <c r="C3733" s="526" t="s">
        <v>15811</v>
      </c>
      <c r="D3733" s="526"/>
      <c r="E3733" s="526"/>
      <c r="F3733" s="526"/>
      <c r="G3733" s="363" t="s">
        <v>14781</v>
      </c>
      <c r="H3733" s="532">
        <v>0.42</v>
      </c>
      <c r="I3733" s="528"/>
    </row>
    <row r="3734" spans="1:9" ht="36.6" customHeight="1" x14ac:dyDescent="0.25">
      <c r="A3734" s="525" t="s">
        <v>1309</v>
      </c>
      <c r="B3734" s="525"/>
      <c r="C3734" s="526" t="s">
        <v>15812</v>
      </c>
      <c r="D3734" s="526"/>
      <c r="E3734" s="526"/>
      <c r="F3734" s="526"/>
      <c r="G3734" s="363" t="s">
        <v>14781</v>
      </c>
      <c r="H3734" s="532">
        <v>9.44</v>
      </c>
      <c r="I3734" s="528"/>
    </row>
    <row r="3735" spans="1:9" ht="48.75" customHeight="1" x14ac:dyDescent="0.25">
      <c r="A3735" s="525" t="s">
        <v>1308</v>
      </c>
      <c r="B3735" s="525"/>
      <c r="C3735" s="526" t="s">
        <v>15813</v>
      </c>
      <c r="D3735" s="526"/>
      <c r="E3735" s="526"/>
      <c r="F3735" s="526"/>
      <c r="G3735" s="363" t="s">
        <v>14781</v>
      </c>
      <c r="H3735" s="532">
        <v>4.05</v>
      </c>
      <c r="I3735" s="528"/>
    </row>
    <row r="3736" spans="1:9" ht="36.6" customHeight="1" x14ac:dyDescent="0.25">
      <c r="A3736" s="525" t="s">
        <v>1307</v>
      </c>
      <c r="B3736" s="525"/>
      <c r="C3736" s="526" t="s">
        <v>15814</v>
      </c>
      <c r="D3736" s="526"/>
      <c r="E3736" s="526"/>
      <c r="F3736" s="526"/>
      <c r="G3736" s="363" t="s">
        <v>14781</v>
      </c>
      <c r="H3736" s="532">
        <v>5.76</v>
      </c>
      <c r="I3736" s="528"/>
    </row>
    <row r="3737" spans="1:9" ht="48.75" customHeight="1" x14ac:dyDescent="0.25">
      <c r="A3737" s="525" t="s">
        <v>1306</v>
      </c>
      <c r="B3737" s="525"/>
      <c r="C3737" s="526" t="s">
        <v>15815</v>
      </c>
      <c r="D3737" s="526"/>
      <c r="E3737" s="526"/>
      <c r="F3737" s="526"/>
      <c r="G3737" s="363" t="s">
        <v>14781</v>
      </c>
      <c r="H3737" s="532">
        <v>2.06</v>
      </c>
      <c r="I3737" s="528"/>
    </row>
    <row r="3738" spans="1:9" ht="24.4" customHeight="1" x14ac:dyDescent="0.25">
      <c r="A3738" s="525" t="s">
        <v>1300</v>
      </c>
      <c r="B3738" s="525"/>
      <c r="C3738" s="526" t="s">
        <v>15816</v>
      </c>
      <c r="D3738" s="526"/>
      <c r="E3738" s="526"/>
      <c r="F3738" s="526"/>
      <c r="G3738" s="363" t="s">
        <v>14781</v>
      </c>
      <c r="H3738" s="532">
        <v>2.74</v>
      </c>
      <c r="I3738" s="528"/>
    </row>
    <row r="3739" spans="1:9" ht="24.4" customHeight="1" x14ac:dyDescent="0.25">
      <c r="A3739" s="525" t="s">
        <v>1301</v>
      </c>
      <c r="B3739" s="525"/>
      <c r="C3739" s="526" t="s">
        <v>15817</v>
      </c>
      <c r="D3739" s="526"/>
      <c r="E3739" s="526"/>
      <c r="F3739" s="526"/>
      <c r="G3739" s="363" t="s">
        <v>14781</v>
      </c>
      <c r="H3739" s="532">
        <v>3.51</v>
      </c>
      <c r="I3739" s="528"/>
    </row>
    <row r="3740" spans="1:9" ht="36.6" customHeight="1" x14ac:dyDescent="0.25">
      <c r="A3740" s="525" t="s">
        <v>1311</v>
      </c>
      <c r="B3740" s="525"/>
      <c r="C3740" s="526" t="s">
        <v>15818</v>
      </c>
      <c r="D3740" s="526"/>
      <c r="E3740" s="526"/>
      <c r="F3740" s="526"/>
      <c r="G3740" s="363" t="s">
        <v>14781</v>
      </c>
      <c r="H3740" s="527">
        <v>26.14</v>
      </c>
      <c r="I3740" s="528"/>
    </row>
    <row r="3741" spans="1:9" ht="36.6" customHeight="1" x14ac:dyDescent="0.25">
      <c r="A3741" s="525" t="s">
        <v>1312</v>
      </c>
      <c r="B3741" s="525"/>
      <c r="C3741" s="526" t="s">
        <v>15819</v>
      </c>
      <c r="D3741" s="526"/>
      <c r="E3741" s="526"/>
      <c r="F3741" s="526"/>
      <c r="G3741" s="363" t="s">
        <v>14781</v>
      </c>
      <c r="H3741" s="527">
        <v>40.43</v>
      </c>
      <c r="I3741" s="528"/>
    </row>
    <row r="3742" spans="1:9" ht="24.4" customHeight="1" x14ac:dyDescent="0.25">
      <c r="A3742" s="525" t="s">
        <v>1286</v>
      </c>
      <c r="B3742" s="525"/>
      <c r="C3742" s="526" t="s">
        <v>15820</v>
      </c>
      <c r="D3742" s="526"/>
      <c r="E3742" s="526"/>
      <c r="F3742" s="526"/>
      <c r="G3742" s="363" t="s">
        <v>14781</v>
      </c>
      <c r="H3742" s="532">
        <v>2.1800000000000002</v>
      </c>
      <c r="I3742" s="528"/>
    </row>
    <row r="3743" spans="1:9" ht="36.6" customHeight="1" x14ac:dyDescent="0.25">
      <c r="A3743" s="525" t="s">
        <v>1285</v>
      </c>
      <c r="B3743" s="525"/>
      <c r="C3743" s="526" t="s">
        <v>15821</v>
      </c>
      <c r="D3743" s="526"/>
      <c r="E3743" s="526"/>
      <c r="F3743" s="526"/>
      <c r="G3743" s="363" t="s">
        <v>14781</v>
      </c>
      <c r="H3743" s="532">
        <v>0.28000000000000003</v>
      </c>
      <c r="I3743" s="528"/>
    </row>
    <row r="3744" spans="1:9" ht="48.75" customHeight="1" x14ac:dyDescent="0.25">
      <c r="A3744" s="525" t="s">
        <v>1304</v>
      </c>
      <c r="B3744" s="525"/>
      <c r="C3744" s="526" t="s">
        <v>15822</v>
      </c>
      <c r="D3744" s="526"/>
      <c r="E3744" s="526"/>
      <c r="F3744" s="526"/>
      <c r="G3744" s="363" t="s">
        <v>14839</v>
      </c>
      <c r="H3744" s="531">
        <v>737.46</v>
      </c>
      <c r="I3744" s="528"/>
    </row>
    <row r="3745" spans="1:9" ht="48.75" customHeight="1" x14ac:dyDescent="0.25">
      <c r="A3745" s="525" t="s">
        <v>1305</v>
      </c>
      <c r="B3745" s="525"/>
      <c r="C3745" s="526" t="s">
        <v>15822</v>
      </c>
      <c r="D3745" s="526"/>
      <c r="E3745" s="526"/>
      <c r="F3745" s="526"/>
      <c r="G3745" s="363" t="s">
        <v>15804</v>
      </c>
      <c r="H3745" s="531">
        <v>351.17</v>
      </c>
      <c r="I3745" s="528"/>
    </row>
    <row r="3746" spans="1:9" ht="36.6" customHeight="1" x14ac:dyDescent="0.25">
      <c r="A3746" s="525" t="s">
        <v>1302</v>
      </c>
      <c r="B3746" s="525"/>
      <c r="C3746" s="526" t="s">
        <v>15823</v>
      </c>
      <c r="D3746" s="526"/>
      <c r="E3746" s="526"/>
      <c r="F3746" s="526"/>
      <c r="G3746" s="363" t="s">
        <v>14839</v>
      </c>
      <c r="H3746" s="531">
        <v>171.46</v>
      </c>
      <c r="I3746" s="528"/>
    </row>
    <row r="3747" spans="1:9" ht="48.75" customHeight="1" x14ac:dyDescent="0.25">
      <c r="A3747" s="525" t="s">
        <v>1254</v>
      </c>
      <c r="B3747" s="525"/>
      <c r="C3747" s="526" t="s">
        <v>15824</v>
      </c>
      <c r="D3747" s="526"/>
      <c r="E3747" s="526"/>
      <c r="F3747" s="526"/>
      <c r="G3747" s="363" t="s">
        <v>14839</v>
      </c>
      <c r="H3747" s="527">
        <v>66.86</v>
      </c>
      <c r="I3747" s="528"/>
    </row>
    <row r="3748" spans="1:9" ht="48.75" customHeight="1" x14ac:dyDescent="0.25">
      <c r="A3748" s="525" t="s">
        <v>1255</v>
      </c>
      <c r="B3748" s="525"/>
      <c r="C3748" s="526" t="s">
        <v>15825</v>
      </c>
      <c r="D3748" s="526"/>
      <c r="E3748" s="526"/>
      <c r="F3748" s="526"/>
      <c r="G3748" s="363" t="s">
        <v>14839</v>
      </c>
      <c r="H3748" s="527">
        <v>80.260000000000005</v>
      </c>
      <c r="I3748" s="528"/>
    </row>
    <row r="3749" spans="1:9" ht="48.75" customHeight="1" x14ac:dyDescent="0.25">
      <c r="A3749" s="525" t="s">
        <v>1260</v>
      </c>
      <c r="B3749" s="525"/>
      <c r="C3749" s="526" t="s">
        <v>15826</v>
      </c>
      <c r="D3749" s="526"/>
      <c r="E3749" s="526"/>
      <c r="F3749" s="526"/>
      <c r="G3749" s="363" t="s">
        <v>14839</v>
      </c>
      <c r="H3749" s="527">
        <v>27.86</v>
      </c>
      <c r="I3749" s="528"/>
    </row>
    <row r="3750" spans="1:9" ht="36.6" customHeight="1" x14ac:dyDescent="0.25">
      <c r="A3750" s="525" t="s">
        <v>52</v>
      </c>
      <c r="B3750" s="525"/>
      <c r="C3750" s="526" t="s">
        <v>15827</v>
      </c>
      <c r="D3750" s="526"/>
      <c r="E3750" s="526"/>
      <c r="F3750" s="526"/>
      <c r="G3750" s="363" t="s">
        <v>14839</v>
      </c>
      <c r="H3750" s="527">
        <v>16.25</v>
      </c>
      <c r="I3750" s="528"/>
    </row>
    <row r="3751" spans="1:9" ht="12.2" customHeight="1" x14ac:dyDescent="0.25">
      <c r="A3751" s="525" t="s">
        <v>1258</v>
      </c>
      <c r="B3751" s="525"/>
      <c r="C3751" s="526" t="s">
        <v>15828</v>
      </c>
      <c r="D3751" s="526"/>
      <c r="E3751" s="526"/>
      <c r="F3751" s="526"/>
      <c r="G3751" s="363" t="s">
        <v>14781</v>
      </c>
      <c r="H3751" s="532">
        <v>1.24</v>
      </c>
      <c r="I3751" s="528"/>
    </row>
    <row r="3752" spans="1:9" ht="12.2" customHeight="1" x14ac:dyDescent="0.25">
      <c r="A3752" s="525" t="s">
        <v>1257</v>
      </c>
      <c r="B3752" s="525"/>
      <c r="C3752" s="526" t="s">
        <v>15829</v>
      </c>
      <c r="D3752" s="526"/>
      <c r="E3752" s="526"/>
      <c r="F3752" s="526"/>
      <c r="G3752" s="363" t="s">
        <v>14781</v>
      </c>
      <c r="H3752" s="532">
        <v>1.26</v>
      </c>
      <c r="I3752" s="528"/>
    </row>
    <row r="3753" spans="1:9" ht="12.2" customHeight="1" x14ac:dyDescent="0.25">
      <c r="A3753" s="525" t="s">
        <v>1256</v>
      </c>
      <c r="B3753" s="525"/>
      <c r="C3753" s="526" t="s">
        <v>15830</v>
      </c>
      <c r="D3753" s="526"/>
      <c r="E3753" s="526"/>
      <c r="F3753" s="526"/>
      <c r="G3753" s="363" t="s">
        <v>14781</v>
      </c>
      <c r="H3753" s="532">
        <v>1.21</v>
      </c>
      <c r="I3753" s="528"/>
    </row>
    <row r="3754" spans="1:9" ht="24.4" customHeight="1" x14ac:dyDescent="0.25">
      <c r="A3754" s="525" t="s">
        <v>1313</v>
      </c>
      <c r="B3754" s="525"/>
      <c r="C3754" s="526" t="s">
        <v>15831</v>
      </c>
      <c r="D3754" s="526"/>
      <c r="E3754" s="526"/>
      <c r="F3754" s="526"/>
      <c r="G3754" s="363" t="s">
        <v>14839</v>
      </c>
      <c r="H3754" s="532">
        <v>9.98</v>
      </c>
      <c r="I3754" s="528"/>
    </row>
    <row r="3755" spans="1:9" ht="12.2" customHeight="1" x14ac:dyDescent="0.25">
      <c r="A3755" s="525" t="s">
        <v>1316</v>
      </c>
      <c r="B3755" s="525"/>
      <c r="C3755" s="526" t="s">
        <v>15832</v>
      </c>
      <c r="D3755" s="526"/>
      <c r="E3755" s="526"/>
      <c r="F3755" s="526"/>
      <c r="G3755" s="363" t="s">
        <v>14839</v>
      </c>
      <c r="H3755" s="527">
        <v>10.62</v>
      </c>
      <c r="I3755" s="528"/>
    </row>
    <row r="3756" spans="1:9" ht="24.4" customHeight="1" x14ac:dyDescent="0.25">
      <c r="A3756" s="525" t="s">
        <v>1315</v>
      </c>
      <c r="B3756" s="525"/>
      <c r="C3756" s="526" t="s">
        <v>15833</v>
      </c>
      <c r="D3756" s="526"/>
      <c r="E3756" s="526"/>
      <c r="F3756" s="526"/>
      <c r="G3756" s="363" t="s">
        <v>14781</v>
      </c>
      <c r="H3756" s="532">
        <v>1.1599999999999999</v>
      </c>
      <c r="I3756" s="528"/>
    </row>
    <row r="3757" spans="1:9" ht="12.2" customHeight="1" x14ac:dyDescent="0.25">
      <c r="A3757" s="525" t="s">
        <v>1314</v>
      </c>
      <c r="B3757" s="525"/>
      <c r="C3757" s="526" t="s">
        <v>15834</v>
      </c>
      <c r="D3757" s="526"/>
      <c r="E3757" s="526"/>
      <c r="F3757" s="526"/>
      <c r="G3757" s="363" t="s">
        <v>14781</v>
      </c>
      <c r="H3757" s="532">
        <v>0.62</v>
      </c>
      <c r="I3757" s="528"/>
    </row>
    <row r="3758" spans="1:9" ht="24.4" customHeight="1" x14ac:dyDescent="0.25">
      <c r="A3758" s="525" t="s">
        <v>1310</v>
      </c>
      <c r="B3758" s="525"/>
      <c r="C3758" s="526" t="s">
        <v>15835</v>
      </c>
      <c r="D3758" s="526"/>
      <c r="E3758" s="526"/>
      <c r="F3758" s="526"/>
      <c r="G3758" s="363" t="s">
        <v>15804</v>
      </c>
      <c r="H3758" s="527">
        <v>16.95</v>
      </c>
      <c r="I3758" s="528"/>
    </row>
    <row r="3759" spans="1:9" ht="60.95" customHeight="1" x14ac:dyDescent="0.25">
      <c r="A3759" s="525" t="s">
        <v>1265</v>
      </c>
      <c r="B3759" s="525"/>
      <c r="C3759" s="526" t="s">
        <v>15836</v>
      </c>
      <c r="D3759" s="526"/>
      <c r="E3759" s="526"/>
      <c r="F3759" s="526"/>
      <c r="G3759" s="363" t="s">
        <v>14839</v>
      </c>
      <c r="H3759" s="527">
        <v>24.35</v>
      </c>
      <c r="I3759" s="528"/>
    </row>
    <row r="3760" spans="1:9" ht="48.75" customHeight="1" x14ac:dyDescent="0.25">
      <c r="A3760" s="525" t="s">
        <v>1264</v>
      </c>
      <c r="B3760" s="525"/>
      <c r="C3760" s="526" t="s">
        <v>15837</v>
      </c>
      <c r="D3760" s="526"/>
      <c r="E3760" s="526"/>
      <c r="F3760" s="526"/>
      <c r="G3760" s="363" t="s">
        <v>14839</v>
      </c>
      <c r="H3760" s="527">
        <v>23.61</v>
      </c>
      <c r="I3760" s="528"/>
    </row>
    <row r="3761" spans="1:9" ht="48.75" customHeight="1" x14ac:dyDescent="0.25">
      <c r="A3761" s="525" t="s">
        <v>1262</v>
      </c>
      <c r="B3761" s="525"/>
      <c r="C3761" s="526" t="s">
        <v>15838</v>
      </c>
      <c r="D3761" s="526"/>
      <c r="E3761" s="526"/>
      <c r="F3761" s="526"/>
      <c r="G3761" s="363" t="s">
        <v>14839</v>
      </c>
      <c r="H3761" s="527">
        <v>22.37</v>
      </c>
      <c r="I3761" s="528"/>
    </row>
    <row r="3762" spans="1:9" ht="48.75" customHeight="1" x14ac:dyDescent="0.25">
      <c r="A3762" s="525" t="s">
        <v>1261</v>
      </c>
      <c r="B3762" s="525"/>
      <c r="C3762" s="526" t="s">
        <v>15839</v>
      </c>
      <c r="D3762" s="526"/>
      <c r="E3762" s="526"/>
      <c r="F3762" s="526"/>
      <c r="G3762" s="363" t="s">
        <v>14839</v>
      </c>
      <c r="H3762" s="527">
        <v>21.8</v>
      </c>
      <c r="I3762" s="528"/>
    </row>
    <row r="3763" spans="1:9" ht="48.75" customHeight="1" x14ac:dyDescent="0.25">
      <c r="A3763" s="525" t="s">
        <v>1263</v>
      </c>
      <c r="B3763" s="525"/>
      <c r="C3763" s="526" t="s">
        <v>15840</v>
      </c>
      <c r="D3763" s="526"/>
      <c r="E3763" s="526"/>
      <c r="F3763" s="526"/>
      <c r="G3763" s="363" t="s">
        <v>14839</v>
      </c>
      <c r="H3763" s="527">
        <v>23</v>
      </c>
      <c r="I3763" s="528"/>
    </row>
    <row r="3764" spans="1:9" ht="12.2" customHeight="1" x14ac:dyDescent="0.25">
      <c r="A3764" s="525" t="s">
        <v>1293</v>
      </c>
      <c r="B3764" s="525"/>
      <c r="C3764" s="526" t="s">
        <v>15841</v>
      </c>
      <c r="D3764" s="526"/>
      <c r="E3764" s="526"/>
      <c r="F3764" s="526"/>
      <c r="G3764" s="363" t="s">
        <v>14781</v>
      </c>
      <c r="H3764" s="532">
        <v>1.1100000000000001</v>
      </c>
      <c r="I3764" s="528"/>
    </row>
    <row r="3765" spans="1:9" ht="36.6" customHeight="1" x14ac:dyDescent="0.25">
      <c r="A3765" s="525" t="s">
        <v>1291</v>
      </c>
      <c r="B3765" s="525"/>
      <c r="C3765" s="526" t="s">
        <v>15842</v>
      </c>
      <c r="D3765" s="526"/>
      <c r="E3765" s="526"/>
      <c r="F3765" s="526"/>
      <c r="G3765" s="363" t="s">
        <v>14781</v>
      </c>
      <c r="H3765" s="532">
        <v>5.82</v>
      </c>
      <c r="I3765" s="528"/>
    </row>
    <row r="3766" spans="1:9" ht="48.75" customHeight="1" x14ac:dyDescent="0.25">
      <c r="A3766" s="525" t="s">
        <v>1290</v>
      </c>
      <c r="B3766" s="525"/>
      <c r="C3766" s="526" t="s">
        <v>15843</v>
      </c>
      <c r="D3766" s="526"/>
      <c r="E3766" s="526"/>
      <c r="F3766" s="526"/>
      <c r="G3766" s="363" t="s">
        <v>14781</v>
      </c>
      <c r="H3766" s="527">
        <v>15.13</v>
      </c>
      <c r="I3766" s="528"/>
    </row>
    <row r="3767" spans="1:9" ht="24.4" customHeight="1" x14ac:dyDescent="0.25">
      <c r="A3767" s="525" t="s">
        <v>1289</v>
      </c>
      <c r="B3767" s="525"/>
      <c r="C3767" s="526" t="s">
        <v>15844</v>
      </c>
      <c r="D3767" s="526"/>
      <c r="E3767" s="526"/>
      <c r="F3767" s="526"/>
      <c r="G3767" s="363" t="s">
        <v>14781</v>
      </c>
      <c r="H3767" s="532">
        <v>5.98</v>
      </c>
      <c r="I3767" s="528"/>
    </row>
    <row r="3768" spans="1:9" ht="24.4" customHeight="1" x14ac:dyDescent="0.25">
      <c r="A3768" s="525" t="s">
        <v>1287</v>
      </c>
      <c r="B3768" s="525"/>
      <c r="C3768" s="526" t="s">
        <v>15845</v>
      </c>
      <c r="D3768" s="526"/>
      <c r="E3768" s="526"/>
      <c r="F3768" s="526"/>
      <c r="G3768" s="363" t="s">
        <v>14781</v>
      </c>
      <c r="H3768" s="532">
        <v>3.11</v>
      </c>
      <c r="I3768" s="528"/>
    </row>
    <row r="3769" spans="1:9" ht="36.6" customHeight="1" x14ac:dyDescent="0.25">
      <c r="A3769" s="525" t="s">
        <v>1288</v>
      </c>
      <c r="B3769" s="525"/>
      <c r="C3769" s="526" t="s">
        <v>15846</v>
      </c>
      <c r="D3769" s="526"/>
      <c r="E3769" s="526"/>
      <c r="F3769" s="526"/>
      <c r="G3769" s="363" t="s">
        <v>14781</v>
      </c>
      <c r="H3769" s="532">
        <v>8.85</v>
      </c>
      <c r="I3769" s="528"/>
    </row>
    <row r="3770" spans="1:9" ht="36.6" customHeight="1" x14ac:dyDescent="0.25">
      <c r="A3770" s="525" t="s">
        <v>1292</v>
      </c>
      <c r="B3770" s="525"/>
      <c r="C3770" s="526" t="s">
        <v>15847</v>
      </c>
      <c r="D3770" s="526"/>
      <c r="E3770" s="526"/>
      <c r="F3770" s="526"/>
      <c r="G3770" s="363" t="s">
        <v>14781</v>
      </c>
      <c r="H3770" s="532">
        <v>7.52</v>
      </c>
      <c r="I3770" s="528"/>
    </row>
    <row r="3771" spans="1:9" ht="36.6" customHeight="1" x14ac:dyDescent="0.25">
      <c r="A3771" s="525" t="s">
        <v>1299</v>
      </c>
      <c r="B3771" s="525"/>
      <c r="C3771" s="526" t="s">
        <v>15848</v>
      </c>
      <c r="D3771" s="526"/>
      <c r="E3771" s="526"/>
      <c r="F3771" s="526"/>
      <c r="G3771" s="363" t="s">
        <v>15804</v>
      </c>
      <c r="H3771" s="531">
        <v>142.91999999999999</v>
      </c>
      <c r="I3771" s="528"/>
    </row>
    <row r="3772" spans="1:9" ht="48.75" customHeight="1" x14ac:dyDescent="0.25">
      <c r="A3772" s="525" t="s">
        <v>1298</v>
      </c>
      <c r="B3772" s="525"/>
      <c r="C3772" s="526" t="s">
        <v>15849</v>
      </c>
      <c r="D3772" s="526"/>
      <c r="E3772" s="526"/>
      <c r="F3772" s="526"/>
      <c r="G3772" s="363" t="s">
        <v>14839</v>
      </c>
      <c r="H3772" s="531">
        <v>343.03</v>
      </c>
      <c r="I3772" s="528"/>
    </row>
    <row r="3773" spans="1:9" ht="24.4" customHeight="1" x14ac:dyDescent="0.25">
      <c r="A3773" s="525" t="s">
        <v>1303</v>
      </c>
      <c r="B3773" s="525"/>
      <c r="C3773" s="526" t="s">
        <v>15850</v>
      </c>
      <c r="D3773" s="526"/>
      <c r="E3773" s="526"/>
      <c r="F3773" s="526"/>
      <c r="G3773" s="363" t="s">
        <v>14839</v>
      </c>
      <c r="H3773" s="531">
        <v>122.81</v>
      </c>
      <c r="I3773" s="528"/>
    </row>
    <row r="3774" spans="1:9" ht="12.2" customHeight="1" x14ac:dyDescent="0.25">
      <c r="A3774" s="533">
        <v>253</v>
      </c>
      <c r="B3774" s="534"/>
      <c r="C3774" s="535" t="s">
        <v>15851</v>
      </c>
      <c r="D3774" s="535"/>
      <c r="E3774" s="535"/>
      <c r="F3774" s="535"/>
      <c r="G3774" s="362"/>
      <c r="H3774" s="536"/>
      <c r="I3774" s="536"/>
    </row>
    <row r="3775" spans="1:9" ht="36.6" customHeight="1" x14ac:dyDescent="0.25">
      <c r="A3775" s="525" t="s">
        <v>1317</v>
      </c>
      <c r="B3775" s="525"/>
      <c r="C3775" s="526" t="s">
        <v>15852</v>
      </c>
      <c r="D3775" s="526"/>
      <c r="E3775" s="526"/>
      <c r="F3775" s="526"/>
      <c r="G3775" s="363" t="s">
        <v>14794</v>
      </c>
      <c r="H3775" s="527">
        <v>36.049999999999997</v>
      </c>
      <c r="I3775" s="528"/>
    </row>
    <row r="3776" spans="1:9" ht="12.2" customHeight="1" x14ac:dyDescent="0.25">
      <c r="A3776" s="525" t="s">
        <v>1318</v>
      </c>
      <c r="B3776" s="525"/>
      <c r="C3776" s="526" t="s">
        <v>15853</v>
      </c>
      <c r="D3776" s="526"/>
      <c r="E3776" s="526"/>
      <c r="F3776" s="526"/>
      <c r="G3776" s="363" t="s">
        <v>14781</v>
      </c>
      <c r="H3776" s="527">
        <v>12.25</v>
      </c>
      <c r="I3776" s="528"/>
    </row>
    <row r="3777" spans="1:9" ht="12.2" customHeight="1" x14ac:dyDescent="0.25">
      <c r="A3777" s="525" t="s">
        <v>1319</v>
      </c>
      <c r="B3777" s="525"/>
      <c r="C3777" s="526" t="s">
        <v>15854</v>
      </c>
      <c r="D3777" s="526"/>
      <c r="E3777" s="526"/>
      <c r="F3777" s="526"/>
      <c r="G3777" s="363" t="s">
        <v>14781</v>
      </c>
      <c r="H3777" s="527">
        <v>14.7</v>
      </c>
      <c r="I3777" s="528"/>
    </row>
    <row r="3778" spans="1:9" ht="12.2" customHeight="1" x14ac:dyDescent="0.25">
      <c r="A3778" s="533">
        <v>254</v>
      </c>
      <c r="B3778" s="534"/>
      <c r="C3778" s="535" t="s">
        <v>15855</v>
      </c>
      <c r="D3778" s="535"/>
      <c r="E3778" s="535"/>
      <c r="F3778" s="535"/>
      <c r="G3778" s="362"/>
      <c r="H3778" s="536"/>
      <c r="I3778" s="536"/>
    </row>
    <row r="3779" spans="1:9" ht="24.4" customHeight="1" x14ac:dyDescent="0.25">
      <c r="A3779" s="525" t="s">
        <v>1343</v>
      </c>
      <c r="B3779" s="525"/>
      <c r="C3779" s="526" t="s">
        <v>15856</v>
      </c>
      <c r="D3779" s="526"/>
      <c r="E3779" s="526"/>
      <c r="F3779" s="526"/>
      <c r="G3779" s="363" t="s">
        <v>355</v>
      </c>
      <c r="H3779" s="527">
        <v>17.82</v>
      </c>
      <c r="I3779" s="528"/>
    </row>
    <row r="3780" spans="1:9" ht="48.75" customHeight="1" x14ac:dyDescent="0.25">
      <c r="A3780" s="525" t="s">
        <v>1324</v>
      </c>
      <c r="B3780" s="525"/>
      <c r="C3780" s="526" t="s">
        <v>15857</v>
      </c>
      <c r="D3780" s="526"/>
      <c r="E3780" s="526"/>
      <c r="F3780" s="526"/>
      <c r="G3780" s="363" t="s">
        <v>14839</v>
      </c>
      <c r="H3780" s="538">
        <v>1455.35</v>
      </c>
      <c r="I3780" s="528"/>
    </row>
    <row r="3781" spans="1:9" ht="36.6" customHeight="1" x14ac:dyDescent="0.25">
      <c r="A3781" s="525" t="s">
        <v>1322</v>
      </c>
      <c r="B3781" s="525"/>
      <c r="C3781" s="526" t="s">
        <v>15858</v>
      </c>
      <c r="D3781" s="526"/>
      <c r="E3781" s="526"/>
      <c r="F3781" s="526"/>
      <c r="G3781" s="363" t="s">
        <v>14839</v>
      </c>
      <c r="H3781" s="538">
        <v>1193.69</v>
      </c>
      <c r="I3781" s="528"/>
    </row>
    <row r="3782" spans="1:9" ht="36.6" customHeight="1" x14ac:dyDescent="0.25">
      <c r="A3782" s="525" t="s">
        <v>1323</v>
      </c>
      <c r="B3782" s="525"/>
      <c r="C3782" s="526" t="s">
        <v>15859</v>
      </c>
      <c r="D3782" s="526"/>
      <c r="E3782" s="526"/>
      <c r="F3782" s="526"/>
      <c r="G3782" s="363" t="s">
        <v>14839</v>
      </c>
      <c r="H3782" s="531">
        <v>572.54999999999995</v>
      </c>
      <c r="I3782" s="528"/>
    </row>
    <row r="3783" spans="1:9" ht="36.6" customHeight="1" x14ac:dyDescent="0.25">
      <c r="A3783" s="525" t="s">
        <v>1350</v>
      </c>
      <c r="B3783" s="525"/>
      <c r="C3783" s="526" t="s">
        <v>15860</v>
      </c>
      <c r="D3783" s="526"/>
      <c r="E3783" s="526"/>
      <c r="F3783" s="526"/>
      <c r="G3783" s="363" t="s">
        <v>355</v>
      </c>
      <c r="H3783" s="538">
        <v>1788.56</v>
      </c>
      <c r="I3783" s="528"/>
    </row>
    <row r="3784" spans="1:9" ht="12.2" customHeight="1" x14ac:dyDescent="0.25">
      <c r="A3784" s="525" t="s">
        <v>1348</v>
      </c>
      <c r="B3784" s="525"/>
      <c r="C3784" s="526" t="s">
        <v>15861</v>
      </c>
      <c r="D3784" s="526"/>
      <c r="E3784" s="526"/>
      <c r="F3784" s="526"/>
      <c r="G3784" s="363" t="s">
        <v>14781</v>
      </c>
      <c r="H3784" s="527">
        <v>90.15</v>
      </c>
      <c r="I3784" s="528"/>
    </row>
    <row r="3785" spans="1:9" ht="36.6" customHeight="1" x14ac:dyDescent="0.25">
      <c r="A3785" s="525" t="s">
        <v>343</v>
      </c>
      <c r="B3785" s="525"/>
      <c r="C3785" s="526" t="s">
        <v>15862</v>
      </c>
      <c r="D3785" s="526"/>
      <c r="E3785" s="526"/>
      <c r="F3785" s="526"/>
      <c r="G3785" s="363" t="s">
        <v>14794</v>
      </c>
      <c r="H3785" s="532">
        <v>2.65</v>
      </c>
      <c r="I3785" s="528"/>
    </row>
    <row r="3786" spans="1:9" ht="24.4" customHeight="1" x14ac:dyDescent="0.25">
      <c r="A3786" s="525" t="s">
        <v>344</v>
      </c>
      <c r="B3786" s="525"/>
      <c r="C3786" s="526" t="s">
        <v>15863</v>
      </c>
      <c r="D3786" s="526"/>
      <c r="E3786" s="526"/>
      <c r="F3786" s="526"/>
      <c r="G3786" s="363" t="s">
        <v>14781</v>
      </c>
      <c r="H3786" s="527">
        <v>25.58</v>
      </c>
      <c r="I3786" s="528"/>
    </row>
    <row r="3787" spans="1:9" ht="36.6" customHeight="1" x14ac:dyDescent="0.25">
      <c r="A3787" s="525" t="s">
        <v>1327</v>
      </c>
      <c r="B3787" s="525"/>
      <c r="C3787" s="526" t="s">
        <v>15864</v>
      </c>
      <c r="D3787" s="526"/>
      <c r="E3787" s="526"/>
      <c r="F3787" s="526"/>
      <c r="G3787" s="363" t="s">
        <v>14794</v>
      </c>
      <c r="H3787" s="532">
        <v>7.77</v>
      </c>
      <c r="I3787" s="528"/>
    </row>
    <row r="3788" spans="1:9" ht="36.6" customHeight="1" x14ac:dyDescent="0.25">
      <c r="A3788" s="525" t="s">
        <v>1325</v>
      </c>
      <c r="B3788" s="525"/>
      <c r="C3788" s="526" t="s">
        <v>15865</v>
      </c>
      <c r="D3788" s="526"/>
      <c r="E3788" s="526"/>
      <c r="F3788" s="526"/>
      <c r="G3788" s="363" t="s">
        <v>14794</v>
      </c>
      <c r="H3788" s="532">
        <v>2.14</v>
      </c>
      <c r="I3788" s="528"/>
    </row>
    <row r="3789" spans="1:9" ht="36.6" customHeight="1" x14ac:dyDescent="0.25">
      <c r="A3789" s="525" t="s">
        <v>1326</v>
      </c>
      <c r="B3789" s="525"/>
      <c r="C3789" s="526" t="s">
        <v>15866</v>
      </c>
      <c r="D3789" s="526"/>
      <c r="E3789" s="526"/>
      <c r="F3789" s="526"/>
      <c r="G3789" s="363" t="s">
        <v>14794</v>
      </c>
      <c r="H3789" s="532">
        <v>5.21</v>
      </c>
      <c r="I3789" s="528"/>
    </row>
    <row r="3790" spans="1:9" ht="36.6" customHeight="1" x14ac:dyDescent="0.25">
      <c r="A3790" s="525" t="s">
        <v>1345</v>
      </c>
      <c r="B3790" s="525"/>
      <c r="C3790" s="526" t="s">
        <v>15867</v>
      </c>
      <c r="D3790" s="526"/>
      <c r="E3790" s="526"/>
      <c r="F3790" s="526"/>
      <c r="G3790" s="363" t="s">
        <v>14781</v>
      </c>
      <c r="H3790" s="538">
        <v>1032.68</v>
      </c>
      <c r="I3790" s="528"/>
    </row>
    <row r="3791" spans="1:9" ht="48.75" customHeight="1" x14ac:dyDescent="0.25">
      <c r="A3791" s="525" t="s">
        <v>1347</v>
      </c>
      <c r="B3791" s="525"/>
      <c r="C3791" s="526" t="s">
        <v>15868</v>
      </c>
      <c r="D3791" s="526"/>
      <c r="E3791" s="526"/>
      <c r="F3791" s="526"/>
      <c r="G3791" s="363" t="s">
        <v>14781</v>
      </c>
      <c r="H3791" s="531">
        <v>396.12</v>
      </c>
      <c r="I3791" s="528"/>
    </row>
    <row r="3792" spans="1:9" ht="36.6" customHeight="1" x14ac:dyDescent="0.25">
      <c r="A3792" s="525" t="s">
        <v>1344</v>
      </c>
      <c r="B3792" s="525"/>
      <c r="C3792" s="526" t="s">
        <v>15869</v>
      </c>
      <c r="D3792" s="526"/>
      <c r="E3792" s="526"/>
      <c r="F3792" s="526"/>
      <c r="G3792" s="363" t="s">
        <v>14781</v>
      </c>
      <c r="H3792" s="538">
        <v>1032.68</v>
      </c>
      <c r="I3792" s="528"/>
    </row>
    <row r="3793" spans="1:9" ht="36.6" customHeight="1" x14ac:dyDescent="0.25">
      <c r="A3793" s="525" t="s">
        <v>350</v>
      </c>
      <c r="B3793" s="525"/>
      <c r="C3793" s="526" t="s">
        <v>15870</v>
      </c>
      <c r="D3793" s="526"/>
      <c r="E3793" s="526"/>
      <c r="F3793" s="526"/>
      <c r="G3793" s="363" t="s">
        <v>14781</v>
      </c>
      <c r="H3793" s="538">
        <v>1001.64</v>
      </c>
      <c r="I3793" s="528"/>
    </row>
    <row r="3794" spans="1:9" ht="36.6" customHeight="1" x14ac:dyDescent="0.25">
      <c r="A3794" s="525" t="s">
        <v>351</v>
      </c>
      <c r="B3794" s="525"/>
      <c r="C3794" s="526" t="s">
        <v>15871</v>
      </c>
      <c r="D3794" s="526"/>
      <c r="E3794" s="526"/>
      <c r="F3794" s="526"/>
      <c r="G3794" s="363" t="s">
        <v>14781</v>
      </c>
      <c r="H3794" s="531">
        <v>886.97</v>
      </c>
      <c r="I3794" s="528"/>
    </row>
    <row r="3795" spans="1:9" ht="36.6" customHeight="1" x14ac:dyDescent="0.25">
      <c r="A3795" s="525" t="s">
        <v>353</v>
      </c>
      <c r="B3795" s="525"/>
      <c r="C3795" s="526" t="s">
        <v>15872</v>
      </c>
      <c r="D3795" s="526"/>
      <c r="E3795" s="526"/>
      <c r="F3795" s="526"/>
      <c r="G3795" s="363" t="s">
        <v>14781</v>
      </c>
      <c r="H3795" s="531">
        <v>942.01</v>
      </c>
      <c r="I3795" s="528"/>
    </row>
    <row r="3796" spans="1:9" ht="36.6" customHeight="1" x14ac:dyDescent="0.25">
      <c r="A3796" s="525" t="s">
        <v>354</v>
      </c>
      <c r="B3796" s="525"/>
      <c r="C3796" s="526" t="s">
        <v>15873</v>
      </c>
      <c r="D3796" s="526"/>
      <c r="E3796" s="526"/>
      <c r="F3796" s="526"/>
      <c r="G3796" s="363" t="s">
        <v>14781</v>
      </c>
      <c r="H3796" s="538">
        <v>1032.68</v>
      </c>
      <c r="I3796" s="528"/>
    </row>
    <row r="3797" spans="1:9" ht="36.6" customHeight="1" x14ac:dyDescent="0.25">
      <c r="A3797" s="525" t="s">
        <v>352</v>
      </c>
      <c r="B3797" s="525"/>
      <c r="C3797" s="526" t="s">
        <v>15874</v>
      </c>
      <c r="D3797" s="526"/>
      <c r="E3797" s="526"/>
      <c r="F3797" s="526"/>
      <c r="G3797" s="363" t="s">
        <v>14781</v>
      </c>
      <c r="H3797" s="531">
        <v>869.29</v>
      </c>
      <c r="I3797" s="528"/>
    </row>
    <row r="3798" spans="1:9" ht="48.75" customHeight="1" x14ac:dyDescent="0.25">
      <c r="A3798" s="525" t="s">
        <v>1346</v>
      </c>
      <c r="B3798" s="525"/>
      <c r="C3798" s="526" t="s">
        <v>15875</v>
      </c>
      <c r="D3798" s="526"/>
      <c r="E3798" s="526"/>
      <c r="F3798" s="526"/>
      <c r="G3798" s="363" t="s">
        <v>14781</v>
      </c>
      <c r="H3798" s="531">
        <v>396.12</v>
      </c>
      <c r="I3798" s="528"/>
    </row>
    <row r="3799" spans="1:9" ht="36.6" customHeight="1" x14ac:dyDescent="0.25">
      <c r="A3799" s="525" t="s">
        <v>1328</v>
      </c>
      <c r="B3799" s="525"/>
      <c r="C3799" s="526" t="s">
        <v>15876</v>
      </c>
      <c r="D3799" s="526"/>
      <c r="E3799" s="526"/>
      <c r="F3799" s="526"/>
      <c r="G3799" s="363" t="s">
        <v>15265</v>
      </c>
      <c r="H3799" s="531">
        <v>105.99</v>
      </c>
      <c r="I3799" s="528"/>
    </row>
    <row r="3800" spans="1:9" ht="36.6" customHeight="1" x14ac:dyDescent="0.25">
      <c r="A3800" s="525" t="s">
        <v>345</v>
      </c>
      <c r="B3800" s="525"/>
      <c r="C3800" s="526" t="s">
        <v>15877</v>
      </c>
      <c r="D3800" s="526"/>
      <c r="E3800" s="526"/>
      <c r="F3800" s="526"/>
      <c r="G3800" s="363" t="s">
        <v>14781</v>
      </c>
      <c r="H3800" s="527">
        <v>38.369999999999997</v>
      </c>
      <c r="I3800" s="528"/>
    </row>
    <row r="3801" spans="1:9" ht="36.6" customHeight="1" x14ac:dyDescent="0.25">
      <c r="A3801" s="525" t="s">
        <v>342</v>
      </c>
      <c r="B3801" s="525"/>
      <c r="C3801" s="526" t="s">
        <v>15878</v>
      </c>
      <c r="D3801" s="526"/>
      <c r="E3801" s="526"/>
      <c r="F3801" s="526"/>
      <c r="G3801" s="363" t="s">
        <v>355</v>
      </c>
      <c r="H3801" s="527">
        <v>16.3</v>
      </c>
      <c r="I3801" s="528"/>
    </row>
    <row r="3802" spans="1:9" ht="24.4" customHeight="1" x14ac:dyDescent="0.25">
      <c r="A3802" s="525" t="s">
        <v>1321</v>
      </c>
      <c r="B3802" s="525"/>
      <c r="C3802" s="526" t="s">
        <v>15879</v>
      </c>
      <c r="D3802" s="526"/>
      <c r="E3802" s="526"/>
      <c r="F3802" s="526"/>
      <c r="G3802" s="363" t="s">
        <v>355</v>
      </c>
      <c r="H3802" s="527">
        <v>19.690000000000001</v>
      </c>
      <c r="I3802" s="528"/>
    </row>
    <row r="3803" spans="1:9" ht="36.6" customHeight="1" x14ac:dyDescent="0.25">
      <c r="A3803" s="525" t="s">
        <v>341</v>
      </c>
      <c r="B3803" s="525"/>
      <c r="C3803" s="526" t="s">
        <v>15880</v>
      </c>
      <c r="D3803" s="526"/>
      <c r="E3803" s="526"/>
      <c r="F3803" s="526"/>
      <c r="G3803" s="363" t="s">
        <v>355</v>
      </c>
      <c r="H3803" s="527">
        <v>58.24</v>
      </c>
      <c r="I3803" s="528"/>
    </row>
    <row r="3804" spans="1:9" ht="36.6" customHeight="1" x14ac:dyDescent="0.25">
      <c r="A3804" s="525" t="s">
        <v>1320</v>
      </c>
      <c r="B3804" s="525"/>
      <c r="C3804" s="526" t="s">
        <v>15881</v>
      </c>
      <c r="D3804" s="526"/>
      <c r="E3804" s="526"/>
      <c r="F3804" s="526"/>
      <c r="G3804" s="363" t="s">
        <v>355</v>
      </c>
      <c r="H3804" s="527">
        <v>57.19</v>
      </c>
      <c r="I3804" s="528"/>
    </row>
    <row r="3805" spans="1:9" ht="12.2" customHeight="1" x14ac:dyDescent="0.25">
      <c r="A3805" s="533">
        <v>280</v>
      </c>
      <c r="B3805" s="534"/>
      <c r="C3805" s="535" t="s">
        <v>15882</v>
      </c>
      <c r="D3805" s="535"/>
      <c r="E3805" s="535"/>
      <c r="F3805" s="535"/>
      <c r="G3805" s="362"/>
      <c r="H3805" s="536"/>
      <c r="I3805" s="536"/>
    </row>
    <row r="3806" spans="1:9" ht="36.6" customHeight="1" x14ac:dyDescent="0.25">
      <c r="A3806" s="525" t="s">
        <v>1351</v>
      </c>
      <c r="B3806" s="525"/>
      <c r="C3806" s="526" t="s">
        <v>15883</v>
      </c>
      <c r="D3806" s="526"/>
      <c r="E3806" s="526"/>
      <c r="F3806" s="526"/>
      <c r="G3806" s="363" t="s">
        <v>355</v>
      </c>
      <c r="H3806" s="538">
        <v>2136.06</v>
      </c>
      <c r="I3806" s="528"/>
    </row>
    <row r="3807" spans="1:9" ht="24.4" customHeight="1" x14ac:dyDescent="0.25">
      <c r="A3807" s="525" t="s">
        <v>1353</v>
      </c>
      <c r="B3807" s="525"/>
      <c r="C3807" s="526" t="s">
        <v>15884</v>
      </c>
      <c r="D3807" s="526"/>
      <c r="E3807" s="526"/>
      <c r="F3807" s="526"/>
      <c r="G3807" s="363" t="s">
        <v>14794</v>
      </c>
      <c r="H3807" s="531">
        <v>389.73</v>
      </c>
      <c r="I3807" s="528"/>
    </row>
    <row r="3808" spans="1:9" ht="48.75" customHeight="1" x14ac:dyDescent="0.25">
      <c r="A3808" s="525" t="s">
        <v>1341</v>
      </c>
      <c r="B3808" s="525"/>
      <c r="C3808" s="526" t="s">
        <v>15885</v>
      </c>
      <c r="D3808" s="526"/>
      <c r="E3808" s="526"/>
      <c r="F3808" s="526"/>
      <c r="G3808" s="363" t="s">
        <v>14781</v>
      </c>
      <c r="H3808" s="531">
        <v>243.66</v>
      </c>
      <c r="I3808" s="528"/>
    </row>
    <row r="3809" spans="1:9" ht="36.6" customHeight="1" x14ac:dyDescent="0.25">
      <c r="A3809" s="525" t="s">
        <v>1340</v>
      </c>
      <c r="B3809" s="525"/>
      <c r="C3809" s="526" t="s">
        <v>15886</v>
      </c>
      <c r="D3809" s="526"/>
      <c r="E3809" s="526"/>
      <c r="F3809" s="526"/>
      <c r="G3809" s="363" t="s">
        <v>14781</v>
      </c>
      <c r="H3809" s="531">
        <v>617.41999999999996</v>
      </c>
      <c r="I3809" s="528"/>
    </row>
    <row r="3810" spans="1:9" ht="48.75" customHeight="1" x14ac:dyDescent="0.25">
      <c r="A3810" s="525" t="s">
        <v>1342</v>
      </c>
      <c r="B3810" s="525"/>
      <c r="C3810" s="526" t="s">
        <v>15887</v>
      </c>
      <c r="D3810" s="526"/>
      <c r="E3810" s="526"/>
      <c r="F3810" s="526"/>
      <c r="G3810" s="363" t="s">
        <v>14781</v>
      </c>
      <c r="H3810" s="531">
        <v>243.66</v>
      </c>
      <c r="I3810" s="528"/>
    </row>
    <row r="3811" spans="1:9" ht="36.6" customHeight="1" x14ac:dyDescent="0.25">
      <c r="A3811" s="525" t="s">
        <v>1339</v>
      </c>
      <c r="B3811" s="525"/>
      <c r="C3811" s="526" t="s">
        <v>15888</v>
      </c>
      <c r="D3811" s="526"/>
      <c r="E3811" s="526"/>
      <c r="F3811" s="526"/>
      <c r="G3811" s="363" t="s">
        <v>14781</v>
      </c>
      <c r="H3811" s="531">
        <v>617.41999999999996</v>
      </c>
      <c r="I3811" s="528"/>
    </row>
    <row r="3812" spans="1:9" ht="36.6" customHeight="1" x14ac:dyDescent="0.25">
      <c r="A3812" s="525" t="s">
        <v>1334</v>
      </c>
      <c r="B3812" s="525"/>
      <c r="C3812" s="526" t="s">
        <v>15889</v>
      </c>
      <c r="D3812" s="526"/>
      <c r="E3812" s="526"/>
      <c r="F3812" s="526"/>
      <c r="G3812" s="363" t="s">
        <v>14781</v>
      </c>
      <c r="H3812" s="531">
        <v>602.34</v>
      </c>
      <c r="I3812" s="528"/>
    </row>
    <row r="3813" spans="1:9" ht="36.6" customHeight="1" x14ac:dyDescent="0.25">
      <c r="A3813" s="525" t="s">
        <v>1335</v>
      </c>
      <c r="B3813" s="525"/>
      <c r="C3813" s="526" t="s">
        <v>15890</v>
      </c>
      <c r="D3813" s="526"/>
      <c r="E3813" s="526"/>
      <c r="F3813" s="526"/>
      <c r="G3813" s="363" t="s">
        <v>14781</v>
      </c>
      <c r="H3813" s="531">
        <v>554.21</v>
      </c>
      <c r="I3813" s="528"/>
    </row>
    <row r="3814" spans="1:9" ht="36.6" customHeight="1" x14ac:dyDescent="0.25">
      <c r="A3814" s="525" t="s">
        <v>1337</v>
      </c>
      <c r="B3814" s="525"/>
      <c r="C3814" s="526" t="s">
        <v>15891</v>
      </c>
      <c r="D3814" s="526"/>
      <c r="E3814" s="526"/>
      <c r="F3814" s="526"/>
      <c r="G3814" s="363" t="s">
        <v>14781</v>
      </c>
      <c r="H3814" s="531">
        <v>577.30999999999995</v>
      </c>
      <c r="I3814" s="528"/>
    </row>
    <row r="3815" spans="1:9" ht="36.6" customHeight="1" x14ac:dyDescent="0.25">
      <c r="A3815" s="525" t="s">
        <v>1338</v>
      </c>
      <c r="B3815" s="525"/>
      <c r="C3815" s="526" t="s">
        <v>15892</v>
      </c>
      <c r="D3815" s="526"/>
      <c r="E3815" s="526"/>
      <c r="F3815" s="526"/>
      <c r="G3815" s="363" t="s">
        <v>14781</v>
      </c>
      <c r="H3815" s="531">
        <v>617.41999999999996</v>
      </c>
      <c r="I3815" s="528"/>
    </row>
    <row r="3816" spans="1:9" ht="36.6" customHeight="1" x14ac:dyDescent="0.25">
      <c r="A3816" s="525" t="s">
        <v>1336</v>
      </c>
      <c r="B3816" s="525"/>
      <c r="C3816" s="526" t="s">
        <v>15893</v>
      </c>
      <c r="D3816" s="526"/>
      <c r="E3816" s="526"/>
      <c r="F3816" s="526"/>
      <c r="G3816" s="363" t="s">
        <v>14781</v>
      </c>
      <c r="H3816" s="531">
        <v>528.54999999999995</v>
      </c>
      <c r="I3816" s="528"/>
    </row>
    <row r="3817" spans="1:9" ht="36.6" customHeight="1" x14ac:dyDescent="0.25">
      <c r="A3817" s="525" t="s">
        <v>1331</v>
      </c>
      <c r="B3817" s="525"/>
      <c r="C3817" s="526" t="s">
        <v>15894</v>
      </c>
      <c r="D3817" s="526"/>
      <c r="E3817" s="526"/>
      <c r="F3817" s="526"/>
      <c r="G3817" s="363" t="s">
        <v>14781</v>
      </c>
      <c r="H3817" s="531">
        <v>480.14</v>
      </c>
      <c r="I3817" s="528"/>
    </row>
    <row r="3818" spans="1:9" ht="36.6" customHeight="1" x14ac:dyDescent="0.25">
      <c r="A3818" s="525" t="s">
        <v>1332</v>
      </c>
      <c r="B3818" s="525"/>
      <c r="C3818" s="526" t="s">
        <v>15895</v>
      </c>
      <c r="D3818" s="526"/>
      <c r="E3818" s="526"/>
      <c r="F3818" s="526"/>
      <c r="G3818" s="363" t="s">
        <v>14781</v>
      </c>
      <c r="H3818" s="531">
        <v>193.26</v>
      </c>
      <c r="I3818" s="528"/>
    </row>
    <row r="3819" spans="1:9" ht="36.6" customHeight="1" x14ac:dyDescent="0.25">
      <c r="A3819" s="525" t="s">
        <v>1333</v>
      </c>
      <c r="B3819" s="525"/>
      <c r="C3819" s="526" t="s">
        <v>15896</v>
      </c>
      <c r="D3819" s="526"/>
      <c r="E3819" s="526"/>
      <c r="F3819" s="526"/>
      <c r="G3819" s="363" t="s">
        <v>14781</v>
      </c>
      <c r="H3819" s="531">
        <v>193.26</v>
      </c>
      <c r="I3819" s="528"/>
    </row>
    <row r="3820" spans="1:9" ht="36.6" customHeight="1" x14ac:dyDescent="0.25">
      <c r="A3820" s="525" t="s">
        <v>1330</v>
      </c>
      <c r="B3820" s="525"/>
      <c r="C3820" s="526" t="s">
        <v>15897</v>
      </c>
      <c r="D3820" s="526"/>
      <c r="E3820" s="526"/>
      <c r="F3820" s="526"/>
      <c r="G3820" s="363" t="s">
        <v>14781</v>
      </c>
      <c r="H3820" s="531">
        <v>480.14</v>
      </c>
      <c r="I3820" s="528"/>
    </row>
    <row r="3821" spans="1:9" ht="36.6" customHeight="1" x14ac:dyDescent="0.25">
      <c r="A3821" s="525" t="s">
        <v>346</v>
      </c>
      <c r="B3821" s="525"/>
      <c r="C3821" s="526" t="s">
        <v>15898</v>
      </c>
      <c r="D3821" s="526"/>
      <c r="E3821" s="526"/>
      <c r="F3821" s="526"/>
      <c r="G3821" s="363" t="s">
        <v>14781</v>
      </c>
      <c r="H3821" s="531">
        <v>470.34</v>
      </c>
      <c r="I3821" s="528"/>
    </row>
    <row r="3822" spans="1:9" ht="36.6" customHeight="1" x14ac:dyDescent="0.25">
      <c r="A3822" s="525" t="s">
        <v>347</v>
      </c>
      <c r="B3822" s="525"/>
      <c r="C3822" s="526" t="s">
        <v>15899</v>
      </c>
      <c r="D3822" s="526"/>
      <c r="E3822" s="526"/>
      <c r="F3822" s="526"/>
      <c r="G3822" s="363" t="s">
        <v>14781</v>
      </c>
      <c r="H3822" s="531">
        <v>444.21</v>
      </c>
      <c r="I3822" s="528"/>
    </row>
    <row r="3823" spans="1:9" ht="36.6" customHeight="1" x14ac:dyDescent="0.25">
      <c r="A3823" s="525" t="s">
        <v>349</v>
      </c>
      <c r="B3823" s="525"/>
      <c r="C3823" s="526" t="s">
        <v>15900</v>
      </c>
      <c r="D3823" s="526"/>
      <c r="E3823" s="526"/>
      <c r="F3823" s="526"/>
      <c r="G3823" s="363" t="s">
        <v>14781</v>
      </c>
      <c r="H3823" s="531">
        <v>456.75</v>
      </c>
      <c r="I3823" s="528"/>
    </row>
    <row r="3824" spans="1:9" ht="36.6" customHeight="1" x14ac:dyDescent="0.25">
      <c r="A3824" s="525" t="s">
        <v>1329</v>
      </c>
      <c r="B3824" s="525"/>
      <c r="C3824" s="526" t="s">
        <v>15901</v>
      </c>
      <c r="D3824" s="526"/>
      <c r="E3824" s="526"/>
      <c r="F3824" s="526"/>
      <c r="G3824" s="363" t="s">
        <v>14781</v>
      </c>
      <c r="H3824" s="531">
        <v>480.14</v>
      </c>
      <c r="I3824" s="528"/>
    </row>
    <row r="3825" spans="1:9" ht="36.6" customHeight="1" x14ac:dyDescent="0.25">
      <c r="A3825" s="525" t="s">
        <v>348</v>
      </c>
      <c r="B3825" s="525"/>
      <c r="C3825" s="526" t="s">
        <v>15902</v>
      </c>
      <c r="D3825" s="526"/>
      <c r="E3825" s="526"/>
      <c r="F3825" s="526"/>
      <c r="G3825" s="363" t="s">
        <v>14781</v>
      </c>
      <c r="H3825" s="531">
        <v>415.91</v>
      </c>
      <c r="I3825" s="528"/>
    </row>
    <row r="3826" spans="1:9" ht="12.2" customHeight="1" x14ac:dyDescent="0.25">
      <c r="A3826" s="525" t="s">
        <v>1349</v>
      </c>
      <c r="B3826" s="525"/>
      <c r="C3826" s="526" t="s">
        <v>15903</v>
      </c>
      <c r="D3826" s="526"/>
      <c r="E3826" s="526"/>
      <c r="F3826" s="526"/>
      <c r="G3826" s="363" t="s">
        <v>355</v>
      </c>
      <c r="H3826" s="527">
        <v>16.45</v>
      </c>
      <c r="I3826" s="528"/>
    </row>
    <row r="3827" spans="1:9" ht="12.2" customHeight="1" x14ac:dyDescent="0.25">
      <c r="A3827" s="533">
        <v>255</v>
      </c>
      <c r="B3827" s="534"/>
      <c r="C3827" s="535" t="s">
        <v>15904</v>
      </c>
      <c r="D3827" s="535"/>
      <c r="E3827" s="535"/>
      <c r="F3827" s="535"/>
      <c r="G3827" s="362"/>
      <c r="H3827" s="536"/>
      <c r="I3827" s="536"/>
    </row>
    <row r="3828" spans="1:9" ht="24.4" customHeight="1" x14ac:dyDescent="0.25">
      <c r="A3828" s="525" t="s">
        <v>1361</v>
      </c>
      <c r="B3828" s="525"/>
      <c r="C3828" s="526" t="s">
        <v>15905</v>
      </c>
      <c r="D3828" s="526"/>
      <c r="E3828" s="526"/>
      <c r="F3828" s="526"/>
      <c r="G3828" s="363" t="s">
        <v>355</v>
      </c>
      <c r="H3828" s="527">
        <v>13.19</v>
      </c>
      <c r="I3828" s="528"/>
    </row>
    <row r="3829" spans="1:9" ht="24.4" customHeight="1" x14ac:dyDescent="0.25">
      <c r="A3829" s="525" t="s">
        <v>1377</v>
      </c>
      <c r="B3829" s="525"/>
      <c r="C3829" s="526" t="s">
        <v>15906</v>
      </c>
      <c r="D3829" s="526"/>
      <c r="E3829" s="526"/>
      <c r="F3829" s="526"/>
      <c r="G3829" s="363" t="s">
        <v>14947</v>
      </c>
      <c r="H3829" s="532">
        <v>9.89</v>
      </c>
      <c r="I3829" s="528"/>
    </row>
    <row r="3830" spans="1:9" ht="24.4" customHeight="1" x14ac:dyDescent="0.25">
      <c r="A3830" s="525" t="s">
        <v>1384</v>
      </c>
      <c r="B3830" s="525"/>
      <c r="C3830" s="526" t="s">
        <v>15907</v>
      </c>
      <c r="D3830" s="526"/>
      <c r="E3830" s="526"/>
      <c r="F3830" s="526"/>
      <c r="G3830" s="363" t="s">
        <v>14781</v>
      </c>
      <c r="H3830" s="532">
        <v>3.03</v>
      </c>
      <c r="I3830" s="528"/>
    </row>
    <row r="3831" spans="1:9" ht="12.2" customHeight="1" x14ac:dyDescent="0.25">
      <c r="A3831" s="525" t="s">
        <v>1368</v>
      </c>
      <c r="B3831" s="525"/>
      <c r="C3831" s="526" t="s">
        <v>15908</v>
      </c>
      <c r="D3831" s="526"/>
      <c r="E3831" s="526"/>
      <c r="F3831" s="526"/>
      <c r="G3831" s="363" t="s">
        <v>15909</v>
      </c>
      <c r="H3831" s="538">
        <v>7248.4</v>
      </c>
      <c r="I3831" s="528"/>
    </row>
    <row r="3832" spans="1:9" ht="48.75" customHeight="1" x14ac:dyDescent="0.25">
      <c r="A3832" s="525" t="s">
        <v>1352</v>
      </c>
      <c r="B3832" s="525"/>
      <c r="C3832" s="526" t="s">
        <v>15910</v>
      </c>
      <c r="D3832" s="526"/>
      <c r="E3832" s="526"/>
      <c r="F3832" s="526"/>
      <c r="G3832" s="363" t="s">
        <v>14794</v>
      </c>
      <c r="H3832" s="527">
        <v>17.010000000000002</v>
      </c>
      <c r="I3832" s="528"/>
    </row>
    <row r="3833" spans="1:9" ht="24.4" customHeight="1" x14ac:dyDescent="0.25">
      <c r="A3833" s="525" t="s">
        <v>1355</v>
      </c>
      <c r="B3833" s="525"/>
      <c r="C3833" s="526" t="s">
        <v>15911</v>
      </c>
      <c r="D3833" s="526"/>
      <c r="E3833" s="526"/>
      <c r="F3833" s="526"/>
      <c r="G3833" s="363" t="s">
        <v>14781</v>
      </c>
      <c r="H3833" s="532">
        <v>0.31</v>
      </c>
      <c r="I3833" s="528"/>
    </row>
    <row r="3834" spans="1:9" ht="12.2" customHeight="1" x14ac:dyDescent="0.25">
      <c r="A3834" s="525" t="s">
        <v>1370</v>
      </c>
      <c r="B3834" s="525"/>
      <c r="C3834" s="526" t="s">
        <v>15912</v>
      </c>
      <c r="D3834" s="526"/>
      <c r="E3834" s="526"/>
      <c r="F3834" s="526"/>
      <c r="G3834" s="363" t="s">
        <v>15909</v>
      </c>
      <c r="H3834" s="531">
        <v>900.4</v>
      </c>
      <c r="I3834" s="528"/>
    </row>
    <row r="3835" spans="1:9" ht="24.4" customHeight="1" x14ac:dyDescent="0.25">
      <c r="A3835" s="525" t="s">
        <v>1356</v>
      </c>
      <c r="B3835" s="525"/>
      <c r="C3835" s="526" t="s">
        <v>15913</v>
      </c>
      <c r="D3835" s="526"/>
      <c r="E3835" s="526"/>
      <c r="F3835" s="526"/>
      <c r="G3835" s="363" t="s">
        <v>14781</v>
      </c>
      <c r="H3835" s="532">
        <v>0.31</v>
      </c>
      <c r="I3835" s="528"/>
    </row>
    <row r="3836" spans="1:9" ht="24.4" customHeight="1" x14ac:dyDescent="0.25">
      <c r="A3836" s="525" t="s">
        <v>1369</v>
      </c>
      <c r="B3836" s="525"/>
      <c r="C3836" s="526" t="s">
        <v>15914</v>
      </c>
      <c r="D3836" s="526"/>
      <c r="E3836" s="526"/>
      <c r="F3836" s="526"/>
      <c r="G3836" s="363" t="s">
        <v>14839</v>
      </c>
      <c r="H3836" s="527">
        <v>10.8</v>
      </c>
      <c r="I3836" s="528"/>
    </row>
    <row r="3837" spans="1:9" ht="12.2" customHeight="1" x14ac:dyDescent="0.25">
      <c r="A3837" s="525" t="s">
        <v>1357</v>
      </c>
      <c r="B3837" s="525"/>
      <c r="C3837" s="526" t="s">
        <v>15915</v>
      </c>
      <c r="D3837" s="526"/>
      <c r="E3837" s="526"/>
      <c r="F3837" s="526"/>
      <c r="G3837" s="363" t="s">
        <v>14781</v>
      </c>
      <c r="H3837" s="532">
        <v>0.23</v>
      </c>
      <c r="I3837" s="528"/>
    </row>
    <row r="3838" spans="1:9" ht="12.2" customHeight="1" x14ac:dyDescent="0.25">
      <c r="A3838" s="525" t="s">
        <v>1392</v>
      </c>
      <c r="B3838" s="525"/>
      <c r="C3838" s="526" t="s">
        <v>15916</v>
      </c>
      <c r="D3838" s="526"/>
      <c r="E3838" s="526"/>
      <c r="F3838" s="526"/>
      <c r="G3838" s="363" t="s">
        <v>15256</v>
      </c>
      <c r="H3838" s="527">
        <v>16.71</v>
      </c>
      <c r="I3838" s="528"/>
    </row>
    <row r="3839" spans="1:9" ht="24.4" customHeight="1" x14ac:dyDescent="0.25">
      <c r="A3839" s="525" t="s">
        <v>1379</v>
      </c>
      <c r="B3839" s="525"/>
      <c r="C3839" s="526" t="s">
        <v>15917</v>
      </c>
      <c r="D3839" s="526"/>
      <c r="E3839" s="526"/>
      <c r="F3839" s="526"/>
      <c r="G3839" s="363" t="s">
        <v>15918</v>
      </c>
      <c r="H3839" s="527">
        <v>22.15</v>
      </c>
      <c r="I3839" s="528"/>
    </row>
    <row r="3840" spans="1:9" ht="24.4" customHeight="1" x14ac:dyDescent="0.25">
      <c r="A3840" s="525" t="s">
        <v>1378</v>
      </c>
      <c r="B3840" s="525"/>
      <c r="C3840" s="526" t="s">
        <v>15919</v>
      </c>
      <c r="D3840" s="526"/>
      <c r="E3840" s="526"/>
      <c r="F3840" s="526"/>
      <c r="G3840" s="363" t="s">
        <v>15265</v>
      </c>
      <c r="H3840" s="531">
        <v>751.85</v>
      </c>
      <c r="I3840" s="528"/>
    </row>
    <row r="3841" spans="1:9" ht="24.4" customHeight="1" x14ac:dyDescent="0.25">
      <c r="A3841" s="525" t="s">
        <v>1380</v>
      </c>
      <c r="B3841" s="525"/>
      <c r="C3841" s="526" t="s">
        <v>15920</v>
      </c>
      <c r="D3841" s="526"/>
      <c r="E3841" s="526"/>
      <c r="F3841" s="526"/>
      <c r="G3841" s="363" t="s">
        <v>14794</v>
      </c>
      <c r="H3841" s="527">
        <v>43.92</v>
      </c>
      <c r="I3841" s="528"/>
    </row>
    <row r="3842" spans="1:9" ht="24.4" customHeight="1" x14ac:dyDescent="0.25">
      <c r="A3842" s="525" t="s">
        <v>1381</v>
      </c>
      <c r="B3842" s="525"/>
      <c r="C3842" s="526" t="s">
        <v>15921</v>
      </c>
      <c r="D3842" s="526"/>
      <c r="E3842" s="526"/>
      <c r="F3842" s="526"/>
      <c r="G3842" s="363" t="s">
        <v>14794</v>
      </c>
      <c r="H3842" s="527">
        <v>49.41</v>
      </c>
      <c r="I3842" s="528"/>
    </row>
    <row r="3843" spans="1:9" ht="24.4" customHeight="1" x14ac:dyDescent="0.25">
      <c r="A3843" s="525" t="s">
        <v>1382</v>
      </c>
      <c r="B3843" s="525"/>
      <c r="C3843" s="526" t="s">
        <v>15922</v>
      </c>
      <c r="D3843" s="526"/>
      <c r="E3843" s="526"/>
      <c r="F3843" s="526"/>
      <c r="G3843" s="363" t="s">
        <v>14794</v>
      </c>
      <c r="H3843" s="527">
        <v>59.29</v>
      </c>
      <c r="I3843" s="528"/>
    </row>
    <row r="3844" spans="1:9" ht="24.4" customHeight="1" x14ac:dyDescent="0.25">
      <c r="A3844" s="525" t="s">
        <v>1383</v>
      </c>
      <c r="B3844" s="525"/>
      <c r="C3844" s="526" t="s">
        <v>15923</v>
      </c>
      <c r="D3844" s="526"/>
      <c r="E3844" s="526"/>
      <c r="F3844" s="526"/>
      <c r="G3844" s="363" t="s">
        <v>14794</v>
      </c>
      <c r="H3844" s="527">
        <v>69.59</v>
      </c>
      <c r="I3844" s="528"/>
    </row>
    <row r="3845" spans="1:9" ht="24.4" customHeight="1" x14ac:dyDescent="0.25">
      <c r="A3845" s="525" t="s">
        <v>1374</v>
      </c>
      <c r="B3845" s="525"/>
      <c r="C3845" s="526" t="s">
        <v>15924</v>
      </c>
      <c r="D3845" s="526"/>
      <c r="E3845" s="526"/>
      <c r="F3845" s="526"/>
      <c r="G3845" s="363" t="s">
        <v>355</v>
      </c>
      <c r="H3845" s="538">
        <v>5343.09</v>
      </c>
      <c r="I3845" s="528"/>
    </row>
    <row r="3846" spans="1:9" ht="24.4" customHeight="1" x14ac:dyDescent="0.25">
      <c r="A3846" s="525" t="s">
        <v>1354</v>
      </c>
      <c r="B3846" s="525"/>
      <c r="C3846" s="526" t="s">
        <v>15925</v>
      </c>
      <c r="D3846" s="526"/>
      <c r="E3846" s="526"/>
      <c r="F3846" s="526"/>
      <c r="G3846" s="363" t="s">
        <v>14781</v>
      </c>
      <c r="H3846" s="527">
        <v>47.88</v>
      </c>
      <c r="I3846" s="528"/>
    </row>
    <row r="3847" spans="1:9" ht="24.4" customHeight="1" x14ac:dyDescent="0.25">
      <c r="A3847" s="525" t="s">
        <v>1376</v>
      </c>
      <c r="B3847" s="525"/>
      <c r="C3847" s="526" t="s">
        <v>15926</v>
      </c>
      <c r="D3847" s="526"/>
      <c r="E3847" s="526"/>
      <c r="F3847" s="526"/>
      <c r="G3847" s="363" t="s">
        <v>355</v>
      </c>
      <c r="H3847" s="538">
        <v>1079.67</v>
      </c>
      <c r="I3847" s="528"/>
    </row>
    <row r="3848" spans="1:9" ht="36.6" customHeight="1" x14ac:dyDescent="0.25">
      <c r="A3848" s="525" t="s">
        <v>1371</v>
      </c>
      <c r="B3848" s="525"/>
      <c r="C3848" s="526" t="s">
        <v>15927</v>
      </c>
      <c r="D3848" s="526"/>
      <c r="E3848" s="526"/>
      <c r="F3848" s="526"/>
      <c r="G3848" s="363" t="s">
        <v>14794</v>
      </c>
      <c r="H3848" s="527">
        <v>12.05</v>
      </c>
      <c r="I3848" s="528"/>
    </row>
    <row r="3849" spans="1:9" ht="24.4" customHeight="1" x14ac:dyDescent="0.25">
      <c r="A3849" s="525" t="s">
        <v>1372</v>
      </c>
      <c r="B3849" s="525"/>
      <c r="C3849" s="526" t="s">
        <v>15928</v>
      </c>
      <c r="D3849" s="526"/>
      <c r="E3849" s="526"/>
      <c r="F3849" s="526"/>
      <c r="G3849" s="363" t="s">
        <v>14794</v>
      </c>
      <c r="H3849" s="527">
        <v>16.489999999999998</v>
      </c>
      <c r="I3849" s="528"/>
    </row>
    <row r="3850" spans="1:9" ht="36.6" customHeight="1" x14ac:dyDescent="0.25">
      <c r="A3850" s="525" t="s">
        <v>1391</v>
      </c>
      <c r="B3850" s="525"/>
      <c r="C3850" s="526" t="s">
        <v>15929</v>
      </c>
      <c r="D3850" s="526"/>
      <c r="E3850" s="526"/>
      <c r="F3850" s="526"/>
      <c r="G3850" s="363" t="s">
        <v>14839</v>
      </c>
      <c r="H3850" s="531">
        <v>213.58</v>
      </c>
      <c r="I3850" s="528"/>
    </row>
    <row r="3851" spans="1:9" ht="24.4" customHeight="1" x14ac:dyDescent="0.25">
      <c r="A3851" s="525" t="s">
        <v>1390</v>
      </c>
      <c r="B3851" s="525"/>
      <c r="C3851" s="526" t="s">
        <v>15930</v>
      </c>
      <c r="D3851" s="526"/>
      <c r="E3851" s="526"/>
      <c r="F3851" s="526"/>
      <c r="G3851" s="363" t="s">
        <v>14781</v>
      </c>
      <c r="H3851" s="527">
        <v>33.06</v>
      </c>
      <c r="I3851" s="528"/>
    </row>
    <row r="3852" spans="1:9" ht="12.2" customHeight="1" x14ac:dyDescent="0.25">
      <c r="A3852" s="525" t="s">
        <v>1373</v>
      </c>
      <c r="B3852" s="525"/>
      <c r="C3852" s="526" t="s">
        <v>15931</v>
      </c>
      <c r="D3852" s="526"/>
      <c r="E3852" s="526"/>
      <c r="F3852" s="526"/>
      <c r="G3852" s="363" t="s">
        <v>14794</v>
      </c>
      <c r="H3852" s="532">
        <v>9.0500000000000007</v>
      </c>
      <c r="I3852" s="528"/>
    </row>
    <row r="3853" spans="1:9" ht="12.2" customHeight="1" x14ac:dyDescent="0.25">
      <c r="A3853" s="525" t="s">
        <v>1375</v>
      </c>
      <c r="B3853" s="525"/>
      <c r="C3853" s="526" t="s">
        <v>15932</v>
      </c>
      <c r="D3853" s="526"/>
      <c r="E3853" s="526"/>
      <c r="F3853" s="526"/>
      <c r="G3853" s="363" t="s">
        <v>355</v>
      </c>
      <c r="H3853" s="531">
        <v>556.9</v>
      </c>
      <c r="I3853" s="528"/>
    </row>
    <row r="3854" spans="1:9" ht="12.2" customHeight="1" x14ac:dyDescent="0.25">
      <c r="A3854" s="525" t="s">
        <v>1358</v>
      </c>
      <c r="B3854" s="525"/>
      <c r="C3854" s="526" t="s">
        <v>15933</v>
      </c>
      <c r="D3854" s="526"/>
      <c r="E3854" s="526"/>
      <c r="F3854" s="526"/>
      <c r="G3854" s="363" t="s">
        <v>14781</v>
      </c>
      <c r="H3854" s="532">
        <v>0.99</v>
      </c>
      <c r="I3854" s="528"/>
    </row>
    <row r="3855" spans="1:9" ht="36.6" customHeight="1" x14ac:dyDescent="0.25">
      <c r="A3855" s="525" t="s">
        <v>1359</v>
      </c>
      <c r="B3855" s="525"/>
      <c r="C3855" s="526" t="s">
        <v>15934</v>
      </c>
      <c r="D3855" s="526"/>
      <c r="E3855" s="526"/>
      <c r="F3855" s="526"/>
      <c r="G3855" s="363" t="s">
        <v>14781</v>
      </c>
      <c r="H3855" s="532">
        <v>7.62</v>
      </c>
      <c r="I3855" s="528"/>
    </row>
    <row r="3856" spans="1:9" ht="24.4" customHeight="1" x14ac:dyDescent="0.25">
      <c r="A3856" s="525" t="s">
        <v>1360</v>
      </c>
      <c r="B3856" s="525"/>
      <c r="C3856" s="526" t="s">
        <v>15935</v>
      </c>
      <c r="D3856" s="526"/>
      <c r="E3856" s="526"/>
      <c r="F3856" s="526"/>
      <c r="G3856" s="363" t="s">
        <v>14781</v>
      </c>
      <c r="H3856" s="532">
        <v>2.65</v>
      </c>
      <c r="I3856" s="528"/>
    </row>
    <row r="3857" spans="1:9" ht="12.2" customHeight="1" x14ac:dyDescent="0.25">
      <c r="A3857" s="525" t="s">
        <v>1365</v>
      </c>
      <c r="B3857" s="525"/>
      <c r="C3857" s="526" t="s">
        <v>15936</v>
      </c>
      <c r="D3857" s="526"/>
      <c r="E3857" s="526"/>
      <c r="F3857" s="526"/>
      <c r="G3857" s="363" t="s">
        <v>15909</v>
      </c>
      <c r="H3857" s="538">
        <v>1870.21</v>
      </c>
      <c r="I3857" s="528"/>
    </row>
    <row r="3858" spans="1:9" ht="24.4" customHeight="1" x14ac:dyDescent="0.25">
      <c r="A3858" s="525" t="s">
        <v>1366</v>
      </c>
      <c r="B3858" s="525"/>
      <c r="C3858" s="526" t="s">
        <v>15937</v>
      </c>
      <c r="D3858" s="526"/>
      <c r="E3858" s="526"/>
      <c r="F3858" s="526"/>
      <c r="G3858" s="363" t="s">
        <v>15909</v>
      </c>
      <c r="H3858" s="538">
        <v>2655.31</v>
      </c>
      <c r="I3858" s="528"/>
    </row>
    <row r="3859" spans="1:9" ht="12.2" customHeight="1" x14ac:dyDescent="0.25">
      <c r="A3859" s="525" t="s">
        <v>1367</v>
      </c>
      <c r="B3859" s="525"/>
      <c r="C3859" s="526" t="s">
        <v>15938</v>
      </c>
      <c r="D3859" s="526"/>
      <c r="E3859" s="526"/>
      <c r="F3859" s="526"/>
      <c r="G3859" s="363" t="s">
        <v>15909</v>
      </c>
      <c r="H3859" s="531">
        <v>838.39</v>
      </c>
      <c r="I3859" s="528"/>
    </row>
    <row r="3860" spans="1:9" ht="24.4" customHeight="1" x14ac:dyDescent="0.25">
      <c r="A3860" s="525" t="s">
        <v>1385</v>
      </c>
      <c r="B3860" s="525"/>
      <c r="C3860" s="526" t="s">
        <v>15939</v>
      </c>
      <c r="D3860" s="526"/>
      <c r="E3860" s="526"/>
      <c r="F3860" s="526"/>
      <c r="G3860" s="363" t="s">
        <v>14839</v>
      </c>
      <c r="H3860" s="531">
        <v>335.17</v>
      </c>
      <c r="I3860" s="528"/>
    </row>
    <row r="3861" spans="1:9" ht="48.75" customHeight="1" x14ac:dyDescent="0.25">
      <c r="A3861" s="525" t="s">
        <v>1388</v>
      </c>
      <c r="B3861" s="525"/>
      <c r="C3861" s="526" t="s">
        <v>15940</v>
      </c>
      <c r="D3861" s="526"/>
      <c r="E3861" s="526"/>
      <c r="F3861" s="526"/>
      <c r="G3861" s="363" t="s">
        <v>14839</v>
      </c>
      <c r="H3861" s="531">
        <v>611.02</v>
      </c>
      <c r="I3861" s="528"/>
    </row>
    <row r="3862" spans="1:9" ht="36.6" customHeight="1" x14ac:dyDescent="0.25">
      <c r="A3862" s="525" t="s">
        <v>1389</v>
      </c>
      <c r="B3862" s="525"/>
      <c r="C3862" s="526" t="s">
        <v>15941</v>
      </c>
      <c r="D3862" s="526"/>
      <c r="E3862" s="526"/>
      <c r="F3862" s="526"/>
      <c r="G3862" s="363" t="s">
        <v>14839</v>
      </c>
      <c r="H3862" s="538">
        <v>1079.1199999999999</v>
      </c>
      <c r="I3862" s="528"/>
    </row>
    <row r="3863" spans="1:9" ht="12.2" customHeight="1" x14ac:dyDescent="0.25">
      <c r="A3863" s="525" t="s">
        <v>1362</v>
      </c>
      <c r="B3863" s="525"/>
      <c r="C3863" s="526" t="s">
        <v>15942</v>
      </c>
      <c r="D3863" s="526"/>
      <c r="E3863" s="526"/>
      <c r="F3863" s="526"/>
      <c r="G3863" s="363" t="s">
        <v>15943</v>
      </c>
      <c r="H3863" s="532">
        <v>0.09</v>
      </c>
      <c r="I3863" s="528"/>
    </row>
    <row r="3864" spans="1:9" ht="24.4" customHeight="1" x14ac:dyDescent="0.25">
      <c r="A3864" s="525" t="s">
        <v>1401</v>
      </c>
      <c r="B3864" s="525"/>
      <c r="C3864" s="526" t="s">
        <v>15944</v>
      </c>
      <c r="D3864" s="526"/>
      <c r="E3864" s="526"/>
      <c r="F3864" s="526"/>
      <c r="G3864" s="363" t="s">
        <v>15250</v>
      </c>
      <c r="H3864" s="532">
        <v>2.0299999999999998</v>
      </c>
      <c r="I3864" s="528"/>
    </row>
    <row r="3865" spans="1:9" ht="24.4" customHeight="1" x14ac:dyDescent="0.25">
      <c r="A3865" s="525" t="s">
        <v>1408</v>
      </c>
      <c r="B3865" s="525"/>
      <c r="C3865" s="526" t="s">
        <v>15945</v>
      </c>
      <c r="D3865" s="526"/>
      <c r="E3865" s="526"/>
      <c r="F3865" s="526"/>
      <c r="G3865" s="363" t="s">
        <v>15250</v>
      </c>
      <c r="H3865" s="532">
        <v>1.22</v>
      </c>
      <c r="I3865" s="528"/>
    </row>
    <row r="3866" spans="1:9" ht="24.4" customHeight="1" x14ac:dyDescent="0.25">
      <c r="A3866" s="525" t="s">
        <v>1402</v>
      </c>
      <c r="B3866" s="525"/>
      <c r="C3866" s="526" t="s">
        <v>15946</v>
      </c>
      <c r="D3866" s="526"/>
      <c r="E3866" s="526"/>
      <c r="F3866" s="526"/>
      <c r="G3866" s="363" t="s">
        <v>15250</v>
      </c>
      <c r="H3866" s="532">
        <v>1.5</v>
      </c>
      <c r="I3866" s="528"/>
    </row>
    <row r="3867" spans="1:9" ht="24.4" customHeight="1" x14ac:dyDescent="0.25">
      <c r="A3867" s="525" t="s">
        <v>1403</v>
      </c>
      <c r="B3867" s="525"/>
      <c r="C3867" s="526" t="s">
        <v>15947</v>
      </c>
      <c r="D3867" s="526"/>
      <c r="E3867" s="526"/>
      <c r="F3867" s="526"/>
      <c r="G3867" s="363" t="s">
        <v>15250</v>
      </c>
      <c r="H3867" s="532">
        <v>1.46</v>
      </c>
      <c r="I3867" s="528"/>
    </row>
    <row r="3868" spans="1:9" ht="24.4" customHeight="1" x14ac:dyDescent="0.25">
      <c r="A3868" s="525" t="s">
        <v>1404</v>
      </c>
      <c r="B3868" s="525"/>
      <c r="C3868" s="526" t="s">
        <v>15948</v>
      </c>
      <c r="D3868" s="526"/>
      <c r="E3868" s="526"/>
      <c r="F3868" s="526"/>
      <c r="G3868" s="363" t="s">
        <v>15250</v>
      </c>
      <c r="H3868" s="532">
        <v>1.4</v>
      </c>
      <c r="I3868" s="528"/>
    </row>
    <row r="3869" spans="1:9" ht="24.4" customHeight="1" x14ac:dyDescent="0.25">
      <c r="A3869" s="525" t="s">
        <v>1405</v>
      </c>
      <c r="B3869" s="525"/>
      <c r="C3869" s="526" t="s">
        <v>15949</v>
      </c>
      <c r="D3869" s="526"/>
      <c r="E3869" s="526"/>
      <c r="F3869" s="526"/>
      <c r="G3869" s="363" t="s">
        <v>15250</v>
      </c>
      <c r="H3869" s="532">
        <v>1.39</v>
      </c>
      <c r="I3869" s="528"/>
    </row>
    <row r="3870" spans="1:9" ht="24.4" customHeight="1" x14ac:dyDescent="0.25">
      <c r="A3870" s="525" t="s">
        <v>1406</v>
      </c>
      <c r="B3870" s="525"/>
      <c r="C3870" s="526" t="s">
        <v>15950</v>
      </c>
      <c r="D3870" s="526"/>
      <c r="E3870" s="526"/>
      <c r="F3870" s="526"/>
      <c r="G3870" s="363" t="s">
        <v>15250</v>
      </c>
      <c r="H3870" s="532">
        <v>1.3</v>
      </c>
      <c r="I3870" s="528"/>
    </row>
    <row r="3871" spans="1:9" ht="24.4" customHeight="1" x14ac:dyDescent="0.25">
      <c r="A3871" s="525" t="s">
        <v>1407</v>
      </c>
      <c r="B3871" s="525"/>
      <c r="C3871" s="526" t="s">
        <v>15951</v>
      </c>
      <c r="D3871" s="526"/>
      <c r="E3871" s="526"/>
      <c r="F3871" s="526"/>
      <c r="G3871" s="363" t="s">
        <v>15250</v>
      </c>
      <c r="H3871" s="532">
        <v>1.29</v>
      </c>
      <c r="I3871" s="528"/>
    </row>
    <row r="3872" spans="1:9" ht="24.4" customHeight="1" x14ac:dyDescent="0.25">
      <c r="A3872" s="525" t="s">
        <v>1417</v>
      </c>
      <c r="B3872" s="525"/>
      <c r="C3872" s="526" t="s">
        <v>15952</v>
      </c>
      <c r="D3872" s="526"/>
      <c r="E3872" s="526"/>
      <c r="F3872" s="526"/>
      <c r="G3872" s="363" t="s">
        <v>15953</v>
      </c>
      <c r="H3872" s="532">
        <v>3.25</v>
      </c>
      <c r="I3872" s="528"/>
    </row>
    <row r="3873" spans="1:9" ht="24.4" customHeight="1" x14ac:dyDescent="0.25">
      <c r="A3873" s="525" t="s">
        <v>1424</v>
      </c>
      <c r="B3873" s="525"/>
      <c r="C3873" s="526" t="s">
        <v>15954</v>
      </c>
      <c r="D3873" s="526"/>
      <c r="E3873" s="526"/>
      <c r="F3873" s="526"/>
      <c r="G3873" s="363" t="s">
        <v>15953</v>
      </c>
      <c r="H3873" s="532">
        <v>1.95</v>
      </c>
      <c r="I3873" s="528"/>
    </row>
    <row r="3874" spans="1:9" ht="24.4" customHeight="1" x14ac:dyDescent="0.25">
      <c r="A3874" s="525" t="s">
        <v>1418</v>
      </c>
      <c r="B3874" s="525"/>
      <c r="C3874" s="526" t="s">
        <v>15955</v>
      </c>
      <c r="D3874" s="526"/>
      <c r="E3874" s="526"/>
      <c r="F3874" s="526"/>
      <c r="G3874" s="363" t="s">
        <v>15953</v>
      </c>
      <c r="H3874" s="532">
        <v>2.4</v>
      </c>
      <c r="I3874" s="528"/>
    </row>
    <row r="3875" spans="1:9" ht="24.4" customHeight="1" x14ac:dyDescent="0.25">
      <c r="A3875" s="525" t="s">
        <v>1419</v>
      </c>
      <c r="B3875" s="525"/>
      <c r="C3875" s="526" t="s">
        <v>15956</v>
      </c>
      <c r="D3875" s="526"/>
      <c r="E3875" s="526"/>
      <c r="F3875" s="526"/>
      <c r="G3875" s="363" t="s">
        <v>15953</v>
      </c>
      <c r="H3875" s="532">
        <v>2.33</v>
      </c>
      <c r="I3875" s="528"/>
    </row>
    <row r="3876" spans="1:9" ht="24.4" customHeight="1" x14ac:dyDescent="0.25">
      <c r="A3876" s="525" t="s">
        <v>1422</v>
      </c>
      <c r="B3876" s="525"/>
      <c r="C3876" s="526" t="s">
        <v>15957</v>
      </c>
      <c r="D3876" s="526"/>
      <c r="E3876" s="526"/>
      <c r="F3876" s="526"/>
      <c r="G3876" s="363" t="s">
        <v>15953</v>
      </c>
      <c r="H3876" s="532">
        <v>2.09</v>
      </c>
      <c r="I3876" s="528"/>
    </row>
    <row r="3877" spans="1:9" ht="24.4" customHeight="1" x14ac:dyDescent="0.25">
      <c r="A3877" s="525" t="s">
        <v>1423</v>
      </c>
      <c r="B3877" s="525"/>
      <c r="C3877" s="526" t="s">
        <v>15958</v>
      </c>
      <c r="D3877" s="526"/>
      <c r="E3877" s="526"/>
      <c r="F3877" s="526"/>
      <c r="G3877" s="363" t="s">
        <v>15953</v>
      </c>
      <c r="H3877" s="532">
        <v>2.0699999999999998</v>
      </c>
      <c r="I3877" s="528"/>
    </row>
    <row r="3878" spans="1:9" ht="24.4" customHeight="1" x14ac:dyDescent="0.25">
      <c r="A3878" s="525" t="s">
        <v>1433</v>
      </c>
      <c r="B3878" s="525"/>
      <c r="C3878" s="526" t="s">
        <v>15959</v>
      </c>
      <c r="D3878" s="526"/>
      <c r="E3878" s="526"/>
      <c r="F3878" s="526"/>
      <c r="G3878" s="363" t="s">
        <v>15250</v>
      </c>
      <c r="H3878" s="532">
        <v>2.2999999999999998</v>
      </c>
      <c r="I3878" s="528"/>
    </row>
    <row r="3879" spans="1:9" ht="24.4" customHeight="1" x14ac:dyDescent="0.25">
      <c r="A3879" s="525" t="s">
        <v>1440</v>
      </c>
      <c r="B3879" s="525"/>
      <c r="C3879" s="526" t="s">
        <v>15960</v>
      </c>
      <c r="D3879" s="526"/>
      <c r="E3879" s="526"/>
      <c r="F3879" s="526"/>
      <c r="G3879" s="363" t="s">
        <v>15250</v>
      </c>
      <c r="H3879" s="532">
        <v>1.38</v>
      </c>
      <c r="I3879" s="528"/>
    </row>
    <row r="3880" spans="1:9" ht="24.4" customHeight="1" x14ac:dyDescent="0.25">
      <c r="A3880" s="525" t="s">
        <v>1434</v>
      </c>
      <c r="B3880" s="525"/>
      <c r="C3880" s="526" t="s">
        <v>15961</v>
      </c>
      <c r="D3880" s="526"/>
      <c r="E3880" s="526"/>
      <c r="F3880" s="526"/>
      <c r="G3880" s="363" t="s">
        <v>15250</v>
      </c>
      <c r="H3880" s="532">
        <v>1.7</v>
      </c>
      <c r="I3880" s="528"/>
    </row>
    <row r="3881" spans="1:9" ht="24.4" customHeight="1" x14ac:dyDescent="0.25">
      <c r="A3881" s="525" t="s">
        <v>1435</v>
      </c>
      <c r="B3881" s="525"/>
      <c r="C3881" s="526" t="s">
        <v>15962</v>
      </c>
      <c r="D3881" s="526"/>
      <c r="E3881" s="526"/>
      <c r="F3881" s="526"/>
      <c r="G3881" s="363" t="s">
        <v>15250</v>
      </c>
      <c r="H3881" s="532">
        <v>1.65</v>
      </c>
      <c r="I3881" s="528"/>
    </row>
    <row r="3882" spans="1:9" ht="24.4" customHeight="1" x14ac:dyDescent="0.25">
      <c r="A3882" s="525" t="s">
        <v>1436</v>
      </c>
      <c r="B3882" s="525"/>
      <c r="C3882" s="526" t="s">
        <v>15963</v>
      </c>
      <c r="D3882" s="526"/>
      <c r="E3882" s="526"/>
      <c r="F3882" s="526"/>
      <c r="G3882" s="363" t="s">
        <v>15250</v>
      </c>
      <c r="H3882" s="532">
        <v>1.59</v>
      </c>
      <c r="I3882" s="528"/>
    </row>
    <row r="3883" spans="1:9" ht="24.4" customHeight="1" x14ac:dyDescent="0.25">
      <c r="A3883" s="525" t="s">
        <v>1420</v>
      </c>
      <c r="B3883" s="525"/>
      <c r="C3883" s="526" t="s">
        <v>15964</v>
      </c>
      <c r="D3883" s="526"/>
      <c r="E3883" s="526"/>
      <c r="F3883" s="526"/>
      <c r="G3883" s="363" t="s">
        <v>15953</v>
      </c>
      <c r="H3883" s="532">
        <v>2.25</v>
      </c>
      <c r="I3883" s="528"/>
    </row>
    <row r="3884" spans="1:9" ht="24.4" customHeight="1" x14ac:dyDescent="0.25">
      <c r="A3884" s="525" t="s">
        <v>1437</v>
      </c>
      <c r="B3884" s="525"/>
      <c r="C3884" s="526" t="s">
        <v>15965</v>
      </c>
      <c r="D3884" s="526"/>
      <c r="E3884" s="526"/>
      <c r="F3884" s="526"/>
      <c r="G3884" s="363" t="s">
        <v>15250</v>
      </c>
      <c r="H3884" s="532">
        <v>1.58</v>
      </c>
      <c r="I3884" s="528"/>
    </row>
    <row r="3885" spans="1:9" ht="24.4" customHeight="1" x14ac:dyDescent="0.25">
      <c r="A3885" s="525" t="s">
        <v>1421</v>
      </c>
      <c r="B3885" s="525"/>
      <c r="C3885" s="526" t="s">
        <v>15966</v>
      </c>
      <c r="D3885" s="526"/>
      <c r="E3885" s="526"/>
      <c r="F3885" s="526"/>
      <c r="G3885" s="363" t="s">
        <v>15953</v>
      </c>
      <c r="H3885" s="532">
        <v>2.23</v>
      </c>
      <c r="I3885" s="528"/>
    </row>
    <row r="3886" spans="1:9" ht="24.4" customHeight="1" x14ac:dyDescent="0.25">
      <c r="A3886" s="525" t="s">
        <v>1438</v>
      </c>
      <c r="B3886" s="525"/>
      <c r="C3886" s="526" t="s">
        <v>15967</v>
      </c>
      <c r="D3886" s="526"/>
      <c r="E3886" s="526"/>
      <c r="F3886" s="526"/>
      <c r="G3886" s="363" t="s">
        <v>15250</v>
      </c>
      <c r="H3886" s="532">
        <v>1.48</v>
      </c>
      <c r="I3886" s="528"/>
    </row>
    <row r="3887" spans="1:9" ht="24.4" customHeight="1" x14ac:dyDescent="0.25">
      <c r="A3887" s="525" t="s">
        <v>1439</v>
      </c>
      <c r="B3887" s="525"/>
      <c r="C3887" s="526" t="s">
        <v>15968</v>
      </c>
      <c r="D3887" s="526"/>
      <c r="E3887" s="526"/>
      <c r="F3887" s="526"/>
      <c r="G3887" s="363" t="s">
        <v>15250</v>
      </c>
      <c r="H3887" s="532">
        <v>1.47</v>
      </c>
      <c r="I3887" s="528"/>
    </row>
    <row r="3888" spans="1:9" ht="24.4" customHeight="1" x14ac:dyDescent="0.25">
      <c r="A3888" s="525" t="s">
        <v>1393</v>
      </c>
      <c r="B3888" s="525"/>
      <c r="C3888" s="526" t="s">
        <v>15969</v>
      </c>
      <c r="D3888" s="526"/>
      <c r="E3888" s="526"/>
      <c r="F3888" s="526"/>
      <c r="G3888" s="363" t="s">
        <v>15250</v>
      </c>
      <c r="H3888" s="532">
        <v>2.16</v>
      </c>
      <c r="I3888" s="528"/>
    </row>
    <row r="3889" spans="1:9" ht="24.4" customHeight="1" x14ac:dyDescent="0.25">
      <c r="A3889" s="525" t="s">
        <v>1400</v>
      </c>
      <c r="B3889" s="525"/>
      <c r="C3889" s="526" t="s">
        <v>15970</v>
      </c>
      <c r="D3889" s="526"/>
      <c r="E3889" s="526"/>
      <c r="F3889" s="526"/>
      <c r="G3889" s="363" t="s">
        <v>15250</v>
      </c>
      <c r="H3889" s="532">
        <v>1.3</v>
      </c>
      <c r="I3889" s="528"/>
    </row>
    <row r="3890" spans="1:9" ht="24.4" customHeight="1" x14ac:dyDescent="0.25">
      <c r="A3890" s="525" t="s">
        <v>1394</v>
      </c>
      <c r="B3890" s="525"/>
      <c r="C3890" s="526" t="s">
        <v>15971</v>
      </c>
      <c r="D3890" s="526"/>
      <c r="E3890" s="526"/>
      <c r="F3890" s="526"/>
      <c r="G3890" s="363" t="s">
        <v>15250</v>
      </c>
      <c r="H3890" s="532">
        <v>1.6</v>
      </c>
      <c r="I3890" s="528"/>
    </row>
    <row r="3891" spans="1:9" ht="24.4" customHeight="1" x14ac:dyDescent="0.25">
      <c r="A3891" s="525" t="s">
        <v>1395</v>
      </c>
      <c r="B3891" s="525"/>
      <c r="C3891" s="526" t="s">
        <v>15972</v>
      </c>
      <c r="D3891" s="526"/>
      <c r="E3891" s="526"/>
      <c r="F3891" s="526"/>
      <c r="G3891" s="363" t="s">
        <v>15250</v>
      </c>
      <c r="H3891" s="532">
        <v>1.55</v>
      </c>
      <c r="I3891" s="528"/>
    </row>
    <row r="3892" spans="1:9" ht="24.4" customHeight="1" x14ac:dyDescent="0.25">
      <c r="A3892" s="525" t="s">
        <v>1396</v>
      </c>
      <c r="B3892" s="525"/>
      <c r="C3892" s="526" t="s">
        <v>15973</v>
      </c>
      <c r="D3892" s="526"/>
      <c r="E3892" s="526"/>
      <c r="F3892" s="526"/>
      <c r="G3892" s="363" t="s">
        <v>15250</v>
      </c>
      <c r="H3892" s="532">
        <v>1.5</v>
      </c>
      <c r="I3892" s="528"/>
    </row>
    <row r="3893" spans="1:9" ht="24.4" customHeight="1" x14ac:dyDescent="0.25">
      <c r="A3893" s="525" t="s">
        <v>1397</v>
      </c>
      <c r="B3893" s="525"/>
      <c r="C3893" s="526" t="s">
        <v>15974</v>
      </c>
      <c r="D3893" s="526"/>
      <c r="E3893" s="526"/>
      <c r="F3893" s="526"/>
      <c r="G3893" s="363" t="s">
        <v>15250</v>
      </c>
      <c r="H3893" s="532">
        <v>1.48</v>
      </c>
      <c r="I3893" s="528"/>
    </row>
    <row r="3894" spans="1:9" ht="24.4" customHeight="1" x14ac:dyDescent="0.25">
      <c r="A3894" s="525" t="s">
        <v>1398</v>
      </c>
      <c r="B3894" s="525"/>
      <c r="C3894" s="526" t="s">
        <v>15975</v>
      </c>
      <c r="D3894" s="526"/>
      <c r="E3894" s="526"/>
      <c r="F3894" s="526"/>
      <c r="G3894" s="363" t="s">
        <v>15250</v>
      </c>
      <c r="H3894" s="532">
        <v>1.39</v>
      </c>
      <c r="I3894" s="528"/>
    </row>
    <row r="3895" spans="1:9" ht="24.4" customHeight="1" x14ac:dyDescent="0.25">
      <c r="A3895" s="525" t="s">
        <v>1399</v>
      </c>
      <c r="B3895" s="525"/>
      <c r="C3895" s="526" t="s">
        <v>15976</v>
      </c>
      <c r="D3895" s="526"/>
      <c r="E3895" s="526"/>
      <c r="F3895" s="526"/>
      <c r="G3895" s="363" t="s">
        <v>15250</v>
      </c>
      <c r="H3895" s="532">
        <v>1.38</v>
      </c>
      <c r="I3895" s="528"/>
    </row>
    <row r="3896" spans="1:9" ht="24.4" customHeight="1" x14ac:dyDescent="0.25">
      <c r="A3896" s="525" t="s">
        <v>1441</v>
      </c>
      <c r="B3896" s="525"/>
      <c r="C3896" s="526" t="s">
        <v>15977</v>
      </c>
      <c r="D3896" s="526"/>
      <c r="E3896" s="526"/>
      <c r="F3896" s="526"/>
      <c r="G3896" s="363" t="s">
        <v>13859</v>
      </c>
      <c r="H3896" s="532">
        <v>1.35</v>
      </c>
      <c r="I3896" s="528"/>
    </row>
    <row r="3897" spans="1:9" ht="24.4" customHeight="1" x14ac:dyDescent="0.25">
      <c r="A3897" s="525" t="s">
        <v>1448</v>
      </c>
      <c r="B3897" s="525"/>
      <c r="C3897" s="526" t="s">
        <v>15978</v>
      </c>
      <c r="D3897" s="526"/>
      <c r="E3897" s="526"/>
      <c r="F3897" s="526"/>
      <c r="G3897" s="363" t="s">
        <v>13859</v>
      </c>
      <c r="H3897" s="532">
        <v>0.81</v>
      </c>
      <c r="I3897" s="528"/>
    </row>
    <row r="3898" spans="1:9" ht="24.4" customHeight="1" x14ac:dyDescent="0.25">
      <c r="A3898" s="525" t="s">
        <v>1442</v>
      </c>
      <c r="B3898" s="525"/>
      <c r="C3898" s="526" t="s">
        <v>15979</v>
      </c>
      <c r="D3898" s="526"/>
      <c r="E3898" s="526"/>
      <c r="F3898" s="526"/>
      <c r="G3898" s="363" t="s">
        <v>13859</v>
      </c>
      <c r="H3898" s="532">
        <v>1</v>
      </c>
      <c r="I3898" s="528"/>
    </row>
    <row r="3899" spans="1:9" ht="24.4" customHeight="1" x14ac:dyDescent="0.25">
      <c r="A3899" s="525" t="s">
        <v>1443</v>
      </c>
      <c r="B3899" s="525"/>
      <c r="C3899" s="526" t="s">
        <v>15980</v>
      </c>
      <c r="D3899" s="526"/>
      <c r="E3899" s="526"/>
      <c r="F3899" s="526"/>
      <c r="G3899" s="363" t="s">
        <v>13859</v>
      </c>
      <c r="H3899" s="532">
        <v>0.97</v>
      </c>
      <c r="I3899" s="528"/>
    </row>
    <row r="3900" spans="1:9" ht="24.4" customHeight="1" x14ac:dyDescent="0.25">
      <c r="A3900" s="525" t="s">
        <v>1444</v>
      </c>
      <c r="B3900" s="525"/>
      <c r="C3900" s="526" t="s">
        <v>15981</v>
      </c>
      <c r="D3900" s="526"/>
      <c r="E3900" s="526"/>
      <c r="F3900" s="526"/>
      <c r="G3900" s="363" t="s">
        <v>13859</v>
      </c>
      <c r="H3900" s="532">
        <v>0.94</v>
      </c>
      <c r="I3900" s="528"/>
    </row>
    <row r="3901" spans="1:9" ht="24.4" customHeight="1" x14ac:dyDescent="0.25">
      <c r="A3901" s="525" t="s">
        <v>1445</v>
      </c>
      <c r="B3901" s="525"/>
      <c r="C3901" s="526" t="s">
        <v>15982</v>
      </c>
      <c r="D3901" s="526"/>
      <c r="E3901" s="526"/>
      <c r="F3901" s="526"/>
      <c r="G3901" s="363" t="s">
        <v>13859</v>
      </c>
      <c r="H3901" s="532">
        <v>0.93</v>
      </c>
      <c r="I3901" s="528"/>
    </row>
    <row r="3902" spans="1:9" ht="24.4" customHeight="1" x14ac:dyDescent="0.25">
      <c r="A3902" s="525" t="s">
        <v>1446</v>
      </c>
      <c r="B3902" s="525"/>
      <c r="C3902" s="526" t="s">
        <v>15983</v>
      </c>
      <c r="D3902" s="526"/>
      <c r="E3902" s="526"/>
      <c r="F3902" s="526"/>
      <c r="G3902" s="363" t="s">
        <v>13859</v>
      </c>
      <c r="H3902" s="532">
        <v>0.87</v>
      </c>
      <c r="I3902" s="528"/>
    </row>
    <row r="3903" spans="1:9" ht="24.4" customHeight="1" x14ac:dyDescent="0.25">
      <c r="A3903" s="525" t="s">
        <v>1447</v>
      </c>
      <c r="B3903" s="525"/>
      <c r="C3903" s="526" t="s">
        <v>15984</v>
      </c>
      <c r="D3903" s="526"/>
      <c r="E3903" s="526"/>
      <c r="F3903" s="526"/>
      <c r="G3903" s="363" t="s">
        <v>13859</v>
      </c>
      <c r="H3903" s="532">
        <v>0.86</v>
      </c>
      <c r="I3903" s="528"/>
    </row>
    <row r="3904" spans="1:9" ht="24.4" customHeight="1" x14ac:dyDescent="0.25">
      <c r="A3904" s="525" t="s">
        <v>1425</v>
      </c>
      <c r="B3904" s="525"/>
      <c r="C3904" s="526" t="s">
        <v>15985</v>
      </c>
      <c r="D3904" s="526"/>
      <c r="E3904" s="526"/>
      <c r="F3904" s="526"/>
      <c r="G3904" s="363" t="s">
        <v>15250</v>
      </c>
      <c r="H3904" s="532">
        <v>2.2999999999999998</v>
      </c>
      <c r="I3904" s="528"/>
    </row>
    <row r="3905" spans="1:9" ht="24.4" customHeight="1" x14ac:dyDescent="0.25">
      <c r="A3905" s="525" t="s">
        <v>1409</v>
      </c>
      <c r="B3905" s="525"/>
      <c r="C3905" s="526" t="s">
        <v>15986</v>
      </c>
      <c r="D3905" s="526"/>
      <c r="E3905" s="526"/>
      <c r="F3905" s="526"/>
      <c r="G3905" s="363" t="s">
        <v>15953</v>
      </c>
      <c r="H3905" s="532">
        <v>2.84</v>
      </c>
      <c r="I3905" s="528"/>
    </row>
    <row r="3906" spans="1:9" ht="24.4" customHeight="1" x14ac:dyDescent="0.25">
      <c r="A3906" s="525" t="s">
        <v>1416</v>
      </c>
      <c r="B3906" s="525"/>
      <c r="C3906" s="526" t="s">
        <v>15987</v>
      </c>
      <c r="D3906" s="526"/>
      <c r="E3906" s="526"/>
      <c r="F3906" s="526"/>
      <c r="G3906" s="363" t="s">
        <v>15953</v>
      </c>
      <c r="H3906" s="532">
        <v>1.71</v>
      </c>
      <c r="I3906" s="528"/>
    </row>
    <row r="3907" spans="1:9" ht="24.4" customHeight="1" x14ac:dyDescent="0.25">
      <c r="A3907" s="525" t="s">
        <v>1432</v>
      </c>
      <c r="B3907" s="525"/>
      <c r="C3907" s="526" t="s">
        <v>15988</v>
      </c>
      <c r="D3907" s="526"/>
      <c r="E3907" s="526"/>
      <c r="F3907" s="526"/>
      <c r="G3907" s="363" t="s">
        <v>15250</v>
      </c>
      <c r="H3907" s="532">
        <v>1.38</v>
      </c>
      <c r="I3907" s="528"/>
    </row>
    <row r="3908" spans="1:9" ht="24.4" customHeight="1" x14ac:dyDescent="0.25">
      <c r="A3908" s="525" t="s">
        <v>1410</v>
      </c>
      <c r="B3908" s="525"/>
      <c r="C3908" s="526" t="s">
        <v>15989</v>
      </c>
      <c r="D3908" s="526"/>
      <c r="E3908" s="526"/>
      <c r="F3908" s="526"/>
      <c r="G3908" s="363" t="s">
        <v>15953</v>
      </c>
      <c r="H3908" s="532">
        <v>2.1</v>
      </c>
      <c r="I3908" s="528"/>
    </row>
    <row r="3909" spans="1:9" ht="24.4" customHeight="1" x14ac:dyDescent="0.25">
      <c r="A3909" s="525" t="s">
        <v>1426</v>
      </c>
      <c r="B3909" s="525"/>
      <c r="C3909" s="526" t="s">
        <v>15990</v>
      </c>
      <c r="D3909" s="526"/>
      <c r="E3909" s="526"/>
      <c r="F3909" s="526"/>
      <c r="G3909" s="363" t="s">
        <v>15953</v>
      </c>
      <c r="H3909" s="532">
        <v>1.7</v>
      </c>
      <c r="I3909" s="528"/>
    </row>
    <row r="3910" spans="1:9" ht="24.4" customHeight="1" x14ac:dyDescent="0.25">
      <c r="A3910" s="525" t="s">
        <v>1411</v>
      </c>
      <c r="B3910" s="525"/>
      <c r="C3910" s="526" t="s">
        <v>15991</v>
      </c>
      <c r="D3910" s="526"/>
      <c r="E3910" s="526"/>
      <c r="F3910" s="526"/>
      <c r="G3910" s="363" t="s">
        <v>15953</v>
      </c>
      <c r="H3910" s="532">
        <v>2.04</v>
      </c>
      <c r="I3910" s="528"/>
    </row>
    <row r="3911" spans="1:9" ht="24.4" customHeight="1" x14ac:dyDescent="0.25">
      <c r="A3911" s="525" t="s">
        <v>1427</v>
      </c>
      <c r="B3911" s="525"/>
      <c r="C3911" s="526" t="s">
        <v>15992</v>
      </c>
      <c r="D3911" s="526"/>
      <c r="E3911" s="526"/>
      <c r="F3911" s="526"/>
      <c r="G3911" s="363" t="s">
        <v>15250</v>
      </c>
      <c r="H3911" s="532">
        <v>1.65</v>
      </c>
      <c r="I3911" s="528"/>
    </row>
    <row r="3912" spans="1:9" ht="24.4" customHeight="1" x14ac:dyDescent="0.25">
      <c r="A3912" s="525" t="s">
        <v>1412</v>
      </c>
      <c r="B3912" s="525"/>
      <c r="C3912" s="526" t="s">
        <v>15993</v>
      </c>
      <c r="D3912" s="526"/>
      <c r="E3912" s="526"/>
      <c r="F3912" s="526"/>
      <c r="G3912" s="363" t="s">
        <v>15953</v>
      </c>
      <c r="H3912" s="532">
        <v>1.97</v>
      </c>
      <c r="I3912" s="528"/>
    </row>
    <row r="3913" spans="1:9" ht="24.4" customHeight="1" x14ac:dyDescent="0.25">
      <c r="A3913" s="525" t="s">
        <v>1428</v>
      </c>
      <c r="B3913" s="525"/>
      <c r="C3913" s="526" t="s">
        <v>15994</v>
      </c>
      <c r="D3913" s="526"/>
      <c r="E3913" s="526"/>
      <c r="F3913" s="526"/>
      <c r="G3913" s="363" t="s">
        <v>15953</v>
      </c>
      <c r="H3913" s="532">
        <v>1.59</v>
      </c>
      <c r="I3913" s="528"/>
    </row>
    <row r="3914" spans="1:9" ht="24.4" customHeight="1" x14ac:dyDescent="0.25">
      <c r="A3914" s="525" t="s">
        <v>1413</v>
      </c>
      <c r="B3914" s="525"/>
      <c r="C3914" s="526" t="s">
        <v>15995</v>
      </c>
      <c r="D3914" s="526"/>
      <c r="E3914" s="526"/>
      <c r="F3914" s="526"/>
      <c r="G3914" s="363" t="s">
        <v>15953</v>
      </c>
      <c r="H3914" s="532">
        <v>1.95</v>
      </c>
      <c r="I3914" s="528"/>
    </row>
    <row r="3915" spans="1:9" ht="24.4" customHeight="1" x14ac:dyDescent="0.25">
      <c r="A3915" s="525" t="s">
        <v>1429</v>
      </c>
      <c r="B3915" s="525"/>
      <c r="C3915" s="526" t="s">
        <v>15996</v>
      </c>
      <c r="D3915" s="526"/>
      <c r="E3915" s="526"/>
      <c r="F3915" s="526"/>
      <c r="G3915" s="363" t="s">
        <v>15250</v>
      </c>
      <c r="H3915" s="532">
        <v>1.58</v>
      </c>
      <c r="I3915" s="528"/>
    </row>
    <row r="3916" spans="1:9" ht="24.4" customHeight="1" x14ac:dyDescent="0.25">
      <c r="A3916" s="525" t="s">
        <v>1414</v>
      </c>
      <c r="B3916" s="525"/>
      <c r="C3916" s="526" t="s">
        <v>15997</v>
      </c>
      <c r="D3916" s="526"/>
      <c r="E3916" s="526"/>
      <c r="F3916" s="526"/>
      <c r="G3916" s="363" t="s">
        <v>15953</v>
      </c>
      <c r="H3916" s="532">
        <v>1.83</v>
      </c>
      <c r="I3916" s="528"/>
    </row>
    <row r="3917" spans="1:9" ht="24.4" customHeight="1" x14ac:dyDescent="0.25">
      <c r="A3917" s="525" t="s">
        <v>1430</v>
      </c>
      <c r="B3917" s="525"/>
      <c r="C3917" s="526" t="s">
        <v>15998</v>
      </c>
      <c r="D3917" s="526"/>
      <c r="E3917" s="526"/>
      <c r="F3917" s="526"/>
      <c r="G3917" s="363" t="s">
        <v>15250</v>
      </c>
      <c r="H3917" s="532">
        <v>1.48</v>
      </c>
      <c r="I3917" s="528"/>
    </row>
    <row r="3918" spans="1:9" ht="24.4" customHeight="1" x14ac:dyDescent="0.25">
      <c r="A3918" s="525" t="s">
        <v>1415</v>
      </c>
      <c r="B3918" s="525"/>
      <c r="C3918" s="526" t="s">
        <v>15999</v>
      </c>
      <c r="D3918" s="526"/>
      <c r="E3918" s="526"/>
      <c r="F3918" s="526"/>
      <c r="G3918" s="363" t="s">
        <v>15953</v>
      </c>
      <c r="H3918" s="532">
        <v>1.81</v>
      </c>
      <c r="I3918" s="528"/>
    </row>
    <row r="3919" spans="1:9" ht="24.4" customHeight="1" x14ac:dyDescent="0.25">
      <c r="A3919" s="525" t="s">
        <v>1431</v>
      </c>
      <c r="B3919" s="525"/>
      <c r="C3919" s="526" t="s">
        <v>16000</v>
      </c>
      <c r="D3919" s="526"/>
      <c r="E3919" s="526"/>
      <c r="F3919" s="526"/>
      <c r="G3919" s="363" t="s">
        <v>15250</v>
      </c>
      <c r="H3919" s="532">
        <v>1.47</v>
      </c>
      <c r="I3919" s="528"/>
    </row>
    <row r="3920" spans="1:9" ht="24.4" customHeight="1" x14ac:dyDescent="0.25">
      <c r="A3920" s="525" t="s">
        <v>214</v>
      </c>
      <c r="B3920" s="525"/>
      <c r="C3920" s="526" t="s">
        <v>16001</v>
      </c>
      <c r="D3920" s="526"/>
      <c r="E3920" s="526"/>
      <c r="F3920" s="526"/>
      <c r="G3920" s="363" t="s">
        <v>14839</v>
      </c>
      <c r="H3920" s="531">
        <v>995.14</v>
      </c>
      <c r="I3920" s="528"/>
    </row>
    <row r="3921" spans="1:9" ht="36.6" customHeight="1" x14ac:dyDescent="0.25">
      <c r="A3921" s="525" t="s">
        <v>1387</v>
      </c>
      <c r="B3921" s="525"/>
      <c r="C3921" s="526" t="s">
        <v>16002</v>
      </c>
      <c r="D3921" s="526"/>
      <c r="E3921" s="526"/>
      <c r="F3921" s="526"/>
      <c r="G3921" s="363" t="s">
        <v>14839</v>
      </c>
      <c r="H3921" s="531">
        <v>272.93</v>
      </c>
      <c r="I3921" s="528"/>
    </row>
    <row r="3922" spans="1:9" ht="36.6" customHeight="1" x14ac:dyDescent="0.25">
      <c r="A3922" s="525" t="s">
        <v>1386</v>
      </c>
      <c r="B3922" s="525"/>
      <c r="C3922" s="526" t="s">
        <v>16003</v>
      </c>
      <c r="D3922" s="526"/>
      <c r="E3922" s="526"/>
      <c r="F3922" s="526"/>
      <c r="G3922" s="363" t="s">
        <v>14839</v>
      </c>
      <c r="H3922" s="531">
        <v>122.81</v>
      </c>
      <c r="I3922" s="528"/>
    </row>
    <row r="3923" spans="1:9" ht="12.2" customHeight="1" x14ac:dyDescent="0.25">
      <c r="A3923" s="533">
        <v>256</v>
      </c>
      <c r="B3923" s="534"/>
      <c r="C3923" s="535" t="s">
        <v>16004</v>
      </c>
      <c r="D3923" s="535"/>
      <c r="E3923" s="535"/>
      <c r="F3923" s="535"/>
      <c r="G3923" s="362"/>
      <c r="H3923" s="536"/>
      <c r="I3923" s="536"/>
    </row>
    <row r="3924" spans="1:9" ht="24.4" customHeight="1" x14ac:dyDescent="0.25">
      <c r="A3924" s="525" t="s">
        <v>1484</v>
      </c>
      <c r="B3924" s="525"/>
      <c r="C3924" s="526" t="s">
        <v>16005</v>
      </c>
      <c r="D3924" s="526"/>
      <c r="E3924" s="526"/>
      <c r="F3924" s="526"/>
      <c r="G3924" s="363" t="s">
        <v>14781</v>
      </c>
      <c r="H3924" s="527">
        <v>81.760000000000005</v>
      </c>
      <c r="I3924" s="528"/>
    </row>
    <row r="3925" spans="1:9" ht="24.4" customHeight="1" x14ac:dyDescent="0.25">
      <c r="A3925" s="525" t="s">
        <v>1529</v>
      </c>
      <c r="B3925" s="525"/>
      <c r="C3925" s="526" t="s">
        <v>16006</v>
      </c>
      <c r="D3925" s="526"/>
      <c r="E3925" s="526"/>
      <c r="F3925" s="526"/>
      <c r="G3925" s="363" t="s">
        <v>14952</v>
      </c>
      <c r="H3925" s="531">
        <v>122.88</v>
      </c>
      <c r="I3925" s="528"/>
    </row>
    <row r="3926" spans="1:9" ht="12.2" customHeight="1" x14ac:dyDescent="0.25">
      <c r="A3926" s="525" t="s">
        <v>1479</v>
      </c>
      <c r="B3926" s="525"/>
      <c r="C3926" s="526" t="s">
        <v>16007</v>
      </c>
      <c r="D3926" s="526"/>
      <c r="E3926" s="526"/>
      <c r="F3926" s="526"/>
      <c r="G3926" s="363" t="s">
        <v>14781</v>
      </c>
      <c r="H3926" s="527">
        <v>44.36</v>
      </c>
      <c r="I3926" s="528"/>
    </row>
    <row r="3927" spans="1:9" ht="24.4" customHeight="1" x14ac:dyDescent="0.25">
      <c r="A3927" s="525" t="s">
        <v>1456</v>
      </c>
      <c r="B3927" s="525"/>
      <c r="C3927" s="526" t="s">
        <v>16008</v>
      </c>
      <c r="D3927" s="526"/>
      <c r="E3927" s="526"/>
      <c r="F3927" s="526"/>
      <c r="G3927" s="363" t="s">
        <v>14839</v>
      </c>
      <c r="H3927" s="531">
        <v>601</v>
      </c>
      <c r="I3927" s="528"/>
    </row>
    <row r="3928" spans="1:9" ht="24.4" customHeight="1" x14ac:dyDescent="0.25">
      <c r="A3928" s="525" t="s">
        <v>1522</v>
      </c>
      <c r="B3928" s="525"/>
      <c r="C3928" s="526" t="s">
        <v>16009</v>
      </c>
      <c r="D3928" s="526"/>
      <c r="E3928" s="526"/>
      <c r="F3928" s="526"/>
      <c r="G3928" s="363" t="s">
        <v>14947</v>
      </c>
      <c r="H3928" s="527">
        <v>10.050000000000001</v>
      </c>
      <c r="I3928" s="528"/>
    </row>
    <row r="3929" spans="1:9" ht="24.4" customHeight="1" x14ac:dyDescent="0.25">
      <c r="A3929" s="525" t="s">
        <v>1523</v>
      </c>
      <c r="B3929" s="525"/>
      <c r="C3929" s="526" t="s">
        <v>16010</v>
      </c>
      <c r="D3929" s="526"/>
      <c r="E3929" s="526"/>
      <c r="F3929" s="526"/>
      <c r="G3929" s="363" t="s">
        <v>14947</v>
      </c>
      <c r="H3929" s="527">
        <v>10.86</v>
      </c>
      <c r="I3929" s="528"/>
    </row>
    <row r="3930" spans="1:9" ht="24.4" customHeight="1" x14ac:dyDescent="0.25">
      <c r="A3930" s="525" t="s">
        <v>1364</v>
      </c>
      <c r="B3930" s="525"/>
      <c r="C3930" s="526" t="s">
        <v>16011</v>
      </c>
      <c r="D3930" s="526"/>
      <c r="E3930" s="526"/>
      <c r="F3930" s="526"/>
      <c r="G3930" s="363" t="s">
        <v>14794</v>
      </c>
      <c r="H3930" s="531">
        <v>371.86</v>
      </c>
      <c r="I3930" s="528"/>
    </row>
    <row r="3931" spans="1:9" ht="24.4" customHeight="1" x14ac:dyDescent="0.25">
      <c r="A3931" s="525" t="s">
        <v>1552</v>
      </c>
      <c r="B3931" s="525"/>
      <c r="C3931" s="526" t="s">
        <v>16012</v>
      </c>
      <c r="D3931" s="526"/>
      <c r="E3931" s="526"/>
      <c r="F3931" s="526"/>
      <c r="G3931" s="363" t="s">
        <v>14781</v>
      </c>
      <c r="H3931" s="532">
        <v>4.01</v>
      </c>
      <c r="I3931" s="528"/>
    </row>
    <row r="3932" spans="1:9" ht="24.4" customHeight="1" x14ac:dyDescent="0.25">
      <c r="A3932" s="525" t="s">
        <v>1534</v>
      </c>
      <c r="B3932" s="525"/>
      <c r="C3932" s="526" t="s">
        <v>16013</v>
      </c>
      <c r="D3932" s="526"/>
      <c r="E3932" s="526"/>
      <c r="F3932" s="526"/>
      <c r="G3932" s="363" t="s">
        <v>14794</v>
      </c>
      <c r="H3932" s="531">
        <v>119</v>
      </c>
      <c r="I3932" s="528"/>
    </row>
    <row r="3933" spans="1:9" ht="24.4" customHeight="1" x14ac:dyDescent="0.25">
      <c r="A3933" s="525" t="s">
        <v>1535</v>
      </c>
      <c r="B3933" s="525"/>
      <c r="C3933" s="526" t="s">
        <v>16014</v>
      </c>
      <c r="D3933" s="526"/>
      <c r="E3933" s="526"/>
      <c r="F3933" s="526"/>
      <c r="G3933" s="363" t="s">
        <v>14794</v>
      </c>
      <c r="H3933" s="531">
        <v>118.78</v>
      </c>
      <c r="I3933" s="528"/>
    </row>
    <row r="3934" spans="1:9" ht="24.4" customHeight="1" x14ac:dyDescent="0.25">
      <c r="A3934" s="525" t="s">
        <v>1537</v>
      </c>
      <c r="B3934" s="525"/>
      <c r="C3934" s="526" t="s">
        <v>16015</v>
      </c>
      <c r="D3934" s="526"/>
      <c r="E3934" s="526"/>
      <c r="F3934" s="526"/>
      <c r="G3934" s="363" t="s">
        <v>14794</v>
      </c>
      <c r="H3934" s="531">
        <v>225.89</v>
      </c>
      <c r="I3934" s="528"/>
    </row>
    <row r="3935" spans="1:9" ht="24.4" customHeight="1" x14ac:dyDescent="0.25">
      <c r="A3935" s="525" t="s">
        <v>1536</v>
      </c>
      <c r="B3935" s="525"/>
      <c r="C3935" s="526" t="s">
        <v>16016</v>
      </c>
      <c r="D3935" s="526"/>
      <c r="E3935" s="526"/>
      <c r="F3935" s="526"/>
      <c r="G3935" s="363" t="s">
        <v>14794</v>
      </c>
      <c r="H3935" s="531">
        <v>199.03</v>
      </c>
      <c r="I3935" s="528"/>
    </row>
    <row r="3936" spans="1:9" ht="24.4" customHeight="1" x14ac:dyDescent="0.25">
      <c r="A3936" s="525" t="s">
        <v>1521</v>
      </c>
      <c r="B3936" s="525"/>
      <c r="C3936" s="526" t="s">
        <v>16017</v>
      </c>
      <c r="D3936" s="526"/>
      <c r="E3936" s="526"/>
      <c r="F3936" s="526"/>
      <c r="G3936" s="363" t="s">
        <v>14839</v>
      </c>
      <c r="H3936" s="527">
        <v>64.83</v>
      </c>
      <c r="I3936" s="528"/>
    </row>
    <row r="3937" spans="1:9" ht="36.6" customHeight="1" x14ac:dyDescent="0.25">
      <c r="A3937" s="525" t="s">
        <v>1457</v>
      </c>
      <c r="B3937" s="525"/>
      <c r="C3937" s="526" t="s">
        <v>16018</v>
      </c>
      <c r="D3937" s="526"/>
      <c r="E3937" s="526"/>
      <c r="F3937" s="526"/>
      <c r="G3937" s="363" t="s">
        <v>14839</v>
      </c>
      <c r="H3937" s="531">
        <v>416.07</v>
      </c>
      <c r="I3937" s="528"/>
    </row>
    <row r="3938" spans="1:9" ht="36.6" customHeight="1" x14ac:dyDescent="0.25">
      <c r="A3938" s="525" t="s">
        <v>1458</v>
      </c>
      <c r="B3938" s="525"/>
      <c r="C3938" s="526" t="s">
        <v>16019</v>
      </c>
      <c r="D3938" s="526"/>
      <c r="E3938" s="526"/>
      <c r="F3938" s="526"/>
      <c r="G3938" s="363" t="s">
        <v>14839</v>
      </c>
      <c r="H3938" s="531">
        <v>476.37</v>
      </c>
      <c r="I3938" s="528"/>
    </row>
    <row r="3939" spans="1:9" ht="24.4" customHeight="1" x14ac:dyDescent="0.25">
      <c r="A3939" s="525" t="s">
        <v>1459</v>
      </c>
      <c r="B3939" s="525"/>
      <c r="C3939" s="526" t="s">
        <v>16020</v>
      </c>
      <c r="D3939" s="526"/>
      <c r="E3939" s="526"/>
      <c r="F3939" s="526"/>
      <c r="G3939" s="363" t="s">
        <v>14839</v>
      </c>
      <c r="H3939" s="531">
        <v>486.42</v>
      </c>
      <c r="I3939" s="528"/>
    </row>
    <row r="3940" spans="1:9" ht="36.6" customHeight="1" x14ac:dyDescent="0.25">
      <c r="A3940" s="525" t="s">
        <v>1520</v>
      </c>
      <c r="B3940" s="525"/>
      <c r="C3940" s="526" t="s">
        <v>16021</v>
      </c>
      <c r="D3940" s="526"/>
      <c r="E3940" s="526"/>
      <c r="F3940" s="526"/>
      <c r="G3940" s="363" t="s">
        <v>14839</v>
      </c>
      <c r="H3940" s="531">
        <v>389.7</v>
      </c>
      <c r="I3940" s="528"/>
    </row>
    <row r="3941" spans="1:9" ht="24.4" customHeight="1" x14ac:dyDescent="0.25">
      <c r="A3941" s="525" t="s">
        <v>1461</v>
      </c>
      <c r="B3941" s="525"/>
      <c r="C3941" s="526" t="s">
        <v>16022</v>
      </c>
      <c r="D3941" s="526"/>
      <c r="E3941" s="526"/>
      <c r="F3941" s="526"/>
      <c r="G3941" s="363" t="s">
        <v>14839</v>
      </c>
      <c r="H3941" s="531">
        <v>519.55999999999995</v>
      </c>
      <c r="I3941" s="528"/>
    </row>
    <row r="3942" spans="1:9" ht="24.4" customHeight="1" x14ac:dyDescent="0.25">
      <c r="A3942" s="525" t="s">
        <v>1462</v>
      </c>
      <c r="B3942" s="525"/>
      <c r="C3942" s="526" t="s">
        <v>16023</v>
      </c>
      <c r="D3942" s="526"/>
      <c r="E3942" s="526"/>
      <c r="F3942" s="526"/>
      <c r="G3942" s="363" t="s">
        <v>14839</v>
      </c>
      <c r="H3942" s="531">
        <v>549.71</v>
      </c>
      <c r="I3942" s="528"/>
    </row>
    <row r="3943" spans="1:9" ht="24.4" customHeight="1" x14ac:dyDescent="0.25">
      <c r="A3943" s="525" t="s">
        <v>1463</v>
      </c>
      <c r="B3943" s="525"/>
      <c r="C3943" s="526" t="s">
        <v>16024</v>
      </c>
      <c r="D3943" s="526"/>
      <c r="E3943" s="526"/>
      <c r="F3943" s="526"/>
      <c r="G3943" s="363" t="s">
        <v>14839</v>
      </c>
      <c r="H3943" s="531">
        <v>566.46</v>
      </c>
      <c r="I3943" s="528"/>
    </row>
    <row r="3944" spans="1:9" ht="24.4" customHeight="1" x14ac:dyDescent="0.25">
      <c r="A3944" s="525" t="s">
        <v>1464</v>
      </c>
      <c r="B3944" s="525"/>
      <c r="C3944" s="526" t="s">
        <v>16025</v>
      </c>
      <c r="D3944" s="526"/>
      <c r="E3944" s="526"/>
      <c r="F3944" s="526"/>
      <c r="G3944" s="363" t="s">
        <v>14839</v>
      </c>
      <c r="H3944" s="531">
        <v>575.16999999999996</v>
      </c>
      <c r="I3944" s="528"/>
    </row>
    <row r="3945" spans="1:9" ht="24.4" customHeight="1" x14ac:dyDescent="0.25">
      <c r="A3945" s="525" t="s">
        <v>1465</v>
      </c>
      <c r="B3945" s="525"/>
      <c r="C3945" s="526" t="s">
        <v>16026</v>
      </c>
      <c r="D3945" s="526"/>
      <c r="E3945" s="526"/>
      <c r="F3945" s="526"/>
      <c r="G3945" s="363" t="s">
        <v>14839</v>
      </c>
      <c r="H3945" s="531">
        <v>579.86</v>
      </c>
      <c r="I3945" s="528"/>
    </row>
    <row r="3946" spans="1:9" ht="24.4" customHeight="1" x14ac:dyDescent="0.25">
      <c r="A3946" s="525" t="s">
        <v>1466</v>
      </c>
      <c r="B3946" s="525"/>
      <c r="C3946" s="526" t="s">
        <v>16027</v>
      </c>
      <c r="D3946" s="526"/>
      <c r="E3946" s="526"/>
      <c r="F3946" s="526"/>
      <c r="G3946" s="363" t="s">
        <v>14839</v>
      </c>
      <c r="H3946" s="531">
        <v>589.91</v>
      </c>
      <c r="I3946" s="528"/>
    </row>
    <row r="3947" spans="1:9" ht="24.4" customHeight="1" x14ac:dyDescent="0.25">
      <c r="A3947" s="525" t="s">
        <v>1467</v>
      </c>
      <c r="B3947" s="525"/>
      <c r="C3947" s="526" t="s">
        <v>16028</v>
      </c>
      <c r="D3947" s="526"/>
      <c r="E3947" s="526"/>
      <c r="F3947" s="526"/>
      <c r="G3947" s="363" t="s">
        <v>14839</v>
      </c>
      <c r="H3947" s="531">
        <v>593.59</v>
      </c>
      <c r="I3947" s="528"/>
    </row>
    <row r="3948" spans="1:9" ht="24.4" customHeight="1" x14ac:dyDescent="0.25">
      <c r="A3948" s="525" t="s">
        <v>1468</v>
      </c>
      <c r="B3948" s="525"/>
      <c r="C3948" s="526" t="s">
        <v>16029</v>
      </c>
      <c r="D3948" s="526"/>
      <c r="E3948" s="526"/>
      <c r="F3948" s="526"/>
      <c r="G3948" s="363" t="s">
        <v>14839</v>
      </c>
      <c r="H3948" s="531">
        <v>601.97</v>
      </c>
      <c r="I3948" s="528"/>
    </row>
    <row r="3949" spans="1:9" ht="24.4" customHeight="1" x14ac:dyDescent="0.25">
      <c r="A3949" s="525" t="s">
        <v>1469</v>
      </c>
      <c r="B3949" s="525"/>
      <c r="C3949" s="526" t="s">
        <v>16030</v>
      </c>
      <c r="D3949" s="526"/>
      <c r="E3949" s="526"/>
      <c r="F3949" s="526"/>
      <c r="G3949" s="363" t="s">
        <v>14839</v>
      </c>
      <c r="H3949" s="531">
        <v>620.05999999999995</v>
      </c>
      <c r="I3949" s="528"/>
    </row>
    <row r="3950" spans="1:9" ht="24.4" customHeight="1" x14ac:dyDescent="0.25">
      <c r="A3950" s="525" t="s">
        <v>1527</v>
      </c>
      <c r="B3950" s="525"/>
      <c r="C3950" s="526" t="s">
        <v>16031</v>
      </c>
      <c r="D3950" s="526"/>
      <c r="E3950" s="526"/>
      <c r="F3950" s="526"/>
      <c r="G3950" s="363" t="s">
        <v>14839</v>
      </c>
      <c r="H3950" s="531">
        <v>541.99</v>
      </c>
      <c r="I3950" s="528"/>
    </row>
    <row r="3951" spans="1:9" ht="36.6" customHeight="1" x14ac:dyDescent="0.25">
      <c r="A3951" s="525" t="s">
        <v>1511</v>
      </c>
      <c r="B3951" s="525"/>
      <c r="C3951" s="526" t="s">
        <v>16032</v>
      </c>
      <c r="D3951" s="526"/>
      <c r="E3951" s="526"/>
      <c r="F3951" s="526"/>
      <c r="G3951" s="363" t="s">
        <v>14839</v>
      </c>
      <c r="H3951" s="531">
        <v>489.73</v>
      </c>
      <c r="I3951" s="528"/>
    </row>
    <row r="3952" spans="1:9" ht="36.6" customHeight="1" x14ac:dyDescent="0.25">
      <c r="A3952" s="525" t="s">
        <v>1512</v>
      </c>
      <c r="B3952" s="525"/>
      <c r="C3952" s="526" t="s">
        <v>16033</v>
      </c>
      <c r="D3952" s="526"/>
      <c r="E3952" s="526"/>
      <c r="F3952" s="526"/>
      <c r="G3952" s="363" t="s">
        <v>14839</v>
      </c>
      <c r="H3952" s="531">
        <v>506.48</v>
      </c>
      <c r="I3952" s="528"/>
    </row>
    <row r="3953" spans="1:9" ht="36.6" customHeight="1" x14ac:dyDescent="0.25">
      <c r="A3953" s="525" t="s">
        <v>1513</v>
      </c>
      <c r="B3953" s="525"/>
      <c r="C3953" s="526" t="s">
        <v>16034</v>
      </c>
      <c r="D3953" s="526"/>
      <c r="E3953" s="526"/>
      <c r="F3953" s="526"/>
      <c r="G3953" s="363" t="s">
        <v>14839</v>
      </c>
      <c r="H3953" s="531">
        <v>515.19000000000005</v>
      </c>
      <c r="I3953" s="528"/>
    </row>
    <row r="3954" spans="1:9" ht="36.6" customHeight="1" x14ac:dyDescent="0.25">
      <c r="A3954" s="525" t="s">
        <v>1514</v>
      </c>
      <c r="B3954" s="525"/>
      <c r="C3954" s="526" t="s">
        <v>16035</v>
      </c>
      <c r="D3954" s="526"/>
      <c r="E3954" s="526"/>
      <c r="F3954" s="526"/>
      <c r="G3954" s="363" t="s">
        <v>14839</v>
      </c>
      <c r="H3954" s="531">
        <v>519.88</v>
      </c>
      <c r="I3954" s="528"/>
    </row>
    <row r="3955" spans="1:9" ht="36.6" customHeight="1" x14ac:dyDescent="0.25">
      <c r="A3955" s="525" t="s">
        <v>1515</v>
      </c>
      <c r="B3955" s="525"/>
      <c r="C3955" s="526" t="s">
        <v>16036</v>
      </c>
      <c r="D3955" s="526"/>
      <c r="E3955" s="526"/>
      <c r="F3955" s="526"/>
      <c r="G3955" s="363" t="s">
        <v>14839</v>
      </c>
      <c r="H3955" s="531">
        <v>529.92999999999995</v>
      </c>
      <c r="I3955" s="528"/>
    </row>
    <row r="3956" spans="1:9" ht="24.4" customHeight="1" x14ac:dyDescent="0.25">
      <c r="A3956" s="525" t="s">
        <v>1516</v>
      </c>
      <c r="B3956" s="525"/>
      <c r="C3956" s="526" t="s">
        <v>16037</v>
      </c>
      <c r="D3956" s="526"/>
      <c r="E3956" s="526"/>
      <c r="F3956" s="526"/>
      <c r="G3956" s="363" t="s">
        <v>14839</v>
      </c>
      <c r="H3956" s="531">
        <v>533.61</v>
      </c>
      <c r="I3956" s="528"/>
    </row>
    <row r="3957" spans="1:9" ht="36.6" customHeight="1" x14ac:dyDescent="0.25">
      <c r="A3957" s="525" t="s">
        <v>1517</v>
      </c>
      <c r="B3957" s="525"/>
      <c r="C3957" s="526" t="s">
        <v>16038</v>
      </c>
      <c r="D3957" s="526"/>
      <c r="E3957" s="526"/>
      <c r="F3957" s="526"/>
      <c r="G3957" s="363" t="s">
        <v>14839</v>
      </c>
      <c r="H3957" s="531">
        <v>541.99</v>
      </c>
      <c r="I3957" s="528"/>
    </row>
    <row r="3958" spans="1:9" ht="36.6" customHeight="1" x14ac:dyDescent="0.25">
      <c r="A3958" s="525" t="s">
        <v>1518</v>
      </c>
      <c r="B3958" s="525"/>
      <c r="C3958" s="526" t="s">
        <v>16039</v>
      </c>
      <c r="D3958" s="526"/>
      <c r="E3958" s="526"/>
      <c r="F3958" s="526"/>
      <c r="G3958" s="363" t="s">
        <v>14839</v>
      </c>
      <c r="H3958" s="531">
        <v>560.08000000000004</v>
      </c>
      <c r="I3958" s="528"/>
    </row>
    <row r="3959" spans="1:9" ht="24.4" customHeight="1" x14ac:dyDescent="0.25">
      <c r="A3959" s="525" t="s">
        <v>1460</v>
      </c>
      <c r="B3959" s="525"/>
      <c r="C3959" s="526" t="s">
        <v>16040</v>
      </c>
      <c r="D3959" s="526"/>
      <c r="E3959" s="526"/>
      <c r="F3959" s="526"/>
      <c r="G3959" s="363" t="s">
        <v>14839</v>
      </c>
      <c r="H3959" s="531">
        <v>458.25</v>
      </c>
      <c r="I3959" s="528"/>
    </row>
    <row r="3960" spans="1:9" ht="24.4" customHeight="1" x14ac:dyDescent="0.25">
      <c r="A3960" s="525" t="s">
        <v>1519</v>
      </c>
      <c r="B3960" s="525"/>
      <c r="C3960" s="526" t="s">
        <v>16041</v>
      </c>
      <c r="D3960" s="526"/>
      <c r="E3960" s="526"/>
      <c r="F3960" s="526"/>
      <c r="G3960" s="363" t="s">
        <v>14839</v>
      </c>
      <c r="H3960" s="531">
        <v>379.89</v>
      </c>
      <c r="I3960" s="528"/>
    </row>
    <row r="3961" spans="1:9" ht="12.2" customHeight="1" x14ac:dyDescent="0.25">
      <c r="A3961" s="525" t="s">
        <v>1450</v>
      </c>
      <c r="B3961" s="525"/>
      <c r="C3961" s="526" t="s">
        <v>16042</v>
      </c>
      <c r="D3961" s="526"/>
      <c r="E3961" s="526"/>
      <c r="F3961" s="526"/>
      <c r="G3961" s="363" t="s">
        <v>14839</v>
      </c>
      <c r="H3961" s="531">
        <v>149.83000000000001</v>
      </c>
      <c r="I3961" s="528"/>
    </row>
    <row r="3962" spans="1:9" ht="24.4" customHeight="1" x14ac:dyDescent="0.25">
      <c r="A3962" s="525" t="s">
        <v>1453</v>
      </c>
      <c r="B3962" s="525"/>
      <c r="C3962" s="526" t="s">
        <v>16043</v>
      </c>
      <c r="D3962" s="526"/>
      <c r="E3962" s="526"/>
      <c r="F3962" s="526"/>
      <c r="G3962" s="363" t="s">
        <v>14794</v>
      </c>
      <c r="H3962" s="527">
        <v>71.430000000000007</v>
      </c>
      <c r="I3962" s="528"/>
    </row>
    <row r="3963" spans="1:9" ht="24.4" customHeight="1" x14ac:dyDescent="0.25">
      <c r="A3963" s="525" t="s">
        <v>1483</v>
      </c>
      <c r="B3963" s="525"/>
      <c r="C3963" s="526" t="s">
        <v>16044</v>
      </c>
      <c r="D3963" s="526"/>
      <c r="E3963" s="526"/>
      <c r="F3963" s="526"/>
      <c r="G3963" s="363" t="s">
        <v>14781</v>
      </c>
      <c r="H3963" s="527">
        <v>19.86</v>
      </c>
      <c r="I3963" s="528"/>
    </row>
    <row r="3964" spans="1:9" ht="12.2" customHeight="1" x14ac:dyDescent="0.25">
      <c r="A3964" s="525" t="s">
        <v>1451</v>
      </c>
      <c r="B3964" s="525"/>
      <c r="C3964" s="526" t="s">
        <v>16045</v>
      </c>
      <c r="D3964" s="526"/>
      <c r="E3964" s="526"/>
      <c r="F3964" s="526"/>
      <c r="G3964" s="363" t="s">
        <v>14839</v>
      </c>
      <c r="H3964" s="531">
        <v>214.56</v>
      </c>
      <c r="I3964" s="528"/>
    </row>
    <row r="3965" spans="1:9" ht="12.2" customHeight="1" x14ac:dyDescent="0.25">
      <c r="A3965" s="525" t="s">
        <v>1452</v>
      </c>
      <c r="B3965" s="525"/>
      <c r="C3965" s="526" t="s">
        <v>16046</v>
      </c>
      <c r="D3965" s="526"/>
      <c r="E3965" s="526"/>
      <c r="F3965" s="526"/>
      <c r="G3965" s="363" t="s">
        <v>14839</v>
      </c>
      <c r="H3965" s="531">
        <v>199.09</v>
      </c>
      <c r="I3965" s="528"/>
    </row>
    <row r="3966" spans="1:9" ht="24.4" customHeight="1" x14ac:dyDescent="0.25">
      <c r="A3966" s="525" t="s">
        <v>1548</v>
      </c>
      <c r="B3966" s="525"/>
      <c r="C3966" s="526" t="s">
        <v>16047</v>
      </c>
      <c r="D3966" s="526"/>
      <c r="E3966" s="526"/>
      <c r="F3966" s="526"/>
      <c r="G3966" s="363" t="s">
        <v>355</v>
      </c>
      <c r="H3966" s="527">
        <v>22.66</v>
      </c>
      <c r="I3966" s="528"/>
    </row>
    <row r="3967" spans="1:9" ht="24.4" customHeight="1" x14ac:dyDescent="0.25">
      <c r="A3967" s="525" t="s">
        <v>1549</v>
      </c>
      <c r="B3967" s="525"/>
      <c r="C3967" s="526" t="s">
        <v>16048</v>
      </c>
      <c r="D3967" s="526"/>
      <c r="E3967" s="526"/>
      <c r="F3967" s="526"/>
      <c r="G3967" s="363" t="s">
        <v>355</v>
      </c>
      <c r="H3967" s="527">
        <v>23.42</v>
      </c>
      <c r="I3967" s="528"/>
    </row>
    <row r="3968" spans="1:9" ht="24.4" customHeight="1" x14ac:dyDescent="0.25">
      <c r="A3968" s="525" t="s">
        <v>1550</v>
      </c>
      <c r="B3968" s="525"/>
      <c r="C3968" s="526" t="s">
        <v>16049</v>
      </c>
      <c r="D3968" s="526"/>
      <c r="E3968" s="526"/>
      <c r="F3968" s="526"/>
      <c r="G3968" s="363" t="s">
        <v>355</v>
      </c>
      <c r="H3968" s="527">
        <v>24.18</v>
      </c>
      <c r="I3968" s="528"/>
    </row>
    <row r="3969" spans="1:9" ht="24.4" customHeight="1" x14ac:dyDescent="0.25">
      <c r="A3969" s="525" t="s">
        <v>1551</v>
      </c>
      <c r="B3969" s="525"/>
      <c r="C3969" s="526" t="s">
        <v>16050</v>
      </c>
      <c r="D3969" s="526"/>
      <c r="E3969" s="526"/>
      <c r="F3969" s="526"/>
      <c r="G3969" s="363" t="s">
        <v>355</v>
      </c>
      <c r="H3969" s="527">
        <v>27.02</v>
      </c>
      <c r="I3969" s="528"/>
    </row>
    <row r="3970" spans="1:9" ht="24.4" customHeight="1" x14ac:dyDescent="0.25">
      <c r="A3970" s="525" t="s">
        <v>1541</v>
      </c>
      <c r="B3970" s="525"/>
      <c r="C3970" s="526" t="s">
        <v>16051</v>
      </c>
      <c r="D3970" s="526"/>
      <c r="E3970" s="526"/>
      <c r="F3970" s="526"/>
      <c r="G3970" s="363" t="s">
        <v>355</v>
      </c>
      <c r="H3970" s="527">
        <v>19.28</v>
      </c>
      <c r="I3970" s="528"/>
    </row>
    <row r="3971" spans="1:9" ht="24.4" customHeight="1" x14ac:dyDescent="0.25">
      <c r="A3971" s="525" t="s">
        <v>1542</v>
      </c>
      <c r="B3971" s="525"/>
      <c r="C3971" s="526" t="s">
        <v>16052</v>
      </c>
      <c r="D3971" s="526"/>
      <c r="E3971" s="526"/>
      <c r="F3971" s="526"/>
      <c r="G3971" s="363" t="s">
        <v>355</v>
      </c>
      <c r="H3971" s="527">
        <v>19.600000000000001</v>
      </c>
      <c r="I3971" s="528"/>
    </row>
    <row r="3972" spans="1:9" ht="24.4" customHeight="1" x14ac:dyDescent="0.25">
      <c r="A3972" s="525" t="s">
        <v>1543</v>
      </c>
      <c r="B3972" s="525"/>
      <c r="C3972" s="526" t="s">
        <v>16053</v>
      </c>
      <c r="D3972" s="526"/>
      <c r="E3972" s="526"/>
      <c r="F3972" s="526"/>
      <c r="G3972" s="363" t="s">
        <v>355</v>
      </c>
      <c r="H3972" s="527">
        <v>19.93</v>
      </c>
      <c r="I3972" s="528"/>
    </row>
    <row r="3973" spans="1:9" ht="24.4" customHeight="1" x14ac:dyDescent="0.25">
      <c r="A3973" s="525" t="s">
        <v>1544</v>
      </c>
      <c r="B3973" s="525"/>
      <c r="C3973" s="526" t="s">
        <v>16054</v>
      </c>
      <c r="D3973" s="526"/>
      <c r="E3973" s="526"/>
      <c r="F3973" s="526"/>
      <c r="G3973" s="363" t="s">
        <v>355</v>
      </c>
      <c r="H3973" s="527">
        <v>18.510000000000002</v>
      </c>
      <c r="I3973" s="528"/>
    </row>
    <row r="3974" spans="1:9" ht="24.4" customHeight="1" x14ac:dyDescent="0.25">
      <c r="A3974" s="525" t="s">
        <v>1545</v>
      </c>
      <c r="B3974" s="525"/>
      <c r="C3974" s="526" t="s">
        <v>16055</v>
      </c>
      <c r="D3974" s="526"/>
      <c r="E3974" s="526"/>
      <c r="F3974" s="526"/>
      <c r="G3974" s="363" t="s">
        <v>355</v>
      </c>
      <c r="H3974" s="527">
        <v>19.690000000000001</v>
      </c>
      <c r="I3974" s="528"/>
    </row>
    <row r="3975" spans="1:9" ht="24.4" customHeight="1" x14ac:dyDescent="0.25">
      <c r="A3975" s="525" t="s">
        <v>1546</v>
      </c>
      <c r="B3975" s="525"/>
      <c r="C3975" s="526" t="s">
        <v>16056</v>
      </c>
      <c r="D3975" s="526"/>
      <c r="E3975" s="526"/>
      <c r="F3975" s="526"/>
      <c r="G3975" s="363" t="s">
        <v>355</v>
      </c>
      <c r="H3975" s="527">
        <v>20.079999999999998</v>
      </c>
      <c r="I3975" s="528"/>
    </row>
    <row r="3976" spans="1:9" ht="24.4" customHeight="1" x14ac:dyDescent="0.25">
      <c r="A3976" s="525" t="s">
        <v>1547</v>
      </c>
      <c r="B3976" s="525"/>
      <c r="C3976" s="526" t="s">
        <v>16057</v>
      </c>
      <c r="D3976" s="526"/>
      <c r="E3976" s="526"/>
      <c r="F3976" s="526"/>
      <c r="G3976" s="363" t="s">
        <v>355</v>
      </c>
      <c r="H3976" s="527">
        <v>20.48</v>
      </c>
      <c r="I3976" s="528"/>
    </row>
    <row r="3977" spans="1:9" ht="24.4" customHeight="1" x14ac:dyDescent="0.25">
      <c r="A3977" s="525" t="s">
        <v>1470</v>
      </c>
      <c r="B3977" s="525"/>
      <c r="C3977" s="526" t="s">
        <v>16058</v>
      </c>
      <c r="D3977" s="526"/>
      <c r="E3977" s="526"/>
      <c r="F3977" s="526"/>
      <c r="G3977" s="363" t="s">
        <v>14781</v>
      </c>
      <c r="H3977" s="531">
        <v>305.5</v>
      </c>
      <c r="I3977" s="528"/>
    </row>
    <row r="3978" spans="1:9" ht="24.4" customHeight="1" x14ac:dyDescent="0.25">
      <c r="A3978" s="525" t="s">
        <v>1455</v>
      </c>
      <c r="B3978" s="525"/>
      <c r="C3978" s="526" t="s">
        <v>16059</v>
      </c>
      <c r="D3978" s="526"/>
      <c r="E3978" s="526"/>
      <c r="F3978" s="526"/>
      <c r="G3978" s="363" t="s">
        <v>14839</v>
      </c>
      <c r="H3978" s="527">
        <v>52.99</v>
      </c>
      <c r="I3978" s="528"/>
    </row>
    <row r="3979" spans="1:9" ht="12.2" customHeight="1" x14ac:dyDescent="0.25">
      <c r="A3979" s="525" t="s">
        <v>1480</v>
      </c>
      <c r="B3979" s="525"/>
      <c r="C3979" s="526" t="s">
        <v>16060</v>
      </c>
      <c r="D3979" s="526"/>
      <c r="E3979" s="526"/>
      <c r="F3979" s="526"/>
      <c r="G3979" s="363" t="s">
        <v>14839</v>
      </c>
      <c r="H3979" s="532">
        <v>7.8</v>
      </c>
      <c r="I3979" s="528"/>
    </row>
    <row r="3980" spans="1:9" ht="24.4" customHeight="1" x14ac:dyDescent="0.25">
      <c r="A3980" s="525" t="s">
        <v>1531</v>
      </c>
      <c r="B3980" s="525"/>
      <c r="C3980" s="526" t="s">
        <v>16061</v>
      </c>
      <c r="D3980" s="526"/>
      <c r="E3980" s="526"/>
      <c r="F3980" s="526"/>
      <c r="G3980" s="363" t="s">
        <v>14781</v>
      </c>
      <c r="H3980" s="527">
        <v>82.04</v>
      </c>
      <c r="I3980" s="528"/>
    </row>
    <row r="3981" spans="1:9" ht="24.4" customHeight="1" x14ac:dyDescent="0.25">
      <c r="A3981" s="525" t="s">
        <v>1532</v>
      </c>
      <c r="B3981" s="525"/>
      <c r="C3981" s="526" t="s">
        <v>16062</v>
      </c>
      <c r="D3981" s="526"/>
      <c r="E3981" s="526"/>
      <c r="F3981" s="526"/>
      <c r="G3981" s="363" t="s">
        <v>14781</v>
      </c>
      <c r="H3981" s="527">
        <v>92.3</v>
      </c>
      <c r="I3981" s="528"/>
    </row>
    <row r="3982" spans="1:9" ht="24.4" customHeight="1" x14ac:dyDescent="0.25">
      <c r="A3982" s="525" t="s">
        <v>1454</v>
      </c>
      <c r="B3982" s="525"/>
      <c r="C3982" s="526" t="s">
        <v>16063</v>
      </c>
      <c r="D3982" s="526"/>
      <c r="E3982" s="526"/>
      <c r="F3982" s="526"/>
      <c r="G3982" s="363" t="s">
        <v>14781</v>
      </c>
      <c r="H3982" s="527">
        <v>82.04</v>
      </c>
      <c r="I3982" s="528"/>
    </row>
    <row r="3983" spans="1:9" ht="24.4" customHeight="1" x14ac:dyDescent="0.25">
      <c r="A3983" s="525" t="s">
        <v>1482</v>
      </c>
      <c r="B3983" s="525"/>
      <c r="C3983" s="526" t="s">
        <v>16064</v>
      </c>
      <c r="D3983" s="526"/>
      <c r="E3983" s="526"/>
      <c r="F3983" s="526"/>
      <c r="G3983" s="363" t="s">
        <v>14781</v>
      </c>
      <c r="H3983" s="527">
        <v>57.08</v>
      </c>
      <c r="I3983" s="528"/>
    </row>
    <row r="3984" spans="1:9" ht="24.4" customHeight="1" x14ac:dyDescent="0.25">
      <c r="A3984" s="525" t="s">
        <v>1530</v>
      </c>
      <c r="B3984" s="525"/>
      <c r="C3984" s="526" t="s">
        <v>16065</v>
      </c>
      <c r="D3984" s="526"/>
      <c r="E3984" s="526"/>
      <c r="F3984" s="526"/>
      <c r="G3984" s="363" t="s">
        <v>14781</v>
      </c>
      <c r="H3984" s="531">
        <v>122.61</v>
      </c>
      <c r="I3984" s="528"/>
    </row>
    <row r="3985" spans="1:9" ht="12.2" customHeight="1" x14ac:dyDescent="0.25">
      <c r="A3985" s="525" t="s">
        <v>1485</v>
      </c>
      <c r="B3985" s="525"/>
      <c r="C3985" s="526" t="s">
        <v>16066</v>
      </c>
      <c r="D3985" s="526"/>
      <c r="E3985" s="526"/>
      <c r="F3985" s="526"/>
      <c r="G3985" s="363" t="s">
        <v>355</v>
      </c>
      <c r="H3985" s="527">
        <v>18.25</v>
      </c>
      <c r="I3985" s="528"/>
    </row>
    <row r="3986" spans="1:9" ht="12.2" customHeight="1" x14ac:dyDescent="0.25">
      <c r="A3986" s="525" t="s">
        <v>1486</v>
      </c>
      <c r="B3986" s="525"/>
      <c r="C3986" s="526" t="s">
        <v>16067</v>
      </c>
      <c r="D3986" s="526"/>
      <c r="E3986" s="526"/>
      <c r="F3986" s="526"/>
      <c r="G3986" s="363" t="s">
        <v>355</v>
      </c>
      <c r="H3986" s="527">
        <v>23.15</v>
      </c>
      <c r="I3986" s="528"/>
    </row>
    <row r="3987" spans="1:9" ht="12.2" customHeight="1" x14ac:dyDescent="0.25">
      <c r="A3987" s="525" t="s">
        <v>1487</v>
      </c>
      <c r="B3987" s="525"/>
      <c r="C3987" s="526" t="s">
        <v>16068</v>
      </c>
      <c r="D3987" s="526"/>
      <c r="E3987" s="526"/>
      <c r="F3987" s="526"/>
      <c r="G3987" s="363" t="s">
        <v>355</v>
      </c>
      <c r="H3987" s="527">
        <v>20.71</v>
      </c>
      <c r="I3987" s="528"/>
    </row>
    <row r="3988" spans="1:9" ht="12.2" customHeight="1" x14ac:dyDescent="0.25">
      <c r="A3988" s="525" t="s">
        <v>1488</v>
      </c>
      <c r="B3988" s="525"/>
      <c r="C3988" s="526" t="s">
        <v>16069</v>
      </c>
      <c r="D3988" s="526"/>
      <c r="E3988" s="526"/>
      <c r="F3988" s="526"/>
      <c r="G3988" s="363" t="s">
        <v>355</v>
      </c>
      <c r="H3988" s="527">
        <v>24.33</v>
      </c>
      <c r="I3988" s="528"/>
    </row>
    <row r="3989" spans="1:9" ht="12.2" customHeight="1" x14ac:dyDescent="0.25">
      <c r="A3989" s="525" t="s">
        <v>1489</v>
      </c>
      <c r="B3989" s="525"/>
      <c r="C3989" s="526" t="s">
        <v>16070</v>
      </c>
      <c r="D3989" s="526"/>
      <c r="E3989" s="526"/>
      <c r="F3989" s="526"/>
      <c r="G3989" s="363" t="s">
        <v>355</v>
      </c>
      <c r="H3989" s="527">
        <v>30.36</v>
      </c>
      <c r="I3989" s="528"/>
    </row>
    <row r="3990" spans="1:9" ht="12.2" customHeight="1" x14ac:dyDescent="0.25">
      <c r="A3990" s="525" t="s">
        <v>1490</v>
      </c>
      <c r="B3990" s="525"/>
      <c r="C3990" s="526" t="s">
        <v>16071</v>
      </c>
      <c r="D3990" s="526"/>
      <c r="E3990" s="526"/>
      <c r="F3990" s="526"/>
      <c r="G3990" s="363" t="s">
        <v>355</v>
      </c>
      <c r="H3990" s="527">
        <v>44.17</v>
      </c>
      <c r="I3990" s="528"/>
    </row>
    <row r="3991" spans="1:9" ht="12.2" customHeight="1" x14ac:dyDescent="0.25">
      <c r="A3991" s="525" t="s">
        <v>1491</v>
      </c>
      <c r="B3991" s="525"/>
      <c r="C3991" s="526" t="s">
        <v>16072</v>
      </c>
      <c r="D3991" s="526"/>
      <c r="E3991" s="526"/>
      <c r="F3991" s="526"/>
      <c r="G3991" s="363" t="s">
        <v>355</v>
      </c>
      <c r="H3991" s="527">
        <v>25.74</v>
      </c>
      <c r="I3991" s="528"/>
    </row>
    <row r="3992" spans="1:9" ht="12.2" customHeight="1" x14ac:dyDescent="0.25">
      <c r="A3992" s="525" t="s">
        <v>1492</v>
      </c>
      <c r="B3992" s="525"/>
      <c r="C3992" s="526" t="s">
        <v>16073</v>
      </c>
      <c r="D3992" s="526"/>
      <c r="E3992" s="526"/>
      <c r="F3992" s="526"/>
      <c r="G3992" s="363" t="s">
        <v>355</v>
      </c>
      <c r="H3992" s="527">
        <v>30.94</v>
      </c>
      <c r="I3992" s="528"/>
    </row>
    <row r="3993" spans="1:9" ht="12.2" customHeight="1" x14ac:dyDescent="0.25">
      <c r="A3993" s="525" t="s">
        <v>1493</v>
      </c>
      <c r="B3993" s="525"/>
      <c r="C3993" s="526" t="s">
        <v>16074</v>
      </c>
      <c r="D3993" s="526"/>
      <c r="E3993" s="526"/>
      <c r="F3993" s="526"/>
      <c r="G3993" s="363" t="s">
        <v>355</v>
      </c>
      <c r="H3993" s="527">
        <v>45.94</v>
      </c>
      <c r="I3993" s="528"/>
    </row>
    <row r="3994" spans="1:9" ht="12.2" customHeight="1" x14ac:dyDescent="0.25">
      <c r="A3994" s="525" t="s">
        <v>1494</v>
      </c>
      <c r="B3994" s="525"/>
      <c r="C3994" s="526" t="s">
        <v>16075</v>
      </c>
      <c r="D3994" s="526"/>
      <c r="E3994" s="526"/>
      <c r="F3994" s="526"/>
      <c r="G3994" s="363" t="s">
        <v>355</v>
      </c>
      <c r="H3994" s="527">
        <v>63.45</v>
      </c>
      <c r="I3994" s="528"/>
    </row>
    <row r="3995" spans="1:9" ht="12.2" customHeight="1" x14ac:dyDescent="0.25">
      <c r="A3995" s="525" t="s">
        <v>1495</v>
      </c>
      <c r="B3995" s="525"/>
      <c r="C3995" s="526" t="s">
        <v>16076</v>
      </c>
      <c r="D3995" s="526"/>
      <c r="E3995" s="526"/>
      <c r="F3995" s="526"/>
      <c r="G3995" s="363" t="s">
        <v>355</v>
      </c>
      <c r="H3995" s="527">
        <v>27.23</v>
      </c>
      <c r="I3995" s="528"/>
    </row>
    <row r="3996" spans="1:9" ht="12.2" customHeight="1" x14ac:dyDescent="0.25">
      <c r="A3996" s="525" t="s">
        <v>1496</v>
      </c>
      <c r="B3996" s="525"/>
      <c r="C3996" s="526" t="s">
        <v>16077</v>
      </c>
      <c r="D3996" s="526"/>
      <c r="E3996" s="526"/>
      <c r="F3996" s="526"/>
      <c r="G3996" s="363" t="s">
        <v>355</v>
      </c>
      <c r="H3996" s="527">
        <v>33.200000000000003</v>
      </c>
      <c r="I3996" s="528"/>
    </row>
    <row r="3997" spans="1:9" ht="12.2" customHeight="1" x14ac:dyDescent="0.25">
      <c r="A3997" s="525" t="s">
        <v>1497</v>
      </c>
      <c r="B3997" s="525"/>
      <c r="C3997" s="526" t="s">
        <v>16078</v>
      </c>
      <c r="D3997" s="526"/>
      <c r="E3997" s="526"/>
      <c r="F3997" s="526"/>
      <c r="G3997" s="363" t="s">
        <v>355</v>
      </c>
      <c r="H3997" s="527">
        <v>49.09</v>
      </c>
      <c r="I3997" s="528"/>
    </row>
    <row r="3998" spans="1:9" ht="12.2" customHeight="1" x14ac:dyDescent="0.25">
      <c r="A3998" s="525" t="s">
        <v>1498</v>
      </c>
      <c r="B3998" s="525"/>
      <c r="C3998" s="526" t="s">
        <v>16079</v>
      </c>
      <c r="D3998" s="526"/>
      <c r="E3998" s="526"/>
      <c r="F3998" s="526"/>
      <c r="G3998" s="363" t="s">
        <v>355</v>
      </c>
      <c r="H3998" s="527">
        <v>64.73</v>
      </c>
      <c r="I3998" s="528"/>
    </row>
    <row r="3999" spans="1:9" ht="12.2" customHeight="1" x14ac:dyDescent="0.25">
      <c r="A3999" s="525" t="s">
        <v>1499</v>
      </c>
      <c r="B3999" s="525"/>
      <c r="C3999" s="526" t="s">
        <v>16080</v>
      </c>
      <c r="D3999" s="526"/>
      <c r="E3999" s="526"/>
      <c r="F3999" s="526"/>
      <c r="G3999" s="363" t="s">
        <v>355</v>
      </c>
      <c r="H3999" s="527">
        <v>31.67</v>
      </c>
      <c r="I3999" s="528"/>
    </row>
    <row r="4000" spans="1:9" ht="12.2" customHeight="1" x14ac:dyDescent="0.25">
      <c r="A4000" s="525" t="s">
        <v>1500</v>
      </c>
      <c r="B4000" s="525"/>
      <c r="C4000" s="526" t="s">
        <v>16081</v>
      </c>
      <c r="D4000" s="526"/>
      <c r="E4000" s="526"/>
      <c r="F4000" s="526"/>
      <c r="G4000" s="363" t="s">
        <v>355</v>
      </c>
      <c r="H4000" s="527">
        <v>36.659999999999997</v>
      </c>
      <c r="I4000" s="528"/>
    </row>
    <row r="4001" spans="1:9" ht="12.2" customHeight="1" x14ac:dyDescent="0.25">
      <c r="A4001" s="525" t="s">
        <v>1501</v>
      </c>
      <c r="B4001" s="525"/>
      <c r="C4001" s="526" t="s">
        <v>16082</v>
      </c>
      <c r="D4001" s="526"/>
      <c r="E4001" s="526"/>
      <c r="F4001" s="526"/>
      <c r="G4001" s="363" t="s">
        <v>355</v>
      </c>
      <c r="H4001" s="527">
        <v>49.69</v>
      </c>
      <c r="I4001" s="528"/>
    </row>
    <row r="4002" spans="1:9" ht="12.2" customHeight="1" x14ac:dyDescent="0.25">
      <c r="A4002" s="525" t="s">
        <v>1502</v>
      </c>
      <c r="B4002" s="525"/>
      <c r="C4002" s="526" t="s">
        <v>16083</v>
      </c>
      <c r="D4002" s="526"/>
      <c r="E4002" s="526"/>
      <c r="F4002" s="526"/>
      <c r="G4002" s="363" t="s">
        <v>355</v>
      </c>
      <c r="H4002" s="527">
        <v>89.4</v>
      </c>
      <c r="I4002" s="528"/>
    </row>
    <row r="4003" spans="1:9" ht="12.2" customHeight="1" x14ac:dyDescent="0.25">
      <c r="A4003" s="525" t="s">
        <v>1503</v>
      </c>
      <c r="B4003" s="525"/>
      <c r="C4003" s="526" t="s">
        <v>16084</v>
      </c>
      <c r="D4003" s="526"/>
      <c r="E4003" s="526"/>
      <c r="F4003" s="526"/>
      <c r="G4003" s="363" t="s">
        <v>355</v>
      </c>
      <c r="H4003" s="531">
        <v>155.77000000000001</v>
      </c>
      <c r="I4003" s="528"/>
    </row>
    <row r="4004" spans="1:9" ht="12.2" customHeight="1" x14ac:dyDescent="0.25">
      <c r="A4004" s="525" t="s">
        <v>1504</v>
      </c>
      <c r="B4004" s="525"/>
      <c r="C4004" s="526" t="s">
        <v>16085</v>
      </c>
      <c r="D4004" s="526"/>
      <c r="E4004" s="526"/>
      <c r="F4004" s="526"/>
      <c r="G4004" s="363" t="s">
        <v>355</v>
      </c>
      <c r="H4004" s="527">
        <v>55.36</v>
      </c>
      <c r="I4004" s="528"/>
    </row>
    <row r="4005" spans="1:9" ht="12.2" customHeight="1" x14ac:dyDescent="0.25">
      <c r="A4005" s="525" t="s">
        <v>1505</v>
      </c>
      <c r="B4005" s="525"/>
      <c r="C4005" s="526" t="s">
        <v>16086</v>
      </c>
      <c r="D4005" s="526"/>
      <c r="E4005" s="526"/>
      <c r="F4005" s="526"/>
      <c r="G4005" s="363" t="s">
        <v>355</v>
      </c>
      <c r="H4005" s="527">
        <v>73.989999999999995</v>
      </c>
      <c r="I4005" s="528"/>
    </row>
    <row r="4006" spans="1:9" ht="12.2" customHeight="1" x14ac:dyDescent="0.25">
      <c r="A4006" s="525" t="s">
        <v>1506</v>
      </c>
      <c r="B4006" s="525"/>
      <c r="C4006" s="526" t="s">
        <v>16087</v>
      </c>
      <c r="D4006" s="526"/>
      <c r="E4006" s="526"/>
      <c r="F4006" s="526"/>
      <c r="G4006" s="363" t="s">
        <v>355</v>
      </c>
      <c r="H4006" s="527">
        <v>88.29</v>
      </c>
      <c r="I4006" s="528"/>
    </row>
    <row r="4007" spans="1:9" ht="12.2" customHeight="1" x14ac:dyDescent="0.25">
      <c r="A4007" s="525" t="s">
        <v>1507</v>
      </c>
      <c r="B4007" s="525"/>
      <c r="C4007" s="526" t="s">
        <v>16088</v>
      </c>
      <c r="D4007" s="526"/>
      <c r="E4007" s="526"/>
      <c r="F4007" s="526"/>
      <c r="G4007" s="363" t="s">
        <v>355</v>
      </c>
      <c r="H4007" s="527">
        <v>50.49</v>
      </c>
      <c r="I4007" s="528"/>
    </row>
    <row r="4008" spans="1:9" ht="12.2" customHeight="1" x14ac:dyDescent="0.25">
      <c r="A4008" s="525" t="s">
        <v>1508</v>
      </c>
      <c r="B4008" s="525"/>
      <c r="C4008" s="526" t="s">
        <v>16089</v>
      </c>
      <c r="D4008" s="526"/>
      <c r="E4008" s="526"/>
      <c r="F4008" s="526"/>
      <c r="G4008" s="363" t="s">
        <v>355</v>
      </c>
      <c r="H4008" s="527">
        <v>63.28</v>
      </c>
      <c r="I4008" s="528"/>
    </row>
    <row r="4009" spans="1:9" ht="12.2" customHeight="1" x14ac:dyDescent="0.25">
      <c r="A4009" s="525" t="s">
        <v>1509</v>
      </c>
      <c r="B4009" s="525"/>
      <c r="C4009" s="526" t="s">
        <v>16090</v>
      </c>
      <c r="D4009" s="526"/>
      <c r="E4009" s="526"/>
      <c r="F4009" s="526"/>
      <c r="G4009" s="363" t="s">
        <v>355</v>
      </c>
      <c r="H4009" s="527">
        <v>84.23</v>
      </c>
      <c r="I4009" s="528"/>
    </row>
    <row r="4010" spans="1:9" ht="12.2" customHeight="1" x14ac:dyDescent="0.25">
      <c r="A4010" s="525" t="s">
        <v>1510</v>
      </c>
      <c r="B4010" s="525"/>
      <c r="C4010" s="526" t="s">
        <v>16091</v>
      </c>
      <c r="D4010" s="526"/>
      <c r="E4010" s="526"/>
      <c r="F4010" s="526"/>
      <c r="G4010" s="363" t="s">
        <v>355</v>
      </c>
      <c r="H4010" s="531">
        <v>110.39</v>
      </c>
      <c r="I4010" s="528"/>
    </row>
    <row r="4011" spans="1:9" ht="24.4" customHeight="1" x14ac:dyDescent="0.25">
      <c r="A4011" s="525" t="s">
        <v>1553</v>
      </c>
      <c r="B4011" s="525"/>
      <c r="C4011" s="526" t="s">
        <v>16092</v>
      </c>
      <c r="D4011" s="526"/>
      <c r="E4011" s="526"/>
      <c r="F4011" s="526"/>
      <c r="G4011" s="363" t="s">
        <v>14794</v>
      </c>
      <c r="H4011" s="531">
        <v>324.26</v>
      </c>
      <c r="I4011" s="528"/>
    </row>
    <row r="4012" spans="1:9" ht="24.4" customHeight="1" x14ac:dyDescent="0.25">
      <c r="A4012" s="525" t="s">
        <v>1533</v>
      </c>
      <c r="B4012" s="525"/>
      <c r="C4012" s="526" t="s">
        <v>16093</v>
      </c>
      <c r="D4012" s="526"/>
      <c r="E4012" s="526"/>
      <c r="F4012" s="526"/>
      <c r="G4012" s="363" t="s">
        <v>14794</v>
      </c>
      <c r="H4012" s="527">
        <v>10.75</v>
      </c>
      <c r="I4012" s="528"/>
    </row>
    <row r="4013" spans="1:9" ht="12.2" customHeight="1" x14ac:dyDescent="0.25">
      <c r="A4013" s="525" t="s">
        <v>1540</v>
      </c>
      <c r="B4013" s="525"/>
      <c r="C4013" s="526" t="s">
        <v>16094</v>
      </c>
      <c r="D4013" s="526"/>
      <c r="E4013" s="526"/>
      <c r="F4013" s="526"/>
      <c r="G4013" s="363" t="s">
        <v>14781</v>
      </c>
      <c r="H4013" s="527">
        <v>46.54</v>
      </c>
      <c r="I4013" s="528"/>
    </row>
    <row r="4014" spans="1:9" ht="12.2" customHeight="1" x14ac:dyDescent="0.25">
      <c r="A4014" s="525" t="s">
        <v>1538</v>
      </c>
      <c r="B4014" s="525"/>
      <c r="C4014" s="526" t="s">
        <v>16095</v>
      </c>
      <c r="D4014" s="526"/>
      <c r="E4014" s="526"/>
      <c r="F4014" s="526"/>
      <c r="G4014" s="363" t="s">
        <v>14781</v>
      </c>
      <c r="H4014" s="527">
        <v>39.21</v>
      </c>
      <c r="I4014" s="528"/>
    </row>
    <row r="4015" spans="1:9" ht="12.2" customHeight="1" x14ac:dyDescent="0.25">
      <c r="A4015" s="525" t="s">
        <v>1539</v>
      </c>
      <c r="B4015" s="525"/>
      <c r="C4015" s="526" t="s">
        <v>16096</v>
      </c>
      <c r="D4015" s="526"/>
      <c r="E4015" s="526"/>
      <c r="F4015" s="526"/>
      <c r="G4015" s="363" t="s">
        <v>14781</v>
      </c>
      <c r="H4015" s="527">
        <v>50.51</v>
      </c>
      <c r="I4015" s="528"/>
    </row>
    <row r="4016" spans="1:9" ht="24.4" customHeight="1" x14ac:dyDescent="0.25">
      <c r="A4016" s="525" t="s">
        <v>1528</v>
      </c>
      <c r="B4016" s="525"/>
      <c r="C4016" s="526" t="s">
        <v>16097</v>
      </c>
      <c r="D4016" s="526"/>
      <c r="E4016" s="526"/>
      <c r="F4016" s="526"/>
      <c r="G4016" s="363" t="s">
        <v>14952</v>
      </c>
      <c r="H4016" s="527">
        <v>54.5</v>
      </c>
      <c r="I4016" s="528"/>
    </row>
    <row r="4017" spans="1:9" ht="24.4" customHeight="1" x14ac:dyDescent="0.25">
      <c r="A4017" s="525" t="s">
        <v>1449</v>
      </c>
      <c r="B4017" s="525"/>
      <c r="C4017" s="526" t="s">
        <v>16098</v>
      </c>
      <c r="D4017" s="526"/>
      <c r="E4017" s="526"/>
      <c r="F4017" s="526"/>
      <c r="G4017" s="363" t="s">
        <v>14839</v>
      </c>
      <c r="H4017" s="531">
        <v>728.86</v>
      </c>
      <c r="I4017" s="528"/>
    </row>
    <row r="4018" spans="1:9" ht="24.4" customHeight="1" x14ac:dyDescent="0.25">
      <c r="A4018" s="525" t="s">
        <v>1481</v>
      </c>
      <c r="B4018" s="525"/>
      <c r="C4018" s="526" t="s">
        <v>16099</v>
      </c>
      <c r="D4018" s="526"/>
      <c r="E4018" s="526"/>
      <c r="F4018" s="526"/>
      <c r="G4018" s="363" t="s">
        <v>14781</v>
      </c>
      <c r="H4018" s="532">
        <v>8.16</v>
      </c>
      <c r="I4018" s="528"/>
    </row>
    <row r="4019" spans="1:9" ht="24.4" customHeight="1" x14ac:dyDescent="0.25">
      <c r="A4019" s="525" t="s">
        <v>1525</v>
      </c>
      <c r="B4019" s="525"/>
      <c r="C4019" s="526" t="s">
        <v>16100</v>
      </c>
      <c r="D4019" s="526"/>
      <c r="E4019" s="526"/>
      <c r="F4019" s="526"/>
      <c r="G4019" s="363" t="s">
        <v>14947</v>
      </c>
      <c r="H4019" s="527">
        <v>83.89</v>
      </c>
      <c r="I4019" s="528"/>
    </row>
    <row r="4020" spans="1:9" ht="36.6" customHeight="1" x14ac:dyDescent="0.25">
      <c r="A4020" s="525" t="s">
        <v>1524</v>
      </c>
      <c r="B4020" s="525"/>
      <c r="C4020" s="526" t="s">
        <v>16101</v>
      </c>
      <c r="D4020" s="526"/>
      <c r="E4020" s="526"/>
      <c r="F4020" s="526"/>
      <c r="G4020" s="363" t="s">
        <v>14947</v>
      </c>
      <c r="H4020" s="527">
        <v>89.13</v>
      </c>
      <c r="I4020" s="528"/>
    </row>
    <row r="4021" spans="1:9" ht="24.4" customHeight="1" x14ac:dyDescent="0.25">
      <c r="A4021" s="525" t="s">
        <v>1526</v>
      </c>
      <c r="B4021" s="525"/>
      <c r="C4021" s="526" t="s">
        <v>16102</v>
      </c>
      <c r="D4021" s="526"/>
      <c r="E4021" s="526"/>
      <c r="F4021" s="526"/>
      <c r="G4021" s="363" t="s">
        <v>14794</v>
      </c>
      <c r="H4021" s="527">
        <v>48.68</v>
      </c>
      <c r="I4021" s="528"/>
    </row>
    <row r="4022" spans="1:9" ht="36.6" customHeight="1" x14ac:dyDescent="0.25">
      <c r="A4022" s="525" t="s">
        <v>1472</v>
      </c>
      <c r="B4022" s="525"/>
      <c r="C4022" s="526" t="s">
        <v>16103</v>
      </c>
      <c r="D4022" s="526"/>
      <c r="E4022" s="526"/>
      <c r="F4022" s="526"/>
      <c r="G4022" s="363" t="s">
        <v>14794</v>
      </c>
      <c r="H4022" s="538">
        <v>1395.48</v>
      </c>
      <c r="I4022" s="528"/>
    </row>
    <row r="4023" spans="1:9" ht="36.6" customHeight="1" x14ac:dyDescent="0.25">
      <c r="A4023" s="525" t="s">
        <v>1471</v>
      </c>
      <c r="B4023" s="525"/>
      <c r="C4023" s="526" t="s">
        <v>16104</v>
      </c>
      <c r="D4023" s="526"/>
      <c r="E4023" s="526"/>
      <c r="F4023" s="526"/>
      <c r="G4023" s="363" t="s">
        <v>14794</v>
      </c>
      <c r="H4023" s="531">
        <v>706.78</v>
      </c>
      <c r="I4023" s="528"/>
    </row>
    <row r="4024" spans="1:9" ht="36.6" customHeight="1" x14ac:dyDescent="0.25">
      <c r="A4024" s="525" t="s">
        <v>1473</v>
      </c>
      <c r="B4024" s="525"/>
      <c r="C4024" s="526" t="s">
        <v>16105</v>
      </c>
      <c r="D4024" s="526"/>
      <c r="E4024" s="526"/>
      <c r="F4024" s="526"/>
      <c r="G4024" s="363" t="s">
        <v>14794</v>
      </c>
      <c r="H4024" s="531">
        <v>961.75</v>
      </c>
      <c r="I4024" s="528"/>
    </row>
    <row r="4025" spans="1:9" ht="36.6" customHeight="1" x14ac:dyDescent="0.25">
      <c r="A4025" s="525" t="s">
        <v>1475</v>
      </c>
      <c r="B4025" s="525"/>
      <c r="C4025" s="526" t="s">
        <v>16106</v>
      </c>
      <c r="D4025" s="526"/>
      <c r="E4025" s="526"/>
      <c r="F4025" s="526"/>
      <c r="G4025" s="363" t="s">
        <v>14794</v>
      </c>
      <c r="H4025" s="538">
        <v>7570.64</v>
      </c>
      <c r="I4025" s="528"/>
    </row>
    <row r="4026" spans="1:9" ht="36.6" customHeight="1" x14ac:dyDescent="0.25">
      <c r="A4026" s="525" t="s">
        <v>1474</v>
      </c>
      <c r="B4026" s="525"/>
      <c r="C4026" s="526" t="s">
        <v>16107</v>
      </c>
      <c r="D4026" s="526"/>
      <c r="E4026" s="526"/>
      <c r="F4026" s="526"/>
      <c r="G4026" s="363" t="s">
        <v>14794</v>
      </c>
      <c r="H4026" s="538">
        <v>4114.49</v>
      </c>
      <c r="I4026" s="528"/>
    </row>
    <row r="4027" spans="1:9" ht="36.6" customHeight="1" x14ac:dyDescent="0.25">
      <c r="A4027" s="525" t="s">
        <v>1477</v>
      </c>
      <c r="B4027" s="525"/>
      <c r="C4027" s="526" t="s">
        <v>16108</v>
      </c>
      <c r="D4027" s="526"/>
      <c r="E4027" s="526"/>
      <c r="F4027" s="526"/>
      <c r="G4027" s="363" t="s">
        <v>14794</v>
      </c>
      <c r="H4027" s="546">
        <v>10304.370000000001</v>
      </c>
      <c r="I4027" s="528"/>
    </row>
    <row r="4028" spans="1:9" ht="36.6" customHeight="1" x14ac:dyDescent="0.25">
      <c r="A4028" s="525" t="s">
        <v>1476</v>
      </c>
      <c r="B4028" s="525"/>
      <c r="C4028" s="526" t="s">
        <v>16109</v>
      </c>
      <c r="D4028" s="526"/>
      <c r="E4028" s="526"/>
      <c r="F4028" s="526"/>
      <c r="G4028" s="363" t="s">
        <v>14794</v>
      </c>
      <c r="H4028" s="538">
        <v>5600.22</v>
      </c>
      <c r="I4028" s="528"/>
    </row>
    <row r="4029" spans="1:9" ht="36.6" customHeight="1" x14ac:dyDescent="0.25">
      <c r="A4029" s="525" t="s">
        <v>1478</v>
      </c>
      <c r="B4029" s="525"/>
      <c r="C4029" s="526" t="s">
        <v>16110</v>
      </c>
      <c r="D4029" s="526"/>
      <c r="E4029" s="526"/>
      <c r="F4029" s="526"/>
      <c r="G4029" s="363" t="s">
        <v>14794</v>
      </c>
      <c r="H4029" s="538">
        <v>7314.42</v>
      </c>
      <c r="I4029" s="528"/>
    </row>
    <row r="4030" spans="1:9" ht="12.2" customHeight="1" x14ac:dyDescent="0.25">
      <c r="A4030" s="533">
        <v>257</v>
      </c>
      <c r="B4030" s="534"/>
      <c r="C4030" s="535" t="s">
        <v>16111</v>
      </c>
      <c r="D4030" s="535"/>
      <c r="E4030" s="535"/>
      <c r="F4030" s="535"/>
      <c r="G4030" s="362"/>
      <c r="H4030" s="536"/>
      <c r="I4030" s="536"/>
    </row>
    <row r="4031" spans="1:9" ht="24.4" customHeight="1" x14ac:dyDescent="0.25">
      <c r="A4031" s="525" t="s">
        <v>1555</v>
      </c>
      <c r="B4031" s="525"/>
      <c r="C4031" s="526" t="s">
        <v>16112</v>
      </c>
      <c r="D4031" s="526"/>
      <c r="E4031" s="526"/>
      <c r="F4031" s="526"/>
      <c r="G4031" s="363" t="s">
        <v>355</v>
      </c>
      <c r="H4031" s="538">
        <v>7817.41</v>
      </c>
      <c r="I4031" s="528"/>
    </row>
    <row r="4032" spans="1:9" ht="24.4" customHeight="1" x14ac:dyDescent="0.25">
      <c r="A4032" s="525" t="s">
        <v>1554</v>
      </c>
      <c r="B4032" s="525"/>
      <c r="C4032" s="526" t="s">
        <v>16113</v>
      </c>
      <c r="D4032" s="526"/>
      <c r="E4032" s="526"/>
      <c r="F4032" s="526"/>
      <c r="G4032" s="363" t="s">
        <v>355</v>
      </c>
      <c r="H4032" s="538">
        <v>4097.12</v>
      </c>
      <c r="I4032" s="528"/>
    </row>
    <row r="4033" spans="1:9" ht="24.4" customHeight="1" x14ac:dyDescent="0.25">
      <c r="A4033" s="525" t="s">
        <v>1557</v>
      </c>
      <c r="B4033" s="525"/>
      <c r="C4033" s="526" t="s">
        <v>16114</v>
      </c>
      <c r="D4033" s="526"/>
      <c r="E4033" s="526"/>
      <c r="F4033" s="526"/>
      <c r="G4033" s="363" t="s">
        <v>14781</v>
      </c>
      <c r="H4033" s="527">
        <v>14.61</v>
      </c>
      <c r="I4033" s="528"/>
    </row>
    <row r="4034" spans="1:9" ht="24.4" customHeight="1" x14ac:dyDescent="0.25">
      <c r="A4034" s="525" t="s">
        <v>1556</v>
      </c>
      <c r="B4034" s="525"/>
      <c r="C4034" s="526" t="s">
        <v>16115</v>
      </c>
      <c r="D4034" s="526"/>
      <c r="E4034" s="526"/>
      <c r="F4034" s="526"/>
      <c r="G4034" s="363" t="s">
        <v>14781</v>
      </c>
      <c r="H4034" s="527">
        <v>35.450000000000003</v>
      </c>
      <c r="I4034" s="528"/>
    </row>
    <row r="4035" spans="1:9" ht="12.2" customHeight="1" x14ac:dyDescent="0.25">
      <c r="A4035" s="525" t="s">
        <v>16116</v>
      </c>
      <c r="B4035" s="525"/>
      <c r="C4035" s="526" t="s">
        <v>16117</v>
      </c>
      <c r="D4035" s="526"/>
      <c r="E4035" s="526"/>
      <c r="F4035" s="526"/>
      <c r="G4035" s="363" t="s">
        <v>15265</v>
      </c>
      <c r="H4035" s="532">
        <v>5.05</v>
      </c>
      <c r="I4035" s="528"/>
    </row>
    <row r="4036" spans="1:9" ht="10.9" customHeight="1" x14ac:dyDescent="0.25">
      <c r="A4036" s="524"/>
      <c r="B4036" s="524"/>
      <c r="C4036" s="524"/>
      <c r="D4036" s="524"/>
      <c r="E4036" s="524"/>
      <c r="F4036" s="524"/>
      <c r="G4036" s="524"/>
      <c r="H4036" s="524"/>
      <c r="I4036" s="524"/>
    </row>
    <row r="4037" spans="1:9" ht="283.7" customHeight="1" x14ac:dyDescent="0.25">
      <c r="A4037" s="544" t="s">
        <v>16118</v>
      </c>
      <c r="B4037" s="544"/>
      <c r="C4037" s="544"/>
      <c r="D4037" s="544"/>
      <c r="E4037" s="544"/>
      <c r="F4037" s="544"/>
      <c r="G4037" s="544"/>
      <c r="H4037" s="544"/>
      <c r="I4037" s="544"/>
    </row>
    <row r="4038" spans="1:9" ht="10.9" customHeight="1" x14ac:dyDescent="0.25">
      <c r="A4038" s="540"/>
      <c r="B4038" s="540"/>
      <c r="C4038" s="540"/>
      <c r="D4038" s="540"/>
      <c r="E4038" s="540"/>
      <c r="F4038" s="540"/>
      <c r="G4038" s="540"/>
      <c r="H4038" s="540"/>
      <c r="I4038" s="540"/>
    </row>
    <row r="4039" spans="1:9" ht="12.2" customHeight="1" x14ac:dyDescent="0.25">
      <c r="A4039" s="545" t="s">
        <v>16119</v>
      </c>
      <c r="B4039" s="545"/>
      <c r="C4039" s="545"/>
      <c r="D4039" s="545"/>
      <c r="E4039" s="545"/>
      <c r="F4039" s="545"/>
      <c r="G4039" s="545"/>
      <c r="H4039" s="545"/>
      <c r="I4039" s="545"/>
    </row>
    <row r="4040" spans="1:9" ht="12.2" customHeight="1" x14ac:dyDescent="0.25">
      <c r="A4040" s="539" t="s">
        <v>14772</v>
      </c>
      <c r="B4040" s="539"/>
      <c r="C4040" s="539"/>
      <c r="D4040" s="539"/>
      <c r="E4040" s="539"/>
      <c r="F4040" s="539"/>
      <c r="G4040" s="539"/>
      <c r="H4040" s="539"/>
      <c r="I4040" s="539"/>
    </row>
    <row r="4041" spans="1:9" ht="12.2" customHeight="1" x14ac:dyDescent="0.25">
      <c r="A4041" s="539" t="s">
        <v>386</v>
      </c>
      <c r="B4041" s="539"/>
      <c r="C4041" s="539"/>
      <c r="D4041" s="539"/>
      <c r="E4041" s="539"/>
      <c r="F4041" s="539"/>
      <c r="G4041" s="539"/>
      <c r="H4041" s="539"/>
      <c r="I4041" s="539"/>
    </row>
    <row r="4042" spans="1:9" ht="10.9" customHeight="1" x14ac:dyDescent="0.25">
      <c r="A4042" s="524"/>
      <c r="B4042" s="524"/>
      <c r="C4042" s="524"/>
      <c r="D4042" s="524"/>
      <c r="E4042" s="524"/>
      <c r="F4042" s="524"/>
      <c r="G4042" s="524"/>
      <c r="H4042" s="524"/>
      <c r="I4042" s="524"/>
    </row>
    <row r="4043" spans="1:9" ht="10.9" customHeight="1" x14ac:dyDescent="0.25">
      <c r="A4043" s="540"/>
      <c r="B4043" s="540"/>
      <c r="C4043" s="540"/>
      <c r="D4043" s="540"/>
      <c r="E4043" s="540"/>
      <c r="F4043" s="540"/>
      <c r="G4043" s="540"/>
      <c r="H4043" s="540"/>
      <c r="I4043" s="540"/>
    </row>
    <row r="4044" spans="1:9" ht="12.2" customHeight="1" x14ac:dyDescent="0.25">
      <c r="A4044" s="541" t="s">
        <v>4</v>
      </c>
      <c r="B4044" s="541"/>
      <c r="C4044" s="542" t="s">
        <v>738</v>
      </c>
      <c r="D4044" s="542"/>
      <c r="E4044" s="542"/>
      <c r="F4044" s="542"/>
      <c r="G4044" s="361" t="s">
        <v>375</v>
      </c>
      <c r="H4044" s="543" t="s">
        <v>739</v>
      </c>
      <c r="I4044" s="543"/>
    </row>
    <row r="4045" spans="1:9" ht="12.2" customHeight="1" x14ac:dyDescent="0.25">
      <c r="A4045" s="537">
        <v>10</v>
      </c>
      <c r="B4045" s="534"/>
      <c r="C4045" s="535" t="s">
        <v>16120</v>
      </c>
      <c r="D4045" s="535"/>
      <c r="E4045" s="535"/>
      <c r="F4045" s="535"/>
      <c r="G4045" s="362"/>
      <c r="H4045" s="536"/>
      <c r="I4045" s="536"/>
    </row>
    <row r="4046" spans="1:9" ht="12.2" customHeight="1" x14ac:dyDescent="0.25">
      <c r="A4046" s="537">
        <v>15</v>
      </c>
      <c r="B4046" s="534"/>
      <c r="C4046" s="535" t="s">
        <v>16121</v>
      </c>
      <c r="D4046" s="535"/>
      <c r="E4046" s="535"/>
      <c r="F4046" s="535"/>
      <c r="G4046" s="362"/>
      <c r="H4046" s="536"/>
      <c r="I4046" s="536"/>
    </row>
    <row r="4047" spans="1:9" ht="12.2" customHeight="1" x14ac:dyDescent="0.25">
      <c r="A4047" s="525" t="s">
        <v>16122</v>
      </c>
      <c r="B4047" s="525"/>
      <c r="C4047" s="526" t="s">
        <v>16123</v>
      </c>
      <c r="D4047" s="526"/>
      <c r="E4047" s="526"/>
      <c r="F4047" s="526"/>
      <c r="G4047" s="363" t="s">
        <v>15256</v>
      </c>
      <c r="H4047" s="531">
        <v>147.85</v>
      </c>
      <c r="I4047" s="528"/>
    </row>
    <row r="4048" spans="1:9" ht="12.2" customHeight="1" x14ac:dyDescent="0.25">
      <c r="A4048" s="525" t="s">
        <v>16124</v>
      </c>
      <c r="B4048" s="525"/>
      <c r="C4048" s="526" t="s">
        <v>16125</v>
      </c>
      <c r="D4048" s="526"/>
      <c r="E4048" s="526"/>
      <c r="F4048" s="526"/>
      <c r="G4048" s="363" t="s">
        <v>15256</v>
      </c>
      <c r="H4048" s="531">
        <v>168.97</v>
      </c>
      <c r="I4048" s="528"/>
    </row>
    <row r="4049" spans="1:9" ht="12.2" customHeight="1" x14ac:dyDescent="0.25">
      <c r="A4049" s="525" t="s">
        <v>16126</v>
      </c>
      <c r="B4049" s="525"/>
      <c r="C4049" s="526" t="s">
        <v>16127</v>
      </c>
      <c r="D4049" s="526"/>
      <c r="E4049" s="526"/>
      <c r="F4049" s="526"/>
      <c r="G4049" s="363" t="s">
        <v>15256</v>
      </c>
      <c r="H4049" s="531">
        <v>126.73</v>
      </c>
      <c r="I4049" s="528"/>
    </row>
    <row r="4050" spans="1:9" ht="12.2" customHeight="1" x14ac:dyDescent="0.25">
      <c r="A4050" s="525" t="s">
        <v>16128</v>
      </c>
      <c r="B4050" s="525"/>
      <c r="C4050" s="526" t="s">
        <v>16129</v>
      </c>
      <c r="D4050" s="526"/>
      <c r="E4050" s="526"/>
      <c r="F4050" s="526"/>
      <c r="G4050" s="363" t="s">
        <v>15256</v>
      </c>
      <c r="H4050" s="527">
        <v>97.15</v>
      </c>
      <c r="I4050" s="528"/>
    </row>
    <row r="4051" spans="1:9" ht="12.2" customHeight="1" x14ac:dyDescent="0.25">
      <c r="A4051" s="525" t="s">
        <v>16130</v>
      </c>
      <c r="B4051" s="525"/>
      <c r="C4051" s="526" t="s">
        <v>16131</v>
      </c>
      <c r="D4051" s="526"/>
      <c r="E4051" s="526"/>
      <c r="F4051" s="526"/>
      <c r="G4051" s="363" t="s">
        <v>15256</v>
      </c>
      <c r="H4051" s="527">
        <v>84.49</v>
      </c>
      <c r="I4051" s="528"/>
    </row>
    <row r="4052" spans="1:9" ht="12.2" customHeight="1" x14ac:dyDescent="0.25">
      <c r="A4052" s="525" t="s">
        <v>16132</v>
      </c>
      <c r="B4052" s="525"/>
      <c r="C4052" s="526" t="s">
        <v>16133</v>
      </c>
      <c r="D4052" s="526"/>
      <c r="E4052" s="526"/>
      <c r="F4052" s="526"/>
      <c r="G4052" s="363" t="s">
        <v>15256</v>
      </c>
      <c r="H4052" s="531">
        <v>109.84</v>
      </c>
      <c r="I4052" s="528"/>
    </row>
    <row r="4053" spans="1:9" ht="12.2" customHeight="1" x14ac:dyDescent="0.25">
      <c r="A4053" s="533">
        <v>215</v>
      </c>
      <c r="B4053" s="534"/>
      <c r="C4053" s="535" t="s">
        <v>16134</v>
      </c>
      <c r="D4053" s="535"/>
      <c r="E4053" s="535"/>
      <c r="F4053" s="535"/>
      <c r="G4053" s="362"/>
      <c r="H4053" s="536"/>
      <c r="I4053" s="536"/>
    </row>
    <row r="4054" spans="1:9" ht="24.4" customHeight="1" x14ac:dyDescent="0.25">
      <c r="A4054" s="525" t="s">
        <v>16135</v>
      </c>
      <c r="B4054" s="525"/>
      <c r="C4054" s="526" t="s">
        <v>16136</v>
      </c>
      <c r="D4054" s="526"/>
      <c r="E4054" s="526"/>
      <c r="F4054" s="526"/>
      <c r="G4054" s="363" t="s">
        <v>14784</v>
      </c>
      <c r="H4054" s="531">
        <v>167.7</v>
      </c>
      <c r="I4054" s="528"/>
    </row>
    <row r="4055" spans="1:9" ht="12.2" customHeight="1" x14ac:dyDescent="0.25">
      <c r="A4055" s="537">
        <v>23</v>
      </c>
      <c r="B4055" s="534"/>
      <c r="C4055" s="535" t="s">
        <v>16137</v>
      </c>
      <c r="D4055" s="535"/>
      <c r="E4055" s="535"/>
      <c r="F4055" s="535"/>
      <c r="G4055" s="362"/>
      <c r="H4055" s="536"/>
      <c r="I4055" s="536"/>
    </row>
    <row r="4056" spans="1:9" ht="85.35" customHeight="1" x14ac:dyDescent="0.25">
      <c r="A4056" s="525" t="s">
        <v>16138</v>
      </c>
      <c r="B4056" s="525"/>
      <c r="C4056" s="526" t="s">
        <v>16139</v>
      </c>
      <c r="D4056" s="526"/>
      <c r="E4056" s="526"/>
      <c r="F4056" s="526"/>
      <c r="G4056" s="363" t="s">
        <v>14894</v>
      </c>
      <c r="H4056" s="538">
        <v>2179.11</v>
      </c>
      <c r="I4056" s="528"/>
    </row>
    <row r="4057" spans="1:9" ht="85.35" customHeight="1" x14ac:dyDescent="0.25">
      <c r="A4057" s="525" t="s">
        <v>16140</v>
      </c>
      <c r="B4057" s="525"/>
      <c r="C4057" s="526" t="s">
        <v>16141</v>
      </c>
      <c r="D4057" s="526"/>
      <c r="E4057" s="526"/>
      <c r="F4057" s="526"/>
      <c r="G4057" s="363" t="s">
        <v>15265</v>
      </c>
      <c r="H4057" s="532">
        <v>1.53</v>
      </c>
      <c r="I4057" s="528"/>
    </row>
    <row r="4058" spans="1:9" ht="85.35" customHeight="1" x14ac:dyDescent="0.25">
      <c r="A4058" s="525" t="s">
        <v>16142</v>
      </c>
      <c r="B4058" s="525"/>
      <c r="C4058" s="526" t="s">
        <v>16143</v>
      </c>
      <c r="D4058" s="526"/>
      <c r="E4058" s="526"/>
      <c r="F4058" s="526"/>
      <c r="G4058" s="363" t="s">
        <v>14894</v>
      </c>
      <c r="H4058" s="538">
        <v>1764.97</v>
      </c>
      <c r="I4058" s="528"/>
    </row>
    <row r="4059" spans="1:9" ht="85.35" customHeight="1" x14ac:dyDescent="0.25">
      <c r="A4059" s="525" t="s">
        <v>16144</v>
      </c>
      <c r="B4059" s="525"/>
      <c r="C4059" s="526" t="s">
        <v>16145</v>
      </c>
      <c r="D4059" s="526"/>
      <c r="E4059" s="526"/>
      <c r="F4059" s="526"/>
      <c r="G4059" s="363" t="s">
        <v>15265</v>
      </c>
      <c r="H4059" s="532">
        <v>1.25</v>
      </c>
      <c r="I4059" s="528"/>
    </row>
    <row r="4060" spans="1:9" ht="85.35" customHeight="1" x14ac:dyDescent="0.25">
      <c r="A4060" s="525" t="s">
        <v>16146</v>
      </c>
      <c r="B4060" s="525"/>
      <c r="C4060" s="526" t="s">
        <v>16147</v>
      </c>
      <c r="D4060" s="526"/>
      <c r="E4060" s="526"/>
      <c r="F4060" s="526"/>
      <c r="G4060" s="363" t="s">
        <v>14894</v>
      </c>
      <c r="H4060" s="538">
        <v>7511.13</v>
      </c>
      <c r="I4060" s="528"/>
    </row>
    <row r="4061" spans="1:9" ht="85.35" customHeight="1" x14ac:dyDescent="0.25">
      <c r="A4061" s="525" t="s">
        <v>16148</v>
      </c>
      <c r="B4061" s="525"/>
      <c r="C4061" s="526" t="s">
        <v>16149</v>
      </c>
      <c r="D4061" s="526"/>
      <c r="E4061" s="526"/>
      <c r="F4061" s="526"/>
      <c r="G4061" s="363" t="s">
        <v>15265</v>
      </c>
      <c r="H4061" s="532">
        <v>1.78</v>
      </c>
      <c r="I4061" s="528"/>
    </row>
    <row r="4062" spans="1:9" ht="12.2" customHeight="1" x14ac:dyDescent="0.25">
      <c r="A4062" s="537">
        <v>31</v>
      </c>
      <c r="B4062" s="534"/>
      <c r="C4062" s="535" t="s">
        <v>16150</v>
      </c>
      <c r="D4062" s="535"/>
      <c r="E4062" s="535"/>
      <c r="F4062" s="535"/>
      <c r="G4062" s="362"/>
      <c r="H4062" s="536"/>
      <c r="I4062" s="536"/>
    </row>
    <row r="4063" spans="1:9" ht="12.2" customHeight="1" x14ac:dyDescent="0.25">
      <c r="A4063" s="537">
        <v>33</v>
      </c>
      <c r="B4063" s="534"/>
      <c r="C4063" s="535" t="s">
        <v>16151</v>
      </c>
      <c r="D4063" s="535"/>
      <c r="E4063" s="535"/>
      <c r="F4063" s="535"/>
      <c r="G4063" s="362"/>
      <c r="H4063" s="536"/>
      <c r="I4063" s="536"/>
    </row>
    <row r="4064" spans="1:9" ht="24.4" customHeight="1" x14ac:dyDescent="0.25">
      <c r="A4064" s="525" t="s">
        <v>16152</v>
      </c>
      <c r="B4064" s="525"/>
      <c r="C4064" s="526" t="s">
        <v>16153</v>
      </c>
      <c r="D4064" s="526"/>
      <c r="E4064" s="526"/>
      <c r="F4064" s="526"/>
      <c r="G4064" s="363" t="s">
        <v>14781</v>
      </c>
      <c r="H4064" s="532">
        <v>0.24</v>
      </c>
      <c r="I4064" s="528"/>
    </row>
    <row r="4065" spans="1:9" ht="24.4" customHeight="1" x14ac:dyDescent="0.25">
      <c r="A4065" s="525" t="s">
        <v>16154</v>
      </c>
      <c r="B4065" s="525"/>
      <c r="C4065" s="526" t="s">
        <v>16155</v>
      </c>
      <c r="D4065" s="526"/>
      <c r="E4065" s="526"/>
      <c r="F4065" s="526"/>
      <c r="G4065" s="363" t="s">
        <v>14784</v>
      </c>
      <c r="H4065" s="538">
        <v>1002.03</v>
      </c>
      <c r="I4065" s="528"/>
    </row>
    <row r="4066" spans="1:9" ht="24.4" customHeight="1" x14ac:dyDescent="0.25">
      <c r="A4066" s="525" t="s">
        <v>16156</v>
      </c>
      <c r="B4066" s="525"/>
      <c r="C4066" s="526" t="s">
        <v>16157</v>
      </c>
      <c r="D4066" s="526"/>
      <c r="E4066" s="526"/>
      <c r="F4066" s="526"/>
      <c r="G4066" s="363" t="s">
        <v>14781</v>
      </c>
      <c r="H4066" s="532">
        <v>0.31</v>
      </c>
      <c r="I4066" s="528"/>
    </row>
    <row r="4067" spans="1:9" ht="24.4" customHeight="1" x14ac:dyDescent="0.25">
      <c r="A4067" s="525" t="s">
        <v>16158</v>
      </c>
      <c r="B4067" s="525"/>
      <c r="C4067" s="526" t="s">
        <v>16159</v>
      </c>
      <c r="D4067" s="526"/>
      <c r="E4067" s="526"/>
      <c r="F4067" s="526"/>
      <c r="G4067" s="363" t="s">
        <v>14784</v>
      </c>
      <c r="H4067" s="538">
        <v>2453.33</v>
      </c>
      <c r="I4067" s="528"/>
    </row>
    <row r="4068" spans="1:9" ht="12.2" customHeight="1" x14ac:dyDescent="0.25">
      <c r="A4068" s="537">
        <v>34</v>
      </c>
      <c r="B4068" s="534"/>
      <c r="C4068" s="535" t="s">
        <v>16160</v>
      </c>
      <c r="D4068" s="535"/>
      <c r="E4068" s="535"/>
      <c r="F4068" s="535"/>
      <c r="G4068" s="362"/>
      <c r="H4068" s="536"/>
      <c r="I4068" s="536"/>
    </row>
    <row r="4069" spans="1:9" ht="24.4" customHeight="1" x14ac:dyDescent="0.25">
      <c r="A4069" s="525" t="s">
        <v>16161</v>
      </c>
      <c r="B4069" s="525"/>
      <c r="C4069" s="526" t="s">
        <v>16162</v>
      </c>
      <c r="D4069" s="526"/>
      <c r="E4069" s="526"/>
      <c r="F4069" s="526"/>
      <c r="G4069" s="363" t="s">
        <v>14781</v>
      </c>
      <c r="H4069" s="532">
        <v>0.82</v>
      </c>
      <c r="I4069" s="528"/>
    </row>
    <row r="4070" spans="1:9" ht="24.4" customHeight="1" x14ac:dyDescent="0.25">
      <c r="A4070" s="525" t="s">
        <v>16163</v>
      </c>
      <c r="B4070" s="525"/>
      <c r="C4070" s="526" t="s">
        <v>16164</v>
      </c>
      <c r="D4070" s="526"/>
      <c r="E4070" s="526"/>
      <c r="F4070" s="526"/>
      <c r="G4070" s="363" t="s">
        <v>14781</v>
      </c>
      <c r="H4070" s="532">
        <v>3.35</v>
      </c>
      <c r="I4070" s="528"/>
    </row>
    <row r="4071" spans="1:9" ht="24.4" customHeight="1" x14ac:dyDescent="0.25">
      <c r="A4071" s="525" t="s">
        <v>16165</v>
      </c>
      <c r="B4071" s="525"/>
      <c r="C4071" s="526" t="s">
        <v>16166</v>
      </c>
      <c r="D4071" s="526"/>
      <c r="E4071" s="526"/>
      <c r="F4071" s="526"/>
      <c r="G4071" s="363" t="s">
        <v>14781</v>
      </c>
      <c r="H4071" s="532">
        <v>2.91</v>
      </c>
      <c r="I4071" s="528"/>
    </row>
    <row r="4072" spans="1:9" ht="24.4" customHeight="1" x14ac:dyDescent="0.25">
      <c r="A4072" s="525" t="s">
        <v>16167</v>
      </c>
      <c r="B4072" s="525"/>
      <c r="C4072" s="526" t="s">
        <v>16168</v>
      </c>
      <c r="D4072" s="526"/>
      <c r="E4072" s="526"/>
      <c r="F4072" s="526"/>
      <c r="G4072" s="363" t="s">
        <v>14781</v>
      </c>
      <c r="H4072" s="532">
        <v>2.52</v>
      </c>
      <c r="I4072" s="528"/>
    </row>
    <row r="4073" spans="1:9" ht="24.4" customHeight="1" x14ac:dyDescent="0.25">
      <c r="A4073" s="525" t="s">
        <v>16169</v>
      </c>
      <c r="B4073" s="525"/>
      <c r="C4073" s="526" t="s">
        <v>16170</v>
      </c>
      <c r="D4073" s="526"/>
      <c r="E4073" s="526"/>
      <c r="F4073" s="526"/>
      <c r="G4073" s="363" t="s">
        <v>14781</v>
      </c>
      <c r="H4073" s="532">
        <v>2.08</v>
      </c>
      <c r="I4073" s="528"/>
    </row>
    <row r="4074" spans="1:9" ht="24.4" customHeight="1" x14ac:dyDescent="0.25">
      <c r="A4074" s="525" t="s">
        <v>16171</v>
      </c>
      <c r="B4074" s="525"/>
      <c r="C4074" s="526" t="s">
        <v>16172</v>
      </c>
      <c r="D4074" s="526"/>
      <c r="E4074" s="526"/>
      <c r="F4074" s="526"/>
      <c r="G4074" s="363" t="s">
        <v>14781</v>
      </c>
      <c r="H4074" s="532">
        <v>1.65</v>
      </c>
      <c r="I4074" s="528"/>
    </row>
    <row r="4075" spans="1:9" ht="24.4" customHeight="1" x14ac:dyDescent="0.25">
      <c r="A4075" s="525" t="s">
        <v>16173</v>
      </c>
      <c r="B4075" s="525"/>
      <c r="C4075" s="526" t="s">
        <v>16174</v>
      </c>
      <c r="D4075" s="526"/>
      <c r="E4075" s="526"/>
      <c r="F4075" s="526"/>
      <c r="G4075" s="363" t="s">
        <v>14781</v>
      </c>
      <c r="H4075" s="532">
        <v>1.26</v>
      </c>
      <c r="I4075" s="528"/>
    </row>
    <row r="4076" spans="1:9" ht="12.2" customHeight="1" x14ac:dyDescent="0.25">
      <c r="A4076" s="525" t="s">
        <v>16175</v>
      </c>
      <c r="B4076" s="525"/>
      <c r="C4076" s="526" t="s">
        <v>16176</v>
      </c>
      <c r="D4076" s="526"/>
      <c r="E4076" s="526"/>
      <c r="F4076" s="526"/>
      <c r="G4076" s="363" t="s">
        <v>14781</v>
      </c>
      <c r="H4076" s="532">
        <v>0.09</v>
      </c>
      <c r="I4076" s="528"/>
    </row>
    <row r="4077" spans="1:9" ht="24.4" customHeight="1" x14ac:dyDescent="0.25">
      <c r="A4077" s="525" t="s">
        <v>16177</v>
      </c>
      <c r="B4077" s="525"/>
      <c r="C4077" s="526" t="s">
        <v>16178</v>
      </c>
      <c r="D4077" s="526"/>
      <c r="E4077" s="526"/>
      <c r="F4077" s="526"/>
      <c r="G4077" s="363" t="s">
        <v>14781</v>
      </c>
      <c r="H4077" s="532">
        <v>0.09</v>
      </c>
      <c r="I4077" s="528"/>
    </row>
    <row r="4078" spans="1:9" ht="24.4" customHeight="1" x14ac:dyDescent="0.25">
      <c r="A4078" s="525" t="s">
        <v>16179</v>
      </c>
      <c r="B4078" s="525"/>
      <c r="C4078" s="526" t="s">
        <v>16180</v>
      </c>
      <c r="D4078" s="526"/>
      <c r="E4078" s="526"/>
      <c r="F4078" s="526"/>
      <c r="G4078" s="363" t="s">
        <v>14781</v>
      </c>
      <c r="H4078" s="532">
        <v>0.19</v>
      </c>
      <c r="I4078" s="528"/>
    </row>
    <row r="4079" spans="1:9" ht="24.4" customHeight="1" x14ac:dyDescent="0.25">
      <c r="A4079" s="525" t="s">
        <v>16181</v>
      </c>
      <c r="B4079" s="525"/>
      <c r="C4079" s="526" t="s">
        <v>16182</v>
      </c>
      <c r="D4079" s="526"/>
      <c r="E4079" s="526"/>
      <c r="F4079" s="526"/>
      <c r="G4079" s="363" t="s">
        <v>14781</v>
      </c>
      <c r="H4079" s="532">
        <v>0.14000000000000001</v>
      </c>
      <c r="I4079" s="528"/>
    </row>
    <row r="4080" spans="1:9" ht="24.4" customHeight="1" x14ac:dyDescent="0.25">
      <c r="A4080" s="525" t="s">
        <v>16183</v>
      </c>
      <c r="B4080" s="525"/>
      <c r="C4080" s="526" t="s">
        <v>16184</v>
      </c>
      <c r="D4080" s="526"/>
      <c r="E4080" s="526"/>
      <c r="F4080" s="526"/>
      <c r="G4080" s="363" t="s">
        <v>14781</v>
      </c>
      <c r="H4080" s="532">
        <v>0.34</v>
      </c>
      <c r="I4080" s="528"/>
    </row>
    <row r="4081" spans="1:9" ht="24.4" customHeight="1" x14ac:dyDescent="0.25">
      <c r="A4081" s="525" t="s">
        <v>16185</v>
      </c>
      <c r="B4081" s="525"/>
      <c r="C4081" s="526" t="s">
        <v>16186</v>
      </c>
      <c r="D4081" s="526"/>
      <c r="E4081" s="526"/>
      <c r="F4081" s="526"/>
      <c r="G4081" s="363" t="s">
        <v>14781</v>
      </c>
      <c r="H4081" s="532">
        <v>0.28999999999999998</v>
      </c>
      <c r="I4081" s="528"/>
    </row>
    <row r="4082" spans="1:9" ht="24.4" customHeight="1" x14ac:dyDescent="0.25">
      <c r="A4082" s="525" t="s">
        <v>16187</v>
      </c>
      <c r="B4082" s="525"/>
      <c r="C4082" s="526" t="s">
        <v>16188</v>
      </c>
      <c r="D4082" s="526"/>
      <c r="E4082" s="526"/>
      <c r="F4082" s="526"/>
      <c r="G4082" s="363" t="s">
        <v>14781</v>
      </c>
      <c r="H4082" s="532">
        <v>0.24</v>
      </c>
      <c r="I4082" s="528"/>
    </row>
    <row r="4083" spans="1:9" ht="24.4" customHeight="1" x14ac:dyDescent="0.25">
      <c r="A4083" s="525" t="s">
        <v>16189</v>
      </c>
      <c r="B4083" s="525"/>
      <c r="C4083" s="526" t="s">
        <v>16190</v>
      </c>
      <c r="D4083" s="526"/>
      <c r="E4083" s="526"/>
      <c r="F4083" s="526"/>
      <c r="G4083" s="363" t="s">
        <v>14781</v>
      </c>
      <c r="H4083" s="532">
        <v>0.38</v>
      </c>
      <c r="I4083" s="528"/>
    </row>
    <row r="4084" spans="1:9" ht="24.4" customHeight="1" x14ac:dyDescent="0.25">
      <c r="A4084" s="525" t="s">
        <v>16191</v>
      </c>
      <c r="B4084" s="525"/>
      <c r="C4084" s="526" t="s">
        <v>16192</v>
      </c>
      <c r="D4084" s="526"/>
      <c r="E4084" s="526"/>
      <c r="F4084" s="526"/>
      <c r="G4084" s="363" t="s">
        <v>14781</v>
      </c>
      <c r="H4084" s="532">
        <v>0.68</v>
      </c>
      <c r="I4084" s="528"/>
    </row>
    <row r="4085" spans="1:9" ht="24.4" customHeight="1" x14ac:dyDescent="0.25">
      <c r="A4085" s="525" t="s">
        <v>16193</v>
      </c>
      <c r="B4085" s="525"/>
      <c r="C4085" s="526" t="s">
        <v>16194</v>
      </c>
      <c r="D4085" s="526"/>
      <c r="E4085" s="526"/>
      <c r="F4085" s="526"/>
      <c r="G4085" s="363" t="s">
        <v>14781</v>
      </c>
      <c r="H4085" s="532">
        <v>2.42</v>
      </c>
      <c r="I4085" s="528"/>
    </row>
    <row r="4086" spans="1:9" ht="24.4" customHeight="1" x14ac:dyDescent="0.25">
      <c r="A4086" s="525" t="s">
        <v>16195</v>
      </c>
      <c r="B4086" s="525"/>
      <c r="C4086" s="526" t="s">
        <v>16196</v>
      </c>
      <c r="D4086" s="526"/>
      <c r="E4086" s="526"/>
      <c r="F4086" s="526"/>
      <c r="G4086" s="363" t="s">
        <v>14781</v>
      </c>
      <c r="H4086" s="532">
        <v>2.04</v>
      </c>
      <c r="I4086" s="528"/>
    </row>
    <row r="4087" spans="1:9" ht="24.4" customHeight="1" x14ac:dyDescent="0.25">
      <c r="A4087" s="525" t="s">
        <v>16197</v>
      </c>
      <c r="B4087" s="525"/>
      <c r="C4087" s="526" t="s">
        <v>16198</v>
      </c>
      <c r="D4087" s="526"/>
      <c r="E4087" s="526"/>
      <c r="F4087" s="526"/>
      <c r="G4087" s="363" t="s">
        <v>14781</v>
      </c>
      <c r="H4087" s="532">
        <v>1.7</v>
      </c>
      <c r="I4087" s="528"/>
    </row>
    <row r="4088" spans="1:9" ht="24.4" customHeight="1" x14ac:dyDescent="0.25">
      <c r="A4088" s="525" t="s">
        <v>16199</v>
      </c>
      <c r="B4088" s="525"/>
      <c r="C4088" s="526" t="s">
        <v>16200</v>
      </c>
      <c r="D4088" s="526"/>
      <c r="E4088" s="526"/>
      <c r="F4088" s="526"/>
      <c r="G4088" s="363" t="s">
        <v>14781</v>
      </c>
      <c r="H4088" s="532">
        <v>1.36</v>
      </c>
      <c r="I4088" s="528"/>
    </row>
    <row r="4089" spans="1:9" ht="24.4" customHeight="1" x14ac:dyDescent="0.25">
      <c r="A4089" s="525" t="s">
        <v>16201</v>
      </c>
      <c r="B4089" s="525"/>
      <c r="C4089" s="526" t="s">
        <v>16202</v>
      </c>
      <c r="D4089" s="526"/>
      <c r="E4089" s="526"/>
      <c r="F4089" s="526"/>
      <c r="G4089" s="363" t="s">
        <v>14781</v>
      </c>
      <c r="H4089" s="532">
        <v>1.02</v>
      </c>
      <c r="I4089" s="528"/>
    </row>
    <row r="4090" spans="1:9" ht="24.4" customHeight="1" x14ac:dyDescent="0.25">
      <c r="A4090" s="525" t="s">
        <v>16203</v>
      </c>
      <c r="B4090" s="525"/>
      <c r="C4090" s="526" t="s">
        <v>16204</v>
      </c>
      <c r="D4090" s="526"/>
      <c r="E4090" s="526"/>
      <c r="F4090" s="526"/>
      <c r="G4090" s="363" t="s">
        <v>14781</v>
      </c>
      <c r="H4090" s="532">
        <v>2.76</v>
      </c>
      <c r="I4090" s="528"/>
    </row>
    <row r="4091" spans="1:9" ht="24.4" customHeight="1" x14ac:dyDescent="0.25">
      <c r="A4091" s="525" t="s">
        <v>16205</v>
      </c>
      <c r="B4091" s="525"/>
      <c r="C4091" s="526" t="s">
        <v>16206</v>
      </c>
      <c r="D4091" s="526"/>
      <c r="E4091" s="526"/>
      <c r="F4091" s="526"/>
      <c r="G4091" s="363" t="s">
        <v>14781</v>
      </c>
      <c r="H4091" s="532">
        <v>1.02</v>
      </c>
      <c r="I4091" s="528"/>
    </row>
    <row r="4092" spans="1:9" ht="24.4" customHeight="1" x14ac:dyDescent="0.25">
      <c r="A4092" s="525" t="s">
        <v>16207</v>
      </c>
      <c r="B4092" s="525"/>
      <c r="C4092" s="526" t="s">
        <v>16208</v>
      </c>
      <c r="D4092" s="526"/>
      <c r="E4092" s="526"/>
      <c r="F4092" s="526"/>
      <c r="G4092" s="363" t="s">
        <v>14781</v>
      </c>
      <c r="H4092" s="532">
        <v>4.12</v>
      </c>
      <c r="I4092" s="528"/>
    </row>
    <row r="4093" spans="1:9" ht="24.4" customHeight="1" x14ac:dyDescent="0.25">
      <c r="A4093" s="525" t="s">
        <v>16209</v>
      </c>
      <c r="B4093" s="525"/>
      <c r="C4093" s="526" t="s">
        <v>16210</v>
      </c>
      <c r="D4093" s="526"/>
      <c r="E4093" s="526"/>
      <c r="F4093" s="526"/>
      <c r="G4093" s="363" t="s">
        <v>14781</v>
      </c>
      <c r="H4093" s="532">
        <v>3.59</v>
      </c>
      <c r="I4093" s="528"/>
    </row>
    <row r="4094" spans="1:9" ht="24.4" customHeight="1" x14ac:dyDescent="0.25">
      <c r="A4094" s="525" t="s">
        <v>16211</v>
      </c>
      <c r="B4094" s="525"/>
      <c r="C4094" s="526" t="s">
        <v>16212</v>
      </c>
      <c r="D4094" s="526"/>
      <c r="E4094" s="526"/>
      <c r="F4094" s="526"/>
      <c r="G4094" s="363" t="s">
        <v>14781</v>
      </c>
      <c r="H4094" s="532">
        <v>3.1</v>
      </c>
      <c r="I4094" s="528"/>
    </row>
    <row r="4095" spans="1:9" ht="24.4" customHeight="1" x14ac:dyDescent="0.25">
      <c r="A4095" s="525" t="s">
        <v>16213</v>
      </c>
      <c r="B4095" s="525"/>
      <c r="C4095" s="526" t="s">
        <v>16214</v>
      </c>
      <c r="D4095" s="526"/>
      <c r="E4095" s="526"/>
      <c r="F4095" s="526"/>
      <c r="G4095" s="363" t="s">
        <v>14781</v>
      </c>
      <c r="H4095" s="532">
        <v>2.57</v>
      </c>
      <c r="I4095" s="528"/>
    </row>
    <row r="4096" spans="1:9" ht="24.4" customHeight="1" x14ac:dyDescent="0.25">
      <c r="A4096" s="525" t="s">
        <v>16215</v>
      </c>
      <c r="B4096" s="525"/>
      <c r="C4096" s="526" t="s">
        <v>16216</v>
      </c>
      <c r="D4096" s="526"/>
      <c r="E4096" s="526"/>
      <c r="F4096" s="526"/>
      <c r="G4096" s="363" t="s">
        <v>14781</v>
      </c>
      <c r="H4096" s="532">
        <v>2.04</v>
      </c>
      <c r="I4096" s="528"/>
    </row>
    <row r="4097" spans="1:9" ht="24.4" customHeight="1" x14ac:dyDescent="0.25">
      <c r="A4097" s="525" t="s">
        <v>16217</v>
      </c>
      <c r="B4097" s="525"/>
      <c r="C4097" s="526" t="s">
        <v>16218</v>
      </c>
      <c r="D4097" s="526"/>
      <c r="E4097" s="526"/>
      <c r="F4097" s="526"/>
      <c r="G4097" s="363" t="s">
        <v>14781</v>
      </c>
      <c r="H4097" s="532">
        <v>1.55</v>
      </c>
      <c r="I4097" s="528"/>
    </row>
    <row r="4098" spans="1:9" ht="12.2" customHeight="1" x14ac:dyDescent="0.25">
      <c r="A4098" s="537">
        <v>35</v>
      </c>
      <c r="B4098" s="534"/>
      <c r="C4098" s="535" t="s">
        <v>16219</v>
      </c>
      <c r="D4098" s="535"/>
      <c r="E4098" s="535"/>
      <c r="F4098" s="535"/>
      <c r="G4098" s="362"/>
      <c r="H4098" s="536"/>
      <c r="I4098" s="536"/>
    </row>
    <row r="4099" spans="1:9" ht="12.2" customHeight="1" x14ac:dyDescent="0.25">
      <c r="A4099" s="525" t="s">
        <v>16220</v>
      </c>
      <c r="B4099" s="525"/>
      <c r="C4099" s="526" t="s">
        <v>16221</v>
      </c>
      <c r="D4099" s="526"/>
      <c r="E4099" s="526"/>
      <c r="F4099" s="526"/>
      <c r="G4099" s="363" t="s">
        <v>14784</v>
      </c>
      <c r="H4099" s="538">
        <v>9558.94</v>
      </c>
      <c r="I4099" s="528"/>
    </row>
    <row r="4100" spans="1:9" ht="12.2" customHeight="1" x14ac:dyDescent="0.25">
      <c r="A4100" s="525" t="s">
        <v>16222</v>
      </c>
      <c r="B4100" s="525"/>
      <c r="C4100" s="526" t="s">
        <v>16223</v>
      </c>
      <c r="D4100" s="526"/>
      <c r="E4100" s="526"/>
      <c r="F4100" s="526"/>
      <c r="G4100" s="363" t="s">
        <v>14784</v>
      </c>
      <c r="H4100" s="538">
        <v>2785.21</v>
      </c>
      <c r="I4100" s="528"/>
    </row>
    <row r="4101" spans="1:9" ht="12.2" customHeight="1" x14ac:dyDescent="0.25">
      <c r="A4101" s="525" t="s">
        <v>16224</v>
      </c>
      <c r="B4101" s="525"/>
      <c r="C4101" s="526" t="s">
        <v>16225</v>
      </c>
      <c r="D4101" s="526"/>
      <c r="E4101" s="526"/>
      <c r="F4101" s="526"/>
      <c r="G4101" s="363" t="s">
        <v>14784</v>
      </c>
      <c r="H4101" s="538">
        <v>8353.83</v>
      </c>
      <c r="I4101" s="528"/>
    </row>
    <row r="4102" spans="1:9" ht="12.2" customHeight="1" x14ac:dyDescent="0.25">
      <c r="A4102" s="525" t="s">
        <v>16226</v>
      </c>
      <c r="B4102" s="525"/>
      <c r="C4102" s="526" t="s">
        <v>16227</v>
      </c>
      <c r="D4102" s="526"/>
      <c r="E4102" s="526"/>
      <c r="F4102" s="526"/>
      <c r="G4102" s="363" t="s">
        <v>14784</v>
      </c>
      <c r="H4102" s="538">
        <v>5570.42</v>
      </c>
      <c r="I4102" s="528"/>
    </row>
    <row r="4103" spans="1:9" ht="24.4" customHeight="1" x14ac:dyDescent="0.25">
      <c r="A4103" s="525" t="s">
        <v>16228</v>
      </c>
      <c r="B4103" s="525"/>
      <c r="C4103" s="526" t="s">
        <v>16229</v>
      </c>
      <c r="D4103" s="526"/>
      <c r="E4103" s="526"/>
      <c r="F4103" s="526"/>
      <c r="G4103" s="363" t="s">
        <v>14784</v>
      </c>
      <c r="H4103" s="538">
        <v>1873.88</v>
      </c>
      <c r="I4103" s="528"/>
    </row>
    <row r="4104" spans="1:9" ht="24.4" customHeight="1" x14ac:dyDescent="0.25">
      <c r="A4104" s="525" t="s">
        <v>16230</v>
      </c>
      <c r="B4104" s="525"/>
      <c r="C4104" s="526" t="s">
        <v>16231</v>
      </c>
      <c r="D4104" s="526"/>
      <c r="E4104" s="526"/>
      <c r="F4104" s="526"/>
      <c r="G4104" s="363" t="s">
        <v>14784</v>
      </c>
      <c r="H4104" s="538">
        <v>7642.05</v>
      </c>
      <c r="I4104" s="528"/>
    </row>
    <row r="4105" spans="1:9" ht="24.4" customHeight="1" x14ac:dyDescent="0.25">
      <c r="A4105" s="525" t="s">
        <v>16232</v>
      </c>
      <c r="B4105" s="525"/>
      <c r="C4105" s="526" t="s">
        <v>16233</v>
      </c>
      <c r="D4105" s="526"/>
      <c r="E4105" s="526"/>
      <c r="F4105" s="526"/>
      <c r="G4105" s="363" t="s">
        <v>14784</v>
      </c>
      <c r="H4105" s="538">
        <v>5827.27</v>
      </c>
      <c r="I4105" s="528"/>
    </row>
    <row r="4106" spans="1:9" ht="24.4" customHeight="1" x14ac:dyDescent="0.25">
      <c r="A4106" s="525" t="s">
        <v>16234</v>
      </c>
      <c r="B4106" s="525"/>
      <c r="C4106" s="526" t="s">
        <v>16235</v>
      </c>
      <c r="D4106" s="526"/>
      <c r="E4106" s="526"/>
      <c r="F4106" s="526"/>
      <c r="G4106" s="363" t="s">
        <v>14784</v>
      </c>
      <c r="H4106" s="538">
        <v>2920.87</v>
      </c>
      <c r="I4106" s="528"/>
    </row>
    <row r="4107" spans="1:9" ht="12.2" customHeight="1" x14ac:dyDescent="0.25">
      <c r="A4107" s="525" t="s">
        <v>16236</v>
      </c>
      <c r="B4107" s="525"/>
      <c r="C4107" s="526" t="s">
        <v>16237</v>
      </c>
      <c r="D4107" s="526"/>
      <c r="E4107" s="526"/>
      <c r="F4107" s="526"/>
      <c r="G4107" s="363" t="s">
        <v>14781</v>
      </c>
      <c r="H4107" s="532">
        <v>0.5</v>
      </c>
      <c r="I4107" s="528"/>
    </row>
    <row r="4108" spans="1:9" ht="12.2" customHeight="1" x14ac:dyDescent="0.25">
      <c r="A4108" s="525" t="s">
        <v>16238</v>
      </c>
      <c r="B4108" s="525"/>
      <c r="C4108" s="526" t="s">
        <v>16239</v>
      </c>
      <c r="D4108" s="526"/>
      <c r="E4108" s="526"/>
      <c r="F4108" s="526"/>
      <c r="G4108" s="363" t="s">
        <v>14781</v>
      </c>
      <c r="H4108" s="532">
        <v>1.88</v>
      </c>
      <c r="I4108" s="528"/>
    </row>
    <row r="4109" spans="1:9" ht="24.4" customHeight="1" x14ac:dyDescent="0.25">
      <c r="A4109" s="525" t="s">
        <v>16240</v>
      </c>
      <c r="B4109" s="525"/>
      <c r="C4109" s="526" t="s">
        <v>16241</v>
      </c>
      <c r="D4109" s="526"/>
      <c r="E4109" s="526"/>
      <c r="F4109" s="526"/>
      <c r="G4109" s="363" t="s">
        <v>14781</v>
      </c>
      <c r="H4109" s="532">
        <v>1.66</v>
      </c>
      <c r="I4109" s="528"/>
    </row>
    <row r="4110" spans="1:9" ht="24.4" customHeight="1" x14ac:dyDescent="0.25">
      <c r="A4110" s="525" t="s">
        <v>16242</v>
      </c>
      <c r="B4110" s="525"/>
      <c r="C4110" s="526" t="s">
        <v>16243</v>
      </c>
      <c r="D4110" s="526"/>
      <c r="E4110" s="526"/>
      <c r="F4110" s="526"/>
      <c r="G4110" s="363" t="s">
        <v>14781</v>
      </c>
      <c r="H4110" s="532">
        <v>1.42</v>
      </c>
      <c r="I4110" s="528"/>
    </row>
    <row r="4111" spans="1:9" ht="24.4" customHeight="1" x14ac:dyDescent="0.25">
      <c r="A4111" s="525" t="s">
        <v>16244</v>
      </c>
      <c r="B4111" s="525"/>
      <c r="C4111" s="526" t="s">
        <v>16245</v>
      </c>
      <c r="D4111" s="526"/>
      <c r="E4111" s="526"/>
      <c r="F4111" s="526"/>
      <c r="G4111" s="363" t="s">
        <v>14781</v>
      </c>
      <c r="H4111" s="532">
        <v>1.2</v>
      </c>
      <c r="I4111" s="528"/>
    </row>
    <row r="4112" spans="1:9" ht="24.4" customHeight="1" x14ac:dyDescent="0.25">
      <c r="A4112" s="525" t="s">
        <v>16246</v>
      </c>
      <c r="B4112" s="525"/>
      <c r="C4112" s="526" t="s">
        <v>16247</v>
      </c>
      <c r="D4112" s="526"/>
      <c r="E4112" s="526"/>
      <c r="F4112" s="526"/>
      <c r="G4112" s="363" t="s">
        <v>14781</v>
      </c>
      <c r="H4112" s="532">
        <v>0.97</v>
      </c>
      <c r="I4112" s="528"/>
    </row>
    <row r="4113" spans="1:9" ht="24.4" customHeight="1" x14ac:dyDescent="0.25">
      <c r="A4113" s="525" t="s">
        <v>16248</v>
      </c>
      <c r="B4113" s="525"/>
      <c r="C4113" s="526" t="s">
        <v>16249</v>
      </c>
      <c r="D4113" s="526"/>
      <c r="E4113" s="526"/>
      <c r="F4113" s="526"/>
      <c r="G4113" s="363" t="s">
        <v>14781</v>
      </c>
      <c r="H4113" s="532">
        <v>0.74</v>
      </c>
      <c r="I4113" s="528"/>
    </row>
    <row r="4114" spans="1:9" ht="12.2" customHeight="1" x14ac:dyDescent="0.25">
      <c r="A4114" s="525" t="s">
        <v>16250</v>
      </c>
      <c r="B4114" s="525"/>
      <c r="C4114" s="526" t="s">
        <v>16251</v>
      </c>
      <c r="D4114" s="526"/>
      <c r="E4114" s="526"/>
      <c r="F4114" s="526"/>
      <c r="G4114" s="363" t="s">
        <v>64</v>
      </c>
      <c r="H4114" s="532">
        <v>6</v>
      </c>
      <c r="I4114" s="528"/>
    </row>
    <row r="4115" spans="1:9" ht="12.2" customHeight="1" x14ac:dyDescent="0.25">
      <c r="A4115" s="525" t="s">
        <v>16252</v>
      </c>
      <c r="B4115" s="525"/>
      <c r="C4115" s="526" t="s">
        <v>16253</v>
      </c>
      <c r="D4115" s="526"/>
      <c r="E4115" s="526"/>
      <c r="F4115" s="526"/>
      <c r="G4115" s="363" t="s">
        <v>16254</v>
      </c>
      <c r="H4115" s="531">
        <v>450.73</v>
      </c>
      <c r="I4115" s="528"/>
    </row>
    <row r="4116" spans="1:9" ht="12.2" customHeight="1" x14ac:dyDescent="0.25">
      <c r="A4116" s="525" t="s">
        <v>16255</v>
      </c>
      <c r="B4116" s="525"/>
      <c r="C4116" s="526" t="s">
        <v>16256</v>
      </c>
      <c r="D4116" s="526"/>
      <c r="E4116" s="526"/>
      <c r="F4116" s="526"/>
      <c r="G4116" s="363" t="s">
        <v>16254</v>
      </c>
      <c r="H4116" s="531">
        <v>323.48</v>
      </c>
      <c r="I4116" s="528"/>
    </row>
    <row r="4117" spans="1:9" ht="24.4" customHeight="1" x14ac:dyDescent="0.25">
      <c r="A4117" s="525" t="s">
        <v>16257</v>
      </c>
      <c r="B4117" s="525"/>
      <c r="C4117" s="526" t="s">
        <v>16258</v>
      </c>
      <c r="D4117" s="526"/>
      <c r="E4117" s="526"/>
      <c r="F4117" s="526"/>
      <c r="G4117" s="363" t="s">
        <v>16254</v>
      </c>
      <c r="H4117" s="531">
        <v>543.27</v>
      </c>
      <c r="I4117" s="528"/>
    </row>
    <row r="4118" spans="1:9" ht="24.4" customHeight="1" x14ac:dyDescent="0.25">
      <c r="A4118" s="525" t="s">
        <v>16259</v>
      </c>
      <c r="B4118" s="525"/>
      <c r="C4118" s="526" t="s">
        <v>16260</v>
      </c>
      <c r="D4118" s="526"/>
      <c r="E4118" s="526"/>
      <c r="F4118" s="526"/>
      <c r="G4118" s="363" t="s">
        <v>16254</v>
      </c>
      <c r="H4118" s="531">
        <v>507.77</v>
      </c>
      <c r="I4118" s="528"/>
    </row>
    <row r="4119" spans="1:9" ht="12.2" customHeight="1" x14ac:dyDescent="0.25">
      <c r="A4119" s="525" t="s">
        <v>16261</v>
      </c>
      <c r="B4119" s="525"/>
      <c r="C4119" s="526" t="s">
        <v>16262</v>
      </c>
      <c r="D4119" s="526"/>
      <c r="E4119" s="526"/>
      <c r="F4119" s="526"/>
      <c r="G4119" s="363" t="s">
        <v>14784</v>
      </c>
      <c r="H4119" s="538">
        <v>1200.4100000000001</v>
      </c>
      <c r="I4119" s="528"/>
    </row>
    <row r="4120" spans="1:9" ht="12.2" customHeight="1" x14ac:dyDescent="0.25">
      <c r="A4120" s="525" t="s">
        <v>16263</v>
      </c>
      <c r="B4120" s="525"/>
      <c r="C4120" s="526" t="s">
        <v>16264</v>
      </c>
      <c r="D4120" s="526"/>
      <c r="E4120" s="526"/>
      <c r="F4120" s="526"/>
      <c r="G4120" s="363" t="s">
        <v>16254</v>
      </c>
      <c r="H4120" s="531">
        <v>770.58</v>
      </c>
      <c r="I4120" s="528"/>
    </row>
    <row r="4121" spans="1:9" ht="12.2" customHeight="1" x14ac:dyDescent="0.25">
      <c r="A4121" s="525" t="s">
        <v>16265</v>
      </c>
      <c r="B4121" s="525"/>
      <c r="C4121" s="526" t="s">
        <v>16266</v>
      </c>
      <c r="D4121" s="526"/>
      <c r="E4121" s="526"/>
      <c r="F4121" s="526"/>
      <c r="G4121" s="363" t="s">
        <v>16254</v>
      </c>
      <c r="H4121" s="531">
        <v>723.37</v>
      </c>
      <c r="I4121" s="528"/>
    </row>
    <row r="4122" spans="1:9" ht="12.2" customHeight="1" x14ac:dyDescent="0.25">
      <c r="A4122" s="525" t="s">
        <v>16267</v>
      </c>
      <c r="B4122" s="525"/>
      <c r="C4122" s="526" t="s">
        <v>16268</v>
      </c>
      <c r="D4122" s="526"/>
      <c r="E4122" s="526"/>
      <c r="F4122" s="526"/>
      <c r="G4122" s="363" t="s">
        <v>16254</v>
      </c>
      <c r="H4122" s="538">
        <v>1175.23</v>
      </c>
      <c r="I4122" s="528"/>
    </row>
    <row r="4123" spans="1:9" ht="24.4" customHeight="1" x14ac:dyDescent="0.25">
      <c r="A4123" s="525" t="s">
        <v>16269</v>
      </c>
      <c r="B4123" s="525"/>
      <c r="C4123" s="526" t="s">
        <v>16270</v>
      </c>
      <c r="D4123" s="526"/>
      <c r="E4123" s="526"/>
      <c r="F4123" s="526"/>
      <c r="G4123" s="363" t="s">
        <v>16254</v>
      </c>
      <c r="H4123" s="538">
        <v>1032.8499999999999</v>
      </c>
      <c r="I4123" s="528"/>
    </row>
    <row r="4124" spans="1:9" ht="24.4" customHeight="1" x14ac:dyDescent="0.25">
      <c r="A4124" s="525" t="s">
        <v>16271</v>
      </c>
      <c r="B4124" s="525"/>
      <c r="C4124" s="526" t="s">
        <v>16272</v>
      </c>
      <c r="D4124" s="526"/>
      <c r="E4124" s="526"/>
      <c r="F4124" s="526"/>
      <c r="G4124" s="363" t="s">
        <v>16254</v>
      </c>
      <c r="H4124" s="538">
        <v>1399.98</v>
      </c>
      <c r="I4124" s="528"/>
    </row>
    <row r="4125" spans="1:9" ht="12.2" customHeight="1" x14ac:dyDescent="0.25">
      <c r="A4125" s="525" t="s">
        <v>16273</v>
      </c>
      <c r="B4125" s="525"/>
      <c r="C4125" s="526" t="s">
        <v>16274</v>
      </c>
      <c r="D4125" s="526"/>
      <c r="E4125" s="526"/>
      <c r="F4125" s="526"/>
      <c r="G4125" s="363" t="s">
        <v>16254</v>
      </c>
      <c r="H4125" s="538">
        <v>1502.25</v>
      </c>
      <c r="I4125" s="528"/>
    </row>
    <row r="4126" spans="1:9" ht="12.2" customHeight="1" x14ac:dyDescent="0.25">
      <c r="A4126" s="525" t="s">
        <v>16275</v>
      </c>
      <c r="B4126" s="525"/>
      <c r="C4126" s="526" t="s">
        <v>16276</v>
      </c>
      <c r="D4126" s="526"/>
      <c r="E4126" s="526"/>
      <c r="F4126" s="526"/>
      <c r="G4126" s="363" t="s">
        <v>16254</v>
      </c>
      <c r="H4126" s="538">
        <v>1407.42</v>
      </c>
      <c r="I4126" s="528"/>
    </row>
    <row r="4127" spans="1:9" ht="12.2" customHeight="1" x14ac:dyDescent="0.25">
      <c r="A4127" s="525" t="s">
        <v>16277</v>
      </c>
      <c r="B4127" s="525"/>
      <c r="C4127" s="526" t="s">
        <v>16278</v>
      </c>
      <c r="D4127" s="526"/>
      <c r="E4127" s="526"/>
      <c r="F4127" s="526"/>
      <c r="G4127" s="363" t="s">
        <v>16254</v>
      </c>
      <c r="H4127" s="538">
        <v>1012.6</v>
      </c>
      <c r="I4127" s="528"/>
    </row>
    <row r="4128" spans="1:9" ht="12.2" customHeight="1" x14ac:dyDescent="0.25">
      <c r="A4128" s="525" t="s">
        <v>16279</v>
      </c>
      <c r="B4128" s="525"/>
      <c r="C4128" s="526" t="s">
        <v>16280</v>
      </c>
      <c r="D4128" s="526"/>
      <c r="E4128" s="526"/>
      <c r="F4128" s="526"/>
      <c r="G4128" s="363" t="s">
        <v>16254</v>
      </c>
      <c r="H4128" s="538">
        <v>1036.32</v>
      </c>
      <c r="I4128" s="528"/>
    </row>
    <row r="4129" spans="1:9" ht="12.2" customHeight="1" x14ac:dyDescent="0.25">
      <c r="A4129" s="525" t="s">
        <v>16281</v>
      </c>
      <c r="B4129" s="525"/>
      <c r="C4129" s="526" t="s">
        <v>16282</v>
      </c>
      <c r="D4129" s="526"/>
      <c r="E4129" s="526"/>
      <c r="F4129" s="526"/>
      <c r="G4129" s="363" t="s">
        <v>16254</v>
      </c>
      <c r="H4129" s="538">
        <v>1182.82</v>
      </c>
      <c r="I4129" s="528"/>
    </row>
    <row r="4130" spans="1:9" ht="12.2" customHeight="1" x14ac:dyDescent="0.25">
      <c r="A4130" s="525" t="s">
        <v>16283</v>
      </c>
      <c r="B4130" s="525"/>
      <c r="C4130" s="526" t="s">
        <v>16284</v>
      </c>
      <c r="D4130" s="526"/>
      <c r="E4130" s="526"/>
      <c r="F4130" s="526"/>
      <c r="G4130" s="363" t="s">
        <v>16254</v>
      </c>
      <c r="H4130" s="538">
        <v>1736.24</v>
      </c>
      <c r="I4130" s="528"/>
    </row>
    <row r="4131" spans="1:9" ht="12.2" customHeight="1" x14ac:dyDescent="0.25">
      <c r="A4131" s="525" t="s">
        <v>16285</v>
      </c>
      <c r="B4131" s="525"/>
      <c r="C4131" s="526" t="s">
        <v>16286</v>
      </c>
      <c r="D4131" s="526"/>
      <c r="E4131" s="526"/>
      <c r="F4131" s="526"/>
      <c r="G4131" s="363" t="s">
        <v>16254</v>
      </c>
      <c r="H4131" s="538">
        <v>1103.68</v>
      </c>
      <c r="I4131" s="528"/>
    </row>
    <row r="4132" spans="1:9" ht="12.2" customHeight="1" x14ac:dyDescent="0.25">
      <c r="A4132" s="525" t="s">
        <v>16287</v>
      </c>
      <c r="B4132" s="525"/>
      <c r="C4132" s="526" t="s">
        <v>16288</v>
      </c>
      <c r="D4132" s="526"/>
      <c r="E4132" s="526"/>
      <c r="F4132" s="526"/>
      <c r="G4132" s="363" t="s">
        <v>16254</v>
      </c>
      <c r="H4132" s="531">
        <v>968.02</v>
      </c>
      <c r="I4132" s="528"/>
    </row>
    <row r="4133" spans="1:9" ht="12.2" customHeight="1" x14ac:dyDescent="0.25">
      <c r="A4133" s="525" t="s">
        <v>16289</v>
      </c>
      <c r="B4133" s="525"/>
      <c r="C4133" s="526" t="s">
        <v>16290</v>
      </c>
      <c r="D4133" s="526"/>
      <c r="E4133" s="526"/>
      <c r="F4133" s="526"/>
      <c r="G4133" s="363" t="s">
        <v>16254</v>
      </c>
      <c r="H4133" s="538">
        <v>1287.83</v>
      </c>
      <c r="I4133" s="528"/>
    </row>
    <row r="4134" spans="1:9" ht="24.4" customHeight="1" x14ac:dyDescent="0.25">
      <c r="A4134" s="525" t="s">
        <v>16291</v>
      </c>
      <c r="B4134" s="525"/>
      <c r="C4134" s="526" t="s">
        <v>16292</v>
      </c>
      <c r="D4134" s="526"/>
      <c r="E4134" s="526"/>
      <c r="F4134" s="526"/>
      <c r="G4134" s="363" t="s">
        <v>16254</v>
      </c>
      <c r="H4134" s="531">
        <v>770.63</v>
      </c>
      <c r="I4134" s="528"/>
    </row>
    <row r="4135" spans="1:9" ht="12.2" customHeight="1" x14ac:dyDescent="0.25">
      <c r="A4135" s="525" t="s">
        <v>16293</v>
      </c>
      <c r="B4135" s="525"/>
      <c r="C4135" s="526" t="s">
        <v>16294</v>
      </c>
      <c r="D4135" s="526"/>
      <c r="E4135" s="526"/>
      <c r="F4135" s="526"/>
      <c r="G4135" s="363" t="s">
        <v>16254</v>
      </c>
      <c r="H4135" s="538">
        <v>1399.98</v>
      </c>
      <c r="I4135" s="528"/>
    </row>
    <row r="4136" spans="1:9" ht="12.2" customHeight="1" x14ac:dyDescent="0.25">
      <c r="A4136" s="525" t="s">
        <v>16295</v>
      </c>
      <c r="B4136" s="525"/>
      <c r="C4136" s="526" t="s">
        <v>16296</v>
      </c>
      <c r="D4136" s="526"/>
      <c r="E4136" s="526"/>
      <c r="F4136" s="526"/>
      <c r="G4136" s="363" t="s">
        <v>16254</v>
      </c>
      <c r="H4136" s="538">
        <v>1103.68</v>
      </c>
      <c r="I4136" s="528"/>
    </row>
    <row r="4137" spans="1:9" ht="12.2" customHeight="1" x14ac:dyDescent="0.25">
      <c r="A4137" s="525" t="s">
        <v>16297</v>
      </c>
      <c r="B4137" s="525"/>
      <c r="C4137" s="526" t="s">
        <v>16298</v>
      </c>
      <c r="D4137" s="526"/>
      <c r="E4137" s="526"/>
      <c r="F4137" s="526"/>
      <c r="G4137" s="363" t="s">
        <v>16254</v>
      </c>
      <c r="H4137" s="538">
        <v>1348.4</v>
      </c>
      <c r="I4137" s="528"/>
    </row>
    <row r="4138" spans="1:9" ht="12.2" customHeight="1" x14ac:dyDescent="0.25">
      <c r="A4138" s="525" t="s">
        <v>16299</v>
      </c>
      <c r="B4138" s="525"/>
      <c r="C4138" s="526" t="s">
        <v>16300</v>
      </c>
      <c r="D4138" s="526"/>
      <c r="E4138" s="526"/>
      <c r="F4138" s="526"/>
      <c r="G4138" s="363" t="s">
        <v>16254</v>
      </c>
      <c r="H4138" s="538">
        <v>1296.82</v>
      </c>
      <c r="I4138" s="528"/>
    </row>
    <row r="4139" spans="1:9" ht="12.2" customHeight="1" x14ac:dyDescent="0.25">
      <c r="A4139" s="525" t="s">
        <v>16301</v>
      </c>
      <c r="B4139" s="525"/>
      <c r="C4139" s="526" t="s">
        <v>16302</v>
      </c>
      <c r="D4139" s="526"/>
      <c r="E4139" s="526"/>
      <c r="F4139" s="526"/>
      <c r="G4139" s="363" t="s">
        <v>16254</v>
      </c>
      <c r="H4139" s="538">
        <v>1111.02</v>
      </c>
      <c r="I4139" s="528"/>
    </row>
    <row r="4140" spans="1:9" ht="12.2" customHeight="1" x14ac:dyDescent="0.25">
      <c r="A4140" s="525" t="s">
        <v>16303</v>
      </c>
      <c r="B4140" s="525"/>
      <c r="C4140" s="526" t="s">
        <v>16304</v>
      </c>
      <c r="D4140" s="526"/>
      <c r="E4140" s="526"/>
      <c r="F4140" s="526"/>
      <c r="G4140" s="363" t="s">
        <v>16254</v>
      </c>
      <c r="H4140" s="538">
        <v>1189.8399999999999</v>
      </c>
      <c r="I4140" s="528"/>
    </row>
    <row r="4141" spans="1:9" ht="12.2" customHeight="1" x14ac:dyDescent="0.25">
      <c r="A4141" s="525" t="s">
        <v>16305</v>
      </c>
      <c r="B4141" s="525"/>
      <c r="C4141" s="526" t="s">
        <v>16306</v>
      </c>
      <c r="D4141" s="526"/>
      <c r="E4141" s="526"/>
      <c r="F4141" s="526"/>
      <c r="G4141" s="363" t="s">
        <v>16254</v>
      </c>
      <c r="H4141" s="531">
        <v>956.58</v>
      </c>
      <c r="I4141" s="528"/>
    </row>
    <row r="4142" spans="1:9" ht="12.2" customHeight="1" x14ac:dyDescent="0.25">
      <c r="A4142" s="525" t="s">
        <v>16307</v>
      </c>
      <c r="B4142" s="525"/>
      <c r="C4142" s="526" t="s">
        <v>16308</v>
      </c>
      <c r="D4142" s="526"/>
      <c r="E4142" s="526"/>
      <c r="F4142" s="526"/>
      <c r="G4142" s="363" t="s">
        <v>16254</v>
      </c>
      <c r="H4142" s="538">
        <v>1018.44</v>
      </c>
      <c r="I4142" s="528"/>
    </row>
    <row r="4143" spans="1:9" ht="12.2" customHeight="1" x14ac:dyDescent="0.25">
      <c r="A4143" s="525" t="s">
        <v>16309</v>
      </c>
      <c r="B4143" s="525"/>
      <c r="C4143" s="526" t="s">
        <v>16310</v>
      </c>
      <c r="D4143" s="526"/>
      <c r="E4143" s="526"/>
      <c r="F4143" s="526"/>
      <c r="G4143" s="363" t="s">
        <v>16254</v>
      </c>
      <c r="H4143" s="531">
        <v>908.98</v>
      </c>
      <c r="I4143" s="528"/>
    </row>
    <row r="4144" spans="1:9" ht="12.2" customHeight="1" x14ac:dyDescent="0.25">
      <c r="A4144" s="525" t="s">
        <v>16311</v>
      </c>
      <c r="B4144" s="525"/>
      <c r="C4144" s="526" t="s">
        <v>16312</v>
      </c>
      <c r="D4144" s="526"/>
      <c r="E4144" s="526"/>
      <c r="F4144" s="526"/>
      <c r="G4144" s="363" t="s">
        <v>16254</v>
      </c>
      <c r="H4144" s="531">
        <v>456.86</v>
      </c>
      <c r="I4144" s="528"/>
    </row>
    <row r="4145" spans="1:9" ht="12.2" customHeight="1" x14ac:dyDescent="0.25">
      <c r="A4145" s="525" t="s">
        <v>16313</v>
      </c>
      <c r="B4145" s="525"/>
      <c r="C4145" s="526" t="s">
        <v>16314</v>
      </c>
      <c r="D4145" s="526"/>
      <c r="E4145" s="526"/>
      <c r="F4145" s="526"/>
      <c r="G4145" s="363" t="s">
        <v>16254</v>
      </c>
      <c r="H4145" s="531">
        <v>576.71</v>
      </c>
      <c r="I4145" s="528"/>
    </row>
    <row r="4146" spans="1:9" ht="12.2" customHeight="1" x14ac:dyDescent="0.25">
      <c r="A4146" s="525" t="s">
        <v>16315</v>
      </c>
      <c r="B4146" s="525"/>
      <c r="C4146" s="526" t="s">
        <v>16316</v>
      </c>
      <c r="D4146" s="526"/>
      <c r="E4146" s="526"/>
      <c r="F4146" s="526"/>
      <c r="G4146" s="363" t="s">
        <v>16254</v>
      </c>
      <c r="H4146" s="531">
        <v>770.58</v>
      </c>
      <c r="I4146" s="528"/>
    </row>
    <row r="4147" spans="1:9" ht="12.2" customHeight="1" x14ac:dyDescent="0.25">
      <c r="A4147" s="537">
        <v>37</v>
      </c>
      <c r="B4147" s="534"/>
      <c r="C4147" s="535" t="s">
        <v>16317</v>
      </c>
      <c r="D4147" s="535"/>
      <c r="E4147" s="535"/>
      <c r="F4147" s="535"/>
      <c r="G4147" s="362"/>
      <c r="H4147" s="536"/>
      <c r="I4147" s="536"/>
    </row>
    <row r="4148" spans="1:9" ht="12.2" customHeight="1" x14ac:dyDescent="0.25">
      <c r="A4148" s="525" t="s">
        <v>16318</v>
      </c>
      <c r="B4148" s="525"/>
      <c r="C4148" s="526" t="s">
        <v>16319</v>
      </c>
      <c r="D4148" s="526"/>
      <c r="E4148" s="526"/>
      <c r="F4148" s="526"/>
      <c r="G4148" s="363" t="s">
        <v>15265</v>
      </c>
      <c r="H4148" s="532">
        <v>1.53</v>
      </c>
      <c r="I4148" s="528"/>
    </row>
    <row r="4149" spans="1:9" ht="12.2" customHeight="1" x14ac:dyDescent="0.25">
      <c r="A4149" s="525" t="s">
        <v>16320</v>
      </c>
      <c r="B4149" s="525"/>
      <c r="C4149" s="526" t="s">
        <v>16321</v>
      </c>
      <c r="D4149" s="526"/>
      <c r="E4149" s="526"/>
      <c r="F4149" s="526"/>
      <c r="G4149" s="363" t="s">
        <v>15256</v>
      </c>
      <c r="H4149" s="527">
        <v>25.79</v>
      </c>
      <c r="I4149" s="528"/>
    </row>
    <row r="4150" spans="1:9" ht="12.2" customHeight="1" x14ac:dyDescent="0.25">
      <c r="A4150" s="525" t="s">
        <v>16322</v>
      </c>
      <c r="B4150" s="525"/>
      <c r="C4150" s="526" t="s">
        <v>16323</v>
      </c>
      <c r="D4150" s="526"/>
      <c r="E4150" s="526"/>
      <c r="F4150" s="526"/>
      <c r="G4150" s="363" t="s">
        <v>15256</v>
      </c>
      <c r="H4150" s="527">
        <v>84.49</v>
      </c>
      <c r="I4150" s="528"/>
    </row>
    <row r="4151" spans="1:9" ht="12.2" customHeight="1" x14ac:dyDescent="0.25">
      <c r="A4151" s="537">
        <v>38</v>
      </c>
      <c r="B4151" s="534"/>
      <c r="C4151" s="535" t="s">
        <v>16324</v>
      </c>
      <c r="D4151" s="535"/>
      <c r="E4151" s="535"/>
      <c r="F4151" s="535"/>
      <c r="G4151" s="362"/>
      <c r="H4151" s="536"/>
      <c r="I4151" s="536"/>
    </row>
    <row r="4152" spans="1:9" ht="24.4" customHeight="1" x14ac:dyDescent="0.25">
      <c r="A4152" s="525" t="s">
        <v>16325</v>
      </c>
      <c r="B4152" s="525"/>
      <c r="C4152" s="526" t="s">
        <v>16326</v>
      </c>
      <c r="D4152" s="526"/>
      <c r="E4152" s="526"/>
      <c r="F4152" s="526"/>
      <c r="G4152" s="363" t="s">
        <v>14781</v>
      </c>
      <c r="H4152" s="532">
        <v>0.18</v>
      </c>
      <c r="I4152" s="528"/>
    </row>
    <row r="4153" spans="1:9" ht="24.4" customHeight="1" x14ac:dyDescent="0.25">
      <c r="A4153" s="525" t="s">
        <v>16327</v>
      </c>
      <c r="B4153" s="525"/>
      <c r="C4153" s="526" t="s">
        <v>16328</v>
      </c>
      <c r="D4153" s="526"/>
      <c r="E4153" s="526"/>
      <c r="F4153" s="526"/>
      <c r="G4153" s="363" t="s">
        <v>14781</v>
      </c>
      <c r="H4153" s="532">
        <v>0.67</v>
      </c>
      <c r="I4153" s="528"/>
    </row>
    <row r="4154" spans="1:9" ht="24.4" customHeight="1" x14ac:dyDescent="0.25">
      <c r="A4154" s="525" t="s">
        <v>16329</v>
      </c>
      <c r="B4154" s="525"/>
      <c r="C4154" s="526" t="s">
        <v>16330</v>
      </c>
      <c r="D4154" s="526"/>
      <c r="E4154" s="526"/>
      <c r="F4154" s="526"/>
      <c r="G4154" s="363" t="s">
        <v>14781</v>
      </c>
      <c r="H4154" s="532">
        <v>0.57999999999999996</v>
      </c>
      <c r="I4154" s="528"/>
    </row>
    <row r="4155" spans="1:9" ht="24.4" customHeight="1" x14ac:dyDescent="0.25">
      <c r="A4155" s="525" t="s">
        <v>16331</v>
      </c>
      <c r="B4155" s="525"/>
      <c r="C4155" s="526" t="s">
        <v>16332</v>
      </c>
      <c r="D4155" s="526"/>
      <c r="E4155" s="526"/>
      <c r="F4155" s="526"/>
      <c r="G4155" s="363" t="s">
        <v>14781</v>
      </c>
      <c r="H4155" s="532">
        <v>0.5</v>
      </c>
      <c r="I4155" s="528"/>
    </row>
    <row r="4156" spans="1:9" ht="24.4" customHeight="1" x14ac:dyDescent="0.25">
      <c r="A4156" s="525" t="s">
        <v>16333</v>
      </c>
      <c r="B4156" s="525"/>
      <c r="C4156" s="526" t="s">
        <v>16334</v>
      </c>
      <c r="D4156" s="526"/>
      <c r="E4156" s="526"/>
      <c r="F4156" s="526"/>
      <c r="G4156" s="363" t="s">
        <v>14781</v>
      </c>
      <c r="H4156" s="532">
        <v>0.42</v>
      </c>
      <c r="I4156" s="528"/>
    </row>
    <row r="4157" spans="1:9" ht="24.4" customHeight="1" x14ac:dyDescent="0.25">
      <c r="A4157" s="525" t="s">
        <v>16335</v>
      </c>
      <c r="B4157" s="525"/>
      <c r="C4157" s="526" t="s">
        <v>16336</v>
      </c>
      <c r="D4157" s="526"/>
      <c r="E4157" s="526"/>
      <c r="F4157" s="526"/>
      <c r="G4157" s="363" t="s">
        <v>14781</v>
      </c>
      <c r="H4157" s="532">
        <v>0.34</v>
      </c>
      <c r="I4157" s="528"/>
    </row>
    <row r="4158" spans="1:9" ht="24.4" customHeight="1" x14ac:dyDescent="0.25">
      <c r="A4158" s="525" t="s">
        <v>16337</v>
      </c>
      <c r="B4158" s="525"/>
      <c r="C4158" s="526" t="s">
        <v>16338</v>
      </c>
      <c r="D4158" s="526"/>
      <c r="E4158" s="526"/>
      <c r="F4158" s="526"/>
      <c r="G4158" s="363" t="s">
        <v>14781</v>
      </c>
      <c r="H4158" s="532">
        <v>0.26</v>
      </c>
      <c r="I4158" s="528"/>
    </row>
    <row r="4159" spans="1:9" ht="24.4" customHeight="1" x14ac:dyDescent="0.25">
      <c r="A4159" s="525" t="s">
        <v>16339</v>
      </c>
      <c r="B4159" s="525"/>
      <c r="C4159" s="526" t="s">
        <v>16340</v>
      </c>
      <c r="D4159" s="526"/>
      <c r="E4159" s="526"/>
      <c r="F4159" s="526"/>
      <c r="G4159" s="363" t="s">
        <v>14781</v>
      </c>
      <c r="H4159" s="532">
        <v>0.05</v>
      </c>
      <c r="I4159" s="528"/>
    </row>
    <row r="4160" spans="1:9" ht="36.6" customHeight="1" x14ac:dyDescent="0.25">
      <c r="A4160" s="525" t="s">
        <v>16341</v>
      </c>
      <c r="B4160" s="525"/>
      <c r="C4160" s="526" t="s">
        <v>16342</v>
      </c>
      <c r="D4160" s="526"/>
      <c r="E4160" s="526"/>
      <c r="F4160" s="526"/>
      <c r="G4160" s="363" t="s">
        <v>14781</v>
      </c>
      <c r="H4160" s="532">
        <v>0.4</v>
      </c>
      <c r="I4160" s="528"/>
    </row>
    <row r="4161" spans="1:9" ht="36.6" customHeight="1" x14ac:dyDescent="0.25">
      <c r="A4161" s="525" t="s">
        <v>16343</v>
      </c>
      <c r="B4161" s="525"/>
      <c r="C4161" s="526" t="s">
        <v>16344</v>
      </c>
      <c r="D4161" s="526"/>
      <c r="E4161" s="526"/>
      <c r="F4161" s="526"/>
      <c r="G4161" s="363" t="s">
        <v>14781</v>
      </c>
      <c r="H4161" s="532">
        <v>1.64</v>
      </c>
      <c r="I4161" s="528"/>
    </row>
    <row r="4162" spans="1:9" ht="36.6" customHeight="1" x14ac:dyDescent="0.25">
      <c r="A4162" s="525" t="s">
        <v>16345</v>
      </c>
      <c r="B4162" s="525"/>
      <c r="C4162" s="526" t="s">
        <v>16346</v>
      </c>
      <c r="D4162" s="526"/>
      <c r="E4162" s="526"/>
      <c r="F4162" s="526"/>
      <c r="G4162" s="363" t="s">
        <v>14781</v>
      </c>
      <c r="H4162" s="532">
        <v>1.44</v>
      </c>
      <c r="I4162" s="528"/>
    </row>
    <row r="4163" spans="1:9" ht="36.6" customHeight="1" x14ac:dyDescent="0.25">
      <c r="A4163" s="525" t="s">
        <v>16347</v>
      </c>
      <c r="B4163" s="525"/>
      <c r="C4163" s="526" t="s">
        <v>16348</v>
      </c>
      <c r="D4163" s="526"/>
      <c r="E4163" s="526"/>
      <c r="F4163" s="526"/>
      <c r="G4163" s="363" t="s">
        <v>14781</v>
      </c>
      <c r="H4163" s="532">
        <v>1.23</v>
      </c>
      <c r="I4163" s="528"/>
    </row>
    <row r="4164" spans="1:9" ht="36.6" customHeight="1" x14ac:dyDescent="0.25">
      <c r="A4164" s="525" t="s">
        <v>16349</v>
      </c>
      <c r="B4164" s="525"/>
      <c r="C4164" s="526" t="s">
        <v>16350</v>
      </c>
      <c r="D4164" s="526"/>
      <c r="E4164" s="526"/>
      <c r="F4164" s="526"/>
      <c r="G4164" s="363" t="s">
        <v>14781</v>
      </c>
      <c r="H4164" s="532">
        <v>1.02</v>
      </c>
      <c r="I4164" s="528"/>
    </row>
    <row r="4165" spans="1:9" ht="36.6" customHeight="1" x14ac:dyDescent="0.25">
      <c r="A4165" s="525" t="s">
        <v>16351</v>
      </c>
      <c r="B4165" s="525"/>
      <c r="C4165" s="526" t="s">
        <v>16352</v>
      </c>
      <c r="D4165" s="526"/>
      <c r="E4165" s="526"/>
      <c r="F4165" s="526"/>
      <c r="G4165" s="363" t="s">
        <v>14781</v>
      </c>
      <c r="H4165" s="532">
        <v>0.81</v>
      </c>
      <c r="I4165" s="528"/>
    </row>
    <row r="4166" spans="1:9" ht="36.6" customHeight="1" x14ac:dyDescent="0.25">
      <c r="A4166" s="525" t="s">
        <v>16353</v>
      </c>
      <c r="B4166" s="525"/>
      <c r="C4166" s="526" t="s">
        <v>16354</v>
      </c>
      <c r="D4166" s="526"/>
      <c r="E4166" s="526"/>
      <c r="F4166" s="526"/>
      <c r="G4166" s="363" t="s">
        <v>14781</v>
      </c>
      <c r="H4166" s="532">
        <v>0.61</v>
      </c>
      <c r="I4166" s="528"/>
    </row>
    <row r="4167" spans="1:9" ht="36.6" customHeight="1" x14ac:dyDescent="0.25">
      <c r="A4167" s="525" t="s">
        <v>16355</v>
      </c>
      <c r="B4167" s="525"/>
      <c r="C4167" s="526" t="s">
        <v>16356</v>
      </c>
      <c r="D4167" s="526"/>
      <c r="E4167" s="526"/>
      <c r="F4167" s="526"/>
      <c r="G4167" s="363" t="s">
        <v>14781</v>
      </c>
      <c r="H4167" s="532">
        <v>0.05</v>
      </c>
      <c r="I4167" s="528"/>
    </row>
    <row r="4168" spans="1:9" ht="48.75" customHeight="1" x14ac:dyDescent="0.25">
      <c r="A4168" s="525" t="s">
        <v>16357</v>
      </c>
      <c r="B4168" s="525"/>
      <c r="C4168" s="526" t="s">
        <v>16358</v>
      </c>
      <c r="D4168" s="526"/>
      <c r="E4168" s="526"/>
      <c r="F4168" s="526"/>
      <c r="G4168" s="363" t="s">
        <v>14781</v>
      </c>
      <c r="H4168" s="532">
        <v>0.09</v>
      </c>
      <c r="I4168" s="528"/>
    </row>
    <row r="4169" spans="1:9" ht="48.75" customHeight="1" x14ac:dyDescent="0.25">
      <c r="A4169" s="525" t="s">
        <v>16359</v>
      </c>
      <c r="B4169" s="525"/>
      <c r="C4169" s="526" t="s">
        <v>16360</v>
      </c>
      <c r="D4169" s="526"/>
      <c r="E4169" s="526"/>
      <c r="F4169" s="526"/>
      <c r="G4169" s="363" t="s">
        <v>14781</v>
      </c>
      <c r="H4169" s="532">
        <v>7.0000000000000007E-2</v>
      </c>
      <c r="I4169" s="528"/>
    </row>
    <row r="4170" spans="1:9" ht="36.6" customHeight="1" x14ac:dyDescent="0.25">
      <c r="A4170" s="525" t="s">
        <v>16361</v>
      </c>
      <c r="B4170" s="525"/>
      <c r="C4170" s="526" t="s">
        <v>16362</v>
      </c>
      <c r="D4170" s="526"/>
      <c r="E4170" s="526"/>
      <c r="F4170" s="526"/>
      <c r="G4170" s="363" t="s">
        <v>14781</v>
      </c>
      <c r="H4170" s="532">
        <v>0.15</v>
      </c>
      <c r="I4170" s="528"/>
    </row>
    <row r="4171" spans="1:9" ht="36.6" customHeight="1" x14ac:dyDescent="0.25">
      <c r="A4171" s="525" t="s">
        <v>16363</v>
      </c>
      <c r="B4171" s="525"/>
      <c r="C4171" s="526" t="s">
        <v>16364</v>
      </c>
      <c r="D4171" s="526"/>
      <c r="E4171" s="526"/>
      <c r="F4171" s="526"/>
      <c r="G4171" s="363" t="s">
        <v>14781</v>
      </c>
      <c r="H4171" s="532">
        <v>0.13</v>
      </c>
      <c r="I4171" s="528"/>
    </row>
    <row r="4172" spans="1:9" ht="36.6" customHeight="1" x14ac:dyDescent="0.25">
      <c r="A4172" s="525" t="s">
        <v>16365</v>
      </c>
      <c r="B4172" s="525"/>
      <c r="C4172" s="526" t="s">
        <v>16366</v>
      </c>
      <c r="D4172" s="526"/>
      <c r="E4172" s="526"/>
      <c r="F4172" s="526"/>
      <c r="G4172" s="363" t="s">
        <v>14781</v>
      </c>
      <c r="H4172" s="532">
        <v>0.11</v>
      </c>
      <c r="I4172" s="528"/>
    </row>
    <row r="4173" spans="1:9" ht="36.6" customHeight="1" x14ac:dyDescent="0.25">
      <c r="A4173" s="525" t="s">
        <v>16367</v>
      </c>
      <c r="B4173" s="525"/>
      <c r="C4173" s="526" t="s">
        <v>16368</v>
      </c>
      <c r="D4173" s="526"/>
      <c r="E4173" s="526"/>
      <c r="F4173" s="526"/>
      <c r="G4173" s="363" t="s">
        <v>14781</v>
      </c>
      <c r="H4173" s="532">
        <v>0.17</v>
      </c>
      <c r="I4173" s="528"/>
    </row>
    <row r="4174" spans="1:9" ht="48.75" customHeight="1" x14ac:dyDescent="0.25">
      <c r="A4174" s="525" t="s">
        <v>16369</v>
      </c>
      <c r="B4174" s="525"/>
      <c r="C4174" s="526" t="s">
        <v>16370</v>
      </c>
      <c r="D4174" s="526"/>
      <c r="E4174" s="526"/>
      <c r="F4174" s="526"/>
      <c r="G4174" s="363" t="s">
        <v>14781</v>
      </c>
      <c r="H4174" s="532">
        <v>0.34</v>
      </c>
      <c r="I4174" s="528"/>
    </row>
    <row r="4175" spans="1:9" ht="48.75" customHeight="1" x14ac:dyDescent="0.25">
      <c r="A4175" s="525" t="s">
        <v>16371</v>
      </c>
      <c r="B4175" s="525"/>
      <c r="C4175" s="526" t="s">
        <v>16372</v>
      </c>
      <c r="D4175" s="526"/>
      <c r="E4175" s="526"/>
      <c r="F4175" s="526"/>
      <c r="G4175" s="363" t="s">
        <v>14781</v>
      </c>
      <c r="H4175" s="532">
        <v>1.19</v>
      </c>
      <c r="I4175" s="528"/>
    </row>
    <row r="4176" spans="1:9" ht="48.75" customHeight="1" x14ac:dyDescent="0.25">
      <c r="A4176" s="525" t="s">
        <v>16373</v>
      </c>
      <c r="B4176" s="525"/>
      <c r="C4176" s="526" t="s">
        <v>16374</v>
      </c>
      <c r="D4176" s="526"/>
      <c r="E4176" s="526"/>
      <c r="F4176" s="526"/>
      <c r="G4176" s="363" t="s">
        <v>14781</v>
      </c>
      <c r="H4176" s="532">
        <v>1</v>
      </c>
      <c r="I4176" s="528"/>
    </row>
    <row r="4177" spans="1:9" ht="48.75" customHeight="1" x14ac:dyDescent="0.25">
      <c r="A4177" s="525" t="s">
        <v>16375</v>
      </c>
      <c r="B4177" s="525"/>
      <c r="C4177" s="526" t="s">
        <v>16376</v>
      </c>
      <c r="D4177" s="526"/>
      <c r="E4177" s="526"/>
      <c r="F4177" s="526"/>
      <c r="G4177" s="363" t="s">
        <v>14781</v>
      </c>
      <c r="H4177" s="532">
        <v>0.84</v>
      </c>
      <c r="I4177" s="528"/>
    </row>
    <row r="4178" spans="1:9" ht="48.75" customHeight="1" x14ac:dyDescent="0.25">
      <c r="A4178" s="525" t="s">
        <v>16377</v>
      </c>
      <c r="B4178" s="525"/>
      <c r="C4178" s="526" t="s">
        <v>16378</v>
      </c>
      <c r="D4178" s="526"/>
      <c r="E4178" s="526"/>
      <c r="F4178" s="526"/>
      <c r="G4178" s="363" t="s">
        <v>14781</v>
      </c>
      <c r="H4178" s="532">
        <v>0.68</v>
      </c>
      <c r="I4178" s="528"/>
    </row>
    <row r="4179" spans="1:9" ht="48.75" customHeight="1" x14ac:dyDescent="0.25">
      <c r="A4179" s="525" t="s">
        <v>16379</v>
      </c>
      <c r="B4179" s="525"/>
      <c r="C4179" s="526" t="s">
        <v>16380</v>
      </c>
      <c r="D4179" s="526"/>
      <c r="E4179" s="526"/>
      <c r="F4179" s="526"/>
      <c r="G4179" s="363" t="s">
        <v>14781</v>
      </c>
      <c r="H4179" s="532">
        <v>0.51</v>
      </c>
      <c r="I4179" s="528"/>
    </row>
    <row r="4180" spans="1:9" ht="36.6" customHeight="1" x14ac:dyDescent="0.25">
      <c r="A4180" s="525" t="s">
        <v>16381</v>
      </c>
      <c r="B4180" s="525"/>
      <c r="C4180" s="526" t="s">
        <v>16382</v>
      </c>
      <c r="D4180" s="526"/>
      <c r="E4180" s="526"/>
      <c r="F4180" s="526"/>
      <c r="G4180" s="363" t="s">
        <v>14781</v>
      </c>
      <c r="H4180" s="532">
        <v>1.34</v>
      </c>
      <c r="I4180" s="528"/>
    </row>
    <row r="4181" spans="1:9" ht="48.75" customHeight="1" x14ac:dyDescent="0.25">
      <c r="A4181" s="525" t="s">
        <v>16383</v>
      </c>
      <c r="B4181" s="525"/>
      <c r="C4181" s="526" t="s">
        <v>16384</v>
      </c>
      <c r="D4181" s="526"/>
      <c r="E4181" s="526"/>
      <c r="F4181" s="526"/>
      <c r="G4181" s="363" t="s">
        <v>14781</v>
      </c>
      <c r="H4181" s="532">
        <v>0.51</v>
      </c>
      <c r="I4181" s="528"/>
    </row>
    <row r="4182" spans="1:9" ht="36.6" customHeight="1" x14ac:dyDescent="0.25">
      <c r="A4182" s="525" t="s">
        <v>16385</v>
      </c>
      <c r="B4182" s="525"/>
      <c r="C4182" s="526" t="s">
        <v>16386</v>
      </c>
      <c r="D4182" s="526"/>
      <c r="E4182" s="526"/>
      <c r="F4182" s="526"/>
      <c r="G4182" s="363" t="s">
        <v>14781</v>
      </c>
      <c r="H4182" s="532">
        <v>2.02</v>
      </c>
      <c r="I4182" s="528"/>
    </row>
    <row r="4183" spans="1:9" ht="48.75" customHeight="1" x14ac:dyDescent="0.25">
      <c r="A4183" s="525" t="s">
        <v>16387</v>
      </c>
      <c r="B4183" s="525"/>
      <c r="C4183" s="526" t="s">
        <v>16388</v>
      </c>
      <c r="D4183" s="526"/>
      <c r="E4183" s="526"/>
      <c r="F4183" s="526"/>
      <c r="G4183" s="363" t="s">
        <v>14781</v>
      </c>
      <c r="H4183" s="532">
        <v>1.75</v>
      </c>
      <c r="I4183" s="528"/>
    </row>
    <row r="4184" spans="1:9" ht="48.75" customHeight="1" x14ac:dyDescent="0.25">
      <c r="A4184" s="525" t="s">
        <v>16389</v>
      </c>
      <c r="B4184" s="525"/>
      <c r="C4184" s="526" t="s">
        <v>16390</v>
      </c>
      <c r="D4184" s="526"/>
      <c r="E4184" s="526"/>
      <c r="F4184" s="526"/>
      <c r="G4184" s="363" t="s">
        <v>14781</v>
      </c>
      <c r="H4184" s="532">
        <v>1.5</v>
      </c>
      <c r="I4184" s="528"/>
    </row>
    <row r="4185" spans="1:9" ht="48.75" customHeight="1" x14ac:dyDescent="0.25">
      <c r="A4185" s="525" t="s">
        <v>16391</v>
      </c>
      <c r="B4185" s="525"/>
      <c r="C4185" s="526" t="s">
        <v>16392</v>
      </c>
      <c r="D4185" s="526"/>
      <c r="E4185" s="526"/>
      <c r="F4185" s="526"/>
      <c r="G4185" s="363" t="s">
        <v>14781</v>
      </c>
      <c r="H4185" s="532">
        <v>1.26</v>
      </c>
      <c r="I4185" s="528"/>
    </row>
    <row r="4186" spans="1:9" ht="48.75" customHeight="1" x14ac:dyDescent="0.25">
      <c r="A4186" s="525" t="s">
        <v>16393</v>
      </c>
      <c r="B4186" s="525"/>
      <c r="C4186" s="526" t="s">
        <v>16394</v>
      </c>
      <c r="D4186" s="526"/>
      <c r="E4186" s="526"/>
      <c r="F4186" s="526"/>
      <c r="G4186" s="363" t="s">
        <v>14781</v>
      </c>
      <c r="H4186" s="532">
        <v>1</v>
      </c>
      <c r="I4186" s="528"/>
    </row>
    <row r="4187" spans="1:9" ht="48.75" customHeight="1" x14ac:dyDescent="0.25">
      <c r="A4187" s="525" t="s">
        <v>16395</v>
      </c>
      <c r="B4187" s="525"/>
      <c r="C4187" s="526" t="s">
        <v>16396</v>
      </c>
      <c r="D4187" s="526"/>
      <c r="E4187" s="526"/>
      <c r="F4187" s="526"/>
      <c r="G4187" s="363" t="s">
        <v>14781</v>
      </c>
      <c r="H4187" s="532">
        <v>0.75</v>
      </c>
      <c r="I4187" s="528"/>
    </row>
    <row r="4188" spans="1:9" ht="24.4" customHeight="1" x14ac:dyDescent="0.25">
      <c r="A4188" s="525" t="s">
        <v>16397</v>
      </c>
      <c r="B4188" s="525"/>
      <c r="C4188" s="526" t="s">
        <v>16398</v>
      </c>
      <c r="D4188" s="526"/>
      <c r="E4188" s="526"/>
      <c r="F4188" s="526"/>
      <c r="G4188" s="363" t="s">
        <v>14781</v>
      </c>
      <c r="H4188" s="532">
        <v>0.12</v>
      </c>
      <c r="I4188" s="528"/>
    </row>
    <row r="4189" spans="1:9" ht="24.4" customHeight="1" x14ac:dyDescent="0.25">
      <c r="A4189" s="525" t="s">
        <v>16399</v>
      </c>
      <c r="B4189" s="525"/>
      <c r="C4189" s="526" t="s">
        <v>16400</v>
      </c>
      <c r="D4189" s="526"/>
      <c r="E4189" s="526"/>
      <c r="F4189" s="526"/>
      <c r="G4189" s="363" t="s">
        <v>14781</v>
      </c>
      <c r="H4189" s="532">
        <v>0.48</v>
      </c>
      <c r="I4189" s="528"/>
    </row>
    <row r="4190" spans="1:9" ht="24.4" customHeight="1" x14ac:dyDescent="0.25">
      <c r="A4190" s="525" t="s">
        <v>16401</v>
      </c>
      <c r="B4190" s="525"/>
      <c r="C4190" s="526" t="s">
        <v>16402</v>
      </c>
      <c r="D4190" s="526"/>
      <c r="E4190" s="526"/>
      <c r="F4190" s="526"/>
      <c r="G4190" s="363" t="s">
        <v>14781</v>
      </c>
      <c r="H4190" s="532">
        <v>0.43</v>
      </c>
      <c r="I4190" s="528"/>
    </row>
    <row r="4191" spans="1:9" ht="24.4" customHeight="1" x14ac:dyDescent="0.25">
      <c r="A4191" s="525" t="s">
        <v>16403</v>
      </c>
      <c r="B4191" s="525"/>
      <c r="C4191" s="526" t="s">
        <v>16404</v>
      </c>
      <c r="D4191" s="526"/>
      <c r="E4191" s="526"/>
      <c r="F4191" s="526"/>
      <c r="G4191" s="363" t="s">
        <v>14781</v>
      </c>
      <c r="H4191" s="532">
        <v>0.38</v>
      </c>
      <c r="I4191" s="528"/>
    </row>
    <row r="4192" spans="1:9" ht="24.4" customHeight="1" x14ac:dyDescent="0.25">
      <c r="A4192" s="525" t="s">
        <v>16405</v>
      </c>
      <c r="B4192" s="525"/>
      <c r="C4192" s="526" t="s">
        <v>16406</v>
      </c>
      <c r="D4192" s="526"/>
      <c r="E4192" s="526"/>
      <c r="F4192" s="526"/>
      <c r="G4192" s="363" t="s">
        <v>14781</v>
      </c>
      <c r="H4192" s="532">
        <v>0.28999999999999998</v>
      </c>
      <c r="I4192" s="528"/>
    </row>
    <row r="4193" spans="1:9" ht="24.4" customHeight="1" x14ac:dyDescent="0.25">
      <c r="A4193" s="525" t="s">
        <v>16407</v>
      </c>
      <c r="B4193" s="525"/>
      <c r="C4193" s="526" t="s">
        <v>16408</v>
      </c>
      <c r="D4193" s="526"/>
      <c r="E4193" s="526"/>
      <c r="F4193" s="526"/>
      <c r="G4193" s="363" t="s">
        <v>14781</v>
      </c>
      <c r="H4193" s="532">
        <v>0.24</v>
      </c>
      <c r="I4193" s="528"/>
    </row>
    <row r="4194" spans="1:9" ht="24.4" customHeight="1" x14ac:dyDescent="0.25">
      <c r="A4194" s="525" t="s">
        <v>16409</v>
      </c>
      <c r="B4194" s="525"/>
      <c r="C4194" s="526" t="s">
        <v>16410</v>
      </c>
      <c r="D4194" s="526"/>
      <c r="E4194" s="526"/>
      <c r="F4194" s="526"/>
      <c r="G4194" s="363" t="s">
        <v>14781</v>
      </c>
      <c r="H4194" s="532">
        <v>0.19</v>
      </c>
      <c r="I4194" s="528"/>
    </row>
    <row r="4195" spans="1:9" ht="36.6" customHeight="1" x14ac:dyDescent="0.25">
      <c r="A4195" s="525" t="s">
        <v>16411</v>
      </c>
      <c r="B4195" s="525"/>
      <c r="C4195" s="526" t="s">
        <v>16412</v>
      </c>
      <c r="D4195" s="526"/>
      <c r="E4195" s="526"/>
      <c r="F4195" s="526"/>
      <c r="G4195" s="363" t="s">
        <v>14781</v>
      </c>
      <c r="H4195" s="532">
        <v>0.1</v>
      </c>
      <c r="I4195" s="528"/>
    </row>
    <row r="4196" spans="1:9" ht="36.6" customHeight="1" x14ac:dyDescent="0.25">
      <c r="A4196" s="525" t="s">
        <v>16413</v>
      </c>
      <c r="B4196" s="525"/>
      <c r="C4196" s="526" t="s">
        <v>16414</v>
      </c>
      <c r="D4196" s="526"/>
      <c r="E4196" s="526"/>
      <c r="F4196" s="526"/>
      <c r="G4196" s="363" t="s">
        <v>14781</v>
      </c>
      <c r="H4196" s="532">
        <v>0.35</v>
      </c>
      <c r="I4196" s="528"/>
    </row>
    <row r="4197" spans="1:9" ht="36.6" customHeight="1" x14ac:dyDescent="0.25">
      <c r="A4197" s="525" t="s">
        <v>16415</v>
      </c>
      <c r="B4197" s="525"/>
      <c r="C4197" s="526" t="s">
        <v>16416</v>
      </c>
      <c r="D4197" s="526"/>
      <c r="E4197" s="526"/>
      <c r="F4197" s="526"/>
      <c r="G4197" s="363" t="s">
        <v>14781</v>
      </c>
      <c r="H4197" s="532">
        <v>0.31</v>
      </c>
      <c r="I4197" s="528"/>
    </row>
    <row r="4198" spans="1:9" ht="36.6" customHeight="1" x14ac:dyDescent="0.25">
      <c r="A4198" s="525" t="s">
        <v>16417</v>
      </c>
      <c r="B4198" s="525"/>
      <c r="C4198" s="526" t="s">
        <v>16418</v>
      </c>
      <c r="D4198" s="526"/>
      <c r="E4198" s="526"/>
      <c r="F4198" s="526"/>
      <c r="G4198" s="363" t="s">
        <v>14781</v>
      </c>
      <c r="H4198" s="532">
        <v>0.24</v>
      </c>
      <c r="I4198" s="528"/>
    </row>
    <row r="4199" spans="1:9" ht="36.6" customHeight="1" x14ac:dyDescent="0.25">
      <c r="A4199" s="525" t="s">
        <v>16419</v>
      </c>
      <c r="B4199" s="525"/>
      <c r="C4199" s="526" t="s">
        <v>16420</v>
      </c>
      <c r="D4199" s="526"/>
      <c r="E4199" s="526"/>
      <c r="F4199" s="526"/>
      <c r="G4199" s="363" t="s">
        <v>14781</v>
      </c>
      <c r="H4199" s="532">
        <v>0.19</v>
      </c>
      <c r="I4199" s="528"/>
    </row>
    <row r="4200" spans="1:9" ht="36.6" customHeight="1" x14ac:dyDescent="0.25">
      <c r="A4200" s="525" t="s">
        <v>16421</v>
      </c>
      <c r="B4200" s="525"/>
      <c r="C4200" s="526" t="s">
        <v>16422</v>
      </c>
      <c r="D4200" s="526"/>
      <c r="E4200" s="526"/>
      <c r="F4200" s="526"/>
      <c r="G4200" s="363" t="s">
        <v>14781</v>
      </c>
      <c r="H4200" s="532">
        <v>0.16</v>
      </c>
      <c r="I4200" s="528"/>
    </row>
    <row r="4201" spans="1:9" ht="36.6" customHeight="1" x14ac:dyDescent="0.25">
      <c r="A4201" s="525" t="s">
        <v>16423</v>
      </c>
      <c r="B4201" s="525"/>
      <c r="C4201" s="526" t="s">
        <v>16424</v>
      </c>
      <c r="D4201" s="526"/>
      <c r="E4201" s="526"/>
      <c r="F4201" s="526"/>
      <c r="G4201" s="363" t="s">
        <v>14781</v>
      </c>
      <c r="H4201" s="532">
        <v>0.41</v>
      </c>
      <c r="I4201" s="528"/>
    </row>
    <row r="4202" spans="1:9" ht="36.6" customHeight="1" x14ac:dyDescent="0.25">
      <c r="A4202" s="525" t="s">
        <v>16425</v>
      </c>
      <c r="B4202" s="525"/>
      <c r="C4202" s="526" t="s">
        <v>16426</v>
      </c>
      <c r="D4202" s="526"/>
      <c r="E4202" s="526"/>
      <c r="F4202" s="526"/>
      <c r="G4202" s="363" t="s">
        <v>14781</v>
      </c>
      <c r="H4202" s="532">
        <v>0.15</v>
      </c>
      <c r="I4202" s="528"/>
    </row>
    <row r="4203" spans="1:9" ht="36.6" customHeight="1" x14ac:dyDescent="0.25">
      <c r="A4203" s="525" t="s">
        <v>16427</v>
      </c>
      <c r="B4203" s="525"/>
      <c r="C4203" s="526" t="s">
        <v>16428</v>
      </c>
      <c r="D4203" s="526"/>
      <c r="E4203" s="526"/>
      <c r="F4203" s="526"/>
      <c r="G4203" s="363" t="s">
        <v>14781</v>
      </c>
      <c r="H4203" s="532">
        <v>0.53</v>
      </c>
      <c r="I4203" s="528"/>
    </row>
    <row r="4204" spans="1:9" ht="36.6" customHeight="1" x14ac:dyDescent="0.25">
      <c r="A4204" s="525" t="s">
        <v>16429</v>
      </c>
      <c r="B4204" s="525"/>
      <c r="C4204" s="526" t="s">
        <v>16430</v>
      </c>
      <c r="D4204" s="526"/>
      <c r="E4204" s="526"/>
      <c r="F4204" s="526"/>
      <c r="G4204" s="363" t="s">
        <v>14781</v>
      </c>
      <c r="H4204" s="532">
        <v>0.38</v>
      </c>
      <c r="I4204" s="528"/>
    </row>
    <row r="4205" spans="1:9" ht="36.6" customHeight="1" x14ac:dyDescent="0.25">
      <c r="A4205" s="525" t="s">
        <v>16431</v>
      </c>
      <c r="B4205" s="525"/>
      <c r="C4205" s="526" t="s">
        <v>16432</v>
      </c>
      <c r="D4205" s="526"/>
      <c r="E4205" s="526"/>
      <c r="F4205" s="526"/>
      <c r="G4205" s="363" t="s">
        <v>14781</v>
      </c>
      <c r="H4205" s="532">
        <v>0.32</v>
      </c>
      <c r="I4205" s="528"/>
    </row>
    <row r="4206" spans="1:9" ht="36.6" customHeight="1" x14ac:dyDescent="0.25">
      <c r="A4206" s="525" t="s">
        <v>16433</v>
      </c>
      <c r="B4206" s="525"/>
      <c r="C4206" s="526" t="s">
        <v>16434</v>
      </c>
      <c r="D4206" s="526"/>
      <c r="E4206" s="526"/>
      <c r="F4206" s="526"/>
      <c r="G4206" s="363" t="s">
        <v>14781</v>
      </c>
      <c r="H4206" s="532">
        <v>0.23</v>
      </c>
      <c r="I4206" s="528"/>
    </row>
    <row r="4207" spans="1:9" ht="36.6" customHeight="1" x14ac:dyDescent="0.25">
      <c r="A4207" s="525" t="s">
        <v>16435</v>
      </c>
      <c r="B4207" s="525"/>
      <c r="C4207" s="526" t="s">
        <v>16436</v>
      </c>
      <c r="D4207" s="526"/>
      <c r="E4207" s="526"/>
      <c r="F4207" s="526"/>
      <c r="G4207" s="363" t="s">
        <v>14781</v>
      </c>
      <c r="H4207" s="532">
        <v>0.63</v>
      </c>
      <c r="I4207" s="528"/>
    </row>
    <row r="4208" spans="1:9" ht="36.6" customHeight="1" x14ac:dyDescent="0.25">
      <c r="A4208" s="525" t="s">
        <v>16437</v>
      </c>
      <c r="B4208" s="525"/>
      <c r="C4208" s="526" t="s">
        <v>16438</v>
      </c>
      <c r="D4208" s="526"/>
      <c r="E4208" s="526"/>
      <c r="F4208" s="526"/>
      <c r="G4208" s="363" t="s">
        <v>14781</v>
      </c>
      <c r="H4208" s="532">
        <v>0.45</v>
      </c>
      <c r="I4208" s="528"/>
    </row>
    <row r="4209" spans="1:9" ht="12.2" customHeight="1" x14ac:dyDescent="0.25">
      <c r="A4209" s="537">
        <v>39</v>
      </c>
      <c r="B4209" s="534"/>
      <c r="C4209" s="535" t="s">
        <v>16439</v>
      </c>
      <c r="D4209" s="535"/>
      <c r="E4209" s="535"/>
      <c r="F4209" s="535"/>
      <c r="G4209" s="362"/>
      <c r="H4209" s="536"/>
      <c r="I4209" s="536"/>
    </row>
    <row r="4210" spans="1:9" ht="12.2" customHeight="1" x14ac:dyDescent="0.25">
      <c r="A4210" s="525" t="s">
        <v>16440</v>
      </c>
      <c r="B4210" s="525"/>
      <c r="C4210" s="526" t="s">
        <v>16441</v>
      </c>
      <c r="D4210" s="526"/>
      <c r="E4210" s="526"/>
      <c r="F4210" s="526"/>
      <c r="G4210" s="363" t="s">
        <v>16442</v>
      </c>
      <c r="H4210" s="531">
        <v>170</v>
      </c>
      <c r="I4210" s="528"/>
    </row>
    <row r="4211" spans="1:9" ht="12.2" customHeight="1" x14ac:dyDescent="0.25">
      <c r="A4211" s="525" t="s">
        <v>16443</v>
      </c>
      <c r="B4211" s="525"/>
      <c r="C4211" s="526" t="s">
        <v>16444</v>
      </c>
      <c r="D4211" s="526"/>
      <c r="E4211" s="526"/>
      <c r="F4211" s="526"/>
      <c r="G4211" s="363" t="s">
        <v>16442</v>
      </c>
      <c r="H4211" s="531">
        <v>130</v>
      </c>
      <c r="I4211" s="528"/>
    </row>
    <row r="4212" spans="1:9" ht="12.2" customHeight="1" x14ac:dyDescent="0.25">
      <c r="A4212" s="525" t="s">
        <v>16445</v>
      </c>
      <c r="B4212" s="525"/>
      <c r="C4212" s="526" t="s">
        <v>16446</v>
      </c>
      <c r="D4212" s="526"/>
      <c r="E4212" s="526"/>
      <c r="F4212" s="526"/>
      <c r="G4212" s="363" t="s">
        <v>16442</v>
      </c>
      <c r="H4212" s="527">
        <v>50</v>
      </c>
      <c r="I4212" s="528"/>
    </row>
    <row r="4213" spans="1:9" ht="12.2" customHeight="1" x14ac:dyDescent="0.25">
      <c r="A4213" s="525" t="s">
        <v>16447</v>
      </c>
      <c r="B4213" s="525"/>
      <c r="C4213" s="526" t="s">
        <v>16448</v>
      </c>
      <c r="D4213" s="526"/>
      <c r="E4213" s="526"/>
      <c r="F4213" s="526"/>
      <c r="G4213" s="363" t="s">
        <v>16442</v>
      </c>
      <c r="H4213" s="527">
        <v>25</v>
      </c>
      <c r="I4213" s="528"/>
    </row>
    <row r="4214" spans="1:9" ht="12.2" customHeight="1" x14ac:dyDescent="0.25">
      <c r="A4214" s="533">
        <v>245</v>
      </c>
      <c r="B4214" s="534"/>
      <c r="C4214" s="535" t="s">
        <v>1580</v>
      </c>
      <c r="D4214" s="535"/>
      <c r="E4214" s="535"/>
      <c r="F4214" s="535"/>
      <c r="G4214" s="362"/>
      <c r="H4214" s="536"/>
      <c r="I4214" s="536"/>
    </row>
    <row r="4215" spans="1:9" ht="24.4" customHeight="1" x14ac:dyDescent="0.25">
      <c r="A4215" s="525" t="s">
        <v>16449</v>
      </c>
      <c r="B4215" s="525"/>
      <c r="C4215" s="526" t="s">
        <v>16450</v>
      </c>
      <c r="D4215" s="526"/>
      <c r="E4215" s="526"/>
      <c r="F4215" s="526"/>
      <c r="G4215" s="363" t="s">
        <v>14784</v>
      </c>
      <c r="H4215" s="531">
        <v>656.84</v>
      </c>
      <c r="I4215" s="528"/>
    </row>
    <row r="4216" spans="1:9" ht="36.6" customHeight="1" x14ac:dyDescent="0.25">
      <c r="A4216" s="525" t="s">
        <v>16451</v>
      </c>
      <c r="B4216" s="525"/>
      <c r="C4216" s="526" t="s">
        <v>16452</v>
      </c>
      <c r="D4216" s="526"/>
      <c r="E4216" s="526"/>
      <c r="F4216" s="526"/>
      <c r="G4216" s="363" t="s">
        <v>15265</v>
      </c>
      <c r="H4216" s="532">
        <v>2.5</v>
      </c>
      <c r="I4216" s="528"/>
    </row>
    <row r="4217" spans="1:9" ht="12.2" customHeight="1" x14ac:dyDescent="0.25">
      <c r="A4217" s="525" t="s">
        <v>16453</v>
      </c>
      <c r="B4217" s="525"/>
      <c r="C4217" s="526" t="s">
        <v>16454</v>
      </c>
      <c r="D4217" s="526"/>
      <c r="E4217" s="526"/>
      <c r="F4217" s="526"/>
      <c r="G4217" s="363" t="s">
        <v>14794</v>
      </c>
      <c r="H4217" s="527">
        <v>72.5</v>
      </c>
      <c r="I4217" s="528"/>
    </row>
    <row r="4218" spans="1:9" ht="13.35" customHeight="1" x14ac:dyDescent="0.25">
      <c r="A4218" s="529" t="s">
        <v>16455</v>
      </c>
      <c r="B4218" s="529"/>
      <c r="C4218" s="529"/>
      <c r="D4218" s="529"/>
      <c r="E4218" s="529"/>
      <c r="F4218" s="530" t="s">
        <v>16456</v>
      </c>
      <c r="G4218" s="530"/>
      <c r="H4218" s="530"/>
      <c r="I4218" s="530"/>
    </row>
    <row r="4219" spans="1:9" ht="53.65" customHeight="1" x14ac:dyDescent="0.25">
      <c r="A4219" s="522" t="s">
        <v>16457</v>
      </c>
      <c r="B4219" s="522"/>
      <c r="C4219" s="522"/>
      <c r="D4219" s="522"/>
      <c r="E4219" s="522"/>
      <c r="F4219" s="523" t="s">
        <v>16458</v>
      </c>
      <c r="G4219" s="523"/>
      <c r="H4219" s="523"/>
      <c r="I4219" s="523"/>
    </row>
    <row r="4220" spans="1:9" ht="10.9" customHeight="1" x14ac:dyDescent="0.25">
      <c r="A4220" s="524"/>
      <c r="B4220" s="524"/>
      <c r="C4220" s="524"/>
      <c r="D4220" s="524"/>
      <c r="E4220" s="524"/>
      <c r="F4220" s="524"/>
      <c r="G4220" s="524"/>
      <c r="H4220" s="524"/>
      <c r="I4220" s="524"/>
    </row>
  </sheetData>
  <mergeCells count="12570">
    <mergeCell ref="A31:B31"/>
    <mergeCell ref="C31:F31"/>
    <mergeCell ref="H31:I31"/>
    <mergeCell ref="A32:B32"/>
    <mergeCell ref="C32:F32"/>
    <mergeCell ref="H32:I32"/>
    <mergeCell ref="A29:B29"/>
    <mergeCell ref="C29:F29"/>
    <mergeCell ref="H29:I29"/>
    <mergeCell ref="A30:B30"/>
    <mergeCell ref="C30:F30"/>
    <mergeCell ref="H30:I30"/>
    <mergeCell ref="A25:I25"/>
    <mergeCell ref="A26:I26"/>
    <mergeCell ref="A27:I27"/>
    <mergeCell ref="A28:B28"/>
    <mergeCell ref="C28:F28"/>
    <mergeCell ref="H28:I28"/>
    <mergeCell ref="A20:I20"/>
    <mergeCell ref="A21:I21"/>
    <mergeCell ref="A22:I22"/>
    <mergeCell ref="A23:I23"/>
    <mergeCell ref="A24:I24"/>
    <mergeCell ref="A15:I15"/>
    <mergeCell ref="A16:I16"/>
    <mergeCell ref="A17:I17"/>
    <mergeCell ref="A18:I18"/>
    <mergeCell ref="A19:I19"/>
    <mergeCell ref="A1:I1"/>
    <mergeCell ref="A2:I2"/>
    <mergeCell ref="A3:I3"/>
    <mergeCell ref="A4:I4"/>
    <mergeCell ref="A5:I5"/>
    <mergeCell ref="A6:I6"/>
    <mergeCell ref="A7:I7"/>
    <mergeCell ref="A8:I8"/>
    <mergeCell ref="A9:I9"/>
    <mergeCell ref="A10:I10"/>
    <mergeCell ref="A11:I11"/>
    <mergeCell ref="A12:I12"/>
    <mergeCell ref="A13:I13"/>
    <mergeCell ref="A14:I14"/>
    <mergeCell ref="A43:B43"/>
    <mergeCell ref="C43:F43"/>
    <mergeCell ref="H43:I43"/>
    <mergeCell ref="A44:B44"/>
    <mergeCell ref="C44:F44"/>
    <mergeCell ref="H44:I44"/>
    <mergeCell ref="A41:B41"/>
    <mergeCell ref="C41:F41"/>
    <mergeCell ref="H41:I41"/>
    <mergeCell ref="A42:B42"/>
    <mergeCell ref="C42:F42"/>
    <mergeCell ref="H42:I42"/>
    <mergeCell ref="A39:B39"/>
    <mergeCell ref="C39:F39"/>
    <mergeCell ref="H39:I39"/>
    <mergeCell ref="A40:B40"/>
    <mergeCell ref="C40:F40"/>
    <mergeCell ref="H40:I40"/>
    <mergeCell ref="A37:B37"/>
    <mergeCell ref="C37:F37"/>
    <mergeCell ref="H37:I37"/>
    <mergeCell ref="A38:B38"/>
    <mergeCell ref="C38:F38"/>
    <mergeCell ref="H38:I38"/>
    <mergeCell ref="A35:B35"/>
    <mergeCell ref="C35:F35"/>
    <mergeCell ref="H35:I35"/>
    <mergeCell ref="A36:B36"/>
    <mergeCell ref="C36:F36"/>
    <mergeCell ref="H36:I36"/>
    <mergeCell ref="A33:B33"/>
    <mergeCell ref="C33:F33"/>
    <mergeCell ref="H33:I33"/>
    <mergeCell ref="A34:B34"/>
    <mergeCell ref="C34:F34"/>
    <mergeCell ref="H34:I34"/>
    <mergeCell ref="A55:B55"/>
    <mergeCell ref="C55:F55"/>
    <mergeCell ref="H55:I55"/>
    <mergeCell ref="A56:B56"/>
    <mergeCell ref="C56:F56"/>
    <mergeCell ref="H56:I56"/>
    <mergeCell ref="A53:B53"/>
    <mergeCell ref="C53:F53"/>
    <mergeCell ref="H53:I53"/>
    <mergeCell ref="A54:B54"/>
    <mergeCell ref="C54:F54"/>
    <mergeCell ref="H54:I54"/>
    <mergeCell ref="A51:B51"/>
    <mergeCell ref="C51:F51"/>
    <mergeCell ref="H51:I51"/>
    <mergeCell ref="A52:B52"/>
    <mergeCell ref="C52:F52"/>
    <mergeCell ref="H52:I52"/>
    <mergeCell ref="A49:B49"/>
    <mergeCell ref="C49:F49"/>
    <mergeCell ref="H49:I49"/>
    <mergeCell ref="A50:B50"/>
    <mergeCell ref="C50:F50"/>
    <mergeCell ref="H50:I50"/>
    <mergeCell ref="A47:B47"/>
    <mergeCell ref="C47:F47"/>
    <mergeCell ref="H47:I47"/>
    <mergeCell ref="A48:B48"/>
    <mergeCell ref="C48:F48"/>
    <mergeCell ref="H48:I48"/>
    <mergeCell ref="A45:B45"/>
    <mergeCell ref="C45:F45"/>
    <mergeCell ref="H45:I45"/>
    <mergeCell ref="A46:B46"/>
    <mergeCell ref="C46:F46"/>
    <mergeCell ref="H46:I46"/>
    <mergeCell ref="A67:B67"/>
    <mergeCell ref="C67:F67"/>
    <mergeCell ref="H67:I67"/>
    <mergeCell ref="A68:B68"/>
    <mergeCell ref="C68:F68"/>
    <mergeCell ref="H68:I68"/>
    <mergeCell ref="A65:B65"/>
    <mergeCell ref="C65:F65"/>
    <mergeCell ref="H65:I65"/>
    <mergeCell ref="A66:B66"/>
    <mergeCell ref="C66:F66"/>
    <mergeCell ref="H66:I66"/>
    <mergeCell ref="A63:B63"/>
    <mergeCell ref="C63:F63"/>
    <mergeCell ref="H63:I63"/>
    <mergeCell ref="A64:B64"/>
    <mergeCell ref="C64:F64"/>
    <mergeCell ref="H64:I64"/>
    <mergeCell ref="A61:B61"/>
    <mergeCell ref="C61:F61"/>
    <mergeCell ref="H61:I61"/>
    <mergeCell ref="A62:B62"/>
    <mergeCell ref="C62:F62"/>
    <mergeCell ref="H62:I62"/>
    <mergeCell ref="A59:B59"/>
    <mergeCell ref="C59:F59"/>
    <mergeCell ref="H59:I59"/>
    <mergeCell ref="A60:B60"/>
    <mergeCell ref="C60:F60"/>
    <mergeCell ref="H60:I60"/>
    <mergeCell ref="A57:B57"/>
    <mergeCell ref="C57:F57"/>
    <mergeCell ref="H57:I57"/>
    <mergeCell ref="A58:B58"/>
    <mergeCell ref="C58:F58"/>
    <mergeCell ref="H58:I58"/>
    <mergeCell ref="A79:B79"/>
    <mergeCell ref="C79:F79"/>
    <mergeCell ref="H79:I79"/>
    <mergeCell ref="A80:B80"/>
    <mergeCell ref="C80:F80"/>
    <mergeCell ref="H80:I80"/>
    <mergeCell ref="A77:B77"/>
    <mergeCell ref="C77:F77"/>
    <mergeCell ref="H77:I77"/>
    <mergeCell ref="A78:B78"/>
    <mergeCell ref="C78:F78"/>
    <mergeCell ref="H78:I78"/>
    <mergeCell ref="A75:B75"/>
    <mergeCell ref="C75:F75"/>
    <mergeCell ref="H75:I75"/>
    <mergeCell ref="A76:B76"/>
    <mergeCell ref="C76:F76"/>
    <mergeCell ref="H76:I76"/>
    <mergeCell ref="A73:B73"/>
    <mergeCell ref="C73:F73"/>
    <mergeCell ref="H73:I73"/>
    <mergeCell ref="A74:B74"/>
    <mergeCell ref="C74:F74"/>
    <mergeCell ref="H74:I74"/>
    <mergeCell ref="A71:B71"/>
    <mergeCell ref="C71:F71"/>
    <mergeCell ref="H71:I71"/>
    <mergeCell ref="A72:B72"/>
    <mergeCell ref="C72:F72"/>
    <mergeCell ref="H72:I72"/>
    <mergeCell ref="A69:B69"/>
    <mergeCell ref="C69:F69"/>
    <mergeCell ref="H69:I69"/>
    <mergeCell ref="A70:B70"/>
    <mergeCell ref="C70:F70"/>
    <mergeCell ref="H70:I70"/>
    <mergeCell ref="A91:B91"/>
    <mergeCell ref="C91:F91"/>
    <mergeCell ref="H91:I91"/>
    <mergeCell ref="A92:B92"/>
    <mergeCell ref="C92:F92"/>
    <mergeCell ref="H92:I92"/>
    <mergeCell ref="A89:B89"/>
    <mergeCell ref="C89:F89"/>
    <mergeCell ref="H89:I89"/>
    <mergeCell ref="A90:B90"/>
    <mergeCell ref="C90:F90"/>
    <mergeCell ref="H90:I90"/>
    <mergeCell ref="A87:B87"/>
    <mergeCell ref="C87:F87"/>
    <mergeCell ref="H87:I87"/>
    <mergeCell ref="A88:B88"/>
    <mergeCell ref="C88:F88"/>
    <mergeCell ref="H88:I88"/>
    <mergeCell ref="A85:B85"/>
    <mergeCell ref="C85:F85"/>
    <mergeCell ref="H85:I85"/>
    <mergeCell ref="A86:B86"/>
    <mergeCell ref="C86:F86"/>
    <mergeCell ref="H86:I86"/>
    <mergeCell ref="A83:B83"/>
    <mergeCell ref="C83:F83"/>
    <mergeCell ref="H83:I83"/>
    <mergeCell ref="A84:B84"/>
    <mergeCell ref="C84:F84"/>
    <mergeCell ref="H84:I84"/>
    <mergeCell ref="A81:B81"/>
    <mergeCell ref="C81:F81"/>
    <mergeCell ref="H81:I81"/>
    <mergeCell ref="A82:B82"/>
    <mergeCell ref="C82:F82"/>
    <mergeCell ref="H82:I82"/>
    <mergeCell ref="A103:B103"/>
    <mergeCell ref="C103:F103"/>
    <mergeCell ref="H103:I103"/>
    <mergeCell ref="A104:B104"/>
    <mergeCell ref="C104:F104"/>
    <mergeCell ref="H104:I104"/>
    <mergeCell ref="A101:B101"/>
    <mergeCell ref="C101:F101"/>
    <mergeCell ref="H101:I101"/>
    <mergeCell ref="A102:B102"/>
    <mergeCell ref="C102:F102"/>
    <mergeCell ref="H102:I102"/>
    <mergeCell ref="A99:B99"/>
    <mergeCell ref="C99:F99"/>
    <mergeCell ref="H99:I99"/>
    <mergeCell ref="A100:B100"/>
    <mergeCell ref="C100:F100"/>
    <mergeCell ref="H100:I100"/>
    <mergeCell ref="A97:B97"/>
    <mergeCell ref="C97:F97"/>
    <mergeCell ref="H97:I97"/>
    <mergeCell ref="A98:B98"/>
    <mergeCell ref="C98:F98"/>
    <mergeCell ref="H98:I98"/>
    <mergeCell ref="A95:B95"/>
    <mergeCell ref="C95:F95"/>
    <mergeCell ref="H95:I95"/>
    <mergeCell ref="A96:B96"/>
    <mergeCell ref="C96:F96"/>
    <mergeCell ref="H96:I96"/>
    <mergeCell ref="A93:B93"/>
    <mergeCell ref="C93:F93"/>
    <mergeCell ref="H93:I93"/>
    <mergeCell ref="A94:B94"/>
    <mergeCell ref="C94:F94"/>
    <mergeCell ref="H94:I94"/>
    <mergeCell ref="A115:B115"/>
    <mergeCell ref="C115:F115"/>
    <mergeCell ref="H115:I115"/>
    <mergeCell ref="A116:B116"/>
    <mergeCell ref="C116:F116"/>
    <mergeCell ref="H116:I116"/>
    <mergeCell ref="A113:B113"/>
    <mergeCell ref="C113:F113"/>
    <mergeCell ref="H113:I113"/>
    <mergeCell ref="A114:B114"/>
    <mergeCell ref="C114:F114"/>
    <mergeCell ref="H114:I114"/>
    <mergeCell ref="A111:B111"/>
    <mergeCell ref="C111:F111"/>
    <mergeCell ref="H111:I111"/>
    <mergeCell ref="A112:B112"/>
    <mergeCell ref="C112:F112"/>
    <mergeCell ref="H112:I112"/>
    <mergeCell ref="A109:B109"/>
    <mergeCell ref="C109:F109"/>
    <mergeCell ref="H109:I109"/>
    <mergeCell ref="A110:B110"/>
    <mergeCell ref="C110:F110"/>
    <mergeCell ref="H110:I110"/>
    <mergeCell ref="A107:B107"/>
    <mergeCell ref="C107:F107"/>
    <mergeCell ref="H107:I107"/>
    <mergeCell ref="A108:B108"/>
    <mergeCell ref="C108:F108"/>
    <mergeCell ref="H108:I108"/>
    <mergeCell ref="A105:B105"/>
    <mergeCell ref="C105:F105"/>
    <mergeCell ref="H105:I105"/>
    <mergeCell ref="A106:B106"/>
    <mergeCell ref="C106:F106"/>
    <mergeCell ref="H106:I106"/>
    <mergeCell ref="A127:B127"/>
    <mergeCell ref="C127:F127"/>
    <mergeCell ref="H127:I127"/>
    <mergeCell ref="A128:B128"/>
    <mergeCell ref="C128:F128"/>
    <mergeCell ref="H128:I128"/>
    <mergeCell ref="A125:B125"/>
    <mergeCell ref="C125:F125"/>
    <mergeCell ref="H125:I125"/>
    <mergeCell ref="A126:B126"/>
    <mergeCell ref="C126:F126"/>
    <mergeCell ref="H126:I126"/>
    <mergeCell ref="A123:B123"/>
    <mergeCell ref="C123:F123"/>
    <mergeCell ref="H123:I123"/>
    <mergeCell ref="A124:B124"/>
    <mergeCell ref="C124:F124"/>
    <mergeCell ref="H124:I124"/>
    <mergeCell ref="A121:B121"/>
    <mergeCell ref="C121:F121"/>
    <mergeCell ref="H121:I121"/>
    <mergeCell ref="A122:B122"/>
    <mergeCell ref="C122:F122"/>
    <mergeCell ref="H122:I122"/>
    <mergeCell ref="A119:B119"/>
    <mergeCell ref="C119:F119"/>
    <mergeCell ref="H119:I119"/>
    <mergeCell ref="A120:B120"/>
    <mergeCell ref="C120:F120"/>
    <mergeCell ref="H120:I120"/>
    <mergeCell ref="A117:B117"/>
    <mergeCell ref="C117:F117"/>
    <mergeCell ref="H117:I117"/>
    <mergeCell ref="A118:B118"/>
    <mergeCell ref="C118:F118"/>
    <mergeCell ref="H118:I118"/>
    <mergeCell ref="A139:B139"/>
    <mergeCell ref="C139:F139"/>
    <mergeCell ref="H139:I139"/>
    <mergeCell ref="A140:B140"/>
    <mergeCell ref="C140:F140"/>
    <mergeCell ref="H140:I140"/>
    <mergeCell ref="A137:B137"/>
    <mergeCell ref="C137:F137"/>
    <mergeCell ref="H137:I137"/>
    <mergeCell ref="A138:B138"/>
    <mergeCell ref="C138:F138"/>
    <mergeCell ref="H138:I138"/>
    <mergeCell ref="A135:B135"/>
    <mergeCell ref="C135:F135"/>
    <mergeCell ref="H135:I135"/>
    <mergeCell ref="A136:B136"/>
    <mergeCell ref="C136:F136"/>
    <mergeCell ref="H136:I136"/>
    <mergeCell ref="A133:B133"/>
    <mergeCell ref="C133:F133"/>
    <mergeCell ref="H133:I133"/>
    <mergeCell ref="A134:B134"/>
    <mergeCell ref="C134:F134"/>
    <mergeCell ref="H134:I134"/>
    <mergeCell ref="A131:B131"/>
    <mergeCell ref="C131:F131"/>
    <mergeCell ref="H131:I131"/>
    <mergeCell ref="A132:B132"/>
    <mergeCell ref="C132:F132"/>
    <mergeCell ref="H132:I132"/>
    <mergeCell ref="A129:B129"/>
    <mergeCell ref="C129:F129"/>
    <mergeCell ref="H129:I129"/>
    <mergeCell ref="A130:B130"/>
    <mergeCell ref="C130:F130"/>
    <mergeCell ref="H130:I130"/>
    <mergeCell ref="A151:B151"/>
    <mergeCell ref="C151:F151"/>
    <mergeCell ref="H151:I151"/>
    <mergeCell ref="A152:B152"/>
    <mergeCell ref="C152:F152"/>
    <mergeCell ref="H152:I152"/>
    <mergeCell ref="A149:B149"/>
    <mergeCell ref="C149:F149"/>
    <mergeCell ref="H149:I149"/>
    <mergeCell ref="A150:B150"/>
    <mergeCell ref="C150:F150"/>
    <mergeCell ref="H150:I150"/>
    <mergeCell ref="A147:B147"/>
    <mergeCell ref="C147:F147"/>
    <mergeCell ref="H147:I147"/>
    <mergeCell ref="A148:B148"/>
    <mergeCell ref="C148:F148"/>
    <mergeCell ref="H148:I148"/>
    <mergeCell ref="A145:B145"/>
    <mergeCell ref="C145:F145"/>
    <mergeCell ref="H145:I145"/>
    <mergeCell ref="A146:B146"/>
    <mergeCell ref="C146:F146"/>
    <mergeCell ref="H146:I146"/>
    <mergeCell ref="A143:B143"/>
    <mergeCell ref="C143:F143"/>
    <mergeCell ref="H143:I143"/>
    <mergeCell ref="A144:B144"/>
    <mergeCell ref="C144:F144"/>
    <mergeCell ref="H144:I144"/>
    <mergeCell ref="A141:B141"/>
    <mergeCell ref="C141:F141"/>
    <mergeCell ref="H141:I141"/>
    <mergeCell ref="A142:B142"/>
    <mergeCell ref="C142:F142"/>
    <mergeCell ref="H142:I142"/>
    <mergeCell ref="A163:B163"/>
    <mergeCell ref="C163:F163"/>
    <mergeCell ref="H163:I163"/>
    <mergeCell ref="A164:B164"/>
    <mergeCell ref="C164:F164"/>
    <mergeCell ref="H164:I164"/>
    <mergeCell ref="A161:B161"/>
    <mergeCell ref="C161:F161"/>
    <mergeCell ref="H161:I161"/>
    <mergeCell ref="A162:B162"/>
    <mergeCell ref="C162:F162"/>
    <mergeCell ref="H162:I162"/>
    <mergeCell ref="A159:B159"/>
    <mergeCell ref="C159:F159"/>
    <mergeCell ref="H159:I159"/>
    <mergeCell ref="A160:B160"/>
    <mergeCell ref="C160:F160"/>
    <mergeCell ref="H160:I160"/>
    <mergeCell ref="A157:B157"/>
    <mergeCell ref="C157:F157"/>
    <mergeCell ref="H157:I157"/>
    <mergeCell ref="A158:B158"/>
    <mergeCell ref="C158:F158"/>
    <mergeCell ref="H158:I158"/>
    <mergeCell ref="A155:B155"/>
    <mergeCell ref="C155:F155"/>
    <mergeCell ref="H155:I155"/>
    <mergeCell ref="A156:B156"/>
    <mergeCell ref="C156:F156"/>
    <mergeCell ref="H156:I156"/>
    <mergeCell ref="A153:B153"/>
    <mergeCell ref="C153:F153"/>
    <mergeCell ref="H153:I153"/>
    <mergeCell ref="A154:B154"/>
    <mergeCell ref="C154:F154"/>
    <mergeCell ref="H154:I154"/>
    <mergeCell ref="A175:B175"/>
    <mergeCell ref="C175:F175"/>
    <mergeCell ref="H175:I175"/>
    <mergeCell ref="A176:B176"/>
    <mergeCell ref="C176:F176"/>
    <mergeCell ref="H176:I176"/>
    <mergeCell ref="A173:B173"/>
    <mergeCell ref="C173:F173"/>
    <mergeCell ref="H173:I173"/>
    <mergeCell ref="A174:B174"/>
    <mergeCell ref="C174:F174"/>
    <mergeCell ref="H174:I174"/>
    <mergeCell ref="A171:B171"/>
    <mergeCell ref="C171:F171"/>
    <mergeCell ref="H171:I171"/>
    <mergeCell ref="A172:B172"/>
    <mergeCell ref="C172:F172"/>
    <mergeCell ref="H172:I172"/>
    <mergeCell ref="A169:B169"/>
    <mergeCell ref="C169:F169"/>
    <mergeCell ref="H169:I169"/>
    <mergeCell ref="A170:B170"/>
    <mergeCell ref="C170:F170"/>
    <mergeCell ref="H170:I170"/>
    <mergeCell ref="A167:B167"/>
    <mergeCell ref="C167:F167"/>
    <mergeCell ref="H167:I167"/>
    <mergeCell ref="A168:B168"/>
    <mergeCell ref="C168:F168"/>
    <mergeCell ref="H168:I168"/>
    <mergeCell ref="A165:B165"/>
    <mergeCell ref="C165:F165"/>
    <mergeCell ref="H165:I165"/>
    <mergeCell ref="A166:B166"/>
    <mergeCell ref="C166:F166"/>
    <mergeCell ref="H166:I166"/>
    <mergeCell ref="A187:B187"/>
    <mergeCell ref="C187:F187"/>
    <mergeCell ref="H187:I187"/>
    <mergeCell ref="A188:B188"/>
    <mergeCell ref="C188:F188"/>
    <mergeCell ref="H188:I188"/>
    <mergeCell ref="A185:B185"/>
    <mergeCell ref="C185:F185"/>
    <mergeCell ref="H185:I185"/>
    <mergeCell ref="A186:B186"/>
    <mergeCell ref="C186:F186"/>
    <mergeCell ref="H186:I186"/>
    <mergeCell ref="A183:B183"/>
    <mergeCell ref="C183:F183"/>
    <mergeCell ref="H183:I183"/>
    <mergeCell ref="A184:B184"/>
    <mergeCell ref="C184:F184"/>
    <mergeCell ref="H184:I184"/>
    <mergeCell ref="A181:B181"/>
    <mergeCell ref="C181:F181"/>
    <mergeCell ref="H181:I181"/>
    <mergeCell ref="A182:B182"/>
    <mergeCell ref="C182:F182"/>
    <mergeCell ref="H182:I182"/>
    <mergeCell ref="A179:B179"/>
    <mergeCell ref="C179:F179"/>
    <mergeCell ref="H179:I179"/>
    <mergeCell ref="A180:B180"/>
    <mergeCell ref="C180:F180"/>
    <mergeCell ref="H180:I180"/>
    <mergeCell ref="A177:B177"/>
    <mergeCell ref="C177:F177"/>
    <mergeCell ref="H177:I177"/>
    <mergeCell ref="A178:B178"/>
    <mergeCell ref="C178:F178"/>
    <mergeCell ref="H178:I178"/>
    <mergeCell ref="A199:B199"/>
    <mergeCell ref="C199:F199"/>
    <mergeCell ref="H199:I199"/>
    <mergeCell ref="A200:B200"/>
    <mergeCell ref="C200:F200"/>
    <mergeCell ref="H200:I200"/>
    <mergeCell ref="A197:B197"/>
    <mergeCell ref="C197:F197"/>
    <mergeCell ref="H197:I197"/>
    <mergeCell ref="A198:B198"/>
    <mergeCell ref="C198:F198"/>
    <mergeCell ref="H198:I198"/>
    <mergeCell ref="A195:B195"/>
    <mergeCell ref="C195:F195"/>
    <mergeCell ref="H195:I195"/>
    <mergeCell ref="A196:B196"/>
    <mergeCell ref="C196:F196"/>
    <mergeCell ref="H196:I196"/>
    <mergeCell ref="A193:B193"/>
    <mergeCell ref="C193:F193"/>
    <mergeCell ref="H193:I193"/>
    <mergeCell ref="A194:B194"/>
    <mergeCell ref="C194:F194"/>
    <mergeCell ref="H194:I194"/>
    <mergeCell ref="A191:B191"/>
    <mergeCell ref="C191:F191"/>
    <mergeCell ref="H191:I191"/>
    <mergeCell ref="A192:B192"/>
    <mergeCell ref="C192:F192"/>
    <mergeCell ref="H192:I192"/>
    <mergeCell ref="A189:B189"/>
    <mergeCell ref="C189:F189"/>
    <mergeCell ref="H189:I189"/>
    <mergeCell ref="A190:B190"/>
    <mergeCell ref="C190:F190"/>
    <mergeCell ref="H190:I190"/>
    <mergeCell ref="A211:B211"/>
    <mergeCell ref="C211:F211"/>
    <mergeCell ref="H211:I211"/>
    <mergeCell ref="A212:B212"/>
    <mergeCell ref="C212:F212"/>
    <mergeCell ref="H212:I212"/>
    <mergeCell ref="A209:B209"/>
    <mergeCell ref="C209:F209"/>
    <mergeCell ref="H209:I209"/>
    <mergeCell ref="A210:B210"/>
    <mergeCell ref="C210:F210"/>
    <mergeCell ref="H210:I210"/>
    <mergeCell ref="A207:B207"/>
    <mergeCell ref="C207:F207"/>
    <mergeCell ref="H207:I207"/>
    <mergeCell ref="A208:B208"/>
    <mergeCell ref="C208:F208"/>
    <mergeCell ref="H208:I208"/>
    <mergeCell ref="A205:B205"/>
    <mergeCell ref="C205:F205"/>
    <mergeCell ref="H205:I205"/>
    <mergeCell ref="A206:B206"/>
    <mergeCell ref="C206:F206"/>
    <mergeCell ref="H206:I206"/>
    <mergeCell ref="A203:B203"/>
    <mergeCell ref="C203:F203"/>
    <mergeCell ref="H203:I203"/>
    <mergeCell ref="A204:B204"/>
    <mergeCell ref="C204:F204"/>
    <mergeCell ref="H204:I204"/>
    <mergeCell ref="A201:B201"/>
    <mergeCell ref="C201:F201"/>
    <mergeCell ref="H201:I201"/>
    <mergeCell ref="A202:B202"/>
    <mergeCell ref="C202:F202"/>
    <mergeCell ref="H202:I202"/>
    <mergeCell ref="A223:B223"/>
    <mergeCell ref="C223:F223"/>
    <mergeCell ref="H223:I223"/>
    <mergeCell ref="A224:B224"/>
    <mergeCell ref="C224:F224"/>
    <mergeCell ref="H224:I224"/>
    <mergeCell ref="A221:B221"/>
    <mergeCell ref="C221:F221"/>
    <mergeCell ref="H221:I221"/>
    <mergeCell ref="A222:B222"/>
    <mergeCell ref="C222:F222"/>
    <mergeCell ref="H222:I222"/>
    <mergeCell ref="A219:B219"/>
    <mergeCell ref="C219:F219"/>
    <mergeCell ref="H219:I219"/>
    <mergeCell ref="A220:B220"/>
    <mergeCell ref="C220:F220"/>
    <mergeCell ref="H220:I220"/>
    <mergeCell ref="A217:B217"/>
    <mergeCell ref="C217:F217"/>
    <mergeCell ref="H217:I217"/>
    <mergeCell ref="A218:B218"/>
    <mergeCell ref="C218:F218"/>
    <mergeCell ref="H218:I218"/>
    <mergeCell ref="A215:B215"/>
    <mergeCell ref="C215:F215"/>
    <mergeCell ref="H215:I215"/>
    <mergeCell ref="A216:B216"/>
    <mergeCell ref="C216:F216"/>
    <mergeCell ref="H216:I216"/>
    <mergeCell ref="A213:B213"/>
    <mergeCell ref="C213:F213"/>
    <mergeCell ref="H213:I213"/>
    <mergeCell ref="A214:B214"/>
    <mergeCell ref="C214:F214"/>
    <mergeCell ref="H214:I214"/>
    <mergeCell ref="A235:B235"/>
    <mergeCell ref="C235:F235"/>
    <mergeCell ref="H235:I235"/>
    <mergeCell ref="A236:B236"/>
    <mergeCell ref="C236:F236"/>
    <mergeCell ref="H236:I236"/>
    <mergeCell ref="A233:B233"/>
    <mergeCell ref="C233:F233"/>
    <mergeCell ref="H233:I233"/>
    <mergeCell ref="A234:B234"/>
    <mergeCell ref="C234:F234"/>
    <mergeCell ref="H234:I234"/>
    <mergeCell ref="A231:B231"/>
    <mergeCell ref="C231:F231"/>
    <mergeCell ref="H231:I231"/>
    <mergeCell ref="A232:B232"/>
    <mergeCell ref="C232:F232"/>
    <mergeCell ref="H232:I232"/>
    <mergeCell ref="A229:B229"/>
    <mergeCell ref="C229:F229"/>
    <mergeCell ref="H229:I229"/>
    <mergeCell ref="A230:B230"/>
    <mergeCell ref="C230:F230"/>
    <mergeCell ref="H230:I230"/>
    <mergeCell ref="A227:B227"/>
    <mergeCell ref="C227:F227"/>
    <mergeCell ref="H227:I227"/>
    <mergeCell ref="A228:B228"/>
    <mergeCell ref="C228:F228"/>
    <mergeCell ref="H228:I228"/>
    <mergeCell ref="A225:B225"/>
    <mergeCell ref="C225:F225"/>
    <mergeCell ref="H225:I225"/>
    <mergeCell ref="A226:B226"/>
    <mergeCell ref="C226:F226"/>
    <mergeCell ref="H226:I226"/>
    <mergeCell ref="A247:B247"/>
    <mergeCell ref="C247:F247"/>
    <mergeCell ref="H247:I247"/>
    <mergeCell ref="A248:B248"/>
    <mergeCell ref="C248:F248"/>
    <mergeCell ref="H248:I248"/>
    <mergeCell ref="A245:B245"/>
    <mergeCell ref="C245:F245"/>
    <mergeCell ref="H245:I245"/>
    <mergeCell ref="A246:B246"/>
    <mergeCell ref="C246:F246"/>
    <mergeCell ref="H246:I246"/>
    <mergeCell ref="A243:B243"/>
    <mergeCell ref="C243:F243"/>
    <mergeCell ref="H243:I243"/>
    <mergeCell ref="A244:B244"/>
    <mergeCell ref="C244:F244"/>
    <mergeCell ref="H244:I244"/>
    <mergeCell ref="A241:B241"/>
    <mergeCell ref="C241:F241"/>
    <mergeCell ref="H241:I241"/>
    <mergeCell ref="A242:B242"/>
    <mergeCell ref="C242:F242"/>
    <mergeCell ref="H242:I242"/>
    <mergeCell ref="A239:B239"/>
    <mergeCell ref="C239:F239"/>
    <mergeCell ref="H239:I239"/>
    <mergeCell ref="A240:B240"/>
    <mergeCell ref="C240:F240"/>
    <mergeCell ref="H240:I240"/>
    <mergeCell ref="A237:B237"/>
    <mergeCell ref="C237:F237"/>
    <mergeCell ref="H237:I237"/>
    <mergeCell ref="A238:B238"/>
    <mergeCell ref="C238:F238"/>
    <mergeCell ref="H238:I238"/>
    <mergeCell ref="A259:B259"/>
    <mergeCell ref="C259:F259"/>
    <mergeCell ref="H259:I259"/>
    <mergeCell ref="A260:B260"/>
    <mergeCell ref="C260:F260"/>
    <mergeCell ref="H260:I260"/>
    <mergeCell ref="A257:B257"/>
    <mergeCell ref="C257:F257"/>
    <mergeCell ref="H257:I257"/>
    <mergeCell ref="A258:B258"/>
    <mergeCell ref="C258:F258"/>
    <mergeCell ref="H258:I258"/>
    <mergeCell ref="A255:B255"/>
    <mergeCell ref="C255:F255"/>
    <mergeCell ref="H255:I255"/>
    <mergeCell ref="A256:B256"/>
    <mergeCell ref="C256:F256"/>
    <mergeCell ref="H256:I256"/>
    <mergeCell ref="A253:B253"/>
    <mergeCell ref="C253:F253"/>
    <mergeCell ref="H253:I253"/>
    <mergeCell ref="A254:B254"/>
    <mergeCell ref="C254:F254"/>
    <mergeCell ref="H254:I254"/>
    <mergeCell ref="A251:B251"/>
    <mergeCell ref="C251:F251"/>
    <mergeCell ref="H251:I251"/>
    <mergeCell ref="A252:B252"/>
    <mergeCell ref="C252:F252"/>
    <mergeCell ref="H252:I252"/>
    <mergeCell ref="A249:B249"/>
    <mergeCell ref="C249:F249"/>
    <mergeCell ref="H249:I249"/>
    <mergeCell ref="A250:B250"/>
    <mergeCell ref="C250:F250"/>
    <mergeCell ref="H250:I250"/>
    <mergeCell ref="A271:B271"/>
    <mergeCell ref="C271:F271"/>
    <mergeCell ref="H271:I271"/>
    <mergeCell ref="A272:B272"/>
    <mergeCell ref="C272:F272"/>
    <mergeCell ref="H272:I272"/>
    <mergeCell ref="A269:B269"/>
    <mergeCell ref="C269:F269"/>
    <mergeCell ref="H269:I269"/>
    <mergeCell ref="A270:B270"/>
    <mergeCell ref="C270:F270"/>
    <mergeCell ref="H270:I270"/>
    <mergeCell ref="A267:B267"/>
    <mergeCell ref="C267:F267"/>
    <mergeCell ref="H267:I267"/>
    <mergeCell ref="A268:B268"/>
    <mergeCell ref="C268:F268"/>
    <mergeCell ref="H268:I268"/>
    <mergeCell ref="A265:B265"/>
    <mergeCell ref="C265:F265"/>
    <mergeCell ref="H265:I265"/>
    <mergeCell ref="A266:B266"/>
    <mergeCell ref="C266:F266"/>
    <mergeCell ref="H266:I266"/>
    <mergeCell ref="A263:B263"/>
    <mergeCell ref="C263:F263"/>
    <mergeCell ref="H263:I263"/>
    <mergeCell ref="A264:B264"/>
    <mergeCell ref="C264:F264"/>
    <mergeCell ref="H264:I264"/>
    <mergeCell ref="A261:B261"/>
    <mergeCell ref="C261:F261"/>
    <mergeCell ref="H261:I261"/>
    <mergeCell ref="A262:B262"/>
    <mergeCell ref="C262:F262"/>
    <mergeCell ref="H262:I262"/>
    <mergeCell ref="A283:B283"/>
    <mergeCell ref="C283:F283"/>
    <mergeCell ref="H283:I283"/>
    <mergeCell ref="A284:B284"/>
    <mergeCell ref="C284:F284"/>
    <mergeCell ref="H284:I284"/>
    <mergeCell ref="A281:B281"/>
    <mergeCell ref="C281:F281"/>
    <mergeCell ref="H281:I281"/>
    <mergeCell ref="A282:B282"/>
    <mergeCell ref="C282:F282"/>
    <mergeCell ref="H282:I282"/>
    <mergeCell ref="A279:B279"/>
    <mergeCell ref="C279:F279"/>
    <mergeCell ref="H279:I279"/>
    <mergeCell ref="A280:B280"/>
    <mergeCell ref="C280:F280"/>
    <mergeCell ref="H280:I280"/>
    <mergeCell ref="A277:B277"/>
    <mergeCell ref="C277:F277"/>
    <mergeCell ref="H277:I277"/>
    <mergeCell ref="A278:B278"/>
    <mergeCell ref="C278:F278"/>
    <mergeCell ref="H278:I278"/>
    <mergeCell ref="A275:B275"/>
    <mergeCell ref="C275:F275"/>
    <mergeCell ref="H275:I275"/>
    <mergeCell ref="A276:B276"/>
    <mergeCell ref="C276:F276"/>
    <mergeCell ref="H276:I276"/>
    <mergeCell ref="A273:B273"/>
    <mergeCell ref="C273:F273"/>
    <mergeCell ref="H273:I273"/>
    <mergeCell ref="A274:B274"/>
    <mergeCell ref="C274:F274"/>
    <mergeCell ref="H274:I274"/>
    <mergeCell ref="A295:B295"/>
    <mergeCell ref="C295:F295"/>
    <mergeCell ref="H295:I295"/>
    <mergeCell ref="A296:B296"/>
    <mergeCell ref="C296:F296"/>
    <mergeCell ref="H296:I296"/>
    <mergeCell ref="A293:B293"/>
    <mergeCell ref="C293:F293"/>
    <mergeCell ref="H293:I293"/>
    <mergeCell ref="A294:B294"/>
    <mergeCell ref="C294:F294"/>
    <mergeCell ref="H294:I294"/>
    <mergeCell ref="A291:B291"/>
    <mergeCell ref="C291:F291"/>
    <mergeCell ref="H291:I291"/>
    <mergeCell ref="A292:B292"/>
    <mergeCell ref="C292:F292"/>
    <mergeCell ref="H292:I292"/>
    <mergeCell ref="A289:B289"/>
    <mergeCell ref="C289:F289"/>
    <mergeCell ref="H289:I289"/>
    <mergeCell ref="A290:B290"/>
    <mergeCell ref="C290:F290"/>
    <mergeCell ref="H290:I290"/>
    <mergeCell ref="A287:B287"/>
    <mergeCell ref="C287:F287"/>
    <mergeCell ref="H287:I287"/>
    <mergeCell ref="A288:B288"/>
    <mergeCell ref="C288:F288"/>
    <mergeCell ref="H288:I288"/>
    <mergeCell ref="A285:B285"/>
    <mergeCell ref="C285:F285"/>
    <mergeCell ref="H285:I285"/>
    <mergeCell ref="A286:B286"/>
    <mergeCell ref="C286:F286"/>
    <mergeCell ref="H286:I286"/>
    <mergeCell ref="A307:B307"/>
    <mergeCell ref="C307:F307"/>
    <mergeCell ref="H307:I307"/>
    <mergeCell ref="A308:B308"/>
    <mergeCell ref="C308:F308"/>
    <mergeCell ref="H308:I308"/>
    <mergeCell ref="A305:B305"/>
    <mergeCell ref="C305:F305"/>
    <mergeCell ref="H305:I305"/>
    <mergeCell ref="A306:B306"/>
    <mergeCell ref="C306:F306"/>
    <mergeCell ref="H306:I306"/>
    <mergeCell ref="A303:B303"/>
    <mergeCell ref="C303:F303"/>
    <mergeCell ref="H303:I303"/>
    <mergeCell ref="A304:B304"/>
    <mergeCell ref="C304:F304"/>
    <mergeCell ref="H304:I304"/>
    <mergeCell ref="A301:B301"/>
    <mergeCell ref="C301:F301"/>
    <mergeCell ref="H301:I301"/>
    <mergeCell ref="A302:B302"/>
    <mergeCell ref="C302:F302"/>
    <mergeCell ref="H302:I302"/>
    <mergeCell ref="A299:B299"/>
    <mergeCell ref="C299:F299"/>
    <mergeCell ref="H299:I299"/>
    <mergeCell ref="A300:B300"/>
    <mergeCell ref="C300:F300"/>
    <mergeCell ref="H300:I300"/>
    <mergeCell ref="A297:B297"/>
    <mergeCell ref="C297:F297"/>
    <mergeCell ref="H297:I297"/>
    <mergeCell ref="A298:B298"/>
    <mergeCell ref="C298:F298"/>
    <mergeCell ref="H298:I298"/>
    <mergeCell ref="A319:B319"/>
    <mergeCell ref="C319:F319"/>
    <mergeCell ref="H319:I319"/>
    <mergeCell ref="A320:B320"/>
    <mergeCell ref="C320:F320"/>
    <mergeCell ref="H320:I320"/>
    <mergeCell ref="A317:B317"/>
    <mergeCell ref="C317:F317"/>
    <mergeCell ref="H317:I317"/>
    <mergeCell ref="A318:B318"/>
    <mergeCell ref="C318:F318"/>
    <mergeCell ref="H318:I318"/>
    <mergeCell ref="A315:B315"/>
    <mergeCell ref="C315:F315"/>
    <mergeCell ref="H315:I315"/>
    <mergeCell ref="A316:B316"/>
    <mergeCell ref="C316:F316"/>
    <mergeCell ref="H316:I316"/>
    <mergeCell ref="A313:B313"/>
    <mergeCell ref="C313:F313"/>
    <mergeCell ref="H313:I313"/>
    <mergeCell ref="A314:B314"/>
    <mergeCell ref="C314:F314"/>
    <mergeCell ref="H314:I314"/>
    <mergeCell ref="A311:B311"/>
    <mergeCell ref="C311:F311"/>
    <mergeCell ref="H311:I311"/>
    <mergeCell ref="A312:B312"/>
    <mergeCell ref="C312:F312"/>
    <mergeCell ref="H312:I312"/>
    <mergeCell ref="A309:B309"/>
    <mergeCell ref="C309:F309"/>
    <mergeCell ref="H309:I309"/>
    <mergeCell ref="A310:B310"/>
    <mergeCell ref="C310:F310"/>
    <mergeCell ref="H310:I310"/>
    <mergeCell ref="A331:B331"/>
    <mergeCell ref="C331:F331"/>
    <mergeCell ref="H331:I331"/>
    <mergeCell ref="A332:B332"/>
    <mergeCell ref="C332:F332"/>
    <mergeCell ref="H332:I332"/>
    <mergeCell ref="A329:B329"/>
    <mergeCell ref="C329:F329"/>
    <mergeCell ref="H329:I329"/>
    <mergeCell ref="A330:B330"/>
    <mergeCell ref="C330:F330"/>
    <mergeCell ref="H330:I330"/>
    <mergeCell ref="A327:B327"/>
    <mergeCell ref="C327:F327"/>
    <mergeCell ref="H327:I327"/>
    <mergeCell ref="A328:B328"/>
    <mergeCell ref="C328:F328"/>
    <mergeCell ref="H328:I328"/>
    <mergeCell ref="A325:B325"/>
    <mergeCell ref="C325:F325"/>
    <mergeCell ref="H325:I325"/>
    <mergeCell ref="A326:B326"/>
    <mergeCell ref="C326:F326"/>
    <mergeCell ref="H326:I326"/>
    <mergeCell ref="A323:B323"/>
    <mergeCell ref="C323:F323"/>
    <mergeCell ref="H323:I323"/>
    <mergeCell ref="A324:B324"/>
    <mergeCell ref="C324:F324"/>
    <mergeCell ref="H324:I324"/>
    <mergeCell ref="A321:B321"/>
    <mergeCell ref="C321:F321"/>
    <mergeCell ref="H321:I321"/>
    <mergeCell ref="A322:B322"/>
    <mergeCell ref="C322:F322"/>
    <mergeCell ref="H322:I322"/>
    <mergeCell ref="A343:B343"/>
    <mergeCell ref="C343:F343"/>
    <mergeCell ref="H343:I343"/>
    <mergeCell ref="A344:B344"/>
    <mergeCell ref="C344:F344"/>
    <mergeCell ref="H344:I344"/>
    <mergeCell ref="A341:B341"/>
    <mergeCell ref="C341:F341"/>
    <mergeCell ref="H341:I341"/>
    <mergeCell ref="A342:B342"/>
    <mergeCell ref="C342:F342"/>
    <mergeCell ref="H342:I342"/>
    <mergeCell ref="A339:B339"/>
    <mergeCell ref="C339:F339"/>
    <mergeCell ref="H339:I339"/>
    <mergeCell ref="A340:B340"/>
    <mergeCell ref="C340:F340"/>
    <mergeCell ref="H340:I340"/>
    <mergeCell ref="A337:B337"/>
    <mergeCell ref="C337:F337"/>
    <mergeCell ref="H337:I337"/>
    <mergeCell ref="A338:B338"/>
    <mergeCell ref="C338:F338"/>
    <mergeCell ref="H338:I338"/>
    <mergeCell ref="A335:B335"/>
    <mergeCell ref="C335:F335"/>
    <mergeCell ref="H335:I335"/>
    <mergeCell ref="A336:B336"/>
    <mergeCell ref="C336:F336"/>
    <mergeCell ref="H336:I336"/>
    <mergeCell ref="A333:B333"/>
    <mergeCell ref="C333:F333"/>
    <mergeCell ref="H333:I333"/>
    <mergeCell ref="A334:B334"/>
    <mergeCell ref="C334:F334"/>
    <mergeCell ref="H334:I334"/>
    <mergeCell ref="A355:B355"/>
    <mergeCell ref="C355:F355"/>
    <mergeCell ref="H355:I355"/>
    <mergeCell ref="A356:B356"/>
    <mergeCell ref="C356:F356"/>
    <mergeCell ref="H356:I356"/>
    <mergeCell ref="A353:B353"/>
    <mergeCell ref="C353:F353"/>
    <mergeCell ref="H353:I353"/>
    <mergeCell ref="A354:B354"/>
    <mergeCell ref="C354:F354"/>
    <mergeCell ref="H354:I354"/>
    <mergeCell ref="A351:B351"/>
    <mergeCell ref="C351:F351"/>
    <mergeCell ref="H351:I351"/>
    <mergeCell ref="A352:B352"/>
    <mergeCell ref="C352:F352"/>
    <mergeCell ref="H352:I352"/>
    <mergeCell ref="A349:B349"/>
    <mergeCell ref="C349:F349"/>
    <mergeCell ref="H349:I349"/>
    <mergeCell ref="A350:B350"/>
    <mergeCell ref="C350:F350"/>
    <mergeCell ref="H350:I350"/>
    <mergeCell ref="A347:B347"/>
    <mergeCell ref="C347:F347"/>
    <mergeCell ref="H347:I347"/>
    <mergeCell ref="A348:B348"/>
    <mergeCell ref="C348:F348"/>
    <mergeCell ref="H348:I348"/>
    <mergeCell ref="A345:B345"/>
    <mergeCell ref="C345:F345"/>
    <mergeCell ref="H345:I345"/>
    <mergeCell ref="A346:B346"/>
    <mergeCell ref="C346:F346"/>
    <mergeCell ref="H346:I346"/>
    <mergeCell ref="A367:B367"/>
    <mergeCell ref="C367:F367"/>
    <mergeCell ref="H367:I367"/>
    <mergeCell ref="A368:B368"/>
    <mergeCell ref="C368:F368"/>
    <mergeCell ref="H368:I368"/>
    <mergeCell ref="A365:B365"/>
    <mergeCell ref="C365:F365"/>
    <mergeCell ref="H365:I365"/>
    <mergeCell ref="A366:B366"/>
    <mergeCell ref="C366:F366"/>
    <mergeCell ref="H366:I366"/>
    <mergeCell ref="A363:B363"/>
    <mergeCell ref="C363:F363"/>
    <mergeCell ref="H363:I363"/>
    <mergeCell ref="A364:B364"/>
    <mergeCell ref="C364:F364"/>
    <mergeCell ref="H364:I364"/>
    <mergeCell ref="A361:B361"/>
    <mergeCell ref="C361:F361"/>
    <mergeCell ref="H361:I361"/>
    <mergeCell ref="A362:B362"/>
    <mergeCell ref="C362:F362"/>
    <mergeCell ref="H362:I362"/>
    <mergeCell ref="A359:B359"/>
    <mergeCell ref="C359:F359"/>
    <mergeCell ref="H359:I359"/>
    <mergeCell ref="A360:B360"/>
    <mergeCell ref="C360:F360"/>
    <mergeCell ref="H360:I360"/>
    <mergeCell ref="A357:B357"/>
    <mergeCell ref="C357:F357"/>
    <mergeCell ref="H357:I357"/>
    <mergeCell ref="A358:B358"/>
    <mergeCell ref="C358:F358"/>
    <mergeCell ref="H358:I358"/>
    <mergeCell ref="A379:B379"/>
    <mergeCell ref="C379:F379"/>
    <mergeCell ref="H379:I379"/>
    <mergeCell ref="A380:B380"/>
    <mergeCell ref="C380:F380"/>
    <mergeCell ref="H380:I380"/>
    <mergeCell ref="A377:B377"/>
    <mergeCell ref="C377:F377"/>
    <mergeCell ref="H377:I377"/>
    <mergeCell ref="A378:B378"/>
    <mergeCell ref="C378:F378"/>
    <mergeCell ref="H378:I378"/>
    <mergeCell ref="A375:B375"/>
    <mergeCell ref="C375:F375"/>
    <mergeCell ref="H375:I375"/>
    <mergeCell ref="A376:B376"/>
    <mergeCell ref="C376:F376"/>
    <mergeCell ref="H376:I376"/>
    <mergeCell ref="A373:B373"/>
    <mergeCell ref="C373:F373"/>
    <mergeCell ref="H373:I373"/>
    <mergeCell ref="A374:B374"/>
    <mergeCell ref="C374:F374"/>
    <mergeCell ref="H374:I374"/>
    <mergeCell ref="A371:B371"/>
    <mergeCell ref="C371:F371"/>
    <mergeCell ref="H371:I371"/>
    <mergeCell ref="A372:B372"/>
    <mergeCell ref="C372:F372"/>
    <mergeCell ref="H372:I372"/>
    <mergeCell ref="A369:B369"/>
    <mergeCell ref="C369:F369"/>
    <mergeCell ref="H369:I369"/>
    <mergeCell ref="A370:B370"/>
    <mergeCell ref="C370:F370"/>
    <mergeCell ref="H370:I370"/>
    <mergeCell ref="A391:B391"/>
    <mergeCell ref="C391:F391"/>
    <mergeCell ref="H391:I391"/>
    <mergeCell ref="A392:B392"/>
    <mergeCell ref="C392:F392"/>
    <mergeCell ref="H392:I392"/>
    <mergeCell ref="A389:B389"/>
    <mergeCell ref="C389:F389"/>
    <mergeCell ref="H389:I389"/>
    <mergeCell ref="A390:B390"/>
    <mergeCell ref="C390:F390"/>
    <mergeCell ref="H390:I390"/>
    <mergeCell ref="A387:B387"/>
    <mergeCell ref="C387:F387"/>
    <mergeCell ref="H387:I387"/>
    <mergeCell ref="A388:B388"/>
    <mergeCell ref="C388:F388"/>
    <mergeCell ref="H388:I388"/>
    <mergeCell ref="A385:B385"/>
    <mergeCell ref="C385:F385"/>
    <mergeCell ref="H385:I385"/>
    <mergeCell ref="A386:B386"/>
    <mergeCell ref="C386:F386"/>
    <mergeCell ref="H386:I386"/>
    <mergeCell ref="A383:B383"/>
    <mergeCell ref="C383:F383"/>
    <mergeCell ref="H383:I383"/>
    <mergeCell ref="A384:B384"/>
    <mergeCell ref="C384:F384"/>
    <mergeCell ref="H384:I384"/>
    <mergeCell ref="A381:B381"/>
    <mergeCell ref="C381:F381"/>
    <mergeCell ref="H381:I381"/>
    <mergeCell ref="A382:B382"/>
    <mergeCell ref="C382:F382"/>
    <mergeCell ref="H382:I382"/>
    <mergeCell ref="A403:B403"/>
    <mergeCell ref="C403:F403"/>
    <mergeCell ref="H403:I403"/>
    <mergeCell ref="A404:B404"/>
    <mergeCell ref="C404:F404"/>
    <mergeCell ref="H404:I404"/>
    <mergeCell ref="A401:B401"/>
    <mergeCell ref="C401:F401"/>
    <mergeCell ref="H401:I401"/>
    <mergeCell ref="A402:B402"/>
    <mergeCell ref="C402:F402"/>
    <mergeCell ref="H402:I402"/>
    <mergeCell ref="A399:B399"/>
    <mergeCell ref="C399:F399"/>
    <mergeCell ref="H399:I399"/>
    <mergeCell ref="A400:B400"/>
    <mergeCell ref="C400:F400"/>
    <mergeCell ref="H400:I400"/>
    <mergeCell ref="A397:B397"/>
    <mergeCell ref="C397:F397"/>
    <mergeCell ref="H397:I397"/>
    <mergeCell ref="A398:B398"/>
    <mergeCell ref="C398:F398"/>
    <mergeCell ref="H398:I398"/>
    <mergeCell ref="A395:B395"/>
    <mergeCell ref="C395:F395"/>
    <mergeCell ref="H395:I395"/>
    <mergeCell ref="A396:B396"/>
    <mergeCell ref="C396:F396"/>
    <mergeCell ref="H396:I396"/>
    <mergeCell ref="A393:B393"/>
    <mergeCell ref="C393:F393"/>
    <mergeCell ref="H393:I393"/>
    <mergeCell ref="A394:B394"/>
    <mergeCell ref="C394:F394"/>
    <mergeCell ref="H394:I394"/>
    <mergeCell ref="A415:B415"/>
    <mergeCell ref="C415:F415"/>
    <mergeCell ref="H415:I415"/>
    <mergeCell ref="A416:B416"/>
    <mergeCell ref="C416:F416"/>
    <mergeCell ref="H416:I416"/>
    <mergeCell ref="A413:B413"/>
    <mergeCell ref="C413:F413"/>
    <mergeCell ref="H413:I413"/>
    <mergeCell ref="A414:B414"/>
    <mergeCell ref="C414:F414"/>
    <mergeCell ref="H414:I414"/>
    <mergeCell ref="A411:B411"/>
    <mergeCell ref="C411:F411"/>
    <mergeCell ref="H411:I411"/>
    <mergeCell ref="A412:B412"/>
    <mergeCell ref="C412:F412"/>
    <mergeCell ref="H412:I412"/>
    <mergeCell ref="A409:B409"/>
    <mergeCell ref="C409:F409"/>
    <mergeCell ref="H409:I409"/>
    <mergeCell ref="A410:B410"/>
    <mergeCell ref="C410:F410"/>
    <mergeCell ref="H410:I410"/>
    <mergeCell ref="A407:B407"/>
    <mergeCell ref="C407:F407"/>
    <mergeCell ref="H407:I407"/>
    <mergeCell ref="A408:B408"/>
    <mergeCell ref="C408:F408"/>
    <mergeCell ref="H408:I408"/>
    <mergeCell ref="A405:B405"/>
    <mergeCell ref="C405:F405"/>
    <mergeCell ref="H405:I405"/>
    <mergeCell ref="A406:B406"/>
    <mergeCell ref="C406:F406"/>
    <mergeCell ref="H406:I406"/>
    <mergeCell ref="A427:B427"/>
    <mergeCell ref="C427:F427"/>
    <mergeCell ref="H427:I427"/>
    <mergeCell ref="A428:B428"/>
    <mergeCell ref="C428:F428"/>
    <mergeCell ref="H428:I428"/>
    <mergeCell ref="A425:B425"/>
    <mergeCell ref="C425:F425"/>
    <mergeCell ref="H425:I425"/>
    <mergeCell ref="A426:B426"/>
    <mergeCell ref="C426:F426"/>
    <mergeCell ref="H426:I426"/>
    <mergeCell ref="A423:B423"/>
    <mergeCell ref="C423:F423"/>
    <mergeCell ref="H423:I423"/>
    <mergeCell ref="A424:B424"/>
    <mergeCell ref="C424:F424"/>
    <mergeCell ref="H424:I424"/>
    <mergeCell ref="A421:B421"/>
    <mergeCell ref="C421:F421"/>
    <mergeCell ref="H421:I421"/>
    <mergeCell ref="A422:B422"/>
    <mergeCell ref="C422:F422"/>
    <mergeCell ref="H422:I422"/>
    <mergeCell ref="A419:B419"/>
    <mergeCell ref="C419:F419"/>
    <mergeCell ref="H419:I419"/>
    <mergeCell ref="A420:B420"/>
    <mergeCell ref="C420:F420"/>
    <mergeCell ref="H420:I420"/>
    <mergeCell ref="A417:B417"/>
    <mergeCell ref="C417:F417"/>
    <mergeCell ref="H417:I417"/>
    <mergeCell ref="A418:B418"/>
    <mergeCell ref="C418:F418"/>
    <mergeCell ref="H418:I418"/>
    <mergeCell ref="A439:B439"/>
    <mergeCell ref="C439:F439"/>
    <mergeCell ref="H439:I439"/>
    <mergeCell ref="A440:B440"/>
    <mergeCell ref="C440:F440"/>
    <mergeCell ref="H440:I440"/>
    <mergeCell ref="A437:B437"/>
    <mergeCell ref="C437:F437"/>
    <mergeCell ref="H437:I437"/>
    <mergeCell ref="A438:B438"/>
    <mergeCell ref="C438:F438"/>
    <mergeCell ref="H438:I438"/>
    <mergeCell ref="A435:B435"/>
    <mergeCell ref="C435:F435"/>
    <mergeCell ref="H435:I435"/>
    <mergeCell ref="A436:B436"/>
    <mergeCell ref="C436:F436"/>
    <mergeCell ref="H436:I436"/>
    <mergeCell ref="A433:B433"/>
    <mergeCell ref="C433:F433"/>
    <mergeCell ref="H433:I433"/>
    <mergeCell ref="A434:B434"/>
    <mergeCell ref="C434:F434"/>
    <mergeCell ref="H434:I434"/>
    <mergeCell ref="A431:B431"/>
    <mergeCell ref="C431:F431"/>
    <mergeCell ref="H431:I431"/>
    <mergeCell ref="A432:B432"/>
    <mergeCell ref="C432:F432"/>
    <mergeCell ref="H432:I432"/>
    <mergeCell ref="A429:B429"/>
    <mergeCell ref="C429:F429"/>
    <mergeCell ref="H429:I429"/>
    <mergeCell ref="A430:B430"/>
    <mergeCell ref="C430:F430"/>
    <mergeCell ref="H430:I430"/>
    <mergeCell ref="A451:B451"/>
    <mergeCell ref="C451:F451"/>
    <mergeCell ref="H451:I451"/>
    <mergeCell ref="A452:B452"/>
    <mergeCell ref="C452:F452"/>
    <mergeCell ref="H452:I452"/>
    <mergeCell ref="A449:B449"/>
    <mergeCell ref="C449:F449"/>
    <mergeCell ref="H449:I449"/>
    <mergeCell ref="A450:B450"/>
    <mergeCell ref="C450:F450"/>
    <mergeCell ref="H450:I450"/>
    <mergeCell ref="A447:B447"/>
    <mergeCell ref="C447:F447"/>
    <mergeCell ref="H447:I447"/>
    <mergeCell ref="A448:B448"/>
    <mergeCell ref="C448:F448"/>
    <mergeCell ref="H448:I448"/>
    <mergeCell ref="A445:B445"/>
    <mergeCell ref="C445:F445"/>
    <mergeCell ref="H445:I445"/>
    <mergeCell ref="A446:B446"/>
    <mergeCell ref="C446:F446"/>
    <mergeCell ref="H446:I446"/>
    <mergeCell ref="A443:B443"/>
    <mergeCell ref="C443:F443"/>
    <mergeCell ref="H443:I443"/>
    <mergeCell ref="A444:B444"/>
    <mergeCell ref="C444:F444"/>
    <mergeCell ref="H444:I444"/>
    <mergeCell ref="A441:B441"/>
    <mergeCell ref="C441:F441"/>
    <mergeCell ref="H441:I441"/>
    <mergeCell ref="A442:B442"/>
    <mergeCell ref="C442:F442"/>
    <mergeCell ref="H442:I442"/>
    <mergeCell ref="A463:B463"/>
    <mergeCell ref="C463:F463"/>
    <mergeCell ref="H463:I463"/>
    <mergeCell ref="A464:B464"/>
    <mergeCell ref="C464:F464"/>
    <mergeCell ref="H464:I464"/>
    <mergeCell ref="A461:B461"/>
    <mergeCell ref="C461:F461"/>
    <mergeCell ref="H461:I461"/>
    <mergeCell ref="A462:B462"/>
    <mergeCell ref="C462:F462"/>
    <mergeCell ref="H462:I462"/>
    <mergeCell ref="A459:B459"/>
    <mergeCell ref="C459:F459"/>
    <mergeCell ref="H459:I459"/>
    <mergeCell ref="A460:B460"/>
    <mergeCell ref="C460:F460"/>
    <mergeCell ref="H460:I460"/>
    <mergeCell ref="A457:B457"/>
    <mergeCell ref="C457:F457"/>
    <mergeCell ref="H457:I457"/>
    <mergeCell ref="A458:B458"/>
    <mergeCell ref="C458:F458"/>
    <mergeCell ref="H458:I458"/>
    <mergeCell ref="A455:B455"/>
    <mergeCell ref="C455:F455"/>
    <mergeCell ref="H455:I455"/>
    <mergeCell ref="A456:B456"/>
    <mergeCell ref="C456:F456"/>
    <mergeCell ref="H456:I456"/>
    <mergeCell ref="A453:B453"/>
    <mergeCell ref="C453:F453"/>
    <mergeCell ref="H453:I453"/>
    <mergeCell ref="A454:B454"/>
    <mergeCell ref="C454:F454"/>
    <mergeCell ref="H454:I454"/>
    <mergeCell ref="A475:B475"/>
    <mergeCell ref="C475:F475"/>
    <mergeCell ref="H475:I475"/>
    <mergeCell ref="A476:B476"/>
    <mergeCell ref="C476:F476"/>
    <mergeCell ref="H476:I476"/>
    <mergeCell ref="A473:B473"/>
    <mergeCell ref="C473:F473"/>
    <mergeCell ref="H473:I473"/>
    <mergeCell ref="A474:B474"/>
    <mergeCell ref="C474:F474"/>
    <mergeCell ref="H474:I474"/>
    <mergeCell ref="A471:B471"/>
    <mergeCell ref="C471:F471"/>
    <mergeCell ref="H471:I471"/>
    <mergeCell ref="A472:B472"/>
    <mergeCell ref="C472:F472"/>
    <mergeCell ref="H472:I472"/>
    <mergeCell ref="A469:B469"/>
    <mergeCell ref="C469:F469"/>
    <mergeCell ref="H469:I469"/>
    <mergeCell ref="A470:B470"/>
    <mergeCell ref="C470:F470"/>
    <mergeCell ref="H470:I470"/>
    <mergeCell ref="A467:B467"/>
    <mergeCell ref="C467:F467"/>
    <mergeCell ref="H467:I467"/>
    <mergeCell ref="A468:B468"/>
    <mergeCell ref="C468:F468"/>
    <mergeCell ref="H468:I468"/>
    <mergeCell ref="A465:B465"/>
    <mergeCell ref="C465:F465"/>
    <mergeCell ref="H465:I465"/>
    <mergeCell ref="A466:B466"/>
    <mergeCell ref="C466:F466"/>
    <mergeCell ref="H466:I466"/>
    <mergeCell ref="A487:B487"/>
    <mergeCell ref="C487:F487"/>
    <mergeCell ref="H487:I487"/>
    <mergeCell ref="A488:B488"/>
    <mergeCell ref="C488:F488"/>
    <mergeCell ref="H488:I488"/>
    <mergeCell ref="A485:B485"/>
    <mergeCell ref="C485:F485"/>
    <mergeCell ref="H485:I485"/>
    <mergeCell ref="A486:B486"/>
    <mergeCell ref="C486:F486"/>
    <mergeCell ref="H486:I486"/>
    <mergeCell ref="A483:B483"/>
    <mergeCell ref="C483:F483"/>
    <mergeCell ref="H483:I483"/>
    <mergeCell ref="A484:B484"/>
    <mergeCell ref="C484:F484"/>
    <mergeCell ref="H484:I484"/>
    <mergeCell ref="A481:B481"/>
    <mergeCell ref="C481:F481"/>
    <mergeCell ref="H481:I481"/>
    <mergeCell ref="A482:B482"/>
    <mergeCell ref="C482:F482"/>
    <mergeCell ref="H482:I482"/>
    <mergeCell ref="A479:B479"/>
    <mergeCell ref="C479:F479"/>
    <mergeCell ref="H479:I479"/>
    <mergeCell ref="A480:B480"/>
    <mergeCell ref="C480:F480"/>
    <mergeCell ref="H480:I480"/>
    <mergeCell ref="A477:B477"/>
    <mergeCell ref="C477:F477"/>
    <mergeCell ref="H477:I477"/>
    <mergeCell ref="A478:B478"/>
    <mergeCell ref="C478:F478"/>
    <mergeCell ref="H478:I478"/>
    <mergeCell ref="A499:B499"/>
    <mergeCell ref="C499:F499"/>
    <mergeCell ref="H499:I499"/>
    <mergeCell ref="A500:B500"/>
    <mergeCell ref="C500:F500"/>
    <mergeCell ref="H500:I500"/>
    <mergeCell ref="A497:B497"/>
    <mergeCell ref="C497:F497"/>
    <mergeCell ref="H497:I497"/>
    <mergeCell ref="A498:B498"/>
    <mergeCell ref="C498:F498"/>
    <mergeCell ref="H498:I498"/>
    <mergeCell ref="A495:B495"/>
    <mergeCell ref="C495:F495"/>
    <mergeCell ref="H495:I495"/>
    <mergeCell ref="A496:B496"/>
    <mergeCell ref="C496:F496"/>
    <mergeCell ref="H496:I496"/>
    <mergeCell ref="A493:B493"/>
    <mergeCell ref="C493:F493"/>
    <mergeCell ref="H493:I493"/>
    <mergeCell ref="A494:B494"/>
    <mergeCell ref="C494:F494"/>
    <mergeCell ref="H494:I494"/>
    <mergeCell ref="A491:B491"/>
    <mergeCell ref="C491:F491"/>
    <mergeCell ref="H491:I491"/>
    <mergeCell ref="A492:B492"/>
    <mergeCell ref="C492:F492"/>
    <mergeCell ref="H492:I492"/>
    <mergeCell ref="A489:B489"/>
    <mergeCell ref="C489:F489"/>
    <mergeCell ref="H489:I489"/>
    <mergeCell ref="A490:B490"/>
    <mergeCell ref="C490:F490"/>
    <mergeCell ref="H490:I490"/>
    <mergeCell ref="A511:B511"/>
    <mergeCell ref="C511:F511"/>
    <mergeCell ref="H511:I511"/>
    <mergeCell ref="A512:B512"/>
    <mergeCell ref="C512:F512"/>
    <mergeCell ref="H512:I512"/>
    <mergeCell ref="A509:B509"/>
    <mergeCell ref="C509:F509"/>
    <mergeCell ref="H509:I509"/>
    <mergeCell ref="A510:B510"/>
    <mergeCell ref="C510:F510"/>
    <mergeCell ref="H510:I510"/>
    <mergeCell ref="A507:B507"/>
    <mergeCell ref="C507:F507"/>
    <mergeCell ref="H507:I507"/>
    <mergeCell ref="A508:B508"/>
    <mergeCell ref="C508:F508"/>
    <mergeCell ref="H508:I508"/>
    <mergeCell ref="A505:B505"/>
    <mergeCell ref="C505:F505"/>
    <mergeCell ref="H505:I505"/>
    <mergeCell ref="A506:B506"/>
    <mergeCell ref="C506:F506"/>
    <mergeCell ref="H506:I506"/>
    <mergeCell ref="A503:B503"/>
    <mergeCell ref="C503:F503"/>
    <mergeCell ref="H503:I503"/>
    <mergeCell ref="A504:B504"/>
    <mergeCell ref="C504:F504"/>
    <mergeCell ref="H504:I504"/>
    <mergeCell ref="A501:B501"/>
    <mergeCell ref="C501:F501"/>
    <mergeCell ref="H501:I501"/>
    <mergeCell ref="A502:B502"/>
    <mergeCell ref="C502:F502"/>
    <mergeCell ref="H502:I502"/>
    <mergeCell ref="A523:B523"/>
    <mergeCell ref="C523:F523"/>
    <mergeCell ref="H523:I523"/>
    <mergeCell ref="A524:B524"/>
    <mergeCell ref="C524:F524"/>
    <mergeCell ref="H524:I524"/>
    <mergeCell ref="A521:B521"/>
    <mergeCell ref="C521:F521"/>
    <mergeCell ref="H521:I521"/>
    <mergeCell ref="A522:B522"/>
    <mergeCell ref="C522:F522"/>
    <mergeCell ref="H522:I522"/>
    <mergeCell ref="A519:B519"/>
    <mergeCell ref="C519:F519"/>
    <mergeCell ref="H519:I519"/>
    <mergeCell ref="A520:B520"/>
    <mergeCell ref="C520:F520"/>
    <mergeCell ref="H520:I520"/>
    <mergeCell ref="A517:B517"/>
    <mergeCell ref="C517:F517"/>
    <mergeCell ref="H517:I517"/>
    <mergeCell ref="A518:B518"/>
    <mergeCell ref="C518:F518"/>
    <mergeCell ref="H518:I518"/>
    <mergeCell ref="A515:B515"/>
    <mergeCell ref="C515:F515"/>
    <mergeCell ref="H515:I515"/>
    <mergeCell ref="A516:B516"/>
    <mergeCell ref="C516:F516"/>
    <mergeCell ref="H516:I516"/>
    <mergeCell ref="A513:B513"/>
    <mergeCell ref="C513:F513"/>
    <mergeCell ref="H513:I513"/>
    <mergeCell ref="A514:B514"/>
    <mergeCell ref="C514:F514"/>
    <mergeCell ref="H514:I514"/>
    <mergeCell ref="A535:B535"/>
    <mergeCell ref="C535:F535"/>
    <mergeCell ref="H535:I535"/>
    <mergeCell ref="A536:B536"/>
    <mergeCell ref="C536:F536"/>
    <mergeCell ref="H536:I536"/>
    <mergeCell ref="A533:B533"/>
    <mergeCell ref="C533:F533"/>
    <mergeCell ref="H533:I533"/>
    <mergeCell ref="A534:B534"/>
    <mergeCell ref="C534:F534"/>
    <mergeCell ref="H534:I534"/>
    <mergeCell ref="A531:B531"/>
    <mergeCell ref="C531:F531"/>
    <mergeCell ref="H531:I531"/>
    <mergeCell ref="A532:B532"/>
    <mergeCell ref="C532:F532"/>
    <mergeCell ref="H532:I532"/>
    <mergeCell ref="A529:B529"/>
    <mergeCell ref="C529:F529"/>
    <mergeCell ref="H529:I529"/>
    <mergeCell ref="A530:B530"/>
    <mergeCell ref="C530:F530"/>
    <mergeCell ref="H530:I530"/>
    <mergeCell ref="A527:B527"/>
    <mergeCell ref="C527:F527"/>
    <mergeCell ref="H527:I527"/>
    <mergeCell ref="A528:B528"/>
    <mergeCell ref="C528:F528"/>
    <mergeCell ref="H528:I528"/>
    <mergeCell ref="A525:B525"/>
    <mergeCell ref="C525:F525"/>
    <mergeCell ref="H525:I525"/>
    <mergeCell ref="A526:B526"/>
    <mergeCell ref="C526:F526"/>
    <mergeCell ref="H526:I526"/>
    <mergeCell ref="A547:B547"/>
    <mergeCell ref="C547:F547"/>
    <mergeCell ref="H547:I547"/>
    <mergeCell ref="A548:B548"/>
    <mergeCell ref="C548:F548"/>
    <mergeCell ref="H548:I548"/>
    <mergeCell ref="A545:B545"/>
    <mergeCell ref="C545:F545"/>
    <mergeCell ref="H545:I545"/>
    <mergeCell ref="A546:B546"/>
    <mergeCell ref="C546:F546"/>
    <mergeCell ref="H546:I546"/>
    <mergeCell ref="A543:B543"/>
    <mergeCell ref="C543:F543"/>
    <mergeCell ref="H543:I543"/>
    <mergeCell ref="A544:B544"/>
    <mergeCell ref="C544:F544"/>
    <mergeCell ref="H544:I544"/>
    <mergeCell ref="A541:B541"/>
    <mergeCell ref="C541:F541"/>
    <mergeCell ref="H541:I541"/>
    <mergeCell ref="A542:B542"/>
    <mergeCell ref="C542:F542"/>
    <mergeCell ref="H542:I542"/>
    <mergeCell ref="A539:B539"/>
    <mergeCell ref="C539:F539"/>
    <mergeCell ref="H539:I539"/>
    <mergeCell ref="A540:B540"/>
    <mergeCell ref="C540:F540"/>
    <mergeCell ref="H540:I540"/>
    <mergeCell ref="A537:B537"/>
    <mergeCell ref="C537:F537"/>
    <mergeCell ref="H537:I537"/>
    <mergeCell ref="A538:B538"/>
    <mergeCell ref="C538:F538"/>
    <mergeCell ref="H538:I538"/>
    <mergeCell ref="A559:B559"/>
    <mergeCell ref="C559:F559"/>
    <mergeCell ref="H559:I559"/>
    <mergeCell ref="A560:B560"/>
    <mergeCell ref="C560:F560"/>
    <mergeCell ref="H560:I560"/>
    <mergeCell ref="A557:B557"/>
    <mergeCell ref="C557:F557"/>
    <mergeCell ref="H557:I557"/>
    <mergeCell ref="A558:B558"/>
    <mergeCell ref="C558:F558"/>
    <mergeCell ref="H558:I558"/>
    <mergeCell ref="A555:B555"/>
    <mergeCell ref="C555:F555"/>
    <mergeCell ref="H555:I555"/>
    <mergeCell ref="A556:B556"/>
    <mergeCell ref="C556:F556"/>
    <mergeCell ref="H556:I556"/>
    <mergeCell ref="A553:B553"/>
    <mergeCell ref="C553:F553"/>
    <mergeCell ref="H553:I553"/>
    <mergeCell ref="A554:B554"/>
    <mergeCell ref="C554:F554"/>
    <mergeCell ref="H554:I554"/>
    <mergeCell ref="A551:B551"/>
    <mergeCell ref="C551:F551"/>
    <mergeCell ref="H551:I551"/>
    <mergeCell ref="A552:B552"/>
    <mergeCell ref="C552:F552"/>
    <mergeCell ref="H552:I552"/>
    <mergeCell ref="A549:B549"/>
    <mergeCell ref="C549:F549"/>
    <mergeCell ref="H549:I549"/>
    <mergeCell ref="A550:B550"/>
    <mergeCell ref="C550:F550"/>
    <mergeCell ref="H550:I550"/>
    <mergeCell ref="A571:B571"/>
    <mergeCell ref="C571:F571"/>
    <mergeCell ref="H571:I571"/>
    <mergeCell ref="A572:B572"/>
    <mergeCell ref="C572:F572"/>
    <mergeCell ref="H572:I572"/>
    <mergeCell ref="A569:B569"/>
    <mergeCell ref="C569:F569"/>
    <mergeCell ref="H569:I569"/>
    <mergeCell ref="A570:B570"/>
    <mergeCell ref="C570:F570"/>
    <mergeCell ref="H570:I570"/>
    <mergeCell ref="A567:B567"/>
    <mergeCell ref="C567:F567"/>
    <mergeCell ref="H567:I567"/>
    <mergeCell ref="A568:B568"/>
    <mergeCell ref="C568:F568"/>
    <mergeCell ref="H568:I568"/>
    <mergeCell ref="A565:B565"/>
    <mergeCell ref="C565:F565"/>
    <mergeCell ref="H565:I565"/>
    <mergeCell ref="A566:B566"/>
    <mergeCell ref="C566:F566"/>
    <mergeCell ref="H566:I566"/>
    <mergeCell ref="A563:B563"/>
    <mergeCell ref="C563:F563"/>
    <mergeCell ref="H563:I563"/>
    <mergeCell ref="A564:B564"/>
    <mergeCell ref="C564:F564"/>
    <mergeCell ref="H564:I564"/>
    <mergeCell ref="A561:B561"/>
    <mergeCell ref="C561:F561"/>
    <mergeCell ref="H561:I561"/>
    <mergeCell ref="A562:B562"/>
    <mergeCell ref="C562:F562"/>
    <mergeCell ref="H562:I562"/>
    <mergeCell ref="A583:B583"/>
    <mergeCell ref="C583:F583"/>
    <mergeCell ref="H583:I583"/>
    <mergeCell ref="A584:B584"/>
    <mergeCell ref="C584:F584"/>
    <mergeCell ref="H584:I584"/>
    <mergeCell ref="A581:B581"/>
    <mergeCell ref="C581:F581"/>
    <mergeCell ref="H581:I581"/>
    <mergeCell ref="A582:B582"/>
    <mergeCell ref="C582:F582"/>
    <mergeCell ref="H582:I582"/>
    <mergeCell ref="A579:B579"/>
    <mergeCell ref="C579:F579"/>
    <mergeCell ref="H579:I579"/>
    <mergeCell ref="A580:B580"/>
    <mergeCell ref="C580:F580"/>
    <mergeCell ref="H580:I580"/>
    <mergeCell ref="A577:B577"/>
    <mergeCell ref="C577:F577"/>
    <mergeCell ref="H577:I577"/>
    <mergeCell ref="A578:B578"/>
    <mergeCell ref="C578:F578"/>
    <mergeCell ref="H578:I578"/>
    <mergeCell ref="A575:B575"/>
    <mergeCell ref="C575:F575"/>
    <mergeCell ref="H575:I575"/>
    <mergeCell ref="A576:B576"/>
    <mergeCell ref="C576:F576"/>
    <mergeCell ref="H576:I576"/>
    <mergeCell ref="A573:B573"/>
    <mergeCell ref="C573:F573"/>
    <mergeCell ref="H573:I573"/>
    <mergeCell ref="A574:B574"/>
    <mergeCell ref="C574:F574"/>
    <mergeCell ref="H574:I574"/>
    <mergeCell ref="A595:B595"/>
    <mergeCell ref="C595:F595"/>
    <mergeCell ref="H595:I595"/>
    <mergeCell ref="A596:B596"/>
    <mergeCell ref="C596:F596"/>
    <mergeCell ref="H596:I596"/>
    <mergeCell ref="A593:B593"/>
    <mergeCell ref="C593:F593"/>
    <mergeCell ref="H593:I593"/>
    <mergeCell ref="A594:B594"/>
    <mergeCell ref="C594:F594"/>
    <mergeCell ref="H594:I594"/>
    <mergeCell ref="A591:B591"/>
    <mergeCell ref="C591:F591"/>
    <mergeCell ref="H591:I591"/>
    <mergeCell ref="A592:B592"/>
    <mergeCell ref="C592:F592"/>
    <mergeCell ref="H592:I592"/>
    <mergeCell ref="A589:B589"/>
    <mergeCell ref="C589:F589"/>
    <mergeCell ref="H589:I589"/>
    <mergeCell ref="A590:B590"/>
    <mergeCell ref="C590:F590"/>
    <mergeCell ref="H590:I590"/>
    <mergeCell ref="A587:B587"/>
    <mergeCell ref="C587:F587"/>
    <mergeCell ref="H587:I587"/>
    <mergeCell ref="A588:B588"/>
    <mergeCell ref="C588:F588"/>
    <mergeCell ref="H588:I588"/>
    <mergeCell ref="A585:B585"/>
    <mergeCell ref="C585:F585"/>
    <mergeCell ref="H585:I585"/>
    <mergeCell ref="A586:B586"/>
    <mergeCell ref="C586:F586"/>
    <mergeCell ref="H586:I586"/>
    <mergeCell ref="A607:B607"/>
    <mergeCell ref="C607:F607"/>
    <mergeCell ref="H607:I607"/>
    <mergeCell ref="A608:B608"/>
    <mergeCell ref="C608:F608"/>
    <mergeCell ref="H608:I608"/>
    <mergeCell ref="A605:B605"/>
    <mergeCell ref="C605:F605"/>
    <mergeCell ref="H605:I605"/>
    <mergeCell ref="A606:B606"/>
    <mergeCell ref="C606:F606"/>
    <mergeCell ref="H606:I606"/>
    <mergeCell ref="A603:B603"/>
    <mergeCell ref="C603:F603"/>
    <mergeCell ref="H603:I603"/>
    <mergeCell ref="A604:B604"/>
    <mergeCell ref="C604:F604"/>
    <mergeCell ref="H604:I604"/>
    <mergeCell ref="A601:B601"/>
    <mergeCell ref="C601:F601"/>
    <mergeCell ref="H601:I601"/>
    <mergeCell ref="A602:B602"/>
    <mergeCell ref="C602:F602"/>
    <mergeCell ref="H602:I602"/>
    <mergeCell ref="A599:B599"/>
    <mergeCell ref="C599:F599"/>
    <mergeCell ref="H599:I599"/>
    <mergeCell ref="A600:B600"/>
    <mergeCell ref="C600:F600"/>
    <mergeCell ref="H600:I600"/>
    <mergeCell ref="A597:B597"/>
    <mergeCell ref="C597:F597"/>
    <mergeCell ref="H597:I597"/>
    <mergeCell ref="A598:B598"/>
    <mergeCell ref="C598:F598"/>
    <mergeCell ref="H598:I598"/>
    <mergeCell ref="A619:B619"/>
    <mergeCell ref="C619:F619"/>
    <mergeCell ref="H619:I619"/>
    <mergeCell ref="A620:B620"/>
    <mergeCell ref="C620:F620"/>
    <mergeCell ref="H620:I620"/>
    <mergeCell ref="A617:B617"/>
    <mergeCell ref="C617:F617"/>
    <mergeCell ref="H617:I617"/>
    <mergeCell ref="A618:B618"/>
    <mergeCell ref="C618:F618"/>
    <mergeCell ref="H618:I618"/>
    <mergeCell ref="A615:B615"/>
    <mergeCell ref="C615:F615"/>
    <mergeCell ref="H615:I615"/>
    <mergeCell ref="A616:B616"/>
    <mergeCell ref="C616:F616"/>
    <mergeCell ref="H616:I616"/>
    <mergeCell ref="A613:B613"/>
    <mergeCell ref="C613:F613"/>
    <mergeCell ref="H613:I613"/>
    <mergeCell ref="A614:B614"/>
    <mergeCell ref="C614:F614"/>
    <mergeCell ref="H614:I614"/>
    <mergeCell ref="A611:B611"/>
    <mergeCell ref="C611:F611"/>
    <mergeCell ref="H611:I611"/>
    <mergeCell ref="A612:B612"/>
    <mergeCell ref="C612:F612"/>
    <mergeCell ref="H612:I612"/>
    <mergeCell ref="A609:B609"/>
    <mergeCell ref="C609:F609"/>
    <mergeCell ref="H609:I609"/>
    <mergeCell ref="A610:B610"/>
    <mergeCell ref="C610:F610"/>
    <mergeCell ref="H610:I610"/>
    <mergeCell ref="A631:B631"/>
    <mergeCell ref="C631:F631"/>
    <mergeCell ref="H631:I631"/>
    <mergeCell ref="A632:B632"/>
    <mergeCell ref="C632:F632"/>
    <mergeCell ref="H632:I632"/>
    <mergeCell ref="A629:B629"/>
    <mergeCell ref="C629:F629"/>
    <mergeCell ref="H629:I629"/>
    <mergeCell ref="A630:B630"/>
    <mergeCell ref="C630:F630"/>
    <mergeCell ref="H630:I630"/>
    <mergeCell ref="A627:B627"/>
    <mergeCell ref="C627:F627"/>
    <mergeCell ref="H627:I627"/>
    <mergeCell ref="A628:B628"/>
    <mergeCell ref="C628:F628"/>
    <mergeCell ref="H628:I628"/>
    <mergeCell ref="A625:B625"/>
    <mergeCell ref="C625:F625"/>
    <mergeCell ref="H625:I625"/>
    <mergeCell ref="A626:B626"/>
    <mergeCell ref="C626:F626"/>
    <mergeCell ref="H626:I626"/>
    <mergeCell ref="A623:B623"/>
    <mergeCell ref="C623:F623"/>
    <mergeCell ref="H623:I623"/>
    <mergeCell ref="A624:B624"/>
    <mergeCell ref="C624:F624"/>
    <mergeCell ref="H624:I624"/>
    <mergeCell ref="A621:B621"/>
    <mergeCell ref="C621:F621"/>
    <mergeCell ref="H621:I621"/>
    <mergeCell ref="A622:B622"/>
    <mergeCell ref="C622:F622"/>
    <mergeCell ref="H622:I622"/>
    <mergeCell ref="A643:B643"/>
    <mergeCell ref="C643:F643"/>
    <mergeCell ref="H643:I643"/>
    <mergeCell ref="A644:B644"/>
    <mergeCell ref="C644:F644"/>
    <mergeCell ref="H644:I644"/>
    <mergeCell ref="A641:B641"/>
    <mergeCell ref="C641:F641"/>
    <mergeCell ref="H641:I641"/>
    <mergeCell ref="A642:B642"/>
    <mergeCell ref="C642:F642"/>
    <mergeCell ref="H642:I642"/>
    <mergeCell ref="A639:B639"/>
    <mergeCell ref="C639:F639"/>
    <mergeCell ref="H639:I639"/>
    <mergeCell ref="A640:B640"/>
    <mergeCell ref="C640:F640"/>
    <mergeCell ref="H640:I640"/>
    <mergeCell ref="A637:B637"/>
    <mergeCell ref="C637:F637"/>
    <mergeCell ref="H637:I637"/>
    <mergeCell ref="A638:B638"/>
    <mergeCell ref="C638:F638"/>
    <mergeCell ref="H638:I638"/>
    <mergeCell ref="A635:B635"/>
    <mergeCell ref="C635:F635"/>
    <mergeCell ref="H635:I635"/>
    <mergeCell ref="A636:B636"/>
    <mergeCell ref="C636:F636"/>
    <mergeCell ref="H636:I636"/>
    <mergeCell ref="A633:B633"/>
    <mergeCell ref="C633:F633"/>
    <mergeCell ref="H633:I633"/>
    <mergeCell ref="A634:B634"/>
    <mergeCell ref="C634:F634"/>
    <mergeCell ref="H634:I634"/>
    <mergeCell ref="A655:B655"/>
    <mergeCell ref="C655:F655"/>
    <mergeCell ref="H655:I655"/>
    <mergeCell ref="A656:B656"/>
    <mergeCell ref="C656:F656"/>
    <mergeCell ref="H656:I656"/>
    <mergeCell ref="A653:B653"/>
    <mergeCell ref="C653:F653"/>
    <mergeCell ref="H653:I653"/>
    <mergeCell ref="A654:B654"/>
    <mergeCell ref="C654:F654"/>
    <mergeCell ref="H654:I654"/>
    <mergeCell ref="A651:B651"/>
    <mergeCell ref="C651:F651"/>
    <mergeCell ref="H651:I651"/>
    <mergeCell ref="A652:B652"/>
    <mergeCell ref="C652:F652"/>
    <mergeCell ref="H652:I652"/>
    <mergeCell ref="A649:B649"/>
    <mergeCell ref="C649:F649"/>
    <mergeCell ref="H649:I649"/>
    <mergeCell ref="A650:B650"/>
    <mergeCell ref="C650:F650"/>
    <mergeCell ref="H650:I650"/>
    <mergeCell ref="A647:B647"/>
    <mergeCell ref="C647:F647"/>
    <mergeCell ref="H647:I647"/>
    <mergeCell ref="A648:B648"/>
    <mergeCell ref="C648:F648"/>
    <mergeCell ref="H648:I648"/>
    <mergeCell ref="A645:B645"/>
    <mergeCell ref="C645:F645"/>
    <mergeCell ref="H645:I645"/>
    <mergeCell ref="A646:B646"/>
    <mergeCell ref="C646:F646"/>
    <mergeCell ref="H646:I646"/>
    <mergeCell ref="A667:B667"/>
    <mergeCell ref="C667:F667"/>
    <mergeCell ref="H667:I667"/>
    <mergeCell ref="A668:B668"/>
    <mergeCell ref="C668:F668"/>
    <mergeCell ref="H668:I668"/>
    <mergeCell ref="A665:B665"/>
    <mergeCell ref="C665:F665"/>
    <mergeCell ref="H665:I665"/>
    <mergeCell ref="A666:B666"/>
    <mergeCell ref="C666:F666"/>
    <mergeCell ref="H666:I666"/>
    <mergeCell ref="A663:B663"/>
    <mergeCell ref="C663:F663"/>
    <mergeCell ref="H663:I663"/>
    <mergeCell ref="A664:B664"/>
    <mergeCell ref="C664:F664"/>
    <mergeCell ref="H664:I664"/>
    <mergeCell ref="A661:B661"/>
    <mergeCell ref="C661:F661"/>
    <mergeCell ref="H661:I661"/>
    <mergeCell ref="A662:B662"/>
    <mergeCell ref="C662:F662"/>
    <mergeCell ref="H662:I662"/>
    <mergeCell ref="A659:B659"/>
    <mergeCell ref="C659:F659"/>
    <mergeCell ref="H659:I659"/>
    <mergeCell ref="A660:B660"/>
    <mergeCell ref="C660:F660"/>
    <mergeCell ref="H660:I660"/>
    <mergeCell ref="A657:B657"/>
    <mergeCell ref="C657:F657"/>
    <mergeCell ref="H657:I657"/>
    <mergeCell ref="A658:B658"/>
    <mergeCell ref="C658:F658"/>
    <mergeCell ref="H658:I658"/>
    <mergeCell ref="A679:B679"/>
    <mergeCell ref="C679:F679"/>
    <mergeCell ref="H679:I679"/>
    <mergeCell ref="A680:B680"/>
    <mergeCell ref="C680:F680"/>
    <mergeCell ref="H680:I680"/>
    <mergeCell ref="A677:B677"/>
    <mergeCell ref="C677:F677"/>
    <mergeCell ref="H677:I677"/>
    <mergeCell ref="A678:B678"/>
    <mergeCell ref="C678:F678"/>
    <mergeCell ref="H678:I678"/>
    <mergeCell ref="A675:B675"/>
    <mergeCell ref="C675:F675"/>
    <mergeCell ref="H675:I675"/>
    <mergeCell ref="A676:B676"/>
    <mergeCell ref="C676:F676"/>
    <mergeCell ref="H676:I676"/>
    <mergeCell ref="A673:B673"/>
    <mergeCell ref="C673:F673"/>
    <mergeCell ref="H673:I673"/>
    <mergeCell ref="A674:B674"/>
    <mergeCell ref="C674:F674"/>
    <mergeCell ref="H674:I674"/>
    <mergeCell ref="A671:B671"/>
    <mergeCell ref="C671:F671"/>
    <mergeCell ref="H671:I671"/>
    <mergeCell ref="A672:B672"/>
    <mergeCell ref="C672:F672"/>
    <mergeCell ref="H672:I672"/>
    <mergeCell ref="A669:B669"/>
    <mergeCell ref="C669:F669"/>
    <mergeCell ref="H669:I669"/>
    <mergeCell ref="A670:B670"/>
    <mergeCell ref="C670:F670"/>
    <mergeCell ref="H670:I670"/>
    <mergeCell ref="A691:B691"/>
    <mergeCell ref="C691:F691"/>
    <mergeCell ref="H691:I691"/>
    <mergeCell ref="A692:B692"/>
    <mergeCell ref="C692:F692"/>
    <mergeCell ref="H692:I692"/>
    <mergeCell ref="A689:B689"/>
    <mergeCell ref="C689:F689"/>
    <mergeCell ref="H689:I689"/>
    <mergeCell ref="A690:B690"/>
    <mergeCell ref="C690:F690"/>
    <mergeCell ref="H690:I690"/>
    <mergeCell ref="A687:B687"/>
    <mergeCell ref="C687:F687"/>
    <mergeCell ref="H687:I687"/>
    <mergeCell ref="A688:B688"/>
    <mergeCell ref="C688:F688"/>
    <mergeCell ref="H688:I688"/>
    <mergeCell ref="A685:B685"/>
    <mergeCell ref="C685:F685"/>
    <mergeCell ref="H685:I685"/>
    <mergeCell ref="A686:B686"/>
    <mergeCell ref="C686:F686"/>
    <mergeCell ref="H686:I686"/>
    <mergeCell ref="A683:B683"/>
    <mergeCell ref="C683:F683"/>
    <mergeCell ref="H683:I683"/>
    <mergeCell ref="A684:B684"/>
    <mergeCell ref="C684:F684"/>
    <mergeCell ref="H684:I684"/>
    <mergeCell ref="A681:B681"/>
    <mergeCell ref="C681:F681"/>
    <mergeCell ref="H681:I681"/>
    <mergeCell ref="A682:B682"/>
    <mergeCell ref="C682:F682"/>
    <mergeCell ref="H682:I682"/>
    <mergeCell ref="A703:B703"/>
    <mergeCell ref="C703:F703"/>
    <mergeCell ref="H703:I703"/>
    <mergeCell ref="A704:B704"/>
    <mergeCell ref="C704:F704"/>
    <mergeCell ref="H704:I704"/>
    <mergeCell ref="A701:B701"/>
    <mergeCell ref="C701:F701"/>
    <mergeCell ref="H701:I701"/>
    <mergeCell ref="A702:B702"/>
    <mergeCell ref="C702:F702"/>
    <mergeCell ref="H702:I702"/>
    <mergeCell ref="A699:B699"/>
    <mergeCell ref="C699:F699"/>
    <mergeCell ref="H699:I699"/>
    <mergeCell ref="A700:B700"/>
    <mergeCell ref="C700:F700"/>
    <mergeCell ref="H700:I700"/>
    <mergeCell ref="A697:B697"/>
    <mergeCell ref="C697:F697"/>
    <mergeCell ref="H697:I697"/>
    <mergeCell ref="A698:B698"/>
    <mergeCell ref="C698:F698"/>
    <mergeCell ref="H698:I698"/>
    <mergeCell ref="A695:B695"/>
    <mergeCell ref="C695:F695"/>
    <mergeCell ref="H695:I695"/>
    <mergeCell ref="A696:B696"/>
    <mergeCell ref="C696:F696"/>
    <mergeCell ref="H696:I696"/>
    <mergeCell ref="A693:B693"/>
    <mergeCell ref="C693:F693"/>
    <mergeCell ref="H693:I693"/>
    <mergeCell ref="A694:B694"/>
    <mergeCell ref="C694:F694"/>
    <mergeCell ref="H694:I694"/>
    <mergeCell ref="A715:B715"/>
    <mergeCell ref="C715:F715"/>
    <mergeCell ref="H715:I715"/>
    <mergeCell ref="A716:B716"/>
    <mergeCell ref="C716:F716"/>
    <mergeCell ref="H716:I716"/>
    <mergeCell ref="A713:B713"/>
    <mergeCell ref="C713:F713"/>
    <mergeCell ref="H713:I713"/>
    <mergeCell ref="A714:B714"/>
    <mergeCell ref="C714:F714"/>
    <mergeCell ref="H714:I714"/>
    <mergeCell ref="A711:B711"/>
    <mergeCell ref="C711:F711"/>
    <mergeCell ref="H711:I711"/>
    <mergeCell ref="A712:B712"/>
    <mergeCell ref="C712:F712"/>
    <mergeCell ref="H712:I712"/>
    <mergeCell ref="A709:B709"/>
    <mergeCell ref="C709:F709"/>
    <mergeCell ref="H709:I709"/>
    <mergeCell ref="A710:B710"/>
    <mergeCell ref="C710:F710"/>
    <mergeCell ref="H710:I710"/>
    <mergeCell ref="A707:B707"/>
    <mergeCell ref="C707:F707"/>
    <mergeCell ref="H707:I707"/>
    <mergeCell ref="A708:B708"/>
    <mergeCell ref="C708:F708"/>
    <mergeCell ref="H708:I708"/>
    <mergeCell ref="A705:B705"/>
    <mergeCell ref="C705:F705"/>
    <mergeCell ref="H705:I705"/>
    <mergeCell ref="A706:B706"/>
    <mergeCell ref="C706:F706"/>
    <mergeCell ref="H706:I706"/>
    <mergeCell ref="A727:B727"/>
    <mergeCell ref="C727:F727"/>
    <mergeCell ref="H727:I727"/>
    <mergeCell ref="A728:B728"/>
    <mergeCell ref="C728:F728"/>
    <mergeCell ref="H728:I728"/>
    <mergeCell ref="A725:B725"/>
    <mergeCell ref="C725:F725"/>
    <mergeCell ref="H725:I725"/>
    <mergeCell ref="A726:B726"/>
    <mergeCell ref="C726:F726"/>
    <mergeCell ref="H726:I726"/>
    <mergeCell ref="A723:B723"/>
    <mergeCell ref="C723:F723"/>
    <mergeCell ref="H723:I723"/>
    <mergeCell ref="A724:B724"/>
    <mergeCell ref="C724:F724"/>
    <mergeCell ref="H724:I724"/>
    <mergeCell ref="A721:B721"/>
    <mergeCell ref="C721:F721"/>
    <mergeCell ref="H721:I721"/>
    <mergeCell ref="A722:B722"/>
    <mergeCell ref="C722:F722"/>
    <mergeCell ref="H722:I722"/>
    <mergeCell ref="A719:B719"/>
    <mergeCell ref="C719:F719"/>
    <mergeCell ref="H719:I719"/>
    <mergeCell ref="A720:B720"/>
    <mergeCell ref="C720:F720"/>
    <mergeCell ref="H720:I720"/>
    <mergeCell ref="A717:B717"/>
    <mergeCell ref="C717:F717"/>
    <mergeCell ref="H717:I717"/>
    <mergeCell ref="A718:B718"/>
    <mergeCell ref="C718:F718"/>
    <mergeCell ref="H718:I718"/>
    <mergeCell ref="A739:B739"/>
    <mergeCell ref="C739:F739"/>
    <mergeCell ref="H739:I739"/>
    <mergeCell ref="A740:B740"/>
    <mergeCell ref="C740:F740"/>
    <mergeCell ref="H740:I740"/>
    <mergeCell ref="A737:B737"/>
    <mergeCell ref="C737:F737"/>
    <mergeCell ref="H737:I737"/>
    <mergeCell ref="A738:B738"/>
    <mergeCell ref="C738:F738"/>
    <mergeCell ref="H738:I738"/>
    <mergeCell ref="A735:B735"/>
    <mergeCell ref="C735:F735"/>
    <mergeCell ref="H735:I735"/>
    <mergeCell ref="A736:B736"/>
    <mergeCell ref="C736:F736"/>
    <mergeCell ref="H736:I736"/>
    <mergeCell ref="A733:B733"/>
    <mergeCell ref="C733:F733"/>
    <mergeCell ref="H733:I733"/>
    <mergeCell ref="A734:B734"/>
    <mergeCell ref="C734:F734"/>
    <mergeCell ref="H734:I734"/>
    <mergeCell ref="A731:B731"/>
    <mergeCell ref="C731:F731"/>
    <mergeCell ref="H731:I731"/>
    <mergeCell ref="A732:B732"/>
    <mergeCell ref="C732:F732"/>
    <mergeCell ref="H732:I732"/>
    <mergeCell ref="A729:B729"/>
    <mergeCell ref="C729:F729"/>
    <mergeCell ref="H729:I729"/>
    <mergeCell ref="A730:B730"/>
    <mergeCell ref="C730:F730"/>
    <mergeCell ref="H730:I730"/>
    <mergeCell ref="A751:B751"/>
    <mergeCell ref="C751:F751"/>
    <mergeCell ref="H751:I751"/>
    <mergeCell ref="A752:B752"/>
    <mergeCell ref="C752:F752"/>
    <mergeCell ref="H752:I752"/>
    <mergeCell ref="A749:B749"/>
    <mergeCell ref="C749:F749"/>
    <mergeCell ref="H749:I749"/>
    <mergeCell ref="A750:B750"/>
    <mergeCell ref="C750:F750"/>
    <mergeCell ref="H750:I750"/>
    <mergeCell ref="A747:B747"/>
    <mergeCell ref="C747:F747"/>
    <mergeCell ref="H747:I747"/>
    <mergeCell ref="A748:B748"/>
    <mergeCell ref="C748:F748"/>
    <mergeCell ref="H748:I748"/>
    <mergeCell ref="A745:B745"/>
    <mergeCell ref="C745:F745"/>
    <mergeCell ref="H745:I745"/>
    <mergeCell ref="A746:B746"/>
    <mergeCell ref="C746:F746"/>
    <mergeCell ref="H746:I746"/>
    <mergeCell ref="A743:B743"/>
    <mergeCell ref="C743:F743"/>
    <mergeCell ref="H743:I743"/>
    <mergeCell ref="A744:B744"/>
    <mergeCell ref="C744:F744"/>
    <mergeCell ref="H744:I744"/>
    <mergeCell ref="A741:B741"/>
    <mergeCell ref="C741:F741"/>
    <mergeCell ref="H741:I741"/>
    <mergeCell ref="A742:B742"/>
    <mergeCell ref="C742:F742"/>
    <mergeCell ref="H742:I742"/>
    <mergeCell ref="A763:B763"/>
    <mergeCell ref="C763:F763"/>
    <mergeCell ref="H763:I763"/>
    <mergeCell ref="A764:B764"/>
    <mergeCell ref="C764:F764"/>
    <mergeCell ref="H764:I764"/>
    <mergeCell ref="A761:B761"/>
    <mergeCell ref="C761:F761"/>
    <mergeCell ref="H761:I761"/>
    <mergeCell ref="A762:B762"/>
    <mergeCell ref="C762:F762"/>
    <mergeCell ref="H762:I762"/>
    <mergeCell ref="A759:B759"/>
    <mergeCell ref="C759:F759"/>
    <mergeCell ref="H759:I759"/>
    <mergeCell ref="A760:B760"/>
    <mergeCell ref="C760:F760"/>
    <mergeCell ref="H760:I760"/>
    <mergeCell ref="A757:B757"/>
    <mergeCell ref="C757:F757"/>
    <mergeCell ref="H757:I757"/>
    <mergeCell ref="A758:B758"/>
    <mergeCell ref="C758:F758"/>
    <mergeCell ref="H758:I758"/>
    <mergeCell ref="A755:B755"/>
    <mergeCell ref="C755:F755"/>
    <mergeCell ref="H755:I755"/>
    <mergeCell ref="A756:B756"/>
    <mergeCell ref="C756:F756"/>
    <mergeCell ref="H756:I756"/>
    <mergeCell ref="A753:B753"/>
    <mergeCell ref="C753:F753"/>
    <mergeCell ref="H753:I753"/>
    <mergeCell ref="A754:B754"/>
    <mergeCell ref="C754:F754"/>
    <mergeCell ref="H754:I754"/>
    <mergeCell ref="A775:B775"/>
    <mergeCell ref="C775:F775"/>
    <mergeCell ref="H775:I775"/>
    <mergeCell ref="A776:B776"/>
    <mergeCell ref="C776:F776"/>
    <mergeCell ref="H776:I776"/>
    <mergeCell ref="A773:B773"/>
    <mergeCell ref="C773:F773"/>
    <mergeCell ref="H773:I773"/>
    <mergeCell ref="A774:B774"/>
    <mergeCell ref="C774:F774"/>
    <mergeCell ref="H774:I774"/>
    <mergeCell ref="A771:B771"/>
    <mergeCell ref="C771:F771"/>
    <mergeCell ref="H771:I771"/>
    <mergeCell ref="A772:B772"/>
    <mergeCell ref="C772:F772"/>
    <mergeCell ref="H772:I772"/>
    <mergeCell ref="A769:B769"/>
    <mergeCell ref="C769:F769"/>
    <mergeCell ref="H769:I769"/>
    <mergeCell ref="A770:B770"/>
    <mergeCell ref="C770:F770"/>
    <mergeCell ref="H770:I770"/>
    <mergeCell ref="A767:B767"/>
    <mergeCell ref="C767:F767"/>
    <mergeCell ref="H767:I767"/>
    <mergeCell ref="A768:B768"/>
    <mergeCell ref="C768:F768"/>
    <mergeCell ref="H768:I768"/>
    <mergeCell ref="A765:B765"/>
    <mergeCell ref="C765:F765"/>
    <mergeCell ref="H765:I765"/>
    <mergeCell ref="A766:B766"/>
    <mergeCell ref="C766:F766"/>
    <mergeCell ref="H766:I766"/>
    <mergeCell ref="A787:B787"/>
    <mergeCell ref="C787:F787"/>
    <mergeCell ref="H787:I787"/>
    <mergeCell ref="A788:B788"/>
    <mergeCell ref="C788:F788"/>
    <mergeCell ref="H788:I788"/>
    <mergeCell ref="A785:B785"/>
    <mergeCell ref="C785:F785"/>
    <mergeCell ref="H785:I785"/>
    <mergeCell ref="A786:B786"/>
    <mergeCell ref="C786:F786"/>
    <mergeCell ref="H786:I786"/>
    <mergeCell ref="A783:B783"/>
    <mergeCell ref="C783:F783"/>
    <mergeCell ref="H783:I783"/>
    <mergeCell ref="A784:B784"/>
    <mergeCell ref="C784:F784"/>
    <mergeCell ref="H784:I784"/>
    <mergeCell ref="A781:B781"/>
    <mergeCell ref="C781:F781"/>
    <mergeCell ref="H781:I781"/>
    <mergeCell ref="A782:B782"/>
    <mergeCell ref="C782:F782"/>
    <mergeCell ref="H782:I782"/>
    <mergeCell ref="A779:B779"/>
    <mergeCell ref="C779:F779"/>
    <mergeCell ref="H779:I779"/>
    <mergeCell ref="A780:B780"/>
    <mergeCell ref="C780:F780"/>
    <mergeCell ref="H780:I780"/>
    <mergeCell ref="A777:B777"/>
    <mergeCell ref="C777:F777"/>
    <mergeCell ref="H777:I777"/>
    <mergeCell ref="A778:B778"/>
    <mergeCell ref="C778:F778"/>
    <mergeCell ref="H778:I778"/>
    <mergeCell ref="A799:B799"/>
    <mergeCell ref="C799:F799"/>
    <mergeCell ref="H799:I799"/>
    <mergeCell ref="A800:B800"/>
    <mergeCell ref="C800:F800"/>
    <mergeCell ref="H800:I800"/>
    <mergeCell ref="A797:B797"/>
    <mergeCell ref="C797:F797"/>
    <mergeCell ref="H797:I797"/>
    <mergeCell ref="A798:B798"/>
    <mergeCell ref="C798:F798"/>
    <mergeCell ref="H798:I798"/>
    <mergeCell ref="A795:B795"/>
    <mergeCell ref="C795:F795"/>
    <mergeCell ref="H795:I795"/>
    <mergeCell ref="A796:B796"/>
    <mergeCell ref="C796:F796"/>
    <mergeCell ref="H796:I796"/>
    <mergeCell ref="A793:B793"/>
    <mergeCell ref="C793:F793"/>
    <mergeCell ref="H793:I793"/>
    <mergeCell ref="A794:B794"/>
    <mergeCell ref="C794:F794"/>
    <mergeCell ref="H794:I794"/>
    <mergeCell ref="A791:B791"/>
    <mergeCell ref="C791:F791"/>
    <mergeCell ref="H791:I791"/>
    <mergeCell ref="A792:B792"/>
    <mergeCell ref="C792:F792"/>
    <mergeCell ref="H792:I792"/>
    <mergeCell ref="A789:B789"/>
    <mergeCell ref="C789:F789"/>
    <mergeCell ref="H789:I789"/>
    <mergeCell ref="A790:B790"/>
    <mergeCell ref="C790:F790"/>
    <mergeCell ref="H790:I790"/>
    <mergeCell ref="A811:B811"/>
    <mergeCell ref="C811:F811"/>
    <mergeCell ref="H811:I811"/>
    <mergeCell ref="A812:B812"/>
    <mergeCell ref="C812:F812"/>
    <mergeCell ref="H812:I812"/>
    <mergeCell ref="A809:B809"/>
    <mergeCell ref="C809:F809"/>
    <mergeCell ref="H809:I809"/>
    <mergeCell ref="A810:B810"/>
    <mergeCell ref="C810:F810"/>
    <mergeCell ref="H810:I810"/>
    <mergeCell ref="A807:B807"/>
    <mergeCell ref="C807:F807"/>
    <mergeCell ref="H807:I807"/>
    <mergeCell ref="A808:B808"/>
    <mergeCell ref="C808:F808"/>
    <mergeCell ref="H808:I808"/>
    <mergeCell ref="A805:B805"/>
    <mergeCell ref="C805:F805"/>
    <mergeCell ref="H805:I805"/>
    <mergeCell ref="A806:B806"/>
    <mergeCell ref="C806:F806"/>
    <mergeCell ref="H806:I806"/>
    <mergeCell ref="A803:B803"/>
    <mergeCell ref="C803:F803"/>
    <mergeCell ref="H803:I803"/>
    <mergeCell ref="A804:B804"/>
    <mergeCell ref="C804:F804"/>
    <mergeCell ref="H804:I804"/>
    <mergeCell ref="A801:B801"/>
    <mergeCell ref="C801:F801"/>
    <mergeCell ref="H801:I801"/>
    <mergeCell ref="A802:B802"/>
    <mergeCell ref="C802:F802"/>
    <mergeCell ref="H802:I802"/>
    <mergeCell ref="A823:B823"/>
    <mergeCell ref="C823:F823"/>
    <mergeCell ref="H823:I823"/>
    <mergeCell ref="A824:B824"/>
    <mergeCell ref="C824:F824"/>
    <mergeCell ref="H824:I824"/>
    <mergeCell ref="A821:B821"/>
    <mergeCell ref="C821:F821"/>
    <mergeCell ref="H821:I821"/>
    <mergeCell ref="A822:B822"/>
    <mergeCell ref="C822:F822"/>
    <mergeCell ref="H822:I822"/>
    <mergeCell ref="A819:B819"/>
    <mergeCell ref="C819:F819"/>
    <mergeCell ref="H819:I819"/>
    <mergeCell ref="A820:B820"/>
    <mergeCell ref="C820:F820"/>
    <mergeCell ref="H820:I820"/>
    <mergeCell ref="A817:B817"/>
    <mergeCell ref="C817:F817"/>
    <mergeCell ref="H817:I817"/>
    <mergeCell ref="A818:B818"/>
    <mergeCell ref="C818:F818"/>
    <mergeCell ref="H818:I818"/>
    <mergeCell ref="A815:B815"/>
    <mergeCell ref="C815:F815"/>
    <mergeCell ref="H815:I815"/>
    <mergeCell ref="A816:B816"/>
    <mergeCell ref="C816:F816"/>
    <mergeCell ref="H816:I816"/>
    <mergeCell ref="A813:B813"/>
    <mergeCell ref="C813:F813"/>
    <mergeCell ref="H813:I813"/>
    <mergeCell ref="A814:B814"/>
    <mergeCell ref="C814:F814"/>
    <mergeCell ref="H814:I814"/>
    <mergeCell ref="A835:B835"/>
    <mergeCell ref="C835:F835"/>
    <mergeCell ref="H835:I835"/>
    <mergeCell ref="A836:B836"/>
    <mergeCell ref="C836:F836"/>
    <mergeCell ref="H836:I836"/>
    <mergeCell ref="A833:B833"/>
    <mergeCell ref="C833:F833"/>
    <mergeCell ref="H833:I833"/>
    <mergeCell ref="A834:B834"/>
    <mergeCell ref="C834:F834"/>
    <mergeCell ref="H834:I834"/>
    <mergeCell ref="A831:B831"/>
    <mergeCell ref="C831:F831"/>
    <mergeCell ref="H831:I831"/>
    <mergeCell ref="A832:B832"/>
    <mergeCell ref="C832:F832"/>
    <mergeCell ref="H832:I832"/>
    <mergeCell ref="A829:B829"/>
    <mergeCell ref="C829:F829"/>
    <mergeCell ref="H829:I829"/>
    <mergeCell ref="A830:B830"/>
    <mergeCell ref="C830:F830"/>
    <mergeCell ref="H830:I830"/>
    <mergeCell ref="A827:B827"/>
    <mergeCell ref="C827:F827"/>
    <mergeCell ref="H827:I827"/>
    <mergeCell ref="A828:B828"/>
    <mergeCell ref="C828:F828"/>
    <mergeCell ref="H828:I828"/>
    <mergeCell ref="A825:B825"/>
    <mergeCell ref="C825:F825"/>
    <mergeCell ref="H825:I825"/>
    <mergeCell ref="A826:B826"/>
    <mergeCell ref="C826:F826"/>
    <mergeCell ref="H826:I826"/>
    <mergeCell ref="A847:B847"/>
    <mergeCell ref="C847:F847"/>
    <mergeCell ref="H847:I847"/>
    <mergeCell ref="A848:B848"/>
    <mergeCell ref="C848:F848"/>
    <mergeCell ref="H848:I848"/>
    <mergeCell ref="A845:B845"/>
    <mergeCell ref="C845:F845"/>
    <mergeCell ref="H845:I845"/>
    <mergeCell ref="A846:B846"/>
    <mergeCell ref="C846:F846"/>
    <mergeCell ref="H846:I846"/>
    <mergeCell ref="A843:B843"/>
    <mergeCell ref="C843:F843"/>
    <mergeCell ref="H843:I843"/>
    <mergeCell ref="A844:B844"/>
    <mergeCell ref="C844:F844"/>
    <mergeCell ref="H844:I844"/>
    <mergeCell ref="A841:B841"/>
    <mergeCell ref="C841:F841"/>
    <mergeCell ref="H841:I841"/>
    <mergeCell ref="A842:B842"/>
    <mergeCell ref="C842:F842"/>
    <mergeCell ref="H842:I842"/>
    <mergeCell ref="A839:B839"/>
    <mergeCell ref="C839:F839"/>
    <mergeCell ref="H839:I839"/>
    <mergeCell ref="A840:B840"/>
    <mergeCell ref="C840:F840"/>
    <mergeCell ref="H840:I840"/>
    <mergeCell ref="A837:B837"/>
    <mergeCell ref="C837:F837"/>
    <mergeCell ref="H837:I837"/>
    <mergeCell ref="A838:B838"/>
    <mergeCell ref="C838:F838"/>
    <mergeCell ref="H838:I838"/>
    <mergeCell ref="A859:B859"/>
    <mergeCell ref="C859:F859"/>
    <mergeCell ref="H859:I859"/>
    <mergeCell ref="A860:B860"/>
    <mergeCell ref="C860:F860"/>
    <mergeCell ref="H860:I860"/>
    <mergeCell ref="A857:B857"/>
    <mergeCell ref="C857:F857"/>
    <mergeCell ref="H857:I857"/>
    <mergeCell ref="A858:B858"/>
    <mergeCell ref="C858:F858"/>
    <mergeCell ref="H858:I858"/>
    <mergeCell ref="A855:B855"/>
    <mergeCell ref="C855:F855"/>
    <mergeCell ref="H855:I855"/>
    <mergeCell ref="A856:B856"/>
    <mergeCell ref="C856:F856"/>
    <mergeCell ref="H856:I856"/>
    <mergeCell ref="A853:B853"/>
    <mergeCell ref="C853:F853"/>
    <mergeCell ref="H853:I853"/>
    <mergeCell ref="A854:B854"/>
    <mergeCell ref="C854:F854"/>
    <mergeCell ref="H854:I854"/>
    <mergeCell ref="A851:B851"/>
    <mergeCell ref="C851:F851"/>
    <mergeCell ref="H851:I851"/>
    <mergeCell ref="A852:B852"/>
    <mergeCell ref="C852:F852"/>
    <mergeCell ref="H852:I852"/>
    <mergeCell ref="A849:B849"/>
    <mergeCell ref="C849:F849"/>
    <mergeCell ref="H849:I849"/>
    <mergeCell ref="A850:B850"/>
    <mergeCell ref="C850:F850"/>
    <mergeCell ref="H850:I850"/>
    <mergeCell ref="A871:B871"/>
    <mergeCell ref="C871:F871"/>
    <mergeCell ref="H871:I871"/>
    <mergeCell ref="A872:B872"/>
    <mergeCell ref="C872:F872"/>
    <mergeCell ref="H872:I872"/>
    <mergeCell ref="A869:B869"/>
    <mergeCell ref="C869:F869"/>
    <mergeCell ref="H869:I869"/>
    <mergeCell ref="A870:B870"/>
    <mergeCell ref="C870:F870"/>
    <mergeCell ref="H870:I870"/>
    <mergeCell ref="A867:B867"/>
    <mergeCell ref="C867:F867"/>
    <mergeCell ref="H867:I867"/>
    <mergeCell ref="A868:B868"/>
    <mergeCell ref="C868:F868"/>
    <mergeCell ref="H868:I868"/>
    <mergeCell ref="A865:B865"/>
    <mergeCell ref="C865:F865"/>
    <mergeCell ref="H865:I865"/>
    <mergeCell ref="A866:B866"/>
    <mergeCell ref="C866:F866"/>
    <mergeCell ref="H866:I866"/>
    <mergeCell ref="A863:B863"/>
    <mergeCell ref="C863:F863"/>
    <mergeCell ref="H863:I863"/>
    <mergeCell ref="A864:B864"/>
    <mergeCell ref="C864:F864"/>
    <mergeCell ref="H864:I864"/>
    <mergeCell ref="A861:B861"/>
    <mergeCell ref="C861:F861"/>
    <mergeCell ref="H861:I861"/>
    <mergeCell ref="A862:B862"/>
    <mergeCell ref="C862:F862"/>
    <mergeCell ref="H862:I862"/>
    <mergeCell ref="A883:B883"/>
    <mergeCell ref="C883:F883"/>
    <mergeCell ref="H883:I883"/>
    <mergeCell ref="A884:B884"/>
    <mergeCell ref="C884:F884"/>
    <mergeCell ref="H884:I884"/>
    <mergeCell ref="A881:B881"/>
    <mergeCell ref="C881:F881"/>
    <mergeCell ref="H881:I881"/>
    <mergeCell ref="A882:B882"/>
    <mergeCell ref="C882:F882"/>
    <mergeCell ref="H882:I882"/>
    <mergeCell ref="A879:B879"/>
    <mergeCell ref="C879:F879"/>
    <mergeCell ref="H879:I879"/>
    <mergeCell ref="A880:B880"/>
    <mergeCell ref="C880:F880"/>
    <mergeCell ref="H880:I880"/>
    <mergeCell ref="A877:B877"/>
    <mergeCell ref="C877:F877"/>
    <mergeCell ref="H877:I877"/>
    <mergeCell ref="A878:B878"/>
    <mergeCell ref="C878:F878"/>
    <mergeCell ref="H878:I878"/>
    <mergeCell ref="A875:B875"/>
    <mergeCell ref="C875:F875"/>
    <mergeCell ref="H875:I875"/>
    <mergeCell ref="A876:B876"/>
    <mergeCell ref="C876:F876"/>
    <mergeCell ref="H876:I876"/>
    <mergeCell ref="A873:B873"/>
    <mergeCell ref="C873:F873"/>
    <mergeCell ref="H873:I873"/>
    <mergeCell ref="A874:B874"/>
    <mergeCell ref="C874:F874"/>
    <mergeCell ref="H874:I874"/>
    <mergeCell ref="A895:B895"/>
    <mergeCell ref="C895:F895"/>
    <mergeCell ref="H895:I895"/>
    <mergeCell ref="A896:B896"/>
    <mergeCell ref="C896:F896"/>
    <mergeCell ref="H896:I896"/>
    <mergeCell ref="A893:B893"/>
    <mergeCell ref="C893:F893"/>
    <mergeCell ref="H893:I893"/>
    <mergeCell ref="A894:B894"/>
    <mergeCell ref="C894:F894"/>
    <mergeCell ref="H894:I894"/>
    <mergeCell ref="A891:B891"/>
    <mergeCell ref="C891:F891"/>
    <mergeCell ref="H891:I891"/>
    <mergeCell ref="A892:B892"/>
    <mergeCell ref="C892:F892"/>
    <mergeCell ref="H892:I892"/>
    <mergeCell ref="A889:B889"/>
    <mergeCell ref="C889:F889"/>
    <mergeCell ref="H889:I889"/>
    <mergeCell ref="A890:B890"/>
    <mergeCell ref="C890:F890"/>
    <mergeCell ref="H890:I890"/>
    <mergeCell ref="A887:B887"/>
    <mergeCell ref="C887:F887"/>
    <mergeCell ref="H887:I887"/>
    <mergeCell ref="A888:B888"/>
    <mergeCell ref="C888:F888"/>
    <mergeCell ref="H888:I888"/>
    <mergeCell ref="A885:B885"/>
    <mergeCell ref="C885:F885"/>
    <mergeCell ref="H885:I885"/>
    <mergeCell ref="A886:B886"/>
    <mergeCell ref="C886:F886"/>
    <mergeCell ref="H886:I886"/>
    <mergeCell ref="A907:B907"/>
    <mergeCell ref="C907:F907"/>
    <mergeCell ref="H907:I907"/>
    <mergeCell ref="A908:B908"/>
    <mergeCell ref="C908:F908"/>
    <mergeCell ref="H908:I908"/>
    <mergeCell ref="A905:B905"/>
    <mergeCell ref="C905:F905"/>
    <mergeCell ref="H905:I905"/>
    <mergeCell ref="A906:B906"/>
    <mergeCell ref="C906:F906"/>
    <mergeCell ref="H906:I906"/>
    <mergeCell ref="A903:B903"/>
    <mergeCell ref="C903:F903"/>
    <mergeCell ref="H903:I903"/>
    <mergeCell ref="A904:B904"/>
    <mergeCell ref="C904:F904"/>
    <mergeCell ref="H904:I904"/>
    <mergeCell ref="A901:B901"/>
    <mergeCell ref="C901:F901"/>
    <mergeCell ref="H901:I901"/>
    <mergeCell ref="A902:B902"/>
    <mergeCell ref="C902:F902"/>
    <mergeCell ref="H902:I902"/>
    <mergeCell ref="A899:B899"/>
    <mergeCell ref="C899:F899"/>
    <mergeCell ref="H899:I899"/>
    <mergeCell ref="A900:B900"/>
    <mergeCell ref="C900:F900"/>
    <mergeCell ref="H900:I900"/>
    <mergeCell ref="A897:B897"/>
    <mergeCell ref="C897:F897"/>
    <mergeCell ref="H897:I897"/>
    <mergeCell ref="A898:B898"/>
    <mergeCell ref="C898:F898"/>
    <mergeCell ref="H898:I898"/>
    <mergeCell ref="A919:B919"/>
    <mergeCell ref="C919:F919"/>
    <mergeCell ref="H919:I919"/>
    <mergeCell ref="A920:B920"/>
    <mergeCell ref="C920:F920"/>
    <mergeCell ref="H920:I920"/>
    <mergeCell ref="A917:B917"/>
    <mergeCell ref="C917:F917"/>
    <mergeCell ref="H917:I917"/>
    <mergeCell ref="A918:B918"/>
    <mergeCell ref="C918:F918"/>
    <mergeCell ref="H918:I918"/>
    <mergeCell ref="A915:B915"/>
    <mergeCell ref="C915:F915"/>
    <mergeCell ref="H915:I915"/>
    <mergeCell ref="A916:B916"/>
    <mergeCell ref="C916:F916"/>
    <mergeCell ref="H916:I916"/>
    <mergeCell ref="A913:B913"/>
    <mergeCell ref="C913:F913"/>
    <mergeCell ref="H913:I913"/>
    <mergeCell ref="A914:B914"/>
    <mergeCell ref="C914:F914"/>
    <mergeCell ref="H914:I914"/>
    <mergeCell ref="A911:B911"/>
    <mergeCell ref="C911:F911"/>
    <mergeCell ref="H911:I911"/>
    <mergeCell ref="A912:B912"/>
    <mergeCell ref="C912:F912"/>
    <mergeCell ref="H912:I912"/>
    <mergeCell ref="A909:B909"/>
    <mergeCell ref="C909:F909"/>
    <mergeCell ref="H909:I909"/>
    <mergeCell ref="A910:B910"/>
    <mergeCell ref="C910:F910"/>
    <mergeCell ref="H910:I910"/>
    <mergeCell ref="A931:B931"/>
    <mergeCell ref="C931:F931"/>
    <mergeCell ref="H931:I931"/>
    <mergeCell ref="A932:B932"/>
    <mergeCell ref="C932:F932"/>
    <mergeCell ref="H932:I932"/>
    <mergeCell ref="A929:B929"/>
    <mergeCell ref="C929:F929"/>
    <mergeCell ref="H929:I929"/>
    <mergeCell ref="A930:B930"/>
    <mergeCell ref="C930:F930"/>
    <mergeCell ref="H930:I930"/>
    <mergeCell ref="A927:B927"/>
    <mergeCell ref="C927:F927"/>
    <mergeCell ref="H927:I927"/>
    <mergeCell ref="A928:B928"/>
    <mergeCell ref="C928:F928"/>
    <mergeCell ref="H928:I928"/>
    <mergeCell ref="A925:B925"/>
    <mergeCell ref="C925:F925"/>
    <mergeCell ref="H925:I925"/>
    <mergeCell ref="A926:B926"/>
    <mergeCell ref="C926:F926"/>
    <mergeCell ref="H926:I926"/>
    <mergeCell ref="A923:B923"/>
    <mergeCell ref="C923:F923"/>
    <mergeCell ref="H923:I923"/>
    <mergeCell ref="A924:B924"/>
    <mergeCell ref="C924:F924"/>
    <mergeCell ref="H924:I924"/>
    <mergeCell ref="A921:B921"/>
    <mergeCell ref="C921:F921"/>
    <mergeCell ref="H921:I921"/>
    <mergeCell ref="A922:B922"/>
    <mergeCell ref="C922:F922"/>
    <mergeCell ref="H922:I922"/>
    <mergeCell ref="A943:B943"/>
    <mergeCell ref="C943:F943"/>
    <mergeCell ref="H943:I943"/>
    <mergeCell ref="A944:B944"/>
    <mergeCell ref="C944:F944"/>
    <mergeCell ref="H944:I944"/>
    <mergeCell ref="A941:B941"/>
    <mergeCell ref="C941:F941"/>
    <mergeCell ref="H941:I941"/>
    <mergeCell ref="A942:B942"/>
    <mergeCell ref="C942:F942"/>
    <mergeCell ref="H942:I942"/>
    <mergeCell ref="A939:B939"/>
    <mergeCell ref="C939:F939"/>
    <mergeCell ref="H939:I939"/>
    <mergeCell ref="A940:B940"/>
    <mergeCell ref="C940:F940"/>
    <mergeCell ref="H940:I940"/>
    <mergeCell ref="A937:B937"/>
    <mergeCell ref="C937:F937"/>
    <mergeCell ref="H937:I937"/>
    <mergeCell ref="A938:B938"/>
    <mergeCell ref="C938:F938"/>
    <mergeCell ref="H938:I938"/>
    <mergeCell ref="A935:B935"/>
    <mergeCell ref="C935:F935"/>
    <mergeCell ref="H935:I935"/>
    <mergeCell ref="A936:B936"/>
    <mergeCell ref="C936:F936"/>
    <mergeCell ref="H936:I936"/>
    <mergeCell ref="A933:B933"/>
    <mergeCell ref="C933:F933"/>
    <mergeCell ref="H933:I933"/>
    <mergeCell ref="A934:B934"/>
    <mergeCell ref="C934:F934"/>
    <mergeCell ref="H934:I934"/>
    <mergeCell ref="A955:B955"/>
    <mergeCell ref="C955:F955"/>
    <mergeCell ref="H955:I955"/>
    <mergeCell ref="A956:B956"/>
    <mergeCell ref="C956:F956"/>
    <mergeCell ref="H956:I956"/>
    <mergeCell ref="A953:B953"/>
    <mergeCell ref="C953:F953"/>
    <mergeCell ref="H953:I953"/>
    <mergeCell ref="A954:B954"/>
    <mergeCell ref="C954:F954"/>
    <mergeCell ref="H954:I954"/>
    <mergeCell ref="A951:B951"/>
    <mergeCell ref="C951:F951"/>
    <mergeCell ref="H951:I951"/>
    <mergeCell ref="A952:B952"/>
    <mergeCell ref="C952:F952"/>
    <mergeCell ref="H952:I952"/>
    <mergeCell ref="A949:B949"/>
    <mergeCell ref="C949:F949"/>
    <mergeCell ref="H949:I949"/>
    <mergeCell ref="A950:B950"/>
    <mergeCell ref="C950:F950"/>
    <mergeCell ref="H950:I950"/>
    <mergeCell ref="A947:B947"/>
    <mergeCell ref="C947:F947"/>
    <mergeCell ref="H947:I947"/>
    <mergeCell ref="A948:B948"/>
    <mergeCell ref="C948:F948"/>
    <mergeCell ref="H948:I948"/>
    <mergeCell ref="A945:B945"/>
    <mergeCell ref="C945:F945"/>
    <mergeCell ref="H945:I945"/>
    <mergeCell ref="A946:B946"/>
    <mergeCell ref="C946:F946"/>
    <mergeCell ref="H946:I946"/>
    <mergeCell ref="A967:B967"/>
    <mergeCell ref="C967:F967"/>
    <mergeCell ref="H967:I967"/>
    <mergeCell ref="A968:B968"/>
    <mergeCell ref="C968:F968"/>
    <mergeCell ref="H968:I968"/>
    <mergeCell ref="A965:B965"/>
    <mergeCell ref="C965:F965"/>
    <mergeCell ref="H965:I965"/>
    <mergeCell ref="A966:B966"/>
    <mergeCell ref="C966:F966"/>
    <mergeCell ref="H966:I966"/>
    <mergeCell ref="A963:B963"/>
    <mergeCell ref="C963:F963"/>
    <mergeCell ref="H963:I963"/>
    <mergeCell ref="A964:B964"/>
    <mergeCell ref="C964:F964"/>
    <mergeCell ref="H964:I964"/>
    <mergeCell ref="A961:B961"/>
    <mergeCell ref="C961:F961"/>
    <mergeCell ref="H961:I961"/>
    <mergeCell ref="A962:B962"/>
    <mergeCell ref="C962:F962"/>
    <mergeCell ref="H962:I962"/>
    <mergeCell ref="A959:B959"/>
    <mergeCell ref="C959:F959"/>
    <mergeCell ref="H959:I959"/>
    <mergeCell ref="A960:B960"/>
    <mergeCell ref="C960:F960"/>
    <mergeCell ref="H960:I960"/>
    <mergeCell ref="A957:B957"/>
    <mergeCell ref="C957:F957"/>
    <mergeCell ref="H957:I957"/>
    <mergeCell ref="A958:B958"/>
    <mergeCell ref="C958:F958"/>
    <mergeCell ref="H958:I958"/>
    <mergeCell ref="A979:B979"/>
    <mergeCell ref="C979:F979"/>
    <mergeCell ref="H979:I979"/>
    <mergeCell ref="A980:B980"/>
    <mergeCell ref="C980:F980"/>
    <mergeCell ref="H980:I980"/>
    <mergeCell ref="A977:B977"/>
    <mergeCell ref="C977:F977"/>
    <mergeCell ref="H977:I977"/>
    <mergeCell ref="A978:B978"/>
    <mergeCell ref="C978:F978"/>
    <mergeCell ref="H978:I978"/>
    <mergeCell ref="A975:B975"/>
    <mergeCell ref="C975:F975"/>
    <mergeCell ref="H975:I975"/>
    <mergeCell ref="A976:B976"/>
    <mergeCell ref="C976:F976"/>
    <mergeCell ref="H976:I976"/>
    <mergeCell ref="A973:B973"/>
    <mergeCell ref="C973:F973"/>
    <mergeCell ref="H973:I973"/>
    <mergeCell ref="A974:B974"/>
    <mergeCell ref="C974:F974"/>
    <mergeCell ref="H974:I974"/>
    <mergeCell ref="A971:B971"/>
    <mergeCell ref="C971:F971"/>
    <mergeCell ref="H971:I971"/>
    <mergeCell ref="A972:B972"/>
    <mergeCell ref="C972:F972"/>
    <mergeCell ref="H972:I972"/>
    <mergeCell ref="A969:B969"/>
    <mergeCell ref="C969:F969"/>
    <mergeCell ref="H969:I969"/>
    <mergeCell ref="A970:B970"/>
    <mergeCell ref="C970:F970"/>
    <mergeCell ref="H970:I970"/>
    <mergeCell ref="A991:B991"/>
    <mergeCell ref="C991:F991"/>
    <mergeCell ref="H991:I991"/>
    <mergeCell ref="A992:B992"/>
    <mergeCell ref="C992:F992"/>
    <mergeCell ref="H992:I992"/>
    <mergeCell ref="A989:B989"/>
    <mergeCell ref="C989:F989"/>
    <mergeCell ref="H989:I989"/>
    <mergeCell ref="A990:B990"/>
    <mergeCell ref="C990:F990"/>
    <mergeCell ref="H990:I990"/>
    <mergeCell ref="A987:B987"/>
    <mergeCell ref="C987:F987"/>
    <mergeCell ref="H987:I987"/>
    <mergeCell ref="A988:B988"/>
    <mergeCell ref="C988:F988"/>
    <mergeCell ref="H988:I988"/>
    <mergeCell ref="A985:B985"/>
    <mergeCell ref="C985:F985"/>
    <mergeCell ref="H985:I985"/>
    <mergeCell ref="A986:B986"/>
    <mergeCell ref="C986:F986"/>
    <mergeCell ref="H986:I986"/>
    <mergeCell ref="A983:B983"/>
    <mergeCell ref="C983:F983"/>
    <mergeCell ref="H983:I983"/>
    <mergeCell ref="A984:B984"/>
    <mergeCell ref="C984:F984"/>
    <mergeCell ref="H984:I984"/>
    <mergeCell ref="A981:B981"/>
    <mergeCell ref="C981:F981"/>
    <mergeCell ref="H981:I981"/>
    <mergeCell ref="A982:B982"/>
    <mergeCell ref="C982:F982"/>
    <mergeCell ref="H982:I982"/>
    <mergeCell ref="A1003:B1003"/>
    <mergeCell ref="C1003:F1003"/>
    <mergeCell ref="H1003:I1003"/>
    <mergeCell ref="A1004:B1004"/>
    <mergeCell ref="C1004:F1004"/>
    <mergeCell ref="H1004:I1004"/>
    <mergeCell ref="A1001:B1001"/>
    <mergeCell ref="C1001:F1001"/>
    <mergeCell ref="H1001:I1001"/>
    <mergeCell ref="A1002:B1002"/>
    <mergeCell ref="C1002:F1002"/>
    <mergeCell ref="H1002:I1002"/>
    <mergeCell ref="A999:B999"/>
    <mergeCell ref="C999:F999"/>
    <mergeCell ref="H999:I999"/>
    <mergeCell ref="A1000:B1000"/>
    <mergeCell ref="C1000:F1000"/>
    <mergeCell ref="H1000:I1000"/>
    <mergeCell ref="A997:B997"/>
    <mergeCell ref="C997:F997"/>
    <mergeCell ref="H997:I997"/>
    <mergeCell ref="A998:B998"/>
    <mergeCell ref="C998:F998"/>
    <mergeCell ref="H998:I998"/>
    <mergeCell ref="A995:B995"/>
    <mergeCell ref="C995:F995"/>
    <mergeCell ref="H995:I995"/>
    <mergeCell ref="A996:B996"/>
    <mergeCell ref="C996:F996"/>
    <mergeCell ref="H996:I996"/>
    <mergeCell ref="A993:B993"/>
    <mergeCell ref="C993:F993"/>
    <mergeCell ref="H993:I993"/>
    <mergeCell ref="A994:B994"/>
    <mergeCell ref="C994:F994"/>
    <mergeCell ref="H994:I994"/>
    <mergeCell ref="A1015:B1015"/>
    <mergeCell ref="C1015:F1015"/>
    <mergeCell ref="H1015:I1015"/>
    <mergeCell ref="A1016:B1016"/>
    <mergeCell ref="C1016:F1016"/>
    <mergeCell ref="H1016:I1016"/>
    <mergeCell ref="A1013:B1013"/>
    <mergeCell ref="C1013:F1013"/>
    <mergeCell ref="H1013:I1013"/>
    <mergeCell ref="A1014:B1014"/>
    <mergeCell ref="C1014:F1014"/>
    <mergeCell ref="H1014:I1014"/>
    <mergeCell ref="A1011:B1011"/>
    <mergeCell ref="C1011:F1011"/>
    <mergeCell ref="H1011:I1011"/>
    <mergeCell ref="A1012:B1012"/>
    <mergeCell ref="C1012:F1012"/>
    <mergeCell ref="H1012:I1012"/>
    <mergeCell ref="A1009:B1009"/>
    <mergeCell ref="C1009:F1009"/>
    <mergeCell ref="H1009:I1009"/>
    <mergeCell ref="A1010:B1010"/>
    <mergeCell ref="C1010:F1010"/>
    <mergeCell ref="H1010:I1010"/>
    <mergeCell ref="A1007:B1007"/>
    <mergeCell ref="C1007:F1007"/>
    <mergeCell ref="H1007:I1007"/>
    <mergeCell ref="A1008:B1008"/>
    <mergeCell ref="C1008:F1008"/>
    <mergeCell ref="H1008:I1008"/>
    <mergeCell ref="A1005:B1005"/>
    <mergeCell ref="C1005:F1005"/>
    <mergeCell ref="H1005:I1005"/>
    <mergeCell ref="A1006:B1006"/>
    <mergeCell ref="C1006:F1006"/>
    <mergeCell ref="H1006:I1006"/>
    <mergeCell ref="A1027:B1027"/>
    <mergeCell ref="C1027:F1027"/>
    <mergeCell ref="H1027:I1027"/>
    <mergeCell ref="A1028:B1028"/>
    <mergeCell ref="C1028:F1028"/>
    <mergeCell ref="H1028:I1028"/>
    <mergeCell ref="A1025:B1025"/>
    <mergeCell ref="C1025:F1025"/>
    <mergeCell ref="H1025:I1025"/>
    <mergeCell ref="A1026:B1026"/>
    <mergeCell ref="C1026:F1026"/>
    <mergeCell ref="H1026:I1026"/>
    <mergeCell ref="A1023:B1023"/>
    <mergeCell ref="C1023:F1023"/>
    <mergeCell ref="H1023:I1023"/>
    <mergeCell ref="A1024:B1024"/>
    <mergeCell ref="C1024:F1024"/>
    <mergeCell ref="H1024:I1024"/>
    <mergeCell ref="A1021:B1021"/>
    <mergeCell ref="C1021:F1021"/>
    <mergeCell ref="H1021:I1021"/>
    <mergeCell ref="A1022:B1022"/>
    <mergeCell ref="C1022:F1022"/>
    <mergeCell ref="H1022:I1022"/>
    <mergeCell ref="A1019:B1019"/>
    <mergeCell ref="C1019:F1019"/>
    <mergeCell ref="H1019:I1019"/>
    <mergeCell ref="A1020:B1020"/>
    <mergeCell ref="C1020:F1020"/>
    <mergeCell ref="H1020:I1020"/>
    <mergeCell ref="A1017:B1017"/>
    <mergeCell ref="C1017:F1017"/>
    <mergeCell ref="H1017:I1017"/>
    <mergeCell ref="A1018:B1018"/>
    <mergeCell ref="C1018:F1018"/>
    <mergeCell ref="H1018:I1018"/>
    <mergeCell ref="A1039:B1039"/>
    <mergeCell ref="C1039:F1039"/>
    <mergeCell ref="H1039:I1039"/>
    <mergeCell ref="A1040:B1040"/>
    <mergeCell ref="C1040:F1040"/>
    <mergeCell ref="H1040:I1040"/>
    <mergeCell ref="A1037:B1037"/>
    <mergeCell ref="C1037:F1037"/>
    <mergeCell ref="H1037:I1037"/>
    <mergeCell ref="A1038:B1038"/>
    <mergeCell ref="C1038:F1038"/>
    <mergeCell ref="H1038:I1038"/>
    <mergeCell ref="A1035:B1035"/>
    <mergeCell ref="C1035:F1035"/>
    <mergeCell ref="H1035:I1035"/>
    <mergeCell ref="A1036:B1036"/>
    <mergeCell ref="C1036:F1036"/>
    <mergeCell ref="H1036:I1036"/>
    <mergeCell ref="A1033:B1033"/>
    <mergeCell ref="C1033:F1033"/>
    <mergeCell ref="H1033:I1033"/>
    <mergeCell ref="A1034:B1034"/>
    <mergeCell ref="C1034:F1034"/>
    <mergeCell ref="H1034:I1034"/>
    <mergeCell ref="A1031:B1031"/>
    <mergeCell ref="C1031:F1031"/>
    <mergeCell ref="H1031:I1031"/>
    <mergeCell ref="A1032:B1032"/>
    <mergeCell ref="C1032:F1032"/>
    <mergeCell ref="H1032:I1032"/>
    <mergeCell ref="A1029:B1029"/>
    <mergeCell ref="C1029:F1029"/>
    <mergeCell ref="H1029:I1029"/>
    <mergeCell ref="A1030:B1030"/>
    <mergeCell ref="C1030:F1030"/>
    <mergeCell ref="H1030:I1030"/>
    <mergeCell ref="A1051:B1051"/>
    <mergeCell ref="C1051:F1051"/>
    <mergeCell ref="H1051:I1051"/>
    <mergeCell ref="A1052:B1052"/>
    <mergeCell ref="C1052:F1052"/>
    <mergeCell ref="H1052:I1052"/>
    <mergeCell ref="A1049:B1049"/>
    <mergeCell ref="C1049:F1049"/>
    <mergeCell ref="H1049:I1049"/>
    <mergeCell ref="A1050:B1050"/>
    <mergeCell ref="C1050:F1050"/>
    <mergeCell ref="H1050:I1050"/>
    <mergeCell ref="A1047:B1047"/>
    <mergeCell ref="C1047:F1047"/>
    <mergeCell ref="H1047:I1047"/>
    <mergeCell ref="A1048:B1048"/>
    <mergeCell ref="C1048:F1048"/>
    <mergeCell ref="H1048:I1048"/>
    <mergeCell ref="A1045:B1045"/>
    <mergeCell ref="C1045:F1045"/>
    <mergeCell ref="H1045:I1045"/>
    <mergeCell ref="A1046:B1046"/>
    <mergeCell ref="C1046:F1046"/>
    <mergeCell ref="H1046:I1046"/>
    <mergeCell ref="A1043:B1043"/>
    <mergeCell ref="C1043:F1043"/>
    <mergeCell ref="H1043:I1043"/>
    <mergeCell ref="A1044:B1044"/>
    <mergeCell ref="C1044:F1044"/>
    <mergeCell ref="H1044:I1044"/>
    <mergeCell ref="A1041:B1041"/>
    <mergeCell ref="C1041:F1041"/>
    <mergeCell ref="H1041:I1041"/>
    <mergeCell ref="A1042:B1042"/>
    <mergeCell ref="C1042:F1042"/>
    <mergeCell ref="H1042:I1042"/>
    <mergeCell ref="A1063:B1063"/>
    <mergeCell ref="C1063:F1063"/>
    <mergeCell ref="H1063:I1063"/>
    <mergeCell ref="A1064:B1064"/>
    <mergeCell ref="C1064:F1064"/>
    <mergeCell ref="H1064:I1064"/>
    <mergeCell ref="A1061:B1061"/>
    <mergeCell ref="C1061:F1061"/>
    <mergeCell ref="H1061:I1061"/>
    <mergeCell ref="A1062:B1062"/>
    <mergeCell ref="C1062:F1062"/>
    <mergeCell ref="H1062:I1062"/>
    <mergeCell ref="A1059:B1059"/>
    <mergeCell ref="C1059:F1059"/>
    <mergeCell ref="H1059:I1059"/>
    <mergeCell ref="A1060:B1060"/>
    <mergeCell ref="C1060:F1060"/>
    <mergeCell ref="H1060:I1060"/>
    <mergeCell ref="A1057:B1057"/>
    <mergeCell ref="C1057:F1057"/>
    <mergeCell ref="H1057:I1057"/>
    <mergeCell ref="A1058:B1058"/>
    <mergeCell ref="C1058:F1058"/>
    <mergeCell ref="H1058:I1058"/>
    <mergeCell ref="A1055:B1055"/>
    <mergeCell ref="C1055:F1055"/>
    <mergeCell ref="H1055:I1055"/>
    <mergeCell ref="A1056:B1056"/>
    <mergeCell ref="C1056:F1056"/>
    <mergeCell ref="H1056:I1056"/>
    <mergeCell ref="A1053:B1053"/>
    <mergeCell ref="C1053:F1053"/>
    <mergeCell ref="H1053:I1053"/>
    <mergeCell ref="A1054:B1054"/>
    <mergeCell ref="C1054:F1054"/>
    <mergeCell ref="H1054:I1054"/>
    <mergeCell ref="A1075:B1075"/>
    <mergeCell ref="C1075:F1075"/>
    <mergeCell ref="H1075:I1075"/>
    <mergeCell ref="A1076:B1076"/>
    <mergeCell ref="C1076:F1076"/>
    <mergeCell ref="H1076:I1076"/>
    <mergeCell ref="A1073:B1073"/>
    <mergeCell ref="C1073:F1073"/>
    <mergeCell ref="H1073:I1073"/>
    <mergeCell ref="A1074:B1074"/>
    <mergeCell ref="C1074:F1074"/>
    <mergeCell ref="H1074:I1074"/>
    <mergeCell ref="A1071:B1071"/>
    <mergeCell ref="C1071:F1071"/>
    <mergeCell ref="H1071:I1071"/>
    <mergeCell ref="A1072:B1072"/>
    <mergeCell ref="C1072:F1072"/>
    <mergeCell ref="H1072:I1072"/>
    <mergeCell ref="A1069:B1069"/>
    <mergeCell ref="C1069:F1069"/>
    <mergeCell ref="H1069:I1069"/>
    <mergeCell ref="A1070:B1070"/>
    <mergeCell ref="C1070:F1070"/>
    <mergeCell ref="H1070:I1070"/>
    <mergeCell ref="A1067:B1067"/>
    <mergeCell ref="C1067:F1067"/>
    <mergeCell ref="H1067:I1067"/>
    <mergeCell ref="A1068:B1068"/>
    <mergeCell ref="C1068:F1068"/>
    <mergeCell ref="H1068:I1068"/>
    <mergeCell ref="A1065:B1065"/>
    <mergeCell ref="C1065:F1065"/>
    <mergeCell ref="H1065:I1065"/>
    <mergeCell ref="A1066:B1066"/>
    <mergeCell ref="C1066:F1066"/>
    <mergeCell ref="H1066:I1066"/>
    <mergeCell ref="A1087:B1087"/>
    <mergeCell ref="C1087:F1087"/>
    <mergeCell ref="H1087:I1087"/>
    <mergeCell ref="A1088:B1088"/>
    <mergeCell ref="C1088:F1088"/>
    <mergeCell ref="H1088:I1088"/>
    <mergeCell ref="A1085:B1085"/>
    <mergeCell ref="C1085:F1085"/>
    <mergeCell ref="H1085:I1085"/>
    <mergeCell ref="A1086:B1086"/>
    <mergeCell ref="C1086:F1086"/>
    <mergeCell ref="H1086:I1086"/>
    <mergeCell ref="A1083:B1083"/>
    <mergeCell ref="C1083:F1083"/>
    <mergeCell ref="H1083:I1083"/>
    <mergeCell ref="A1084:B1084"/>
    <mergeCell ref="C1084:F1084"/>
    <mergeCell ref="H1084:I1084"/>
    <mergeCell ref="A1081:B1081"/>
    <mergeCell ref="C1081:F1081"/>
    <mergeCell ref="H1081:I1081"/>
    <mergeCell ref="A1082:B1082"/>
    <mergeCell ref="C1082:F1082"/>
    <mergeCell ref="H1082:I1082"/>
    <mergeCell ref="A1079:B1079"/>
    <mergeCell ref="C1079:F1079"/>
    <mergeCell ref="H1079:I1079"/>
    <mergeCell ref="A1080:B1080"/>
    <mergeCell ref="C1080:F1080"/>
    <mergeCell ref="H1080:I1080"/>
    <mergeCell ref="A1077:B1077"/>
    <mergeCell ref="C1077:F1077"/>
    <mergeCell ref="H1077:I1077"/>
    <mergeCell ref="A1078:B1078"/>
    <mergeCell ref="C1078:F1078"/>
    <mergeCell ref="H1078:I1078"/>
    <mergeCell ref="A1099:B1099"/>
    <mergeCell ref="C1099:F1099"/>
    <mergeCell ref="H1099:I1099"/>
    <mergeCell ref="A1100:B1100"/>
    <mergeCell ref="C1100:F1100"/>
    <mergeCell ref="H1100:I1100"/>
    <mergeCell ref="A1097:B1097"/>
    <mergeCell ref="C1097:F1097"/>
    <mergeCell ref="H1097:I1097"/>
    <mergeCell ref="A1098:B1098"/>
    <mergeCell ref="C1098:F1098"/>
    <mergeCell ref="H1098:I1098"/>
    <mergeCell ref="A1095:B1095"/>
    <mergeCell ref="C1095:F1095"/>
    <mergeCell ref="H1095:I1095"/>
    <mergeCell ref="A1096:B1096"/>
    <mergeCell ref="C1096:F1096"/>
    <mergeCell ref="H1096:I1096"/>
    <mergeCell ref="A1093:B1093"/>
    <mergeCell ref="C1093:F1093"/>
    <mergeCell ref="H1093:I1093"/>
    <mergeCell ref="A1094:B1094"/>
    <mergeCell ref="C1094:F1094"/>
    <mergeCell ref="H1094:I1094"/>
    <mergeCell ref="A1091:B1091"/>
    <mergeCell ref="C1091:F1091"/>
    <mergeCell ref="H1091:I1091"/>
    <mergeCell ref="A1092:B1092"/>
    <mergeCell ref="C1092:F1092"/>
    <mergeCell ref="H1092:I1092"/>
    <mergeCell ref="A1089:B1089"/>
    <mergeCell ref="C1089:F1089"/>
    <mergeCell ref="H1089:I1089"/>
    <mergeCell ref="A1090:B1090"/>
    <mergeCell ref="C1090:F1090"/>
    <mergeCell ref="H1090:I1090"/>
    <mergeCell ref="A1111:B1111"/>
    <mergeCell ref="C1111:F1111"/>
    <mergeCell ref="H1111:I1111"/>
    <mergeCell ref="A1112:B1112"/>
    <mergeCell ref="C1112:F1112"/>
    <mergeCell ref="H1112:I1112"/>
    <mergeCell ref="A1109:B1109"/>
    <mergeCell ref="C1109:F1109"/>
    <mergeCell ref="H1109:I1109"/>
    <mergeCell ref="A1110:B1110"/>
    <mergeCell ref="C1110:F1110"/>
    <mergeCell ref="H1110:I1110"/>
    <mergeCell ref="A1107:B1107"/>
    <mergeCell ref="C1107:F1107"/>
    <mergeCell ref="H1107:I1107"/>
    <mergeCell ref="A1108:B1108"/>
    <mergeCell ref="C1108:F1108"/>
    <mergeCell ref="H1108:I1108"/>
    <mergeCell ref="A1105:B1105"/>
    <mergeCell ref="C1105:F1105"/>
    <mergeCell ref="H1105:I1105"/>
    <mergeCell ref="A1106:B1106"/>
    <mergeCell ref="C1106:F1106"/>
    <mergeCell ref="H1106:I1106"/>
    <mergeCell ref="A1103:B1103"/>
    <mergeCell ref="C1103:F1103"/>
    <mergeCell ref="H1103:I1103"/>
    <mergeCell ref="A1104:B1104"/>
    <mergeCell ref="C1104:F1104"/>
    <mergeCell ref="H1104:I1104"/>
    <mergeCell ref="A1101:B1101"/>
    <mergeCell ref="C1101:F1101"/>
    <mergeCell ref="H1101:I1101"/>
    <mergeCell ref="A1102:B1102"/>
    <mergeCell ref="C1102:F1102"/>
    <mergeCell ref="H1102:I1102"/>
    <mergeCell ref="A1123:B1123"/>
    <mergeCell ref="C1123:F1123"/>
    <mergeCell ref="H1123:I1123"/>
    <mergeCell ref="A1124:B1124"/>
    <mergeCell ref="C1124:F1124"/>
    <mergeCell ref="H1124:I1124"/>
    <mergeCell ref="A1121:B1121"/>
    <mergeCell ref="C1121:F1121"/>
    <mergeCell ref="H1121:I1121"/>
    <mergeCell ref="A1122:B1122"/>
    <mergeCell ref="C1122:F1122"/>
    <mergeCell ref="H1122:I1122"/>
    <mergeCell ref="A1119:B1119"/>
    <mergeCell ref="C1119:F1119"/>
    <mergeCell ref="H1119:I1119"/>
    <mergeCell ref="A1120:B1120"/>
    <mergeCell ref="C1120:F1120"/>
    <mergeCell ref="H1120:I1120"/>
    <mergeCell ref="A1117:B1117"/>
    <mergeCell ref="C1117:F1117"/>
    <mergeCell ref="H1117:I1117"/>
    <mergeCell ref="A1118:B1118"/>
    <mergeCell ref="C1118:F1118"/>
    <mergeCell ref="H1118:I1118"/>
    <mergeCell ref="A1115:B1115"/>
    <mergeCell ref="C1115:F1115"/>
    <mergeCell ref="H1115:I1115"/>
    <mergeCell ref="A1116:B1116"/>
    <mergeCell ref="C1116:F1116"/>
    <mergeCell ref="H1116:I1116"/>
    <mergeCell ref="A1113:B1113"/>
    <mergeCell ref="C1113:F1113"/>
    <mergeCell ref="H1113:I1113"/>
    <mergeCell ref="A1114:B1114"/>
    <mergeCell ref="C1114:F1114"/>
    <mergeCell ref="H1114:I1114"/>
    <mergeCell ref="A1135:B1135"/>
    <mergeCell ref="C1135:F1135"/>
    <mergeCell ref="H1135:I1135"/>
    <mergeCell ref="A1136:B1136"/>
    <mergeCell ref="C1136:F1136"/>
    <mergeCell ref="H1136:I1136"/>
    <mergeCell ref="A1133:B1133"/>
    <mergeCell ref="C1133:F1133"/>
    <mergeCell ref="H1133:I1133"/>
    <mergeCell ref="A1134:B1134"/>
    <mergeCell ref="C1134:F1134"/>
    <mergeCell ref="H1134:I1134"/>
    <mergeCell ref="A1131:B1131"/>
    <mergeCell ref="C1131:F1131"/>
    <mergeCell ref="H1131:I1131"/>
    <mergeCell ref="A1132:B1132"/>
    <mergeCell ref="C1132:F1132"/>
    <mergeCell ref="H1132:I1132"/>
    <mergeCell ref="A1129:B1129"/>
    <mergeCell ref="C1129:F1129"/>
    <mergeCell ref="H1129:I1129"/>
    <mergeCell ref="A1130:B1130"/>
    <mergeCell ref="C1130:F1130"/>
    <mergeCell ref="H1130:I1130"/>
    <mergeCell ref="A1127:B1127"/>
    <mergeCell ref="C1127:F1127"/>
    <mergeCell ref="H1127:I1127"/>
    <mergeCell ref="A1128:B1128"/>
    <mergeCell ref="C1128:F1128"/>
    <mergeCell ref="H1128:I1128"/>
    <mergeCell ref="A1125:B1125"/>
    <mergeCell ref="C1125:F1125"/>
    <mergeCell ref="H1125:I1125"/>
    <mergeCell ref="A1126:B1126"/>
    <mergeCell ref="C1126:F1126"/>
    <mergeCell ref="H1126:I1126"/>
    <mergeCell ref="A1147:B1147"/>
    <mergeCell ref="C1147:F1147"/>
    <mergeCell ref="H1147:I1147"/>
    <mergeCell ref="A1148:B1148"/>
    <mergeCell ref="C1148:F1148"/>
    <mergeCell ref="H1148:I1148"/>
    <mergeCell ref="A1145:B1145"/>
    <mergeCell ref="C1145:F1145"/>
    <mergeCell ref="H1145:I1145"/>
    <mergeCell ref="A1146:B1146"/>
    <mergeCell ref="C1146:F1146"/>
    <mergeCell ref="H1146:I1146"/>
    <mergeCell ref="A1143:B1143"/>
    <mergeCell ref="C1143:F1143"/>
    <mergeCell ref="H1143:I1143"/>
    <mergeCell ref="A1144:B1144"/>
    <mergeCell ref="C1144:F1144"/>
    <mergeCell ref="H1144:I1144"/>
    <mergeCell ref="A1141:B1141"/>
    <mergeCell ref="C1141:F1141"/>
    <mergeCell ref="H1141:I1141"/>
    <mergeCell ref="A1142:B1142"/>
    <mergeCell ref="C1142:F1142"/>
    <mergeCell ref="H1142:I1142"/>
    <mergeCell ref="A1139:B1139"/>
    <mergeCell ref="C1139:F1139"/>
    <mergeCell ref="H1139:I1139"/>
    <mergeCell ref="A1140:B1140"/>
    <mergeCell ref="C1140:F1140"/>
    <mergeCell ref="H1140:I1140"/>
    <mergeCell ref="A1137:B1137"/>
    <mergeCell ref="C1137:F1137"/>
    <mergeCell ref="H1137:I1137"/>
    <mergeCell ref="A1138:B1138"/>
    <mergeCell ref="C1138:F1138"/>
    <mergeCell ref="H1138:I1138"/>
    <mergeCell ref="A1159:B1159"/>
    <mergeCell ref="C1159:F1159"/>
    <mergeCell ref="H1159:I1159"/>
    <mergeCell ref="A1160:B1160"/>
    <mergeCell ref="C1160:F1160"/>
    <mergeCell ref="H1160:I1160"/>
    <mergeCell ref="A1157:B1157"/>
    <mergeCell ref="C1157:F1157"/>
    <mergeCell ref="H1157:I1157"/>
    <mergeCell ref="A1158:B1158"/>
    <mergeCell ref="C1158:F1158"/>
    <mergeCell ref="H1158:I1158"/>
    <mergeCell ref="A1155:B1155"/>
    <mergeCell ref="C1155:F1155"/>
    <mergeCell ref="H1155:I1155"/>
    <mergeCell ref="A1156:B1156"/>
    <mergeCell ref="C1156:F1156"/>
    <mergeCell ref="H1156:I1156"/>
    <mergeCell ref="A1153:B1153"/>
    <mergeCell ref="C1153:F1153"/>
    <mergeCell ref="H1153:I1153"/>
    <mergeCell ref="A1154:B1154"/>
    <mergeCell ref="C1154:F1154"/>
    <mergeCell ref="H1154:I1154"/>
    <mergeCell ref="A1151:B1151"/>
    <mergeCell ref="C1151:F1151"/>
    <mergeCell ref="H1151:I1151"/>
    <mergeCell ref="A1152:B1152"/>
    <mergeCell ref="C1152:F1152"/>
    <mergeCell ref="H1152:I1152"/>
    <mergeCell ref="A1149:B1149"/>
    <mergeCell ref="C1149:F1149"/>
    <mergeCell ref="H1149:I1149"/>
    <mergeCell ref="A1150:B1150"/>
    <mergeCell ref="C1150:F1150"/>
    <mergeCell ref="H1150:I1150"/>
    <mergeCell ref="A1171:B1171"/>
    <mergeCell ref="C1171:F1171"/>
    <mergeCell ref="H1171:I1171"/>
    <mergeCell ref="A1172:B1172"/>
    <mergeCell ref="C1172:F1172"/>
    <mergeCell ref="H1172:I1172"/>
    <mergeCell ref="A1169:B1169"/>
    <mergeCell ref="C1169:F1169"/>
    <mergeCell ref="H1169:I1169"/>
    <mergeCell ref="A1170:B1170"/>
    <mergeCell ref="C1170:F1170"/>
    <mergeCell ref="H1170:I1170"/>
    <mergeCell ref="A1167:B1167"/>
    <mergeCell ref="C1167:F1167"/>
    <mergeCell ref="H1167:I1167"/>
    <mergeCell ref="A1168:B1168"/>
    <mergeCell ref="C1168:F1168"/>
    <mergeCell ref="H1168:I1168"/>
    <mergeCell ref="A1165:B1165"/>
    <mergeCell ref="C1165:F1165"/>
    <mergeCell ref="H1165:I1165"/>
    <mergeCell ref="A1166:B1166"/>
    <mergeCell ref="C1166:F1166"/>
    <mergeCell ref="H1166:I1166"/>
    <mergeCell ref="A1163:B1163"/>
    <mergeCell ref="C1163:F1163"/>
    <mergeCell ref="H1163:I1163"/>
    <mergeCell ref="A1164:B1164"/>
    <mergeCell ref="C1164:F1164"/>
    <mergeCell ref="H1164:I1164"/>
    <mergeCell ref="A1161:B1161"/>
    <mergeCell ref="C1161:F1161"/>
    <mergeCell ref="H1161:I1161"/>
    <mergeCell ref="A1162:B1162"/>
    <mergeCell ref="C1162:F1162"/>
    <mergeCell ref="H1162:I1162"/>
    <mergeCell ref="A1183:B1183"/>
    <mergeCell ref="C1183:F1183"/>
    <mergeCell ref="H1183:I1183"/>
    <mergeCell ref="A1184:B1184"/>
    <mergeCell ref="C1184:F1184"/>
    <mergeCell ref="H1184:I1184"/>
    <mergeCell ref="A1181:B1181"/>
    <mergeCell ref="C1181:F1181"/>
    <mergeCell ref="H1181:I1181"/>
    <mergeCell ref="A1182:B1182"/>
    <mergeCell ref="C1182:F1182"/>
    <mergeCell ref="H1182:I1182"/>
    <mergeCell ref="A1179:B1179"/>
    <mergeCell ref="C1179:F1179"/>
    <mergeCell ref="H1179:I1179"/>
    <mergeCell ref="A1180:B1180"/>
    <mergeCell ref="C1180:F1180"/>
    <mergeCell ref="H1180:I1180"/>
    <mergeCell ref="A1177:B1177"/>
    <mergeCell ref="C1177:F1177"/>
    <mergeCell ref="H1177:I1177"/>
    <mergeCell ref="A1178:B1178"/>
    <mergeCell ref="C1178:F1178"/>
    <mergeCell ref="H1178:I1178"/>
    <mergeCell ref="A1175:B1175"/>
    <mergeCell ref="C1175:F1175"/>
    <mergeCell ref="H1175:I1175"/>
    <mergeCell ref="A1176:B1176"/>
    <mergeCell ref="C1176:F1176"/>
    <mergeCell ref="H1176:I1176"/>
    <mergeCell ref="A1173:B1173"/>
    <mergeCell ref="C1173:F1173"/>
    <mergeCell ref="H1173:I1173"/>
    <mergeCell ref="A1174:B1174"/>
    <mergeCell ref="C1174:F1174"/>
    <mergeCell ref="H1174:I1174"/>
    <mergeCell ref="A1195:B1195"/>
    <mergeCell ref="C1195:F1195"/>
    <mergeCell ref="H1195:I1195"/>
    <mergeCell ref="A1196:B1196"/>
    <mergeCell ref="C1196:F1196"/>
    <mergeCell ref="H1196:I1196"/>
    <mergeCell ref="A1193:B1193"/>
    <mergeCell ref="C1193:F1193"/>
    <mergeCell ref="H1193:I1193"/>
    <mergeCell ref="A1194:B1194"/>
    <mergeCell ref="C1194:F1194"/>
    <mergeCell ref="H1194:I1194"/>
    <mergeCell ref="A1191:B1191"/>
    <mergeCell ref="C1191:F1191"/>
    <mergeCell ref="H1191:I1191"/>
    <mergeCell ref="A1192:B1192"/>
    <mergeCell ref="C1192:F1192"/>
    <mergeCell ref="H1192:I1192"/>
    <mergeCell ref="A1189:B1189"/>
    <mergeCell ref="C1189:F1189"/>
    <mergeCell ref="H1189:I1189"/>
    <mergeCell ref="A1190:B1190"/>
    <mergeCell ref="C1190:F1190"/>
    <mergeCell ref="H1190:I1190"/>
    <mergeCell ref="A1187:B1187"/>
    <mergeCell ref="C1187:F1187"/>
    <mergeCell ref="H1187:I1187"/>
    <mergeCell ref="A1188:B1188"/>
    <mergeCell ref="C1188:F1188"/>
    <mergeCell ref="H1188:I1188"/>
    <mergeCell ref="A1185:B1185"/>
    <mergeCell ref="C1185:F1185"/>
    <mergeCell ref="H1185:I1185"/>
    <mergeCell ref="A1186:B1186"/>
    <mergeCell ref="C1186:F1186"/>
    <mergeCell ref="H1186:I1186"/>
    <mergeCell ref="A1207:B1207"/>
    <mergeCell ref="C1207:F1207"/>
    <mergeCell ref="H1207:I1207"/>
    <mergeCell ref="A1208:B1208"/>
    <mergeCell ref="C1208:F1208"/>
    <mergeCell ref="H1208:I1208"/>
    <mergeCell ref="A1205:B1205"/>
    <mergeCell ref="C1205:F1205"/>
    <mergeCell ref="H1205:I1205"/>
    <mergeCell ref="A1206:B1206"/>
    <mergeCell ref="C1206:F1206"/>
    <mergeCell ref="H1206:I1206"/>
    <mergeCell ref="A1203:B1203"/>
    <mergeCell ref="C1203:F1203"/>
    <mergeCell ref="H1203:I1203"/>
    <mergeCell ref="A1204:B1204"/>
    <mergeCell ref="C1204:F1204"/>
    <mergeCell ref="H1204:I1204"/>
    <mergeCell ref="A1201:B1201"/>
    <mergeCell ref="C1201:F1201"/>
    <mergeCell ref="H1201:I1201"/>
    <mergeCell ref="A1202:B1202"/>
    <mergeCell ref="C1202:F1202"/>
    <mergeCell ref="H1202:I1202"/>
    <mergeCell ref="A1199:B1199"/>
    <mergeCell ref="C1199:F1199"/>
    <mergeCell ref="H1199:I1199"/>
    <mergeCell ref="A1200:B1200"/>
    <mergeCell ref="C1200:F1200"/>
    <mergeCell ref="H1200:I1200"/>
    <mergeCell ref="A1197:B1197"/>
    <mergeCell ref="C1197:F1197"/>
    <mergeCell ref="H1197:I1197"/>
    <mergeCell ref="A1198:B1198"/>
    <mergeCell ref="C1198:F1198"/>
    <mergeCell ref="H1198:I1198"/>
    <mergeCell ref="A1219:B1219"/>
    <mergeCell ref="C1219:F1219"/>
    <mergeCell ref="H1219:I1219"/>
    <mergeCell ref="A1220:B1220"/>
    <mergeCell ref="C1220:F1220"/>
    <mergeCell ref="H1220:I1220"/>
    <mergeCell ref="A1217:B1217"/>
    <mergeCell ref="C1217:F1217"/>
    <mergeCell ref="H1217:I1217"/>
    <mergeCell ref="A1218:B1218"/>
    <mergeCell ref="C1218:F1218"/>
    <mergeCell ref="H1218:I1218"/>
    <mergeCell ref="A1215:B1215"/>
    <mergeCell ref="C1215:F1215"/>
    <mergeCell ref="H1215:I1215"/>
    <mergeCell ref="A1216:B1216"/>
    <mergeCell ref="C1216:F1216"/>
    <mergeCell ref="H1216:I1216"/>
    <mergeCell ref="A1213:B1213"/>
    <mergeCell ref="C1213:F1213"/>
    <mergeCell ref="H1213:I1213"/>
    <mergeCell ref="A1214:B1214"/>
    <mergeCell ref="C1214:F1214"/>
    <mergeCell ref="H1214:I1214"/>
    <mergeCell ref="A1211:B1211"/>
    <mergeCell ref="C1211:F1211"/>
    <mergeCell ref="H1211:I1211"/>
    <mergeCell ref="A1212:B1212"/>
    <mergeCell ref="C1212:F1212"/>
    <mergeCell ref="H1212:I1212"/>
    <mergeCell ref="A1209:B1209"/>
    <mergeCell ref="C1209:F1209"/>
    <mergeCell ref="H1209:I1209"/>
    <mergeCell ref="A1210:B1210"/>
    <mergeCell ref="C1210:F1210"/>
    <mergeCell ref="H1210:I1210"/>
    <mergeCell ref="A1231:B1231"/>
    <mergeCell ref="C1231:F1231"/>
    <mergeCell ref="H1231:I1231"/>
    <mergeCell ref="A1232:B1232"/>
    <mergeCell ref="C1232:F1232"/>
    <mergeCell ref="H1232:I1232"/>
    <mergeCell ref="A1229:B1229"/>
    <mergeCell ref="C1229:F1229"/>
    <mergeCell ref="H1229:I1229"/>
    <mergeCell ref="A1230:B1230"/>
    <mergeCell ref="C1230:F1230"/>
    <mergeCell ref="H1230:I1230"/>
    <mergeCell ref="A1227:B1227"/>
    <mergeCell ref="C1227:F1227"/>
    <mergeCell ref="H1227:I1227"/>
    <mergeCell ref="A1228:B1228"/>
    <mergeCell ref="C1228:F1228"/>
    <mergeCell ref="H1228:I1228"/>
    <mergeCell ref="A1225:B1225"/>
    <mergeCell ref="C1225:F1225"/>
    <mergeCell ref="H1225:I1225"/>
    <mergeCell ref="A1226:B1226"/>
    <mergeCell ref="C1226:F1226"/>
    <mergeCell ref="H1226:I1226"/>
    <mergeCell ref="A1223:B1223"/>
    <mergeCell ref="C1223:F1223"/>
    <mergeCell ref="H1223:I1223"/>
    <mergeCell ref="A1224:B1224"/>
    <mergeCell ref="C1224:F1224"/>
    <mergeCell ref="H1224:I1224"/>
    <mergeCell ref="A1221:B1221"/>
    <mergeCell ref="C1221:F1221"/>
    <mergeCell ref="H1221:I1221"/>
    <mergeCell ref="A1222:B1222"/>
    <mergeCell ref="C1222:F1222"/>
    <mergeCell ref="H1222:I1222"/>
    <mergeCell ref="A1243:B1243"/>
    <mergeCell ref="C1243:F1243"/>
    <mergeCell ref="H1243:I1243"/>
    <mergeCell ref="A1244:B1244"/>
    <mergeCell ref="C1244:F1244"/>
    <mergeCell ref="H1244:I1244"/>
    <mergeCell ref="A1241:B1241"/>
    <mergeCell ref="C1241:F1241"/>
    <mergeCell ref="H1241:I1241"/>
    <mergeCell ref="A1242:B1242"/>
    <mergeCell ref="C1242:F1242"/>
    <mergeCell ref="H1242:I1242"/>
    <mergeCell ref="A1239:B1239"/>
    <mergeCell ref="C1239:F1239"/>
    <mergeCell ref="H1239:I1239"/>
    <mergeCell ref="A1240:B1240"/>
    <mergeCell ref="C1240:F1240"/>
    <mergeCell ref="H1240:I1240"/>
    <mergeCell ref="A1237:B1237"/>
    <mergeCell ref="C1237:F1237"/>
    <mergeCell ref="H1237:I1237"/>
    <mergeCell ref="A1238:B1238"/>
    <mergeCell ref="C1238:F1238"/>
    <mergeCell ref="H1238:I1238"/>
    <mergeCell ref="A1235:B1235"/>
    <mergeCell ref="C1235:F1235"/>
    <mergeCell ref="H1235:I1235"/>
    <mergeCell ref="A1236:B1236"/>
    <mergeCell ref="C1236:F1236"/>
    <mergeCell ref="H1236:I1236"/>
    <mergeCell ref="A1233:B1233"/>
    <mergeCell ref="C1233:F1233"/>
    <mergeCell ref="H1233:I1233"/>
    <mergeCell ref="A1234:B1234"/>
    <mergeCell ref="C1234:F1234"/>
    <mergeCell ref="H1234:I1234"/>
    <mergeCell ref="A1255:B1255"/>
    <mergeCell ref="C1255:F1255"/>
    <mergeCell ref="H1255:I1255"/>
    <mergeCell ref="A1256:B1256"/>
    <mergeCell ref="C1256:F1256"/>
    <mergeCell ref="H1256:I1256"/>
    <mergeCell ref="A1253:B1253"/>
    <mergeCell ref="C1253:F1253"/>
    <mergeCell ref="H1253:I1253"/>
    <mergeCell ref="A1254:B1254"/>
    <mergeCell ref="C1254:F1254"/>
    <mergeCell ref="H1254:I1254"/>
    <mergeCell ref="A1251:B1251"/>
    <mergeCell ref="C1251:F1251"/>
    <mergeCell ref="H1251:I1251"/>
    <mergeCell ref="A1252:B1252"/>
    <mergeCell ref="C1252:F1252"/>
    <mergeCell ref="H1252:I1252"/>
    <mergeCell ref="A1249:B1249"/>
    <mergeCell ref="C1249:F1249"/>
    <mergeCell ref="H1249:I1249"/>
    <mergeCell ref="A1250:B1250"/>
    <mergeCell ref="C1250:F1250"/>
    <mergeCell ref="H1250:I1250"/>
    <mergeCell ref="A1247:B1247"/>
    <mergeCell ref="C1247:F1247"/>
    <mergeCell ref="H1247:I1247"/>
    <mergeCell ref="A1248:B1248"/>
    <mergeCell ref="C1248:F1248"/>
    <mergeCell ref="H1248:I1248"/>
    <mergeCell ref="A1245:B1245"/>
    <mergeCell ref="C1245:F1245"/>
    <mergeCell ref="H1245:I1245"/>
    <mergeCell ref="A1246:B1246"/>
    <mergeCell ref="C1246:F1246"/>
    <mergeCell ref="H1246:I1246"/>
    <mergeCell ref="A1267:B1267"/>
    <mergeCell ref="C1267:F1267"/>
    <mergeCell ref="H1267:I1267"/>
    <mergeCell ref="A1268:B1268"/>
    <mergeCell ref="C1268:F1268"/>
    <mergeCell ref="H1268:I1268"/>
    <mergeCell ref="A1265:B1265"/>
    <mergeCell ref="C1265:F1265"/>
    <mergeCell ref="H1265:I1265"/>
    <mergeCell ref="A1266:B1266"/>
    <mergeCell ref="C1266:F1266"/>
    <mergeCell ref="H1266:I1266"/>
    <mergeCell ref="A1263:B1263"/>
    <mergeCell ref="C1263:F1263"/>
    <mergeCell ref="H1263:I1263"/>
    <mergeCell ref="A1264:B1264"/>
    <mergeCell ref="C1264:F1264"/>
    <mergeCell ref="H1264:I1264"/>
    <mergeCell ref="A1261:B1261"/>
    <mergeCell ref="C1261:F1261"/>
    <mergeCell ref="H1261:I1261"/>
    <mergeCell ref="A1262:B1262"/>
    <mergeCell ref="C1262:F1262"/>
    <mergeCell ref="H1262:I1262"/>
    <mergeCell ref="A1259:B1259"/>
    <mergeCell ref="C1259:F1259"/>
    <mergeCell ref="H1259:I1259"/>
    <mergeCell ref="A1260:B1260"/>
    <mergeCell ref="C1260:F1260"/>
    <mergeCell ref="H1260:I1260"/>
    <mergeCell ref="A1257:B1257"/>
    <mergeCell ref="C1257:F1257"/>
    <mergeCell ref="H1257:I1257"/>
    <mergeCell ref="A1258:B1258"/>
    <mergeCell ref="C1258:F1258"/>
    <mergeCell ref="H1258:I1258"/>
    <mergeCell ref="A1279:B1279"/>
    <mergeCell ref="C1279:F1279"/>
    <mergeCell ref="H1279:I1279"/>
    <mergeCell ref="A1280:B1280"/>
    <mergeCell ref="C1280:F1280"/>
    <mergeCell ref="H1280:I1280"/>
    <mergeCell ref="A1277:B1277"/>
    <mergeCell ref="C1277:F1277"/>
    <mergeCell ref="H1277:I1277"/>
    <mergeCell ref="A1278:B1278"/>
    <mergeCell ref="C1278:F1278"/>
    <mergeCell ref="H1278:I1278"/>
    <mergeCell ref="A1275:B1275"/>
    <mergeCell ref="C1275:F1275"/>
    <mergeCell ref="H1275:I1275"/>
    <mergeCell ref="A1276:B1276"/>
    <mergeCell ref="C1276:F1276"/>
    <mergeCell ref="H1276:I1276"/>
    <mergeCell ref="A1273:B1273"/>
    <mergeCell ref="C1273:F1273"/>
    <mergeCell ref="H1273:I1273"/>
    <mergeCell ref="A1274:B1274"/>
    <mergeCell ref="C1274:F1274"/>
    <mergeCell ref="H1274:I1274"/>
    <mergeCell ref="A1271:B1271"/>
    <mergeCell ref="C1271:F1271"/>
    <mergeCell ref="H1271:I1271"/>
    <mergeCell ref="A1272:B1272"/>
    <mergeCell ref="C1272:F1272"/>
    <mergeCell ref="H1272:I1272"/>
    <mergeCell ref="A1269:B1269"/>
    <mergeCell ref="C1269:F1269"/>
    <mergeCell ref="H1269:I1269"/>
    <mergeCell ref="A1270:B1270"/>
    <mergeCell ref="C1270:F1270"/>
    <mergeCell ref="H1270:I1270"/>
    <mergeCell ref="A1291:B1291"/>
    <mergeCell ref="C1291:F1291"/>
    <mergeCell ref="H1291:I1291"/>
    <mergeCell ref="A1292:B1292"/>
    <mergeCell ref="C1292:F1292"/>
    <mergeCell ref="H1292:I1292"/>
    <mergeCell ref="A1289:B1289"/>
    <mergeCell ref="C1289:F1289"/>
    <mergeCell ref="H1289:I1289"/>
    <mergeCell ref="A1290:B1290"/>
    <mergeCell ref="C1290:F1290"/>
    <mergeCell ref="H1290:I1290"/>
    <mergeCell ref="A1287:B1287"/>
    <mergeCell ref="C1287:F1287"/>
    <mergeCell ref="H1287:I1287"/>
    <mergeCell ref="A1288:B1288"/>
    <mergeCell ref="C1288:F1288"/>
    <mergeCell ref="H1288:I1288"/>
    <mergeCell ref="A1285:B1285"/>
    <mergeCell ref="C1285:F1285"/>
    <mergeCell ref="H1285:I1285"/>
    <mergeCell ref="A1286:B1286"/>
    <mergeCell ref="C1286:F1286"/>
    <mergeCell ref="H1286:I1286"/>
    <mergeCell ref="A1283:B1283"/>
    <mergeCell ref="C1283:F1283"/>
    <mergeCell ref="H1283:I1283"/>
    <mergeCell ref="A1284:B1284"/>
    <mergeCell ref="C1284:F1284"/>
    <mergeCell ref="H1284:I1284"/>
    <mergeCell ref="A1281:B1281"/>
    <mergeCell ref="C1281:F1281"/>
    <mergeCell ref="H1281:I1281"/>
    <mergeCell ref="A1282:B1282"/>
    <mergeCell ref="C1282:F1282"/>
    <mergeCell ref="H1282:I1282"/>
    <mergeCell ref="A1303:B1303"/>
    <mergeCell ref="C1303:F1303"/>
    <mergeCell ref="H1303:I1303"/>
    <mergeCell ref="A1304:B1304"/>
    <mergeCell ref="C1304:F1304"/>
    <mergeCell ref="H1304:I1304"/>
    <mergeCell ref="A1301:B1301"/>
    <mergeCell ref="C1301:F1301"/>
    <mergeCell ref="H1301:I1301"/>
    <mergeCell ref="A1302:B1302"/>
    <mergeCell ref="C1302:F1302"/>
    <mergeCell ref="H1302:I1302"/>
    <mergeCell ref="A1299:B1299"/>
    <mergeCell ref="C1299:F1299"/>
    <mergeCell ref="H1299:I1299"/>
    <mergeCell ref="A1300:B1300"/>
    <mergeCell ref="C1300:F1300"/>
    <mergeCell ref="H1300:I1300"/>
    <mergeCell ref="A1297:B1297"/>
    <mergeCell ref="C1297:F1297"/>
    <mergeCell ref="H1297:I1297"/>
    <mergeCell ref="A1298:B1298"/>
    <mergeCell ref="C1298:F1298"/>
    <mergeCell ref="H1298:I1298"/>
    <mergeCell ref="A1295:B1295"/>
    <mergeCell ref="C1295:F1295"/>
    <mergeCell ref="H1295:I1295"/>
    <mergeCell ref="A1296:B1296"/>
    <mergeCell ref="C1296:F1296"/>
    <mergeCell ref="H1296:I1296"/>
    <mergeCell ref="A1293:B1293"/>
    <mergeCell ref="C1293:F1293"/>
    <mergeCell ref="H1293:I1293"/>
    <mergeCell ref="A1294:B1294"/>
    <mergeCell ref="C1294:F1294"/>
    <mergeCell ref="H1294:I1294"/>
    <mergeCell ref="A1315:B1315"/>
    <mergeCell ref="C1315:F1315"/>
    <mergeCell ref="H1315:I1315"/>
    <mergeCell ref="A1316:B1316"/>
    <mergeCell ref="C1316:F1316"/>
    <mergeCell ref="H1316:I1316"/>
    <mergeCell ref="A1313:B1313"/>
    <mergeCell ref="C1313:F1313"/>
    <mergeCell ref="H1313:I1313"/>
    <mergeCell ref="A1314:B1314"/>
    <mergeCell ref="C1314:F1314"/>
    <mergeCell ref="H1314:I1314"/>
    <mergeCell ref="A1311:B1311"/>
    <mergeCell ref="C1311:F1311"/>
    <mergeCell ref="H1311:I1311"/>
    <mergeCell ref="A1312:B1312"/>
    <mergeCell ref="C1312:F1312"/>
    <mergeCell ref="H1312:I1312"/>
    <mergeCell ref="A1309:B1309"/>
    <mergeCell ref="C1309:F1309"/>
    <mergeCell ref="H1309:I1309"/>
    <mergeCell ref="A1310:B1310"/>
    <mergeCell ref="C1310:F1310"/>
    <mergeCell ref="H1310:I1310"/>
    <mergeCell ref="A1307:B1307"/>
    <mergeCell ref="C1307:F1307"/>
    <mergeCell ref="H1307:I1307"/>
    <mergeCell ref="A1308:B1308"/>
    <mergeCell ref="C1308:F1308"/>
    <mergeCell ref="H1308:I1308"/>
    <mergeCell ref="A1305:B1305"/>
    <mergeCell ref="C1305:F1305"/>
    <mergeCell ref="H1305:I1305"/>
    <mergeCell ref="A1306:B1306"/>
    <mergeCell ref="C1306:F1306"/>
    <mergeCell ref="H1306:I1306"/>
    <mergeCell ref="A1327:B1327"/>
    <mergeCell ref="C1327:F1327"/>
    <mergeCell ref="H1327:I1327"/>
    <mergeCell ref="A1328:B1328"/>
    <mergeCell ref="C1328:F1328"/>
    <mergeCell ref="H1328:I1328"/>
    <mergeCell ref="A1325:B1325"/>
    <mergeCell ref="C1325:F1325"/>
    <mergeCell ref="H1325:I1325"/>
    <mergeCell ref="A1326:B1326"/>
    <mergeCell ref="C1326:F1326"/>
    <mergeCell ref="H1326:I1326"/>
    <mergeCell ref="A1323:B1323"/>
    <mergeCell ref="C1323:F1323"/>
    <mergeCell ref="H1323:I1323"/>
    <mergeCell ref="A1324:B1324"/>
    <mergeCell ref="C1324:F1324"/>
    <mergeCell ref="H1324:I1324"/>
    <mergeCell ref="A1321:B1321"/>
    <mergeCell ref="C1321:F1321"/>
    <mergeCell ref="H1321:I1321"/>
    <mergeCell ref="A1322:B1322"/>
    <mergeCell ref="C1322:F1322"/>
    <mergeCell ref="H1322:I1322"/>
    <mergeCell ref="A1319:B1319"/>
    <mergeCell ref="C1319:F1319"/>
    <mergeCell ref="H1319:I1319"/>
    <mergeCell ref="A1320:B1320"/>
    <mergeCell ref="C1320:F1320"/>
    <mergeCell ref="H1320:I1320"/>
    <mergeCell ref="A1317:B1317"/>
    <mergeCell ref="C1317:F1317"/>
    <mergeCell ref="H1317:I1317"/>
    <mergeCell ref="A1318:B1318"/>
    <mergeCell ref="C1318:F1318"/>
    <mergeCell ref="H1318:I1318"/>
    <mergeCell ref="A1339:B1339"/>
    <mergeCell ref="C1339:F1339"/>
    <mergeCell ref="H1339:I1339"/>
    <mergeCell ref="A1340:B1340"/>
    <mergeCell ref="C1340:F1340"/>
    <mergeCell ref="H1340:I1340"/>
    <mergeCell ref="A1337:B1337"/>
    <mergeCell ref="C1337:F1337"/>
    <mergeCell ref="H1337:I1337"/>
    <mergeCell ref="A1338:B1338"/>
    <mergeCell ref="C1338:F1338"/>
    <mergeCell ref="H1338:I1338"/>
    <mergeCell ref="A1335:B1335"/>
    <mergeCell ref="C1335:F1335"/>
    <mergeCell ref="H1335:I1335"/>
    <mergeCell ref="A1336:B1336"/>
    <mergeCell ref="C1336:F1336"/>
    <mergeCell ref="H1336:I1336"/>
    <mergeCell ref="A1333:B1333"/>
    <mergeCell ref="C1333:F1333"/>
    <mergeCell ref="H1333:I1333"/>
    <mergeCell ref="A1334:B1334"/>
    <mergeCell ref="C1334:F1334"/>
    <mergeCell ref="H1334:I1334"/>
    <mergeCell ref="A1331:B1331"/>
    <mergeCell ref="C1331:F1331"/>
    <mergeCell ref="H1331:I1331"/>
    <mergeCell ref="A1332:B1332"/>
    <mergeCell ref="C1332:F1332"/>
    <mergeCell ref="H1332:I1332"/>
    <mergeCell ref="A1329:B1329"/>
    <mergeCell ref="C1329:F1329"/>
    <mergeCell ref="H1329:I1329"/>
    <mergeCell ref="A1330:B1330"/>
    <mergeCell ref="C1330:F1330"/>
    <mergeCell ref="H1330:I1330"/>
    <mergeCell ref="A1351:B1351"/>
    <mergeCell ref="C1351:F1351"/>
    <mergeCell ref="H1351:I1351"/>
    <mergeCell ref="A1352:B1352"/>
    <mergeCell ref="C1352:F1352"/>
    <mergeCell ref="H1352:I1352"/>
    <mergeCell ref="A1349:B1349"/>
    <mergeCell ref="C1349:F1349"/>
    <mergeCell ref="H1349:I1349"/>
    <mergeCell ref="A1350:B1350"/>
    <mergeCell ref="C1350:F1350"/>
    <mergeCell ref="H1350:I1350"/>
    <mergeCell ref="A1347:B1347"/>
    <mergeCell ref="C1347:F1347"/>
    <mergeCell ref="H1347:I1347"/>
    <mergeCell ref="A1348:B1348"/>
    <mergeCell ref="C1348:F1348"/>
    <mergeCell ref="H1348:I1348"/>
    <mergeCell ref="A1345:B1345"/>
    <mergeCell ref="C1345:F1345"/>
    <mergeCell ref="H1345:I1345"/>
    <mergeCell ref="A1346:B1346"/>
    <mergeCell ref="C1346:F1346"/>
    <mergeCell ref="H1346:I1346"/>
    <mergeCell ref="A1343:B1343"/>
    <mergeCell ref="C1343:F1343"/>
    <mergeCell ref="H1343:I1343"/>
    <mergeCell ref="A1344:B1344"/>
    <mergeCell ref="C1344:F1344"/>
    <mergeCell ref="H1344:I1344"/>
    <mergeCell ref="A1341:B1341"/>
    <mergeCell ref="C1341:F1341"/>
    <mergeCell ref="H1341:I1341"/>
    <mergeCell ref="A1342:B1342"/>
    <mergeCell ref="C1342:F1342"/>
    <mergeCell ref="H1342:I1342"/>
    <mergeCell ref="A1363:B1363"/>
    <mergeCell ref="C1363:F1363"/>
    <mergeCell ref="H1363:I1363"/>
    <mergeCell ref="A1364:B1364"/>
    <mergeCell ref="C1364:F1364"/>
    <mergeCell ref="H1364:I1364"/>
    <mergeCell ref="A1361:B1361"/>
    <mergeCell ref="C1361:F1361"/>
    <mergeCell ref="H1361:I1361"/>
    <mergeCell ref="A1362:B1362"/>
    <mergeCell ref="C1362:F1362"/>
    <mergeCell ref="H1362:I1362"/>
    <mergeCell ref="A1359:B1359"/>
    <mergeCell ref="C1359:F1359"/>
    <mergeCell ref="H1359:I1359"/>
    <mergeCell ref="A1360:B1360"/>
    <mergeCell ref="C1360:F1360"/>
    <mergeCell ref="H1360:I1360"/>
    <mergeCell ref="A1357:B1357"/>
    <mergeCell ref="C1357:F1357"/>
    <mergeCell ref="H1357:I1357"/>
    <mergeCell ref="A1358:B1358"/>
    <mergeCell ref="C1358:F1358"/>
    <mergeCell ref="H1358:I1358"/>
    <mergeCell ref="A1355:B1355"/>
    <mergeCell ref="C1355:F1355"/>
    <mergeCell ref="H1355:I1355"/>
    <mergeCell ref="A1356:B1356"/>
    <mergeCell ref="C1356:F1356"/>
    <mergeCell ref="H1356:I1356"/>
    <mergeCell ref="A1353:B1353"/>
    <mergeCell ref="C1353:F1353"/>
    <mergeCell ref="H1353:I1353"/>
    <mergeCell ref="A1354:B1354"/>
    <mergeCell ref="C1354:F1354"/>
    <mergeCell ref="H1354:I1354"/>
    <mergeCell ref="A1375:B1375"/>
    <mergeCell ref="C1375:F1375"/>
    <mergeCell ref="H1375:I1375"/>
    <mergeCell ref="A1376:B1376"/>
    <mergeCell ref="C1376:F1376"/>
    <mergeCell ref="H1376:I1376"/>
    <mergeCell ref="A1373:B1373"/>
    <mergeCell ref="C1373:F1373"/>
    <mergeCell ref="H1373:I1373"/>
    <mergeCell ref="A1374:B1374"/>
    <mergeCell ref="C1374:F1374"/>
    <mergeCell ref="H1374:I1374"/>
    <mergeCell ref="A1371:B1371"/>
    <mergeCell ref="C1371:F1371"/>
    <mergeCell ref="H1371:I1371"/>
    <mergeCell ref="A1372:B1372"/>
    <mergeCell ref="C1372:F1372"/>
    <mergeCell ref="H1372:I1372"/>
    <mergeCell ref="A1369:B1369"/>
    <mergeCell ref="C1369:F1369"/>
    <mergeCell ref="H1369:I1369"/>
    <mergeCell ref="A1370:B1370"/>
    <mergeCell ref="C1370:F1370"/>
    <mergeCell ref="H1370:I1370"/>
    <mergeCell ref="A1367:B1367"/>
    <mergeCell ref="C1367:F1367"/>
    <mergeCell ref="H1367:I1367"/>
    <mergeCell ref="A1368:B1368"/>
    <mergeCell ref="C1368:F1368"/>
    <mergeCell ref="H1368:I1368"/>
    <mergeCell ref="A1365:B1365"/>
    <mergeCell ref="C1365:F1365"/>
    <mergeCell ref="H1365:I1365"/>
    <mergeCell ref="A1366:B1366"/>
    <mergeCell ref="C1366:F1366"/>
    <mergeCell ref="H1366:I1366"/>
    <mergeCell ref="A1387:B1387"/>
    <mergeCell ref="C1387:F1387"/>
    <mergeCell ref="H1387:I1387"/>
    <mergeCell ref="A1388:B1388"/>
    <mergeCell ref="C1388:F1388"/>
    <mergeCell ref="H1388:I1388"/>
    <mergeCell ref="A1385:B1385"/>
    <mergeCell ref="C1385:F1385"/>
    <mergeCell ref="H1385:I1385"/>
    <mergeCell ref="A1386:B1386"/>
    <mergeCell ref="C1386:F1386"/>
    <mergeCell ref="H1386:I1386"/>
    <mergeCell ref="A1383:B1383"/>
    <mergeCell ref="C1383:F1383"/>
    <mergeCell ref="H1383:I1383"/>
    <mergeCell ref="A1384:B1384"/>
    <mergeCell ref="C1384:F1384"/>
    <mergeCell ref="H1384:I1384"/>
    <mergeCell ref="A1381:B1381"/>
    <mergeCell ref="C1381:F1381"/>
    <mergeCell ref="H1381:I1381"/>
    <mergeCell ref="A1382:B1382"/>
    <mergeCell ref="C1382:F1382"/>
    <mergeCell ref="H1382:I1382"/>
    <mergeCell ref="A1379:B1379"/>
    <mergeCell ref="C1379:F1379"/>
    <mergeCell ref="H1379:I1379"/>
    <mergeCell ref="A1380:B1380"/>
    <mergeCell ref="C1380:F1380"/>
    <mergeCell ref="H1380:I1380"/>
    <mergeCell ref="A1377:B1377"/>
    <mergeCell ref="C1377:F1377"/>
    <mergeCell ref="H1377:I1377"/>
    <mergeCell ref="A1378:B1378"/>
    <mergeCell ref="C1378:F1378"/>
    <mergeCell ref="H1378:I1378"/>
    <mergeCell ref="A1399:B1399"/>
    <mergeCell ref="C1399:F1399"/>
    <mergeCell ref="H1399:I1399"/>
    <mergeCell ref="A1400:B1400"/>
    <mergeCell ref="C1400:F1400"/>
    <mergeCell ref="H1400:I1400"/>
    <mergeCell ref="A1397:B1397"/>
    <mergeCell ref="C1397:F1397"/>
    <mergeCell ref="H1397:I1397"/>
    <mergeCell ref="A1398:B1398"/>
    <mergeCell ref="C1398:F1398"/>
    <mergeCell ref="H1398:I1398"/>
    <mergeCell ref="A1395:B1395"/>
    <mergeCell ref="C1395:F1395"/>
    <mergeCell ref="H1395:I1395"/>
    <mergeCell ref="A1396:B1396"/>
    <mergeCell ref="C1396:F1396"/>
    <mergeCell ref="H1396:I1396"/>
    <mergeCell ref="A1393:B1393"/>
    <mergeCell ref="C1393:F1393"/>
    <mergeCell ref="H1393:I1393"/>
    <mergeCell ref="A1394:B1394"/>
    <mergeCell ref="C1394:F1394"/>
    <mergeCell ref="H1394:I1394"/>
    <mergeCell ref="A1391:B1391"/>
    <mergeCell ref="C1391:F1391"/>
    <mergeCell ref="H1391:I1391"/>
    <mergeCell ref="A1392:B1392"/>
    <mergeCell ref="C1392:F1392"/>
    <mergeCell ref="H1392:I1392"/>
    <mergeCell ref="A1389:B1389"/>
    <mergeCell ref="C1389:F1389"/>
    <mergeCell ref="H1389:I1389"/>
    <mergeCell ref="A1390:B1390"/>
    <mergeCell ref="C1390:F1390"/>
    <mergeCell ref="H1390:I1390"/>
    <mergeCell ref="A1411:B1411"/>
    <mergeCell ref="C1411:F1411"/>
    <mergeCell ref="H1411:I1411"/>
    <mergeCell ref="A1412:B1412"/>
    <mergeCell ref="C1412:F1412"/>
    <mergeCell ref="H1412:I1412"/>
    <mergeCell ref="A1409:B1409"/>
    <mergeCell ref="C1409:F1409"/>
    <mergeCell ref="H1409:I1409"/>
    <mergeCell ref="A1410:B1410"/>
    <mergeCell ref="C1410:F1410"/>
    <mergeCell ref="H1410:I1410"/>
    <mergeCell ref="A1407:B1407"/>
    <mergeCell ref="C1407:F1407"/>
    <mergeCell ref="H1407:I1407"/>
    <mergeCell ref="A1408:B1408"/>
    <mergeCell ref="C1408:F1408"/>
    <mergeCell ref="H1408:I1408"/>
    <mergeCell ref="A1405:B1405"/>
    <mergeCell ref="C1405:F1405"/>
    <mergeCell ref="H1405:I1405"/>
    <mergeCell ref="A1406:B1406"/>
    <mergeCell ref="C1406:F1406"/>
    <mergeCell ref="H1406:I1406"/>
    <mergeCell ref="A1403:B1403"/>
    <mergeCell ref="C1403:F1403"/>
    <mergeCell ref="H1403:I1403"/>
    <mergeCell ref="A1404:B1404"/>
    <mergeCell ref="C1404:F1404"/>
    <mergeCell ref="H1404:I1404"/>
    <mergeCell ref="A1401:B1401"/>
    <mergeCell ref="C1401:F1401"/>
    <mergeCell ref="H1401:I1401"/>
    <mergeCell ref="A1402:B1402"/>
    <mergeCell ref="C1402:F1402"/>
    <mergeCell ref="H1402:I1402"/>
    <mergeCell ref="A1423:B1423"/>
    <mergeCell ref="C1423:F1423"/>
    <mergeCell ref="H1423:I1423"/>
    <mergeCell ref="A1424:B1424"/>
    <mergeCell ref="C1424:F1424"/>
    <mergeCell ref="H1424:I1424"/>
    <mergeCell ref="A1421:B1421"/>
    <mergeCell ref="C1421:F1421"/>
    <mergeCell ref="H1421:I1421"/>
    <mergeCell ref="A1422:B1422"/>
    <mergeCell ref="C1422:F1422"/>
    <mergeCell ref="H1422:I1422"/>
    <mergeCell ref="A1419:B1419"/>
    <mergeCell ref="C1419:F1419"/>
    <mergeCell ref="H1419:I1419"/>
    <mergeCell ref="A1420:B1420"/>
    <mergeCell ref="C1420:F1420"/>
    <mergeCell ref="H1420:I1420"/>
    <mergeCell ref="A1417:B1417"/>
    <mergeCell ref="C1417:F1417"/>
    <mergeCell ref="H1417:I1417"/>
    <mergeCell ref="A1418:B1418"/>
    <mergeCell ref="C1418:F1418"/>
    <mergeCell ref="H1418:I1418"/>
    <mergeCell ref="A1415:B1415"/>
    <mergeCell ref="C1415:F1415"/>
    <mergeCell ref="H1415:I1415"/>
    <mergeCell ref="A1416:B1416"/>
    <mergeCell ref="C1416:F1416"/>
    <mergeCell ref="H1416:I1416"/>
    <mergeCell ref="A1413:B1413"/>
    <mergeCell ref="C1413:F1413"/>
    <mergeCell ref="H1413:I1413"/>
    <mergeCell ref="A1414:B1414"/>
    <mergeCell ref="C1414:F1414"/>
    <mergeCell ref="H1414:I1414"/>
    <mergeCell ref="A1435:B1435"/>
    <mergeCell ref="C1435:F1435"/>
    <mergeCell ref="H1435:I1435"/>
    <mergeCell ref="A1436:B1436"/>
    <mergeCell ref="C1436:F1436"/>
    <mergeCell ref="H1436:I1436"/>
    <mergeCell ref="A1433:B1433"/>
    <mergeCell ref="C1433:F1433"/>
    <mergeCell ref="H1433:I1433"/>
    <mergeCell ref="A1434:B1434"/>
    <mergeCell ref="C1434:F1434"/>
    <mergeCell ref="H1434:I1434"/>
    <mergeCell ref="A1431:B1431"/>
    <mergeCell ref="C1431:F1431"/>
    <mergeCell ref="H1431:I1431"/>
    <mergeCell ref="A1432:B1432"/>
    <mergeCell ref="C1432:F1432"/>
    <mergeCell ref="H1432:I1432"/>
    <mergeCell ref="A1429:B1429"/>
    <mergeCell ref="C1429:F1429"/>
    <mergeCell ref="H1429:I1429"/>
    <mergeCell ref="A1430:B1430"/>
    <mergeCell ref="C1430:F1430"/>
    <mergeCell ref="H1430:I1430"/>
    <mergeCell ref="A1427:B1427"/>
    <mergeCell ref="C1427:F1427"/>
    <mergeCell ref="H1427:I1427"/>
    <mergeCell ref="A1428:B1428"/>
    <mergeCell ref="C1428:F1428"/>
    <mergeCell ref="H1428:I1428"/>
    <mergeCell ref="A1425:B1425"/>
    <mergeCell ref="C1425:F1425"/>
    <mergeCell ref="H1425:I1425"/>
    <mergeCell ref="A1426:B1426"/>
    <mergeCell ref="C1426:F1426"/>
    <mergeCell ref="H1426:I1426"/>
    <mergeCell ref="A1447:B1447"/>
    <mergeCell ref="C1447:F1447"/>
    <mergeCell ref="H1447:I1447"/>
    <mergeCell ref="A1448:B1448"/>
    <mergeCell ref="C1448:F1448"/>
    <mergeCell ref="H1448:I1448"/>
    <mergeCell ref="A1445:B1445"/>
    <mergeCell ref="C1445:F1445"/>
    <mergeCell ref="H1445:I1445"/>
    <mergeCell ref="A1446:B1446"/>
    <mergeCell ref="C1446:F1446"/>
    <mergeCell ref="H1446:I1446"/>
    <mergeCell ref="A1443:B1443"/>
    <mergeCell ref="C1443:F1443"/>
    <mergeCell ref="H1443:I1443"/>
    <mergeCell ref="A1444:B1444"/>
    <mergeCell ref="C1444:F1444"/>
    <mergeCell ref="H1444:I1444"/>
    <mergeCell ref="A1441:B1441"/>
    <mergeCell ref="C1441:F1441"/>
    <mergeCell ref="H1441:I1441"/>
    <mergeCell ref="A1442:B1442"/>
    <mergeCell ref="C1442:F1442"/>
    <mergeCell ref="H1442:I1442"/>
    <mergeCell ref="A1439:B1439"/>
    <mergeCell ref="C1439:F1439"/>
    <mergeCell ref="H1439:I1439"/>
    <mergeCell ref="A1440:B1440"/>
    <mergeCell ref="C1440:F1440"/>
    <mergeCell ref="H1440:I1440"/>
    <mergeCell ref="A1437:B1437"/>
    <mergeCell ref="C1437:F1437"/>
    <mergeCell ref="H1437:I1437"/>
    <mergeCell ref="A1438:B1438"/>
    <mergeCell ref="C1438:F1438"/>
    <mergeCell ref="H1438:I1438"/>
    <mergeCell ref="A1459:B1459"/>
    <mergeCell ref="C1459:F1459"/>
    <mergeCell ref="H1459:I1459"/>
    <mergeCell ref="A1460:B1460"/>
    <mergeCell ref="C1460:F1460"/>
    <mergeCell ref="H1460:I1460"/>
    <mergeCell ref="A1457:B1457"/>
    <mergeCell ref="C1457:F1457"/>
    <mergeCell ref="H1457:I1457"/>
    <mergeCell ref="A1458:B1458"/>
    <mergeCell ref="C1458:F1458"/>
    <mergeCell ref="H1458:I1458"/>
    <mergeCell ref="A1455:B1455"/>
    <mergeCell ref="C1455:F1455"/>
    <mergeCell ref="H1455:I1455"/>
    <mergeCell ref="A1456:B1456"/>
    <mergeCell ref="C1456:F1456"/>
    <mergeCell ref="H1456:I1456"/>
    <mergeCell ref="A1453:B1453"/>
    <mergeCell ref="C1453:F1453"/>
    <mergeCell ref="H1453:I1453"/>
    <mergeCell ref="A1454:B1454"/>
    <mergeCell ref="C1454:F1454"/>
    <mergeCell ref="H1454:I1454"/>
    <mergeCell ref="A1451:B1451"/>
    <mergeCell ref="C1451:F1451"/>
    <mergeCell ref="H1451:I1451"/>
    <mergeCell ref="A1452:B1452"/>
    <mergeCell ref="C1452:F1452"/>
    <mergeCell ref="H1452:I1452"/>
    <mergeCell ref="A1449:B1449"/>
    <mergeCell ref="C1449:F1449"/>
    <mergeCell ref="H1449:I1449"/>
    <mergeCell ref="A1450:B1450"/>
    <mergeCell ref="C1450:F1450"/>
    <mergeCell ref="H1450:I1450"/>
    <mergeCell ref="A1471:B1471"/>
    <mergeCell ref="C1471:F1471"/>
    <mergeCell ref="H1471:I1471"/>
    <mergeCell ref="A1472:B1472"/>
    <mergeCell ref="C1472:F1472"/>
    <mergeCell ref="H1472:I1472"/>
    <mergeCell ref="A1469:B1469"/>
    <mergeCell ref="C1469:F1469"/>
    <mergeCell ref="H1469:I1469"/>
    <mergeCell ref="A1470:B1470"/>
    <mergeCell ref="C1470:F1470"/>
    <mergeCell ref="H1470:I1470"/>
    <mergeCell ref="A1467:B1467"/>
    <mergeCell ref="C1467:F1467"/>
    <mergeCell ref="H1467:I1467"/>
    <mergeCell ref="A1468:B1468"/>
    <mergeCell ref="C1468:F1468"/>
    <mergeCell ref="H1468:I1468"/>
    <mergeCell ref="A1465:B1465"/>
    <mergeCell ref="C1465:F1465"/>
    <mergeCell ref="H1465:I1465"/>
    <mergeCell ref="A1466:B1466"/>
    <mergeCell ref="C1466:F1466"/>
    <mergeCell ref="H1466:I1466"/>
    <mergeCell ref="A1463:B1463"/>
    <mergeCell ref="C1463:F1463"/>
    <mergeCell ref="H1463:I1463"/>
    <mergeCell ref="A1464:B1464"/>
    <mergeCell ref="C1464:F1464"/>
    <mergeCell ref="H1464:I1464"/>
    <mergeCell ref="A1461:B1461"/>
    <mergeCell ref="C1461:F1461"/>
    <mergeCell ref="H1461:I1461"/>
    <mergeCell ref="A1462:B1462"/>
    <mergeCell ref="C1462:F1462"/>
    <mergeCell ref="H1462:I1462"/>
    <mergeCell ref="A1483:B1483"/>
    <mergeCell ref="C1483:F1483"/>
    <mergeCell ref="H1483:I1483"/>
    <mergeCell ref="A1484:B1484"/>
    <mergeCell ref="C1484:F1484"/>
    <mergeCell ref="H1484:I1484"/>
    <mergeCell ref="A1481:B1481"/>
    <mergeCell ref="C1481:F1481"/>
    <mergeCell ref="H1481:I1481"/>
    <mergeCell ref="A1482:B1482"/>
    <mergeCell ref="C1482:F1482"/>
    <mergeCell ref="H1482:I1482"/>
    <mergeCell ref="A1479:B1479"/>
    <mergeCell ref="C1479:F1479"/>
    <mergeCell ref="H1479:I1479"/>
    <mergeCell ref="A1480:B1480"/>
    <mergeCell ref="C1480:F1480"/>
    <mergeCell ref="H1480:I1480"/>
    <mergeCell ref="A1477:B1477"/>
    <mergeCell ref="C1477:F1477"/>
    <mergeCell ref="H1477:I1477"/>
    <mergeCell ref="A1478:B1478"/>
    <mergeCell ref="C1478:F1478"/>
    <mergeCell ref="H1478:I1478"/>
    <mergeCell ref="A1475:B1475"/>
    <mergeCell ref="C1475:F1475"/>
    <mergeCell ref="H1475:I1475"/>
    <mergeCell ref="A1476:B1476"/>
    <mergeCell ref="C1476:F1476"/>
    <mergeCell ref="H1476:I1476"/>
    <mergeCell ref="A1473:B1473"/>
    <mergeCell ref="C1473:F1473"/>
    <mergeCell ref="H1473:I1473"/>
    <mergeCell ref="A1474:B1474"/>
    <mergeCell ref="C1474:F1474"/>
    <mergeCell ref="H1474:I1474"/>
    <mergeCell ref="A1495:B1495"/>
    <mergeCell ref="C1495:F1495"/>
    <mergeCell ref="H1495:I1495"/>
    <mergeCell ref="A1496:B1496"/>
    <mergeCell ref="C1496:F1496"/>
    <mergeCell ref="H1496:I1496"/>
    <mergeCell ref="A1493:B1493"/>
    <mergeCell ref="C1493:F1493"/>
    <mergeCell ref="H1493:I1493"/>
    <mergeCell ref="A1494:B1494"/>
    <mergeCell ref="C1494:F1494"/>
    <mergeCell ref="H1494:I1494"/>
    <mergeCell ref="A1491:B1491"/>
    <mergeCell ref="C1491:F1491"/>
    <mergeCell ref="H1491:I1491"/>
    <mergeCell ref="A1492:B1492"/>
    <mergeCell ref="C1492:F1492"/>
    <mergeCell ref="H1492:I1492"/>
    <mergeCell ref="A1489:B1489"/>
    <mergeCell ref="C1489:F1489"/>
    <mergeCell ref="H1489:I1489"/>
    <mergeCell ref="A1490:B1490"/>
    <mergeCell ref="C1490:F1490"/>
    <mergeCell ref="H1490:I1490"/>
    <mergeCell ref="A1487:B1487"/>
    <mergeCell ref="C1487:F1487"/>
    <mergeCell ref="H1487:I1487"/>
    <mergeCell ref="A1488:B1488"/>
    <mergeCell ref="C1488:F1488"/>
    <mergeCell ref="H1488:I1488"/>
    <mergeCell ref="A1485:B1485"/>
    <mergeCell ref="C1485:F1485"/>
    <mergeCell ref="H1485:I1485"/>
    <mergeCell ref="A1486:B1486"/>
    <mergeCell ref="C1486:F1486"/>
    <mergeCell ref="H1486:I1486"/>
    <mergeCell ref="A1507:B1507"/>
    <mergeCell ref="C1507:F1507"/>
    <mergeCell ref="H1507:I1507"/>
    <mergeCell ref="A1508:B1508"/>
    <mergeCell ref="C1508:F1508"/>
    <mergeCell ref="H1508:I1508"/>
    <mergeCell ref="A1505:B1505"/>
    <mergeCell ref="C1505:F1505"/>
    <mergeCell ref="H1505:I1505"/>
    <mergeCell ref="A1506:B1506"/>
    <mergeCell ref="C1506:F1506"/>
    <mergeCell ref="H1506:I1506"/>
    <mergeCell ref="A1503:B1503"/>
    <mergeCell ref="C1503:F1503"/>
    <mergeCell ref="H1503:I1503"/>
    <mergeCell ref="A1504:B1504"/>
    <mergeCell ref="C1504:F1504"/>
    <mergeCell ref="H1504:I1504"/>
    <mergeCell ref="A1501:B1501"/>
    <mergeCell ref="C1501:F1501"/>
    <mergeCell ref="H1501:I1501"/>
    <mergeCell ref="A1502:B1502"/>
    <mergeCell ref="C1502:F1502"/>
    <mergeCell ref="H1502:I1502"/>
    <mergeCell ref="A1499:B1499"/>
    <mergeCell ref="C1499:F1499"/>
    <mergeCell ref="H1499:I1499"/>
    <mergeCell ref="A1500:B1500"/>
    <mergeCell ref="C1500:F1500"/>
    <mergeCell ref="H1500:I1500"/>
    <mergeCell ref="A1497:B1497"/>
    <mergeCell ref="C1497:F1497"/>
    <mergeCell ref="H1497:I1497"/>
    <mergeCell ref="A1498:B1498"/>
    <mergeCell ref="C1498:F1498"/>
    <mergeCell ref="H1498:I1498"/>
    <mergeCell ref="A1519:B1519"/>
    <mergeCell ref="C1519:F1519"/>
    <mergeCell ref="H1519:I1519"/>
    <mergeCell ref="A1520:B1520"/>
    <mergeCell ref="C1520:F1520"/>
    <mergeCell ref="H1520:I1520"/>
    <mergeCell ref="A1517:B1517"/>
    <mergeCell ref="C1517:F1517"/>
    <mergeCell ref="H1517:I1517"/>
    <mergeCell ref="A1518:B1518"/>
    <mergeCell ref="C1518:F1518"/>
    <mergeCell ref="H1518:I1518"/>
    <mergeCell ref="A1515:B1515"/>
    <mergeCell ref="C1515:F1515"/>
    <mergeCell ref="H1515:I1515"/>
    <mergeCell ref="A1516:B1516"/>
    <mergeCell ref="C1516:F1516"/>
    <mergeCell ref="H1516:I1516"/>
    <mergeCell ref="A1513:B1513"/>
    <mergeCell ref="C1513:F1513"/>
    <mergeCell ref="H1513:I1513"/>
    <mergeCell ref="A1514:B1514"/>
    <mergeCell ref="C1514:F1514"/>
    <mergeCell ref="H1514:I1514"/>
    <mergeCell ref="A1511:B1511"/>
    <mergeCell ref="C1511:F1511"/>
    <mergeCell ref="H1511:I1511"/>
    <mergeCell ref="A1512:B1512"/>
    <mergeCell ref="C1512:F1512"/>
    <mergeCell ref="H1512:I1512"/>
    <mergeCell ref="A1509:B1509"/>
    <mergeCell ref="C1509:F1509"/>
    <mergeCell ref="H1509:I1509"/>
    <mergeCell ref="A1510:B1510"/>
    <mergeCell ref="C1510:F1510"/>
    <mergeCell ref="H1510:I1510"/>
    <mergeCell ref="A1531:B1531"/>
    <mergeCell ref="C1531:F1531"/>
    <mergeCell ref="H1531:I1531"/>
    <mergeCell ref="A1532:B1532"/>
    <mergeCell ref="C1532:F1532"/>
    <mergeCell ref="H1532:I1532"/>
    <mergeCell ref="A1529:B1529"/>
    <mergeCell ref="C1529:F1529"/>
    <mergeCell ref="H1529:I1529"/>
    <mergeCell ref="A1530:B1530"/>
    <mergeCell ref="C1530:F1530"/>
    <mergeCell ref="H1530:I1530"/>
    <mergeCell ref="A1527:B1527"/>
    <mergeCell ref="C1527:F1527"/>
    <mergeCell ref="H1527:I1527"/>
    <mergeCell ref="A1528:B1528"/>
    <mergeCell ref="C1528:F1528"/>
    <mergeCell ref="H1528:I1528"/>
    <mergeCell ref="A1525:B1525"/>
    <mergeCell ref="C1525:F1525"/>
    <mergeCell ref="H1525:I1525"/>
    <mergeCell ref="A1526:B1526"/>
    <mergeCell ref="C1526:F1526"/>
    <mergeCell ref="H1526:I1526"/>
    <mergeCell ref="A1523:B1523"/>
    <mergeCell ref="C1523:F1523"/>
    <mergeCell ref="H1523:I1523"/>
    <mergeCell ref="A1524:B1524"/>
    <mergeCell ref="C1524:F1524"/>
    <mergeCell ref="H1524:I1524"/>
    <mergeCell ref="A1521:B1521"/>
    <mergeCell ref="C1521:F1521"/>
    <mergeCell ref="H1521:I1521"/>
    <mergeCell ref="A1522:B1522"/>
    <mergeCell ref="C1522:F1522"/>
    <mergeCell ref="H1522:I1522"/>
    <mergeCell ref="A1543:B1543"/>
    <mergeCell ref="C1543:F1543"/>
    <mergeCell ref="H1543:I1543"/>
    <mergeCell ref="A1544:B1544"/>
    <mergeCell ref="C1544:F1544"/>
    <mergeCell ref="H1544:I1544"/>
    <mergeCell ref="A1541:B1541"/>
    <mergeCell ref="C1541:F1541"/>
    <mergeCell ref="H1541:I1541"/>
    <mergeCell ref="A1542:B1542"/>
    <mergeCell ref="C1542:F1542"/>
    <mergeCell ref="H1542:I1542"/>
    <mergeCell ref="A1539:B1539"/>
    <mergeCell ref="C1539:F1539"/>
    <mergeCell ref="H1539:I1539"/>
    <mergeCell ref="A1540:B1540"/>
    <mergeCell ref="C1540:F1540"/>
    <mergeCell ref="H1540:I1540"/>
    <mergeCell ref="A1537:B1537"/>
    <mergeCell ref="C1537:F1537"/>
    <mergeCell ref="H1537:I1537"/>
    <mergeCell ref="A1538:B1538"/>
    <mergeCell ref="C1538:F1538"/>
    <mergeCell ref="H1538:I1538"/>
    <mergeCell ref="A1535:B1535"/>
    <mergeCell ref="C1535:F1535"/>
    <mergeCell ref="H1535:I1535"/>
    <mergeCell ref="A1536:B1536"/>
    <mergeCell ref="C1536:F1536"/>
    <mergeCell ref="H1536:I1536"/>
    <mergeCell ref="A1533:B1533"/>
    <mergeCell ref="C1533:F1533"/>
    <mergeCell ref="H1533:I1533"/>
    <mergeCell ref="A1534:B1534"/>
    <mergeCell ref="C1534:F1534"/>
    <mergeCell ref="H1534:I1534"/>
    <mergeCell ref="A1555:B1555"/>
    <mergeCell ref="C1555:F1555"/>
    <mergeCell ref="H1555:I1555"/>
    <mergeCell ref="A1556:B1556"/>
    <mergeCell ref="C1556:F1556"/>
    <mergeCell ref="H1556:I1556"/>
    <mergeCell ref="A1553:B1553"/>
    <mergeCell ref="C1553:F1553"/>
    <mergeCell ref="H1553:I1553"/>
    <mergeCell ref="A1554:B1554"/>
    <mergeCell ref="C1554:F1554"/>
    <mergeCell ref="H1554:I1554"/>
    <mergeCell ref="A1551:B1551"/>
    <mergeCell ref="C1551:F1551"/>
    <mergeCell ref="H1551:I1551"/>
    <mergeCell ref="A1552:B1552"/>
    <mergeCell ref="C1552:F1552"/>
    <mergeCell ref="H1552:I1552"/>
    <mergeCell ref="A1549:B1549"/>
    <mergeCell ref="C1549:F1549"/>
    <mergeCell ref="H1549:I1549"/>
    <mergeCell ref="A1550:B1550"/>
    <mergeCell ref="C1550:F1550"/>
    <mergeCell ref="H1550:I1550"/>
    <mergeCell ref="A1547:B1547"/>
    <mergeCell ref="C1547:F1547"/>
    <mergeCell ref="H1547:I1547"/>
    <mergeCell ref="A1548:B1548"/>
    <mergeCell ref="C1548:F1548"/>
    <mergeCell ref="H1548:I1548"/>
    <mergeCell ref="A1545:B1545"/>
    <mergeCell ref="C1545:F1545"/>
    <mergeCell ref="H1545:I1545"/>
    <mergeCell ref="A1546:B1546"/>
    <mergeCell ref="C1546:F1546"/>
    <mergeCell ref="H1546:I1546"/>
    <mergeCell ref="A1567:B1567"/>
    <mergeCell ref="C1567:F1567"/>
    <mergeCell ref="H1567:I1567"/>
    <mergeCell ref="A1568:B1568"/>
    <mergeCell ref="C1568:F1568"/>
    <mergeCell ref="H1568:I1568"/>
    <mergeCell ref="A1565:B1565"/>
    <mergeCell ref="C1565:F1565"/>
    <mergeCell ref="H1565:I1565"/>
    <mergeCell ref="A1566:B1566"/>
    <mergeCell ref="C1566:F1566"/>
    <mergeCell ref="H1566:I1566"/>
    <mergeCell ref="A1563:B1563"/>
    <mergeCell ref="C1563:F1563"/>
    <mergeCell ref="H1563:I1563"/>
    <mergeCell ref="A1564:B1564"/>
    <mergeCell ref="C1564:F1564"/>
    <mergeCell ref="H1564:I1564"/>
    <mergeCell ref="A1561:B1561"/>
    <mergeCell ref="C1561:F1561"/>
    <mergeCell ref="H1561:I1561"/>
    <mergeCell ref="A1562:B1562"/>
    <mergeCell ref="C1562:F1562"/>
    <mergeCell ref="H1562:I1562"/>
    <mergeCell ref="A1559:B1559"/>
    <mergeCell ref="C1559:F1559"/>
    <mergeCell ref="H1559:I1559"/>
    <mergeCell ref="A1560:B1560"/>
    <mergeCell ref="C1560:F1560"/>
    <mergeCell ref="H1560:I1560"/>
    <mergeCell ref="A1557:B1557"/>
    <mergeCell ref="C1557:F1557"/>
    <mergeCell ref="H1557:I1557"/>
    <mergeCell ref="A1558:B1558"/>
    <mergeCell ref="C1558:F1558"/>
    <mergeCell ref="H1558:I1558"/>
    <mergeCell ref="A1579:B1579"/>
    <mergeCell ref="C1579:F1579"/>
    <mergeCell ref="H1579:I1579"/>
    <mergeCell ref="A1580:B1580"/>
    <mergeCell ref="C1580:F1580"/>
    <mergeCell ref="H1580:I1580"/>
    <mergeCell ref="A1577:B1577"/>
    <mergeCell ref="C1577:F1577"/>
    <mergeCell ref="H1577:I1577"/>
    <mergeCell ref="A1578:B1578"/>
    <mergeCell ref="C1578:F1578"/>
    <mergeCell ref="H1578:I1578"/>
    <mergeCell ref="A1575:B1575"/>
    <mergeCell ref="C1575:F1575"/>
    <mergeCell ref="H1575:I1575"/>
    <mergeCell ref="A1576:B1576"/>
    <mergeCell ref="C1576:F1576"/>
    <mergeCell ref="H1576:I1576"/>
    <mergeCell ref="A1573:B1573"/>
    <mergeCell ref="C1573:F1573"/>
    <mergeCell ref="H1573:I1573"/>
    <mergeCell ref="A1574:B1574"/>
    <mergeCell ref="C1574:F1574"/>
    <mergeCell ref="H1574:I1574"/>
    <mergeCell ref="A1571:B1571"/>
    <mergeCell ref="C1571:F1571"/>
    <mergeCell ref="H1571:I1571"/>
    <mergeCell ref="A1572:B1572"/>
    <mergeCell ref="C1572:F1572"/>
    <mergeCell ref="H1572:I1572"/>
    <mergeCell ref="A1569:B1569"/>
    <mergeCell ref="C1569:F1569"/>
    <mergeCell ref="H1569:I1569"/>
    <mergeCell ref="A1570:B1570"/>
    <mergeCell ref="C1570:F1570"/>
    <mergeCell ref="H1570:I1570"/>
    <mergeCell ref="A1591:B1591"/>
    <mergeCell ref="C1591:F1591"/>
    <mergeCell ref="H1591:I1591"/>
    <mergeCell ref="A1592:B1592"/>
    <mergeCell ref="C1592:F1592"/>
    <mergeCell ref="H1592:I1592"/>
    <mergeCell ref="A1589:B1589"/>
    <mergeCell ref="C1589:F1589"/>
    <mergeCell ref="H1589:I1589"/>
    <mergeCell ref="A1590:B1590"/>
    <mergeCell ref="C1590:F1590"/>
    <mergeCell ref="H1590:I1590"/>
    <mergeCell ref="A1587:B1587"/>
    <mergeCell ref="C1587:F1587"/>
    <mergeCell ref="H1587:I1587"/>
    <mergeCell ref="A1588:B1588"/>
    <mergeCell ref="C1588:F1588"/>
    <mergeCell ref="H1588:I1588"/>
    <mergeCell ref="A1585:B1585"/>
    <mergeCell ref="C1585:F1585"/>
    <mergeCell ref="H1585:I1585"/>
    <mergeCell ref="A1586:B1586"/>
    <mergeCell ref="C1586:F1586"/>
    <mergeCell ref="H1586:I1586"/>
    <mergeCell ref="A1583:B1583"/>
    <mergeCell ref="C1583:F1583"/>
    <mergeCell ref="H1583:I1583"/>
    <mergeCell ref="A1584:B1584"/>
    <mergeCell ref="C1584:F1584"/>
    <mergeCell ref="H1584:I1584"/>
    <mergeCell ref="A1581:B1581"/>
    <mergeCell ref="C1581:F1581"/>
    <mergeCell ref="H1581:I1581"/>
    <mergeCell ref="A1582:B1582"/>
    <mergeCell ref="C1582:F1582"/>
    <mergeCell ref="H1582:I1582"/>
    <mergeCell ref="A1603:B1603"/>
    <mergeCell ref="C1603:F1603"/>
    <mergeCell ref="H1603:I1603"/>
    <mergeCell ref="A1604:B1604"/>
    <mergeCell ref="C1604:F1604"/>
    <mergeCell ref="H1604:I1604"/>
    <mergeCell ref="A1601:B1601"/>
    <mergeCell ref="C1601:F1601"/>
    <mergeCell ref="H1601:I1601"/>
    <mergeCell ref="A1602:B1602"/>
    <mergeCell ref="C1602:F1602"/>
    <mergeCell ref="H1602:I1602"/>
    <mergeCell ref="A1599:B1599"/>
    <mergeCell ref="C1599:F1599"/>
    <mergeCell ref="H1599:I1599"/>
    <mergeCell ref="A1600:B1600"/>
    <mergeCell ref="C1600:F1600"/>
    <mergeCell ref="H1600:I1600"/>
    <mergeCell ref="A1597:B1597"/>
    <mergeCell ref="C1597:F1597"/>
    <mergeCell ref="H1597:I1597"/>
    <mergeCell ref="A1598:B1598"/>
    <mergeCell ref="C1598:F1598"/>
    <mergeCell ref="H1598:I1598"/>
    <mergeCell ref="A1595:B1595"/>
    <mergeCell ref="C1595:F1595"/>
    <mergeCell ref="H1595:I1595"/>
    <mergeCell ref="A1596:B1596"/>
    <mergeCell ref="C1596:F1596"/>
    <mergeCell ref="H1596:I1596"/>
    <mergeCell ref="A1593:B1593"/>
    <mergeCell ref="C1593:F1593"/>
    <mergeCell ref="H1593:I1593"/>
    <mergeCell ref="A1594:B1594"/>
    <mergeCell ref="C1594:F1594"/>
    <mergeCell ref="H1594:I1594"/>
    <mergeCell ref="A1615:B1615"/>
    <mergeCell ref="C1615:F1615"/>
    <mergeCell ref="H1615:I1615"/>
    <mergeCell ref="A1616:B1616"/>
    <mergeCell ref="C1616:F1616"/>
    <mergeCell ref="H1616:I1616"/>
    <mergeCell ref="A1613:B1613"/>
    <mergeCell ref="C1613:F1613"/>
    <mergeCell ref="H1613:I1613"/>
    <mergeCell ref="A1614:B1614"/>
    <mergeCell ref="C1614:F1614"/>
    <mergeCell ref="H1614:I1614"/>
    <mergeCell ref="A1611:B1611"/>
    <mergeCell ref="C1611:F1611"/>
    <mergeCell ref="H1611:I1611"/>
    <mergeCell ref="A1612:B1612"/>
    <mergeCell ref="C1612:F1612"/>
    <mergeCell ref="H1612:I1612"/>
    <mergeCell ref="A1609:B1609"/>
    <mergeCell ref="C1609:F1609"/>
    <mergeCell ref="H1609:I1609"/>
    <mergeCell ref="A1610:B1610"/>
    <mergeCell ref="C1610:F1610"/>
    <mergeCell ref="H1610:I1610"/>
    <mergeCell ref="A1607:B1607"/>
    <mergeCell ref="C1607:F1607"/>
    <mergeCell ref="H1607:I1607"/>
    <mergeCell ref="A1608:B1608"/>
    <mergeCell ref="C1608:F1608"/>
    <mergeCell ref="H1608:I1608"/>
    <mergeCell ref="A1605:B1605"/>
    <mergeCell ref="C1605:F1605"/>
    <mergeCell ref="H1605:I1605"/>
    <mergeCell ref="A1606:B1606"/>
    <mergeCell ref="C1606:F1606"/>
    <mergeCell ref="H1606:I1606"/>
    <mergeCell ref="A1627:B1627"/>
    <mergeCell ref="C1627:F1627"/>
    <mergeCell ref="H1627:I1627"/>
    <mergeCell ref="A1628:B1628"/>
    <mergeCell ref="C1628:F1628"/>
    <mergeCell ref="H1628:I1628"/>
    <mergeCell ref="A1625:B1625"/>
    <mergeCell ref="C1625:F1625"/>
    <mergeCell ref="H1625:I1625"/>
    <mergeCell ref="A1626:B1626"/>
    <mergeCell ref="C1626:F1626"/>
    <mergeCell ref="H1626:I1626"/>
    <mergeCell ref="A1623:B1623"/>
    <mergeCell ref="C1623:F1623"/>
    <mergeCell ref="H1623:I1623"/>
    <mergeCell ref="A1624:B1624"/>
    <mergeCell ref="C1624:F1624"/>
    <mergeCell ref="H1624:I1624"/>
    <mergeCell ref="A1621:B1621"/>
    <mergeCell ref="C1621:F1621"/>
    <mergeCell ref="H1621:I1621"/>
    <mergeCell ref="A1622:B1622"/>
    <mergeCell ref="C1622:F1622"/>
    <mergeCell ref="H1622:I1622"/>
    <mergeCell ref="A1619:B1619"/>
    <mergeCell ref="C1619:F1619"/>
    <mergeCell ref="H1619:I1619"/>
    <mergeCell ref="A1620:B1620"/>
    <mergeCell ref="C1620:F1620"/>
    <mergeCell ref="H1620:I1620"/>
    <mergeCell ref="A1617:B1617"/>
    <mergeCell ref="C1617:F1617"/>
    <mergeCell ref="H1617:I1617"/>
    <mergeCell ref="A1618:B1618"/>
    <mergeCell ref="C1618:F1618"/>
    <mergeCell ref="H1618:I1618"/>
    <mergeCell ref="A1639:B1639"/>
    <mergeCell ref="C1639:F1639"/>
    <mergeCell ref="H1639:I1639"/>
    <mergeCell ref="A1640:B1640"/>
    <mergeCell ref="C1640:F1640"/>
    <mergeCell ref="H1640:I1640"/>
    <mergeCell ref="A1637:B1637"/>
    <mergeCell ref="C1637:F1637"/>
    <mergeCell ref="H1637:I1637"/>
    <mergeCell ref="A1638:B1638"/>
    <mergeCell ref="C1638:F1638"/>
    <mergeCell ref="H1638:I1638"/>
    <mergeCell ref="A1635:B1635"/>
    <mergeCell ref="C1635:F1635"/>
    <mergeCell ref="H1635:I1635"/>
    <mergeCell ref="A1636:B1636"/>
    <mergeCell ref="C1636:F1636"/>
    <mergeCell ref="H1636:I1636"/>
    <mergeCell ref="A1633:B1633"/>
    <mergeCell ref="C1633:F1633"/>
    <mergeCell ref="H1633:I1633"/>
    <mergeCell ref="A1634:B1634"/>
    <mergeCell ref="C1634:F1634"/>
    <mergeCell ref="H1634:I1634"/>
    <mergeCell ref="A1631:B1631"/>
    <mergeCell ref="C1631:F1631"/>
    <mergeCell ref="H1631:I1631"/>
    <mergeCell ref="A1632:B1632"/>
    <mergeCell ref="C1632:F1632"/>
    <mergeCell ref="H1632:I1632"/>
    <mergeCell ref="A1629:B1629"/>
    <mergeCell ref="C1629:F1629"/>
    <mergeCell ref="H1629:I1629"/>
    <mergeCell ref="A1630:B1630"/>
    <mergeCell ref="C1630:F1630"/>
    <mergeCell ref="H1630:I1630"/>
    <mergeCell ref="A1651:B1651"/>
    <mergeCell ref="C1651:F1651"/>
    <mergeCell ref="H1651:I1651"/>
    <mergeCell ref="A1652:B1652"/>
    <mergeCell ref="C1652:F1652"/>
    <mergeCell ref="H1652:I1652"/>
    <mergeCell ref="A1649:B1649"/>
    <mergeCell ref="C1649:F1649"/>
    <mergeCell ref="H1649:I1649"/>
    <mergeCell ref="A1650:B1650"/>
    <mergeCell ref="C1650:F1650"/>
    <mergeCell ref="H1650:I1650"/>
    <mergeCell ref="A1647:B1647"/>
    <mergeCell ref="C1647:F1647"/>
    <mergeCell ref="H1647:I1647"/>
    <mergeCell ref="A1648:B1648"/>
    <mergeCell ref="C1648:F1648"/>
    <mergeCell ref="H1648:I1648"/>
    <mergeCell ref="A1645:B1645"/>
    <mergeCell ref="C1645:F1645"/>
    <mergeCell ref="H1645:I1645"/>
    <mergeCell ref="A1646:B1646"/>
    <mergeCell ref="C1646:F1646"/>
    <mergeCell ref="H1646:I1646"/>
    <mergeCell ref="A1643:B1643"/>
    <mergeCell ref="C1643:F1643"/>
    <mergeCell ref="H1643:I1643"/>
    <mergeCell ref="A1644:B1644"/>
    <mergeCell ref="C1644:F1644"/>
    <mergeCell ref="H1644:I1644"/>
    <mergeCell ref="A1641:B1641"/>
    <mergeCell ref="C1641:F1641"/>
    <mergeCell ref="H1641:I1641"/>
    <mergeCell ref="A1642:B1642"/>
    <mergeCell ref="C1642:F1642"/>
    <mergeCell ref="H1642:I1642"/>
    <mergeCell ref="A1663:B1663"/>
    <mergeCell ref="C1663:F1663"/>
    <mergeCell ref="H1663:I1663"/>
    <mergeCell ref="A1664:B1664"/>
    <mergeCell ref="C1664:F1664"/>
    <mergeCell ref="H1664:I1664"/>
    <mergeCell ref="A1661:B1661"/>
    <mergeCell ref="C1661:F1661"/>
    <mergeCell ref="H1661:I1661"/>
    <mergeCell ref="A1662:B1662"/>
    <mergeCell ref="C1662:F1662"/>
    <mergeCell ref="H1662:I1662"/>
    <mergeCell ref="A1659:B1659"/>
    <mergeCell ref="C1659:F1659"/>
    <mergeCell ref="H1659:I1659"/>
    <mergeCell ref="A1660:B1660"/>
    <mergeCell ref="C1660:F1660"/>
    <mergeCell ref="H1660:I1660"/>
    <mergeCell ref="A1657:B1657"/>
    <mergeCell ref="C1657:F1657"/>
    <mergeCell ref="H1657:I1657"/>
    <mergeCell ref="A1658:B1658"/>
    <mergeCell ref="C1658:F1658"/>
    <mergeCell ref="H1658:I1658"/>
    <mergeCell ref="A1655:B1655"/>
    <mergeCell ref="C1655:F1655"/>
    <mergeCell ref="H1655:I1655"/>
    <mergeCell ref="A1656:B1656"/>
    <mergeCell ref="C1656:F1656"/>
    <mergeCell ref="H1656:I1656"/>
    <mergeCell ref="A1653:B1653"/>
    <mergeCell ref="C1653:F1653"/>
    <mergeCell ref="H1653:I1653"/>
    <mergeCell ref="A1654:B1654"/>
    <mergeCell ref="C1654:F1654"/>
    <mergeCell ref="H1654:I1654"/>
    <mergeCell ref="A1675:B1675"/>
    <mergeCell ref="C1675:F1675"/>
    <mergeCell ref="H1675:I1675"/>
    <mergeCell ref="A1676:B1676"/>
    <mergeCell ref="C1676:F1676"/>
    <mergeCell ref="H1676:I1676"/>
    <mergeCell ref="A1673:B1673"/>
    <mergeCell ref="C1673:F1673"/>
    <mergeCell ref="H1673:I1673"/>
    <mergeCell ref="A1674:B1674"/>
    <mergeCell ref="C1674:F1674"/>
    <mergeCell ref="H1674:I1674"/>
    <mergeCell ref="A1671:B1671"/>
    <mergeCell ref="C1671:F1671"/>
    <mergeCell ref="H1671:I1671"/>
    <mergeCell ref="A1672:B1672"/>
    <mergeCell ref="C1672:F1672"/>
    <mergeCell ref="H1672:I1672"/>
    <mergeCell ref="A1669:B1669"/>
    <mergeCell ref="C1669:F1669"/>
    <mergeCell ref="H1669:I1669"/>
    <mergeCell ref="A1670:B1670"/>
    <mergeCell ref="C1670:F1670"/>
    <mergeCell ref="H1670:I1670"/>
    <mergeCell ref="A1667:B1667"/>
    <mergeCell ref="C1667:F1667"/>
    <mergeCell ref="H1667:I1667"/>
    <mergeCell ref="A1668:B1668"/>
    <mergeCell ref="C1668:F1668"/>
    <mergeCell ref="H1668:I1668"/>
    <mergeCell ref="A1665:B1665"/>
    <mergeCell ref="C1665:F1665"/>
    <mergeCell ref="H1665:I1665"/>
    <mergeCell ref="A1666:B1666"/>
    <mergeCell ref="C1666:F1666"/>
    <mergeCell ref="H1666:I1666"/>
    <mergeCell ref="A1687:B1687"/>
    <mergeCell ref="C1687:F1687"/>
    <mergeCell ref="H1687:I1687"/>
    <mergeCell ref="A1688:B1688"/>
    <mergeCell ref="C1688:F1688"/>
    <mergeCell ref="H1688:I1688"/>
    <mergeCell ref="A1685:B1685"/>
    <mergeCell ref="C1685:F1685"/>
    <mergeCell ref="H1685:I1685"/>
    <mergeCell ref="A1686:B1686"/>
    <mergeCell ref="C1686:F1686"/>
    <mergeCell ref="H1686:I1686"/>
    <mergeCell ref="A1683:B1683"/>
    <mergeCell ref="C1683:F1683"/>
    <mergeCell ref="H1683:I1683"/>
    <mergeCell ref="A1684:B1684"/>
    <mergeCell ref="C1684:F1684"/>
    <mergeCell ref="H1684:I1684"/>
    <mergeCell ref="A1681:B1681"/>
    <mergeCell ref="C1681:F1681"/>
    <mergeCell ref="H1681:I1681"/>
    <mergeCell ref="A1682:B1682"/>
    <mergeCell ref="C1682:F1682"/>
    <mergeCell ref="H1682:I1682"/>
    <mergeCell ref="A1679:B1679"/>
    <mergeCell ref="C1679:F1679"/>
    <mergeCell ref="H1679:I1679"/>
    <mergeCell ref="A1680:B1680"/>
    <mergeCell ref="C1680:F1680"/>
    <mergeCell ref="H1680:I1680"/>
    <mergeCell ref="A1677:B1677"/>
    <mergeCell ref="C1677:F1677"/>
    <mergeCell ref="H1677:I1677"/>
    <mergeCell ref="A1678:B1678"/>
    <mergeCell ref="C1678:F1678"/>
    <mergeCell ref="H1678:I1678"/>
    <mergeCell ref="A1699:B1699"/>
    <mergeCell ref="C1699:F1699"/>
    <mergeCell ref="H1699:I1699"/>
    <mergeCell ref="A1700:B1700"/>
    <mergeCell ref="C1700:F1700"/>
    <mergeCell ref="H1700:I1700"/>
    <mergeCell ref="A1697:B1697"/>
    <mergeCell ref="C1697:F1697"/>
    <mergeCell ref="H1697:I1697"/>
    <mergeCell ref="A1698:B1698"/>
    <mergeCell ref="C1698:F1698"/>
    <mergeCell ref="H1698:I1698"/>
    <mergeCell ref="A1695:B1695"/>
    <mergeCell ref="C1695:F1695"/>
    <mergeCell ref="H1695:I1695"/>
    <mergeCell ref="A1696:B1696"/>
    <mergeCell ref="C1696:F1696"/>
    <mergeCell ref="H1696:I1696"/>
    <mergeCell ref="A1693:B1693"/>
    <mergeCell ref="C1693:F1693"/>
    <mergeCell ref="H1693:I1693"/>
    <mergeCell ref="A1694:B1694"/>
    <mergeCell ref="C1694:F1694"/>
    <mergeCell ref="H1694:I1694"/>
    <mergeCell ref="A1691:B1691"/>
    <mergeCell ref="C1691:F1691"/>
    <mergeCell ref="H1691:I1691"/>
    <mergeCell ref="A1692:B1692"/>
    <mergeCell ref="C1692:F1692"/>
    <mergeCell ref="H1692:I1692"/>
    <mergeCell ref="A1689:B1689"/>
    <mergeCell ref="C1689:F1689"/>
    <mergeCell ref="H1689:I1689"/>
    <mergeCell ref="A1690:B1690"/>
    <mergeCell ref="C1690:F1690"/>
    <mergeCell ref="H1690:I1690"/>
    <mergeCell ref="A1711:B1711"/>
    <mergeCell ref="C1711:F1711"/>
    <mergeCell ref="H1711:I1711"/>
    <mergeCell ref="A1712:B1712"/>
    <mergeCell ref="C1712:F1712"/>
    <mergeCell ref="H1712:I1712"/>
    <mergeCell ref="A1709:B1709"/>
    <mergeCell ref="C1709:F1709"/>
    <mergeCell ref="H1709:I1709"/>
    <mergeCell ref="A1710:B1710"/>
    <mergeCell ref="C1710:F1710"/>
    <mergeCell ref="H1710:I1710"/>
    <mergeCell ref="A1707:B1707"/>
    <mergeCell ref="C1707:F1707"/>
    <mergeCell ref="H1707:I1707"/>
    <mergeCell ref="A1708:B1708"/>
    <mergeCell ref="C1708:F1708"/>
    <mergeCell ref="H1708:I1708"/>
    <mergeCell ref="A1705:B1705"/>
    <mergeCell ref="C1705:F1705"/>
    <mergeCell ref="H1705:I1705"/>
    <mergeCell ref="A1706:B1706"/>
    <mergeCell ref="C1706:F1706"/>
    <mergeCell ref="H1706:I1706"/>
    <mergeCell ref="A1703:B1703"/>
    <mergeCell ref="C1703:F1703"/>
    <mergeCell ref="H1703:I1703"/>
    <mergeCell ref="A1704:B1704"/>
    <mergeCell ref="C1704:F1704"/>
    <mergeCell ref="H1704:I1704"/>
    <mergeCell ref="A1701:B1701"/>
    <mergeCell ref="C1701:F1701"/>
    <mergeCell ref="H1701:I1701"/>
    <mergeCell ref="A1702:B1702"/>
    <mergeCell ref="C1702:F1702"/>
    <mergeCell ref="H1702:I1702"/>
    <mergeCell ref="A1723:B1723"/>
    <mergeCell ref="C1723:F1723"/>
    <mergeCell ref="H1723:I1723"/>
    <mergeCell ref="A1724:B1724"/>
    <mergeCell ref="C1724:F1724"/>
    <mergeCell ref="H1724:I1724"/>
    <mergeCell ref="A1721:B1721"/>
    <mergeCell ref="C1721:F1721"/>
    <mergeCell ref="H1721:I1721"/>
    <mergeCell ref="A1722:B1722"/>
    <mergeCell ref="C1722:F1722"/>
    <mergeCell ref="H1722:I1722"/>
    <mergeCell ref="A1719:B1719"/>
    <mergeCell ref="C1719:F1719"/>
    <mergeCell ref="H1719:I1719"/>
    <mergeCell ref="A1720:B1720"/>
    <mergeCell ref="C1720:F1720"/>
    <mergeCell ref="H1720:I1720"/>
    <mergeCell ref="A1717:B1717"/>
    <mergeCell ref="C1717:F1717"/>
    <mergeCell ref="H1717:I1717"/>
    <mergeCell ref="A1718:B1718"/>
    <mergeCell ref="C1718:F1718"/>
    <mergeCell ref="H1718:I1718"/>
    <mergeCell ref="A1715:B1715"/>
    <mergeCell ref="C1715:F1715"/>
    <mergeCell ref="H1715:I1715"/>
    <mergeCell ref="A1716:B1716"/>
    <mergeCell ref="C1716:F1716"/>
    <mergeCell ref="H1716:I1716"/>
    <mergeCell ref="A1713:B1713"/>
    <mergeCell ref="C1713:F1713"/>
    <mergeCell ref="H1713:I1713"/>
    <mergeCell ref="A1714:B1714"/>
    <mergeCell ref="C1714:F1714"/>
    <mergeCell ref="H1714:I1714"/>
    <mergeCell ref="A1735:B1735"/>
    <mergeCell ref="C1735:F1735"/>
    <mergeCell ref="H1735:I1735"/>
    <mergeCell ref="A1736:B1736"/>
    <mergeCell ref="C1736:F1736"/>
    <mergeCell ref="H1736:I1736"/>
    <mergeCell ref="A1733:B1733"/>
    <mergeCell ref="C1733:F1733"/>
    <mergeCell ref="H1733:I1733"/>
    <mergeCell ref="A1734:B1734"/>
    <mergeCell ref="C1734:F1734"/>
    <mergeCell ref="H1734:I1734"/>
    <mergeCell ref="A1731:B1731"/>
    <mergeCell ref="C1731:F1731"/>
    <mergeCell ref="H1731:I1731"/>
    <mergeCell ref="A1732:B1732"/>
    <mergeCell ref="C1732:F1732"/>
    <mergeCell ref="H1732:I1732"/>
    <mergeCell ref="A1729:B1729"/>
    <mergeCell ref="C1729:F1729"/>
    <mergeCell ref="H1729:I1729"/>
    <mergeCell ref="A1730:B1730"/>
    <mergeCell ref="C1730:F1730"/>
    <mergeCell ref="H1730:I1730"/>
    <mergeCell ref="A1727:B1727"/>
    <mergeCell ref="C1727:F1727"/>
    <mergeCell ref="H1727:I1727"/>
    <mergeCell ref="A1728:B1728"/>
    <mergeCell ref="C1728:F1728"/>
    <mergeCell ref="H1728:I1728"/>
    <mergeCell ref="A1725:B1725"/>
    <mergeCell ref="C1725:F1725"/>
    <mergeCell ref="H1725:I1725"/>
    <mergeCell ref="A1726:B1726"/>
    <mergeCell ref="C1726:F1726"/>
    <mergeCell ref="H1726:I1726"/>
    <mergeCell ref="A1747:B1747"/>
    <mergeCell ref="C1747:F1747"/>
    <mergeCell ref="H1747:I1747"/>
    <mergeCell ref="A1748:B1748"/>
    <mergeCell ref="C1748:F1748"/>
    <mergeCell ref="H1748:I1748"/>
    <mergeCell ref="A1745:B1745"/>
    <mergeCell ref="C1745:F1745"/>
    <mergeCell ref="H1745:I1745"/>
    <mergeCell ref="A1746:B1746"/>
    <mergeCell ref="C1746:F1746"/>
    <mergeCell ref="H1746:I1746"/>
    <mergeCell ref="A1743:B1743"/>
    <mergeCell ref="C1743:F1743"/>
    <mergeCell ref="H1743:I1743"/>
    <mergeCell ref="A1744:B1744"/>
    <mergeCell ref="C1744:F1744"/>
    <mergeCell ref="H1744:I1744"/>
    <mergeCell ref="A1741:B1741"/>
    <mergeCell ref="C1741:F1741"/>
    <mergeCell ref="H1741:I1741"/>
    <mergeCell ref="A1742:B1742"/>
    <mergeCell ref="C1742:F1742"/>
    <mergeCell ref="H1742:I1742"/>
    <mergeCell ref="A1739:B1739"/>
    <mergeCell ref="C1739:F1739"/>
    <mergeCell ref="H1739:I1739"/>
    <mergeCell ref="A1740:B1740"/>
    <mergeCell ref="C1740:F1740"/>
    <mergeCell ref="H1740:I1740"/>
    <mergeCell ref="A1737:B1737"/>
    <mergeCell ref="C1737:F1737"/>
    <mergeCell ref="H1737:I1737"/>
    <mergeCell ref="A1738:B1738"/>
    <mergeCell ref="C1738:F1738"/>
    <mergeCell ref="H1738:I1738"/>
    <mergeCell ref="A1759:B1759"/>
    <mergeCell ref="C1759:F1759"/>
    <mergeCell ref="H1759:I1759"/>
    <mergeCell ref="A1760:B1760"/>
    <mergeCell ref="C1760:F1760"/>
    <mergeCell ref="H1760:I1760"/>
    <mergeCell ref="A1757:B1757"/>
    <mergeCell ref="C1757:F1757"/>
    <mergeCell ref="H1757:I1757"/>
    <mergeCell ref="A1758:B1758"/>
    <mergeCell ref="C1758:F1758"/>
    <mergeCell ref="H1758:I1758"/>
    <mergeCell ref="A1755:B1755"/>
    <mergeCell ref="C1755:F1755"/>
    <mergeCell ref="H1755:I1755"/>
    <mergeCell ref="A1756:B1756"/>
    <mergeCell ref="C1756:F1756"/>
    <mergeCell ref="H1756:I1756"/>
    <mergeCell ref="A1753:B1753"/>
    <mergeCell ref="C1753:F1753"/>
    <mergeCell ref="H1753:I1753"/>
    <mergeCell ref="A1754:B1754"/>
    <mergeCell ref="C1754:F1754"/>
    <mergeCell ref="H1754:I1754"/>
    <mergeCell ref="A1751:B1751"/>
    <mergeCell ref="C1751:F1751"/>
    <mergeCell ref="H1751:I1751"/>
    <mergeCell ref="A1752:B1752"/>
    <mergeCell ref="C1752:F1752"/>
    <mergeCell ref="H1752:I1752"/>
    <mergeCell ref="A1749:B1749"/>
    <mergeCell ref="C1749:F1749"/>
    <mergeCell ref="H1749:I1749"/>
    <mergeCell ref="A1750:B1750"/>
    <mergeCell ref="C1750:F1750"/>
    <mergeCell ref="H1750:I1750"/>
    <mergeCell ref="A1771:B1771"/>
    <mergeCell ref="C1771:F1771"/>
    <mergeCell ref="H1771:I1771"/>
    <mergeCell ref="A1772:B1772"/>
    <mergeCell ref="C1772:F1772"/>
    <mergeCell ref="H1772:I1772"/>
    <mergeCell ref="A1769:B1769"/>
    <mergeCell ref="C1769:F1769"/>
    <mergeCell ref="H1769:I1769"/>
    <mergeCell ref="A1770:B1770"/>
    <mergeCell ref="C1770:F1770"/>
    <mergeCell ref="H1770:I1770"/>
    <mergeCell ref="A1767:B1767"/>
    <mergeCell ref="C1767:F1767"/>
    <mergeCell ref="H1767:I1767"/>
    <mergeCell ref="A1768:B1768"/>
    <mergeCell ref="C1768:F1768"/>
    <mergeCell ref="H1768:I1768"/>
    <mergeCell ref="A1765:B1765"/>
    <mergeCell ref="C1765:F1765"/>
    <mergeCell ref="H1765:I1765"/>
    <mergeCell ref="A1766:B1766"/>
    <mergeCell ref="C1766:F1766"/>
    <mergeCell ref="H1766:I1766"/>
    <mergeCell ref="A1763:B1763"/>
    <mergeCell ref="C1763:F1763"/>
    <mergeCell ref="H1763:I1763"/>
    <mergeCell ref="A1764:B1764"/>
    <mergeCell ref="C1764:F1764"/>
    <mergeCell ref="H1764:I1764"/>
    <mergeCell ref="A1761:B1761"/>
    <mergeCell ref="C1761:F1761"/>
    <mergeCell ref="H1761:I1761"/>
    <mergeCell ref="A1762:B1762"/>
    <mergeCell ref="C1762:F1762"/>
    <mergeCell ref="H1762:I1762"/>
    <mergeCell ref="A1783:B1783"/>
    <mergeCell ref="C1783:F1783"/>
    <mergeCell ref="H1783:I1783"/>
    <mergeCell ref="A1784:B1784"/>
    <mergeCell ref="C1784:F1784"/>
    <mergeCell ref="H1784:I1784"/>
    <mergeCell ref="A1781:B1781"/>
    <mergeCell ref="C1781:F1781"/>
    <mergeCell ref="H1781:I1781"/>
    <mergeCell ref="A1782:B1782"/>
    <mergeCell ref="C1782:F1782"/>
    <mergeCell ref="H1782:I1782"/>
    <mergeCell ref="A1779:B1779"/>
    <mergeCell ref="C1779:F1779"/>
    <mergeCell ref="H1779:I1779"/>
    <mergeCell ref="A1780:B1780"/>
    <mergeCell ref="C1780:F1780"/>
    <mergeCell ref="H1780:I1780"/>
    <mergeCell ref="A1777:B1777"/>
    <mergeCell ref="C1777:F1777"/>
    <mergeCell ref="H1777:I1777"/>
    <mergeCell ref="A1778:B1778"/>
    <mergeCell ref="C1778:F1778"/>
    <mergeCell ref="H1778:I1778"/>
    <mergeCell ref="A1775:B1775"/>
    <mergeCell ref="C1775:F1775"/>
    <mergeCell ref="H1775:I1775"/>
    <mergeCell ref="A1776:B1776"/>
    <mergeCell ref="C1776:F1776"/>
    <mergeCell ref="H1776:I1776"/>
    <mergeCell ref="A1773:B1773"/>
    <mergeCell ref="C1773:F1773"/>
    <mergeCell ref="H1773:I1773"/>
    <mergeCell ref="A1774:B1774"/>
    <mergeCell ref="C1774:F1774"/>
    <mergeCell ref="H1774:I1774"/>
    <mergeCell ref="A1795:B1795"/>
    <mergeCell ref="C1795:F1795"/>
    <mergeCell ref="H1795:I1795"/>
    <mergeCell ref="A1796:B1796"/>
    <mergeCell ref="C1796:F1796"/>
    <mergeCell ref="H1796:I1796"/>
    <mergeCell ref="A1793:B1793"/>
    <mergeCell ref="C1793:F1793"/>
    <mergeCell ref="H1793:I1793"/>
    <mergeCell ref="A1794:B1794"/>
    <mergeCell ref="C1794:F1794"/>
    <mergeCell ref="H1794:I1794"/>
    <mergeCell ref="A1791:B1791"/>
    <mergeCell ref="C1791:F1791"/>
    <mergeCell ref="H1791:I1791"/>
    <mergeCell ref="A1792:B1792"/>
    <mergeCell ref="C1792:F1792"/>
    <mergeCell ref="H1792:I1792"/>
    <mergeCell ref="A1789:B1789"/>
    <mergeCell ref="C1789:F1789"/>
    <mergeCell ref="H1789:I1789"/>
    <mergeCell ref="A1790:B1790"/>
    <mergeCell ref="C1790:F1790"/>
    <mergeCell ref="H1790:I1790"/>
    <mergeCell ref="A1787:B1787"/>
    <mergeCell ref="C1787:F1787"/>
    <mergeCell ref="H1787:I1787"/>
    <mergeCell ref="A1788:B1788"/>
    <mergeCell ref="C1788:F1788"/>
    <mergeCell ref="H1788:I1788"/>
    <mergeCell ref="A1785:B1785"/>
    <mergeCell ref="C1785:F1785"/>
    <mergeCell ref="H1785:I1785"/>
    <mergeCell ref="A1786:B1786"/>
    <mergeCell ref="C1786:F1786"/>
    <mergeCell ref="H1786:I1786"/>
    <mergeCell ref="A1807:B1807"/>
    <mergeCell ref="C1807:F1807"/>
    <mergeCell ref="H1807:I1807"/>
    <mergeCell ref="A1808:B1808"/>
    <mergeCell ref="C1808:F1808"/>
    <mergeCell ref="H1808:I1808"/>
    <mergeCell ref="A1805:B1805"/>
    <mergeCell ref="C1805:F1805"/>
    <mergeCell ref="H1805:I1805"/>
    <mergeCell ref="A1806:B1806"/>
    <mergeCell ref="C1806:F1806"/>
    <mergeCell ref="H1806:I1806"/>
    <mergeCell ref="A1803:B1803"/>
    <mergeCell ref="C1803:F1803"/>
    <mergeCell ref="H1803:I1803"/>
    <mergeCell ref="A1804:B1804"/>
    <mergeCell ref="C1804:F1804"/>
    <mergeCell ref="H1804:I1804"/>
    <mergeCell ref="A1801:B1801"/>
    <mergeCell ref="C1801:F1801"/>
    <mergeCell ref="H1801:I1801"/>
    <mergeCell ref="A1802:B1802"/>
    <mergeCell ref="C1802:F1802"/>
    <mergeCell ref="H1802:I1802"/>
    <mergeCell ref="A1799:B1799"/>
    <mergeCell ref="C1799:F1799"/>
    <mergeCell ref="H1799:I1799"/>
    <mergeCell ref="A1800:B1800"/>
    <mergeCell ref="C1800:F1800"/>
    <mergeCell ref="H1800:I1800"/>
    <mergeCell ref="A1797:B1797"/>
    <mergeCell ref="C1797:F1797"/>
    <mergeCell ref="H1797:I1797"/>
    <mergeCell ref="A1798:B1798"/>
    <mergeCell ref="C1798:F1798"/>
    <mergeCell ref="H1798:I1798"/>
    <mergeCell ref="A1819:B1819"/>
    <mergeCell ref="C1819:F1819"/>
    <mergeCell ref="H1819:I1819"/>
    <mergeCell ref="A1820:B1820"/>
    <mergeCell ref="C1820:F1820"/>
    <mergeCell ref="H1820:I1820"/>
    <mergeCell ref="A1817:B1817"/>
    <mergeCell ref="C1817:F1817"/>
    <mergeCell ref="H1817:I1817"/>
    <mergeCell ref="A1818:B1818"/>
    <mergeCell ref="C1818:F1818"/>
    <mergeCell ref="H1818:I1818"/>
    <mergeCell ref="A1815:B1815"/>
    <mergeCell ref="C1815:F1815"/>
    <mergeCell ref="H1815:I1815"/>
    <mergeCell ref="A1816:B1816"/>
    <mergeCell ref="C1816:F1816"/>
    <mergeCell ref="H1816:I1816"/>
    <mergeCell ref="A1813:B1813"/>
    <mergeCell ref="C1813:F1813"/>
    <mergeCell ref="H1813:I1813"/>
    <mergeCell ref="A1814:B1814"/>
    <mergeCell ref="C1814:F1814"/>
    <mergeCell ref="H1814:I1814"/>
    <mergeCell ref="A1811:B1811"/>
    <mergeCell ref="C1811:F1811"/>
    <mergeCell ref="H1811:I1811"/>
    <mergeCell ref="A1812:B1812"/>
    <mergeCell ref="C1812:F1812"/>
    <mergeCell ref="H1812:I1812"/>
    <mergeCell ref="A1809:B1809"/>
    <mergeCell ref="C1809:F1809"/>
    <mergeCell ref="H1809:I1809"/>
    <mergeCell ref="A1810:B1810"/>
    <mergeCell ref="C1810:F1810"/>
    <mergeCell ref="H1810:I1810"/>
    <mergeCell ref="A1831:B1831"/>
    <mergeCell ref="C1831:F1831"/>
    <mergeCell ref="H1831:I1831"/>
    <mergeCell ref="A1832:B1832"/>
    <mergeCell ref="C1832:F1832"/>
    <mergeCell ref="H1832:I1832"/>
    <mergeCell ref="A1829:B1829"/>
    <mergeCell ref="C1829:F1829"/>
    <mergeCell ref="H1829:I1829"/>
    <mergeCell ref="A1830:B1830"/>
    <mergeCell ref="C1830:F1830"/>
    <mergeCell ref="H1830:I1830"/>
    <mergeCell ref="A1827:B1827"/>
    <mergeCell ref="C1827:F1827"/>
    <mergeCell ref="H1827:I1827"/>
    <mergeCell ref="A1828:B1828"/>
    <mergeCell ref="C1828:F1828"/>
    <mergeCell ref="H1828:I1828"/>
    <mergeCell ref="A1825:B1825"/>
    <mergeCell ref="C1825:F1825"/>
    <mergeCell ref="H1825:I1825"/>
    <mergeCell ref="A1826:B1826"/>
    <mergeCell ref="C1826:F1826"/>
    <mergeCell ref="H1826:I1826"/>
    <mergeCell ref="A1823:B1823"/>
    <mergeCell ref="C1823:F1823"/>
    <mergeCell ref="H1823:I1823"/>
    <mergeCell ref="A1824:B1824"/>
    <mergeCell ref="C1824:F1824"/>
    <mergeCell ref="H1824:I1824"/>
    <mergeCell ref="A1821:B1821"/>
    <mergeCell ref="C1821:F1821"/>
    <mergeCell ref="H1821:I1821"/>
    <mergeCell ref="A1822:B1822"/>
    <mergeCell ref="C1822:F1822"/>
    <mergeCell ref="H1822:I1822"/>
    <mergeCell ref="A1843:B1843"/>
    <mergeCell ref="C1843:F1843"/>
    <mergeCell ref="H1843:I1843"/>
    <mergeCell ref="A1844:B1844"/>
    <mergeCell ref="C1844:F1844"/>
    <mergeCell ref="H1844:I1844"/>
    <mergeCell ref="A1841:B1841"/>
    <mergeCell ref="C1841:F1841"/>
    <mergeCell ref="H1841:I1841"/>
    <mergeCell ref="A1842:B1842"/>
    <mergeCell ref="C1842:F1842"/>
    <mergeCell ref="H1842:I1842"/>
    <mergeCell ref="A1839:B1839"/>
    <mergeCell ref="C1839:F1839"/>
    <mergeCell ref="H1839:I1839"/>
    <mergeCell ref="A1840:B1840"/>
    <mergeCell ref="C1840:F1840"/>
    <mergeCell ref="H1840:I1840"/>
    <mergeCell ref="A1837:B1837"/>
    <mergeCell ref="C1837:F1837"/>
    <mergeCell ref="H1837:I1837"/>
    <mergeCell ref="A1838:B1838"/>
    <mergeCell ref="C1838:F1838"/>
    <mergeCell ref="H1838:I1838"/>
    <mergeCell ref="A1835:B1835"/>
    <mergeCell ref="C1835:F1835"/>
    <mergeCell ref="H1835:I1835"/>
    <mergeCell ref="A1836:B1836"/>
    <mergeCell ref="C1836:F1836"/>
    <mergeCell ref="H1836:I1836"/>
    <mergeCell ref="A1833:B1833"/>
    <mergeCell ref="C1833:F1833"/>
    <mergeCell ref="H1833:I1833"/>
    <mergeCell ref="A1834:B1834"/>
    <mergeCell ref="C1834:F1834"/>
    <mergeCell ref="H1834:I1834"/>
    <mergeCell ref="A1855:B1855"/>
    <mergeCell ref="C1855:F1855"/>
    <mergeCell ref="H1855:I1855"/>
    <mergeCell ref="A1856:B1856"/>
    <mergeCell ref="C1856:F1856"/>
    <mergeCell ref="H1856:I1856"/>
    <mergeCell ref="A1853:B1853"/>
    <mergeCell ref="C1853:F1853"/>
    <mergeCell ref="H1853:I1853"/>
    <mergeCell ref="A1854:B1854"/>
    <mergeCell ref="C1854:F1854"/>
    <mergeCell ref="H1854:I1854"/>
    <mergeCell ref="A1851:B1851"/>
    <mergeCell ref="C1851:F1851"/>
    <mergeCell ref="H1851:I1851"/>
    <mergeCell ref="A1852:B1852"/>
    <mergeCell ref="C1852:F1852"/>
    <mergeCell ref="H1852:I1852"/>
    <mergeCell ref="A1849:B1849"/>
    <mergeCell ref="C1849:F1849"/>
    <mergeCell ref="H1849:I1849"/>
    <mergeCell ref="A1850:B1850"/>
    <mergeCell ref="C1850:F1850"/>
    <mergeCell ref="H1850:I1850"/>
    <mergeCell ref="A1847:B1847"/>
    <mergeCell ref="C1847:F1847"/>
    <mergeCell ref="H1847:I1847"/>
    <mergeCell ref="A1848:B1848"/>
    <mergeCell ref="C1848:F1848"/>
    <mergeCell ref="H1848:I1848"/>
    <mergeCell ref="A1845:B1845"/>
    <mergeCell ref="C1845:F1845"/>
    <mergeCell ref="H1845:I1845"/>
    <mergeCell ref="A1846:B1846"/>
    <mergeCell ref="C1846:F1846"/>
    <mergeCell ref="H1846:I1846"/>
    <mergeCell ref="A1867:B1867"/>
    <mergeCell ref="C1867:F1867"/>
    <mergeCell ref="H1867:I1867"/>
    <mergeCell ref="A1868:B1868"/>
    <mergeCell ref="C1868:F1868"/>
    <mergeCell ref="H1868:I1868"/>
    <mergeCell ref="A1865:B1865"/>
    <mergeCell ref="C1865:F1865"/>
    <mergeCell ref="H1865:I1865"/>
    <mergeCell ref="A1866:B1866"/>
    <mergeCell ref="C1866:F1866"/>
    <mergeCell ref="H1866:I1866"/>
    <mergeCell ref="A1863:B1863"/>
    <mergeCell ref="C1863:F1863"/>
    <mergeCell ref="H1863:I1863"/>
    <mergeCell ref="A1864:B1864"/>
    <mergeCell ref="C1864:F1864"/>
    <mergeCell ref="H1864:I1864"/>
    <mergeCell ref="A1861:B1861"/>
    <mergeCell ref="C1861:F1861"/>
    <mergeCell ref="H1861:I1861"/>
    <mergeCell ref="A1862:B1862"/>
    <mergeCell ref="C1862:F1862"/>
    <mergeCell ref="H1862:I1862"/>
    <mergeCell ref="A1859:B1859"/>
    <mergeCell ref="C1859:F1859"/>
    <mergeCell ref="H1859:I1859"/>
    <mergeCell ref="A1860:B1860"/>
    <mergeCell ref="C1860:F1860"/>
    <mergeCell ref="H1860:I1860"/>
    <mergeCell ref="A1857:B1857"/>
    <mergeCell ref="C1857:F1857"/>
    <mergeCell ref="H1857:I1857"/>
    <mergeCell ref="A1858:B1858"/>
    <mergeCell ref="C1858:F1858"/>
    <mergeCell ref="H1858:I1858"/>
    <mergeCell ref="A1879:B1879"/>
    <mergeCell ref="C1879:F1879"/>
    <mergeCell ref="H1879:I1879"/>
    <mergeCell ref="A1880:B1880"/>
    <mergeCell ref="C1880:F1880"/>
    <mergeCell ref="H1880:I1880"/>
    <mergeCell ref="A1877:B1877"/>
    <mergeCell ref="C1877:F1877"/>
    <mergeCell ref="H1877:I1877"/>
    <mergeCell ref="A1878:B1878"/>
    <mergeCell ref="C1878:F1878"/>
    <mergeCell ref="H1878:I1878"/>
    <mergeCell ref="A1875:B1875"/>
    <mergeCell ref="C1875:F1875"/>
    <mergeCell ref="H1875:I1875"/>
    <mergeCell ref="A1876:B1876"/>
    <mergeCell ref="C1876:F1876"/>
    <mergeCell ref="H1876:I1876"/>
    <mergeCell ref="A1873:B1873"/>
    <mergeCell ref="C1873:F1873"/>
    <mergeCell ref="H1873:I1873"/>
    <mergeCell ref="A1874:B1874"/>
    <mergeCell ref="C1874:F1874"/>
    <mergeCell ref="H1874:I1874"/>
    <mergeCell ref="A1871:B1871"/>
    <mergeCell ref="C1871:F1871"/>
    <mergeCell ref="H1871:I1871"/>
    <mergeCell ref="A1872:B1872"/>
    <mergeCell ref="C1872:F1872"/>
    <mergeCell ref="H1872:I1872"/>
    <mergeCell ref="A1869:B1869"/>
    <mergeCell ref="C1869:F1869"/>
    <mergeCell ref="H1869:I1869"/>
    <mergeCell ref="A1870:B1870"/>
    <mergeCell ref="C1870:F1870"/>
    <mergeCell ref="H1870:I1870"/>
    <mergeCell ref="A1891:B1891"/>
    <mergeCell ref="C1891:F1891"/>
    <mergeCell ref="H1891:I1891"/>
    <mergeCell ref="A1892:B1892"/>
    <mergeCell ref="C1892:F1892"/>
    <mergeCell ref="H1892:I1892"/>
    <mergeCell ref="A1889:B1889"/>
    <mergeCell ref="C1889:F1889"/>
    <mergeCell ref="H1889:I1889"/>
    <mergeCell ref="A1890:B1890"/>
    <mergeCell ref="C1890:F1890"/>
    <mergeCell ref="H1890:I1890"/>
    <mergeCell ref="A1887:B1887"/>
    <mergeCell ref="C1887:F1887"/>
    <mergeCell ref="H1887:I1887"/>
    <mergeCell ref="A1888:B1888"/>
    <mergeCell ref="C1888:F1888"/>
    <mergeCell ref="H1888:I1888"/>
    <mergeCell ref="A1885:B1885"/>
    <mergeCell ref="C1885:F1885"/>
    <mergeCell ref="H1885:I1885"/>
    <mergeCell ref="A1886:B1886"/>
    <mergeCell ref="C1886:F1886"/>
    <mergeCell ref="H1886:I1886"/>
    <mergeCell ref="A1883:B1883"/>
    <mergeCell ref="C1883:F1883"/>
    <mergeCell ref="H1883:I1883"/>
    <mergeCell ref="A1884:B1884"/>
    <mergeCell ref="C1884:F1884"/>
    <mergeCell ref="H1884:I1884"/>
    <mergeCell ref="A1881:B1881"/>
    <mergeCell ref="C1881:F1881"/>
    <mergeCell ref="H1881:I1881"/>
    <mergeCell ref="A1882:B1882"/>
    <mergeCell ref="C1882:F1882"/>
    <mergeCell ref="H1882:I1882"/>
    <mergeCell ref="A1903:B1903"/>
    <mergeCell ref="C1903:F1903"/>
    <mergeCell ref="H1903:I1903"/>
    <mergeCell ref="A1904:B1904"/>
    <mergeCell ref="C1904:F1904"/>
    <mergeCell ref="H1904:I1904"/>
    <mergeCell ref="A1901:B1901"/>
    <mergeCell ref="C1901:F1901"/>
    <mergeCell ref="H1901:I1901"/>
    <mergeCell ref="A1902:B1902"/>
    <mergeCell ref="C1902:F1902"/>
    <mergeCell ref="H1902:I1902"/>
    <mergeCell ref="A1899:B1899"/>
    <mergeCell ref="C1899:F1899"/>
    <mergeCell ref="H1899:I1899"/>
    <mergeCell ref="A1900:B1900"/>
    <mergeCell ref="C1900:F1900"/>
    <mergeCell ref="H1900:I1900"/>
    <mergeCell ref="A1897:B1897"/>
    <mergeCell ref="C1897:F1897"/>
    <mergeCell ref="H1897:I1897"/>
    <mergeCell ref="A1898:B1898"/>
    <mergeCell ref="C1898:F1898"/>
    <mergeCell ref="H1898:I1898"/>
    <mergeCell ref="A1895:B1895"/>
    <mergeCell ref="C1895:F1895"/>
    <mergeCell ref="H1895:I1895"/>
    <mergeCell ref="A1896:B1896"/>
    <mergeCell ref="C1896:F1896"/>
    <mergeCell ref="H1896:I1896"/>
    <mergeCell ref="A1893:B1893"/>
    <mergeCell ref="C1893:F1893"/>
    <mergeCell ref="H1893:I1893"/>
    <mergeCell ref="A1894:B1894"/>
    <mergeCell ref="C1894:F1894"/>
    <mergeCell ref="H1894:I1894"/>
    <mergeCell ref="A1915:B1915"/>
    <mergeCell ref="C1915:F1915"/>
    <mergeCell ref="H1915:I1915"/>
    <mergeCell ref="A1916:B1916"/>
    <mergeCell ref="C1916:F1916"/>
    <mergeCell ref="H1916:I1916"/>
    <mergeCell ref="A1913:B1913"/>
    <mergeCell ref="C1913:F1913"/>
    <mergeCell ref="H1913:I1913"/>
    <mergeCell ref="A1914:B1914"/>
    <mergeCell ref="C1914:F1914"/>
    <mergeCell ref="H1914:I1914"/>
    <mergeCell ref="A1911:B1911"/>
    <mergeCell ref="C1911:F1911"/>
    <mergeCell ref="H1911:I1911"/>
    <mergeCell ref="A1912:B1912"/>
    <mergeCell ref="C1912:F1912"/>
    <mergeCell ref="H1912:I1912"/>
    <mergeCell ref="A1909:B1909"/>
    <mergeCell ref="C1909:F1909"/>
    <mergeCell ref="H1909:I1909"/>
    <mergeCell ref="A1910:B1910"/>
    <mergeCell ref="C1910:F1910"/>
    <mergeCell ref="H1910:I1910"/>
    <mergeCell ref="A1907:B1907"/>
    <mergeCell ref="C1907:F1907"/>
    <mergeCell ref="H1907:I1907"/>
    <mergeCell ref="A1908:B1908"/>
    <mergeCell ref="C1908:F1908"/>
    <mergeCell ref="H1908:I1908"/>
    <mergeCell ref="A1905:B1905"/>
    <mergeCell ref="C1905:F1905"/>
    <mergeCell ref="H1905:I1905"/>
    <mergeCell ref="A1906:B1906"/>
    <mergeCell ref="C1906:F1906"/>
    <mergeCell ref="H1906:I1906"/>
    <mergeCell ref="A1927:B1927"/>
    <mergeCell ref="C1927:F1927"/>
    <mergeCell ref="H1927:I1927"/>
    <mergeCell ref="A1928:B1928"/>
    <mergeCell ref="C1928:F1928"/>
    <mergeCell ref="H1928:I1928"/>
    <mergeCell ref="A1925:B1925"/>
    <mergeCell ref="C1925:F1925"/>
    <mergeCell ref="H1925:I1925"/>
    <mergeCell ref="A1926:B1926"/>
    <mergeCell ref="C1926:F1926"/>
    <mergeCell ref="H1926:I1926"/>
    <mergeCell ref="A1923:B1923"/>
    <mergeCell ref="C1923:F1923"/>
    <mergeCell ref="H1923:I1923"/>
    <mergeCell ref="A1924:B1924"/>
    <mergeCell ref="C1924:F1924"/>
    <mergeCell ref="H1924:I1924"/>
    <mergeCell ref="A1921:B1921"/>
    <mergeCell ref="C1921:F1921"/>
    <mergeCell ref="H1921:I1921"/>
    <mergeCell ref="A1922:B1922"/>
    <mergeCell ref="C1922:F1922"/>
    <mergeCell ref="H1922:I1922"/>
    <mergeCell ref="A1919:B1919"/>
    <mergeCell ref="C1919:F1919"/>
    <mergeCell ref="H1919:I1919"/>
    <mergeCell ref="A1920:B1920"/>
    <mergeCell ref="C1920:F1920"/>
    <mergeCell ref="H1920:I1920"/>
    <mergeCell ref="A1917:B1917"/>
    <mergeCell ref="C1917:F1917"/>
    <mergeCell ref="H1917:I1917"/>
    <mergeCell ref="A1918:B1918"/>
    <mergeCell ref="C1918:F1918"/>
    <mergeCell ref="H1918:I1918"/>
    <mergeCell ref="A1939:B1939"/>
    <mergeCell ref="C1939:F1939"/>
    <mergeCell ref="H1939:I1939"/>
    <mergeCell ref="A1940:B1940"/>
    <mergeCell ref="C1940:F1940"/>
    <mergeCell ref="H1940:I1940"/>
    <mergeCell ref="A1937:B1937"/>
    <mergeCell ref="C1937:F1937"/>
    <mergeCell ref="H1937:I1937"/>
    <mergeCell ref="A1938:B1938"/>
    <mergeCell ref="C1938:F1938"/>
    <mergeCell ref="H1938:I1938"/>
    <mergeCell ref="A1935:B1935"/>
    <mergeCell ref="C1935:F1935"/>
    <mergeCell ref="H1935:I1935"/>
    <mergeCell ref="A1936:B1936"/>
    <mergeCell ref="C1936:F1936"/>
    <mergeCell ref="H1936:I1936"/>
    <mergeCell ref="A1933:B1933"/>
    <mergeCell ref="C1933:F1933"/>
    <mergeCell ref="H1933:I1933"/>
    <mergeCell ref="A1934:B1934"/>
    <mergeCell ref="C1934:F1934"/>
    <mergeCell ref="H1934:I1934"/>
    <mergeCell ref="A1931:B1931"/>
    <mergeCell ref="C1931:F1931"/>
    <mergeCell ref="H1931:I1931"/>
    <mergeCell ref="A1932:B1932"/>
    <mergeCell ref="C1932:F1932"/>
    <mergeCell ref="H1932:I1932"/>
    <mergeCell ref="A1929:B1929"/>
    <mergeCell ref="C1929:F1929"/>
    <mergeCell ref="H1929:I1929"/>
    <mergeCell ref="A1930:B1930"/>
    <mergeCell ref="C1930:F1930"/>
    <mergeCell ref="H1930:I1930"/>
    <mergeCell ref="A1951:B1951"/>
    <mergeCell ref="C1951:F1951"/>
    <mergeCell ref="H1951:I1951"/>
    <mergeCell ref="A1952:B1952"/>
    <mergeCell ref="C1952:F1952"/>
    <mergeCell ref="H1952:I1952"/>
    <mergeCell ref="A1949:B1949"/>
    <mergeCell ref="C1949:F1949"/>
    <mergeCell ref="H1949:I1949"/>
    <mergeCell ref="A1950:B1950"/>
    <mergeCell ref="C1950:F1950"/>
    <mergeCell ref="H1950:I1950"/>
    <mergeCell ref="A1947:B1947"/>
    <mergeCell ref="C1947:F1947"/>
    <mergeCell ref="H1947:I1947"/>
    <mergeCell ref="A1948:B1948"/>
    <mergeCell ref="C1948:F1948"/>
    <mergeCell ref="H1948:I1948"/>
    <mergeCell ref="A1945:B1945"/>
    <mergeCell ref="C1945:F1945"/>
    <mergeCell ref="H1945:I1945"/>
    <mergeCell ref="A1946:B1946"/>
    <mergeCell ref="C1946:F1946"/>
    <mergeCell ref="H1946:I1946"/>
    <mergeCell ref="A1943:B1943"/>
    <mergeCell ref="C1943:F1943"/>
    <mergeCell ref="H1943:I1943"/>
    <mergeCell ref="A1944:B1944"/>
    <mergeCell ref="C1944:F1944"/>
    <mergeCell ref="H1944:I1944"/>
    <mergeCell ref="A1941:B1941"/>
    <mergeCell ref="C1941:F1941"/>
    <mergeCell ref="H1941:I1941"/>
    <mergeCell ref="A1942:B1942"/>
    <mergeCell ref="C1942:F1942"/>
    <mergeCell ref="H1942:I1942"/>
    <mergeCell ref="A1963:B1963"/>
    <mergeCell ref="C1963:F1963"/>
    <mergeCell ref="H1963:I1963"/>
    <mergeCell ref="A1964:B1964"/>
    <mergeCell ref="C1964:F1964"/>
    <mergeCell ref="H1964:I1964"/>
    <mergeCell ref="A1961:B1961"/>
    <mergeCell ref="C1961:F1961"/>
    <mergeCell ref="H1961:I1961"/>
    <mergeCell ref="A1962:B1962"/>
    <mergeCell ref="C1962:F1962"/>
    <mergeCell ref="H1962:I1962"/>
    <mergeCell ref="A1959:B1959"/>
    <mergeCell ref="C1959:F1959"/>
    <mergeCell ref="H1959:I1959"/>
    <mergeCell ref="A1960:B1960"/>
    <mergeCell ref="C1960:F1960"/>
    <mergeCell ref="H1960:I1960"/>
    <mergeCell ref="A1957:B1957"/>
    <mergeCell ref="C1957:F1957"/>
    <mergeCell ref="H1957:I1957"/>
    <mergeCell ref="A1958:B1958"/>
    <mergeCell ref="C1958:F1958"/>
    <mergeCell ref="H1958:I1958"/>
    <mergeCell ref="A1955:B1955"/>
    <mergeCell ref="C1955:F1955"/>
    <mergeCell ref="H1955:I1955"/>
    <mergeCell ref="A1956:B1956"/>
    <mergeCell ref="C1956:F1956"/>
    <mergeCell ref="H1956:I1956"/>
    <mergeCell ref="A1953:B1953"/>
    <mergeCell ref="C1953:F1953"/>
    <mergeCell ref="H1953:I1953"/>
    <mergeCell ref="A1954:B1954"/>
    <mergeCell ref="C1954:F1954"/>
    <mergeCell ref="H1954:I1954"/>
    <mergeCell ref="A1975:B1975"/>
    <mergeCell ref="C1975:F1975"/>
    <mergeCell ref="H1975:I1975"/>
    <mergeCell ref="A1976:B1976"/>
    <mergeCell ref="C1976:F1976"/>
    <mergeCell ref="H1976:I1976"/>
    <mergeCell ref="A1973:B1973"/>
    <mergeCell ref="C1973:F1973"/>
    <mergeCell ref="H1973:I1973"/>
    <mergeCell ref="A1974:B1974"/>
    <mergeCell ref="C1974:F1974"/>
    <mergeCell ref="H1974:I1974"/>
    <mergeCell ref="A1971:B1971"/>
    <mergeCell ref="C1971:F1971"/>
    <mergeCell ref="H1971:I1971"/>
    <mergeCell ref="A1972:B1972"/>
    <mergeCell ref="C1972:F1972"/>
    <mergeCell ref="H1972:I1972"/>
    <mergeCell ref="A1969:B1969"/>
    <mergeCell ref="C1969:F1969"/>
    <mergeCell ref="H1969:I1969"/>
    <mergeCell ref="A1970:B1970"/>
    <mergeCell ref="C1970:F1970"/>
    <mergeCell ref="H1970:I1970"/>
    <mergeCell ref="A1967:B1967"/>
    <mergeCell ref="C1967:F1967"/>
    <mergeCell ref="H1967:I1967"/>
    <mergeCell ref="A1968:B1968"/>
    <mergeCell ref="C1968:F1968"/>
    <mergeCell ref="H1968:I1968"/>
    <mergeCell ref="A1965:B1965"/>
    <mergeCell ref="C1965:F1965"/>
    <mergeCell ref="H1965:I1965"/>
    <mergeCell ref="A1966:B1966"/>
    <mergeCell ref="C1966:F1966"/>
    <mergeCell ref="H1966:I1966"/>
    <mergeCell ref="A1987:B1987"/>
    <mergeCell ref="C1987:F1987"/>
    <mergeCell ref="H1987:I1987"/>
    <mergeCell ref="A1988:B1988"/>
    <mergeCell ref="C1988:F1988"/>
    <mergeCell ref="H1988:I1988"/>
    <mergeCell ref="A1985:B1985"/>
    <mergeCell ref="C1985:F1985"/>
    <mergeCell ref="H1985:I1985"/>
    <mergeCell ref="A1986:B1986"/>
    <mergeCell ref="C1986:F1986"/>
    <mergeCell ref="H1986:I1986"/>
    <mergeCell ref="A1983:B1983"/>
    <mergeCell ref="C1983:F1983"/>
    <mergeCell ref="H1983:I1983"/>
    <mergeCell ref="A1984:B1984"/>
    <mergeCell ref="C1984:F1984"/>
    <mergeCell ref="H1984:I1984"/>
    <mergeCell ref="A1981:B1981"/>
    <mergeCell ref="C1981:F1981"/>
    <mergeCell ref="H1981:I1981"/>
    <mergeCell ref="A1982:B1982"/>
    <mergeCell ref="C1982:F1982"/>
    <mergeCell ref="H1982:I1982"/>
    <mergeCell ref="A1979:B1979"/>
    <mergeCell ref="C1979:F1979"/>
    <mergeCell ref="H1979:I1979"/>
    <mergeCell ref="A1980:B1980"/>
    <mergeCell ref="C1980:F1980"/>
    <mergeCell ref="H1980:I1980"/>
    <mergeCell ref="A1977:B1977"/>
    <mergeCell ref="C1977:F1977"/>
    <mergeCell ref="H1977:I1977"/>
    <mergeCell ref="A1978:B1978"/>
    <mergeCell ref="C1978:F1978"/>
    <mergeCell ref="H1978:I1978"/>
    <mergeCell ref="A1999:B1999"/>
    <mergeCell ref="C1999:F1999"/>
    <mergeCell ref="H1999:I1999"/>
    <mergeCell ref="A2000:B2000"/>
    <mergeCell ref="C2000:F2000"/>
    <mergeCell ref="H2000:I2000"/>
    <mergeCell ref="A1997:B1997"/>
    <mergeCell ref="C1997:F1997"/>
    <mergeCell ref="H1997:I1997"/>
    <mergeCell ref="A1998:B1998"/>
    <mergeCell ref="C1998:F1998"/>
    <mergeCell ref="H1998:I1998"/>
    <mergeCell ref="A1995:B1995"/>
    <mergeCell ref="C1995:F1995"/>
    <mergeCell ref="H1995:I1995"/>
    <mergeCell ref="A1996:B1996"/>
    <mergeCell ref="C1996:F1996"/>
    <mergeCell ref="H1996:I1996"/>
    <mergeCell ref="A1993:B1993"/>
    <mergeCell ref="C1993:F1993"/>
    <mergeCell ref="H1993:I1993"/>
    <mergeCell ref="A1994:B1994"/>
    <mergeCell ref="C1994:F1994"/>
    <mergeCell ref="H1994:I1994"/>
    <mergeCell ref="A1991:B1991"/>
    <mergeCell ref="C1991:F1991"/>
    <mergeCell ref="H1991:I1991"/>
    <mergeCell ref="A1992:B1992"/>
    <mergeCell ref="C1992:F1992"/>
    <mergeCell ref="H1992:I1992"/>
    <mergeCell ref="A1989:B1989"/>
    <mergeCell ref="C1989:F1989"/>
    <mergeCell ref="H1989:I1989"/>
    <mergeCell ref="A1990:B1990"/>
    <mergeCell ref="C1990:F1990"/>
    <mergeCell ref="H1990:I1990"/>
    <mergeCell ref="A2011:B2011"/>
    <mergeCell ref="C2011:F2011"/>
    <mergeCell ref="H2011:I2011"/>
    <mergeCell ref="A2012:B2012"/>
    <mergeCell ref="C2012:F2012"/>
    <mergeCell ref="H2012:I2012"/>
    <mergeCell ref="A2009:B2009"/>
    <mergeCell ref="C2009:F2009"/>
    <mergeCell ref="H2009:I2009"/>
    <mergeCell ref="A2010:B2010"/>
    <mergeCell ref="C2010:F2010"/>
    <mergeCell ref="H2010:I2010"/>
    <mergeCell ref="A2007:B2007"/>
    <mergeCell ref="C2007:F2007"/>
    <mergeCell ref="H2007:I2007"/>
    <mergeCell ref="A2008:B2008"/>
    <mergeCell ref="C2008:F2008"/>
    <mergeCell ref="H2008:I2008"/>
    <mergeCell ref="A2005:B2005"/>
    <mergeCell ref="C2005:F2005"/>
    <mergeCell ref="H2005:I2005"/>
    <mergeCell ref="A2006:B2006"/>
    <mergeCell ref="C2006:F2006"/>
    <mergeCell ref="H2006:I2006"/>
    <mergeCell ref="A2003:B2003"/>
    <mergeCell ref="C2003:F2003"/>
    <mergeCell ref="H2003:I2003"/>
    <mergeCell ref="A2004:B2004"/>
    <mergeCell ref="C2004:F2004"/>
    <mergeCell ref="H2004:I2004"/>
    <mergeCell ref="A2001:B2001"/>
    <mergeCell ref="C2001:F2001"/>
    <mergeCell ref="H2001:I2001"/>
    <mergeCell ref="A2002:B2002"/>
    <mergeCell ref="C2002:F2002"/>
    <mergeCell ref="H2002:I2002"/>
    <mergeCell ref="A2023:B2023"/>
    <mergeCell ref="C2023:F2023"/>
    <mergeCell ref="H2023:I2023"/>
    <mergeCell ref="A2024:B2024"/>
    <mergeCell ref="C2024:F2024"/>
    <mergeCell ref="H2024:I2024"/>
    <mergeCell ref="A2021:B2021"/>
    <mergeCell ref="C2021:F2021"/>
    <mergeCell ref="H2021:I2021"/>
    <mergeCell ref="A2022:B2022"/>
    <mergeCell ref="C2022:F2022"/>
    <mergeCell ref="H2022:I2022"/>
    <mergeCell ref="A2019:B2019"/>
    <mergeCell ref="C2019:F2019"/>
    <mergeCell ref="H2019:I2019"/>
    <mergeCell ref="A2020:B2020"/>
    <mergeCell ref="C2020:F2020"/>
    <mergeCell ref="H2020:I2020"/>
    <mergeCell ref="A2017:B2017"/>
    <mergeCell ref="C2017:F2017"/>
    <mergeCell ref="H2017:I2017"/>
    <mergeCell ref="A2018:B2018"/>
    <mergeCell ref="C2018:F2018"/>
    <mergeCell ref="H2018:I2018"/>
    <mergeCell ref="A2015:B2015"/>
    <mergeCell ref="C2015:F2015"/>
    <mergeCell ref="H2015:I2015"/>
    <mergeCell ref="A2016:B2016"/>
    <mergeCell ref="C2016:F2016"/>
    <mergeCell ref="H2016:I2016"/>
    <mergeCell ref="A2013:B2013"/>
    <mergeCell ref="C2013:F2013"/>
    <mergeCell ref="H2013:I2013"/>
    <mergeCell ref="A2014:B2014"/>
    <mergeCell ref="C2014:F2014"/>
    <mergeCell ref="H2014:I2014"/>
    <mergeCell ref="A2035:B2035"/>
    <mergeCell ref="C2035:F2035"/>
    <mergeCell ref="H2035:I2035"/>
    <mergeCell ref="A2036:B2036"/>
    <mergeCell ref="C2036:F2036"/>
    <mergeCell ref="H2036:I2036"/>
    <mergeCell ref="A2033:B2033"/>
    <mergeCell ref="C2033:F2033"/>
    <mergeCell ref="H2033:I2033"/>
    <mergeCell ref="A2034:B2034"/>
    <mergeCell ref="C2034:F2034"/>
    <mergeCell ref="H2034:I2034"/>
    <mergeCell ref="A2031:B2031"/>
    <mergeCell ref="C2031:F2031"/>
    <mergeCell ref="H2031:I2031"/>
    <mergeCell ref="A2032:B2032"/>
    <mergeCell ref="C2032:F2032"/>
    <mergeCell ref="H2032:I2032"/>
    <mergeCell ref="A2029:B2029"/>
    <mergeCell ref="C2029:F2029"/>
    <mergeCell ref="H2029:I2029"/>
    <mergeCell ref="A2030:B2030"/>
    <mergeCell ref="C2030:F2030"/>
    <mergeCell ref="H2030:I2030"/>
    <mergeCell ref="A2027:B2027"/>
    <mergeCell ref="C2027:F2027"/>
    <mergeCell ref="H2027:I2027"/>
    <mergeCell ref="A2028:B2028"/>
    <mergeCell ref="C2028:F2028"/>
    <mergeCell ref="H2028:I2028"/>
    <mergeCell ref="A2025:B2025"/>
    <mergeCell ref="C2025:F2025"/>
    <mergeCell ref="H2025:I2025"/>
    <mergeCell ref="A2026:B2026"/>
    <mergeCell ref="C2026:F2026"/>
    <mergeCell ref="H2026:I2026"/>
    <mergeCell ref="A2047:B2047"/>
    <mergeCell ref="C2047:F2047"/>
    <mergeCell ref="H2047:I2047"/>
    <mergeCell ref="A2048:B2048"/>
    <mergeCell ref="C2048:F2048"/>
    <mergeCell ref="H2048:I2048"/>
    <mergeCell ref="A2045:B2045"/>
    <mergeCell ref="C2045:F2045"/>
    <mergeCell ref="H2045:I2045"/>
    <mergeCell ref="A2046:B2046"/>
    <mergeCell ref="C2046:F2046"/>
    <mergeCell ref="H2046:I2046"/>
    <mergeCell ref="A2043:B2043"/>
    <mergeCell ref="C2043:F2043"/>
    <mergeCell ref="H2043:I2043"/>
    <mergeCell ref="A2044:B2044"/>
    <mergeCell ref="C2044:F2044"/>
    <mergeCell ref="H2044:I2044"/>
    <mergeCell ref="A2041:B2041"/>
    <mergeCell ref="C2041:F2041"/>
    <mergeCell ref="H2041:I2041"/>
    <mergeCell ref="A2042:B2042"/>
    <mergeCell ref="C2042:F2042"/>
    <mergeCell ref="H2042:I2042"/>
    <mergeCell ref="A2039:B2039"/>
    <mergeCell ref="C2039:F2039"/>
    <mergeCell ref="H2039:I2039"/>
    <mergeCell ref="A2040:B2040"/>
    <mergeCell ref="C2040:F2040"/>
    <mergeCell ref="H2040:I2040"/>
    <mergeCell ref="A2037:B2037"/>
    <mergeCell ref="C2037:F2037"/>
    <mergeCell ref="H2037:I2037"/>
    <mergeCell ref="A2038:B2038"/>
    <mergeCell ref="C2038:F2038"/>
    <mergeCell ref="H2038:I2038"/>
    <mergeCell ref="A2059:B2059"/>
    <mergeCell ref="C2059:F2059"/>
    <mergeCell ref="H2059:I2059"/>
    <mergeCell ref="A2060:B2060"/>
    <mergeCell ref="C2060:F2060"/>
    <mergeCell ref="H2060:I2060"/>
    <mergeCell ref="A2057:B2057"/>
    <mergeCell ref="C2057:F2057"/>
    <mergeCell ref="H2057:I2057"/>
    <mergeCell ref="A2058:B2058"/>
    <mergeCell ref="C2058:F2058"/>
    <mergeCell ref="H2058:I2058"/>
    <mergeCell ref="A2055:B2055"/>
    <mergeCell ref="C2055:F2055"/>
    <mergeCell ref="H2055:I2055"/>
    <mergeCell ref="A2056:B2056"/>
    <mergeCell ref="C2056:F2056"/>
    <mergeCell ref="H2056:I2056"/>
    <mergeCell ref="A2053:B2053"/>
    <mergeCell ref="C2053:F2053"/>
    <mergeCell ref="H2053:I2053"/>
    <mergeCell ref="A2054:B2054"/>
    <mergeCell ref="C2054:F2054"/>
    <mergeCell ref="H2054:I2054"/>
    <mergeCell ref="A2051:B2051"/>
    <mergeCell ref="C2051:F2051"/>
    <mergeCell ref="H2051:I2051"/>
    <mergeCell ref="A2052:B2052"/>
    <mergeCell ref="C2052:F2052"/>
    <mergeCell ref="H2052:I2052"/>
    <mergeCell ref="A2049:B2049"/>
    <mergeCell ref="C2049:F2049"/>
    <mergeCell ref="H2049:I2049"/>
    <mergeCell ref="A2050:B2050"/>
    <mergeCell ref="C2050:F2050"/>
    <mergeCell ref="H2050:I2050"/>
    <mergeCell ref="A2071:B2071"/>
    <mergeCell ref="C2071:F2071"/>
    <mergeCell ref="H2071:I2071"/>
    <mergeCell ref="A2072:B2072"/>
    <mergeCell ref="C2072:F2072"/>
    <mergeCell ref="H2072:I2072"/>
    <mergeCell ref="A2069:B2069"/>
    <mergeCell ref="C2069:F2069"/>
    <mergeCell ref="H2069:I2069"/>
    <mergeCell ref="A2070:B2070"/>
    <mergeCell ref="C2070:F2070"/>
    <mergeCell ref="H2070:I2070"/>
    <mergeCell ref="A2067:B2067"/>
    <mergeCell ref="C2067:F2067"/>
    <mergeCell ref="H2067:I2067"/>
    <mergeCell ref="A2068:B2068"/>
    <mergeCell ref="C2068:F2068"/>
    <mergeCell ref="H2068:I2068"/>
    <mergeCell ref="A2065:B2065"/>
    <mergeCell ref="C2065:F2065"/>
    <mergeCell ref="H2065:I2065"/>
    <mergeCell ref="A2066:B2066"/>
    <mergeCell ref="C2066:F2066"/>
    <mergeCell ref="H2066:I2066"/>
    <mergeCell ref="A2063:B2063"/>
    <mergeCell ref="C2063:F2063"/>
    <mergeCell ref="H2063:I2063"/>
    <mergeCell ref="A2064:B2064"/>
    <mergeCell ref="C2064:F2064"/>
    <mergeCell ref="H2064:I2064"/>
    <mergeCell ref="A2061:B2061"/>
    <mergeCell ref="C2061:F2061"/>
    <mergeCell ref="H2061:I2061"/>
    <mergeCell ref="A2062:B2062"/>
    <mergeCell ref="C2062:F2062"/>
    <mergeCell ref="H2062:I2062"/>
    <mergeCell ref="A2083:B2083"/>
    <mergeCell ref="C2083:F2083"/>
    <mergeCell ref="H2083:I2083"/>
    <mergeCell ref="A2084:B2084"/>
    <mergeCell ref="C2084:F2084"/>
    <mergeCell ref="H2084:I2084"/>
    <mergeCell ref="A2081:B2081"/>
    <mergeCell ref="C2081:F2081"/>
    <mergeCell ref="H2081:I2081"/>
    <mergeCell ref="A2082:B2082"/>
    <mergeCell ref="C2082:F2082"/>
    <mergeCell ref="H2082:I2082"/>
    <mergeCell ref="A2079:B2079"/>
    <mergeCell ref="C2079:F2079"/>
    <mergeCell ref="H2079:I2079"/>
    <mergeCell ref="A2080:B2080"/>
    <mergeCell ref="C2080:F2080"/>
    <mergeCell ref="H2080:I2080"/>
    <mergeCell ref="A2077:B2077"/>
    <mergeCell ref="C2077:F2077"/>
    <mergeCell ref="H2077:I2077"/>
    <mergeCell ref="A2078:B2078"/>
    <mergeCell ref="C2078:F2078"/>
    <mergeCell ref="H2078:I2078"/>
    <mergeCell ref="A2075:B2075"/>
    <mergeCell ref="C2075:F2075"/>
    <mergeCell ref="H2075:I2075"/>
    <mergeCell ref="A2076:B2076"/>
    <mergeCell ref="C2076:F2076"/>
    <mergeCell ref="H2076:I2076"/>
    <mergeCell ref="A2073:B2073"/>
    <mergeCell ref="C2073:F2073"/>
    <mergeCell ref="H2073:I2073"/>
    <mergeCell ref="A2074:B2074"/>
    <mergeCell ref="C2074:F2074"/>
    <mergeCell ref="H2074:I2074"/>
    <mergeCell ref="A2095:B2095"/>
    <mergeCell ref="C2095:F2095"/>
    <mergeCell ref="H2095:I2095"/>
    <mergeCell ref="A2096:B2096"/>
    <mergeCell ref="C2096:F2096"/>
    <mergeCell ref="H2096:I2096"/>
    <mergeCell ref="A2093:B2093"/>
    <mergeCell ref="C2093:F2093"/>
    <mergeCell ref="H2093:I2093"/>
    <mergeCell ref="A2094:B2094"/>
    <mergeCell ref="C2094:F2094"/>
    <mergeCell ref="H2094:I2094"/>
    <mergeCell ref="A2091:B2091"/>
    <mergeCell ref="C2091:F2091"/>
    <mergeCell ref="H2091:I2091"/>
    <mergeCell ref="A2092:B2092"/>
    <mergeCell ref="C2092:F2092"/>
    <mergeCell ref="H2092:I2092"/>
    <mergeCell ref="A2089:B2089"/>
    <mergeCell ref="C2089:F2089"/>
    <mergeCell ref="H2089:I2089"/>
    <mergeCell ref="A2090:B2090"/>
    <mergeCell ref="C2090:F2090"/>
    <mergeCell ref="H2090:I2090"/>
    <mergeCell ref="A2087:B2087"/>
    <mergeCell ref="C2087:F2087"/>
    <mergeCell ref="H2087:I2087"/>
    <mergeCell ref="A2088:B2088"/>
    <mergeCell ref="C2088:F2088"/>
    <mergeCell ref="H2088:I2088"/>
    <mergeCell ref="A2085:B2085"/>
    <mergeCell ref="C2085:F2085"/>
    <mergeCell ref="H2085:I2085"/>
    <mergeCell ref="A2086:B2086"/>
    <mergeCell ref="C2086:F2086"/>
    <mergeCell ref="H2086:I2086"/>
    <mergeCell ref="A2107:B2107"/>
    <mergeCell ref="C2107:F2107"/>
    <mergeCell ref="H2107:I2107"/>
    <mergeCell ref="A2108:B2108"/>
    <mergeCell ref="C2108:F2108"/>
    <mergeCell ref="H2108:I2108"/>
    <mergeCell ref="A2105:B2105"/>
    <mergeCell ref="C2105:F2105"/>
    <mergeCell ref="H2105:I2105"/>
    <mergeCell ref="A2106:B2106"/>
    <mergeCell ref="C2106:F2106"/>
    <mergeCell ref="H2106:I2106"/>
    <mergeCell ref="A2103:B2103"/>
    <mergeCell ref="C2103:F2103"/>
    <mergeCell ref="H2103:I2103"/>
    <mergeCell ref="A2104:B2104"/>
    <mergeCell ref="C2104:F2104"/>
    <mergeCell ref="H2104:I2104"/>
    <mergeCell ref="A2101:B2101"/>
    <mergeCell ref="C2101:F2101"/>
    <mergeCell ref="H2101:I2101"/>
    <mergeCell ref="A2102:B2102"/>
    <mergeCell ref="C2102:F2102"/>
    <mergeCell ref="H2102:I2102"/>
    <mergeCell ref="A2099:B2099"/>
    <mergeCell ref="C2099:F2099"/>
    <mergeCell ref="H2099:I2099"/>
    <mergeCell ref="A2100:B2100"/>
    <mergeCell ref="C2100:F2100"/>
    <mergeCell ref="H2100:I2100"/>
    <mergeCell ref="A2097:B2097"/>
    <mergeCell ref="C2097:F2097"/>
    <mergeCell ref="H2097:I2097"/>
    <mergeCell ref="A2098:B2098"/>
    <mergeCell ref="C2098:F2098"/>
    <mergeCell ref="H2098:I2098"/>
    <mergeCell ref="A2119:B2119"/>
    <mergeCell ref="C2119:F2119"/>
    <mergeCell ref="H2119:I2119"/>
    <mergeCell ref="A2120:B2120"/>
    <mergeCell ref="C2120:F2120"/>
    <mergeCell ref="H2120:I2120"/>
    <mergeCell ref="A2117:B2117"/>
    <mergeCell ref="C2117:F2117"/>
    <mergeCell ref="H2117:I2117"/>
    <mergeCell ref="A2118:B2118"/>
    <mergeCell ref="C2118:F2118"/>
    <mergeCell ref="H2118:I2118"/>
    <mergeCell ref="A2115:B2115"/>
    <mergeCell ref="C2115:F2115"/>
    <mergeCell ref="H2115:I2115"/>
    <mergeCell ref="A2116:B2116"/>
    <mergeCell ref="C2116:F2116"/>
    <mergeCell ref="H2116:I2116"/>
    <mergeCell ref="A2113:B2113"/>
    <mergeCell ref="C2113:F2113"/>
    <mergeCell ref="H2113:I2113"/>
    <mergeCell ref="A2114:B2114"/>
    <mergeCell ref="C2114:F2114"/>
    <mergeCell ref="H2114:I2114"/>
    <mergeCell ref="A2111:B2111"/>
    <mergeCell ref="C2111:F2111"/>
    <mergeCell ref="H2111:I2111"/>
    <mergeCell ref="A2112:B2112"/>
    <mergeCell ref="C2112:F2112"/>
    <mergeCell ref="H2112:I2112"/>
    <mergeCell ref="A2109:B2109"/>
    <mergeCell ref="C2109:F2109"/>
    <mergeCell ref="H2109:I2109"/>
    <mergeCell ref="A2110:B2110"/>
    <mergeCell ref="C2110:F2110"/>
    <mergeCell ref="H2110:I2110"/>
    <mergeCell ref="A2131:B2131"/>
    <mergeCell ref="C2131:F2131"/>
    <mergeCell ref="H2131:I2131"/>
    <mergeCell ref="A2132:B2132"/>
    <mergeCell ref="C2132:F2132"/>
    <mergeCell ref="H2132:I2132"/>
    <mergeCell ref="A2129:B2129"/>
    <mergeCell ref="C2129:F2129"/>
    <mergeCell ref="H2129:I2129"/>
    <mergeCell ref="A2130:B2130"/>
    <mergeCell ref="C2130:F2130"/>
    <mergeCell ref="H2130:I2130"/>
    <mergeCell ref="A2127:B2127"/>
    <mergeCell ref="C2127:F2127"/>
    <mergeCell ref="H2127:I2127"/>
    <mergeCell ref="A2128:B2128"/>
    <mergeCell ref="C2128:F2128"/>
    <mergeCell ref="H2128:I2128"/>
    <mergeCell ref="A2125:B2125"/>
    <mergeCell ref="C2125:F2125"/>
    <mergeCell ref="H2125:I2125"/>
    <mergeCell ref="A2126:B2126"/>
    <mergeCell ref="C2126:F2126"/>
    <mergeCell ref="H2126:I2126"/>
    <mergeCell ref="A2123:B2123"/>
    <mergeCell ref="C2123:F2123"/>
    <mergeCell ref="H2123:I2123"/>
    <mergeCell ref="A2124:B2124"/>
    <mergeCell ref="C2124:F2124"/>
    <mergeCell ref="H2124:I2124"/>
    <mergeCell ref="A2121:B2121"/>
    <mergeCell ref="C2121:F2121"/>
    <mergeCell ref="H2121:I2121"/>
    <mergeCell ref="A2122:B2122"/>
    <mergeCell ref="C2122:F2122"/>
    <mergeCell ref="H2122:I2122"/>
    <mergeCell ref="A2143:B2143"/>
    <mergeCell ref="C2143:F2143"/>
    <mergeCell ref="H2143:I2143"/>
    <mergeCell ref="A2144:B2144"/>
    <mergeCell ref="C2144:F2144"/>
    <mergeCell ref="H2144:I2144"/>
    <mergeCell ref="A2141:B2141"/>
    <mergeCell ref="C2141:F2141"/>
    <mergeCell ref="H2141:I2141"/>
    <mergeCell ref="A2142:B2142"/>
    <mergeCell ref="C2142:F2142"/>
    <mergeCell ref="H2142:I2142"/>
    <mergeCell ref="A2139:B2139"/>
    <mergeCell ref="C2139:F2139"/>
    <mergeCell ref="H2139:I2139"/>
    <mergeCell ref="A2140:B2140"/>
    <mergeCell ref="C2140:F2140"/>
    <mergeCell ref="H2140:I2140"/>
    <mergeCell ref="A2137:B2137"/>
    <mergeCell ref="C2137:F2137"/>
    <mergeCell ref="H2137:I2137"/>
    <mergeCell ref="A2138:B2138"/>
    <mergeCell ref="C2138:F2138"/>
    <mergeCell ref="H2138:I2138"/>
    <mergeCell ref="A2135:B2135"/>
    <mergeCell ref="C2135:F2135"/>
    <mergeCell ref="H2135:I2135"/>
    <mergeCell ref="A2136:B2136"/>
    <mergeCell ref="C2136:F2136"/>
    <mergeCell ref="H2136:I2136"/>
    <mergeCell ref="A2133:B2133"/>
    <mergeCell ref="C2133:F2133"/>
    <mergeCell ref="H2133:I2133"/>
    <mergeCell ref="A2134:B2134"/>
    <mergeCell ref="C2134:F2134"/>
    <mergeCell ref="H2134:I2134"/>
    <mergeCell ref="A2155:B2155"/>
    <mergeCell ref="C2155:F2155"/>
    <mergeCell ref="H2155:I2155"/>
    <mergeCell ref="A2156:B2156"/>
    <mergeCell ref="C2156:F2156"/>
    <mergeCell ref="H2156:I2156"/>
    <mergeCell ref="A2153:B2153"/>
    <mergeCell ref="C2153:F2153"/>
    <mergeCell ref="H2153:I2153"/>
    <mergeCell ref="A2154:B2154"/>
    <mergeCell ref="C2154:F2154"/>
    <mergeCell ref="H2154:I2154"/>
    <mergeCell ref="A2151:B2151"/>
    <mergeCell ref="C2151:F2151"/>
    <mergeCell ref="H2151:I2151"/>
    <mergeCell ref="A2152:B2152"/>
    <mergeCell ref="C2152:F2152"/>
    <mergeCell ref="H2152:I2152"/>
    <mergeCell ref="A2149:B2149"/>
    <mergeCell ref="C2149:F2149"/>
    <mergeCell ref="H2149:I2149"/>
    <mergeCell ref="A2150:B2150"/>
    <mergeCell ref="C2150:F2150"/>
    <mergeCell ref="H2150:I2150"/>
    <mergeCell ref="A2147:B2147"/>
    <mergeCell ref="C2147:F2147"/>
    <mergeCell ref="H2147:I2147"/>
    <mergeCell ref="A2148:B2148"/>
    <mergeCell ref="C2148:F2148"/>
    <mergeCell ref="H2148:I2148"/>
    <mergeCell ref="A2145:B2145"/>
    <mergeCell ref="C2145:F2145"/>
    <mergeCell ref="H2145:I2145"/>
    <mergeCell ref="A2146:B2146"/>
    <mergeCell ref="C2146:F2146"/>
    <mergeCell ref="H2146:I2146"/>
    <mergeCell ref="A2167:B2167"/>
    <mergeCell ref="C2167:F2167"/>
    <mergeCell ref="H2167:I2167"/>
    <mergeCell ref="A2168:B2168"/>
    <mergeCell ref="C2168:F2168"/>
    <mergeCell ref="H2168:I2168"/>
    <mergeCell ref="A2165:B2165"/>
    <mergeCell ref="C2165:F2165"/>
    <mergeCell ref="H2165:I2165"/>
    <mergeCell ref="A2166:B2166"/>
    <mergeCell ref="C2166:F2166"/>
    <mergeCell ref="H2166:I2166"/>
    <mergeCell ref="A2163:B2163"/>
    <mergeCell ref="C2163:F2163"/>
    <mergeCell ref="H2163:I2163"/>
    <mergeCell ref="A2164:B2164"/>
    <mergeCell ref="C2164:F2164"/>
    <mergeCell ref="H2164:I2164"/>
    <mergeCell ref="A2161:B2161"/>
    <mergeCell ref="C2161:F2161"/>
    <mergeCell ref="H2161:I2161"/>
    <mergeCell ref="A2162:B2162"/>
    <mergeCell ref="C2162:F2162"/>
    <mergeCell ref="H2162:I2162"/>
    <mergeCell ref="A2159:B2159"/>
    <mergeCell ref="C2159:F2159"/>
    <mergeCell ref="H2159:I2159"/>
    <mergeCell ref="A2160:B2160"/>
    <mergeCell ref="C2160:F2160"/>
    <mergeCell ref="H2160:I2160"/>
    <mergeCell ref="A2157:B2157"/>
    <mergeCell ref="C2157:F2157"/>
    <mergeCell ref="H2157:I2157"/>
    <mergeCell ref="A2158:B2158"/>
    <mergeCell ref="C2158:F2158"/>
    <mergeCell ref="H2158:I2158"/>
    <mergeCell ref="A2179:B2179"/>
    <mergeCell ref="C2179:F2179"/>
    <mergeCell ref="H2179:I2179"/>
    <mergeCell ref="A2180:B2180"/>
    <mergeCell ref="C2180:F2180"/>
    <mergeCell ref="H2180:I2180"/>
    <mergeCell ref="A2177:B2177"/>
    <mergeCell ref="C2177:F2177"/>
    <mergeCell ref="H2177:I2177"/>
    <mergeCell ref="A2178:B2178"/>
    <mergeCell ref="C2178:F2178"/>
    <mergeCell ref="H2178:I2178"/>
    <mergeCell ref="A2175:B2175"/>
    <mergeCell ref="C2175:F2175"/>
    <mergeCell ref="H2175:I2175"/>
    <mergeCell ref="A2176:B2176"/>
    <mergeCell ref="C2176:F2176"/>
    <mergeCell ref="H2176:I2176"/>
    <mergeCell ref="A2173:B2173"/>
    <mergeCell ref="C2173:F2173"/>
    <mergeCell ref="H2173:I2173"/>
    <mergeCell ref="A2174:B2174"/>
    <mergeCell ref="C2174:F2174"/>
    <mergeCell ref="H2174:I2174"/>
    <mergeCell ref="A2171:B2171"/>
    <mergeCell ref="C2171:F2171"/>
    <mergeCell ref="H2171:I2171"/>
    <mergeCell ref="A2172:B2172"/>
    <mergeCell ref="C2172:F2172"/>
    <mergeCell ref="H2172:I2172"/>
    <mergeCell ref="A2169:B2169"/>
    <mergeCell ref="C2169:F2169"/>
    <mergeCell ref="H2169:I2169"/>
    <mergeCell ref="A2170:B2170"/>
    <mergeCell ref="C2170:F2170"/>
    <mergeCell ref="H2170:I2170"/>
    <mergeCell ref="A2191:B2191"/>
    <mergeCell ref="C2191:F2191"/>
    <mergeCell ref="H2191:I2191"/>
    <mergeCell ref="A2192:B2192"/>
    <mergeCell ref="C2192:F2192"/>
    <mergeCell ref="H2192:I2192"/>
    <mergeCell ref="A2189:B2189"/>
    <mergeCell ref="C2189:F2189"/>
    <mergeCell ref="H2189:I2189"/>
    <mergeCell ref="A2190:B2190"/>
    <mergeCell ref="C2190:F2190"/>
    <mergeCell ref="H2190:I2190"/>
    <mergeCell ref="A2187:B2187"/>
    <mergeCell ref="C2187:F2187"/>
    <mergeCell ref="H2187:I2187"/>
    <mergeCell ref="A2188:B2188"/>
    <mergeCell ref="C2188:F2188"/>
    <mergeCell ref="H2188:I2188"/>
    <mergeCell ref="A2185:B2185"/>
    <mergeCell ref="C2185:F2185"/>
    <mergeCell ref="H2185:I2185"/>
    <mergeCell ref="A2186:B2186"/>
    <mergeCell ref="C2186:F2186"/>
    <mergeCell ref="H2186:I2186"/>
    <mergeCell ref="A2183:B2183"/>
    <mergeCell ref="C2183:F2183"/>
    <mergeCell ref="H2183:I2183"/>
    <mergeCell ref="A2184:B2184"/>
    <mergeCell ref="C2184:F2184"/>
    <mergeCell ref="H2184:I2184"/>
    <mergeCell ref="A2181:B2181"/>
    <mergeCell ref="C2181:F2181"/>
    <mergeCell ref="H2181:I2181"/>
    <mergeCell ref="A2182:B2182"/>
    <mergeCell ref="C2182:F2182"/>
    <mergeCell ref="H2182:I2182"/>
    <mergeCell ref="A2203:B2203"/>
    <mergeCell ref="C2203:F2203"/>
    <mergeCell ref="H2203:I2203"/>
    <mergeCell ref="A2204:B2204"/>
    <mergeCell ref="C2204:F2204"/>
    <mergeCell ref="H2204:I2204"/>
    <mergeCell ref="A2201:B2201"/>
    <mergeCell ref="C2201:F2201"/>
    <mergeCell ref="H2201:I2201"/>
    <mergeCell ref="A2202:B2202"/>
    <mergeCell ref="C2202:F2202"/>
    <mergeCell ref="H2202:I2202"/>
    <mergeCell ref="A2199:B2199"/>
    <mergeCell ref="C2199:F2199"/>
    <mergeCell ref="H2199:I2199"/>
    <mergeCell ref="A2200:B2200"/>
    <mergeCell ref="C2200:F2200"/>
    <mergeCell ref="H2200:I2200"/>
    <mergeCell ref="A2197:B2197"/>
    <mergeCell ref="C2197:F2197"/>
    <mergeCell ref="H2197:I2197"/>
    <mergeCell ref="A2198:B2198"/>
    <mergeCell ref="C2198:F2198"/>
    <mergeCell ref="H2198:I2198"/>
    <mergeCell ref="A2195:B2195"/>
    <mergeCell ref="C2195:F2195"/>
    <mergeCell ref="H2195:I2195"/>
    <mergeCell ref="A2196:B2196"/>
    <mergeCell ref="C2196:F2196"/>
    <mergeCell ref="H2196:I2196"/>
    <mergeCell ref="A2193:B2193"/>
    <mergeCell ref="C2193:F2193"/>
    <mergeCell ref="H2193:I2193"/>
    <mergeCell ref="A2194:B2194"/>
    <mergeCell ref="C2194:F2194"/>
    <mergeCell ref="H2194:I2194"/>
    <mergeCell ref="A2215:B2215"/>
    <mergeCell ref="C2215:F2215"/>
    <mergeCell ref="H2215:I2215"/>
    <mergeCell ref="A2216:B2216"/>
    <mergeCell ref="C2216:F2216"/>
    <mergeCell ref="H2216:I2216"/>
    <mergeCell ref="A2213:B2213"/>
    <mergeCell ref="C2213:F2213"/>
    <mergeCell ref="H2213:I2213"/>
    <mergeCell ref="A2214:B2214"/>
    <mergeCell ref="C2214:F2214"/>
    <mergeCell ref="H2214:I2214"/>
    <mergeCell ref="A2211:B2211"/>
    <mergeCell ref="C2211:F2211"/>
    <mergeCell ref="H2211:I2211"/>
    <mergeCell ref="A2212:B2212"/>
    <mergeCell ref="C2212:F2212"/>
    <mergeCell ref="H2212:I2212"/>
    <mergeCell ref="A2209:B2209"/>
    <mergeCell ref="C2209:F2209"/>
    <mergeCell ref="H2209:I2209"/>
    <mergeCell ref="A2210:B2210"/>
    <mergeCell ref="C2210:F2210"/>
    <mergeCell ref="H2210:I2210"/>
    <mergeCell ref="A2207:B2207"/>
    <mergeCell ref="C2207:F2207"/>
    <mergeCell ref="H2207:I2207"/>
    <mergeCell ref="A2208:B2208"/>
    <mergeCell ref="C2208:F2208"/>
    <mergeCell ref="H2208:I2208"/>
    <mergeCell ref="A2205:B2205"/>
    <mergeCell ref="C2205:F2205"/>
    <mergeCell ref="H2205:I2205"/>
    <mergeCell ref="A2206:B2206"/>
    <mergeCell ref="C2206:F2206"/>
    <mergeCell ref="H2206:I2206"/>
    <mergeCell ref="A2227:B2227"/>
    <mergeCell ref="C2227:F2227"/>
    <mergeCell ref="H2227:I2227"/>
    <mergeCell ref="A2228:B2228"/>
    <mergeCell ref="C2228:F2228"/>
    <mergeCell ref="H2228:I2228"/>
    <mergeCell ref="A2225:B2225"/>
    <mergeCell ref="C2225:F2225"/>
    <mergeCell ref="H2225:I2225"/>
    <mergeCell ref="A2226:B2226"/>
    <mergeCell ref="C2226:F2226"/>
    <mergeCell ref="H2226:I2226"/>
    <mergeCell ref="A2223:B2223"/>
    <mergeCell ref="C2223:F2223"/>
    <mergeCell ref="H2223:I2223"/>
    <mergeCell ref="A2224:B2224"/>
    <mergeCell ref="C2224:F2224"/>
    <mergeCell ref="H2224:I2224"/>
    <mergeCell ref="A2221:B2221"/>
    <mergeCell ref="C2221:F2221"/>
    <mergeCell ref="H2221:I2221"/>
    <mergeCell ref="A2222:B2222"/>
    <mergeCell ref="C2222:F2222"/>
    <mergeCell ref="H2222:I2222"/>
    <mergeCell ref="A2219:B2219"/>
    <mergeCell ref="C2219:F2219"/>
    <mergeCell ref="H2219:I2219"/>
    <mergeCell ref="A2220:B2220"/>
    <mergeCell ref="C2220:F2220"/>
    <mergeCell ref="H2220:I2220"/>
    <mergeCell ref="A2217:B2217"/>
    <mergeCell ref="C2217:F2217"/>
    <mergeCell ref="H2217:I2217"/>
    <mergeCell ref="A2218:B2218"/>
    <mergeCell ref="C2218:F2218"/>
    <mergeCell ref="H2218:I2218"/>
    <mergeCell ref="A2239:B2239"/>
    <mergeCell ref="C2239:F2239"/>
    <mergeCell ref="H2239:I2239"/>
    <mergeCell ref="A2240:B2240"/>
    <mergeCell ref="C2240:F2240"/>
    <mergeCell ref="H2240:I2240"/>
    <mergeCell ref="A2237:B2237"/>
    <mergeCell ref="C2237:F2237"/>
    <mergeCell ref="H2237:I2237"/>
    <mergeCell ref="A2238:B2238"/>
    <mergeCell ref="C2238:F2238"/>
    <mergeCell ref="H2238:I2238"/>
    <mergeCell ref="A2235:B2235"/>
    <mergeCell ref="C2235:F2235"/>
    <mergeCell ref="H2235:I2235"/>
    <mergeCell ref="A2236:B2236"/>
    <mergeCell ref="C2236:F2236"/>
    <mergeCell ref="H2236:I2236"/>
    <mergeCell ref="A2233:B2233"/>
    <mergeCell ref="C2233:F2233"/>
    <mergeCell ref="H2233:I2233"/>
    <mergeCell ref="A2234:B2234"/>
    <mergeCell ref="C2234:F2234"/>
    <mergeCell ref="H2234:I2234"/>
    <mergeCell ref="A2231:B2231"/>
    <mergeCell ref="C2231:F2231"/>
    <mergeCell ref="H2231:I2231"/>
    <mergeCell ref="A2232:B2232"/>
    <mergeCell ref="C2232:F2232"/>
    <mergeCell ref="H2232:I2232"/>
    <mergeCell ref="A2229:B2229"/>
    <mergeCell ref="C2229:F2229"/>
    <mergeCell ref="H2229:I2229"/>
    <mergeCell ref="A2230:B2230"/>
    <mergeCell ref="C2230:F2230"/>
    <mergeCell ref="H2230:I2230"/>
    <mergeCell ref="A2251:B2251"/>
    <mergeCell ref="C2251:F2251"/>
    <mergeCell ref="H2251:I2251"/>
    <mergeCell ref="A2252:B2252"/>
    <mergeCell ref="C2252:F2252"/>
    <mergeCell ref="H2252:I2252"/>
    <mergeCell ref="A2249:B2249"/>
    <mergeCell ref="C2249:F2249"/>
    <mergeCell ref="H2249:I2249"/>
    <mergeCell ref="A2250:B2250"/>
    <mergeCell ref="C2250:F2250"/>
    <mergeCell ref="H2250:I2250"/>
    <mergeCell ref="A2247:B2247"/>
    <mergeCell ref="C2247:F2247"/>
    <mergeCell ref="H2247:I2247"/>
    <mergeCell ref="A2248:B2248"/>
    <mergeCell ref="C2248:F2248"/>
    <mergeCell ref="H2248:I2248"/>
    <mergeCell ref="A2245:B2245"/>
    <mergeCell ref="C2245:F2245"/>
    <mergeCell ref="H2245:I2245"/>
    <mergeCell ref="A2246:B2246"/>
    <mergeCell ref="C2246:F2246"/>
    <mergeCell ref="H2246:I2246"/>
    <mergeCell ref="A2243:B2243"/>
    <mergeCell ref="C2243:F2243"/>
    <mergeCell ref="H2243:I2243"/>
    <mergeCell ref="A2244:B2244"/>
    <mergeCell ref="C2244:F2244"/>
    <mergeCell ref="H2244:I2244"/>
    <mergeCell ref="A2241:B2241"/>
    <mergeCell ref="C2241:F2241"/>
    <mergeCell ref="H2241:I2241"/>
    <mergeCell ref="A2242:B2242"/>
    <mergeCell ref="C2242:F2242"/>
    <mergeCell ref="H2242:I2242"/>
    <mergeCell ref="A2263:B2263"/>
    <mergeCell ref="C2263:F2263"/>
    <mergeCell ref="H2263:I2263"/>
    <mergeCell ref="A2264:B2264"/>
    <mergeCell ref="C2264:F2264"/>
    <mergeCell ref="H2264:I2264"/>
    <mergeCell ref="A2261:B2261"/>
    <mergeCell ref="C2261:F2261"/>
    <mergeCell ref="H2261:I2261"/>
    <mergeCell ref="A2262:B2262"/>
    <mergeCell ref="C2262:F2262"/>
    <mergeCell ref="H2262:I2262"/>
    <mergeCell ref="A2259:B2259"/>
    <mergeCell ref="C2259:F2259"/>
    <mergeCell ref="H2259:I2259"/>
    <mergeCell ref="A2260:B2260"/>
    <mergeCell ref="C2260:F2260"/>
    <mergeCell ref="H2260:I2260"/>
    <mergeCell ref="A2257:B2257"/>
    <mergeCell ref="C2257:F2257"/>
    <mergeCell ref="H2257:I2257"/>
    <mergeCell ref="A2258:B2258"/>
    <mergeCell ref="C2258:F2258"/>
    <mergeCell ref="H2258:I2258"/>
    <mergeCell ref="A2255:B2255"/>
    <mergeCell ref="C2255:F2255"/>
    <mergeCell ref="H2255:I2255"/>
    <mergeCell ref="A2256:B2256"/>
    <mergeCell ref="C2256:F2256"/>
    <mergeCell ref="H2256:I2256"/>
    <mergeCell ref="A2253:B2253"/>
    <mergeCell ref="C2253:F2253"/>
    <mergeCell ref="H2253:I2253"/>
    <mergeCell ref="A2254:B2254"/>
    <mergeCell ref="C2254:F2254"/>
    <mergeCell ref="H2254:I2254"/>
    <mergeCell ref="A2275:B2275"/>
    <mergeCell ref="C2275:F2275"/>
    <mergeCell ref="H2275:I2275"/>
    <mergeCell ref="A2276:B2276"/>
    <mergeCell ref="C2276:F2276"/>
    <mergeCell ref="H2276:I2276"/>
    <mergeCell ref="A2273:B2273"/>
    <mergeCell ref="C2273:F2273"/>
    <mergeCell ref="H2273:I2273"/>
    <mergeCell ref="A2274:B2274"/>
    <mergeCell ref="C2274:F2274"/>
    <mergeCell ref="H2274:I2274"/>
    <mergeCell ref="A2271:B2271"/>
    <mergeCell ref="C2271:F2271"/>
    <mergeCell ref="H2271:I2271"/>
    <mergeCell ref="A2272:B2272"/>
    <mergeCell ref="C2272:F2272"/>
    <mergeCell ref="H2272:I2272"/>
    <mergeCell ref="A2269:B2269"/>
    <mergeCell ref="C2269:F2269"/>
    <mergeCell ref="H2269:I2269"/>
    <mergeCell ref="A2270:B2270"/>
    <mergeCell ref="C2270:F2270"/>
    <mergeCell ref="H2270:I2270"/>
    <mergeCell ref="A2267:B2267"/>
    <mergeCell ref="C2267:F2267"/>
    <mergeCell ref="H2267:I2267"/>
    <mergeCell ref="A2268:B2268"/>
    <mergeCell ref="C2268:F2268"/>
    <mergeCell ref="H2268:I2268"/>
    <mergeCell ref="A2265:B2265"/>
    <mergeCell ref="C2265:F2265"/>
    <mergeCell ref="H2265:I2265"/>
    <mergeCell ref="A2266:B2266"/>
    <mergeCell ref="C2266:F2266"/>
    <mergeCell ref="H2266:I2266"/>
    <mergeCell ref="A2287:B2287"/>
    <mergeCell ref="C2287:F2287"/>
    <mergeCell ref="H2287:I2287"/>
    <mergeCell ref="A2288:B2288"/>
    <mergeCell ref="C2288:F2288"/>
    <mergeCell ref="H2288:I2288"/>
    <mergeCell ref="A2285:B2285"/>
    <mergeCell ref="C2285:F2285"/>
    <mergeCell ref="H2285:I2285"/>
    <mergeCell ref="A2286:B2286"/>
    <mergeCell ref="C2286:F2286"/>
    <mergeCell ref="H2286:I2286"/>
    <mergeCell ref="A2283:B2283"/>
    <mergeCell ref="C2283:F2283"/>
    <mergeCell ref="H2283:I2283"/>
    <mergeCell ref="A2284:B2284"/>
    <mergeCell ref="C2284:F2284"/>
    <mergeCell ref="H2284:I2284"/>
    <mergeCell ref="A2281:B2281"/>
    <mergeCell ref="C2281:F2281"/>
    <mergeCell ref="H2281:I2281"/>
    <mergeCell ref="A2282:B2282"/>
    <mergeCell ref="C2282:F2282"/>
    <mergeCell ref="H2282:I2282"/>
    <mergeCell ref="A2279:B2279"/>
    <mergeCell ref="C2279:F2279"/>
    <mergeCell ref="H2279:I2279"/>
    <mergeCell ref="A2280:B2280"/>
    <mergeCell ref="C2280:F2280"/>
    <mergeCell ref="H2280:I2280"/>
    <mergeCell ref="A2277:B2277"/>
    <mergeCell ref="C2277:F2277"/>
    <mergeCell ref="H2277:I2277"/>
    <mergeCell ref="A2278:B2278"/>
    <mergeCell ref="C2278:F2278"/>
    <mergeCell ref="H2278:I2278"/>
    <mergeCell ref="A2299:B2299"/>
    <mergeCell ref="C2299:F2299"/>
    <mergeCell ref="H2299:I2299"/>
    <mergeCell ref="A2300:B2300"/>
    <mergeCell ref="C2300:F2300"/>
    <mergeCell ref="H2300:I2300"/>
    <mergeCell ref="A2297:B2297"/>
    <mergeCell ref="C2297:F2297"/>
    <mergeCell ref="H2297:I2297"/>
    <mergeCell ref="A2298:B2298"/>
    <mergeCell ref="C2298:F2298"/>
    <mergeCell ref="H2298:I2298"/>
    <mergeCell ref="A2295:B2295"/>
    <mergeCell ref="C2295:F2295"/>
    <mergeCell ref="H2295:I2295"/>
    <mergeCell ref="A2296:B2296"/>
    <mergeCell ref="C2296:F2296"/>
    <mergeCell ref="H2296:I2296"/>
    <mergeCell ref="A2293:B2293"/>
    <mergeCell ref="C2293:F2293"/>
    <mergeCell ref="H2293:I2293"/>
    <mergeCell ref="A2294:B2294"/>
    <mergeCell ref="C2294:F2294"/>
    <mergeCell ref="H2294:I2294"/>
    <mergeCell ref="A2291:B2291"/>
    <mergeCell ref="C2291:F2291"/>
    <mergeCell ref="H2291:I2291"/>
    <mergeCell ref="A2292:B2292"/>
    <mergeCell ref="C2292:F2292"/>
    <mergeCell ref="H2292:I2292"/>
    <mergeCell ref="A2289:B2289"/>
    <mergeCell ref="C2289:F2289"/>
    <mergeCell ref="H2289:I2289"/>
    <mergeCell ref="A2290:B2290"/>
    <mergeCell ref="C2290:F2290"/>
    <mergeCell ref="H2290:I2290"/>
    <mergeCell ref="A2311:B2311"/>
    <mergeCell ref="C2311:F2311"/>
    <mergeCell ref="H2311:I2311"/>
    <mergeCell ref="A2312:B2312"/>
    <mergeCell ref="C2312:F2312"/>
    <mergeCell ref="H2312:I2312"/>
    <mergeCell ref="A2309:B2309"/>
    <mergeCell ref="C2309:F2309"/>
    <mergeCell ref="H2309:I2309"/>
    <mergeCell ref="A2310:B2310"/>
    <mergeCell ref="C2310:F2310"/>
    <mergeCell ref="H2310:I2310"/>
    <mergeCell ref="A2307:B2307"/>
    <mergeCell ref="C2307:F2307"/>
    <mergeCell ref="H2307:I2307"/>
    <mergeCell ref="A2308:B2308"/>
    <mergeCell ref="C2308:F2308"/>
    <mergeCell ref="H2308:I2308"/>
    <mergeCell ref="A2305:B2305"/>
    <mergeCell ref="C2305:F2305"/>
    <mergeCell ref="H2305:I2305"/>
    <mergeCell ref="A2306:B2306"/>
    <mergeCell ref="C2306:F2306"/>
    <mergeCell ref="H2306:I2306"/>
    <mergeCell ref="A2303:B2303"/>
    <mergeCell ref="C2303:F2303"/>
    <mergeCell ref="H2303:I2303"/>
    <mergeCell ref="A2304:B2304"/>
    <mergeCell ref="C2304:F2304"/>
    <mergeCell ref="H2304:I2304"/>
    <mergeCell ref="A2301:B2301"/>
    <mergeCell ref="C2301:F2301"/>
    <mergeCell ref="H2301:I2301"/>
    <mergeCell ref="A2302:B2302"/>
    <mergeCell ref="C2302:F2302"/>
    <mergeCell ref="H2302:I2302"/>
    <mergeCell ref="A2323:B2323"/>
    <mergeCell ref="C2323:F2323"/>
    <mergeCell ref="H2323:I2323"/>
    <mergeCell ref="A2324:B2324"/>
    <mergeCell ref="C2324:F2324"/>
    <mergeCell ref="H2324:I2324"/>
    <mergeCell ref="A2321:B2321"/>
    <mergeCell ref="C2321:F2321"/>
    <mergeCell ref="H2321:I2321"/>
    <mergeCell ref="A2322:B2322"/>
    <mergeCell ref="C2322:F2322"/>
    <mergeCell ref="H2322:I2322"/>
    <mergeCell ref="A2319:B2319"/>
    <mergeCell ref="C2319:F2319"/>
    <mergeCell ref="H2319:I2319"/>
    <mergeCell ref="A2320:B2320"/>
    <mergeCell ref="C2320:F2320"/>
    <mergeCell ref="H2320:I2320"/>
    <mergeCell ref="A2317:B2317"/>
    <mergeCell ref="C2317:F2317"/>
    <mergeCell ref="H2317:I2317"/>
    <mergeCell ref="A2318:B2318"/>
    <mergeCell ref="C2318:F2318"/>
    <mergeCell ref="H2318:I2318"/>
    <mergeCell ref="A2315:B2315"/>
    <mergeCell ref="C2315:F2315"/>
    <mergeCell ref="H2315:I2315"/>
    <mergeCell ref="A2316:B2316"/>
    <mergeCell ref="C2316:F2316"/>
    <mergeCell ref="H2316:I2316"/>
    <mergeCell ref="A2313:B2313"/>
    <mergeCell ref="C2313:F2313"/>
    <mergeCell ref="H2313:I2313"/>
    <mergeCell ref="A2314:B2314"/>
    <mergeCell ref="C2314:F2314"/>
    <mergeCell ref="H2314:I2314"/>
    <mergeCell ref="A2335:B2335"/>
    <mergeCell ref="C2335:F2335"/>
    <mergeCell ref="H2335:I2335"/>
    <mergeCell ref="A2336:B2336"/>
    <mergeCell ref="C2336:F2336"/>
    <mergeCell ref="H2336:I2336"/>
    <mergeCell ref="A2333:B2333"/>
    <mergeCell ref="C2333:F2333"/>
    <mergeCell ref="H2333:I2333"/>
    <mergeCell ref="A2334:B2334"/>
    <mergeCell ref="C2334:F2334"/>
    <mergeCell ref="H2334:I2334"/>
    <mergeCell ref="A2331:B2331"/>
    <mergeCell ref="C2331:F2331"/>
    <mergeCell ref="H2331:I2331"/>
    <mergeCell ref="A2332:B2332"/>
    <mergeCell ref="C2332:F2332"/>
    <mergeCell ref="H2332:I2332"/>
    <mergeCell ref="A2329:B2329"/>
    <mergeCell ref="C2329:F2329"/>
    <mergeCell ref="H2329:I2329"/>
    <mergeCell ref="A2330:B2330"/>
    <mergeCell ref="C2330:F2330"/>
    <mergeCell ref="H2330:I2330"/>
    <mergeCell ref="A2327:B2327"/>
    <mergeCell ref="C2327:F2327"/>
    <mergeCell ref="H2327:I2327"/>
    <mergeCell ref="A2328:B2328"/>
    <mergeCell ref="C2328:F2328"/>
    <mergeCell ref="H2328:I2328"/>
    <mergeCell ref="A2325:B2325"/>
    <mergeCell ref="C2325:F2325"/>
    <mergeCell ref="H2325:I2325"/>
    <mergeCell ref="A2326:B2326"/>
    <mergeCell ref="C2326:F2326"/>
    <mergeCell ref="H2326:I2326"/>
    <mergeCell ref="A2347:B2347"/>
    <mergeCell ref="C2347:F2347"/>
    <mergeCell ref="H2347:I2347"/>
    <mergeCell ref="A2348:B2348"/>
    <mergeCell ref="C2348:F2348"/>
    <mergeCell ref="H2348:I2348"/>
    <mergeCell ref="A2345:B2345"/>
    <mergeCell ref="C2345:F2345"/>
    <mergeCell ref="H2345:I2345"/>
    <mergeCell ref="A2346:B2346"/>
    <mergeCell ref="C2346:F2346"/>
    <mergeCell ref="H2346:I2346"/>
    <mergeCell ref="A2343:B2343"/>
    <mergeCell ref="C2343:F2343"/>
    <mergeCell ref="H2343:I2343"/>
    <mergeCell ref="A2344:B2344"/>
    <mergeCell ref="C2344:F2344"/>
    <mergeCell ref="H2344:I2344"/>
    <mergeCell ref="A2341:B2341"/>
    <mergeCell ref="C2341:F2341"/>
    <mergeCell ref="H2341:I2341"/>
    <mergeCell ref="A2342:B2342"/>
    <mergeCell ref="C2342:F2342"/>
    <mergeCell ref="H2342:I2342"/>
    <mergeCell ref="A2339:B2339"/>
    <mergeCell ref="C2339:F2339"/>
    <mergeCell ref="H2339:I2339"/>
    <mergeCell ref="A2340:B2340"/>
    <mergeCell ref="C2340:F2340"/>
    <mergeCell ref="H2340:I2340"/>
    <mergeCell ref="A2337:B2337"/>
    <mergeCell ref="C2337:F2337"/>
    <mergeCell ref="H2337:I2337"/>
    <mergeCell ref="A2338:B2338"/>
    <mergeCell ref="C2338:F2338"/>
    <mergeCell ref="H2338:I2338"/>
    <mergeCell ref="A2359:B2359"/>
    <mergeCell ref="C2359:F2359"/>
    <mergeCell ref="H2359:I2359"/>
    <mergeCell ref="A2360:B2360"/>
    <mergeCell ref="C2360:F2360"/>
    <mergeCell ref="H2360:I2360"/>
    <mergeCell ref="A2357:B2357"/>
    <mergeCell ref="C2357:F2357"/>
    <mergeCell ref="H2357:I2357"/>
    <mergeCell ref="A2358:B2358"/>
    <mergeCell ref="C2358:F2358"/>
    <mergeCell ref="H2358:I2358"/>
    <mergeCell ref="A2355:B2355"/>
    <mergeCell ref="C2355:F2355"/>
    <mergeCell ref="H2355:I2355"/>
    <mergeCell ref="A2356:B2356"/>
    <mergeCell ref="C2356:F2356"/>
    <mergeCell ref="H2356:I2356"/>
    <mergeCell ref="A2353:B2353"/>
    <mergeCell ref="C2353:F2353"/>
    <mergeCell ref="H2353:I2353"/>
    <mergeCell ref="A2354:B2354"/>
    <mergeCell ref="C2354:F2354"/>
    <mergeCell ref="H2354:I2354"/>
    <mergeCell ref="A2351:B2351"/>
    <mergeCell ref="C2351:F2351"/>
    <mergeCell ref="H2351:I2351"/>
    <mergeCell ref="A2352:B2352"/>
    <mergeCell ref="C2352:F2352"/>
    <mergeCell ref="H2352:I2352"/>
    <mergeCell ref="A2349:B2349"/>
    <mergeCell ref="C2349:F2349"/>
    <mergeCell ref="H2349:I2349"/>
    <mergeCell ref="A2350:B2350"/>
    <mergeCell ref="C2350:F2350"/>
    <mergeCell ref="H2350:I2350"/>
    <mergeCell ref="A2371:B2371"/>
    <mergeCell ref="C2371:F2371"/>
    <mergeCell ref="H2371:I2371"/>
    <mergeCell ref="A2372:B2372"/>
    <mergeCell ref="C2372:F2372"/>
    <mergeCell ref="H2372:I2372"/>
    <mergeCell ref="A2369:B2369"/>
    <mergeCell ref="C2369:F2369"/>
    <mergeCell ref="H2369:I2369"/>
    <mergeCell ref="A2370:B2370"/>
    <mergeCell ref="C2370:F2370"/>
    <mergeCell ref="H2370:I2370"/>
    <mergeCell ref="A2367:B2367"/>
    <mergeCell ref="C2367:F2367"/>
    <mergeCell ref="H2367:I2367"/>
    <mergeCell ref="A2368:B2368"/>
    <mergeCell ref="C2368:F2368"/>
    <mergeCell ref="H2368:I2368"/>
    <mergeCell ref="A2365:B2365"/>
    <mergeCell ref="C2365:F2365"/>
    <mergeCell ref="H2365:I2365"/>
    <mergeCell ref="A2366:B2366"/>
    <mergeCell ref="C2366:F2366"/>
    <mergeCell ref="H2366:I2366"/>
    <mergeCell ref="A2363:B2363"/>
    <mergeCell ref="C2363:F2363"/>
    <mergeCell ref="H2363:I2363"/>
    <mergeCell ref="A2364:B2364"/>
    <mergeCell ref="C2364:F2364"/>
    <mergeCell ref="H2364:I2364"/>
    <mergeCell ref="A2361:B2361"/>
    <mergeCell ref="C2361:F2361"/>
    <mergeCell ref="H2361:I2361"/>
    <mergeCell ref="A2362:B2362"/>
    <mergeCell ref="C2362:F2362"/>
    <mergeCell ref="H2362:I2362"/>
    <mergeCell ref="A2383:B2383"/>
    <mergeCell ref="C2383:F2383"/>
    <mergeCell ref="H2383:I2383"/>
    <mergeCell ref="A2384:B2384"/>
    <mergeCell ref="C2384:F2384"/>
    <mergeCell ref="H2384:I2384"/>
    <mergeCell ref="A2381:B2381"/>
    <mergeCell ref="C2381:F2381"/>
    <mergeCell ref="H2381:I2381"/>
    <mergeCell ref="A2382:B2382"/>
    <mergeCell ref="C2382:F2382"/>
    <mergeCell ref="H2382:I2382"/>
    <mergeCell ref="A2379:B2379"/>
    <mergeCell ref="C2379:F2379"/>
    <mergeCell ref="H2379:I2379"/>
    <mergeCell ref="A2380:B2380"/>
    <mergeCell ref="C2380:F2380"/>
    <mergeCell ref="H2380:I2380"/>
    <mergeCell ref="A2377:B2377"/>
    <mergeCell ref="C2377:F2377"/>
    <mergeCell ref="H2377:I2377"/>
    <mergeCell ref="A2378:B2378"/>
    <mergeCell ref="C2378:F2378"/>
    <mergeCell ref="H2378:I2378"/>
    <mergeCell ref="A2375:B2375"/>
    <mergeCell ref="C2375:F2375"/>
    <mergeCell ref="H2375:I2375"/>
    <mergeCell ref="A2376:B2376"/>
    <mergeCell ref="C2376:F2376"/>
    <mergeCell ref="H2376:I2376"/>
    <mergeCell ref="A2373:B2373"/>
    <mergeCell ref="C2373:F2373"/>
    <mergeCell ref="H2373:I2373"/>
    <mergeCell ref="A2374:B2374"/>
    <mergeCell ref="C2374:F2374"/>
    <mergeCell ref="H2374:I2374"/>
    <mergeCell ref="A2395:B2395"/>
    <mergeCell ref="C2395:F2395"/>
    <mergeCell ref="H2395:I2395"/>
    <mergeCell ref="A2396:B2396"/>
    <mergeCell ref="C2396:F2396"/>
    <mergeCell ref="H2396:I2396"/>
    <mergeCell ref="A2393:B2393"/>
    <mergeCell ref="C2393:F2393"/>
    <mergeCell ref="H2393:I2393"/>
    <mergeCell ref="A2394:B2394"/>
    <mergeCell ref="C2394:F2394"/>
    <mergeCell ref="H2394:I2394"/>
    <mergeCell ref="A2391:B2391"/>
    <mergeCell ref="C2391:F2391"/>
    <mergeCell ref="H2391:I2391"/>
    <mergeCell ref="A2392:B2392"/>
    <mergeCell ref="C2392:F2392"/>
    <mergeCell ref="H2392:I2392"/>
    <mergeCell ref="A2389:B2389"/>
    <mergeCell ref="C2389:F2389"/>
    <mergeCell ref="H2389:I2389"/>
    <mergeCell ref="A2390:B2390"/>
    <mergeCell ref="C2390:F2390"/>
    <mergeCell ref="H2390:I2390"/>
    <mergeCell ref="A2387:B2387"/>
    <mergeCell ref="C2387:F2387"/>
    <mergeCell ref="H2387:I2387"/>
    <mergeCell ref="A2388:B2388"/>
    <mergeCell ref="C2388:F2388"/>
    <mergeCell ref="H2388:I2388"/>
    <mergeCell ref="A2385:B2385"/>
    <mergeCell ref="C2385:F2385"/>
    <mergeCell ref="H2385:I2385"/>
    <mergeCell ref="A2386:B2386"/>
    <mergeCell ref="C2386:F2386"/>
    <mergeCell ref="H2386:I2386"/>
    <mergeCell ref="A2407:B2407"/>
    <mergeCell ref="C2407:F2407"/>
    <mergeCell ref="H2407:I2407"/>
    <mergeCell ref="A2408:B2408"/>
    <mergeCell ref="C2408:F2408"/>
    <mergeCell ref="H2408:I2408"/>
    <mergeCell ref="A2405:B2405"/>
    <mergeCell ref="C2405:F2405"/>
    <mergeCell ref="H2405:I2405"/>
    <mergeCell ref="A2406:B2406"/>
    <mergeCell ref="C2406:F2406"/>
    <mergeCell ref="H2406:I2406"/>
    <mergeCell ref="A2403:B2403"/>
    <mergeCell ref="C2403:F2403"/>
    <mergeCell ref="H2403:I2403"/>
    <mergeCell ref="A2404:B2404"/>
    <mergeCell ref="C2404:F2404"/>
    <mergeCell ref="H2404:I2404"/>
    <mergeCell ref="A2401:B2401"/>
    <mergeCell ref="C2401:F2401"/>
    <mergeCell ref="H2401:I2401"/>
    <mergeCell ref="A2402:B2402"/>
    <mergeCell ref="C2402:F2402"/>
    <mergeCell ref="H2402:I2402"/>
    <mergeCell ref="A2399:B2399"/>
    <mergeCell ref="C2399:F2399"/>
    <mergeCell ref="H2399:I2399"/>
    <mergeCell ref="A2400:B2400"/>
    <mergeCell ref="C2400:F2400"/>
    <mergeCell ref="H2400:I2400"/>
    <mergeCell ref="A2397:B2397"/>
    <mergeCell ref="C2397:F2397"/>
    <mergeCell ref="H2397:I2397"/>
    <mergeCell ref="A2398:B2398"/>
    <mergeCell ref="C2398:F2398"/>
    <mergeCell ref="H2398:I2398"/>
    <mergeCell ref="A2419:B2419"/>
    <mergeCell ref="C2419:F2419"/>
    <mergeCell ref="H2419:I2419"/>
    <mergeCell ref="A2420:B2420"/>
    <mergeCell ref="C2420:F2420"/>
    <mergeCell ref="H2420:I2420"/>
    <mergeCell ref="A2417:B2417"/>
    <mergeCell ref="C2417:F2417"/>
    <mergeCell ref="H2417:I2417"/>
    <mergeCell ref="A2418:B2418"/>
    <mergeCell ref="C2418:F2418"/>
    <mergeCell ref="H2418:I2418"/>
    <mergeCell ref="A2415:B2415"/>
    <mergeCell ref="C2415:F2415"/>
    <mergeCell ref="H2415:I2415"/>
    <mergeCell ref="A2416:B2416"/>
    <mergeCell ref="C2416:F2416"/>
    <mergeCell ref="H2416:I2416"/>
    <mergeCell ref="A2413:B2413"/>
    <mergeCell ref="C2413:F2413"/>
    <mergeCell ref="H2413:I2413"/>
    <mergeCell ref="A2414:B2414"/>
    <mergeCell ref="C2414:F2414"/>
    <mergeCell ref="H2414:I2414"/>
    <mergeCell ref="A2411:B2411"/>
    <mergeCell ref="C2411:F2411"/>
    <mergeCell ref="H2411:I2411"/>
    <mergeCell ref="A2412:B2412"/>
    <mergeCell ref="C2412:F2412"/>
    <mergeCell ref="H2412:I2412"/>
    <mergeCell ref="A2409:B2409"/>
    <mergeCell ref="C2409:F2409"/>
    <mergeCell ref="H2409:I2409"/>
    <mergeCell ref="A2410:B2410"/>
    <mergeCell ref="C2410:F2410"/>
    <mergeCell ref="H2410:I2410"/>
    <mergeCell ref="A2431:B2431"/>
    <mergeCell ref="C2431:F2431"/>
    <mergeCell ref="H2431:I2431"/>
    <mergeCell ref="A2432:B2432"/>
    <mergeCell ref="C2432:F2432"/>
    <mergeCell ref="H2432:I2432"/>
    <mergeCell ref="A2429:B2429"/>
    <mergeCell ref="C2429:F2429"/>
    <mergeCell ref="H2429:I2429"/>
    <mergeCell ref="A2430:B2430"/>
    <mergeCell ref="C2430:F2430"/>
    <mergeCell ref="H2430:I2430"/>
    <mergeCell ref="A2427:B2427"/>
    <mergeCell ref="C2427:F2427"/>
    <mergeCell ref="H2427:I2427"/>
    <mergeCell ref="A2428:B2428"/>
    <mergeCell ref="C2428:F2428"/>
    <mergeCell ref="H2428:I2428"/>
    <mergeCell ref="A2425:B2425"/>
    <mergeCell ref="C2425:F2425"/>
    <mergeCell ref="H2425:I2425"/>
    <mergeCell ref="A2426:B2426"/>
    <mergeCell ref="C2426:F2426"/>
    <mergeCell ref="H2426:I2426"/>
    <mergeCell ref="A2423:B2423"/>
    <mergeCell ref="C2423:F2423"/>
    <mergeCell ref="H2423:I2423"/>
    <mergeCell ref="A2424:B2424"/>
    <mergeCell ref="C2424:F2424"/>
    <mergeCell ref="H2424:I2424"/>
    <mergeCell ref="A2421:B2421"/>
    <mergeCell ref="C2421:F2421"/>
    <mergeCell ref="H2421:I2421"/>
    <mergeCell ref="A2422:B2422"/>
    <mergeCell ref="C2422:F2422"/>
    <mergeCell ref="H2422:I2422"/>
    <mergeCell ref="A2443:B2443"/>
    <mergeCell ref="C2443:F2443"/>
    <mergeCell ref="H2443:I2443"/>
    <mergeCell ref="A2444:B2444"/>
    <mergeCell ref="C2444:F2444"/>
    <mergeCell ref="H2444:I2444"/>
    <mergeCell ref="A2441:B2441"/>
    <mergeCell ref="C2441:F2441"/>
    <mergeCell ref="H2441:I2441"/>
    <mergeCell ref="A2442:B2442"/>
    <mergeCell ref="C2442:F2442"/>
    <mergeCell ref="H2442:I2442"/>
    <mergeCell ref="A2439:B2439"/>
    <mergeCell ref="C2439:F2439"/>
    <mergeCell ref="H2439:I2439"/>
    <mergeCell ref="A2440:B2440"/>
    <mergeCell ref="C2440:F2440"/>
    <mergeCell ref="H2440:I2440"/>
    <mergeCell ref="A2437:B2437"/>
    <mergeCell ref="C2437:F2437"/>
    <mergeCell ref="H2437:I2437"/>
    <mergeCell ref="A2438:B2438"/>
    <mergeCell ref="C2438:F2438"/>
    <mergeCell ref="H2438:I2438"/>
    <mergeCell ref="A2435:B2435"/>
    <mergeCell ref="C2435:F2435"/>
    <mergeCell ref="H2435:I2435"/>
    <mergeCell ref="A2436:B2436"/>
    <mergeCell ref="C2436:F2436"/>
    <mergeCell ref="H2436:I2436"/>
    <mergeCell ref="A2433:B2433"/>
    <mergeCell ref="C2433:F2433"/>
    <mergeCell ref="H2433:I2433"/>
    <mergeCell ref="A2434:B2434"/>
    <mergeCell ref="C2434:F2434"/>
    <mergeCell ref="H2434:I2434"/>
    <mergeCell ref="A2455:B2455"/>
    <mergeCell ref="C2455:F2455"/>
    <mergeCell ref="H2455:I2455"/>
    <mergeCell ref="A2456:B2456"/>
    <mergeCell ref="C2456:F2456"/>
    <mergeCell ref="H2456:I2456"/>
    <mergeCell ref="A2453:B2453"/>
    <mergeCell ref="C2453:F2453"/>
    <mergeCell ref="H2453:I2453"/>
    <mergeCell ref="A2454:B2454"/>
    <mergeCell ref="C2454:F2454"/>
    <mergeCell ref="H2454:I2454"/>
    <mergeCell ref="A2451:B2451"/>
    <mergeCell ref="C2451:F2451"/>
    <mergeCell ref="H2451:I2451"/>
    <mergeCell ref="A2452:B2452"/>
    <mergeCell ref="C2452:F2452"/>
    <mergeCell ref="H2452:I2452"/>
    <mergeCell ref="A2449:B2449"/>
    <mergeCell ref="C2449:F2449"/>
    <mergeCell ref="H2449:I2449"/>
    <mergeCell ref="A2450:B2450"/>
    <mergeCell ref="C2450:F2450"/>
    <mergeCell ref="H2450:I2450"/>
    <mergeCell ref="A2447:B2447"/>
    <mergeCell ref="C2447:F2447"/>
    <mergeCell ref="H2447:I2447"/>
    <mergeCell ref="A2448:B2448"/>
    <mergeCell ref="C2448:F2448"/>
    <mergeCell ref="H2448:I2448"/>
    <mergeCell ref="A2445:B2445"/>
    <mergeCell ref="C2445:F2445"/>
    <mergeCell ref="H2445:I2445"/>
    <mergeCell ref="A2446:B2446"/>
    <mergeCell ref="C2446:F2446"/>
    <mergeCell ref="H2446:I2446"/>
    <mergeCell ref="A2467:B2467"/>
    <mergeCell ref="C2467:F2467"/>
    <mergeCell ref="H2467:I2467"/>
    <mergeCell ref="A2468:B2468"/>
    <mergeCell ref="C2468:F2468"/>
    <mergeCell ref="H2468:I2468"/>
    <mergeCell ref="A2465:B2465"/>
    <mergeCell ref="C2465:F2465"/>
    <mergeCell ref="H2465:I2465"/>
    <mergeCell ref="A2466:B2466"/>
    <mergeCell ref="C2466:F2466"/>
    <mergeCell ref="H2466:I2466"/>
    <mergeCell ref="A2463:B2463"/>
    <mergeCell ref="C2463:F2463"/>
    <mergeCell ref="H2463:I2463"/>
    <mergeCell ref="A2464:B2464"/>
    <mergeCell ref="C2464:F2464"/>
    <mergeCell ref="H2464:I2464"/>
    <mergeCell ref="A2461:B2461"/>
    <mergeCell ref="C2461:F2461"/>
    <mergeCell ref="H2461:I2461"/>
    <mergeCell ref="A2462:B2462"/>
    <mergeCell ref="C2462:F2462"/>
    <mergeCell ref="H2462:I2462"/>
    <mergeCell ref="A2459:B2459"/>
    <mergeCell ref="C2459:F2459"/>
    <mergeCell ref="H2459:I2459"/>
    <mergeCell ref="A2460:B2460"/>
    <mergeCell ref="C2460:F2460"/>
    <mergeCell ref="H2460:I2460"/>
    <mergeCell ref="A2457:B2457"/>
    <mergeCell ref="C2457:F2457"/>
    <mergeCell ref="H2457:I2457"/>
    <mergeCell ref="A2458:B2458"/>
    <mergeCell ref="C2458:F2458"/>
    <mergeCell ref="H2458:I2458"/>
    <mergeCell ref="A2479:B2479"/>
    <mergeCell ref="C2479:F2479"/>
    <mergeCell ref="H2479:I2479"/>
    <mergeCell ref="A2480:B2480"/>
    <mergeCell ref="C2480:F2480"/>
    <mergeCell ref="H2480:I2480"/>
    <mergeCell ref="A2477:B2477"/>
    <mergeCell ref="C2477:F2477"/>
    <mergeCell ref="H2477:I2477"/>
    <mergeCell ref="A2478:B2478"/>
    <mergeCell ref="C2478:F2478"/>
    <mergeCell ref="H2478:I2478"/>
    <mergeCell ref="A2475:B2475"/>
    <mergeCell ref="C2475:F2475"/>
    <mergeCell ref="H2475:I2475"/>
    <mergeCell ref="A2476:B2476"/>
    <mergeCell ref="C2476:F2476"/>
    <mergeCell ref="H2476:I2476"/>
    <mergeCell ref="A2473:B2473"/>
    <mergeCell ref="C2473:F2473"/>
    <mergeCell ref="H2473:I2473"/>
    <mergeCell ref="A2474:B2474"/>
    <mergeCell ref="C2474:F2474"/>
    <mergeCell ref="H2474:I2474"/>
    <mergeCell ref="A2471:B2471"/>
    <mergeCell ref="C2471:F2471"/>
    <mergeCell ref="H2471:I2471"/>
    <mergeCell ref="A2472:B2472"/>
    <mergeCell ref="C2472:F2472"/>
    <mergeCell ref="H2472:I2472"/>
    <mergeCell ref="A2469:B2469"/>
    <mergeCell ref="C2469:F2469"/>
    <mergeCell ref="H2469:I2469"/>
    <mergeCell ref="A2470:B2470"/>
    <mergeCell ref="C2470:F2470"/>
    <mergeCell ref="H2470:I2470"/>
    <mergeCell ref="A2491:B2491"/>
    <mergeCell ref="C2491:F2491"/>
    <mergeCell ref="H2491:I2491"/>
    <mergeCell ref="A2492:B2492"/>
    <mergeCell ref="C2492:F2492"/>
    <mergeCell ref="H2492:I2492"/>
    <mergeCell ref="A2489:B2489"/>
    <mergeCell ref="C2489:F2489"/>
    <mergeCell ref="H2489:I2489"/>
    <mergeCell ref="A2490:B2490"/>
    <mergeCell ref="C2490:F2490"/>
    <mergeCell ref="H2490:I2490"/>
    <mergeCell ref="A2487:B2487"/>
    <mergeCell ref="C2487:F2487"/>
    <mergeCell ref="H2487:I2487"/>
    <mergeCell ref="A2488:B2488"/>
    <mergeCell ref="C2488:F2488"/>
    <mergeCell ref="H2488:I2488"/>
    <mergeCell ref="A2485:B2485"/>
    <mergeCell ref="C2485:F2485"/>
    <mergeCell ref="H2485:I2485"/>
    <mergeCell ref="A2486:B2486"/>
    <mergeCell ref="C2486:F2486"/>
    <mergeCell ref="H2486:I2486"/>
    <mergeCell ref="A2483:B2483"/>
    <mergeCell ref="C2483:F2483"/>
    <mergeCell ref="H2483:I2483"/>
    <mergeCell ref="A2484:B2484"/>
    <mergeCell ref="C2484:F2484"/>
    <mergeCell ref="H2484:I2484"/>
    <mergeCell ref="A2481:B2481"/>
    <mergeCell ref="C2481:F2481"/>
    <mergeCell ref="H2481:I2481"/>
    <mergeCell ref="A2482:B2482"/>
    <mergeCell ref="C2482:F2482"/>
    <mergeCell ref="H2482:I2482"/>
    <mergeCell ref="A2503:B2503"/>
    <mergeCell ref="C2503:F2503"/>
    <mergeCell ref="H2503:I2503"/>
    <mergeCell ref="A2504:B2504"/>
    <mergeCell ref="C2504:F2504"/>
    <mergeCell ref="H2504:I2504"/>
    <mergeCell ref="A2501:B2501"/>
    <mergeCell ref="C2501:F2501"/>
    <mergeCell ref="H2501:I2501"/>
    <mergeCell ref="A2502:B2502"/>
    <mergeCell ref="C2502:F2502"/>
    <mergeCell ref="H2502:I2502"/>
    <mergeCell ref="A2499:B2499"/>
    <mergeCell ref="C2499:F2499"/>
    <mergeCell ref="H2499:I2499"/>
    <mergeCell ref="A2500:B2500"/>
    <mergeCell ref="C2500:F2500"/>
    <mergeCell ref="H2500:I2500"/>
    <mergeCell ref="A2497:B2497"/>
    <mergeCell ref="C2497:F2497"/>
    <mergeCell ref="H2497:I2497"/>
    <mergeCell ref="A2498:B2498"/>
    <mergeCell ref="C2498:F2498"/>
    <mergeCell ref="H2498:I2498"/>
    <mergeCell ref="A2495:B2495"/>
    <mergeCell ref="C2495:F2495"/>
    <mergeCell ref="H2495:I2495"/>
    <mergeCell ref="A2496:B2496"/>
    <mergeCell ref="C2496:F2496"/>
    <mergeCell ref="H2496:I2496"/>
    <mergeCell ref="A2493:B2493"/>
    <mergeCell ref="C2493:F2493"/>
    <mergeCell ref="H2493:I2493"/>
    <mergeCell ref="A2494:B2494"/>
    <mergeCell ref="C2494:F2494"/>
    <mergeCell ref="H2494:I2494"/>
    <mergeCell ref="A2515:B2515"/>
    <mergeCell ref="C2515:F2515"/>
    <mergeCell ref="H2515:I2515"/>
    <mergeCell ref="A2516:B2516"/>
    <mergeCell ref="C2516:F2516"/>
    <mergeCell ref="H2516:I2516"/>
    <mergeCell ref="A2513:B2513"/>
    <mergeCell ref="C2513:F2513"/>
    <mergeCell ref="H2513:I2513"/>
    <mergeCell ref="A2514:B2514"/>
    <mergeCell ref="C2514:F2514"/>
    <mergeCell ref="H2514:I2514"/>
    <mergeCell ref="A2511:B2511"/>
    <mergeCell ref="C2511:F2511"/>
    <mergeCell ref="H2511:I2511"/>
    <mergeCell ref="A2512:B2512"/>
    <mergeCell ref="C2512:F2512"/>
    <mergeCell ref="H2512:I2512"/>
    <mergeCell ref="A2509:B2509"/>
    <mergeCell ref="C2509:F2509"/>
    <mergeCell ref="H2509:I2509"/>
    <mergeCell ref="A2510:B2510"/>
    <mergeCell ref="C2510:F2510"/>
    <mergeCell ref="H2510:I2510"/>
    <mergeCell ref="A2507:B2507"/>
    <mergeCell ref="C2507:F2507"/>
    <mergeCell ref="H2507:I2507"/>
    <mergeCell ref="A2508:B2508"/>
    <mergeCell ref="C2508:F2508"/>
    <mergeCell ref="H2508:I2508"/>
    <mergeCell ref="A2505:B2505"/>
    <mergeCell ref="C2505:F2505"/>
    <mergeCell ref="H2505:I2505"/>
    <mergeCell ref="A2506:B2506"/>
    <mergeCell ref="C2506:F2506"/>
    <mergeCell ref="H2506:I2506"/>
    <mergeCell ref="A2527:B2527"/>
    <mergeCell ref="C2527:F2527"/>
    <mergeCell ref="H2527:I2527"/>
    <mergeCell ref="A2528:B2528"/>
    <mergeCell ref="C2528:F2528"/>
    <mergeCell ref="H2528:I2528"/>
    <mergeCell ref="A2525:B2525"/>
    <mergeCell ref="C2525:F2525"/>
    <mergeCell ref="H2525:I2525"/>
    <mergeCell ref="A2526:B2526"/>
    <mergeCell ref="C2526:F2526"/>
    <mergeCell ref="H2526:I2526"/>
    <mergeCell ref="A2523:B2523"/>
    <mergeCell ref="C2523:F2523"/>
    <mergeCell ref="H2523:I2523"/>
    <mergeCell ref="A2524:B2524"/>
    <mergeCell ref="C2524:F2524"/>
    <mergeCell ref="H2524:I2524"/>
    <mergeCell ref="A2521:B2521"/>
    <mergeCell ref="C2521:F2521"/>
    <mergeCell ref="H2521:I2521"/>
    <mergeCell ref="A2522:B2522"/>
    <mergeCell ref="C2522:F2522"/>
    <mergeCell ref="H2522:I2522"/>
    <mergeCell ref="A2519:B2519"/>
    <mergeCell ref="C2519:F2519"/>
    <mergeCell ref="H2519:I2519"/>
    <mergeCell ref="A2520:B2520"/>
    <mergeCell ref="C2520:F2520"/>
    <mergeCell ref="H2520:I2520"/>
    <mergeCell ref="A2517:B2517"/>
    <mergeCell ref="C2517:F2517"/>
    <mergeCell ref="H2517:I2517"/>
    <mergeCell ref="A2518:B2518"/>
    <mergeCell ref="C2518:F2518"/>
    <mergeCell ref="H2518:I2518"/>
    <mergeCell ref="A2539:B2539"/>
    <mergeCell ref="C2539:F2539"/>
    <mergeCell ref="H2539:I2539"/>
    <mergeCell ref="A2540:B2540"/>
    <mergeCell ref="C2540:F2540"/>
    <mergeCell ref="H2540:I2540"/>
    <mergeCell ref="A2537:B2537"/>
    <mergeCell ref="C2537:F2537"/>
    <mergeCell ref="H2537:I2537"/>
    <mergeCell ref="A2538:B2538"/>
    <mergeCell ref="C2538:F2538"/>
    <mergeCell ref="H2538:I2538"/>
    <mergeCell ref="A2535:B2535"/>
    <mergeCell ref="C2535:F2535"/>
    <mergeCell ref="H2535:I2535"/>
    <mergeCell ref="A2536:B2536"/>
    <mergeCell ref="C2536:F2536"/>
    <mergeCell ref="H2536:I2536"/>
    <mergeCell ref="A2533:B2533"/>
    <mergeCell ref="C2533:F2533"/>
    <mergeCell ref="H2533:I2533"/>
    <mergeCell ref="A2534:B2534"/>
    <mergeCell ref="C2534:F2534"/>
    <mergeCell ref="H2534:I2534"/>
    <mergeCell ref="A2531:B2531"/>
    <mergeCell ref="C2531:F2531"/>
    <mergeCell ref="H2531:I2531"/>
    <mergeCell ref="A2532:B2532"/>
    <mergeCell ref="C2532:F2532"/>
    <mergeCell ref="H2532:I2532"/>
    <mergeCell ref="A2529:B2529"/>
    <mergeCell ref="C2529:F2529"/>
    <mergeCell ref="H2529:I2529"/>
    <mergeCell ref="A2530:B2530"/>
    <mergeCell ref="C2530:F2530"/>
    <mergeCell ref="H2530:I2530"/>
    <mergeCell ref="A2551:B2551"/>
    <mergeCell ref="C2551:F2551"/>
    <mergeCell ref="H2551:I2551"/>
    <mergeCell ref="A2552:B2552"/>
    <mergeCell ref="C2552:F2552"/>
    <mergeCell ref="H2552:I2552"/>
    <mergeCell ref="A2549:B2549"/>
    <mergeCell ref="C2549:F2549"/>
    <mergeCell ref="H2549:I2549"/>
    <mergeCell ref="A2550:B2550"/>
    <mergeCell ref="C2550:F2550"/>
    <mergeCell ref="H2550:I2550"/>
    <mergeCell ref="A2547:B2547"/>
    <mergeCell ref="C2547:F2547"/>
    <mergeCell ref="H2547:I2547"/>
    <mergeCell ref="A2548:B2548"/>
    <mergeCell ref="C2548:F2548"/>
    <mergeCell ref="H2548:I2548"/>
    <mergeCell ref="A2545:B2545"/>
    <mergeCell ref="C2545:F2545"/>
    <mergeCell ref="H2545:I2545"/>
    <mergeCell ref="A2546:B2546"/>
    <mergeCell ref="C2546:F2546"/>
    <mergeCell ref="H2546:I2546"/>
    <mergeCell ref="A2543:B2543"/>
    <mergeCell ref="C2543:F2543"/>
    <mergeCell ref="H2543:I2543"/>
    <mergeCell ref="A2544:B2544"/>
    <mergeCell ref="C2544:F2544"/>
    <mergeCell ref="H2544:I2544"/>
    <mergeCell ref="A2541:B2541"/>
    <mergeCell ref="C2541:F2541"/>
    <mergeCell ref="H2541:I2541"/>
    <mergeCell ref="A2542:B2542"/>
    <mergeCell ref="C2542:F2542"/>
    <mergeCell ref="H2542:I2542"/>
    <mergeCell ref="A2563:B2563"/>
    <mergeCell ref="C2563:F2563"/>
    <mergeCell ref="H2563:I2563"/>
    <mergeCell ref="A2564:B2564"/>
    <mergeCell ref="C2564:F2564"/>
    <mergeCell ref="H2564:I2564"/>
    <mergeCell ref="A2561:B2561"/>
    <mergeCell ref="C2561:F2561"/>
    <mergeCell ref="H2561:I2561"/>
    <mergeCell ref="A2562:B2562"/>
    <mergeCell ref="C2562:F2562"/>
    <mergeCell ref="H2562:I2562"/>
    <mergeCell ref="A2559:B2559"/>
    <mergeCell ref="C2559:F2559"/>
    <mergeCell ref="H2559:I2559"/>
    <mergeCell ref="A2560:B2560"/>
    <mergeCell ref="C2560:F2560"/>
    <mergeCell ref="H2560:I2560"/>
    <mergeCell ref="A2557:B2557"/>
    <mergeCell ref="C2557:F2557"/>
    <mergeCell ref="H2557:I2557"/>
    <mergeCell ref="A2558:B2558"/>
    <mergeCell ref="C2558:F2558"/>
    <mergeCell ref="H2558:I2558"/>
    <mergeCell ref="A2555:B2555"/>
    <mergeCell ref="C2555:F2555"/>
    <mergeCell ref="H2555:I2555"/>
    <mergeCell ref="A2556:B2556"/>
    <mergeCell ref="C2556:F2556"/>
    <mergeCell ref="H2556:I2556"/>
    <mergeCell ref="A2553:B2553"/>
    <mergeCell ref="C2553:F2553"/>
    <mergeCell ref="H2553:I2553"/>
    <mergeCell ref="A2554:B2554"/>
    <mergeCell ref="C2554:F2554"/>
    <mergeCell ref="H2554:I2554"/>
    <mergeCell ref="A2575:B2575"/>
    <mergeCell ref="C2575:F2575"/>
    <mergeCell ref="H2575:I2575"/>
    <mergeCell ref="A2576:B2576"/>
    <mergeCell ref="C2576:F2576"/>
    <mergeCell ref="H2576:I2576"/>
    <mergeCell ref="A2573:B2573"/>
    <mergeCell ref="C2573:F2573"/>
    <mergeCell ref="H2573:I2573"/>
    <mergeCell ref="A2574:B2574"/>
    <mergeCell ref="C2574:F2574"/>
    <mergeCell ref="H2574:I2574"/>
    <mergeCell ref="A2571:B2571"/>
    <mergeCell ref="C2571:F2571"/>
    <mergeCell ref="H2571:I2571"/>
    <mergeCell ref="A2572:B2572"/>
    <mergeCell ref="C2572:F2572"/>
    <mergeCell ref="H2572:I2572"/>
    <mergeCell ref="A2569:B2569"/>
    <mergeCell ref="C2569:F2569"/>
    <mergeCell ref="H2569:I2569"/>
    <mergeCell ref="A2570:B2570"/>
    <mergeCell ref="C2570:F2570"/>
    <mergeCell ref="H2570:I2570"/>
    <mergeCell ref="A2567:B2567"/>
    <mergeCell ref="C2567:F2567"/>
    <mergeCell ref="H2567:I2567"/>
    <mergeCell ref="A2568:B2568"/>
    <mergeCell ref="C2568:F2568"/>
    <mergeCell ref="H2568:I2568"/>
    <mergeCell ref="A2565:B2565"/>
    <mergeCell ref="C2565:F2565"/>
    <mergeCell ref="H2565:I2565"/>
    <mergeCell ref="A2566:B2566"/>
    <mergeCell ref="C2566:F2566"/>
    <mergeCell ref="H2566:I2566"/>
    <mergeCell ref="A2587:B2587"/>
    <mergeCell ref="C2587:F2587"/>
    <mergeCell ref="H2587:I2587"/>
    <mergeCell ref="A2588:B2588"/>
    <mergeCell ref="C2588:F2588"/>
    <mergeCell ref="H2588:I2588"/>
    <mergeCell ref="A2585:B2585"/>
    <mergeCell ref="C2585:F2585"/>
    <mergeCell ref="H2585:I2585"/>
    <mergeCell ref="A2586:B2586"/>
    <mergeCell ref="C2586:F2586"/>
    <mergeCell ref="H2586:I2586"/>
    <mergeCell ref="A2583:B2583"/>
    <mergeCell ref="C2583:F2583"/>
    <mergeCell ref="H2583:I2583"/>
    <mergeCell ref="A2584:B2584"/>
    <mergeCell ref="C2584:F2584"/>
    <mergeCell ref="H2584:I2584"/>
    <mergeCell ref="A2581:B2581"/>
    <mergeCell ref="C2581:F2581"/>
    <mergeCell ref="H2581:I2581"/>
    <mergeCell ref="A2582:B2582"/>
    <mergeCell ref="C2582:F2582"/>
    <mergeCell ref="H2582:I2582"/>
    <mergeCell ref="A2579:B2579"/>
    <mergeCell ref="C2579:F2579"/>
    <mergeCell ref="H2579:I2579"/>
    <mergeCell ref="A2580:B2580"/>
    <mergeCell ref="C2580:F2580"/>
    <mergeCell ref="H2580:I2580"/>
    <mergeCell ref="A2577:B2577"/>
    <mergeCell ref="C2577:F2577"/>
    <mergeCell ref="H2577:I2577"/>
    <mergeCell ref="A2578:B2578"/>
    <mergeCell ref="C2578:F2578"/>
    <mergeCell ref="H2578:I2578"/>
    <mergeCell ref="A2599:B2599"/>
    <mergeCell ref="C2599:F2599"/>
    <mergeCell ref="H2599:I2599"/>
    <mergeCell ref="A2600:B2600"/>
    <mergeCell ref="C2600:F2600"/>
    <mergeCell ref="H2600:I2600"/>
    <mergeCell ref="A2597:B2597"/>
    <mergeCell ref="C2597:F2597"/>
    <mergeCell ref="H2597:I2597"/>
    <mergeCell ref="A2598:B2598"/>
    <mergeCell ref="C2598:F2598"/>
    <mergeCell ref="H2598:I2598"/>
    <mergeCell ref="A2595:B2595"/>
    <mergeCell ref="C2595:F2595"/>
    <mergeCell ref="H2595:I2595"/>
    <mergeCell ref="A2596:B2596"/>
    <mergeCell ref="C2596:F2596"/>
    <mergeCell ref="H2596:I2596"/>
    <mergeCell ref="A2593:B2593"/>
    <mergeCell ref="C2593:F2593"/>
    <mergeCell ref="H2593:I2593"/>
    <mergeCell ref="A2594:B2594"/>
    <mergeCell ref="C2594:F2594"/>
    <mergeCell ref="H2594:I2594"/>
    <mergeCell ref="A2591:B2591"/>
    <mergeCell ref="C2591:F2591"/>
    <mergeCell ref="H2591:I2591"/>
    <mergeCell ref="A2592:B2592"/>
    <mergeCell ref="C2592:F2592"/>
    <mergeCell ref="H2592:I2592"/>
    <mergeCell ref="A2589:B2589"/>
    <mergeCell ref="C2589:F2589"/>
    <mergeCell ref="H2589:I2589"/>
    <mergeCell ref="A2590:B2590"/>
    <mergeCell ref="C2590:F2590"/>
    <mergeCell ref="H2590:I2590"/>
    <mergeCell ref="A2611:B2611"/>
    <mergeCell ref="C2611:F2611"/>
    <mergeCell ref="H2611:I2611"/>
    <mergeCell ref="A2612:B2612"/>
    <mergeCell ref="C2612:F2612"/>
    <mergeCell ref="H2612:I2612"/>
    <mergeCell ref="A2609:B2609"/>
    <mergeCell ref="C2609:F2609"/>
    <mergeCell ref="H2609:I2609"/>
    <mergeCell ref="A2610:B2610"/>
    <mergeCell ref="C2610:F2610"/>
    <mergeCell ref="H2610:I2610"/>
    <mergeCell ref="A2607:B2607"/>
    <mergeCell ref="C2607:F2607"/>
    <mergeCell ref="H2607:I2607"/>
    <mergeCell ref="A2608:B2608"/>
    <mergeCell ref="C2608:F2608"/>
    <mergeCell ref="H2608:I2608"/>
    <mergeCell ref="A2605:B2605"/>
    <mergeCell ref="C2605:F2605"/>
    <mergeCell ref="H2605:I2605"/>
    <mergeCell ref="A2606:B2606"/>
    <mergeCell ref="C2606:F2606"/>
    <mergeCell ref="H2606:I2606"/>
    <mergeCell ref="A2603:B2603"/>
    <mergeCell ref="C2603:F2603"/>
    <mergeCell ref="H2603:I2603"/>
    <mergeCell ref="A2604:B2604"/>
    <mergeCell ref="C2604:F2604"/>
    <mergeCell ref="H2604:I2604"/>
    <mergeCell ref="A2601:B2601"/>
    <mergeCell ref="C2601:F2601"/>
    <mergeCell ref="H2601:I2601"/>
    <mergeCell ref="A2602:B2602"/>
    <mergeCell ref="C2602:F2602"/>
    <mergeCell ref="H2602:I2602"/>
    <mergeCell ref="A2623:B2623"/>
    <mergeCell ref="C2623:F2623"/>
    <mergeCell ref="H2623:I2623"/>
    <mergeCell ref="A2624:B2624"/>
    <mergeCell ref="C2624:F2624"/>
    <mergeCell ref="H2624:I2624"/>
    <mergeCell ref="A2621:B2621"/>
    <mergeCell ref="C2621:F2621"/>
    <mergeCell ref="H2621:I2621"/>
    <mergeCell ref="A2622:B2622"/>
    <mergeCell ref="C2622:F2622"/>
    <mergeCell ref="H2622:I2622"/>
    <mergeCell ref="A2619:B2619"/>
    <mergeCell ref="C2619:F2619"/>
    <mergeCell ref="H2619:I2619"/>
    <mergeCell ref="A2620:B2620"/>
    <mergeCell ref="C2620:F2620"/>
    <mergeCell ref="H2620:I2620"/>
    <mergeCell ref="A2617:B2617"/>
    <mergeCell ref="C2617:F2617"/>
    <mergeCell ref="H2617:I2617"/>
    <mergeCell ref="A2618:B2618"/>
    <mergeCell ref="C2618:F2618"/>
    <mergeCell ref="H2618:I2618"/>
    <mergeCell ref="A2615:B2615"/>
    <mergeCell ref="C2615:F2615"/>
    <mergeCell ref="H2615:I2615"/>
    <mergeCell ref="A2616:B2616"/>
    <mergeCell ref="C2616:F2616"/>
    <mergeCell ref="H2616:I2616"/>
    <mergeCell ref="A2613:B2613"/>
    <mergeCell ref="C2613:F2613"/>
    <mergeCell ref="H2613:I2613"/>
    <mergeCell ref="A2614:B2614"/>
    <mergeCell ref="C2614:F2614"/>
    <mergeCell ref="H2614:I2614"/>
    <mergeCell ref="A2635:B2635"/>
    <mergeCell ref="C2635:F2635"/>
    <mergeCell ref="H2635:I2635"/>
    <mergeCell ref="A2636:B2636"/>
    <mergeCell ref="C2636:F2636"/>
    <mergeCell ref="H2636:I2636"/>
    <mergeCell ref="A2633:B2633"/>
    <mergeCell ref="C2633:F2633"/>
    <mergeCell ref="H2633:I2633"/>
    <mergeCell ref="A2634:B2634"/>
    <mergeCell ref="C2634:F2634"/>
    <mergeCell ref="H2634:I2634"/>
    <mergeCell ref="A2631:B2631"/>
    <mergeCell ref="C2631:F2631"/>
    <mergeCell ref="H2631:I2631"/>
    <mergeCell ref="A2632:B2632"/>
    <mergeCell ref="C2632:F2632"/>
    <mergeCell ref="H2632:I2632"/>
    <mergeCell ref="A2629:B2629"/>
    <mergeCell ref="C2629:F2629"/>
    <mergeCell ref="H2629:I2629"/>
    <mergeCell ref="A2630:B2630"/>
    <mergeCell ref="C2630:F2630"/>
    <mergeCell ref="H2630:I2630"/>
    <mergeCell ref="A2627:B2627"/>
    <mergeCell ref="C2627:F2627"/>
    <mergeCell ref="H2627:I2627"/>
    <mergeCell ref="A2628:B2628"/>
    <mergeCell ref="C2628:F2628"/>
    <mergeCell ref="H2628:I2628"/>
    <mergeCell ref="A2625:B2625"/>
    <mergeCell ref="C2625:F2625"/>
    <mergeCell ref="H2625:I2625"/>
    <mergeCell ref="A2626:B2626"/>
    <mergeCell ref="C2626:F2626"/>
    <mergeCell ref="H2626:I2626"/>
    <mergeCell ref="A2647:B2647"/>
    <mergeCell ref="C2647:F2647"/>
    <mergeCell ref="H2647:I2647"/>
    <mergeCell ref="A2648:B2648"/>
    <mergeCell ref="C2648:F2648"/>
    <mergeCell ref="H2648:I2648"/>
    <mergeCell ref="A2645:B2645"/>
    <mergeCell ref="C2645:F2645"/>
    <mergeCell ref="H2645:I2645"/>
    <mergeCell ref="A2646:B2646"/>
    <mergeCell ref="C2646:F2646"/>
    <mergeCell ref="H2646:I2646"/>
    <mergeCell ref="A2643:B2643"/>
    <mergeCell ref="C2643:F2643"/>
    <mergeCell ref="H2643:I2643"/>
    <mergeCell ref="A2644:B2644"/>
    <mergeCell ref="C2644:F2644"/>
    <mergeCell ref="H2644:I2644"/>
    <mergeCell ref="A2641:B2641"/>
    <mergeCell ref="C2641:F2641"/>
    <mergeCell ref="H2641:I2641"/>
    <mergeCell ref="A2642:B2642"/>
    <mergeCell ref="C2642:F2642"/>
    <mergeCell ref="H2642:I2642"/>
    <mergeCell ref="A2639:B2639"/>
    <mergeCell ref="C2639:F2639"/>
    <mergeCell ref="H2639:I2639"/>
    <mergeCell ref="A2640:B2640"/>
    <mergeCell ref="C2640:F2640"/>
    <mergeCell ref="H2640:I2640"/>
    <mergeCell ref="A2637:B2637"/>
    <mergeCell ref="C2637:F2637"/>
    <mergeCell ref="H2637:I2637"/>
    <mergeCell ref="A2638:B2638"/>
    <mergeCell ref="C2638:F2638"/>
    <mergeCell ref="H2638:I2638"/>
    <mergeCell ref="A2659:B2659"/>
    <mergeCell ref="C2659:F2659"/>
    <mergeCell ref="H2659:I2659"/>
    <mergeCell ref="A2660:B2660"/>
    <mergeCell ref="C2660:F2660"/>
    <mergeCell ref="H2660:I2660"/>
    <mergeCell ref="A2657:B2657"/>
    <mergeCell ref="C2657:F2657"/>
    <mergeCell ref="H2657:I2657"/>
    <mergeCell ref="A2658:B2658"/>
    <mergeCell ref="C2658:F2658"/>
    <mergeCell ref="H2658:I2658"/>
    <mergeCell ref="A2655:B2655"/>
    <mergeCell ref="C2655:F2655"/>
    <mergeCell ref="H2655:I2655"/>
    <mergeCell ref="A2656:B2656"/>
    <mergeCell ref="C2656:F2656"/>
    <mergeCell ref="H2656:I2656"/>
    <mergeCell ref="A2653:B2653"/>
    <mergeCell ref="C2653:F2653"/>
    <mergeCell ref="H2653:I2653"/>
    <mergeCell ref="A2654:B2654"/>
    <mergeCell ref="C2654:F2654"/>
    <mergeCell ref="H2654:I2654"/>
    <mergeCell ref="A2651:B2651"/>
    <mergeCell ref="C2651:F2651"/>
    <mergeCell ref="H2651:I2651"/>
    <mergeCell ref="A2652:B2652"/>
    <mergeCell ref="C2652:F2652"/>
    <mergeCell ref="H2652:I2652"/>
    <mergeCell ref="A2649:B2649"/>
    <mergeCell ref="C2649:F2649"/>
    <mergeCell ref="H2649:I2649"/>
    <mergeCell ref="A2650:B2650"/>
    <mergeCell ref="C2650:F2650"/>
    <mergeCell ref="H2650:I2650"/>
    <mergeCell ref="A2671:B2671"/>
    <mergeCell ref="C2671:F2671"/>
    <mergeCell ref="H2671:I2671"/>
    <mergeCell ref="A2672:B2672"/>
    <mergeCell ref="C2672:F2672"/>
    <mergeCell ref="H2672:I2672"/>
    <mergeCell ref="A2669:B2669"/>
    <mergeCell ref="C2669:F2669"/>
    <mergeCell ref="H2669:I2669"/>
    <mergeCell ref="A2670:B2670"/>
    <mergeCell ref="C2670:F2670"/>
    <mergeCell ref="H2670:I2670"/>
    <mergeCell ref="A2667:B2667"/>
    <mergeCell ref="C2667:F2667"/>
    <mergeCell ref="H2667:I2667"/>
    <mergeCell ref="A2668:B2668"/>
    <mergeCell ref="C2668:F2668"/>
    <mergeCell ref="H2668:I2668"/>
    <mergeCell ref="A2665:B2665"/>
    <mergeCell ref="C2665:F2665"/>
    <mergeCell ref="H2665:I2665"/>
    <mergeCell ref="A2666:B2666"/>
    <mergeCell ref="C2666:F2666"/>
    <mergeCell ref="H2666:I2666"/>
    <mergeCell ref="A2663:B2663"/>
    <mergeCell ref="C2663:F2663"/>
    <mergeCell ref="H2663:I2663"/>
    <mergeCell ref="A2664:B2664"/>
    <mergeCell ref="C2664:F2664"/>
    <mergeCell ref="H2664:I2664"/>
    <mergeCell ref="A2661:B2661"/>
    <mergeCell ref="C2661:F2661"/>
    <mergeCell ref="H2661:I2661"/>
    <mergeCell ref="A2662:B2662"/>
    <mergeCell ref="C2662:F2662"/>
    <mergeCell ref="H2662:I2662"/>
    <mergeCell ref="A2683:B2683"/>
    <mergeCell ref="C2683:F2683"/>
    <mergeCell ref="H2683:I2683"/>
    <mergeCell ref="A2684:B2684"/>
    <mergeCell ref="C2684:F2684"/>
    <mergeCell ref="H2684:I2684"/>
    <mergeCell ref="A2681:B2681"/>
    <mergeCell ref="C2681:F2681"/>
    <mergeCell ref="H2681:I2681"/>
    <mergeCell ref="A2682:B2682"/>
    <mergeCell ref="C2682:F2682"/>
    <mergeCell ref="H2682:I2682"/>
    <mergeCell ref="A2679:B2679"/>
    <mergeCell ref="C2679:F2679"/>
    <mergeCell ref="H2679:I2679"/>
    <mergeCell ref="A2680:B2680"/>
    <mergeCell ref="C2680:F2680"/>
    <mergeCell ref="H2680:I2680"/>
    <mergeCell ref="A2677:B2677"/>
    <mergeCell ref="C2677:F2677"/>
    <mergeCell ref="H2677:I2677"/>
    <mergeCell ref="A2678:B2678"/>
    <mergeCell ref="C2678:F2678"/>
    <mergeCell ref="H2678:I2678"/>
    <mergeCell ref="A2675:B2675"/>
    <mergeCell ref="C2675:F2675"/>
    <mergeCell ref="H2675:I2675"/>
    <mergeCell ref="A2676:B2676"/>
    <mergeCell ref="C2676:F2676"/>
    <mergeCell ref="H2676:I2676"/>
    <mergeCell ref="A2673:B2673"/>
    <mergeCell ref="C2673:F2673"/>
    <mergeCell ref="H2673:I2673"/>
    <mergeCell ref="A2674:B2674"/>
    <mergeCell ref="C2674:F2674"/>
    <mergeCell ref="H2674:I2674"/>
    <mergeCell ref="A2695:B2695"/>
    <mergeCell ref="C2695:F2695"/>
    <mergeCell ref="H2695:I2695"/>
    <mergeCell ref="A2696:B2696"/>
    <mergeCell ref="C2696:F2696"/>
    <mergeCell ref="H2696:I2696"/>
    <mergeCell ref="A2693:B2693"/>
    <mergeCell ref="C2693:F2693"/>
    <mergeCell ref="H2693:I2693"/>
    <mergeCell ref="A2694:B2694"/>
    <mergeCell ref="C2694:F2694"/>
    <mergeCell ref="H2694:I2694"/>
    <mergeCell ref="A2691:B2691"/>
    <mergeCell ref="C2691:F2691"/>
    <mergeCell ref="H2691:I2691"/>
    <mergeCell ref="A2692:B2692"/>
    <mergeCell ref="C2692:F2692"/>
    <mergeCell ref="H2692:I2692"/>
    <mergeCell ref="A2689:B2689"/>
    <mergeCell ref="C2689:F2689"/>
    <mergeCell ref="H2689:I2689"/>
    <mergeCell ref="A2690:B2690"/>
    <mergeCell ref="C2690:F2690"/>
    <mergeCell ref="H2690:I2690"/>
    <mergeCell ref="A2687:B2687"/>
    <mergeCell ref="C2687:F2687"/>
    <mergeCell ref="H2687:I2687"/>
    <mergeCell ref="A2688:B2688"/>
    <mergeCell ref="C2688:F2688"/>
    <mergeCell ref="H2688:I2688"/>
    <mergeCell ref="A2685:B2685"/>
    <mergeCell ref="C2685:F2685"/>
    <mergeCell ref="H2685:I2685"/>
    <mergeCell ref="A2686:B2686"/>
    <mergeCell ref="C2686:F2686"/>
    <mergeCell ref="H2686:I2686"/>
    <mergeCell ref="A2707:B2707"/>
    <mergeCell ref="C2707:F2707"/>
    <mergeCell ref="H2707:I2707"/>
    <mergeCell ref="A2708:B2708"/>
    <mergeCell ref="C2708:F2708"/>
    <mergeCell ref="H2708:I2708"/>
    <mergeCell ref="A2705:B2705"/>
    <mergeCell ref="C2705:F2705"/>
    <mergeCell ref="H2705:I2705"/>
    <mergeCell ref="A2706:B2706"/>
    <mergeCell ref="C2706:F2706"/>
    <mergeCell ref="H2706:I2706"/>
    <mergeCell ref="A2703:B2703"/>
    <mergeCell ref="C2703:F2703"/>
    <mergeCell ref="H2703:I2703"/>
    <mergeCell ref="A2704:B2704"/>
    <mergeCell ref="C2704:F2704"/>
    <mergeCell ref="H2704:I2704"/>
    <mergeCell ref="A2701:B2701"/>
    <mergeCell ref="C2701:F2701"/>
    <mergeCell ref="H2701:I2701"/>
    <mergeCell ref="A2702:B2702"/>
    <mergeCell ref="C2702:F2702"/>
    <mergeCell ref="H2702:I2702"/>
    <mergeCell ref="A2699:B2699"/>
    <mergeCell ref="C2699:F2699"/>
    <mergeCell ref="H2699:I2699"/>
    <mergeCell ref="A2700:B2700"/>
    <mergeCell ref="C2700:F2700"/>
    <mergeCell ref="H2700:I2700"/>
    <mergeCell ref="A2697:B2697"/>
    <mergeCell ref="C2697:F2697"/>
    <mergeCell ref="H2697:I2697"/>
    <mergeCell ref="A2698:B2698"/>
    <mergeCell ref="C2698:F2698"/>
    <mergeCell ref="H2698:I2698"/>
    <mergeCell ref="A2719:B2719"/>
    <mergeCell ref="C2719:F2719"/>
    <mergeCell ref="H2719:I2719"/>
    <mergeCell ref="A2720:B2720"/>
    <mergeCell ref="C2720:F2720"/>
    <mergeCell ref="H2720:I2720"/>
    <mergeCell ref="A2717:B2717"/>
    <mergeCell ref="C2717:F2717"/>
    <mergeCell ref="H2717:I2717"/>
    <mergeCell ref="A2718:B2718"/>
    <mergeCell ref="C2718:F2718"/>
    <mergeCell ref="H2718:I2718"/>
    <mergeCell ref="A2715:B2715"/>
    <mergeCell ref="C2715:F2715"/>
    <mergeCell ref="H2715:I2715"/>
    <mergeCell ref="A2716:B2716"/>
    <mergeCell ref="C2716:F2716"/>
    <mergeCell ref="H2716:I2716"/>
    <mergeCell ref="A2713:B2713"/>
    <mergeCell ref="C2713:F2713"/>
    <mergeCell ref="H2713:I2713"/>
    <mergeCell ref="A2714:B2714"/>
    <mergeCell ref="C2714:F2714"/>
    <mergeCell ref="H2714:I2714"/>
    <mergeCell ref="A2711:B2711"/>
    <mergeCell ref="C2711:F2711"/>
    <mergeCell ref="H2711:I2711"/>
    <mergeCell ref="A2712:B2712"/>
    <mergeCell ref="C2712:F2712"/>
    <mergeCell ref="H2712:I2712"/>
    <mergeCell ref="A2709:B2709"/>
    <mergeCell ref="C2709:F2709"/>
    <mergeCell ref="H2709:I2709"/>
    <mergeCell ref="A2710:B2710"/>
    <mergeCell ref="C2710:F2710"/>
    <mergeCell ref="H2710:I2710"/>
    <mergeCell ref="A2731:B2731"/>
    <mergeCell ref="C2731:F2731"/>
    <mergeCell ref="H2731:I2731"/>
    <mergeCell ref="A2732:B2732"/>
    <mergeCell ref="C2732:F2732"/>
    <mergeCell ref="H2732:I2732"/>
    <mergeCell ref="A2729:B2729"/>
    <mergeCell ref="C2729:F2729"/>
    <mergeCell ref="H2729:I2729"/>
    <mergeCell ref="A2730:B2730"/>
    <mergeCell ref="C2730:F2730"/>
    <mergeCell ref="H2730:I2730"/>
    <mergeCell ref="A2727:B2727"/>
    <mergeCell ref="C2727:F2727"/>
    <mergeCell ref="H2727:I2727"/>
    <mergeCell ref="A2728:B2728"/>
    <mergeCell ref="C2728:F2728"/>
    <mergeCell ref="H2728:I2728"/>
    <mergeCell ref="A2725:B2725"/>
    <mergeCell ref="C2725:F2725"/>
    <mergeCell ref="H2725:I2725"/>
    <mergeCell ref="A2726:B2726"/>
    <mergeCell ref="C2726:F2726"/>
    <mergeCell ref="H2726:I2726"/>
    <mergeCell ref="A2723:B2723"/>
    <mergeCell ref="C2723:F2723"/>
    <mergeCell ref="H2723:I2723"/>
    <mergeCell ref="A2724:B2724"/>
    <mergeCell ref="C2724:F2724"/>
    <mergeCell ref="H2724:I2724"/>
    <mergeCell ref="A2721:B2721"/>
    <mergeCell ref="C2721:F2721"/>
    <mergeCell ref="H2721:I2721"/>
    <mergeCell ref="A2722:B2722"/>
    <mergeCell ref="C2722:F2722"/>
    <mergeCell ref="H2722:I2722"/>
    <mergeCell ref="A2743:B2743"/>
    <mergeCell ref="C2743:F2743"/>
    <mergeCell ref="H2743:I2743"/>
    <mergeCell ref="A2744:B2744"/>
    <mergeCell ref="C2744:F2744"/>
    <mergeCell ref="H2744:I2744"/>
    <mergeCell ref="A2741:B2741"/>
    <mergeCell ref="C2741:F2741"/>
    <mergeCell ref="H2741:I2741"/>
    <mergeCell ref="A2742:B2742"/>
    <mergeCell ref="C2742:F2742"/>
    <mergeCell ref="H2742:I2742"/>
    <mergeCell ref="A2739:B2739"/>
    <mergeCell ref="C2739:F2739"/>
    <mergeCell ref="H2739:I2739"/>
    <mergeCell ref="A2740:B2740"/>
    <mergeCell ref="C2740:F2740"/>
    <mergeCell ref="H2740:I2740"/>
    <mergeCell ref="A2737:B2737"/>
    <mergeCell ref="C2737:F2737"/>
    <mergeCell ref="H2737:I2737"/>
    <mergeCell ref="A2738:B2738"/>
    <mergeCell ref="C2738:F2738"/>
    <mergeCell ref="H2738:I2738"/>
    <mergeCell ref="A2735:B2735"/>
    <mergeCell ref="C2735:F2735"/>
    <mergeCell ref="H2735:I2735"/>
    <mergeCell ref="A2736:B2736"/>
    <mergeCell ref="C2736:F2736"/>
    <mergeCell ref="H2736:I2736"/>
    <mergeCell ref="A2733:B2733"/>
    <mergeCell ref="C2733:F2733"/>
    <mergeCell ref="H2733:I2733"/>
    <mergeCell ref="A2734:B2734"/>
    <mergeCell ref="C2734:F2734"/>
    <mergeCell ref="H2734:I2734"/>
    <mergeCell ref="A2755:B2755"/>
    <mergeCell ref="C2755:F2755"/>
    <mergeCell ref="H2755:I2755"/>
    <mergeCell ref="A2756:B2756"/>
    <mergeCell ref="C2756:F2756"/>
    <mergeCell ref="H2756:I2756"/>
    <mergeCell ref="A2753:B2753"/>
    <mergeCell ref="C2753:F2753"/>
    <mergeCell ref="H2753:I2753"/>
    <mergeCell ref="A2754:B2754"/>
    <mergeCell ref="C2754:F2754"/>
    <mergeCell ref="H2754:I2754"/>
    <mergeCell ref="A2751:B2751"/>
    <mergeCell ref="C2751:F2751"/>
    <mergeCell ref="H2751:I2751"/>
    <mergeCell ref="A2752:B2752"/>
    <mergeCell ref="C2752:F2752"/>
    <mergeCell ref="H2752:I2752"/>
    <mergeCell ref="A2749:B2749"/>
    <mergeCell ref="C2749:F2749"/>
    <mergeCell ref="H2749:I2749"/>
    <mergeCell ref="A2750:B2750"/>
    <mergeCell ref="C2750:F2750"/>
    <mergeCell ref="H2750:I2750"/>
    <mergeCell ref="A2747:B2747"/>
    <mergeCell ref="C2747:F2747"/>
    <mergeCell ref="H2747:I2747"/>
    <mergeCell ref="A2748:B2748"/>
    <mergeCell ref="C2748:F2748"/>
    <mergeCell ref="H2748:I2748"/>
    <mergeCell ref="A2745:B2745"/>
    <mergeCell ref="C2745:F2745"/>
    <mergeCell ref="H2745:I2745"/>
    <mergeCell ref="A2746:B2746"/>
    <mergeCell ref="C2746:F2746"/>
    <mergeCell ref="H2746:I2746"/>
    <mergeCell ref="A2767:B2767"/>
    <mergeCell ref="C2767:F2767"/>
    <mergeCell ref="H2767:I2767"/>
    <mergeCell ref="A2768:B2768"/>
    <mergeCell ref="C2768:F2768"/>
    <mergeCell ref="H2768:I2768"/>
    <mergeCell ref="A2765:B2765"/>
    <mergeCell ref="C2765:F2765"/>
    <mergeCell ref="H2765:I2765"/>
    <mergeCell ref="A2766:B2766"/>
    <mergeCell ref="C2766:F2766"/>
    <mergeCell ref="H2766:I2766"/>
    <mergeCell ref="A2763:B2763"/>
    <mergeCell ref="C2763:F2763"/>
    <mergeCell ref="H2763:I2763"/>
    <mergeCell ref="A2764:B2764"/>
    <mergeCell ref="C2764:F2764"/>
    <mergeCell ref="H2764:I2764"/>
    <mergeCell ref="A2761:B2761"/>
    <mergeCell ref="C2761:F2761"/>
    <mergeCell ref="H2761:I2761"/>
    <mergeCell ref="A2762:B2762"/>
    <mergeCell ref="C2762:F2762"/>
    <mergeCell ref="H2762:I2762"/>
    <mergeCell ref="A2759:B2759"/>
    <mergeCell ref="C2759:F2759"/>
    <mergeCell ref="H2759:I2759"/>
    <mergeCell ref="A2760:B2760"/>
    <mergeCell ref="C2760:F2760"/>
    <mergeCell ref="H2760:I2760"/>
    <mergeCell ref="A2757:B2757"/>
    <mergeCell ref="C2757:F2757"/>
    <mergeCell ref="H2757:I2757"/>
    <mergeCell ref="A2758:B2758"/>
    <mergeCell ref="C2758:F2758"/>
    <mergeCell ref="H2758:I2758"/>
    <mergeCell ref="A2779:B2779"/>
    <mergeCell ref="C2779:F2779"/>
    <mergeCell ref="H2779:I2779"/>
    <mergeCell ref="A2780:B2780"/>
    <mergeCell ref="C2780:F2780"/>
    <mergeCell ref="H2780:I2780"/>
    <mergeCell ref="A2777:B2777"/>
    <mergeCell ref="C2777:F2777"/>
    <mergeCell ref="H2777:I2777"/>
    <mergeCell ref="A2778:B2778"/>
    <mergeCell ref="C2778:F2778"/>
    <mergeCell ref="H2778:I2778"/>
    <mergeCell ref="A2775:B2775"/>
    <mergeCell ref="C2775:F2775"/>
    <mergeCell ref="H2775:I2775"/>
    <mergeCell ref="A2776:B2776"/>
    <mergeCell ref="C2776:F2776"/>
    <mergeCell ref="H2776:I2776"/>
    <mergeCell ref="A2773:B2773"/>
    <mergeCell ref="C2773:F2773"/>
    <mergeCell ref="H2773:I2773"/>
    <mergeCell ref="A2774:B2774"/>
    <mergeCell ref="C2774:F2774"/>
    <mergeCell ref="H2774:I2774"/>
    <mergeCell ref="A2771:B2771"/>
    <mergeCell ref="C2771:F2771"/>
    <mergeCell ref="H2771:I2771"/>
    <mergeCell ref="A2772:B2772"/>
    <mergeCell ref="C2772:F2772"/>
    <mergeCell ref="H2772:I2772"/>
    <mergeCell ref="A2769:B2769"/>
    <mergeCell ref="C2769:F2769"/>
    <mergeCell ref="H2769:I2769"/>
    <mergeCell ref="A2770:B2770"/>
    <mergeCell ref="C2770:F2770"/>
    <mergeCell ref="H2770:I2770"/>
    <mergeCell ref="A2791:B2791"/>
    <mergeCell ref="C2791:F2791"/>
    <mergeCell ref="H2791:I2791"/>
    <mergeCell ref="A2792:B2792"/>
    <mergeCell ref="C2792:F2792"/>
    <mergeCell ref="H2792:I2792"/>
    <mergeCell ref="A2789:B2789"/>
    <mergeCell ref="C2789:F2789"/>
    <mergeCell ref="H2789:I2789"/>
    <mergeCell ref="A2790:B2790"/>
    <mergeCell ref="C2790:F2790"/>
    <mergeCell ref="H2790:I2790"/>
    <mergeCell ref="A2787:B2787"/>
    <mergeCell ref="C2787:F2787"/>
    <mergeCell ref="H2787:I2787"/>
    <mergeCell ref="A2788:B2788"/>
    <mergeCell ref="C2788:F2788"/>
    <mergeCell ref="H2788:I2788"/>
    <mergeCell ref="A2785:B2785"/>
    <mergeCell ref="C2785:F2785"/>
    <mergeCell ref="H2785:I2785"/>
    <mergeCell ref="A2786:B2786"/>
    <mergeCell ref="C2786:F2786"/>
    <mergeCell ref="H2786:I2786"/>
    <mergeCell ref="A2783:B2783"/>
    <mergeCell ref="C2783:F2783"/>
    <mergeCell ref="H2783:I2783"/>
    <mergeCell ref="A2784:B2784"/>
    <mergeCell ref="C2784:F2784"/>
    <mergeCell ref="H2784:I2784"/>
    <mergeCell ref="A2781:B2781"/>
    <mergeCell ref="C2781:F2781"/>
    <mergeCell ref="H2781:I2781"/>
    <mergeCell ref="A2782:B2782"/>
    <mergeCell ref="C2782:F2782"/>
    <mergeCell ref="H2782:I2782"/>
    <mergeCell ref="A2803:B2803"/>
    <mergeCell ref="C2803:F2803"/>
    <mergeCell ref="H2803:I2803"/>
    <mergeCell ref="A2804:B2804"/>
    <mergeCell ref="C2804:F2804"/>
    <mergeCell ref="H2804:I2804"/>
    <mergeCell ref="A2801:B2801"/>
    <mergeCell ref="C2801:F2801"/>
    <mergeCell ref="H2801:I2801"/>
    <mergeCell ref="A2802:B2802"/>
    <mergeCell ref="C2802:F2802"/>
    <mergeCell ref="H2802:I2802"/>
    <mergeCell ref="A2799:B2799"/>
    <mergeCell ref="C2799:F2799"/>
    <mergeCell ref="H2799:I2799"/>
    <mergeCell ref="A2800:B2800"/>
    <mergeCell ref="C2800:F2800"/>
    <mergeCell ref="H2800:I2800"/>
    <mergeCell ref="A2797:B2797"/>
    <mergeCell ref="C2797:F2797"/>
    <mergeCell ref="H2797:I2797"/>
    <mergeCell ref="A2798:B2798"/>
    <mergeCell ref="C2798:F2798"/>
    <mergeCell ref="H2798:I2798"/>
    <mergeCell ref="A2795:B2795"/>
    <mergeCell ref="C2795:F2795"/>
    <mergeCell ref="H2795:I2795"/>
    <mergeCell ref="A2796:B2796"/>
    <mergeCell ref="C2796:F2796"/>
    <mergeCell ref="H2796:I2796"/>
    <mergeCell ref="A2793:B2793"/>
    <mergeCell ref="C2793:F2793"/>
    <mergeCell ref="H2793:I2793"/>
    <mergeCell ref="A2794:B2794"/>
    <mergeCell ref="C2794:F2794"/>
    <mergeCell ref="H2794:I2794"/>
    <mergeCell ref="A2815:B2815"/>
    <mergeCell ref="C2815:F2815"/>
    <mergeCell ref="H2815:I2815"/>
    <mergeCell ref="A2816:B2816"/>
    <mergeCell ref="C2816:F2816"/>
    <mergeCell ref="H2816:I2816"/>
    <mergeCell ref="A2813:B2813"/>
    <mergeCell ref="C2813:F2813"/>
    <mergeCell ref="H2813:I2813"/>
    <mergeCell ref="A2814:B2814"/>
    <mergeCell ref="C2814:F2814"/>
    <mergeCell ref="H2814:I2814"/>
    <mergeCell ref="A2811:B2811"/>
    <mergeCell ref="C2811:F2811"/>
    <mergeCell ref="H2811:I2811"/>
    <mergeCell ref="A2812:B2812"/>
    <mergeCell ref="C2812:F2812"/>
    <mergeCell ref="H2812:I2812"/>
    <mergeCell ref="A2809:B2809"/>
    <mergeCell ref="C2809:F2809"/>
    <mergeCell ref="H2809:I2809"/>
    <mergeCell ref="A2810:B2810"/>
    <mergeCell ref="C2810:F2810"/>
    <mergeCell ref="H2810:I2810"/>
    <mergeCell ref="A2807:B2807"/>
    <mergeCell ref="C2807:F2807"/>
    <mergeCell ref="H2807:I2807"/>
    <mergeCell ref="A2808:B2808"/>
    <mergeCell ref="C2808:F2808"/>
    <mergeCell ref="H2808:I2808"/>
    <mergeCell ref="A2805:B2805"/>
    <mergeCell ref="C2805:F2805"/>
    <mergeCell ref="H2805:I2805"/>
    <mergeCell ref="A2806:B2806"/>
    <mergeCell ref="C2806:F2806"/>
    <mergeCell ref="H2806:I2806"/>
    <mergeCell ref="A2827:B2827"/>
    <mergeCell ref="C2827:F2827"/>
    <mergeCell ref="H2827:I2827"/>
    <mergeCell ref="A2828:B2828"/>
    <mergeCell ref="C2828:F2828"/>
    <mergeCell ref="H2828:I2828"/>
    <mergeCell ref="A2825:B2825"/>
    <mergeCell ref="C2825:F2825"/>
    <mergeCell ref="H2825:I2825"/>
    <mergeCell ref="A2826:B2826"/>
    <mergeCell ref="C2826:F2826"/>
    <mergeCell ref="H2826:I2826"/>
    <mergeCell ref="A2823:B2823"/>
    <mergeCell ref="C2823:F2823"/>
    <mergeCell ref="H2823:I2823"/>
    <mergeCell ref="A2824:B2824"/>
    <mergeCell ref="C2824:F2824"/>
    <mergeCell ref="H2824:I2824"/>
    <mergeCell ref="A2821:B2821"/>
    <mergeCell ref="C2821:F2821"/>
    <mergeCell ref="H2821:I2821"/>
    <mergeCell ref="A2822:B2822"/>
    <mergeCell ref="C2822:F2822"/>
    <mergeCell ref="H2822:I2822"/>
    <mergeCell ref="A2819:B2819"/>
    <mergeCell ref="C2819:F2819"/>
    <mergeCell ref="H2819:I2819"/>
    <mergeCell ref="A2820:B2820"/>
    <mergeCell ref="C2820:F2820"/>
    <mergeCell ref="H2820:I2820"/>
    <mergeCell ref="A2817:B2817"/>
    <mergeCell ref="C2817:F2817"/>
    <mergeCell ref="H2817:I2817"/>
    <mergeCell ref="A2818:B2818"/>
    <mergeCell ref="C2818:F2818"/>
    <mergeCell ref="H2818:I2818"/>
    <mergeCell ref="A2839:B2839"/>
    <mergeCell ref="C2839:F2839"/>
    <mergeCell ref="H2839:I2839"/>
    <mergeCell ref="A2840:B2840"/>
    <mergeCell ref="C2840:F2840"/>
    <mergeCell ref="H2840:I2840"/>
    <mergeCell ref="A2837:B2837"/>
    <mergeCell ref="C2837:F2837"/>
    <mergeCell ref="H2837:I2837"/>
    <mergeCell ref="A2838:B2838"/>
    <mergeCell ref="C2838:F2838"/>
    <mergeCell ref="H2838:I2838"/>
    <mergeCell ref="A2835:B2835"/>
    <mergeCell ref="C2835:F2835"/>
    <mergeCell ref="H2835:I2835"/>
    <mergeCell ref="A2836:B2836"/>
    <mergeCell ref="C2836:F2836"/>
    <mergeCell ref="H2836:I2836"/>
    <mergeCell ref="A2833:B2833"/>
    <mergeCell ref="C2833:F2833"/>
    <mergeCell ref="H2833:I2833"/>
    <mergeCell ref="A2834:B2834"/>
    <mergeCell ref="C2834:F2834"/>
    <mergeCell ref="H2834:I2834"/>
    <mergeCell ref="A2831:B2831"/>
    <mergeCell ref="C2831:F2831"/>
    <mergeCell ref="H2831:I2831"/>
    <mergeCell ref="A2832:B2832"/>
    <mergeCell ref="C2832:F2832"/>
    <mergeCell ref="H2832:I2832"/>
    <mergeCell ref="A2829:B2829"/>
    <mergeCell ref="C2829:F2829"/>
    <mergeCell ref="H2829:I2829"/>
    <mergeCell ref="A2830:B2830"/>
    <mergeCell ref="C2830:F2830"/>
    <mergeCell ref="H2830:I2830"/>
    <mergeCell ref="A2851:B2851"/>
    <mergeCell ref="C2851:F2851"/>
    <mergeCell ref="H2851:I2851"/>
    <mergeCell ref="A2852:B2852"/>
    <mergeCell ref="C2852:F2852"/>
    <mergeCell ref="H2852:I2852"/>
    <mergeCell ref="A2849:B2849"/>
    <mergeCell ref="C2849:F2849"/>
    <mergeCell ref="H2849:I2849"/>
    <mergeCell ref="A2850:B2850"/>
    <mergeCell ref="C2850:F2850"/>
    <mergeCell ref="H2850:I2850"/>
    <mergeCell ref="A2847:B2847"/>
    <mergeCell ref="C2847:F2847"/>
    <mergeCell ref="H2847:I2847"/>
    <mergeCell ref="A2848:B2848"/>
    <mergeCell ref="C2848:F2848"/>
    <mergeCell ref="H2848:I2848"/>
    <mergeCell ref="A2845:B2845"/>
    <mergeCell ref="C2845:F2845"/>
    <mergeCell ref="H2845:I2845"/>
    <mergeCell ref="A2846:B2846"/>
    <mergeCell ref="C2846:F2846"/>
    <mergeCell ref="H2846:I2846"/>
    <mergeCell ref="A2843:B2843"/>
    <mergeCell ref="C2843:F2843"/>
    <mergeCell ref="H2843:I2843"/>
    <mergeCell ref="A2844:B2844"/>
    <mergeCell ref="C2844:F2844"/>
    <mergeCell ref="H2844:I2844"/>
    <mergeCell ref="A2841:B2841"/>
    <mergeCell ref="C2841:F2841"/>
    <mergeCell ref="H2841:I2841"/>
    <mergeCell ref="A2842:B2842"/>
    <mergeCell ref="C2842:F2842"/>
    <mergeCell ref="H2842:I2842"/>
    <mergeCell ref="A2863:B2863"/>
    <mergeCell ref="C2863:F2863"/>
    <mergeCell ref="H2863:I2863"/>
    <mergeCell ref="A2864:B2864"/>
    <mergeCell ref="C2864:F2864"/>
    <mergeCell ref="H2864:I2864"/>
    <mergeCell ref="A2861:B2861"/>
    <mergeCell ref="C2861:F2861"/>
    <mergeCell ref="H2861:I2861"/>
    <mergeCell ref="A2862:B2862"/>
    <mergeCell ref="C2862:F2862"/>
    <mergeCell ref="H2862:I2862"/>
    <mergeCell ref="A2859:B2859"/>
    <mergeCell ref="C2859:F2859"/>
    <mergeCell ref="H2859:I2859"/>
    <mergeCell ref="A2860:B2860"/>
    <mergeCell ref="C2860:F2860"/>
    <mergeCell ref="H2860:I2860"/>
    <mergeCell ref="A2857:B2857"/>
    <mergeCell ref="C2857:F2857"/>
    <mergeCell ref="H2857:I2857"/>
    <mergeCell ref="A2858:B2858"/>
    <mergeCell ref="C2858:F2858"/>
    <mergeCell ref="H2858:I2858"/>
    <mergeCell ref="A2855:B2855"/>
    <mergeCell ref="C2855:F2855"/>
    <mergeCell ref="H2855:I2855"/>
    <mergeCell ref="A2856:B2856"/>
    <mergeCell ref="C2856:F2856"/>
    <mergeCell ref="H2856:I2856"/>
    <mergeCell ref="A2853:B2853"/>
    <mergeCell ref="C2853:F2853"/>
    <mergeCell ref="H2853:I2853"/>
    <mergeCell ref="A2854:B2854"/>
    <mergeCell ref="C2854:F2854"/>
    <mergeCell ref="H2854:I2854"/>
    <mergeCell ref="A2875:B2875"/>
    <mergeCell ref="C2875:F2875"/>
    <mergeCell ref="H2875:I2875"/>
    <mergeCell ref="A2876:B2876"/>
    <mergeCell ref="C2876:F2876"/>
    <mergeCell ref="H2876:I2876"/>
    <mergeCell ref="A2873:B2873"/>
    <mergeCell ref="C2873:F2873"/>
    <mergeCell ref="H2873:I2873"/>
    <mergeCell ref="A2874:B2874"/>
    <mergeCell ref="C2874:F2874"/>
    <mergeCell ref="H2874:I2874"/>
    <mergeCell ref="A2871:B2871"/>
    <mergeCell ref="C2871:F2871"/>
    <mergeCell ref="H2871:I2871"/>
    <mergeCell ref="A2872:B2872"/>
    <mergeCell ref="C2872:F2872"/>
    <mergeCell ref="H2872:I2872"/>
    <mergeCell ref="A2869:B2869"/>
    <mergeCell ref="C2869:F2869"/>
    <mergeCell ref="H2869:I2869"/>
    <mergeCell ref="A2870:B2870"/>
    <mergeCell ref="C2870:F2870"/>
    <mergeCell ref="H2870:I2870"/>
    <mergeCell ref="A2867:B2867"/>
    <mergeCell ref="C2867:F2867"/>
    <mergeCell ref="H2867:I2867"/>
    <mergeCell ref="A2868:B2868"/>
    <mergeCell ref="C2868:F2868"/>
    <mergeCell ref="H2868:I2868"/>
    <mergeCell ref="A2865:B2865"/>
    <mergeCell ref="C2865:F2865"/>
    <mergeCell ref="H2865:I2865"/>
    <mergeCell ref="A2866:B2866"/>
    <mergeCell ref="C2866:F2866"/>
    <mergeCell ref="H2866:I2866"/>
    <mergeCell ref="A2887:B2887"/>
    <mergeCell ref="C2887:F2887"/>
    <mergeCell ref="H2887:I2887"/>
    <mergeCell ref="A2888:B2888"/>
    <mergeCell ref="C2888:F2888"/>
    <mergeCell ref="H2888:I2888"/>
    <mergeCell ref="A2885:B2885"/>
    <mergeCell ref="C2885:F2885"/>
    <mergeCell ref="H2885:I2885"/>
    <mergeCell ref="A2886:B2886"/>
    <mergeCell ref="C2886:F2886"/>
    <mergeCell ref="H2886:I2886"/>
    <mergeCell ref="A2883:B2883"/>
    <mergeCell ref="C2883:F2883"/>
    <mergeCell ref="H2883:I2883"/>
    <mergeCell ref="A2884:B2884"/>
    <mergeCell ref="C2884:F2884"/>
    <mergeCell ref="H2884:I2884"/>
    <mergeCell ref="A2881:B2881"/>
    <mergeCell ref="C2881:F2881"/>
    <mergeCell ref="H2881:I2881"/>
    <mergeCell ref="A2882:B2882"/>
    <mergeCell ref="C2882:F2882"/>
    <mergeCell ref="H2882:I2882"/>
    <mergeCell ref="A2879:B2879"/>
    <mergeCell ref="C2879:F2879"/>
    <mergeCell ref="H2879:I2879"/>
    <mergeCell ref="A2880:B2880"/>
    <mergeCell ref="C2880:F2880"/>
    <mergeCell ref="H2880:I2880"/>
    <mergeCell ref="A2877:B2877"/>
    <mergeCell ref="C2877:F2877"/>
    <mergeCell ref="H2877:I2877"/>
    <mergeCell ref="A2878:B2878"/>
    <mergeCell ref="C2878:F2878"/>
    <mergeCell ref="H2878:I2878"/>
    <mergeCell ref="A2899:B2899"/>
    <mergeCell ref="C2899:F2899"/>
    <mergeCell ref="H2899:I2899"/>
    <mergeCell ref="A2900:B2900"/>
    <mergeCell ref="C2900:F2900"/>
    <mergeCell ref="H2900:I2900"/>
    <mergeCell ref="A2897:B2897"/>
    <mergeCell ref="C2897:F2897"/>
    <mergeCell ref="H2897:I2897"/>
    <mergeCell ref="A2898:B2898"/>
    <mergeCell ref="C2898:F2898"/>
    <mergeCell ref="H2898:I2898"/>
    <mergeCell ref="A2895:B2895"/>
    <mergeCell ref="C2895:F2895"/>
    <mergeCell ref="H2895:I2895"/>
    <mergeCell ref="A2896:B2896"/>
    <mergeCell ref="C2896:F2896"/>
    <mergeCell ref="H2896:I2896"/>
    <mergeCell ref="A2893:B2893"/>
    <mergeCell ref="C2893:F2893"/>
    <mergeCell ref="H2893:I2893"/>
    <mergeCell ref="A2894:B2894"/>
    <mergeCell ref="C2894:F2894"/>
    <mergeCell ref="H2894:I2894"/>
    <mergeCell ref="A2891:B2891"/>
    <mergeCell ref="C2891:F2891"/>
    <mergeCell ref="H2891:I2891"/>
    <mergeCell ref="A2892:B2892"/>
    <mergeCell ref="C2892:F2892"/>
    <mergeCell ref="H2892:I2892"/>
    <mergeCell ref="A2889:B2889"/>
    <mergeCell ref="C2889:F2889"/>
    <mergeCell ref="H2889:I2889"/>
    <mergeCell ref="A2890:B2890"/>
    <mergeCell ref="C2890:F2890"/>
    <mergeCell ref="H2890:I2890"/>
    <mergeCell ref="A2911:B2911"/>
    <mergeCell ref="C2911:F2911"/>
    <mergeCell ref="H2911:I2911"/>
    <mergeCell ref="A2912:B2912"/>
    <mergeCell ref="C2912:F2912"/>
    <mergeCell ref="H2912:I2912"/>
    <mergeCell ref="A2909:B2909"/>
    <mergeCell ref="C2909:F2909"/>
    <mergeCell ref="H2909:I2909"/>
    <mergeCell ref="A2910:B2910"/>
    <mergeCell ref="C2910:F2910"/>
    <mergeCell ref="H2910:I2910"/>
    <mergeCell ref="A2907:B2907"/>
    <mergeCell ref="C2907:F2907"/>
    <mergeCell ref="H2907:I2907"/>
    <mergeCell ref="A2908:B2908"/>
    <mergeCell ref="C2908:F2908"/>
    <mergeCell ref="H2908:I2908"/>
    <mergeCell ref="A2905:B2905"/>
    <mergeCell ref="C2905:F2905"/>
    <mergeCell ref="H2905:I2905"/>
    <mergeCell ref="A2906:B2906"/>
    <mergeCell ref="C2906:F2906"/>
    <mergeCell ref="H2906:I2906"/>
    <mergeCell ref="A2903:B2903"/>
    <mergeCell ref="C2903:F2903"/>
    <mergeCell ref="H2903:I2903"/>
    <mergeCell ref="A2904:B2904"/>
    <mergeCell ref="C2904:F2904"/>
    <mergeCell ref="H2904:I2904"/>
    <mergeCell ref="A2901:B2901"/>
    <mergeCell ref="C2901:F2901"/>
    <mergeCell ref="H2901:I2901"/>
    <mergeCell ref="A2902:B2902"/>
    <mergeCell ref="C2902:F2902"/>
    <mergeCell ref="H2902:I2902"/>
    <mergeCell ref="A2923:B2923"/>
    <mergeCell ref="C2923:F2923"/>
    <mergeCell ref="H2923:I2923"/>
    <mergeCell ref="A2924:B2924"/>
    <mergeCell ref="C2924:F2924"/>
    <mergeCell ref="H2924:I2924"/>
    <mergeCell ref="A2921:B2921"/>
    <mergeCell ref="C2921:F2921"/>
    <mergeCell ref="H2921:I2921"/>
    <mergeCell ref="A2922:B2922"/>
    <mergeCell ref="C2922:F2922"/>
    <mergeCell ref="H2922:I2922"/>
    <mergeCell ref="A2919:B2919"/>
    <mergeCell ref="C2919:F2919"/>
    <mergeCell ref="H2919:I2919"/>
    <mergeCell ref="A2920:B2920"/>
    <mergeCell ref="C2920:F2920"/>
    <mergeCell ref="H2920:I2920"/>
    <mergeCell ref="A2917:B2917"/>
    <mergeCell ref="C2917:F2917"/>
    <mergeCell ref="H2917:I2917"/>
    <mergeCell ref="A2918:B2918"/>
    <mergeCell ref="C2918:F2918"/>
    <mergeCell ref="H2918:I2918"/>
    <mergeCell ref="A2915:B2915"/>
    <mergeCell ref="C2915:F2915"/>
    <mergeCell ref="H2915:I2915"/>
    <mergeCell ref="A2916:B2916"/>
    <mergeCell ref="C2916:F2916"/>
    <mergeCell ref="H2916:I2916"/>
    <mergeCell ref="A2913:B2913"/>
    <mergeCell ref="C2913:F2913"/>
    <mergeCell ref="H2913:I2913"/>
    <mergeCell ref="A2914:B2914"/>
    <mergeCell ref="C2914:F2914"/>
    <mergeCell ref="H2914:I2914"/>
    <mergeCell ref="A2935:B2935"/>
    <mergeCell ref="C2935:F2935"/>
    <mergeCell ref="H2935:I2935"/>
    <mergeCell ref="A2936:B2936"/>
    <mergeCell ref="C2936:F2936"/>
    <mergeCell ref="H2936:I2936"/>
    <mergeCell ref="A2933:B2933"/>
    <mergeCell ref="C2933:F2933"/>
    <mergeCell ref="H2933:I2933"/>
    <mergeCell ref="A2934:B2934"/>
    <mergeCell ref="C2934:F2934"/>
    <mergeCell ref="H2934:I2934"/>
    <mergeCell ref="A2931:B2931"/>
    <mergeCell ref="C2931:F2931"/>
    <mergeCell ref="H2931:I2931"/>
    <mergeCell ref="A2932:B2932"/>
    <mergeCell ref="C2932:F2932"/>
    <mergeCell ref="H2932:I2932"/>
    <mergeCell ref="A2929:B2929"/>
    <mergeCell ref="C2929:F2929"/>
    <mergeCell ref="H2929:I2929"/>
    <mergeCell ref="A2930:B2930"/>
    <mergeCell ref="C2930:F2930"/>
    <mergeCell ref="H2930:I2930"/>
    <mergeCell ref="A2927:B2927"/>
    <mergeCell ref="C2927:F2927"/>
    <mergeCell ref="H2927:I2927"/>
    <mergeCell ref="A2928:B2928"/>
    <mergeCell ref="C2928:F2928"/>
    <mergeCell ref="H2928:I2928"/>
    <mergeCell ref="A2925:B2925"/>
    <mergeCell ref="C2925:F2925"/>
    <mergeCell ref="H2925:I2925"/>
    <mergeCell ref="A2926:B2926"/>
    <mergeCell ref="C2926:F2926"/>
    <mergeCell ref="H2926:I2926"/>
    <mergeCell ref="A2947:B2947"/>
    <mergeCell ref="C2947:F2947"/>
    <mergeCell ref="H2947:I2947"/>
    <mergeCell ref="A2948:B2948"/>
    <mergeCell ref="C2948:F2948"/>
    <mergeCell ref="H2948:I2948"/>
    <mergeCell ref="A2945:B2945"/>
    <mergeCell ref="C2945:F2945"/>
    <mergeCell ref="H2945:I2945"/>
    <mergeCell ref="A2946:B2946"/>
    <mergeCell ref="C2946:F2946"/>
    <mergeCell ref="H2946:I2946"/>
    <mergeCell ref="A2943:B2943"/>
    <mergeCell ref="C2943:F2943"/>
    <mergeCell ref="H2943:I2943"/>
    <mergeCell ref="A2944:B2944"/>
    <mergeCell ref="C2944:F2944"/>
    <mergeCell ref="H2944:I2944"/>
    <mergeCell ref="A2941:B2941"/>
    <mergeCell ref="C2941:F2941"/>
    <mergeCell ref="H2941:I2941"/>
    <mergeCell ref="A2942:B2942"/>
    <mergeCell ref="C2942:F2942"/>
    <mergeCell ref="H2942:I2942"/>
    <mergeCell ref="A2939:B2939"/>
    <mergeCell ref="C2939:F2939"/>
    <mergeCell ref="H2939:I2939"/>
    <mergeCell ref="A2940:B2940"/>
    <mergeCell ref="C2940:F2940"/>
    <mergeCell ref="H2940:I2940"/>
    <mergeCell ref="A2937:B2937"/>
    <mergeCell ref="C2937:F2937"/>
    <mergeCell ref="H2937:I2937"/>
    <mergeCell ref="A2938:B2938"/>
    <mergeCell ref="C2938:F2938"/>
    <mergeCell ref="H2938:I2938"/>
    <mergeCell ref="A2959:B2959"/>
    <mergeCell ref="C2959:F2959"/>
    <mergeCell ref="H2959:I2959"/>
    <mergeCell ref="A2960:B2960"/>
    <mergeCell ref="C2960:F2960"/>
    <mergeCell ref="H2960:I2960"/>
    <mergeCell ref="A2957:B2957"/>
    <mergeCell ref="C2957:F2957"/>
    <mergeCell ref="H2957:I2957"/>
    <mergeCell ref="A2958:B2958"/>
    <mergeCell ref="C2958:F2958"/>
    <mergeCell ref="H2958:I2958"/>
    <mergeCell ref="A2955:B2955"/>
    <mergeCell ref="C2955:F2955"/>
    <mergeCell ref="H2955:I2955"/>
    <mergeCell ref="A2956:B2956"/>
    <mergeCell ref="C2956:F2956"/>
    <mergeCell ref="H2956:I2956"/>
    <mergeCell ref="A2953:B2953"/>
    <mergeCell ref="C2953:F2953"/>
    <mergeCell ref="H2953:I2953"/>
    <mergeCell ref="A2954:B2954"/>
    <mergeCell ref="C2954:F2954"/>
    <mergeCell ref="H2954:I2954"/>
    <mergeCell ref="A2951:B2951"/>
    <mergeCell ref="C2951:F2951"/>
    <mergeCell ref="H2951:I2951"/>
    <mergeCell ref="A2952:B2952"/>
    <mergeCell ref="C2952:F2952"/>
    <mergeCell ref="H2952:I2952"/>
    <mergeCell ref="A2949:B2949"/>
    <mergeCell ref="C2949:F2949"/>
    <mergeCell ref="H2949:I2949"/>
    <mergeCell ref="A2950:B2950"/>
    <mergeCell ref="C2950:F2950"/>
    <mergeCell ref="H2950:I2950"/>
    <mergeCell ref="A2971:B2971"/>
    <mergeCell ref="C2971:F2971"/>
    <mergeCell ref="H2971:I2971"/>
    <mergeCell ref="A2972:B2972"/>
    <mergeCell ref="C2972:F2972"/>
    <mergeCell ref="H2972:I2972"/>
    <mergeCell ref="A2969:B2969"/>
    <mergeCell ref="C2969:F2969"/>
    <mergeCell ref="H2969:I2969"/>
    <mergeCell ref="A2970:B2970"/>
    <mergeCell ref="C2970:F2970"/>
    <mergeCell ref="H2970:I2970"/>
    <mergeCell ref="A2967:B2967"/>
    <mergeCell ref="C2967:F2967"/>
    <mergeCell ref="H2967:I2967"/>
    <mergeCell ref="A2968:B2968"/>
    <mergeCell ref="C2968:F2968"/>
    <mergeCell ref="H2968:I2968"/>
    <mergeCell ref="A2965:B2965"/>
    <mergeCell ref="C2965:F2965"/>
    <mergeCell ref="H2965:I2965"/>
    <mergeCell ref="A2966:B2966"/>
    <mergeCell ref="C2966:F2966"/>
    <mergeCell ref="H2966:I2966"/>
    <mergeCell ref="A2963:B2963"/>
    <mergeCell ref="C2963:F2963"/>
    <mergeCell ref="H2963:I2963"/>
    <mergeCell ref="A2964:B2964"/>
    <mergeCell ref="C2964:F2964"/>
    <mergeCell ref="H2964:I2964"/>
    <mergeCell ref="A2961:B2961"/>
    <mergeCell ref="C2961:F2961"/>
    <mergeCell ref="H2961:I2961"/>
    <mergeCell ref="A2962:B2962"/>
    <mergeCell ref="C2962:F2962"/>
    <mergeCell ref="H2962:I2962"/>
    <mergeCell ref="A2983:B2983"/>
    <mergeCell ref="C2983:F2983"/>
    <mergeCell ref="H2983:I2983"/>
    <mergeCell ref="A2984:B2984"/>
    <mergeCell ref="C2984:F2984"/>
    <mergeCell ref="H2984:I2984"/>
    <mergeCell ref="A2981:B2981"/>
    <mergeCell ref="C2981:F2981"/>
    <mergeCell ref="H2981:I2981"/>
    <mergeCell ref="A2982:B2982"/>
    <mergeCell ref="C2982:F2982"/>
    <mergeCell ref="H2982:I2982"/>
    <mergeCell ref="A2979:B2979"/>
    <mergeCell ref="C2979:F2979"/>
    <mergeCell ref="H2979:I2979"/>
    <mergeCell ref="A2980:B2980"/>
    <mergeCell ref="C2980:F2980"/>
    <mergeCell ref="H2980:I2980"/>
    <mergeCell ref="A2977:B2977"/>
    <mergeCell ref="C2977:F2977"/>
    <mergeCell ref="H2977:I2977"/>
    <mergeCell ref="A2978:B2978"/>
    <mergeCell ref="C2978:F2978"/>
    <mergeCell ref="H2978:I2978"/>
    <mergeCell ref="A2975:B2975"/>
    <mergeCell ref="C2975:F2975"/>
    <mergeCell ref="H2975:I2975"/>
    <mergeCell ref="A2976:B2976"/>
    <mergeCell ref="C2976:F2976"/>
    <mergeCell ref="H2976:I2976"/>
    <mergeCell ref="A2973:B2973"/>
    <mergeCell ref="C2973:F2973"/>
    <mergeCell ref="H2973:I2973"/>
    <mergeCell ref="A2974:B2974"/>
    <mergeCell ref="C2974:F2974"/>
    <mergeCell ref="H2974:I2974"/>
    <mergeCell ref="A2995:B2995"/>
    <mergeCell ref="C2995:F2995"/>
    <mergeCell ref="H2995:I2995"/>
    <mergeCell ref="A2996:B2996"/>
    <mergeCell ref="C2996:F2996"/>
    <mergeCell ref="H2996:I2996"/>
    <mergeCell ref="A2993:B2993"/>
    <mergeCell ref="C2993:F2993"/>
    <mergeCell ref="H2993:I2993"/>
    <mergeCell ref="A2994:B2994"/>
    <mergeCell ref="C2994:F2994"/>
    <mergeCell ref="H2994:I2994"/>
    <mergeCell ref="A2991:B2991"/>
    <mergeCell ref="C2991:F2991"/>
    <mergeCell ref="H2991:I2991"/>
    <mergeCell ref="A2992:B2992"/>
    <mergeCell ref="C2992:F2992"/>
    <mergeCell ref="H2992:I2992"/>
    <mergeCell ref="A2989:B2989"/>
    <mergeCell ref="C2989:F2989"/>
    <mergeCell ref="H2989:I2989"/>
    <mergeCell ref="A2990:B2990"/>
    <mergeCell ref="C2990:F2990"/>
    <mergeCell ref="H2990:I2990"/>
    <mergeCell ref="A2987:B2987"/>
    <mergeCell ref="C2987:F2987"/>
    <mergeCell ref="H2987:I2987"/>
    <mergeCell ref="A2988:B2988"/>
    <mergeCell ref="C2988:F2988"/>
    <mergeCell ref="H2988:I2988"/>
    <mergeCell ref="A2985:B2985"/>
    <mergeCell ref="C2985:F2985"/>
    <mergeCell ref="H2985:I2985"/>
    <mergeCell ref="A2986:B2986"/>
    <mergeCell ref="C2986:F2986"/>
    <mergeCell ref="H2986:I2986"/>
    <mergeCell ref="A3007:B3007"/>
    <mergeCell ref="C3007:F3007"/>
    <mergeCell ref="H3007:I3007"/>
    <mergeCell ref="A3008:B3008"/>
    <mergeCell ref="C3008:F3008"/>
    <mergeCell ref="H3008:I3008"/>
    <mergeCell ref="A3005:B3005"/>
    <mergeCell ref="C3005:F3005"/>
    <mergeCell ref="H3005:I3005"/>
    <mergeCell ref="A3006:B3006"/>
    <mergeCell ref="C3006:F3006"/>
    <mergeCell ref="H3006:I3006"/>
    <mergeCell ref="A3003:B3003"/>
    <mergeCell ref="C3003:F3003"/>
    <mergeCell ref="H3003:I3003"/>
    <mergeCell ref="A3004:B3004"/>
    <mergeCell ref="C3004:F3004"/>
    <mergeCell ref="H3004:I3004"/>
    <mergeCell ref="A3001:B3001"/>
    <mergeCell ref="C3001:F3001"/>
    <mergeCell ref="H3001:I3001"/>
    <mergeCell ref="A3002:B3002"/>
    <mergeCell ref="C3002:F3002"/>
    <mergeCell ref="H3002:I3002"/>
    <mergeCell ref="A2999:B2999"/>
    <mergeCell ref="C2999:F2999"/>
    <mergeCell ref="H2999:I2999"/>
    <mergeCell ref="A3000:B3000"/>
    <mergeCell ref="C3000:F3000"/>
    <mergeCell ref="H3000:I3000"/>
    <mergeCell ref="A2997:B2997"/>
    <mergeCell ref="C2997:F2997"/>
    <mergeCell ref="H2997:I2997"/>
    <mergeCell ref="A2998:B2998"/>
    <mergeCell ref="C2998:F2998"/>
    <mergeCell ref="H2998:I2998"/>
    <mergeCell ref="A3019:B3019"/>
    <mergeCell ref="C3019:F3019"/>
    <mergeCell ref="H3019:I3019"/>
    <mergeCell ref="A3020:B3020"/>
    <mergeCell ref="C3020:F3020"/>
    <mergeCell ref="H3020:I3020"/>
    <mergeCell ref="A3017:B3017"/>
    <mergeCell ref="C3017:F3017"/>
    <mergeCell ref="H3017:I3017"/>
    <mergeCell ref="A3018:B3018"/>
    <mergeCell ref="C3018:F3018"/>
    <mergeCell ref="H3018:I3018"/>
    <mergeCell ref="A3015:B3015"/>
    <mergeCell ref="C3015:F3015"/>
    <mergeCell ref="H3015:I3015"/>
    <mergeCell ref="A3016:B3016"/>
    <mergeCell ref="C3016:F3016"/>
    <mergeCell ref="H3016:I3016"/>
    <mergeCell ref="A3013:B3013"/>
    <mergeCell ref="C3013:F3013"/>
    <mergeCell ref="H3013:I3013"/>
    <mergeCell ref="A3014:B3014"/>
    <mergeCell ref="C3014:F3014"/>
    <mergeCell ref="H3014:I3014"/>
    <mergeCell ref="A3011:B3011"/>
    <mergeCell ref="C3011:F3011"/>
    <mergeCell ref="H3011:I3011"/>
    <mergeCell ref="A3012:B3012"/>
    <mergeCell ref="C3012:F3012"/>
    <mergeCell ref="H3012:I3012"/>
    <mergeCell ref="A3009:B3009"/>
    <mergeCell ref="C3009:F3009"/>
    <mergeCell ref="H3009:I3009"/>
    <mergeCell ref="A3010:B3010"/>
    <mergeCell ref="C3010:F3010"/>
    <mergeCell ref="H3010:I3010"/>
    <mergeCell ref="A3031:B3031"/>
    <mergeCell ref="C3031:F3031"/>
    <mergeCell ref="H3031:I3031"/>
    <mergeCell ref="A3032:B3032"/>
    <mergeCell ref="C3032:F3032"/>
    <mergeCell ref="H3032:I3032"/>
    <mergeCell ref="A3029:B3029"/>
    <mergeCell ref="C3029:F3029"/>
    <mergeCell ref="H3029:I3029"/>
    <mergeCell ref="A3030:B3030"/>
    <mergeCell ref="C3030:F3030"/>
    <mergeCell ref="H3030:I3030"/>
    <mergeCell ref="A3027:B3027"/>
    <mergeCell ref="C3027:F3027"/>
    <mergeCell ref="H3027:I3027"/>
    <mergeCell ref="A3028:B3028"/>
    <mergeCell ref="C3028:F3028"/>
    <mergeCell ref="H3028:I3028"/>
    <mergeCell ref="A3025:B3025"/>
    <mergeCell ref="C3025:F3025"/>
    <mergeCell ref="H3025:I3025"/>
    <mergeCell ref="A3026:B3026"/>
    <mergeCell ref="C3026:F3026"/>
    <mergeCell ref="H3026:I3026"/>
    <mergeCell ref="A3023:B3023"/>
    <mergeCell ref="C3023:F3023"/>
    <mergeCell ref="H3023:I3023"/>
    <mergeCell ref="A3024:B3024"/>
    <mergeCell ref="C3024:F3024"/>
    <mergeCell ref="H3024:I3024"/>
    <mergeCell ref="A3021:B3021"/>
    <mergeCell ref="C3021:F3021"/>
    <mergeCell ref="H3021:I3021"/>
    <mergeCell ref="A3022:B3022"/>
    <mergeCell ref="C3022:F3022"/>
    <mergeCell ref="H3022:I3022"/>
    <mergeCell ref="A3043:B3043"/>
    <mergeCell ref="C3043:F3043"/>
    <mergeCell ref="H3043:I3043"/>
    <mergeCell ref="A3044:B3044"/>
    <mergeCell ref="C3044:F3044"/>
    <mergeCell ref="H3044:I3044"/>
    <mergeCell ref="A3041:B3041"/>
    <mergeCell ref="C3041:F3041"/>
    <mergeCell ref="H3041:I3041"/>
    <mergeCell ref="A3042:B3042"/>
    <mergeCell ref="C3042:F3042"/>
    <mergeCell ref="H3042:I3042"/>
    <mergeCell ref="A3039:B3039"/>
    <mergeCell ref="C3039:F3039"/>
    <mergeCell ref="H3039:I3039"/>
    <mergeCell ref="A3040:B3040"/>
    <mergeCell ref="C3040:F3040"/>
    <mergeCell ref="H3040:I3040"/>
    <mergeCell ref="A3037:B3037"/>
    <mergeCell ref="C3037:F3037"/>
    <mergeCell ref="H3037:I3037"/>
    <mergeCell ref="A3038:B3038"/>
    <mergeCell ref="C3038:F3038"/>
    <mergeCell ref="H3038:I3038"/>
    <mergeCell ref="A3035:B3035"/>
    <mergeCell ref="C3035:F3035"/>
    <mergeCell ref="H3035:I3035"/>
    <mergeCell ref="A3036:B3036"/>
    <mergeCell ref="C3036:F3036"/>
    <mergeCell ref="H3036:I3036"/>
    <mergeCell ref="A3033:B3033"/>
    <mergeCell ref="C3033:F3033"/>
    <mergeCell ref="H3033:I3033"/>
    <mergeCell ref="A3034:B3034"/>
    <mergeCell ref="C3034:F3034"/>
    <mergeCell ref="H3034:I3034"/>
    <mergeCell ref="A3055:B3055"/>
    <mergeCell ref="C3055:F3055"/>
    <mergeCell ref="H3055:I3055"/>
    <mergeCell ref="A3056:B3056"/>
    <mergeCell ref="C3056:F3056"/>
    <mergeCell ref="H3056:I3056"/>
    <mergeCell ref="A3053:B3053"/>
    <mergeCell ref="C3053:F3053"/>
    <mergeCell ref="H3053:I3053"/>
    <mergeCell ref="A3054:B3054"/>
    <mergeCell ref="C3054:F3054"/>
    <mergeCell ref="H3054:I3054"/>
    <mergeCell ref="A3051:B3051"/>
    <mergeCell ref="C3051:F3051"/>
    <mergeCell ref="H3051:I3051"/>
    <mergeCell ref="A3052:B3052"/>
    <mergeCell ref="C3052:F3052"/>
    <mergeCell ref="H3052:I3052"/>
    <mergeCell ref="A3049:B3049"/>
    <mergeCell ref="C3049:F3049"/>
    <mergeCell ref="H3049:I3049"/>
    <mergeCell ref="A3050:B3050"/>
    <mergeCell ref="C3050:F3050"/>
    <mergeCell ref="H3050:I3050"/>
    <mergeCell ref="A3047:B3047"/>
    <mergeCell ref="C3047:F3047"/>
    <mergeCell ref="H3047:I3047"/>
    <mergeCell ref="A3048:B3048"/>
    <mergeCell ref="C3048:F3048"/>
    <mergeCell ref="H3048:I3048"/>
    <mergeCell ref="A3045:B3045"/>
    <mergeCell ref="C3045:F3045"/>
    <mergeCell ref="H3045:I3045"/>
    <mergeCell ref="A3046:B3046"/>
    <mergeCell ref="C3046:F3046"/>
    <mergeCell ref="H3046:I3046"/>
    <mergeCell ref="A3067:B3067"/>
    <mergeCell ref="C3067:F3067"/>
    <mergeCell ref="H3067:I3067"/>
    <mergeCell ref="A3068:B3068"/>
    <mergeCell ref="C3068:F3068"/>
    <mergeCell ref="H3068:I3068"/>
    <mergeCell ref="A3065:B3065"/>
    <mergeCell ref="C3065:F3065"/>
    <mergeCell ref="H3065:I3065"/>
    <mergeCell ref="A3066:B3066"/>
    <mergeCell ref="C3066:F3066"/>
    <mergeCell ref="H3066:I3066"/>
    <mergeCell ref="A3063:B3063"/>
    <mergeCell ref="C3063:F3063"/>
    <mergeCell ref="H3063:I3063"/>
    <mergeCell ref="A3064:B3064"/>
    <mergeCell ref="C3064:F3064"/>
    <mergeCell ref="H3064:I3064"/>
    <mergeCell ref="A3061:B3061"/>
    <mergeCell ref="C3061:F3061"/>
    <mergeCell ref="H3061:I3061"/>
    <mergeCell ref="A3062:B3062"/>
    <mergeCell ref="C3062:F3062"/>
    <mergeCell ref="H3062:I3062"/>
    <mergeCell ref="A3059:B3059"/>
    <mergeCell ref="C3059:F3059"/>
    <mergeCell ref="H3059:I3059"/>
    <mergeCell ref="A3060:B3060"/>
    <mergeCell ref="C3060:F3060"/>
    <mergeCell ref="H3060:I3060"/>
    <mergeCell ref="A3057:B3057"/>
    <mergeCell ref="C3057:F3057"/>
    <mergeCell ref="H3057:I3057"/>
    <mergeCell ref="A3058:B3058"/>
    <mergeCell ref="C3058:F3058"/>
    <mergeCell ref="H3058:I3058"/>
    <mergeCell ref="A3079:B3079"/>
    <mergeCell ref="C3079:F3079"/>
    <mergeCell ref="H3079:I3079"/>
    <mergeCell ref="A3080:B3080"/>
    <mergeCell ref="C3080:F3080"/>
    <mergeCell ref="H3080:I3080"/>
    <mergeCell ref="A3077:B3077"/>
    <mergeCell ref="C3077:F3077"/>
    <mergeCell ref="H3077:I3077"/>
    <mergeCell ref="A3078:B3078"/>
    <mergeCell ref="C3078:F3078"/>
    <mergeCell ref="H3078:I3078"/>
    <mergeCell ref="A3075:B3075"/>
    <mergeCell ref="C3075:F3075"/>
    <mergeCell ref="H3075:I3075"/>
    <mergeCell ref="A3076:B3076"/>
    <mergeCell ref="C3076:F3076"/>
    <mergeCell ref="H3076:I3076"/>
    <mergeCell ref="A3073:B3073"/>
    <mergeCell ref="C3073:F3073"/>
    <mergeCell ref="H3073:I3073"/>
    <mergeCell ref="A3074:B3074"/>
    <mergeCell ref="C3074:F3074"/>
    <mergeCell ref="H3074:I3074"/>
    <mergeCell ref="A3071:B3071"/>
    <mergeCell ref="C3071:F3071"/>
    <mergeCell ref="H3071:I3071"/>
    <mergeCell ref="A3072:B3072"/>
    <mergeCell ref="C3072:F3072"/>
    <mergeCell ref="H3072:I3072"/>
    <mergeCell ref="A3069:B3069"/>
    <mergeCell ref="C3069:F3069"/>
    <mergeCell ref="H3069:I3069"/>
    <mergeCell ref="A3070:B3070"/>
    <mergeCell ref="C3070:F3070"/>
    <mergeCell ref="H3070:I3070"/>
    <mergeCell ref="A3091:B3091"/>
    <mergeCell ref="C3091:F3091"/>
    <mergeCell ref="H3091:I3091"/>
    <mergeCell ref="A3092:B3092"/>
    <mergeCell ref="C3092:F3092"/>
    <mergeCell ref="H3092:I3092"/>
    <mergeCell ref="A3089:B3089"/>
    <mergeCell ref="C3089:F3089"/>
    <mergeCell ref="H3089:I3089"/>
    <mergeCell ref="A3090:B3090"/>
    <mergeCell ref="C3090:F3090"/>
    <mergeCell ref="H3090:I3090"/>
    <mergeCell ref="A3087:B3087"/>
    <mergeCell ref="C3087:F3087"/>
    <mergeCell ref="H3087:I3087"/>
    <mergeCell ref="A3088:B3088"/>
    <mergeCell ref="C3088:F3088"/>
    <mergeCell ref="H3088:I3088"/>
    <mergeCell ref="A3085:B3085"/>
    <mergeCell ref="C3085:F3085"/>
    <mergeCell ref="H3085:I3085"/>
    <mergeCell ref="A3086:B3086"/>
    <mergeCell ref="C3086:F3086"/>
    <mergeCell ref="H3086:I3086"/>
    <mergeCell ref="A3083:B3083"/>
    <mergeCell ref="C3083:F3083"/>
    <mergeCell ref="H3083:I3083"/>
    <mergeCell ref="A3084:B3084"/>
    <mergeCell ref="C3084:F3084"/>
    <mergeCell ref="H3084:I3084"/>
    <mergeCell ref="A3081:B3081"/>
    <mergeCell ref="C3081:F3081"/>
    <mergeCell ref="H3081:I3081"/>
    <mergeCell ref="A3082:B3082"/>
    <mergeCell ref="C3082:F3082"/>
    <mergeCell ref="H3082:I3082"/>
    <mergeCell ref="A3103:B3103"/>
    <mergeCell ref="C3103:F3103"/>
    <mergeCell ref="H3103:I3103"/>
    <mergeCell ref="A3104:B3104"/>
    <mergeCell ref="C3104:F3104"/>
    <mergeCell ref="H3104:I3104"/>
    <mergeCell ref="A3101:B3101"/>
    <mergeCell ref="C3101:F3101"/>
    <mergeCell ref="H3101:I3101"/>
    <mergeCell ref="A3102:B3102"/>
    <mergeCell ref="C3102:F3102"/>
    <mergeCell ref="H3102:I3102"/>
    <mergeCell ref="A3099:B3099"/>
    <mergeCell ref="C3099:F3099"/>
    <mergeCell ref="H3099:I3099"/>
    <mergeCell ref="A3100:B3100"/>
    <mergeCell ref="C3100:F3100"/>
    <mergeCell ref="H3100:I3100"/>
    <mergeCell ref="A3097:B3097"/>
    <mergeCell ref="C3097:F3097"/>
    <mergeCell ref="H3097:I3097"/>
    <mergeCell ref="A3098:B3098"/>
    <mergeCell ref="C3098:F3098"/>
    <mergeCell ref="H3098:I3098"/>
    <mergeCell ref="A3095:B3095"/>
    <mergeCell ref="C3095:F3095"/>
    <mergeCell ref="H3095:I3095"/>
    <mergeCell ref="A3096:B3096"/>
    <mergeCell ref="C3096:F3096"/>
    <mergeCell ref="H3096:I3096"/>
    <mergeCell ref="A3093:B3093"/>
    <mergeCell ref="C3093:F3093"/>
    <mergeCell ref="H3093:I3093"/>
    <mergeCell ref="A3094:B3094"/>
    <mergeCell ref="C3094:F3094"/>
    <mergeCell ref="H3094:I3094"/>
    <mergeCell ref="A3115:B3115"/>
    <mergeCell ref="C3115:F3115"/>
    <mergeCell ref="H3115:I3115"/>
    <mergeCell ref="A3116:B3116"/>
    <mergeCell ref="C3116:F3116"/>
    <mergeCell ref="H3116:I3116"/>
    <mergeCell ref="A3113:B3113"/>
    <mergeCell ref="C3113:F3113"/>
    <mergeCell ref="H3113:I3113"/>
    <mergeCell ref="A3114:B3114"/>
    <mergeCell ref="C3114:F3114"/>
    <mergeCell ref="H3114:I3114"/>
    <mergeCell ref="A3111:B3111"/>
    <mergeCell ref="C3111:F3111"/>
    <mergeCell ref="H3111:I3111"/>
    <mergeCell ref="A3112:B3112"/>
    <mergeCell ref="C3112:F3112"/>
    <mergeCell ref="H3112:I3112"/>
    <mergeCell ref="A3109:B3109"/>
    <mergeCell ref="C3109:F3109"/>
    <mergeCell ref="H3109:I3109"/>
    <mergeCell ref="A3110:B3110"/>
    <mergeCell ref="C3110:F3110"/>
    <mergeCell ref="H3110:I3110"/>
    <mergeCell ref="A3107:B3107"/>
    <mergeCell ref="C3107:F3107"/>
    <mergeCell ref="H3107:I3107"/>
    <mergeCell ref="A3108:B3108"/>
    <mergeCell ref="C3108:F3108"/>
    <mergeCell ref="H3108:I3108"/>
    <mergeCell ref="A3105:B3105"/>
    <mergeCell ref="C3105:F3105"/>
    <mergeCell ref="H3105:I3105"/>
    <mergeCell ref="A3106:B3106"/>
    <mergeCell ref="C3106:F3106"/>
    <mergeCell ref="H3106:I3106"/>
    <mergeCell ref="A3127:B3127"/>
    <mergeCell ref="C3127:F3127"/>
    <mergeCell ref="H3127:I3127"/>
    <mergeCell ref="A3128:B3128"/>
    <mergeCell ref="C3128:F3128"/>
    <mergeCell ref="H3128:I3128"/>
    <mergeCell ref="A3125:B3125"/>
    <mergeCell ref="C3125:F3125"/>
    <mergeCell ref="H3125:I3125"/>
    <mergeCell ref="A3126:B3126"/>
    <mergeCell ref="C3126:F3126"/>
    <mergeCell ref="H3126:I3126"/>
    <mergeCell ref="A3123:B3123"/>
    <mergeCell ref="C3123:F3123"/>
    <mergeCell ref="H3123:I3123"/>
    <mergeCell ref="A3124:B3124"/>
    <mergeCell ref="C3124:F3124"/>
    <mergeCell ref="H3124:I3124"/>
    <mergeCell ref="A3121:B3121"/>
    <mergeCell ref="C3121:F3121"/>
    <mergeCell ref="H3121:I3121"/>
    <mergeCell ref="A3122:B3122"/>
    <mergeCell ref="C3122:F3122"/>
    <mergeCell ref="H3122:I3122"/>
    <mergeCell ref="A3119:B3119"/>
    <mergeCell ref="C3119:F3119"/>
    <mergeCell ref="H3119:I3119"/>
    <mergeCell ref="A3120:B3120"/>
    <mergeCell ref="C3120:F3120"/>
    <mergeCell ref="H3120:I3120"/>
    <mergeCell ref="A3117:B3117"/>
    <mergeCell ref="C3117:F3117"/>
    <mergeCell ref="H3117:I3117"/>
    <mergeCell ref="A3118:B3118"/>
    <mergeCell ref="C3118:F3118"/>
    <mergeCell ref="H3118:I3118"/>
    <mergeCell ref="A3139:B3139"/>
    <mergeCell ref="C3139:F3139"/>
    <mergeCell ref="H3139:I3139"/>
    <mergeCell ref="A3140:B3140"/>
    <mergeCell ref="C3140:F3140"/>
    <mergeCell ref="H3140:I3140"/>
    <mergeCell ref="A3137:B3137"/>
    <mergeCell ref="C3137:F3137"/>
    <mergeCell ref="H3137:I3137"/>
    <mergeCell ref="A3138:B3138"/>
    <mergeCell ref="C3138:F3138"/>
    <mergeCell ref="H3138:I3138"/>
    <mergeCell ref="A3135:B3135"/>
    <mergeCell ref="C3135:F3135"/>
    <mergeCell ref="H3135:I3135"/>
    <mergeCell ref="A3136:B3136"/>
    <mergeCell ref="C3136:F3136"/>
    <mergeCell ref="H3136:I3136"/>
    <mergeCell ref="A3133:B3133"/>
    <mergeCell ref="C3133:F3133"/>
    <mergeCell ref="H3133:I3133"/>
    <mergeCell ref="A3134:B3134"/>
    <mergeCell ref="C3134:F3134"/>
    <mergeCell ref="H3134:I3134"/>
    <mergeCell ref="A3131:B3131"/>
    <mergeCell ref="C3131:F3131"/>
    <mergeCell ref="H3131:I3131"/>
    <mergeCell ref="A3132:B3132"/>
    <mergeCell ref="C3132:F3132"/>
    <mergeCell ref="H3132:I3132"/>
    <mergeCell ref="A3129:B3129"/>
    <mergeCell ref="C3129:F3129"/>
    <mergeCell ref="H3129:I3129"/>
    <mergeCell ref="A3130:B3130"/>
    <mergeCell ref="C3130:F3130"/>
    <mergeCell ref="H3130:I3130"/>
    <mergeCell ref="A3151:B3151"/>
    <mergeCell ref="C3151:F3151"/>
    <mergeCell ref="H3151:I3151"/>
    <mergeCell ref="A3152:B3152"/>
    <mergeCell ref="C3152:F3152"/>
    <mergeCell ref="H3152:I3152"/>
    <mergeCell ref="A3149:B3149"/>
    <mergeCell ref="C3149:F3149"/>
    <mergeCell ref="H3149:I3149"/>
    <mergeCell ref="A3150:B3150"/>
    <mergeCell ref="C3150:F3150"/>
    <mergeCell ref="H3150:I3150"/>
    <mergeCell ref="A3147:B3147"/>
    <mergeCell ref="C3147:F3147"/>
    <mergeCell ref="H3147:I3147"/>
    <mergeCell ref="A3148:B3148"/>
    <mergeCell ref="C3148:F3148"/>
    <mergeCell ref="H3148:I3148"/>
    <mergeCell ref="A3145:B3145"/>
    <mergeCell ref="C3145:F3145"/>
    <mergeCell ref="H3145:I3145"/>
    <mergeCell ref="A3146:B3146"/>
    <mergeCell ref="C3146:F3146"/>
    <mergeCell ref="H3146:I3146"/>
    <mergeCell ref="A3143:B3143"/>
    <mergeCell ref="C3143:F3143"/>
    <mergeCell ref="H3143:I3143"/>
    <mergeCell ref="A3144:B3144"/>
    <mergeCell ref="C3144:F3144"/>
    <mergeCell ref="H3144:I3144"/>
    <mergeCell ref="A3141:B3141"/>
    <mergeCell ref="C3141:F3141"/>
    <mergeCell ref="H3141:I3141"/>
    <mergeCell ref="A3142:B3142"/>
    <mergeCell ref="C3142:F3142"/>
    <mergeCell ref="H3142:I3142"/>
    <mergeCell ref="A3163:B3163"/>
    <mergeCell ref="C3163:F3163"/>
    <mergeCell ref="H3163:I3163"/>
    <mergeCell ref="A3164:B3164"/>
    <mergeCell ref="C3164:F3164"/>
    <mergeCell ref="H3164:I3164"/>
    <mergeCell ref="A3161:B3161"/>
    <mergeCell ref="C3161:F3161"/>
    <mergeCell ref="H3161:I3161"/>
    <mergeCell ref="A3162:B3162"/>
    <mergeCell ref="C3162:F3162"/>
    <mergeCell ref="H3162:I3162"/>
    <mergeCell ref="A3159:B3159"/>
    <mergeCell ref="C3159:F3159"/>
    <mergeCell ref="H3159:I3159"/>
    <mergeCell ref="A3160:B3160"/>
    <mergeCell ref="C3160:F3160"/>
    <mergeCell ref="H3160:I3160"/>
    <mergeCell ref="A3157:B3157"/>
    <mergeCell ref="C3157:F3157"/>
    <mergeCell ref="H3157:I3157"/>
    <mergeCell ref="A3158:B3158"/>
    <mergeCell ref="C3158:F3158"/>
    <mergeCell ref="H3158:I3158"/>
    <mergeCell ref="A3155:B3155"/>
    <mergeCell ref="C3155:F3155"/>
    <mergeCell ref="H3155:I3155"/>
    <mergeCell ref="A3156:B3156"/>
    <mergeCell ref="C3156:F3156"/>
    <mergeCell ref="H3156:I3156"/>
    <mergeCell ref="A3153:B3153"/>
    <mergeCell ref="C3153:F3153"/>
    <mergeCell ref="H3153:I3153"/>
    <mergeCell ref="A3154:B3154"/>
    <mergeCell ref="C3154:F3154"/>
    <mergeCell ref="H3154:I3154"/>
    <mergeCell ref="A3175:B3175"/>
    <mergeCell ref="C3175:F3175"/>
    <mergeCell ref="H3175:I3175"/>
    <mergeCell ref="A3176:B3176"/>
    <mergeCell ref="C3176:F3176"/>
    <mergeCell ref="H3176:I3176"/>
    <mergeCell ref="A3173:B3173"/>
    <mergeCell ref="C3173:F3173"/>
    <mergeCell ref="H3173:I3173"/>
    <mergeCell ref="A3174:B3174"/>
    <mergeCell ref="C3174:F3174"/>
    <mergeCell ref="H3174:I3174"/>
    <mergeCell ref="A3171:B3171"/>
    <mergeCell ref="C3171:F3171"/>
    <mergeCell ref="H3171:I3171"/>
    <mergeCell ref="A3172:B3172"/>
    <mergeCell ref="C3172:F3172"/>
    <mergeCell ref="H3172:I3172"/>
    <mergeCell ref="A3169:B3169"/>
    <mergeCell ref="C3169:F3169"/>
    <mergeCell ref="H3169:I3169"/>
    <mergeCell ref="A3170:B3170"/>
    <mergeCell ref="C3170:F3170"/>
    <mergeCell ref="H3170:I3170"/>
    <mergeCell ref="A3167:B3167"/>
    <mergeCell ref="C3167:F3167"/>
    <mergeCell ref="H3167:I3167"/>
    <mergeCell ref="A3168:B3168"/>
    <mergeCell ref="C3168:F3168"/>
    <mergeCell ref="H3168:I3168"/>
    <mergeCell ref="A3165:B3165"/>
    <mergeCell ref="C3165:F3165"/>
    <mergeCell ref="H3165:I3165"/>
    <mergeCell ref="A3166:B3166"/>
    <mergeCell ref="C3166:F3166"/>
    <mergeCell ref="H3166:I3166"/>
    <mergeCell ref="A3192:B3192"/>
    <mergeCell ref="C3192:F3192"/>
    <mergeCell ref="H3192:I3192"/>
    <mergeCell ref="A3193:B3193"/>
    <mergeCell ref="C3193:F3193"/>
    <mergeCell ref="H3193:I3193"/>
    <mergeCell ref="A3190:B3190"/>
    <mergeCell ref="C3190:F3190"/>
    <mergeCell ref="H3190:I3190"/>
    <mergeCell ref="A3191:B3191"/>
    <mergeCell ref="C3191:F3191"/>
    <mergeCell ref="H3191:I3191"/>
    <mergeCell ref="A3188:B3188"/>
    <mergeCell ref="C3188:F3188"/>
    <mergeCell ref="H3188:I3188"/>
    <mergeCell ref="A3189:B3189"/>
    <mergeCell ref="C3189:F3189"/>
    <mergeCell ref="H3189:I3189"/>
    <mergeCell ref="A3185:I3185"/>
    <mergeCell ref="A3186:B3186"/>
    <mergeCell ref="C3186:F3186"/>
    <mergeCell ref="H3186:I3186"/>
    <mergeCell ref="A3187:B3187"/>
    <mergeCell ref="C3187:F3187"/>
    <mergeCell ref="H3187:I3187"/>
    <mergeCell ref="A3180:I3180"/>
    <mergeCell ref="A3181:I3181"/>
    <mergeCell ref="A3182:I3182"/>
    <mergeCell ref="A3183:I3183"/>
    <mergeCell ref="A3184:I3184"/>
    <mergeCell ref="A3177:B3177"/>
    <mergeCell ref="C3177:F3177"/>
    <mergeCell ref="H3177:I3177"/>
    <mergeCell ref="A3178:I3178"/>
    <mergeCell ref="A3179:I3179"/>
    <mergeCell ref="A3204:B3204"/>
    <mergeCell ref="C3204:F3204"/>
    <mergeCell ref="H3204:I3204"/>
    <mergeCell ref="A3205:B3205"/>
    <mergeCell ref="C3205:F3205"/>
    <mergeCell ref="H3205:I3205"/>
    <mergeCell ref="A3202:B3202"/>
    <mergeCell ref="C3202:F3202"/>
    <mergeCell ref="H3202:I3202"/>
    <mergeCell ref="A3203:B3203"/>
    <mergeCell ref="C3203:F3203"/>
    <mergeCell ref="H3203:I3203"/>
    <mergeCell ref="A3200:B3200"/>
    <mergeCell ref="C3200:F3200"/>
    <mergeCell ref="H3200:I3200"/>
    <mergeCell ref="A3201:B3201"/>
    <mergeCell ref="C3201:F3201"/>
    <mergeCell ref="H3201:I3201"/>
    <mergeCell ref="A3198:B3198"/>
    <mergeCell ref="C3198:F3198"/>
    <mergeCell ref="H3198:I3198"/>
    <mergeCell ref="A3199:B3199"/>
    <mergeCell ref="C3199:F3199"/>
    <mergeCell ref="H3199:I3199"/>
    <mergeCell ref="A3196:B3196"/>
    <mergeCell ref="C3196:F3196"/>
    <mergeCell ref="H3196:I3196"/>
    <mergeCell ref="A3197:B3197"/>
    <mergeCell ref="C3197:F3197"/>
    <mergeCell ref="H3197:I3197"/>
    <mergeCell ref="A3194:B3194"/>
    <mergeCell ref="C3194:F3194"/>
    <mergeCell ref="H3194:I3194"/>
    <mergeCell ref="A3195:B3195"/>
    <mergeCell ref="C3195:F3195"/>
    <mergeCell ref="H3195:I3195"/>
    <mergeCell ref="A3216:B3216"/>
    <mergeCell ref="C3216:F3216"/>
    <mergeCell ref="H3216:I3216"/>
    <mergeCell ref="A3217:B3217"/>
    <mergeCell ref="C3217:F3217"/>
    <mergeCell ref="H3217:I3217"/>
    <mergeCell ref="A3214:B3214"/>
    <mergeCell ref="C3214:F3214"/>
    <mergeCell ref="H3214:I3214"/>
    <mergeCell ref="A3215:B3215"/>
    <mergeCell ref="C3215:F3215"/>
    <mergeCell ref="H3215:I3215"/>
    <mergeCell ref="A3212:B3212"/>
    <mergeCell ref="C3212:F3212"/>
    <mergeCell ref="H3212:I3212"/>
    <mergeCell ref="A3213:B3213"/>
    <mergeCell ref="C3213:F3213"/>
    <mergeCell ref="H3213:I3213"/>
    <mergeCell ref="A3210:B3210"/>
    <mergeCell ref="C3210:F3210"/>
    <mergeCell ref="H3210:I3210"/>
    <mergeCell ref="A3211:B3211"/>
    <mergeCell ref="C3211:F3211"/>
    <mergeCell ref="H3211:I3211"/>
    <mergeCell ref="A3208:B3208"/>
    <mergeCell ref="C3208:F3208"/>
    <mergeCell ref="H3208:I3208"/>
    <mergeCell ref="A3209:B3209"/>
    <mergeCell ref="C3209:F3209"/>
    <mergeCell ref="H3209:I3209"/>
    <mergeCell ref="A3206:B3206"/>
    <mergeCell ref="C3206:F3206"/>
    <mergeCell ref="H3206:I3206"/>
    <mergeCell ref="A3207:B3207"/>
    <mergeCell ref="C3207:F3207"/>
    <mergeCell ref="H3207:I3207"/>
    <mergeCell ref="A3228:B3228"/>
    <mergeCell ref="C3228:F3228"/>
    <mergeCell ref="H3228:I3228"/>
    <mergeCell ref="A3229:B3229"/>
    <mergeCell ref="C3229:F3229"/>
    <mergeCell ref="H3229:I3229"/>
    <mergeCell ref="A3226:B3226"/>
    <mergeCell ref="C3226:F3226"/>
    <mergeCell ref="H3226:I3226"/>
    <mergeCell ref="A3227:B3227"/>
    <mergeCell ref="C3227:F3227"/>
    <mergeCell ref="H3227:I3227"/>
    <mergeCell ref="A3224:B3224"/>
    <mergeCell ref="C3224:F3224"/>
    <mergeCell ref="H3224:I3224"/>
    <mergeCell ref="A3225:B3225"/>
    <mergeCell ref="C3225:F3225"/>
    <mergeCell ref="H3225:I3225"/>
    <mergeCell ref="A3222:B3222"/>
    <mergeCell ref="C3222:F3222"/>
    <mergeCell ref="H3222:I3222"/>
    <mergeCell ref="A3223:B3223"/>
    <mergeCell ref="C3223:F3223"/>
    <mergeCell ref="H3223:I3223"/>
    <mergeCell ref="A3220:B3220"/>
    <mergeCell ref="C3220:F3220"/>
    <mergeCell ref="H3220:I3220"/>
    <mergeCell ref="A3221:B3221"/>
    <mergeCell ref="C3221:F3221"/>
    <mergeCell ref="H3221:I3221"/>
    <mergeCell ref="A3218:B3218"/>
    <mergeCell ref="C3218:F3218"/>
    <mergeCell ref="H3218:I3218"/>
    <mergeCell ref="A3219:B3219"/>
    <mergeCell ref="C3219:F3219"/>
    <mergeCell ref="H3219:I3219"/>
    <mergeCell ref="A3240:B3240"/>
    <mergeCell ref="C3240:F3240"/>
    <mergeCell ref="H3240:I3240"/>
    <mergeCell ref="A3241:B3241"/>
    <mergeCell ref="C3241:F3241"/>
    <mergeCell ref="H3241:I3241"/>
    <mergeCell ref="A3238:B3238"/>
    <mergeCell ref="C3238:F3238"/>
    <mergeCell ref="H3238:I3238"/>
    <mergeCell ref="A3239:B3239"/>
    <mergeCell ref="C3239:F3239"/>
    <mergeCell ref="H3239:I3239"/>
    <mergeCell ref="A3236:B3236"/>
    <mergeCell ref="C3236:F3236"/>
    <mergeCell ref="H3236:I3236"/>
    <mergeCell ref="A3237:B3237"/>
    <mergeCell ref="C3237:F3237"/>
    <mergeCell ref="H3237:I3237"/>
    <mergeCell ref="A3234:B3234"/>
    <mergeCell ref="C3234:F3234"/>
    <mergeCell ref="H3234:I3234"/>
    <mergeCell ref="A3235:B3235"/>
    <mergeCell ref="C3235:F3235"/>
    <mergeCell ref="H3235:I3235"/>
    <mergeCell ref="A3232:B3232"/>
    <mergeCell ref="C3232:F3232"/>
    <mergeCell ref="H3232:I3232"/>
    <mergeCell ref="A3233:B3233"/>
    <mergeCell ref="C3233:F3233"/>
    <mergeCell ref="H3233:I3233"/>
    <mergeCell ref="A3230:B3230"/>
    <mergeCell ref="C3230:F3230"/>
    <mergeCell ref="H3230:I3230"/>
    <mergeCell ref="A3231:B3231"/>
    <mergeCell ref="C3231:F3231"/>
    <mergeCell ref="H3231:I3231"/>
    <mergeCell ref="A3252:B3252"/>
    <mergeCell ref="C3252:F3252"/>
    <mergeCell ref="H3252:I3252"/>
    <mergeCell ref="A3253:B3253"/>
    <mergeCell ref="C3253:F3253"/>
    <mergeCell ref="H3253:I3253"/>
    <mergeCell ref="A3250:B3250"/>
    <mergeCell ref="C3250:F3250"/>
    <mergeCell ref="H3250:I3250"/>
    <mergeCell ref="A3251:B3251"/>
    <mergeCell ref="C3251:F3251"/>
    <mergeCell ref="H3251:I3251"/>
    <mergeCell ref="A3248:B3248"/>
    <mergeCell ref="C3248:F3248"/>
    <mergeCell ref="H3248:I3248"/>
    <mergeCell ref="A3249:B3249"/>
    <mergeCell ref="C3249:F3249"/>
    <mergeCell ref="H3249:I3249"/>
    <mergeCell ref="A3246:B3246"/>
    <mergeCell ref="C3246:F3246"/>
    <mergeCell ref="H3246:I3246"/>
    <mergeCell ref="A3247:B3247"/>
    <mergeCell ref="C3247:F3247"/>
    <mergeCell ref="H3247:I3247"/>
    <mergeCell ref="A3244:B3244"/>
    <mergeCell ref="C3244:F3244"/>
    <mergeCell ref="H3244:I3244"/>
    <mergeCell ref="A3245:B3245"/>
    <mergeCell ref="C3245:F3245"/>
    <mergeCell ref="H3245:I3245"/>
    <mergeCell ref="A3242:B3242"/>
    <mergeCell ref="C3242:F3242"/>
    <mergeCell ref="H3242:I3242"/>
    <mergeCell ref="A3243:B3243"/>
    <mergeCell ref="C3243:F3243"/>
    <mergeCell ref="H3243:I3243"/>
    <mergeCell ref="A3264:B3264"/>
    <mergeCell ref="C3264:F3264"/>
    <mergeCell ref="H3264:I3264"/>
    <mergeCell ref="A3265:B3265"/>
    <mergeCell ref="C3265:F3265"/>
    <mergeCell ref="H3265:I3265"/>
    <mergeCell ref="A3262:B3262"/>
    <mergeCell ref="C3262:F3262"/>
    <mergeCell ref="H3262:I3262"/>
    <mergeCell ref="A3263:B3263"/>
    <mergeCell ref="C3263:F3263"/>
    <mergeCell ref="H3263:I3263"/>
    <mergeCell ref="A3260:B3260"/>
    <mergeCell ref="C3260:F3260"/>
    <mergeCell ref="H3260:I3260"/>
    <mergeCell ref="A3261:B3261"/>
    <mergeCell ref="C3261:F3261"/>
    <mergeCell ref="H3261:I3261"/>
    <mergeCell ref="A3258:B3258"/>
    <mergeCell ref="C3258:F3258"/>
    <mergeCell ref="H3258:I3258"/>
    <mergeCell ref="A3259:B3259"/>
    <mergeCell ref="C3259:F3259"/>
    <mergeCell ref="H3259:I3259"/>
    <mergeCell ref="A3256:B3256"/>
    <mergeCell ref="C3256:F3256"/>
    <mergeCell ref="H3256:I3256"/>
    <mergeCell ref="A3257:B3257"/>
    <mergeCell ref="C3257:F3257"/>
    <mergeCell ref="H3257:I3257"/>
    <mergeCell ref="A3254:B3254"/>
    <mergeCell ref="C3254:F3254"/>
    <mergeCell ref="H3254:I3254"/>
    <mergeCell ref="A3255:B3255"/>
    <mergeCell ref="C3255:F3255"/>
    <mergeCell ref="H3255:I3255"/>
    <mergeCell ref="A3276:B3276"/>
    <mergeCell ref="C3276:F3276"/>
    <mergeCell ref="H3276:I3276"/>
    <mergeCell ref="A3277:B3277"/>
    <mergeCell ref="C3277:F3277"/>
    <mergeCell ref="H3277:I3277"/>
    <mergeCell ref="A3274:B3274"/>
    <mergeCell ref="C3274:F3274"/>
    <mergeCell ref="H3274:I3274"/>
    <mergeCell ref="A3275:B3275"/>
    <mergeCell ref="C3275:F3275"/>
    <mergeCell ref="H3275:I3275"/>
    <mergeCell ref="A3272:B3272"/>
    <mergeCell ref="C3272:F3272"/>
    <mergeCell ref="H3272:I3272"/>
    <mergeCell ref="A3273:B3273"/>
    <mergeCell ref="C3273:F3273"/>
    <mergeCell ref="H3273:I3273"/>
    <mergeCell ref="A3270:B3270"/>
    <mergeCell ref="C3270:F3270"/>
    <mergeCell ref="H3270:I3270"/>
    <mergeCell ref="A3271:B3271"/>
    <mergeCell ref="C3271:F3271"/>
    <mergeCell ref="H3271:I3271"/>
    <mergeCell ref="A3268:B3268"/>
    <mergeCell ref="C3268:F3268"/>
    <mergeCell ref="H3268:I3268"/>
    <mergeCell ref="A3269:B3269"/>
    <mergeCell ref="C3269:F3269"/>
    <mergeCell ref="H3269:I3269"/>
    <mergeCell ref="A3266:B3266"/>
    <mergeCell ref="C3266:F3266"/>
    <mergeCell ref="H3266:I3266"/>
    <mergeCell ref="A3267:B3267"/>
    <mergeCell ref="C3267:F3267"/>
    <mergeCell ref="H3267:I3267"/>
    <mergeCell ref="A3288:B3288"/>
    <mergeCell ref="C3288:F3288"/>
    <mergeCell ref="H3288:I3288"/>
    <mergeCell ref="A3289:B3289"/>
    <mergeCell ref="C3289:F3289"/>
    <mergeCell ref="H3289:I3289"/>
    <mergeCell ref="A3286:B3286"/>
    <mergeCell ref="C3286:F3286"/>
    <mergeCell ref="H3286:I3286"/>
    <mergeCell ref="A3287:B3287"/>
    <mergeCell ref="C3287:F3287"/>
    <mergeCell ref="H3287:I3287"/>
    <mergeCell ref="A3284:B3284"/>
    <mergeCell ref="C3284:F3284"/>
    <mergeCell ref="H3284:I3284"/>
    <mergeCell ref="A3285:B3285"/>
    <mergeCell ref="C3285:F3285"/>
    <mergeCell ref="H3285:I3285"/>
    <mergeCell ref="A3282:B3282"/>
    <mergeCell ref="C3282:F3282"/>
    <mergeCell ref="H3282:I3282"/>
    <mergeCell ref="A3283:B3283"/>
    <mergeCell ref="C3283:F3283"/>
    <mergeCell ref="H3283:I3283"/>
    <mergeCell ref="A3280:B3280"/>
    <mergeCell ref="C3280:F3280"/>
    <mergeCell ref="H3280:I3280"/>
    <mergeCell ref="A3281:B3281"/>
    <mergeCell ref="C3281:F3281"/>
    <mergeCell ref="H3281:I3281"/>
    <mergeCell ref="A3278:B3278"/>
    <mergeCell ref="C3278:F3278"/>
    <mergeCell ref="H3278:I3278"/>
    <mergeCell ref="A3279:B3279"/>
    <mergeCell ref="C3279:F3279"/>
    <mergeCell ref="H3279:I3279"/>
    <mergeCell ref="A3300:B3300"/>
    <mergeCell ref="C3300:F3300"/>
    <mergeCell ref="H3300:I3300"/>
    <mergeCell ref="A3301:B3301"/>
    <mergeCell ref="C3301:F3301"/>
    <mergeCell ref="H3301:I3301"/>
    <mergeCell ref="A3298:B3298"/>
    <mergeCell ref="C3298:F3298"/>
    <mergeCell ref="H3298:I3298"/>
    <mergeCell ref="A3299:B3299"/>
    <mergeCell ref="C3299:F3299"/>
    <mergeCell ref="H3299:I3299"/>
    <mergeCell ref="A3296:B3296"/>
    <mergeCell ref="C3296:F3296"/>
    <mergeCell ref="H3296:I3296"/>
    <mergeCell ref="A3297:B3297"/>
    <mergeCell ref="C3297:F3297"/>
    <mergeCell ref="H3297:I3297"/>
    <mergeCell ref="A3294:B3294"/>
    <mergeCell ref="C3294:F3294"/>
    <mergeCell ref="H3294:I3294"/>
    <mergeCell ref="A3295:B3295"/>
    <mergeCell ref="C3295:F3295"/>
    <mergeCell ref="H3295:I3295"/>
    <mergeCell ref="A3292:B3292"/>
    <mergeCell ref="C3292:F3292"/>
    <mergeCell ref="H3292:I3292"/>
    <mergeCell ref="A3293:B3293"/>
    <mergeCell ref="C3293:F3293"/>
    <mergeCell ref="H3293:I3293"/>
    <mergeCell ref="A3290:B3290"/>
    <mergeCell ref="C3290:F3290"/>
    <mergeCell ref="H3290:I3290"/>
    <mergeCell ref="A3291:B3291"/>
    <mergeCell ref="C3291:F3291"/>
    <mergeCell ref="H3291:I3291"/>
    <mergeCell ref="A3312:B3312"/>
    <mergeCell ref="C3312:F3312"/>
    <mergeCell ref="H3312:I3312"/>
    <mergeCell ref="A3313:B3313"/>
    <mergeCell ref="C3313:F3313"/>
    <mergeCell ref="H3313:I3313"/>
    <mergeCell ref="A3310:B3310"/>
    <mergeCell ref="C3310:F3310"/>
    <mergeCell ref="H3310:I3310"/>
    <mergeCell ref="A3311:B3311"/>
    <mergeCell ref="C3311:F3311"/>
    <mergeCell ref="H3311:I3311"/>
    <mergeCell ref="A3308:B3308"/>
    <mergeCell ref="C3308:F3308"/>
    <mergeCell ref="H3308:I3308"/>
    <mergeCell ref="A3309:B3309"/>
    <mergeCell ref="C3309:F3309"/>
    <mergeCell ref="H3309:I3309"/>
    <mergeCell ref="A3306:B3306"/>
    <mergeCell ref="C3306:F3306"/>
    <mergeCell ref="H3306:I3306"/>
    <mergeCell ref="A3307:B3307"/>
    <mergeCell ref="C3307:F3307"/>
    <mergeCell ref="H3307:I3307"/>
    <mergeCell ref="A3304:B3304"/>
    <mergeCell ref="C3304:F3304"/>
    <mergeCell ref="H3304:I3304"/>
    <mergeCell ref="A3305:B3305"/>
    <mergeCell ref="C3305:F3305"/>
    <mergeCell ref="H3305:I3305"/>
    <mergeCell ref="A3302:B3302"/>
    <mergeCell ref="C3302:F3302"/>
    <mergeCell ref="H3302:I3302"/>
    <mergeCell ref="A3303:B3303"/>
    <mergeCell ref="C3303:F3303"/>
    <mergeCell ref="H3303:I3303"/>
    <mergeCell ref="A3324:B3324"/>
    <mergeCell ref="C3324:F3324"/>
    <mergeCell ref="H3324:I3324"/>
    <mergeCell ref="A3325:B3325"/>
    <mergeCell ref="C3325:F3325"/>
    <mergeCell ref="H3325:I3325"/>
    <mergeCell ref="A3322:B3322"/>
    <mergeCell ref="C3322:F3322"/>
    <mergeCell ref="H3322:I3322"/>
    <mergeCell ref="A3323:B3323"/>
    <mergeCell ref="C3323:F3323"/>
    <mergeCell ref="H3323:I3323"/>
    <mergeCell ref="A3320:B3320"/>
    <mergeCell ref="C3320:F3320"/>
    <mergeCell ref="H3320:I3320"/>
    <mergeCell ref="A3321:B3321"/>
    <mergeCell ref="C3321:F3321"/>
    <mergeCell ref="H3321:I3321"/>
    <mergeCell ref="A3318:B3318"/>
    <mergeCell ref="C3318:F3318"/>
    <mergeCell ref="H3318:I3318"/>
    <mergeCell ref="A3319:B3319"/>
    <mergeCell ref="C3319:F3319"/>
    <mergeCell ref="H3319:I3319"/>
    <mergeCell ref="A3316:B3316"/>
    <mergeCell ref="C3316:F3316"/>
    <mergeCell ref="H3316:I3316"/>
    <mergeCell ref="A3317:B3317"/>
    <mergeCell ref="C3317:F3317"/>
    <mergeCell ref="H3317:I3317"/>
    <mergeCell ref="A3314:B3314"/>
    <mergeCell ref="C3314:F3314"/>
    <mergeCell ref="H3314:I3314"/>
    <mergeCell ref="A3315:B3315"/>
    <mergeCell ref="C3315:F3315"/>
    <mergeCell ref="H3315:I3315"/>
    <mergeCell ref="A3336:B3336"/>
    <mergeCell ref="C3336:F3336"/>
    <mergeCell ref="H3336:I3336"/>
    <mergeCell ref="A3337:B3337"/>
    <mergeCell ref="C3337:F3337"/>
    <mergeCell ref="H3337:I3337"/>
    <mergeCell ref="A3334:B3334"/>
    <mergeCell ref="C3334:F3334"/>
    <mergeCell ref="H3334:I3334"/>
    <mergeCell ref="A3335:B3335"/>
    <mergeCell ref="C3335:F3335"/>
    <mergeCell ref="H3335:I3335"/>
    <mergeCell ref="A3332:B3332"/>
    <mergeCell ref="C3332:F3332"/>
    <mergeCell ref="H3332:I3332"/>
    <mergeCell ref="A3333:B3333"/>
    <mergeCell ref="C3333:F3333"/>
    <mergeCell ref="H3333:I3333"/>
    <mergeCell ref="A3330:B3330"/>
    <mergeCell ref="C3330:F3330"/>
    <mergeCell ref="H3330:I3330"/>
    <mergeCell ref="A3331:B3331"/>
    <mergeCell ref="C3331:F3331"/>
    <mergeCell ref="H3331:I3331"/>
    <mergeCell ref="A3328:B3328"/>
    <mergeCell ref="C3328:F3328"/>
    <mergeCell ref="H3328:I3328"/>
    <mergeCell ref="A3329:B3329"/>
    <mergeCell ref="C3329:F3329"/>
    <mergeCell ref="H3329:I3329"/>
    <mergeCell ref="A3326:B3326"/>
    <mergeCell ref="C3326:F3326"/>
    <mergeCell ref="H3326:I3326"/>
    <mergeCell ref="A3327:B3327"/>
    <mergeCell ref="C3327:F3327"/>
    <mergeCell ref="H3327:I3327"/>
    <mergeCell ref="A3348:B3348"/>
    <mergeCell ref="C3348:F3348"/>
    <mergeCell ref="H3348:I3348"/>
    <mergeCell ref="A3349:B3349"/>
    <mergeCell ref="C3349:F3349"/>
    <mergeCell ref="H3349:I3349"/>
    <mergeCell ref="A3346:B3346"/>
    <mergeCell ref="C3346:F3346"/>
    <mergeCell ref="H3346:I3346"/>
    <mergeCell ref="A3347:B3347"/>
    <mergeCell ref="C3347:F3347"/>
    <mergeCell ref="H3347:I3347"/>
    <mergeCell ref="A3344:B3344"/>
    <mergeCell ref="C3344:F3344"/>
    <mergeCell ref="H3344:I3344"/>
    <mergeCell ref="A3345:B3345"/>
    <mergeCell ref="C3345:F3345"/>
    <mergeCell ref="H3345:I3345"/>
    <mergeCell ref="A3342:B3342"/>
    <mergeCell ref="C3342:F3342"/>
    <mergeCell ref="H3342:I3342"/>
    <mergeCell ref="A3343:B3343"/>
    <mergeCell ref="C3343:F3343"/>
    <mergeCell ref="H3343:I3343"/>
    <mergeCell ref="A3340:B3340"/>
    <mergeCell ref="C3340:F3340"/>
    <mergeCell ref="H3340:I3340"/>
    <mergeCell ref="A3341:B3341"/>
    <mergeCell ref="C3341:F3341"/>
    <mergeCell ref="H3341:I3341"/>
    <mergeCell ref="A3338:B3338"/>
    <mergeCell ref="C3338:F3338"/>
    <mergeCell ref="H3338:I3338"/>
    <mergeCell ref="A3339:B3339"/>
    <mergeCell ref="C3339:F3339"/>
    <mergeCell ref="H3339:I3339"/>
    <mergeCell ref="A3360:B3360"/>
    <mergeCell ref="C3360:F3360"/>
    <mergeCell ref="H3360:I3360"/>
    <mergeCell ref="A3361:B3361"/>
    <mergeCell ref="C3361:F3361"/>
    <mergeCell ref="H3361:I3361"/>
    <mergeCell ref="A3358:B3358"/>
    <mergeCell ref="C3358:F3358"/>
    <mergeCell ref="H3358:I3358"/>
    <mergeCell ref="A3359:B3359"/>
    <mergeCell ref="C3359:F3359"/>
    <mergeCell ref="H3359:I3359"/>
    <mergeCell ref="A3356:B3356"/>
    <mergeCell ref="C3356:F3356"/>
    <mergeCell ref="H3356:I3356"/>
    <mergeCell ref="A3357:B3357"/>
    <mergeCell ref="C3357:F3357"/>
    <mergeCell ref="H3357:I3357"/>
    <mergeCell ref="A3354:B3354"/>
    <mergeCell ref="C3354:F3354"/>
    <mergeCell ref="H3354:I3354"/>
    <mergeCell ref="A3355:B3355"/>
    <mergeCell ref="C3355:F3355"/>
    <mergeCell ref="H3355:I3355"/>
    <mergeCell ref="A3352:B3352"/>
    <mergeCell ref="C3352:F3352"/>
    <mergeCell ref="H3352:I3352"/>
    <mergeCell ref="A3353:B3353"/>
    <mergeCell ref="C3353:F3353"/>
    <mergeCell ref="H3353:I3353"/>
    <mergeCell ref="A3350:B3350"/>
    <mergeCell ref="C3350:F3350"/>
    <mergeCell ref="H3350:I3350"/>
    <mergeCell ref="A3351:B3351"/>
    <mergeCell ref="C3351:F3351"/>
    <mergeCell ref="H3351:I3351"/>
    <mergeCell ref="A3372:B3372"/>
    <mergeCell ref="C3372:F3372"/>
    <mergeCell ref="H3372:I3372"/>
    <mergeCell ref="A3373:B3373"/>
    <mergeCell ref="C3373:F3373"/>
    <mergeCell ref="H3373:I3373"/>
    <mergeCell ref="A3370:B3370"/>
    <mergeCell ref="C3370:F3370"/>
    <mergeCell ref="H3370:I3370"/>
    <mergeCell ref="A3371:B3371"/>
    <mergeCell ref="C3371:F3371"/>
    <mergeCell ref="H3371:I3371"/>
    <mergeCell ref="A3368:B3368"/>
    <mergeCell ref="C3368:F3368"/>
    <mergeCell ref="H3368:I3368"/>
    <mergeCell ref="A3369:B3369"/>
    <mergeCell ref="C3369:F3369"/>
    <mergeCell ref="H3369:I3369"/>
    <mergeCell ref="A3366:B3366"/>
    <mergeCell ref="C3366:F3366"/>
    <mergeCell ref="H3366:I3366"/>
    <mergeCell ref="A3367:B3367"/>
    <mergeCell ref="C3367:F3367"/>
    <mergeCell ref="H3367:I3367"/>
    <mergeCell ref="A3364:B3364"/>
    <mergeCell ref="C3364:F3364"/>
    <mergeCell ref="H3364:I3364"/>
    <mergeCell ref="A3365:B3365"/>
    <mergeCell ref="C3365:F3365"/>
    <mergeCell ref="H3365:I3365"/>
    <mergeCell ref="A3362:B3362"/>
    <mergeCell ref="C3362:F3362"/>
    <mergeCell ref="H3362:I3362"/>
    <mergeCell ref="A3363:B3363"/>
    <mergeCell ref="C3363:F3363"/>
    <mergeCell ref="H3363:I3363"/>
    <mergeCell ref="A3384:B3384"/>
    <mergeCell ref="C3384:F3384"/>
    <mergeCell ref="H3384:I3384"/>
    <mergeCell ref="A3385:B3385"/>
    <mergeCell ref="C3385:F3385"/>
    <mergeCell ref="H3385:I3385"/>
    <mergeCell ref="A3382:B3382"/>
    <mergeCell ref="C3382:F3382"/>
    <mergeCell ref="H3382:I3382"/>
    <mergeCell ref="A3383:B3383"/>
    <mergeCell ref="C3383:F3383"/>
    <mergeCell ref="H3383:I3383"/>
    <mergeCell ref="A3380:B3380"/>
    <mergeCell ref="C3380:F3380"/>
    <mergeCell ref="H3380:I3380"/>
    <mergeCell ref="A3381:B3381"/>
    <mergeCell ref="C3381:F3381"/>
    <mergeCell ref="H3381:I3381"/>
    <mergeCell ref="A3378:B3378"/>
    <mergeCell ref="C3378:F3378"/>
    <mergeCell ref="H3378:I3378"/>
    <mergeCell ref="A3379:B3379"/>
    <mergeCell ref="C3379:F3379"/>
    <mergeCell ref="H3379:I3379"/>
    <mergeCell ref="A3376:B3376"/>
    <mergeCell ref="C3376:F3376"/>
    <mergeCell ref="H3376:I3376"/>
    <mergeCell ref="A3377:B3377"/>
    <mergeCell ref="C3377:F3377"/>
    <mergeCell ref="H3377:I3377"/>
    <mergeCell ref="A3374:B3374"/>
    <mergeCell ref="C3374:F3374"/>
    <mergeCell ref="H3374:I3374"/>
    <mergeCell ref="A3375:B3375"/>
    <mergeCell ref="C3375:F3375"/>
    <mergeCell ref="H3375:I3375"/>
    <mergeCell ref="A3396:B3396"/>
    <mergeCell ref="C3396:F3396"/>
    <mergeCell ref="H3396:I3396"/>
    <mergeCell ref="A3397:B3397"/>
    <mergeCell ref="C3397:F3397"/>
    <mergeCell ref="H3397:I3397"/>
    <mergeCell ref="A3394:B3394"/>
    <mergeCell ref="C3394:F3394"/>
    <mergeCell ref="H3394:I3394"/>
    <mergeCell ref="A3395:B3395"/>
    <mergeCell ref="C3395:F3395"/>
    <mergeCell ref="H3395:I3395"/>
    <mergeCell ref="A3392:B3392"/>
    <mergeCell ref="C3392:F3392"/>
    <mergeCell ref="H3392:I3392"/>
    <mergeCell ref="A3393:B3393"/>
    <mergeCell ref="C3393:F3393"/>
    <mergeCell ref="H3393:I3393"/>
    <mergeCell ref="A3390:B3390"/>
    <mergeCell ref="C3390:F3390"/>
    <mergeCell ref="H3390:I3390"/>
    <mergeCell ref="A3391:B3391"/>
    <mergeCell ref="C3391:F3391"/>
    <mergeCell ref="H3391:I3391"/>
    <mergeCell ref="A3388:B3388"/>
    <mergeCell ref="C3388:F3388"/>
    <mergeCell ref="H3388:I3388"/>
    <mergeCell ref="A3389:B3389"/>
    <mergeCell ref="C3389:F3389"/>
    <mergeCell ref="H3389:I3389"/>
    <mergeCell ref="A3386:B3386"/>
    <mergeCell ref="C3386:F3386"/>
    <mergeCell ref="H3386:I3386"/>
    <mergeCell ref="A3387:B3387"/>
    <mergeCell ref="C3387:F3387"/>
    <mergeCell ref="H3387:I3387"/>
    <mergeCell ref="A3408:B3408"/>
    <mergeCell ref="C3408:F3408"/>
    <mergeCell ref="H3408:I3408"/>
    <mergeCell ref="A3409:B3409"/>
    <mergeCell ref="C3409:F3409"/>
    <mergeCell ref="H3409:I3409"/>
    <mergeCell ref="A3406:B3406"/>
    <mergeCell ref="C3406:F3406"/>
    <mergeCell ref="H3406:I3406"/>
    <mergeCell ref="A3407:B3407"/>
    <mergeCell ref="C3407:F3407"/>
    <mergeCell ref="H3407:I3407"/>
    <mergeCell ref="A3404:B3404"/>
    <mergeCell ref="C3404:F3404"/>
    <mergeCell ref="H3404:I3404"/>
    <mergeCell ref="A3405:B3405"/>
    <mergeCell ref="C3405:F3405"/>
    <mergeCell ref="H3405:I3405"/>
    <mergeCell ref="A3402:B3402"/>
    <mergeCell ref="C3402:F3402"/>
    <mergeCell ref="H3402:I3402"/>
    <mergeCell ref="A3403:B3403"/>
    <mergeCell ref="C3403:F3403"/>
    <mergeCell ref="H3403:I3403"/>
    <mergeCell ref="A3400:B3400"/>
    <mergeCell ref="C3400:F3400"/>
    <mergeCell ref="H3400:I3400"/>
    <mergeCell ref="A3401:B3401"/>
    <mergeCell ref="C3401:F3401"/>
    <mergeCell ref="H3401:I3401"/>
    <mergeCell ref="A3398:B3398"/>
    <mergeCell ref="C3398:F3398"/>
    <mergeCell ref="H3398:I3398"/>
    <mergeCell ref="A3399:B3399"/>
    <mergeCell ref="C3399:F3399"/>
    <mergeCell ref="H3399:I3399"/>
    <mergeCell ref="A3420:B3420"/>
    <mergeCell ref="C3420:F3420"/>
    <mergeCell ref="H3420:I3420"/>
    <mergeCell ref="A3421:B3421"/>
    <mergeCell ref="C3421:F3421"/>
    <mergeCell ref="H3421:I3421"/>
    <mergeCell ref="A3418:B3418"/>
    <mergeCell ref="C3418:F3418"/>
    <mergeCell ref="H3418:I3418"/>
    <mergeCell ref="A3419:B3419"/>
    <mergeCell ref="C3419:F3419"/>
    <mergeCell ref="H3419:I3419"/>
    <mergeCell ref="A3416:B3416"/>
    <mergeCell ref="C3416:F3416"/>
    <mergeCell ref="H3416:I3416"/>
    <mergeCell ref="A3417:B3417"/>
    <mergeCell ref="C3417:F3417"/>
    <mergeCell ref="H3417:I3417"/>
    <mergeCell ref="A3414:B3414"/>
    <mergeCell ref="C3414:F3414"/>
    <mergeCell ref="H3414:I3414"/>
    <mergeCell ref="A3415:B3415"/>
    <mergeCell ref="C3415:F3415"/>
    <mergeCell ref="H3415:I3415"/>
    <mergeCell ref="A3412:B3412"/>
    <mergeCell ref="C3412:F3412"/>
    <mergeCell ref="H3412:I3412"/>
    <mergeCell ref="A3413:B3413"/>
    <mergeCell ref="C3413:F3413"/>
    <mergeCell ref="H3413:I3413"/>
    <mergeCell ref="A3410:B3410"/>
    <mergeCell ref="C3410:F3410"/>
    <mergeCell ref="H3410:I3410"/>
    <mergeCell ref="A3411:B3411"/>
    <mergeCell ref="C3411:F3411"/>
    <mergeCell ref="H3411:I3411"/>
    <mergeCell ref="A3432:B3432"/>
    <mergeCell ref="C3432:F3432"/>
    <mergeCell ref="H3432:I3432"/>
    <mergeCell ref="A3433:B3433"/>
    <mergeCell ref="C3433:F3433"/>
    <mergeCell ref="H3433:I3433"/>
    <mergeCell ref="A3430:B3430"/>
    <mergeCell ref="C3430:F3430"/>
    <mergeCell ref="H3430:I3430"/>
    <mergeCell ref="A3431:B3431"/>
    <mergeCell ref="C3431:F3431"/>
    <mergeCell ref="H3431:I3431"/>
    <mergeCell ref="A3428:B3428"/>
    <mergeCell ref="C3428:F3428"/>
    <mergeCell ref="H3428:I3428"/>
    <mergeCell ref="A3429:B3429"/>
    <mergeCell ref="C3429:F3429"/>
    <mergeCell ref="H3429:I3429"/>
    <mergeCell ref="A3426:B3426"/>
    <mergeCell ref="C3426:F3426"/>
    <mergeCell ref="H3426:I3426"/>
    <mergeCell ref="A3427:B3427"/>
    <mergeCell ref="C3427:F3427"/>
    <mergeCell ref="H3427:I3427"/>
    <mergeCell ref="A3424:B3424"/>
    <mergeCell ref="C3424:F3424"/>
    <mergeCell ref="H3424:I3424"/>
    <mergeCell ref="A3425:B3425"/>
    <mergeCell ref="C3425:F3425"/>
    <mergeCell ref="H3425:I3425"/>
    <mergeCell ref="A3422:B3422"/>
    <mergeCell ref="C3422:F3422"/>
    <mergeCell ref="H3422:I3422"/>
    <mergeCell ref="A3423:B3423"/>
    <mergeCell ref="C3423:F3423"/>
    <mergeCell ref="H3423:I3423"/>
    <mergeCell ref="A3444:B3444"/>
    <mergeCell ref="C3444:F3444"/>
    <mergeCell ref="H3444:I3444"/>
    <mergeCell ref="A3445:B3445"/>
    <mergeCell ref="C3445:F3445"/>
    <mergeCell ref="H3445:I3445"/>
    <mergeCell ref="A3442:B3442"/>
    <mergeCell ref="C3442:F3442"/>
    <mergeCell ref="H3442:I3442"/>
    <mergeCell ref="A3443:B3443"/>
    <mergeCell ref="C3443:F3443"/>
    <mergeCell ref="H3443:I3443"/>
    <mergeCell ref="A3440:B3440"/>
    <mergeCell ref="C3440:F3440"/>
    <mergeCell ref="H3440:I3440"/>
    <mergeCell ref="A3441:B3441"/>
    <mergeCell ref="C3441:F3441"/>
    <mergeCell ref="H3441:I3441"/>
    <mergeCell ref="A3438:B3438"/>
    <mergeCell ref="C3438:F3438"/>
    <mergeCell ref="H3438:I3438"/>
    <mergeCell ref="A3439:B3439"/>
    <mergeCell ref="C3439:F3439"/>
    <mergeCell ref="H3439:I3439"/>
    <mergeCell ref="A3436:B3436"/>
    <mergeCell ref="C3436:F3436"/>
    <mergeCell ref="H3436:I3436"/>
    <mergeCell ref="A3437:B3437"/>
    <mergeCell ref="C3437:F3437"/>
    <mergeCell ref="H3437:I3437"/>
    <mergeCell ref="A3434:B3434"/>
    <mergeCell ref="C3434:F3434"/>
    <mergeCell ref="H3434:I3434"/>
    <mergeCell ref="A3435:B3435"/>
    <mergeCell ref="C3435:F3435"/>
    <mergeCell ref="H3435:I3435"/>
    <mergeCell ref="A3456:B3456"/>
    <mergeCell ref="C3456:F3456"/>
    <mergeCell ref="H3456:I3456"/>
    <mergeCell ref="A3457:B3457"/>
    <mergeCell ref="C3457:F3457"/>
    <mergeCell ref="H3457:I3457"/>
    <mergeCell ref="A3454:B3454"/>
    <mergeCell ref="C3454:F3454"/>
    <mergeCell ref="H3454:I3454"/>
    <mergeCell ref="A3455:B3455"/>
    <mergeCell ref="C3455:F3455"/>
    <mergeCell ref="H3455:I3455"/>
    <mergeCell ref="A3452:B3452"/>
    <mergeCell ref="C3452:F3452"/>
    <mergeCell ref="H3452:I3452"/>
    <mergeCell ref="A3453:B3453"/>
    <mergeCell ref="C3453:F3453"/>
    <mergeCell ref="H3453:I3453"/>
    <mergeCell ref="A3450:B3450"/>
    <mergeCell ref="C3450:F3450"/>
    <mergeCell ref="H3450:I3450"/>
    <mergeCell ref="A3451:B3451"/>
    <mergeCell ref="C3451:F3451"/>
    <mergeCell ref="H3451:I3451"/>
    <mergeCell ref="A3448:B3448"/>
    <mergeCell ref="C3448:F3448"/>
    <mergeCell ref="H3448:I3448"/>
    <mergeCell ref="A3449:B3449"/>
    <mergeCell ref="C3449:F3449"/>
    <mergeCell ref="H3449:I3449"/>
    <mergeCell ref="A3446:B3446"/>
    <mergeCell ref="C3446:F3446"/>
    <mergeCell ref="H3446:I3446"/>
    <mergeCell ref="A3447:B3447"/>
    <mergeCell ref="C3447:F3447"/>
    <mergeCell ref="H3447:I3447"/>
    <mergeCell ref="A3468:B3468"/>
    <mergeCell ref="C3468:F3468"/>
    <mergeCell ref="H3468:I3468"/>
    <mergeCell ref="A3469:B3469"/>
    <mergeCell ref="C3469:F3469"/>
    <mergeCell ref="H3469:I3469"/>
    <mergeCell ref="A3466:B3466"/>
    <mergeCell ref="C3466:F3466"/>
    <mergeCell ref="H3466:I3466"/>
    <mergeCell ref="A3467:B3467"/>
    <mergeCell ref="C3467:F3467"/>
    <mergeCell ref="H3467:I3467"/>
    <mergeCell ref="A3464:B3464"/>
    <mergeCell ref="C3464:F3464"/>
    <mergeCell ref="H3464:I3464"/>
    <mergeCell ref="A3465:B3465"/>
    <mergeCell ref="C3465:F3465"/>
    <mergeCell ref="H3465:I3465"/>
    <mergeCell ref="A3462:B3462"/>
    <mergeCell ref="C3462:F3462"/>
    <mergeCell ref="H3462:I3462"/>
    <mergeCell ref="A3463:B3463"/>
    <mergeCell ref="C3463:F3463"/>
    <mergeCell ref="H3463:I3463"/>
    <mergeCell ref="A3460:B3460"/>
    <mergeCell ref="C3460:F3460"/>
    <mergeCell ref="H3460:I3460"/>
    <mergeCell ref="A3461:B3461"/>
    <mergeCell ref="C3461:F3461"/>
    <mergeCell ref="H3461:I3461"/>
    <mergeCell ref="A3458:B3458"/>
    <mergeCell ref="C3458:F3458"/>
    <mergeCell ref="H3458:I3458"/>
    <mergeCell ref="A3459:B3459"/>
    <mergeCell ref="C3459:F3459"/>
    <mergeCell ref="H3459:I3459"/>
    <mergeCell ref="A3480:B3480"/>
    <mergeCell ref="C3480:F3480"/>
    <mergeCell ref="H3480:I3480"/>
    <mergeCell ref="A3481:B3481"/>
    <mergeCell ref="C3481:F3481"/>
    <mergeCell ref="H3481:I3481"/>
    <mergeCell ref="A3478:B3478"/>
    <mergeCell ref="C3478:F3478"/>
    <mergeCell ref="H3478:I3478"/>
    <mergeCell ref="A3479:B3479"/>
    <mergeCell ref="C3479:F3479"/>
    <mergeCell ref="H3479:I3479"/>
    <mergeCell ref="A3476:B3476"/>
    <mergeCell ref="C3476:F3476"/>
    <mergeCell ref="H3476:I3476"/>
    <mergeCell ref="A3477:B3477"/>
    <mergeCell ref="C3477:F3477"/>
    <mergeCell ref="H3477:I3477"/>
    <mergeCell ref="A3474:B3474"/>
    <mergeCell ref="C3474:F3474"/>
    <mergeCell ref="H3474:I3474"/>
    <mergeCell ref="A3475:B3475"/>
    <mergeCell ref="C3475:F3475"/>
    <mergeCell ref="H3475:I3475"/>
    <mergeCell ref="A3472:B3472"/>
    <mergeCell ref="C3472:F3472"/>
    <mergeCell ref="H3472:I3472"/>
    <mergeCell ref="A3473:B3473"/>
    <mergeCell ref="C3473:F3473"/>
    <mergeCell ref="H3473:I3473"/>
    <mergeCell ref="A3470:B3470"/>
    <mergeCell ref="C3470:F3470"/>
    <mergeCell ref="H3470:I3470"/>
    <mergeCell ref="A3471:B3471"/>
    <mergeCell ref="C3471:F3471"/>
    <mergeCell ref="H3471:I3471"/>
    <mergeCell ref="A3492:B3492"/>
    <mergeCell ref="C3492:F3492"/>
    <mergeCell ref="H3492:I3492"/>
    <mergeCell ref="A3493:B3493"/>
    <mergeCell ref="C3493:F3493"/>
    <mergeCell ref="H3493:I3493"/>
    <mergeCell ref="A3490:B3490"/>
    <mergeCell ref="C3490:F3490"/>
    <mergeCell ref="H3490:I3490"/>
    <mergeCell ref="A3491:B3491"/>
    <mergeCell ref="C3491:F3491"/>
    <mergeCell ref="H3491:I3491"/>
    <mergeCell ref="A3488:B3488"/>
    <mergeCell ref="C3488:F3488"/>
    <mergeCell ref="H3488:I3488"/>
    <mergeCell ref="A3489:B3489"/>
    <mergeCell ref="C3489:F3489"/>
    <mergeCell ref="H3489:I3489"/>
    <mergeCell ref="A3486:B3486"/>
    <mergeCell ref="C3486:F3486"/>
    <mergeCell ref="H3486:I3486"/>
    <mergeCell ref="A3487:B3487"/>
    <mergeCell ref="C3487:F3487"/>
    <mergeCell ref="H3487:I3487"/>
    <mergeCell ref="A3484:B3484"/>
    <mergeCell ref="C3484:F3484"/>
    <mergeCell ref="H3484:I3484"/>
    <mergeCell ref="A3485:B3485"/>
    <mergeCell ref="C3485:F3485"/>
    <mergeCell ref="H3485:I3485"/>
    <mergeCell ref="A3482:B3482"/>
    <mergeCell ref="C3482:F3482"/>
    <mergeCell ref="H3482:I3482"/>
    <mergeCell ref="A3483:B3483"/>
    <mergeCell ref="C3483:F3483"/>
    <mergeCell ref="H3483:I3483"/>
    <mergeCell ref="A3504:B3504"/>
    <mergeCell ref="C3504:F3504"/>
    <mergeCell ref="H3504:I3504"/>
    <mergeCell ref="A3505:B3505"/>
    <mergeCell ref="C3505:F3505"/>
    <mergeCell ref="H3505:I3505"/>
    <mergeCell ref="A3502:B3502"/>
    <mergeCell ref="C3502:F3502"/>
    <mergeCell ref="H3502:I3502"/>
    <mergeCell ref="A3503:B3503"/>
    <mergeCell ref="C3503:F3503"/>
    <mergeCell ref="H3503:I3503"/>
    <mergeCell ref="A3500:B3500"/>
    <mergeCell ref="C3500:F3500"/>
    <mergeCell ref="H3500:I3500"/>
    <mergeCell ref="A3501:B3501"/>
    <mergeCell ref="C3501:F3501"/>
    <mergeCell ref="H3501:I3501"/>
    <mergeCell ref="A3498:B3498"/>
    <mergeCell ref="C3498:F3498"/>
    <mergeCell ref="H3498:I3498"/>
    <mergeCell ref="A3499:B3499"/>
    <mergeCell ref="C3499:F3499"/>
    <mergeCell ref="H3499:I3499"/>
    <mergeCell ref="A3496:B3496"/>
    <mergeCell ref="C3496:F3496"/>
    <mergeCell ref="H3496:I3496"/>
    <mergeCell ref="A3497:B3497"/>
    <mergeCell ref="C3497:F3497"/>
    <mergeCell ref="H3497:I3497"/>
    <mergeCell ref="A3494:B3494"/>
    <mergeCell ref="C3494:F3494"/>
    <mergeCell ref="H3494:I3494"/>
    <mergeCell ref="A3495:B3495"/>
    <mergeCell ref="C3495:F3495"/>
    <mergeCell ref="H3495:I3495"/>
    <mergeCell ref="A3516:B3516"/>
    <mergeCell ref="C3516:F3516"/>
    <mergeCell ref="H3516:I3516"/>
    <mergeCell ref="A3517:B3517"/>
    <mergeCell ref="C3517:F3517"/>
    <mergeCell ref="H3517:I3517"/>
    <mergeCell ref="A3514:B3514"/>
    <mergeCell ref="C3514:F3514"/>
    <mergeCell ref="H3514:I3514"/>
    <mergeCell ref="A3515:B3515"/>
    <mergeCell ref="C3515:F3515"/>
    <mergeCell ref="H3515:I3515"/>
    <mergeCell ref="A3512:B3512"/>
    <mergeCell ref="C3512:F3512"/>
    <mergeCell ref="H3512:I3512"/>
    <mergeCell ref="A3513:B3513"/>
    <mergeCell ref="C3513:F3513"/>
    <mergeCell ref="H3513:I3513"/>
    <mergeCell ref="A3510:B3510"/>
    <mergeCell ref="C3510:F3510"/>
    <mergeCell ref="H3510:I3510"/>
    <mergeCell ref="A3511:B3511"/>
    <mergeCell ref="C3511:F3511"/>
    <mergeCell ref="H3511:I3511"/>
    <mergeCell ref="A3508:B3508"/>
    <mergeCell ref="C3508:F3508"/>
    <mergeCell ref="H3508:I3508"/>
    <mergeCell ref="A3509:B3509"/>
    <mergeCell ref="C3509:F3509"/>
    <mergeCell ref="H3509:I3509"/>
    <mergeCell ref="A3506:B3506"/>
    <mergeCell ref="C3506:F3506"/>
    <mergeCell ref="H3506:I3506"/>
    <mergeCell ref="A3507:B3507"/>
    <mergeCell ref="C3507:F3507"/>
    <mergeCell ref="H3507:I3507"/>
    <mergeCell ref="A3528:B3528"/>
    <mergeCell ref="C3528:F3528"/>
    <mergeCell ref="H3528:I3528"/>
    <mergeCell ref="A3529:B3529"/>
    <mergeCell ref="C3529:F3529"/>
    <mergeCell ref="H3529:I3529"/>
    <mergeCell ref="A3526:B3526"/>
    <mergeCell ref="C3526:F3526"/>
    <mergeCell ref="H3526:I3526"/>
    <mergeCell ref="A3527:B3527"/>
    <mergeCell ref="C3527:F3527"/>
    <mergeCell ref="H3527:I3527"/>
    <mergeCell ref="A3524:B3524"/>
    <mergeCell ref="C3524:F3524"/>
    <mergeCell ref="H3524:I3524"/>
    <mergeCell ref="A3525:B3525"/>
    <mergeCell ref="C3525:F3525"/>
    <mergeCell ref="H3525:I3525"/>
    <mergeCell ref="A3522:B3522"/>
    <mergeCell ref="C3522:F3522"/>
    <mergeCell ref="H3522:I3522"/>
    <mergeCell ref="A3523:B3523"/>
    <mergeCell ref="C3523:F3523"/>
    <mergeCell ref="H3523:I3523"/>
    <mergeCell ref="A3520:B3520"/>
    <mergeCell ref="C3520:F3520"/>
    <mergeCell ref="H3520:I3520"/>
    <mergeCell ref="A3521:B3521"/>
    <mergeCell ref="C3521:F3521"/>
    <mergeCell ref="H3521:I3521"/>
    <mergeCell ref="A3518:B3518"/>
    <mergeCell ref="C3518:F3518"/>
    <mergeCell ref="H3518:I3518"/>
    <mergeCell ref="A3519:B3519"/>
    <mergeCell ref="C3519:F3519"/>
    <mergeCell ref="H3519:I3519"/>
    <mergeCell ref="A3540:B3540"/>
    <mergeCell ref="C3540:F3540"/>
    <mergeCell ref="H3540:I3540"/>
    <mergeCell ref="A3541:B3541"/>
    <mergeCell ref="C3541:F3541"/>
    <mergeCell ref="H3541:I3541"/>
    <mergeCell ref="A3538:B3538"/>
    <mergeCell ref="C3538:F3538"/>
    <mergeCell ref="H3538:I3538"/>
    <mergeCell ref="A3539:B3539"/>
    <mergeCell ref="C3539:F3539"/>
    <mergeCell ref="H3539:I3539"/>
    <mergeCell ref="A3536:B3536"/>
    <mergeCell ref="C3536:F3536"/>
    <mergeCell ref="H3536:I3536"/>
    <mergeCell ref="A3537:B3537"/>
    <mergeCell ref="C3537:F3537"/>
    <mergeCell ref="H3537:I3537"/>
    <mergeCell ref="A3534:B3534"/>
    <mergeCell ref="C3534:F3534"/>
    <mergeCell ref="H3534:I3534"/>
    <mergeCell ref="A3535:B3535"/>
    <mergeCell ref="C3535:F3535"/>
    <mergeCell ref="H3535:I3535"/>
    <mergeCell ref="A3532:B3532"/>
    <mergeCell ref="C3532:F3532"/>
    <mergeCell ref="H3532:I3532"/>
    <mergeCell ref="A3533:B3533"/>
    <mergeCell ref="C3533:F3533"/>
    <mergeCell ref="H3533:I3533"/>
    <mergeCell ref="A3530:B3530"/>
    <mergeCell ref="C3530:F3530"/>
    <mergeCell ref="H3530:I3530"/>
    <mergeCell ref="A3531:B3531"/>
    <mergeCell ref="C3531:F3531"/>
    <mergeCell ref="H3531:I3531"/>
    <mergeCell ref="A3552:B3552"/>
    <mergeCell ref="C3552:F3552"/>
    <mergeCell ref="H3552:I3552"/>
    <mergeCell ref="A3553:B3553"/>
    <mergeCell ref="C3553:F3553"/>
    <mergeCell ref="H3553:I3553"/>
    <mergeCell ref="A3550:B3550"/>
    <mergeCell ref="C3550:F3550"/>
    <mergeCell ref="H3550:I3550"/>
    <mergeCell ref="A3551:B3551"/>
    <mergeCell ref="C3551:F3551"/>
    <mergeCell ref="H3551:I3551"/>
    <mergeCell ref="A3548:B3548"/>
    <mergeCell ref="C3548:F3548"/>
    <mergeCell ref="H3548:I3548"/>
    <mergeCell ref="A3549:B3549"/>
    <mergeCell ref="C3549:F3549"/>
    <mergeCell ref="H3549:I3549"/>
    <mergeCell ref="A3546:B3546"/>
    <mergeCell ref="C3546:F3546"/>
    <mergeCell ref="H3546:I3546"/>
    <mergeCell ref="A3547:B3547"/>
    <mergeCell ref="C3547:F3547"/>
    <mergeCell ref="H3547:I3547"/>
    <mergeCell ref="A3544:B3544"/>
    <mergeCell ref="C3544:F3544"/>
    <mergeCell ref="H3544:I3544"/>
    <mergeCell ref="A3545:B3545"/>
    <mergeCell ref="C3545:F3545"/>
    <mergeCell ref="H3545:I3545"/>
    <mergeCell ref="A3542:B3542"/>
    <mergeCell ref="C3542:F3542"/>
    <mergeCell ref="H3542:I3542"/>
    <mergeCell ref="A3543:B3543"/>
    <mergeCell ref="C3543:F3543"/>
    <mergeCell ref="H3543:I3543"/>
    <mergeCell ref="A3564:B3564"/>
    <mergeCell ref="C3564:F3564"/>
    <mergeCell ref="H3564:I3564"/>
    <mergeCell ref="A3565:B3565"/>
    <mergeCell ref="C3565:F3565"/>
    <mergeCell ref="H3565:I3565"/>
    <mergeCell ref="A3562:B3562"/>
    <mergeCell ref="C3562:F3562"/>
    <mergeCell ref="H3562:I3562"/>
    <mergeCell ref="A3563:B3563"/>
    <mergeCell ref="C3563:F3563"/>
    <mergeCell ref="H3563:I3563"/>
    <mergeCell ref="A3560:B3560"/>
    <mergeCell ref="C3560:F3560"/>
    <mergeCell ref="H3560:I3560"/>
    <mergeCell ref="A3561:B3561"/>
    <mergeCell ref="C3561:F3561"/>
    <mergeCell ref="H3561:I3561"/>
    <mergeCell ref="A3558:B3558"/>
    <mergeCell ref="C3558:F3558"/>
    <mergeCell ref="H3558:I3558"/>
    <mergeCell ref="A3559:B3559"/>
    <mergeCell ref="C3559:F3559"/>
    <mergeCell ref="H3559:I3559"/>
    <mergeCell ref="A3556:B3556"/>
    <mergeCell ref="C3556:F3556"/>
    <mergeCell ref="H3556:I3556"/>
    <mergeCell ref="A3557:B3557"/>
    <mergeCell ref="C3557:F3557"/>
    <mergeCell ref="H3557:I3557"/>
    <mergeCell ref="A3554:B3554"/>
    <mergeCell ref="C3554:F3554"/>
    <mergeCell ref="H3554:I3554"/>
    <mergeCell ref="A3555:B3555"/>
    <mergeCell ref="C3555:F3555"/>
    <mergeCell ref="H3555:I3555"/>
    <mergeCell ref="A3576:B3576"/>
    <mergeCell ref="C3576:F3576"/>
    <mergeCell ref="H3576:I3576"/>
    <mergeCell ref="A3577:B3577"/>
    <mergeCell ref="C3577:F3577"/>
    <mergeCell ref="H3577:I3577"/>
    <mergeCell ref="A3574:B3574"/>
    <mergeCell ref="C3574:F3574"/>
    <mergeCell ref="H3574:I3574"/>
    <mergeCell ref="A3575:B3575"/>
    <mergeCell ref="C3575:F3575"/>
    <mergeCell ref="H3575:I3575"/>
    <mergeCell ref="A3572:B3572"/>
    <mergeCell ref="C3572:F3572"/>
    <mergeCell ref="H3572:I3572"/>
    <mergeCell ref="A3573:B3573"/>
    <mergeCell ref="C3573:F3573"/>
    <mergeCell ref="H3573:I3573"/>
    <mergeCell ref="A3570:B3570"/>
    <mergeCell ref="C3570:F3570"/>
    <mergeCell ref="H3570:I3570"/>
    <mergeCell ref="A3571:B3571"/>
    <mergeCell ref="C3571:F3571"/>
    <mergeCell ref="H3571:I3571"/>
    <mergeCell ref="A3568:B3568"/>
    <mergeCell ref="C3568:F3568"/>
    <mergeCell ref="H3568:I3568"/>
    <mergeCell ref="A3569:B3569"/>
    <mergeCell ref="C3569:F3569"/>
    <mergeCell ref="H3569:I3569"/>
    <mergeCell ref="A3566:B3566"/>
    <mergeCell ref="C3566:F3566"/>
    <mergeCell ref="H3566:I3566"/>
    <mergeCell ref="A3567:B3567"/>
    <mergeCell ref="C3567:F3567"/>
    <mergeCell ref="H3567:I3567"/>
    <mergeCell ref="A3588:B3588"/>
    <mergeCell ref="C3588:F3588"/>
    <mergeCell ref="H3588:I3588"/>
    <mergeCell ref="A3589:B3589"/>
    <mergeCell ref="C3589:F3589"/>
    <mergeCell ref="H3589:I3589"/>
    <mergeCell ref="A3586:B3586"/>
    <mergeCell ref="C3586:F3586"/>
    <mergeCell ref="H3586:I3586"/>
    <mergeCell ref="A3587:B3587"/>
    <mergeCell ref="C3587:F3587"/>
    <mergeCell ref="H3587:I3587"/>
    <mergeCell ref="A3584:B3584"/>
    <mergeCell ref="C3584:F3584"/>
    <mergeCell ref="H3584:I3584"/>
    <mergeCell ref="A3585:B3585"/>
    <mergeCell ref="C3585:F3585"/>
    <mergeCell ref="H3585:I3585"/>
    <mergeCell ref="A3582:B3582"/>
    <mergeCell ref="C3582:F3582"/>
    <mergeCell ref="H3582:I3582"/>
    <mergeCell ref="A3583:B3583"/>
    <mergeCell ref="C3583:F3583"/>
    <mergeCell ref="H3583:I3583"/>
    <mergeCell ref="A3580:B3580"/>
    <mergeCell ref="C3580:F3580"/>
    <mergeCell ref="H3580:I3580"/>
    <mergeCell ref="A3581:B3581"/>
    <mergeCell ref="C3581:F3581"/>
    <mergeCell ref="H3581:I3581"/>
    <mergeCell ref="A3578:B3578"/>
    <mergeCell ref="C3578:F3578"/>
    <mergeCell ref="H3578:I3578"/>
    <mergeCell ref="A3579:B3579"/>
    <mergeCell ref="C3579:F3579"/>
    <mergeCell ref="H3579:I3579"/>
    <mergeCell ref="A3600:B3600"/>
    <mergeCell ref="C3600:F3600"/>
    <mergeCell ref="H3600:I3600"/>
    <mergeCell ref="A3601:B3601"/>
    <mergeCell ref="C3601:F3601"/>
    <mergeCell ref="H3601:I3601"/>
    <mergeCell ref="A3598:B3598"/>
    <mergeCell ref="C3598:F3598"/>
    <mergeCell ref="H3598:I3598"/>
    <mergeCell ref="A3599:B3599"/>
    <mergeCell ref="C3599:F3599"/>
    <mergeCell ref="H3599:I3599"/>
    <mergeCell ref="A3596:B3596"/>
    <mergeCell ref="C3596:F3596"/>
    <mergeCell ref="H3596:I3596"/>
    <mergeCell ref="A3597:B3597"/>
    <mergeCell ref="C3597:F3597"/>
    <mergeCell ref="H3597:I3597"/>
    <mergeCell ref="A3594:B3594"/>
    <mergeCell ref="C3594:F3594"/>
    <mergeCell ref="H3594:I3594"/>
    <mergeCell ref="A3595:B3595"/>
    <mergeCell ref="C3595:F3595"/>
    <mergeCell ref="H3595:I3595"/>
    <mergeCell ref="A3592:B3592"/>
    <mergeCell ref="C3592:F3592"/>
    <mergeCell ref="H3592:I3592"/>
    <mergeCell ref="A3593:B3593"/>
    <mergeCell ref="C3593:F3593"/>
    <mergeCell ref="H3593:I3593"/>
    <mergeCell ref="A3590:B3590"/>
    <mergeCell ref="C3590:F3590"/>
    <mergeCell ref="H3590:I3590"/>
    <mergeCell ref="A3591:B3591"/>
    <mergeCell ref="C3591:F3591"/>
    <mergeCell ref="H3591:I3591"/>
    <mergeCell ref="A3612:B3612"/>
    <mergeCell ref="C3612:F3612"/>
    <mergeCell ref="H3612:I3612"/>
    <mergeCell ref="A3613:B3613"/>
    <mergeCell ref="C3613:F3613"/>
    <mergeCell ref="H3613:I3613"/>
    <mergeCell ref="A3610:B3610"/>
    <mergeCell ref="C3610:F3610"/>
    <mergeCell ref="H3610:I3610"/>
    <mergeCell ref="A3611:B3611"/>
    <mergeCell ref="C3611:F3611"/>
    <mergeCell ref="H3611:I3611"/>
    <mergeCell ref="A3608:B3608"/>
    <mergeCell ref="C3608:F3608"/>
    <mergeCell ref="H3608:I3608"/>
    <mergeCell ref="A3609:B3609"/>
    <mergeCell ref="C3609:F3609"/>
    <mergeCell ref="H3609:I3609"/>
    <mergeCell ref="A3606:B3606"/>
    <mergeCell ref="C3606:F3606"/>
    <mergeCell ref="H3606:I3606"/>
    <mergeCell ref="A3607:B3607"/>
    <mergeCell ref="C3607:F3607"/>
    <mergeCell ref="H3607:I3607"/>
    <mergeCell ref="A3604:B3604"/>
    <mergeCell ref="C3604:F3604"/>
    <mergeCell ref="H3604:I3604"/>
    <mergeCell ref="A3605:B3605"/>
    <mergeCell ref="C3605:F3605"/>
    <mergeCell ref="H3605:I3605"/>
    <mergeCell ref="A3602:B3602"/>
    <mergeCell ref="C3602:F3602"/>
    <mergeCell ref="H3602:I3602"/>
    <mergeCell ref="A3603:B3603"/>
    <mergeCell ref="C3603:F3603"/>
    <mergeCell ref="H3603:I3603"/>
    <mergeCell ref="A3624:B3624"/>
    <mergeCell ref="C3624:F3624"/>
    <mergeCell ref="H3624:I3624"/>
    <mergeCell ref="A3625:B3625"/>
    <mergeCell ref="C3625:F3625"/>
    <mergeCell ref="H3625:I3625"/>
    <mergeCell ref="A3622:B3622"/>
    <mergeCell ref="C3622:F3622"/>
    <mergeCell ref="H3622:I3622"/>
    <mergeCell ref="A3623:B3623"/>
    <mergeCell ref="C3623:F3623"/>
    <mergeCell ref="H3623:I3623"/>
    <mergeCell ref="A3620:B3620"/>
    <mergeCell ref="C3620:F3620"/>
    <mergeCell ref="H3620:I3620"/>
    <mergeCell ref="A3621:B3621"/>
    <mergeCell ref="C3621:F3621"/>
    <mergeCell ref="H3621:I3621"/>
    <mergeCell ref="A3618:B3618"/>
    <mergeCell ref="C3618:F3618"/>
    <mergeCell ref="H3618:I3618"/>
    <mergeCell ref="A3619:B3619"/>
    <mergeCell ref="C3619:F3619"/>
    <mergeCell ref="H3619:I3619"/>
    <mergeCell ref="A3616:B3616"/>
    <mergeCell ref="C3616:F3616"/>
    <mergeCell ref="H3616:I3616"/>
    <mergeCell ref="A3617:B3617"/>
    <mergeCell ref="C3617:F3617"/>
    <mergeCell ref="H3617:I3617"/>
    <mergeCell ref="A3614:B3614"/>
    <mergeCell ref="C3614:F3614"/>
    <mergeCell ref="H3614:I3614"/>
    <mergeCell ref="A3615:B3615"/>
    <mergeCell ref="C3615:F3615"/>
    <mergeCell ref="H3615:I3615"/>
    <mergeCell ref="A3636:B3636"/>
    <mergeCell ref="C3636:F3636"/>
    <mergeCell ref="H3636:I3636"/>
    <mergeCell ref="A3637:B3637"/>
    <mergeCell ref="C3637:F3637"/>
    <mergeCell ref="H3637:I3637"/>
    <mergeCell ref="A3634:B3634"/>
    <mergeCell ref="C3634:F3634"/>
    <mergeCell ref="H3634:I3634"/>
    <mergeCell ref="A3635:B3635"/>
    <mergeCell ref="C3635:F3635"/>
    <mergeCell ref="H3635:I3635"/>
    <mergeCell ref="A3632:B3632"/>
    <mergeCell ref="C3632:F3632"/>
    <mergeCell ref="H3632:I3632"/>
    <mergeCell ref="A3633:B3633"/>
    <mergeCell ref="C3633:F3633"/>
    <mergeCell ref="H3633:I3633"/>
    <mergeCell ref="A3630:B3630"/>
    <mergeCell ref="C3630:F3630"/>
    <mergeCell ref="H3630:I3630"/>
    <mergeCell ref="A3631:B3631"/>
    <mergeCell ref="C3631:F3631"/>
    <mergeCell ref="H3631:I3631"/>
    <mergeCell ref="A3628:B3628"/>
    <mergeCell ref="C3628:F3628"/>
    <mergeCell ref="H3628:I3628"/>
    <mergeCell ref="A3629:B3629"/>
    <mergeCell ref="C3629:F3629"/>
    <mergeCell ref="H3629:I3629"/>
    <mergeCell ref="A3626:B3626"/>
    <mergeCell ref="C3626:F3626"/>
    <mergeCell ref="H3626:I3626"/>
    <mergeCell ref="A3627:B3627"/>
    <mergeCell ref="C3627:F3627"/>
    <mergeCell ref="H3627:I3627"/>
    <mergeCell ref="A3648:B3648"/>
    <mergeCell ref="C3648:F3648"/>
    <mergeCell ref="H3648:I3648"/>
    <mergeCell ref="A3649:B3649"/>
    <mergeCell ref="C3649:F3649"/>
    <mergeCell ref="H3649:I3649"/>
    <mergeCell ref="A3646:B3646"/>
    <mergeCell ref="C3646:F3646"/>
    <mergeCell ref="H3646:I3646"/>
    <mergeCell ref="A3647:B3647"/>
    <mergeCell ref="C3647:F3647"/>
    <mergeCell ref="H3647:I3647"/>
    <mergeCell ref="A3644:B3644"/>
    <mergeCell ref="C3644:F3644"/>
    <mergeCell ref="H3644:I3644"/>
    <mergeCell ref="A3645:B3645"/>
    <mergeCell ref="C3645:F3645"/>
    <mergeCell ref="H3645:I3645"/>
    <mergeCell ref="A3642:B3642"/>
    <mergeCell ref="C3642:F3642"/>
    <mergeCell ref="H3642:I3642"/>
    <mergeCell ref="A3643:B3643"/>
    <mergeCell ref="C3643:F3643"/>
    <mergeCell ref="H3643:I3643"/>
    <mergeCell ref="A3640:B3640"/>
    <mergeCell ref="C3640:F3640"/>
    <mergeCell ref="H3640:I3640"/>
    <mergeCell ref="A3641:B3641"/>
    <mergeCell ref="C3641:F3641"/>
    <mergeCell ref="H3641:I3641"/>
    <mergeCell ref="A3638:B3638"/>
    <mergeCell ref="C3638:F3638"/>
    <mergeCell ref="H3638:I3638"/>
    <mergeCell ref="A3639:B3639"/>
    <mergeCell ref="C3639:F3639"/>
    <mergeCell ref="H3639:I3639"/>
    <mergeCell ref="A3660:B3660"/>
    <mergeCell ref="C3660:F3660"/>
    <mergeCell ref="H3660:I3660"/>
    <mergeCell ref="A3661:B3661"/>
    <mergeCell ref="C3661:F3661"/>
    <mergeCell ref="H3661:I3661"/>
    <mergeCell ref="A3658:B3658"/>
    <mergeCell ref="C3658:F3658"/>
    <mergeCell ref="H3658:I3658"/>
    <mergeCell ref="A3659:B3659"/>
    <mergeCell ref="C3659:F3659"/>
    <mergeCell ref="H3659:I3659"/>
    <mergeCell ref="A3656:B3656"/>
    <mergeCell ref="C3656:F3656"/>
    <mergeCell ref="H3656:I3656"/>
    <mergeCell ref="A3657:B3657"/>
    <mergeCell ref="C3657:F3657"/>
    <mergeCell ref="H3657:I3657"/>
    <mergeCell ref="A3654:B3654"/>
    <mergeCell ref="C3654:F3654"/>
    <mergeCell ref="H3654:I3654"/>
    <mergeCell ref="A3655:B3655"/>
    <mergeCell ref="C3655:F3655"/>
    <mergeCell ref="H3655:I3655"/>
    <mergeCell ref="A3652:B3652"/>
    <mergeCell ref="C3652:F3652"/>
    <mergeCell ref="H3652:I3652"/>
    <mergeCell ref="A3653:B3653"/>
    <mergeCell ref="C3653:F3653"/>
    <mergeCell ref="H3653:I3653"/>
    <mergeCell ref="A3650:B3650"/>
    <mergeCell ref="C3650:F3650"/>
    <mergeCell ref="H3650:I3650"/>
    <mergeCell ref="A3651:B3651"/>
    <mergeCell ref="C3651:F3651"/>
    <mergeCell ref="H3651:I3651"/>
    <mergeCell ref="A3672:B3672"/>
    <mergeCell ref="C3672:F3672"/>
    <mergeCell ref="H3672:I3672"/>
    <mergeCell ref="A3673:B3673"/>
    <mergeCell ref="C3673:F3673"/>
    <mergeCell ref="H3673:I3673"/>
    <mergeCell ref="A3670:B3670"/>
    <mergeCell ref="C3670:F3670"/>
    <mergeCell ref="H3670:I3670"/>
    <mergeCell ref="A3671:B3671"/>
    <mergeCell ref="C3671:F3671"/>
    <mergeCell ref="H3671:I3671"/>
    <mergeCell ref="A3668:B3668"/>
    <mergeCell ref="C3668:F3668"/>
    <mergeCell ref="H3668:I3668"/>
    <mergeCell ref="A3669:B3669"/>
    <mergeCell ref="C3669:F3669"/>
    <mergeCell ref="H3669:I3669"/>
    <mergeCell ref="A3666:B3666"/>
    <mergeCell ref="C3666:F3666"/>
    <mergeCell ref="H3666:I3666"/>
    <mergeCell ref="A3667:B3667"/>
    <mergeCell ref="C3667:F3667"/>
    <mergeCell ref="H3667:I3667"/>
    <mergeCell ref="A3664:B3664"/>
    <mergeCell ref="C3664:F3664"/>
    <mergeCell ref="H3664:I3664"/>
    <mergeCell ref="A3665:B3665"/>
    <mergeCell ref="C3665:F3665"/>
    <mergeCell ref="H3665:I3665"/>
    <mergeCell ref="A3662:B3662"/>
    <mergeCell ref="C3662:F3662"/>
    <mergeCell ref="H3662:I3662"/>
    <mergeCell ref="A3663:B3663"/>
    <mergeCell ref="C3663:F3663"/>
    <mergeCell ref="H3663:I3663"/>
    <mergeCell ref="A3684:B3684"/>
    <mergeCell ref="C3684:F3684"/>
    <mergeCell ref="H3684:I3684"/>
    <mergeCell ref="A3685:B3685"/>
    <mergeCell ref="C3685:F3685"/>
    <mergeCell ref="H3685:I3685"/>
    <mergeCell ref="A3682:B3682"/>
    <mergeCell ref="C3682:F3682"/>
    <mergeCell ref="H3682:I3682"/>
    <mergeCell ref="A3683:B3683"/>
    <mergeCell ref="C3683:F3683"/>
    <mergeCell ref="H3683:I3683"/>
    <mergeCell ref="A3680:B3680"/>
    <mergeCell ref="C3680:F3680"/>
    <mergeCell ref="H3680:I3680"/>
    <mergeCell ref="A3681:B3681"/>
    <mergeCell ref="C3681:F3681"/>
    <mergeCell ref="H3681:I3681"/>
    <mergeCell ref="A3678:B3678"/>
    <mergeCell ref="C3678:F3678"/>
    <mergeCell ref="H3678:I3678"/>
    <mergeCell ref="A3679:B3679"/>
    <mergeCell ref="C3679:F3679"/>
    <mergeCell ref="H3679:I3679"/>
    <mergeCell ref="A3676:B3676"/>
    <mergeCell ref="C3676:F3676"/>
    <mergeCell ref="H3676:I3676"/>
    <mergeCell ref="A3677:B3677"/>
    <mergeCell ref="C3677:F3677"/>
    <mergeCell ref="H3677:I3677"/>
    <mergeCell ref="A3674:B3674"/>
    <mergeCell ref="C3674:F3674"/>
    <mergeCell ref="H3674:I3674"/>
    <mergeCell ref="A3675:B3675"/>
    <mergeCell ref="C3675:F3675"/>
    <mergeCell ref="H3675:I3675"/>
    <mergeCell ref="A3696:B3696"/>
    <mergeCell ref="C3696:F3696"/>
    <mergeCell ref="H3696:I3696"/>
    <mergeCell ref="A3697:B3697"/>
    <mergeCell ref="C3697:F3697"/>
    <mergeCell ref="H3697:I3697"/>
    <mergeCell ref="A3694:B3694"/>
    <mergeCell ref="C3694:F3694"/>
    <mergeCell ref="H3694:I3694"/>
    <mergeCell ref="A3695:B3695"/>
    <mergeCell ref="C3695:F3695"/>
    <mergeCell ref="H3695:I3695"/>
    <mergeCell ref="A3692:B3692"/>
    <mergeCell ref="C3692:F3692"/>
    <mergeCell ref="H3692:I3692"/>
    <mergeCell ref="A3693:B3693"/>
    <mergeCell ref="C3693:F3693"/>
    <mergeCell ref="H3693:I3693"/>
    <mergeCell ref="A3690:B3690"/>
    <mergeCell ref="C3690:F3690"/>
    <mergeCell ref="H3690:I3690"/>
    <mergeCell ref="A3691:B3691"/>
    <mergeCell ref="C3691:F3691"/>
    <mergeCell ref="H3691:I3691"/>
    <mergeCell ref="A3688:B3688"/>
    <mergeCell ref="C3688:F3688"/>
    <mergeCell ref="H3688:I3688"/>
    <mergeCell ref="A3689:B3689"/>
    <mergeCell ref="C3689:F3689"/>
    <mergeCell ref="H3689:I3689"/>
    <mergeCell ref="A3686:B3686"/>
    <mergeCell ref="C3686:F3686"/>
    <mergeCell ref="H3686:I3686"/>
    <mergeCell ref="A3687:B3687"/>
    <mergeCell ref="C3687:F3687"/>
    <mergeCell ref="H3687:I3687"/>
    <mergeCell ref="A3708:B3708"/>
    <mergeCell ref="C3708:F3708"/>
    <mergeCell ref="H3708:I3708"/>
    <mergeCell ref="A3709:B3709"/>
    <mergeCell ref="C3709:F3709"/>
    <mergeCell ref="H3709:I3709"/>
    <mergeCell ref="A3706:B3706"/>
    <mergeCell ref="C3706:F3706"/>
    <mergeCell ref="H3706:I3706"/>
    <mergeCell ref="A3707:B3707"/>
    <mergeCell ref="C3707:F3707"/>
    <mergeCell ref="H3707:I3707"/>
    <mergeCell ref="A3704:B3704"/>
    <mergeCell ref="C3704:F3704"/>
    <mergeCell ref="H3704:I3704"/>
    <mergeCell ref="A3705:B3705"/>
    <mergeCell ref="C3705:F3705"/>
    <mergeCell ref="H3705:I3705"/>
    <mergeCell ref="A3702:B3702"/>
    <mergeCell ref="C3702:F3702"/>
    <mergeCell ref="H3702:I3702"/>
    <mergeCell ref="A3703:B3703"/>
    <mergeCell ref="C3703:F3703"/>
    <mergeCell ref="H3703:I3703"/>
    <mergeCell ref="A3700:B3700"/>
    <mergeCell ref="C3700:F3700"/>
    <mergeCell ref="H3700:I3700"/>
    <mergeCell ref="A3701:B3701"/>
    <mergeCell ref="C3701:F3701"/>
    <mergeCell ref="H3701:I3701"/>
    <mergeCell ref="A3698:B3698"/>
    <mergeCell ref="C3698:F3698"/>
    <mergeCell ref="H3698:I3698"/>
    <mergeCell ref="A3699:B3699"/>
    <mergeCell ref="C3699:F3699"/>
    <mergeCell ref="H3699:I3699"/>
    <mergeCell ref="A3720:B3720"/>
    <mergeCell ref="C3720:F3720"/>
    <mergeCell ref="H3720:I3720"/>
    <mergeCell ref="A3721:B3721"/>
    <mergeCell ref="C3721:F3721"/>
    <mergeCell ref="H3721:I3721"/>
    <mergeCell ref="A3718:B3718"/>
    <mergeCell ref="C3718:F3718"/>
    <mergeCell ref="H3718:I3718"/>
    <mergeCell ref="A3719:B3719"/>
    <mergeCell ref="C3719:F3719"/>
    <mergeCell ref="H3719:I3719"/>
    <mergeCell ref="A3716:B3716"/>
    <mergeCell ref="C3716:F3716"/>
    <mergeCell ref="H3716:I3716"/>
    <mergeCell ref="A3717:B3717"/>
    <mergeCell ref="C3717:F3717"/>
    <mergeCell ref="H3717:I3717"/>
    <mergeCell ref="A3714:B3714"/>
    <mergeCell ref="C3714:F3714"/>
    <mergeCell ref="H3714:I3714"/>
    <mergeCell ref="A3715:B3715"/>
    <mergeCell ref="C3715:F3715"/>
    <mergeCell ref="H3715:I3715"/>
    <mergeCell ref="A3712:B3712"/>
    <mergeCell ref="C3712:F3712"/>
    <mergeCell ref="H3712:I3712"/>
    <mergeCell ref="A3713:B3713"/>
    <mergeCell ref="C3713:F3713"/>
    <mergeCell ref="H3713:I3713"/>
    <mergeCell ref="A3710:B3710"/>
    <mergeCell ref="C3710:F3710"/>
    <mergeCell ref="H3710:I3710"/>
    <mergeCell ref="A3711:B3711"/>
    <mergeCell ref="C3711:F3711"/>
    <mergeCell ref="H3711:I3711"/>
    <mergeCell ref="A3732:B3732"/>
    <mergeCell ref="C3732:F3732"/>
    <mergeCell ref="H3732:I3732"/>
    <mergeCell ref="A3733:B3733"/>
    <mergeCell ref="C3733:F3733"/>
    <mergeCell ref="H3733:I3733"/>
    <mergeCell ref="A3730:B3730"/>
    <mergeCell ref="C3730:F3730"/>
    <mergeCell ref="H3730:I3730"/>
    <mergeCell ref="A3731:B3731"/>
    <mergeCell ref="C3731:F3731"/>
    <mergeCell ref="H3731:I3731"/>
    <mergeCell ref="A3728:B3728"/>
    <mergeCell ref="C3728:F3728"/>
    <mergeCell ref="H3728:I3728"/>
    <mergeCell ref="A3729:B3729"/>
    <mergeCell ref="C3729:F3729"/>
    <mergeCell ref="H3729:I3729"/>
    <mergeCell ref="A3726:B3726"/>
    <mergeCell ref="C3726:F3726"/>
    <mergeCell ref="H3726:I3726"/>
    <mergeCell ref="A3727:B3727"/>
    <mergeCell ref="C3727:F3727"/>
    <mergeCell ref="H3727:I3727"/>
    <mergeCell ref="A3724:B3724"/>
    <mergeCell ref="C3724:F3724"/>
    <mergeCell ref="H3724:I3724"/>
    <mergeCell ref="A3725:B3725"/>
    <mergeCell ref="C3725:F3725"/>
    <mergeCell ref="H3725:I3725"/>
    <mergeCell ref="A3722:B3722"/>
    <mergeCell ref="C3722:F3722"/>
    <mergeCell ref="H3722:I3722"/>
    <mergeCell ref="A3723:B3723"/>
    <mergeCell ref="C3723:F3723"/>
    <mergeCell ref="H3723:I3723"/>
    <mergeCell ref="A3744:B3744"/>
    <mergeCell ref="C3744:F3744"/>
    <mergeCell ref="H3744:I3744"/>
    <mergeCell ref="A3745:B3745"/>
    <mergeCell ref="C3745:F3745"/>
    <mergeCell ref="H3745:I3745"/>
    <mergeCell ref="A3742:B3742"/>
    <mergeCell ref="C3742:F3742"/>
    <mergeCell ref="H3742:I3742"/>
    <mergeCell ref="A3743:B3743"/>
    <mergeCell ref="C3743:F3743"/>
    <mergeCell ref="H3743:I3743"/>
    <mergeCell ref="A3740:B3740"/>
    <mergeCell ref="C3740:F3740"/>
    <mergeCell ref="H3740:I3740"/>
    <mergeCell ref="A3741:B3741"/>
    <mergeCell ref="C3741:F3741"/>
    <mergeCell ref="H3741:I3741"/>
    <mergeCell ref="A3738:B3738"/>
    <mergeCell ref="C3738:F3738"/>
    <mergeCell ref="H3738:I3738"/>
    <mergeCell ref="A3739:B3739"/>
    <mergeCell ref="C3739:F3739"/>
    <mergeCell ref="H3739:I3739"/>
    <mergeCell ref="A3736:B3736"/>
    <mergeCell ref="C3736:F3736"/>
    <mergeCell ref="H3736:I3736"/>
    <mergeCell ref="A3737:B3737"/>
    <mergeCell ref="C3737:F3737"/>
    <mergeCell ref="H3737:I3737"/>
    <mergeCell ref="A3734:B3734"/>
    <mergeCell ref="C3734:F3734"/>
    <mergeCell ref="H3734:I3734"/>
    <mergeCell ref="A3735:B3735"/>
    <mergeCell ref="C3735:F3735"/>
    <mergeCell ref="H3735:I3735"/>
    <mergeCell ref="A3756:B3756"/>
    <mergeCell ref="C3756:F3756"/>
    <mergeCell ref="H3756:I3756"/>
    <mergeCell ref="A3757:B3757"/>
    <mergeCell ref="C3757:F3757"/>
    <mergeCell ref="H3757:I3757"/>
    <mergeCell ref="A3754:B3754"/>
    <mergeCell ref="C3754:F3754"/>
    <mergeCell ref="H3754:I3754"/>
    <mergeCell ref="A3755:B3755"/>
    <mergeCell ref="C3755:F3755"/>
    <mergeCell ref="H3755:I3755"/>
    <mergeCell ref="A3752:B3752"/>
    <mergeCell ref="C3752:F3752"/>
    <mergeCell ref="H3752:I3752"/>
    <mergeCell ref="A3753:B3753"/>
    <mergeCell ref="C3753:F3753"/>
    <mergeCell ref="H3753:I3753"/>
    <mergeCell ref="A3750:B3750"/>
    <mergeCell ref="C3750:F3750"/>
    <mergeCell ref="H3750:I3750"/>
    <mergeCell ref="A3751:B3751"/>
    <mergeCell ref="C3751:F3751"/>
    <mergeCell ref="H3751:I3751"/>
    <mergeCell ref="A3748:B3748"/>
    <mergeCell ref="C3748:F3748"/>
    <mergeCell ref="H3748:I3748"/>
    <mergeCell ref="A3749:B3749"/>
    <mergeCell ref="C3749:F3749"/>
    <mergeCell ref="H3749:I3749"/>
    <mergeCell ref="A3746:B3746"/>
    <mergeCell ref="C3746:F3746"/>
    <mergeCell ref="H3746:I3746"/>
    <mergeCell ref="A3747:B3747"/>
    <mergeCell ref="C3747:F3747"/>
    <mergeCell ref="H3747:I3747"/>
    <mergeCell ref="A3768:B3768"/>
    <mergeCell ref="C3768:F3768"/>
    <mergeCell ref="H3768:I3768"/>
    <mergeCell ref="A3769:B3769"/>
    <mergeCell ref="C3769:F3769"/>
    <mergeCell ref="H3769:I3769"/>
    <mergeCell ref="A3766:B3766"/>
    <mergeCell ref="C3766:F3766"/>
    <mergeCell ref="H3766:I3766"/>
    <mergeCell ref="A3767:B3767"/>
    <mergeCell ref="C3767:F3767"/>
    <mergeCell ref="H3767:I3767"/>
    <mergeCell ref="A3764:B3764"/>
    <mergeCell ref="C3764:F3764"/>
    <mergeCell ref="H3764:I3764"/>
    <mergeCell ref="A3765:B3765"/>
    <mergeCell ref="C3765:F3765"/>
    <mergeCell ref="H3765:I3765"/>
    <mergeCell ref="A3762:B3762"/>
    <mergeCell ref="C3762:F3762"/>
    <mergeCell ref="H3762:I3762"/>
    <mergeCell ref="A3763:B3763"/>
    <mergeCell ref="C3763:F3763"/>
    <mergeCell ref="H3763:I3763"/>
    <mergeCell ref="A3760:B3760"/>
    <mergeCell ref="C3760:F3760"/>
    <mergeCell ref="H3760:I3760"/>
    <mergeCell ref="A3761:B3761"/>
    <mergeCell ref="C3761:F3761"/>
    <mergeCell ref="H3761:I3761"/>
    <mergeCell ref="A3758:B3758"/>
    <mergeCell ref="C3758:F3758"/>
    <mergeCell ref="H3758:I3758"/>
    <mergeCell ref="A3759:B3759"/>
    <mergeCell ref="C3759:F3759"/>
    <mergeCell ref="H3759:I3759"/>
    <mergeCell ref="A3780:B3780"/>
    <mergeCell ref="C3780:F3780"/>
    <mergeCell ref="H3780:I3780"/>
    <mergeCell ref="A3781:B3781"/>
    <mergeCell ref="C3781:F3781"/>
    <mergeCell ref="H3781:I3781"/>
    <mergeCell ref="A3778:B3778"/>
    <mergeCell ref="C3778:F3778"/>
    <mergeCell ref="H3778:I3778"/>
    <mergeCell ref="A3779:B3779"/>
    <mergeCell ref="C3779:F3779"/>
    <mergeCell ref="H3779:I3779"/>
    <mergeCell ref="A3776:B3776"/>
    <mergeCell ref="C3776:F3776"/>
    <mergeCell ref="H3776:I3776"/>
    <mergeCell ref="A3777:B3777"/>
    <mergeCell ref="C3777:F3777"/>
    <mergeCell ref="H3777:I3777"/>
    <mergeCell ref="A3774:B3774"/>
    <mergeCell ref="C3774:F3774"/>
    <mergeCell ref="H3774:I3774"/>
    <mergeCell ref="A3775:B3775"/>
    <mergeCell ref="C3775:F3775"/>
    <mergeCell ref="H3775:I3775"/>
    <mergeCell ref="A3772:B3772"/>
    <mergeCell ref="C3772:F3772"/>
    <mergeCell ref="H3772:I3772"/>
    <mergeCell ref="A3773:B3773"/>
    <mergeCell ref="C3773:F3773"/>
    <mergeCell ref="H3773:I3773"/>
    <mergeCell ref="A3770:B3770"/>
    <mergeCell ref="C3770:F3770"/>
    <mergeCell ref="H3770:I3770"/>
    <mergeCell ref="A3771:B3771"/>
    <mergeCell ref="C3771:F3771"/>
    <mergeCell ref="H3771:I3771"/>
    <mergeCell ref="A3792:B3792"/>
    <mergeCell ref="C3792:F3792"/>
    <mergeCell ref="H3792:I3792"/>
    <mergeCell ref="A3793:B3793"/>
    <mergeCell ref="C3793:F3793"/>
    <mergeCell ref="H3793:I3793"/>
    <mergeCell ref="A3790:B3790"/>
    <mergeCell ref="C3790:F3790"/>
    <mergeCell ref="H3790:I3790"/>
    <mergeCell ref="A3791:B3791"/>
    <mergeCell ref="C3791:F3791"/>
    <mergeCell ref="H3791:I3791"/>
    <mergeCell ref="A3788:B3788"/>
    <mergeCell ref="C3788:F3788"/>
    <mergeCell ref="H3788:I3788"/>
    <mergeCell ref="A3789:B3789"/>
    <mergeCell ref="C3789:F3789"/>
    <mergeCell ref="H3789:I3789"/>
    <mergeCell ref="A3786:B3786"/>
    <mergeCell ref="C3786:F3786"/>
    <mergeCell ref="H3786:I3786"/>
    <mergeCell ref="A3787:B3787"/>
    <mergeCell ref="C3787:F3787"/>
    <mergeCell ref="H3787:I3787"/>
    <mergeCell ref="A3784:B3784"/>
    <mergeCell ref="C3784:F3784"/>
    <mergeCell ref="H3784:I3784"/>
    <mergeCell ref="A3785:B3785"/>
    <mergeCell ref="C3785:F3785"/>
    <mergeCell ref="H3785:I3785"/>
    <mergeCell ref="A3782:B3782"/>
    <mergeCell ref="C3782:F3782"/>
    <mergeCell ref="H3782:I3782"/>
    <mergeCell ref="A3783:B3783"/>
    <mergeCell ref="C3783:F3783"/>
    <mergeCell ref="H3783:I3783"/>
    <mergeCell ref="A3804:B3804"/>
    <mergeCell ref="C3804:F3804"/>
    <mergeCell ref="H3804:I3804"/>
    <mergeCell ref="A3805:B3805"/>
    <mergeCell ref="C3805:F3805"/>
    <mergeCell ref="H3805:I3805"/>
    <mergeCell ref="A3802:B3802"/>
    <mergeCell ref="C3802:F3802"/>
    <mergeCell ref="H3802:I3802"/>
    <mergeCell ref="A3803:B3803"/>
    <mergeCell ref="C3803:F3803"/>
    <mergeCell ref="H3803:I3803"/>
    <mergeCell ref="A3800:B3800"/>
    <mergeCell ref="C3800:F3800"/>
    <mergeCell ref="H3800:I3800"/>
    <mergeCell ref="A3801:B3801"/>
    <mergeCell ref="C3801:F3801"/>
    <mergeCell ref="H3801:I3801"/>
    <mergeCell ref="A3798:B3798"/>
    <mergeCell ref="C3798:F3798"/>
    <mergeCell ref="H3798:I3798"/>
    <mergeCell ref="A3799:B3799"/>
    <mergeCell ref="C3799:F3799"/>
    <mergeCell ref="H3799:I3799"/>
    <mergeCell ref="A3796:B3796"/>
    <mergeCell ref="C3796:F3796"/>
    <mergeCell ref="H3796:I3796"/>
    <mergeCell ref="A3797:B3797"/>
    <mergeCell ref="C3797:F3797"/>
    <mergeCell ref="H3797:I3797"/>
    <mergeCell ref="A3794:B3794"/>
    <mergeCell ref="C3794:F3794"/>
    <mergeCell ref="H3794:I3794"/>
    <mergeCell ref="A3795:B3795"/>
    <mergeCell ref="C3795:F3795"/>
    <mergeCell ref="H3795:I3795"/>
    <mergeCell ref="A3816:B3816"/>
    <mergeCell ref="C3816:F3816"/>
    <mergeCell ref="H3816:I3816"/>
    <mergeCell ref="A3817:B3817"/>
    <mergeCell ref="C3817:F3817"/>
    <mergeCell ref="H3817:I3817"/>
    <mergeCell ref="A3814:B3814"/>
    <mergeCell ref="C3814:F3814"/>
    <mergeCell ref="H3814:I3814"/>
    <mergeCell ref="A3815:B3815"/>
    <mergeCell ref="C3815:F3815"/>
    <mergeCell ref="H3815:I3815"/>
    <mergeCell ref="A3812:B3812"/>
    <mergeCell ref="C3812:F3812"/>
    <mergeCell ref="H3812:I3812"/>
    <mergeCell ref="A3813:B3813"/>
    <mergeCell ref="C3813:F3813"/>
    <mergeCell ref="H3813:I3813"/>
    <mergeCell ref="A3810:B3810"/>
    <mergeCell ref="C3810:F3810"/>
    <mergeCell ref="H3810:I3810"/>
    <mergeCell ref="A3811:B3811"/>
    <mergeCell ref="C3811:F3811"/>
    <mergeCell ref="H3811:I3811"/>
    <mergeCell ref="A3808:B3808"/>
    <mergeCell ref="C3808:F3808"/>
    <mergeCell ref="H3808:I3808"/>
    <mergeCell ref="A3809:B3809"/>
    <mergeCell ref="C3809:F3809"/>
    <mergeCell ref="H3809:I3809"/>
    <mergeCell ref="A3806:B3806"/>
    <mergeCell ref="C3806:F3806"/>
    <mergeCell ref="H3806:I3806"/>
    <mergeCell ref="A3807:B3807"/>
    <mergeCell ref="C3807:F3807"/>
    <mergeCell ref="H3807:I3807"/>
    <mergeCell ref="A3828:B3828"/>
    <mergeCell ref="C3828:F3828"/>
    <mergeCell ref="H3828:I3828"/>
    <mergeCell ref="A3829:B3829"/>
    <mergeCell ref="C3829:F3829"/>
    <mergeCell ref="H3829:I3829"/>
    <mergeCell ref="A3826:B3826"/>
    <mergeCell ref="C3826:F3826"/>
    <mergeCell ref="H3826:I3826"/>
    <mergeCell ref="A3827:B3827"/>
    <mergeCell ref="C3827:F3827"/>
    <mergeCell ref="H3827:I3827"/>
    <mergeCell ref="A3824:B3824"/>
    <mergeCell ref="C3824:F3824"/>
    <mergeCell ref="H3824:I3824"/>
    <mergeCell ref="A3825:B3825"/>
    <mergeCell ref="C3825:F3825"/>
    <mergeCell ref="H3825:I3825"/>
    <mergeCell ref="A3822:B3822"/>
    <mergeCell ref="C3822:F3822"/>
    <mergeCell ref="H3822:I3822"/>
    <mergeCell ref="A3823:B3823"/>
    <mergeCell ref="C3823:F3823"/>
    <mergeCell ref="H3823:I3823"/>
    <mergeCell ref="A3820:B3820"/>
    <mergeCell ref="C3820:F3820"/>
    <mergeCell ref="H3820:I3820"/>
    <mergeCell ref="A3821:B3821"/>
    <mergeCell ref="C3821:F3821"/>
    <mergeCell ref="H3821:I3821"/>
    <mergeCell ref="A3818:B3818"/>
    <mergeCell ref="C3818:F3818"/>
    <mergeCell ref="H3818:I3818"/>
    <mergeCell ref="A3819:B3819"/>
    <mergeCell ref="C3819:F3819"/>
    <mergeCell ref="H3819:I3819"/>
    <mergeCell ref="A3840:B3840"/>
    <mergeCell ref="C3840:F3840"/>
    <mergeCell ref="H3840:I3840"/>
    <mergeCell ref="A3841:B3841"/>
    <mergeCell ref="C3841:F3841"/>
    <mergeCell ref="H3841:I3841"/>
    <mergeCell ref="A3838:B3838"/>
    <mergeCell ref="C3838:F3838"/>
    <mergeCell ref="H3838:I3838"/>
    <mergeCell ref="A3839:B3839"/>
    <mergeCell ref="C3839:F3839"/>
    <mergeCell ref="H3839:I3839"/>
    <mergeCell ref="A3836:B3836"/>
    <mergeCell ref="C3836:F3836"/>
    <mergeCell ref="H3836:I3836"/>
    <mergeCell ref="A3837:B3837"/>
    <mergeCell ref="C3837:F3837"/>
    <mergeCell ref="H3837:I3837"/>
    <mergeCell ref="A3834:B3834"/>
    <mergeCell ref="C3834:F3834"/>
    <mergeCell ref="H3834:I3834"/>
    <mergeCell ref="A3835:B3835"/>
    <mergeCell ref="C3835:F3835"/>
    <mergeCell ref="H3835:I3835"/>
    <mergeCell ref="A3832:B3832"/>
    <mergeCell ref="C3832:F3832"/>
    <mergeCell ref="H3832:I3832"/>
    <mergeCell ref="A3833:B3833"/>
    <mergeCell ref="C3833:F3833"/>
    <mergeCell ref="H3833:I3833"/>
    <mergeCell ref="A3830:B3830"/>
    <mergeCell ref="C3830:F3830"/>
    <mergeCell ref="H3830:I3830"/>
    <mergeCell ref="A3831:B3831"/>
    <mergeCell ref="C3831:F3831"/>
    <mergeCell ref="H3831:I3831"/>
    <mergeCell ref="A3852:B3852"/>
    <mergeCell ref="C3852:F3852"/>
    <mergeCell ref="H3852:I3852"/>
    <mergeCell ref="A3853:B3853"/>
    <mergeCell ref="C3853:F3853"/>
    <mergeCell ref="H3853:I3853"/>
    <mergeCell ref="A3850:B3850"/>
    <mergeCell ref="C3850:F3850"/>
    <mergeCell ref="H3850:I3850"/>
    <mergeCell ref="A3851:B3851"/>
    <mergeCell ref="C3851:F3851"/>
    <mergeCell ref="H3851:I3851"/>
    <mergeCell ref="A3848:B3848"/>
    <mergeCell ref="C3848:F3848"/>
    <mergeCell ref="H3848:I3848"/>
    <mergeCell ref="A3849:B3849"/>
    <mergeCell ref="C3849:F3849"/>
    <mergeCell ref="H3849:I3849"/>
    <mergeCell ref="A3846:B3846"/>
    <mergeCell ref="C3846:F3846"/>
    <mergeCell ref="H3846:I3846"/>
    <mergeCell ref="A3847:B3847"/>
    <mergeCell ref="C3847:F3847"/>
    <mergeCell ref="H3847:I3847"/>
    <mergeCell ref="A3844:B3844"/>
    <mergeCell ref="C3844:F3844"/>
    <mergeCell ref="H3844:I3844"/>
    <mergeCell ref="A3845:B3845"/>
    <mergeCell ref="C3845:F3845"/>
    <mergeCell ref="H3845:I3845"/>
    <mergeCell ref="A3842:B3842"/>
    <mergeCell ref="C3842:F3842"/>
    <mergeCell ref="H3842:I3842"/>
    <mergeCell ref="A3843:B3843"/>
    <mergeCell ref="C3843:F3843"/>
    <mergeCell ref="H3843:I3843"/>
    <mergeCell ref="A3864:B3864"/>
    <mergeCell ref="C3864:F3864"/>
    <mergeCell ref="H3864:I3864"/>
    <mergeCell ref="A3865:B3865"/>
    <mergeCell ref="C3865:F3865"/>
    <mergeCell ref="H3865:I3865"/>
    <mergeCell ref="A3862:B3862"/>
    <mergeCell ref="C3862:F3862"/>
    <mergeCell ref="H3862:I3862"/>
    <mergeCell ref="A3863:B3863"/>
    <mergeCell ref="C3863:F3863"/>
    <mergeCell ref="H3863:I3863"/>
    <mergeCell ref="A3860:B3860"/>
    <mergeCell ref="C3860:F3860"/>
    <mergeCell ref="H3860:I3860"/>
    <mergeCell ref="A3861:B3861"/>
    <mergeCell ref="C3861:F3861"/>
    <mergeCell ref="H3861:I3861"/>
    <mergeCell ref="A3858:B3858"/>
    <mergeCell ref="C3858:F3858"/>
    <mergeCell ref="H3858:I3858"/>
    <mergeCell ref="A3859:B3859"/>
    <mergeCell ref="C3859:F3859"/>
    <mergeCell ref="H3859:I3859"/>
    <mergeCell ref="A3856:B3856"/>
    <mergeCell ref="C3856:F3856"/>
    <mergeCell ref="H3856:I3856"/>
    <mergeCell ref="A3857:B3857"/>
    <mergeCell ref="C3857:F3857"/>
    <mergeCell ref="H3857:I3857"/>
    <mergeCell ref="A3854:B3854"/>
    <mergeCell ref="C3854:F3854"/>
    <mergeCell ref="H3854:I3854"/>
    <mergeCell ref="A3855:B3855"/>
    <mergeCell ref="C3855:F3855"/>
    <mergeCell ref="H3855:I3855"/>
    <mergeCell ref="A3876:B3876"/>
    <mergeCell ref="C3876:F3876"/>
    <mergeCell ref="H3876:I3876"/>
    <mergeCell ref="A3877:B3877"/>
    <mergeCell ref="C3877:F3877"/>
    <mergeCell ref="H3877:I3877"/>
    <mergeCell ref="A3874:B3874"/>
    <mergeCell ref="C3874:F3874"/>
    <mergeCell ref="H3874:I3874"/>
    <mergeCell ref="A3875:B3875"/>
    <mergeCell ref="C3875:F3875"/>
    <mergeCell ref="H3875:I3875"/>
    <mergeCell ref="A3872:B3872"/>
    <mergeCell ref="C3872:F3872"/>
    <mergeCell ref="H3872:I3872"/>
    <mergeCell ref="A3873:B3873"/>
    <mergeCell ref="C3873:F3873"/>
    <mergeCell ref="H3873:I3873"/>
    <mergeCell ref="A3870:B3870"/>
    <mergeCell ref="C3870:F3870"/>
    <mergeCell ref="H3870:I3870"/>
    <mergeCell ref="A3871:B3871"/>
    <mergeCell ref="C3871:F3871"/>
    <mergeCell ref="H3871:I3871"/>
    <mergeCell ref="A3868:B3868"/>
    <mergeCell ref="C3868:F3868"/>
    <mergeCell ref="H3868:I3868"/>
    <mergeCell ref="A3869:B3869"/>
    <mergeCell ref="C3869:F3869"/>
    <mergeCell ref="H3869:I3869"/>
    <mergeCell ref="A3866:B3866"/>
    <mergeCell ref="C3866:F3866"/>
    <mergeCell ref="H3866:I3866"/>
    <mergeCell ref="A3867:B3867"/>
    <mergeCell ref="C3867:F3867"/>
    <mergeCell ref="H3867:I3867"/>
    <mergeCell ref="A3888:B3888"/>
    <mergeCell ref="C3888:F3888"/>
    <mergeCell ref="H3888:I3888"/>
    <mergeCell ref="A3889:B3889"/>
    <mergeCell ref="C3889:F3889"/>
    <mergeCell ref="H3889:I3889"/>
    <mergeCell ref="A3886:B3886"/>
    <mergeCell ref="C3886:F3886"/>
    <mergeCell ref="H3886:I3886"/>
    <mergeCell ref="A3887:B3887"/>
    <mergeCell ref="C3887:F3887"/>
    <mergeCell ref="H3887:I3887"/>
    <mergeCell ref="A3884:B3884"/>
    <mergeCell ref="C3884:F3884"/>
    <mergeCell ref="H3884:I3884"/>
    <mergeCell ref="A3885:B3885"/>
    <mergeCell ref="C3885:F3885"/>
    <mergeCell ref="H3885:I3885"/>
    <mergeCell ref="A3882:B3882"/>
    <mergeCell ref="C3882:F3882"/>
    <mergeCell ref="H3882:I3882"/>
    <mergeCell ref="A3883:B3883"/>
    <mergeCell ref="C3883:F3883"/>
    <mergeCell ref="H3883:I3883"/>
    <mergeCell ref="A3880:B3880"/>
    <mergeCell ref="C3880:F3880"/>
    <mergeCell ref="H3880:I3880"/>
    <mergeCell ref="A3881:B3881"/>
    <mergeCell ref="C3881:F3881"/>
    <mergeCell ref="H3881:I3881"/>
    <mergeCell ref="A3878:B3878"/>
    <mergeCell ref="C3878:F3878"/>
    <mergeCell ref="H3878:I3878"/>
    <mergeCell ref="A3879:B3879"/>
    <mergeCell ref="C3879:F3879"/>
    <mergeCell ref="H3879:I3879"/>
    <mergeCell ref="A3900:B3900"/>
    <mergeCell ref="C3900:F3900"/>
    <mergeCell ref="H3900:I3900"/>
    <mergeCell ref="A3901:B3901"/>
    <mergeCell ref="C3901:F3901"/>
    <mergeCell ref="H3901:I3901"/>
    <mergeCell ref="A3898:B3898"/>
    <mergeCell ref="C3898:F3898"/>
    <mergeCell ref="H3898:I3898"/>
    <mergeCell ref="A3899:B3899"/>
    <mergeCell ref="C3899:F3899"/>
    <mergeCell ref="H3899:I3899"/>
    <mergeCell ref="A3896:B3896"/>
    <mergeCell ref="C3896:F3896"/>
    <mergeCell ref="H3896:I3896"/>
    <mergeCell ref="A3897:B3897"/>
    <mergeCell ref="C3897:F3897"/>
    <mergeCell ref="H3897:I3897"/>
    <mergeCell ref="A3894:B3894"/>
    <mergeCell ref="C3894:F3894"/>
    <mergeCell ref="H3894:I3894"/>
    <mergeCell ref="A3895:B3895"/>
    <mergeCell ref="C3895:F3895"/>
    <mergeCell ref="H3895:I3895"/>
    <mergeCell ref="A3892:B3892"/>
    <mergeCell ref="C3892:F3892"/>
    <mergeCell ref="H3892:I3892"/>
    <mergeCell ref="A3893:B3893"/>
    <mergeCell ref="C3893:F3893"/>
    <mergeCell ref="H3893:I3893"/>
    <mergeCell ref="A3890:B3890"/>
    <mergeCell ref="C3890:F3890"/>
    <mergeCell ref="H3890:I3890"/>
    <mergeCell ref="A3891:B3891"/>
    <mergeCell ref="C3891:F3891"/>
    <mergeCell ref="H3891:I3891"/>
    <mergeCell ref="A3912:B3912"/>
    <mergeCell ref="C3912:F3912"/>
    <mergeCell ref="H3912:I3912"/>
    <mergeCell ref="A3913:B3913"/>
    <mergeCell ref="C3913:F3913"/>
    <mergeCell ref="H3913:I3913"/>
    <mergeCell ref="A3910:B3910"/>
    <mergeCell ref="C3910:F3910"/>
    <mergeCell ref="H3910:I3910"/>
    <mergeCell ref="A3911:B3911"/>
    <mergeCell ref="C3911:F3911"/>
    <mergeCell ref="H3911:I3911"/>
    <mergeCell ref="A3908:B3908"/>
    <mergeCell ref="C3908:F3908"/>
    <mergeCell ref="H3908:I3908"/>
    <mergeCell ref="A3909:B3909"/>
    <mergeCell ref="C3909:F3909"/>
    <mergeCell ref="H3909:I3909"/>
    <mergeCell ref="A3906:B3906"/>
    <mergeCell ref="C3906:F3906"/>
    <mergeCell ref="H3906:I3906"/>
    <mergeCell ref="A3907:B3907"/>
    <mergeCell ref="C3907:F3907"/>
    <mergeCell ref="H3907:I3907"/>
    <mergeCell ref="A3904:B3904"/>
    <mergeCell ref="C3904:F3904"/>
    <mergeCell ref="H3904:I3904"/>
    <mergeCell ref="A3905:B3905"/>
    <mergeCell ref="C3905:F3905"/>
    <mergeCell ref="H3905:I3905"/>
    <mergeCell ref="A3902:B3902"/>
    <mergeCell ref="C3902:F3902"/>
    <mergeCell ref="H3902:I3902"/>
    <mergeCell ref="A3903:B3903"/>
    <mergeCell ref="C3903:F3903"/>
    <mergeCell ref="H3903:I3903"/>
    <mergeCell ref="A3924:B3924"/>
    <mergeCell ref="C3924:F3924"/>
    <mergeCell ref="H3924:I3924"/>
    <mergeCell ref="A3925:B3925"/>
    <mergeCell ref="C3925:F3925"/>
    <mergeCell ref="H3925:I3925"/>
    <mergeCell ref="A3922:B3922"/>
    <mergeCell ref="C3922:F3922"/>
    <mergeCell ref="H3922:I3922"/>
    <mergeCell ref="A3923:B3923"/>
    <mergeCell ref="C3923:F3923"/>
    <mergeCell ref="H3923:I3923"/>
    <mergeCell ref="A3920:B3920"/>
    <mergeCell ref="C3920:F3920"/>
    <mergeCell ref="H3920:I3920"/>
    <mergeCell ref="A3921:B3921"/>
    <mergeCell ref="C3921:F3921"/>
    <mergeCell ref="H3921:I3921"/>
    <mergeCell ref="A3918:B3918"/>
    <mergeCell ref="C3918:F3918"/>
    <mergeCell ref="H3918:I3918"/>
    <mergeCell ref="A3919:B3919"/>
    <mergeCell ref="C3919:F3919"/>
    <mergeCell ref="H3919:I3919"/>
    <mergeCell ref="A3916:B3916"/>
    <mergeCell ref="C3916:F3916"/>
    <mergeCell ref="H3916:I3916"/>
    <mergeCell ref="A3917:B3917"/>
    <mergeCell ref="C3917:F3917"/>
    <mergeCell ref="H3917:I3917"/>
    <mergeCell ref="A3914:B3914"/>
    <mergeCell ref="C3914:F3914"/>
    <mergeCell ref="H3914:I3914"/>
    <mergeCell ref="A3915:B3915"/>
    <mergeCell ref="C3915:F3915"/>
    <mergeCell ref="H3915:I3915"/>
    <mergeCell ref="A3936:B3936"/>
    <mergeCell ref="C3936:F3936"/>
    <mergeCell ref="H3936:I3936"/>
    <mergeCell ref="A3937:B3937"/>
    <mergeCell ref="C3937:F3937"/>
    <mergeCell ref="H3937:I3937"/>
    <mergeCell ref="A3934:B3934"/>
    <mergeCell ref="C3934:F3934"/>
    <mergeCell ref="H3934:I3934"/>
    <mergeCell ref="A3935:B3935"/>
    <mergeCell ref="C3935:F3935"/>
    <mergeCell ref="H3935:I3935"/>
    <mergeCell ref="A3932:B3932"/>
    <mergeCell ref="C3932:F3932"/>
    <mergeCell ref="H3932:I3932"/>
    <mergeCell ref="A3933:B3933"/>
    <mergeCell ref="C3933:F3933"/>
    <mergeCell ref="H3933:I3933"/>
    <mergeCell ref="A3930:B3930"/>
    <mergeCell ref="C3930:F3930"/>
    <mergeCell ref="H3930:I3930"/>
    <mergeCell ref="A3931:B3931"/>
    <mergeCell ref="C3931:F3931"/>
    <mergeCell ref="H3931:I3931"/>
    <mergeCell ref="A3928:B3928"/>
    <mergeCell ref="C3928:F3928"/>
    <mergeCell ref="H3928:I3928"/>
    <mergeCell ref="A3929:B3929"/>
    <mergeCell ref="C3929:F3929"/>
    <mergeCell ref="H3929:I3929"/>
    <mergeCell ref="A3926:B3926"/>
    <mergeCell ref="C3926:F3926"/>
    <mergeCell ref="H3926:I3926"/>
    <mergeCell ref="A3927:B3927"/>
    <mergeCell ref="C3927:F3927"/>
    <mergeCell ref="H3927:I3927"/>
    <mergeCell ref="A3948:B3948"/>
    <mergeCell ref="C3948:F3948"/>
    <mergeCell ref="H3948:I3948"/>
    <mergeCell ref="A3949:B3949"/>
    <mergeCell ref="C3949:F3949"/>
    <mergeCell ref="H3949:I3949"/>
    <mergeCell ref="A3946:B3946"/>
    <mergeCell ref="C3946:F3946"/>
    <mergeCell ref="H3946:I3946"/>
    <mergeCell ref="A3947:B3947"/>
    <mergeCell ref="C3947:F3947"/>
    <mergeCell ref="H3947:I3947"/>
    <mergeCell ref="A3944:B3944"/>
    <mergeCell ref="C3944:F3944"/>
    <mergeCell ref="H3944:I3944"/>
    <mergeCell ref="A3945:B3945"/>
    <mergeCell ref="C3945:F3945"/>
    <mergeCell ref="H3945:I3945"/>
    <mergeCell ref="A3942:B3942"/>
    <mergeCell ref="C3942:F3942"/>
    <mergeCell ref="H3942:I3942"/>
    <mergeCell ref="A3943:B3943"/>
    <mergeCell ref="C3943:F3943"/>
    <mergeCell ref="H3943:I3943"/>
    <mergeCell ref="A3940:B3940"/>
    <mergeCell ref="C3940:F3940"/>
    <mergeCell ref="H3940:I3940"/>
    <mergeCell ref="A3941:B3941"/>
    <mergeCell ref="C3941:F3941"/>
    <mergeCell ref="H3941:I3941"/>
    <mergeCell ref="A3938:B3938"/>
    <mergeCell ref="C3938:F3938"/>
    <mergeCell ref="H3938:I3938"/>
    <mergeCell ref="A3939:B3939"/>
    <mergeCell ref="C3939:F3939"/>
    <mergeCell ref="H3939:I3939"/>
    <mergeCell ref="A3960:B3960"/>
    <mergeCell ref="C3960:F3960"/>
    <mergeCell ref="H3960:I3960"/>
    <mergeCell ref="A3961:B3961"/>
    <mergeCell ref="C3961:F3961"/>
    <mergeCell ref="H3961:I3961"/>
    <mergeCell ref="A3958:B3958"/>
    <mergeCell ref="C3958:F3958"/>
    <mergeCell ref="H3958:I3958"/>
    <mergeCell ref="A3959:B3959"/>
    <mergeCell ref="C3959:F3959"/>
    <mergeCell ref="H3959:I3959"/>
    <mergeCell ref="A3956:B3956"/>
    <mergeCell ref="C3956:F3956"/>
    <mergeCell ref="H3956:I3956"/>
    <mergeCell ref="A3957:B3957"/>
    <mergeCell ref="C3957:F3957"/>
    <mergeCell ref="H3957:I3957"/>
    <mergeCell ref="A3954:B3954"/>
    <mergeCell ref="C3954:F3954"/>
    <mergeCell ref="H3954:I3954"/>
    <mergeCell ref="A3955:B3955"/>
    <mergeCell ref="C3955:F3955"/>
    <mergeCell ref="H3955:I3955"/>
    <mergeCell ref="A3952:B3952"/>
    <mergeCell ref="C3952:F3952"/>
    <mergeCell ref="H3952:I3952"/>
    <mergeCell ref="A3953:B3953"/>
    <mergeCell ref="C3953:F3953"/>
    <mergeCell ref="H3953:I3953"/>
    <mergeCell ref="A3950:B3950"/>
    <mergeCell ref="C3950:F3950"/>
    <mergeCell ref="H3950:I3950"/>
    <mergeCell ref="A3951:B3951"/>
    <mergeCell ref="C3951:F3951"/>
    <mergeCell ref="H3951:I3951"/>
    <mergeCell ref="A3972:B3972"/>
    <mergeCell ref="C3972:F3972"/>
    <mergeCell ref="H3972:I3972"/>
    <mergeCell ref="A3973:B3973"/>
    <mergeCell ref="C3973:F3973"/>
    <mergeCell ref="H3973:I3973"/>
    <mergeCell ref="A3970:B3970"/>
    <mergeCell ref="C3970:F3970"/>
    <mergeCell ref="H3970:I3970"/>
    <mergeCell ref="A3971:B3971"/>
    <mergeCell ref="C3971:F3971"/>
    <mergeCell ref="H3971:I3971"/>
    <mergeCell ref="A3968:B3968"/>
    <mergeCell ref="C3968:F3968"/>
    <mergeCell ref="H3968:I3968"/>
    <mergeCell ref="A3969:B3969"/>
    <mergeCell ref="C3969:F3969"/>
    <mergeCell ref="H3969:I3969"/>
    <mergeCell ref="A3966:B3966"/>
    <mergeCell ref="C3966:F3966"/>
    <mergeCell ref="H3966:I3966"/>
    <mergeCell ref="A3967:B3967"/>
    <mergeCell ref="C3967:F3967"/>
    <mergeCell ref="H3967:I3967"/>
    <mergeCell ref="A3964:B3964"/>
    <mergeCell ref="C3964:F3964"/>
    <mergeCell ref="H3964:I3964"/>
    <mergeCell ref="A3965:B3965"/>
    <mergeCell ref="C3965:F3965"/>
    <mergeCell ref="H3965:I3965"/>
    <mergeCell ref="A3962:B3962"/>
    <mergeCell ref="C3962:F3962"/>
    <mergeCell ref="H3962:I3962"/>
    <mergeCell ref="A3963:B3963"/>
    <mergeCell ref="C3963:F3963"/>
    <mergeCell ref="H3963:I3963"/>
    <mergeCell ref="A3984:B3984"/>
    <mergeCell ref="C3984:F3984"/>
    <mergeCell ref="H3984:I3984"/>
    <mergeCell ref="A3985:B3985"/>
    <mergeCell ref="C3985:F3985"/>
    <mergeCell ref="H3985:I3985"/>
    <mergeCell ref="A3982:B3982"/>
    <mergeCell ref="C3982:F3982"/>
    <mergeCell ref="H3982:I3982"/>
    <mergeCell ref="A3983:B3983"/>
    <mergeCell ref="C3983:F3983"/>
    <mergeCell ref="H3983:I3983"/>
    <mergeCell ref="A3980:B3980"/>
    <mergeCell ref="C3980:F3980"/>
    <mergeCell ref="H3980:I3980"/>
    <mergeCell ref="A3981:B3981"/>
    <mergeCell ref="C3981:F3981"/>
    <mergeCell ref="H3981:I3981"/>
    <mergeCell ref="A3978:B3978"/>
    <mergeCell ref="C3978:F3978"/>
    <mergeCell ref="H3978:I3978"/>
    <mergeCell ref="A3979:B3979"/>
    <mergeCell ref="C3979:F3979"/>
    <mergeCell ref="H3979:I3979"/>
    <mergeCell ref="A3976:B3976"/>
    <mergeCell ref="C3976:F3976"/>
    <mergeCell ref="H3976:I3976"/>
    <mergeCell ref="A3977:B3977"/>
    <mergeCell ref="C3977:F3977"/>
    <mergeCell ref="H3977:I3977"/>
    <mergeCell ref="A3974:B3974"/>
    <mergeCell ref="C3974:F3974"/>
    <mergeCell ref="H3974:I3974"/>
    <mergeCell ref="A3975:B3975"/>
    <mergeCell ref="C3975:F3975"/>
    <mergeCell ref="H3975:I3975"/>
    <mergeCell ref="A3996:B3996"/>
    <mergeCell ref="C3996:F3996"/>
    <mergeCell ref="H3996:I3996"/>
    <mergeCell ref="A3997:B3997"/>
    <mergeCell ref="C3997:F3997"/>
    <mergeCell ref="H3997:I3997"/>
    <mergeCell ref="A3994:B3994"/>
    <mergeCell ref="C3994:F3994"/>
    <mergeCell ref="H3994:I3994"/>
    <mergeCell ref="A3995:B3995"/>
    <mergeCell ref="C3995:F3995"/>
    <mergeCell ref="H3995:I3995"/>
    <mergeCell ref="A3992:B3992"/>
    <mergeCell ref="C3992:F3992"/>
    <mergeCell ref="H3992:I3992"/>
    <mergeCell ref="A3993:B3993"/>
    <mergeCell ref="C3993:F3993"/>
    <mergeCell ref="H3993:I3993"/>
    <mergeCell ref="A3990:B3990"/>
    <mergeCell ref="C3990:F3990"/>
    <mergeCell ref="H3990:I3990"/>
    <mergeCell ref="A3991:B3991"/>
    <mergeCell ref="C3991:F3991"/>
    <mergeCell ref="H3991:I3991"/>
    <mergeCell ref="A3988:B3988"/>
    <mergeCell ref="C3988:F3988"/>
    <mergeCell ref="H3988:I3988"/>
    <mergeCell ref="A3989:B3989"/>
    <mergeCell ref="C3989:F3989"/>
    <mergeCell ref="H3989:I3989"/>
    <mergeCell ref="A3986:B3986"/>
    <mergeCell ref="C3986:F3986"/>
    <mergeCell ref="H3986:I3986"/>
    <mergeCell ref="A3987:B3987"/>
    <mergeCell ref="C3987:F3987"/>
    <mergeCell ref="H3987:I3987"/>
    <mergeCell ref="A4008:B4008"/>
    <mergeCell ref="C4008:F4008"/>
    <mergeCell ref="H4008:I4008"/>
    <mergeCell ref="A4009:B4009"/>
    <mergeCell ref="C4009:F4009"/>
    <mergeCell ref="H4009:I4009"/>
    <mergeCell ref="A4006:B4006"/>
    <mergeCell ref="C4006:F4006"/>
    <mergeCell ref="H4006:I4006"/>
    <mergeCell ref="A4007:B4007"/>
    <mergeCell ref="C4007:F4007"/>
    <mergeCell ref="H4007:I4007"/>
    <mergeCell ref="A4004:B4004"/>
    <mergeCell ref="C4004:F4004"/>
    <mergeCell ref="H4004:I4004"/>
    <mergeCell ref="A4005:B4005"/>
    <mergeCell ref="C4005:F4005"/>
    <mergeCell ref="H4005:I4005"/>
    <mergeCell ref="A4002:B4002"/>
    <mergeCell ref="C4002:F4002"/>
    <mergeCell ref="H4002:I4002"/>
    <mergeCell ref="A4003:B4003"/>
    <mergeCell ref="C4003:F4003"/>
    <mergeCell ref="H4003:I4003"/>
    <mergeCell ref="A4000:B4000"/>
    <mergeCell ref="C4000:F4000"/>
    <mergeCell ref="H4000:I4000"/>
    <mergeCell ref="A4001:B4001"/>
    <mergeCell ref="C4001:F4001"/>
    <mergeCell ref="H4001:I4001"/>
    <mergeCell ref="A3998:B3998"/>
    <mergeCell ref="C3998:F3998"/>
    <mergeCell ref="H3998:I3998"/>
    <mergeCell ref="A3999:B3999"/>
    <mergeCell ref="C3999:F3999"/>
    <mergeCell ref="H3999:I3999"/>
    <mergeCell ref="A4020:B4020"/>
    <mergeCell ref="C4020:F4020"/>
    <mergeCell ref="H4020:I4020"/>
    <mergeCell ref="A4021:B4021"/>
    <mergeCell ref="C4021:F4021"/>
    <mergeCell ref="H4021:I4021"/>
    <mergeCell ref="A4018:B4018"/>
    <mergeCell ref="C4018:F4018"/>
    <mergeCell ref="H4018:I4018"/>
    <mergeCell ref="A4019:B4019"/>
    <mergeCell ref="C4019:F4019"/>
    <mergeCell ref="H4019:I4019"/>
    <mergeCell ref="A4016:B4016"/>
    <mergeCell ref="C4016:F4016"/>
    <mergeCell ref="H4016:I4016"/>
    <mergeCell ref="A4017:B4017"/>
    <mergeCell ref="C4017:F4017"/>
    <mergeCell ref="H4017:I4017"/>
    <mergeCell ref="A4014:B4014"/>
    <mergeCell ref="C4014:F4014"/>
    <mergeCell ref="H4014:I4014"/>
    <mergeCell ref="A4015:B4015"/>
    <mergeCell ref="C4015:F4015"/>
    <mergeCell ref="H4015:I4015"/>
    <mergeCell ref="A4012:B4012"/>
    <mergeCell ref="C4012:F4012"/>
    <mergeCell ref="H4012:I4012"/>
    <mergeCell ref="A4013:B4013"/>
    <mergeCell ref="C4013:F4013"/>
    <mergeCell ref="H4013:I4013"/>
    <mergeCell ref="A4010:B4010"/>
    <mergeCell ref="C4010:F4010"/>
    <mergeCell ref="H4010:I4010"/>
    <mergeCell ref="A4011:B4011"/>
    <mergeCell ref="C4011:F4011"/>
    <mergeCell ref="H4011:I4011"/>
    <mergeCell ref="A4032:B4032"/>
    <mergeCell ref="C4032:F4032"/>
    <mergeCell ref="H4032:I4032"/>
    <mergeCell ref="A4033:B4033"/>
    <mergeCell ref="C4033:F4033"/>
    <mergeCell ref="H4033:I4033"/>
    <mergeCell ref="A4030:B4030"/>
    <mergeCell ref="C4030:F4030"/>
    <mergeCell ref="H4030:I4030"/>
    <mergeCell ref="A4031:B4031"/>
    <mergeCell ref="C4031:F4031"/>
    <mergeCell ref="H4031:I4031"/>
    <mergeCell ref="A4028:B4028"/>
    <mergeCell ref="C4028:F4028"/>
    <mergeCell ref="H4028:I4028"/>
    <mergeCell ref="A4029:B4029"/>
    <mergeCell ref="C4029:F4029"/>
    <mergeCell ref="H4029:I4029"/>
    <mergeCell ref="A4026:B4026"/>
    <mergeCell ref="C4026:F4026"/>
    <mergeCell ref="H4026:I4026"/>
    <mergeCell ref="A4027:B4027"/>
    <mergeCell ref="C4027:F4027"/>
    <mergeCell ref="H4027:I4027"/>
    <mergeCell ref="A4024:B4024"/>
    <mergeCell ref="C4024:F4024"/>
    <mergeCell ref="H4024:I4024"/>
    <mergeCell ref="A4025:B4025"/>
    <mergeCell ref="C4025:F4025"/>
    <mergeCell ref="H4025:I4025"/>
    <mergeCell ref="A4022:B4022"/>
    <mergeCell ref="C4022:F4022"/>
    <mergeCell ref="H4022:I4022"/>
    <mergeCell ref="A4023:B4023"/>
    <mergeCell ref="C4023:F4023"/>
    <mergeCell ref="H4023:I4023"/>
    <mergeCell ref="A4049:B4049"/>
    <mergeCell ref="C4049:F4049"/>
    <mergeCell ref="H4049:I4049"/>
    <mergeCell ref="A4050:B4050"/>
    <mergeCell ref="C4050:F4050"/>
    <mergeCell ref="H4050:I4050"/>
    <mergeCell ref="A4047:B4047"/>
    <mergeCell ref="C4047:F4047"/>
    <mergeCell ref="H4047:I4047"/>
    <mergeCell ref="A4048:B4048"/>
    <mergeCell ref="C4048:F4048"/>
    <mergeCell ref="H4048:I4048"/>
    <mergeCell ref="A4045:B4045"/>
    <mergeCell ref="C4045:F4045"/>
    <mergeCell ref="H4045:I4045"/>
    <mergeCell ref="A4046:B4046"/>
    <mergeCell ref="C4046:F4046"/>
    <mergeCell ref="H4046:I4046"/>
    <mergeCell ref="A4041:I4041"/>
    <mergeCell ref="A4042:I4042"/>
    <mergeCell ref="A4043:I4043"/>
    <mergeCell ref="A4044:B4044"/>
    <mergeCell ref="C4044:F4044"/>
    <mergeCell ref="H4044:I4044"/>
    <mergeCell ref="A4036:I4036"/>
    <mergeCell ref="A4037:I4037"/>
    <mergeCell ref="A4038:I4038"/>
    <mergeCell ref="A4039:I4039"/>
    <mergeCell ref="A4040:I4040"/>
    <mergeCell ref="A4034:B4034"/>
    <mergeCell ref="C4034:F4034"/>
    <mergeCell ref="H4034:I4034"/>
    <mergeCell ref="A4035:B4035"/>
    <mergeCell ref="C4035:F4035"/>
    <mergeCell ref="H4035:I4035"/>
    <mergeCell ref="A4061:B4061"/>
    <mergeCell ref="C4061:F4061"/>
    <mergeCell ref="H4061:I4061"/>
    <mergeCell ref="A4062:B4062"/>
    <mergeCell ref="C4062:F4062"/>
    <mergeCell ref="H4062:I4062"/>
    <mergeCell ref="A4059:B4059"/>
    <mergeCell ref="C4059:F4059"/>
    <mergeCell ref="H4059:I4059"/>
    <mergeCell ref="A4060:B4060"/>
    <mergeCell ref="C4060:F4060"/>
    <mergeCell ref="H4060:I4060"/>
    <mergeCell ref="A4057:B4057"/>
    <mergeCell ref="C4057:F4057"/>
    <mergeCell ref="H4057:I4057"/>
    <mergeCell ref="A4058:B4058"/>
    <mergeCell ref="C4058:F4058"/>
    <mergeCell ref="H4058:I4058"/>
    <mergeCell ref="A4055:B4055"/>
    <mergeCell ref="C4055:F4055"/>
    <mergeCell ref="H4055:I4055"/>
    <mergeCell ref="A4056:B4056"/>
    <mergeCell ref="C4056:F4056"/>
    <mergeCell ref="H4056:I4056"/>
    <mergeCell ref="A4053:B4053"/>
    <mergeCell ref="C4053:F4053"/>
    <mergeCell ref="H4053:I4053"/>
    <mergeCell ref="A4054:B4054"/>
    <mergeCell ref="C4054:F4054"/>
    <mergeCell ref="H4054:I4054"/>
    <mergeCell ref="A4051:B4051"/>
    <mergeCell ref="C4051:F4051"/>
    <mergeCell ref="H4051:I4051"/>
    <mergeCell ref="A4052:B4052"/>
    <mergeCell ref="C4052:F4052"/>
    <mergeCell ref="H4052:I4052"/>
    <mergeCell ref="A4073:B4073"/>
    <mergeCell ref="C4073:F4073"/>
    <mergeCell ref="H4073:I4073"/>
    <mergeCell ref="A4074:B4074"/>
    <mergeCell ref="C4074:F4074"/>
    <mergeCell ref="H4074:I4074"/>
    <mergeCell ref="A4071:B4071"/>
    <mergeCell ref="C4071:F4071"/>
    <mergeCell ref="H4071:I4071"/>
    <mergeCell ref="A4072:B4072"/>
    <mergeCell ref="C4072:F4072"/>
    <mergeCell ref="H4072:I4072"/>
    <mergeCell ref="A4069:B4069"/>
    <mergeCell ref="C4069:F4069"/>
    <mergeCell ref="H4069:I4069"/>
    <mergeCell ref="A4070:B4070"/>
    <mergeCell ref="C4070:F4070"/>
    <mergeCell ref="H4070:I4070"/>
    <mergeCell ref="A4067:B4067"/>
    <mergeCell ref="C4067:F4067"/>
    <mergeCell ref="H4067:I4067"/>
    <mergeCell ref="A4068:B4068"/>
    <mergeCell ref="C4068:F4068"/>
    <mergeCell ref="H4068:I4068"/>
    <mergeCell ref="A4065:B4065"/>
    <mergeCell ref="C4065:F4065"/>
    <mergeCell ref="H4065:I4065"/>
    <mergeCell ref="A4066:B4066"/>
    <mergeCell ref="C4066:F4066"/>
    <mergeCell ref="H4066:I4066"/>
    <mergeCell ref="A4063:B4063"/>
    <mergeCell ref="C4063:F4063"/>
    <mergeCell ref="H4063:I4063"/>
    <mergeCell ref="A4064:B4064"/>
    <mergeCell ref="C4064:F4064"/>
    <mergeCell ref="H4064:I4064"/>
    <mergeCell ref="A4085:B4085"/>
    <mergeCell ref="C4085:F4085"/>
    <mergeCell ref="H4085:I4085"/>
    <mergeCell ref="A4086:B4086"/>
    <mergeCell ref="C4086:F4086"/>
    <mergeCell ref="H4086:I4086"/>
    <mergeCell ref="A4083:B4083"/>
    <mergeCell ref="C4083:F4083"/>
    <mergeCell ref="H4083:I4083"/>
    <mergeCell ref="A4084:B4084"/>
    <mergeCell ref="C4084:F4084"/>
    <mergeCell ref="H4084:I4084"/>
    <mergeCell ref="A4081:B4081"/>
    <mergeCell ref="C4081:F4081"/>
    <mergeCell ref="H4081:I4081"/>
    <mergeCell ref="A4082:B4082"/>
    <mergeCell ref="C4082:F4082"/>
    <mergeCell ref="H4082:I4082"/>
    <mergeCell ref="A4079:B4079"/>
    <mergeCell ref="C4079:F4079"/>
    <mergeCell ref="H4079:I4079"/>
    <mergeCell ref="A4080:B4080"/>
    <mergeCell ref="C4080:F4080"/>
    <mergeCell ref="H4080:I4080"/>
    <mergeCell ref="A4077:B4077"/>
    <mergeCell ref="C4077:F4077"/>
    <mergeCell ref="H4077:I4077"/>
    <mergeCell ref="A4078:B4078"/>
    <mergeCell ref="C4078:F4078"/>
    <mergeCell ref="H4078:I4078"/>
    <mergeCell ref="A4075:B4075"/>
    <mergeCell ref="C4075:F4075"/>
    <mergeCell ref="H4075:I4075"/>
    <mergeCell ref="A4076:B4076"/>
    <mergeCell ref="C4076:F4076"/>
    <mergeCell ref="H4076:I4076"/>
    <mergeCell ref="A4097:B4097"/>
    <mergeCell ref="C4097:F4097"/>
    <mergeCell ref="H4097:I4097"/>
    <mergeCell ref="A4098:B4098"/>
    <mergeCell ref="C4098:F4098"/>
    <mergeCell ref="H4098:I4098"/>
    <mergeCell ref="A4095:B4095"/>
    <mergeCell ref="C4095:F4095"/>
    <mergeCell ref="H4095:I4095"/>
    <mergeCell ref="A4096:B4096"/>
    <mergeCell ref="C4096:F4096"/>
    <mergeCell ref="H4096:I4096"/>
    <mergeCell ref="A4093:B4093"/>
    <mergeCell ref="C4093:F4093"/>
    <mergeCell ref="H4093:I4093"/>
    <mergeCell ref="A4094:B4094"/>
    <mergeCell ref="C4094:F4094"/>
    <mergeCell ref="H4094:I4094"/>
    <mergeCell ref="A4091:B4091"/>
    <mergeCell ref="C4091:F4091"/>
    <mergeCell ref="H4091:I4091"/>
    <mergeCell ref="A4092:B4092"/>
    <mergeCell ref="C4092:F4092"/>
    <mergeCell ref="H4092:I4092"/>
    <mergeCell ref="A4089:B4089"/>
    <mergeCell ref="C4089:F4089"/>
    <mergeCell ref="H4089:I4089"/>
    <mergeCell ref="A4090:B4090"/>
    <mergeCell ref="C4090:F4090"/>
    <mergeCell ref="H4090:I4090"/>
    <mergeCell ref="A4087:B4087"/>
    <mergeCell ref="C4087:F4087"/>
    <mergeCell ref="H4087:I4087"/>
    <mergeCell ref="A4088:B4088"/>
    <mergeCell ref="C4088:F4088"/>
    <mergeCell ref="H4088:I4088"/>
    <mergeCell ref="A4109:B4109"/>
    <mergeCell ref="C4109:F4109"/>
    <mergeCell ref="H4109:I4109"/>
    <mergeCell ref="A4110:B4110"/>
    <mergeCell ref="C4110:F4110"/>
    <mergeCell ref="H4110:I4110"/>
    <mergeCell ref="A4107:B4107"/>
    <mergeCell ref="C4107:F4107"/>
    <mergeCell ref="H4107:I4107"/>
    <mergeCell ref="A4108:B4108"/>
    <mergeCell ref="C4108:F4108"/>
    <mergeCell ref="H4108:I4108"/>
    <mergeCell ref="A4105:B4105"/>
    <mergeCell ref="C4105:F4105"/>
    <mergeCell ref="H4105:I4105"/>
    <mergeCell ref="A4106:B4106"/>
    <mergeCell ref="C4106:F4106"/>
    <mergeCell ref="H4106:I4106"/>
    <mergeCell ref="A4103:B4103"/>
    <mergeCell ref="C4103:F4103"/>
    <mergeCell ref="H4103:I4103"/>
    <mergeCell ref="A4104:B4104"/>
    <mergeCell ref="C4104:F4104"/>
    <mergeCell ref="H4104:I4104"/>
    <mergeCell ref="A4101:B4101"/>
    <mergeCell ref="C4101:F4101"/>
    <mergeCell ref="H4101:I4101"/>
    <mergeCell ref="A4102:B4102"/>
    <mergeCell ref="C4102:F4102"/>
    <mergeCell ref="H4102:I4102"/>
    <mergeCell ref="A4099:B4099"/>
    <mergeCell ref="C4099:F4099"/>
    <mergeCell ref="H4099:I4099"/>
    <mergeCell ref="A4100:B4100"/>
    <mergeCell ref="C4100:F4100"/>
    <mergeCell ref="H4100:I4100"/>
    <mergeCell ref="A4121:B4121"/>
    <mergeCell ref="C4121:F4121"/>
    <mergeCell ref="H4121:I4121"/>
    <mergeCell ref="A4122:B4122"/>
    <mergeCell ref="C4122:F4122"/>
    <mergeCell ref="H4122:I4122"/>
    <mergeCell ref="A4119:B4119"/>
    <mergeCell ref="C4119:F4119"/>
    <mergeCell ref="H4119:I4119"/>
    <mergeCell ref="A4120:B4120"/>
    <mergeCell ref="C4120:F4120"/>
    <mergeCell ref="H4120:I4120"/>
    <mergeCell ref="A4117:B4117"/>
    <mergeCell ref="C4117:F4117"/>
    <mergeCell ref="H4117:I4117"/>
    <mergeCell ref="A4118:B4118"/>
    <mergeCell ref="C4118:F4118"/>
    <mergeCell ref="H4118:I4118"/>
    <mergeCell ref="A4115:B4115"/>
    <mergeCell ref="C4115:F4115"/>
    <mergeCell ref="H4115:I4115"/>
    <mergeCell ref="A4116:B4116"/>
    <mergeCell ref="C4116:F4116"/>
    <mergeCell ref="H4116:I4116"/>
    <mergeCell ref="A4113:B4113"/>
    <mergeCell ref="C4113:F4113"/>
    <mergeCell ref="H4113:I4113"/>
    <mergeCell ref="A4114:B4114"/>
    <mergeCell ref="C4114:F4114"/>
    <mergeCell ref="H4114:I4114"/>
    <mergeCell ref="A4111:B4111"/>
    <mergeCell ref="C4111:F4111"/>
    <mergeCell ref="H4111:I4111"/>
    <mergeCell ref="A4112:B4112"/>
    <mergeCell ref="C4112:F4112"/>
    <mergeCell ref="H4112:I4112"/>
    <mergeCell ref="A4133:B4133"/>
    <mergeCell ref="C4133:F4133"/>
    <mergeCell ref="H4133:I4133"/>
    <mergeCell ref="A4134:B4134"/>
    <mergeCell ref="C4134:F4134"/>
    <mergeCell ref="H4134:I4134"/>
    <mergeCell ref="A4131:B4131"/>
    <mergeCell ref="C4131:F4131"/>
    <mergeCell ref="H4131:I4131"/>
    <mergeCell ref="A4132:B4132"/>
    <mergeCell ref="C4132:F4132"/>
    <mergeCell ref="H4132:I4132"/>
    <mergeCell ref="A4129:B4129"/>
    <mergeCell ref="C4129:F4129"/>
    <mergeCell ref="H4129:I4129"/>
    <mergeCell ref="A4130:B4130"/>
    <mergeCell ref="C4130:F4130"/>
    <mergeCell ref="H4130:I4130"/>
    <mergeCell ref="A4127:B4127"/>
    <mergeCell ref="C4127:F4127"/>
    <mergeCell ref="H4127:I4127"/>
    <mergeCell ref="A4128:B4128"/>
    <mergeCell ref="C4128:F4128"/>
    <mergeCell ref="H4128:I4128"/>
    <mergeCell ref="A4125:B4125"/>
    <mergeCell ref="C4125:F4125"/>
    <mergeCell ref="H4125:I4125"/>
    <mergeCell ref="A4126:B4126"/>
    <mergeCell ref="C4126:F4126"/>
    <mergeCell ref="H4126:I4126"/>
    <mergeCell ref="A4123:B4123"/>
    <mergeCell ref="C4123:F4123"/>
    <mergeCell ref="H4123:I4123"/>
    <mergeCell ref="A4124:B4124"/>
    <mergeCell ref="C4124:F4124"/>
    <mergeCell ref="H4124:I4124"/>
    <mergeCell ref="A4145:B4145"/>
    <mergeCell ref="C4145:F4145"/>
    <mergeCell ref="H4145:I4145"/>
    <mergeCell ref="A4146:B4146"/>
    <mergeCell ref="C4146:F4146"/>
    <mergeCell ref="H4146:I4146"/>
    <mergeCell ref="A4143:B4143"/>
    <mergeCell ref="C4143:F4143"/>
    <mergeCell ref="H4143:I4143"/>
    <mergeCell ref="A4144:B4144"/>
    <mergeCell ref="C4144:F4144"/>
    <mergeCell ref="H4144:I4144"/>
    <mergeCell ref="A4141:B4141"/>
    <mergeCell ref="C4141:F4141"/>
    <mergeCell ref="H4141:I4141"/>
    <mergeCell ref="A4142:B4142"/>
    <mergeCell ref="C4142:F4142"/>
    <mergeCell ref="H4142:I4142"/>
    <mergeCell ref="A4139:B4139"/>
    <mergeCell ref="C4139:F4139"/>
    <mergeCell ref="H4139:I4139"/>
    <mergeCell ref="A4140:B4140"/>
    <mergeCell ref="C4140:F4140"/>
    <mergeCell ref="H4140:I4140"/>
    <mergeCell ref="A4137:B4137"/>
    <mergeCell ref="C4137:F4137"/>
    <mergeCell ref="H4137:I4137"/>
    <mergeCell ref="A4138:B4138"/>
    <mergeCell ref="C4138:F4138"/>
    <mergeCell ref="H4138:I4138"/>
    <mergeCell ref="A4135:B4135"/>
    <mergeCell ref="C4135:F4135"/>
    <mergeCell ref="H4135:I4135"/>
    <mergeCell ref="A4136:B4136"/>
    <mergeCell ref="C4136:F4136"/>
    <mergeCell ref="H4136:I4136"/>
    <mergeCell ref="A4157:B4157"/>
    <mergeCell ref="C4157:F4157"/>
    <mergeCell ref="H4157:I4157"/>
    <mergeCell ref="A4158:B4158"/>
    <mergeCell ref="C4158:F4158"/>
    <mergeCell ref="H4158:I4158"/>
    <mergeCell ref="A4155:B4155"/>
    <mergeCell ref="C4155:F4155"/>
    <mergeCell ref="H4155:I4155"/>
    <mergeCell ref="A4156:B4156"/>
    <mergeCell ref="C4156:F4156"/>
    <mergeCell ref="H4156:I4156"/>
    <mergeCell ref="A4153:B4153"/>
    <mergeCell ref="C4153:F4153"/>
    <mergeCell ref="H4153:I4153"/>
    <mergeCell ref="A4154:B4154"/>
    <mergeCell ref="C4154:F4154"/>
    <mergeCell ref="H4154:I4154"/>
    <mergeCell ref="A4151:B4151"/>
    <mergeCell ref="C4151:F4151"/>
    <mergeCell ref="H4151:I4151"/>
    <mergeCell ref="A4152:B4152"/>
    <mergeCell ref="C4152:F4152"/>
    <mergeCell ref="H4152:I4152"/>
    <mergeCell ref="A4149:B4149"/>
    <mergeCell ref="C4149:F4149"/>
    <mergeCell ref="H4149:I4149"/>
    <mergeCell ref="A4150:B4150"/>
    <mergeCell ref="C4150:F4150"/>
    <mergeCell ref="H4150:I4150"/>
    <mergeCell ref="A4147:B4147"/>
    <mergeCell ref="C4147:F4147"/>
    <mergeCell ref="H4147:I4147"/>
    <mergeCell ref="A4148:B4148"/>
    <mergeCell ref="C4148:F4148"/>
    <mergeCell ref="H4148:I4148"/>
    <mergeCell ref="A4169:B4169"/>
    <mergeCell ref="C4169:F4169"/>
    <mergeCell ref="H4169:I4169"/>
    <mergeCell ref="A4170:B4170"/>
    <mergeCell ref="C4170:F4170"/>
    <mergeCell ref="H4170:I4170"/>
    <mergeCell ref="A4167:B4167"/>
    <mergeCell ref="C4167:F4167"/>
    <mergeCell ref="H4167:I4167"/>
    <mergeCell ref="A4168:B4168"/>
    <mergeCell ref="C4168:F4168"/>
    <mergeCell ref="H4168:I4168"/>
    <mergeCell ref="A4165:B4165"/>
    <mergeCell ref="C4165:F4165"/>
    <mergeCell ref="H4165:I4165"/>
    <mergeCell ref="A4166:B4166"/>
    <mergeCell ref="C4166:F4166"/>
    <mergeCell ref="H4166:I4166"/>
    <mergeCell ref="A4163:B4163"/>
    <mergeCell ref="C4163:F4163"/>
    <mergeCell ref="H4163:I4163"/>
    <mergeCell ref="A4164:B4164"/>
    <mergeCell ref="C4164:F4164"/>
    <mergeCell ref="H4164:I4164"/>
    <mergeCell ref="A4161:B4161"/>
    <mergeCell ref="C4161:F4161"/>
    <mergeCell ref="H4161:I4161"/>
    <mergeCell ref="A4162:B4162"/>
    <mergeCell ref="C4162:F4162"/>
    <mergeCell ref="H4162:I4162"/>
    <mergeCell ref="A4159:B4159"/>
    <mergeCell ref="C4159:F4159"/>
    <mergeCell ref="H4159:I4159"/>
    <mergeCell ref="A4160:B4160"/>
    <mergeCell ref="C4160:F4160"/>
    <mergeCell ref="H4160:I4160"/>
    <mergeCell ref="A4181:B4181"/>
    <mergeCell ref="C4181:F4181"/>
    <mergeCell ref="H4181:I4181"/>
    <mergeCell ref="A4182:B4182"/>
    <mergeCell ref="C4182:F4182"/>
    <mergeCell ref="H4182:I4182"/>
    <mergeCell ref="A4179:B4179"/>
    <mergeCell ref="C4179:F4179"/>
    <mergeCell ref="H4179:I4179"/>
    <mergeCell ref="A4180:B4180"/>
    <mergeCell ref="C4180:F4180"/>
    <mergeCell ref="H4180:I4180"/>
    <mergeCell ref="A4177:B4177"/>
    <mergeCell ref="C4177:F4177"/>
    <mergeCell ref="H4177:I4177"/>
    <mergeCell ref="A4178:B4178"/>
    <mergeCell ref="C4178:F4178"/>
    <mergeCell ref="H4178:I4178"/>
    <mergeCell ref="A4175:B4175"/>
    <mergeCell ref="C4175:F4175"/>
    <mergeCell ref="H4175:I4175"/>
    <mergeCell ref="A4176:B4176"/>
    <mergeCell ref="C4176:F4176"/>
    <mergeCell ref="H4176:I4176"/>
    <mergeCell ref="A4173:B4173"/>
    <mergeCell ref="C4173:F4173"/>
    <mergeCell ref="H4173:I4173"/>
    <mergeCell ref="A4174:B4174"/>
    <mergeCell ref="C4174:F4174"/>
    <mergeCell ref="H4174:I4174"/>
    <mergeCell ref="A4171:B4171"/>
    <mergeCell ref="C4171:F4171"/>
    <mergeCell ref="H4171:I4171"/>
    <mergeCell ref="A4172:B4172"/>
    <mergeCell ref="C4172:F4172"/>
    <mergeCell ref="H4172:I4172"/>
    <mergeCell ref="A4193:B4193"/>
    <mergeCell ref="C4193:F4193"/>
    <mergeCell ref="H4193:I4193"/>
    <mergeCell ref="A4194:B4194"/>
    <mergeCell ref="C4194:F4194"/>
    <mergeCell ref="H4194:I4194"/>
    <mergeCell ref="A4191:B4191"/>
    <mergeCell ref="C4191:F4191"/>
    <mergeCell ref="H4191:I4191"/>
    <mergeCell ref="A4192:B4192"/>
    <mergeCell ref="C4192:F4192"/>
    <mergeCell ref="H4192:I4192"/>
    <mergeCell ref="A4189:B4189"/>
    <mergeCell ref="C4189:F4189"/>
    <mergeCell ref="H4189:I4189"/>
    <mergeCell ref="A4190:B4190"/>
    <mergeCell ref="C4190:F4190"/>
    <mergeCell ref="H4190:I4190"/>
    <mergeCell ref="A4187:B4187"/>
    <mergeCell ref="C4187:F4187"/>
    <mergeCell ref="H4187:I4187"/>
    <mergeCell ref="A4188:B4188"/>
    <mergeCell ref="C4188:F4188"/>
    <mergeCell ref="H4188:I4188"/>
    <mergeCell ref="A4185:B4185"/>
    <mergeCell ref="C4185:F4185"/>
    <mergeCell ref="H4185:I4185"/>
    <mergeCell ref="A4186:B4186"/>
    <mergeCell ref="C4186:F4186"/>
    <mergeCell ref="H4186:I4186"/>
    <mergeCell ref="A4183:B4183"/>
    <mergeCell ref="C4183:F4183"/>
    <mergeCell ref="H4183:I4183"/>
    <mergeCell ref="A4184:B4184"/>
    <mergeCell ref="C4184:F4184"/>
    <mergeCell ref="H4184:I4184"/>
    <mergeCell ref="A4205:B4205"/>
    <mergeCell ref="C4205:F4205"/>
    <mergeCell ref="H4205:I4205"/>
    <mergeCell ref="A4206:B4206"/>
    <mergeCell ref="C4206:F4206"/>
    <mergeCell ref="H4206:I4206"/>
    <mergeCell ref="A4203:B4203"/>
    <mergeCell ref="C4203:F4203"/>
    <mergeCell ref="H4203:I4203"/>
    <mergeCell ref="A4204:B4204"/>
    <mergeCell ref="C4204:F4204"/>
    <mergeCell ref="H4204:I4204"/>
    <mergeCell ref="A4201:B4201"/>
    <mergeCell ref="C4201:F4201"/>
    <mergeCell ref="H4201:I4201"/>
    <mergeCell ref="A4202:B4202"/>
    <mergeCell ref="C4202:F4202"/>
    <mergeCell ref="H4202:I4202"/>
    <mergeCell ref="A4199:B4199"/>
    <mergeCell ref="C4199:F4199"/>
    <mergeCell ref="H4199:I4199"/>
    <mergeCell ref="A4200:B4200"/>
    <mergeCell ref="C4200:F4200"/>
    <mergeCell ref="H4200:I4200"/>
    <mergeCell ref="A4197:B4197"/>
    <mergeCell ref="C4197:F4197"/>
    <mergeCell ref="H4197:I4197"/>
    <mergeCell ref="A4198:B4198"/>
    <mergeCell ref="C4198:F4198"/>
    <mergeCell ref="H4198:I4198"/>
    <mergeCell ref="A4195:B4195"/>
    <mergeCell ref="C4195:F4195"/>
    <mergeCell ref="H4195:I4195"/>
    <mergeCell ref="A4196:B4196"/>
    <mergeCell ref="C4196:F4196"/>
    <mergeCell ref="H4196:I4196"/>
    <mergeCell ref="A4219:E4219"/>
    <mergeCell ref="F4219:I4219"/>
    <mergeCell ref="A4220:I4220"/>
    <mergeCell ref="A4217:B4217"/>
    <mergeCell ref="C4217:F4217"/>
    <mergeCell ref="H4217:I4217"/>
    <mergeCell ref="A4218:E4218"/>
    <mergeCell ref="F4218:I4218"/>
    <mergeCell ref="A4215:B4215"/>
    <mergeCell ref="C4215:F4215"/>
    <mergeCell ref="H4215:I4215"/>
    <mergeCell ref="A4216:B4216"/>
    <mergeCell ref="C4216:F4216"/>
    <mergeCell ref="H4216:I4216"/>
    <mergeCell ref="A4213:B4213"/>
    <mergeCell ref="C4213:F4213"/>
    <mergeCell ref="H4213:I4213"/>
    <mergeCell ref="A4214:B4214"/>
    <mergeCell ref="C4214:F4214"/>
    <mergeCell ref="H4214:I4214"/>
    <mergeCell ref="A4211:B4211"/>
    <mergeCell ref="C4211:F4211"/>
    <mergeCell ref="H4211:I4211"/>
    <mergeCell ref="A4212:B4212"/>
    <mergeCell ref="C4212:F4212"/>
    <mergeCell ref="H4212:I4212"/>
    <mergeCell ref="A4209:B4209"/>
    <mergeCell ref="C4209:F4209"/>
    <mergeCell ref="H4209:I4209"/>
    <mergeCell ref="A4210:B4210"/>
    <mergeCell ref="C4210:F4210"/>
    <mergeCell ref="H4210:I4210"/>
    <mergeCell ref="A4207:B4207"/>
    <mergeCell ref="C4207:F4207"/>
    <mergeCell ref="H4207:I4207"/>
    <mergeCell ref="A4208:B4208"/>
    <mergeCell ref="C4208:F4208"/>
    <mergeCell ref="H4208:I4208"/>
  </mergeCells>
  <pageMargins left="0.78749999999999998" right="0.78749999999999998" top="1.0249999999999999" bottom="1.0249999999999999" header="0.78749999999999998" footer="0.78749999999999998"/>
  <pageSetup paperSize="9" firstPageNumber="0" orientation="portrait" horizontalDpi="300" verticalDpi="300" r:id="rId1"/>
  <headerFooter>
    <oddHeader>&amp;C&amp;"Arial,Normal"&amp;10&amp;A</oddHeader>
    <oddFooter>&amp;C&amp;"Arial,Normal"&amp;10Página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8"/>
  <dimension ref="A1:N1922"/>
  <sheetViews>
    <sheetView workbookViewId="0">
      <selection activeCell="A25" sqref="A25"/>
    </sheetView>
  </sheetViews>
  <sheetFormatPr defaultRowHeight="15" x14ac:dyDescent="0.25"/>
  <cols>
    <col min="1" max="1" width="7.7109375" customWidth="1"/>
    <col min="2" max="2" width="8.28515625" customWidth="1"/>
    <col min="3" max="3" width="6.85546875" customWidth="1"/>
    <col min="4" max="4" width="4.5703125" customWidth="1"/>
    <col min="5" max="5" width="1.7109375" customWidth="1"/>
    <col min="6" max="6" width="5.140625" customWidth="1"/>
    <col min="7" max="7" width="23.5703125" customWidth="1"/>
    <col min="8" max="8" width="11.5703125" customWidth="1"/>
    <col min="9" max="9" width="2.140625" customWidth="1"/>
    <col min="10" max="10" width="7" customWidth="1"/>
    <col min="11" max="11" width="2.7109375" customWidth="1"/>
    <col min="12" max="12" width="3.7109375" customWidth="1"/>
    <col min="13" max="13" width="5.42578125" customWidth="1"/>
    <col min="14" max="14" width="13.7109375" customWidth="1"/>
  </cols>
  <sheetData>
    <row r="1" spans="1:14" ht="16.5" customHeight="1" x14ac:dyDescent="0.25">
      <c r="E1" s="558" t="s">
        <v>6909</v>
      </c>
      <c r="F1" s="558"/>
      <c r="G1" s="558"/>
      <c r="H1" s="558"/>
      <c r="I1" s="558"/>
      <c r="J1" s="558"/>
    </row>
    <row r="2" spans="1:14" ht="1.5" customHeight="1" x14ac:dyDescent="0.25"/>
    <row r="3" spans="1:14" ht="16.5" customHeight="1" x14ac:dyDescent="0.25">
      <c r="F3" s="559" t="s">
        <v>6910</v>
      </c>
      <c r="G3" s="559"/>
      <c r="H3" s="560" t="s">
        <v>387</v>
      </c>
      <c r="I3" s="560"/>
    </row>
    <row r="4" spans="1:14" ht="1.5" customHeight="1" x14ac:dyDescent="0.25"/>
    <row r="5" spans="1:14" ht="12.75" customHeight="1" x14ac:dyDescent="0.25">
      <c r="G5" s="561" t="s">
        <v>6911</v>
      </c>
      <c r="H5" s="561"/>
    </row>
    <row r="6" spans="1:14" ht="3.75" customHeight="1" x14ac:dyDescent="0.25">
      <c r="G6" s="561"/>
      <c r="H6" s="561"/>
    </row>
    <row r="7" spans="1:14" ht="1.5" customHeight="1" x14ac:dyDescent="0.25"/>
    <row r="8" spans="1:14" ht="16.5" customHeight="1" x14ac:dyDescent="0.25">
      <c r="A8" s="334" t="s">
        <v>4</v>
      </c>
      <c r="B8" s="346" t="s">
        <v>6912</v>
      </c>
      <c r="C8" s="562" t="s">
        <v>6913</v>
      </c>
      <c r="D8" s="562"/>
      <c r="E8" s="562"/>
      <c r="F8" s="562"/>
      <c r="G8" s="562"/>
      <c r="H8" s="562"/>
      <c r="I8" s="562"/>
      <c r="J8" s="562"/>
      <c r="K8" s="562"/>
      <c r="L8" s="562"/>
      <c r="M8" s="346" t="s">
        <v>6914</v>
      </c>
      <c r="N8" s="346" t="s">
        <v>6915</v>
      </c>
    </row>
    <row r="9" spans="1:14" ht="12.75" customHeight="1" x14ac:dyDescent="0.25">
      <c r="A9" s="342" t="s">
        <v>6916</v>
      </c>
      <c r="B9" s="345" t="s">
        <v>385</v>
      </c>
      <c r="C9" s="557" t="s">
        <v>6917</v>
      </c>
      <c r="D9" s="557"/>
      <c r="E9" s="557"/>
      <c r="F9" s="557"/>
      <c r="G9" s="557"/>
      <c r="H9" s="557"/>
      <c r="I9" s="557"/>
      <c r="J9" s="557"/>
      <c r="K9" s="557"/>
      <c r="L9" s="557"/>
      <c r="M9" s="345" t="s">
        <v>512</v>
      </c>
      <c r="N9" s="343">
        <v>304.44</v>
      </c>
    </row>
    <row r="10" spans="1:14" ht="13.5" customHeight="1" x14ac:dyDescent="0.25">
      <c r="A10" s="342" t="s">
        <v>6918</v>
      </c>
      <c r="B10" s="345" t="s">
        <v>385</v>
      </c>
      <c r="C10" s="557" t="s">
        <v>6919</v>
      </c>
      <c r="D10" s="557"/>
      <c r="E10" s="557"/>
      <c r="F10" s="557"/>
      <c r="G10" s="557"/>
      <c r="H10" s="557"/>
      <c r="I10" s="557"/>
      <c r="J10" s="557"/>
      <c r="K10" s="557"/>
      <c r="L10" s="557"/>
      <c r="M10" s="345" t="s">
        <v>512</v>
      </c>
      <c r="N10" s="343">
        <v>167.09</v>
      </c>
    </row>
    <row r="11" spans="1:14" ht="12.75" customHeight="1" x14ac:dyDescent="0.25">
      <c r="A11" s="342" t="s">
        <v>6920</v>
      </c>
      <c r="B11" s="345" t="s">
        <v>385</v>
      </c>
      <c r="C11" s="557" t="s">
        <v>6921</v>
      </c>
      <c r="D11" s="557"/>
      <c r="E11" s="557"/>
      <c r="F11" s="557"/>
      <c r="G11" s="557"/>
      <c r="H11" s="557"/>
      <c r="I11" s="557"/>
      <c r="J11" s="557"/>
      <c r="K11" s="557"/>
      <c r="L11" s="557"/>
      <c r="M11" s="345" t="s">
        <v>512</v>
      </c>
      <c r="N11" s="343">
        <v>237.31</v>
      </c>
    </row>
    <row r="12" spans="1:14" ht="12.75" customHeight="1" x14ac:dyDescent="0.25">
      <c r="A12" s="342" t="s">
        <v>6922</v>
      </c>
      <c r="B12" s="345" t="s">
        <v>385</v>
      </c>
      <c r="C12" s="557" t="s">
        <v>6923</v>
      </c>
      <c r="D12" s="557"/>
      <c r="E12" s="557"/>
      <c r="F12" s="557"/>
      <c r="G12" s="557"/>
      <c r="H12" s="557"/>
      <c r="I12" s="557"/>
      <c r="J12" s="557"/>
      <c r="K12" s="557"/>
      <c r="L12" s="557"/>
      <c r="M12" s="345" t="s">
        <v>512</v>
      </c>
      <c r="N12" s="343">
        <v>132.34</v>
      </c>
    </row>
    <row r="13" spans="1:14" ht="13.5" customHeight="1" x14ac:dyDescent="0.25">
      <c r="A13" s="342" t="s">
        <v>6924</v>
      </c>
      <c r="B13" s="345" t="s">
        <v>385</v>
      </c>
      <c r="C13" s="557" t="s">
        <v>6925</v>
      </c>
      <c r="D13" s="557"/>
      <c r="E13" s="557"/>
      <c r="F13" s="557"/>
      <c r="G13" s="557"/>
      <c r="H13" s="557"/>
      <c r="I13" s="557"/>
      <c r="J13" s="557"/>
      <c r="K13" s="557"/>
      <c r="L13" s="557"/>
      <c r="M13" s="345" t="s">
        <v>512</v>
      </c>
      <c r="N13" s="343">
        <v>410.86</v>
      </c>
    </row>
    <row r="14" spans="1:14" ht="12.75" customHeight="1" x14ac:dyDescent="0.25">
      <c r="A14" s="342" t="s">
        <v>6926</v>
      </c>
      <c r="B14" s="345" t="s">
        <v>385</v>
      </c>
      <c r="C14" s="557" t="s">
        <v>6927</v>
      </c>
      <c r="D14" s="557"/>
      <c r="E14" s="557"/>
      <c r="F14" s="557"/>
      <c r="G14" s="557"/>
      <c r="H14" s="557"/>
      <c r="I14" s="557"/>
      <c r="J14" s="557"/>
      <c r="K14" s="557"/>
      <c r="L14" s="557"/>
      <c r="M14" s="345" t="s">
        <v>512</v>
      </c>
      <c r="N14" s="343">
        <v>200.78</v>
      </c>
    </row>
    <row r="15" spans="1:14" ht="12.75" customHeight="1" x14ac:dyDescent="0.25">
      <c r="A15" s="342" t="s">
        <v>6928</v>
      </c>
      <c r="B15" s="345" t="s">
        <v>385</v>
      </c>
      <c r="C15" s="557" t="s">
        <v>6929</v>
      </c>
      <c r="D15" s="557"/>
      <c r="E15" s="557"/>
      <c r="F15" s="557"/>
      <c r="G15" s="557"/>
      <c r="H15" s="557"/>
      <c r="I15" s="557"/>
      <c r="J15" s="557"/>
      <c r="K15" s="557"/>
      <c r="L15" s="557"/>
      <c r="M15" s="345" t="s">
        <v>512</v>
      </c>
      <c r="N15" s="343">
        <v>14.44</v>
      </c>
    </row>
    <row r="16" spans="1:14" ht="13.5" customHeight="1" x14ac:dyDescent="0.25">
      <c r="A16" s="342" t="s">
        <v>6930</v>
      </c>
      <c r="B16" s="345" t="s">
        <v>385</v>
      </c>
      <c r="C16" s="557" t="s">
        <v>6931</v>
      </c>
      <c r="D16" s="557"/>
      <c r="E16" s="557"/>
      <c r="F16" s="557"/>
      <c r="G16" s="557"/>
      <c r="H16" s="557"/>
      <c r="I16" s="557"/>
      <c r="J16" s="557"/>
      <c r="K16" s="557"/>
      <c r="L16" s="557"/>
      <c r="M16" s="345" t="s">
        <v>512</v>
      </c>
      <c r="N16" s="343">
        <v>10.67</v>
      </c>
    </row>
    <row r="17" spans="1:14" ht="12.75" customHeight="1" x14ac:dyDescent="0.25">
      <c r="A17" s="342" t="s">
        <v>6932</v>
      </c>
      <c r="B17" s="345" t="s">
        <v>385</v>
      </c>
      <c r="C17" s="557" t="s">
        <v>6933</v>
      </c>
      <c r="D17" s="557"/>
      <c r="E17" s="557"/>
      <c r="F17" s="557"/>
      <c r="G17" s="557"/>
      <c r="H17" s="557"/>
      <c r="I17" s="557"/>
      <c r="J17" s="557"/>
      <c r="K17" s="557"/>
      <c r="L17" s="557"/>
      <c r="M17" s="345" t="s">
        <v>512</v>
      </c>
      <c r="N17" s="343">
        <v>1012.2</v>
      </c>
    </row>
    <row r="18" spans="1:14" ht="13.5" customHeight="1" x14ac:dyDescent="0.25">
      <c r="A18" s="342" t="s">
        <v>6934</v>
      </c>
      <c r="B18" s="345" t="s">
        <v>385</v>
      </c>
      <c r="C18" s="557" t="s">
        <v>6935</v>
      </c>
      <c r="D18" s="557"/>
      <c r="E18" s="557"/>
      <c r="F18" s="557"/>
      <c r="G18" s="557"/>
      <c r="H18" s="557"/>
      <c r="I18" s="557"/>
      <c r="J18" s="557"/>
      <c r="K18" s="557"/>
      <c r="L18" s="557"/>
      <c r="M18" s="345" t="s">
        <v>512</v>
      </c>
      <c r="N18" s="343">
        <v>78.23</v>
      </c>
    </row>
    <row r="19" spans="1:14" ht="12.75" customHeight="1" x14ac:dyDescent="0.25">
      <c r="A19" s="342" t="s">
        <v>6936</v>
      </c>
      <c r="B19" s="345" t="s">
        <v>385</v>
      </c>
      <c r="C19" s="557" t="s">
        <v>6937</v>
      </c>
      <c r="D19" s="557"/>
      <c r="E19" s="557"/>
      <c r="F19" s="557"/>
      <c r="G19" s="557"/>
      <c r="H19" s="557"/>
      <c r="I19" s="557"/>
      <c r="J19" s="557"/>
      <c r="K19" s="557"/>
      <c r="L19" s="557"/>
      <c r="M19" s="345" t="s">
        <v>512</v>
      </c>
      <c r="N19" s="343">
        <v>28.74</v>
      </c>
    </row>
    <row r="20" spans="1:14" ht="12.75" customHeight="1" x14ac:dyDescent="0.25">
      <c r="A20" s="342" t="s">
        <v>6938</v>
      </c>
      <c r="B20" s="345" t="s">
        <v>385</v>
      </c>
      <c r="C20" s="557" t="s">
        <v>6939</v>
      </c>
      <c r="D20" s="557"/>
      <c r="E20" s="557"/>
      <c r="F20" s="557"/>
      <c r="G20" s="557"/>
      <c r="H20" s="557"/>
      <c r="I20" s="557"/>
      <c r="J20" s="557"/>
      <c r="K20" s="557"/>
      <c r="L20" s="557"/>
      <c r="M20" s="345" t="s">
        <v>512</v>
      </c>
      <c r="N20" s="343">
        <v>3.03</v>
      </c>
    </row>
    <row r="21" spans="1:14" ht="13.5" customHeight="1" x14ac:dyDescent="0.25">
      <c r="A21" s="342" t="s">
        <v>6940</v>
      </c>
      <c r="B21" s="345" t="s">
        <v>385</v>
      </c>
      <c r="C21" s="557" t="s">
        <v>6941</v>
      </c>
      <c r="D21" s="557"/>
      <c r="E21" s="557"/>
      <c r="F21" s="557"/>
      <c r="G21" s="557"/>
      <c r="H21" s="557"/>
      <c r="I21" s="557"/>
      <c r="J21" s="557"/>
      <c r="K21" s="557"/>
      <c r="L21" s="557"/>
      <c r="M21" s="345" t="s">
        <v>512</v>
      </c>
      <c r="N21" s="343">
        <v>0.76</v>
      </c>
    </row>
    <row r="22" spans="1:14" ht="12.75" customHeight="1" x14ac:dyDescent="0.25">
      <c r="A22" s="342" t="s">
        <v>6942</v>
      </c>
      <c r="B22" s="345" t="s">
        <v>385</v>
      </c>
      <c r="C22" s="557" t="s">
        <v>6943</v>
      </c>
      <c r="D22" s="557"/>
      <c r="E22" s="557"/>
      <c r="F22" s="557"/>
      <c r="G22" s="557"/>
      <c r="H22" s="557"/>
      <c r="I22" s="557"/>
      <c r="J22" s="557"/>
      <c r="K22" s="557"/>
      <c r="L22" s="557"/>
      <c r="M22" s="345" t="s">
        <v>512</v>
      </c>
      <c r="N22" s="343">
        <v>8.27</v>
      </c>
    </row>
    <row r="23" spans="1:14" ht="13.5" customHeight="1" x14ac:dyDescent="0.25">
      <c r="A23" s="342" t="s">
        <v>6944</v>
      </c>
      <c r="B23" s="345" t="s">
        <v>385</v>
      </c>
      <c r="C23" s="557" t="s">
        <v>6945</v>
      </c>
      <c r="D23" s="557"/>
      <c r="E23" s="557"/>
      <c r="F23" s="557"/>
      <c r="G23" s="557"/>
      <c r="H23" s="557"/>
      <c r="I23" s="557"/>
      <c r="J23" s="557"/>
      <c r="K23" s="557"/>
      <c r="L23" s="557"/>
      <c r="M23" s="345" t="s">
        <v>512</v>
      </c>
      <c r="N23" s="343">
        <v>6.15</v>
      </c>
    </row>
    <row r="24" spans="1:14" ht="12.75" customHeight="1" x14ac:dyDescent="0.25">
      <c r="A24" s="342" t="s">
        <v>6946</v>
      </c>
      <c r="B24" s="345" t="s">
        <v>385</v>
      </c>
      <c r="C24" s="557" t="s">
        <v>6947</v>
      </c>
      <c r="D24" s="557"/>
      <c r="E24" s="557"/>
      <c r="F24" s="557"/>
      <c r="G24" s="557"/>
      <c r="H24" s="557"/>
      <c r="I24" s="557"/>
      <c r="J24" s="557"/>
      <c r="K24" s="557"/>
      <c r="L24" s="557"/>
      <c r="M24" s="345" t="s">
        <v>512</v>
      </c>
      <c r="N24" s="343">
        <v>10.36</v>
      </c>
    </row>
    <row r="25" spans="1:14" ht="12.75" customHeight="1" x14ac:dyDescent="0.25">
      <c r="A25" s="342" t="s">
        <v>6948</v>
      </c>
      <c r="B25" s="345" t="s">
        <v>385</v>
      </c>
      <c r="C25" s="557" t="s">
        <v>6949</v>
      </c>
      <c r="D25" s="557"/>
      <c r="E25" s="557"/>
      <c r="F25" s="557"/>
      <c r="G25" s="557"/>
      <c r="H25" s="557"/>
      <c r="I25" s="557"/>
      <c r="J25" s="557"/>
      <c r="K25" s="557"/>
      <c r="L25" s="557"/>
      <c r="M25" s="345" t="s">
        <v>512</v>
      </c>
      <c r="N25" s="343">
        <v>6.53</v>
      </c>
    </row>
    <row r="26" spans="1:14" ht="13.5" customHeight="1" x14ac:dyDescent="0.25">
      <c r="A26" s="342" t="s">
        <v>6950</v>
      </c>
      <c r="B26" s="345" t="s">
        <v>385</v>
      </c>
      <c r="C26" s="557" t="s">
        <v>6951</v>
      </c>
      <c r="D26" s="557"/>
      <c r="E26" s="557"/>
      <c r="F26" s="557"/>
      <c r="G26" s="557"/>
      <c r="H26" s="557"/>
      <c r="I26" s="557"/>
      <c r="J26" s="557"/>
      <c r="K26" s="557"/>
      <c r="L26" s="557"/>
      <c r="M26" s="345" t="s">
        <v>512</v>
      </c>
      <c r="N26" s="343">
        <v>134.16</v>
      </c>
    </row>
    <row r="27" spans="1:14" ht="12.75" customHeight="1" x14ac:dyDescent="0.25">
      <c r="A27" s="342" t="s">
        <v>6952</v>
      </c>
      <c r="B27" s="345" t="s">
        <v>385</v>
      </c>
      <c r="C27" s="557" t="s">
        <v>6953</v>
      </c>
      <c r="D27" s="557"/>
      <c r="E27" s="557"/>
      <c r="F27" s="557"/>
      <c r="G27" s="557"/>
      <c r="H27" s="557"/>
      <c r="I27" s="557"/>
      <c r="J27" s="557"/>
      <c r="K27" s="557"/>
      <c r="L27" s="557"/>
      <c r="M27" s="345" t="s">
        <v>512</v>
      </c>
      <c r="N27" s="343">
        <v>60.73</v>
      </c>
    </row>
    <row r="28" spans="1:14" ht="12.75" customHeight="1" x14ac:dyDescent="0.25">
      <c r="A28" s="342" t="s">
        <v>6954</v>
      </c>
      <c r="B28" s="345" t="s">
        <v>385</v>
      </c>
      <c r="C28" s="557" t="s">
        <v>6951</v>
      </c>
      <c r="D28" s="557"/>
      <c r="E28" s="557"/>
      <c r="F28" s="557"/>
      <c r="G28" s="557"/>
      <c r="H28" s="557"/>
      <c r="I28" s="557"/>
      <c r="J28" s="557"/>
      <c r="K28" s="557"/>
      <c r="L28" s="557"/>
      <c r="M28" s="345" t="s">
        <v>512</v>
      </c>
      <c r="N28" s="343">
        <v>159.79</v>
      </c>
    </row>
    <row r="29" spans="1:14" ht="13.5" customHeight="1" x14ac:dyDescent="0.25">
      <c r="A29" s="342" t="s">
        <v>6955</v>
      </c>
      <c r="B29" s="345" t="s">
        <v>385</v>
      </c>
      <c r="C29" s="557" t="s">
        <v>6953</v>
      </c>
      <c r="D29" s="557"/>
      <c r="E29" s="557"/>
      <c r="F29" s="557"/>
      <c r="G29" s="557"/>
      <c r="H29" s="557"/>
      <c r="I29" s="557"/>
      <c r="J29" s="557"/>
      <c r="K29" s="557"/>
      <c r="L29" s="557"/>
      <c r="M29" s="345" t="s">
        <v>512</v>
      </c>
      <c r="N29" s="343">
        <v>70.89</v>
      </c>
    </row>
    <row r="30" spans="1:14" ht="12.75" customHeight="1" x14ac:dyDescent="0.25">
      <c r="A30" s="342" t="s">
        <v>6956</v>
      </c>
      <c r="B30" s="345" t="s">
        <v>385</v>
      </c>
      <c r="C30" s="557" t="s">
        <v>6957</v>
      </c>
      <c r="D30" s="557"/>
      <c r="E30" s="557"/>
      <c r="F30" s="557"/>
      <c r="G30" s="557"/>
      <c r="H30" s="557"/>
      <c r="I30" s="557"/>
      <c r="J30" s="557"/>
      <c r="K30" s="557"/>
      <c r="L30" s="557"/>
      <c r="M30" s="345" t="s">
        <v>512</v>
      </c>
      <c r="N30" s="343">
        <v>141.16</v>
      </c>
    </row>
    <row r="31" spans="1:14" ht="13.5" customHeight="1" x14ac:dyDescent="0.25">
      <c r="A31" s="342" t="s">
        <v>6958</v>
      </c>
      <c r="B31" s="345" t="s">
        <v>385</v>
      </c>
      <c r="C31" s="557" t="s">
        <v>6959</v>
      </c>
      <c r="D31" s="557"/>
      <c r="E31" s="557"/>
      <c r="F31" s="557"/>
      <c r="G31" s="557"/>
      <c r="H31" s="557"/>
      <c r="I31" s="557"/>
      <c r="J31" s="557"/>
      <c r="K31" s="557"/>
      <c r="L31" s="557"/>
      <c r="M31" s="345" t="s">
        <v>512</v>
      </c>
      <c r="N31" s="343">
        <v>59.7</v>
      </c>
    </row>
    <row r="32" spans="1:14" ht="12.75" customHeight="1" x14ac:dyDescent="0.25">
      <c r="A32" s="342" t="s">
        <v>6960</v>
      </c>
      <c r="B32" s="345" t="s">
        <v>385</v>
      </c>
      <c r="C32" s="557" t="s">
        <v>6961</v>
      </c>
      <c r="D32" s="557"/>
      <c r="E32" s="557"/>
      <c r="F32" s="557"/>
      <c r="G32" s="557"/>
      <c r="H32" s="557"/>
      <c r="I32" s="557"/>
      <c r="J32" s="557"/>
      <c r="K32" s="557"/>
      <c r="L32" s="557"/>
      <c r="M32" s="345" t="s">
        <v>512</v>
      </c>
      <c r="N32" s="343">
        <v>148.11000000000001</v>
      </c>
    </row>
    <row r="33" spans="1:14" ht="12.75" customHeight="1" x14ac:dyDescent="0.25">
      <c r="A33" s="342" t="s">
        <v>6962</v>
      </c>
      <c r="B33" s="345" t="s">
        <v>385</v>
      </c>
      <c r="C33" s="557" t="s">
        <v>6963</v>
      </c>
      <c r="D33" s="557"/>
      <c r="E33" s="557"/>
      <c r="F33" s="557"/>
      <c r="G33" s="557"/>
      <c r="H33" s="557"/>
      <c r="I33" s="557"/>
      <c r="J33" s="557"/>
      <c r="K33" s="557"/>
      <c r="L33" s="557"/>
      <c r="M33" s="345" t="s">
        <v>512</v>
      </c>
      <c r="N33" s="343">
        <v>63.61</v>
      </c>
    </row>
    <row r="34" spans="1:14" ht="13.5" customHeight="1" x14ac:dyDescent="0.25">
      <c r="A34" s="342" t="s">
        <v>6964</v>
      </c>
      <c r="B34" s="345" t="s">
        <v>385</v>
      </c>
      <c r="C34" s="557" t="s">
        <v>6965</v>
      </c>
      <c r="D34" s="557"/>
      <c r="E34" s="557"/>
      <c r="F34" s="557"/>
      <c r="G34" s="557"/>
      <c r="H34" s="557"/>
      <c r="I34" s="557"/>
      <c r="J34" s="557"/>
      <c r="K34" s="557"/>
      <c r="L34" s="557"/>
      <c r="M34" s="345" t="s">
        <v>512</v>
      </c>
      <c r="N34" s="343">
        <v>139.1</v>
      </c>
    </row>
    <row r="35" spans="1:14" ht="12.75" customHeight="1" x14ac:dyDescent="0.25">
      <c r="A35" s="342" t="s">
        <v>6966</v>
      </c>
      <c r="B35" s="345" t="s">
        <v>385</v>
      </c>
      <c r="C35" s="557" t="s">
        <v>6967</v>
      </c>
      <c r="D35" s="557"/>
      <c r="E35" s="557"/>
      <c r="F35" s="557"/>
      <c r="G35" s="557"/>
      <c r="H35" s="557"/>
      <c r="I35" s="557"/>
      <c r="J35" s="557"/>
      <c r="K35" s="557"/>
      <c r="L35" s="557"/>
      <c r="M35" s="345" t="s">
        <v>512</v>
      </c>
      <c r="N35" s="343">
        <v>58.54</v>
      </c>
    </row>
    <row r="36" spans="1:14" ht="13.5" customHeight="1" x14ac:dyDescent="0.25">
      <c r="A36" s="342" t="s">
        <v>6968</v>
      </c>
      <c r="B36" s="345" t="s">
        <v>385</v>
      </c>
      <c r="C36" s="557" t="s">
        <v>6969</v>
      </c>
      <c r="D36" s="557"/>
      <c r="E36" s="557"/>
      <c r="F36" s="557"/>
      <c r="G36" s="557"/>
      <c r="H36" s="557"/>
      <c r="I36" s="557"/>
      <c r="J36" s="557"/>
      <c r="K36" s="557"/>
      <c r="L36" s="557"/>
      <c r="M36" s="345" t="s">
        <v>512</v>
      </c>
      <c r="N36" s="343">
        <v>22.4</v>
      </c>
    </row>
    <row r="37" spans="1:14" ht="3" customHeight="1" x14ac:dyDescent="0.25">
      <c r="C37" s="557"/>
      <c r="D37" s="557"/>
      <c r="E37" s="557"/>
      <c r="F37" s="557"/>
      <c r="G37" s="557"/>
      <c r="H37" s="557"/>
      <c r="I37" s="557"/>
      <c r="J37" s="557"/>
      <c r="K37" s="557"/>
      <c r="L37" s="557"/>
    </row>
    <row r="38" spans="1:14" ht="12.75" customHeight="1" x14ac:dyDescent="0.25">
      <c r="A38" s="342" t="s">
        <v>6970</v>
      </c>
      <c r="B38" s="345" t="s">
        <v>385</v>
      </c>
      <c r="C38" s="557" t="s">
        <v>6971</v>
      </c>
      <c r="D38" s="557"/>
      <c r="E38" s="557"/>
      <c r="F38" s="557"/>
      <c r="G38" s="557"/>
      <c r="H38" s="557"/>
      <c r="I38" s="557"/>
      <c r="J38" s="557"/>
      <c r="K38" s="557"/>
      <c r="L38" s="557"/>
      <c r="M38" s="345" t="s">
        <v>512</v>
      </c>
      <c r="N38" s="343">
        <v>15.4</v>
      </c>
    </row>
    <row r="39" spans="1:14" ht="3.75" customHeight="1" x14ac:dyDescent="0.25">
      <c r="C39" s="557"/>
      <c r="D39" s="557"/>
      <c r="E39" s="557"/>
      <c r="F39" s="557"/>
      <c r="G39" s="557"/>
      <c r="H39" s="557"/>
      <c r="I39" s="557"/>
      <c r="J39" s="557"/>
      <c r="K39" s="557"/>
      <c r="L39" s="557"/>
    </row>
    <row r="40" spans="1:14" ht="12.75" customHeight="1" x14ac:dyDescent="0.25">
      <c r="A40" s="342" t="s">
        <v>6972</v>
      </c>
      <c r="B40" s="345" t="s">
        <v>385</v>
      </c>
      <c r="C40" s="557" t="s">
        <v>6973</v>
      </c>
      <c r="D40" s="557"/>
      <c r="E40" s="557"/>
      <c r="F40" s="557"/>
      <c r="G40" s="557"/>
      <c r="H40" s="557"/>
      <c r="I40" s="557"/>
      <c r="J40" s="557"/>
      <c r="K40" s="557"/>
      <c r="L40" s="557"/>
      <c r="M40" s="345" t="s">
        <v>512</v>
      </c>
      <c r="N40" s="343">
        <v>161.5</v>
      </c>
    </row>
    <row r="41" spans="1:14" ht="12.75" customHeight="1" x14ac:dyDescent="0.25">
      <c r="A41" s="342" t="s">
        <v>6974</v>
      </c>
      <c r="B41" s="345" t="s">
        <v>385</v>
      </c>
      <c r="C41" s="557" t="s">
        <v>6975</v>
      </c>
      <c r="D41" s="557"/>
      <c r="E41" s="557"/>
      <c r="F41" s="557"/>
      <c r="G41" s="557"/>
      <c r="H41" s="557"/>
      <c r="I41" s="557"/>
      <c r="J41" s="557"/>
      <c r="K41" s="557"/>
      <c r="L41" s="557"/>
      <c r="M41" s="345" t="s">
        <v>512</v>
      </c>
      <c r="N41" s="343">
        <v>71.14</v>
      </c>
    </row>
    <row r="42" spans="1:14" ht="13.5" customHeight="1" x14ac:dyDescent="0.25">
      <c r="A42" s="342" t="s">
        <v>6976</v>
      </c>
      <c r="B42" s="345" t="s">
        <v>385</v>
      </c>
      <c r="C42" s="557" t="s">
        <v>6977</v>
      </c>
      <c r="D42" s="557"/>
      <c r="E42" s="557"/>
      <c r="F42" s="557"/>
      <c r="G42" s="557"/>
      <c r="H42" s="557"/>
      <c r="I42" s="557"/>
      <c r="J42" s="557"/>
      <c r="K42" s="557"/>
      <c r="L42" s="557"/>
      <c r="M42" s="345" t="s">
        <v>512</v>
      </c>
      <c r="N42" s="343">
        <v>298.54000000000002</v>
      </c>
    </row>
    <row r="43" spans="1:14" ht="12.75" customHeight="1" x14ac:dyDescent="0.25">
      <c r="A43" s="342" t="s">
        <v>6978</v>
      </c>
      <c r="B43" s="345" t="s">
        <v>385</v>
      </c>
      <c r="C43" s="557" t="s">
        <v>6979</v>
      </c>
      <c r="D43" s="557"/>
      <c r="E43" s="557"/>
      <c r="F43" s="557"/>
      <c r="G43" s="557"/>
      <c r="H43" s="557"/>
      <c r="I43" s="557"/>
      <c r="J43" s="557"/>
      <c r="K43" s="557"/>
      <c r="L43" s="557"/>
      <c r="M43" s="345" t="s">
        <v>512</v>
      </c>
      <c r="N43" s="343">
        <v>79.25</v>
      </c>
    </row>
    <row r="44" spans="1:14" ht="13.5" customHeight="1" x14ac:dyDescent="0.25">
      <c r="A44" s="342" t="s">
        <v>6980</v>
      </c>
      <c r="B44" s="345" t="s">
        <v>385</v>
      </c>
      <c r="C44" s="557" t="s">
        <v>6981</v>
      </c>
      <c r="D44" s="557"/>
      <c r="E44" s="557"/>
      <c r="F44" s="557"/>
      <c r="G44" s="557"/>
      <c r="H44" s="557"/>
      <c r="I44" s="557"/>
      <c r="J44" s="557"/>
      <c r="K44" s="557"/>
      <c r="L44" s="557"/>
      <c r="M44" s="345" t="s">
        <v>512</v>
      </c>
      <c r="N44" s="343">
        <v>218</v>
      </c>
    </row>
    <row r="45" spans="1:14" ht="12.75" customHeight="1" x14ac:dyDescent="0.25">
      <c r="A45" s="342" t="s">
        <v>6982</v>
      </c>
      <c r="B45" s="345" t="s">
        <v>385</v>
      </c>
      <c r="C45" s="557" t="s">
        <v>6983</v>
      </c>
      <c r="D45" s="557"/>
      <c r="E45" s="557"/>
      <c r="F45" s="557"/>
      <c r="G45" s="557"/>
      <c r="H45" s="557"/>
      <c r="I45" s="557"/>
      <c r="J45" s="557"/>
      <c r="K45" s="557"/>
      <c r="L45" s="557"/>
      <c r="M45" s="345" t="s">
        <v>512</v>
      </c>
      <c r="N45" s="343">
        <v>84.48</v>
      </c>
    </row>
    <row r="46" spans="1:14" ht="12.75" customHeight="1" x14ac:dyDescent="0.25">
      <c r="A46" s="342" t="s">
        <v>6984</v>
      </c>
      <c r="B46" s="345" t="s">
        <v>385</v>
      </c>
      <c r="C46" s="557" t="s">
        <v>6985</v>
      </c>
      <c r="D46" s="557"/>
      <c r="E46" s="557"/>
      <c r="F46" s="557"/>
      <c r="G46" s="557"/>
      <c r="H46" s="557"/>
      <c r="I46" s="557"/>
      <c r="J46" s="557"/>
      <c r="K46" s="557"/>
      <c r="L46" s="557"/>
      <c r="M46" s="345" t="s">
        <v>512</v>
      </c>
      <c r="N46" s="343">
        <v>134.94</v>
      </c>
    </row>
    <row r="47" spans="1:14" ht="13.5" customHeight="1" x14ac:dyDescent="0.25">
      <c r="A47" s="342" t="s">
        <v>6986</v>
      </c>
      <c r="B47" s="345" t="s">
        <v>385</v>
      </c>
      <c r="C47" s="557" t="s">
        <v>6987</v>
      </c>
      <c r="D47" s="557"/>
      <c r="E47" s="557"/>
      <c r="F47" s="557"/>
      <c r="G47" s="557"/>
      <c r="H47" s="557"/>
      <c r="I47" s="557"/>
      <c r="J47" s="557"/>
      <c r="K47" s="557"/>
      <c r="L47" s="557"/>
      <c r="M47" s="345" t="s">
        <v>512</v>
      </c>
      <c r="N47" s="343">
        <v>60.68</v>
      </c>
    </row>
    <row r="48" spans="1:14" ht="12.75" customHeight="1" x14ac:dyDescent="0.25">
      <c r="A48" s="342" t="s">
        <v>6988</v>
      </c>
      <c r="B48" s="345" t="s">
        <v>385</v>
      </c>
      <c r="C48" s="557" t="s">
        <v>6989</v>
      </c>
      <c r="D48" s="557"/>
      <c r="E48" s="557"/>
      <c r="F48" s="557"/>
      <c r="G48" s="557"/>
      <c r="H48" s="557"/>
      <c r="I48" s="557"/>
      <c r="J48" s="557"/>
      <c r="K48" s="557"/>
      <c r="L48" s="557"/>
      <c r="M48" s="345" t="s">
        <v>512</v>
      </c>
      <c r="N48" s="343">
        <v>126.35</v>
      </c>
    </row>
    <row r="49" spans="1:14" ht="3.75" customHeight="1" x14ac:dyDescent="0.25">
      <c r="C49" s="557"/>
      <c r="D49" s="557"/>
      <c r="E49" s="557"/>
      <c r="F49" s="557"/>
      <c r="G49" s="557"/>
      <c r="H49" s="557"/>
      <c r="I49" s="557"/>
      <c r="J49" s="557"/>
      <c r="K49" s="557"/>
      <c r="L49" s="557"/>
    </row>
    <row r="50" spans="1:14" ht="12.75" customHeight="1" x14ac:dyDescent="0.25">
      <c r="A50" s="342" t="s">
        <v>6990</v>
      </c>
      <c r="B50" s="345" t="s">
        <v>385</v>
      </c>
      <c r="C50" s="557" t="s">
        <v>6991</v>
      </c>
      <c r="D50" s="557"/>
      <c r="E50" s="557"/>
      <c r="F50" s="557"/>
      <c r="G50" s="557"/>
      <c r="H50" s="557"/>
      <c r="I50" s="557"/>
      <c r="J50" s="557"/>
      <c r="K50" s="557"/>
      <c r="L50" s="557"/>
      <c r="M50" s="345" t="s">
        <v>512</v>
      </c>
      <c r="N50" s="343">
        <v>46.6</v>
      </c>
    </row>
    <row r="51" spans="1:14" ht="3" customHeight="1" x14ac:dyDescent="0.25">
      <c r="C51" s="557"/>
      <c r="D51" s="557"/>
      <c r="E51" s="557"/>
      <c r="F51" s="557"/>
      <c r="G51" s="557"/>
      <c r="H51" s="557"/>
      <c r="I51" s="557"/>
      <c r="J51" s="557"/>
      <c r="K51" s="557"/>
      <c r="L51" s="557"/>
    </row>
    <row r="52" spans="1:14" ht="13.5" customHeight="1" x14ac:dyDescent="0.25">
      <c r="A52" s="342" t="s">
        <v>6992</v>
      </c>
      <c r="B52" s="345" t="s">
        <v>385</v>
      </c>
      <c r="C52" s="557" t="s">
        <v>6993</v>
      </c>
      <c r="D52" s="557"/>
      <c r="E52" s="557"/>
      <c r="F52" s="557"/>
      <c r="G52" s="557"/>
      <c r="H52" s="557"/>
      <c r="I52" s="557"/>
      <c r="J52" s="557"/>
      <c r="K52" s="557"/>
      <c r="L52" s="557"/>
      <c r="M52" s="345" t="s">
        <v>512</v>
      </c>
      <c r="N52" s="343">
        <v>211.42</v>
      </c>
    </row>
    <row r="53" spans="1:14" ht="3" customHeight="1" x14ac:dyDescent="0.25">
      <c r="C53" s="557"/>
      <c r="D53" s="557"/>
      <c r="E53" s="557"/>
      <c r="F53" s="557"/>
      <c r="G53" s="557"/>
      <c r="H53" s="557"/>
      <c r="I53" s="557"/>
      <c r="J53" s="557"/>
      <c r="K53" s="557"/>
      <c r="L53" s="557"/>
    </row>
    <row r="54" spans="1:14" ht="13.5" customHeight="1" x14ac:dyDescent="0.25">
      <c r="A54" s="342" t="s">
        <v>6994</v>
      </c>
      <c r="B54" s="345" t="s">
        <v>385</v>
      </c>
      <c r="C54" s="557" t="s">
        <v>6995</v>
      </c>
      <c r="D54" s="557"/>
      <c r="E54" s="557"/>
      <c r="F54" s="557"/>
      <c r="G54" s="557"/>
      <c r="H54" s="557"/>
      <c r="I54" s="557"/>
      <c r="J54" s="557"/>
      <c r="K54" s="557"/>
      <c r="L54" s="557"/>
      <c r="M54" s="345" t="s">
        <v>512</v>
      </c>
      <c r="N54" s="343">
        <v>66.63</v>
      </c>
    </row>
    <row r="55" spans="1:14" ht="3" customHeight="1" x14ac:dyDescent="0.25">
      <c r="C55" s="557"/>
      <c r="D55" s="557"/>
      <c r="E55" s="557"/>
      <c r="F55" s="557"/>
      <c r="G55" s="557"/>
      <c r="H55" s="557"/>
      <c r="I55" s="557"/>
      <c r="J55" s="557"/>
      <c r="K55" s="557"/>
      <c r="L55" s="557"/>
    </row>
    <row r="56" spans="1:14" ht="12.75" customHeight="1" x14ac:dyDescent="0.25">
      <c r="A56" s="342" t="s">
        <v>6996</v>
      </c>
      <c r="B56" s="345" t="s">
        <v>385</v>
      </c>
      <c r="C56" s="557" t="s">
        <v>6997</v>
      </c>
      <c r="D56" s="557"/>
      <c r="E56" s="557"/>
      <c r="F56" s="557"/>
      <c r="G56" s="557"/>
      <c r="H56" s="557"/>
      <c r="I56" s="557"/>
      <c r="J56" s="557"/>
      <c r="K56" s="557"/>
      <c r="L56" s="557"/>
      <c r="M56" s="345" t="s">
        <v>512</v>
      </c>
      <c r="N56" s="343">
        <v>211.37</v>
      </c>
    </row>
    <row r="57" spans="1:14" ht="13.5" customHeight="1" x14ac:dyDescent="0.25">
      <c r="A57" s="342" t="s">
        <v>6998</v>
      </c>
      <c r="B57" s="345" t="s">
        <v>385</v>
      </c>
      <c r="C57" s="557" t="s">
        <v>6999</v>
      </c>
      <c r="D57" s="557"/>
      <c r="E57" s="557"/>
      <c r="F57" s="557"/>
      <c r="G57" s="557"/>
      <c r="H57" s="557"/>
      <c r="I57" s="557"/>
      <c r="J57" s="557"/>
      <c r="K57" s="557"/>
      <c r="L57" s="557"/>
      <c r="M57" s="345" t="s">
        <v>512</v>
      </c>
      <c r="N57" s="343">
        <v>66.599999999999994</v>
      </c>
    </row>
    <row r="58" spans="1:14" ht="12.75" customHeight="1" x14ac:dyDescent="0.25">
      <c r="A58" s="342" t="s">
        <v>7000</v>
      </c>
      <c r="B58" s="345" t="s">
        <v>385</v>
      </c>
      <c r="C58" s="557" t="s">
        <v>7001</v>
      </c>
      <c r="D58" s="557"/>
      <c r="E58" s="557"/>
      <c r="F58" s="557"/>
      <c r="G58" s="557"/>
      <c r="H58" s="557"/>
      <c r="I58" s="557"/>
      <c r="J58" s="557"/>
      <c r="K58" s="557"/>
      <c r="L58" s="557"/>
      <c r="M58" s="345" t="s">
        <v>512</v>
      </c>
      <c r="N58" s="343">
        <v>179.88</v>
      </c>
    </row>
    <row r="59" spans="1:14" ht="12.75" customHeight="1" x14ac:dyDescent="0.25">
      <c r="A59" s="342" t="s">
        <v>7002</v>
      </c>
      <c r="B59" s="345" t="s">
        <v>385</v>
      </c>
      <c r="C59" s="557" t="s">
        <v>7003</v>
      </c>
      <c r="D59" s="557"/>
      <c r="E59" s="557"/>
      <c r="F59" s="557"/>
      <c r="G59" s="557"/>
      <c r="H59" s="557"/>
      <c r="I59" s="557"/>
      <c r="J59" s="557"/>
      <c r="K59" s="557"/>
      <c r="L59" s="557"/>
      <c r="M59" s="345" t="s">
        <v>512</v>
      </c>
      <c r="N59" s="343">
        <v>68.010000000000005</v>
      </c>
    </row>
    <row r="60" spans="1:14" ht="13.5" customHeight="1" x14ac:dyDescent="0.25">
      <c r="A60" s="342" t="s">
        <v>7004</v>
      </c>
      <c r="B60" s="345" t="s">
        <v>385</v>
      </c>
      <c r="C60" s="557" t="s">
        <v>7005</v>
      </c>
      <c r="D60" s="557"/>
      <c r="E60" s="557"/>
      <c r="F60" s="557"/>
      <c r="G60" s="557"/>
      <c r="H60" s="557"/>
      <c r="I60" s="557"/>
      <c r="J60" s="557"/>
      <c r="K60" s="557"/>
      <c r="L60" s="557"/>
      <c r="M60" s="345" t="s">
        <v>512</v>
      </c>
      <c r="N60" s="343">
        <v>183.05</v>
      </c>
    </row>
    <row r="61" spans="1:14" ht="12.75" customHeight="1" x14ac:dyDescent="0.25">
      <c r="A61" s="342" t="s">
        <v>7006</v>
      </c>
      <c r="B61" s="345" t="s">
        <v>385</v>
      </c>
      <c r="C61" s="557" t="s">
        <v>7007</v>
      </c>
      <c r="D61" s="557"/>
      <c r="E61" s="557"/>
      <c r="F61" s="557"/>
      <c r="G61" s="557"/>
      <c r="H61" s="557"/>
      <c r="I61" s="557"/>
      <c r="J61" s="557"/>
      <c r="K61" s="557"/>
      <c r="L61" s="557"/>
      <c r="M61" s="345" t="s">
        <v>512</v>
      </c>
      <c r="N61" s="343">
        <v>69.989999999999995</v>
      </c>
    </row>
    <row r="62" spans="1:14" ht="13.5" customHeight="1" x14ac:dyDescent="0.25">
      <c r="A62" s="342" t="s">
        <v>7008</v>
      </c>
      <c r="B62" s="345" t="s">
        <v>385</v>
      </c>
      <c r="C62" s="557" t="s">
        <v>7009</v>
      </c>
      <c r="D62" s="557"/>
      <c r="E62" s="557"/>
      <c r="F62" s="557"/>
      <c r="G62" s="557"/>
      <c r="H62" s="557"/>
      <c r="I62" s="557"/>
      <c r="J62" s="557"/>
      <c r="K62" s="557"/>
      <c r="L62" s="557"/>
      <c r="M62" s="345" t="s">
        <v>512</v>
      </c>
      <c r="N62" s="343">
        <v>73.64</v>
      </c>
    </row>
    <row r="63" spans="1:14" ht="12.75" customHeight="1" x14ac:dyDescent="0.25">
      <c r="A63" s="342" t="s">
        <v>7010</v>
      </c>
      <c r="B63" s="345" t="s">
        <v>385</v>
      </c>
      <c r="C63" s="557" t="s">
        <v>7011</v>
      </c>
      <c r="D63" s="557"/>
      <c r="E63" s="557"/>
      <c r="F63" s="557"/>
      <c r="G63" s="557"/>
      <c r="H63" s="557"/>
      <c r="I63" s="557"/>
      <c r="J63" s="557"/>
      <c r="K63" s="557"/>
      <c r="L63" s="557"/>
      <c r="M63" s="345" t="s">
        <v>512</v>
      </c>
      <c r="N63" s="343">
        <v>45.45</v>
      </c>
    </row>
    <row r="64" spans="1:14" ht="12.75" customHeight="1" x14ac:dyDescent="0.25">
      <c r="A64" s="342" t="s">
        <v>7012</v>
      </c>
      <c r="B64" s="345" t="s">
        <v>385</v>
      </c>
      <c r="C64" s="557" t="s">
        <v>7013</v>
      </c>
      <c r="D64" s="557"/>
      <c r="E64" s="557"/>
      <c r="F64" s="557"/>
      <c r="G64" s="557"/>
      <c r="H64" s="557"/>
      <c r="I64" s="557"/>
      <c r="J64" s="557"/>
      <c r="K64" s="557"/>
      <c r="L64" s="557"/>
      <c r="M64" s="345" t="s">
        <v>512</v>
      </c>
      <c r="N64" s="343">
        <v>268.39999999999998</v>
      </c>
    </row>
    <row r="65" spans="1:14" ht="13.5" customHeight="1" x14ac:dyDescent="0.25">
      <c r="A65" s="342" t="s">
        <v>7014</v>
      </c>
      <c r="B65" s="345" t="s">
        <v>385</v>
      </c>
      <c r="C65" s="557" t="s">
        <v>7015</v>
      </c>
      <c r="D65" s="557"/>
      <c r="E65" s="557"/>
      <c r="F65" s="557"/>
      <c r="G65" s="557"/>
      <c r="H65" s="557"/>
      <c r="I65" s="557"/>
      <c r="J65" s="557"/>
      <c r="K65" s="557"/>
      <c r="L65" s="557"/>
      <c r="M65" s="345" t="s">
        <v>512</v>
      </c>
      <c r="N65" s="343">
        <v>104.45</v>
      </c>
    </row>
    <row r="66" spans="1:14" ht="12.75" customHeight="1" x14ac:dyDescent="0.25">
      <c r="A66" s="342" t="s">
        <v>7016</v>
      </c>
      <c r="B66" s="345" t="s">
        <v>385</v>
      </c>
      <c r="C66" s="557" t="s">
        <v>7017</v>
      </c>
      <c r="D66" s="557"/>
      <c r="E66" s="557"/>
      <c r="F66" s="557"/>
      <c r="G66" s="557"/>
      <c r="H66" s="557"/>
      <c r="I66" s="557"/>
      <c r="J66" s="557"/>
      <c r="K66" s="557"/>
      <c r="L66" s="557"/>
      <c r="M66" s="345" t="s">
        <v>512</v>
      </c>
      <c r="N66" s="343">
        <v>12.4</v>
      </c>
    </row>
    <row r="67" spans="1:14" ht="13.5" customHeight="1" x14ac:dyDescent="0.25">
      <c r="A67" s="342" t="s">
        <v>7018</v>
      </c>
      <c r="B67" s="345" t="s">
        <v>385</v>
      </c>
      <c r="C67" s="557" t="s">
        <v>7019</v>
      </c>
      <c r="D67" s="557"/>
      <c r="E67" s="557"/>
      <c r="F67" s="557"/>
      <c r="G67" s="557"/>
      <c r="H67" s="557"/>
      <c r="I67" s="557"/>
      <c r="J67" s="557"/>
      <c r="K67" s="557"/>
      <c r="L67" s="557"/>
      <c r="M67" s="345" t="s">
        <v>512</v>
      </c>
      <c r="N67" s="343">
        <v>3.55</v>
      </c>
    </row>
    <row r="68" spans="1:14" ht="12.75" customHeight="1" x14ac:dyDescent="0.25">
      <c r="A68" s="342" t="s">
        <v>7020</v>
      </c>
      <c r="B68" s="345" t="s">
        <v>385</v>
      </c>
      <c r="C68" s="557" t="s">
        <v>7021</v>
      </c>
      <c r="D68" s="557"/>
      <c r="E68" s="557"/>
      <c r="F68" s="557"/>
      <c r="G68" s="557"/>
      <c r="H68" s="557"/>
      <c r="I68" s="557"/>
      <c r="J68" s="557"/>
      <c r="K68" s="557"/>
      <c r="L68" s="557"/>
      <c r="M68" s="345" t="s">
        <v>512</v>
      </c>
      <c r="N68" s="343">
        <v>6.58</v>
      </c>
    </row>
    <row r="69" spans="1:14" ht="12.75" customHeight="1" x14ac:dyDescent="0.25">
      <c r="A69" s="342" t="s">
        <v>7022</v>
      </c>
      <c r="B69" s="345" t="s">
        <v>385</v>
      </c>
      <c r="C69" s="557" t="s">
        <v>7023</v>
      </c>
      <c r="D69" s="557"/>
      <c r="E69" s="557"/>
      <c r="F69" s="557"/>
      <c r="G69" s="557"/>
      <c r="H69" s="557"/>
      <c r="I69" s="557"/>
      <c r="J69" s="557"/>
      <c r="K69" s="557"/>
      <c r="L69" s="557"/>
      <c r="M69" s="345" t="s">
        <v>512</v>
      </c>
      <c r="N69" s="343">
        <v>0.89</v>
      </c>
    </row>
    <row r="70" spans="1:14" ht="13.5" customHeight="1" x14ac:dyDescent="0.25">
      <c r="A70" s="342" t="s">
        <v>7024</v>
      </c>
      <c r="B70" s="345" t="s">
        <v>385</v>
      </c>
      <c r="C70" s="557" t="s">
        <v>7025</v>
      </c>
      <c r="D70" s="557"/>
      <c r="E70" s="557"/>
      <c r="F70" s="557"/>
      <c r="G70" s="557"/>
      <c r="H70" s="557"/>
      <c r="I70" s="557"/>
      <c r="J70" s="557"/>
      <c r="K70" s="557"/>
      <c r="L70" s="557"/>
      <c r="M70" s="345" t="s">
        <v>512</v>
      </c>
      <c r="N70" s="343">
        <v>122.42</v>
      </c>
    </row>
    <row r="71" spans="1:14" ht="12.75" customHeight="1" x14ac:dyDescent="0.25">
      <c r="A71" s="342" t="s">
        <v>7026</v>
      </c>
      <c r="B71" s="345" t="s">
        <v>385</v>
      </c>
      <c r="C71" s="557" t="s">
        <v>7027</v>
      </c>
      <c r="D71" s="557"/>
      <c r="E71" s="557"/>
      <c r="F71" s="557"/>
      <c r="G71" s="557"/>
      <c r="H71" s="557"/>
      <c r="I71" s="557"/>
      <c r="J71" s="557"/>
      <c r="K71" s="557"/>
      <c r="L71" s="557"/>
      <c r="M71" s="345" t="s">
        <v>512</v>
      </c>
      <c r="N71" s="343">
        <v>32.94</v>
      </c>
    </row>
    <row r="72" spans="1:14" ht="12.75" customHeight="1" x14ac:dyDescent="0.25">
      <c r="A72" s="342" t="s">
        <v>7028</v>
      </c>
      <c r="B72" s="345" t="s">
        <v>385</v>
      </c>
      <c r="C72" s="557" t="s">
        <v>7029</v>
      </c>
      <c r="D72" s="557"/>
      <c r="E72" s="557"/>
      <c r="F72" s="557"/>
      <c r="G72" s="557"/>
      <c r="H72" s="557"/>
      <c r="I72" s="557"/>
      <c r="J72" s="557"/>
      <c r="K72" s="557"/>
      <c r="L72" s="557"/>
      <c r="M72" s="345" t="s">
        <v>512</v>
      </c>
      <c r="N72" s="343">
        <v>296.55</v>
      </c>
    </row>
    <row r="73" spans="1:14" ht="13.5" customHeight="1" x14ac:dyDescent="0.25">
      <c r="A73" s="342" t="s">
        <v>7030</v>
      </c>
      <c r="B73" s="345" t="s">
        <v>385</v>
      </c>
      <c r="C73" s="557" t="s">
        <v>7031</v>
      </c>
      <c r="D73" s="557"/>
      <c r="E73" s="557"/>
      <c r="F73" s="557"/>
      <c r="G73" s="557"/>
      <c r="H73" s="557"/>
      <c r="I73" s="557"/>
      <c r="J73" s="557"/>
      <c r="K73" s="557"/>
      <c r="L73" s="557"/>
      <c r="M73" s="345" t="s">
        <v>512</v>
      </c>
      <c r="N73" s="343">
        <v>128.97</v>
      </c>
    </row>
    <row r="74" spans="1:14" ht="12.75" customHeight="1" x14ac:dyDescent="0.25">
      <c r="A74" s="342" t="s">
        <v>7032</v>
      </c>
      <c r="B74" s="345" t="s">
        <v>385</v>
      </c>
      <c r="C74" s="557" t="s">
        <v>7033</v>
      </c>
      <c r="D74" s="557"/>
      <c r="E74" s="557"/>
      <c r="F74" s="557"/>
      <c r="G74" s="557"/>
      <c r="H74" s="557"/>
      <c r="I74" s="557"/>
      <c r="J74" s="557"/>
      <c r="K74" s="557"/>
      <c r="L74" s="557"/>
      <c r="M74" s="345" t="s">
        <v>512</v>
      </c>
      <c r="N74" s="343">
        <v>16.11</v>
      </c>
    </row>
    <row r="75" spans="1:14" ht="13.5" customHeight="1" x14ac:dyDescent="0.25">
      <c r="A75" s="342" t="s">
        <v>7034</v>
      </c>
      <c r="B75" s="345" t="s">
        <v>385</v>
      </c>
      <c r="C75" s="557" t="s">
        <v>7035</v>
      </c>
      <c r="D75" s="557"/>
      <c r="E75" s="557"/>
      <c r="F75" s="557"/>
      <c r="G75" s="557"/>
      <c r="H75" s="557"/>
      <c r="I75" s="557"/>
      <c r="J75" s="557"/>
      <c r="K75" s="557"/>
      <c r="L75" s="557"/>
      <c r="M75" s="345" t="s">
        <v>512</v>
      </c>
      <c r="N75" s="343">
        <v>16.11</v>
      </c>
    </row>
    <row r="76" spans="1:14" ht="12.75" customHeight="1" x14ac:dyDescent="0.25">
      <c r="A76" s="342" t="s">
        <v>7036</v>
      </c>
      <c r="B76" s="345" t="s">
        <v>385</v>
      </c>
      <c r="C76" s="557" t="s">
        <v>7037</v>
      </c>
      <c r="D76" s="557"/>
      <c r="E76" s="557"/>
      <c r="F76" s="557"/>
      <c r="G76" s="557"/>
      <c r="H76" s="557"/>
      <c r="I76" s="557"/>
      <c r="J76" s="557"/>
      <c r="K76" s="557"/>
      <c r="L76" s="557"/>
      <c r="M76" s="345" t="s">
        <v>512</v>
      </c>
      <c r="N76" s="343">
        <v>17.61</v>
      </c>
    </row>
    <row r="77" spans="1:14" ht="12.75" customHeight="1" x14ac:dyDescent="0.25">
      <c r="A77" s="342" t="s">
        <v>7038</v>
      </c>
      <c r="B77" s="345" t="s">
        <v>385</v>
      </c>
      <c r="C77" s="557" t="s">
        <v>7039</v>
      </c>
      <c r="D77" s="557"/>
      <c r="E77" s="557"/>
      <c r="F77" s="557"/>
      <c r="G77" s="557"/>
      <c r="H77" s="557"/>
      <c r="I77" s="557"/>
      <c r="J77" s="557"/>
      <c r="K77" s="557"/>
      <c r="L77" s="557"/>
      <c r="M77" s="345" t="s">
        <v>512</v>
      </c>
      <c r="N77" s="343">
        <v>17.16</v>
      </c>
    </row>
    <row r="78" spans="1:14" ht="13.5" customHeight="1" x14ac:dyDescent="0.25">
      <c r="A78" s="342" t="s">
        <v>7040</v>
      </c>
      <c r="B78" s="345" t="s">
        <v>385</v>
      </c>
      <c r="C78" s="557" t="s">
        <v>7041</v>
      </c>
      <c r="D78" s="557"/>
      <c r="E78" s="557"/>
      <c r="F78" s="557"/>
      <c r="G78" s="557"/>
      <c r="H78" s="557"/>
      <c r="I78" s="557"/>
      <c r="J78" s="557"/>
      <c r="K78" s="557"/>
      <c r="L78" s="557"/>
      <c r="M78" s="345" t="s">
        <v>512</v>
      </c>
      <c r="N78" s="343">
        <v>3.24</v>
      </c>
    </row>
    <row r="79" spans="1:14" ht="3" customHeight="1" x14ac:dyDescent="0.25">
      <c r="C79" s="557"/>
      <c r="D79" s="557"/>
      <c r="E79" s="557"/>
      <c r="F79" s="557"/>
      <c r="G79" s="557"/>
      <c r="H79" s="557"/>
      <c r="I79" s="557"/>
      <c r="J79" s="557"/>
      <c r="K79" s="557"/>
      <c r="L79" s="557"/>
    </row>
    <row r="80" spans="1:14" ht="13.5" customHeight="1" x14ac:dyDescent="0.25">
      <c r="A80" s="342" t="s">
        <v>7042</v>
      </c>
      <c r="B80" s="345" t="s">
        <v>385</v>
      </c>
      <c r="C80" s="557" t="s">
        <v>7043</v>
      </c>
      <c r="D80" s="557"/>
      <c r="E80" s="557"/>
      <c r="F80" s="557"/>
      <c r="G80" s="557"/>
      <c r="H80" s="557"/>
      <c r="I80" s="557"/>
      <c r="J80" s="557"/>
      <c r="K80" s="557"/>
      <c r="L80" s="557"/>
      <c r="M80" s="345" t="s">
        <v>512</v>
      </c>
      <c r="N80" s="343">
        <v>138.04</v>
      </c>
    </row>
    <row r="81" spans="1:14" ht="12.75" customHeight="1" x14ac:dyDescent="0.25">
      <c r="A81" s="342" t="s">
        <v>7044</v>
      </c>
      <c r="B81" s="345" t="s">
        <v>385</v>
      </c>
      <c r="C81" s="557" t="s">
        <v>7045</v>
      </c>
      <c r="D81" s="557"/>
      <c r="E81" s="557"/>
      <c r="F81" s="557"/>
      <c r="G81" s="557"/>
      <c r="H81" s="557"/>
      <c r="I81" s="557"/>
      <c r="J81" s="557"/>
      <c r="K81" s="557"/>
      <c r="L81" s="557"/>
      <c r="M81" s="345" t="s">
        <v>512</v>
      </c>
      <c r="N81" s="343">
        <v>61.84</v>
      </c>
    </row>
    <row r="82" spans="1:14" ht="12.75" customHeight="1" x14ac:dyDescent="0.25">
      <c r="A82" s="342" t="s">
        <v>7046</v>
      </c>
      <c r="B82" s="345" t="s">
        <v>385</v>
      </c>
      <c r="C82" s="557" t="s">
        <v>7047</v>
      </c>
      <c r="D82" s="557"/>
      <c r="E82" s="557"/>
      <c r="F82" s="557"/>
      <c r="G82" s="557"/>
      <c r="H82" s="557"/>
      <c r="I82" s="557"/>
      <c r="J82" s="557"/>
      <c r="K82" s="557"/>
      <c r="L82" s="557"/>
      <c r="M82" s="345" t="s">
        <v>512</v>
      </c>
      <c r="N82" s="343">
        <v>222.96</v>
      </c>
    </row>
    <row r="83" spans="1:14" ht="3.75" customHeight="1" x14ac:dyDescent="0.25">
      <c r="C83" s="557"/>
      <c r="D83" s="557"/>
      <c r="E83" s="557"/>
      <c r="F83" s="557"/>
      <c r="G83" s="557"/>
      <c r="H83" s="557"/>
      <c r="I83" s="557"/>
      <c r="J83" s="557"/>
      <c r="K83" s="557"/>
      <c r="L83" s="557"/>
    </row>
    <row r="84" spans="1:14" ht="12.75" customHeight="1" x14ac:dyDescent="0.25">
      <c r="A84" s="342" t="s">
        <v>7048</v>
      </c>
      <c r="B84" s="345" t="s">
        <v>385</v>
      </c>
      <c r="C84" s="557" t="s">
        <v>7049</v>
      </c>
      <c r="D84" s="557"/>
      <c r="E84" s="557"/>
      <c r="F84" s="557"/>
      <c r="G84" s="557"/>
      <c r="H84" s="557"/>
      <c r="I84" s="557"/>
      <c r="J84" s="557"/>
      <c r="K84" s="557"/>
      <c r="L84" s="557"/>
      <c r="M84" s="345" t="s">
        <v>512</v>
      </c>
      <c r="N84" s="343">
        <v>98.55</v>
      </c>
    </row>
    <row r="85" spans="1:14" ht="3" customHeight="1" x14ac:dyDescent="0.25">
      <c r="C85" s="557"/>
      <c r="D85" s="557"/>
      <c r="E85" s="557"/>
      <c r="F85" s="557"/>
      <c r="G85" s="557"/>
      <c r="H85" s="557"/>
      <c r="I85" s="557"/>
      <c r="J85" s="557"/>
      <c r="K85" s="557"/>
      <c r="L85" s="557"/>
    </row>
    <row r="86" spans="1:14" ht="13.5" customHeight="1" x14ac:dyDescent="0.25">
      <c r="A86" s="342" t="s">
        <v>7050</v>
      </c>
      <c r="B86" s="345" t="s">
        <v>385</v>
      </c>
      <c r="C86" s="557" t="s">
        <v>7051</v>
      </c>
      <c r="D86" s="557"/>
      <c r="E86" s="557"/>
      <c r="F86" s="557"/>
      <c r="G86" s="557"/>
      <c r="H86" s="557"/>
      <c r="I86" s="557"/>
      <c r="J86" s="557"/>
      <c r="K86" s="557"/>
      <c r="L86" s="557"/>
      <c r="M86" s="345" t="s">
        <v>512</v>
      </c>
      <c r="N86" s="343">
        <v>328.77</v>
      </c>
    </row>
    <row r="87" spans="1:14" ht="3" customHeight="1" x14ac:dyDescent="0.25">
      <c r="C87" s="557"/>
      <c r="D87" s="557"/>
      <c r="E87" s="557"/>
      <c r="F87" s="557"/>
      <c r="G87" s="557"/>
      <c r="H87" s="557"/>
      <c r="I87" s="557"/>
      <c r="J87" s="557"/>
      <c r="K87" s="557"/>
      <c r="L87" s="557"/>
    </row>
    <row r="88" spans="1:14" ht="13.5" customHeight="1" x14ac:dyDescent="0.25">
      <c r="A88" s="342" t="s">
        <v>7052</v>
      </c>
      <c r="B88" s="345" t="s">
        <v>385</v>
      </c>
      <c r="C88" s="557" t="s">
        <v>7053</v>
      </c>
      <c r="D88" s="557"/>
      <c r="E88" s="557"/>
      <c r="F88" s="557"/>
      <c r="G88" s="557"/>
      <c r="H88" s="557"/>
      <c r="I88" s="557"/>
      <c r="J88" s="557"/>
      <c r="K88" s="557"/>
      <c r="L88" s="557"/>
      <c r="M88" s="345" t="s">
        <v>512</v>
      </c>
      <c r="N88" s="343">
        <v>132.91</v>
      </c>
    </row>
    <row r="89" spans="1:14" ht="3" customHeight="1" x14ac:dyDescent="0.25">
      <c r="C89" s="557"/>
      <c r="D89" s="557"/>
      <c r="E89" s="557"/>
      <c r="F89" s="557"/>
      <c r="G89" s="557"/>
      <c r="H89" s="557"/>
      <c r="I89" s="557"/>
      <c r="J89" s="557"/>
      <c r="K89" s="557"/>
      <c r="L89" s="557"/>
    </row>
    <row r="90" spans="1:14" ht="12.75" customHeight="1" x14ac:dyDescent="0.25">
      <c r="A90" s="342" t="s">
        <v>7054</v>
      </c>
      <c r="B90" s="345" t="s">
        <v>385</v>
      </c>
      <c r="C90" s="557" t="s">
        <v>7055</v>
      </c>
      <c r="D90" s="557"/>
      <c r="E90" s="557"/>
      <c r="F90" s="557"/>
      <c r="G90" s="557"/>
      <c r="H90" s="557"/>
      <c r="I90" s="557"/>
      <c r="J90" s="557"/>
      <c r="K90" s="557"/>
      <c r="L90" s="557"/>
      <c r="M90" s="345" t="s">
        <v>512</v>
      </c>
      <c r="N90" s="343">
        <v>26.58</v>
      </c>
    </row>
    <row r="91" spans="1:14" ht="13.5" customHeight="1" x14ac:dyDescent="0.25">
      <c r="A91" s="342" t="s">
        <v>7056</v>
      </c>
      <c r="B91" s="345" t="s">
        <v>385</v>
      </c>
      <c r="C91" s="557" t="s">
        <v>7057</v>
      </c>
      <c r="D91" s="557"/>
      <c r="E91" s="557"/>
      <c r="F91" s="557"/>
      <c r="G91" s="557"/>
      <c r="H91" s="557"/>
      <c r="I91" s="557"/>
      <c r="J91" s="557"/>
      <c r="K91" s="557"/>
      <c r="L91" s="557"/>
      <c r="M91" s="345" t="s">
        <v>512</v>
      </c>
      <c r="N91" s="343">
        <v>23.6</v>
      </c>
    </row>
    <row r="92" spans="1:14" ht="12.75" customHeight="1" x14ac:dyDescent="0.25">
      <c r="A92" s="342" t="s">
        <v>7058</v>
      </c>
      <c r="B92" s="345" t="s">
        <v>385</v>
      </c>
      <c r="C92" s="557" t="s">
        <v>7059</v>
      </c>
      <c r="D92" s="557"/>
      <c r="E92" s="557"/>
      <c r="F92" s="557"/>
      <c r="G92" s="557"/>
      <c r="H92" s="557"/>
      <c r="I92" s="557"/>
      <c r="J92" s="557"/>
      <c r="K92" s="557"/>
      <c r="L92" s="557"/>
      <c r="M92" s="345" t="s">
        <v>512</v>
      </c>
      <c r="N92" s="343">
        <v>9.76</v>
      </c>
    </row>
    <row r="93" spans="1:14" ht="13.5" customHeight="1" x14ac:dyDescent="0.25">
      <c r="A93" s="342" t="s">
        <v>7060</v>
      </c>
      <c r="B93" s="345" t="s">
        <v>385</v>
      </c>
      <c r="C93" s="557" t="s">
        <v>7061</v>
      </c>
      <c r="D93" s="557"/>
      <c r="E93" s="557"/>
      <c r="F93" s="557"/>
      <c r="G93" s="557"/>
      <c r="H93" s="557"/>
      <c r="I93" s="557"/>
      <c r="J93" s="557"/>
      <c r="K93" s="557"/>
      <c r="L93" s="557"/>
      <c r="M93" s="345" t="s">
        <v>512</v>
      </c>
      <c r="N93" s="343">
        <v>7.32</v>
      </c>
    </row>
    <row r="94" spans="1:14" ht="12.75" customHeight="1" x14ac:dyDescent="0.25">
      <c r="A94" s="342" t="s">
        <v>7062</v>
      </c>
      <c r="B94" s="345" t="s">
        <v>385</v>
      </c>
      <c r="C94" s="557" t="s">
        <v>7063</v>
      </c>
      <c r="D94" s="557"/>
      <c r="E94" s="557"/>
      <c r="F94" s="557"/>
      <c r="G94" s="557"/>
      <c r="H94" s="557"/>
      <c r="I94" s="557"/>
      <c r="J94" s="557"/>
      <c r="K94" s="557"/>
      <c r="L94" s="557"/>
      <c r="M94" s="345" t="s">
        <v>512</v>
      </c>
      <c r="N94" s="343">
        <v>460.69</v>
      </c>
    </row>
    <row r="95" spans="1:14" ht="3" customHeight="1" x14ac:dyDescent="0.25">
      <c r="C95" s="557"/>
      <c r="D95" s="557"/>
      <c r="E95" s="557"/>
      <c r="F95" s="557"/>
      <c r="G95" s="557"/>
      <c r="H95" s="557"/>
      <c r="I95" s="557"/>
      <c r="J95" s="557"/>
      <c r="K95" s="557"/>
      <c r="L95" s="557"/>
    </row>
    <row r="96" spans="1:14" ht="13.5" customHeight="1" x14ac:dyDescent="0.25">
      <c r="A96" s="342" t="s">
        <v>7064</v>
      </c>
      <c r="B96" s="345" t="s">
        <v>385</v>
      </c>
      <c r="C96" s="557" t="s">
        <v>7065</v>
      </c>
      <c r="D96" s="557"/>
      <c r="E96" s="557"/>
      <c r="F96" s="557"/>
      <c r="G96" s="557"/>
      <c r="H96" s="557"/>
      <c r="I96" s="557"/>
      <c r="J96" s="557"/>
      <c r="K96" s="557"/>
      <c r="L96" s="557"/>
      <c r="M96" s="345" t="s">
        <v>512</v>
      </c>
      <c r="N96" s="343">
        <v>238.02</v>
      </c>
    </row>
    <row r="97" spans="1:14" ht="3" customHeight="1" x14ac:dyDescent="0.25">
      <c r="C97" s="557"/>
      <c r="D97" s="557"/>
      <c r="E97" s="557"/>
      <c r="F97" s="557"/>
      <c r="G97" s="557"/>
      <c r="H97" s="557"/>
      <c r="I97" s="557"/>
      <c r="J97" s="557"/>
      <c r="K97" s="557"/>
      <c r="L97" s="557"/>
    </row>
    <row r="98" spans="1:14" ht="13.5" customHeight="1" x14ac:dyDescent="0.25">
      <c r="A98" s="342" t="s">
        <v>7066</v>
      </c>
      <c r="B98" s="345" t="s">
        <v>385</v>
      </c>
      <c r="C98" s="557" t="s">
        <v>7067</v>
      </c>
      <c r="D98" s="557"/>
      <c r="E98" s="557"/>
      <c r="F98" s="557"/>
      <c r="G98" s="557"/>
      <c r="H98" s="557"/>
      <c r="I98" s="557"/>
      <c r="J98" s="557"/>
      <c r="K98" s="557"/>
      <c r="L98" s="557"/>
      <c r="M98" s="345" t="s">
        <v>512</v>
      </c>
      <c r="N98" s="343">
        <v>95.29</v>
      </c>
    </row>
    <row r="99" spans="1:14" ht="3" customHeight="1" x14ac:dyDescent="0.25">
      <c r="C99" s="557"/>
      <c r="D99" s="557"/>
      <c r="E99" s="557"/>
      <c r="F99" s="557"/>
      <c r="G99" s="557"/>
      <c r="H99" s="557"/>
      <c r="I99" s="557"/>
      <c r="J99" s="557"/>
      <c r="K99" s="557"/>
      <c r="L99" s="557"/>
    </row>
    <row r="100" spans="1:14" ht="12.75" customHeight="1" x14ac:dyDescent="0.25">
      <c r="A100" s="342" t="s">
        <v>7068</v>
      </c>
      <c r="B100" s="345" t="s">
        <v>385</v>
      </c>
      <c r="C100" s="557" t="s">
        <v>7069</v>
      </c>
      <c r="D100" s="557"/>
      <c r="E100" s="557"/>
      <c r="F100" s="557"/>
      <c r="G100" s="557"/>
      <c r="H100" s="557"/>
      <c r="I100" s="557"/>
      <c r="J100" s="557"/>
      <c r="K100" s="557"/>
      <c r="L100" s="557"/>
      <c r="M100" s="345" t="s">
        <v>512</v>
      </c>
      <c r="N100" s="343">
        <v>36.86</v>
      </c>
    </row>
    <row r="101" spans="1:14" ht="3.75" customHeight="1" x14ac:dyDescent="0.25">
      <c r="C101" s="557"/>
      <c r="D101" s="557"/>
      <c r="E101" s="557"/>
      <c r="F101" s="557"/>
      <c r="G101" s="557"/>
      <c r="H101" s="557"/>
      <c r="I101" s="557"/>
      <c r="J101" s="557"/>
      <c r="K101" s="557"/>
      <c r="L101" s="557"/>
    </row>
    <row r="102" spans="1:14" ht="12.75" customHeight="1" x14ac:dyDescent="0.25">
      <c r="A102" s="342" t="s">
        <v>7070</v>
      </c>
      <c r="B102" s="345" t="s">
        <v>385</v>
      </c>
      <c r="C102" s="557" t="s">
        <v>7071</v>
      </c>
      <c r="D102" s="557"/>
      <c r="E102" s="557"/>
      <c r="F102" s="557"/>
      <c r="G102" s="557"/>
      <c r="H102" s="557"/>
      <c r="I102" s="557"/>
      <c r="J102" s="557"/>
      <c r="K102" s="557"/>
      <c r="L102" s="557"/>
      <c r="M102" s="345" t="s">
        <v>512</v>
      </c>
      <c r="N102" s="343">
        <v>252.4</v>
      </c>
    </row>
    <row r="103" spans="1:14" ht="3" customHeight="1" x14ac:dyDescent="0.25">
      <c r="C103" s="557"/>
      <c r="D103" s="557"/>
      <c r="E103" s="557"/>
      <c r="F103" s="557"/>
      <c r="G103" s="557"/>
      <c r="H103" s="557"/>
      <c r="I103" s="557"/>
      <c r="J103" s="557"/>
      <c r="K103" s="557"/>
      <c r="L103" s="557"/>
    </row>
    <row r="104" spans="1:14" ht="13.5" customHeight="1" x14ac:dyDescent="0.25">
      <c r="A104" s="342" t="s">
        <v>7072</v>
      </c>
      <c r="B104" s="345" t="s">
        <v>385</v>
      </c>
      <c r="C104" s="557" t="s">
        <v>7073</v>
      </c>
      <c r="D104" s="557"/>
      <c r="E104" s="557"/>
      <c r="F104" s="557"/>
      <c r="G104" s="557"/>
      <c r="H104" s="557"/>
      <c r="I104" s="557"/>
      <c r="J104" s="557"/>
      <c r="K104" s="557"/>
      <c r="L104" s="557"/>
      <c r="M104" s="345" t="s">
        <v>512</v>
      </c>
      <c r="N104" s="343">
        <v>106.83</v>
      </c>
    </row>
    <row r="105" spans="1:14" ht="3" customHeight="1" x14ac:dyDescent="0.25">
      <c r="C105" s="557"/>
      <c r="D105" s="557"/>
      <c r="E105" s="557"/>
      <c r="F105" s="557"/>
      <c r="G105" s="557"/>
      <c r="H105" s="557"/>
      <c r="I105" s="557"/>
      <c r="J105" s="557"/>
      <c r="K105" s="557"/>
      <c r="L105" s="557"/>
    </row>
    <row r="106" spans="1:14" ht="13.5" customHeight="1" x14ac:dyDescent="0.25">
      <c r="A106" s="342" t="s">
        <v>7074</v>
      </c>
      <c r="B106" s="345" t="s">
        <v>385</v>
      </c>
      <c r="C106" s="557" t="s">
        <v>7075</v>
      </c>
      <c r="D106" s="557"/>
      <c r="E106" s="557"/>
      <c r="F106" s="557"/>
      <c r="G106" s="557"/>
      <c r="H106" s="557"/>
      <c r="I106" s="557"/>
      <c r="J106" s="557"/>
      <c r="K106" s="557"/>
      <c r="L106" s="557"/>
      <c r="M106" s="345" t="s">
        <v>512</v>
      </c>
      <c r="N106" s="343">
        <v>883.25</v>
      </c>
    </row>
    <row r="107" spans="1:14" ht="3" customHeight="1" x14ac:dyDescent="0.25">
      <c r="C107" s="557"/>
      <c r="D107" s="557"/>
      <c r="E107" s="557"/>
      <c r="F107" s="557"/>
      <c r="G107" s="557"/>
      <c r="H107" s="557"/>
      <c r="I107" s="557"/>
      <c r="J107" s="557"/>
      <c r="K107" s="557"/>
      <c r="L107" s="557"/>
    </row>
    <row r="108" spans="1:14" ht="12.75" customHeight="1" x14ac:dyDescent="0.25">
      <c r="A108" s="342" t="s">
        <v>7076</v>
      </c>
      <c r="B108" s="345" t="s">
        <v>385</v>
      </c>
      <c r="C108" s="557" t="s">
        <v>7077</v>
      </c>
      <c r="D108" s="557"/>
      <c r="E108" s="557"/>
      <c r="F108" s="557"/>
      <c r="G108" s="557"/>
      <c r="H108" s="557"/>
      <c r="I108" s="557"/>
      <c r="J108" s="557"/>
      <c r="K108" s="557"/>
      <c r="L108" s="557"/>
      <c r="M108" s="345" t="s">
        <v>512</v>
      </c>
      <c r="N108" s="343">
        <v>396.08</v>
      </c>
    </row>
    <row r="109" spans="1:14" ht="3.75" customHeight="1" x14ac:dyDescent="0.25">
      <c r="C109" s="557"/>
      <c r="D109" s="557"/>
      <c r="E109" s="557"/>
      <c r="F109" s="557"/>
      <c r="G109" s="557"/>
      <c r="H109" s="557"/>
      <c r="I109" s="557"/>
      <c r="J109" s="557"/>
      <c r="K109" s="557"/>
      <c r="L109" s="557"/>
    </row>
    <row r="110" spans="1:14" ht="12.75" customHeight="1" x14ac:dyDescent="0.25">
      <c r="A110" s="342" t="s">
        <v>7078</v>
      </c>
      <c r="B110" s="345" t="s">
        <v>385</v>
      </c>
      <c r="C110" s="557" t="s">
        <v>7079</v>
      </c>
      <c r="D110" s="557"/>
      <c r="E110" s="557"/>
      <c r="F110" s="557"/>
      <c r="G110" s="557"/>
      <c r="H110" s="557"/>
      <c r="I110" s="557"/>
      <c r="J110" s="557"/>
      <c r="K110" s="557"/>
      <c r="L110" s="557"/>
      <c r="M110" s="345" t="s">
        <v>512</v>
      </c>
      <c r="N110" s="343">
        <v>285.95</v>
      </c>
    </row>
    <row r="111" spans="1:14" ht="3.75" customHeight="1" x14ac:dyDescent="0.25">
      <c r="C111" s="557"/>
      <c r="D111" s="557"/>
      <c r="E111" s="557"/>
      <c r="F111" s="557"/>
      <c r="G111" s="557"/>
      <c r="H111" s="557"/>
      <c r="I111" s="557"/>
      <c r="J111" s="557"/>
      <c r="K111" s="557"/>
      <c r="L111" s="557"/>
    </row>
    <row r="112" spans="1:14" ht="12.75" customHeight="1" x14ac:dyDescent="0.25">
      <c r="A112" s="342" t="s">
        <v>7080</v>
      </c>
      <c r="B112" s="345" t="s">
        <v>385</v>
      </c>
      <c r="C112" s="557" t="s">
        <v>7081</v>
      </c>
      <c r="D112" s="557"/>
      <c r="E112" s="557"/>
      <c r="F112" s="557"/>
      <c r="G112" s="557"/>
      <c r="H112" s="557"/>
      <c r="I112" s="557"/>
      <c r="J112" s="557"/>
      <c r="K112" s="557"/>
      <c r="L112" s="557"/>
      <c r="M112" s="345" t="s">
        <v>512</v>
      </c>
      <c r="N112" s="343">
        <v>105.67</v>
      </c>
    </row>
    <row r="113" spans="1:14" ht="3" customHeight="1" x14ac:dyDescent="0.25">
      <c r="C113" s="557"/>
      <c r="D113" s="557"/>
      <c r="E113" s="557"/>
      <c r="F113" s="557"/>
      <c r="G113" s="557"/>
      <c r="H113" s="557"/>
      <c r="I113" s="557"/>
      <c r="J113" s="557"/>
      <c r="K113" s="557"/>
      <c r="L113" s="557"/>
    </row>
    <row r="114" spans="1:14" ht="13.5" customHeight="1" x14ac:dyDescent="0.25">
      <c r="A114" s="342" t="s">
        <v>7082</v>
      </c>
      <c r="B114" s="345" t="s">
        <v>385</v>
      </c>
      <c r="C114" s="557" t="s">
        <v>7083</v>
      </c>
      <c r="D114" s="557"/>
      <c r="E114" s="557"/>
      <c r="F114" s="557"/>
      <c r="G114" s="557"/>
      <c r="H114" s="557"/>
      <c r="I114" s="557"/>
      <c r="J114" s="557"/>
      <c r="K114" s="557"/>
      <c r="L114" s="557"/>
      <c r="M114" s="345" t="s">
        <v>512</v>
      </c>
      <c r="N114" s="343">
        <v>158.59</v>
      </c>
    </row>
    <row r="115" spans="1:14" ht="12.75" customHeight="1" x14ac:dyDescent="0.25">
      <c r="A115" s="342" t="s">
        <v>7084</v>
      </c>
      <c r="B115" s="345" t="s">
        <v>385</v>
      </c>
      <c r="C115" s="557" t="s">
        <v>7085</v>
      </c>
      <c r="D115" s="557"/>
      <c r="E115" s="557"/>
      <c r="F115" s="557"/>
      <c r="G115" s="557"/>
      <c r="H115" s="557"/>
      <c r="I115" s="557"/>
      <c r="J115" s="557"/>
      <c r="K115" s="557"/>
      <c r="L115" s="557"/>
      <c r="M115" s="345" t="s">
        <v>512</v>
      </c>
      <c r="N115" s="343">
        <v>33.74</v>
      </c>
    </row>
    <row r="116" spans="1:14" ht="13.5" customHeight="1" x14ac:dyDescent="0.25">
      <c r="A116" s="342" t="s">
        <v>7086</v>
      </c>
      <c r="B116" s="345" t="s">
        <v>385</v>
      </c>
      <c r="C116" s="557" t="s">
        <v>7087</v>
      </c>
      <c r="D116" s="557"/>
      <c r="E116" s="557"/>
      <c r="F116" s="557"/>
      <c r="G116" s="557"/>
      <c r="H116" s="557"/>
      <c r="I116" s="557"/>
      <c r="J116" s="557"/>
      <c r="K116" s="557"/>
      <c r="L116" s="557"/>
      <c r="M116" s="345" t="s">
        <v>512</v>
      </c>
      <c r="N116" s="343">
        <v>166.89</v>
      </c>
    </row>
    <row r="117" spans="1:14" ht="12.75" customHeight="1" x14ac:dyDescent="0.25">
      <c r="A117" s="342" t="s">
        <v>7088</v>
      </c>
      <c r="B117" s="345" t="s">
        <v>385</v>
      </c>
      <c r="C117" s="557" t="s">
        <v>7089</v>
      </c>
      <c r="D117" s="557"/>
      <c r="E117" s="557"/>
      <c r="F117" s="557"/>
      <c r="G117" s="557"/>
      <c r="H117" s="557"/>
      <c r="I117" s="557"/>
      <c r="J117" s="557"/>
      <c r="K117" s="557"/>
      <c r="L117" s="557"/>
      <c r="M117" s="345" t="s">
        <v>512</v>
      </c>
      <c r="N117" s="343">
        <v>94.92</v>
      </c>
    </row>
    <row r="118" spans="1:14" ht="12.75" customHeight="1" x14ac:dyDescent="0.25">
      <c r="A118" s="342" t="s">
        <v>7090</v>
      </c>
      <c r="B118" s="345" t="s">
        <v>385</v>
      </c>
      <c r="C118" s="557" t="s">
        <v>7091</v>
      </c>
      <c r="D118" s="557"/>
      <c r="E118" s="557"/>
      <c r="F118" s="557"/>
      <c r="G118" s="557"/>
      <c r="H118" s="557"/>
      <c r="I118" s="557"/>
      <c r="J118" s="557"/>
      <c r="K118" s="557"/>
      <c r="L118" s="557"/>
      <c r="M118" s="345" t="s">
        <v>512</v>
      </c>
      <c r="N118" s="343">
        <v>68.36</v>
      </c>
    </row>
    <row r="119" spans="1:14" ht="13.5" customHeight="1" x14ac:dyDescent="0.25">
      <c r="A119" s="342" t="s">
        <v>7092</v>
      </c>
      <c r="B119" s="345" t="s">
        <v>385</v>
      </c>
      <c r="C119" s="557" t="s">
        <v>7093</v>
      </c>
      <c r="D119" s="557"/>
      <c r="E119" s="557"/>
      <c r="F119" s="557"/>
      <c r="G119" s="557"/>
      <c r="H119" s="557"/>
      <c r="I119" s="557"/>
      <c r="J119" s="557"/>
      <c r="K119" s="557"/>
      <c r="L119" s="557"/>
      <c r="M119" s="345" t="s">
        <v>512</v>
      </c>
      <c r="N119" s="343">
        <v>2.19</v>
      </c>
    </row>
    <row r="120" spans="1:14" ht="12.75" customHeight="1" x14ac:dyDescent="0.25">
      <c r="A120" s="342" t="s">
        <v>7094</v>
      </c>
      <c r="B120" s="345" t="s">
        <v>385</v>
      </c>
      <c r="C120" s="557" t="s">
        <v>7095</v>
      </c>
      <c r="D120" s="557"/>
      <c r="E120" s="557"/>
      <c r="F120" s="557"/>
      <c r="G120" s="557"/>
      <c r="H120" s="557"/>
      <c r="I120" s="557"/>
      <c r="J120" s="557"/>
      <c r="K120" s="557"/>
      <c r="L120" s="557"/>
      <c r="M120" s="345" t="s">
        <v>512</v>
      </c>
      <c r="N120" s="343">
        <v>0.63</v>
      </c>
    </row>
    <row r="121" spans="1:14" ht="12.75" customHeight="1" x14ac:dyDescent="0.25">
      <c r="A121" s="342" t="s">
        <v>7096</v>
      </c>
      <c r="B121" s="345" t="s">
        <v>385</v>
      </c>
      <c r="C121" s="557" t="s">
        <v>7097</v>
      </c>
      <c r="D121" s="557"/>
      <c r="E121" s="557"/>
      <c r="F121" s="557"/>
      <c r="G121" s="557"/>
      <c r="H121" s="557"/>
      <c r="I121" s="557"/>
      <c r="J121" s="557"/>
      <c r="K121" s="557"/>
      <c r="L121" s="557"/>
      <c r="M121" s="345" t="s">
        <v>512</v>
      </c>
      <c r="N121" s="343">
        <v>42</v>
      </c>
    </row>
    <row r="122" spans="1:14" ht="13.5" customHeight="1" x14ac:dyDescent="0.25">
      <c r="A122" s="342" t="s">
        <v>7098</v>
      </c>
      <c r="B122" s="345" t="s">
        <v>385</v>
      </c>
      <c r="C122" s="557" t="s">
        <v>7099</v>
      </c>
      <c r="D122" s="557"/>
      <c r="E122" s="557"/>
      <c r="F122" s="557"/>
      <c r="G122" s="557"/>
      <c r="H122" s="557"/>
      <c r="I122" s="557"/>
      <c r="J122" s="557"/>
      <c r="K122" s="557"/>
      <c r="L122" s="557"/>
      <c r="M122" s="345" t="s">
        <v>512</v>
      </c>
      <c r="N122" s="343">
        <v>19.66</v>
      </c>
    </row>
    <row r="123" spans="1:14" ht="12.75" customHeight="1" x14ac:dyDescent="0.25">
      <c r="A123" s="342" t="s">
        <v>7100</v>
      </c>
      <c r="B123" s="345" t="s">
        <v>385</v>
      </c>
      <c r="C123" s="557" t="s">
        <v>7101</v>
      </c>
      <c r="D123" s="557"/>
      <c r="E123" s="557"/>
      <c r="F123" s="557"/>
      <c r="G123" s="557"/>
      <c r="H123" s="557"/>
      <c r="I123" s="557"/>
      <c r="J123" s="557"/>
      <c r="K123" s="557"/>
      <c r="L123" s="557"/>
      <c r="M123" s="345" t="s">
        <v>512</v>
      </c>
      <c r="N123" s="343">
        <v>6.7</v>
      </c>
    </row>
    <row r="124" spans="1:14" ht="13.5" customHeight="1" x14ac:dyDescent="0.25">
      <c r="A124" s="342" t="s">
        <v>7102</v>
      </c>
      <c r="B124" s="345" t="s">
        <v>385</v>
      </c>
      <c r="C124" s="557" t="s">
        <v>7103</v>
      </c>
      <c r="D124" s="557"/>
      <c r="E124" s="557"/>
      <c r="F124" s="557"/>
      <c r="G124" s="557"/>
      <c r="H124" s="557"/>
      <c r="I124" s="557"/>
      <c r="J124" s="557"/>
      <c r="K124" s="557"/>
      <c r="L124" s="557"/>
      <c r="M124" s="345" t="s">
        <v>512</v>
      </c>
      <c r="N124" s="343">
        <v>0.34</v>
      </c>
    </row>
    <row r="125" spans="1:14" ht="12.75" customHeight="1" x14ac:dyDescent="0.25">
      <c r="A125" s="342" t="s">
        <v>7104</v>
      </c>
      <c r="B125" s="345" t="s">
        <v>385</v>
      </c>
      <c r="C125" s="557" t="s">
        <v>7105</v>
      </c>
      <c r="D125" s="557"/>
      <c r="E125" s="557"/>
      <c r="F125" s="557"/>
      <c r="G125" s="557"/>
      <c r="H125" s="557"/>
      <c r="I125" s="557"/>
      <c r="J125" s="557"/>
      <c r="K125" s="557"/>
      <c r="L125" s="557"/>
      <c r="M125" s="345" t="s">
        <v>512</v>
      </c>
      <c r="N125" s="343">
        <v>49.62</v>
      </c>
    </row>
    <row r="126" spans="1:14" ht="12.75" customHeight="1" x14ac:dyDescent="0.25">
      <c r="A126" s="342" t="s">
        <v>7106</v>
      </c>
      <c r="B126" s="345" t="s">
        <v>385</v>
      </c>
      <c r="C126" s="557" t="s">
        <v>7107</v>
      </c>
      <c r="D126" s="557"/>
      <c r="E126" s="557"/>
      <c r="F126" s="557"/>
      <c r="G126" s="557"/>
      <c r="H126" s="557"/>
      <c r="I126" s="557"/>
      <c r="J126" s="557"/>
      <c r="K126" s="557"/>
      <c r="L126" s="557"/>
      <c r="M126" s="345" t="s">
        <v>512</v>
      </c>
      <c r="N126" s="343">
        <v>39.32</v>
      </c>
    </row>
    <row r="127" spans="1:14" ht="13.5" customHeight="1" x14ac:dyDescent="0.25">
      <c r="A127" s="342" t="s">
        <v>7108</v>
      </c>
      <c r="B127" s="345" t="s">
        <v>385</v>
      </c>
      <c r="C127" s="557" t="s">
        <v>7109</v>
      </c>
      <c r="D127" s="557"/>
      <c r="E127" s="557"/>
      <c r="F127" s="557"/>
      <c r="G127" s="557"/>
      <c r="H127" s="557"/>
      <c r="I127" s="557"/>
      <c r="J127" s="557"/>
      <c r="K127" s="557"/>
      <c r="L127" s="557"/>
      <c r="M127" s="345" t="s">
        <v>512</v>
      </c>
      <c r="N127" s="343">
        <v>25.4</v>
      </c>
    </row>
    <row r="128" spans="1:14" ht="12.75" customHeight="1" x14ac:dyDescent="0.25">
      <c r="A128" s="342" t="s">
        <v>7110</v>
      </c>
      <c r="B128" s="345" t="s">
        <v>385</v>
      </c>
      <c r="C128" s="557" t="s">
        <v>7111</v>
      </c>
      <c r="D128" s="557"/>
      <c r="E128" s="557"/>
      <c r="F128" s="557"/>
      <c r="G128" s="557"/>
      <c r="H128" s="557"/>
      <c r="I128" s="557"/>
      <c r="J128" s="557"/>
      <c r="K128" s="557"/>
      <c r="L128" s="557"/>
      <c r="M128" s="345" t="s">
        <v>512</v>
      </c>
      <c r="N128" s="343">
        <v>20.23</v>
      </c>
    </row>
    <row r="129" spans="1:14" ht="13.5" customHeight="1" x14ac:dyDescent="0.25">
      <c r="A129" s="342" t="s">
        <v>7112</v>
      </c>
      <c r="B129" s="345" t="s">
        <v>385</v>
      </c>
      <c r="C129" s="557" t="s">
        <v>7113</v>
      </c>
      <c r="D129" s="557"/>
      <c r="E129" s="557"/>
      <c r="F129" s="557"/>
      <c r="G129" s="557"/>
      <c r="H129" s="557"/>
      <c r="I129" s="557"/>
      <c r="J129" s="557"/>
      <c r="K129" s="557"/>
      <c r="L129" s="557"/>
      <c r="M129" s="345" t="s">
        <v>512</v>
      </c>
      <c r="N129" s="343">
        <v>8.7100000000000009</v>
      </c>
    </row>
    <row r="130" spans="1:14" ht="12.75" customHeight="1" x14ac:dyDescent="0.25">
      <c r="A130" s="342" t="s">
        <v>7114</v>
      </c>
      <c r="B130" s="345" t="s">
        <v>385</v>
      </c>
      <c r="C130" s="557" t="s">
        <v>7115</v>
      </c>
      <c r="D130" s="557"/>
      <c r="E130" s="557"/>
      <c r="F130" s="557"/>
      <c r="G130" s="557"/>
      <c r="H130" s="557"/>
      <c r="I130" s="557"/>
      <c r="J130" s="557"/>
      <c r="K130" s="557"/>
      <c r="L130" s="557"/>
      <c r="M130" s="345" t="s">
        <v>512</v>
      </c>
      <c r="N130" s="343">
        <v>1.58</v>
      </c>
    </row>
    <row r="131" spans="1:14" ht="12.75" customHeight="1" x14ac:dyDescent="0.25">
      <c r="A131" s="342" t="s">
        <v>7116</v>
      </c>
      <c r="B131" s="345" t="s">
        <v>385</v>
      </c>
      <c r="C131" s="557" t="s">
        <v>7117</v>
      </c>
      <c r="D131" s="557"/>
      <c r="E131" s="557"/>
      <c r="F131" s="557"/>
      <c r="G131" s="557"/>
      <c r="H131" s="557"/>
      <c r="I131" s="557"/>
      <c r="J131" s="557"/>
      <c r="K131" s="557"/>
      <c r="L131" s="557"/>
      <c r="M131" s="345" t="s">
        <v>512</v>
      </c>
      <c r="N131" s="343">
        <v>0.41</v>
      </c>
    </row>
    <row r="132" spans="1:14" ht="13.5" customHeight="1" x14ac:dyDescent="0.25">
      <c r="A132" s="342" t="s">
        <v>7118</v>
      </c>
      <c r="B132" s="345" t="s">
        <v>385</v>
      </c>
      <c r="C132" s="557" t="s">
        <v>7119</v>
      </c>
      <c r="D132" s="557"/>
      <c r="E132" s="557"/>
      <c r="F132" s="557"/>
      <c r="G132" s="557"/>
      <c r="H132" s="557"/>
      <c r="I132" s="557"/>
      <c r="J132" s="557"/>
      <c r="K132" s="557"/>
      <c r="L132" s="557"/>
      <c r="M132" s="345" t="s">
        <v>512</v>
      </c>
      <c r="N132" s="343">
        <v>0.55000000000000004</v>
      </c>
    </row>
    <row r="133" spans="1:14" ht="12.75" customHeight="1" x14ac:dyDescent="0.25">
      <c r="A133" s="342" t="s">
        <v>7120</v>
      </c>
      <c r="B133" s="345" t="s">
        <v>385</v>
      </c>
      <c r="C133" s="557" t="s">
        <v>7121</v>
      </c>
      <c r="D133" s="557"/>
      <c r="E133" s="557"/>
      <c r="F133" s="557"/>
      <c r="G133" s="557"/>
      <c r="H133" s="557"/>
      <c r="I133" s="557"/>
      <c r="J133" s="557"/>
      <c r="K133" s="557"/>
      <c r="L133" s="557"/>
      <c r="M133" s="345" t="s">
        <v>512</v>
      </c>
      <c r="N133" s="343">
        <v>1.68</v>
      </c>
    </row>
    <row r="134" spans="1:14" ht="12.75" customHeight="1" x14ac:dyDescent="0.25">
      <c r="A134" s="342" t="s">
        <v>14704</v>
      </c>
      <c r="B134" s="345" t="s">
        <v>385</v>
      </c>
      <c r="C134" s="557" t="s">
        <v>14705</v>
      </c>
      <c r="D134" s="557"/>
      <c r="E134" s="557"/>
      <c r="F134" s="557"/>
      <c r="G134" s="557"/>
      <c r="H134" s="557"/>
      <c r="I134" s="557"/>
      <c r="J134" s="557"/>
      <c r="K134" s="557"/>
      <c r="L134" s="557"/>
      <c r="M134" s="345" t="s">
        <v>512</v>
      </c>
      <c r="N134" s="343">
        <v>0.1</v>
      </c>
    </row>
    <row r="135" spans="1:14" ht="13.5" customHeight="1" x14ac:dyDescent="0.25">
      <c r="A135" s="342" t="s">
        <v>7122</v>
      </c>
      <c r="B135" s="345" t="s">
        <v>385</v>
      </c>
      <c r="C135" s="557" t="s">
        <v>7123</v>
      </c>
      <c r="D135" s="557"/>
      <c r="E135" s="557"/>
      <c r="F135" s="557"/>
      <c r="G135" s="557"/>
      <c r="H135" s="557"/>
      <c r="I135" s="557"/>
      <c r="J135" s="557"/>
      <c r="K135" s="557"/>
      <c r="L135" s="557"/>
      <c r="M135" s="345" t="s">
        <v>511</v>
      </c>
      <c r="N135" s="343">
        <v>1325281.48</v>
      </c>
    </row>
    <row r="136" spans="1:14" ht="3" customHeight="1" x14ac:dyDescent="0.25">
      <c r="C136" s="557"/>
      <c r="D136" s="557"/>
      <c r="E136" s="557"/>
      <c r="F136" s="557"/>
      <c r="G136" s="557"/>
      <c r="H136" s="557"/>
      <c r="I136" s="557"/>
      <c r="J136" s="557"/>
      <c r="K136" s="557"/>
      <c r="L136" s="557"/>
    </row>
    <row r="137" spans="1:14" ht="13.5" customHeight="1" x14ac:dyDescent="0.25">
      <c r="A137" s="342" t="s">
        <v>7124</v>
      </c>
      <c r="B137" s="345" t="s">
        <v>385</v>
      </c>
      <c r="C137" s="557" t="s">
        <v>7125</v>
      </c>
      <c r="D137" s="557"/>
      <c r="E137" s="557"/>
      <c r="F137" s="557"/>
      <c r="G137" s="557"/>
      <c r="H137" s="557"/>
      <c r="I137" s="557"/>
      <c r="J137" s="557"/>
      <c r="K137" s="557"/>
      <c r="L137" s="557"/>
      <c r="M137" s="345" t="s">
        <v>511</v>
      </c>
      <c r="N137" s="343">
        <v>728428.92</v>
      </c>
    </row>
    <row r="138" spans="1:14" ht="12.75" customHeight="1" x14ac:dyDescent="0.25">
      <c r="A138" s="342" t="s">
        <v>7126</v>
      </c>
      <c r="B138" s="345" t="s">
        <v>385</v>
      </c>
      <c r="C138" s="557" t="s">
        <v>7127</v>
      </c>
      <c r="D138" s="557"/>
      <c r="E138" s="557"/>
      <c r="F138" s="557"/>
      <c r="G138" s="557"/>
      <c r="H138" s="557"/>
      <c r="I138" s="557"/>
      <c r="J138" s="557"/>
      <c r="K138" s="557"/>
      <c r="L138" s="557"/>
      <c r="M138" s="345" t="s">
        <v>511</v>
      </c>
      <c r="N138" s="343">
        <v>295878.84000000003</v>
      </c>
    </row>
    <row r="139" spans="1:14" ht="12.75" customHeight="1" x14ac:dyDescent="0.25">
      <c r="A139" s="342" t="s">
        <v>7128</v>
      </c>
      <c r="B139" s="345" t="s">
        <v>385</v>
      </c>
      <c r="C139" s="557" t="s">
        <v>7129</v>
      </c>
      <c r="D139" s="557"/>
      <c r="E139" s="557"/>
      <c r="F139" s="557"/>
      <c r="G139" s="557"/>
      <c r="H139" s="557"/>
      <c r="I139" s="557"/>
      <c r="J139" s="557"/>
      <c r="K139" s="557"/>
      <c r="L139" s="557"/>
      <c r="M139" s="345" t="s">
        <v>511</v>
      </c>
      <c r="N139" s="343">
        <v>2066747.91</v>
      </c>
    </row>
    <row r="140" spans="1:14" ht="3.75" customHeight="1" x14ac:dyDescent="0.25">
      <c r="C140" s="557"/>
      <c r="D140" s="557"/>
      <c r="E140" s="557"/>
      <c r="F140" s="557"/>
      <c r="G140" s="557"/>
      <c r="H140" s="557"/>
      <c r="I140" s="557"/>
      <c r="J140" s="557"/>
      <c r="K140" s="557"/>
      <c r="L140" s="557"/>
    </row>
    <row r="141" spans="1:14" ht="12.75" customHeight="1" x14ac:dyDescent="0.25">
      <c r="A141" s="342" t="s">
        <v>7130</v>
      </c>
      <c r="B141" s="345" t="s">
        <v>385</v>
      </c>
      <c r="C141" s="557" t="s">
        <v>7131</v>
      </c>
      <c r="D141" s="557"/>
      <c r="E141" s="557"/>
      <c r="F141" s="557"/>
      <c r="G141" s="557"/>
      <c r="H141" s="557"/>
      <c r="I141" s="557"/>
      <c r="J141" s="557"/>
      <c r="K141" s="557"/>
      <c r="L141" s="557"/>
      <c r="M141" s="345" t="s">
        <v>511</v>
      </c>
      <c r="N141" s="343">
        <v>62763.74</v>
      </c>
    </row>
    <row r="142" spans="1:14" ht="13.5" customHeight="1" x14ac:dyDescent="0.25">
      <c r="A142" s="342" t="s">
        <v>7132</v>
      </c>
      <c r="B142" s="345" t="s">
        <v>385</v>
      </c>
      <c r="C142" s="557" t="s">
        <v>7133</v>
      </c>
      <c r="D142" s="557"/>
      <c r="E142" s="557"/>
      <c r="F142" s="557"/>
      <c r="G142" s="557"/>
      <c r="H142" s="557"/>
      <c r="I142" s="557"/>
      <c r="J142" s="557"/>
      <c r="K142" s="557"/>
      <c r="L142" s="557"/>
      <c r="M142" s="345" t="s">
        <v>511</v>
      </c>
      <c r="N142" s="343">
        <v>29710</v>
      </c>
    </row>
    <row r="143" spans="1:14" ht="12.75" customHeight="1" x14ac:dyDescent="0.25">
      <c r="A143" s="342" t="s">
        <v>7134</v>
      </c>
      <c r="B143" s="345" t="s">
        <v>385</v>
      </c>
      <c r="C143" s="557" t="s">
        <v>582</v>
      </c>
      <c r="D143" s="557"/>
      <c r="E143" s="557"/>
      <c r="F143" s="557"/>
      <c r="G143" s="557"/>
      <c r="H143" s="557"/>
      <c r="I143" s="557"/>
      <c r="J143" s="557"/>
      <c r="K143" s="557"/>
      <c r="L143" s="557"/>
      <c r="M143" s="345" t="s">
        <v>511</v>
      </c>
      <c r="N143" s="343">
        <v>4489.8999999999996</v>
      </c>
    </row>
    <row r="144" spans="1:14" ht="3" customHeight="1" x14ac:dyDescent="0.25">
      <c r="C144" s="557"/>
      <c r="D144" s="557"/>
      <c r="E144" s="557"/>
      <c r="F144" s="557"/>
      <c r="G144" s="557"/>
      <c r="H144" s="557"/>
      <c r="I144" s="557"/>
      <c r="J144" s="557"/>
      <c r="K144" s="557"/>
      <c r="L144" s="557"/>
    </row>
    <row r="145" spans="1:14" ht="13.5" customHeight="1" x14ac:dyDescent="0.25">
      <c r="A145" s="342" t="s">
        <v>7135</v>
      </c>
      <c r="B145" s="345" t="s">
        <v>385</v>
      </c>
      <c r="C145" s="557" t="s">
        <v>7136</v>
      </c>
      <c r="D145" s="557"/>
      <c r="E145" s="557"/>
      <c r="F145" s="557"/>
      <c r="G145" s="557"/>
      <c r="H145" s="557"/>
      <c r="I145" s="557"/>
      <c r="J145" s="557"/>
      <c r="K145" s="557"/>
      <c r="L145" s="557"/>
      <c r="M145" s="345" t="s">
        <v>511</v>
      </c>
      <c r="N145" s="343">
        <v>6345.74</v>
      </c>
    </row>
    <row r="146" spans="1:14" ht="12.75" customHeight="1" x14ac:dyDescent="0.25">
      <c r="A146" s="342" t="s">
        <v>7137</v>
      </c>
      <c r="B146" s="345" t="s">
        <v>385</v>
      </c>
      <c r="C146" s="557" t="s">
        <v>7138</v>
      </c>
      <c r="D146" s="557"/>
      <c r="E146" s="557"/>
      <c r="F146" s="557"/>
      <c r="G146" s="557"/>
      <c r="H146" s="557"/>
      <c r="I146" s="557"/>
      <c r="J146" s="557"/>
      <c r="K146" s="557"/>
      <c r="L146" s="557"/>
      <c r="M146" s="345" t="s">
        <v>511</v>
      </c>
      <c r="N146" s="343">
        <v>7431.15</v>
      </c>
    </row>
    <row r="147" spans="1:14" ht="12.75" customHeight="1" x14ac:dyDescent="0.25">
      <c r="A147" s="342" t="s">
        <v>7139</v>
      </c>
      <c r="B147" s="345" t="s">
        <v>385</v>
      </c>
      <c r="C147" s="557" t="s">
        <v>7140</v>
      </c>
      <c r="D147" s="557"/>
      <c r="E147" s="557"/>
      <c r="F147" s="557"/>
      <c r="G147" s="557"/>
      <c r="H147" s="557"/>
      <c r="I147" s="557"/>
      <c r="J147" s="557"/>
      <c r="K147" s="557"/>
      <c r="L147" s="557"/>
      <c r="M147" s="345" t="s">
        <v>511</v>
      </c>
      <c r="N147" s="343">
        <v>380034.86</v>
      </c>
    </row>
    <row r="148" spans="1:14" ht="3.75" customHeight="1" x14ac:dyDescent="0.25">
      <c r="C148" s="557"/>
      <c r="D148" s="557"/>
      <c r="E148" s="557"/>
      <c r="F148" s="557"/>
      <c r="G148" s="557"/>
      <c r="H148" s="557"/>
      <c r="I148" s="557"/>
      <c r="J148" s="557"/>
      <c r="K148" s="557"/>
      <c r="L148" s="557"/>
    </row>
    <row r="149" spans="1:14" ht="12.75" customHeight="1" x14ac:dyDescent="0.25">
      <c r="A149" s="342" t="s">
        <v>7141</v>
      </c>
      <c r="B149" s="345" t="s">
        <v>385</v>
      </c>
      <c r="C149" s="557" t="s">
        <v>7142</v>
      </c>
      <c r="D149" s="557"/>
      <c r="E149" s="557"/>
      <c r="F149" s="557"/>
      <c r="G149" s="557"/>
      <c r="H149" s="557"/>
      <c r="I149" s="557"/>
      <c r="J149" s="557"/>
      <c r="K149" s="557"/>
      <c r="L149" s="557"/>
      <c r="M149" s="345" t="s">
        <v>511</v>
      </c>
      <c r="N149" s="343">
        <v>492941.86</v>
      </c>
    </row>
    <row r="150" spans="1:14" ht="3.75" customHeight="1" x14ac:dyDescent="0.25">
      <c r="C150" s="557"/>
      <c r="D150" s="557"/>
      <c r="E150" s="557"/>
      <c r="F150" s="557"/>
      <c r="G150" s="557"/>
      <c r="H150" s="557"/>
      <c r="I150" s="557"/>
      <c r="J150" s="557"/>
      <c r="K150" s="557"/>
      <c r="L150" s="557"/>
    </row>
    <row r="151" spans="1:14" ht="12.75" customHeight="1" x14ac:dyDescent="0.25">
      <c r="A151" s="342" t="s">
        <v>7143</v>
      </c>
      <c r="B151" s="345" t="s">
        <v>385</v>
      </c>
      <c r="C151" s="557" t="s">
        <v>7144</v>
      </c>
      <c r="D151" s="557"/>
      <c r="E151" s="557"/>
      <c r="F151" s="557"/>
      <c r="G151" s="557"/>
      <c r="H151" s="557"/>
      <c r="I151" s="557"/>
      <c r="J151" s="557"/>
      <c r="K151" s="557"/>
      <c r="L151" s="557"/>
      <c r="M151" s="345" t="s">
        <v>511</v>
      </c>
      <c r="N151" s="343">
        <v>140000</v>
      </c>
    </row>
    <row r="152" spans="1:14" ht="3" customHeight="1" x14ac:dyDescent="0.25">
      <c r="C152" s="557"/>
      <c r="D152" s="557"/>
      <c r="E152" s="557"/>
      <c r="F152" s="557"/>
      <c r="G152" s="557"/>
      <c r="H152" s="557"/>
      <c r="I152" s="557"/>
      <c r="J152" s="557"/>
      <c r="K152" s="557"/>
      <c r="L152" s="557"/>
    </row>
    <row r="153" spans="1:14" ht="13.5" customHeight="1" x14ac:dyDescent="0.25">
      <c r="A153" s="342" t="s">
        <v>7145</v>
      </c>
      <c r="B153" s="345" t="s">
        <v>385</v>
      </c>
      <c r="C153" s="557" t="s">
        <v>7146</v>
      </c>
      <c r="D153" s="557"/>
      <c r="E153" s="557"/>
      <c r="F153" s="557"/>
      <c r="G153" s="557"/>
      <c r="H153" s="557"/>
      <c r="I153" s="557"/>
      <c r="J153" s="557"/>
      <c r="K153" s="557"/>
      <c r="L153" s="557"/>
      <c r="M153" s="345" t="s">
        <v>511</v>
      </c>
      <c r="N153" s="343">
        <v>620267.22</v>
      </c>
    </row>
    <row r="154" spans="1:14" ht="12.75" customHeight="1" x14ac:dyDescent="0.25">
      <c r="A154" s="342" t="s">
        <v>7147</v>
      </c>
      <c r="B154" s="345" t="s">
        <v>385</v>
      </c>
      <c r="C154" s="557" t="s">
        <v>7148</v>
      </c>
      <c r="D154" s="557"/>
      <c r="E154" s="557"/>
      <c r="F154" s="557"/>
      <c r="G154" s="557"/>
      <c r="H154" s="557"/>
      <c r="I154" s="557"/>
      <c r="J154" s="557"/>
      <c r="K154" s="557"/>
      <c r="L154" s="557"/>
      <c r="M154" s="345" t="s">
        <v>511</v>
      </c>
      <c r="N154" s="343">
        <v>678346.48</v>
      </c>
    </row>
    <row r="155" spans="1:14" ht="13.5" customHeight="1" x14ac:dyDescent="0.25">
      <c r="A155" s="342" t="s">
        <v>7149</v>
      </c>
      <c r="B155" s="345" t="s">
        <v>385</v>
      </c>
      <c r="C155" s="557" t="s">
        <v>7150</v>
      </c>
      <c r="D155" s="557"/>
      <c r="E155" s="557"/>
      <c r="F155" s="557"/>
      <c r="G155" s="557"/>
      <c r="H155" s="557"/>
      <c r="I155" s="557"/>
      <c r="J155" s="557"/>
      <c r="K155" s="557"/>
      <c r="L155" s="557"/>
      <c r="M155" s="345" t="s">
        <v>511</v>
      </c>
      <c r="N155" s="343">
        <v>285000</v>
      </c>
    </row>
    <row r="156" spans="1:14" ht="3" customHeight="1" x14ac:dyDescent="0.25">
      <c r="C156" s="557"/>
      <c r="D156" s="557"/>
      <c r="E156" s="557"/>
      <c r="F156" s="557"/>
      <c r="G156" s="557"/>
      <c r="H156" s="557"/>
      <c r="I156" s="557"/>
      <c r="J156" s="557"/>
      <c r="K156" s="557"/>
      <c r="L156" s="557"/>
    </row>
    <row r="157" spans="1:14" ht="12.75" customHeight="1" x14ac:dyDescent="0.25">
      <c r="A157" s="342" t="s">
        <v>7151</v>
      </c>
      <c r="B157" s="345" t="s">
        <v>385</v>
      </c>
      <c r="C157" s="557" t="s">
        <v>7152</v>
      </c>
      <c r="D157" s="557"/>
      <c r="E157" s="557"/>
      <c r="F157" s="557"/>
      <c r="G157" s="557"/>
      <c r="H157" s="557"/>
      <c r="I157" s="557"/>
      <c r="J157" s="557"/>
      <c r="K157" s="557"/>
      <c r="L157" s="557"/>
      <c r="M157" s="345" t="s">
        <v>511</v>
      </c>
      <c r="N157" s="343">
        <v>485329.58</v>
      </c>
    </row>
    <row r="158" spans="1:14" ht="3.75" customHeight="1" x14ac:dyDescent="0.25">
      <c r="C158" s="557"/>
      <c r="D158" s="557"/>
      <c r="E158" s="557"/>
      <c r="F158" s="557"/>
      <c r="G158" s="557"/>
      <c r="H158" s="557"/>
      <c r="I158" s="557"/>
      <c r="J158" s="557"/>
      <c r="K158" s="557"/>
      <c r="L158" s="557"/>
    </row>
    <row r="159" spans="1:14" ht="12.75" customHeight="1" x14ac:dyDescent="0.25">
      <c r="A159" s="342" t="s">
        <v>7153</v>
      </c>
      <c r="B159" s="345" t="s">
        <v>385</v>
      </c>
      <c r="C159" s="557" t="s">
        <v>7154</v>
      </c>
      <c r="D159" s="557"/>
      <c r="E159" s="557"/>
      <c r="F159" s="557"/>
      <c r="G159" s="557"/>
      <c r="H159" s="557"/>
      <c r="I159" s="557"/>
      <c r="J159" s="557"/>
      <c r="K159" s="557"/>
      <c r="L159" s="557"/>
      <c r="M159" s="345" t="s">
        <v>511</v>
      </c>
      <c r="N159" s="343">
        <v>485000</v>
      </c>
    </row>
    <row r="160" spans="1:14" ht="13.5" customHeight="1" x14ac:dyDescent="0.25">
      <c r="A160" s="342" t="s">
        <v>7155</v>
      </c>
      <c r="B160" s="345" t="s">
        <v>385</v>
      </c>
      <c r="C160" s="557" t="s">
        <v>7156</v>
      </c>
      <c r="D160" s="557"/>
      <c r="E160" s="557"/>
      <c r="F160" s="557"/>
      <c r="G160" s="557"/>
      <c r="H160" s="557"/>
      <c r="I160" s="557"/>
      <c r="J160" s="557"/>
      <c r="K160" s="557"/>
      <c r="L160" s="557"/>
      <c r="M160" s="345" t="s">
        <v>511</v>
      </c>
      <c r="N160" s="343">
        <v>499088.38</v>
      </c>
    </row>
    <row r="161" spans="1:14" ht="12.75" customHeight="1" x14ac:dyDescent="0.25">
      <c r="A161" s="342" t="s">
        <v>7157</v>
      </c>
      <c r="B161" s="345" t="s">
        <v>385</v>
      </c>
      <c r="C161" s="557" t="s">
        <v>7158</v>
      </c>
      <c r="D161" s="557"/>
      <c r="E161" s="557"/>
      <c r="F161" s="557"/>
      <c r="G161" s="557"/>
      <c r="H161" s="557"/>
      <c r="I161" s="557"/>
      <c r="J161" s="557"/>
      <c r="K161" s="557"/>
      <c r="L161" s="557"/>
      <c r="M161" s="345" t="s">
        <v>511</v>
      </c>
      <c r="N161" s="343">
        <v>518900.53</v>
      </c>
    </row>
    <row r="162" spans="1:14" ht="12.75" customHeight="1" x14ac:dyDescent="0.25">
      <c r="A162" s="342" t="s">
        <v>7159</v>
      </c>
      <c r="B162" s="345" t="s">
        <v>385</v>
      </c>
      <c r="C162" s="557" t="s">
        <v>7160</v>
      </c>
      <c r="D162" s="557"/>
      <c r="E162" s="557"/>
      <c r="F162" s="557"/>
      <c r="G162" s="557"/>
      <c r="H162" s="557"/>
      <c r="I162" s="557"/>
      <c r="J162" s="557"/>
      <c r="K162" s="557"/>
      <c r="L162" s="557"/>
      <c r="M162" s="345" t="s">
        <v>511</v>
      </c>
      <c r="N162" s="343">
        <v>273509.37</v>
      </c>
    </row>
    <row r="163" spans="1:14" ht="13.5" customHeight="1" x14ac:dyDescent="0.25">
      <c r="A163" s="342" t="s">
        <v>7161</v>
      </c>
      <c r="B163" s="345" t="s">
        <v>385</v>
      </c>
      <c r="C163" s="557" t="s">
        <v>7162</v>
      </c>
      <c r="D163" s="557"/>
      <c r="E163" s="557"/>
      <c r="F163" s="557"/>
      <c r="G163" s="557"/>
      <c r="H163" s="557"/>
      <c r="I163" s="557"/>
      <c r="J163" s="557"/>
      <c r="K163" s="557"/>
      <c r="L163" s="557"/>
      <c r="M163" s="345" t="s">
        <v>511</v>
      </c>
      <c r="N163" s="343">
        <v>863500.28</v>
      </c>
    </row>
    <row r="164" spans="1:14" ht="12.75" customHeight="1" x14ac:dyDescent="0.25">
      <c r="A164" s="342" t="s">
        <v>7163</v>
      </c>
      <c r="B164" s="345" t="s">
        <v>385</v>
      </c>
      <c r="C164" s="557" t="s">
        <v>7164</v>
      </c>
      <c r="D164" s="557"/>
      <c r="E164" s="557"/>
      <c r="F164" s="557"/>
      <c r="G164" s="557"/>
      <c r="H164" s="557"/>
      <c r="I164" s="557"/>
      <c r="J164" s="557"/>
      <c r="K164" s="557"/>
      <c r="L164" s="557"/>
      <c r="M164" s="345" t="s">
        <v>511</v>
      </c>
      <c r="N164" s="343">
        <v>16905.8</v>
      </c>
    </row>
    <row r="165" spans="1:14" ht="12.75" customHeight="1" x14ac:dyDescent="0.25">
      <c r="A165" s="342" t="s">
        <v>7165</v>
      </c>
      <c r="B165" s="345" t="s">
        <v>385</v>
      </c>
      <c r="C165" s="557" t="s">
        <v>7166</v>
      </c>
      <c r="D165" s="557"/>
      <c r="E165" s="557"/>
      <c r="F165" s="557"/>
      <c r="G165" s="557"/>
      <c r="H165" s="557"/>
      <c r="I165" s="557"/>
      <c r="J165" s="557"/>
      <c r="K165" s="557"/>
      <c r="L165" s="557"/>
      <c r="M165" s="345" t="s">
        <v>511</v>
      </c>
      <c r="N165" s="343">
        <v>4221.03</v>
      </c>
    </row>
    <row r="166" spans="1:14" ht="13.5" customHeight="1" x14ac:dyDescent="0.25">
      <c r="A166" s="342" t="s">
        <v>7167</v>
      </c>
      <c r="B166" s="345" t="s">
        <v>385</v>
      </c>
      <c r="C166" s="557" t="s">
        <v>7168</v>
      </c>
      <c r="D166" s="557"/>
      <c r="E166" s="557"/>
      <c r="F166" s="557"/>
      <c r="G166" s="557"/>
      <c r="H166" s="557"/>
      <c r="I166" s="557"/>
      <c r="J166" s="557"/>
      <c r="K166" s="557"/>
      <c r="L166" s="557"/>
      <c r="M166" s="345" t="s">
        <v>511</v>
      </c>
      <c r="N166" s="343">
        <v>123507.61</v>
      </c>
    </row>
    <row r="167" spans="1:14" ht="12.75" customHeight="1" x14ac:dyDescent="0.25">
      <c r="A167" s="342" t="s">
        <v>7169</v>
      </c>
      <c r="B167" s="345" t="s">
        <v>385</v>
      </c>
      <c r="C167" s="557" t="s">
        <v>7170</v>
      </c>
      <c r="D167" s="557"/>
      <c r="E167" s="557"/>
      <c r="F167" s="557"/>
      <c r="G167" s="557"/>
      <c r="H167" s="557"/>
      <c r="I167" s="557"/>
      <c r="J167" s="557"/>
      <c r="K167" s="557"/>
      <c r="L167" s="557"/>
      <c r="M167" s="345" t="s">
        <v>511</v>
      </c>
      <c r="N167" s="343">
        <v>190570</v>
      </c>
    </row>
    <row r="168" spans="1:14" ht="13.5" customHeight="1" x14ac:dyDescent="0.25">
      <c r="A168" s="342" t="s">
        <v>7171</v>
      </c>
      <c r="B168" s="345" t="s">
        <v>385</v>
      </c>
      <c r="C168" s="557" t="s">
        <v>7172</v>
      </c>
      <c r="D168" s="557"/>
      <c r="E168" s="557"/>
      <c r="F168" s="557"/>
      <c r="G168" s="557"/>
      <c r="H168" s="557"/>
      <c r="I168" s="557"/>
      <c r="J168" s="557"/>
      <c r="K168" s="557"/>
      <c r="L168" s="557"/>
      <c r="M168" s="345" t="s">
        <v>511</v>
      </c>
      <c r="N168" s="343">
        <v>5537.88</v>
      </c>
    </row>
    <row r="169" spans="1:14" ht="12.75" customHeight="1" x14ac:dyDescent="0.25">
      <c r="A169" s="342" t="s">
        <v>7173</v>
      </c>
      <c r="B169" s="345" t="s">
        <v>385</v>
      </c>
      <c r="C169" s="557" t="s">
        <v>7041</v>
      </c>
      <c r="D169" s="557"/>
      <c r="E169" s="557"/>
      <c r="F169" s="557"/>
      <c r="G169" s="557"/>
      <c r="H169" s="557"/>
      <c r="I169" s="557"/>
      <c r="J169" s="557"/>
      <c r="K169" s="557"/>
      <c r="L169" s="557"/>
      <c r="M169" s="345" t="s">
        <v>1685</v>
      </c>
      <c r="N169" s="343">
        <v>600</v>
      </c>
    </row>
    <row r="170" spans="1:14" ht="3" customHeight="1" x14ac:dyDescent="0.25">
      <c r="C170" s="557"/>
      <c r="D170" s="557"/>
      <c r="E170" s="557"/>
      <c r="F170" s="557"/>
      <c r="G170" s="557"/>
      <c r="H170" s="557"/>
      <c r="I170" s="557"/>
      <c r="J170" s="557"/>
      <c r="K170" s="557"/>
      <c r="L170" s="557"/>
    </row>
    <row r="171" spans="1:14" ht="13.5" customHeight="1" x14ac:dyDescent="0.25">
      <c r="A171" s="342" t="s">
        <v>7174</v>
      </c>
      <c r="B171" s="345" t="s">
        <v>385</v>
      </c>
      <c r="C171" s="557" t="s">
        <v>7175</v>
      </c>
      <c r="D171" s="557"/>
      <c r="E171" s="557"/>
      <c r="F171" s="557"/>
      <c r="G171" s="557"/>
      <c r="H171" s="557"/>
      <c r="I171" s="557"/>
      <c r="J171" s="557"/>
      <c r="K171" s="557"/>
      <c r="L171" s="557"/>
      <c r="M171" s="345" t="s">
        <v>511</v>
      </c>
      <c r="N171" s="343">
        <v>436982.23</v>
      </c>
    </row>
    <row r="172" spans="1:14" ht="12.75" customHeight="1" x14ac:dyDescent="0.25">
      <c r="A172" s="342" t="s">
        <v>7176</v>
      </c>
      <c r="B172" s="345" t="s">
        <v>385</v>
      </c>
      <c r="C172" s="557" t="s">
        <v>7177</v>
      </c>
      <c r="D172" s="557"/>
      <c r="E172" s="557"/>
      <c r="F172" s="557"/>
      <c r="G172" s="557"/>
      <c r="H172" s="557"/>
      <c r="I172" s="557"/>
      <c r="J172" s="557"/>
      <c r="K172" s="557"/>
      <c r="L172" s="557"/>
      <c r="M172" s="345" t="s">
        <v>511</v>
      </c>
      <c r="N172" s="343">
        <v>917294.81</v>
      </c>
    </row>
    <row r="173" spans="1:14" ht="3.75" customHeight="1" x14ac:dyDescent="0.25">
      <c r="C173" s="557"/>
      <c r="D173" s="557"/>
      <c r="E173" s="557"/>
      <c r="F173" s="557"/>
      <c r="G173" s="557"/>
      <c r="H173" s="557"/>
      <c r="I173" s="557"/>
      <c r="J173" s="557"/>
      <c r="K173" s="557"/>
      <c r="L173" s="557"/>
    </row>
    <row r="174" spans="1:14" ht="12.75" customHeight="1" x14ac:dyDescent="0.25">
      <c r="A174" s="342" t="s">
        <v>7178</v>
      </c>
      <c r="B174" s="345" t="s">
        <v>385</v>
      </c>
      <c r="C174" s="557" t="s">
        <v>7179</v>
      </c>
      <c r="D174" s="557"/>
      <c r="E174" s="557"/>
      <c r="F174" s="557"/>
      <c r="G174" s="557"/>
      <c r="H174" s="557"/>
      <c r="I174" s="557"/>
      <c r="J174" s="557"/>
      <c r="K174" s="557"/>
      <c r="L174" s="557"/>
      <c r="M174" s="345" t="s">
        <v>511</v>
      </c>
      <c r="N174" s="343">
        <v>1346757.67</v>
      </c>
    </row>
    <row r="175" spans="1:14" ht="3" customHeight="1" x14ac:dyDescent="0.25">
      <c r="C175" s="557"/>
      <c r="D175" s="557"/>
      <c r="E175" s="557"/>
      <c r="F175" s="557"/>
      <c r="G175" s="557"/>
      <c r="H175" s="557"/>
      <c r="I175" s="557"/>
      <c r="J175" s="557"/>
      <c r="K175" s="557"/>
      <c r="L175" s="557"/>
    </row>
    <row r="176" spans="1:14" ht="13.5" customHeight="1" x14ac:dyDescent="0.25">
      <c r="A176" s="342" t="s">
        <v>7180</v>
      </c>
      <c r="B176" s="345" t="s">
        <v>385</v>
      </c>
      <c r="C176" s="557" t="s">
        <v>7181</v>
      </c>
      <c r="D176" s="557"/>
      <c r="E176" s="557"/>
      <c r="F176" s="557"/>
      <c r="G176" s="557"/>
      <c r="H176" s="557"/>
      <c r="I176" s="557"/>
      <c r="J176" s="557"/>
      <c r="K176" s="557"/>
      <c r="L176" s="557"/>
      <c r="M176" s="345" t="s">
        <v>511</v>
      </c>
      <c r="N176" s="343">
        <v>40679.9</v>
      </c>
    </row>
    <row r="177" spans="1:14" ht="12.75" customHeight="1" x14ac:dyDescent="0.25">
      <c r="A177" s="342" t="s">
        <v>7182</v>
      </c>
      <c r="B177" s="345" t="s">
        <v>385</v>
      </c>
      <c r="C177" s="557" t="s">
        <v>7183</v>
      </c>
      <c r="D177" s="557"/>
      <c r="E177" s="557"/>
      <c r="F177" s="557"/>
      <c r="G177" s="557"/>
      <c r="H177" s="557"/>
      <c r="I177" s="557"/>
      <c r="J177" s="557"/>
      <c r="K177" s="557"/>
      <c r="L177" s="557"/>
      <c r="M177" s="345" t="s">
        <v>511</v>
      </c>
      <c r="N177" s="343">
        <v>1284071.96</v>
      </c>
    </row>
    <row r="178" spans="1:14" ht="3" customHeight="1" x14ac:dyDescent="0.25">
      <c r="C178" s="557"/>
      <c r="D178" s="557"/>
      <c r="E178" s="557"/>
      <c r="F178" s="557"/>
      <c r="G178" s="557"/>
      <c r="H178" s="557"/>
      <c r="I178" s="557"/>
      <c r="J178" s="557"/>
      <c r="K178" s="557"/>
      <c r="L178" s="557"/>
    </row>
    <row r="179" spans="1:14" ht="13.5" customHeight="1" x14ac:dyDescent="0.25">
      <c r="A179" s="342" t="s">
        <v>7184</v>
      </c>
      <c r="B179" s="345" t="s">
        <v>385</v>
      </c>
      <c r="C179" s="557" t="s">
        <v>7185</v>
      </c>
      <c r="D179" s="557"/>
      <c r="E179" s="557"/>
      <c r="F179" s="557"/>
      <c r="G179" s="557"/>
      <c r="H179" s="557"/>
      <c r="I179" s="557"/>
      <c r="J179" s="557"/>
      <c r="K179" s="557"/>
      <c r="L179" s="557"/>
      <c r="M179" s="345" t="s">
        <v>511</v>
      </c>
      <c r="N179" s="343">
        <v>121221.87</v>
      </c>
    </row>
    <row r="180" spans="1:14" ht="3" customHeight="1" x14ac:dyDescent="0.25">
      <c r="C180" s="557"/>
      <c r="D180" s="557"/>
      <c r="E180" s="557"/>
      <c r="F180" s="557"/>
      <c r="G180" s="557"/>
      <c r="H180" s="557"/>
      <c r="I180" s="557"/>
      <c r="J180" s="557"/>
      <c r="K180" s="557"/>
      <c r="L180" s="557"/>
    </row>
    <row r="181" spans="1:14" ht="13.5" customHeight="1" x14ac:dyDescent="0.25">
      <c r="A181" s="342" t="s">
        <v>7186</v>
      </c>
      <c r="B181" s="345" t="s">
        <v>385</v>
      </c>
      <c r="C181" s="557" t="s">
        <v>7187</v>
      </c>
      <c r="D181" s="557"/>
      <c r="E181" s="557"/>
      <c r="F181" s="557"/>
      <c r="G181" s="557"/>
      <c r="H181" s="557"/>
      <c r="I181" s="557"/>
      <c r="J181" s="557"/>
      <c r="K181" s="557"/>
      <c r="L181" s="557"/>
      <c r="M181" s="345" t="s">
        <v>511</v>
      </c>
      <c r="N181" s="343">
        <v>912213.66</v>
      </c>
    </row>
    <row r="182" spans="1:14" ht="3" customHeight="1" x14ac:dyDescent="0.25">
      <c r="C182" s="557"/>
      <c r="D182" s="557"/>
      <c r="E182" s="557"/>
      <c r="F182" s="557"/>
      <c r="G182" s="557"/>
      <c r="H182" s="557"/>
      <c r="I182" s="557"/>
      <c r="J182" s="557"/>
      <c r="K182" s="557"/>
      <c r="L182" s="557"/>
    </row>
    <row r="183" spans="1:14" ht="12.75" customHeight="1" x14ac:dyDescent="0.25">
      <c r="A183" s="342" t="s">
        <v>7188</v>
      </c>
      <c r="B183" s="345" t="s">
        <v>385</v>
      </c>
      <c r="C183" s="557" t="s">
        <v>7189</v>
      </c>
      <c r="D183" s="557"/>
      <c r="E183" s="557"/>
      <c r="F183" s="557"/>
      <c r="G183" s="557"/>
      <c r="H183" s="557"/>
      <c r="I183" s="557"/>
      <c r="J183" s="557"/>
      <c r="K183" s="557"/>
      <c r="L183" s="557"/>
      <c r="M183" s="345" t="s">
        <v>511</v>
      </c>
      <c r="N183" s="343">
        <v>1409.9</v>
      </c>
    </row>
    <row r="184" spans="1:14" ht="13.5" customHeight="1" x14ac:dyDescent="0.25">
      <c r="A184" s="342" t="s">
        <v>7190</v>
      </c>
      <c r="B184" s="345" t="s">
        <v>385</v>
      </c>
      <c r="C184" s="557" t="s">
        <v>7191</v>
      </c>
      <c r="D184" s="557"/>
      <c r="E184" s="557"/>
      <c r="F184" s="557"/>
      <c r="G184" s="557"/>
      <c r="H184" s="557"/>
      <c r="I184" s="557"/>
      <c r="J184" s="557"/>
      <c r="K184" s="557"/>
      <c r="L184" s="557"/>
      <c r="M184" s="345" t="s">
        <v>511</v>
      </c>
      <c r="N184" s="343">
        <v>910</v>
      </c>
    </row>
    <row r="185" spans="1:14" ht="12.75" customHeight="1" x14ac:dyDescent="0.25">
      <c r="A185" s="342" t="s">
        <v>7192</v>
      </c>
      <c r="B185" s="345" t="s">
        <v>385</v>
      </c>
      <c r="C185" s="557" t="s">
        <v>7193</v>
      </c>
      <c r="D185" s="557"/>
      <c r="E185" s="557"/>
      <c r="F185" s="557"/>
      <c r="G185" s="557"/>
      <c r="H185" s="557"/>
      <c r="I185" s="557"/>
      <c r="J185" s="557"/>
      <c r="K185" s="557"/>
      <c r="L185" s="557"/>
      <c r="M185" s="345" t="s">
        <v>511</v>
      </c>
      <c r="N185" s="343">
        <v>4146767.68</v>
      </c>
    </row>
    <row r="186" spans="1:14" ht="3.75" customHeight="1" x14ac:dyDescent="0.25">
      <c r="C186" s="557"/>
      <c r="D186" s="557"/>
      <c r="E186" s="557"/>
      <c r="F186" s="557"/>
      <c r="G186" s="557"/>
      <c r="H186" s="557"/>
      <c r="I186" s="557"/>
      <c r="J186" s="557"/>
      <c r="K186" s="557"/>
      <c r="L186" s="557"/>
    </row>
    <row r="187" spans="1:14" ht="12.75" customHeight="1" x14ac:dyDescent="0.25">
      <c r="A187" s="342" t="s">
        <v>7194</v>
      </c>
      <c r="B187" s="345" t="s">
        <v>385</v>
      </c>
      <c r="C187" s="557" t="s">
        <v>7195</v>
      </c>
      <c r="D187" s="557"/>
      <c r="E187" s="557"/>
      <c r="F187" s="557"/>
      <c r="G187" s="557"/>
      <c r="H187" s="557"/>
      <c r="I187" s="557"/>
      <c r="J187" s="557"/>
      <c r="K187" s="557"/>
      <c r="L187" s="557"/>
      <c r="M187" s="345" t="s">
        <v>511</v>
      </c>
      <c r="N187" s="343">
        <v>1035051.39</v>
      </c>
    </row>
    <row r="188" spans="1:14" ht="3" customHeight="1" x14ac:dyDescent="0.25">
      <c r="C188" s="557"/>
      <c r="D188" s="557"/>
      <c r="E188" s="557"/>
      <c r="F188" s="557"/>
      <c r="G188" s="557"/>
      <c r="H188" s="557"/>
      <c r="I188" s="557"/>
      <c r="J188" s="557"/>
      <c r="K188" s="557"/>
      <c r="L188" s="557"/>
    </row>
    <row r="189" spans="1:14" ht="13.5" customHeight="1" x14ac:dyDescent="0.25">
      <c r="A189" s="342" t="s">
        <v>7196</v>
      </c>
      <c r="B189" s="345" t="s">
        <v>385</v>
      </c>
      <c r="C189" s="557" t="s">
        <v>7197</v>
      </c>
      <c r="D189" s="557"/>
      <c r="E189" s="557"/>
      <c r="F189" s="557"/>
      <c r="G189" s="557"/>
      <c r="H189" s="557"/>
      <c r="I189" s="557"/>
      <c r="J189" s="557"/>
      <c r="K189" s="557"/>
      <c r="L189" s="557"/>
      <c r="M189" s="345" t="s">
        <v>511</v>
      </c>
      <c r="N189" s="343">
        <v>175986.8</v>
      </c>
    </row>
    <row r="190" spans="1:14" ht="12.75" customHeight="1" x14ac:dyDescent="0.25">
      <c r="A190" s="342" t="s">
        <v>7198</v>
      </c>
      <c r="B190" s="345" t="s">
        <v>385</v>
      </c>
      <c r="C190" s="557" t="s">
        <v>7199</v>
      </c>
      <c r="D190" s="557"/>
      <c r="E190" s="557"/>
      <c r="F190" s="557"/>
      <c r="G190" s="557"/>
      <c r="H190" s="557"/>
      <c r="I190" s="557"/>
      <c r="J190" s="557"/>
      <c r="K190" s="557"/>
      <c r="L190" s="557"/>
      <c r="M190" s="345" t="s">
        <v>511</v>
      </c>
      <c r="N190" s="343">
        <v>116611.15</v>
      </c>
    </row>
    <row r="191" spans="1:14" ht="13.5" customHeight="1" x14ac:dyDescent="0.25">
      <c r="A191" s="342" t="s">
        <v>7200</v>
      </c>
      <c r="B191" s="345" t="s">
        <v>385</v>
      </c>
      <c r="C191" s="557" t="s">
        <v>7201</v>
      </c>
      <c r="D191" s="557"/>
      <c r="E191" s="557"/>
      <c r="F191" s="557"/>
      <c r="G191" s="557"/>
      <c r="H191" s="557"/>
      <c r="I191" s="557"/>
      <c r="J191" s="557"/>
      <c r="K191" s="557"/>
      <c r="L191" s="557"/>
      <c r="M191" s="345" t="s">
        <v>511</v>
      </c>
      <c r="N191" s="343">
        <v>1057.99</v>
      </c>
    </row>
    <row r="192" spans="1:14" ht="12.75" customHeight="1" x14ac:dyDescent="0.25">
      <c r="A192" s="342" t="s">
        <v>7202</v>
      </c>
      <c r="B192" s="345" t="s">
        <v>385</v>
      </c>
      <c r="C192" s="557" t="s">
        <v>7203</v>
      </c>
      <c r="D192" s="557"/>
      <c r="E192" s="557"/>
      <c r="F192" s="557"/>
      <c r="G192" s="557"/>
      <c r="H192" s="557"/>
      <c r="I192" s="557"/>
      <c r="J192" s="557"/>
      <c r="K192" s="557"/>
      <c r="L192" s="557"/>
      <c r="M192" s="345" t="s">
        <v>511</v>
      </c>
      <c r="N192" s="343">
        <v>1568.35</v>
      </c>
    </row>
    <row r="193" spans="1:14" ht="12.75" customHeight="1" x14ac:dyDescent="0.25">
      <c r="A193" s="342" t="s">
        <v>7204</v>
      </c>
      <c r="B193" s="345" t="s">
        <v>385</v>
      </c>
      <c r="C193" s="557" t="s">
        <v>7205</v>
      </c>
      <c r="D193" s="557"/>
      <c r="E193" s="557"/>
      <c r="F193" s="557"/>
      <c r="G193" s="557"/>
      <c r="H193" s="557"/>
      <c r="I193" s="557"/>
      <c r="J193" s="557"/>
      <c r="K193" s="557"/>
      <c r="L193" s="557"/>
      <c r="M193" s="345" t="s">
        <v>562</v>
      </c>
      <c r="N193" s="343">
        <v>3222.58</v>
      </c>
    </row>
    <row r="194" spans="1:14" ht="13.5" customHeight="1" x14ac:dyDescent="0.25">
      <c r="A194" s="342" t="s">
        <v>7206</v>
      </c>
      <c r="B194" s="345" t="s">
        <v>385</v>
      </c>
      <c r="C194" s="557" t="s">
        <v>7207</v>
      </c>
      <c r="D194" s="557"/>
      <c r="E194" s="557"/>
      <c r="F194" s="557"/>
      <c r="G194" s="557"/>
      <c r="H194" s="557"/>
      <c r="I194" s="557"/>
      <c r="J194" s="557"/>
      <c r="K194" s="557"/>
      <c r="L194" s="557"/>
      <c r="M194" s="345" t="s">
        <v>562</v>
      </c>
      <c r="N194" s="343">
        <v>3709.14</v>
      </c>
    </row>
    <row r="195" spans="1:14" ht="12.75" customHeight="1" x14ac:dyDescent="0.25">
      <c r="A195" s="342" t="s">
        <v>7208</v>
      </c>
      <c r="B195" s="345" t="s">
        <v>385</v>
      </c>
      <c r="C195" s="557" t="s">
        <v>7209</v>
      </c>
      <c r="D195" s="557"/>
      <c r="E195" s="557"/>
      <c r="F195" s="557"/>
      <c r="G195" s="557"/>
      <c r="H195" s="557"/>
      <c r="I195" s="557"/>
      <c r="J195" s="557"/>
      <c r="K195" s="557"/>
      <c r="L195" s="557"/>
      <c r="M195" s="345" t="s">
        <v>562</v>
      </c>
      <c r="N195" s="343">
        <v>2421.91</v>
      </c>
    </row>
    <row r="196" spans="1:14" ht="12.75" customHeight="1" x14ac:dyDescent="0.25">
      <c r="A196" s="342" t="s">
        <v>7210</v>
      </c>
      <c r="B196" s="345" t="s">
        <v>385</v>
      </c>
      <c r="C196" s="557" t="s">
        <v>7211</v>
      </c>
      <c r="D196" s="557"/>
      <c r="E196" s="557"/>
      <c r="F196" s="557"/>
      <c r="G196" s="557"/>
      <c r="H196" s="557"/>
      <c r="I196" s="557"/>
      <c r="J196" s="557"/>
      <c r="K196" s="557"/>
      <c r="L196" s="557"/>
      <c r="M196" s="345" t="s">
        <v>511</v>
      </c>
      <c r="N196" s="343">
        <v>60.99</v>
      </c>
    </row>
    <row r="197" spans="1:14" ht="13.5" customHeight="1" x14ac:dyDescent="0.25">
      <c r="A197" s="342" t="s">
        <v>7212</v>
      </c>
      <c r="B197" s="345" t="s">
        <v>385</v>
      </c>
      <c r="C197" s="557" t="s">
        <v>7213</v>
      </c>
      <c r="D197" s="557"/>
      <c r="E197" s="557"/>
      <c r="F197" s="557"/>
      <c r="G197" s="557"/>
      <c r="H197" s="557"/>
      <c r="I197" s="557"/>
      <c r="J197" s="557"/>
      <c r="K197" s="557"/>
      <c r="L197" s="557"/>
      <c r="M197" s="345" t="s">
        <v>511</v>
      </c>
      <c r="N197" s="343">
        <v>574.28</v>
      </c>
    </row>
    <row r="198" spans="1:14" ht="12.75" customHeight="1" x14ac:dyDescent="0.25">
      <c r="A198" s="342" t="s">
        <v>7214</v>
      </c>
      <c r="B198" s="345" t="s">
        <v>385</v>
      </c>
      <c r="C198" s="557" t="s">
        <v>7215</v>
      </c>
      <c r="D198" s="557"/>
      <c r="E198" s="557"/>
      <c r="F198" s="557"/>
      <c r="G198" s="557"/>
      <c r="H198" s="557"/>
      <c r="I198" s="557"/>
      <c r="J198" s="557"/>
      <c r="K198" s="557"/>
      <c r="L198" s="557"/>
      <c r="M198" s="345" t="s">
        <v>511</v>
      </c>
      <c r="N198" s="343">
        <v>2697.76</v>
      </c>
    </row>
    <row r="199" spans="1:14" ht="13.5" customHeight="1" x14ac:dyDescent="0.25">
      <c r="A199" s="342" t="s">
        <v>7216</v>
      </c>
      <c r="B199" s="345" t="s">
        <v>385</v>
      </c>
      <c r="C199" s="557" t="s">
        <v>7217</v>
      </c>
      <c r="D199" s="557"/>
      <c r="E199" s="557"/>
      <c r="F199" s="557"/>
      <c r="G199" s="557"/>
      <c r="H199" s="557"/>
      <c r="I199" s="557"/>
      <c r="J199" s="557"/>
      <c r="K199" s="557"/>
      <c r="L199" s="557"/>
      <c r="M199" s="345" t="s">
        <v>511</v>
      </c>
      <c r="N199" s="343">
        <v>6603.98</v>
      </c>
    </row>
    <row r="200" spans="1:14" ht="12.75" customHeight="1" x14ac:dyDescent="0.25">
      <c r="A200" s="342" t="s">
        <v>7218</v>
      </c>
      <c r="B200" s="345" t="s">
        <v>385</v>
      </c>
      <c r="C200" s="557" t="s">
        <v>7219</v>
      </c>
      <c r="D200" s="557"/>
      <c r="E200" s="557"/>
      <c r="F200" s="557"/>
      <c r="G200" s="557"/>
      <c r="H200" s="557"/>
      <c r="I200" s="557"/>
      <c r="J200" s="557"/>
      <c r="K200" s="557"/>
      <c r="L200" s="557"/>
      <c r="M200" s="345" t="s">
        <v>511</v>
      </c>
      <c r="N200" s="343">
        <v>7000</v>
      </c>
    </row>
    <row r="201" spans="1:14" ht="10.5" customHeight="1" x14ac:dyDescent="0.25">
      <c r="C201" s="557"/>
      <c r="D201" s="557"/>
      <c r="E201" s="557"/>
      <c r="F201" s="557"/>
      <c r="G201" s="557"/>
      <c r="H201" s="557"/>
      <c r="I201" s="557"/>
      <c r="J201" s="557"/>
      <c r="K201" s="557"/>
      <c r="L201" s="557"/>
    </row>
    <row r="202" spans="1:14" ht="12.75" customHeight="1" x14ac:dyDescent="0.25">
      <c r="A202" s="342" t="s">
        <v>16574</v>
      </c>
      <c r="B202" s="345" t="s">
        <v>385</v>
      </c>
      <c r="C202" s="557" t="s">
        <v>16575</v>
      </c>
      <c r="D202" s="557"/>
      <c r="E202" s="557"/>
      <c r="F202" s="557"/>
      <c r="G202" s="557"/>
      <c r="H202" s="557"/>
      <c r="I202" s="557"/>
      <c r="J202" s="557"/>
      <c r="K202" s="557"/>
      <c r="L202" s="557"/>
      <c r="M202" s="345" t="s">
        <v>511</v>
      </c>
      <c r="N202" s="343">
        <v>1549.9</v>
      </c>
    </row>
    <row r="203" spans="1:14" ht="12.75" customHeight="1" x14ac:dyDescent="0.25">
      <c r="A203" s="342" t="s">
        <v>7220</v>
      </c>
      <c r="B203" s="345" t="s">
        <v>385</v>
      </c>
      <c r="C203" s="557" t="s">
        <v>7221</v>
      </c>
      <c r="D203" s="557"/>
      <c r="E203" s="557"/>
      <c r="F203" s="557"/>
      <c r="G203" s="557"/>
      <c r="H203" s="557"/>
      <c r="I203" s="557"/>
      <c r="J203" s="557"/>
      <c r="K203" s="557"/>
      <c r="L203" s="557"/>
      <c r="M203" s="345" t="s">
        <v>562</v>
      </c>
      <c r="N203" s="343">
        <v>44939.81</v>
      </c>
    </row>
    <row r="204" spans="1:14" ht="13.5" customHeight="1" x14ac:dyDescent="0.25">
      <c r="A204" s="342" t="s">
        <v>7222</v>
      </c>
      <c r="B204" s="345" t="s">
        <v>385</v>
      </c>
      <c r="C204" s="557" t="s">
        <v>7223</v>
      </c>
      <c r="D204" s="557"/>
      <c r="E204" s="557"/>
      <c r="F204" s="557"/>
      <c r="G204" s="557"/>
      <c r="H204" s="557"/>
      <c r="I204" s="557"/>
      <c r="J204" s="557"/>
      <c r="K204" s="557"/>
      <c r="L204" s="557"/>
      <c r="M204" s="345" t="s">
        <v>512</v>
      </c>
      <c r="N204" s="343">
        <v>20.059999999999999</v>
      </c>
    </row>
    <row r="205" spans="1:14" ht="12.75" customHeight="1" x14ac:dyDescent="0.25">
      <c r="A205" s="342" t="s">
        <v>7224</v>
      </c>
      <c r="B205" s="345" t="s">
        <v>385</v>
      </c>
      <c r="C205" s="557" t="s">
        <v>7225</v>
      </c>
      <c r="D205" s="557"/>
      <c r="E205" s="557"/>
      <c r="F205" s="557"/>
      <c r="G205" s="557"/>
      <c r="H205" s="557"/>
      <c r="I205" s="557"/>
      <c r="J205" s="557"/>
      <c r="K205" s="557"/>
      <c r="L205" s="557"/>
      <c r="M205" s="345" t="s">
        <v>512</v>
      </c>
      <c r="N205" s="343">
        <v>18.899999999999999</v>
      </c>
    </row>
    <row r="206" spans="1:14" ht="13.5" customHeight="1" x14ac:dyDescent="0.25">
      <c r="A206" s="342" t="s">
        <v>7226</v>
      </c>
      <c r="B206" s="345" t="s">
        <v>385</v>
      </c>
      <c r="C206" s="557" t="s">
        <v>7227</v>
      </c>
      <c r="D206" s="557"/>
      <c r="E206" s="557"/>
      <c r="F206" s="557"/>
      <c r="G206" s="557"/>
      <c r="H206" s="557"/>
      <c r="I206" s="557"/>
      <c r="J206" s="557"/>
      <c r="K206" s="557"/>
      <c r="L206" s="557"/>
      <c r="M206" s="345" t="s">
        <v>512</v>
      </c>
      <c r="N206" s="343">
        <v>16.11</v>
      </c>
    </row>
    <row r="207" spans="1:14" ht="12.75" customHeight="1" x14ac:dyDescent="0.25">
      <c r="A207" s="342" t="s">
        <v>7228</v>
      </c>
      <c r="B207" s="345" t="s">
        <v>385</v>
      </c>
      <c r="C207" s="557" t="s">
        <v>7229</v>
      </c>
      <c r="D207" s="557"/>
      <c r="E207" s="557"/>
      <c r="F207" s="557"/>
      <c r="G207" s="557"/>
      <c r="H207" s="557"/>
      <c r="I207" s="557"/>
      <c r="J207" s="557"/>
      <c r="K207" s="557"/>
      <c r="L207" s="557"/>
      <c r="M207" s="345" t="s">
        <v>512</v>
      </c>
      <c r="N207" s="343">
        <v>19.27</v>
      </c>
    </row>
    <row r="208" spans="1:14" ht="12.75" customHeight="1" x14ac:dyDescent="0.25">
      <c r="A208" s="342" t="s">
        <v>7230</v>
      </c>
      <c r="B208" s="345" t="s">
        <v>385</v>
      </c>
      <c r="C208" s="557" t="s">
        <v>7231</v>
      </c>
      <c r="D208" s="557"/>
      <c r="E208" s="557"/>
      <c r="F208" s="557"/>
      <c r="G208" s="557"/>
      <c r="H208" s="557"/>
      <c r="I208" s="557"/>
      <c r="J208" s="557"/>
      <c r="K208" s="557"/>
      <c r="L208" s="557"/>
      <c r="M208" s="345" t="s">
        <v>512</v>
      </c>
      <c r="N208" s="343">
        <v>21</v>
      </c>
    </row>
    <row r="209" spans="1:14" ht="13.5" customHeight="1" x14ac:dyDescent="0.25">
      <c r="A209" s="342" t="s">
        <v>7232</v>
      </c>
      <c r="B209" s="345" t="s">
        <v>385</v>
      </c>
      <c r="C209" s="557" t="s">
        <v>7233</v>
      </c>
      <c r="D209" s="557"/>
      <c r="E209" s="557"/>
      <c r="F209" s="557"/>
      <c r="G209" s="557"/>
      <c r="H209" s="557"/>
      <c r="I209" s="557"/>
      <c r="J209" s="557"/>
      <c r="K209" s="557"/>
      <c r="L209" s="557"/>
      <c r="M209" s="345" t="s">
        <v>512</v>
      </c>
      <c r="N209" s="343">
        <v>21.31</v>
      </c>
    </row>
    <row r="210" spans="1:14" ht="12.75" customHeight="1" x14ac:dyDescent="0.25">
      <c r="A210" s="342" t="s">
        <v>7234</v>
      </c>
      <c r="B210" s="345" t="s">
        <v>385</v>
      </c>
      <c r="C210" s="557" t="s">
        <v>7235</v>
      </c>
      <c r="D210" s="557"/>
      <c r="E210" s="557"/>
      <c r="F210" s="557"/>
      <c r="G210" s="557"/>
      <c r="H210" s="557"/>
      <c r="I210" s="557"/>
      <c r="J210" s="557"/>
      <c r="K210" s="557"/>
      <c r="L210" s="557"/>
      <c r="M210" s="345" t="s">
        <v>512</v>
      </c>
      <c r="N210" s="343">
        <v>23.43</v>
      </c>
    </row>
    <row r="211" spans="1:14" ht="12.75" customHeight="1" x14ac:dyDescent="0.25">
      <c r="A211" s="342" t="s">
        <v>7236</v>
      </c>
      <c r="B211" s="345" t="s">
        <v>385</v>
      </c>
      <c r="C211" s="557" t="s">
        <v>7237</v>
      </c>
      <c r="D211" s="557"/>
      <c r="E211" s="557"/>
      <c r="F211" s="557"/>
      <c r="G211" s="557"/>
      <c r="H211" s="557"/>
      <c r="I211" s="557"/>
      <c r="J211" s="557"/>
      <c r="K211" s="557"/>
      <c r="L211" s="557"/>
      <c r="M211" s="345" t="s">
        <v>512</v>
      </c>
      <c r="N211" s="343">
        <v>20.59</v>
      </c>
    </row>
    <row r="212" spans="1:14" ht="13.5" customHeight="1" x14ac:dyDescent="0.25">
      <c r="A212" s="342" t="s">
        <v>7238</v>
      </c>
      <c r="B212" s="345" t="s">
        <v>385</v>
      </c>
      <c r="C212" s="557" t="s">
        <v>692</v>
      </c>
      <c r="D212" s="557"/>
      <c r="E212" s="557"/>
      <c r="F212" s="557"/>
      <c r="G212" s="557"/>
      <c r="H212" s="557"/>
      <c r="I212" s="557"/>
      <c r="J212" s="557"/>
      <c r="K212" s="557"/>
      <c r="L212" s="557"/>
      <c r="M212" s="345" t="s">
        <v>512</v>
      </c>
      <c r="N212" s="343">
        <v>19.73</v>
      </c>
    </row>
    <row r="213" spans="1:14" ht="12.75" customHeight="1" x14ac:dyDescent="0.25">
      <c r="A213" s="342" t="s">
        <v>7239</v>
      </c>
      <c r="B213" s="345" t="s">
        <v>385</v>
      </c>
      <c r="C213" s="557" t="s">
        <v>7240</v>
      </c>
      <c r="D213" s="557"/>
      <c r="E213" s="557"/>
      <c r="F213" s="557"/>
      <c r="G213" s="557"/>
      <c r="H213" s="557"/>
      <c r="I213" s="557"/>
      <c r="J213" s="557"/>
      <c r="K213" s="557"/>
      <c r="L213" s="557"/>
      <c r="M213" s="345" t="s">
        <v>512</v>
      </c>
      <c r="N213" s="343">
        <v>19.66</v>
      </c>
    </row>
    <row r="214" spans="1:14" ht="13.5" customHeight="1" x14ac:dyDescent="0.25">
      <c r="A214" s="342" t="s">
        <v>7241</v>
      </c>
      <c r="B214" s="345" t="s">
        <v>385</v>
      </c>
      <c r="C214" s="557" t="s">
        <v>693</v>
      </c>
      <c r="D214" s="557"/>
      <c r="E214" s="557"/>
      <c r="F214" s="557"/>
      <c r="G214" s="557"/>
      <c r="H214" s="557"/>
      <c r="I214" s="557"/>
      <c r="J214" s="557"/>
      <c r="K214" s="557"/>
      <c r="L214" s="557"/>
      <c r="M214" s="345" t="s">
        <v>512</v>
      </c>
      <c r="N214" s="343">
        <v>23.59</v>
      </c>
    </row>
    <row r="215" spans="1:14" ht="12.75" customHeight="1" x14ac:dyDescent="0.25">
      <c r="A215" s="342" t="s">
        <v>7242</v>
      </c>
      <c r="B215" s="345" t="s">
        <v>385</v>
      </c>
      <c r="C215" s="557" t="s">
        <v>694</v>
      </c>
      <c r="D215" s="557"/>
      <c r="E215" s="557"/>
      <c r="F215" s="557"/>
      <c r="G215" s="557"/>
      <c r="H215" s="557"/>
      <c r="I215" s="557"/>
      <c r="J215" s="557"/>
      <c r="K215" s="557"/>
      <c r="L215" s="557"/>
      <c r="M215" s="345" t="s">
        <v>512</v>
      </c>
      <c r="N215" s="343">
        <v>24.73</v>
      </c>
    </row>
    <row r="216" spans="1:14" ht="12.75" customHeight="1" x14ac:dyDescent="0.25">
      <c r="A216" s="342" t="s">
        <v>7243</v>
      </c>
      <c r="B216" s="345" t="s">
        <v>385</v>
      </c>
      <c r="C216" s="557" t="s">
        <v>7244</v>
      </c>
      <c r="D216" s="557"/>
      <c r="E216" s="557"/>
      <c r="F216" s="557"/>
      <c r="G216" s="557"/>
      <c r="H216" s="557"/>
      <c r="I216" s="557"/>
      <c r="J216" s="557"/>
      <c r="K216" s="557"/>
      <c r="L216" s="557"/>
      <c r="M216" s="345" t="s">
        <v>512</v>
      </c>
      <c r="N216" s="343">
        <v>25.17</v>
      </c>
    </row>
    <row r="217" spans="1:14" ht="13.5" customHeight="1" x14ac:dyDescent="0.25">
      <c r="A217" s="342" t="s">
        <v>7245</v>
      </c>
      <c r="B217" s="345" t="s">
        <v>385</v>
      </c>
      <c r="C217" s="557" t="s">
        <v>7246</v>
      </c>
      <c r="D217" s="557"/>
      <c r="E217" s="557"/>
      <c r="F217" s="557"/>
      <c r="G217" s="557"/>
      <c r="H217" s="557"/>
      <c r="I217" s="557"/>
      <c r="J217" s="557"/>
      <c r="K217" s="557"/>
      <c r="L217" s="557"/>
      <c r="M217" s="345" t="s">
        <v>512</v>
      </c>
      <c r="N217" s="343">
        <v>22.51</v>
      </c>
    </row>
    <row r="218" spans="1:14" ht="12.75" customHeight="1" x14ac:dyDescent="0.25">
      <c r="A218" s="342" t="s">
        <v>7247</v>
      </c>
      <c r="B218" s="345" t="s">
        <v>385</v>
      </c>
      <c r="C218" s="557" t="s">
        <v>7248</v>
      </c>
      <c r="D218" s="557"/>
      <c r="E218" s="557"/>
      <c r="F218" s="557"/>
      <c r="G218" s="557"/>
      <c r="H218" s="557"/>
      <c r="I218" s="557"/>
      <c r="J218" s="557"/>
      <c r="K218" s="557"/>
      <c r="L218" s="557"/>
      <c r="M218" s="345" t="s">
        <v>512</v>
      </c>
      <c r="N218" s="343">
        <v>23.37</v>
      </c>
    </row>
    <row r="219" spans="1:14" ht="13.5" customHeight="1" x14ac:dyDescent="0.25">
      <c r="A219" s="342" t="s">
        <v>7249</v>
      </c>
      <c r="B219" s="345" t="s">
        <v>385</v>
      </c>
      <c r="C219" s="557" t="s">
        <v>695</v>
      </c>
      <c r="D219" s="557"/>
      <c r="E219" s="557"/>
      <c r="F219" s="557"/>
      <c r="G219" s="557"/>
      <c r="H219" s="557"/>
      <c r="I219" s="557"/>
      <c r="J219" s="557"/>
      <c r="K219" s="557"/>
      <c r="L219" s="557"/>
      <c r="M219" s="345" t="s">
        <v>512</v>
      </c>
      <c r="N219" s="343">
        <v>18.100000000000001</v>
      </c>
    </row>
    <row r="220" spans="1:14" ht="12.75" customHeight="1" x14ac:dyDescent="0.25">
      <c r="A220" s="342" t="s">
        <v>7250</v>
      </c>
      <c r="B220" s="345" t="s">
        <v>385</v>
      </c>
      <c r="C220" s="557" t="s">
        <v>7251</v>
      </c>
      <c r="D220" s="557"/>
      <c r="E220" s="557"/>
      <c r="F220" s="557"/>
      <c r="G220" s="557"/>
      <c r="H220" s="557"/>
      <c r="I220" s="557"/>
      <c r="J220" s="557"/>
      <c r="K220" s="557"/>
      <c r="L220" s="557"/>
      <c r="M220" s="345" t="s">
        <v>512</v>
      </c>
      <c r="N220" s="343">
        <v>22.87</v>
      </c>
    </row>
    <row r="221" spans="1:14" ht="12.75" customHeight="1" x14ac:dyDescent="0.25">
      <c r="A221" s="342" t="s">
        <v>7252</v>
      </c>
      <c r="B221" s="345" t="s">
        <v>385</v>
      </c>
      <c r="C221" s="557" t="s">
        <v>7253</v>
      </c>
      <c r="D221" s="557"/>
      <c r="E221" s="557"/>
      <c r="F221" s="557"/>
      <c r="G221" s="557"/>
      <c r="H221" s="557"/>
      <c r="I221" s="557"/>
      <c r="J221" s="557"/>
      <c r="K221" s="557"/>
      <c r="L221" s="557"/>
      <c r="M221" s="345" t="s">
        <v>512</v>
      </c>
      <c r="N221" s="343">
        <v>21.28</v>
      </c>
    </row>
    <row r="222" spans="1:14" ht="13.5" customHeight="1" x14ac:dyDescent="0.25">
      <c r="A222" s="342" t="s">
        <v>7254</v>
      </c>
      <c r="B222" s="345" t="s">
        <v>385</v>
      </c>
      <c r="C222" s="557" t="s">
        <v>7255</v>
      </c>
      <c r="D222" s="557"/>
      <c r="E222" s="557"/>
      <c r="F222" s="557"/>
      <c r="G222" s="557"/>
      <c r="H222" s="557"/>
      <c r="I222" s="557"/>
      <c r="J222" s="557"/>
      <c r="K222" s="557"/>
      <c r="L222" s="557"/>
      <c r="M222" s="345" t="s">
        <v>512</v>
      </c>
      <c r="N222" s="343">
        <v>15.79</v>
      </c>
    </row>
    <row r="223" spans="1:14" ht="12.75" customHeight="1" x14ac:dyDescent="0.25">
      <c r="A223" s="342" t="s">
        <v>7256</v>
      </c>
      <c r="B223" s="345" t="s">
        <v>385</v>
      </c>
      <c r="C223" s="557" t="s">
        <v>7257</v>
      </c>
      <c r="D223" s="557"/>
      <c r="E223" s="557"/>
      <c r="F223" s="557"/>
      <c r="G223" s="557"/>
      <c r="H223" s="557"/>
      <c r="I223" s="557"/>
      <c r="J223" s="557"/>
      <c r="K223" s="557"/>
      <c r="L223" s="557"/>
      <c r="M223" s="345" t="s">
        <v>512</v>
      </c>
      <c r="N223" s="343">
        <v>33.18</v>
      </c>
    </row>
    <row r="224" spans="1:14" ht="12.75" customHeight="1" x14ac:dyDescent="0.25">
      <c r="A224" s="342" t="s">
        <v>7258</v>
      </c>
      <c r="B224" s="345" t="s">
        <v>385</v>
      </c>
      <c r="C224" s="557" t="s">
        <v>575</v>
      </c>
      <c r="D224" s="557"/>
      <c r="E224" s="557"/>
      <c r="F224" s="557"/>
      <c r="G224" s="557"/>
      <c r="H224" s="557"/>
      <c r="I224" s="557"/>
      <c r="J224" s="557"/>
      <c r="K224" s="557"/>
      <c r="L224" s="557"/>
      <c r="M224" s="345" t="s">
        <v>512</v>
      </c>
      <c r="N224" s="343">
        <v>21.18</v>
      </c>
    </row>
    <row r="225" spans="1:14" ht="13.5" customHeight="1" x14ac:dyDescent="0.25">
      <c r="A225" s="342" t="s">
        <v>7259</v>
      </c>
      <c r="B225" s="345" t="s">
        <v>385</v>
      </c>
      <c r="C225" s="557" t="s">
        <v>7260</v>
      </c>
      <c r="D225" s="557"/>
      <c r="E225" s="557"/>
      <c r="F225" s="557"/>
      <c r="G225" s="557"/>
      <c r="H225" s="557"/>
      <c r="I225" s="557"/>
      <c r="J225" s="557"/>
      <c r="K225" s="557"/>
      <c r="L225" s="557"/>
      <c r="M225" s="345" t="s">
        <v>512</v>
      </c>
      <c r="N225" s="343">
        <v>18.95</v>
      </c>
    </row>
    <row r="226" spans="1:14" ht="12.75" customHeight="1" x14ac:dyDescent="0.25">
      <c r="A226" s="342" t="s">
        <v>7261</v>
      </c>
      <c r="B226" s="345" t="s">
        <v>385</v>
      </c>
      <c r="C226" s="557" t="s">
        <v>7262</v>
      </c>
      <c r="D226" s="557"/>
      <c r="E226" s="557"/>
      <c r="F226" s="557"/>
      <c r="G226" s="557"/>
      <c r="H226" s="557"/>
      <c r="I226" s="557"/>
      <c r="J226" s="557"/>
      <c r="K226" s="557"/>
      <c r="L226" s="557"/>
      <c r="M226" s="345" t="s">
        <v>512</v>
      </c>
      <c r="N226" s="343">
        <v>15.79</v>
      </c>
    </row>
    <row r="227" spans="1:14" ht="13.5" customHeight="1" x14ac:dyDescent="0.25">
      <c r="A227" s="342" t="s">
        <v>7263</v>
      </c>
      <c r="B227" s="345" t="s">
        <v>385</v>
      </c>
      <c r="C227" s="557" t="s">
        <v>7264</v>
      </c>
      <c r="D227" s="557"/>
      <c r="E227" s="557"/>
      <c r="F227" s="557"/>
      <c r="G227" s="557"/>
      <c r="H227" s="557"/>
      <c r="I227" s="557"/>
      <c r="J227" s="557"/>
      <c r="K227" s="557"/>
      <c r="L227" s="557"/>
      <c r="M227" s="345" t="s">
        <v>512</v>
      </c>
      <c r="N227" s="343">
        <v>15.33</v>
      </c>
    </row>
    <row r="228" spans="1:14" ht="12.75" customHeight="1" x14ac:dyDescent="0.25">
      <c r="A228" s="342" t="s">
        <v>7265</v>
      </c>
      <c r="B228" s="345" t="s">
        <v>385</v>
      </c>
      <c r="C228" s="557" t="s">
        <v>7266</v>
      </c>
      <c r="D228" s="557"/>
      <c r="E228" s="557"/>
      <c r="F228" s="557"/>
      <c r="G228" s="557"/>
      <c r="H228" s="557"/>
      <c r="I228" s="557"/>
      <c r="J228" s="557"/>
      <c r="K228" s="557"/>
      <c r="L228" s="557"/>
      <c r="M228" s="345" t="s">
        <v>512</v>
      </c>
      <c r="N228" s="343">
        <v>39.07</v>
      </c>
    </row>
    <row r="229" spans="1:14" ht="12.75" customHeight="1" x14ac:dyDescent="0.25">
      <c r="A229" s="342" t="s">
        <v>7267</v>
      </c>
      <c r="B229" s="345" t="s">
        <v>385</v>
      </c>
      <c r="C229" s="557" t="s">
        <v>7268</v>
      </c>
      <c r="D229" s="557"/>
      <c r="E229" s="557"/>
      <c r="F229" s="557"/>
      <c r="G229" s="557"/>
      <c r="H229" s="557"/>
      <c r="I229" s="557"/>
      <c r="J229" s="557"/>
      <c r="K229" s="557"/>
      <c r="L229" s="557"/>
      <c r="M229" s="345" t="s">
        <v>512</v>
      </c>
      <c r="N229" s="343">
        <v>23.98</v>
      </c>
    </row>
    <row r="230" spans="1:14" ht="13.5" customHeight="1" x14ac:dyDescent="0.25">
      <c r="A230" s="342" t="s">
        <v>7269</v>
      </c>
      <c r="B230" s="345" t="s">
        <v>385</v>
      </c>
      <c r="C230" s="557" t="s">
        <v>579</v>
      </c>
      <c r="D230" s="557"/>
      <c r="E230" s="557"/>
      <c r="F230" s="557"/>
      <c r="G230" s="557"/>
      <c r="H230" s="557"/>
      <c r="I230" s="557"/>
      <c r="J230" s="557"/>
      <c r="K230" s="557"/>
      <c r="L230" s="557"/>
      <c r="M230" s="345" t="s">
        <v>512</v>
      </c>
      <c r="N230" s="343">
        <v>22.52</v>
      </c>
    </row>
    <row r="231" spans="1:14" ht="12.75" customHeight="1" x14ac:dyDescent="0.25">
      <c r="A231" s="342" t="s">
        <v>7270</v>
      </c>
      <c r="B231" s="345" t="s">
        <v>385</v>
      </c>
      <c r="C231" s="557" t="s">
        <v>7271</v>
      </c>
      <c r="D231" s="557"/>
      <c r="E231" s="557"/>
      <c r="F231" s="557"/>
      <c r="G231" s="557"/>
      <c r="H231" s="557"/>
      <c r="I231" s="557"/>
      <c r="J231" s="557"/>
      <c r="K231" s="557"/>
      <c r="L231" s="557"/>
      <c r="M231" s="345" t="s">
        <v>512</v>
      </c>
      <c r="N231" s="343">
        <v>22.51</v>
      </c>
    </row>
    <row r="232" spans="1:14" ht="13.5" customHeight="1" x14ac:dyDescent="0.25">
      <c r="A232" s="342" t="s">
        <v>7272</v>
      </c>
      <c r="B232" s="345" t="s">
        <v>385</v>
      </c>
      <c r="C232" s="557" t="s">
        <v>629</v>
      </c>
      <c r="D232" s="557"/>
      <c r="E232" s="557"/>
      <c r="F232" s="557"/>
      <c r="G232" s="557"/>
      <c r="H232" s="557"/>
      <c r="I232" s="557"/>
      <c r="J232" s="557"/>
      <c r="K232" s="557"/>
      <c r="L232" s="557"/>
      <c r="M232" s="345" t="s">
        <v>512</v>
      </c>
      <c r="N232" s="343">
        <v>15.4</v>
      </c>
    </row>
    <row r="233" spans="1:14" ht="12.75" customHeight="1" x14ac:dyDescent="0.25">
      <c r="A233" s="342" t="s">
        <v>7273</v>
      </c>
      <c r="B233" s="345" t="s">
        <v>385</v>
      </c>
      <c r="C233" s="557" t="s">
        <v>7274</v>
      </c>
      <c r="D233" s="557"/>
      <c r="E233" s="557"/>
      <c r="F233" s="557"/>
      <c r="G233" s="557"/>
      <c r="H233" s="557"/>
      <c r="I233" s="557"/>
      <c r="J233" s="557"/>
      <c r="K233" s="557"/>
      <c r="L233" s="557"/>
      <c r="M233" s="345" t="s">
        <v>512</v>
      </c>
      <c r="N233" s="343">
        <v>22.52</v>
      </c>
    </row>
    <row r="234" spans="1:14" ht="12.75" customHeight="1" x14ac:dyDescent="0.25">
      <c r="A234" s="342" t="s">
        <v>7275</v>
      </c>
      <c r="B234" s="345" t="s">
        <v>385</v>
      </c>
      <c r="C234" s="557" t="s">
        <v>7276</v>
      </c>
      <c r="D234" s="557"/>
      <c r="E234" s="557"/>
      <c r="F234" s="557"/>
      <c r="G234" s="557"/>
      <c r="H234" s="557"/>
      <c r="I234" s="557"/>
      <c r="J234" s="557"/>
      <c r="K234" s="557"/>
      <c r="L234" s="557"/>
      <c r="M234" s="345" t="s">
        <v>512</v>
      </c>
      <c r="N234" s="343">
        <v>19.809999999999999</v>
      </c>
    </row>
    <row r="235" spans="1:14" ht="13.5" customHeight="1" x14ac:dyDescent="0.25">
      <c r="A235" s="342" t="s">
        <v>7277</v>
      </c>
      <c r="B235" s="345" t="s">
        <v>385</v>
      </c>
      <c r="C235" s="557" t="s">
        <v>640</v>
      </c>
      <c r="D235" s="557"/>
      <c r="E235" s="557"/>
      <c r="F235" s="557"/>
      <c r="G235" s="557"/>
      <c r="H235" s="557"/>
      <c r="I235" s="557"/>
      <c r="J235" s="557"/>
      <c r="K235" s="557"/>
      <c r="L235" s="557"/>
      <c r="M235" s="345" t="s">
        <v>512</v>
      </c>
      <c r="N235" s="343">
        <v>22.52</v>
      </c>
    </row>
    <row r="236" spans="1:14" ht="12.75" customHeight="1" x14ac:dyDescent="0.25">
      <c r="A236" s="342" t="s">
        <v>7278</v>
      </c>
      <c r="B236" s="345" t="s">
        <v>385</v>
      </c>
      <c r="C236" s="557" t="s">
        <v>7279</v>
      </c>
      <c r="D236" s="557"/>
      <c r="E236" s="557"/>
      <c r="F236" s="557"/>
      <c r="G236" s="557"/>
      <c r="H236" s="557"/>
      <c r="I236" s="557"/>
      <c r="J236" s="557"/>
      <c r="K236" s="557"/>
      <c r="L236" s="557"/>
      <c r="M236" s="345" t="s">
        <v>512</v>
      </c>
      <c r="N236" s="343">
        <v>16.059999999999999</v>
      </c>
    </row>
    <row r="237" spans="1:14" ht="12.75" customHeight="1" x14ac:dyDescent="0.25">
      <c r="A237" s="342" t="s">
        <v>7280</v>
      </c>
      <c r="B237" s="345" t="s">
        <v>385</v>
      </c>
      <c r="C237" s="557" t="s">
        <v>688</v>
      </c>
      <c r="D237" s="557"/>
      <c r="E237" s="557"/>
      <c r="F237" s="557"/>
      <c r="G237" s="557"/>
      <c r="H237" s="557"/>
      <c r="I237" s="557"/>
      <c r="J237" s="557"/>
      <c r="K237" s="557"/>
      <c r="L237" s="557"/>
      <c r="M237" s="345" t="s">
        <v>512</v>
      </c>
      <c r="N237" s="343">
        <v>22.45</v>
      </c>
    </row>
    <row r="238" spans="1:14" ht="13.5" customHeight="1" x14ac:dyDescent="0.25">
      <c r="A238" s="342" t="s">
        <v>7281</v>
      </c>
      <c r="B238" s="345" t="s">
        <v>385</v>
      </c>
      <c r="C238" s="557" t="s">
        <v>7282</v>
      </c>
      <c r="D238" s="557"/>
      <c r="E238" s="557"/>
      <c r="F238" s="557"/>
      <c r="G238" s="557"/>
      <c r="H238" s="557"/>
      <c r="I238" s="557"/>
      <c r="J238" s="557"/>
      <c r="K238" s="557"/>
      <c r="L238" s="557"/>
      <c r="M238" s="345" t="s">
        <v>512</v>
      </c>
      <c r="N238" s="343">
        <v>19.14</v>
      </c>
    </row>
    <row r="239" spans="1:14" ht="12.75" customHeight="1" x14ac:dyDescent="0.25">
      <c r="A239" s="342" t="s">
        <v>7283</v>
      </c>
      <c r="B239" s="345" t="s">
        <v>385</v>
      </c>
      <c r="C239" s="557" t="s">
        <v>704</v>
      </c>
      <c r="D239" s="557"/>
      <c r="E239" s="557"/>
      <c r="F239" s="557"/>
      <c r="G239" s="557"/>
      <c r="H239" s="557"/>
      <c r="I239" s="557"/>
      <c r="J239" s="557"/>
      <c r="K239" s="557"/>
      <c r="L239" s="557"/>
      <c r="M239" s="345" t="s">
        <v>512</v>
      </c>
      <c r="N239" s="343">
        <v>22.52</v>
      </c>
    </row>
    <row r="240" spans="1:14" ht="13.5" customHeight="1" x14ac:dyDescent="0.25">
      <c r="A240" s="342" t="s">
        <v>7284</v>
      </c>
      <c r="B240" s="345" t="s">
        <v>385</v>
      </c>
      <c r="C240" s="557" t="s">
        <v>7285</v>
      </c>
      <c r="D240" s="557"/>
      <c r="E240" s="557"/>
      <c r="F240" s="557"/>
      <c r="G240" s="557"/>
      <c r="H240" s="557"/>
      <c r="I240" s="557"/>
      <c r="J240" s="557"/>
      <c r="K240" s="557"/>
      <c r="L240" s="557"/>
      <c r="M240" s="345" t="s">
        <v>512</v>
      </c>
      <c r="N240" s="343">
        <v>22.52</v>
      </c>
    </row>
    <row r="241" spans="1:14" ht="12.75" customHeight="1" x14ac:dyDescent="0.25">
      <c r="A241" s="342" t="s">
        <v>7286</v>
      </c>
      <c r="B241" s="345" t="s">
        <v>385</v>
      </c>
      <c r="C241" s="557" t="s">
        <v>705</v>
      </c>
      <c r="D241" s="557"/>
      <c r="E241" s="557"/>
      <c r="F241" s="557"/>
      <c r="G241" s="557"/>
      <c r="H241" s="557"/>
      <c r="I241" s="557"/>
      <c r="J241" s="557"/>
      <c r="K241" s="557"/>
      <c r="L241" s="557"/>
      <c r="M241" s="345" t="s">
        <v>512</v>
      </c>
      <c r="N241" s="343">
        <v>22.52</v>
      </c>
    </row>
    <row r="242" spans="1:14" ht="12.75" customHeight="1" x14ac:dyDescent="0.25">
      <c r="A242" s="342" t="s">
        <v>7287</v>
      </c>
      <c r="B242" s="345" t="s">
        <v>385</v>
      </c>
      <c r="C242" s="557" t="s">
        <v>7288</v>
      </c>
      <c r="D242" s="557"/>
      <c r="E242" s="557"/>
      <c r="F242" s="557"/>
      <c r="G242" s="557"/>
      <c r="H242" s="557"/>
      <c r="I242" s="557"/>
      <c r="J242" s="557"/>
      <c r="K242" s="557"/>
      <c r="L242" s="557"/>
      <c r="M242" s="345" t="s">
        <v>512</v>
      </c>
      <c r="N242" s="343">
        <v>16.21</v>
      </c>
    </row>
    <row r="243" spans="1:14" ht="13.5" customHeight="1" x14ac:dyDescent="0.25">
      <c r="A243" s="342" t="s">
        <v>7289</v>
      </c>
      <c r="B243" s="345" t="s">
        <v>385</v>
      </c>
      <c r="C243" s="557" t="s">
        <v>689</v>
      </c>
      <c r="D243" s="557"/>
      <c r="E243" s="557"/>
      <c r="F243" s="557"/>
      <c r="G243" s="557"/>
      <c r="H243" s="557"/>
      <c r="I243" s="557"/>
      <c r="J243" s="557"/>
      <c r="K243" s="557"/>
      <c r="L243" s="557"/>
      <c r="M243" s="345" t="s">
        <v>512</v>
      </c>
      <c r="N243" s="343">
        <v>46.34</v>
      </c>
    </row>
    <row r="244" spans="1:14" ht="12.75" customHeight="1" x14ac:dyDescent="0.25">
      <c r="A244" s="342" t="s">
        <v>7290</v>
      </c>
      <c r="B244" s="345" t="s">
        <v>385</v>
      </c>
      <c r="C244" s="557" t="s">
        <v>711</v>
      </c>
      <c r="D244" s="557"/>
      <c r="E244" s="557"/>
      <c r="F244" s="557"/>
      <c r="G244" s="557"/>
      <c r="H244" s="557"/>
      <c r="I244" s="557"/>
      <c r="J244" s="557"/>
      <c r="K244" s="557"/>
      <c r="L244" s="557"/>
      <c r="M244" s="345" t="s">
        <v>512</v>
      </c>
      <c r="N244" s="343">
        <v>18.809999999999999</v>
      </c>
    </row>
    <row r="245" spans="1:14" ht="13.5" customHeight="1" x14ac:dyDescent="0.25">
      <c r="A245" s="342" t="s">
        <v>7291</v>
      </c>
      <c r="B245" s="345" t="s">
        <v>385</v>
      </c>
      <c r="C245" s="557" t="s">
        <v>7292</v>
      </c>
      <c r="D245" s="557"/>
      <c r="E245" s="557"/>
      <c r="F245" s="557"/>
      <c r="G245" s="557"/>
      <c r="H245" s="557"/>
      <c r="I245" s="557"/>
      <c r="J245" s="557"/>
      <c r="K245" s="557"/>
      <c r="L245" s="557"/>
      <c r="M245" s="345" t="s">
        <v>512</v>
      </c>
      <c r="N245" s="343">
        <v>15.79</v>
      </c>
    </row>
    <row r="246" spans="1:14" ht="12.75" customHeight="1" x14ac:dyDescent="0.25">
      <c r="A246" s="342" t="s">
        <v>7293</v>
      </c>
      <c r="B246" s="345" t="s">
        <v>385</v>
      </c>
      <c r="C246" s="557" t="s">
        <v>712</v>
      </c>
      <c r="D246" s="557"/>
      <c r="E246" s="557"/>
      <c r="F246" s="557"/>
      <c r="G246" s="557"/>
      <c r="H246" s="557"/>
      <c r="I246" s="557"/>
      <c r="J246" s="557"/>
      <c r="K246" s="557"/>
      <c r="L246" s="557"/>
      <c r="M246" s="345" t="s">
        <v>512</v>
      </c>
      <c r="N246" s="343">
        <v>21.1</v>
      </c>
    </row>
    <row r="247" spans="1:14" ht="12.75" customHeight="1" x14ac:dyDescent="0.25">
      <c r="A247" s="342" t="s">
        <v>7294</v>
      </c>
      <c r="B247" s="345" t="s">
        <v>385</v>
      </c>
      <c r="C247" s="557" t="s">
        <v>7295</v>
      </c>
      <c r="D247" s="557"/>
      <c r="E247" s="557"/>
      <c r="F247" s="557"/>
      <c r="G247" s="557"/>
      <c r="H247" s="557"/>
      <c r="I247" s="557"/>
      <c r="J247" s="557"/>
      <c r="K247" s="557"/>
      <c r="L247" s="557"/>
      <c r="M247" s="345" t="s">
        <v>512</v>
      </c>
      <c r="N247" s="343">
        <v>33.1</v>
      </c>
    </row>
    <row r="248" spans="1:14" ht="13.5" customHeight="1" x14ac:dyDescent="0.25">
      <c r="A248" s="342" t="s">
        <v>7296</v>
      </c>
      <c r="B248" s="345" t="s">
        <v>385</v>
      </c>
      <c r="C248" s="557" t="s">
        <v>7297</v>
      </c>
      <c r="D248" s="557"/>
      <c r="E248" s="557"/>
      <c r="F248" s="557"/>
      <c r="G248" s="557"/>
      <c r="H248" s="557"/>
      <c r="I248" s="557"/>
      <c r="J248" s="557"/>
      <c r="K248" s="557"/>
      <c r="L248" s="557"/>
      <c r="M248" s="345" t="s">
        <v>512</v>
      </c>
      <c r="N248" s="343">
        <v>19.809999999999999</v>
      </c>
    </row>
    <row r="249" spans="1:14" ht="12.75" customHeight="1" x14ac:dyDescent="0.25">
      <c r="A249" s="342" t="s">
        <v>7298</v>
      </c>
      <c r="B249" s="345" t="s">
        <v>385</v>
      </c>
      <c r="C249" s="557" t="s">
        <v>7299</v>
      </c>
      <c r="D249" s="557"/>
      <c r="E249" s="557"/>
      <c r="F249" s="557"/>
      <c r="G249" s="557"/>
      <c r="H249" s="557"/>
      <c r="I249" s="557"/>
      <c r="J249" s="557"/>
      <c r="K249" s="557"/>
      <c r="L249" s="557"/>
      <c r="M249" s="345" t="s">
        <v>512</v>
      </c>
      <c r="N249" s="343">
        <v>36.380000000000003</v>
      </c>
    </row>
    <row r="250" spans="1:14" ht="12.75" customHeight="1" x14ac:dyDescent="0.25">
      <c r="A250" s="342" t="s">
        <v>7300</v>
      </c>
      <c r="B250" s="345" t="s">
        <v>385</v>
      </c>
      <c r="C250" s="557" t="s">
        <v>736</v>
      </c>
      <c r="D250" s="557"/>
      <c r="E250" s="557"/>
      <c r="F250" s="557"/>
      <c r="G250" s="557"/>
      <c r="H250" s="557"/>
      <c r="I250" s="557"/>
      <c r="J250" s="557"/>
      <c r="K250" s="557"/>
      <c r="L250" s="557"/>
      <c r="M250" s="345" t="s">
        <v>512</v>
      </c>
      <c r="N250" s="343">
        <v>16.2</v>
      </c>
    </row>
    <row r="251" spans="1:14" ht="13.5" customHeight="1" x14ac:dyDescent="0.25">
      <c r="A251" s="342" t="s">
        <v>7301</v>
      </c>
      <c r="B251" s="345" t="s">
        <v>385</v>
      </c>
      <c r="C251" s="557" t="s">
        <v>7302</v>
      </c>
      <c r="D251" s="557"/>
      <c r="E251" s="557"/>
      <c r="F251" s="557"/>
      <c r="G251" s="557"/>
      <c r="H251" s="557"/>
      <c r="I251" s="557"/>
      <c r="J251" s="557"/>
      <c r="K251" s="557"/>
      <c r="L251" s="557"/>
      <c r="M251" s="345" t="s">
        <v>512</v>
      </c>
      <c r="N251" s="343">
        <v>20.11</v>
      </c>
    </row>
    <row r="252" spans="1:14" ht="12.75" customHeight="1" x14ac:dyDescent="0.25">
      <c r="A252" s="342" t="s">
        <v>7303</v>
      </c>
      <c r="B252" s="345" t="s">
        <v>385</v>
      </c>
      <c r="C252" s="557" t="s">
        <v>7304</v>
      </c>
      <c r="D252" s="557"/>
      <c r="E252" s="557"/>
      <c r="F252" s="557"/>
      <c r="G252" s="557"/>
      <c r="H252" s="557"/>
      <c r="I252" s="557"/>
      <c r="J252" s="557"/>
      <c r="K252" s="557"/>
      <c r="L252" s="557"/>
      <c r="M252" s="345" t="s">
        <v>512</v>
      </c>
      <c r="N252" s="343">
        <v>31.88</v>
      </c>
    </row>
    <row r="253" spans="1:14" ht="13.5" customHeight="1" x14ac:dyDescent="0.25">
      <c r="A253" s="342" t="s">
        <v>7305</v>
      </c>
      <c r="B253" s="345" t="s">
        <v>385</v>
      </c>
      <c r="C253" s="557" t="s">
        <v>7306</v>
      </c>
      <c r="D253" s="557"/>
      <c r="E253" s="557"/>
      <c r="F253" s="557"/>
      <c r="G253" s="557"/>
      <c r="H253" s="557"/>
      <c r="I253" s="557"/>
      <c r="J253" s="557"/>
      <c r="K253" s="557"/>
      <c r="L253" s="557"/>
      <c r="M253" s="345" t="s">
        <v>512</v>
      </c>
      <c r="N253" s="343">
        <v>27.97</v>
      </c>
    </row>
    <row r="254" spans="1:14" ht="12.75" customHeight="1" x14ac:dyDescent="0.25">
      <c r="A254" s="342" t="s">
        <v>7307</v>
      </c>
      <c r="B254" s="345" t="s">
        <v>385</v>
      </c>
      <c r="C254" s="557" t="s">
        <v>7308</v>
      </c>
      <c r="D254" s="557"/>
      <c r="E254" s="557"/>
      <c r="F254" s="557"/>
      <c r="G254" s="557"/>
      <c r="H254" s="557"/>
      <c r="I254" s="557"/>
      <c r="J254" s="557"/>
      <c r="K254" s="557"/>
      <c r="L254" s="557"/>
      <c r="M254" s="345" t="s">
        <v>512</v>
      </c>
      <c r="N254" s="343">
        <v>25.11</v>
      </c>
    </row>
    <row r="255" spans="1:14" ht="12.75" customHeight="1" x14ac:dyDescent="0.25">
      <c r="A255" s="342" t="s">
        <v>7309</v>
      </c>
      <c r="B255" s="345" t="s">
        <v>385</v>
      </c>
      <c r="C255" s="557" t="s">
        <v>7310</v>
      </c>
      <c r="D255" s="557"/>
      <c r="E255" s="557"/>
      <c r="F255" s="557"/>
      <c r="G255" s="557"/>
      <c r="H255" s="557"/>
      <c r="I255" s="557"/>
      <c r="J255" s="557"/>
      <c r="K255" s="557"/>
      <c r="L255" s="557"/>
      <c r="M255" s="345" t="s">
        <v>512</v>
      </c>
      <c r="N255" s="343">
        <v>22.25</v>
      </c>
    </row>
    <row r="256" spans="1:14" ht="13.5" customHeight="1" x14ac:dyDescent="0.25">
      <c r="A256" s="342" t="s">
        <v>7311</v>
      </c>
      <c r="B256" s="345" t="s">
        <v>385</v>
      </c>
      <c r="C256" s="557" t="s">
        <v>7312</v>
      </c>
      <c r="D256" s="557"/>
      <c r="E256" s="557"/>
      <c r="F256" s="557"/>
      <c r="G256" s="557"/>
      <c r="H256" s="557"/>
      <c r="I256" s="557"/>
      <c r="J256" s="557"/>
      <c r="K256" s="557"/>
      <c r="L256" s="557"/>
      <c r="M256" s="345" t="s">
        <v>562</v>
      </c>
      <c r="N256" s="343">
        <v>17846.150000000001</v>
      </c>
    </row>
    <row r="257" spans="1:14" ht="12.75" customHeight="1" x14ac:dyDescent="0.25">
      <c r="A257" s="342" t="s">
        <v>7313</v>
      </c>
      <c r="B257" s="345" t="s">
        <v>385</v>
      </c>
      <c r="C257" s="557" t="s">
        <v>7314</v>
      </c>
      <c r="D257" s="557"/>
      <c r="E257" s="557"/>
      <c r="F257" s="557"/>
      <c r="G257" s="557"/>
      <c r="H257" s="557"/>
      <c r="I257" s="557"/>
      <c r="J257" s="557"/>
      <c r="K257" s="557"/>
      <c r="L257" s="557"/>
      <c r="M257" s="345" t="s">
        <v>562</v>
      </c>
      <c r="N257" s="343">
        <v>23200</v>
      </c>
    </row>
    <row r="258" spans="1:14" ht="13.5" customHeight="1" x14ac:dyDescent="0.25">
      <c r="A258" s="342" t="s">
        <v>7315</v>
      </c>
      <c r="B258" s="345" t="s">
        <v>385</v>
      </c>
      <c r="C258" s="557" t="s">
        <v>7316</v>
      </c>
      <c r="D258" s="557"/>
      <c r="E258" s="557"/>
      <c r="F258" s="557"/>
      <c r="G258" s="557"/>
      <c r="H258" s="557"/>
      <c r="I258" s="557"/>
      <c r="J258" s="557"/>
      <c r="K258" s="557"/>
      <c r="L258" s="557"/>
      <c r="M258" s="345" t="s">
        <v>562</v>
      </c>
      <c r="N258" s="343">
        <v>20523.080000000002</v>
      </c>
    </row>
    <row r="259" spans="1:14" ht="12.75" customHeight="1" x14ac:dyDescent="0.25">
      <c r="A259" s="342" t="s">
        <v>7317</v>
      </c>
      <c r="B259" s="345" t="s">
        <v>385</v>
      </c>
      <c r="C259" s="557" t="s">
        <v>7318</v>
      </c>
      <c r="D259" s="557"/>
      <c r="E259" s="557"/>
      <c r="F259" s="557"/>
      <c r="G259" s="557"/>
      <c r="H259" s="557"/>
      <c r="I259" s="557"/>
      <c r="J259" s="557"/>
      <c r="K259" s="557"/>
      <c r="L259" s="557"/>
      <c r="M259" s="345" t="s">
        <v>562</v>
      </c>
      <c r="N259" s="343">
        <v>12576.19</v>
      </c>
    </row>
    <row r="260" spans="1:14" ht="12.75" customHeight="1" x14ac:dyDescent="0.25">
      <c r="A260" s="342" t="s">
        <v>7319</v>
      </c>
      <c r="B260" s="345" t="s">
        <v>385</v>
      </c>
      <c r="C260" s="557" t="s">
        <v>7320</v>
      </c>
      <c r="D260" s="557"/>
      <c r="E260" s="557"/>
      <c r="F260" s="557"/>
      <c r="G260" s="557"/>
      <c r="H260" s="557"/>
      <c r="I260" s="557"/>
      <c r="J260" s="557"/>
      <c r="K260" s="557"/>
      <c r="L260" s="557"/>
      <c r="M260" s="345" t="s">
        <v>562</v>
      </c>
      <c r="N260" s="343">
        <v>9432.14</v>
      </c>
    </row>
    <row r="261" spans="1:14" ht="13.5" customHeight="1" x14ac:dyDescent="0.25">
      <c r="A261" s="342" t="s">
        <v>7321</v>
      </c>
      <c r="B261" s="345" t="s">
        <v>385</v>
      </c>
      <c r="C261" s="557" t="s">
        <v>7322</v>
      </c>
      <c r="D261" s="557"/>
      <c r="E261" s="557"/>
      <c r="F261" s="557"/>
      <c r="G261" s="557"/>
      <c r="H261" s="557"/>
      <c r="I261" s="557"/>
      <c r="J261" s="557"/>
      <c r="K261" s="557"/>
      <c r="L261" s="557"/>
      <c r="M261" s="345" t="s">
        <v>562</v>
      </c>
      <c r="N261" s="343">
        <v>11397.17</v>
      </c>
    </row>
    <row r="262" spans="1:14" ht="12.75" customHeight="1" x14ac:dyDescent="0.25">
      <c r="A262" s="342" t="s">
        <v>7323</v>
      </c>
      <c r="B262" s="345" t="s">
        <v>385</v>
      </c>
      <c r="C262" s="557" t="s">
        <v>7324</v>
      </c>
      <c r="D262" s="557"/>
      <c r="E262" s="557"/>
      <c r="F262" s="557"/>
      <c r="G262" s="557"/>
      <c r="H262" s="557"/>
      <c r="I262" s="557"/>
      <c r="J262" s="557"/>
      <c r="K262" s="557"/>
      <c r="L262" s="557"/>
      <c r="M262" s="345" t="s">
        <v>562</v>
      </c>
      <c r="N262" s="343">
        <v>13384.62</v>
      </c>
    </row>
    <row r="263" spans="1:14" ht="12.75" customHeight="1" x14ac:dyDescent="0.25">
      <c r="A263" s="342" t="s">
        <v>7325</v>
      </c>
      <c r="B263" s="345" t="s">
        <v>385</v>
      </c>
      <c r="C263" s="557" t="s">
        <v>7326</v>
      </c>
      <c r="D263" s="557"/>
      <c r="E263" s="557"/>
      <c r="F263" s="557"/>
      <c r="G263" s="557"/>
      <c r="H263" s="557"/>
      <c r="I263" s="557"/>
      <c r="J263" s="557"/>
      <c r="K263" s="557"/>
      <c r="L263" s="557"/>
      <c r="M263" s="345" t="s">
        <v>562</v>
      </c>
      <c r="N263" s="343">
        <v>16173.08</v>
      </c>
    </row>
    <row r="264" spans="1:14" ht="13.5" customHeight="1" x14ac:dyDescent="0.25">
      <c r="A264" s="342" t="s">
        <v>7327</v>
      </c>
      <c r="B264" s="345" t="s">
        <v>385</v>
      </c>
      <c r="C264" s="557" t="s">
        <v>7328</v>
      </c>
      <c r="D264" s="557"/>
      <c r="E264" s="557"/>
      <c r="F264" s="557"/>
      <c r="G264" s="557"/>
      <c r="H264" s="557"/>
      <c r="I264" s="557"/>
      <c r="J264" s="557"/>
      <c r="K264" s="557"/>
      <c r="L264" s="557"/>
      <c r="M264" s="345" t="s">
        <v>562</v>
      </c>
      <c r="N264" s="343">
        <v>15392.31</v>
      </c>
    </row>
    <row r="265" spans="1:14" ht="12.75" customHeight="1" x14ac:dyDescent="0.25">
      <c r="A265" s="342" t="s">
        <v>7329</v>
      </c>
      <c r="B265" s="345" t="s">
        <v>385</v>
      </c>
      <c r="C265" s="557" t="s">
        <v>7330</v>
      </c>
      <c r="D265" s="557"/>
      <c r="E265" s="557"/>
      <c r="F265" s="557"/>
      <c r="G265" s="557"/>
      <c r="H265" s="557"/>
      <c r="I265" s="557"/>
      <c r="J265" s="557"/>
      <c r="K265" s="557"/>
      <c r="L265" s="557"/>
      <c r="M265" s="345" t="s">
        <v>562</v>
      </c>
      <c r="N265" s="343">
        <v>18599.04</v>
      </c>
    </row>
    <row r="266" spans="1:14" ht="13.5" customHeight="1" x14ac:dyDescent="0.25">
      <c r="A266" s="342" t="s">
        <v>7331</v>
      </c>
      <c r="B266" s="345" t="s">
        <v>385</v>
      </c>
      <c r="C266" s="557" t="s">
        <v>7332</v>
      </c>
      <c r="D266" s="557"/>
      <c r="E266" s="557"/>
      <c r="F266" s="557"/>
      <c r="G266" s="557"/>
      <c r="H266" s="557"/>
      <c r="I266" s="557"/>
      <c r="J266" s="557"/>
      <c r="K266" s="557"/>
      <c r="L266" s="557"/>
      <c r="M266" s="345" t="s">
        <v>562</v>
      </c>
      <c r="N266" s="343">
        <v>17400</v>
      </c>
    </row>
    <row r="267" spans="1:14" ht="12.75" customHeight="1" x14ac:dyDescent="0.25">
      <c r="A267" s="342" t="s">
        <v>7333</v>
      </c>
      <c r="B267" s="345" t="s">
        <v>385</v>
      </c>
      <c r="C267" s="557" t="s">
        <v>7334</v>
      </c>
      <c r="D267" s="557"/>
      <c r="E267" s="557"/>
      <c r="F267" s="557"/>
      <c r="G267" s="557"/>
      <c r="H267" s="557"/>
      <c r="I267" s="557"/>
      <c r="J267" s="557"/>
      <c r="K267" s="557"/>
      <c r="L267" s="557"/>
      <c r="M267" s="345" t="s">
        <v>562</v>
      </c>
      <c r="N267" s="343">
        <v>21025</v>
      </c>
    </row>
    <row r="268" spans="1:14" ht="12.75" customHeight="1" x14ac:dyDescent="0.25">
      <c r="A268" s="342" t="s">
        <v>7335</v>
      </c>
      <c r="B268" s="345" t="s">
        <v>385</v>
      </c>
      <c r="C268" s="557" t="s">
        <v>7336</v>
      </c>
      <c r="D268" s="557"/>
      <c r="E268" s="557"/>
      <c r="F268" s="557"/>
      <c r="G268" s="557"/>
      <c r="H268" s="557"/>
      <c r="I268" s="557"/>
      <c r="J268" s="557"/>
      <c r="K268" s="557"/>
      <c r="L268" s="557"/>
      <c r="M268" s="345" t="s">
        <v>512</v>
      </c>
      <c r="N268" s="343">
        <v>163.19</v>
      </c>
    </row>
    <row r="269" spans="1:14" ht="13.5" customHeight="1" x14ac:dyDescent="0.25">
      <c r="A269" s="342" t="s">
        <v>7337</v>
      </c>
      <c r="B269" s="345" t="s">
        <v>385</v>
      </c>
      <c r="C269" s="557" t="s">
        <v>7338</v>
      </c>
      <c r="D269" s="557"/>
      <c r="E269" s="557"/>
      <c r="F269" s="557"/>
      <c r="G269" s="557"/>
      <c r="H269" s="557"/>
      <c r="I269" s="557"/>
      <c r="J269" s="557"/>
      <c r="K269" s="557"/>
      <c r="L269" s="557"/>
      <c r="M269" s="345" t="s">
        <v>512</v>
      </c>
      <c r="N269" s="343">
        <v>149.22999999999999</v>
      </c>
    </row>
    <row r="270" spans="1:14" ht="12.75" customHeight="1" x14ac:dyDescent="0.25">
      <c r="A270" s="342" t="s">
        <v>7339</v>
      </c>
      <c r="B270" s="345" t="s">
        <v>385</v>
      </c>
      <c r="C270" s="557" t="s">
        <v>7340</v>
      </c>
      <c r="D270" s="557"/>
      <c r="E270" s="557"/>
      <c r="F270" s="557"/>
      <c r="G270" s="557"/>
      <c r="H270" s="557"/>
      <c r="I270" s="557"/>
      <c r="J270" s="557"/>
      <c r="K270" s="557"/>
      <c r="L270" s="557"/>
      <c r="M270" s="345" t="s">
        <v>512</v>
      </c>
      <c r="N270" s="343">
        <v>135.26</v>
      </c>
    </row>
    <row r="271" spans="1:14" ht="13.5" customHeight="1" x14ac:dyDescent="0.25">
      <c r="A271" s="342" t="s">
        <v>7341</v>
      </c>
      <c r="B271" s="345" t="s">
        <v>385</v>
      </c>
      <c r="C271" s="557" t="s">
        <v>7342</v>
      </c>
      <c r="D271" s="557"/>
      <c r="E271" s="557"/>
      <c r="F271" s="557"/>
      <c r="G271" s="557"/>
      <c r="H271" s="557"/>
      <c r="I271" s="557"/>
      <c r="J271" s="557"/>
      <c r="K271" s="557"/>
      <c r="L271" s="557"/>
      <c r="M271" s="345" t="s">
        <v>512</v>
      </c>
      <c r="N271" s="343">
        <v>121.3</v>
      </c>
    </row>
    <row r="272" spans="1:14" ht="12.75" customHeight="1" x14ac:dyDescent="0.25">
      <c r="A272" s="342" t="s">
        <v>7343</v>
      </c>
      <c r="B272" s="345" t="s">
        <v>385</v>
      </c>
      <c r="C272" s="557" t="s">
        <v>7344</v>
      </c>
      <c r="D272" s="557"/>
      <c r="E272" s="557"/>
      <c r="F272" s="557"/>
      <c r="G272" s="557"/>
      <c r="H272" s="557"/>
      <c r="I272" s="557"/>
      <c r="J272" s="557"/>
      <c r="K272" s="557"/>
      <c r="L272" s="557"/>
      <c r="M272" s="345" t="s">
        <v>512</v>
      </c>
      <c r="N272" s="343">
        <v>107.34</v>
      </c>
    </row>
    <row r="273" spans="1:14" ht="12.75" customHeight="1" x14ac:dyDescent="0.25">
      <c r="A273" s="342" t="s">
        <v>7345</v>
      </c>
      <c r="B273" s="345" t="s">
        <v>385</v>
      </c>
      <c r="C273" s="557" t="s">
        <v>7346</v>
      </c>
      <c r="D273" s="557"/>
      <c r="E273" s="557"/>
      <c r="F273" s="557"/>
      <c r="G273" s="557"/>
      <c r="H273" s="557"/>
      <c r="I273" s="557"/>
      <c r="J273" s="557"/>
      <c r="K273" s="557"/>
      <c r="L273" s="557"/>
      <c r="M273" s="345" t="s">
        <v>512</v>
      </c>
      <c r="N273" s="343">
        <v>93.37</v>
      </c>
    </row>
    <row r="274" spans="1:14" ht="13.5" customHeight="1" x14ac:dyDescent="0.25">
      <c r="A274" s="342" t="s">
        <v>7347</v>
      </c>
      <c r="B274" s="345" t="s">
        <v>385</v>
      </c>
      <c r="C274" s="557" t="s">
        <v>7348</v>
      </c>
      <c r="D274" s="557"/>
      <c r="E274" s="557"/>
      <c r="F274" s="557"/>
      <c r="G274" s="557"/>
      <c r="H274" s="557"/>
      <c r="I274" s="557"/>
      <c r="J274" s="557"/>
      <c r="K274" s="557"/>
      <c r="L274" s="557"/>
      <c r="M274" s="345" t="s">
        <v>512</v>
      </c>
      <c r="N274" s="343">
        <v>68.61</v>
      </c>
    </row>
    <row r="275" spans="1:14" ht="12.75" customHeight="1" x14ac:dyDescent="0.25">
      <c r="A275" s="342" t="s">
        <v>7349</v>
      </c>
      <c r="B275" s="345" t="s">
        <v>385</v>
      </c>
      <c r="C275" s="557" t="s">
        <v>7350</v>
      </c>
      <c r="D275" s="557"/>
      <c r="E275" s="557"/>
      <c r="F275" s="557"/>
      <c r="G275" s="557"/>
      <c r="H275" s="557"/>
      <c r="I275" s="557"/>
      <c r="J275" s="557"/>
      <c r="K275" s="557"/>
      <c r="L275" s="557"/>
      <c r="M275" s="345" t="s">
        <v>512</v>
      </c>
      <c r="N275" s="343">
        <v>163.19</v>
      </c>
    </row>
    <row r="276" spans="1:14" ht="13.5" customHeight="1" x14ac:dyDescent="0.25">
      <c r="A276" s="342" t="s">
        <v>7351</v>
      </c>
      <c r="B276" s="345" t="s">
        <v>385</v>
      </c>
      <c r="C276" s="557" t="s">
        <v>7352</v>
      </c>
      <c r="D276" s="557"/>
      <c r="E276" s="557"/>
      <c r="F276" s="557"/>
      <c r="G276" s="557"/>
      <c r="H276" s="557"/>
      <c r="I276" s="557"/>
      <c r="J276" s="557"/>
      <c r="K276" s="557"/>
      <c r="L276" s="557"/>
      <c r="M276" s="345" t="s">
        <v>512</v>
      </c>
      <c r="N276" s="343">
        <v>149.22999999999999</v>
      </c>
    </row>
    <row r="277" spans="1:14" ht="12.75" customHeight="1" x14ac:dyDescent="0.25">
      <c r="A277" s="342" t="s">
        <v>7353</v>
      </c>
      <c r="B277" s="345" t="s">
        <v>385</v>
      </c>
      <c r="C277" s="557" t="s">
        <v>7354</v>
      </c>
      <c r="D277" s="557"/>
      <c r="E277" s="557"/>
      <c r="F277" s="557"/>
      <c r="G277" s="557"/>
      <c r="H277" s="557"/>
      <c r="I277" s="557"/>
      <c r="J277" s="557"/>
      <c r="K277" s="557"/>
      <c r="L277" s="557"/>
      <c r="M277" s="345" t="s">
        <v>512</v>
      </c>
      <c r="N277" s="343">
        <v>135.26</v>
      </c>
    </row>
    <row r="278" spans="1:14" ht="12.75" customHeight="1" x14ac:dyDescent="0.25">
      <c r="A278" s="342" t="s">
        <v>7355</v>
      </c>
      <c r="B278" s="345" t="s">
        <v>385</v>
      </c>
      <c r="C278" s="557" t="s">
        <v>7356</v>
      </c>
      <c r="D278" s="557"/>
      <c r="E278" s="557"/>
      <c r="F278" s="557"/>
      <c r="G278" s="557"/>
      <c r="H278" s="557"/>
      <c r="I278" s="557"/>
      <c r="J278" s="557"/>
      <c r="K278" s="557"/>
      <c r="L278" s="557"/>
      <c r="M278" s="345" t="s">
        <v>512</v>
      </c>
      <c r="N278" s="343">
        <v>121.3</v>
      </c>
    </row>
    <row r="279" spans="1:14" ht="13.5" customHeight="1" x14ac:dyDescent="0.25">
      <c r="A279" s="342" t="s">
        <v>7357</v>
      </c>
      <c r="B279" s="345" t="s">
        <v>385</v>
      </c>
      <c r="C279" s="557" t="s">
        <v>7358</v>
      </c>
      <c r="D279" s="557"/>
      <c r="E279" s="557"/>
      <c r="F279" s="557"/>
      <c r="G279" s="557"/>
      <c r="H279" s="557"/>
      <c r="I279" s="557"/>
      <c r="J279" s="557"/>
      <c r="K279" s="557"/>
      <c r="L279" s="557"/>
      <c r="M279" s="345" t="s">
        <v>512</v>
      </c>
      <c r="N279" s="343">
        <v>107.34</v>
      </c>
    </row>
    <row r="280" spans="1:14" ht="12.75" customHeight="1" x14ac:dyDescent="0.25">
      <c r="A280" s="342" t="s">
        <v>7359</v>
      </c>
      <c r="B280" s="345" t="s">
        <v>385</v>
      </c>
      <c r="C280" s="557" t="s">
        <v>7360</v>
      </c>
      <c r="D280" s="557"/>
      <c r="E280" s="557"/>
      <c r="F280" s="557"/>
      <c r="G280" s="557"/>
      <c r="H280" s="557"/>
      <c r="I280" s="557"/>
      <c r="J280" s="557"/>
      <c r="K280" s="557"/>
      <c r="L280" s="557"/>
      <c r="M280" s="345" t="s">
        <v>512</v>
      </c>
      <c r="N280" s="343">
        <v>93.37</v>
      </c>
    </row>
    <row r="281" spans="1:14" ht="12.75" customHeight="1" x14ac:dyDescent="0.25">
      <c r="A281" s="342" t="s">
        <v>7361</v>
      </c>
      <c r="B281" s="345" t="s">
        <v>385</v>
      </c>
      <c r="C281" s="557" t="s">
        <v>7362</v>
      </c>
      <c r="D281" s="557"/>
      <c r="E281" s="557"/>
      <c r="F281" s="557"/>
      <c r="G281" s="557"/>
      <c r="H281" s="557"/>
      <c r="I281" s="557"/>
      <c r="J281" s="557"/>
      <c r="K281" s="557"/>
      <c r="L281" s="557"/>
      <c r="M281" s="345" t="s">
        <v>512</v>
      </c>
      <c r="N281" s="343">
        <v>68.61</v>
      </c>
    </row>
    <row r="282" spans="1:14" ht="13.5" customHeight="1" x14ac:dyDescent="0.25">
      <c r="A282" s="342" t="s">
        <v>16576</v>
      </c>
      <c r="B282" s="344"/>
      <c r="C282" s="557" t="s">
        <v>16577</v>
      </c>
      <c r="D282" s="557"/>
      <c r="E282" s="557"/>
      <c r="F282" s="557"/>
      <c r="G282" s="557"/>
      <c r="H282" s="557"/>
      <c r="I282" s="557"/>
      <c r="J282" s="557"/>
      <c r="K282" s="557"/>
      <c r="L282" s="557"/>
      <c r="M282" s="345" t="s">
        <v>512</v>
      </c>
      <c r="N282" s="343">
        <v>52.11</v>
      </c>
    </row>
    <row r="283" spans="1:14" ht="12.75" customHeight="1" x14ac:dyDescent="0.25">
      <c r="A283" s="342" t="s">
        <v>16578</v>
      </c>
      <c r="B283" s="344"/>
      <c r="C283" s="557" t="s">
        <v>16579</v>
      </c>
      <c r="D283" s="557"/>
      <c r="E283" s="557"/>
      <c r="F283" s="557"/>
      <c r="G283" s="557"/>
      <c r="H283" s="557"/>
      <c r="I283" s="557"/>
      <c r="J283" s="557"/>
      <c r="K283" s="557"/>
      <c r="L283" s="557"/>
      <c r="M283" s="345" t="s">
        <v>512</v>
      </c>
      <c r="N283" s="343">
        <v>79.290000000000006</v>
      </c>
    </row>
    <row r="284" spans="1:14" ht="13.5" customHeight="1" x14ac:dyDescent="0.25">
      <c r="A284" s="342" t="s">
        <v>16580</v>
      </c>
      <c r="B284" s="345" t="s">
        <v>385</v>
      </c>
      <c r="C284" s="557" t="s">
        <v>16581</v>
      </c>
      <c r="D284" s="557"/>
      <c r="E284" s="557"/>
      <c r="F284" s="557"/>
      <c r="G284" s="557"/>
      <c r="H284" s="557"/>
      <c r="I284" s="557"/>
      <c r="J284" s="557"/>
      <c r="K284" s="557"/>
      <c r="L284" s="557"/>
      <c r="M284" s="345" t="s">
        <v>512</v>
      </c>
      <c r="N284" s="343">
        <v>9.11</v>
      </c>
    </row>
    <row r="285" spans="1:14" ht="12.75" customHeight="1" x14ac:dyDescent="0.25">
      <c r="A285" s="342" t="s">
        <v>7363</v>
      </c>
      <c r="B285" s="345" t="s">
        <v>385</v>
      </c>
      <c r="C285" s="557" t="s">
        <v>7364</v>
      </c>
      <c r="D285" s="557"/>
      <c r="E285" s="557"/>
      <c r="F285" s="557"/>
      <c r="G285" s="557"/>
      <c r="H285" s="557"/>
      <c r="I285" s="557"/>
      <c r="J285" s="557"/>
      <c r="K285" s="557"/>
      <c r="L285" s="557"/>
      <c r="M285" s="345" t="s">
        <v>512</v>
      </c>
      <c r="N285" s="343">
        <v>23.88</v>
      </c>
    </row>
    <row r="286" spans="1:14" ht="12.75" customHeight="1" x14ac:dyDescent="0.25">
      <c r="A286" s="342" t="s">
        <v>7365</v>
      </c>
      <c r="B286" s="345" t="s">
        <v>385</v>
      </c>
      <c r="C286" s="557" t="s">
        <v>7366</v>
      </c>
      <c r="D286" s="557"/>
      <c r="E286" s="557"/>
      <c r="F286" s="557"/>
      <c r="G286" s="557"/>
      <c r="H286" s="557"/>
      <c r="I286" s="557"/>
      <c r="J286" s="557"/>
      <c r="K286" s="557"/>
      <c r="L286" s="557"/>
      <c r="M286" s="345" t="s">
        <v>512</v>
      </c>
      <c r="N286" s="343">
        <v>18.239999999999998</v>
      </c>
    </row>
    <row r="287" spans="1:14" ht="13.5" customHeight="1" x14ac:dyDescent="0.25">
      <c r="A287" s="342" t="s">
        <v>7367</v>
      </c>
      <c r="B287" s="345" t="s">
        <v>385</v>
      </c>
      <c r="C287" s="557" t="s">
        <v>7368</v>
      </c>
      <c r="D287" s="557"/>
      <c r="E287" s="557"/>
      <c r="F287" s="557"/>
      <c r="G287" s="557"/>
      <c r="H287" s="557"/>
      <c r="I287" s="557"/>
      <c r="J287" s="557"/>
      <c r="K287" s="557"/>
      <c r="L287" s="557"/>
      <c r="M287" s="345" t="s">
        <v>512</v>
      </c>
      <c r="N287" s="343">
        <v>31.75</v>
      </c>
    </row>
    <row r="288" spans="1:14" ht="12.75" customHeight="1" x14ac:dyDescent="0.25">
      <c r="A288" s="342" t="s">
        <v>7369</v>
      </c>
      <c r="B288" s="345" t="s">
        <v>385</v>
      </c>
      <c r="C288" s="557" t="s">
        <v>7370</v>
      </c>
      <c r="D288" s="557"/>
      <c r="E288" s="557"/>
      <c r="F288" s="557"/>
      <c r="G288" s="557"/>
      <c r="H288" s="557"/>
      <c r="I288" s="557"/>
      <c r="J288" s="557"/>
      <c r="K288" s="557"/>
      <c r="L288" s="557"/>
      <c r="M288" s="345" t="s">
        <v>512</v>
      </c>
      <c r="N288" s="343">
        <v>28.46</v>
      </c>
    </row>
    <row r="289" spans="1:14" ht="13.5" customHeight="1" x14ac:dyDescent="0.25">
      <c r="A289" s="342" t="s">
        <v>7371</v>
      </c>
      <c r="B289" s="345" t="s">
        <v>385</v>
      </c>
      <c r="C289" s="557" t="s">
        <v>7372</v>
      </c>
      <c r="D289" s="557"/>
      <c r="E289" s="557"/>
      <c r="F289" s="557"/>
      <c r="G289" s="557"/>
      <c r="H289" s="557"/>
      <c r="I289" s="557"/>
      <c r="J289" s="557"/>
      <c r="K289" s="557"/>
      <c r="L289" s="557"/>
      <c r="M289" s="345" t="s">
        <v>512</v>
      </c>
      <c r="N289" s="343">
        <v>25.51</v>
      </c>
    </row>
    <row r="290" spans="1:14" ht="12.75" customHeight="1" x14ac:dyDescent="0.25">
      <c r="A290" s="342" t="s">
        <v>7373</v>
      </c>
      <c r="B290" s="345" t="s">
        <v>385</v>
      </c>
      <c r="C290" s="557" t="s">
        <v>7374</v>
      </c>
      <c r="D290" s="557"/>
      <c r="E290" s="557"/>
      <c r="F290" s="557"/>
      <c r="G290" s="557"/>
      <c r="H290" s="557"/>
      <c r="I290" s="557"/>
      <c r="J290" s="557"/>
      <c r="K290" s="557"/>
      <c r="L290" s="557"/>
      <c r="M290" s="345" t="s">
        <v>512</v>
      </c>
      <c r="N290" s="343">
        <v>31.75</v>
      </c>
    </row>
    <row r="291" spans="1:14" ht="12.75" customHeight="1" x14ac:dyDescent="0.25">
      <c r="A291" s="342" t="s">
        <v>7375</v>
      </c>
      <c r="B291" s="345" t="s">
        <v>385</v>
      </c>
      <c r="C291" s="557" t="s">
        <v>7376</v>
      </c>
      <c r="D291" s="557"/>
      <c r="E291" s="557"/>
      <c r="F291" s="557"/>
      <c r="G291" s="557"/>
      <c r="H291" s="557"/>
      <c r="I291" s="557"/>
      <c r="J291" s="557"/>
      <c r="K291" s="557"/>
      <c r="L291" s="557"/>
      <c r="M291" s="345" t="s">
        <v>512</v>
      </c>
      <c r="N291" s="343">
        <v>31.75</v>
      </c>
    </row>
    <row r="292" spans="1:14" ht="13.5" customHeight="1" x14ac:dyDescent="0.25">
      <c r="A292" s="342" t="s">
        <v>7377</v>
      </c>
      <c r="B292" s="345" t="s">
        <v>385</v>
      </c>
      <c r="C292" s="557" t="s">
        <v>7378</v>
      </c>
      <c r="D292" s="557"/>
      <c r="E292" s="557"/>
      <c r="F292" s="557"/>
      <c r="G292" s="557"/>
      <c r="H292" s="557"/>
      <c r="I292" s="557"/>
      <c r="J292" s="557"/>
      <c r="K292" s="557"/>
      <c r="L292" s="557"/>
      <c r="M292" s="345" t="s">
        <v>512</v>
      </c>
      <c r="N292" s="343">
        <v>28.46</v>
      </c>
    </row>
    <row r="293" spans="1:14" ht="12.75" customHeight="1" x14ac:dyDescent="0.25">
      <c r="A293" s="342" t="s">
        <v>7379</v>
      </c>
      <c r="B293" s="345" t="s">
        <v>385</v>
      </c>
      <c r="C293" s="557" t="s">
        <v>7380</v>
      </c>
      <c r="D293" s="557"/>
      <c r="E293" s="557"/>
      <c r="F293" s="557"/>
      <c r="G293" s="557"/>
      <c r="H293" s="557"/>
      <c r="I293" s="557"/>
      <c r="J293" s="557"/>
      <c r="K293" s="557"/>
      <c r="L293" s="557"/>
      <c r="M293" s="345" t="s">
        <v>512</v>
      </c>
      <c r="N293" s="343">
        <v>25.51</v>
      </c>
    </row>
    <row r="294" spans="1:14" ht="12.75" customHeight="1" x14ac:dyDescent="0.25">
      <c r="A294" s="342" t="s">
        <v>7381</v>
      </c>
      <c r="B294" s="345" t="s">
        <v>385</v>
      </c>
      <c r="C294" s="557" t="s">
        <v>7382</v>
      </c>
      <c r="D294" s="557"/>
      <c r="E294" s="557"/>
      <c r="F294" s="557"/>
      <c r="G294" s="557"/>
      <c r="H294" s="557"/>
      <c r="I294" s="557"/>
      <c r="J294" s="557"/>
      <c r="K294" s="557"/>
      <c r="L294" s="557"/>
      <c r="M294" s="345" t="s">
        <v>512</v>
      </c>
      <c r="N294" s="343">
        <v>28.46</v>
      </c>
    </row>
    <row r="295" spans="1:14" ht="13.5" customHeight="1" x14ac:dyDescent="0.25">
      <c r="A295" s="342" t="s">
        <v>7383</v>
      </c>
      <c r="B295" s="345" t="s">
        <v>385</v>
      </c>
      <c r="C295" s="557" t="s">
        <v>7384</v>
      </c>
      <c r="D295" s="557"/>
      <c r="E295" s="557"/>
      <c r="F295" s="557"/>
      <c r="G295" s="557"/>
      <c r="H295" s="557"/>
      <c r="I295" s="557"/>
      <c r="J295" s="557"/>
      <c r="K295" s="557"/>
      <c r="L295" s="557"/>
      <c r="M295" s="345" t="s">
        <v>512</v>
      </c>
      <c r="N295" s="343">
        <v>25.51</v>
      </c>
    </row>
    <row r="296" spans="1:14" ht="12.75" customHeight="1" x14ac:dyDescent="0.25">
      <c r="A296" s="342" t="s">
        <v>7385</v>
      </c>
      <c r="B296" s="345" t="s">
        <v>385</v>
      </c>
      <c r="C296" s="557" t="s">
        <v>7386</v>
      </c>
      <c r="D296" s="557"/>
      <c r="E296" s="557"/>
      <c r="F296" s="557"/>
      <c r="G296" s="557"/>
      <c r="H296" s="557"/>
      <c r="I296" s="557"/>
      <c r="J296" s="557"/>
      <c r="K296" s="557"/>
      <c r="L296" s="557"/>
      <c r="M296" s="345" t="s">
        <v>512</v>
      </c>
      <c r="N296" s="343">
        <v>18.079999999999998</v>
      </c>
    </row>
    <row r="297" spans="1:14" ht="13.5" customHeight="1" x14ac:dyDescent="0.25">
      <c r="A297" s="342" t="s">
        <v>7387</v>
      </c>
      <c r="B297" s="345" t="s">
        <v>385</v>
      </c>
      <c r="C297" s="557" t="s">
        <v>7388</v>
      </c>
      <c r="D297" s="557"/>
      <c r="E297" s="557"/>
      <c r="F297" s="557"/>
      <c r="G297" s="557"/>
      <c r="H297" s="557"/>
      <c r="I297" s="557"/>
      <c r="J297" s="557"/>
      <c r="K297" s="557"/>
      <c r="L297" s="557"/>
      <c r="M297" s="345" t="s">
        <v>512</v>
      </c>
      <c r="N297" s="343">
        <v>22.09</v>
      </c>
    </row>
    <row r="298" spans="1:14" ht="12.75" customHeight="1" x14ac:dyDescent="0.25">
      <c r="A298" s="342" t="s">
        <v>7389</v>
      </c>
      <c r="B298" s="345" t="s">
        <v>385</v>
      </c>
      <c r="C298" s="557" t="s">
        <v>7390</v>
      </c>
      <c r="D298" s="557"/>
      <c r="E298" s="557"/>
      <c r="F298" s="557"/>
      <c r="G298" s="557"/>
      <c r="H298" s="557"/>
      <c r="I298" s="557"/>
      <c r="J298" s="557"/>
      <c r="K298" s="557"/>
      <c r="L298" s="557"/>
      <c r="M298" s="345" t="s">
        <v>512</v>
      </c>
      <c r="N298" s="343">
        <v>20.079999999999998</v>
      </c>
    </row>
    <row r="299" spans="1:14" ht="12.75" customHeight="1" x14ac:dyDescent="0.25">
      <c r="A299" s="342" t="s">
        <v>7391</v>
      </c>
      <c r="B299" s="345" t="s">
        <v>385</v>
      </c>
      <c r="C299" s="557" t="s">
        <v>7392</v>
      </c>
      <c r="D299" s="557"/>
      <c r="E299" s="557"/>
      <c r="F299" s="557"/>
      <c r="G299" s="557"/>
      <c r="H299" s="557"/>
      <c r="I299" s="557"/>
      <c r="J299" s="557"/>
      <c r="K299" s="557"/>
      <c r="L299" s="557"/>
      <c r="M299" s="345" t="s">
        <v>512</v>
      </c>
      <c r="N299" s="343">
        <v>18.079999999999998</v>
      </c>
    </row>
    <row r="300" spans="1:14" ht="13.5" customHeight="1" x14ac:dyDescent="0.25">
      <c r="A300" s="342" t="s">
        <v>7393</v>
      </c>
      <c r="B300" s="345" t="s">
        <v>385</v>
      </c>
      <c r="C300" s="557" t="s">
        <v>7394</v>
      </c>
      <c r="D300" s="557"/>
      <c r="E300" s="557"/>
      <c r="F300" s="557"/>
      <c r="G300" s="557"/>
      <c r="H300" s="557"/>
      <c r="I300" s="557"/>
      <c r="J300" s="557"/>
      <c r="K300" s="557"/>
      <c r="L300" s="557"/>
      <c r="M300" s="345" t="s">
        <v>512</v>
      </c>
      <c r="N300" s="343">
        <v>25.48</v>
      </c>
    </row>
    <row r="301" spans="1:14" ht="12.75" customHeight="1" x14ac:dyDescent="0.25">
      <c r="A301" s="342" t="s">
        <v>7395</v>
      </c>
      <c r="B301" s="345" t="s">
        <v>385</v>
      </c>
      <c r="C301" s="557" t="s">
        <v>7396</v>
      </c>
      <c r="D301" s="557"/>
      <c r="E301" s="557"/>
      <c r="F301" s="557"/>
      <c r="G301" s="557"/>
      <c r="H301" s="557"/>
      <c r="I301" s="557"/>
      <c r="J301" s="557"/>
      <c r="K301" s="557"/>
      <c r="L301" s="557"/>
      <c r="M301" s="345" t="s">
        <v>512</v>
      </c>
      <c r="N301" s="343">
        <v>135.66</v>
      </c>
    </row>
    <row r="302" spans="1:14" ht="13.5" customHeight="1" x14ac:dyDescent="0.25">
      <c r="A302" s="342" t="s">
        <v>7397</v>
      </c>
      <c r="B302" s="345" t="s">
        <v>385</v>
      </c>
      <c r="C302" s="557" t="s">
        <v>7398</v>
      </c>
      <c r="D302" s="557"/>
      <c r="E302" s="557"/>
      <c r="F302" s="557"/>
      <c r="G302" s="557"/>
      <c r="H302" s="557"/>
      <c r="I302" s="557"/>
      <c r="J302" s="557"/>
      <c r="K302" s="557"/>
      <c r="L302" s="557"/>
      <c r="M302" s="345" t="s">
        <v>512</v>
      </c>
      <c r="N302" s="343">
        <v>122.97</v>
      </c>
    </row>
    <row r="303" spans="1:14" ht="12.75" customHeight="1" x14ac:dyDescent="0.25">
      <c r="A303" s="342" t="s">
        <v>7399</v>
      </c>
      <c r="B303" s="345" t="s">
        <v>385</v>
      </c>
      <c r="C303" s="557" t="s">
        <v>7400</v>
      </c>
      <c r="D303" s="557"/>
      <c r="E303" s="557"/>
      <c r="F303" s="557"/>
      <c r="G303" s="557"/>
      <c r="H303" s="557"/>
      <c r="I303" s="557"/>
      <c r="J303" s="557"/>
      <c r="K303" s="557"/>
      <c r="L303" s="557"/>
      <c r="M303" s="345" t="s">
        <v>512</v>
      </c>
      <c r="N303" s="343">
        <v>110.27</v>
      </c>
    </row>
    <row r="304" spans="1:14" ht="12.75" customHeight="1" x14ac:dyDescent="0.25">
      <c r="A304" s="342" t="s">
        <v>7401</v>
      </c>
      <c r="B304" s="345" t="s">
        <v>385</v>
      </c>
      <c r="C304" s="557" t="s">
        <v>7402</v>
      </c>
      <c r="D304" s="557"/>
      <c r="E304" s="557"/>
      <c r="F304" s="557"/>
      <c r="G304" s="557"/>
      <c r="H304" s="557"/>
      <c r="I304" s="557"/>
      <c r="J304" s="557"/>
      <c r="K304" s="557"/>
      <c r="L304" s="557"/>
      <c r="M304" s="345" t="s">
        <v>512</v>
      </c>
      <c r="N304" s="343">
        <v>97.58</v>
      </c>
    </row>
    <row r="305" spans="1:14" ht="13.5" customHeight="1" x14ac:dyDescent="0.25">
      <c r="A305" s="342" t="s">
        <v>7403</v>
      </c>
      <c r="B305" s="345" t="s">
        <v>385</v>
      </c>
      <c r="C305" s="557" t="s">
        <v>7404</v>
      </c>
      <c r="D305" s="557"/>
      <c r="E305" s="557"/>
      <c r="F305" s="557"/>
      <c r="G305" s="557"/>
      <c r="H305" s="557"/>
      <c r="I305" s="557"/>
      <c r="J305" s="557"/>
      <c r="K305" s="557"/>
      <c r="L305" s="557"/>
      <c r="M305" s="345" t="s">
        <v>512</v>
      </c>
      <c r="N305" s="343">
        <v>84.89</v>
      </c>
    </row>
    <row r="306" spans="1:14" ht="12.75" customHeight="1" x14ac:dyDescent="0.25">
      <c r="A306" s="342" t="s">
        <v>7405</v>
      </c>
      <c r="B306" s="345" t="s">
        <v>385</v>
      </c>
      <c r="C306" s="557" t="s">
        <v>7406</v>
      </c>
      <c r="D306" s="557"/>
      <c r="E306" s="557"/>
      <c r="F306" s="557"/>
      <c r="G306" s="557"/>
      <c r="H306" s="557"/>
      <c r="I306" s="557"/>
      <c r="J306" s="557"/>
      <c r="K306" s="557"/>
      <c r="L306" s="557"/>
      <c r="M306" s="345" t="s">
        <v>512</v>
      </c>
      <c r="N306" s="343">
        <v>62.38</v>
      </c>
    </row>
    <row r="307" spans="1:14" ht="12.75" customHeight="1" x14ac:dyDescent="0.25">
      <c r="A307" s="342" t="s">
        <v>7407</v>
      </c>
      <c r="B307" s="345" t="s">
        <v>385</v>
      </c>
      <c r="C307" s="557" t="s">
        <v>7408</v>
      </c>
      <c r="D307" s="557"/>
      <c r="E307" s="557"/>
      <c r="F307" s="557"/>
      <c r="G307" s="557"/>
      <c r="H307" s="557"/>
      <c r="I307" s="557"/>
      <c r="J307" s="557"/>
      <c r="K307" s="557"/>
      <c r="L307" s="557"/>
      <c r="M307" s="345" t="s">
        <v>512</v>
      </c>
      <c r="N307" s="343">
        <v>135.66</v>
      </c>
    </row>
    <row r="308" spans="1:14" ht="13.5" customHeight="1" x14ac:dyDescent="0.25">
      <c r="A308" s="342" t="s">
        <v>7409</v>
      </c>
      <c r="B308" s="345" t="s">
        <v>385</v>
      </c>
      <c r="C308" s="557" t="s">
        <v>7410</v>
      </c>
      <c r="D308" s="557"/>
      <c r="E308" s="557"/>
      <c r="F308" s="557"/>
      <c r="G308" s="557"/>
      <c r="H308" s="557"/>
      <c r="I308" s="557"/>
      <c r="J308" s="557"/>
      <c r="K308" s="557"/>
      <c r="L308" s="557"/>
      <c r="M308" s="345" t="s">
        <v>512</v>
      </c>
      <c r="N308" s="343">
        <v>122.97</v>
      </c>
    </row>
    <row r="309" spans="1:14" ht="12.75" customHeight="1" x14ac:dyDescent="0.25">
      <c r="A309" s="342" t="s">
        <v>7411</v>
      </c>
      <c r="B309" s="345" t="s">
        <v>385</v>
      </c>
      <c r="C309" s="557" t="s">
        <v>7412</v>
      </c>
      <c r="D309" s="557"/>
      <c r="E309" s="557"/>
      <c r="F309" s="557"/>
      <c r="G309" s="557"/>
      <c r="H309" s="557"/>
      <c r="I309" s="557"/>
      <c r="J309" s="557"/>
      <c r="K309" s="557"/>
      <c r="L309" s="557"/>
      <c r="M309" s="345" t="s">
        <v>512</v>
      </c>
      <c r="N309" s="343">
        <v>110.27</v>
      </c>
    </row>
    <row r="310" spans="1:14" ht="13.5" customHeight="1" x14ac:dyDescent="0.25">
      <c r="A310" s="342" t="s">
        <v>7413</v>
      </c>
      <c r="B310" s="345" t="s">
        <v>385</v>
      </c>
      <c r="C310" s="557" t="s">
        <v>7414</v>
      </c>
      <c r="D310" s="557"/>
      <c r="E310" s="557"/>
      <c r="F310" s="557"/>
      <c r="G310" s="557"/>
      <c r="H310" s="557"/>
      <c r="I310" s="557"/>
      <c r="J310" s="557"/>
      <c r="K310" s="557"/>
      <c r="L310" s="557"/>
      <c r="M310" s="345" t="s">
        <v>512</v>
      </c>
      <c r="N310" s="343">
        <v>97.58</v>
      </c>
    </row>
    <row r="311" spans="1:14" ht="12.75" customHeight="1" x14ac:dyDescent="0.25">
      <c r="A311" s="342" t="s">
        <v>7415</v>
      </c>
      <c r="B311" s="345" t="s">
        <v>385</v>
      </c>
      <c r="C311" s="557" t="s">
        <v>7416</v>
      </c>
      <c r="D311" s="557"/>
      <c r="E311" s="557"/>
      <c r="F311" s="557"/>
      <c r="G311" s="557"/>
      <c r="H311" s="557"/>
      <c r="I311" s="557"/>
      <c r="J311" s="557"/>
      <c r="K311" s="557"/>
      <c r="L311" s="557"/>
      <c r="M311" s="345" t="s">
        <v>512</v>
      </c>
      <c r="N311" s="343">
        <v>84.89</v>
      </c>
    </row>
    <row r="312" spans="1:14" ht="12.75" customHeight="1" x14ac:dyDescent="0.25">
      <c r="A312" s="342" t="s">
        <v>7417</v>
      </c>
      <c r="B312" s="345" t="s">
        <v>385</v>
      </c>
      <c r="C312" s="557" t="s">
        <v>7418</v>
      </c>
      <c r="D312" s="557"/>
      <c r="E312" s="557"/>
      <c r="F312" s="557"/>
      <c r="G312" s="557"/>
      <c r="H312" s="557"/>
      <c r="I312" s="557"/>
      <c r="J312" s="557"/>
      <c r="K312" s="557"/>
      <c r="L312" s="557"/>
      <c r="M312" s="345" t="s">
        <v>512</v>
      </c>
      <c r="N312" s="343">
        <v>62.38</v>
      </c>
    </row>
    <row r="313" spans="1:14" ht="13.5" customHeight="1" x14ac:dyDescent="0.25">
      <c r="A313" s="342" t="s">
        <v>7419</v>
      </c>
      <c r="B313" s="345" t="s">
        <v>385</v>
      </c>
      <c r="C313" s="557" t="s">
        <v>7420</v>
      </c>
      <c r="D313" s="557"/>
      <c r="E313" s="557"/>
      <c r="F313" s="557"/>
      <c r="G313" s="557"/>
      <c r="H313" s="557"/>
      <c r="I313" s="557"/>
      <c r="J313" s="557"/>
      <c r="K313" s="557"/>
      <c r="L313" s="557"/>
      <c r="M313" s="345" t="s">
        <v>512</v>
      </c>
      <c r="N313" s="343">
        <v>21.71</v>
      </c>
    </row>
    <row r="314" spans="1:14" ht="12.75" customHeight="1" x14ac:dyDescent="0.25">
      <c r="A314" s="342" t="s">
        <v>7421</v>
      </c>
      <c r="B314" s="345" t="s">
        <v>385</v>
      </c>
      <c r="C314" s="557" t="s">
        <v>7422</v>
      </c>
      <c r="D314" s="557"/>
      <c r="E314" s="557"/>
      <c r="F314" s="557"/>
      <c r="G314" s="557"/>
      <c r="H314" s="557"/>
      <c r="I314" s="557"/>
      <c r="J314" s="557"/>
      <c r="K314" s="557"/>
      <c r="L314" s="557"/>
      <c r="M314" s="345" t="s">
        <v>512</v>
      </c>
      <c r="N314" s="343">
        <v>16.579999999999998</v>
      </c>
    </row>
    <row r="315" spans="1:14" ht="13.5" customHeight="1" x14ac:dyDescent="0.25">
      <c r="A315" s="342" t="s">
        <v>7423</v>
      </c>
      <c r="B315" s="345" t="s">
        <v>385</v>
      </c>
      <c r="C315" s="557" t="s">
        <v>7424</v>
      </c>
      <c r="D315" s="557"/>
      <c r="E315" s="557"/>
      <c r="F315" s="557"/>
      <c r="G315" s="557"/>
      <c r="H315" s="557"/>
      <c r="I315" s="557"/>
      <c r="J315" s="557"/>
      <c r="K315" s="557"/>
      <c r="L315" s="557"/>
      <c r="M315" s="345" t="s">
        <v>512</v>
      </c>
      <c r="N315" s="343">
        <v>28.86</v>
      </c>
    </row>
    <row r="316" spans="1:14" ht="12.75" customHeight="1" x14ac:dyDescent="0.25">
      <c r="A316" s="342" t="s">
        <v>7425</v>
      </c>
      <c r="B316" s="345" t="s">
        <v>385</v>
      </c>
      <c r="C316" s="557" t="s">
        <v>7426</v>
      </c>
      <c r="D316" s="557"/>
      <c r="E316" s="557"/>
      <c r="F316" s="557"/>
      <c r="G316" s="557"/>
      <c r="H316" s="557"/>
      <c r="I316" s="557"/>
      <c r="J316" s="557"/>
      <c r="K316" s="557"/>
      <c r="L316" s="557"/>
      <c r="M316" s="345" t="s">
        <v>512</v>
      </c>
      <c r="N316" s="343">
        <v>25.87</v>
      </c>
    </row>
    <row r="317" spans="1:14" ht="12.75" customHeight="1" x14ac:dyDescent="0.25">
      <c r="A317" s="342" t="s">
        <v>7427</v>
      </c>
      <c r="B317" s="345" t="s">
        <v>385</v>
      </c>
      <c r="C317" s="557" t="s">
        <v>7428</v>
      </c>
      <c r="D317" s="557"/>
      <c r="E317" s="557"/>
      <c r="F317" s="557"/>
      <c r="G317" s="557"/>
      <c r="H317" s="557"/>
      <c r="I317" s="557"/>
      <c r="J317" s="557"/>
      <c r="K317" s="557"/>
      <c r="L317" s="557"/>
      <c r="M317" s="345" t="s">
        <v>512</v>
      </c>
      <c r="N317" s="343">
        <v>23.19</v>
      </c>
    </row>
    <row r="318" spans="1:14" ht="13.5" customHeight="1" x14ac:dyDescent="0.25">
      <c r="A318" s="342" t="s">
        <v>7429</v>
      </c>
      <c r="B318" s="345" t="s">
        <v>385</v>
      </c>
      <c r="C318" s="557" t="s">
        <v>7430</v>
      </c>
      <c r="D318" s="557"/>
      <c r="E318" s="557"/>
      <c r="F318" s="557"/>
      <c r="G318" s="557"/>
      <c r="H318" s="557"/>
      <c r="I318" s="557"/>
      <c r="J318" s="557"/>
      <c r="K318" s="557"/>
      <c r="L318" s="557"/>
      <c r="M318" s="345" t="s">
        <v>512</v>
      </c>
      <c r="N318" s="343">
        <v>25.87</v>
      </c>
    </row>
    <row r="319" spans="1:14" ht="12.75" customHeight="1" x14ac:dyDescent="0.25">
      <c r="A319" s="342" t="s">
        <v>7431</v>
      </c>
      <c r="B319" s="345" t="s">
        <v>385</v>
      </c>
      <c r="C319" s="557" t="s">
        <v>7432</v>
      </c>
      <c r="D319" s="557"/>
      <c r="E319" s="557"/>
      <c r="F319" s="557"/>
      <c r="G319" s="557"/>
      <c r="H319" s="557"/>
      <c r="I319" s="557"/>
      <c r="J319" s="557"/>
      <c r="K319" s="557"/>
      <c r="L319" s="557"/>
      <c r="M319" s="345" t="s">
        <v>512</v>
      </c>
      <c r="N319" s="343">
        <v>23.19</v>
      </c>
    </row>
    <row r="320" spans="1:14" ht="12.75" customHeight="1" x14ac:dyDescent="0.25">
      <c r="A320" s="342" t="s">
        <v>7433</v>
      </c>
      <c r="B320" s="345" t="s">
        <v>385</v>
      </c>
      <c r="C320" s="557" t="s">
        <v>7434</v>
      </c>
      <c r="D320" s="557"/>
      <c r="E320" s="557"/>
      <c r="F320" s="557"/>
      <c r="G320" s="557"/>
      <c r="H320" s="557"/>
      <c r="I320" s="557"/>
      <c r="J320" s="557"/>
      <c r="K320" s="557"/>
      <c r="L320" s="557"/>
      <c r="M320" s="345" t="s">
        <v>512</v>
      </c>
      <c r="N320" s="343">
        <v>16.43</v>
      </c>
    </row>
    <row r="321" spans="1:14" ht="13.5" customHeight="1" x14ac:dyDescent="0.25">
      <c r="A321" s="342" t="s">
        <v>7435</v>
      </c>
      <c r="B321" s="345" t="s">
        <v>385</v>
      </c>
      <c r="C321" s="557" t="s">
        <v>7436</v>
      </c>
      <c r="D321" s="557"/>
      <c r="E321" s="557"/>
      <c r="F321" s="557"/>
      <c r="G321" s="557"/>
      <c r="H321" s="557"/>
      <c r="I321" s="557"/>
      <c r="J321" s="557"/>
      <c r="K321" s="557"/>
      <c r="L321" s="557"/>
      <c r="M321" s="345" t="s">
        <v>512</v>
      </c>
      <c r="N321" s="343">
        <v>32.35</v>
      </c>
    </row>
    <row r="322" spans="1:14" ht="12.75" customHeight="1" x14ac:dyDescent="0.25">
      <c r="A322" s="342" t="s">
        <v>7437</v>
      </c>
      <c r="B322" s="345" t="s">
        <v>385</v>
      </c>
      <c r="C322" s="557" t="s">
        <v>7438</v>
      </c>
      <c r="D322" s="557"/>
      <c r="E322" s="557"/>
      <c r="F322" s="557"/>
      <c r="G322" s="557"/>
      <c r="H322" s="557"/>
      <c r="I322" s="557"/>
      <c r="J322" s="557"/>
      <c r="K322" s="557"/>
      <c r="L322" s="557"/>
      <c r="M322" s="345" t="s">
        <v>512</v>
      </c>
      <c r="N322" s="343">
        <v>29.11</v>
      </c>
    </row>
    <row r="323" spans="1:14" ht="13.5" customHeight="1" x14ac:dyDescent="0.25">
      <c r="A323" s="342" t="s">
        <v>7439</v>
      </c>
      <c r="B323" s="345" t="s">
        <v>385</v>
      </c>
      <c r="C323" s="557" t="s">
        <v>7440</v>
      </c>
      <c r="D323" s="557"/>
      <c r="E323" s="557"/>
      <c r="F323" s="557"/>
      <c r="G323" s="557"/>
      <c r="H323" s="557"/>
      <c r="I323" s="557"/>
      <c r="J323" s="557"/>
      <c r="K323" s="557"/>
      <c r="L323" s="557"/>
      <c r="M323" s="345" t="s">
        <v>512</v>
      </c>
      <c r="N323" s="343">
        <v>25.87</v>
      </c>
    </row>
    <row r="324" spans="1:14" ht="12.75" customHeight="1" x14ac:dyDescent="0.25">
      <c r="A324" s="342" t="s">
        <v>7441</v>
      </c>
      <c r="B324" s="345" t="s">
        <v>385</v>
      </c>
      <c r="C324" s="557" t="s">
        <v>7442</v>
      </c>
      <c r="D324" s="557"/>
      <c r="E324" s="557"/>
      <c r="F324" s="557"/>
      <c r="G324" s="557"/>
      <c r="H324" s="557"/>
      <c r="I324" s="557"/>
      <c r="J324" s="557"/>
      <c r="K324" s="557"/>
      <c r="L324" s="557"/>
      <c r="M324" s="345" t="s">
        <v>512</v>
      </c>
      <c r="N324" s="343">
        <v>21.3</v>
      </c>
    </row>
    <row r="325" spans="1:14" ht="12.75" customHeight="1" x14ac:dyDescent="0.25">
      <c r="A325" s="342" t="s">
        <v>7443</v>
      </c>
      <c r="B325" s="345" t="s">
        <v>385</v>
      </c>
      <c r="C325" s="557" t="s">
        <v>7444</v>
      </c>
      <c r="D325" s="557"/>
      <c r="E325" s="557"/>
      <c r="F325" s="557"/>
      <c r="G325" s="557"/>
      <c r="H325" s="557"/>
      <c r="I325" s="557"/>
      <c r="J325" s="557"/>
      <c r="K325" s="557"/>
      <c r="L325" s="557"/>
      <c r="M325" s="345" t="s">
        <v>512</v>
      </c>
      <c r="N325" s="343">
        <v>16.43</v>
      </c>
    </row>
    <row r="326" spans="1:14" ht="13.5" customHeight="1" x14ac:dyDescent="0.25">
      <c r="A326" s="342" t="s">
        <v>7445</v>
      </c>
      <c r="B326" s="345" t="s">
        <v>385</v>
      </c>
      <c r="C326" s="557" t="s">
        <v>7446</v>
      </c>
      <c r="D326" s="557"/>
      <c r="E326" s="557"/>
      <c r="F326" s="557"/>
      <c r="G326" s="557"/>
      <c r="H326" s="557"/>
      <c r="I326" s="557"/>
      <c r="J326" s="557"/>
      <c r="K326" s="557"/>
      <c r="L326" s="557"/>
      <c r="M326" s="345" t="s">
        <v>512</v>
      </c>
      <c r="N326" s="343">
        <v>14.35</v>
      </c>
    </row>
    <row r="327" spans="1:14" ht="12.75" customHeight="1" x14ac:dyDescent="0.25">
      <c r="A327" s="342" t="s">
        <v>7447</v>
      </c>
      <c r="B327" s="345" t="s">
        <v>385</v>
      </c>
      <c r="C327" s="557" t="s">
        <v>7448</v>
      </c>
      <c r="D327" s="557"/>
      <c r="E327" s="557"/>
      <c r="F327" s="557"/>
      <c r="G327" s="557"/>
      <c r="H327" s="557"/>
      <c r="I327" s="557"/>
      <c r="J327" s="557"/>
      <c r="K327" s="557"/>
      <c r="L327" s="557"/>
      <c r="M327" s="345" t="s">
        <v>512</v>
      </c>
      <c r="N327" s="343">
        <v>28.86</v>
      </c>
    </row>
    <row r="328" spans="1:14" ht="13.5" customHeight="1" x14ac:dyDescent="0.25">
      <c r="A328" s="342" t="s">
        <v>7449</v>
      </c>
      <c r="B328" s="345" t="s">
        <v>385</v>
      </c>
      <c r="C328" s="557" t="s">
        <v>7450</v>
      </c>
      <c r="D328" s="557"/>
      <c r="E328" s="557"/>
      <c r="F328" s="557"/>
      <c r="G328" s="557"/>
      <c r="H328" s="557"/>
      <c r="I328" s="557"/>
      <c r="J328" s="557"/>
      <c r="K328" s="557"/>
      <c r="L328" s="557"/>
      <c r="M328" s="345" t="s">
        <v>512</v>
      </c>
      <c r="N328" s="343">
        <v>23.19</v>
      </c>
    </row>
    <row r="329" spans="1:14" ht="12.75" customHeight="1" x14ac:dyDescent="0.25">
      <c r="A329" s="342" t="s">
        <v>7451</v>
      </c>
      <c r="B329" s="345" t="s">
        <v>385</v>
      </c>
      <c r="C329" s="557" t="s">
        <v>7452</v>
      </c>
      <c r="D329" s="557"/>
      <c r="E329" s="557"/>
      <c r="F329" s="557"/>
      <c r="G329" s="557"/>
      <c r="H329" s="557"/>
      <c r="I329" s="557"/>
      <c r="J329" s="557"/>
      <c r="K329" s="557"/>
      <c r="L329" s="557"/>
      <c r="M329" s="345" t="s">
        <v>512</v>
      </c>
      <c r="N329" s="343">
        <v>16.43</v>
      </c>
    </row>
    <row r="330" spans="1:14" ht="12.75" customHeight="1" x14ac:dyDescent="0.25">
      <c r="A330" s="342" t="s">
        <v>7453</v>
      </c>
      <c r="B330" s="345" t="s">
        <v>385</v>
      </c>
      <c r="C330" s="557" t="s">
        <v>7454</v>
      </c>
      <c r="D330" s="557"/>
      <c r="E330" s="557"/>
      <c r="F330" s="557"/>
      <c r="G330" s="557"/>
      <c r="H330" s="557"/>
      <c r="I330" s="557"/>
      <c r="J330" s="557"/>
      <c r="K330" s="557"/>
      <c r="L330" s="557"/>
      <c r="M330" s="345" t="s">
        <v>512</v>
      </c>
      <c r="N330" s="343">
        <v>20.059999999999999</v>
      </c>
    </row>
    <row r="331" spans="1:14" ht="13.5" customHeight="1" x14ac:dyDescent="0.25">
      <c r="A331" s="342" t="s">
        <v>7455</v>
      </c>
      <c r="B331" s="345" t="s">
        <v>385</v>
      </c>
      <c r="C331" s="557" t="s">
        <v>7456</v>
      </c>
      <c r="D331" s="557"/>
      <c r="E331" s="557"/>
      <c r="F331" s="557"/>
      <c r="G331" s="557"/>
      <c r="H331" s="557"/>
      <c r="I331" s="557"/>
      <c r="J331" s="557"/>
      <c r="K331" s="557"/>
      <c r="L331" s="557"/>
      <c r="M331" s="345" t="s">
        <v>512</v>
      </c>
      <c r="N331" s="343">
        <v>14.35</v>
      </c>
    </row>
    <row r="332" spans="1:14" ht="12.75" customHeight="1" x14ac:dyDescent="0.25">
      <c r="A332" s="342" t="s">
        <v>7457</v>
      </c>
      <c r="B332" s="345" t="s">
        <v>385</v>
      </c>
      <c r="C332" s="557" t="s">
        <v>7458</v>
      </c>
      <c r="D332" s="557"/>
      <c r="E332" s="557"/>
      <c r="F332" s="557"/>
      <c r="G332" s="557"/>
      <c r="H332" s="557"/>
      <c r="I332" s="557"/>
      <c r="J332" s="557"/>
      <c r="K332" s="557"/>
      <c r="L332" s="557"/>
      <c r="M332" s="345" t="s">
        <v>512</v>
      </c>
      <c r="N332" s="343">
        <v>14.35</v>
      </c>
    </row>
    <row r="333" spans="1:14" ht="13.5" customHeight="1" x14ac:dyDescent="0.25">
      <c r="A333" s="342" t="s">
        <v>7459</v>
      </c>
      <c r="B333" s="345" t="s">
        <v>385</v>
      </c>
      <c r="C333" s="557" t="s">
        <v>7460</v>
      </c>
      <c r="D333" s="557"/>
      <c r="E333" s="557"/>
      <c r="F333" s="557"/>
      <c r="G333" s="557"/>
      <c r="H333" s="557"/>
      <c r="I333" s="557"/>
      <c r="J333" s="557"/>
      <c r="K333" s="557"/>
      <c r="L333" s="557"/>
      <c r="M333" s="345" t="s">
        <v>216</v>
      </c>
      <c r="N333" s="343">
        <v>9.4700000000000006</v>
      </c>
    </row>
    <row r="334" spans="1:14" ht="12.75" customHeight="1" x14ac:dyDescent="0.25">
      <c r="A334" s="342" t="s">
        <v>7461</v>
      </c>
      <c r="B334" s="345" t="s">
        <v>385</v>
      </c>
      <c r="C334" s="557" t="s">
        <v>573</v>
      </c>
      <c r="D334" s="557"/>
      <c r="E334" s="557"/>
      <c r="F334" s="557"/>
      <c r="G334" s="557"/>
      <c r="H334" s="557"/>
      <c r="I334" s="557"/>
      <c r="J334" s="557"/>
      <c r="K334" s="557"/>
      <c r="L334" s="557"/>
      <c r="M334" s="345" t="s">
        <v>216</v>
      </c>
      <c r="N334" s="343">
        <v>7.72</v>
      </c>
    </row>
    <row r="335" spans="1:14" ht="12.75" customHeight="1" x14ac:dyDescent="0.25">
      <c r="A335" s="342" t="s">
        <v>7462</v>
      </c>
      <c r="B335" s="345" t="s">
        <v>385</v>
      </c>
      <c r="C335" s="557" t="s">
        <v>574</v>
      </c>
      <c r="D335" s="557"/>
      <c r="E335" s="557"/>
      <c r="F335" s="557"/>
      <c r="G335" s="557"/>
      <c r="H335" s="557"/>
      <c r="I335" s="557"/>
      <c r="J335" s="557"/>
      <c r="K335" s="557"/>
      <c r="L335" s="557"/>
      <c r="M335" s="345" t="s">
        <v>216</v>
      </c>
      <c r="N335" s="343">
        <v>7.71</v>
      </c>
    </row>
    <row r="336" spans="1:14" ht="13.5" customHeight="1" x14ac:dyDescent="0.25">
      <c r="A336" s="342" t="s">
        <v>7463</v>
      </c>
      <c r="B336" s="345" t="s">
        <v>385</v>
      </c>
      <c r="C336" s="557" t="s">
        <v>571</v>
      </c>
      <c r="D336" s="557"/>
      <c r="E336" s="557"/>
      <c r="F336" s="557"/>
      <c r="G336" s="557"/>
      <c r="H336" s="557"/>
      <c r="I336" s="557"/>
      <c r="J336" s="557"/>
      <c r="K336" s="557"/>
      <c r="L336" s="557"/>
      <c r="M336" s="345" t="s">
        <v>216</v>
      </c>
      <c r="N336" s="343">
        <v>7.37</v>
      </c>
    </row>
    <row r="337" spans="1:14" ht="12.75" customHeight="1" x14ac:dyDescent="0.25">
      <c r="A337" s="342" t="s">
        <v>7464</v>
      </c>
      <c r="B337" s="345" t="s">
        <v>385</v>
      </c>
      <c r="C337" s="557" t="s">
        <v>7465</v>
      </c>
      <c r="D337" s="557"/>
      <c r="E337" s="557"/>
      <c r="F337" s="557"/>
      <c r="G337" s="557"/>
      <c r="H337" s="557"/>
      <c r="I337" s="557"/>
      <c r="J337" s="557"/>
      <c r="K337" s="557"/>
      <c r="L337" s="557"/>
      <c r="M337" s="345" t="s">
        <v>216</v>
      </c>
      <c r="N337" s="343">
        <v>7.01</v>
      </c>
    </row>
    <row r="338" spans="1:14" ht="12.75" customHeight="1" x14ac:dyDescent="0.25">
      <c r="A338" s="342" t="s">
        <v>7466</v>
      </c>
      <c r="B338" s="345" t="s">
        <v>385</v>
      </c>
      <c r="C338" s="557" t="s">
        <v>7467</v>
      </c>
      <c r="D338" s="557"/>
      <c r="E338" s="557"/>
      <c r="F338" s="557"/>
      <c r="G338" s="557"/>
      <c r="H338" s="557"/>
      <c r="I338" s="557"/>
      <c r="J338" s="557"/>
      <c r="K338" s="557"/>
      <c r="L338" s="557"/>
      <c r="M338" s="345" t="s">
        <v>216</v>
      </c>
      <c r="N338" s="343">
        <v>7.01</v>
      </c>
    </row>
    <row r="339" spans="1:14" ht="13.5" customHeight="1" x14ac:dyDescent="0.25">
      <c r="A339" s="342" t="s">
        <v>7468</v>
      </c>
      <c r="B339" s="345" t="s">
        <v>385</v>
      </c>
      <c r="C339" s="557" t="s">
        <v>7469</v>
      </c>
      <c r="D339" s="557"/>
      <c r="E339" s="557"/>
      <c r="F339" s="557"/>
      <c r="G339" s="557"/>
      <c r="H339" s="557"/>
      <c r="I339" s="557"/>
      <c r="J339" s="557"/>
      <c r="K339" s="557"/>
      <c r="L339" s="557"/>
      <c r="M339" s="345" t="s">
        <v>216</v>
      </c>
      <c r="N339" s="343">
        <v>7.01</v>
      </c>
    </row>
    <row r="340" spans="1:14" ht="12.75" customHeight="1" x14ac:dyDescent="0.25">
      <c r="A340" s="342" t="s">
        <v>7470</v>
      </c>
      <c r="B340" s="345" t="s">
        <v>385</v>
      </c>
      <c r="C340" s="557" t="s">
        <v>7471</v>
      </c>
      <c r="D340" s="557"/>
      <c r="E340" s="557"/>
      <c r="F340" s="557"/>
      <c r="G340" s="557"/>
      <c r="H340" s="557"/>
      <c r="I340" s="557"/>
      <c r="J340" s="557"/>
      <c r="K340" s="557"/>
      <c r="L340" s="557"/>
      <c r="M340" s="345" t="s">
        <v>216</v>
      </c>
      <c r="N340" s="343">
        <v>7.01</v>
      </c>
    </row>
    <row r="341" spans="1:14" ht="13.5" customHeight="1" x14ac:dyDescent="0.25">
      <c r="A341" s="342" t="s">
        <v>7472</v>
      </c>
      <c r="B341" s="345" t="s">
        <v>385</v>
      </c>
      <c r="C341" s="557" t="s">
        <v>572</v>
      </c>
      <c r="D341" s="557"/>
      <c r="E341" s="557"/>
      <c r="F341" s="557"/>
      <c r="G341" s="557"/>
      <c r="H341" s="557"/>
      <c r="I341" s="557"/>
      <c r="J341" s="557"/>
      <c r="K341" s="557"/>
      <c r="L341" s="557"/>
      <c r="M341" s="345" t="s">
        <v>216</v>
      </c>
      <c r="N341" s="343">
        <v>9</v>
      </c>
    </row>
    <row r="342" spans="1:14" ht="12.75" customHeight="1" x14ac:dyDescent="0.25">
      <c r="A342" s="342" t="s">
        <v>7473</v>
      </c>
      <c r="B342" s="345" t="s">
        <v>385</v>
      </c>
      <c r="C342" s="557" t="s">
        <v>7474</v>
      </c>
      <c r="D342" s="557"/>
      <c r="E342" s="557"/>
      <c r="F342" s="557"/>
      <c r="G342" s="557"/>
      <c r="H342" s="557"/>
      <c r="I342" s="557"/>
      <c r="J342" s="557"/>
      <c r="K342" s="557"/>
      <c r="L342" s="557"/>
      <c r="M342" s="345" t="s">
        <v>216</v>
      </c>
      <c r="N342" s="343">
        <v>8.93</v>
      </c>
    </row>
    <row r="343" spans="1:14" ht="12.75" customHeight="1" x14ac:dyDescent="0.25">
      <c r="A343" s="342" t="s">
        <v>7475</v>
      </c>
      <c r="B343" s="345" t="s">
        <v>385</v>
      </c>
      <c r="C343" s="557" t="s">
        <v>7476</v>
      </c>
      <c r="D343" s="557"/>
      <c r="E343" s="557"/>
      <c r="F343" s="557"/>
      <c r="G343" s="557"/>
      <c r="H343" s="557"/>
      <c r="I343" s="557"/>
      <c r="J343" s="557"/>
      <c r="K343" s="557"/>
      <c r="L343" s="557"/>
      <c r="M343" s="345" t="s">
        <v>216</v>
      </c>
      <c r="N343" s="343">
        <v>8.93</v>
      </c>
    </row>
    <row r="344" spans="1:14" ht="13.5" customHeight="1" x14ac:dyDescent="0.25">
      <c r="A344" s="342" t="s">
        <v>7477</v>
      </c>
      <c r="B344" s="345" t="s">
        <v>385</v>
      </c>
      <c r="C344" s="557" t="s">
        <v>7478</v>
      </c>
      <c r="D344" s="557"/>
      <c r="E344" s="557"/>
      <c r="F344" s="557"/>
      <c r="G344" s="557"/>
      <c r="H344" s="557"/>
      <c r="I344" s="557"/>
      <c r="J344" s="557"/>
      <c r="K344" s="557"/>
      <c r="L344" s="557"/>
      <c r="M344" s="345" t="s">
        <v>216</v>
      </c>
      <c r="N344" s="343">
        <v>9.81</v>
      </c>
    </row>
    <row r="345" spans="1:14" ht="12.75" customHeight="1" x14ac:dyDescent="0.25">
      <c r="A345" s="342" t="s">
        <v>7479</v>
      </c>
      <c r="B345" s="345" t="s">
        <v>385</v>
      </c>
      <c r="C345" s="557" t="s">
        <v>7480</v>
      </c>
      <c r="D345" s="557"/>
      <c r="E345" s="557"/>
      <c r="F345" s="557"/>
      <c r="G345" s="557"/>
      <c r="H345" s="557"/>
      <c r="I345" s="557"/>
      <c r="J345" s="557"/>
      <c r="K345" s="557"/>
      <c r="L345" s="557"/>
      <c r="M345" s="345" t="s">
        <v>216</v>
      </c>
      <c r="N345" s="343">
        <v>8.3699999999999992</v>
      </c>
    </row>
    <row r="346" spans="1:14" ht="13.5" customHeight="1" x14ac:dyDescent="0.25">
      <c r="A346" s="342" t="s">
        <v>7481</v>
      </c>
      <c r="B346" s="345" t="s">
        <v>385</v>
      </c>
      <c r="C346" s="557" t="s">
        <v>7482</v>
      </c>
      <c r="D346" s="557"/>
      <c r="E346" s="557"/>
      <c r="F346" s="557"/>
      <c r="G346" s="557"/>
      <c r="H346" s="557"/>
      <c r="I346" s="557"/>
      <c r="J346" s="557"/>
      <c r="K346" s="557"/>
      <c r="L346" s="557"/>
      <c r="M346" s="345" t="s">
        <v>216</v>
      </c>
      <c r="N346" s="343">
        <v>8.36</v>
      </c>
    </row>
    <row r="347" spans="1:14" ht="12.75" customHeight="1" x14ac:dyDescent="0.25">
      <c r="A347" s="342" t="s">
        <v>7483</v>
      </c>
      <c r="B347" s="345" t="s">
        <v>385</v>
      </c>
      <c r="C347" s="557" t="s">
        <v>7484</v>
      </c>
      <c r="D347" s="557"/>
      <c r="E347" s="557"/>
      <c r="F347" s="557"/>
      <c r="G347" s="557"/>
      <c r="H347" s="557"/>
      <c r="I347" s="557"/>
      <c r="J347" s="557"/>
      <c r="K347" s="557"/>
      <c r="L347" s="557"/>
      <c r="M347" s="345" t="s">
        <v>216</v>
      </c>
      <c r="N347" s="343">
        <v>8.02</v>
      </c>
    </row>
    <row r="348" spans="1:14" ht="12.75" customHeight="1" x14ac:dyDescent="0.25">
      <c r="A348" s="342" t="s">
        <v>7485</v>
      </c>
      <c r="B348" s="345" t="s">
        <v>385</v>
      </c>
      <c r="C348" s="557" t="s">
        <v>7486</v>
      </c>
      <c r="D348" s="557"/>
      <c r="E348" s="557"/>
      <c r="F348" s="557"/>
      <c r="G348" s="557"/>
      <c r="H348" s="557"/>
      <c r="I348" s="557"/>
      <c r="J348" s="557"/>
      <c r="K348" s="557"/>
      <c r="L348" s="557"/>
      <c r="M348" s="345" t="s">
        <v>216</v>
      </c>
      <c r="N348" s="343">
        <v>7.66</v>
      </c>
    </row>
    <row r="349" spans="1:14" ht="13.5" customHeight="1" x14ac:dyDescent="0.25">
      <c r="A349" s="342" t="s">
        <v>7487</v>
      </c>
      <c r="B349" s="345" t="s">
        <v>385</v>
      </c>
      <c r="C349" s="557" t="s">
        <v>7488</v>
      </c>
      <c r="D349" s="557"/>
      <c r="E349" s="557"/>
      <c r="F349" s="557"/>
      <c r="G349" s="557"/>
      <c r="H349" s="557"/>
      <c r="I349" s="557"/>
      <c r="J349" s="557"/>
      <c r="K349" s="557"/>
      <c r="L349" s="557"/>
      <c r="M349" s="345" t="s">
        <v>216</v>
      </c>
      <c r="N349" s="343">
        <v>7.66</v>
      </c>
    </row>
    <row r="350" spans="1:14" ht="12.75" customHeight="1" x14ac:dyDescent="0.25">
      <c r="A350" s="342" t="s">
        <v>7489</v>
      </c>
      <c r="B350" s="345" t="s">
        <v>385</v>
      </c>
      <c r="C350" s="557" t="s">
        <v>7490</v>
      </c>
      <c r="D350" s="557"/>
      <c r="E350" s="557"/>
      <c r="F350" s="557"/>
      <c r="G350" s="557"/>
      <c r="H350" s="557"/>
      <c r="I350" s="557"/>
      <c r="J350" s="557"/>
      <c r="K350" s="557"/>
      <c r="L350" s="557"/>
      <c r="M350" s="345" t="s">
        <v>216</v>
      </c>
      <c r="N350" s="343">
        <v>7.66</v>
      </c>
    </row>
    <row r="351" spans="1:14" ht="12.75" customHeight="1" x14ac:dyDescent="0.25">
      <c r="A351" s="342" t="s">
        <v>7491</v>
      </c>
      <c r="B351" s="345" t="s">
        <v>385</v>
      </c>
      <c r="C351" s="557" t="s">
        <v>7492</v>
      </c>
      <c r="D351" s="557"/>
      <c r="E351" s="557"/>
      <c r="F351" s="557"/>
      <c r="G351" s="557"/>
      <c r="H351" s="557"/>
      <c r="I351" s="557"/>
      <c r="J351" s="557"/>
      <c r="K351" s="557"/>
      <c r="L351" s="557"/>
      <c r="M351" s="345" t="s">
        <v>216</v>
      </c>
      <c r="N351" s="343">
        <v>7.66</v>
      </c>
    </row>
    <row r="352" spans="1:14" ht="13.5" customHeight="1" x14ac:dyDescent="0.25">
      <c r="A352" s="342" t="s">
        <v>7493</v>
      </c>
      <c r="B352" s="345" t="s">
        <v>385</v>
      </c>
      <c r="C352" s="557" t="s">
        <v>7494</v>
      </c>
      <c r="D352" s="557"/>
      <c r="E352" s="557"/>
      <c r="F352" s="557"/>
      <c r="G352" s="557"/>
      <c r="H352" s="557"/>
      <c r="I352" s="557"/>
      <c r="J352" s="557"/>
      <c r="K352" s="557"/>
      <c r="L352" s="557"/>
      <c r="M352" s="345" t="s">
        <v>216</v>
      </c>
      <c r="N352" s="343">
        <v>9.8000000000000007</v>
      </c>
    </row>
    <row r="353" spans="1:14" ht="12.75" customHeight="1" x14ac:dyDescent="0.25">
      <c r="A353" s="342" t="s">
        <v>7495</v>
      </c>
      <c r="B353" s="345" t="s">
        <v>385</v>
      </c>
      <c r="C353" s="557" t="s">
        <v>7496</v>
      </c>
      <c r="D353" s="557"/>
      <c r="E353" s="557"/>
      <c r="F353" s="557"/>
      <c r="G353" s="557"/>
      <c r="H353" s="557"/>
      <c r="I353" s="557"/>
      <c r="J353" s="557"/>
      <c r="K353" s="557"/>
      <c r="L353" s="557"/>
      <c r="M353" s="345" t="s">
        <v>216</v>
      </c>
      <c r="N353" s="343">
        <v>9.58</v>
      </c>
    </row>
    <row r="354" spans="1:14" ht="13.5" customHeight="1" x14ac:dyDescent="0.25">
      <c r="A354" s="342" t="s">
        <v>7497</v>
      </c>
      <c r="B354" s="345" t="s">
        <v>385</v>
      </c>
      <c r="C354" s="557" t="s">
        <v>7498</v>
      </c>
      <c r="D354" s="557"/>
      <c r="E354" s="557"/>
      <c r="F354" s="557"/>
      <c r="G354" s="557"/>
      <c r="H354" s="557"/>
      <c r="I354" s="557"/>
      <c r="J354" s="557"/>
      <c r="K354" s="557"/>
      <c r="L354" s="557"/>
      <c r="M354" s="345" t="s">
        <v>216</v>
      </c>
      <c r="N354" s="343">
        <v>9.58</v>
      </c>
    </row>
    <row r="355" spans="1:14" ht="12.75" customHeight="1" x14ac:dyDescent="0.25">
      <c r="A355" s="342" t="s">
        <v>7499</v>
      </c>
      <c r="B355" s="345" t="s">
        <v>385</v>
      </c>
      <c r="C355" s="557" t="s">
        <v>7500</v>
      </c>
      <c r="D355" s="557"/>
      <c r="E355" s="557"/>
      <c r="F355" s="557"/>
      <c r="G355" s="557"/>
      <c r="H355" s="557"/>
      <c r="I355" s="557"/>
      <c r="J355" s="557"/>
      <c r="K355" s="557"/>
      <c r="L355" s="557"/>
      <c r="M355" s="345" t="s">
        <v>216</v>
      </c>
      <c r="N355" s="343">
        <v>10.87</v>
      </c>
    </row>
    <row r="356" spans="1:14" ht="12.75" customHeight="1" x14ac:dyDescent="0.25">
      <c r="A356" s="342" t="s">
        <v>7501</v>
      </c>
      <c r="B356" s="345" t="s">
        <v>385</v>
      </c>
      <c r="C356" s="557" t="s">
        <v>7502</v>
      </c>
      <c r="D356" s="557"/>
      <c r="E356" s="557"/>
      <c r="F356" s="557"/>
      <c r="G356" s="557"/>
      <c r="H356" s="557"/>
      <c r="I356" s="557"/>
      <c r="J356" s="557"/>
      <c r="K356" s="557"/>
      <c r="L356" s="557"/>
      <c r="M356" s="345" t="s">
        <v>511</v>
      </c>
      <c r="N356" s="343">
        <v>0.28999999999999998</v>
      </c>
    </row>
    <row r="357" spans="1:14" ht="3.75" customHeight="1" x14ac:dyDescent="0.25">
      <c r="C357" s="557"/>
      <c r="D357" s="557"/>
      <c r="E357" s="557"/>
      <c r="F357" s="557"/>
      <c r="G357" s="557"/>
      <c r="H357" s="557"/>
      <c r="I357" s="557"/>
      <c r="J357" s="557"/>
      <c r="K357" s="557"/>
      <c r="L357" s="557"/>
    </row>
    <row r="358" spans="1:14" ht="12.75" customHeight="1" x14ac:dyDescent="0.25">
      <c r="A358" s="342" t="s">
        <v>7503</v>
      </c>
      <c r="B358" s="345" t="s">
        <v>385</v>
      </c>
      <c r="C358" s="557" t="s">
        <v>7504</v>
      </c>
      <c r="D358" s="557"/>
      <c r="E358" s="557"/>
      <c r="F358" s="557"/>
      <c r="G358" s="557"/>
      <c r="H358" s="557"/>
      <c r="I358" s="557"/>
      <c r="J358" s="557"/>
      <c r="K358" s="557"/>
      <c r="L358" s="557"/>
      <c r="M358" s="345" t="s">
        <v>511</v>
      </c>
      <c r="N358" s="343">
        <v>60.08</v>
      </c>
    </row>
    <row r="359" spans="1:14" ht="13.5" customHeight="1" x14ac:dyDescent="0.25">
      <c r="A359" s="342" t="s">
        <v>7505</v>
      </c>
      <c r="B359" s="345" t="s">
        <v>385</v>
      </c>
      <c r="C359" s="557" t="s">
        <v>7506</v>
      </c>
      <c r="D359" s="557"/>
      <c r="E359" s="557"/>
      <c r="F359" s="557"/>
      <c r="G359" s="557"/>
      <c r="H359" s="557"/>
      <c r="I359" s="557"/>
      <c r="J359" s="557"/>
      <c r="K359" s="557"/>
      <c r="L359" s="557"/>
      <c r="M359" s="345" t="s">
        <v>511</v>
      </c>
      <c r="N359" s="343">
        <v>96.46</v>
      </c>
    </row>
    <row r="360" spans="1:14" ht="12.75" customHeight="1" x14ac:dyDescent="0.25">
      <c r="A360" s="342" t="s">
        <v>7507</v>
      </c>
      <c r="B360" s="345" t="s">
        <v>385</v>
      </c>
      <c r="C360" s="557" t="s">
        <v>7508</v>
      </c>
      <c r="D360" s="557"/>
      <c r="E360" s="557"/>
      <c r="F360" s="557"/>
      <c r="G360" s="557"/>
      <c r="H360" s="557"/>
      <c r="I360" s="557"/>
      <c r="J360" s="557"/>
      <c r="K360" s="557"/>
      <c r="L360" s="557"/>
      <c r="M360" s="345" t="s">
        <v>511</v>
      </c>
      <c r="N360" s="343">
        <v>103.46</v>
      </c>
    </row>
    <row r="361" spans="1:14" ht="12.75" customHeight="1" x14ac:dyDescent="0.25">
      <c r="A361" s="342" t="s">
        <v>7509</v>
      </c>
      <c r="B361" s="345" t="s">
        <v>385</v>
      </c>
      <c r="C361" s="557" t="s">
        <v>7510</v>
      </c>
      <c r="D361" s="557"/>
      <c r="E361" s="557"/>
      <c r="F361" s="557"/>
      <c r="G361" s="557"/>
      <c r="H361" s="557"/>
      <c r="I361" s="557"/>
      <c r="J361" s="557"/>
      <c r="K361" s="557"/>
      <c r="L361" s="557"/>
      <c r="M361" s="345" t="s">
        <v>511</v>
      </c>
      <c r="N361" s="343">
        <v>180</v>
      </c>
    </row>
    <row r="362" spans="1:14" ht="13.5" customHeight="1" x14ac:dyDescent="0.25">
      <c r="A362" s="342" t="s">
        <v>7511</v>
      </c>
      <c r="B362" s="345" t="s">
        <v>385</v>
      </c>
      <c r="C362" s="557" t="s">
        <v>7512</v>
      </c>
      <c r="D362" s="557"/>
      <c r="E362" s="557"/>
      <c r="F362" s="557"/>
      <c r="G362" s="557"/>
      <c r="H362" s="557"/>
      <c r="I362" s="557"/>
      <c r="J362" s="557"/>
      <c r="K362" s="557"/>
      <c r="L362" s="557"/>
      <c r="M362" s="345" t="s">
        <v>511</v>
      </c>
      <c r="N362" s="343">
        <v>90.98</v>
      </c>
    </row>
    <row r="363" spans="1:14" ht="12.75" customHeight="1" x14ac:dyDescent="0.25">
      <c r="A363" s="342" t="s">
        <v>7513</v>
      </c>
      <c r="B363" s="345" t="s">
        <v>385</v>
      </c>
      <c r="C363" s="557" t="s">
        <v>7514</v>
      </c>
      <c r="D363" s="557"/>
      <c r="E363" s="557"/>
      <c r="F363" s="557"/>
      <c r="G363" s="557"/>
      <c r="H363" s="557"/>
      <c r="I363" s="557"/>
      <c r="J363" s="557"/>
      <c r="K363" s="557"/>
      <c r="L363" s="557"/>
      <c r="M363" s="345" t="s">
        <v>511</v>
      </c>
      <c r="N363" s="343">
        <v>150.4</v>
      </c>
    </row>
    <row r="364" spans="1:14" ht="12.75" customHeight="1" x14ac:dyDescent="0.25">
      <c r="A364" s="342" t="s">
        <v>7515</v>
      </c>
      <c r="B364" s="345" t="s">
        <v>385</v>
      </c>
      <c r="C364" s="557" t="s">
        <v>7516</v>
      </c>
      <c r="D364" s="557"/>
      <c r="E364" s="557"/>
      <c r="F364" s="557"/>
      <c r="G364" s="557"/>
      <c r="H364" s="557"/>
      <c r="I364" s="557"/>
      <c r="J364" s="557"/>
      <c r="K364" s="557"/>
      <c r="L364" s="557"/>
      <c r="M364" s="345" t="s">
        <v>216</v>
      </c>
      <c r="N364" s="343">
        <v>9.59</v>
      </c>
    </row>
    <row r="365" spans="1:14" ht="13.5" customHeight="1" x14ac:dyDescent="0.25">
      <c r="A365" s="342" t="s">
        <v>7517</v>
      </c>
      <c r="B365" s="345" t="s">
        <v>385</v>
      </c>
      <c r="C365" s="557" t="s">
        <v>7518</v>
      </c>
      <c r="D365" s="557"/>
      <c r="E365" s="557"/>
      <c r="F365" s="557"/>
      <c r="G365" s="557"/>
      <c r="H365" s="557"/>
      <c r="I365" s="557"/>
      <c r="J365" s="557"/>
      <c r="K365" s="557"/>
      <c r="L365" s="557"/>
      <c r="M365" s="345" t="s">
        <v>216</v>
      </c>
      <c r="N365" s="343">
        <v>9.65</v>
      </c>
    </row>
    <row r="366" spans="1:14" ht="12.75" customHeight="1" x14ac:dyDescent="0.25">
      <c r="A366" s="342" t="s">
        <v>7519</v>
      </c>
      <c r="B366" s="345" t="s">
        <v>385</v>
      </c>
      <c r="C366" s="557" t="s">
        <v>7520</v>
      </c>
      <c r="D366" s="557"/>
      <c r="E366" s="557"/>
      <c r="F366" s="557"/>
      <c r="G366" s="557"/>
      <c r="H366" s="557"/>
      <c r="I366" s="557"/>
      <c r="J366" s="557"/>
      <c r="K366" s="557"/>
      <c r="L366" s="557"/>
      <c r="M366" s="345" t="s">
        <v>216</v>
      </c>
      <c r="N366" s="343">
        <v>11.13</v>
      </c>
    </row>
    <row r="367" spans="1:14" ht="13.5" customHeight="1" x14ac:dyDescent="0.25">
      <c r="A367" s="342" t="s">
        <v>7521</v>
      </c>
      <c r="B367" s="345" t="s">
        <v>385</v>
      </c>
      <c r="C367" s="557" t="s">
        <v>7522</v>
      </c>
      <c r="D367" s="557"/>
      <c r="E367" s="557"/>
      <c r="F367" s="557"/>
      <c r="G367" s="557"/>
      <c r="H367" s="557"/>
      <c r="I367" s="557"/>
      <c r="J367" s="557"/>
      <c r="K367" s="557"/>
      <c r="L367" s="557"/>
      <c r="M367" s="345" t="s">
        <v>216</v>
      </c>
      <c r="N367" s="343">
        <v>9.6</v>
      </c>
    </row>
    <row r="368" spans="1:14" ht="12.75" customHeight="1" x14ac:dyDescent="0.25">
      <c r="A368" s="342" t="s">
        <v>7523</v>
      </c>
      <c r="B368" s="345" t="s">
        <v>385</v>
      </c>
      <c r="C368" s="557" t="s">
        <v>7524</v>
      </c>
      <c r="D368" s="557"/>
      <c r="E368" s="557"/>
      <c r="F368" s="557"/>
      <c r="G368" s="557"/>
      <c r="H368" s="557"/>
      <c r="I368" s="557"/>
      <c r="J368" s="557"/>
      <c r="K368" s="557"/>
      <c r="L368" s="557"/>
      <c r="M368" s="345" t="s">
        <v>216</v>
      </c>
      <c r="N368" s="343">
        <v>9.09</v>
      </c>
    </row>
    <row r="369" spans="1:14" ht="12.75" customHeight="1" x14ac:dyDescent="0.25">
      <c r="A369" s="342" t="s">
        <v>7525</v>
      </c>
      <c r="B369" s="345" t="s">
        <v>385</v>
      </c>
      <c r="C369" s="557" t="s">
        <v>7526</v>
      </c>
      <c r="D369" s="557"/>
      <c r="E369" s="557"/>
      <c r="F369" s="557"/>
      <c r="G369" s="557"/>
      <c r="H369" s="557"/>
      <c r="I369" s="557"/>
      <c r="J369" s="557"/>
      <c r="K369" s="557"/>
      <c r="L369" s="557"/>
      <c r="M369" s="345" t="s">
        <v>216</v>
      </c>
      <c r="N369" s="343">
        <v>10.51</v>
      </c>
    </row>
    <row r="370" spans="1:14" ht="13.5" customHeight="1" x14ac:dyDescent="0.25">
      <c r="A370" s="342" t="s">
        <v>7527</v>
      </c>
      <c r="B370" s="345" t="s">
        <v>385</v>
      </c>
      <c r="C370" s="557" t="s">
        <v>7528</v>
      </c>
      <c r="D370" s="557"/>
      <c r="E370" s="557"/>
      <c r="F370" s="557"/>
      <c r="G370" s="557"/>
      <c r="H370" s="557"/>
      <c r="I370" s="557"/>
      <c r="J370" s="557"/>
      <c r="K370" s="557"/>
      <c r="L370" s="557"/>
      <c r="M370" s="345" t="s">
        <v>216</v>
      </c>
      <c r="N370" s="343">
        <v>11.45</v>
      </c>
    </row>
    <row r="371" spans="1:14" ht="12.75" customHeight="1" x14ac:dyDescent="0.25">
      <c r="A371" s="342" t="s">
        <v>16582</v>
      </c>
      <c r="B371" s="344"/>
      <c r="C371" s="557" t="s">
        <v>16583</v>
      </c>
      <c r="D371" s="557"/>
      <c r="E371" s="557"/>
      <c r="F371" s="557"/>
      <c r="G371" s="557"/>
      <c r="H371" s="557"/>
      <c r="I371" s="557"/>
      <c r="J371" s="557"/>
      <c r="K371" s="557"/>
      <c r="L371" s="557"/>
      <c r="M371" s="345" t="s">
        <v>216</v>
      </c>
      <c r="N371" s="343">
        <v>9.89</v>
      </c>
    </row>
    <row r="372" spans="1:14" ht="13.5" customHeight="1" x14ac:dyDescent="0.25">
      <c r="A372" s="342" t="s">
        <v>7529</v>
      </c>
      <c r="B372" s="345" t="s">
        <v>385</v>
      </c>
      <c r="C372" s="557" t="s">
        <v>7530</v>
      </c>
      <c r="D372" s="557"/>
      <c r="E372" s="557"/>
      <c r="F372" s="557"/>
      <c r="G372" s="557"/>
      <c r="H372" s="557"/>
      <c r="I372" s="557"/>
      <c r="J372" s="557"/>
      <c r="K372" s="557"/>
      <c r="L372" s="557"/>
      <c r="M372" s="345" t="s">
        <v>216</v>
      </c>
      <c r="N372" s="343">
        <v>8.94</v>
      </c>
    </row>
    <row r="373" spans="1:14" ht="12.75" customHeight="1" x14ac:dyDescent="0.25">
      <c r="A373" s="342" t="s">
        <v>16584</v>
      </c>
      <c r="B373" s="344"/>
      <c r="C373" s="557" t="s">
        <v>16585</v>
      </c>
      <c r="D373" s="557"/>
      <c r="E373" s="557"/>
      <c r="F373" s="557"/>
      <c r="G373" s="557"/>
      <c r="H373" s="557"/>
      <c r="I373" s="557"/>
      <c r="J373" s="557"/>
      <c r="K373" s="557"/>
      <c r="L373" s="557"/>
      <c r="M373" s="345" t="s">
        <v>216</v>
      </c>
      <c r="N373" s="343">
        <v>8.9</v>
      </c>
    </row>
    <row r="374" spans="1:14" ht="12.75" customHeight="1" x14ac:dyDescent="0.25">
      <c r="A374" s="342" t="s">
        <v>7531</v>
      </c>
      <c r="B374" s="345" t="s">
        <v>385</v>
      </c>
      <c r="C374" s="557" t="s">
        <v>7532</v>
      </c>
      <c r="D374" s="557"/>
      <c r="E374" s="557"/>
      <c r="F374" s="557"/>
      <c r="G374" s="557"/>
      <c r="H374" s="557"/>
      <c r="I374" s="557"/>
      <c r="J374" s="557"/>
      <c r="K374" s="557"/>
      <c r="L374" s="557"/>
      <c r="M374" s="345" t="s">
        <v>216</v>
      </c>
      <c r="N374" s="343">
        <v>9.99</v>
      </c>
    </row>
    <row r="375" spans="1:14" ht="13.5" customHeight="1" x14ac:dyDescent="0.25">
      <c r="A375" s="342" t="s">
        <v>7533</v>
      </c>
      <c r="B375" s="345" t="s">
        <v>385</v>
      </c>
      <c r="C375" s="557" t="s">
        <v>7534</v>
      </c>
      <c r="D375" s="557"/>
      <c r="E375" s="557"/>
      <c r="F375" s="557"/>
      <c r="G375" s="557"/>
      <c r="H375" s="557"/>
      <c r="I375" s="557"/>
      <c r="J375" s="557"/>
      <c r="K375" s="557"/>
      <c r="L375" s="557"/>
      <c r="M375" s="345" t="s">
        <v>216</v>
      </c>
      <c r="N375" s="343">
        <v>9.6</v>
      </c>
    </row>
    <row r="376" spans="1:14" ht="12.75" customHeight="1" x14ac:dyDescent="0.25">
      <c r="A376" s="342" t="s">
        <v>7535</v>
      </c>
      <c r="B376" s="345" t="s">
        <v>385</v>
      </c>
      <c r="C376" s="557" t="s">
        <v>7536</v>
      </c>
      <c r="D376" s="557"/>
      <c r="E376" s="557"/>
      <c r="F376" s="557"/>
      <c r="G376" s="557"/>
      <c r="H376" s="557"/>
      <c r="I376" s="557"/>
      <c r="J376" s="557"/>
      <c r="K376" s="557"/>
      <c r="L376" s="557"/>
      <c r="M376" s="345" t="s">
        <v>216</v>
      </c>
      <c r="N376" s="343">
        <v>9.6999999999999993</v>
      </c>
    </row>
    <row r="377" spans="1:14" ht="12.75" customHeight="1" x14ac:dyDescent="0.25">
      <c r="A377" s="342" t="s">
        <v>7537</v>
      </c>
      <c r="B377" s="345" t="s">
        <v>385</v>
      </c>
      <c r="C377" s="557" t="s">
        <v>7538</v>
      </c>
      <c r="D377" s="557"/>
      <c r="E377" s="557"/>
      <c r="F377" s="557"/>
      <c r="G377" s="557"/>
      <c r="H377" s="557"/>
      <c r="I377" s="557"/>
      <c r="J377" s="557"/>
      <c r="K377" s="557"/>
      <c r="L377" s="557"/>
      <c r="M377" s="345" t="s">
        <v>216</v>
      </c>
      <c r="N377" s="343">
        <v>11.87</v>
      </c>
    </row>
    <row r="378" spans="1:14" ht="13.5" customHeight="1" x14ac:dyDescent="0.25">
      <c r="A378" s="342" t="s">
        <v>7539</v>
      </c>
      <c r="B378" s="345" t="s">
        <v>385</v>
      </c>
      <c r="C378" s="557" t="s">
        <v>7540</v>
      </c>
      <c r="D378" s="557"/>
      <c r="E378" s="557"/>
      <c r="F378" s="557"/>
      <c r="G378" s="557"/>
      <c r="H378" s="557"/>
      <c r="I378" s="557"/>
      <c r="J378" s="557"/>
      <c r="K378" s="557"/>
      <c r="L378" s="557"/>
      <c r="M378" s="345" t="s">
        <v>216</v>
      </c>
      <c r="N378" s="343">
        <v>10.52</v>
      </c>
    </row>
    <row r="379" spans="1:14" ht="12.75" customHeight="1" x14ac:dyDescent="0.25">
      <c r="A379" s="342" t="s">
        <v>16586</v>
      </c>
      <c r="B379" s="344"/>
      <c r="C379" s="557" t="s">
        <v>16587</v>
      </c>
      <c r="D379" s="557"/>
      <c r="E379" s="557"/>
      <c r="F379" s="557"/>
      <c r="G379" s="557"/>
      <c r="H379" s="557"/>
      <c r="I379" s="557"/>
      <c r="J379" s="557"/>
      <c r="K379" s="557"/>
      <c r="L379" s="557"/>
      <c r="M379" s="345" t="s">
        <v>511</v>
      </c>
      <c r="N379" s="343">
        <v>748.6</v>
      </c>
    </row>
    <row r="380" spans="1:14" ht="13.5" customHeight="1" x14ac:dyDescent="0.25">
      <c r="A380" s="342" t="s">
        <v>16588</v>
      </c>
      <c r="B380" s="344"/>
      <c r="C380" s="557" t="s">
        <v>16589</v>
      </c>
      <c r="D380" s="557"/>
      <c r="E380" s="557"/>
      <c r="F380" s="557"/>
      <c r="G380" s="557"/>
      <c r="H380" s="557"/>
      <c r="I380" s="557"/>
      <c r="J380" s="557"/>
      <c r="K380" s="557"/>
      <c r="L380" s="557"/>
      <c r="M380" s="345" t="s">
        <v>511</v>
      </c>
      <c r="N380" s="343">
        <v>425.81</v>
      </c>
    </row>
    <row r="381" spans="1:14" ht="12.75" customHeight="1" x14ac:dyDescent="0.25">
      <c r="A381" s="342" t="s">
        <v>7541</v>
      </c>
      <c r="B381" s="345" t="s">
        <v>385</v>
      </c>
      <c r="C381" s="557" t="s">
        <v>14718</v>
      </c>
      <c r="D381" s="557"/>
      <c r="E381" s="557"/>
      <c r="F381" s="557"/>
      <c r="G381" s="557"/>
      <c r="H381" s="557"/>
      <c r="I381" s="557"/>
      <c r="J381" s="557"/>
      <c r="K381" s="557"/>
      <c r="L381" s="557"/>
      <c r="M381" s="345" t="s">
        <v>511</v>
      </c>
      <c r="N381" s="343">
        <v>622.26</v>
      </c>
    </row>
    <row r="382" spans="1:14" ht="12.75" customHeight="1" x14ac:dyDescent="0.25">
      <c r="A382" s="342" t="s">
        <v>7542</v>
      </c>
      <c r="B382" s="345" t="s">
        <v>385</v>
      </c>
      <c r="C382" s="557" t="s">
        <v>14719</v>
      </c>
      <c r="D382" s="557"/>
      <c r="E382" s="557"/>
      <c r="F382" s="557"/>
      <c r="G382" s="557"/>
      <c r="H382" s="557"/>
      <c r="I382" s="557"/>
      <c r="J382" s="557"/>
      <c r="K382" s="557"/>
      <c r="L382" s="557"/>
      <c r="M382" s="345" t="s">
        <v>511</v>
      </c>
      <c r="N382" s="343">
        <v>665.49</v>
      </c>
    </row>
    <row r="383" spans="1:14" ht="13.5" customHeight="1" x14ac:dyDescent="0.25">
      <c r="A383" s="342" t="s">
        <v>16590</v>
      </c>
      <c r="B383" s="344"/>
      <c r="C383" s="557" t="s">
        <v>16591</v>
      </c>
      <c r="D383" s="557"/>
      <c r="E383" s="557"/>
      <c r="F383" s="557"/>
      <c r="G383" s="557"/>
      <c r="H383" s="557"/>
      <c r="I383" s="557"/>
      <c r="J383" s="557"/>
      <c r="K383" s="557"/>
      <c r="L383" s="557"/>
      <c r="M383" s="345" t="s">
        <v>511</v>
      </c>
      <c r="N383" s="343">
        <v>925.12</v>
      </c>
    </row>
    <row r="384" spans="1:14" ht="12.75" customHeight="1" x14ac:dyDescent="0.25">
      <c r="A384" s="342" t="s">
        <v>16592</v>
      </c>
      <c r="B384" s="344"/>
      <c r="C384" s="557" t="s">
        <v>16593</v>
      </c>
      <c r="D384" s="557"/>
      <c r="E384" s="557"/>
      <c r="F384" s="557"/>
      <c r="G384" s="557"/>
      <c r="H384" s="557"/>
      <c r="I384" s="557"/>
      <c r="J384" s="557"/>
      <c r="K384" s="557"/>
      <c r="L384" s="557"/>
      <c r="M384" s="345" t="s">
        <v>511</v>
      </c>
      <c r="N384" s="343">
        <v>982.94</v>
      </c>
    </row>
    <row r="385" spans="1:14" ht="13.5" customHeight="1" x14ac:dyDescent="0.25">
      <c r="A385" s="342" t="s">
        <v>7543</v>
      </c>
      <c r="B385" s="345" t="s">
        <v>385</v>
      </c>
      <c r="C385" s="557" t="s">
        <v>14720</v>
      </c>
      <c r="D385" s="557"/>
      <c r="E385" s="557"/>
      <c r="F385" s="557"/>
      <c r="G385" s="557"/>
      <c r="H385" s="557"/>
      <c r="I385" s="557"/>
      <c r="J385" s="557"/>
      <c r="K385" s="557"/>
      <c r="L385" s="557"/>
      <c r="M385" s="345" t="s">
        <v>511</v>
      </c>
      <c r="N385" s="343">
        <v>1029.2</v>
      </c>
    </row>
    <row r="386" spans="1:14" ht="12.75" customHeight="1" x14ac:dyDescent="0.25">
      <c r="A386" s="342" t="s">
        <v>7544</v>
      </c>
      <c r="B386" s="345" t="s">
        <v>385</v>
      </c>
      <c r="C386" s="557" t="s">
        <v>14721</v>
      </c>
      <c r="D386" s="557"/>
      <c r="E386" s="557"/>
      <c r="F386" s="557"/>
      <c r="G386" s="557"/>
      <c r="H386" s="557"/>
      <c r="I386" s="557"/>
      <c r="J386" s="557"/>
      <c r="K386" s="557"/>
      <c r="L386" s="557"/>
      <c r="M386" s="345" t="s">
        <v>511</v>
      </c>
      <c r="N386" s="343">
        <v>308.89999999999998</v>
      </c>
    </row>
    <row r="387" spans="1:14" ht="12.75" customHeight="1" x14ac:dyDescent="0.25">
      <c r="A387" s="342" t="s">
        <v>7545</v>
      </c>
      <c r="B387" s="345" t="s">
        <v>385</v>
      </c>
      <c r="C387" s="557" t="s">
        <v>7546</v>
      </c>
      <c r="D387" s="557"/>
      <c r="E387" s="557"/>
      <c r="F387" s="557"/>
      <c r="G387" s="557"/>
      <c r="H387" s="557"/>
      <c r="I387" s="557"/>
      <c r="J387" s="557"/>
      <c r="K387" s="557"/>
      <c r="L387" s="557"/>
      <c r="M387" s="345" t="s">
        <v>9</v>
      </c>
      <c r="N387" s="343">
        <v>10.199999999999999</v>
      </c>
    </row>
    <row r="388" spans="1:14" ht="13.5" customHeight="1" x14ac:dyDescent="0.25">
      <c r="A388" s="342" t="s">
        <v>7547</v>
      </c>
      <c r="B388" s="345" t="s">
        <v>385</v>
      </c>
      <c r="C388" s="557" t="s">
        <v>7548</v>
      </c>
      <c r="D388" s="557"/>
      <c r="E388" s="557"/>
      <c r="F388" s="557"/>
      <c r="G388" s="557"/>
      <c r="H388" s="557"/>
      <c r="I388" s="557"/>
      <c r="J388" s="557"/>
      <c r="K388" s="557"/>
      <c r="L388" s="557"/>
      <c r="M388" s="345" t="s">
        <v>9</v>
      </c>
      <c r="N388" s="343">
        <v>7.5</v>
      </c>
    </row>
    <row r="389" spans="1:14" ht="12.75" customHeight="1" x14ac:dyDescent="0.25">
      <c r="A389" s="342" t="s">
        <v>7549</v>
      </c>
      <c r="B389" s="345" t="s">
        <v>385</v>
      </c>
      <c r="C389" s="557" t="s">
        <v>7550</v>
      </c>
      <c r="D389" s="557"/>
      <c r="E389" s="557"/>
      <c r="F389" s="557"/>
      <c r="G389" s="557"/>
      <c r="H389" s="557"/>
      <c r="I389" s="557"/>
      <c r="J389" s="557"/>
      <c r="K389" s="557"/>
      <c r="L389" s="557"/>
      <c r="M389" s="345" t="s">
        <v>9</v>
      </c>
      <c r="N389" s="343">
        <v>17.420000000000002</v>
      </c>
    </row>
    <row r="390" spans="1:14" ht="13.5" customHeight="1" x14ac:dyDescent="0.25">
      <c r="A390" s="342" t="s">
        <v>7551</v>
      </c>
      <c r="B390" s="345" t="s">
        <v>385</v>
      </c>
      <c r="C390" s="557" t="s">
        <v>7552</v>
      </c>
      <c r="D390" s="557"/>
      <c r="E390" s="557"/>
      <c r="F390" s="557"/>
      <c r="G390" s="557"/>
      <c r="H390" s="557"/>
      <c r="I390" s="557"/>
      <c r="J390" s="557"/>
      <c r="K390" s="557"/>
      <c r="L390" s="557"/>
      <c r="M390" s="345" t="s">
        <v>9</v>
      </c>
      <c r="N390" s="343">
        <v>35.15</v>
      </c>
    </row>
    <row r="391" spans="1:14" ht="12.75" customHeight="1" x14ac:dyDescent="0.25">
      <c r="A391" s="342" t="s">
        <v>7553</v>
      </c>
      <c r="B391" s="345" t="s">
        <v>385</v>
      </c>
      <c r="C391" s="557" t="s">
        <v>7554</v>
      </c>
      <c r="D391" s="557"/>
      <c r="E391" s="557"/>
      <c r="F391" s="557"/>
      <c r="G391" s="557"/>
      <c r="H391" s="557"/>
      <c r="I391" s="557"/>
      <c r="J391" s="557"/>
      <c r="K391" s="557"/>
      <c r="L391" s="557"/>
      <c r="M391" s="345" t="s">
        <v>9</v>
      </c>
      <c r="N391" s="343">
        <v>36</v>
      </c>
    </row>
    <row r="392" spans="1:14" ht="12.75" customHeight="1" x14ac:dyDescent="0.25">
      <c r="A392" s="342" t="s">
        <v>7555</v>
      </c>
      <c r="B392" s="345" t="s">
        <v>385</v>
      </c>
      <c r="C392" s="557" t="s">
        <v>7556</v>
      </c>
      <c r="D392" s="557"/>
      <c r="E392" s="557"/>
      <c r="F392" s="557"/>
      <c r="G392" s="557"/>
      <c r="H392" s="557"/>
      <c r="I392" s="557"/>
      <c r="J392" s="557"/>
      <c r="K392" s="557"/>
      <c r="L392" s="557"/>
      <c r="M392" s="345" t="s">
        <v>216</v>
      </c>
      <c r="N392" s="343">
        <v>11</v>
      </c>
    </row>
    <row r="393" spans="1:14" ht="3.75" customHeight="1" x14ac:dyDescent="0.25">
      <c r="C393" s="557"/>
      <c r="D393" s="557"/>
      <c r="E393" s="557"/>
      <c r="F393" s="557"/>
      <c r="G393" s="557"/>
      <c r="H393" s="557"/>
      <c r="I393" s="557"/>
      <c r="J393" s="557"/>
      <c r="K393" s="557"/>
      <c r="L393" s="557"/>
    </row>
    <row r="394" spans="1:14" ht="12.75" customHeight="1" x14ac:dyDescent="0.25">
      <c r="A394" s="342" t="s">
        <v>7557</v>
      </c>
      <c r="B394" s="345" t="s">
        <v>385</v>
      </c>
      <c r="C394" s="557" t="s">
        <v>7558</v>
      </c>
      <c r="D394" s="557"/>
      <c r="E394" s="557"/>
      <c r="F394" s="557"/>
      <c r="G394" s="557"/>
      <c r="H394" s="557"/>
      <c r="I394" s="557"/>
      <c r="J394" s="557"/>
      <c r="K394" s="557"/>
      <c r="L394" s="557"/>
      <c r="M394" s="345" t="s">
        <v>216</v>
      </c>
      <c r="N394" s="343">
        <v>12.1</v>
      </c>
    </row>
    <row r="395" spans="1:14" ht="3" customHeight="1" x14ac:dyDescent="0.25">
      <c r="C395" s="557"/>
      <c r="D395" s="557"/>
      <c r="E395" s="557"/>
      <c r="F395" s="557"/>
      <c r="G395" s="557"/>
      <c r="H395" s="557"/>
      <c r="I395" s="557"/>
      <c r="J395" s="557"/>
      <c r="K395" s="557"/>
      <c r="L395" s="557"/>
    </row>
    <row r="396" spans="1:14" ht="13.5" customHeight="1" x14ac:dyDescent="0.25">
      <c r="A396" s="342" t="s">
        <v>7559</v>
      </c>
      <c r="B396" s="345" t="s">
        <v>385</v>
      </c>
      <c r="C396" s="557" t="s">
        <v>7560</v>
      </c>
      <c r="D396" s="557"/>
      <c r="E396" s="557"/>
      <c r="F396" s="557"/>
      <c r="G396" s="557"/>
      <c r="H396" s="557"/>
      <c r="I396" s="557"/>
      <c r="J396" s="557"/>
      <c r="K396" s="557"/>
      <c r="L396" s="557"/>
      <c r="M396" s="345" t="s">
        <v>216</v>
      </c>
      <c r="N396" s="343">
        <v>10.95</v>
      </c>
    </row>
    <row r="397" spans="1:14" ht="3" customHeight="1" x14ac:dyDescent="0.25">
      <c r="C397" s="557"/>
      <c r="D397" s="557"/>
      <c r="E397" s="557"/>
      <c r="F397" s="557"/>
      <c r="G397" s="557"/>
      <c r="H397" s="557"/>
      <c r="I397" s="557"/>
      <c r="J397" s="557"/>
      <c r="K397" s="557"/>
      <c r="L397" s="557"/>
    </row>
    <row r="398" spans="1:14" ht="13.5" customHeight="1" x14ac:dyDescent="0.25">
      <c r="A398" s="342" t="s">
        <v>7561</v>
      </c>
      <c r="B398" s="345" t="s">
        <v>385</v>
      </c>
      <c r="C398" s="557" t="s">
        <v>7562</v>
      </c>
      <c r="D398" s="557"/>
      <c r="E398" s="557"/>
      <c r="F398" s="557"/>
      <c r="G398" s="557"/>
      <c r="H398" s="557"/>
      <c r="I398" s="557"/>
      <c r="J398" s="557"/>
      <c r="K398" s="557"/>
      <c r="L398" s="557"/>
      <c r="M398" s="345" t="s">
        <v>216</v>
      </c>
      <c r="N398" s="343">
        <v>11</v>
      </c>
    </row>
    <row r="399" spans="1:14" ht="3" customHeight="1" x14ac:dyDescent="0.25">
      <c r="C399" s="557"/>
      <c r="D399" s="557"/>
      <c r="E399" s="557"/>
      <c r="F399" s="557"/>
      <c r="G399" s="557"/>
      <c r="H399" s="557"/>
      <c r="I399" s="557"/>
      <c r="J399" s="557"/>
      <c r="K399" s="557"/>
      <c r="L399" s="557"/>
    </row>
    <row r="400" spans="1:14" ht="12.75" customHeight="1" x14ac:dyDescent="0.25">
      <c r="A400" s="342" t="s">
        <v>7563</v>
      </c>
      <c r="B400" s="345" t="s">
        <v>385</v>
      </c>
      <c r="C400" s="557" t="s">
        <v>7564</v>
      </c>
      <c r="D400" s="557"/>
      <c r="E400" s="557"/>
      <c r="F400" s="557"/>
      <c r="G400" s="557"/>
      <c r="H400" s="557"/>
      <c r="I400" s="557"/>
      <c r="J400" s="557"/>
      <c r="K400" s="557"/>
      <c r="L400" s="557"/>
      <c r="M400" s="345" t="s">
        <v>216</v>
      </c>
      <c r="N400" s="343">
        <v>15.5</v>
      </c>
    </row>
    <row r="401" spans="1:14" ht="3.75" customHeight="1" x14ac:dyDescent="0.25">
      <c r="C401" s="557"/>
      <c r="D401" s="557"/>
      <c r="E401" s="557"/>
      <c r="F401" s="557"/>
      <c r="G401" s="557"/>
      <c r="H401" s="557"/>
      <c r="I401" s="557"/>
      <c r="J401" s="557"/>
      <c r="K401" s="557"/>
      <c r="L401" s="557"/>
    </row>
    <row r="402" spans="1:14" ht="12.75" customHeight="1" x14ac:dyDescent="0.25">
      <c r="A402" s="342" t="s">
        <v>7565</v>
      </c>
      <c r="B402" s="345" t="s">
        <v>385</v>
      </c>
      <c r="C402" s="557" t="s">
        <v>7566</v>
      </c>
      <c r="D402" s="557"/>
      <c r="E402" s="557"/>
      <c r="F402" s="557"/>
      <c r="G402" s="557"/>
      <c r="H402" s="557"/>
      <c r="I402" s="557"/>
      <c r="J402" s="557"/>
      <c r="K402" s="557"/>
      <c r="L402" s="557"/>
      <c r="M402" s="345" t="s">
        <v>216</v>
      </c>
      <c r="N402" s="343">
        <v>10.95</v>
      </c>
    </row>
    <row r="403" spans="1:14" ht="3.75" customHeight="1" x14ac:dyDescent="0.25">
      <c r="C403" s="557"/>
      <c r="D403" s="557"/>
      <c r="E403" s="557"/>
      <c r="F403" s="557"/>
      <c r="G403" s="557"/>
      <c r="H403" s="557"/>
      <c r="I403" s="557"/>
      <c r="J403" s="557"/>
      <c r="K403" s="557"/>
      <c r="L403" s="557"/>
    </row>
    <row r="404" spans="1:14" ht="12.75" customHeight="1" x14ac:dyDescent="0.25">
      <c r="A404" s="342" t="s">
        <v>7567</v>
      </c>
      <c r="B404" s="345" t="s">
        <v>385</v>
      </c>
      <c r="C404" s="557" t="s">
        <v>7568</v>
      </c>
      <c r="D404" s="557"/>
      <c r="E404" s="557"/>
      <c r="F404" s="557"/>
      <c r="G404" s="557"/>
      <c r="H404" s="557"/>
      <c r="I404" s="557"/>
      <c r="J404" s="557"/>
      <c r="K404" s="557"/>
      <c r="L404" s="557"/>
      <c r="M404" s="345" t="s">
        <v>216</v>
      </c>
      <c r="N404" s="343">
        <v>11</v>
      </c>
    </row>
    <row r="405" spans="1:14" ht="3" customHeight="1" x14ac:dyDescent="0.25">
      <c r="C405" s="557"/>
      <c r="D405" s="557"/>
      <c r="E405" s="557"/>
      <c r="F405" s="557"/>
      <c r="G405" s="557"/>
      <c r="H405" s="557"/>
      <c r="I405" s="557"/>
      <c r="J405" s="557"/>
      <c r="K405" s="557"/>
      <c r="L405" s="557"/>
    </row>
    <row r="406" spans="1:14" ht="13.5" customHeight="1" x14ac:dyDescent="0.25">
      <c r="A406" s="342" t="s">
        <v>7569</v>
      </c>
      <c r="B406" s="345" t="s">
        <v>385</v>
      </c>
      <c r="C406" s="557" t="s">
        <v>7570</v>
      </c>
      <c r="D406" s="557"/>
      <c r="E406" s="557"/>
      <c r="F406" s="557"/>
      <c r="G406" s="557"/>
      <c r="H406" s="557"/>
      <c r="I406" s="557"/>
      <c r="J406" s="557"/>
      <c r="K406" s="557"/>
      <c r="L406" s="557"/>
      <c r="M406" s="345" t="s">
        <v>216</v>
      </c>
      <c r="N406" s="343">
        <v>11</v>
      </c>
    </row>
    <row r="407" spans="1:14" ht="3" customHeight="1" x14ac:dyDescent="0.25">
      <c r="C407" s="557"/>
      <c r="D407" s="557"/>
      <c r="E407" s="557"/>
      <c r="F407" s="557"/>
      <c r="G407" s="557"/>
      <c r="H407" s="557"/>
      <c r="I407" s="557"/>
      <c r="J407" s="557"/>
      <c r="K407" s="557"/>
      <c r="L407" s="557"/>
    </row>
    <row r="408" spans="1:14" ht="12.75" customHeight="1" x14ac:dyDescent="0.25">
      <c r="A408" s="342" t="s">
        <v>7571</v>
      </c>
      <c r="B408" s="345" t="s">
        <v>385</v>
      </c>
      <c r="C408" s="557" t="s">
        <v>7572</v>
      </c>
      <c r="D408" s="557"/>
      <c r="E408" s="557"/>
      <c r="F408" s="557"/>
      <c r="G408" s="557"/>
      <c r="H408" s="557"/>
      <c r="I408" s="557"/>
      <c r="J408" s="557"/>
      <c r="K408" s="557"/>
      <c r="L408" s="557"/>
      <c r="M408" s="345" t="s">
        <v>216</v>
      </c>
      <c r="N408" s="343">
        <v>9.56</v>
      </c>
    </row>
    <row r="409" spans="1:14" ht="3.75" customHeight="1" x14ac:dyDescent="0.25">
      <c r="C409" s="557"/>
      <c r="D409" s="557"/>
      <c r="E409" s="557"/>
      <c r="F409" s="557"/>
      <c r="G409" s="557"/>
      <c r="H409" s="557"/>
      <c r="I409" s="557"/>
      <c r="J409" s="557"/>
      <c r="K409" s="557"/>
      <c r="L409" s="557"/>
    </row>
    <row r="410" spans="1:14" ht="12.75" customHeight="1" x14ac:dyDescent="0.25">
      <c r="A410" s="342" t="s">
        <v>7573</v>
      </c>
      <c r="B410" s="345" t="s">
        <v>385</v>
      </c>
      <c r="C410" s="557" t="s">
        <v>7574</v>
      </c>
      <c r="D410" s="557"/>
      <c r="E410" s="557"/>
      <c r="F410" s="557"/>
      <c r="G410" s="557"/>
      <c r="H410" s="557"/>
      <c r="I410" s="557"/>
      <c r="J410" s="557"/>
      <c r="K410" s="557"/>
      <c r="L410" s="557"/>
      <c r="M410" s="345" t="s">
        <v>216</v>
      </c>
      <c r="N410" s="343">
        <v>11</v>
      </c>
    </row>
    <row r="411" spans="1:14" ht="3.75" customHeight="1" x14ac:dyDescent="0.25">
      <c r="C411" s="557"/>
      <c r="D411" s="557"/>
      <c r="E411" s="557"/>
      <c r="F411" s="557"/>
      <c r="G411" s="557"/>
      <c r="H411" s="557"/>
      <c r="I411" s="557"/>
      <c r="J411" s="557"/>
      <c r="K411" s="557"/>
      <c r="L411" s="557"/>
    </row>
    <row r="412" spans="1:14" ht="12.75" customHeight="1" x14ac:dyDescent="0.25">
      <c r="A412" s="342" t="s">
        <v>7575</v>
      </c>
      <c r="B412" s="345" t="s">
        <v>385</v>
      </c>
      <c r="C412" s="557" t="s">
        <v>7576</v>
      </c>
      <c r="D412" s="557"/>
      <c r="E412" s="557"/>
      <c r="F412" s="557"/>
      <c r="G412" s="557"/>
      <c r="H412" s="557"/>
      <c r="I412" s="557"/>
      <c r="J412" s="557"/>
      <c r="K412" s="557"/>
      <c r="L412" s="557"/>
      <c r="M412" s="345" t="s">
        <v>216</v>
      </c>
      <c r="N412" s="343">
        <v>11</v>
      </c>
    </row>
    <row r="413" spans="1:14" ht="3" customHeight="1" x14ac:dyDescent="0.25">
      <c r="C413" s="557"/>
      <c r="D413" s="557"/>
      <c r="E413" s="557"/>
      <c r="F413" s="557"/>
      <c r="G413" s="557"/>
      <c r="H413" s="557"/>
      <c r="I413" s="557"/>
      <c r="J413" s="557"/>
      <c r="K413" s="557"/>
      <c r="L413" s="557"/>
    </row>
    <row r="414" spans="1:14" ht="13.5" customHeight="1" x14ac:dyDescent="0.25">
      <c r="A414" s="342" t="s">
        <v>7577</v>
      </c>
      <c r="B414" s="345" t="s">
        <v>385</v>
      </c>
      <c r="C414" s="557" t="s">
        <v>7578</v>
      </c>
      <c r="D414" s="557"/>
      <c r="E414" s="557"/>
      <c r="F414" s="557"/>
      <c r="G414" s="557"/>
      <c r="H414" s="557"/>
      <c r="I414" s="557"/>
      <c r="J414" s="557"/>
      <c r="K414" s="557"/>
      <c r="L414" s="557"/>
      <c r="M414" s="345" t="s">
        <v>216</v>
      </c>
      <c r="N414" s="343">
        <v>9.5500000000000007</v>
      </c>
    </row>
    <row r="415" spans="1:14" ht="3" customHeight="1" x14ac:dyDescent="0.25">
      <c r="C415" s="557"/>
      <c r="D415" s="557"/>
      <c r="E415" s="557"/>
      <c r="F415" s="557"/>
      <c r="G415" s="557"/>
      <c r="H415" s="557"/>
      <c r="I415" s="557"/>
      <c r="J415" s="557"/>
      <c r="K415" s="557"/>
      <c r="L415" s="557"/>
    </row>
    <row r="416" spans="1:14" ht="13.5" customHeight="1" x14ac:dyDescent="0.25">
      <c r="A416" s="342" t="s">
        <v>7579</v>
      </c>
      <c r="B416" s="345" t="s">
        <v>385</v>
      </c>
      <c r="C416" s="557" t="s">
        <v>7580</v>
      </c>
      <c r="D416" s="557"/>
      <c r="E416" s="557"/>
      <c r="F416" s="557"/>
      <c r="G416" s="557"/>
      <c r="H416" s="557"/>
      <c r="I416" s="557"/>
      <c r="J416" s="557"/>
      <c r="K416" s="557"/>
      <c r="L416" s="557"/>
      <c r="M416" s="345" t="s">
        <v>216</v>
      </c>
      <c r="N416" s="343">
        <v>10.52</v>
      </c>
    </row>
    <row r="417" spans="1:14" ht="3" customHeight="1" x14ac:dyDescent="0.25">
      <c r="C417" s="557"/>
      <c r="D417" s="557"/>
      <c r="E417" s="557"/>
      <c r="F417" s="557"/>
      <c r="G417" s="557"/>
      <c r="H417" s="557"/>
      <c r="I417" s="557"/>
      <c r="J417" s="557"/>
      <c r="K417" s="557"/>
      <c r="L417" s="557"/>
    </row>
    <row r="418" spans="1:14" ht="12.75" customHeight="1" x14ac:dyDescent="0.25">
      <c r="A418" s="342" t="s">
        <v>7581</v>
      </c>
      <c r="B418" s="345" t="s">
        <v>385</v>
      </c>
      <c r="C418" s="557" t="s">
        <v>7582</v>
      </c>
      <c r="D418" s="557"/>
      <c r="E418" s="557"/>
      <c r="F418" s="557"/>
      <c r="G418" s="557"/>
      <c r="H418" s="557"/>
      <c r="I418" s="557"/>
      <c r="J418" s="557"/>
      <c r="K418" s="557"/>
      <c r="L418" s="557"/>
      <c r="M418" s="345" t="s">
        <v>216</v>
      </c>
      <c r="N418" s="343">
        <v>9.56</v>
      </c>
    </row>
    <row r="419" spans="1:14" ht="3.75" customHeight="1" x14ac:dyDescent="0.25">
      <c r="C419" s="557"/>
      <c r="D419" s="557"/>
      <c r="E419" s="557"/>
      <c r="F419" s="557"/>
      <c r="G419" s="557"/>
      <c r="H419" s="557"/>
      <c r="I419" s="557"/>
      <c r="J419" s="557"/>
      <c r="K419" s="557"/>
      <c r="L419" s="557"/>
    </row>
    <row r="420" spans="1:14" ht="12.75" customHeight="1" x14ac:dyDescent="0.25">
      <c r="A420" s="342" t="s">
        <v>7583</v>
      </c>
      <c r="B420" s="345" t="s">
        <v>385</v>
      </c>
      <c r="C420" s="557" t="s">
        <v>7584</v>
      </c>
      <c r="D420" s="557"/>
      <c r="E420" s="557"/>
      <c r="F420" s="557"/>
      <c r="G420" s="557"/>
      <c r="H420" s="557"/>
      <c r="I420" s="557"/>
      <c r="J420" s="557"/>
      <c r="K420" s="557"/>
      <c r="L420" s="557"/>
      <c r="M420" s="345" t="s">
        <v>216</v>
      </c>
      <c r="N420" s="343">
        <v>16.899999999999999</v>
      </c>
    </row>
    <row r="421" spans="1:14" ht="13.5" customHeight="1" x14ac:dyDescent="0.25">
      <c r="A421" s="342" t="s">
        <v>7585</v>
      </c>
      <c r="B421" s="345" t="s">
        <v>385</v>
      </c>
      <c r="C421" s="557" t="s">
        <v>7586</v>
      </c>
      <c r="D421" s="557"/>
      <c r="E421" s="557"/>
      <c r="F421" s="557"/>
      <c r="G421" s="557"/>
      <c r="H421" s="557"/>
      <c r="I421" s="557"/>
      <c r="J421" s="557"/>
      <c r="K421" s="557"/>
      <c r="L421" s="557"/>
      <c r="M421" s="345" t="s">
        <v>216</v>
      </c>
      <c r="N421" s="343">
        <v>17.5</v>
      </c>
    </row>
    <row r="422" spans="1:14" ht="12.75" customHeight="1" x14ac:dyDescent="0.25">
      <c r="A422" s="342" t="s">
        <v>7587</v>
      </c>
      <c r="B422" s="345" t="s">
        <v>385</v>
      </c>
      <c r="C422" s="557" t="s">
        <v>7588</v>
      </c>
      <c r="D422" s="557"/>
      <c r="E422" s="557"/>
      <c r="F422" s="557"/>
      <c r="G422" s="557"/>
      <c r="H422" s="557"/>
      <c r="I422" s="557"/>
      <c r="J422" s="557"/>
      <c r="K422" s="557"/>
      <c r="L422" s="557"/>
      <c r="M422" s="345" t="s">
        <v>216</v>
      </c>
      <c r="N422" s="343">
        <v>17.899999999999999</v>
      </c>
    </row>
    <row r="423" spans="1:14" ht="12.75" customHeight="1" x14ac:dyDescent="0.25">
      <c r="A423" s="342" t="s">
        <v>7589</v>
      </c>
      <c r="B423" s="345" t="s">
        <v>385</v>
      </c>
      <c r="C423" s="557" t="s">
        <v>7590</v>
      </c>
      <c r="D423" s="557"/>
      <c r="E423" s="557"/>
      <c r="F423" s="557"/>
      <c r="G423" s="557"/>
      <c r="H423" s="557"/>
      <c r="I423" s="557"/>
      <c r="J423" s="557"/>
      <c r="K423" s="557"/>
      <c r="L423" s="557"/>
      <c r="M423" s="345" t="s">
        <v>216</v>
      </c>
      <c r="N423" s="343">
        <v>18.899999999999999</v>
      </c>
    </row>
    <row r="424" spans="1:14" ht="13.5" customHeight="1" x14ac:dyDescent="0.25">
      <c r="A424" s="342" t="s">
        <v>7591</v>
      </c>
      <c r="B424" s="345" t="s">
        <v>385</v>
      </c>
      <c r="C424" s="557" t="s">
        <v>576</v>
      </c>
      <c r="D424" s="557"/>
      <c r="E424" s="557"/>
      <c r="F424" s="557"/>
      <c r="G424" s="557"/>
      <c r="H424" s="557"/>
      <c r="I424" s="557"/>
      <c r="J424" s="557"/>
      <c r="K424" s="557"/>
      <c r="L424" s="557"/>
      <c r="M424" s="345" t="s">
        <v>8</v>
      </c>
      <c r="N424" s="343">
        <v>0.84</v>
      </c>
    </row>
    <row r="425" spans="1:14" ht="12.75" customHeight="1" x14ac:dyDescent="0.25">
      <c r="A425" s="342" t="s">
        <v>7592</v>
      </c>
      <c r="B425" s="345" t="s">
        <v>385</v>
      </c>
      <c r="C425" s="557" t="s">
        <v>7593</v>
      </c>
      <c r="D425" s="557"/>
      <c r="E425" s="557"/>
      <c r="F425" s="557"/>
      <c r="G425" s="557"/>
      <c r="H425" s="557"/>
      <c r="I425" s="557"/>
      <c r="J425" s="557"/>
      <c r="K425" s="557"/>
      <c r="L425" s="557"/>
      <c r="M425" s="345" t="s">
        <v>216</v>
      </c>
      <c r="N425" s="343">
        <v>14.38</v>
      </c>
    </row>
    <row r="426" spans="1:14" ht="12.75" customHeight="1" x14ac:dyDescent="0.25">
      <c r="A426" s="342" t="s">
        <v>7594</v>
      </c>
      <c r="B426" s="345" t="s">
        <v>385</v>
      </c>
      <c r="C426" s="557" t="s">
        <v>7595</v>
      </c>
      <c r="D426" s="557"/>
      <c r="E426" s="557"/>
      <c r="F426" s="557"/>
      <c r="G426" s="557"/>
      <c r="H426" s="557"/>
      <c r="I426" s="557"/>
      <c r="J426" s="557"/>
      <c r="K426" s="557"/>
      <c r="L426" s="557"/>
      <c r="M426" s="345" t="s">
        <v>216</v>
      </c>
      <c r="N426" s="343">
        <v>19.079999999999998</v>
      </c>
    </row>
    <row r="427" spans="1:14" ht="13.5" customHeight="1" x14ac:dyDescent="0.25">
      <c r="A427" s="342" t="s">
        <v>7596</v>
      </c>
      <c r="B427" s="345" t="s">
        <v>385</v>
      </c>
      <c r="C427" s="557" t="s">
        <v>577</v>
      </c>
      <c r="D427" s="557"/>
      <c r="E427" s="557"/>
      <c r="F427" s="557"/>
      <c r="G427" s="557"/>
      <c r="H427" s="557"/>
      <c r="I427" s="557"/>
      <c r="J427" s="557"/>
      <c r="K427" s="557"/>
      <c r="L427" s="557"/>
      <c r="M427" s="345" t="s">
        <v>8</v>
      </c>
      <c r="N427" s="343">
        <v>0.86</v>
      </c>
    </row>
    <row r="428" spans="1:14" ht="12.75" customHeight="1" x14ac:dyDescent="0.25">
      <c r="A428" s="342" t="s">
        <v>16594</v>
      </c>
      <c r="B428" s="344"/>
      <c r="C428" s="557" t="s">
        <v>16595</v>
      </c>
      <c r="D428" s="557"/>
      <c r="E428" s="557"/>
      <c r="F428" s="557"/>
      <c r="G428" s="557"/>
      <c r="H428" s="557"/>
      <c r="I428" s="557"/>
      <c r="J428" s="557"/>
      <c r="K428" s="557"/>
      <c r="L428" s="557"/>
      <c r="M428" s="345" t="s">
        <v>216</v>
      </c>
      <c r="N428" s="343">
        <v>16.190000000000001</v>
      </c>
    </row>
    <row r="429" spans="1:14" ht="13.5" customHeight="1" x14ac:dyDescent="0.25">
      <c r="A429" s="342" t="s">
        <v>16596</v>
      </c>
      <c r="B429" s="344"/>
      <c r="C429" s="557" t="s">
        <v>16597</v>
      </c>
      <c r="D429" s="557"/>
      <c r="E429" s="557"/>
      <c r="F429" s="557"/>
      <c r="G429" s="557"/>
      <c r="H429" s="557"/>
      <c r="I429" s="557"/>
      <c r="J429" s="557"/>
      <c r="K429" s="557"/>
      <c r="L429" s="557"/>
      <c r="M429" s="345" t="s">
        <v>216</v>
      </c>
      <c r="N429" s="343">
        <v>19.23</v>
      </c>
    </row>
    <row r="430" spans="1:14" ht="12.75" customHeight="1" x14ac:dyDescent="0.25">
      <c r="A430" s="342" t="s">
        <v>16598</v>
      </c>
      <c r="B430" s="344"/>
      <c r="C430" s="557" t="s">
        <v>16599</v>
      </c>
      <c r="D430" s="557"/>
      <c r="E430" s="557"/>
      <c r="F430" s="557"/>
      <c r="G430" s="557"/>
      <c r="H430" s="557"/>
      <c r="I430" s="557"/>
      <c r="J430" s="557"/>
      <c r="K430" s="557"/>
      <c r="L430" s="557"/>
      <c r="M430" s="345" t="s">
        <v>8</v>
      </c>
      <c r="N430" s="343">
        <v>19.23</v>
      </c>
    </row>
    <row r="431" spans="1:14" ht="12.75" customHeight="1" x14ac:dyDescent="0.25">
      <c r="A431" s="342" t="s">
        <v>16600</v>
      </c>
      <c r="B431" s="344"/>
      <c r="C431" s="557" t="s">
        <v>16601</v>
      </c>
      <c r="D431" s="557"/>
      <c r="E431" s="557"/>
      <c r="F431" s="557"/>
      <c r="G431" s="557"/>
      <c r="H431" s="557"/>
      <c r="I431" s="557"/>
      <c r="J431" s="557"/>
      <c r="K431" s="557"/>
      <c r="L431" s="557"/>
      <c r="M431" s="345" t="s">
        <v>8</v>
      </c>
      <c r="N431" s="343">
        <v>25</v>
      </c>
    </row>
    <row r="432" spans="1:14" ht="13.5" customHeight="1" x14ac:dyDescent="0.25">
      <c r="A432" s="342" t="s">
        <v>16602</v>
      </c>
      <c r="B432" s="344"/>
      <c r="C432" s="557" t="s">
        <v>16603</v>
      </c>
      <c r="D432" s="557"/>
      <c r="E432" s="557"/>
      <c r="F432" s="557"/>
      <c r="G432" s="557"/>
      <c r="H432" s="557"/>
      <c r="I432" s="557"/>
      <c r="J432" s="557"/>
      <c r="K432" s="557"/>
      <c r="L432" s="557"/>
      <c r="M432" s="345" t="s">
        <v>8</v>
      </c>
      <c r="N432" s="343">
        <v>14.66</v>
      </c>
    </row>
    <row r="433" spans="1:14" ht="12.75" customHeight="1" x14ac:dyDescent="0.25">
      <c r="A433" s="342" t="s">
        <v>16604</v>
      </c>
      <c r="B433" s="344"/>
      <c r="C433" s="557" t="s">
        <v>16605</v>
      </c>
      <c r="D433" s="557"/>
      <c r="E433" s="557"/>
      <c r="F433" s="557"/>
      <c r="G433" s="557"/>
      <c r="H433" s="557"/>
      <c r="I433" s="557"/>
      <c r="J433" s="557"/>
      <c r="K433" s="557"/>
      <c r="L433" s="557"/>
      <c r="M433" s="345" t="s">
        <v>8</v>
      </c>
      <c r="N433" s="343">
        <v>17.73</v>
      </c>
    </row>
    <row r="434" spans="1:14" ht="13.5" customHeight="1" x14ac:dyDescent="0.25">
      <c r="A434" s="342" t="s">
        <v>7597</v>
      </c>
      <c r="B434" s="345" t="s">
        <v>385</v>
      </c>
      <c r="C434" s="557" t="s">
        <v>720</v>
      </c>
      <c r="D434" s="557"/>
      <c r="E434" s="557"/>
      <c r="F434" s="557"/>
      <c r="G434" s="557"/>
      <c r="H434" s="557"/>
      <c r="I434" s="557"/>
      <c r="J434" s="557"/>
      <c r="K434" s="557"/>
      <c r="L434" s="557"/>
      <c r="M434" s="345" t="s">
        <v>8</v>
      </c>
      <c r="N434" s="343">
        <v>2.2000000000000002</v>
      </c>
    </row>
    <row r="435" spans="1:14" ht="12.75" customHeight="1" x14ac:dyDescent="0.25">
      <c r="A435" s="342" t="s">
        <v>7598</v>
      </c>
      <c r="B435" s="345" t="s">
        <v>385</v>
      </c>
      <c r="C435" s="557" t="s">
        <v>16606</v>
      </c>
      <c r="D435" s="557"/>
      <c r="E435" s="557"/>
      <c r="F435" s="557"/>
      <c r="G435" s="557"/>
      <c r="H435" s="557"/>
      <c r="I435" s="557"/>
      <c r="J435" s="557"/>
      <c r="K435" s="557"/>
      <c r="L435" s="557"/>
      <c r="M435" s="345" t="s">
        <v>7599</v>
      </c>
      <c r="N435" s="343">
        <v>103.41</v>
      </c>
    </row>
    <row r="436" spans="1:14" ht="12.75" customHeight="1" x14ac:dyDescent="0.25">
      <c r="A436" s="342" t="s">
        <v>7600</v>
      </c>
      <c r="B436" s="345" t="s">
        <v>385</v>
      </c>
      <c r="C436" s="557" t="s">
        <v>7601</v>
      </c>
      <c r="D436" s="557"/>
      <c r="E436" s="557"/>
      <c r="F436" s="557"/>
      <c r="G436" s="557"/>
      <c r="H436" s="557"/>
      <c r="I436" s="557"/>
      <c r="J436" s="557"/>
      <c r="K436" s="557"/>
      <c r="L436" s="557"/>
      <c r="M436" s="345" t="s">
        <v>8</v>
      </c>
      <c r="N436" s="343">
        <v>39.6</v>
      </c>
    </row>
    <row r="437" spans="1:14" ht="13.5" customHeight="1" x14ac:dyDescent="0.25">
      <c r="A437" s="342" t="s">
        <v>7602</v>
      </c>
      <c r="B437" s="345" t="s">
        <v>385</v>
      </c>
      <c r="C437" s="557" t="s">
        <v>7603</v>
      </c>
      <c r="D437" s="557"/>
      <c r="E437" s="557"/>
      <c r="F437" s="557"/>
      <c r="G437" s="557"/>
      <c r="H437" s="557"/>
      <c r="I437" s="557"/>
      <c r="J437" s="557"/>
      <c r="K437" s="557"/>
      <c r="L437" s="557"/>
      <c r="M437" s="345" t="s">
        <v>8</v>
      </c>
      <c r="N437" s="343">
        <v>62</v>
      </c>
    </row>
    <row r="438" spans="1:14" ht="12.75" customHeight="1" x14ac:dyDescent="0.25">
      <c r="A438" s="342" t="s">
        <v>7604</v>
      </c>
      <c r="B438" s="345" t="s">
        <v>385</v>
      </c>
      <c r="C438" s="557" t="s">
        <v>7605</v>
      </c>
      <c r="D438" s="557"/>
      <c r="E438" s="557"/>
      <c r="F438" s="557"/>
      <c r="G438" s="557"/>
      <c r="H438" s="557"/>
      <c r="I438" s="557"/>
      <c r="J438" s="557"/>
      <c r="K438" s="557"/>
      <c r="L438" s="557"/>
      <c r="M438" s="345" t="s">
        <v>9</v>
      </c>
      <c r="N438" s="343">
        <v>4</v>
      </c>
    </row>
    <row r="439" spans="1:14" ht="12.75" customHeight="1" x14ac:dyDescent="0.25">
      <c r="A439" s="342" t="s">
        <v>7606</v>
      </c>
      <c r="B439" s="345" t="s">
        <v>385</v>
      </c>
      <c r="C439" s="557" t="s">
        <v>7607</v>
      </c>
      <c r="D439" s="557"/>
      <c r="E439" s="557"/>
      <c r="F439" s="557"/>
      <c r="G439" s="557"/>
      <c r="H439" s="557"/>
      <c r="I439" s="557"/>
      <c r="J439" s="557"/>
      <c r="K439" s="557"/>
      <c r="L439" s="557"/>
      <c r="M439" s="345" t="s">
        <v>9</v>
      </c>
      <c r="N439" s="343">
        <v>3.92</v>
      </c>
    </row>
    <row r="440" spans="1:14" ht="13.5" customHeight="1" x14ac:dyDescent="0.25">
      <c r="A440" s="342" t="s">
        <v>7608</v>
      </c>
      <c r="B440" s="345" t="s">
        <v>385</v>
      </c>
      <c r="C440" s="557" t="s">
        <v>7609</v>
      </c>
      <c r="D440" s="557"/>
      <c r="E440" s="557"/>
      <c r="F440" s="557"/>
      <c r="G440" s="557"/>
      <c r="H440" s="557"/>
      <c r="I440" s="557"/>
      <c r="J440" s="557"/>
      <c r="K440" s="557"/>
      <c r="L440" s="557"/>
      <c r="M440" s="345" t="s">
        <v>9</v>
      </c>
      <c r="N440" s="343">
        <v>4.46</v>
      </c>
    </row>
    <row r="441" spans="1:14" ht="12.75" customHeight="1" x14ac:dyDescent="0.25">
      <c r="A441" s="342" t="s">
        <v>7610</v>
      </c>
      <c r="B441" s="345" t="s">
        <v>385</v>
      </c>
      <c r="C441" s="557" t="s">
        <v>7611</v>
      </c>
      <c r="D441" s="557"/>
      <c r="E441" s="557"/>
      <c r="F441" s="557"/>
      <c r="G441" s="557"/>
      <c r="H441" s="557"/>
      <c r="I441" s="557"/>
      <c r="J441" s="557"/>
      <c r="K441" s="557"/>
      <c r="L441" s="557"/>
      <c r="M441" s="345" t="s">
        <v>216</v>
      </c>
      <c r="N441" s="343">
        <v>0.68</v>
      </c>
    </row>
    <row r="442" spans="1:14" ht="13.5" customHeight="1" x14ac:dyDescent="0.25">
      <c r="A442" s="342" t="s">
        <v>7612</v>
      </c>
      <c r="B442" s="345" t="s">
        <v>385</v>
      </c>
      <c r="C442" s="557" t="s">
        <v>7613</v>
      </c>
      <c r="D442" s="557"/>
      <c r="E442" s="557"/>
      <c r="F442" s="557"/>
      <c r="G442" s="557"/>
      <c r="H442" s="557"/>
      <c r="I442" s="557"/>
      <c r="J442" s="557"/>
      <c r="K442" s="557"/>
      <c r="L442" s="557"/>
      <c r="M442" s="345" t="s">
        <v>216</v>
      </c>
      <c r="N442" s="343">
        <v>3.8</v>
      </c>
    </row>
    <row r="443" spans="1:14" ht="12.75" customHeight="1" x14ac:dyDescent="0.25">
      <c r="A443" s="342" t="s">
        <v>7614</v>
      </c>
      <c r="B443" s="345" t="s">
        <v>385</v>
      </c>
      <c r="C443" s="557" t="s">
        <v>578</v>
      </c>
      <c r="D443" s="557"/>
      <c r="E443" s="557"/>
      <c r="F443" s="557"/>
      <c r="G443" s="557"/>
      <c r="H443" s="557"/>
      <c r="I443" s="557"/>
      <c r="J443" s="557"/>
      <c r="K443" s="557"/>
      <c r="L443" s="557"/>
      <c r="M443" s="345" t="s">
        <v>216</v>
      </c>
      <c r="N443" s="343">
        <v>0.6</v>
      </c>
    </row>
    <row r="444" spans="1:14" ht="12.75" customHeight="1" x14ac:dyDescent="0.25">
      <c r="A444" s="342" t="s">
        <v>7615</v>
      </c>
      <c r="B444" s="345" t="s">
        <v>385</v>
      </c>
      <c r="C444" s="557" t="s">
        <v>7616</v>
      </c>
      <c r="D444" s="557"/>
      <c r="E444" s="557"/>
      <c r="F444" s="557"/>
      <c r="G444" s="557"/>
      <c r="H444" s="557"/>
      <c r="I444" s="557"/>
      <c r="J444" s="557"/>
      <c r="K444" s="557"/>
      <c r="L444" s="557"/>
      <c r="M444" s="345" t="s">
        <v>216</v>
      </c>
      <c r="N444" s="343">
        <v>1</v>
      </c>
    </row>
    <row r="445" spans="1:14" ht="13.5" customHeight="1" x14ac:dyDescent="0.25">
      <c r="A445" s="342" t="s">
        <v>7617</v>
      </c>
      <c r="B445" s="345" t="s">
        <v>385</v>
      </c>
      <c r="C445" s="557" t="s">
        <v>7618</v>
      </c>
      <c r="D445" s="557"/>
      <c r="E445" s="557"/>
      <c r="F445" s="557"/>
      <c r="G445" s="557"/>
      <c r="H445" s="557"/>
      <c r="I445" s="557"/>
      <c r="J445" s="557"/>
      <c r="K445" s="557"/>
      <c r="L445" s="557"/>
      <c r="M445" s="345" t="s">
        <v>216</v>
      </c>
      <c r="N445" s="343">
        <v>5.6</v>
      </c>
    </row>
    <row r="446" spans="1:14" ht="12.75" customHeight="1" x14ac:dyDescent="0.25">
      <c r="A446" s="342" t="s">
        <v>7619</v>
      </c>
      <c r="B446" s="345" t="s">
        <v>385</v>
      </c>
      <c r="C446" s="557" t="s">
        <v>7620</v>
      </c>
      <c r="D446" s="557"/>
      <c r="E446" s="557"/>
      <c r="F446" s="557"/>
      <c r="G446" s="557"/>
      <c r="H446" s="557"/>
      <c r="I446" s="557"/>
      <c r="J446" s="557"/>
      <c r="K446" s="557"/>
      <c r="L446" s="557"/>
      <c r="M446" s="345" t="s">
        <v>216</v>
      </c>
      <c r="N446" s="343">
        <v>0.9</v>
      </c>
    </row>
    <row r="447" spans="1:14" ht="13.5" customHeight="1" x14ac:dyDescent="0.25">
      <c r="A447" s="342" t="s">
        <v>7621</v>
      </c>
      <c r="B447" s="345" t="s">
        <v>385</v>
      </c>
      <c r="C447" s="557" t="s">
        <v>628</v>
      </c>
      <c r="D447" s="557"/>
      <c r="E447" s="557"/>
      <c r="F447" s="557"/>
      <c r="G447" s="557"/>
      <c r="H447" s="557"/>
      <c r="I447" s="557"/>
      <c r="J447" s="557"/>
      <c r="K447" s="557"/>
      <c r="L447" s="557"/>
      <c r="M447" s="345" t="s">
        <v>216</v>
      </c>
      <c r="N447" s="343">
        <v>0.75</v>
      </c>
    </row>
    <row r="448" spans="1:14" ht="12.75" customHeight="1" x14ac:dyDescent="0.25">
      <c r="A448" s="342" t="s">
        <v>7622</v>
      </c>
      <c r="B448" s="345" t="s">
        <v>385</v>
      </c>
      <c r="C448" s="557" t="s">
        <v>7623</v>
      </c>
      <c r="D448" s="557"/>
      <c r="E448" s="557"/>
      <c r="F448" s="557"/>
      <c r="G448" s="557"/>
      <c r="H448" s="557"/>
      <c r="I448" s="557"/>
      <c r="J448" s="557"/>
      <c r="K448" s="557"/>
      <c r="L448" s="557"/>
      <c r="M448" s="345" t="s">
        <v>7624</v>
      </c>
      <c r="N448" s="343">
        <v>1.26</v>
      </c>
    </row>
    <row r="449" spans="1:14" ht="12.75" customHeight="1" x14ac:dyDescent="0.25">
      <c r="A449" s="342" t="s">
        <v>7625</v>
      </c>
      <c r="B449" s="345" t="s">
        <v>385</v>
      </c>
      <c r="C449" s="557" t="s">
        <v>7626</v>
      </c>
      <c r="D449" s="557"/>
      <c r="E449" s="557"/>
      <c r="F449" s="557"/>
      <c r="G449" s="557"/>
      <c r="H449" s="557"/>
      <c r="I449" s="557"/>
      <c r="J449" s="557"/>
      <c r="K449" s="557"/>
      <c r="L449" s="557"/>
      <c r="M449" s="345" t="s">
        <v>216</v>
      </c>
      <c r="N449" s="343">
        <v>1.93</v>
      </c>
    </row>
    <row r="450" spans="1:14" ht="13.5" customHeight="1" x14ac:dyDescent="0.25">
      <c r="A450" s="342" t="s">
        <v>7627</v>
      </c>
      <c r="B450" s="345" t="s">
        <v>385</v>
      </c>
      <c r="C450" s="557" t="s">
        <v>7628</v>
      </c>
      <c r="D450" s="557"/>
      <c r="E450" s="557"/>
      <c r="F450" s="557"/>
      <c r="G450" s="557"/>
      <c r="H450" s="557"/>
      <c r="I450" s="557"/>
      <c r="J450" s="557"/>
      <c r="K450" s="557"/>
      <c r="L450" s="557"/>
      <c r="M450" s="345" t="s">
        <v>216</v>
      </c>
      <c r="N450" s="343">
        <v>1.1000000000000001</v>
      </c>
    </row>
    <row r="451" spans="1:14" ht="12.75" customHeight="1" x14ac:dyDescent="0.25">
      <c r="A451" s="342" t="s">
        <v>7629</v>
      </c>
      <c r="B451" s="345" t="s">
        <v>385</v>
      </c>
      <c r="C451" s="557" t="s">
        <v>7630</v>
      </c>
      <c r="D451" s="557"/>
      <c r="E451" s="557"/>
      <c r="F451" s="557"/>
      <c r="G451" s="557"/>
      <c r="H451" s="557"/>
      <c r="I451" s="557"/>
      <c r="J451" s="557"/>
      <c r="K451" s="557"/>
      <c r="L451" s="557"/>
      <c r="M451" s="345" t="s">
        <v>216</v>
      </c>
      <c r="N451" s="343">
        <v>15.41</v>
      </c>
    </row>
    <row r="452" spans="1:14" ht="12.75" customHeight="1" x14ac:dyDescent="0.25">
      <c r="A452" s="342" t="s">
        <v>7631</v>
      </c>
      <c r="B452" s="345" t="s">
        <v>385</v>
      </c>
      <c r="C452" s="557" t="s">
        <v>7632</v>
      </c>
      <c r="D452" s="557"/>
      <c r="E452" s="557"/>
      <c r="F452" s="557"/>
      <c r="G452" s="557"/>
      <c r="H452" s="557"/>
      <c r="I452" s="557"/>
      <c r="J452" s="557"/>
      <c r="K452" s="557"/>
      <c r="L452" s="557"/>
      <c r="M452" s="345" t="s">
        <v>10</v>
      </c>
      <c r="N452" s="343">
        <v>13.61</v>
      </c>
    </row>
    <row r="453" spans="1:14" ht="13.5" customHeight="1" x14ac:dyDescent="0.25">
      <c r="A453" s="342" t="s">
        <v>7633</v>
      </c>
      <c r="B453" s="345" t="s">
        <v>385</v>
      </c>
      <c r="C453" s="557" t="s">
        <v>7634</v>
      </c>
      <c r="D453" s="557"/>
      <c r="E453" s="557"/>
      <c r="F453" s="557"/>
      <c r="G453" s="557"/>
      <c r="H453" s="557"/>
      <c r="I453" s="557"/>
      <c r="J453" s="557"/>
      <c r="K453" s="557"/>
      <c r="L453" s="557"/>
      <c r="M453" s="345" t="s">
        <v>10</v>
      </c>
      <c r="N453" s="343">
        <v>160.75</v>
      </c>
    </row>
    <row r="454" spans="1:14" ht="12.75" customHeight="1" x14ac:dyDescent="0.25">
      <c r="A454" s="342" t="s">
        <v>7635</v>
      </c>
      <c r="B454" s="345" t="s">
        <v>385</v>
      </c>
      <c r="C454" s="557" t="s">
        <v>7636</v>
      </c>
      <c r="D454" s="557"/>
      <c r="E454" s="557"/>
      <c r="F454" s="557"/>
      <c r="G454" s="557"/>
      <c r="H454" s="557"/>
      <c r="I454" s="557"/>
      <c r="J454" s="557"/>
      <c r="K454" s="557"/>
      <c r="L454" s="557"/>
      <c r="M454" s="345" t="s">
        <v>10</v>
      </c>
      <c r="N454" s="343">
        <v>160.07</v>
      </c>
    </row>
    <row r="455" spans="1:14" ht="13.5" customHeight="1" x14ac:dyDescent="0.25">
      <c r="A455" s="342" t="s">
        <v>7637</v>
      </c>
      <c r="B455" s="345" t="s">
        <v>385</v>
      </c>
      <c r="C455" s="557" t="s">
        <v>7638</v>
      </c>
      <c r="D455" s="557"/>
      <c r="E455" s="557"/>
      <c r="F455" s="557"/>
      <c r="G455" s="557"/>
      <c r="H455" s="557"/>
      <c r="I455" s="557"/>
      <c r="J455" s="557"/>
      <c r="K455" s="557"/>
      <c r="L455" s="557"/>
      <c r="M455" s="345" t="s">
        <v>10</v>
      </c>
      <c r="N455" s="343">
        <v>150.80000000000001</v>
      </c>
    </row>
    <row r="456" spans="1:14" ht="12.75" customHeight="1" x14ac:dyDescent="0.25">
      <c r="A456" s="342" t="s">
        <v>7639</v>
      </c>
      <c r="B456" s="345" t="s">
        <v>385</v>
      </c>
      <c r="C456" s="557" t="s">
        <v>7640</v>
      </c>
      <c r="D456" s="557"/>
      <c r="E456" s="557"/>
      <c r="F456" s="557"/>
      <c r="G456" s="557"/>
      <c r="H456" s="557"/>
      <c r="I456" s="557"/>
      <c r="J456" s="557"/>
      <c r="K456" s="557"/>
      <c r="L456" s="557"/>
      <c r="M456" s="345" t="s">
        <v>10</v>
      </c>
      <c r="N456" s="343">
        <v>160.57</v>
      </c>
    </row>
    <row r="457" spans="1:14" ht="12.75" customHeight="1" x14ac:dyDescent="0.25">
      <c r="A457" s="342" t="s">
        <v>7641</v>
      </c>
      <c r="B457" s="345" t="s">
        <v>385</v>
      </c>
      <c r="C457" s="557" t="s">
        <v>7642</v>
      </c>
      <c r="D457" s="557"/>
      <c r="E457" s="557"/>
      <c r="F457" s="557"/>
      <c r="G457" s="557"/>
      <c r="H457" s="557"/>
      <c r="I457" s="557"/>
      <c r="J457" s="557"/>
      <c r="K457" s="557"/>
      <c r="L457" s="557"/>
      <c r="M457" s="345" t="s">
        <v>10</v>
      </c>
      <c r="N457" s="343">
        <v>111.27</v>
      </c>
    </row>
    <row r="458" spans="1:14" ht="13.5" customHeight="1" x14ac:dyDescent="0.25">
      <c r="A458" s="342" t="s">
        <v>7643</v>
      </c>
      <c r="B458" s="345" t="s">
        <v>385</v>
      </c>
      <c r="C458" s="557" t="s">
        <v>7644</v>
      </c>
      <c r="D458" s="557"/>
      <c r="E458" s="557"/>
      <c r="F458" s="557"/>
      <c r="G458" s="557"/>
      <c r="H458" s="557"/>
      <c r="I458" s="557"/>
      <c r="J458" s="557"/>
      <c r="K458" s="557"/>
      <c r="L458" s="557"/>
      <c r="M458" s="345" t="s">
        <v>10</v>
      </c>
      <c r="N458" s="343">
        <v>111.27</v>
      </c>
    </row>
    <row r="459" spans="1:14" ht="12.75" customHeight="1" x14ac:dyDescent="0.25">
      <c r="A459" s="342" t="s">
        <v>7645</v>
      </c>
      <c r="B459" s="345" t="s">
        <v>385</v>
      </c>
      <c r="C459" s="557" t="s">
        <v>7646</v>
      </c>
      <c r="D459" s="557"/>
      <c r="E459" s="557"/>
      <c r="F459" s="557"/>
      <c r="G459" s="557"/>
      <c r="H459" s="557"/>
      <c r="I459" s="557"/>
      <c r="J459" s="557"/>
      <c r="K459" s="557"/>
      <c r="L459" s="557"/>
      <c r="M459" s="345" t="s">
        <v>10</v>
      </c>
      <c r="N459" s="343">
        <v>167.61</v>
      </c>
    </row>
    <row r="460" spans="1:14" ht="13.5" customHeight="1" x14ac:dyDescent="0.25">
      <c r="A460" s="342" t="s">
        <v>7647</v>
      </c>
      <c r="B460" s="345" t="s">
        <v>385</v>
      </c>
      <c r="C460" s="557" t="s">
        <v>7648</v>
      </c>
      <c r="D460" s="557"/>
      <c r="E460" s="557"/>
      <c r="F460" s="557"/>
      <c r="G460" s="557"/>
      <c r="H460" s="557"/>
      <c r="I460" s="557"/>
      <c r="J460" s="557"/>
      <c r="K460" s="557"/>
      <c r="L460" s="557"/>
      <c r="M460" s="345" t="s">
        <v>10</v>
      </c>
      <c r="N460" s="343">
        <v>148.08000000000001</v>
      </c>
    </row>
    <row r="461" spans="1:14" ht="12.75" customHeight="1" x14ac:dyDescent="0.25">
      <c r="A461" s="342" t="s">
        <v>7649</v>
      </c>
      <c r="B461" s="345" t="s">
        <v>385</v>
      </c>
      <c r="C461" s="557" t="s">
        <v>7650</v>
      </c>
      <c r="D461" s="557"/>
      <c r="E461" s="557"/>
      <c r="F461" s="557"/>
      <c r="G461" s="557"/>
      <c r="H461" s="557"/>
      <c r="I461" s="557"/>
      <c r="J461" s="557"/>
      <c r="K461" s="557"/>
      <c r="L461" s="557"/>
      <c r="M461" s="345" t="s">
        <v>10</v>
      </c>
      <c r="N461" s="343">
        <v>115.2</v>
      </c>
    </row>
    <row r="462" spans="1:14" ht="12.75" customHeight="1" x14ac:dyDescent="0.25">
      <c r="A462" s="342" t="s">
        <v>7651</v>
      </c>
      <c r="B462" s="345" t="s">
        <v>385</v>
      </c>
      <c r="C462" s="557" t="s">
        <v>7652</v>
      </c>
      <c r="D462" s="557"/>
      <c r="E462" s="557"/>
      <c r="F462" s="557"/>
      <c r="G462" s="557"/>
      <c r="H462" s="557"/>
      <c r="I462" s="557"/>
      <c r="J462" s="557"/>
      <c r="K462" s="557"/>
      <c r="L462" s="557"/>
      <c r="M462" s="345" t="s">
        <v>10</v>
      </c>
      <c r="N462" s="343">
        <v>160.57</v>
      </c>
    </row>
    <row r="463" spans="1:14" ht="13.5" customHeight="1" x14ac:dyDescent="0.25">
      <c r="A463" s="342" t="s">
        <v>7653</v>
      </c>
      <c r="B463" s="345" t="s">
        <v>385</v>
      </c>
      <c r="C463" s="557" t="s">
        <v>7654</v>
      </c>
      <c r="D463" s="557"/>
      <c r="E463" s="557"/>
      <c r="F463" s="557"/>
      <c r="G463" s="557"/>
      <c r="H463" s="557"/>
      <c r="I463" s="557"/>
      <c r="J463" s="557"/>
      <c r="K463" s="557"/>
      <c r="L463" s="557"/>
      <c r="M463" s="345" t="s">
        <v>382</v>
      </c>
      <c r="N463" s="343">
        <v>83.5</v>
      </c>
    </row>
    <row r="464" spans="1:14" ht="12.75" customHeight="1" x14ac:dyDescent="0.25">
      <c r="A464" s="342" t="s">
        <v>7655</v>
      </c>
      <c r="B464" s="345" t="s">
        <v>385</v>
      </c>
      <c r="C464" s="557" t="s">
        <v>7656</v>
      </c>
      <c r="D464" s="557"/>
      <c r="E464" s="557"/>
      <c r="F464" s="557"/>
      <c r="G464" s="557"/>
      <c r="H464" s="557"/>
      <c r="I464" s="557"/>
      <c r="J464" s="557"/>
      <c r="K464" s="557"/>
      <c r="L464" s="557"/>
      <c r="M464" s="345" t="s">
        <v>382</v>
      </c>
      <c r="N464" s="343">
        <v>83.5</v>
      </c>
    </row>
    <row r="465" spans="1:14" ht="13.5" customHeight="1" x14ac:dyDescent="0.25">
      <c r="A465" s="342" t="s">
        <v>7657</v>
      </c>
      <c r="B465" s="345" t="s">
        <v>385</v>
      </c>
      <c r="C465" s="557" t="s">
        <v>7658</v>
      </c>
      <c r="D465" s="557"/>
      <c r="E465" s="557"/>
      <c r="F465" s="557"/>
      <c r="G465" s="557"/>
      <c r="H465" s="557"/>
      <c r="I465" s="557"/>
      <c r="J465" s="557"/>
      <c r="K465" s="557"/>
      <c r="L465" s="557"/>
      <c r="M465" s="345" t="s">
        <v>10</v>
      </c>
      <c r="N465" s="343">
        <v>85</v>
      </c>
    </row>
    <row r="466" spans="1:14" ht="12.75" customHeight="1" x14ac:dyDescent="0.25">
      <c r="A466" s="342" t="s">
        <v>7659</v>
      </c>
      <c r="B466" s="345" t="s">
        <v>385</v>
      </c>
      <c r="C466" s="557" t="s">
        <v>7660</v>
      </c>
      <c r="D466" s="557"/>
      <c r="E466" s="557"/>
      <c r="F466" s="557"/>
      <c r="G466" s="557"/>
      <c r="H466" s="557"/>
      <c r="I466" s="557"/>
      <c r="J466" s="557"/>
      <c r="K466" s="557"/>
      <c r="L466" s="557"/>
      <c r="M466" s="345" t="s">
        <v>10</v>
      </c>
      <c r="N466" s="343">
        <v>159.16</v>
      </c>
    </row>
    <row r="467" spans="1:14" ht="12.75" customHeight="1" x14ac:dyDescent="0.25">
      <c r="A467" s="342" t="s">
        <v>7661</v>
      </c>
      <c r="B467" s="345" t="s">
        <v>385</v>
      </c>
      <c r="C467" s="557" t="s">
        <v>7662</v>
      </c>
      <c r="D467" s="557"/>
      <c r="E467" s="557"/>
      <c r="F467" s="557"/>
      <c r="G467" s="557"/>
      <c r="H467" s="557"/>
      <c r="I467" s="557"/>
      <c r="J467" s="557"/>
      <c r="K467" s="557"/>
      <c r="L467" s="557"/>
      <c r="M467" s="345" t="s">
        <v>10</v>
      </c>
      <c r="N467" s="343">
        <v>171.41</v>
      </c>
    </row>
    <row r="468" spans="1:14" ht="13.5" customHeight="1" x14ac:dyDescent="0.25">
      <c r="A468" s="342" t="s">
        <v>7663</v>
      </c>
      <c r="B468" s="345" t="s">
        <v>385</v>
      </c>
      <c r="C468" s="557" t="s">
        <v>7664</v>
      </c>
      <c r="D468" s="557"/>
      <c r="E468" s="557"/>
      <c r="F468" s="557"/>
      <c r="G468" s="557"/>
      <c r="H468" s="557"/>
      <c r="I468" s="557"/>
      <c r="J468" s="557"/>
      <c r="K468" s="557"/>
      <c r="L468" s="557"/>
      <c r="M468" s="345" t="s">
        <v>511</v>
      </c>
      <c r="N468" s="343">
        <v>262.41000000000003</v>
      </c>
    </row>
    <row r="469" spans="1:14" ht="12.75" customHeight="1" x14ac:dyDescent="0.25">
      <c r="A469" s="342" t="s">
        <v>7665</v>
      </c>
      <c r="B469" s="345" t="s">
        <v>385</v>
      </c>
      <c r="C469" s="557" t="s">
        <v>7666</v>
      </c>
      <c r="D469" s="557"/>
      <c r="E469" s="557"/>
      <c r="F469" s="557"/>
      <c r="G469" s="557"/>
      <c r="H469" s="557"/>
      <c r="I469" s="557"/>
      <c r="J469" s="557"/>
      <c r="K469" s="557"/>
      <c r="L469" s="557"/>
      <c r="M469" s="345" t="s">
        <v>511</v>
      </c>
      <c r="N469" s="343">
        <v>114.9</v>
      </c>
    </row>
    <row r="470" spans="1:14" ht="3" customHeight="1" x14ac:dyDescent="0.25">
      <c r="C470" s="557"/>
      <c r="D470" s="557"/>
      <c r="E470" s="557"/>
      <c r="F470" s="557"/>
      <c r="G470" s="557"/>
      <c r="H470" s="557"/>
      <c r="I470" s="557"/>
      <c r="J470" s="557"/>
      <c r="K470" s="557"/>
      <c r="L470" s="557"/>
    </row>
    <row r="471" spans="1:14" ht="13.5" customHeight="1" x14ac:dyDescent="0.25">
      <c r="A471" s="342" t="s">
        <v>7667</v>
      </c>
      <c r="B471" s="345" t="s">
        <v>385</v>
      </c>
      <c r="C471" s="557" t="s">
        <v>7668</v>
      </c>
      <c r="D471" s="557"/>
      <c r="E471" s="557"/>
      <c r="F471" s="557"/>
      <c r="G471" s="557"/>
      <c r="H471" s="557"/>
      <c r="I471" s="557"/>
      <c r="J471" s="557"/>
      <c r="K471" s="557"/>
      <c r="L471" s="557"/>
      <c r="M471" s="345" t="s">
        <v>511</v>
      </c>
      <c r="N471" s="343">
        <v>149.9</v>
      </c>
    </row>
    <row r="472" spans="1:14" ht="3" customHeight="1" x14ac:dyDescent="0.25">
      <c r="C472" s="557"/>
      <c r="D472" s="557"/>
      <c r="E472" s="557"/>
      <c r="F472" s="557"/>
      <c r="G472" s="557"/>
      <c r="H472" s="557"/>
      <c r="I472" s="557"/>
      <c r="J472" s="557"/>
      <c r="K472" s="557"/>
      <c r="L472" s="557"/>
    </row>
    <row r="473" spans="1:14" ht="13.5" customHeight="1" x14ac:dyDescent="0.25">
      <c r="A473" s="342" t="s">
        <v>7669</v>
      </c>
      <c r="B473" s="345" t="s">
        <v>385</v>
      </c>
      <c r="C473" s="557" t="s">
        <v>7670</v>
      </c>
      <c r="D473" s="557"/>
      <c r="E473" s="557"/>
      <c r="F473" s="557"/>
      <c r="G473" s="557"/>
      <c r="H473" s="557"/>
      <c r="I473" s="557"/>
      <c r="J473" s="557"/>
      <c r="K473" s="557"/>
      <c r="L473" s="557"/>
      <c r="M473" s="345" t="s">
        <v>511</v>
      </c>
      <c r="N473" s="343">
        <v>149.9</v>
      </c>
    </row>
    <row r="474" spans="1:14" ht="3" customHeight="1" x14ac:dyDescent="0.25">
      <c r="C474" s="557"/>
      <c r="D474" s="557"/>
      <c r="E474" s="557"/>
      <c r="F474" s="557"/>
      <c r="G474" s="557"/>
      <c r="H474" s="557"/>
      <c r="I474" s="557"/>
      <c r="J474" s="557"/>
      <c r="K474" s="557"/>
      <c r="L474" s="557"/>
    </row>
    <row r="475" spans="1:14" ht="12.75" customHeight="1" x14ac:dyDescent="0.25">
      <c r="A475" s="342" t="s">
        <v>7671</v>
      </c>
      <c r="B475" s="345" t="s">
        <v>385</v>
      </c>
      <c r="C475" s="557" t="s">
        <v>7672</v>
      </c>
      <c r="D475" s="557"/>
      <c r="E475" s="557"/>
      <c r="F475" s="557"/>
      <c r="G475" s="557"/>
      <c r="H475" s="557"/>
      <c r="I475" s="557"/>
      <c r="J475" s="557"/>
      <c r="K475" s="557"/>
      <c r="L475" s="557"/>
      <c r="M475" s="345" t="s">
        <v>511</v>
      </c>
      <c r="N475" s="343">
        <v>159</v>
      </c>
    </row>
    <row r="476" spans="1:14" ht="3.75" customHeight="1" x14ac:dyDescent="0.25">
      <c r="C476" s="557"/>
      <c r="D476" s="557"/>
      <c r="E476" s="557"/>
      <c r="F476" s="557"/>
      <c r="G476" s="557"/>
      <c r="H476" s="557"/>
      <c r="I476" s="557"/>
      <c r="J476" s="557"/>
      <c r="K476" s="557"/>
      <c r="L476" s="557"/>
    </row>
    <row r="477" spans="1:14" ht="12.75" customHeight="1" x14ac:dyDescent="0.25">
      <c r="A477" s="342" t="s">
        <v>7673</v>
      </c>
      <c r="B477" s="345" t="s">
        <v>385</v>
      </c>
      <c r="C477" s="557" t="s">
        <v>7674</v>
      </c>
      <c r="D477" s="557"/>
      <c r="E477" s="557"/>
      <c r="F477" s="557"/>
      <c r="G477" s="557"/>
      <c r="H477" s="557"/>
      <c r="I477" s="557"/>
      <c r="J477" s="557"/>
      <c r="K477" s="557"/>
      <c r="L477" s="557"/>
      <c r="M477" s="345" t="s">
        <v>511</v>
      </c>
      <c r="N477" s="343">
        <v>130</v>
      </c>
    </row>
    <row r="478" spans="1:14" ht="13.5" customHeight="1" x14ac:dyDescent="0.25">
      <c r="A478" s="342" t="s">
        <v>7675</v>
      </c>
      <c r="B478" s="345" t="s">
        <v>385</v>
      </c>
      <c r="C478" s="557" t="s">
        <v>7676</v>
      </c>
      <c r="D478" s="557"/>
      <c r="E478" s="557"/>
      <c r="F478" s="557"/>
      <c r="G478" s="557"/>
      <c r="H478" s="557"/>
      <c r="I478" s="557"/>
      <c r="J478" s="557"/>
      <c r="K478" s="557"/>
      <c r="L478" s="557"/>
      <c r="M478" s="345" t="s">
        <v>511</v>
      </c>
      <c r="N478" s="343">
        <v>130</v>
      </c>
    </row>
    <row r="479" spans="1:14" ht="12.75" customHeight="1" x14ac:dyDescent="0.25">
      <c r="A479" s="342" t="s">
        <v>7677</v>
      </c>
      <c r="B479" s="345" t="s">
        <v>385</v>
      </c>
      <c r="C479" s="557" t="s">
        <v>7678</v>
      </c>
      <c r="D479" s="557"/>
      <c r="E479" s="557"/>
      <c r="F479" s="557"/>
      <c r="G479" s="557"/>
      <c r="H479" s="557"/>
      <c r="I479" s="557"/>
      <c r="J479" s="557"/>
      <c r="K479" s="557"/>
      <c r="L479" s="557"/>
      <c r="M479" s="345" t="s">
        <v>8</v>
      </c>
      <c r="N479" s="343">
        <v>7.27</v>
      </c>
    </row>
    <row r="480" spans="1:14" ht="12.75" customHeight="1" x14ac:dyDescent="0.25">
      <c r="A480" s="342" t="s">
        <v>7679</v>
      </c>
      <c r="B480" s="345" t="s">
        <v>385</v>
      </c>
      <c r="C480" s="557" t="s">
        <v>7680</v>
      </c>
      <c r="D480" s="557"/>
      <c r="E480" s="557"/>
      <c r="F480" s="557"/>
      <c r="G480" s="557"/>
      <c r="H480" s="557"/>
      <c r="I480" s="557"/>
      <c r="J480" s="557"/>
      <c r="K480" s="557"/>
      <c r="L480" s="557"/>
      <c r="M480" s="345" t="s">
        <v>9</v>
      </c>
      <c r="N480" s="343">
        <v>85</v>
      </c>
    </row>
    <row r="481" spans="1:14" ht="3.75" customHeight="1" x14ac:dyDescent="0.25">
      <c r="C481" s="557"/>
      <c r="D481" s="557"/>
      <c r="E481" s="557"/>
      <c r="F481" s="557"/>
      <c r="G481" s="557"/>
      <c r="H481" s="557"/>
      <c r="I481" s="557"/>
      <c r="J481" s="557"/>
      <c r="K481" s="557"/>
      <c r="L481" s="557"/>
    </row>
    <row r="482" spans="1:14" ht="12.75" customHeight="1" x14ac:dyDescent="0.25">
      <c r="A482" s="342" t="s">
        <v>7681</v>
      </c>
      <c r="B482" s="345" t="s">
        <v>385</v>
      </c>
      <c r="C482" s="557" t="s">
        <v>7682</v>
      </c>
      <c r="D482" s="557"/>
      <c r="E482" s="557"/>
      <c r="F482" s="557"/>
      <c r="G482" s="557"/>
      <c r="H482" s="557"/>
      <c r="I482" s="557"/>
      <c r="J482" s="557"/>
      <c r="K482" s="557"/>
      <c r="L482" s="557"/>
      <c r="M482" s="345" t="s">
        <v>511</v>
      </c>
      <c r="N482" s="343">
        <v>101</v>
      </c>
    </row>
    <row r="483" spans="1:14" ht="3" customHeight="1" x14ac:dyDescent="0.25">
      <c r="C483" s="557"/>
      <c r="D483" s="557"/>
      <c r="E483" s="557"/>
      <c r="F483" s="557"/>
      <c r="G483" s="557"/>
      <c r="H483" s="557"/>
      <c r="I483" s="557"/>
      <c r="J483" s="557"/>
      <c r="K483" s="557"/>
      <c r="L483" s="557"/>
    </row>
    <row r="484" spans="1:14" ht="13.5" customHeight="1" x14ac:dyDescent="0.25">
      <c r="A484" s="342" t="s">
        <v>7683</v>
      </c>
      <c r="B484" s="345" t="s">
        <v>385</v>
      </c>
      <c r="C484" s="557" t="s">
        <v>7684</v>
      </c>
      <c r="D484" s="557"/>
      <c r="E484" s="557"/>
      <c r="F484" s="557"/>
      <c r="G484" s="557"/>
      <c r="H484" s="557"/>
      <c r="I484" s="557"/>
      <c r="J484" s="557"/>
      <c r="K484" s="557"/>
      <c r="L484" s="557"/>
      <c r="M484" s="345" t="s">
        <v>511</v>
      </c>
      <c r="N484" s="343">
        <v>179.93</v>
      </c>
    </row>
    <row r="485" spans="1:14" ht="3" customHeight="1" x14ac:dyDescent="0.25">
      <c r="C485" s="557"/>
      <c r="D485" s="557"/>
      <c r="E485" s="557"/>
      <c r="F485" s="557"/>
      <c r="G485" s="557"/>
      <c r="H485" s="557"/>
      <c r="I485" s="557"/>
      <c r="J485" s="557"/>
      <c r="K485" s="557"/>
      <c r="L485" s="557"/>
    </row>
    <row r="486" spans="1:14" ht="13.5" customHeight="1" x14ac:dyDescent="0.25">
      <c r="A486" s="342" t="s">
        <v>7685</v>
      </c>
      <c r="B486" s="345" t="s">
        <v>385</v>
      </c>
      <c r="C486" s="557" t="s">
        <v>7686</v>
      </c>
      <c r="D486" s="557"/>
      <c r="E486" s="557"/>
      <c r="F486" s="557"/>
      <c r="G486" s="557"/>
      <c r="H486" s="557"/>
      <c r="I486" s="557"/>
      <c r="J486" s="557"/>
      <c r="K486" s="557"/>
      <c r="L486" s="557"/>
      <c r="M486" s="345" t="s">
        <v>511</v>
      </c>
      <c r="N486" s="343">
        <v>160.19999999999999</v>
      </c>
    </row>
    <row r="487" spans="1:14" ht="3" customHeight="1" x14ac:dyDescent="0.25">
      <c r="C487" s="557"/>
      <c r="D487" s="557"/>
      <c r="E487" s="557"/>
      <c r="F487" s="557"/>
      <c r="G487" s="557"/>
      <c r="H487" s="557"/>
      <c r="I487" s="557"/>
      <c r="J487" s="557"/>
      <c r="K487" s="557"/>
      <c r="L487" s="557"/>
    </row>
    <row r="488" spans="1:14" ht="12.75" customHeight="1" x14ac:dyDescent="0.25">
      <c r="A488" s="342" t="s">
        <v>7687</v>
      </c>
      <c r="B488" s="345" t="s">
        <v>385</v>
      </c>
      <c r="C488" s="557" t="s">
        <v>7688</v>
      </c>
      <c r="D488" s="557"/>
      <c r="E488" s="557"/>
      <c r="F488" s="557"/>
      <c r="G488" s="557"/>
      <c r="H488" s="557"/>
      <c r="I488" s="557"/>
      <c r="J488" s="557"/>
      <c r="K488" s="557"/>
      <c r="L488" s="557"/>
      <c r="M488" s="345" t="s">
        <v>511</v>
      </c>
      <c r="N488" s="343">
        <v>189.41</v>
      </c>
    </row>
    <row r="489" spans="1:14" ht="3.75" customHeight="1" x14ac:dyDescent="0.25">
      <c r="C489" s="557"/>
      <c r="D489" s="557"/>
      <c r="E489" s="557"/>
      <c r="F489" s="557"/>
      <c r="G489" s="557"/>
      <c r="H489" s="557"/>
      <c r="I489" s="557"/>
      <c r="J489" s="557"/>
      <c r="K489" s="557"/>
      <c r="L489" s="557"/>
    </row>
    <row r="490" spans="1:14" ht="12.75" customHeight="1" x14ac:dyDescent="0.25">
      <c r="A490" s="342" t="s">
        <v>7689</v>
      </c>
      <c r="B490" s="345" t="s">
        <v>385</v>
      </c>
      <c r="C490" s="557" t="s">
        <v>7690</v>
      </c>
      <c r="D490" s="557"/>
      <c r="E490" s="557"/>
      <c r="F490" s="557"/>
      <c r="G490" s="557"/>
      <c r="H490" s="557"/>
      <c r="I490" s="557"/>
      <c r="J490" s="557"/>
      <c r="K490" s="557"/>
      <c r="L490" s="557"/>
      <c r="M490" s="345" t="s">
        <v>511</v>
      </c>
      <c r="N490" s="343">
        <v>190.89</v>
      </c>
    </row>
    <row r="491" spans="1:14" ht="3.75" customHeight="1" x14ac:dyDescent="0.25">
      <c r="C491" s="557"/>
      <c r="D491" s="557"/>
      <c r="E491" s="557"/>
      <c r="F491" s="557"/>
      <c r="G491" s="557"/>
      <c r="H491" s="557"/>
      <c r="I491" s="557"/>
      <c r="J491" s="557"/>
      <c r="K491" s="557"/>
      <c r="L491" s="557"/>
    </row>
    <row r="492" spans="1:14" ht="12.75" customHeight="1" x14ac:dyDescent="0.25">
      <c r="A492" s="342" t="s">
        <v>7691</v>
      </c>
      <c r="B492" s="345" t="s">
        <v>385</v>
      </c>
      <c r="C492" s="557" t="s">
        <v>7692</v>
      </c>
      <c r="D492" s="557"/>
      <c r="E492" s="557"/>
      <c r="F492" s="557"/>
      <c r="G492" s="557"/>
      <c r="H492" s="557"/>
      <c r="I492" s="557"/>
      <c r="J492" s="557"/>
      <c r="K492" s="557"/>
      <c r="L492" s="557"/>
      <c r="M492" s="345" t="s">
        <v>511</v>
      </c>
      <c r="N492" s="343">
        <v>180.01</v>
      </c>
    </row>
    <row r="493" spans="1:14" ht="3" customHeight="1" x14ac:dyDescent="0.25">
      <c r="C493" s="557"/>
      <c r="D493" s="557"/>
      <c r="E493" s="557"/>
      <c r="F493" s="557"/>
      <c r="G493" s="557"/>
      <c r="H493" s="557"/>
      <c r="I493" s="557"/>
      <c r="J493" s="557"/>
      <c r="K493" s="557"/>
      <c r="L493" s="557"/>
    </row>
    <row r="494" spans="1:14" ht="13.5" customHeight="1" x14ac:dyDescent="0.25">
      <c r="A494" s="342" t="s">
        <v>7693</v>
      </c>
      <c r="B494" s="345" t="s">
        <v>385</v>
      </c>
      <c r="C494" s="557" t="s">
        <v>7694</v>
      </c>
      <c r="D494" s="557"/>
      <c r="E494" s="557"/>
      <c r="F494" s="557"/>
      <c r="G494" s="557"/>
      <c r="H494" s="557"/>
      <c r="I494" s="557"/>
      <c r="J494" s="557"/>
      <c r="K494" s="557"/>
      <c r="L494" s="557"/>
      <c r="M494" s="345" t="s">
        <v>511</v>
      </c>
      <c r="N494" s="343">
        <v>198.9</v>
      </c>
    </row>
    <row r="495" spans="1:14" ht="3" customHeight="1" x14ac:dyDescent="0.25">
      <c r="C495" s="557"/>
      <c r="D495" s="557"/>
      <c r="E495" s="557"/>
      <c r="F495" s="557"/>
      <c r="G495" s="557"/>
      <c r="H495" s="557"/>
      <c r="I495" s="557"/>
      <c r="J495" s="557"/>
      <c r="K495" s="557"/>
      <c r="L495" s="557"/>
    </row>
    <row r="496" spans="1:14" ht="13.5" customHeight="1" x14ac:dyDescent="0.25">
      <c r="A496" s="342" t="s">
        <v>7695</v>
      </c>
      <c r="B496" s="345" t="s">
        <v>385</v>
      </c>
      <c r="C496" s="557" t="s">
        <v>7696</v>
      </c>
      <c r="D496" s="557"/>
      <c r="E496" s="557"/>
      <c r="F496" s="557"/>
      <c r="G496" s="557"/>
      <c r="H496" s="557"/>
      <c r="I496" s="557"/>
      <c r="J496" s="557"/>
      <c r="K496" s="557"/>
      <c r="L496" s="557"/>
      <c r="M496" s="345" t="s">
        <v>511</v>
      </c>
      <c r="N496" s="343">
        <v>51.58</v>
      </c>
    </row>
    <row r="497" spans="1:14" ht="12.75" customHeight="1" x14ac:dyDescent="0.25">
      <c r="A497" s="342" t="s">
        <v>7697</v>
      </c>
      <c r="B497" s="345" t="s">
        <v>385</v>
      </c>
      <c r="C497" s="557" t="s">
        <v>7698</v>
      </c>
      <c r="D497" s="557"/>
      <c r="E497" s="557"/>
      <c r="F497" s="557"/>
      <c r="G497" s="557"/>
      <c r="H497" s="557"/>
      <c r="I497" s="557"/>
      <c r="J497" s="557"/>
      <c r="K497" s="557"/>
      <c r="L497" s="557"/>
      <c r="M497" s="345" t="s">
        <v>511</v>
      </c>
      <c r="N497" s="343">
        <v>81.680000000000007</v>
      </c>
    </row>
    <row r="498" spans="1:14" ht="12.75" customHeight="1" x14ac:dyDescent="0.25">
      <c r="A498" s="342" t="s">
        <v>7699</v>
      </c>
      <c r="B498" s="345" t="s">
        <v>385</v>
      </c>
      <c r="C498" s="557" t="s">
        <v>7700</v>
      </c>
      <c r="D498" s="557"/>
      <c r="E498" s="557"/>
      <c r="F498" s="557"/>
      <c r="G498" s="557"/>
      <c r="H498" s="557"/>
      <c r="I498" s="557"/>
      <c r="J498" s="557"/>
      <c r="K498" s="557"/>
      <c r="L498" s="557"/>
      <c r="M498" s="345" t="s">
        <v>511</v>
      </c>
      <c r="N498" s="343">
        <v>62.31</v>
      </c>
    </row>
    <row r="499" spans="1:14" ht="13.5" customHeight="1" x14ac:dyDescent="0.25">
      <c r="A499" s="342" t="s">
        <v>7701</v>
      </c>
      <c r="B499" s="345" t="s">
        <v>385</v>
      </c>
      <c r="C499" s="557" t="s">
        <v>7702</v>
      </c>
      <c r="D499" s="557"/>
      <c r="E499" s="557"/>
      <c r="F499" s="557"/>
      <c r="G499" s="557"/>
      <c r="H499" s="557"/>
      <c r="I499" s="557"/>
      <c r="J499" s="557"/>
      <c r="K499" s="557"/>
      <c r="L499" s="557"/>
      <c r="M499" s="345" t="s">
        <v>511</v>
      </c>
      <c r="N499" s="343">
        <v>6.12</v>
      </c>
    </row>
    <row r="500" spans="1:14" ht="3" customHeight="1" x14ac:dyDescent="0.25">
      <c r="C500" s="557"/>
      <c r="D500" s="557"/>
      <c r="E500" s="557"/>
      <c r="F500" s="557"/>
      <c r="G500" s="557"/>
      <c r="H500" s="557"/>
      <c r="I500" s="557"/>
      <c r="J500" s="557"/>
      <c r="K500" s="557"/>
      <c r="L500" s="557"/>
    </row>
    <row r="501" spans="1:14" ht="12.75" customHeight="1" x14ac:dyDescent="0.25">
      <c r="A501" s="342" t="s">
        <v>7703</v>
      </c>
      <c r="B501" s="345" t="s">
        <v>385</v>
      </c>
      <c r="C501" s="557" t="s">
        <v>7704</v>
      </c>
      <c r="D501" s="557"/>
      <c r="E501" s="557"/>
      <c r="F501" s="557"/>
      <c r="G501" s="557"/>
      <c r="H501" s="557"/>
      <c r="I501" s="557"/>
      <c r="J501" s="557"/>
      <c r="K501" s="557"/>
      <c r="L501" s="557"/>
      <c r="M501" s="345" t="s">
        <v>511</v>
      </c>
      <c r="N501" s="343">
        <v>9.17</v>
      </c>
    </row>
    <row r="502" spans="1:14" ht="3.75" customHeight="1" x14ac:dyDescent="0.25">
      <c r="C502" s="557"/>
      <c r="D502" s="557"/>
      <c r="E502" s="557"/>
      <c r="F502" s="557"/>
      <c r="G502" s="557"/>
      <c r="H502" s="557"/>
      <c r="I502" s="557"/>
      <c r="J502" s="557"/>
      <c r="K502" s="557"/>
      <c r="L502" s="557"/>
    </row>
    <row r="503" spans="1:14" ht="12.75" customHeight="1" x14ac:dyDescent="0.25">
      <c r="A503" s="342" t="s">
        <v>7705</v>
      </c>
      <c r="B503" s="345" t="s">
        <v>385</v>
      </c>
      <c r="C503" s="557" t="s">
        <v>7706</v>
      </c>
      <c r="D503" s="557"/>
      <c r="E503" s="557"/>
      <c r="F503" s="557"/>
      <c r="G503" s="557"/>
      <c r="H503" s="557"/>
      <c r="I503" s="557"/>
      <c r="J503" s="557"/>
      <c r="K503" s="557"/>
      <c r="L503" s="557"/>
      <c r="M503" s="345" t="s">
        <v>511</v>
      </c>
      <c r="N503" s="343">
        <v>8.77</v>
      </c>
    </row>
    <row r="504" spans="1:14" ht="3.75" customHeight="1" x14ac:dyDescent="0.25">
      <c r="C504" s="557"/>
      <c r="D504" s="557"/>
      <c r="E504" s="557"/>
      <c r="F504" s="557"/>
      <c r="G504" s="557"/>
      <c r="H504" s="557"/>
      <c r="I504" s="557"/>
      <c r="J504" s="557"/>
      <c r="K504" s="557"/>
      <c r="L504" s="557"/>
    </row>
    <row r="505" spans="1:14" ht="12.75" customHeight="1" x14ac:dyDescent="0.25">
      <c r="A505" s="342" t="s">
        <v>7707</v>
      </c>
      <c r="B505" s="345" t="s">
        <v>385</v>
      </c>
      <c r="C505" s="557" t="s">
        <v>7708</v>
      </c>
      <c r="D505" s="557"/>
      <c r="E505" s="557"/>
      <c r="F505" s="557"/>
      <c r="G505" s="557"/>
      <c r="H505" s="557"/>
      <c r="I505" s="557"/>
      <c r="J505" s="557"/>
      <c r="K505" s="557"/>
      <c r="L505" s="557"/>
      <c r="M505" s="345" t="s">
        <v>511</v>
      </c>
      <c r="N505" s="343">
        <v>8.48</v>
      </c>
    </row>
    <row r="506" spans="1:14" ht="3" customHeight="1" x14ac:dyDescent="0.25">
      <c r="C506" s="557"/>
      <c r="D506" s="557"/>
      <c r="E506" s="557"/>
      <c r="F506" s="557"/>
      <c r="G506" s="557"/>
      <c r="H506" s="557"/>
      <c r="I506" s="557"/>
      <c r="J506" s="557"/>
      <c r="K506" s="557"/>
      <c r="L506" s="557"/>
    </row>
    <row r="507" spans="1:14" ht="13.5" customHeight="1" x14ac:dyDescent="0.25">
      <c r="A507" s="342" t="s">
        <v>7709</v>
      </c>
      <c r="B507" s="345" t="s">
        <v>385</v>
      </c>
      <c r="C507" s="557" t="s">
        <v>7710</v>
      </c>
      <c r="D507" s="557"/>
      <c r="E507" s="557"/>
      <c r="F507" s="557"/>
      <c r="G507" s="557"/>
      <c r="H507" s="557"/>
      <c r="I507" s="557"/>
      <c r="J507" s="557"/>
      <c r="K507" s="557"/>
      <c r="L507" s="557"/>
      <c r="M507" s="345" t="s">
        <v>511</v>
      </c>
      <c r="N507" s="343">
        <v>3.23</v>
      </c>
    </row>
    <row r="508" spans="1:14" ht="12.75" customHeight="1" x14ac:dyDescent="0.25">
      <c r="A508" s="342" t="s">
        <v>7711</v>
      </c>
      <c r="B508" s="345" t="s">
        <v>385</v>
      </c>
      <c r="C508" s="557" t="s">
        <v>7712</v>
      </c>
      <c r="D508" s="557"/>
      <c r="E508" s="557"/>
      <c r="F508" s="557"/>
      <c r="G508" s="557"/>
      <c r="H508" s="557"/>
      <c r="I508" s="557"/>
      <c r="J508" s="557"/>
      <c r="K508" s="557"/>
      <c r="L508" s="557"/>
      <c r="M508" s="345" t="s">
        <v>511</v>
      </c>
      <c r="N508" s="343">
        <v>9.3699999999999992</v>
      </c>
    </row>
    <row r="509" spans="1:14" ht="13.5" customHeight="1" x14ac:dyDescent="0.25">
      <c r="A509" s="342" t="s">
        <v>7713</v>
      </c>
      <c r="B509" s="345" t="s">
        <v>385</v>
      </c>
      <c r="C509" s="557" t="s">
        <v>7714</v>
      </c>
      <c r="D509" s="557"/>
      <c r="E509" s="557"/>
      <c r="F509" s="557"/>
      <c r="G509" s="557"/>
      <c r="H509" s="557"/>
      <c r="I509" s="557"/>
      <c r="J509" s="557"/>
      <c r="K509" s="557"/>
      <c r="L509" s="557"/>
      <c r="M509" s="345" t="s">
        <v>511</v>
      </c>
      <c r="N509" s="343">
        <v>15.9</v>
      </c>
    </row>
    <row r="510" spans="1:14" ht="12.75" customHeight="1" x14ac:dyDescent="0.25">
      <c r="A510" s="342" t="s">
        <v>7715</v>
      </c>
      <c r="B510" s="345" t="s">
        <v>385</v>
      </c>
      <c r="C510" s="557" t="s">
        <v>7716</v>
      </c>
      <c r="D510" s="557"/>
      <c r="E510" s="557"/>
      <c r="F510" s="557"/>
      <c r="G510" s="557"/>
      <c r="H510" s="557"/>
      <c r="I510" s="557"/>
      <c r="J510" s="557"/>
      <c r="K510" s="557"/>
      <c r="L510" s="557"/>
      <c r="M510" s="345" t="s">
        <v>511</v>
      </c>
      <c r="N510" s="343">
        <v>24.99</v>
      </c>
    </row>
    <row r="511" spans="1:14" ht="3" customHeight="1" x14ac:dyDescent="0.25">
      <c r="C511" s="557"/>
      <c r="D511" s="557"/>
      <c r="E511" s="557"/>
      <c r="F511" s="557"/>
      <c r="G511" s="557"/>
      <c r="H511" s="557"/>
      <c r="I511" s="557"/>
      <c r="J511" s="557"/>
      <c r="K511" s="557"/>
      <c r="L511" s="557"/>
    </row>
    <row r="512" spans="1:14" ht="13.5" customHeight="1" x14ac:dyDescent="0.25">
      <c r="A512" s="342" t="s">
        <v>7717</v>
      </c>
      <c r="B512" s="345" t="s">
        <v>385</v>
      </c>
      <c r="C512" s="557" t="s">
        <v>7718</v>
      </c>
      <c r="D512" s="557"/>
      <c r="E512" s="557"/>
      <c r="F512" s="557"/>
      <c r="G512" s="557"/>
      <c r="H512" s="557"/>
      <c r="I512" s="557"/>
      <c r="J512" s="557"/>
      <c r="K512" s="557"/>
      <c r="L512" s="557"/>
      <c r="M512" s="345" t="s">
        <v>511</v>
      </c>
      <c r="N512" s="343">
        <v>13.32</v>
      </c>
    </row>
    <row r="513" spans="1:14" ht="3" customHeight="1" x14ac:dyDescent="0.25">
      <c r="C513" s="557"/>
      <c r="D513" s="557"/>
      <c r="E513" s="557"/>
      <c r="F513" s="557"/>
      <c r="G513" s="557"/>
      <c r="H513" s="557"/>
      <c r="I513" s="557"/>
      <c r="J513" s="557"/>
      <c r="K513" s="557"/>
      <c r="L513" s="557"/>
    </row>
    <row r="514" spans="1:14" ht="12.75" customHeight="1" x14ac:dyDescent="0.25">
      <c r="A514" s="342" t="s">
        <v>7719</v>
      </c>
      <c r="B514" s="345" t="s">
        <v>385</v>
      </c>
      <c r="C514" s="557" t="s">
        <v>7720</v>
      </c>
      <c r="D514" s="557"/>
      <c r="E514" s="557"/>
      <c r="F514" s="557"/>
      <c r="G514" s="557"/>
      <c r="H514" s="557"/>
      <c r="I514" s="557"/>
      <c r="J514" s="557"/>
      <c r="K514" s="557"/>
      <c r="L514" s="557"/>
      <c r="M514" s="345" t="s">
        <v>511</v>
      </c>
      <c r="N514" s="343">
        <v>31.43</v>
      </c>
    </row>
    <row r="515" spans="1:14" ht="3.75" customHeight="1" x14ac:dyDescent="0.25">
      <c r="C515" s="557"/>
      <c r="D515" s="557"/>
      <c r="E515" s="557"/>
      <c r="F515" s="557"/>
      <c r="G515" s="557"/>
      <c r="H515" s="557"/>
      <c r="I515" s="557"/>
      <c r="J515" s="557"/>
      <c r="K515" s="557"/>
      <c r="L515" s="557"/>
    </row>
    <row r="516" spans="1:14" ht="12.75" customHeight="1" x14ac:dyDescent="0.25">
      <c r="A516" s="342" t="s">
        <v>7721</v>
      </c>
      <c r="B516" s="345" t="s">
        <v>385</v>
      </c>
      <c r="C516" s="557" t="s">
        <v>7722</v>
      </c>
      <c r="D516" s="557"/>
      <c r="E516" s="557"/>
      <c r="F516" s="557"/>
      <c r="G516" s="557"/>
      <c r="H516" s="557"/>
      <c r="I516" s="557"/>
      <c r="J516" s="557"/>
      <c r="K516" s="557"/>
      <c r="L516" s="557"/>
      <c r="M516" s="345" t="s">
        <v>511</v>
      </c>
      <c r="N516" s="343">
        <v>44.3</v>
      </c>
    </row>
    <row r="517" spans="1:14" ht="3.75" customHeight="1" x14ac:dyDescent="0.25">
      <c r="C517" s="557"/>
      <c r="D517" s="557"/>
      <c r="E517" s="557"/>
      <c r="F517" s="557"/>
      <c r="G517" s="557"/>
      <c r="H517" s="557"/>
      <c r="I517" s="557"/>
      <c r="J517" s="557"/>
      <c r="K517" s="557"/>
      <c r="L517" s="557"/>
    </row>
    <row r="518" spans="1:14" ht="12.75" customHeight="1" x14ac:dyDescent="0.25">
      <c r="A518" s="342" t="s">
        <v>7723</v>
      </c>
      <c r="B518" s="345" t="s">
        <v>385</v>
      </c>
      <c r="C518" s="557" t="s">
        <v>7724</v>
      </c>
      <c r="D518" s="557"/>
      <c r="E518" s="557"/>
      <c r="F518" s="557"/>
      <c r="G518" s="557"/>
      <c r="H518" s="557"/>
      <c r="I518" s="557"/>
      <c r="J518" s="557"/>
      <c r="K518" s="557"/>
      <c r="L518" s="557"/>
      <c r="M518" s="345" t="s">
        <v>511</v>
      </c>
      <c r="N518" s="343">
        <v>14.55</v>
      </c>
    </row>
    <row r="519" spans="1:14" ht="12.75" customHeight="1" x14ac:dyDescent="0.25">
      <c r="A519" s="342" t="s">
        <v>7725</v>
      </c>
      <c r="B519" s="345" t="s">
        <v>385</v>
      </c>
      <c r="C519" s="557" t="s">
        <v>7726</v>
      </c>
      <c r="D519" s="557"/>
      <c r="E519" s="557"/>
      <c r="F519" s="557"/>
      <c r="G519" s="557"/>
      <c r="H519" s="557"/>
      <c r="I519" s="557"/>
      <c r="J519" s="557"/>
      <c r="K519" s="557"/>
      <c r="L519" s="557"/>
      <c r="M519" s="345" t="s">
        <v>511</v>
      </c>
      <c r="N519" s="343">
        <v>8.15</v>
      </c>
    </row>
    <row r="520" spans="1:14" ht="13.5" customHeight="1" x14ac:dyDescent="0.25">
      <c r="A520" s="342" t="s">
        <v>7727</v>
      </c>
      <c r="B520" s="345" t="s">
        <v>385</v>
      </c>
      <c r="C520" s="557" t="s">
        <v>7728</v>
      </c>
      <c r="D520" s="557"/>
      <c r="E520" s="557"/>
      <c r="F520" s="557"/>
      <c r="G520" s="557"/>
      <c r="H520" s="557"/>
      <c r="I520" s="557"/>
      <c r="J520" s="557"/>
      <c r="K520" s="557"/>
      <c r="L520" s="557"/>
      <c r="M520" s="345" t="s">
        <v>511</v>
      </c>
      <c r="N520" s="343">
        <v>13.08</v>
      </c>
    </row>
    <row r="521" spans="1:14" ht="3" customHeight="1" x14ac:dyDescent="0.25">
      <c r="C521" s="557"/>
      <c r="D521" s="557"/>
      <c r="E521" s="557"/>
      <c r="F521" s="557"/>
      <c r="G521" s="557"/>
      <c r="H521" s="557"/>
      <c r="I521" s="557"/>
      <c r="J521" s="557"/>
      <c r="K521" s="557"/>
      <c r="L521" s="557"/>
    </row>
    <row r="522" spans="1:14" ht="13.5" customHeight="1" x14ac:dyDescent="0.25">
      <c r="A522" s="342" t="s">
        <v>7729</v>
      </c>
      <c r="B522" s="345" t="s">
        <v>385</v>
      </c>
      <c r="C522" s="557" t="s">
        <v>7730</v>
      </c>
      <c r="D522" s="557"/>
      <c r="E522" s="557"/>
      <c r="F522" s="557"/>
      <c r="G522" s="557"/>
      <c r="H522" s="557"/>
      <c r="I522" s="557"/>
      <c r="J522" s="557"/>
      <c r="K522" s="557"/>
      <c r="L522" s="557"/>
      <c r="M522" s="345" t="s">
        <v>511</v>
      </c>
      <c r="N522" s="343">
        <v>80.489999999999995</v>
      </c>
    </row>
    <row r="523" spans="1:14" ht="12.75" customHeight="1" x14ac:dyDescent="0.25">
      <c r="A523" s="342" t="s">
        <v>7731</v>
      </c>
      <c r="B523" s="345" t="s">
        <v>385</v>
      </c>
      <c r="C523" s="557" t="s">
        <v>7732</v>
      </c>
      <c r="D523" s="557"/>
      <c r="E523" s="557"/>
      <c r="F523" s="557"/>
      <c r="G523" s="557"/>
      <c r="H523" s="557"/>
      <c r="I523" s="557"/>
      <c r="J523" s="557"/>
      <c r="K523" s="557"/>
      <c r="L523" s="557"/>
      <c r="M523" s="345" t="s">
        <v>511</v>
      </c>
      <c r="N523" s="343">
        <v>12.39</v>
      </c>
    </row>
    <row r="524" spans="1:14" ht="12.75" customHeight="1" x14ac:dyDescent="0.25">
      <c r="A524" s="342" t="s">
        <v>7733</v>
      </c>
      <c r="B524" s="345" t="s">
        <v>385</v>
      </c>
      <c r="C524" s="557" t="s">
        <v>7734</v>
      </c>
      <c r="D524" s="557"/>
      <c r="E524" s="557"/>
      <c r="F524" s="557"/>
      <c r="G524" s="557"/>
      <c r="H524" s="557"/>
      <c r="I524" s="557"/>
      <c r="J524" s="557"/>
      <c r="K524" s="557"/>
      <c r="L524" s="557"/>
      <c r="M524" s="345" t="s">
        <v>511</v>
      </c>
      <c r="N524" s="343">
        <v>60.61</v>
      </c>
    </row>
    <row r="525" spans="1:14" ht="3.75" customHeight="1" x14ac:dyDescent="0.25">
      <c r="C525" s="557"/>
      <c r="D525" s="557"/>
      <c r="E525" s="557"/>
      <c r="F525" s="557"/>
      <c r="G525" s="557"/>
      <c r="H525" s="557"/>
      <c r="I525" s="557"/>
      <c r="J525" s="557"/>
      <c r="K525" s="557"/>
      <c r="L525" s="557"/>
    </row>
    <row r="526" spans="1:14" ht="12.75" customHeight="1" x14ac:dyDescent="0.25">
      <c r="A526" s="342" t="s">
        <v>7735</v>
      </c>
      <c r="B526" s="345" t="s">
        <v>385</v>
      </c>
      <c r="C526" s="557" t="s">
        <v>7736</v>
      </c>
      <c r="D526" s="557"/>
      <c r="E526" s="557"/>
      <c r="F526" s="557"/>
      <c r="G526" s="557"/>
      <c r="H526" s="557"/>
      <c r="I526" s="557"/>
      <c r="J526" s="557"/>
      <c r="K526" s="557"/>
      <c r="L526" s="557"/>
      <c r="M526" s="345" t="s">
        <v>511</v>
      </c>
      <c r="N526" s="343">
        <v>76.11</v>
      </c>
    </row>
    <row r="527" spans="1:14" ht="13.5" customHeight="1" x14ac:dyDescent="0.25">
      <c r="A527" s="342" t="s">
        <v>7737</v>
      </c>
      <c r="B527" s="345" t="s">
        <v>385</v>
      </c>
      <c r="C527" s="557" t="s">
        <v>7738</v>
      </c>
      <c r="D527" s="557"/>
      <c r="E527" s="557"/>
      <c r="F527" s="557"/>
      <c r="G527" s="557"/>
      <c r="H527" s="557"/>
      <c r="I527" s="557"/>
      <c r="J527" s="557"/>
      <c r="K527" s="557"/>
      <c r="L527" s="557"/>
      <c r="M527" s="345" t="s">
        <v>511</v>
      </c>
      <c r="N527" s="343">
        <v>77.27</v>
      </c>
    </row>
    <row r="528" spans="1:14" ht="12.75" customHeight="1" x14ac:dyDescent="0.25">
      <c r="A528" s="342" t="s">
        <v>7739</v>
      </c>
      <c r="B528" s="345" t="s">
        <v>385</v>
      </c>
      <c r="C528" s="557" t="s">
        <v>7740</v>
      </c>
      <c r="D528" s="557"/>
      <c r="E528" s="557"/>
      <c r="F528" s="557"/>
      <c r="G528" s="557"/>
      <c r="H528" s="557"/>
      <c r="I528" s="557"/>
      <c r="J528" s="557"/>
      <c r="K528" s="557"/>
      <c r="L528" s="557"/>
      <c r="M528" s="345" t="s">
        <v>8</v>
      </c>
      <c r="N528" s="343">
        <v>10.77</v>
      </c>
    </row>
    <row r="529" spans="1:14" ht="12.75" customHeight="1" x14ac:dyDescent="0.25">
      <c r="A529" s="342" t="s">
        <v>7741</v>
      </c>
      <c r="B529" s="345" t="s">
        <v>385</v>
      </c>
      <c r="C529" s="557" t="s">
        <v>682</v>
      </c>
      <c r="D529" s="557"/>
      <c r="E529" s="557"/>
      <c r="F529" s="557"/>
      <c r="G529" s="557"/>
      <c r="H529" s="557"/>
      <c r="I529" s="557"/>
      <c r="J529" s="557"/>
      <c r="K529" s="557"/>
      <c r="L529" s="557"/>
      <c r="M529" s="345" t="s">
        <v>7742</v>
      </c>
      <c r="N529" s="343">
        <v>11</v>
      </c>
    </row>
    <row r="530" spans="1:14" ht="3.75" customHeight="1" x14ac:dyDescent="0.25">
      <c r="C530" s="557"/>
      <c r="D530" s="557"/>
      <c r="E530" s="557"/>
      <c r="F530" s="557"/>
      <c r="G530" s="557"/>
      <c r="H530" s="557"/>
      <c r="I530" s="557"/>
      <c r="J530" s="557"/>
      <c r="K530" s="557"/>
      <c r="L530" s="557"/>
    </row>
    <row r="531" spans="1:14" ht="12.75" customHeight="1" x14ac:dyDescent="0.25">
      <c r="A531" s="342" t="s">
        <v>7743</v>
      </c>
      <c r="B531" s="345" t="s">
        <v>385</v>
      </c>
      <c r="C531" s="557" t="s">
        <v>7744</v>
      </c>
      <c r="D531" s="557"/>
      <c r="E531" s="557"/>
      <c r="F531" s="557"/>
      <c r="G531" s="557"/>
      <c r="H531" s="557"/>
      <c r="I531" s="557"/>
      <c r="J531" s="557"/>
      <c r="K531" s="557"/>
      <c r="L531" s="557"/>
      <c r="M531" s="345" t="s">
        <v>7742</v>
      </c>
      <c r="N531" s="343">
        <v>11</v>
      </c>
    </row>
    <row r="532" spans="1:14" ht="12.75" customHeight="1" x14ac:dyDescent="0.25">
      <c r="A532" s="342" t="s">
        <v>7745</v>
      </c>
      <c r="B532" s="345" t="s">
        <v>385</v>
      </c>
      <c r="C532" s="557" t="s">
        <v>632</v>
      </c>
      <c r="D532" s="557"/>
      <c r="E532" s="557"/>
      <c r="F532" s="557"/>
      <c r="G532" s="557"/>
      <c r="H532" s="557"/>
      <c r="I532" s="557"/>
      <c r="J532" s="557"/>
      <c r="K532" s="557"/>
      <c r="L532" s="557"/>
      <c r="M532" s="345" t="s">
        <v>216</v>
      </c>
      <c r="N532" s="343">
        <v>11.63</v>
      </c>
    </row>
    <row r="533" spans="1:14" ht="13.5" customHeight="1" x14ac:dyDescent="0.25">
      <c r="A533" s="342" t="s">
        <v>7746</v>
      </c>
      <c r="B533" s="345" t="s">
        <v>385</v>
      </c>
      <c r="C533" s="557" t="s">
        <v>683</v>
      </c>
      <c r="D533" s="557"/>
      <c r="E533" s="557"/>
      <c r="F533" s="557"/>
      <c r="G533" s="557"/>
      <c r="H533" s="557"/>
      <c r="I533" s="557"/>
      <c r="J533" s="557"/>
      <c r="K533" s="557"/>
      <c r="L533" s="557"/>
      <c r="M533" s="345" t="s">
        <v>7747</v>
      </c>
      <c r="N533" s="343">
        <v>20</v>
      </c>
    </row>
    <row r="534" spans="1:14" ht="3" customHeight="1" x14ac:dyDescent="0.25">
      <c r="C534" s="557"/>
      <c r="D534" s="557"/>
      <c r="E534" s="557"/>
      <c r="F534" s="557"/>
      <c r="G534" s="557"/>
      <c r="H534" s="557"/>
      <c r="I534" s="557"/>
      <c r="J534" s="557"/>
      <c r="K534" s="557"/>
      <c r="L534" s="557"/>
    </row>
    <row r="535" spans="1:14" ht="13.5" customHeight="1" x14ac:dyDescent="0.25">
      <c r="A535" s="342" t="s">
        <v>7748</v>
      </c>
      <c r="B535" s="345" t="s">
        <v>385</v>
      </c>
      <c r="C535" s="557" t="s">
        <v>633</v>
      </c>
      <c r="D535" s="557"/>
      <c r="E535" s="557"/>
      <c r="F535" s="557"/>
      <c r="G535" s="557"/>
      <c r="H535" s="557"/>
      <c r="I535" s="557"/>
      <c r="J535" s="557"/>
      <c r="K535" s="557"/>
      <c r="L535" s="557"/>
      <c r="M535" s="345" t="s">
        <v>216</v>
      </c>
      <c r="N535" s="343">
        <v>12.41</v>
      </c>
    </row>
    <row r="536" spans="1:14" ht="12.75" customHeight="1" x14ac:dyDescent="0.25">
      <c r="A536" s="342" t="s">
        <v>7749</v>
      </c>
      <c r="B536" s="345" t="s">
        <v>385</v>
      </c>
      <c r="C536" s="557" t="s">
        <v>7750</v>
      </c>
      <c r="D536" s="557"/>
      <c r="E536" s="557"/>
      <c r="F536" s="557"/>
      <c r="G536" s="557"/>
      <c r="H536" s="557"/>
      <c r="I536" s="557"/>
      <c r="J536" s="557"/>
      <c r="K536" s="557"/>
      <c r="L536" s="557"/>
      <c r="M536" s="345" t="s">
        <v>216</v>
      </c>
      <c r="N536" s="343">
        <v>16.71</v>
      </c>
    </row>
    <row r="537" spans="1:14" ht="12.75" customHeight="1" x14ac:dyDescent="0.25">
      <c r="A537" s="342" t="s">
        <v>7751</v>
      </c>
      <c r="B537" s="345" t="s">
        <v>385</v>
      </c>
      <c r="C537" s="557" t="s">
        <v>7752</v>
      </c>
      <c r="D537" s="557"/>
      <c r="E537" s="557"/>
      <c r="F537" s="557"/>
      <c r="G537" s="557"/>
      <c r="H537" s="557"/>
      <c r="I537" s="557"/>
      <c r="J537" s="557"/>
      <c r="K537" s="557"/>
      <c r="L537" s="557"/>
      <c r="M537" s="345" t="s">
        <v>216</v>
      </c>
      <c r="N537" s="343">
        <v>13</v>
      </c>
    </row>
    <row r="538" spans="1:14" ht="13.5" customHeight="1" x14ac:dyDescent="0.25">
      <c r="A538" s="342" t="s">
        <v>7753</v>
      </c>
      <c r="B538" s="345" t="s">
        <v>385</v>
      </c>
      <c r="C538" s="557" t="s">
        <v>7754</v>
      </c>
      <c r="D538" s="557"/>
      <c r="E538" s="557"/>
      <c r="F538" s="557"/>
      <c r="G538" s="557"/>
      <c r="H538" s="557"/>
      <c r="I538" s="557"/>
      <c r="J538" s="557"/>
      <c r="K538" s="557"/>
      <c r="L538" s="557"/>
      <c r="M538" s="345" t="s">
        <v>216</v>
      </c>
      <c r="N538" s="343">
        <v>22.43</v>
      </c>
    </row>
    <row r="539" spans="1:14" ht="12.75" customHeight="1" x14ac:dyDescent="0.25">
      <c r="A539" s="342" t="s">
        <v>7755</v>
      </c>
      <c r="B539" s="345" t="s">
        <v>385</v>
      </c>
      <c r="C539" s="557" t="s">
        <v>7756</v>
      </c>
      <c r="D539" s="557"/>
      <c r="E539" s="557"/>
      <c r="F539" s="557"/>
      <c r="G539" s="557"/>
      <c r="H539" s="557"/>
      <c r="I539" s="557"/>
      <c r="J539" s="557"/>
      <c r="K539" s="557"/>
      <c r="L539" s="557"/>
      <c r="M539" s="345" t="s">
        <v>511</v>
      </c>
      <c r="N539" s="343">
        <v>3</v>
      </c>
    </row>
    <row r="540" spans="1:14" ht="13.5" customHeight="1" x14ac:dyDescent="0.25">
      <c r="A540" s="342" t="s">
        <v>7757</v>
      </c>
      <c r="B540" s="345" t="s">
        <v>385</v>
      </c>
      <c r="C540" s="557" t="s">
        <v>7758</v>
      </c>
      <c r="D540" s="557"/>
      <c r="E540" s="557"/>
      <c r="F540" s="557"/>
      <c r="G540" s="557"/>
      <c r="H540" s="557"/>
      <c r="I540" s="557"/>
      <c r="J540" s="557"/>
      <c r="K540" s="557"/>
      <c r="L540" s="557"/>
      <c r="M540" s="345" t="s">
        <v>511</v>
      </c>
      <c r="N540" s="343">
        <v>3</v>
      </c>
    </row>
    <row r="541" spans="1:14" ht="12.75" customHeight="1" x14ac:dyDescent="0.25">
      <c r="A541" s="342" t="s">
        <v>7759</v>
      </c>
      <c r="B541" s="345" t="s">
        <v>385</v>
      </c>
      <c r="C541" s="557" t="s">
        <v>7760</v>
      </c>
      <c r="D541" s="557"/>
      <c r="E541" s="557"/>
      <c r="F541" s="557"/>
      <c r="G541" s="557"/>
      <c r="H541" s="557"/>
      <c r="I541" s="557"/>
      <c r="J541" s="557"/>
      <c r="K541" s="557"/>
      <c r="L541" s="557"/>
      <c r="M541" s="345" t="s">
        <v>511</v>
      </c>
      <c r="N541" s="343">
        <v>3</v>
      </c>
    </row>
    <row r="542" spans="1:14" ht="12.75" customHeight="1" x14ac:dyDescent="0.25">
      <c r="A542" s="342" t="s">
        <v>7761</v>
      </c>
      <c r="B542" s="345" t="s">
        <v>385</v>
      </c>
      <c r="C542" s="557" t="s">
        <v>721</v>
      </c>
      <c r="D542" s="557"/>
      <c r="E542" s="557"/>
      <c r="F542" s="557"/>
      <c r="G542" s="557"/>
      <c r="H542" s="557"/>
      <c r="I542" s="557"/>
      <c r="J542" s="557"/>
      <c r="K542" s="557"/>
      <c r="L542" s="557"/>
      <c r="M542" s="345" t="s">
        <v>9</v>
      </c>
      <c r="N542" s="343">
        <v>18.61</v>
      </c>
    </row>
    <row r="543" spans="1:14" ht="13.5" customHeight="1" x14ac:dyDescent="0.25">
      <c r="A543" s="342" t="s">
        <v>7762</v>
      </c>
      <c r="B543" s="345" t="s">
        <v>385</v>
      </c>
      <c r="C543" s="557" t="s">
        <v>722</v>
      </c>
      <c r="D543" s="557"/>
      <c r="E543" s="557"/>
      <c r="F543" s="557"/>
      <c r="G543" s="557"/>
      <c r="H543" s="557"/>
      <c r="I543" s="557"/>
      <c r="J543" s="557"/>
      <c r="K543" s="557"/>
      <c r="L543" s="557"/>
      <c r="M543" s="345" t="s">
        <v>9</v>
      </c>
      <c r="N543" s="343">
        <v>20.309999999999999</v>
      </c>
    </row>
    <row r="544" spans="1:14" ht="12.75" customHeight="1" x14ac:dyDescent="0.25">
      <c r="A544" s="342" t="s">
        <v>7763</v>
      </c>
      <c r="B544" s="345" t="s">
        <v>385</v>
      </c>
      <c r="C544" s="557" t="s">
        <v>7764</v>
      </c>
      <c r="D544" s="557"/>
      <c r="E544" s="557"/>
      <c r="F544" s="557"/>
      <c r="G544" s="557"/>
      <c r="H544" s="557"/>
      <c r="I544" s="557"/>
      <c r="J544" s="557"/>
      <c r="K544" s="557"/>
      <c r="L544" s="557"/>
      <c r="M544" s="345" t="s">
        <v>9</v>
      </c>
      <c r="N544" s="343">
        <v>40.98</v>
      </c>
    </row>
    <row r="545" spans="1:14" ht="12.75" customHeight="1" x14ac:dyDescent="0.25">
      <c r="A545" s="342" t="s">
        <v>7765</v>
      </c>
      <c r="B545" s="345" t="s">
        <v>385</v>
      </c>
      <c r="C545" s="557" t="s">
        <v>723</v>
      </c>
      <c r="D545" s="557"/>
      <c r="E545" s="557"/>
      <c r="F545" s="557"/>
      <c r="G545" s="557"/>
      <c r="H545" s="557"/>
      <c r="I545" s="557"/>
      <c r="J545" s="557"/>
      <c r="K545" s="557"/>
      <c r="L545" s="557"/>
      <c r="M545" s="345" t="s">
        <v>9</v>
      </c>
      <c r="N545" s="343">
        <v>37.44</v>
      </c>
    </row>
    <row r="546" spans="1:14" ht="13.5" customHeight="1" x14ac:dyDescent="0.25">
      <c r="A546" s="342" t="s">
        <v>7766</v>
      </c>
      <c r="B546" s="345" t="s">
        <v>385</v>
      </c>
      <c r="C546" s="557" t="s">
        <v>7767</v>
      </c>
      <c r="D546" s="557"/>
      <c r="E546" s="557"/>
      <c r="F546" s="557"/>
      <c r="G546" s="557"/>
      <c r="H546" s="557"/>
      <c r="I546" s="557"/>
      <c r="J546" s="557"/>
      <c r="K546" s="557"/>
      <c r="L546" s="557"/>
      <c r="M546" s="345" t="s">
        <v>9</v>
      </c>
      <c r="N546" s="343">
        <v>27.93</v>
      </c>
    </row>
    <row r="547" spans="1:14" ht="12.75" customHeight="1" x14ac:dyDescent="0.25">
      <c r="A547" s="342" t="s">
        <v>7768</v>
      </c>
      <c r="B547" s="345" t="s">
        <v>385</v>
      </c>
      <c r="C547" s="557" t="s">
        <v>7769</v>
      </c>
      <c r="D547" s="557"/>
      <c r="E547" s="557"/>
      <c r="F547" s="557"/>
      <c r="G547" s="557"/>
      <c r="H547" s="557"/>
      <c r="I547" s="557"/>
      <c r="J547" s="557"/>
      <c r="K547" s="557"/>
      <c r="L547" s="557"/>
      <c r="M547" s="345" t="s">
        <v>9</v>
      </c>
      <c r="N547" s="343">
        <v>56.68</v>
      </c>
    </row>
    <row r="548" spans="1:14" ht="13.5" customHeight="1" x14ac:dyDescent="0.25">
      <c r="A548" s="342" t="s">
        <v>7770</v>
      </c>
      <c r="B548" s="345" t="s">
        <v>385</v>
      </c>
      <c r="C548" s="557" t="s">
        <v>7771</v>
      </c>
      <c r="D548" s="557"/>
      <c r="E548" s="557"/>
      <c r="F548" s="557"/>
      <c r="G548" s="557"/>
      <c r="H548" s="557"/>
      <c r="I548" s="557"/>
      <c r="J548" s="557"/>
      <c r="K548" s="557"/>
      <c r="L548" s="557"/>
      <c r="M548" s="345" t="s">
        <v>9</v>
      </c>
      <c r="N548" s="343">
        <v>58.67</v>
      </c>
    </row>
    <row r="549" spans="1:14" ht="12.75" customHeight="1" x14ac:dyDescent="0.25">
      <c r="A549" s="342" t="s">
        <v>7772</v>
      </c>
      <c r="B549" s="345" t="s">
        <v>385</v>
      </c>
      <c r="C549" s="557" t="s">
        <v>7773</v>
      </c>
      <c r="D549" s="557"/>
      <c r="E549" s="557"/>
      <c r="F549" s="557"/>
      <c r="G549" s="557"/>
      <c r="H549" s="557"/>
      <c r="I549" s="557"/>
      <c r="J549" s="557"/>
      <c r="K549" s="557"/>
      <c r="L549" s="557"/>
      <c r="M549" s="345" t="s">
        <v>9</v>
      </c>
      <c r="N549" s="343">
        <v>69.849999999999994</v>
      </c>
    </row>
    <row r="550" spans="1:14" ht="12.75" customHeight="1" x14ac:dyDescent="0.25">
      <c r="A550" s="342" t="s">
        <v>7774</v>
      </c>
      <c r="B550" s="345" t="s">
        <v>385</v>
      </c>
      <c r="C550" s="557" t="s">
        <v>637</v>
      </c>
      <c r="D550" s="557"/>
      <c r="E550" s="557"/>
      <c r="F550" s="557"/>
      <c r="G550" s="557"/>
      <c r="H550" s="557"/>
      <c r="I550" s="557"/>
      <c r="J550" s="557"/>
      <c r="K550" s="557"/>
      <c r="L550" s="557"/>
      <c r="M550" s="345" t="s">
        <v>511</v>
      </c>
      <c r="N550" s="343">
        <v>2.4900000000000002</v>
      </c>
    </row>
    <row r="551" spans="1:14" ht="13.5" customHeight="1" x14ac:dyDescent="0.25">
      <c r="A551" s="342" t="s">
        <v>7775</v>
      </c>
      <c r="B551" s="345" t="s">
        <v>385</v>
      </c>
      <c r="C551" s="557" t="s">
        <v>638</v>
      </c>
      <c r="D551" s="557"/>
      <c r="E551" s="557"/>
      <c r="F551" s="557"/>
      <c r="G551" s="557"/>
      <c r="H551" s="557"/>
      <c r="I551" s="557"/>
      <c r="J551" s="557"/>
      <c r="K551" s="557"/>
      <c r="L551" s="557"/>
      <c r="M551" s="345" t="s">
        <v>511</v>
      </c>
      <c r="N551" s="343">
        <v>58.9</v>
      </c>
    </row>
    <row r="552" spans="1:14" ht="3" customHeight="1" x14ac:dyDescent="0.25">
      <c r="C552" s="557"/>
      <c r="D552" s="557"/>
      <c r="E552" s="557"/>
      <c r="F552" s="557"/>
      <c r="G552" s="557"/>
      <c r="H552" s="557"/>
      <c r="I552" s="557"/>
      <c r="J552" s="557"/>
      <c r="K552" s="557"/>
      <c r="L552" s="557"/>
    </row>
    <row r="553" spans="1:14" ht="13.5" customHeight="1" x14ac:dyDescent="0.25">
      <c r="A553" s="342" t="s">
        <v>7776</v>
      </c>
      <c r="B553" s="345" t="s">
        <v>385</v>
      </c>
      <c r="C553" s="557" t="s">
        <v>7777</v>
      </c>
      <c r="D553" s="557"/>
      <c r="E553" s="557"/>
      <c r="F553" s="557"/>
      <c r="G553" s="557"/>
      <c r="H553" s="557"/>
      <c r="I553" s="557"/>
      <c r="J553" s="557"/>
      <c r="K553" s="557"/>
      <c r="L553" s="557"/>
      <c r="M553" s="345" t="s">
        <v>511</v>
      </c>
      <c r="N553" s="343">
        <v>101.1</v>
      </c>
    </row>
    <row r="554" spans="1:14" ht="12.75" customHeight="1" x14ac:dyDescent="0.25">
      <c r="A554" s="342" t="s">
        <v>7778</v>
      </c>
      <c r="B554" s="345" t="s">
        <v>385</v>
      </c>
      <c r="C554" s="557" t="s">
        <v>7779</v>
      </c>
      <c r="D554" s="557"/>
      <c r="E554" s="557"/>
      <c r="F554" s="557"/>
      <c r="G554" s="557"/>
      <c r="H554" s="557"/>
      <c r="I554" s="557"/>
      <c r="J554" s="557"/>
      <c r="K554" s="557"/>
      <c r="L554" s="557"/>
      <c r="M554" s="345" t="s">
        <v>511</v>
      </c>
      <c r="N554" s="343">
        <v>44.88</v>
      </c>
    </row>
    <row r="555" spans="1:14" ht="12.75" customHeight="1" x14ac:dyDescent="0.25">
      <c r="A555" s="342" t="s">
        <v>7780</v>
      </c>
      <c r="B555" s="345" t="s">
        <v>385</v>
      </c>
      <c r="C555" s="557" t="s">
        <v>7781</v>
      </c>
      <c r="D555" s="557"/>
      <c r="E555" s="557"/>
      <c r="F555" s="557"/>
      <c r="G555" s="557"/>
      <c r="H555" s="557"/>
      <c r="I555" s="557"/>
      <c r="J555" s="557"/>
      <c r="K555" s="557"/>
      <c r="L555" s="557"/>
      <c r="M555" s="345" t="s">
        <v>1605</v>
      </c>
      <c r="N555" s="343">
        <v>2.19</v>
      </c>
    </row>
    <row r="556" spans="1:14" ht="13.5" customHeight="1" x14ac:dyDescent="0.25">
      <c r="A556" s="342" t="s">
        <v>7782</v>
      </c>
      <c r="B556" s="345" t="s">
        <v>385</v>
      </c>
      <c r="C556" s="557" t="s">
        <v>7783</v>
      </c>
      <c r="D556" s="557"/>
      <c r="E556" s="557"/>
      <c r="F556" s="557"/>
      <c r="G556" s="557"/>
      <c r="H556" s="557"/>
      <c r="I556" s="557"/>
      <c r="J556" s="557"/>
      <c r="K556" s="557"/>
      <c r="L556" s="557"/>
      <c r="M556" s="345" t="s">
        <v>1605</v>
      </c>
      <c r="N556" s="343">
        <v>5.2</v>
      </c>
    </row>
    <row r="557" spans="1:14" ht="12.75" customHeight="1" x14ac:dyDescent="0.25">
      <c r="A557" s="342" t="s">
        <v>7784</v>
      </c>
      <c r="B557" s="345" t="s">
        <v>385</v>
      </c>
      <c r="C557" s="557" t="s">
        <v>7785</v>
      </c>
      <c r="D557" s="557"/>
      <c r="E557" s="557"/>
      <c r="F557" s="557"/>
      <c r="G557" s="557"/>
      <c r="H557" s="557"/>
      <c r="I557" s="557"/>
      <c r="J557" s="557"/>
      <c r="K557" s="557"/>
      <c r="L557" s="557"/>
      <c r="M557" s="345" t="s">
        <v>511</v>
      </c>
      <c r="N557" s="343">
        <v>0.51</v>
      </c>
    </row>
    <row r="558" spans="1:14" ht="13.5" customHeight="1" x14ac:dyDescent="0.25">
      <c r="A558" s="342" t="s">
        <v>7786</v>
      </c>
      <c r="B558" s="345" t="s">
        <v>385</v>
      </c>
      <c r="C558" s="557" t="s">
        <v>698</v>
      </c>
      <c r="D558" s="557"/>
      <c r="E558" s="557"/>
      <c r="F558" s="557"/>
      <c r="G558" s="557"/>
      <c r="H558" s="557"/>
      <c r="I558" s="557"/>
      <c r="J558" s="557"/>
      <c r="K558" s="557"/>
      <c r="L558" s="557"/>
      <c r="M558" s="345" t="s">
        <v>511</v>
      </c>
      <c r="N558" s="343">
        <v>1.31</v>
      </c>
    </row>
    <row r="559" spans="1:14" ht="12.75" customHeight="1" x14ac:dyDescent="0.25">
      <c r="A559" s="342" t="s">
        <v>7787</v>
      </c>
      <c r="B559" s="345" t="s">
        <v>385</v>
      </c>
      <c r="C559" s="557" t="s">
        <v>697</v>
      </c>
      <c r="D559" s="557"/>
      <c r="E559" s="557"/>
      <c r="F559" s="557"/>
      <c r="G559" s="557"/>
      <c r="H559" s="557"/>
      <c r="I559" s="557"/>
      <c r="J559" s="557"/>
      <c r="K559" s="557"/>
      <c r="L559" s="557"/>
      <c r="M559" s="345" t="s">
        <v>511</v>
      </c>
      <c r="N559" s="343">
        <v>1.67</v>
      </c>
    </row>
    <row r="560" spans="1:14" ht="12.75" customHeight="1" x14ac:dyDescent="0.25">
      <c r="A560" s="342" t="s">
        <v>7788</v>
      </c>
      <c r="B560" s="345" t="s">
        <v>385</v>
      </c>
      <c r="C560" s="557" t="s">
        <v>7789</v>
      </c>
      <c r="D560" s="557"/>
      <c r="E560" s="557"/>
      <c r="F560" s="557"/>
      <c r="G560" s="557"/>
      <c r="H560" s="557"/>
      <c r="I560" s="557"/>
      <c r="J560" s="557"/>
      <c r="K560" s="557"/>
      <c r="L560" s="557"/>
      <c r="M560" s="345" t="s">
        <v>511</v>
      </c>
      <c r="N560" s="343">
        <v>0.34</v>
      </c>
    </row>
    <row r="561" spans="1:14" ht="13.5" customHeight="1" x14ac:dyDescent="0.25">
      <c r="A561" s="342" t="s">
        <v>7790</v>
      </c>
      <c r="B561" s="345" t="s">
        <v>385</v>
      </c>
      <c r="C561" s="557" t="s">
        <v>7791</v>
      </c>
      <c r="D561" s="557"/>
      <c r="E561" s="557"/>
      <c r="F561" s="557"/>
      <c r="G561" s="557"/>
      <c r="H561" s="557"/>
      <c r="I561" s="557"/>
      <c r="J561" s="557"/>
      <c r="K561" s="557"/>
      <c r="L561" s="557"/>
      <c r="M561" s="345" t="s">
        <v>216</v>
      </c>
      <c r="N561" s="343">
        <v>15.88</v>
      </c>
    </row>
    <row r="562" spans="1:14" ht="12.75" customHeight="1" x14ac:dyDescent="0.25">
      <c r="A562" s="342" t="s">
        <v>7792</v>
      </c>
      <c r="B562" s="345" t="s">
        <v>385</v>
      </c>
      <c r="C562" s="557" t="s">
        <v>7793</v>
      </c>
      <c r="D562" s="557"/>
      <c r="E562" s="557"/>
      <c r="F562" s="557"/>
      <c r="G562" s="557"/>
      <c r="H562" s="557"/>
      <c r="I562" s="557"/>
      <c r="J562" s="557"/>
      <c r="K562" s="557"/>
      <c r="L562" s="557"/>
      <c r="M562" s="345" t="s">
        <v>9</v>
      </c>
      <c r="N562" s="343">
        <v>48</v>
      </c>
    </row>
    <row r="563" spans="1:14" ht="12.75" customHeight="1" x14ac:dyDescent="0.25">
      <c r="A563" s="342" t="s">
        <v>7794</v>
      </c>
      <c r="B563" s="345" t="s">
        <v>385</v>
      </c>
      <c r="C563" s="557" t="s">
        <v>7795</v>
      </c>
      <c r="D563" s="557"/>
      <c r="E563" s="557"/>
      <c r="F563" s="557"/>
      <c r="G563" s="557"/>
      <c r="H563" s="557"/>
      <c r="I563" s="557"/>
      <c r="J563" s="557"/>
      <c r="K563" s="557"/>
      <c r="L563" s="557"/>
      <c r="M563" s="345" t="s">
        <v>9</v>
      </c>
      <c r="N563" s="343">
        <v>50</v>
      </c>
    </row>
    <row r="564" spans="1:14" ht="13.5" customHeight="1" x14ac:dyDescent="0.25">
      <c r="A564" s="342" t="s">
        <v>7796</v>
      </c>
      <c r="B564" s="345" t="s">
        <v>385</v>
      </c>
      <c r="C564" s="557" t="s">
        <v>7797</v>
      </c>
      <c r="D564" s="557"/>
      <c r="E564" s="557"/>
      <c r="F564" s="557"/>
      <c r="G564" s="557"/>
      <c r="H564" s="557"/>
      <c r="I564" s="557"/>
      <c r="J564" s="557"/>
      <c r="K564" s="557"/>
      <c r="L564" s="557"/>
      <c r="M564" s="345" t="s">
        <v>8</v>
      </c>
      <c r="N564" s="343">
        <v>135.9</v>
      </c>
    </row>
    <row r="565" spans="1:14" ht="12.75" customHeight="1" x14ac:dyDescent="0.25">
      <c r="A565" s="342" t="s">
        <v>7798</v>
      </c>
      <c r="B565" s="345" t="s">
        <v>385</v>
      </c>
      <c r="C565" s="557" t="s">
        <v>7799</v>
      </c>
      <c r="D565" s="557"/>
      <c r="E565" s="557"/>
      <c r="F565" s="557"/>
      <c r="G565" s="557"/>
      <c r="H565" s="557"/>
      <c r="I565" s="557"/>
      <c r="J565" s="557"/>
      <c r="K565" s="557"/>
      <c r="L565" s="557"/>
      <c r="M565" s="345" t="s">
        <v>8</v>
      </c>
      <c r="N565" s="343">
        <v>110.5</v>
      </c>
    </row>
    <row r="566" spans="1:14" ht="13.5" customHeight="1" x14ac:dyDescent="0.25">
      <c r="A566" s="342" t="s">
        <v>7800</v>
      </c>
      <c r="B566" s="345" t="s">
        <v>385</v>
      </c>
      <c r="C566" s="557" t="s">
        <v>7801</v>
      </c>
      <c r="D566" s="557"/>
      <c r="E566" s="557"/>
      <c r="F566" s="557"/>
      <c r="G566" s="557"/>
      <c r="H566" s="557"/>
      <c r="I566" s="557"/>
      <c r="J566" s="557"/>
      <c r="K566" s="557"/>
      <c r="L566" s="557"/>
      <c r="M566" s="345" t="s">
        <v>8</v>
      </c>
      <c r="N566" s="343">
        <v>85.7</v>
      </c>
    </row>
    <row r="567" spans="1:14" ht="12.75" customHeight="1" x14ac:dyDescent="0.25">
      <c r="A567" s="342" t="s">
        <v>7802</v>
      </c>
      <c r="B567" s="345" t="s">
        <v>385</v>
      </c>
      <c r="C567" s="557" t="s">
        <v>7803</v>
      </c>
      <c r="D567" s="557"/>
      <c r="E567" s="557"/>
      <c r="F567" s="557"/>
      <c r="G567" s="557"/>
      <c r="H567" s="557"/>
      <c r="I567" s="557"/>
      <c r="J567" s="557"/>
      <c r="K567" s="557"/>
      <c r="L567" s="557"/>
      <c r="M567" s="345" t="s">
        <v>216</v>
      </c>
      <c r="N567" s="343">
        <v>121.06</v>
      </c>
    </row>
    <row r="568" spans="1:14" ht="12.75" customHeight="1" x14ac:dyDescent="0.25">
      <c r="A568" s="342" t="s">
        <v>7804</v>
      </c>
      <c r="B568" s="345" t="s">
        <v>385</v>
      </c>
      <c r="C568" s="557" t="s">
        <v>7805</v>
      </c>
      <c r="D568" s="557"/>
      <c r="E568" s="557"/>
      <c r="F568" s="557"/>
      <c r="G568" s="557"/>
      <c r="H568" s="557"/>
      <c r="I568" s="557"/>
      <c r="J568" s="557"/>
      <c r="K568" s="557"/>
      <c r="L568" s="557"/>
      <c r="M568" s="345" t="s">
        <v>216</v>
      </c>
      <c r="N568" s="343">
        <v>169</v>
      </c>
    </row>
    <row r="569" spans="1:14" ht="13.5" customHeight="1" x14ac:dyDescent="0.25">
      <c r="A569" s="342" t="s">
        <v>7806</v>
      </c>
      <c r="B569" s="345" t="s">
        <v>385</v>
      </c>
      <c r="C569" s="557" t="s">
        <v>653</v>
      </c>
      <c r="D569" s="557"/>
      <c r="E569" s="557"/>
      <c r="F569" s="557"/>
      <c r="G569" s="557"/>
      <c r="H569" s="557"/>
      <c r="I569" s="557"/>
      <c r="J569" s="557"/>
      <c r="K569" s="557"/>
      <c r="L569" s="557"/>
      <c r="M569" s="345" t="s">
        <v>59</v>
      </c>
      <c r="N569" s="343">
        <v>3.59</v>
      </c>
    </row>
    <row r="570" spans="1:14" ht="12.75" customHeight="1" x14ac:dyDescent="0.25">
      <c r="A570" s="342" t="s">
        <v>7807</v>
      </c>
      <c r="B570" s="345" t="s">
        <v>385</v>
      </c>
      <c r="C570" s="557" t="s">
        <v>661</v>
      </c>
      <c r="D570" s="557"/>
      <c r="E570" s="557"/>
      <c r="F570" s="557"/>
      <c r="G570" s="557"/>
      <c r="H570" s="557"/>
      <c r="I570" s="557"/>
      <c r="J570" s="557"/>
      <c r="K570" s="557"/>
      <c r="L570" s="557"/>
      <c r="M570" s="345" t="s">
        <v>59</v>
      </c>
      <c r="N570" s="343">
        <v>4.62</v>
      </c>
    </row>
    <row r="571" spans="1:14" ht="13.5" customHeight="1" x14ac:dyDescent="0.25">
      <c r="A571" s="342" t="s">
        <v>7808</v>
      </c>
      <c r="B571" s="345" t="s">
        <v>385</v>
      </c>
      <c r="C571" s="557" t="s">
        <v>691</v>
      </c>
      <c r="D571" s="557"/>
      <c r="E571" s="557"/>
      <c r="F571" s="557"/>
      <c r="G571" s="557"/>
      <c r="H571" s="557"/>
      <c r="I571" s="557"/>
      <c r="J571" s="557"/>
      <c r="K571" s="557"/>
      <c r="L571" s="557"/>
      <c r="M571" s="345" t="s">
        <v>59</v>
      </c>
      <c r="N571" s="343">
        <v>5.95</v>
      </c>
    </row>
    <row r="572" spans="1:14" ht="12.75" customHeight="1" x14ac:dyDescent="0.25">
      <c r="A572" s="342" t="s">
        <v>7809</v>
      </c>
      <c r="B572" s="345" t="s">
        <v>385</v>
      </c>
      <c r="C572" s="557" t="s">
        <v>7810</v>
      </c>
      <c r="D572" s="557"/>
      <c r="E572" s="557"/>
      <c r="F572" s="557"/>
      <c r="G572" s="557"/>
      <c r="H572" s="557"/>
      <c r="I572" s="557"/>
      <c r="J572" s="557"/>
      <c r="K572" s="557"/>
      <c r="L572" s="557"/>
      <c r="M572" s="345" t="s">
        <v>59</v>
      </c>
      <c r="N572" s="343">
        <v>4.05</v>
      </c>
    </row>
    <row r="573" spans="1:14" ht="12.75" customHeight="1" x14ac:dyDescent="0.25">
      <c r="A573" s="342" t="s">
        <v>7811</v>
      </c>
      <c r="B573" s="345" t="s">
        <v>385</v>
      </c>
      <c r="C573" s="557" t="s">
        <v>7812</v>
      </c>
      <c r="D573" s="557"/>
      <c r="E573" s="557"/>
      <c r="F573" s="557"/>
      <c r="G573" s="557"/>
      <c r="H573" s="557"/>
      <c r="I573" s="557"/>
      <c r="J573" s="557"/>
      <c r="K573" s="557"/>
      <c r="L573" s="557"/>
      <c r="M573" s="345" t="s">
        <v>382</v>
      </c>
      <c r="N573" s="343">
        <v>4245.46</v>
      </c>
    </row>
    <row r="574" spans="1:14" ht="13.5" customHeight="1" x14ac:dyDescent="0.25">
      <c r="A574" s="342" t="s">
        <v>7813</v>
      </c>
      <c r="B574" s="345" t="s">
        <v>385</v>
      </c>
      <c r="C574" s="557" t="s">
        <v>7814</v>
      </c>
      <c r="D574" s="557"/>
      <c r="E574" s="557"/>
      <c r="F574" s="557"/>
      <c r="G574" s="557"/>
      <c r="H574" s="557"/>
      <c r="I574" s="557"/>
      <c r="J574" s="557"/>
      <c r="K574" s="557"/>
      <c r="L574" s="557"/>
      <c r="M574" s="345" t="s">
        <v>382</v>
      </c>
      <c r="N574" s="343">
        <v>3267.56</v>
      </c>
    </row>
    <row r="575" spans="1:14" ht="3" customHeight="1" x14ac:dyDescent="0.25">
      <c r="C575" s="557"/>
      <c r="D575" s="557"/>
      <c r="E575" s="557"/>
      <c r="F575" s="557"/>
      <c r="G575" s="557"/>
      <c r="H575" s="557"/>
      <c r="I575" s="557"/>
      <c r="J575" s="557"/>
      <c r="K575" s="557"/>
      <c r="L575" s="557"/>
    </row>
    <row r="576" spans="1:14" ht="12.75" customHeight="1" x14ac:dyDescent="0.25">
      <c r="A576" s="342" t="s">
        <v>7815</v>
      </c>
      <c r="B576" s="345" t="s">
        <v>385</v>
      </c>
      <c r="C576" s="557" t="s">
        <v>7816</v>
      </c>
      <c r="D576" s="557"/>
      <c r="E576" s="557"/>
      <c r="F576" s="557"/>
      <c r="G576" s="557"/>
      <c r="H576" s="557"/>
      <c r="I576" s="557"/>
      <c r="J576" s="557"/>
      <c r="K576" s="557"/>
      <c r="L576" s="557"/>
      <c r="M576" s="345" t="s">
        <v>382</v>
      </c>
      <c r="N576" s="343">
        <v>3191.81</v>
      </c>
    </row>
    <row r="577" spans="1:14" ht="3.75" customHeight="1" x14ac:dyDescent="0.25">
      <c r="C577" s="557"/>
      <c r="D577" s="557"/>
      <c r="E577" s="557"/>
      <c r="F577" s="557"/>
      <c r="G577" s="557"/>
      <c r="H577" s="557"/>
      <c r="I577" s="557"/>
      <c r="J577" s="557"/>
      <c r="K577" s="557"/>
      <c r="L577" s="557"/>
    </row>
    <row r="578" spans="1:14" ht="12.75" customHeight="1" x14ac:dyDescent="0.25">
      <c r="A578" s="342" t="s">
        <v>7817</v>
      </c>
      <c r="B578" s="345" t="s">
        <v>385</v>
      </c>
      <c r="C578" s="557" t="s">
        <v>7818</v>
      </c>
      <c r="D578" s="557"/>
      <c r="E578" s="557"/>
      <c r="F578" s="557"/>
      <c r="G578" s="557"/>
      <c r="H578" s="557"/>
      <c r="I578" s="557"/>
      <c r="J578" s="557"/>
      <c r="K578" s="557"/>
      <c r="L578" s="557"/>
      <c r="M578" s="345" t="s">
        <v>7819</v>
      </c>
      <c r="N578" s="343">
        <v>950</v>
      </c>
    </row>
    <row r="579" spans="1:14" ht="13.5" customHeight="1" x14ac:dyDescent="0.25">
      <c r="A579" s="342" t="s">
        <v>7820</v>
      </c>
      <c r="B579" s="345" t="s">
        <v>385</v>
      </c>
      <c r="C579" s="557" t="s">
        <v>7821</v>
      </c>
      <c r="D579" s="557"/>
      <c r="E579" s="557"/>
      <c r="F579" s="557"/>
      <c r="G579" s="557"/>
      <c r="H579" s="557"/>
      <c r="I579" s="557"/>
      <c r="J579" s="557"/>
      <c r="K579" s="557"/>
      <c r="L579" s="557"/>
      <c r="M579" s="345" t="s">
        <v>7819</v>
      </c>
      <c r="N579" s="343">
        <v>1700</v>
      </c>
    </row>
    <row r="580" spans="1:14" ht="12.75" customHeight="1" x14ac:dyDescent="0.25">
      <c r="A580" s="342" t="s">
        <v>7822</v>
      </c>
      <c r="B580" s="345" t="s">
        <v>385</v>
      </c>
      <c r="C580" s="557" t="s">
        <v>7823</v>
      </c>
      <c r="D580" s="557"/>
      <c r="E580" s="557"/>
      <c r="F580" s="557"/>
      <c r="G580" s="557"/>
      <c r="H580" s="557"/>
      <c r="I580" s="557"/>
      <c r="J580" s="557"/>
      <c r="K580" s="557"/>
      <c r="L580" s="557"/>
      <c r="M580" s="345" t="s">
        <v>9</v>
      </c>
      <c r="N580" s="343">
        <v>85</v>
      </c>
    </row>
    <row r="581" spans="1:14" ht="12.75" customHeight="1" x14ac:dyDescent="0.25">
      <c r="A581" s="342" t="s">
        <v>7824</v>
      </c>
      <c r="B581" s="345" t="s">
        <v>385</v>
      </c>
      <c r="C581" s="557" t="s">
        <v>7825</v>
      </c>
      <c r="D581" s="557"/>
      <c r="E581" s="557"/>
      <c r="F581" s="557"/>
      <c r="G581" s="557"/>
      <c r="H581" s="557"/>
      <c r="I581" s="557"/>
      <c r="J581" s="557"/>
      <c r="K581" s="557"/>
      <c r="L581" s="557"/>
      <c r="M581" s="345" t="s">
        <v>9</v>
      </c>
      <c r="N581" s="343">
        <v>20.95</v>
      </c>
    </row>
    <row r="582" spans="1:14" ht="13.5" customHeight="1" x14ac:dyDescent="0.25">
      <c r="A582" s="342" t="s">
        <v>7826</v>
      </c>
      <c r="B582" s="345" t="s">
        <v>385</v>
      </c>
      <c r="C582" s="557" t="s">
        <v>7827</v>
      </c>
      <c r="D582" s="557"/>
      <c r="E582" s="557"/>
      <c r="F582" s="557"/>
      <c r="G582" s="557"/>
      <c r="H582" s="557"/>
      <c r="I582" s="557"/>
      <c r="J582" s="557"/>
      <c r="K582" s="557"/>
      <c r="L582" s="557"/>
      <c r="M582" s="345" t="s">
        <v>10</v>
      </c>
      <c r="N582" s="343">
        <v>8500</v>
      </c>
    </row>
    <row r="583" spans="1:14" ht="12.75" customHeight="1" x14ac:dyDescent="0.25">
      <c r="A583" s="342" t="s">
        <v>7828</v>
      </c>
      <c r="B583" s="345" t="s">
        <v>385</v>
      </c>
      <c r="C583" s="557" t="s">
        <v>7829</v>
      </c>
      <c r="D583" s="557"/>
      <c r="E583" s="557"/>
      <c r="F583" s="557"/>
      <c r="G583" s="557"/>
      <c r="H583" s="557"/>
      <c r="I583" s="557"/>
      <c r="J583" s="557"/>
      <c r="K583" s="557"/>
      <c r="L583" s="557"/>
      <c r="M583" s="345" t="s">
        <v>8</v>
      </c>
      <c r="N583" s="343">
        <v>49</v>
      </c>
    </row>
    <row r="584" spans="1:14" ht="13.5" customHeight="1" x14ac:dyDescent="0.25">
      <c r="A584" s="342" t="s">
        <v>7830</v>
      </c>
      <c r="B584" s="345" t="s">
        <v>385</v>
      </c>
      <c r="C584" s="557" t="s">
        <v>7831</v>
      </c>
      <c r="D584" s="557"/>
      <c r="E584" s="557"/>
      <c r="F584" s="557"/>
      <c r="G584" s="557"/>
      <c r="H584" s="557"/>
      <c r="I584" s="557"/>
      <c r="J584" s="557"/>
      <c r="K584" s="557"/>
      <c r="L584" s="557"/>
      <c r="M584" s="345" t="s">
        <v>8</v>
      </c>
      <c r="N584" s="343">
        <v>38</v>
      </c>
    </row>
    <row r="585" spans="1:14" ht="12.75" customHeight="1" x14ac:dyDescent="0.25">
      <c r="A585" s="342" t="s">
        <v>7832</v>
      </c>
      <c r="B585" s="345" t="s">
        <v>385</v>
      </c>
      <c r="C585" s="557" t="s">
        <v>7833</v>
      </c>
      <c r="D585" s="557"/>
      <c r="E585" s="557"/>
      <c r="F585" s="557"/>
      <c r="G585" s="557"/>
      <c r="H585" s="557"/>
      <c r="I585" s="557"/>
      <c r="J585" s="557"/>
      <c r="K585" s="557"/>
      <c r="L585" s="557"/>
      <c r="M585" s="345" t="s">
        <v>8</v>
      </c>
      <c r="N585" s="343">
        <v>25</v>
      </c>
    </row>
    <row r="586" spans="1:14" ht="12.75" customHeight="1" x14ac:dyDescent="0.25">
      <c r="A586" s="342" t="s">
        <v>7834</v>
      </c>
      <c r="B586" s="345" t="s">
        <v>385</v>
      </c>
      <c r="C586" s="557" t="s">
        <v>7835</v>
      </c>
      <c r="D586" s="557"/>
      <c r="E586" s="557"/>
      <c r="F586" s="557"/>
      <c r="G586" s="557"/>
      <c r="H586" s="557"/>
      <c r="I586" s="557"/>
      <c r="J586" s="557"/>
      <c r="K586" s="557"/>
      <c r="L586" s="557"/>
      <c r="M586" s="345" t="s">
        <v>8</v>
      </c>
      <c r="N586" s="343">
        <v>17</v>
      </c>
    </row>
    <row r="587" spans="1:14" ht="13.5" customHeight="1" x14ac:dyDescent="0.25">
      <c r="A587" s="342" t="s">
        <v>7836</v>
      </c>
      <c r="B587" s="345" t="s">
        <v>385</v>
      </c>
      <c r="C587" s="557" t="s">
        <v>7837</v>
      </c>
      <c r="D587" s="557"/>
      <c r="E587" s="557"/>
      <c r="F587" s="557"/>
      <c r="G587" s="557"/>
      <c r="H587" s="557"/>
      <c r="I587" s="557"/>
      <c r="J587" s="557"/>
      <c r="K587" s="557"/>
      <c r="L587" s="557"/>
      <c r="M587" s="345" t="s">
        <v>8</v>
      </c>
      <c r="N587" s="343">
        <v>7.5</v>
      </c>
    </row>
    <row r="588" spans="1:14" ht="12.75" customHeight="1" x14ac:dyDescent="0.25">
      <c r="A588" s="342" t="s">
        <v>7838</v>
      </c>
      <c r="B588" s="345" t="s">
        <v>385</v>
      </c>
      <c r="C588" s="557" t="s">
        <v>7839</v>
      </c>
      <c r="D588" s="557"/>
      <c r="E588" s="557"/>
      <c r="F588" s="557"/>
      <c r="G588" s="557"/>
      <c r="H588" s="557"/>
      <c r="I588" s="557"/>
      <c r="J588" s="557"/>
      <c r="K588" s="557"/>
      <c r="L588" s="557"/>
      <c r="M588" s="345" t="s">
        <v>8</v>
      </c>
      <c r="N588" s="343">
        <v>2.78</v>
      </c>
    </row>
    <row r="589" spans="1:14" ht="12.75" customHeight="1" x14ac:dyDescent="0.25">
      <c r="A589" s="342" t="s">
        <v>7840</v>
      </c>
      <c r="B589" s="345" t="s">
        <v>385</v>
      </c>
      <c r="C589" s="557" t="s">
        <v>7841</v>
      </c>
      <c r="D589" s="557"/>
      <c r="E589" s="557"/>
      <c r="F589" s="557"/>
      <c r="G589" s="557"/>
      <c r="H589" s="557"/>
      <c r="I589" s="557"/>
      <c r="J589" s="557"/>
      <c r="K589" s="557"/>
      <c r="L589" s="557"/>
      <c r="M589" s="345" t="s">
        <v>9</v>
      </c>
      <c r="N589" s="343">
        <v>31.4</v>
      </c>
    </row>
    <row r="590" spans="1:14" ht="13.5" customHeight="1" x14ac:dyDescent="0.25">
      <c r="A590" s="342" t="s">
        <v>7842</v>
      </c>
      <c r="B590" s="345" t="s">
        <v>385</v>
      </c>
      <c r="C590" s="557" t="s">
        <v>7843</v>
      </c>
      <c r="D590" s="557"/>
      <c r="E590" s="557"/>
      <c r="F590" s="557"/>
      <c r="G590" s="557"/>
      <c r="H590" s="557"/>
      <c r="I590" s="557"/>
      <c r="J590" s="557"/>
      <c r="K590" s="557"/>
      <c r="L590" s="557"/>
      <c r="M590" s="345" t="s">
        <v>9</v>
      </c>
      <c r="N590" s="343">
        <v>40.92</v>
      </c>
    </row>
    <row r="591" spans="1:14" ht="12.75" customHeight="1" x14ac:dyDescent="0.25">
      <c r="A591" s="342" t="s">
        <v>7844</v>
      </c>
      <c r="B591" s="345" t="s">
        <v>385</v>
      </c>
      <c r="C591" s="557" t="s">
        <v>7845</v>
      </c>
      <c r="D591" s="557"/>
      <c r="E591" s="557"/>
      <c r="F591" s="557"/>
      <c r="G591" s="557"/>
      <c r="H591" s="557"/>
      <c r="I591" s="557"/>
      <c r="J591" s="557"/>
      <c r="K591" s="557"/>
      <c r="L591" s="557"/>
      <c r="M591" s="345" t="s">
        <v>9</v>
      </c>
      <c r="N591" s="343">
        <v>53.59</v>
      </c>
    </row>
    <row r="592" spans="1:14" ht="13.5" customHeight="1" x14ac:dyDescent="0.25">
      <c r="A592" s="342" t="s">
        <v>7846</v>
      </c>
      <c r="B592" s="345" t="s">
        <v>385</v>
      </c>
      <c r="C592" s="557" t="s">
        <v>7847</v>
      </c>
      <c r="D592" s="557"/>
      <c r="E592" s="557"/>
      <c r="F592" s="557"/>
      <c r="G592" s="557"/>
      <c r="H592" s="557"/>
      <c r="I592" s="557"/>
      <c r="J592" s="557"/>
      <c r="K592" s="557"/>
      <c r="L592" s="557"/>
      <c r="M592" s="345" t="s">
        <v>9</v>
      </c>
      <c r="N592" s="343">
        <v>48.15</v>
      </c>
    </row>
    <row r="593" spans="1:14" ht="12.75" customHeight="1" x14ac:dyDescent="0.25">
      <c r="A593" s="342" t="s">
        <v>7848</v>
      </c>
      <c r="B593" s="345" t="s">
        <v>385</v>
      </c>
      <c r="C593" s="557" t="s">
        <v>7849</v>
      </c>
      <c r="D593" s="557"/>
      <c r="E593" s="557"/>
      <c r="F593" s="557"/>
      <c r="G593" s="557"/>
      <c r="H593" s="557"/>
      <c r="I593" s="557"/>
      <c r="J593" s="557"/>
      <c r="K593" s="557"/>
      <c r="L593" s="557"/>
      <c r="M593" s="345" t="s">
        <v>9</v>
      </c>
      <c r="N593" s="343">
        <v>76.400000000000006</v>
      </c>
    </row>
    <row r="594" spans="1:14" ht="12.75" customHeight="1" x14ac:dyDescent="0.25">
      <c r="A594" s="342" t="s">
        <v>7850</v>
      </c>
      <c r="B594" s="345" t="s">
        <v>385</v>
      </c>
      <c r="C594" s="557" t="s">
        <v>7851</v>
      </c>
      <c r="D594" s="557"/>
      <c r="E594" s="557"/>
      <c r="F594" s="557"/>
      <c r="G594" s="557"/>
      <c r="H594" s="557"/>
      <c r="I594" s="557"/>
      <c r="J594" s="557"/>
      <c r="K594" s="557"/>
      <c r="L594" s="557"/>
      <c r="M594" s="345" t="s">
        <v>8</v>
      </c>
      <c r="N594" s="343">
        <v>13.33</v>
      </c>
    </row>
    <row r="595" spans="1:14" ht="13.5" customHeight="1" x14ac:dyDescent="0.25">
      <c r="A595" s="342" t="s">
        <v>7852</v>
      </c>
      <c r="B595" s="345" t="s">
        <v>385</v>
      </c>
      <c r="C595" s="557" t="s">
        <v>7853</v>
      </c>
      <c r="D595" s="557"/>
      <c r="E595" s="557"/>
      <c r="F595" s="557"/>
      <c r="G595" s="557"/>
      <c r="H595" s="557"/>
      <c r="I595" s="557"/>
      <c r="J595" s="557"/>
      <c r="K595" s="557"/>
      <c r="L595" s="557"/>
      <c r="M595" s="345" t="s">
        <v>8</v>
      </c>
      <c r="N595" s="343">
        <v>24.33</v>
      </c>
    </row>
    <row r="596" spans="1:14" ht="12.75" customHeight="1" x14ac:dyDescent="0.25">
      <c r="A596" s="342" t="s">
        <v>7854</v>
      </c>
      <c r="B596" s="345" t="s">
        <v>385</v>
      </c>
      <c r="C596" s="557" t="s">
        <v>7855</v>
      </c>
      <c r="D596" s="557"/>
      <c r="E596" s="557"/>
      <c r="F596" s="557"/>
      <c r="G596" s="557"/>
      <c r="H596" s="557"/>
      <c r="I596" s="557"/>
      <c r="J596" s="557"/>
      <c r="K596" s="557"/>
      <c r="L596" s="557"/>
      <c r="M596" s="345" t="s">
        <v>9</v>
      </c>
      <c r="N596" s="343">
        <v>132</v>
      </c>
    </row>
    <row r="597" spans="1:14" ht="13.5" customHeight="1" x14ac:dyDescent="0.25">
      <c r="A597" s="342" t="s">
        <v>7856</v>
      </c>
      <c r="B597" s="345" t="s">
        <v>385</v>
      </c>
      <c r="C597" s="557" t="s">
        <v>660</v>
      </c>
      <c r="D597" s="557"/>
      <c r="E597" s="557"/>
      <c r="F597" s="557"/>
      <c r="G597" s="557"/>
      <c r="H597" s="557"/>
      <c r="I597" s="557"/>
      <c r="J597" s="557"/>
      <c r="K597" s="557"/>
      <c r="L597" s="557"/>
      <c r="M597" s="345" t="s">
        <v>9</v>
      </c>
      <c r="N597" s="343">
        <v>36.799999999999997</v>
      </c>
    </row>
    <row r="598" spans="1:14" ht="3" customHeight="1" x14ac:dyDescent="0.25">
      <c r="C598" s="557"/>
      <c r="D598" s="557"/>
      <c r="E598" s="557"/>
      <c r="F598" s="557"/>
      <c r="G598" s="557"/>
      <c r="H598" s="557"/>
      <c r="I598" s="557"/>
      <c r="J598" s="557"/>
      <c r="K598" s="557"/>
      <c r="L598" s="557"/>
    </row>
    <row r="599" spans="1:14" ht="12.75" customHeight="1" x14ac:dyDescent="0.25">
      <c r="A599" s="342" t="s">
        <v>7857</v>
      </c>
      <c r="B599" s="345" t="s">
        <v>385</v>
      </c>
      <c r="C599" s="557" t="s">
        <v>7858</v>
      </c>
      <c r="D599" s="557"/>
      <c r="E599" s="557"/>
      <c r="F599" s="557"/>
      <c r="G599" s="557"/>
      <c r="H599" s="557"/>
      <c r="I599" s="557"/>
      <c r="J599" s="557"/>
      <c r="K599" s="557"/>
      <c r="L599" s="557"/>
      <c r="M599" s="345" t="s">
        <v>511</v>
      </c>
      <c r="N599" s="343">
        <v>197.2</v>
      </c>
    </row>
    <row r="600" spans="1:14" ht="13.5" customHeight="1" x14ac:dyDescent="0.25">
      <c r="A600" s="342" t="s">
        <v>7859</v>
      </c>
      <c r="B600" s="345" t="s">
        <v>385</v>
      </c>
      <c r="C600" s="557" t="s">
        <v>7860</v>
      </c>
      <c r="D600" s="557"/>
      <c r="E600" s="557"/>
      <c r="F600" s="557"/>
      <c r="G600" s="557"/>
      <c r="H600" s="557"/>
      <c r="I600" s="557"/>
      <c r="J600" s="557"/>
      <c r="K600" s="557"/>
      <c r="L600" s="557"/>
      <c r="M600" s="345" t="s">
        <v>8</v>
      </c>
      <c r="N600" s="343">
        <v>3.3</v>
      </c>
    </row>
    <row r="601" spans="1:14" ht="12.75" customHeight="1" x14ac:dyDescent="0.25">
      <c r="A601" s="342" t="s">
        <v>7861</v>
      </c>
      <c r="B601" s="345" t="s">
        <v>385</v>
      </c>
      <c r="C601" s="557" t="s">
        <v>7862</v>
      </c>
      <c r="D601" s="557"/>
      <c r="E601" s="557"/>
      <c r="F601" s="557"/>
      <c r="G601" s="557"/>
      <c r="H601" s="557"/>
      <c r="I601" s="557"/>
      <c r="J601" s="557"/>
      <c r="K601" s="557"/>
      <c r="L601" s="557"/>
      <c r="M601" s="345" t="s">
        <v>8</v>
      </c>
      <c r="N601" s="343">
        <v>3.45</v>
      </c>
    </row>
    <row r="602" spans="1:14" ht="12.75" customHeight="1" x14ac:dyDescent="0.25">
      <c r="A602" s="342" t="s">
        <v>7863</v>
      </c>
      <c r="B602" s="345" t="s">
        <v>385</v>
      </c>
      <c r="C602" s="557" t="s">
        <v>7864</v>
      </c>
      <c r="D602" s="557"/>
      <c r="E602" s="557"/>
      <c r="F602" s="557"/>
      <c r="G602" s="557"/>
      <c r="H602" s="557"/>
      <c r="I602" s="557"/>
      <c r="J602" s="557"/>
      <c r="K602" s="557"/>
      <c r="L602" s="557"/>
      <c r="M602" s="345" t="s">
        <v>8</v>
      </c>
      <c r="N602" s="343">
        <v>7.5</v>
      </c>
    </row>
    <row r="603" spans="1:14" ht="13.5" customHeight="1" x14ac:dyDescent="0.25">
      <c r="A603" s="342" t="s">
        <v>7865</v>
      </c>
      <c r="B603" s="345" t="s">
        <v>385</v>
      </c>
      <c r="C603" s="557" t="s">
        <v>7866</v>
      </c>
      <c r="D603" s="557"/>
      <c r="E603" s="557"/>
      <c r="F603" s="557"/>
      <c r="G603" s="557"/>
      <c r="H603" s="557"/>
      <c r="I603" s="557"/>
      <c r="J603" s="557"/>
      <c r="K603" s="557"/>
      <c r="L603" s="557"/>
      <c r="M603" s="345" t="s">
        <v>8</v>
      </c>
      <c r="N603" s="343">
        <v>11.96</v>
      </c>
    </row>
    <row r="604" spans="1:14" ht="12.75" customHeight="1" x14ac:dyDescent="0.25">
      <c r="A604" s="342" t="s">
        <v>7867</v>
      </c>
      <c r="B604" s="345" t="s">
        <v>385</v>
      </c>
      <c r="C604" s="557" t="s">
        <v>7868</v>
      </c>
      <c r="D604" s="557"/>
      <c r="E604" s="557"/>
      <c r="F604" s="557"/>
      <c r="G604" s="557"/>
      <c r="H604" s="557"/>
      <c r="I604" s="557"/>
      <c r="J604" s="557"/>
      <c r="K604" s="557"/>
      <c r="L604" s="557"/>
      <c r="M604" s="345" t="s">
        <v>8</v>
      </c>
      <c r="N604" s="343">
        <v>12.15</v>
      </c>
    </row>
    <row r="605" spans="1:14" ht="13.5" customHeight="1" x14ac:dyDescent="0.25">
      <c r="A605" s="342" t="s">
        <v>7869</v>
      </c>
      <c r="B605" s="345" t="s">
        <v>385</v>
      </c>
      <c r="C605" s="557" t="s">
        <v>7870</v>
      </c>
      <c r="D605" s="557"/>
      <c r="E605" s="557"/>
      <c r="F605" s="557"/>
      <c r="G605" s="557"/>
      <c r="H605" s="557"/>
      <c r="I605" s="557"/>
      <c r="J605" s="557"/>
      <c r="K605" s="557"/>
      <c r="L605" s="557"/>
      <c r="M605" s="345" t="s">
        <v>8</v>
      </c>
      <c r="N605" s="343">
        <v>20</v>
      </c>
    </row>
    <row r="606" spans="1:14" ht="12.75" customHeight="1" x14ac:dyDescent="0.25">
      <c r="A606" s="342" t="s">
        <v>7871</v>
      </c>
      <c r="B606" s="345" t="s">
        <v>385</v>
      </c>
      <c r="C606" s="557" t="s">
        <v>7872</v>
      </c>
      <c r="D606" s="557"/>
      <c r="E606" s="557"/>
      <c r="F606" s="557"/>
      <c r="G606" s="557"/>
      <c r="H606" s="557"/>
      <c r="I606" s="557"/>
      <c r="J606" s="557"/>
      <c r="K606" s="557"/>
      <c r="L606" s="557"/>
      <c r="M606" s="345" t="s">
        <v>8</v>
      </c>
      <c r="N606" s="343">
        <v>40</v>
      </c>
    </row>
    <row r="607" spans="1:14" ht="12.75" customHeight="1" x14ac:dyDescent="0.25">
      <c r="A607" s="342" t="s">
        <v>7873</v>
      </c>
      <c r="B607" s="345" t="s">
        <v>385</v>
      </c>
      <c r="C607" s="557" t="s">
        <v>7874</v>
      </c>
      <c r="D607" s="557"/>
      <c r="E607" s="557"/>
      <c r="F607" s="557"/>
      <c r="G607" s="557"/>
      <c r="H607" s="557"/>
      <c r="I607" s="557"/>
      <c r="J607" s="557"/>
      <c r="K607" s="557"/>
      <c r="L607" s="557"/>
      <c r="M607" s="345" t="s">
        <v>8</v>
      </c>
      <c r="N607" s="343">
        <v>55</v>
      </c>
    </row>
    <row r="608" spans="1:14" ht="13.5" customHeight="1" x14ac:dyDescent="0.25">
      <c r="A608" s="342" t="s">
        <v>7875</v>
      </c>
      <c r="B608" s="345" t="s">
        <v>385</v>
      </c>
      <c r="C608" s="557" t="s">
        <v>7876</v>
      </c>
      <c r="D608" s="557"/>
      <c r="E608" s="557"/>
      <c r="F608" s="557"/>
      <c r="G608" s="557"/>
      <c r="H608" s="557"/>
      <c r="I608" s="557"/>
      <c r="J608" s="557"/>
      <c r="K608" s="557"/>
      <c r="L608" s="557"/>
      <c r="M608" s="345" t="s">
        <v>8</v>
      </c>
      <c r="N608" s="343">
        <v>88.33</v>
      </c>
    </row>
    <row r="609" spans="1:14" ht="12.75" customHeight="1" x14ac:dyDescent="0.25">
      <c r="A609" s="342" t="s">
        <v>7877</v>
      </c>
      <c r="B609" s="345" t="s">
        <v>385</v>
      </c>
      <c r="C609" s="557" t="s">
        <v>7878</v>
      </c>
      <c r="D609" s="557"/>
      <c r="E609" s="557"/>
      <c r="F609" s="557"/>
      <c r="G609" s="557"/>
      <c r="H609" s="557"/>
      <c r="I609" s="557"/>
      <c r="J609" s="557"/>
      <c r="K609" s="557"/>
      <c r="L609" s="557"/>
      <c r="M609" s="345" t="s">
        <v>8</v>
      </c>
      <c r="N609" s="343">
        <v>18.43</v>
      </c>
    </row>
    <row r="610" spans="1:14" ht="13.5" customHeight="1" x14ac:dyDescent="0.25">
      <c r="A610" s="342" t="s">
        <v>7879</v>
      </c>
      <c r="B610" s="345" t="s">
        <v>385</v>
      </c>
      <c r="C610" s="557" t="s">
        <v>7880</v>
      </c>
      <c r="D610" s="557"/>
      <c r="E610" s="557"/>
      <c r="F610" s="557"/>
      <c r="G610" s="557"/>
      <c r="H610" s="557"/>
      <c r="I610" s="557"/>
      <c r="J610" s="557"/>
      <c r="K610" s="557"/>
      <c r="L610" s="557"/>
      <c r="M610" s="345" t="s">
        <v>8</v>
      </c>
      <c r="N610" s="343">
        <v>24.38</v>
      </c>
    </row>
    <row r="611" spans="1:14" ht="12.75" customHeight="1" x14ac:dyDescent="0.25">
      <c r="A611" s="342" t="s">
        <v>7881</v>
      </c>
      <c r="B611" s="345" t="s">
        <v>385</v>
      </c>
      <c r="C611" s="557" t="s">
        <v>7882</v>
      </c>
      <c r="D611" s="557"/>
      <c r="E611" s="557"/>
      <c r="F611" s="557"/>
      <c r="G611" s="557"/>
      <c r="H611" s="557"/>
      <c r="I611" s="557"/>
      <c r="J611" s="557"/>
      <c r="K611" s="557"/>
      <c r="L611" s="557"/>
      <c r="M611" s="345" t="s">
        <v>8</v>
      </c>
      <c r="N611" s="343">
        <v>36.1</v>
      </c>
    </row>
    <row r="612" spans="1:14" ht="12.75" customHeight="1" x14ac:dyDescent="0.25">
      <c r="A612" s="342" t="s">
        <v>7883</v>
      </c>
      <c r="B612" s="345" t="s">
        <v>385</v>
      </c>
      <c r="C612" s="557" t="s">
        <v>7884</v>
      </c>
      <c r="D612" s="557"/>
      <c r="E612" s="557"/>
      <c r="F612" s="557"/>
      <c r="G612" s="557"/>
      <c r="H612" s="557"/>
      <c r="I612" s="557"/>
      <c r="J612" s="557"/>
      <c r="K612" s="557"/>
      <c r="L612" s="557"/>
      <c r="M612" s="345" t="s">
        <v>8</v>
      </c>
      <c r="N612" s="343">
        <v>46.64</v>
      </c>
    </row>
    <row r="613" spans="1:14" ht="13.5" customHeight="1" x14ac:dyDescent="0.25">
      <c r="A613" s="342" t="s">
        <v>7885</v>
      </c>
      <c r="B613" s="345" t="s">
        <v>385</v>
      </c>
      <c r="C613" s="557" t="s">
        <v>7886</v>
      </c>
      <c r="D613" s="557"/>
      <c r="E613" s="557"/>
      <c r="F613" s="557"/>
      <c r="G613" s="557"/>
      <c r="H613" s="557"/>
      <c r="I613" s="557"/>
      <c r="J613" s="557"/>
      <c r="K613" s="557"/>
      <c r="L613" s="557"/>
      <c r="M613" s="345" t="s">
        <v>8</v>
      </c>
      <c r="N613" s="343">
        <v>49.57</v>
      </c>
    </row>
    <row r="614" spans="1:14" ht="12.75" customHeight="1" x14ac:dyDescent="0.25">
      <c r="A614" s="342" t="s">
        <v>7887</v>
      </c>
      <c r="B614" s="345" t="s">
        <v>385</v>
      </c>
      <c r="C614" s="557" t="s">
        <v>7888</v>
      </c>
      <c r="D614" s="557"/>
      <c r="E614" s="557"/>
      <c r="F614" s="557"/>
      <c r="G614" s="557"/>
      <c r="H614" s="557"/>
      <c r="I614" s="557"/>
      <c r="J614" s="557"/>
      <c r="K614" s="557"/>
      <c r="L614" s="557"/>
      <c r="M614" s="345" t="s">
        <v>8</v>
      </c>
      <c r="N614" s="343">
        <v>76.099999999999994</v>
      </c>
    </row>
    <row r="615" spans="1:14" ht="13.5" customHeight="1" x14ac:dyDescent="0.25">
      <c r="A615" s="342" t="s">
        <v>7889</v>
      </c>
      <c r="B615" s="345" t="s">
        <v>385</v>
      </c>
      <c r="C615" s="557" t="s">
        <v>7890</v>
      </c>
      <c r="D615" s="557"/>
      <c r="E615" s="557"/>
      <c r="F615" s="557"/>
      <c r="G615" s="557"/>
      <c r="H615" s="557"/>
      <c r="I615" s="557"/>
      <c r="J615" s="557"/>
      <c r="K615" s="557"/>
      <c r="L615" s="557"/>
      <c r="M615" s="345" t="s">
        <v>8</v>
      </c>
      <c r="N615" s="343">
        <v>89.32</v>
      </c>
    </row>
    <row r="616" spans="1:14" ht="12.75" customHeight="1" x14ac:dyDescent="0.25">
      <c r="A616" s="342" t="s">
        <v>7891</v>
      </c>
      <c r="B616" s="345" t="s">
        <v>385</v>
      </c>
      <c r="C616" s="557" t="s">
        <v>7892</v>
      </c>
      <c r="D616" s="557"/>
      <c r="E616" s="557"/>
      <c r="F616" s="557"/>
      <c r="G616" s="557"/>
      <c r="H616" s="557"/>
      <c r="I616" s="557"/>
      <c r="J616" s="557"/>
      <c r="K616" s="557"/>
      <c r="L616" s="557"/>
      <c r="M616" s="345" t="s">
        <v>8</v>
      </c>
      <c r="N616" s="343">
        <v>120.65</v>
      </c>
    </row>
    <row r="617" spans="1:14" ht="12.75" customHeight="1" x14ac:dyDescent="0.25">
      <c r="A617" s="342" t="s">
        <v>7893</v>
      </c>
      <c r="B617" s="345" t="s">
        <v>385</v>
      </c>
      <c r="C617" s="557" t="s">
        <v>7894</v>
      </c>
      <c r="D617" s="557"/>
      <c r="E617" s="557"/>
      <c r="F617" s="557"/>
      <c r="G617" s="557"/>
      <c r="H617" s="557"/>
      <c r="I617" s="557"/>
      <c r="J617" s="557"/>
      <c r="K617" s="557"/>
      <c r="L617" s="557"/>
      <c r="M617" s="345" t="s">
        <v>8</v>
      </c>
      <c r="N617" s="343">
        <v>175.04</v>
      </c>
    </row>
    <row r="618" spans="1:14" ht="13.5" customHeight="1" x14ac:dyDescent="0.25">
      <c r="A618" s="342" t="s">
        <v>7895</v>
      </c>
      <c r="B618" s="345" t="s">
        <v>385</v>
      </c>
      <c r="C618" s="557" t="s">
        <v>7896</v>
      </c>
      <c r="D618" s="557"/>
      <c r="E618" s="557"/>
      <c r="F618" s="557"/>
      <c r="G618" s="557"/>
      <c r="H618" s="557"/>
      <c r="I618" s="557"/>
      <c r="J618" s="557"/>
      <c r="K618" s="557"/>
      <c r="L618" s="557"/>
      <c r="M618" s="345" t="s">
        <v>8</v>
      </c>
      <c r="N618" s="343">
        <v>54.02</v>
      </c>
    </row>
    <row r="619" spans="1:14" ht="12.75" customHeight="1" x14ac:dyDescent="0.25">
      <c r="A619" s="342" t="s">
        <v>7897</v>
      </c>
      <c r="B619" s="345" t="s">
        <v>385</v>
      </c>
      <c r="C619" s="557" t="s">
        <v>7898</v>
      </c>
      <c r="D619" s="557"/>
      <c r="E619" s="557"/>
      <c r="F619" s="557"/>
      <c r="G619" s="557"/>
      <c r="H619" s="557"/>
      <c r="I619" s="557"/>
      <c r="J619" s="557"/>
      <c r="K619" s="557"/>
      <c r="L619" s="557"/>
      <c r="M619" s="345" t="s">
        <v>8</v>
      </c>
      <c r="N619" s="343">
        <v>38.36</v>
      </c>
    </row>
    <row r="620" spans="1:14" ht="12.75" customHeight="1" x14ac:dyDescent="0.25">
      <c r="A620" s="342" t="s">
        <v>7899</v>
      </c>
      <c r="B620" s="345" t="s">
        <v>385</v>
      </c>
      <c r="C620" s="557" t="s">
        <v>7900</v>
      </c>
      <c r="D620" s="557"/>
      <c r="E620" s="557"/>
      <c r="F620" s="557"/>
      <c r="G620" s="557"/>
      <c r="H620" s="557"/>
      <c r="I620" s="557"/>
      <c r="J620" s="557"/>
      <c r="K620" s="557"/>
      <c r="L620" s="557"/>
      <c r="M620" s="345" t="s">
        <v>8</v>
      </c>
      <c r="N620" s="343">
        <v>24</v>
      </c>
    </row>
    <row r="621" spans="1:14" ht="13.5" customHeight="1" x14ac:dyDescent="0.25">
      <c r="A621" s="342" t="s">
        <v>7901</v>
      </c>
      <c r="B621" s="345" t="s">
        <v>385</v>
      </c>
      <c r="C621" s="557" t="s">
        <v>7902</v>
      </c>
      <c r="D621" s="557"/>
      <c r="E621" s="557"/>
      <c r="F621" s="557"/>
      <c r="G621" s="557"/>
      <c r="H621" s="557"/>
      <c r="I621" s="557"/>
      <c r="J621" s="557"/>
      <c r="K621" s="557"/>
      <c r="L621" s="557"/>
      <c r="M621" s="345" t="s">
        <v>8</v>
      </c>
      <c r="N621" s="343">
        <v>36</v>
      </c>
    </row>
    <row r="622" spans="1:14" ht="12.75" customHeight="1" x14ac:dyDescent="0.25">
      <c r="A622" s="342" t="s">
        <v>7903</v>
      </c>
      <c r="B622" s="345" t="s">
        <v>385</v>
      </c>
      <c r="C622" s="557" t="s">
        <v>7904</v>
      </c>
      <c r="D622" s="557"/>
      <c r="E622" s="557"/>
      <c r="F622" s="557"/>
      <c r="G622" s="557"/>
      <c r="H622" s="557"/>
      <c r="I622" s="557"/>
      <c r="J622" s="557"/>
      <c r="K622" s="557"/>
      <c r="L622" s="557"/>
      <c r="M622" s="345" t="s">
        <v>8</v>
      </c>
      <c r="N622" s="343">
        <v>48.59</v>
      </c>
    </row>
    <row r="623" spans="1:14" ht="13.5" customHeight="1" x14ac:dyDescent="0.25">
      <c r="A623" s="342" t="s">
        <v>7905</v>
      </c>
      <c r="B623" s="345" t="s">
        <v>385</v>
      </c>
      <c r="C623" s="557" t="s">
        <v>7906</v>
      </c>
      <c r="D623" s="557"/>
      <c r="E623" s="557"/>
      <c r="F623" s="557"/>
      <c r="G623" s="557"/>
      <c r="H623" s="557"/>
      <c r="I623" s="557"/>
      <c r="J623" s="557"/>
      <c r="K623" s="557"/>
      <c r="L623" s="557"/>
      <c r="M623" s="345" t="s">
        <v>511</v>
      </c>
      <c r="N623" s="343">
        <v>290.13</v>
      </c>
    </row>
    <row r="624" spans="1:14" ht="12.75" customHeight="1" x14ac:dyDescent="0.25">
      <c r="A624" s="342" t="s">
        <v>7907</v>
      </c>
      <c r="B624" s="345" t="s">
        <v>385</v>
      </c>
      <c r="C624" s="557" t="s">
        <v>7908</v>
      </c>
      <c r="D624" s="557"/>
      <c r="E624" s="557"/>
      <c r="F624" s="557"/>
      <c r="G624" s="557"/>
      <c r="H624" s="557"/>
      <c r="I624" s="557"/>
      <c r="J624" s="557"/>
      <c r="K624" s="557"/>
      <c r="L624" s="557"/>
      <c r="M624" s="345" t="s">
        <v>511</v>
      </c>
      <c r="N624" s="343">
        <v>13.23</v>
      </c>
    </row>
    <row r="625" spans="1:14" ht="12.75" customHeight="1" x14ac:dyDescent="0.25">
      <c r="A625" s="342" t="s">
        <v>7909</v>
      </c>
      <c r="B625" s="345" t="s">
        <v>385</v>
      </c>
      <c r="C625" s="557" t="s">
        <v>7910</v>
      </c>
      <c r="D625" s="557"/>
      <c r="E625" s="557"/>
      <c r="F625" s="557"/>
      <c r="G625" s="557"/>
      <c r="H625" s="557"/>
      <c r="I625" s="557"/>
      <c r="J625" s="557"/>
      <c r="K625" s="557"/>
      <c r="L625" s="557"/>
      <c r="M625" s="345" t="s">
        <v>511</v>
      </c>
      <c r="N625" s="343">
        <v>13.9</v>
      </c>
    </row>
    <row r="626" spans="1:14" ht="13.5" customHeight="1" x14ac:dyDescent="0.25">
      <c r="A626" s="342" t="s">
        <v>7911</v>
      </c>
      <c r="B626" s="345" t="s">
        <v>385</v>
      </c>
      <c r="C626" s="557" t="s">
        <v>7912</v>
      </c>
      <c r="D626" s="557"/>
      <c r="E626" s="557"/>
      <c r="F626" s="557"/>
      <c r="G626" s="557"/>
      <c r="H626" s="557"/>
      <c r="I626" s="557"/>
      <c r="J626" s="557"/>
      <c r="K626" s="557"/>
      <c r="L626" s="557"/>
      <c r="M626" s="345" t="s">
        <v>511</v>
      </c>
      <c r="N626" s="343">
        <v>17.899999999999999</v>
      </c>
    </row>
    <row r="627" spans="1:14" ht="12.75" customHeight="1" x14ac:dyDescent="0.25">
      <c r="A627" s="342" t="s">
        <v>7913</v>
      </c>
      <c r="B627" s="345" t="s">
        <v>385</v>
      </c>
      <c r="C627" s="557" t="s">
        <v>7914</v>
      </c>
      <c r="D627" s="557"/>
      <c r="E627" s="557"/>
      <c r="F627" s="557"/>
      <c r="G627" s="557"/>
      <c r="H627" s="557"/>
      <c r="I627" s="557"/>
      <c r="J627" s="557"/>
      <c r="K627" s="557"/>
      <c r="L627" s="557"/>
      <c r="M627" s="345" t="s">
        <v>511</v>
      </c>
      <c r="N627" s="343">
        <v>30.17</v>
      </c>
    </row>
    <row r="628" spans="1:14" ht="13.5" customHeight="1" x14ac:dyDescent="0.25">
      <c r="A628" s="342" t="s">
        <v>7915</v>
      </c>
      <c r="B628" s="345" t="s">
        <v>385</v>
      </c>
      <c r="C628" s="557" t="s">
        <v>7916</v>
      </c>
      <c r="D628" s="557"/>
      <c r="E628" s="557"/>
      <c r="F628" s="557"/>
      <c r="G628" s="557"/>
      <c r="H628" s="557"/>
      <c r="I628" s="557"/>
      <c r="J628" s="557"/>
      <c r="K628" s="557"/>
      <c r="L628" s="557"/>
      <c r="M628" s="345" t="s">
        <v>511</v>
      </c>
      <c r="N628" s="343">
        <v>29.9</v>
      </c>
    </row>
    <row r="629" spans="1:14" ht="12.75" customHeight="1" x14ac:dyDescent="0.25">
      <c r="A629" s="342" t="s">
        <v>7917</v>
      </c>
      <c r="B629" s="345" t="s">
        <v>385</v>
      </c>
      <c r="C629" s="557" t="s">
        <v>7918</v>
      </c>
      <c r="D629" s="557"/>
      <c r="E629" s="557"/>
      <c r="F629" s="557"/>
      <c r="G629" s="557"/>
      <c r="H629" s="557"/>
      <c r="I629" s="557"/>
      <c r="J629" s="557"/>
      <c r="K629" s="557"/>
      <c r="L629" s="557"/>
      <c r="M629" s="345" t="s">
        <v>511</v>
      </c>
      <c r="N629" s="343">
        <v>49.82</v>
      </c>
    </row>
    <row r="630" spans="1:14" ht="12.75" customHeight="1" x14ac:dyDescent="0.25">
      <c r="A630" s="342" t="s">
        <v>7919</v>
      </c>
      <c r="B630" s="345" t="s">
        <v>385</v>
      </c>
      <c r="C630" s="557" t="s">
        <v>7920</v>
      </c>
      <c r="D630" s="557"/>
      <c r="E630" s="557"/>
      <c r="F630" s="557"/>
      <c r="G630" s="557"/>
      <c r="H630" s="557"/>
      <c r="I630" s="557"/>
      <c r="J630" s="557"/>
      <c r="K630" s="557"/>
      <c r="L630" s="557"/>
      <c r="M630" s="345" t="s">
        <v>511</v>
      </c>
      <c r="N630" s="343">
        <v>14.41</v>
      </c>
    </row>
    <row r="631" spans="1:14" ht="13.5" customHeight="1" x14ac:dyDescent="0.25">
      <c r="A631" s="342" t="s">
        <v>7921</v>
      </c>
      <c r="B631" s="345" t="s">
        <v>385</v>
      </c>
      <c r="C631" s="557" t="s">
        <v>7922</v>
      </c>
      <c r="D631" s="557"/>
      <c r="E631" s="557"/>
      <c r="F631" s="557"/>
      <c r="G631" s="557"/>
      <c r="H631" s="557"/>
      <c r="I631" s="557"/>
      <c r="J631" s="557"/>
      <c r="K631" s="557"/>
      <c r="L631" s="557"/>
      <c r="M631" s="345" t="s">
        <v>8</v>
      </c>
      <c r="N631" s="343">
        <v>17.420000000000002</v>
      </c>
    </row>
    <row r="632" spans="1:14" ht="12.75" customHeight="1" x14ac:dyDescent="0.25">
      <c r="A632" s="342" t="s">
        <v>7923</v>
      </c>
      <c r="B632" s="345" t="s">
        <v>385</v>
      </c>
      <c r="C632" s="557" t="s">
        <v>7924</v>
      </c>
      <c r="D632" s="557"/>
      <c r="E632" s="557"/>
      <c r="F632" s="557"/>
      <c r="G632" s="557"/>
      <c r="H632" s="557"/>
      <c r="I632" s="557"/>
      <c r="J632" s="557"/>
      <c r="K632" s="557"/>
      <c r="L632" s="557"/>
      <c r="M632" s="345" t="s">
        <v>8</v>
      </c>
      <c r="N632" s="343">
        <v>24.02</v>
      </c>
    </row>
    <row r="633" spans="1:14" ht="12.75" customHeight="1" x14ac:dyDescent="0.25">
      <c r="A633" s="342" t="s">
        <v>7925</v>
      </c>
      <c r="B633" s="345" t="s">
        <v>385</v>
      </c>
      <c r="C633" s="557" t="s">
        <v>7926</v>
      </c>
      <c r="D633" s="557"/>
      <c r="E633" s="557"/>
      <c r="F633" s="557"/>
      <c r="G633" s="557"/>
      <c r="H633" s="557"/>
      <c r="I633" s="557"/>
      <c r="J633" s="557"/>
      <c r="K633" s="557"/>
      <c r="L633" s="557"/>
      <c r="M633" s="345" t="s">
        <v>8</v>
      </c>
      <c r="N633" s="343">
        <v>37.26</v>
      </c>
    </row>
    <row r="634" spans="1:14" ht="13.5" customHeight="1" x14ac:dyDescent="0.25">
      <c r="A634" s="342" t="s">
        <v>7927</v>
      </c>
      <c r="B634" s="345" t="s">
        <v>385</v>
      </c>
      <c r="C634" s="557" t="s">
        <v>7928</v>
      </c>
      <c r="D634" s="557"/>
      <c r="E634" s="557"/>
      <c r="F634" s="557"/>
      <c r="G634" s="557"/>
      <c r="H634" s="557"/>
      <c r="I634" s="557"/>
      <c r="J634" s="557"/>
      <c r="K634" s="557"/>
      <c r="L634" s="557"/>
      <c r="M634" s="345" t="s">
        <v>8</v>
      </c>
      <c r="N634" s="343">
        <v>67.06</v>
      </c>
    </row>
    <row r="635" spans="1:14" ht="12.75" customHeight="1" x14ac:dyDescent="0.25">
      <c r="A635" s="342" t="s">
        <v>7929</v>
      </c>
      <c r="B635" s="345" t="s">
        <v>385</v>
      </c>
      <c r="C635" s="557" t="s">
        <v>7930</v>
      </c>
      <c r="D635" s="557"/>
      <c r="E635" s="557"/>
      <c r="F635" s="557"/>
      <c r="G635" s="557"/>
      <c r="H635" s="557"/>
      <c r="I635" s="557"/>
      <c r="J635" s="557"/>
      <c r="K635" s="557"/>
      <c r="L635" s="557"/>
      <c r="M635" s="345" t="s">
        <v>8</v>
      </c>
      <c r="N635" s="343">
        <v>87.84</v>
      </c>
    </row>
    <row r="636" spans="1:14" ht="13.5" customHeight="1" x14ac:dyDescent="0.25">
      <c r="A636" s="342" t="s">
        <v>7931</v>
      </c>
      <c r="B636" s="345" t="s">
        <v>385</v>
      </c>
      <c r="C636" s="557" t="s">
        <v>7932</v>
      </c>
      <c r="D636" s="557"/>
      <c r="E636" s="557"/>
      <c r="F636" s="557"/>
      <c r="G636" s="557"/>
      <c r="H636" s="557"/>
      <c r="I636" s="557"/>
      <c r="J636" s="557"/>
      <c r="K636" s="557"/>
      <c r="L636" s="557"/>
      <c r="M636" s="345" t="s">
        <v>8</v>
      </c>
      <c r="N636" s="343">
        <v>26.57</v>
      </c>
    </row>
    <row r="637" spans="1:14" ht="12.75" customHeight="1" x14ac:dyDescent="0.25">
      <c r="A637" s="342" t="s">
        <v>7933</v>
      </c>
      <c r="B637" s="345" t="s">
        <v>385</v>
      </c>
      <c r="C637" s="557" t="s">
        <v>7934</v>
      </c>
      <c r="D637" s="557"/>
      <c r="E637" s="557"/>
      <c r="F637" s="557"/>
      <c r="G637" s="557"/>
      <c r="H637" s="557"/>
      <c r="I637" s="557"/>
      <c r="J637" s="557"/>
      <c r="K637" s="557"/>
      <c r="L637" s="557"/>
      <c r="M637" s="345" t="s">
        <v>8</v>
      </c>
      <c r="N637" s="343">
        <v>42.6</v>
      </c>
    </row>
    <row r="638" spans="1:14" ht="12.75" customHeight="1" x14ac:dyDescent="0.25">
      <c r="A638" s="342" t="s">
        <v>7935</v>
      </c>
      <c r="B638" s="345" t="s">
        <v>385</v>
      </c>
      <c r="C638" s="557" t="s">
        <v>7936</v>
      </c>
      <c r="D638" s="557"/>
      <c r="E638" s="557"/>
      <c r="F638" s="557"/>
      <c r="G638" s="557"/>
      <c r="H638" s="557"/>
      <c r="I638" s="557"/>
      <c r="J638" s="557"/>
      <c r="K638" s="557"/>
      <c r="L638" s="557"/>
      <c r="M638" s="345" t="s">
        <v>8</v>
      </c>
      <c r="N638" s="343">
        <v>53.83</v>
      </c>
    </row>
    <row r="639" spans="1:14" ht="13.5" customHeight="1" x14ac:dyDescent="0.25">
      <c r="A639" s="342" t="s">
        <v>7937</v>
      </c>
      <c r="B639" s="345" t="s">
        <v>385</v>
      </c>
      <c r="C639" s="557" t="s">
        <v>7938</v>
      </c>
      <c r="D639" s="557"/>
      <c r="E639" s="557"/>
      <c r="F639" s="557"/>
      <c r="G639" s="557"/>
      <c r="H639" s="557"/>
      <c r="I639" s="557"/>
      <c r="J639" s="557"/>
      <c r="K639" s="557"/>
      <c r="L639" s="557"/>
      <c r="M639" s="345" t="s">
        <v>8</v>
      </c>
      <c r="N639" s="343">
        <v>14.49</v>
      </c>
    </row>
    <row r="640" spans="1:14" ht="12.75" customHeight="1" x14ac:dyDescent="0.25">
      <c r="A640" s="342" t="s">
        <v>7939</v>
      </c>
      <c r="B640" s="345" t="s">
        <v>385</v>
      </c>
      <c r="C640" s="557" t="s">
        <v>7940</v>
      </c>
      <c r="D640" s="557"/>
      <c r="E640" s="557"/>
      <c r="F640" s="557"/>
      <c r="G640" s="557"/>
      <c r="H640" s="557"/>
      <c r="I640" s="557"/>
      <c r="J640" s="557"/>
      <c r="K640" s="557"/>
      <c r="L640" s="557"/>
      <c r="M640" s="345" t="s">
        <v>8</v>
      </c>
      <c r="N640" s="343">
        <v>27.08</v>
      </c>
    </row>
    <row r="641" spans="1:14" ht="13.5" customHeight="1" x14ac:dyDescent="0.25">
      <c r="A641" s="342" t="s">
        <v>7941</v>
      </c>
      <c r="B641" s="345" t="s">
        <v>385</v>
      </c>
      <c r="C641" s="557" t="s">
        <v>7942</v>
      </c>
      <c r="D641" s="557"/>
      <c r="E641" s="557"/>
      <c r="F641" s="557"/>
      <c r="G641" s="557"/>
      <c r="H641" s="557"/>
      <c r="I641" s="557"/>
      <c r="J641" s="557"/>
      <c r="K641" s="557"/>
      <c r="L641" s="557"/>
      <c r="M641" s="345" t="s">
        <v>8</v>
      </c>
      <c r="N641" s="343">
        <v>224.25</v>
      </c>
    </row>
    <row r="642" spans="1:14" ht="3" customHeight="1" x14ac:dyDescent="0.25">
      <c r="C642" s="557"/>
      <c r="D642" s="557"/>
      <c r="E642" s="557"/>
      <c r="F642" s="557"/>
      <c r="G642" s="557"/>
      <c r="H642" s="557"/>
      <c r="I642" s="557"/>
      <c r="J642" s="557"/>
      <c r="K642" s="557"/>
      <c r="L642" s="557"/>
    </row>
    <row r="643" spans="1:14" ht="12.75" customHeight="1" x14ac:dyDescent="0.25">
      <c r="A643" s="342" t="s">
        <v>7943</v>
      </c>
      <c r="B643" s="345" t="s">
        <v>385</v>
      </c>
      <c r="C643" s="557" t="s">
        <v>7944</v>
      </c>
      <c r="D643" s="557"/>
      <c r="E643" s="557"/>
      <c r="F643" s="557"/>
      <c r="G643" s="557"/>
      <c r="H643" s="557"/>
      <c r="I643" s="557"/>
      <c r="J643" s="557"/>
      <c r="K643" s="557"/>
      <c r="L643" s="557"/>
      <c r="M643" s="345" t="s">
        <v>8</v>
      </c>
      <c r="N643" s="343">
        <v>803.32</v>
      </c>
    </row>
    <row r="644" spans="1:14" ht="3.75" customHeight="1" x14ac:dyDescent="0.25">
      <c r="C644" s="557"/>
      <c r="D644" s="557"/>
      <c r="E644" s="557"/>
      <c r="F644" s="557"/>
      <c r="G644" s="557"/>
      <c r="H644" s="557"/>
      <c r="I644" s="557"/>
      <c r="J644" s="557"/>
      <c r="K644" s="557"/>
      <c r="L644" s="557"/>
    </row>
    <row r="645" spans="1:14" ht="12.75" customHeight="1" x14ac:dyDescent="0.25">
      <c r="A645" s="342" t="s">
        <v>7945</v>
      </c>
      <c r="B645" s="345" t="s">
        <v>385</v>
      </c>
      <c r="C645" s="557" t="s">
        <v>7946</v>
      </c>
      <c r="D645" s="557"/>
      <c r="E645" s="557"/>
      <c r="F645" s="557"/>
      <c r="G645" s="557"/>
      <c r="H645" s="557"/>
      <c r="I645" s="557"/>
      <c r="J645" s="557"/>
      <c r="K645" s="557"/>
      <c r="L645" s="557"/>
      <c r="M645" s="345" t="s">
        <v>8</v>
      </c>
      <c r="N645" s="343">
        <v>2781.87</v>
      </c>
    </row>
    <row r="646" spans="1:14" ht="3" customHeight="1" x14ac:dyDescent="0.25">
      <c r="C646" s="557"/>
      <c r="D646" s="557"/>
      <c r="E646" s="557"/>
      <c r="F646" s="557"/>
      <c r="G646" s="557"/>
      <c r="H646" s="557"/>
      <c r="I646" s="557"/>
      <c r="J646" s="557"/>
      <c r="K646" s="557"/>
      <c r="L646" s="557"/>
    </row>
    <row r="647" spans="1:14" ht="13.5" customHeight="1" x14ac:dyDescent="0.25">
      <c r="A647" s="342" t="s">
        <v>7947</v>
      </c>
      <c r="B647" s="345" t="s">
        <v>385</v>
      </c>
      <c r="C647" s="557" t="s">
        <v>7948</v>
      </c>
      <c r="D647" s="557"/>
      <c r="E647" s="557"/>
      <c r="F647" s="557"/>
      <c r="G647" s="557"/>
      <c r="H647" s="557"/>
      <c r="I647" s="557"/>
      <c r="J647" s="557"/>
      <c r="K647" s="557"/>
      <c r="L647" s="557"/>
      <c r="M647" s="345" t="s">
        <v>8</v>
      </c>
      <c r="N647" s="343">
        <v>363.45</v>
      </c>
    </row>
    <row r="648" spans="1:14" ht="3" customHeight="1" x14ac:dyDescent="0.25">
      <c r="C648" s="557"/>
      <c r="D648" s="557"/>
      <c r="E648" s="557"/>
      <c r="F648" s="557"/>
      <c r="G648" s="557"/>
      <c r="H648" s="557"/>
      <c r="I648" s="557"/>
      <c r="J648" s="557"/>
      <c r="K648" s="557"/>
      <c r="L648" s="557"/>
    </row>
    <row r="649" spans="1:14" ht="13.5" customHeight="1" x14ac:dyDescent="0.25">
      <c r="A649" s="342" t="s">
        <v>7949</v>
      </c>
      <c r="B649" s="345" t="s">
        <v>385</v>
      </c>
      <c r="C649" s="557" t="s">
        <v>7950</v>
      </c>
      <c r="D649" s="557"/>
      <c r="E649" s="557"/>
      <c r="F649" s="557"/>
      <c r="G649" s="557"/>
      <c r="H649" s="557"/>
      <c r="I649" s="557"/>
      <c r="J649" s="557"/>
      <c r="K649" s="557"/>
      <c r="L649" s="557"/>
      <c r="M649" s="345" t="s">
        <v>8</v>
      </c>
      <c r="N649" s="343">
        <v>1306.6300000000001</v>
      </c>
    </row>
    <row r="650" spans="1:14" ht="3" customHeight="1" x14ac:dyDescent="0.25">
      <c r="C650" s="557"/>
      <c r="D650" s="557"/>
      <c r="E650" s="557"/>
      <c r="F650" s="557"/>
      <c r="G650" s="557"/>
      <c r="H650" s="557"/>
      <c r="I650" s="557"/>
      <c r="J650" s="557"/>
      <c r="K650" s="557"/>
      <c r="L650" s="557"/>
    </row>
    <row r="651" spans="1:14" ht="12.75" customHeight="1" x14ac:dyDescent="0.25">
      <c r="A651" s="342" t="s">
        <v>7951</v>
      </c>
      <c r="B651" s="345" t="s">
        <v>385</v>
      </c>
      <c r="C651" s="557" t="s">
        <v>7952</v>
      </c>
      <c r="D651" s="557"/>
      <c r="E651" s="557"/>
      <c r="F651" s="557"/>
      <c r="G651" s="557"/>
      <c r="H651" s="557"/>
      <c r="I651" s="557"/>
      <c r="J651" s="557"/>
      <c r="K651" s="557"/>
      <c r="L651" s="557"/>
      <c r="M651" s="345" t="s">
        <v>511</v>
      </c>
      <c r="N651" s="343">
        <v>63.06</v>
      </c>
    </row>
    <row r="652" spans="1:14" ht="13.5" customHeight="1" x14ac:dyDescent="0.25">
      <c r="A652" s="342" t="s">
        <v>7953</v>
      </c>
      <c r="B652" s="345" t="s">
        <v>385</v>
      </c>
      <c r="C652" s="557" t="s">
        <v>7954</v>
      </c>
      <c r="D652" s="557"/>
      <c r="E652" s="557"/>
      <c r="F652" s="557"/>
      <c r="G652" s="557"/>
      <c r="H652" s="557"/>
      <c r="I652" s="557"/>
      <c r="J652" s="557"/>
      <c r="K652" s="557"/>
      <c r="L652" s="557"/>
      <c r="M652" s="345" t="s">
        <v>511</v>
      </c>
      <c r="N652" s="343">
        <v>80.88</v>
      </c>
    </row>
    <row r="653" spans="1:14" ht="12.75" customHeight="1" x14ac:dyDescent="0.25">
      <c r="A653" s="342" t="s">
        <v>7955</v>
      </c>
      <c r="B653" s="345" t="s">
        <v>385</v>
      </c>
      <c r="C653" s="557" t="s">
        <v>7956</v>
      </c>
      <c r="D653" s="557"/>
      <c r="E653" s="557"/>
      <c r="F653" s="557"/>
      <c r="G653" s="557"/>
      <c r="H653" s="557"/>
      <c r="I653" s="557"/>
      <c r="J653" s="557"/>
      <c r="K653" s="557"/>
      <c r="L653" s="557"/>
      <c r="M653" s="345" t="s">
        <v>511</v>
      </c>
      <c r="N653" s="343">
        <v>101.31</v>
      </c>
    </row>
    <row r="654" spans="1:14" ht="13.5" customHeight="1" x14ac:dyDescent="0.25">
      <c r="A654" s="342" t="s">
        <v>7957</v>
      </c>
      <c r="B654" s="345" t="s">
        <v>385</v>
      </c>
      <c r="C654" s="557" t="s">
        <v>7958</v>
      </c>
      <c r="D654" s="557"/>
      <c r="E654" s="557"/>
      <c r="F654" s="557"/>
      <c r="G654" s="557"/>
      <c r="H654" s="557"/>
      <c r="I654" s="557"/>
      <c r="J654" s="557"/>
      <c r="K654" s="557"/>
      <c r="L654" s="557"/>
      <c r="M654" s="345" t="s">
        <v>511</v>
      </c>
      <c r="N654" s="343">
        <v>234.29</v>
      </c>
    </row>
    <row r="655" spans="1:14" ht="12.75" customHeight="1" x14ac:dyDescent="0.25">
      <c r="A655" s="342" t="s">
        <v>7959</v>
      </c>
      <c r="B655" s="345" t="s">
        <v>385</v>
      </c>
      <c r="C655" s="557" t="s">
        <v>7960</v>
      </c>
      <c r="D655" s="557"/>
      <c r="E655" s="557"/>
      <c r="F655" s="557"/>
      <c r="G655" s="557"/>
      <c r="H655" s="557"/>
      <c r="I655" s="557"/>
      <c r="J655" s="557"/>
      <c r="K655" s="557"/>
      <c r="L655" s="557"/>
      <c r="M655" s="345" t="s">
        <v>511</v>
      </c>
      <c r="N655" s="343">
        <v>514.91</v>
      </c>
    </row>
    <row r="656" spans="1:14" ht="12.75" customHeight="1" x14ac:dyDescent="0.25">
      <c r="A656" s="342" t="s">
        <v>7961</v>
      </c>
      <c r="B656" s="345" t="s">
        <v>385</v>
      </c>
      <c r="C656" s="557" t="s">
        <v>7962</v>
      </c>
      <c r="D656" s="557"/>
      <c r="E656" s="557"/>
      <c r="F656" s="557"/>
      <c r="G656" s="557"/>
      <c r="H656" s="557"/>
      <c r="I656" s="557"/>
      <c r="J656" s="557"/>
      <c r="K656" s="557"/>
      <c r="L656" s="557"/>
      <c r="M656" s="345" t="s">
        <v>511</v>
      </c>
      <c r="N656" s="343">
        <v>740.49</v>
      </c>
    </row>
    <row r="657" spans="1:14" ht="13.5" customHeight="1" x14ac:dyDescent="0.25">
      <c r="A657" s="342" t="s">
        <v>7963</v>
      </c>
      <c r="B657" s="345" t="s">
        <v>385</v>
      </c>
      <c r="C657" s="557" t="s">
        <v>7964</v>
      </c>
      <c r="D657" s="557"/>
      <c r="E657" s="557"/>
      <c r="F657" s="557"/>
      <c r="G657" s="557"/>
      <c r="H657" s="557"/>
      <c r="I657" s="557"/>
      <c r="J657" s="557"/>
      <c r="K657" s="557"/>
      <c r="L657" s="557"/>
      <c r="M657" s="345" t="s">
        <v>511</v>
      </c>
      <c r="N657" s="343">
        <v>34.14</v>
      </c>
    </row>
    <row r="658" spans="1:14" ht="12.75" customHeight="1" x14ac:dyDescent="0.25">
      <c r="A658" s="342" t="s">
        <v>7965</v>
      </c>
      <c r="B658" s="345" t="s">
        <v>385</v>
      </c>
      <c r="C658" s="557" t="s">
        <v>7966</v>
      </c>
      <c r="D658" s="557"/>
      <c r="E658" s="557"/>
      <c r="F658" s="557"/>
      <c r="G658" s="557"/>
      <c r="H658" s="557"/>
      <c r="I658" s="557"/>
      <c r="J658" s="557"/>
      <c r="K658" s="557"/>
      <c r="L658" s="557"/>
      <c r="M658" s="345" t="s">
        <v>511</v>
      </c>
      <c r="N658" s="343">
        <v>135</v>
      </c>
    </row>
    <row r="659" spans="1:14" ht="13.5" customHeight="1" x14ac:dyDescent="0.25">
      <c r="A659" s="342" t="s">
        <v>7967</v>
      </c>
      <c r="B659" s="345" t="s">
        <v>385</v>
      </c>
      <c r="C659" s="557" t="s">
        <v>7968</v>
      </c>
      <c r="D659" s="557"/>
      <c r="E659" s="557"/>
      <c r="F659" s="557"/>
      <c r="G659" s="557"/>
      <c r="H659" s="557"/>
      <c r="I659" s="557"/>
      <c r="J659" s="557"/>
      <c r="K659" s="557"/>
      <c r="L659" s="557"/>
      <c r="M659" s="345" t="s">
        <v>511</v>
      </c>
      <c r="N659" s="343">
        <v>201.2</v>
      </c>
    </row>
    <row r="660" spans="1:14" ht="12.75" customHeight="1" x14ac:dyDescent="0.25">
      <c r="A660" s="342" t="s">
        <v>7969</v>
      </c>
      <c r="B660" s="345" t="s">
        <v>385</v>
      </c>
      <c r="C660" s="557" t="s">
        <v>7970</v>
      </c>
      <c r="D660" s="557"/>
      <c r="E660" s="557"/>
      <c r="F660" s="557"/>
      <c r="G660" s="557"/>
      <c r="H660" s="557"/>
      <c r="I660" s="557"/>
      <c r="J660" s="557"/>
      <c r="K660" s="557"/>
      <c r="L660" s="557"/>
      <c r="M660" s="345" t="s">
        <v>511</v>
      </c>
      <c r="N660" s="343">
        <v>373</v>
      </c>
    </row>
    <row r="661" spans="1:14" ht="12.75" customHeight="1" x14ac:dyDescent="0.25">
      <c r="A661" s="342" t="s">
        <v>7971</v>
      </c>
      <c r="B661" s="345" t="s">
        <v>385</v>
      </c>
      <c r="C661" s="557" t="s">
        <v>7972</v>
      </c>
      <c r="D661" s="557"/>
      <c r="E661" s="557"/>
      <c r="F661" s="557"/>
      <c r="G661" s="557"/>
      <c r="H661" s="557"/>
      <c r="I661" s="557"/>
      <c r="J661" s="557"/>
      <c r="K661" s="557"/>
      <c r="L661" s="557"/>
      <c r="M661" s="345" t="s">
        <v>511</v>
      </c>
      <c r="N661" s="343">
        <v>51.74</v>
      </c>
    </row>
    <row r="662" spans="1:14" ht="13.5" customHeight="1" x14ac:dyDescent="0.25">
      <c r="A662" s="342" t="s">
        <v>7973</v>
      </c>
      <c r="B662" s="345" t="s">
        <v>385</v>
      </c>
      <c r="C662" s="557" t="s">
        <v>7974</v>
      </c>
      <c r="D662" s="557"/>
      <c r="E662" s="557"/>
      <c r="F662" s="557"/>
      <c r="G662" s="557"/>
      <c r="H662" s="557"/>
      <c r="I662" s="557"/>
      <c r="J662" s="557"/>
      <c r="K662" s="557"/>
      <c r="L662" s="557"/>
      <c r="M662" s="345" t="s">
        <v>511</v>
      </c>
      <c r="N662" s="343">
        <v>88.72</v>
      </c>
    </row>
    <row r="663" spans="1:14" ht="12.75" customHeight="1" x14ac:dyDescent="0.25">
      <c r="A663" s="342" t="s">
        <v>7975</v>
      </c>
      <c r="B663" s="345" t="s">
        <v>385</v>
      </c>
      <c r="C663" s="557" t="s">
        <v>7976</v>
      </c>
      <c r="D663" s="557"/>
      <c r="E663" s="557"/>
      <c r="F663" s="557"/>
      <c r="G663" s="557"/>
      <c r="H663" s="557"/>
      <c r="I663" s="557"/>
      <c r="J663" s="557"/>
      <c r="K663" s="557"/>
      <c r="L663" s="557"/>
      <c r="M663" s="345" t="s">
        <v>511</v>
      </c>
      <c r="N663" s="343">
        <v>91.96</v>
      </c>
    </row>
    <row r="664" spans="1:14" ht="12.75" customHeight="1" x14ac:dyDescent="0.25">
      <c r="A664" s="342" t="s">
        <v>7977</v>
      </c>
      <c r="B664" s="345" t="s">
        <v>385</v>
      </c>
      <c r="C664" s="557" t="s">
        <v>7978</v>
      </c>
      <c r="D664" s="557"/>
      <c r="E664" s="557"/>
      <c r="F664" s="557"/>
      <c r="G664" s="557"/>
      <c r="H664" s="557"/>
      <c r="I664" s="557"/>
      <c r="J664" s="557"/>
      <c r="K664" s="557"/>
      <c r="L664" s="557"/>
      <c r="M664" s="345" t="s">
        <v>511</v>
      </c>
      <c r="N664" s="343">
        <v>94.98</v>
      </c>
    </row>
    <row r="665" spans="1:14" ht="13.5" customHeight="1" x14ac:dyDescent="0.25">
      <c r="A665" s="342" t="s">
        <v>7979</v>
      </c>
      <c r="B665" s="345" t="s">
        <v>385</v>
      </c>
      <c r="C665" s="557" t="s">
        <v>7980</v>
      </c>
      <c r="D665" s="557"/>
      <c r="E665" s="557"/>
      <c r="F665" s="557"/>
      <c r="G665" s="557"/>
      <c r="H665" s="557"/>
      <c r="I665" s="557"/>
      <c r="J665" s="557"/>
      <c r="K665" s="557"/>
      <c r="L665" s="557"/>
      <c r="M665" s="345" t="s">
        <v>511</v>
      </c>
      <c r="N665" s="343">
        <v>238.26</v>
      </c>
    </row>
    <row r="666" spans="1:14" ht="12.75" customHeight="1" x14ac:dyDescent="0.25">
      <c r="A666" s="342" t="s">
        <v>7981</v>
      </c>
      <c r="B666" s="345" t="s">
        <v>385</v>
      </c>
      <c r="C666" s="557" t="s">
        <v>7982</v>
      </c>
      <c r="D666" s="557"/>
      <c r="E666" s="557"/>
      <c r="F666" s="557"/>
      <c r="G666" s="557"/>
      <c r="H666" s="557"/>
      <c r="I666" s="557"/>
      <c r="J666" s="557"/>
      <c r="K666" s="557"/>
      <c r="L666" s="557"/>
      <c r="M666" s="345" t="s">
        <v>511</v>
      </c>
      <c r="N666" s="343">
        <v>534.6</v>
      </c>
    </row>
    <row r="667" spans="1:14" ht="13.5" customHeight="1" x14ac:dyDescent="0.25">
      <c r="A667" s="342" t="s">
        <v>7983</v>
      </c>
      <c r="B667" s="345" t="s">
        <v>385</v>
      </c>
      <c r="C667" s="557" t="s">
        <v>7984</v>
      </c>
      <c r="D667" s="557"/>
      <c r="E667" s="557"/>
      <c r="F667" s="557"/>
      <c r="G667" s="557"/>
      <c r="H667" s="557"/>
      <c r="I667" s="557"/>
      <c r="J667" s="557"/>
      <c r="K667" s="557"/>
      <c r="L667" s="557"/>
      <c r="M667" s="345" t="s">
        <v>511</v>
      </c>
      <c r="N667" s="343">
        <v>633.24</v>
      </c>
    </row>
    <row r="668" spans="1:14" ht="12.75" customHeight="1" x14ac:dyDescent="0.25">
      <c r="A668" s="342" t="s">
        <v>7985</v>
      </c>
      <c r="B668" s="345" t="s">
        <v>385</v>
      </c>
      <c r="C668" s="557" t="s">
        <v>7986</v>
      </c>
      <c r="D668" s="557"/>
      <c r="E668" s="557"/>
      <c r="F668" s="557"/>
      <c r="G668" s="557"/>
      <c r="H668" s="557"/>
      <c r="I668" s="557"/>
      <c r="J668" s="557"/>
      <c r="K668" s="557"/>
      <c r="L668" s="557"/>
      <c r="M668" s="345" t="s">
        <v>511</v>
      </c>
      <c r="N668" s="343">
        <v>831.78</v>
      </c>
    </row>
    <row r="669" spans="1:14" ht="12.75" customHeight="1" x14ac:dyDescent="0.25">
      <c r="A669" s="342" t="s">
        <v>7987</v>
      </c>
      <c r="B669" s="345" t="s">
        <v>385</v>
      </c>
      <c r="C669" s="557" t="s">
        <v>7988</v>
      </c>
      <c r="D669" s="557"/>
      <c r="E669" s="557"/>
      <c r="F669" s="557"/>
      <c r="G669" s="557"/>
      <c r="H669" s="557"/>
      <c r="I669" s="557"/>
      <c r="J669" s="557"/>
      <c r="K669" s="557"/>
      <c r="L669" s="557"/>
      <c r="M669" s="345" t="s">
        <v>511</v>
      </c>
      <c r="N669" s="343">
        <v>1825.8</v>
      </c>
    </row>
    <row r="670" spans="1:14" ht="13.5" customHeight="1" x14ac:dyDescent="0.25">
      <c r="A670" s="342" t="s">
        <v>7989</v>
      </c>
      <c r="B670" s="345" t="s">
        <v>385</v>
      </c>
      <c r="C670" s="557" t="s">
        <v>7990</v>
      </c>
      <c r="D670" s="557"/>
      <c r="E670" s="557"/>
      <c r="F670" s="557"/>
      <c r="G670" s="557"/>
      <c r="H670" s="557"/>
      <c r="I670" s="557"/>
      <c r="J670" s="557"/>
      <c r="K670" s="557"/>
      <c r="L670" s="557"/>
      <c r="M670" s="345" t="s">
        <v>511</v>
      </c>
      <c r="N670" s="343">
        <v>0.83</v>
      </c>
    </row>
    <row r="671" spans="1:14" ht="12.75" customHeight="1" x14ac:dyDescent="0.25">
      <c r="A671" s="342" t="s">
        <v>7991</v>
      </c>
      <c r="B671" s="345" t="s">
        <v>385</v>
      </c>
      <c r="C671" s="557" t="s">
        <v>7992</v>
      </c>
      <c r="D671" s="557"/>
      <c r="E671" s="557"/>
      <c r="F671" s="557"/>
      <c r="G671" s="557"/>
      <c r="H671" s="557"/>
      <c r="I671" s="557"/>
      <c r="J671" s="557"/>
      <c r="K671" s="557"/>
      <c r="L671" s="557"/>
      <c r="M671" s="345" t="s">
        <v>511</v>
      </c>
      <c r="N671" s="343">
        <v>0.86</v>
      </c>
    </row>
    <row r="672" spans="1:14" ht="13.5" customHeight="1" x14ac:dyDescent="0.25">
      <c r="A672" s="342" t="s">
        <v>7993</v>
      </c>
      <c r="B672" s="345" t="s">
        <v>385</v>
      </c>
      <c r="C672" s="557" t="s">
        <v>7994</v>
      </c>
      <c r="D672" s="557"/>
      <c r="E672" s="557"/>
      <c r="F672" s="557"/>
      <c r="G672" s="557"/>
      <c r="H672" s="557"/>
      <c r="I672" s="557"/>
      <c r="J672" s="557"/>
      <c r="K672" s="557"/>
      <c r="L672" s="557"/>
      <c r="M672" s="345" t="s">
        <v>511</v>
      </c>
      <c r="N672" s="343">
        <v>1.4</v>
      </c>
    </row>
    <row r="673" spans="1:14" ht="12.75" customHeight="1" x14ac:dyDescent="0.25">
      <c r="A673" s="342" t="s">
        <v>7995</v>
      </c>
      <c r="B673" s="345" t="s">
        <v>385</v>
      </c>
      <c r="C673" s="557" t="s">
        <v>7996</v>
      </c>
      <c r="D673" s="557"/>
      <c r="E673" s="557"/>
      <c r="F673" s="557"/>
      <c r="G673" s="557"/>
      <c r="H673" s="557"/>
      <c r="I673" s="557"/>
      <c r="J673" s="557"/>
      <c r="K673" s="557"/>
      <c r="L673" s="557"/>
      <c r="M673" s="345" t="s">
        <v>511</v>
      </c>
      <c r="N673" s="343">
        <v>4.5</v>
      </c>
    </row>
    <row r="674" spans="1:14" ht="12.75" customHeight="1" x14ac:dyDescent="0.25">
      <c r="A674" s="342" t="s">
        <v>7997</v>
      </c>
      <c r="B674" s="345" t="s">
        <v>385</v>
      </c>
      <c r="C674" s="557" t="s">
        <v>7998</v>
      </c>
      <c r="D674" s="557"/>
      <c r="E674" s="557"/>
      <c r="F674" s="557"/>
      <c r="G674" s="557"/>
      <c r="H674" s="557"/>
      <c r="I674" s="557"/>
      <c r="J674" s="557"/>
      <c r="K674" s="557"/>
      <c r="L674" s="557"/>
      <c r="M674" s="345" t="s">
        <v>511</v>
      </c>
      <c r="N674" s="343">
        <v>9.5</v>
      </c>
    </row>
    <row r="675" spans="1:14" ht="13.5" customHeight="1" x14ac:dyDescent="0.25">
      <c r="A675" s="342" t="s">
        <v>7999</v>
      </c>
      <c r="B675" s="345" t="s">
        <v>385</v>
      </c>
      <c r="C675" s="557" t="s">
        <v>8000</v>
      </c>
      <c r="D675" s="557"/>
      <c r="E675" s="557"/>
      <c r="F675" s="557"/>
      <c r="G675" s="557"/>
      <c r="H675" s="557"/>
      <c r="I675" s="557"/>
      <c r="J675" s="557"/>
      <c r="K675" s="557"/>
      <c r="L675" s="557"/>
      <c r="M675" s="345" t="s">
        <v>511</v>
      </c>
      <c r="N675" s="343">
        <v>14.69</v>
      </c>
    </row>
    <row r="676" spans="1:14" ht="12.75" customHeight="1" x14ac:dyDescent="0.25">
      <c r="A676" s="342" t="s">
        <v>8001</v>
      </c>
      <c r="B676" s="345" t="s">
        <v>385</v>
      </c>
      <c r="C676" s="557" t="s">
        <v>8002</v>
      </c>
      <c r="D676" s="557"/>
      <c r="E676" s="557"/>
      <c r="F676" s="557"/>
      <c r="G676" s="557"/>
      <c r="H676" s="557"/>
      <c r="I676" s="557"/>
      <c r="J676" s="557"/>
      <c r="K676" s="557"/>
      <c r="L676" s="557"/>
      <c r="M676" s="345" t="s">
        <v>511</v>
      </c>
      <c r="N676" s="343">
        <v>203</v>
      </c>
    </row>
    <row r="677" spans="1:14" ht="12.75" customHeight="1" x14ac:dyDescent="0.25">
      <c r="A677" s="342" t="s">
        <v>8003</v>
      </c>
      <c r="B677" s="345" t="s">
        <v>385</v>
      </c>
      <c r="C677" s="557" t="s">
        <v>8004</v>
      </c>
      <c r="D677" s="557"/>
      <c r="E677" s="557"/>
      <c r="F677" s="557"/>
      <c r="G677" s="557"/>
      <c r="H677" s="557"/>
      <c r="I677" s="557"/>
      <c r="J677" s="557"/>
      <c r="K677" s="557"/>
      <c r="L677" s="557"/>
      <c r="M677" s="345" t="s">
        <v>511</v>
      </c>
      <c r="N677" s="343">
        <v>222</v>
      </c>
    </row>
    <row r="678" spans="1:14" ht="13.5" customHeight="1" x14ac:dyDescent="0.25">
      <c r="A678" s="342" t="s">
        <v>8005</v>
      </c>
      <c r="B678" s="345" t="s">
        <v>385</v>
      </c>
      <c r="C678" s="557" t="s">
        <v>8006</v>
      </c>
      <c r="D678" s="557"/>
      <c r="E678" s="557"/>
      <c r="F678" s="557"/>
      <c r="G678" s="557"/>
      <c r="H678" s="557"/>
      <c r="I678" s="557"/>
      <c r="J678" s="557"/>
      <c r="K678" s="557"/>
      <c r="L678" s="557"/>
      <c r="M678" s="345" t="s">
        <v>511</v>
      </c>
      <c r="N678" s="343">
        <v>360.99</v>
      </c>
    </row>
    <row r="679" spans="1:14" ht="12.75" customHeight="1" x14ac:dyDescent="0.25">
      <c r="A679" s="342" t="s">
        <v>8007</v>
      </c>
      <c r="B679" s="345" t="s">
        <v>385</v>
      </c>
      <c r="C679" s="557" t="s">
        <v>8008</v>
      </c>
      <c r="D679" s="557"/>
      <c r="E679" s="557"/>
      <c r="F679" s="557"/>
      <c r="G679" s="557"/>
      <c r="H679" s="557"/>
      <c r="I679" s="557"/>
      <c r="J679" s="557"/>
      <c r="K679" s="557"/>
      <c r="L679" s="557"/>
      <c r="M679" s="345" t="s">
        <v>511</v>
      </c>
      <c r="N679" s="343">
        <v>3315.4</v>
      </c>
    </row>
    <row r="680" spans="1:14" ht="13.5" customHeight="1" x14ac:dyDescent="0.25">
      <c r="A680" s="342" t="s">
        <v>8009</v>
      </c>
      <c r="B680" s="345" t="s">
        <v>385</v>
      </c>
      <c r="C680" s="557" t="s">
        <v>8010</v>
      </c>
      <c r="D680" s="557"/>
      <c r="E680" s="557"/>
      <c r="F680" s="557"/>
      <c r="G680" s="557"/>
      <c r="H680" s="557"/>
      <c r="I680" s="557"/>
      <c r="J680" s="557"/>
      <c r="K680" s="557"/>
      <c r="L680" s="557"/>
      <c r="M680" s="345" t="s">
        <v>511</v>
      </c>
      <c r="N680" s="343">
        <v>19.989999999999998</v>
      </c>
    </row>
    <row r="681" spans="1:14" ht="12.75" customHeight="1" x14ac:dyDescent="0.25">
      <c r="A681" s="342" t="s">
        <v>8011</v>
      </c>
      <c r="B681" s="345" t="s">
        <v>385</v>
      </c>
      <c r="C681" s="557" t="s">
        <v>8012</v>
      </c>
      <c r="D681" s="557"/>
      <c r="E681" s="557"/>
      <c r="F681" s="557"/>
      <c r="G681" s="557"/>
      <c r="H681" s="557"/>
      <c r="I681" s="557"/>
      <c r="J681" s="557"/>
      <c r="K681" s="557"/>
      <c r="L681" s="557"/>
      <c r="M681" s="345" t="s">
        <v>511</v>
      </c>
      <c r="N681" s="343">
        <v>14.8</v>
      </c>
    </row>
    <row r="682" spans="1:14" ht="12.75" customHeight="1" x14ac:dyDescent="0.25">
      <c r="A682" s="342" t="s">
        <v>8013</v>
      </c>
      <c r="B682" s="345" t="s">
        <v>385</v>
      </c>
      <c r="C682" s="557" t="s">
        <v>8014</v>
      </c>
      <c r="D682" s="557"/>
      <c r="E682" s="557"/>
      <c r="F682" s="557"/>
      <c r="G682" s="557"/>
      <c r="H682" s="557"/>
      <c r="I682" s="557"/>
      <c r="J682" s="557"/>
      <c r="K682" s="557"/>
      <c r="L682" s="557"/>
      <c r="M682" s="345" t="s">
        <v>511</v>
      </c>
      <c r="N682" s="343">
        <v>189.9</v>
      </c>
    </row>
    <row r="683" spans="1:14" ht="13.5" customHeight="1" x14ac:dyDescent="0.25">
      <c r="A683" s="342" t="s">
        <v>8015</v>
      </c>
      <c r="B683" s="345" t="s">
        <v>385</v>
      </c>
      <c r="C683" s="557" t="s">
        <v>8016</v>
      </c>
      <c r="D683" s="557"/>
      <c r="E683" s="557"/>
      <c r="F683" s="557"/>
      <c r="G683" s="557"/>
      <c r="H683" s="557"/>
      <c r="I683" s="557"/>
      <c r="J683" s="557"/>
      <c r="K683" s="557"/>
      <c r="L683" s="557"/>
      <c r="M683" s="345" t="s">
        <v>511</v>
      </c>
      <c r="N683" s="343">
        <v>58.9</v>
      </c>
    </row>
    <row r="684" spans="1:14" ht="12.75" customHeight="1" x14ac:dyDescent="0.25">
      <c r="A684" s="342" t="s">
        <v>8017</v>
      </c>
      <c r="B684" s="345" t="s">
        <v>385</v>
      </c>
      <c r="C684" s="557" t="s">
        <v>8018</v>
      </c>
      <c r="D684" s="557"/>
      <c r="E684" s="557"/>
      <c r="F684" s="557"/>
      <c r="G684" s="557"/>
      <c r="H684" s="557"/>
      <c r="I684" s="557"/>
      <c r="J684" s="557"/>
      <c r="K684" s="557"/>
      <c r="L684" s="557"/>
      <c r="M684" s="345" t="s">
        <v>511</v>
      </c>
      <c r="N684" s="343">
        <v>189.9</v>
      </c>
    </row>
    <row r="685" spans="1:14" ht="13.5" customHeight="1" x14ac:dyDescent="0.25">
      <c r="A685" s="342" t="s">
        <v>8019</v>
      </c>
      <c r="B685" s="345" t="s">
        <v>385</v>
      </c>
      <c r="C685" s="557" t="s">
        <v>8020</v>
      </c>
      <c r="D685" s="557"/>
      <c r="E685" s="557"/>
      <c r="F685" s="557"/>
      <c r="G685" s="557"/>
      <c r="H685" s="557"/>
      <c r="I685" s="557"/>
      <c r="J685" s="557"/>
      <c r="K685" s="557"/>
      <c r="L685" s="557"/>
      <c r="M685" s="345" t="s">
        <v>511</v>
      </c>
      <c r="N685" s="343">
        <v>79.900000000000006</v>
      </c>
    </row>
    <row r="686" spans="1:14" ht="12.75" customHeight="1" x14ac:dyDescent="0.25">
      <c r="A686" s="342" t="s">
        <v>8021</v>
      </c>
      <c r="B686" s="345" t="s">
        <v>385</v>
      </c>
      <c r="C686" s="557" t="s">
        <v>8022</v>
      </c>
      <c r="D686" s="557"/>
      <c r="E686" s="557"/>
      <c r="F686" s="557"/>
      <c r="G686" s="557"/>
      <c r="H686" s="557"/>
      <c r="I686" s="557"/>
      <c r="J686" s="557"/>
      <c r="K686" s="557"/>
      <c r="L686" s="557"/>
      <c r="M686" s="345" t="s">
        <v>511</v>
      </c>
      <c r="N686" s="343">
        <v>34.9</v>
      </c>
    </row>
    <row r="687" spans="1:14" ht="12.75" customHeight="1" x14ac:dyDescent="0.25">
      <c r="A687" s="342" t="s">
        <v>8023</v>
      </c>
      <c r="B687" s="345" t="s">
        <v>385</v>
      </c>
      <c r="C687" s="557" t="s">
        <v>8024</v>
      </c>
      <c r="D687" s="557"/>
      <c r="E687" s="557"/>
      <c r="F687" s="557"/>
      <c r="G687" s="557"/>
      <c r="H687" s="557"/>
      <c r="I687" s="557"/>
      <c r="J687" s="557"/>
      <c r="K687" s="557"/>
      <c r="L687" s="557"/>
      <c r="M687" s="345" t="s">
        <v>511</v>
      </c>
      <c r="N687" s="343">
        <v>4</v>
      </c>
    </row>
    <row r="688" spans="1:14" ht="13.5" customHeight="1" x14ac:dyDescent="0.25">
      <c r="A688" s="342" t="s">
        <v>8025</v>
      </c>
      <c r="B688" s="345" t="s">
        <v>385</v>
      </c>
      <c r="C688" s="557" t="s">
        <v>8026</v>
      </c>
      <c r="D688" s="557"/>
      <c r="E688" s="557"/>
      <c r="F688" s="557"/>
      <c r="G688" s="557"/>
      <c r="H688" s="557"/>
      <c r="I688" s="557"/>
      <c r="J688" s="557"/>
      <c r="K688" s="557"/>
      <c r="L688" s="557"/>
      <c r="M688" s="345" t="s">
        <v>511</v>
      </c>
      <c r="N688" s="343">
        <v>42.9</v>
      </c>
    </row>
    <row r="689" spans="1:14" ht="12.75" customHeight="1" x14ac:dyDescent="0.25">
      <c r="A689" s="342" t="s">
        <v>8027</v>
      </c>
      <c r="B689" s="345" t="s">
        <v>385</v>
      </c>
      <c r="C689" s="557" t="s">
        <v>8028</v>
      </c>
      <c r="D689" s="557"/>
      <c r="E689" s="557"/>
      <c r="F689" s="557"/>
      <c r="G689" s="557"/>
      <c r="H689" s="557"/>
      <c r="I689" s="557"/>
      <c r="J689" s="557"/>
      <c r="K689" s="557"/>
      <c r="L689" s="557"/>
      <c r="M689" s="345" t="s">
        <v>511</v>
      </c>
      <c r="N689" s="343">
        <v>8.2200000000000006</v>
      </c>
    </row>
    <row r="690" spans="1:14" ht="12.75" customHeight="1" x14ac:dyDescent="0.25">
      <c r="A690" s="342" t="s">
        <v>8029</v>
      </c>
      <c r="B690" s="345" t="s">
        <v>385</v>
      </c>
      <c r="C690" s="557" t="s">
        <v>8030</v>
      </c>
      <c r="D690" s="557"/>
      <c r="E690" s="557"/>
      <c r="F690" s="557"/>
      <c r="G690" s="557"/>
      <c r="H690" s="557"/>
      <c r="I690" s="557"/>
      <c r="J690" s="557"/>
      <c r="K690" s="557"/>
      <c r="L690" s="557"/>
      <c r="M690" s="345" t="s">
        <v>511</v>
      </c>
      <c r="N690" s="343">
        <v>15.99</v>
      </c>
    </row>
    <row r="691" spans="1:14" ht="13.5" customHeight="1" x14ac:dyDescent="0.25">
      <c r="A691" s="342" t="s">
        <v>8031</v>
      </c>
      <c r="B691" s="345" t="s">
        <v>385</v>
      </c>
      <c r="C691" s="557" t="s">
        <v>8032</v>
      </c>
      <c r="D691" s="557"/>
      <c r="E691" s="557"/>
      <c r="F691" s="557"/>
      <c r="G691" s="557"/>
      <c r="H691" s="557"/>
      <c r="I691" s="557"/>
      <c r="J691" s="557"/>
      <c r="K691" s="557"/>
      <c r="L691" s="557"/>
      <c r="M691" s="345" t="s">
        <v>511</v>
      </c>
      <c r="N691" s="343">
        <v>52.99</v>
      </c>
    </row>
    <row r="692" spans="1:14" ht="12.75" customHeight="1" x14ac:dyDescent="0.25">
      <c r="A692" s="342" t="s">
        <v>8033</v>
      </c>
      <c r="B692" s="345" t="s">
        <v>385</v>
      </c>
      <c r="C692" s="557" t="s">
        <v>8034</v>
      </c>
      <c r="D692" s="557"/>
      <c r="E692" s="557"/>
      <c r="F692" s="557"/>
      <c r="G692" s="557"/>
      <c r="H692" s="557"/>
      <c r="I692" s="557"/>
      <c r="J692" s="557"/>
      <c r="K692" s="557"/>
      <c r="L692" s="557"/>
      <c r="M692" s="345" t="s">
        <v>511</v>
      </c>
      <c r="N692" s="343">
        <v>26.2</v>
      </c>
    </row>
    <row r="693" spans="1:14" ht="13.5" customHeight="1" x14ac:dyDescent="0.25">
      <c r="A693" s="342" t="s">
        <v>8035</v>
      </c>
      <c r="B693" s="345" t="s">
        <v>385</v>
      </c>
      <c r="C693" s="557" t="s">
        <v>8036</v>
      </c>
      <c r="D693" s="557"/>
      <c r="E693" s="557"/>
      <c r="F693" s="557"/>
      <c r="G693" s="557"/>
      <c r="H693" s="557"/>
      <c r="I693" s="557"/>
      <c r="J693" s="557"/>
      <c r="K693" s="557"/>
      <c r="L693" s="557"/>
      <c r="M693" s="345" t="s">
        <v>511</v>
      </c>
      <c r="N693" s="343">
        <v>4.21</v>
      </c>
    </row>
    <row r="694" spans="1:14" ht="12.75" customHeight="1" x14ac:dyDescent="0.25">
      <c r="A694" s="342" t="s">
        <v>8037</v>
      </c>
      <c r="B694" s="345" t="s">
        <v>385</v>
      </c>
      <c r="C694" s="557" t="s">
        <v>8038</v>
      </c>
      <c r="D694" s="557"/>
      <c r="E694" s="557"/>
      <c r="F694" s="557"/>
      <c r="G694" s="557"/>
      <c r="H694" s="557"/>
      <c r="I694" s="557"/>
      <c r="J694" s="557"/>
      <c r="K694" s="557"/>
      <c r="L694" s="557"/>
      <c r="M694" s="345" t="s">
        <v>511</v>
      </c>
      <c r="N694" s="343">
        <v>17.36</v>
      </c>
    </row>
    <row r="695" spans="1:14" ht="12.75" customHeight="1" x14ac:dyDescent="0.25">
      <c r="A695" s="342" t="s">
        <v>8039</v>
      </c>
      <c r="B695" s="345" t="s">
        <v>385</v>
      </c>
      <c r="C695" s="557" t="s">
        <v>8040</v>
      </c>
      <c r="D695" s="557"/>
      <c r="E695" s="557"/>
      <c r="F695" s="557"/>
      <c r="G695" s="557"/>
      <c r="H695" s="557"/>
      <c r="I695" s="557"/>
      <c r="J695" s="557"/>
      <c r="K695" s="557"/>
      <c r="L695" s="557"/>
      <c r="M695" s="345" t="s">
        <v>511</v>
      </c>
      <c r="N695" s="343">
        <v>11.79</v>
      </c>
    </row>
    <row r="696" spans="1:14" ht="13.5" customHeight="1" x14ac:dyDescent="0.25">
      <c r="A696" s="342" t="s">
        <v>8041</v>
      </c>
      <c r="B696" s="345" t="s">
        <v>385</v>
      </c>
      <c r="C696" s="557" t="s">
        <v>8042</v>
      </c>
      <c r="D696" s="557"/>
      <c r="E696" s="557"/>
      <c r="F696" s="557"/>
      <c r="G696" s="557"/>
      <c r="H696" s="557"/>
      <c r="I696" s="557"/>
      <c r="J696" s="557"/>
      <c r="K696" s="557"/>
      <c r="L696" s="557"/>
      <c r="M696" s="345" t="s">
        <v>511</v>
      </c>
      <c r="N696" s="343">
        <v>21.9</v>
      </c>
    </row>
    <row r="697" spans="1:14" ht="12.75" customHeight="1" x14ac:dyDescent="0.25">
      <c r="A697" s="342" t="s">
        <v>8043</v>
      </c>
      <c r="B697" s="345" t="s">
        <v>385</v>
      </c>
      <c r="C697" s="557" t="s">
        <v>8044</v>
      </c>
      <c r="D697" s="557"/>
      <c r="E697" s="557"/>
      <c r="F697" s="557"/>
      <c r="G697" s="557"/>
      <c r="H697" s="557"/>
      <c r="I697" s="557"/>
      <c r="J697" s="557"/>
      <c r="K697" s="557"/>
      <c r="L697" s="557"/>
      <c r="M697" s="345" t="s">
        <v>511</v>
      </c>
      <c r="N697" s="343">
        <v>30.52</v>
      </c>
    </row>
    <row r="698" spans="1:14" ht="13.5" customHeight="1" x14ac:dyDescent="0.25">
      <c r="A698" s="342" t="s">
        <v>8045</v>
      </c>
      <c r="B698" s="345" t="s">
        <v>385</v>
      </c>
      <c r="C698" s="557" t="s">
        <v>8046</v>
      </c>
      <c r="D698" s="557"/>
      <c r="E698" s="557"/>
      <c r="F698" s="557"/>
      <c r="G698" s="557"/>
      <c r="H698" s="557"/>
      <c r="I698" s="557"/>
      <c r="J698" s="557"/>
      <c r="K698" s="557"/>
      <c r="L698" s="557"/>
      <c r="M698" s="345" t="s">
        <v>511</v>
      </c>
      <c r="N698" s="343">
        <v>30.52</v>
      </c>
    </row>
    <row r="699" spans="1:14" ht="12.75" customHeight="1" x14ac:dyDescent="0.25">
      <c r="A699" s="342" t="s">
        <v>8047</v>
      </c>
      <c r="B699" s="345" t="s">
        <v>385</v>
      </c>
      <c r="C699" s="557" t="s">
        <v>8048</v>
      </c>
      <c r="D699" s="557"/>
      <c r="E699" s="557"/>
      <c r="F699" s="557"/>
      <c r="G699" s="557"/>
      <c r="H699" s="557"/>
      <c r="I699" s="557"/>
      <c r="J699" s="557"/>
      <c r="K699" s="557"/>
      <c r="L699" s="557"/>
      <c r="M699" s="345" t="s">
        <v>511</v>
      </c>
      <c r="N699" s="343">
        <v>50.53</v>
      </c>
    </row>
    <row r="700" spans="1:14" ht="12.75" customHeight="1" x14ac:dyDescent="0.25">
      <c r="A700" s="342" t="s">
        <v>8049</v>
      </c>
      <c r="B700" s="345" t="s">
        <v>385</v>
      </c>
      <c r="C700" s="557" t="s">
        <v>8050</v>
      </c>
      <c r="D700" s="557"/>
      <c r="E700" s="557"/>
      <c r="F700" s="557"/>
      <c r="G700" s="557"/>
      <c r="H700" s="557"/>
      <c r="I700" s="557"/>
      <c r="J700" s="557"/>
      <c r="K700" s="557"/>
      <c r="L700" s="557"/>
      <c r="M700" s="345" t="s">
        <v>511</v>
      </c>
      <c r="N700" s="343">
        <v>56.45</v>
      </c>
    </row>
    <row r="701" spans="1:14" ht="13.5" customHeight="1" x14ac:dyDescent="0.25">
      <c r="A701" s="342" t="s">
        <v>8051</v>
      </c>
      <c r="B701" s="345" t="s">
        <v>385</v>
      </c>
      <c r="C701" s="557" t="s">
        <v>8052</v>
      </c>
      <c r="D701" s="557"/>
      <c r="E701" s="557"/>
      <c r="F701" s="557"/>
      <c r="G701" s="557"/>
      <c r="H701" s="557"/>
      <c r="I701" s="557"/>
      <c r="J701" s="557"/>
      <c r="K701" s="557"/>
      <c r="L701" s="557"/>
      <c r="M701" s="345" t="s">
        <v>511</v>
      </c>
      <c r="N701" s="343">
        <v>30.91</v>
      </c>
    </row>
    <row r="702" spans="1:14" ht="12.75" customHeight="1" x14ac:dyDescent="0.25">
      <c r="A702" s="342" t="s">
        <v>8053</v>
      </c>
      <c r="B702" s="345" t="s">
        <v>385</v>
      </c>
      <c r="C702" s="557" t="s">
        <v>8054</v>
      </c>
      <c r="D702" s="557"/>
      <c r="E702" s="557"/>
      <c r="F702" s="557"/>
      <c r="G702" s="557"/>
      <c r="H702" s="557"/>
      <c r="I702" s="557"/>
      <c r="J702" s="557"/>
      <c r="K702" s="557"/>
      <c r="L702" s="557"/>
      <c r="M702" s="345" t="s">
        <v>511</v>
      </c>
      <c r="N702" s="343">
        <v>13.4</v>
      </c>
    </row>
    <row r="703" spans="1:14" ht="12.75" customHeight="1" x14ac:dyDescent="0.25">
      <c r="A703" s="342" t="s">
        <v>8055</v>
      </c>
      <c r="B703" s="345" t="s">
        <v>385</v>
      </c>
      <c r="C703" s="557" t="s">
        <v>8056</v>
      </c>
      <c r="D703" s="557"/>
      <c r="E703" s="557"/>
      <c r="F703" s="557"/>
      <c r="G703" s="557"/>
      <c r="H703" s="557"/>
      <c r="I703" s="557"/>
      <c r="J703" s="557"/>
      <c r="K703" s="557"/>
      <c r="L703" s="557"/>
      <c r="M703" s="345" t="s">
        <v>511</v>
      </c>
      <c r="N703" s="343">
        <v>16.899999999999999</v>
      </c>
    </row>
    <row r="704" spans="1:14" ht="13.5" customHeight="1" x14ac:dyDescent="0.25">
      <c r="A704" s="342" t="s">
        <v>8057</v>
      </c>
      <c r="B704" s="345" t="s">
        <v>385</v>
      </c>
      <c r="C704" s="557" t="s">
        <v>8058</v>
      </c>
      <c r="D704" s="557"/>
      <c r="E704" s="557"/>
      <c r="F704" s="557"/>
      <c r="G704" s="557"/>
      <c r="H704" s="557"/>
      <c r="I704" s="557"/>
      <c r="J704" s="557"/>
      <c r="K704" s="557"/>
      <c r="L704" s="557"/>
      <c r="M704" s="345" t="s">
        <v>511</v>
      </c>
      <c r="N704" s="343">
        <v>23</v>
      </c>
    </row>
    <row r="705" spans="1:14" ht="12.75" customHeight="1" x14ac:dyDescent="0.25">
      <c r="A705" s="342" t="s">
        <v>8059</v>
      </c>
      <c r="B705" s="345" t="s">
        <v>385</v>
      </c>
      <c r="C705" s="557" t="s">
        <v>8060</v>
      </c>
      <c r="D705" s="557"/>
      <c r="E705" s="557"/>
      <c r="F705" s="557"/>
      <c r="G705" s="557"/>
      <c r="H705" s="557"/>
      <c r="I705" s="557"/>
      <c r="J705" s="557"/>
      <c r="K705" s="557"/>
      <c r="L705" s="557"/>
      <c r="M705" s="345" t="s">
        <v>511</v>
      </c>
      <c r="N705" s="343">
        <v>69.239999999999995</v>
      </c>
    </row>
    <row r="706" spans="1:14" ht="13.5" customHeight="1" x14ac:dyDescent="0.25">
      <c r="A706" s="342" t="s">
        <v>8061</v>
      </c>
      <c r="B706" s="345" t="s">
        <v>385</v>
      </c>
      <c r="C706" s="557" t="s">
        <v>8062</v>
      </c>
      <c r="D706" s="557"/>
      <c r="E706" s="557"/>
      <c r="F706" s="557"/>
      <c r="G706" s="557"/>
      <c r="H706" s="557"/>
      <c r="I706" s="557"/>
      <c r="J706" s="557"/>
      <c r="K706" s="557"/>
      <c r="L706" s="557"/>
      <c r="M706" s="345" t="s">
        <v>511</v>
      </c>
      <c r="N706" s="343">
        <v>90.79</v>
      </c>
    </row>
    <row r="707" spans="1:14" ht="12.75" customHeight="1" x14ac:dyDescent="0.25">
      <c r="A707" s="342" t="s">
        <v>8063</v>
      </c>
      <c r="B707" s="345" t="s">
        <v>385</v>
      </c>
      <c r="C707" s="557" t="s">
        <v>8064</v>
      </c>
      <c r="D707" s="557"/>
      <c r="E707" s="557"/>
      <c r="F707" s="557"/>
      <c r="G707" s="557"/>
      <c r="H707" s="557"/>
      <c r="I707" s="557"/>
      <c r="J707" s="557"/>
      <c r="K707" s="557"/>
      <c r="L707" s="557"/>
      <c r="M707" s="345" t="s">
        <v>511</v>
      </c>
      <c r="N707" s="343">
        <v>149.9</v>
      </c>
    </row>
    <row r="708" spans="1:14" ht="12.75" customHeight="1" x14ac:dyDescent="0.25">
      <c r="A708" s="342" t="s">
        <v>8065</v>
      </c>
      <c r="B708" s="345" t="s">
        <v>385</v>
      </c>
      <c r="C708" s="557" t="s">
        <v>8066</v>
      </c>
      <c r="D708" s="557"/>
      <c r="E708" s="557"/>
      <c r="F708" s="557"/>
      <c r="G708" s="557"/>
      <c r="H708" s="557"/>
      <c r="I708" s="557"/>
      <c r="J708" s="557"/>
      <c r="K708" s="557"/>
      <c r="L708" s="557"/>
      <c r="M708" s="345" t="s">
        <v>511</v>
      </c>
      <c r="N708" s="343">
        <v>266.68</v>
      </c>
    </row>
    <row r="709" spans="1:14" ht="13.5" customHeight="1" x14ac:dyDescent="0.25">
      <c r="A709" s="342" t="s">
        <v>8067</v>
      </c>
      <c r="B709" s="345" t="s">
        <v>385</v>
      </c>
      <c r="C709" s="557" t="s">
        <v>8068</v>
      </c>
      <c r="D709" s="557"/>
      <c r="E709" s="557"/>
      <c r="F709" s="557"/>
      <c r="G709" s="557"/>
      <c r="H709" s="557"/>
      <c r="I709" s="557"/>
      <c r="J709" s="557"/>
      <c r="K709" s="557"/>
      <c r="L709" s="557"/>
      <c r="M709" s="345" t="s">
        <v>511</v>
      </c>
      <c r="N709" s="343">
        <v>432.99</v>
      </c>
    </row>
    <row r="710" spans="1:14" ht="12.75" customHeight="1" x14ac:dyDescent="0.25">
      <c r="A710" s="342" t="s">
        <v>8069</v>
      </c>
      <c r="B710" s="345" t="s">
        <v>385</v>
      </c>
      <c r="C710" s="557" t="s">
        <v>8070</v>
      </c>
      <c r="D710" s="557"/>
      <c r="E710" s="557"/>
      <c r="F710" s="557"/>
      <c r="G710" s="557"/>
      <c r="H710" s="557"/>
      <c r="I710" s="557"/>
      <c r="J710" s="557"/>
      <c r="K710" s="557"/>
      <c r="L710" s="557"/>
      <c r="M710" s="345" t="s">
        <v>511</v>
      </c>
      <c r="N710" s="343">
        <v>669.25</v>
      </c>
    </row>
    <row r="711" spans="1:14" ht="13.5" customHeight="1" x14ac:dyDescent="0.25">
      <c r="A711" s="342" t="s">
        <v>8071</v>
      </c>
      <c r="B711" s="345" t="s">
        <v>385</v>
      </c>
      <c r="C711" s="557" t="s">
        <v>8072</v>
      </c>
      <c r="D711" s="557"/>
      <c r="E711" s="557"/>
      <c r="F711" s="557"/>
      <c r="G711" s="557"/>
      <c r="H711" s="557"/>
      <c r="I711" s="557"/>
      <c r="J711" s="557"/>
      <c r="K711" s="557"/>
      <c r="L711" s="557"/>
      <c r="M711" s="345" t="s">
        <v>511</v>
      </c>
      <c r="N711" s="343">
        <v>62.5</v>
      </c>
    </row>
    <row r="712" spans="1:14" ht="12.75" customHeight="1" x14ac:dyDescent="0.25">
      <c r="A712" s="342" t="s">
        <v>8073</v>
      </c>
      <c r="B712" s="345" t="s">
        <v>385</v>
      </c>
      <c r="C712" s="557" t="s">
        <v>8074</v>
      </c>
      <c r="D712" s="557"/>
      <c r="E712" s="557"/>
      <c r="F712" s="557"/>
      <c r="G712" s="557"/>
      <c r="H712" s="557"/>
      <c r="I712" s="557"/>
      <c r="J712" s="557"/>
      <c r="K712" s="557"/>
      <c r="L712" s="557"/>
      <c r="M712" s="345" t="s">
        <v>511</v>
      </c>
      <c r="N712" s="343">
        <v>69.2</v>
      </c>
    </row>
    <row r="713" spans="1:14" ht="12.75" customHeight="1" x14ac:dyDescent="0.25">
      <c r="A713" s="342" t="s">
        <v>8075</v>
      </c>
      <c r="B713" s="345" t="s">
        <v>385</v>
      </c>
      <c r="C713" s="557" t="s">
        <v>8076</v>
      </c>
      <c r="D713" s="557"/>
      <c r="E713" s="557"/>
      <c r="F713" s="557"/>
      <c r="G713" s="557"/>
      <c r="H713" s="557"/>
      <c r="I713" s="557"/>
      <c r="J713" s="557"/>
      <c r="K713" s="557"/>
      <c r="L713" s="557"/>
      <c r="M713" s="345" t="s">
        <v>511</v>
      </c>
      <c r="N713" s="343">
        <v>81.96</v>
      </c>
    </row>
    <row r="714" spans="1:14" ht="13.5" customHeight="1" x14ac:dyDescent="0.25">
      <c r="A714" s="342" t="s">
        <v>8077</v>
      </c>
      <c r="B714" s="345" t="s">
        <v>385</v>
      </c>
      <c r="C714" s="557" t="s">
        <v>8078</v>
      </c>
      <c r="D714" s="557"/>
      <c r="E714" s="557"/>
      <c r="F714" s="557"/>
      <c r="G714" s="557"/>
      <c r="H714" s="557"/>
      <c r="I714" s="557"/>
      <c r="J714" s="557"/>
      <c r="K714" s="557"/>
      <c r="L714" s="557"/>
      <c r="M714" s="345" t="s">
        <v>511</v>
      </c>
      <c r="N714" s="343">
        <v>129.80000000000001</v>
      </c>
    </row>
    <row r="715" spans="1:14" ht="12.75" customHeight="1" x14ac:dyDescent="0.25">
      <c r="A715" s="342" t="s">
        <v>8079</v>
      </c>
      <c r="B715" s="345" t="s">
        <v>385</v>
      </c>
      <c r="C715" s="557" t="s">
        <v>8080</v>
      </c>
      <c r="D715" s="557"/>
      <c r="E715" s="557"/>
      <c r="F715" s="557"/>
      <c r="G715" s="557"/>
      <c r="H715" s="557"/>
      <c r="I715" s="557"/>
      <c r="J715" s="557"/>
      <c r="K715" s="557"/>
      <c r="L715" s="557"/>
      <c r="M715" s="345" t="s">
        <v>511</v>
      </c>
      <c r="N715" s="343">
        <v>32.51</v>
      </c>
    </row>
    <row r="716" spans="1:14" ht="13.5" customHeight="1" x14ac:dyDescent="0.25">
      <c r="A716" s="342" t="s">
        <v>8081</v>
      </c>
      <c r="B716" s="345" t="s">
        <v>385</v>
      </c>
      <c r="C716" s="557" t="s">
        <v>8082</v>
      </c>
      <c r="D716" s="557"/>
      <c r="E716" s="557"/>
      <c r="F716" s="557"/>
      <c r="G716" s="557"/>
      <c r="H716" s="557"/>
      <c r="I716" s="557"/>
      <c r="J716" s="557"/>
      <c r="K716" s="557"/>
      <c r="L716" s="557"/>
      <c r="M716" s="345" t="s">
        <v>511</v>
      </c>
      <c r="N716" s="343">
        <v>93.44</v>
      </c>
    </row>
    <row r="717" spans="1:14" ht="12.75" customHeight="1" x14ac:dyDescent="0.25">
      <c r="A717" s="342" t="s">
        <v>8083</v>
      </c>
      <c r="B717" s="345" t="s">
        <v>385</v>
      </c>
      <c r="C717" s="557" t="s">
        <v>8084</v>
      </c>
      <c r="D717" s="557"/>
      <c r="E717" s="557"/>
      <c r="F717" s="557"/>
      <c r="G717" s="557"/>
      <c r="H717" s="557"/>
      <c r="I717" s="557"/>
      <c r="J717" s="557"/>
      <c r="K717" s="557"/>
      <c r="L717" s="557"/>
      <c r="M717" s="345" t="s">
        <v>511</v>
      </c>
      <c r="N717" s="343">
        <v>162.99</v>
      </c>
    </row>
    <row r="718" spans="1:14" ht="12.75" customHeight="1" x14ac:dyDescent="0.25">
      <c r="A718" s="342" t="s">
        <v>8085</v>
      </c>
      <c r="B718" s="345" t="s">
        <v>385</v>
      </c>
      <c r="C718" s="557" t="s">
        <v>8086</v>
      </c>
      <c r="D718" s="557"/>
      <c r="E718" s="557"/>
      <c r="F718" s="557"/>
      <c r="G718" s="557"/>
      <c r="H718" s="557"/>
      <c r="I718" s="557"/>
      <c r="J718" s="557"/>
      <c r="K718" s="557"/>
      <c r="L718" s="557"/>
      <c r="M718" s="345" t="s">
        <v>511</v>
      </c>
      <c r="N718" s="343">
        <v>171.26</v>
      </c>
    </row>
    <row r="719" spans="1:14" ht="13.5" customHeight="1" x14ac:dyDescent="0.25">
      <c r="A719" s="342" t="s">
        <v>8087</v>
      </c>
      <c r="B719" s="345" t="s">
        <v>385</v>
      </c>
      <c r="C719" s="557" t="s">
        <v>8088</v>
      </c>
      <c r="D719" s="557"/>
      <c r="E719" s="557"/>
      <c r="F719" s="557"/>
      <c r="G719" s="557"/>
      <c r="H719" s="557"/>
      <c r="I719" s="557"/>
      <c r="J719" s="557"/>
      <c r="K719" s="557"/>
      <c r="L719" s="557"/>
      <c r="M719" s="345" t="s">
        <v>511</v>
      </c>
      <c r="N719" s="343">
        <v>149.9</v>
      </c>
    </row>
    <row r="720" spans="1:14" ht="12.75" customHeight="1" x14ac:dyDescent="0.25">
      <c r="A720" s="342" t="s">
        <v>8089</v>
      </c>
      <c r="B720" s="345" t="s">
        <v>385</v>
      </c>
      <c r="C720" s="557" t="s">
        <v>8090</v>
      </c>
      <c r="D720" s="557"/>
      <c r="E720" s="557"/>
      <c r="F720" s="557"/>
      <c r="G720" s="557"/>
      <c r="H720" s="557"/>
      <c r="I720" s="557"/>
      <c r="J720" s="557"/>
      <c r="K720" s="557"/>
      <c r="L720" s="557"/>
      <c r="M720" s="345" t="s">
        <v>511</v>
      </c>
      <c r="N720" s="343">
        <v>174.9</v>
      </c>
    </row>
    <row r="721" spans="1:14" ht="12.75" customHeight="1" x14ac:dyDescent="0.25">
      <c r="A721" s="342" t="s">
        <v>8091</v>
      </c>
      <c r="B721" s="345" t="s">
        <v>385</v>
      </c>
      <c r="C721" s="557" t="s">
        <v>8092</v>
      </c>
      <c r="D721" s="557"/>
      <c r="E721" s="557"/>
      <c r="F721" s="557"/>
      <c r="G721" s="557"/>
      <c r="H721" s="557"/>
      <c r="I721" s="557"/>
      <c r="J721" s="557"/>
      <c r="K721" s="557"/>
      <c r="L721" s="557"/>
      <c r="M721" s="345" t="s">
        <v>511</v>
      </c>
      <c r="N721" s="343">
        <v>378.32</v>
      </c>
    </row>
    <row r="722" spans="1:14" ht="13.5" customHeight="1" x14ac:dyDescent="0.25">
      <c r="A722" s="342" t="s">
        <v>8093</v>
      </c>
      <c r="B722" s="345" t="s">
        <v>385</v>
      </c>
      <c r="C722" s="557" t="s">
        <v>8094</v>
      </c>
      <c r="D722" s="557"/>
      <c r="E722" s="557"/>
      <c r="F722" s="557"/>
      <c r="G722" s="557"/>
      <c r="H722" s="557"/>
      <c r="I722" s="557"/>
      <c r="J722" s="557"/>
      <c r="K722" s="557"/>
      <c r="L722" s="557"/>
      <c r="M722" s="345" t="s">
        <v>511</v>
      </c>
      <c r="N722" s="343">
        <v>342.33</v>
      </c>
    </row>
    <row r="723" spans="1:14" ht="12.75" customHeight="1" x14ac:dyDescent="0.25">
      <c r="A723" s="342" t="s">
        <v>8095</v>
      </c>
      <c r="B723" s="345" t="s">
        <v>385</v>
      </c>
      <c r="C723" s="557" t="s">
        <v>8096</v>
      </c>
      <c r="D723" s="557"/>
      <c r="E723" s="557"/>
      <c r="F723" s="557"/>
      <c r="G723" s="557"/>
      <c r="H723" s="557"/>
      <c r="I723" s="557"/>
      <c r="J723" s="557"/>
      <c r="K723" s="557"/>
      <c r="L723" s="557"/>
      <c r="M723" s="345" t="s">
        <v>511</v>
      </c>
      <c r="N723" s="343">
        <v>322.69</v>
      </c>
    </row>
    <row r="724" spans="1:14" ht="13.5" customHeight="1" x14ac:dyDescent="0.25">
      <c r="A724" s="342" t="s">
        <v>8097</v>
      </c>
      <c r="B724" s="345" t="s">
        <v>385</v>
      </c>
      <c r="C724" s="557" t="s">
        <v>8098</v>
      </c>
      <c r="D724" s="557"/>
      <c r="E724" s="557"/>
      <c r="F724" s="557"/>
      <c r="G724" s="557"/>
      <c r="H724" s="557"/>
      <c r="I724" s="557"/>
      <c r="J724" s="557"/>
      <c r="K724" s="557"/>
      <c r="L724" s="557"/>
      <c r="M724" s="345" t="s">
        <v>511</v>
      </c>
      <c r="N724" s="343">
        <v>89.19</v>
      </c>
    </row>
    <row r="725" spans="1:14" ht="12.75" customHeight="1" x14ac:dyDescent="0.25">
      <c r="A725" s="342" t="s">
        <v>8099</v>
      </c>
      <c r="B725" s="345" t="s">
        <v>385</v>
      </c>
      <c r="C725" s="557" t="s">
        <v>8100</v>
      </c>
      <c r="D725" s="557"/>
      <c r="E725" s="557"/>
      <c r="F725" s="557"/>
      <c r="G725" s="557"/>
      <c r="H725" s="557"/>
      <c r="I725" s="557"/>
      <c r="J725" s="557"/>
      <c r="K725" s="557"/>
      <c r="L725" s="557"/>
      <c r="M725" s="345" t="s">
        <v>511</v>
      </c>
      <c r="N725" s="343">
        <v>47.27</v>
      </c>
    </row>
    <row r="726" spans="1:14" ht="12.75" customHeight="1" x14ac:dyDescent="0.25">
      <c r="A726" s="342" t="s">
        <v>8101</v>
      </c>
      <c r="B726" s="345" t="s">
        <v>385</v>
      </c>
      <c r="C726" s="557" t="s">
        <v>8102</v>
      </c>
      <c r="D726" s="557"/>
      <c r="E726" s="557"/>
      <c r="F726" s="557"/>
      <c r="G726" s="557"/>
      <c r="H726" s="557"/>
      <c r="I726" s="557"/>
      <c r="J726" s="557"/>
      <c r="K726" s="557"/>
      <c r="L726" s="557"/>
      <c r="M726" s="345" t="s">
        <v>511</v>
      </c>
      <c r="N726" s="343">
        <v>329.9</v>
      </c>
    </row>
    <row r="727" spans="1:14" ht="13.5" customHeight="1" x14ac:dyDescent="0.25">
      <c r="A727" s="342" t="s">
        <v>8103</v>
      </c>
      <c r="B727" s="345" t="s">
        <v>385</v>
      </c>
      <c r="C727" s="557" t="s">
        <v>8104</v>
      </c>
      <c r="D727" s="557"/>
      <c r="E727" s="557"/>
      <c r="F727" s="557"/>
      <c r="G727" s="557"/>
      <c r="H727" s="557"/>
      <c r="I727" s="557"/>
      <c r="J727" s="557"/>
      <c r="K727" s="557"/>
      <c r="L727" s="557"/>
      <c r="M727" s="345" t="s">
        <v>511</v>
      </c>
      <c r="N727" s="343">
        <v>259.89999999999998</v>
      </c>
    </row>
    <row r="728" spans="1:14" ht="12.75" customHeight="1" x14ac:dyDescent="0.25">
      <c r="A728" s="342" t="s">
        <v>8105</v>
      </c>
      <c r="B728" s="345" t="s">
        <v>385</v>
      </c>
      <c r="C728" s="557" t="s">
        <v>8106</v>
      </c>
      <c r="D728" s="557"/>
      <c r="E728" s="557"/>
      <c r="F728" s="557"/>
      <c r="G728" s="557"/>
      <c r="H728" s="557"/>
      <c r="I728" s="557"/>
      <c r="J728" s="557"/>
      <c r="K728" s="557"/>
      <c r="L728" s="557"/>
      <c r="M728" s="345" t="s">
        <v>511</v>
      </c>
      <c r="N728" s="343">
        <v>344.9</v>
      </c>
    </row>
    <row r="729" spans="1:14" ht="13.5" customHeight="1" x14ac:dyDescent="0.25">
      <c r="A729" s="342" t="s">
        <v>8107</v>
      </c>
      <c r="B729" s="345" t="s">
        <v>385</v>
      </c>
      <c r="C729" s="557" t="s">
        <v>8108</v>
      </c>
      <c r="D729" s="557"/>
      <c r="E729" s="557"/>
      <c r="F729" s="557"/>
      <c r="G729" s="557"/>
      <c r="H729" s="557"/>
      <c r="I729" s="557"/>
      <c r="J729" s="557"/>
      <c r="K729" s="557"/>
      <c r="L729" s="557"/>
      <c r="M729" s="345" t="s">
        <v>511</v>
      </c>
      <c r="N729" s="343">
        <v>219.43</v>
      </c>
    </row>
    <row r="730" spans="1:14" ht="12.75" customHeight="1" x14ac:dyDescent="0.25">
      <c r="A730" s="342" t="s">
        <v>8109</v>
      </c>
      <c r="B730" s="345" t="s">
        <v>385</v>
      </c>
      <c r="C730" s="557" t="s">
        <v>8110</v>
      </c>
      <c r="D730" s="557"/>
      <c r="E730" s="557"/>
      <c r="F730" s="557"/>
      <c r="G730" s="557"/>
      <c r="H730" s="557"/>
      <c r="I730" s="557"/>
      <c r="J730" s="557"/>
      <c r="K730" s="557"/>
      <c r="L730" s="557"/>
      <c r="M730" s="345" t="s">
        <v>511</v>
      </c>
      <c r="N730" s="343">
        <v>99.49</v>
      </c>
    </row>
    <row r="731" spans="1:14" ht="12.75" customHeight="1" x14ac:dyDescent="0.25">
      <c r="A731" s="342" t="s">
        <v>8111</v>
      </c>
      <c r="B731" s="345" t="s">
        <v>385</v>
      </c>
      <c r="C731" s="557" t="s">
        <v>8112</v>
      </c>
      <c r="D731" s="557"/>
      <c r="E731" s="557"/>
      <c r="F731" s="557"/>
      <c r="G731" s="557"/>
      <c r="H731" s="557"/>
      <c r="I731" s="557"/>
      <c r="J731" s="557"/>
      <c r="K731" s="557"/>
      <c r="L731" s="557"/>
      <c r="M731" s="345" t="s">
        <v>511</v>
      </c>
      <c r="N731" s="343">
        <v>71.400000000000006</v>
      </c>
    </row>
    <row r="732" spans="1:14" ht="13.5" customHeight="1" x14ac:dyDescent="0.25">
      <c r="A732" s="342" t="s">
        <v>8113</v>
      </c>
      <c r="B732" s="345" t="s">
        <v>385</v>
      </c>
      <c r="C732" s="557" t="s">
        <v>8114</v>
      </c>
      <c r="D732" s="557"/>
      <c r="E732" s="557"/>
      <c r="F732" s="557"/>
      <c r="G732" s="557"/>
      <c r="H732" s="557"/>
      <c r="I732" s="557"/>
      <c r="J732" s="557"/>
      <c r="K732" s="557"/>
      <c r="L732" s="557"/>
      <c r="M732" s="345" t="s">
        <v>511</v>
      </c>
      <c r="N732" s="343">
        <v>185.9</v>
      </c>
    </row>
    <row r="733" spans="1:14" ht="12.75" customHeight="1" x14ac:dyDescent="0.25">
      <c r="A733" s="342" t="s">
        <v>8115</v>
      </c>
      <c r="B733" s="345" t="s">
        <v>385</v>
      </c>
      <c r="C733" s="557" t="s">
        <v>8116</v>
      </c>
      <c r="D733" s="557"/>
      <c r="E733" s="557"/>
      <c r="F733" s="557"/>
      <c r="G733" s="557"/>
      <c r="H733" s="557"/>
      <c r="I733" s="557"/>
      <c r="J733" s="557"/>
      <c r="K733" s="557"/>
      <c r="L733" s="557"/>
      <c r="M733" s="345" t="s">
        <v>511</v>
      </c>
      <c r="N733" s="343">
        <v>792.7</v>
      </c>
    </row>
    <row r="734" spans="1:14" ht="12.75" customHeight="1" x14ac:dyDescent="0.25">
      <c r="A734" s="342" t="s">
        <v>8117</v>
      </c>
      <c r="B734" s="345" t="s">
        <v>385</v>
      </c>
      <c r="C734" s="557" t="s">
        <v>8118</v>
      </c>
      <c r="D734" s="557"/>
      <c r="E734" s="557"/>
      <c r="F734" s="557"/>
      <c r="G734" s="557"/>
      <c r="H734" s="557"/>
      <c r="I734" s="557"/>
      <c r="J734" s="557"/>
      <c r="K734" s="557"/>
      <c r="L734" s="557"/>
      <c r="M734" s="345" t="s">
        <v>511</v>
      </c>
      <c r="N734" s="343">
        <v>110.93</v>
      </c>
    </row>
    <row r="735" spans="1:14" ht="13.5" customHeight="1" x14ac:dyDescent="0.25">
      <c r="A735" s="342" t="s">
        <v>8119</v>
      </c>
      <c r="B735" s="345" t="s">
        <v>385</v>
      </c>
      <c r="C735" s="557" t="s">
        <v>8120</v>
      </c>
      <c r="D735" s="557"/>
      <c r="E735" s="557"/>
      <c r="F735" s="557"/>
      <c r="G735" s="557"/>
      <c r="H735" s="557"/>
      <c r="I735" s="557"/>
      <c r="J735" s="557"/>
      <c r="K735" s="557"/>
      <c r="L735" s="557"/>
      <c r="M735" s="345" t="s">
        <v>511</v>
      </c>
      <c r="N735" s="343">
        <v>111.27</v>
      </c>
    </row>
    <row r="736" spans="1:14" ht="12.75" customHeight="1" x14ac:dyDescent="0.25">
      <c r="A736" s="342" t="s">
        <v>8121</v>
      </c>
      <c r="B736" s="345" t="s">
        <v>385</v>
      </c>
      <c r="C736" s="557" t="s">
        <v>8122</v>
      </c>
      <c r="D736" s="557"/>
      <c r="E736" s="557"/>
      <c r="F736" s="557"/>
      <c r="G736" s="557"/>
      <c r="H736" s="557"/>
      <c r="I736" s="557"/>
      <c r="J736" s="557"/>
      <c r="K736" s="557"/>
      <c r="L736" s="557"/>
      <c r="M736" s="345" t="s">
        <v>511</v>
      </c>
      <c r="N736" s="343">
        <v>296.81</v>
      </c>
    </row>
    <row r="737" spans="1:14" ht="13.5" customHeight="1" x14ac:dyDescent="0.25">
      <c r="A737" s="342" t="s">
        <v>8123</v>
      </c>
      <c r="B737" s="345" t="s">
        <v>385</v>
      </c>
      <c r="C737" s="557" t="s">
        <v>8124</v>
      </c>
      <c r="D737" s="557"/>
      <c r="E737" s="557"/>
      <c r="F737" s="557"/>
      <c r="G737" s="557"/>
      <c r="H737" s="557"/>
      <c r="I737" s="557"/>
      <c r="J737" s="557"/>
      <c r="K737" s="557"/>
      <c r="L737" s="557"/>
      <c r="M737" s="345" t="s">
        <v>511</v>
      </c>
      <c r="N737" s="343">
        <v>72.900000000000006</v>
      </c>
    </row>
    <row r="738" spans="1:14" ht="12.75" customHeight="1" x14ac:dyDescent="0.25">
      <c r="A738" s="342" t="s">
        <v>8125</v>
      </c>
      <c r="B738" s="345" t="s">
        <v>385</v>
      </c>
      <c r="C738" s="557" t="s">
        <v>8126</v>
      </c>
      <c r="D738" s="557"/>
      <c r="E738" s="557"/>
      <c r="F738" s="557"/>
      <c r="G738" s="557"/>
      <c r="H738" s="557"/>
      <c r="I738" s="557"/>
      <c r="J738" s="557"/>
      <c r="K738" s="557"/>
      <c r="L738" s="557"/>
      <c r="M738" s="345" t="s">
        <v>511</v>
      </c>
      <c r="N738" s="343">
        <v>75.900000000000006</v>
      </c>
    </row>
    <row r="739" spans="1:14" ht="12.75" customHeight="1" x14ac:dyDescent="0.25">
      <c r="A739" s="342" t="s">
        <v>8127</v>
      </c>
      <c r="B739" s="345" t="s">
        <v>385</v>
      </c>
      <c r="C739" s="557" t="s">
        <v>8128</v>
      </c>
      <c r="D739" s="557"/>
      <c r="E739" s="557"/>
      <c r="F739" s="557"/>
      <c r="G739" s="557"/>
      <c r="H739" s="557"/>
      <c r="I739" s="557"/>
      <c r="J739" s="557"/>
      <c r="K739" s="557"/>
      <c r="L739" s="557"/>
      <c r="M739" s="345" t="s">
        <v>511</v>
      </c>
      <c r="N739" s="343">
        <v>95.9</v>
      </c>
    </row>
    <row r="740" spans="1:14" ht="13.5" customHeight="1" x14ac:dyDescent="0.25">
      <c r="A740" s="342" t="s">
        <v>8129</v>
      </c>
      <c r="B740" s="345" t="s">
        <v>385</v>
      </c>
      <c r="C740" s="557" t="s">
        <v>8130</v>
      </c>
      <c r="D740" s="557"/>
      <c r="E740" s="557"/>
      <c r="F740" s="557"/>
      <c r="G740" s="557"/>
      <c r="H740" s="557"/>
      <c r="I740" s="557"/>
      <c r="J740" s="557"/>
      <c r="K740" s="557"/>
      <c r="L740" s="557"/>
      <c r="M740" s="345" t="s">
        <v>511</v>
      </c>
      <c r="N740" s="343">
        <v>36.200000000000003</v>
      </c>
    </row>
    <row r="741" spans="1:14" ht="12.75" customHeight="1" x14ac:dyDescent="0.25">
      <c r="A741" s="342" t="s">
        <v>8131</v>
      </c>
      <c r="B741" s="345" t="s">
        <v>385</v>
      </c>
      <c r="C741" s="557" t="s">
        <v>8132</v>
      </c>
      <c r="D741" s="557"/>
      <c r="E741" s="557"/>
      <c r="F741" s="557"/>
      <c r="G741" s="557"/>
      <c r="H741" s="557"/>
      <c r="I741" s="557"/>
      <c r="J741" s="557"/>
      <c r="K741" s="557"/>
      <c r="L741" s="557"/>
      <c r="M741" s="345" t="s">
        <v>511</v>
      </c>
      <c r="N741" s="343">
        <v>46.99</v>
      </c>
    </row>
    <row r="742" spans="1:14" ht="13.5" customHeight="1" x14ac:dyDescent="0.25">
      <c r="A742" s="342" t="s">
        <v>8133</v>
      </c>
      <c r="B742" s="345" t="s">
        <v>385</v>
      </c>
      <c r="C742" s="557" t="s">
        <v>8134</v>
      </c>
      <c r="D742" s="557"/>
      <c r="E742" s="557"/>
      <c r="F742" s="557"/>
      <c r="G742" s="557"/>
      <c r="H742" s="557"/>
      <c r="I742" s="557"/>
      <c r="J742" s="557"/>
      <c r="K742" s="557"/>
      <c r="L742" s="557"/>
      <c r="M742" s="345" t="s">
        <v>511</v>
      </c>
      <c r="N742" s="343">
        <v>37.9</v>
      </c>
    </row>
    <row r="743" spans="1:14" ht="12.75" customHeight="1" x14ac:dyDescent="0.25">
      <c r="A743" s="342" t="s">
        <v>8135</v>
      </c>
      <c r="B743" s="345" t="s">
        <v>385</v>
      </c>
      <c r="C743" s="557" t="s">
        <v>8136</v>
      </c>
      <c r="D743" s="557"/>
      <c r="E743" s="557"/>
      <c r="F743" s="557"/>
      <c r="G743" s="557"/>
      <c r="H743" s="557"/>
      <c r="I743" s="557"/>
      <c r="J743" s="557"/>
      <c r="K743" s="557"/>
      <c r="L743" s="557"/>
      <c r="M743" s="345" t="s">
        <v>511</v>
      </c>
      <c r="N743" s="343">
        <v>46.17</v>
      </c>
    </row>
    <row r="744" spans="1:14" ht="12.75" customHeight="1" x14ac:dyDescent="0.25">
      <c r="A744" s="342" t="s">
        <v>8137</v>
      </c>
      <c r="B744" s="345" t="s">
        <v>385</v>
      </c>
      <c r="C744" s="557" t="s">
        <v>8138</v>
      </c>
      <c r="D744" s="557"/>
      <c r="E744" s="557"/>
      <c r="F744" s="557"/>
      <c r="G744" s="557"/>
      <c r="H744" s="557"/>
      <c r="I744" s="557"/>
      <c r="J744" s="557"/>
      <c r="K744" s="557"/>
      <c r="L744" s="557"/>
      <c r="M744" s="345" t="s">
        <v>511</v>
      </c>
      <c r="N744" s="343">
        <v>35.29</v>
      </c>
    </row>
    <row r="745" spans="1:14" ht="13.5" customHeight="1" x14ac:dyDescent="0.25">
      <c r="A745" s="342" t="s">
        <v>8139</v>
      </c>
      <c r="B745" s="345" t="s">
        <v>385</v>
      </c>
      <c r="C745" s="557" t="s">
        <v>8140</v>
      </c>
      <c r="D745" s="557"/>
      <c r="E745" s="557"/>
      <c r="F745" s="557"/>
      <c r="G745" s="557"/>
      <c r="H745" s="557"/>
      <c r="I745" s="557"/>
      <c r="J745" s="557"/>
      <c r="K745" s="557"/>
      <c r="L745" s="557"/>
      <c r="M745" s="345" t="s">
        <v>511</v>
      </c>
      <c r="N745" s="343">
        <v>36.9</v>
      </c>
    </row>
    <row r="746" spans="1:14" ht="12.75" customHeight="1" x14ac:dyDescent="0.25">
      <c r="A746" s="342" t="s">
        <v>8141</v>
      </c>
      <c r="B746" s="345" t="s">
        <v>385</v>
      </c>
      <c r="C746" s="557" t="s">
        <v>8142</v>
      </c>
      <c r="D746" s="557"/>
      <c r="E746" s="557"/>
      <c r="F746" s="557"/>
      <c r="G746" s="557"/>
      <c r="H746" s="557"/>
      <c r="I746" s="557"/>
      <c r="J746" s="557"/>
      <c r="K746" s="557"/>
      <c r="L746" s="557"/>
      <c r="M746" s="345" t="s">
        <v>511</v>
      </c>
      <c r="N746" s="343">
        <v>59.9</v>
      </c>
    </row>
    <row r="747" spans="1:14" ht="12.75" customHeight="1" x14ac:dyDescent="0.25">
      <c r="A747" s="342" t="s">
        <v>8143</v>
      </c>
      <c r="B747" s="345" t="s">
        <v>385</v>
      </c>
      <c r="C747" s="557" t="s">
        <v>8144</v>
      </c>
      <c r="D747" s="557"/>
      <c r="E747" s="557"/>
      <c r="F747" s="557"/>
      <c r="G747" s="557"/>
      <c r="H747" s="557"/>
      <c r="I747" s="557"/>
      <c r="J747" s="557"/>
      <c r="K747" s="557"/>
      <c r="L747" s="557"/>
      <c r="M747" s="345" t="s">
        <v>511</v>
      </c>
      <c r="N747" s="343">
        <v>127.99</v>
      </c>
    </row>
    <row r="748" spans="1:14" ht="13.5" customHeight="1" x14ac:dyDescent="0.25">
      <c r="A748" s="342" t="s">
        <v>8145</v>
      </c>
      <c r="B748" s="345" t="s">
        <v>385</v>
      </c>
      <c r="C748" s="557" t="s">
        <v>8146</v>
      </c>
      <c r="D748" s="557"/>
      <c r="E748" s="557"/>
      <c r="F748" s="557"/>
      <c r="G748" s="557"/>
      <c r="H748" s="557"/>
      <c r="I748" s="557"/>
      <c r="J748" s="557"/>
      <c r="K748" s="557"/>
      <c r="L748" s="557"/>
      <c r="M748" s="345" t="s">
        <v>511</v>
      </c>
      <c r="N748" s="343">
        <v>247.8</v>
      </c>
    </row>
    <row r="749" spans="1:14" ht="12.75" customHeight="1" x14ac:dyDescent="0.25">
      <c r="A749" s="342" t="s">
        <v>8147</v>
      </c>
      <c r="B749" s="345" t="s">
        <v>385</v>
      </c>
      <c r="C749" s="557" t="s">
        <v>8148</v>
      </c>
      <c r="D749" s="557"/>
      <c r="E749" s="557"/>
      <c r="F749" s="557"/>
      <c r="G749" s="557"/>
      <c r="H749" s="557"/>
      <c r="I749" s="557"/>
      <c r="J749" s="557"/>
      <c r="K749" s="557"/>
      <c r="L749" s="557"/>
      <c r="M749" s="345" t="s">
        <v>511</v>
      </c>
      <c r="N749" s="343">
        <v>40.630000000000003</v>
      </c>
    </row>
    <row r="750" spans="1:14" ht="13.5" customHeight="1" x14ac:dyDescent="0.25">
      <c r="A750" s="342" t="s">
        <v>8149</v>
      </c>
      <c r="B750" s="345" t="s">
        <v>385</v>
      </c>
      <c r="C750" s="557" t="s">
        <v>8150</v>
      </c>
      <c r="D750" s="557"/>
      <c r="E750" s="557"/>
      <c r="F750" s="557"/>
      <c r="G750" s="557"/>
      <c r="H750" s="557"/>
      <c r="I750" s="557"/>
      <c r="J750" s="557"/>
      <c r="K750" s="557"/>
      <c r="L750" s="557"/>
      <c r="M750" s="345" t="s">
        <v>511</v>
      </c>
      <c r="N750" s="343">
        <v>15.68</v>
      </c>
    </row>
    <row r="751" spans="1:14" ht="12.75" customHeight="1" x14ac:dyDescent="0.25">
      <c r="A751" s="342" t="s">
        <v>8151</v>
      </c>
      <c r="B751" s="345" t="s">
        <v>385</v>
      </c>
      <c r="C751" s="557" t="s">
        <v>8152</v>
      </c>
      <c r="D751" s="557"/>
      <c r="E751" s="557"/>
      <c r="F751" s="557"/>
      <c r="G751" s="557"/>
      <c r="H751" s="557"/>
      <c r="I751" s="557"/>
      <c r="J751" s="557"/>
      <c r="K751" s="557"/>
      <c r="L751" s="557"/>
      <c r="M751" s="345" t="s">
        <v>511</v>
      </c>
      <c r="N751" s="343">
        <v>40.9</v>
      </c>
    </row>
    <row r="752" spans="1:14" ht="12.75" customHeight="1" x14ac:dyDescent="0.25">
      <c r="A752" s="342" t="s">
        <v>8153</v>
      </c>
      <c r="B752" s="345" t="s">
        <v>385</v>
      </c>
      <c r="C752" s="557" t="s">
        <v>8154</v>
      </c>
      <c r="D752" s="557"/>
      <c r="E752" s="557"/>
      <c r="F752" s="557"/>
      <c r="G752" s="557"/>
      <c r="H752" s="557"/>
      <c r="I752" s="557"/>
      <c r="J752" s="557"/>
      <c r="K752" s="557"/>
      <c r="L752" s="557"/>
      <c r="M752" s="345" t="s">
        <v>511</v>
      </c>
      <c r="N752" s="343">
        <v>34.9</v>
      </c>
    </row>
    <row r="753" spans="1:14" ht="13.5" customHeight="1" x14ac:dyDescent="0.25">
      <c r="A753" s="342" t="s">
        <v>8155</v>
      </c>
      <c r="B753" s="345" t="s">
        <v>385</v>
      </c>
      <c r="C753" s="557" t="s">
        <v>8156</v>
      </c>
      <c r="D753" s="557"/>
      <c r="E753" s="557"/>
      <c r="F753" s="557"/>
      <c r="G753" s="557"/>
      <c r="H753" s="557"/>
      <c r="I753" s="557"/>
      <c r="J753" s="557"/>
      <c r="K753" s="557"/>
      <c r="L753" s="557"/>
      <c r="M753" s="345" t="s">
        <v>511</v>
      </c>
      <c r="N753" s="343">
        <v>239.9</v>
      </c>
    </row>
    <row r="754" spans="1:14" ht="12.75" customHeight="1" x14ac:dyDescent="0.25">
      <c r="A754" s="342" t="s">
        <v>8157</v>
      </c>
      <c r="B754" s="345" t="s">
        <v>385</v>
      </c>
      <c r="C754" s="557" t="s">
        <v>8158</v>
      </c>
      <c r="D754" s="557"/>
      <c r="E754" s="557"/>
      <c r="F754" s="557"/>
      <c r="G754" s="557"/>
      <c r="H754" s="557"/>
      <c r="I754" s="557"/>
      <c r="J754" s="557"/>
      <c r="K754" s="557"/>
      <c r="L754" s="557"/>
      <c r="M754" s="345" t="s">
        <v>511</v>
      </c>
      <c r="N754" s="343">
        <v>36.72</v>
      </c>
    </row>
    <row r="755" spans="1:14" ht="13.5" customHeight="1" x14ac:dyDescent="0.25">
      <c r="A755" s="342" t="s">
        <v>8159</v>
      </c>
      <c r="B755" s="345" t="s">
        <v>385</v>
      </c>
      <c r="C755" s="557" t="s">
        <v>8160</v>
      </c>
      <c r="D755" s="557"/>
      <c r="E755" s="557"/>
      <c r="F755" s="557"/>
      <c r="G755" s="557"/>
      <c r="H755" s="557"/>
      <c r="I755" s="557"/>
      <c r="J755" s="557"/>
      <c r="K755" s="557"/>
      <c r="L755" s="557"/>
      <c r="M755" s="345" t="s">
        <v>511</v>
      </c>
      <c r="N755" s="343">
        <v>52.3</v>
      </c>
    </row>
    <row r="756" spans="1:14" ht="12.75" customHeight="1" x14ac:dyDescent="0.25">
      <c r="A756" s="342" t="s">
        <v>8161</v>
      </c>
      <c r="B756" s="345" t="s">
        <v>385</v>
      </c>
      <c r="C756" s="557" t="s">
        <v>8162</v>
      </c>
      <c r="D756" s="557"/>
      <c r="E756" s="557"/>
      <c r="F756" s="557"/>
      <c r="G756" s="557"/>
      <c r="H756" s="557"/>
      <c r="I756" s="557"/>
      <c r="J756" s="557"/>
      <c r="K756" s="557"/>
      <c r="L756" s="557"/>
      <c r="M756" s="345" t="s">
        <v>511</v>
      </c>
      <c r="N756" s="343">
        <v>70.44</v>
      </c>
    </row>
    <row r="757" spans="1:14" ht="12.75" customHeight="1" x14ac:dyDescent="0.25">
      <c r="A757" s="342" t="s">
        <v>8163</v>
      </c>
      <c r="B757" s="345" t="s">
        <v>385</v>
      </c>
      <c r="C757" s="557" t="s">
        <v>8164</v>
      </c>
      <c r="D757" s="557"/>
      <c r="E757" s="557"/>
      <c r="F757" s="557"/>
      <c r="G757" s="557"/>
      <c r="H757" s="557"/>
      <c r="I757" s="557"/>
      <c r="J757" s="557"/>
      <c r="K757" s="557"/>
      <c r="L757" s="557"/>
      <c r="M757" s="345" t="s">
        <v>511</v>
      </c>
      <c r="N757" s="343">
        <v>152.02000000000001</v>
      </c>
    </row>
    <row r="758" spans="1:14" ht="13.5" customHeight="1" x14ac:dyDescent="0.25">
      <c r="A758" s="342" t="s">
        <v>8165</v>
      </c>
      <c r="B758" s="345" t="s">
        <v>385</v>
      </c>
      <c r="C758" s="557" t="s">
        <v>8166</v>
      </c>
      <c r="D758" s="557"/>
      <c r="E758" s="557"/>
      <c r="F758" s="557"/>
      <c r="G758" s="557"/>
      <c r="H758" s="557"/>
      <c r="I758" s="557"/>
      <c r="J758" s="557"/>
      <c r="K758" s="557"/>
      <c r="L758" s="557"/>
      <c r="M758" s="345" t="s">
        <v>511</v>
      </c>
      <c r="N758" s="343">
        <v>40.24</v>
      </c>
    </row>
    <row r="759" spans="1:14" ht="12.75" customHeight="1" x14ac:dyDescent="0.25">
      <c r="A759" s="342" t="s">
        <v>8167</v>
      </c>
      <c r="B759" s="345" t="s">
        <v>385</v>
      </c>
      <c r="C759" s="557" t="s">
        <v>8168</v>
      </c>
      <c r="D759" s="557"/>
      <c r="E759" s="557"/>
      <c r="F759" s="557"/>
      <c r="G759" s="557"/>
      <c r="H759" s="557"/>
      <c r="I759" s="557"/>
      <c r="J759" s="557"/>
      <c r="K759" s="557"/>
      <c r="L759" s="557"/>
      <c r="M759" s="345" t="s">
        <v>511</v>
      </c>
      <c r="N759" s="343">
        <v>58.74</v>
      </c>
    </row>
    <row r="760" spans="1:14" ht="12.75" customHeight="1" x14ac:dyDescent="0.25">
      <c r="A760" s="342" t="s">
        <v>8169</v>
      </c>
      <c r="B760" s="345" t="s">
        <v>385</v>
      </c>
      <c r="C760" s="557" t="s">
        <v>8170</v>
      </c>
      <c r="D760" s="557"/>
      <c r="E760" s="557"/>
      <c r="F760" s="557"/>
      <c r="G760" s="557"/>
      <c r="H760" s="557"/>
      <c r="I760" s="557"/>
      <c r="J760" s="557"/>
      <c r="K760" s="557"/>
      <c r="L760" s="557"/>
      <c r="M760" s="345" t="s">
        <v>511</v>
      </c>
      <c r="N760" s="343">
        <v>127.37</v>
      </c>
    </row>
    <row r="761" spans="1:14" ht="13.5" customHeight="1" x14ac:dyDescent="0.25">
      <c r="A761" s="342" t="s">
        <v>8171</v>
      </c>
      <c r="B761" s="345" t="s">
        <v>385</v>
      </c>
      <c r="C761" s="557" t="s">
        <v>8172</v>
      </c>
      <c r="D761" s="557"/>
      <c r="E761" s="557"/>
      <c r="F761" s="557"/>
      <c r="G761" s="557"/>
      <c r="H761" s="557"/>
      <c r="I761" s="557"/>
      <c r="J761" s="557"/>
      <c r="K761" s="557"/>
      <c r="L761" s="557"/>
      <c r="M761" s="345" t="s">
        <v>511</v>
      </c>
      <c r="N761" s="343">
        <v>174.7</v>
      </c>
    </row>
    <row r="762" spans="1:14" ht="12.75" customHeight="1" x14ac:dyDescent="0.25">
      <c r="A762" s="342" t="s">
        <v>8173</v>
      </c>
      <c r="B762" s="345" t="s">
        <v>385</v>
      </c>
      <c r="C762" s="557" t="s">
        <v>8174</v>
      </c>
      <c r="D762" s="557"/>
      <c r="E762" s="557"/>
      <c r="F762" s="557"/>
      <c r="G762" s="557"/>
      <c r="H762" s="557"/>
      <c r="I762" s="557"/>
      <c r="J762" s="557"/>
      <c r="K762" s="557"/>
      <c r="L762" s="557"/>
      <c r="M762" s="345" t="s">
        <v>511</v>
      </c>
      <c r="N762" s="343">
        <v>139.9</v>
      </c>
    </row>
    <row r="763" spans="1:14" ht="13.5" customHeight="1" x14ac:dyDescent="0.25">
      <c r="A763" s="342" t="s">
        <v>8175</v>
      </c>
      <c r="B763" s="345" t="s">
        <v>385</v>
      </c>
      <c r="C763" s="557" t="s">
        <v>8176</v>
      </c>
      <c r="D763" s="557"/>
      <c r="E763" s="557"/>
      <c r="F763" s="557"/>
      <c r="G763" s="557"/>
      <c r="H763" s="557"/>
      <c r="I763" s="557"/>
      <c r="J763" s="557"/>
      <c r="K763" s="557"/>
      <c r="L763" s="557"/>
      <c r="M763" s="345" t="s">
        <v>511</v>
      </c>
      <c r="N763" s="343">
        <v>23.73</v>
      </c>
    </row>
    <row r="764" spans="1:14" ht="12.75" customHeight="1" x14ac:dyDescent="0.25">
      <c r="A764" s="342" t="s">
        <v>8177</v>
      </c>
      <c r="B764" s="345" t="s">
        <v>385</v>
      </c>
      <c r="C764" s="557" t="s">
        <v>8178</v>
      </c>
      <c r="D764" s="557"/>
      <c r="E764" s="557"/>
      <c r="F764" s="557"/>
      <c r="G764" s="557"/>
      <c r="H764" s="557"/>
      <c r="I764" s="557"/>
      <c r="J764" s="557"/>
      <c r="K764" s="557"/>
      <c r="L764" s="557"/>
      <c r="M764" s="345" t="s">
        <v>511</v>
      </c>
      <c r="N764" s="343">
        <v>77.86</v>
      </c>
    </row>
    <row r="765" spans="1:14" ht="12.75" customHeight="1" x14ac:dyDescent="0.25">
      <c r="A765" s="342" t="s">
        <v>8179</v>
      </c>
      <c r="B765" s="345" t="s">
        <v>385</v>
      </c>
      <c r="C765" s="557" t="s">
        <v>8180</v>
      </c>
      <c r="D765" s="557"/>
      <c r="E765" s="557"/>
      <c r="F765" s="557"/>
      <c r="G765" s="557"/>
      <c r="H765" s="557"/>
      <c r="I765" s="557"/>
      <c r="J765" s="557"/>
      <c r="K765" s="557"/>
      <c r="L765" s="557"/>
      <c r="M765" s="345" t="s">
        <v>511</v>
      </c>
      <c r="N765" s="343">
        <v>478.07</v>
      </c>
    </row>
    <row r="766" spans="1:14" ht="13.5" customHeight="1" x14ac:dyDescent="0.25">
      <c r="A766" s="342" t="s">
        <v>8181</v>
      </c>
      <c r="B766" s="345" t="s">
        <v>385</v>
      </c>
      <c r="C766" s="557" t="s">
        <v>8182</v>
      </c>
      <c r="D766" s="557"/>
      <c r="E766" s="557"/>
      <c r="F766" s="557"/>
      <c r="G766" s="557"/>
      <c r="H766" s="557"/>
      <c r="I766" s="557"/>
      <c r="J766" s="557"/>
      <c r="K766" s="557"/>
      <c r="L766" s="557"/>
      <c r="M766" s="345" t="s">
        <v>511</v>
      </c>
      <c r="N766" s="343">
        <v>142.9</v>
      </c>
    </row>
    <row r="767" spans="1:14" ht="12.75" customHeight="1" x14ac:dyDescent="0.25">
      <c r="A767" s="342" t="s">
        <v>8183</v>
      </c>
      <c r="B767" s="345" t="s">
        <v>385</v>
      </c>
      <c r="C767" s="557" t="s">
        <v>8184</v>
      </c>
      <c r="D767" s="557"/>
      <c r="E767" s="557"/>
      <c r="F767" s="557"/>
      <c r="G767" s="557"/>
      <c r="H767" s="557"/>
      <c r="I767" s="557"/>
      <c r="J767" s="557"/>
      <c r="K767" s="557"/>
      <c r="L767" s="557"/>
      <c r="M767" s="345" t="s">
        <v>511</v>
      </c>
      <c r="N767" s="343">
        <v>328.58</v>
      </c>
    </row>
    <row r="768" spans="1:14" ht="13.5" customHeight="1" x14ac:dyDescent="0.25">
      <c r="A768" s="342" t="s">
        <v>8185</v>
      </c>
      <c r="B768" s="345" t="s">
        <v>385</v>
      </c>
      <c r="C768" s="557" t="s">
        <v>8186</v>
      </c>
      <c r="D768" s="557"/>
      <c r="E768" s="557"/>
      <c r="F768" s="557"/>
      <c r="G768" s="557"/>
      <c r="H768" s="557"/>
      <c r="I768" s="557"/>
      <c r="J768" s="557"/>
      <c r="K768" s="557"/>
      <c r="L768" s="557"/>
      <c r="M768" s="345" t="s">
        <v>511</v>
      </c>
      <c r="N768" s="343">
        <v>8.64</v>
      </c>
    </row>
    <row r="769" spans="1:14" ht="12.75" customHeight="1" x14ac:dyDescent="0.25">
      <c r="A769" s="342" t="s">
        <v>8187</v>
      </c>
      <c r="B769" s="345" t="s">
        <v>385</v>
      </c>
      <c r="C769" s="557" t="s">
        <v>8188</v>
      </c>
      <c r="D769" s="557"/>
      <c r="E769" s="557"/>
      <c r="F769" s="557"/>
      <c r="G769" s="557"/>
      <c r="H769" s="557"/>
      <c r="I769" s="557"/>
      <c r="J769" s="557"/>
      <c r="K769" s="557"/>
      <c r="L769" s="557"/>
      <c r="M769" s="345" t="s">
        <v>511</v>
      </c>
      <c r="N769" s="343">
        <v>83.65</v>
      </c>
    </row>
    <row r="770" spans="1:14" ht="12.75" customHeight="1" x14ac:dyDescent="0.25">
      <c r="A770" s="342" t="s">
        <v>8189</v>
      </c>
      <c r="B770" s="345" t="s">
        <v>385</v>
      </c>
      <c r="C770" s="557" t="s">
        <v>8190</v>
      </c>
      <c r="D770" s="557"/>
      <c r="E770" s="557"/>
      <c r="F770" s="557"/>
      <c r="G770" s="557"/>
      <c r="H770" s="557"/>
      <c r="I770" s="557"/>
      <c r="J770" s="557"/>
      <c r="K770" s="557"/>
      <c r="L770" s="557"/>
      <c r="M770" s="345" t="s">
        <v>511</v>
      </c>
      <c r="N770" s="343">
        <v>34.630000000000003</v>
      </c>
    </row>
    <row r="771" spans="1:14" ht="13.5" customHeight="1" x14ac:dyDescent="0.25">
      <c r="A771" s="342" t="s">
        <v>8191</v>
      </c>
      <c r="B771" s="345" t="s">
        <v>385</v>
      </c>
      <c r="C771" s="557" t="s">
        <v>8192</v>
      </c>
      <c r="D771" s="557"/>
      <c r="E771" s="557"/>
      <c r="F771" s="557"/>
      <c r="G771" s="557"/>
      <c r="H771" s="557"/>
      <c r="I771" s="557"/>
      <c r="J771" s="557"/>
      <c r="K771" s="557"/>
      <c r="L771" s="557"/>
      <c r="M771" s="345" t="s">
        <v>511</v>
      </c>
      <c r="N771" s="343">
        <v>138.44999999999999</v>
      </c>
    </row>
    <row r="772" spans="1:14" ht="12.75" customHeight="1" x14ac:dyDescent="0.25">
      <c r="A772" s="342" t="s">
        <v>8193</v>
      </c>
      <c r="B772" s="345" t="s">
        <v>385</v>
      </c>
      <c r="C772" s="557" t="s">
        <v>8194</v>
      </c>
      <c r="D772" s="557"/>
      <c r="E772" s="557"/>
      <c r="F772" s="557"/>
      <c r="G772" s="557"/>
      <c r="H772" s="557"/>
      <c r="I772" s="557"/>
      <c r="J772" s="557"/>
      <c r="K772" s="557"/>
      <c r="L772" s="557"/>
      <c r="M772" s="345" t="s">
        <v>511</v>
      </c>
      <c r="N772" s="343">
        <v>282.17</v>
      </c>
    </row>
    <row r="773" spans="1:14" ht="12.75" customHeight="1" x14ac:dyDescent="0.25">
      <c r="A773" s="342" t="s">
        <v>8195</v>
      </c>
      <c r="B773" s="345" t="s">
        <v>385</v>
      </c>
      <c r="C773" s="557" t="s">
        <v>8196</v>
      </c>
      <c r="D773" s="557"/>
      <c r="E773" s="557"/>
      <c r="F773" s="557"/>
      <c r="G773" s="557"/>
      <c r="H773" s="557"/>
      <c r="I773" s="557"/>
      <c r="J773" s="557"/>
      <c r="K773" s="557"/>
      <c r="L773" s="557"/>
      <c r="M773" s="345" t="s">
        <v>511</v>
      </c>
      <c r="N773" s="343">
        <v>484.3</v>
      </c>
    </row>
    <row r="774" spans="1:14" ht="13.5" customHeight="1" x14ac:dyDescent="0.25">
      <c r="A774" s="342" t="s">
        <v>8197</v>
      </c>
      <c r="B774" s="345" t="s">
        <v>385</v>
      </c>
      <c r="C774" s="557" t="s">
        <v>8198</v>
      </c>
      <c r="D774" s="557"/>
      <c r="E774" s="557"/>
      <c r="F774" s="557"/>
      <c r="G774" s="557"/>
      <c r="H774" s="557"/>
      <c r="I774" s="557"/>
      <c r="J774" s="557"/>
      <c r="K774" s="557"/>
      <c r="L774" s="557"/>
      <c r="M774" s="345" t="s">
        <v>511</v>
      </c>
      <c r="N774" s="343">
        <v>120</v>
      </c>
    </row>
    <row r="775" spans="1:14" ht="12.75" customHeight="1" x14ac:dyDescent="0.25">
      <c r="A775" s="342" t="s">
        <v>8199</v>
      </c>
      <c r="B775" s="345" t="s">
        <v>385</v>
      </c>
      <c r="C775" s="557" t="s">
        <v>8200</v>
      </c>
      <c r="D775" s="557"/>
      <c r="E775" s="557"/>
      <c r="F775" s="557"/>
      <c r="G775" s="557"/>
      <c r="H775" s="557"/>
      <c r="I775" s="557"/>
      <c r="J775" s="557"/>
      <c r="K775" s="557"/>
      <c r="L775" s="557"/>
      <c r="M775" s="345" t="s">
        <v>511</v>
      </c>
      <c r="N775" s="343">
        <v>120</v>
      </c>
    </row>
    <row r="776" spans="1:14" ht="13.5" customHeight="1" x14ac:dyDescent="0.25">
      <c r="A776" s="342" t="s">
        <v>8201</v>
      </c>
      <c r="B776" s="345" t="s">
        <v>385</v>
      </c>
      <c r="C776" s="557" t="s">
        <v>8202</v>
      </c>
      <c r="D776" s="557"/>
      <c r="E776" s="557"/>
      <c r="F776" s="557"/>
      <c r="G776" s="557"/>
      <c r="H776" s="557"/>
      <c r="I776" s="557"/>
      <c r="J776" s="557"/>
      <c r="K776" s="557"/>
      <c r="L776" s="557"/>
      <c r="M776" s="345" t="s">
        <v>511</v>
      </c>
      <c r="N776" s="343">
        <v>125</v>
      </c>
    </row>
    <row r="777" spans="1:14" ht="12.75" customHeight="1" x14ac:dyDescent="0.25">
      <c r="A777" s="342" t="s">
        <v>8203</v>
      </c>
      <c r="B777" s="345" t="s">
        <v>385</v>
      </c>
      <c r="C777" s="557" t="s">
        <v>8204</v>
      </c>
      <c r="D777" s="557"/>
      <c r="E777" s="557"/>
      <c r="F777" s="557"/>
      <c r="G777" s="557"/>
      <c r="H777" s="557"/>
      <c r="I777" s="557"/>
      <c r="J777" s="557"/>
      <c r="K777" s="557"/>
      <c r="L777" s="557"/>
      <c r="M777" s="345" t="s">
        <v>511</v>
      </c>
      <c r="N777" s="343">
        <v>24.6</v>
      </c>
    </row>
    <row r="778" spans="1:14" ht="12.75" customHeight="1" x14ac:dyDescent="0.25">
      <c r="A778" s="342" t="s">
        <v>8205</v>
      </c>
      <c r="B778" s="345" t="s">
        <v>385</v>
      </c>
      <c r="C778" s="557" t="s">
        <v>8206</v>
      </c>
      <c r="D778" s="557"/>
      <c r="E778" s="557"/>
      <c r="F778" s="557"/>
      <c r="G778" s="557"/>
      <c r="H778" s="557"/>
      <c r="I778" s="557"/>
      <c r="J778" s="557"/>
      <c r="K778" s="557"/>
      <c r="L778" s="557"/>
      <c r="M778" s="345" t="s">
        <v>511</v>
      </c>
      <c r="N778" s="343">
        <v>45</v>
      </c>
    </row>
    <row r="779" spans="1:14" ht="13.5" customHeight="1" x14ac:dyDescent="0.25">
      <c r="A779" s="342" t="s">
        <v>8207</v>
      </c>
      <c r="B779" s="345" t="s">
        <v>385</v>
      </c>
      <c r="C779" s="557" t="s">
        <v>8208</v>
      </c>
      <c r="D779" s="557"/>
      <c r="E779" s="557"/>
      <c r="F779" s="557"/>
      <c r="G779" s="557"/>
      <c r="H779" s="557"/>
      <c r="I779" s="557"/>
      <c r="J779" s="557"/>
      <c r="K779" s="557"/>
      <c r="L779" s="557"/>
      <c r="M779" s="345" t="s">
        <v>511</v>
      </c>
      <c r="N779" s="343">
        <v>7.61</v>
      </c>
    </row>
    <row r="780" spans="1:14" ht="12.75" customHeight="1" x14ac:dyDescent="0.25">
      <c r="A780" s="342" t="s">
        <v>8209</v>
      </c>
      <c r="B780" s="345" t="s">
        <v>385</v>
      </c>
      <c r="C780" s="557" t="s">
        <v>8210</v>
      </c>
      <c r="D780" s="557"/>
      <c r="E780" s="557"/>
      <c r="F780" s="557"/>
      <c r="G780" s="557"/>
      <c r="H780" s="557"/>
      <c r="I780" s="557"/>
      <c r="J780" s="557"/>
      <c r="K780" s="557"/>
      <c r="L780" s="557"/>
      <c r="M780" s="345" t="s">
        <v>511</v>
      </c>
      <c r="N780" s="343">
        <v>211.54</v>
      </c>
    </row>
    <row r="781" spans="1:14" ht="13.5" customHeight="1" x14ac:dyDescent="0.25">
      <c r="A781" s="342" t="s">
        <v>8211</v>
      </c>
      <c r="B781" s="345" t="s">
        <v>385</v>
      </c>
      <c r="C781" s="557" t="s">
        <v>8212</v>
      </c>
      <c r="D781" s="557"/>
      <c r="E781" s="557"/>
      <c r="F781" s="557"/>
      <c r="G781" s="557"/>
      <c r="H781" s="557"/>
      <c r="I781" s="557"/>
      <c r="J781" s="557"/>
      <c r="K781" s="557"/>
      <c r="L781" s="557"/>
      <c r="M781" s="345" t="s">
        <v>511</v>
      </c>
      <c r="N781" s="343">
        <v>159</v>
      </c>
    </row>
    <row r="782" spans="1:14" ht="12.75" customHeight="1" x14ac:dyDescent="0.25">
      <c r="A782" s="342" t="s">
        <v>8213</v>
      </c>
      <c r="B782" s="345" t="s">
        <v>385</v>
      </c>
      <c r="C782" s="557" t="s">
        <v>8214</v>
      </c>
      <c r="D782" s="557"/>
      <c r="E782" s="557"/>
      <c r="F782" s="557"/>
      <c r="G782" s="557"/>
      <c r="H782" s="557"/>
      <c r="I782" s="557"/>
      <c r="J782" s="557"/>
      <c r="K782" s="557"/>
      <c r="L782" s="557"/>
      <c r="M782" s="345" t="s">
        <v>511</v>
      </c>
      <c r="N782" s="343">
        <v>128.25</v>
      </c>
    </row>
    <row r="783" spans="1:14" ht="12.75" customHeight="1" x14ac:dyDescent="0.25">
      <c r="A783" s="342" t="s">
        <v>8215</v>
      </c>
      <c r="B783" s="345" t="s">
        <v>385</v>
      </c>
      <c r="C783" s="557" t="s">
        <v>8216</v>
      </c>
      <c r="D783" s="557"/>
      <c r="E783" s="557"/>
      <c r="F783" s="557"/>
      <c r="G783" s="557"/>
      <c r="H783" s="557"/>
      <c r="I783" s="557"/>
      <c r="J783" s="557"/>
      <c r="K783" s="557"/>
      <c r="L783" s="557"/>
      <c r="M783" s="345" t="s">
        <v>511</v>
      </c>
      <c r="N783" s="343">
        <v>475.26</v>
      </c>
    </row>
    <row r="784" spans="1:14" ht="13.5" customHeight="1" x14ac:dyDescent="0.25">
      <c r="A784" s="342" t="s">
        <v>8217</v>
      </c>
      <c r="B784" s="345" t="s">
        <v>385</v>
      </c>
      <c r="C784" s="557" t="s">
        <v>8218</v>
      </c>
      <c r="D784" s="557"/>
      <c r="E784" s="557"/>
      <c r="F784" s="557"/>
      <c r="G784" s="557"/>
      <c r="H784" s="557"/>
      <c r="I784" s="557"/>
      <c r="J784" s="557"/>
      <c r="K784" s="557"/>
      <c r="L784" s="557"/>
      <c r="M784" s="345" t="s">
        <v>511</v>
      </c>
      <c r="N784" s="343">
        <v>190.02</v>
      </c>
    </row>
    <row r="785" spans="1:14" ht="12.75" customHeight="1" x14ac:dyDescent="0.25">
      <c r="A785" s="342" t="s">
        <v>8219</v>
      </c>
      <c r="B785" s="345" t="s">
        <v>385</v>
      </c>
      <c r="C785" s="557" t="s">
        <v>8220</v>
      </c>
      <c r="D785" s="557"/>
      <c r="E785" s="557"/>
      <c r="F785" s="557"/>
      <c r="G785" s="557"/>
      <c r="H785" s="557"/>
      <c r="I785" s="557"/>
      <c r="J785" s="557"/>
      <c r="K785" s="557"/>
      <c r="L785" s="557"/>
      <c r="M785" s="345" t="s">
        <v>511</v>
      </c>
      <c r="N785" s="343">
        <v>115</v>
      </c>
    </row>
    <row r="786" spans="1:14" ht="13.5" customHeight="1" x14ac:dyDescent="0.25">
      <c r="A786" s="342" t="s">
        <v>8221</v>
      </c>
      <c r="B786" s="345" t="s">
        <v>385</v>
      </c>
      <c r="C786" s="557" t="s">
        <v>8222</v>
      </c>
      <c r="D786" s="557"/>
      <c r="E786" s="557"/>
      <c r="F786" s="557"/>
      <c r="G786" s="557"/>
      <c r="H786" s="557"/>
      <c r="I786" s="557"/>
      <c r="J786" s="557"/>
      <c r="K786" s="557"/>
      <c r="L786" s="557"/>
      <c r="M786" s="345" t="s">
        <v>511</v>
      </c>
      <c r="N786" s="343">
        <v>91.2</v>
      </c>
    </row>
    <row r="787" spans="1:14" ht="12.75" customHeight="1" x14ac:dyDescent="0.25">
      <c r="A787" s="342" t="s">
        <v>8223</v>
      </c>
      <c r="B787" s="345" t="s">
        <v>385</v>
      </c>
      <c r="C787" s="557" t="s">
        <v>8224</v>
      </c>
      <c r="D787" s="557"/>
      <c r="E787" s="557"/>
      <c r="F787" s="557"/>
      <c r="G787" s="557"/>
      <c r="H787" s="557"/>
      <c r="I787" s="557"/>
      <c r="J787" s="557"/>
      <c r="K787" s="557"/>
      <c r="L787" s="557"/>
      <c r="M787" s="345" t="s">
        <v>511</v>
      </c>
      <c r="N787" s="343">
        <v>14.6</v>
      </c>
    </row>
    <row r="788" spans="1:14" ht="12.75" customHeight="1" x14ac:dyDescent="0.25">
      <c r="A788" s="342" t="s">
        <v>8225</v>
      </c>
      <c r="B788" s="345" t="s">
        <v>385</v>
      </c>
      <c r="C788" s="557" t="s">
        <v>8226</v>
      </c>
      <c r="D788" s="557"/>
      <c r="E788" s="557"/>
      <c r="F788" s="557"/>
      <c r="G788" s="557"/>
      <c r="H788" s="557"/>
      <c r="I788" s="557"/>
      <c r="J788" s="557"/>
      <c r="K788" s="557"/>
      <c r="L788" s="557"/>
      <c r="M788" s="345" t="s">
        <v>511</v>
      </c>
      <c r="N788" s="343">
        <v>196.48</v>
      </c>
    </row>
    <row r="789" spans="1:14" ht="13.5" customHeight="1" x14ac:dyDescent="0.25">
      <c r="A789" s="342" t="s">
        <v>8227</v>
      </c>
      <c r="B789" s="345" t="s">
        <v>385</v>
      </c>
      <c r="C789" s="557" t="s">
        <v>8228</v>
      </c>
      <c r="D789" s="557"/>
      <c r="E789" s="557"/>
      <c r="F789" s="557"/>
      <c r="G789" s="557"/>
      <c r="H789" s="557"/>
      <c r="I789" s="557"/>
      <c r="J789" s="557"/>
      <c r="K789" s="557"/>
      <c r="L789" s="557"/>
      <c r="M789" s="345" t="s">
        <v>511</v>
      </c>
      <c r="N789" s="343">
        <v>225</v>
      </c>
    </row>
    <row r="790" spans="1:14" ht="12.75" customHeight="1" x14ac:dyDescent="0.25">
      <c r="A790" s="342" t="s">
        <v>8229</v>
      </c>
      <c r="B790" s="345" t="s">
        <v>385</v>
      </c>
      <c r="C790" s="557" t="s">
        <v>8230</v>
      </c>
      <c r="D790" s="557"/>
      <c r="E790" s="557"/>
      <c r="F790" s="557"/>
      <c r="G790" s="557"/>
      <c r="H790" s="557"/>
      <c r="I790" s="557"/>
      <c r="J790" s="557"/>
      <c r="K790" s="557"/>
      <c r="L790" s="557"/>
      <c r="M790" s="345" t="s">
        <v>511</v>
      </c>
      <c r="N790" s="343">
        <v>278</v>
      </c>
    </row>
    <row r="791" spans="1:14" ht="12.75" customHeight="1" x14ac:dyDescent="0.25">
      <c r="A791" s="342" t="s">
        <v>8231</v>
      </c>
      <c r="B791" s="345" t="s">
        <v>385</v>
      </c>
      <c r="C791" s="557" t="s">
        <v>8232</v>
      </c>
      <c r="D791" s="557"/>
      <c r="E791" s="557"/>
      <c r="F791" s="557"/>
      <c r="G791" s="557"/>
      <c r="H791" s="557"/>
      <c r="I791" s="557"/>
      <c r="J791" s="557"/>
      <c r="K791" s="557"/>
      <c r="L791" s="557"/>
      <c r="M791" s="345" t="s">
        <v>511</v>
      </c>
      <c r="N791" s="343">
        <v>350</v>
      </c>
    </row>
    <row r="792" spans="1:14" ht="13.5" customHeight="1" x14ac:dyDescent="0.25">
      <c r="A792" s="342" t="s">
        <v>8233</v>
      </c>
      <c r="B792" s="345" t="s">
        <v>385</v>
      </c>
      <c r="C792" s="557" t="s">
        <v>8234</v>
      </c>
      <c r="D792" s="557"/>
      <c r="E792" s="557"/>
      <c r="F792" s="557"/>
      <c r="G792" s="557"/>
      <c r="H792" s="557"/>
      <c r="I792" s="557"/>
      <c r="J792" s="557"/>
      <c r="K792" s="557"/>
      <c r="L792" s="557"/>
      <c r="M792" s="345" t="s">
        <v>511</v>
      </c>
      <c r="N792" s="343">
        <v>46.47</v>
      </c>
    </row>
    <row r="793" spans="1:14" ht="12.75" customHeight="1" x14ac:dyDescent="0.25">
      <c r="A793" s="342" t="s">
        <v>8235</v>
      </c>
      <c r="B793" s="345" t="s">
        <v>385</v>
      </c>
      <c r="C793" s="557" t="s">
        <v>8236</v>
      </c>
      <c r="D793" s="557"/>
      <c r="E793" s="557"/>
      <c r="F793" s="557"/>
      <c r="G793" s="557"/>
      <c r="H793" s="557"/>
      <c r="I793" s="557"/>
      <c r="J793" s="557"/>
      <c r="K793" s="557"/>
      <c r="L793" s="557"/>
      <c r="M793" s="345" t="s">
        <v>511</v>
      </c>
      <c r="N793" s="343">
        <v>980</v>
      </c>
    </row>
    <row r="794" spans="1:14" ht="13.5" customHeight="1" x14ac:dyDescent="0.25">
      <c r="A794" s="342" t="s">
        <v>8237</v>
      </c>
      <c r="B794" s="345" t="s">
        <v>385</v>
      </c>
      <c r="C794" s="557" t="s">
        <v>8238</v>
      </c>
      <c r="D794" s="557"/>
      <c r="E794" s="557"/>
      <c r="F794" s="557"/>
      <c r="G794" s="557"/>
      <c r="H794" s="557"/>
      <c r="I794" s="557"/>
      <c r="J794" s="557"/>
      <c r="K794" s="557"/>
      <c r="L794" s="557"/>
      <c r="M794" s="345" t="s">
        <v>511</v>
      </c>
      <c r="N794" s="343">
        <v>93.25</v>
      </c>
    </row>
    <row r="795" spans="1:14" ht="12.75" customHeight="1" x14ac:dyDescent="0.25">
      <c r="A795" s="342" t="s">
        <v>8239</v>
      </c>
      <c r="B795" s="345" t="s">
        <v>385</v>
      </c>
      <c r="C795" s="557" t="s">
        <v>8240</v>
      </c>
      <c r="D795" s="557"/>
      <c r="E795" s="557"/>
      <c r="F795" s="557"/>
      <c r="G795" s="557"/>
      <c r="H795" s="557"/>
      <c r="I795" s="557"/>
      <c r="J795" s="557"/>
      <c r="K795" s="557"/>
      <c r="L795" s="557"/>
      <c r="M795" s="345" t="s">
        <v>511</v>
      </c>
      <c r="N795" s="343">
        <v>5</v>
      </c>
    </row>
    <row r="796" spans="1:14" ht="12.75" customHeight="1" x14ac:dyDescent="0.25">
      <c r="A796" s="342" t="s">
        <v>8241</v>
      </c>
      <c r="B796" s="345" t="s">
        <v>385</v>
      </c>
      <c r="C796" s="557" t="s">
        <v>8242</v>
      </c>
      <c r="D796" s="557"/>
      <c r="E796" s="557"/>
      <c r="F796" s="557"/>
      <c r="G796" s="557"/>
      <c r="H796" s="557"/>
      <c r="I796" s="557"/>
      <c r="J796" s="557"/>
      <c r="K796" s="557"/>
      <c r="L796" s="557"/>
      <c r="M796" s="345" t="s">
        <v>511</v>
      </c>
      <c r="N796" s="343">
        <v>66.8</v>
      </c>
    </row>
    <row r="797" spans="1:14" ht="13.5" customHeight="1" x14ac:dyDescent="0.25">
      <c r="A797" s="342" t="s">
        <v>8243</v>
      </c>
      <c r="B797" s="345" t="s">
        <v>385</v>
      </c>
      <c r="C797" s="557" t="s">
        <v>16607</v>
      </c>
      <c r="D797" s="557"/>
      <c r="E797" s="557"/>
      <c r="F797" s="557"/>
      <c r="G797" s="557"/>
      <c r="H797" s="557"/>
      <c r="I797" s="557"/>
      <c r="J797" s="557"/>
      <c r="K797" s="557"/>
      <c r="L797" s="557"/>
      <c r="M797" s="345" t="s">
        <v>511</v>
      </c>
      <c r="N797" s="343">
        <v>21.83</v>
      </c>
    </row>
    <row r="798" spans="1:14" ht="12.75" customHeight="1" x14ac:dyDescent="0.25">
      <c r="A798" s="342" t="s">
        <v>8244</v>
      </c>
      <c r="B798" s="345" t="s">
        <v>385</v>
      </c>
      <c r="C798" s="557" t="s">
        <v>16608</v>
      </c>
      <c r="D798" s="557"/>
      <c r="E798" s="557"/>
      <c r="F798" s="557"/>
      <c r="G798" s="557"/>
      <c r="H798" s="557"/>
      <c r="I798" s="557"/>
      <c r="J798" s="557"/>
      <c r="K798" s="557"/>
      <c r="L798" s="557"/>
      <c r="M798" s="345" t="s">
        <v>511</v>
      </c>
      <c r="N798" s="343">
        <v>35.71</v>
      </c>
    </row>
    <row r="799" spans="1:14" ht="13.5" customHeight="1" x14ac:dyDescent="0.25">
      <c r="A799" s="342" t="s">
        <v>8245</v>
      </c>
      <c r="B799" s="345" t="s">
        <v>385</v>
      </c>
      <c r="C799" s="557" t="s">
        <v>16609</v>
      </c>
      <c r="D799" s="557"/>
      <c r="E799" s="557"/>
      <c r="F799" s="557"/>
      <c r="G799" s="557"/>
      <c r="H799" s="557"/>
      <c r="I799" s="557"/>
      <c r="J799" s="557"/>
      <c r="K799" s="557"/>
      <c r="L799" s="557"/>
      <c r="M799" s="345" t="s">
        <v>511</v>
      </c>
      <c r="N799" s="343">
        <v>17.63</v>
      </c>
    </row>
    <row r="800" spans="1:14" ht="12.75" customHeight="1" x14ac:dyDescent="0.25">
      <c r="A800" s="342" t="s">
        <v>8246</v>
      </c>
      <c r="B800" s="345" t="s">
        <v>385</v>
      </c>
      <c r="C800" s="557" t="s">
        <v>16610</v>
      </c>
      <c r="D800" s="557"/>
      <c r="E800" s="557"/>
      <c r="F800" s="557"/>
      <c r="G800" s="557"/>
      <c r="H800" s="557"/>
      <c r="I800" s="557"/>
      <c r="J800" s="557"/>
      <c r="K800" s="557"/>
      <c r="L800" s="557"/>
      <c r="M800" s="345" t="s">
        <v>511</v>
      </c>
      <c r="N800" s="343">
        <v>24.52</v>
      </c>
    </row>
    <row r="801" spans="1:14" ht="12.75" customHeight="1" x14ac:dyDescent="0.25">
      <c r="A801" s="342" t="s">
        <v>8247</v>
      </c>
      <c r="B801" s="345" t="s">
        <v>385</v>
      </c>
      <c r="C801" s="557" t="s">
        <v>16611</v>
      </c>
      <c r="D801" s="557"/>
      <c r="E801" s="557"/>
      <c r="F801" s="557"/>
      <c r="G801" s="557"/>
      <c r="H801" s="557"/>
      <c r="I801" s="557"/>
      <c r="J801" s="557"/>
      <c r="K801" s="557"/>
      <c r="L801" s="557"/>
      <c r="M801" s="345" t="s">
        <v>511</v>
      </c>
      <c r="N801" s="343">
        <v>84.41</v>
      </c>
    </row>
    <row r="802" spans="1:14" ht="13.5" customHeight="1" x14ac:dyDescent="0.25">
      <c r="A802" s="342" t="s">
        <v>8248</v>
      </c>
      <c r="B802" s="345" t="s">
        <v>385</v>
      </c>
      <c r="C802" s="557" t="s">
        <v>16612</v>
      </c>
      <c r="D802" s="557"/>
      <c r="E802" s="557"/>
      <c r="F802" s="557"/>
      <c r="G802" s="557"/>
      <c r="H802" s="557"/>
      <c r="I802" s="557"/>
      <c r="J802" s="557"/>
      <c r="K802" s="557"/>
      <c r="L802" s="557"/>
      <c r="M802" s="345" t="s">
        <v>511</v>
      </c>
      <c r="N802" s="343">
        <v>65.040000000000006</v>
      </c>
    </row>
    <row r="803" spans="1:14" ht="12.75" customHeight="1" x14ac:dyDescent="0.25">
      <c r="A803" s="342" t="s">
        <v>8249</v>
      </c>
      <c r="B803" s="345" t="s">
        <v>385</v>
      </c>
      <c r="C803" s="557" t="s">
        <v>8250</v>
      </c>
      <c r="D803" s="557"/>
      <c r="E803" s="557"/>
      <c r="F803" s="557"/>
      <c r="G803" s="557"/>
      <c r="H803" s="557"/>
      <c r="I803" s="557"/>
      <c r="J803" s="557"/>
      <c r="K803" s="557"/>
      <c r="L803" s="557"/>
      <c r="M803" s="345" t="s">
        <v>511</v>
      </c>
      <c r="N803" s="343">
        <v>9.99</v>
      </c>
    </row>
    <row r="804" spans="1:14" ht="12.75" customHeight="1" x14ac:dyDescent="0.25">
      <c r="A804" s="342" t="s">
        <v>8251</v>
      </c>
      <c r="B804" s="345" t="s">
        <v>385</v>
      </c>
      <c r="C804" s="557" t="s">
        <v>8252</v>
      </c>
      <c r="D804" s="557"/>
      <c r="E804" s="557"/>
      <c r="F804" s="557"/>
      <c r="G804" s="557"/>
      <c r="H804" s="557"/>
      <c r="I804" s="557"/>
      <c r="J804" s="557"/>
      <c r="K804" s="557"/>
      <c r="L804" s="557"/>
      <c r="M804" s="345" t="s">
        <v>511</v>
      </c>
      <c r="N804" s="343">
        <v>15.2</v>
      </c>
    </row>
    <row r="805" spans="1:14" ht="13.5" customHeight="1" x14ac:dyDescent="0.25">
      <c r="A805" s="342" t="s">
        <v>8253</v>
      </c>
      <c r="B805" s="345" t="s">
        <v>385</v>
      </c>
      <c r="C805" s="557" t="s">
        <v>8254</v>
      </c>
      <c r="D805" s="557"/>
      <c r="E805" s="557"/>
      <c r="F805" s="557"/>
      <c r="G805" s="557"/>
      <c r="H805" s="557"/>
      <c r="I805" s="557"/>
      <c r="J805" s="557"/>
      <c r="K805" s="557"/>
      <c r="L805" s="557"/>
      <c r="M805" s="345" t="s">
        <v>511</v>
      </c>
      <c r="N805" s="343">
        <v>8.1999999999999993</v>
      </c>
    </row>
    <row r="806" spans="1:14" ht="12.75" customHeight="1" x14ac:dyDescent="0.25">
      <c r="A806" s="342" t="s">
        <v>8255</v>
      </c>
      <c r="B806" s="345" t="s">
        <v>385</v>
      </c>
      <c r="C806" s="557" t="s">
        <v>8256</v>
      </c>
      <c r="D806" s="557"/>
      <c r="E806" s="557"/>
      <c r="F806" s="557"/>
      <c r="G806" s="557"/>
      <c r="H806" s="557"/>
      <c r="I806" s="557"/>
      <c r="J806" s="557"/>
      <c r="K806" s="557"/>
      <c r="L806" s="557"/>
      <c r="M806" s="345" t="s">
        <v>511</v>
      </c>
      <c r="N806" s="343">
        <v>8.94</v>
      </c>
    </row>
    <row r="807" spans="1:14" ht="13.5" customHeight="1" x14ac:dyDescent="0.25">
      <c r="A807" s="342" t="s">
        <v>8257</v>
      </c>
      <c r="B807" s="345" t="s">
        <v>385</v>
      </c>
      <c r="C807" s="557" t="s">
        <v>8258</v>
      </c>
      <c r="D807" s="557"/>
      <c r="E807" s="557"/>
      <c r="F807" s="557"/>
      <c r="G807" s="557"/>
      <c r="H807" s="557"/>
      <c r="I807" s="557"/>
      <c r="J807" s="557"/>
      <c r="K807" s="557"/>
      <c r="L807" s="557"/>
      <c r="M807" s="345" t="s">
        <v>511</v>
      </c>
      <c r="N807" s="343">
        <v>12.29</v>
      </c>
    </row>
    <row r="808" spans="1:14" ht="12.75" customHeight="1" x14ac:dyDescent="0.25">
      <c r="A808" s="342" t="s">
        <v>8259</v>
      </c>
      <c r="B808" s="345" t="s">
        <v>385</v>
      </c>
      <c r="C808" s="557" t="s">
        <v>8260</v>
      </c>
      <c r="D808" s="557"/>
      <c r="E808" s="557"/>
      <c r="F808" s="557"/>
      <c r="G808" s="557"/>
      <c r="H808" s="557"/>
      <c r="I808" s="557"/>
      <c r="J808" s="557"/>
      <c r="K808" s="557"/>
      <c r="L808" s="557"/>
      <c r="M808" s="345" t="s">
        <v>511</v>
      </c>
      <c r="N808" s="343">
        <v>9.7200000000000006</v>
      </c>
    </row>
    <row r="809" spans="1:14" ht="12.75" customHeight="1" x14ac:dyDescent="0.25">
      <c r="A809" s="342" t="s">
        <v>8261</v>
      </c>
      <c r="B809" s="345" t="s">
        <v>385</v>
      </c>
      <c r="C809" s="557" t="s">
        <v>8262</v>
      </c>
      <c r="D809" s="557"/>
      <c r="E809" s="557"/>
      <c r="F809" s="557"/>
      <c r="G809" s="557"/>
      <c r="H809" s="557"/>
      <c r="I809" s="557"/>
      <c r="J809" s="557"/>
      <c r="K809" s="557"/>
      <c r="L809" s="557"/>
      <c r="M809" s="345" t="s">
        <v>511</v>
      </c>
      <c r="N809" s="343">
        <v>14.64</v>
      </c>
    </row>
    <row r="810" spans="1:14" ht="13.5" customHeight="1" x14ac:dyDescent="0.25">
      <c r="A810" s="342" t="s">
        <v>8263</v>
      </c>
      <c r="B810" s="345" t="s">
        <v>385</v>
      </c>
      <c r="C810" s="557" t="s">
        <v>8264</v>
      </c>
      <c r="D810" s="557"/>
      <c r="E810" s="557"/>
      <c r="F810" s="557"/>
      <c r="G810" s="557"/>
      <c r="H810" s="557"/>
      <c r="I810" s="557"/>
      <c r="J810" s="557"/>
      <c r="K810" s="557"/>
      <c r="L810" s="557"/>
      <c r="M810" s="345" t="s">
        <v>511</v>
      </c>
      <c r="N810" s="343">
        <v>53.9</v>
      </c>
    </row>
    <row r="811" spans="1:14" ht="12.75" customHeight="1" x14ac:dyDescent="0.25">
      <c r="A811" s="342" t="s">
        <v>8265</v>
      </c>
      <c r="B811" s="345" t="s">
        <v>385</v>
      </c>
      <c r="C811" s="557" t="s">
        <v>8266</v>
      </c>
      <c r="D811" s="557"/>
      <c r="E811" s="557"/>
      <c r="F811" s="557"/>
      <c r="G811" s="557"/>
      <c r="H811" s="557"/>
      <c r="I811" s="557"/>
      <c r="J811" s="557"/>
      <c r="K811" s="557"/>
      <c r="L811" s="557"/>
      <c r="M811" s="345" t="s">
        <v>511</v>
      </c>
      <c r="N811" s="343">
        <v>1380.43</v>
      </c>
    </row>
    <row r="812" spans="1:14" ht="13.5" customHeight="1" x14ac:dyDescent="0.25">
      <c r="A812" s="342" t="s">
        <v>8267</v>
      </c>
      <c r="B812" s="345" t="s">
        <v>385</v>
      </c>
      <c r="C812" s="557" t="s">
        <v>8268</v>
      </c>
      <c r="D812" s="557"/>
      <c r="E812" s="557"/>
      <c r="F812" s="557"/>
      <c r="G812" s="557"/>
      <c r="H812" s="557"/>
      <c r="I812" s="557"/>
      <c r="J812" s="557"/>
      <c r="K812" s="557"/>
      <c r="L812" s="557"/>
      <c r="M812" s="345" t="s">
        <v>511</v>
      </c>
      <c r="N812" s="343">
        <v>1519.65</v>
      </c>
    </row>
    <row r="813" spans="1:14" ht="12.75" customHeight="1" x14ac:dyDescent="0.25">
      <c r="A813" s="342" t="s">
        <v>8269</v>
      </c>
      <c r="B813" s="345" t="s">
        <v>385</v>
      </c>
      <c r="C813" s="557" t="s">
        <v>8270</v>
      </c>
      <c r="D813" s="557"/>
      <c r="E813" s="557"/>
      <c r="F813" s="557"/>
      <c r="G813" s="557"/>
      <c r="H813" s="557"/>
      <c r="I813" s="557"/>
      <c r="J813" s="557"/>
      <c r="K813" s="557"/>
      <c r="L813" s="557"/>
      <c r="M813" s="345" t="s">
        <v>511</v>
      </c>
      <c r="N813" s="343">
        <v>2076.61</v>
      </c>
    </row>
    <row r="814" spans="1:14" ht="12.75" customHeight="1" x14ac:dyDescent="0.25">
      <c r="A814" s="342" t="s">
        <v>8271</v>
      </c>
      <c r="B814" s="345" t="s">
        <v>385</v>
      </c>
      <c r="C814" s="557" t="s">
        <v>8272</v>
      </c>
      <c r="D814" s="557"/>
      <c r="E814" s="557"/>
      <c r="F814" s="557"/>
      <c r="G814" s="557"/>
      <c r="H814" s="557"/>
      <c r="I814" s="557"/>
      <c r="J814" s="557"/>
      <c r="K814" s="557"/>
      <c r="L814" s="557"/>
      <c r="M814" s="345" t="s">
        <v>511</v>
      </c>
      <c r="N814" s="343">
        <v>1728.65</v>
      </c>
    </row>
    <row r="815" spans="1:14" ht="13.5" customHeight="1" x14ac:dyDescent="0.25">
      <c r="A815" s="342" t="s">
        <v>8273</v>
      </c>
      <c r="B815" s="345" t="s">
        <v>385</v>
      </c>
      <c r="C815" s="557" t="s">
        <v>8274</v>
      </c>
      <c r="D815" s="557"/>
      <c r="E815" s="557"/>
      <c r="F815" s="557"/>
      <c r="G815" s="557"/>
      <c r="H815" s="557"/>
      <c r="I815" s="557"/>
      <c r="J815" s="557"/>
      <c r="K815" s="557"/>
      <c r="L815" s="557"/>
      <c r="M815" s="345" t="s">
        <v>511</v>
      </c>
      <c r="N815" s="343">
        <v>95.99</v>
      </c>
    </row>
    <row r="816" spans="1:14" ht="12.75" customHeight="1" x14ac:dyDescent="0.25">
      <c r="A816" s="342" t="s">
        <v>8275</v>
      </c>
      <c r="B816" s="345" t="s">
        <v>385</v>
      </c>
      <c r="C816" s="557" t="s">
        <v>8276</v>
      </c>
      <c r="D816" s="557"/>
      <c r="E816" s="557"/>
      <c r="F816" s="557"/>
      <c r="G816" s="557"/>
      <c r="H816" s="557"/>
      <c r="I816" s="557"/>
      <c r="J816" s="557"/>
      <c r="K816" s="557"/>
      <c r="L816" s="557"/>
      <c r="M816" s="345" t="s">
        <v>511</v>
      </c>
      <c r="N816" s="343">
        <v>95.9</v>
      </c>
    </row>
    <row r="817" spans="1:14" ht="12.75" customHeight="1" x14ac:dyDescent="0.25">
      <c r="A817" s="342" t="s">
        <v>8277</v>
      </c>
      <c r="B817" s="345" t="s">
        <v>385</v>
      </c>
      <c r="C817" s="557" t="s">
        <v>8278</v>
      </c>
      <c r="D817" s="557"/>
      <c r="E817" s="557"/>
      <c r="F817" s="557"/>
      <c r="G817" s="557"/>
      <c r="H817" s="557"/>
      <c r="I817" s="557"/>
      <c r="J817" s="557"/>
      <c r="K817" s="557"/>
      <c r="L817" s="557"/>
      <c r="M817" s="345" t="s">
        <v>511</v>
      </c>
      <c r="N817" s="343">
        <v>73.900000000000006</v>
      </c>
    </row>
    <row r="818" spans="1:14" ht="13.5" customHeight="1" x14ac:dyDescent="0.25">
      <c r="A818" s="342" t="s">
        <v>8279</v>
      </c>
      <c r="B818" s="345" t="s">
        <v>385</v>
      </c>
      <c r="C818" s="557" t="s">
        <v>8280</v>
      </c>
      <c r="D818" s="557"/>
      <c r="E818" s="557"/>
      <c r="F818" s="557"/>
      <c r="G818" s="557"/>
      <c r="H818" s="557"/>
      <c r="I818" s="557"/>
      <c r="J818" s="557"/>
      <c r="K818" s="557"/>
      <c r="L818" s="557"/>
      <c r="M818" s="345" t="s">
        <v>511</v>
      </c>
      <c r="N818" s="343">
        <v>229.9</v>
      </c>
    </row>
    <row r="819" spans="1:14" ht="12.75" customHeight="1" x14ac:dyDescent="0.25">
      <c r="A819" s="342" t="s">
        <v>8281</v>
      </c>
      <c r="B819" s="345" t="s">
        <v>385</v>
      </c>
      <c r="C819" s="557" t="s">
        <v>8282</v>
      </c>
      <c r="D819" s="557"/>
      <c r="E819" s="557"/>
      <c r="F819" s="557"/>
      <c r="G819" s="557"/>
      <c r="H819" s="557"/>
      <c r="I819" s="557"/>
      <c r="J819" s="557"/>
      <c r="K819" s="557"/>
      <c r="L819" s="557"/>
      <c r="M819" s="345" t="s">
        <v>511</v>
      </c>
      <c r="N819" s="343">
        <v>91.55</v>
      </c>
    </row>
    <row r="820" spans="1:14" ht="13.5" customHeight="1" x14ac:dyDescent="0.25">
      <c r="A820" s="342" t="s">
        <v>8283</v>
      </c>
      <c r="B820" s="345" t="s">
        <v>385</v>
      </c>
      <c r="C820" s="557" t="s">
        <v>8284</v>
      </c>
      <c r="D820" s="557"/>
      <c r="E820" s="557"/>
      <c r="F820" s="557"/>
      <c r="G820" s="557"/>
      <c r="H820" s="557"/>
      <c r="I820" s="557"/>
      <c r="J820" s="557"/>
      <c r="K820" s="557"/>
      <c r="L820" s="557"/>
      <c r="M820" s="345" t="s">
        <v>511</v>
      </c>
      <c r="N820" s="343">
        <v>156.99</v>
      </c>
    </row>
    <row r="821" spans="1:14" ht="12.75" customHeight="1" x14ac:dyDescent="0.25">
      <c r="A821" s="342" t="s">
        <v>8285</v>
      </c>
      <c r="B821" s="345" t="s">
        <v>385</v>
      </c>
      <c r="C821" s="557" t="s">
        <v>8286</v>
      </c>
      <c r="D821" s="557"/>
      <c r="E821" s="557"/>
      <c r="F821" s="557"/>
      <c r="G821" s="557"/>
      <c r="H821" s="557"/>
      <c r="I821" s="557"/>
      <c r="J821" s="557"/>
      <c r="K821" s="557"/>
      <c r="L821" s="557"/>
      <c r="M821" s="345" t="s">
        <v>511</v>
      </c>
      <c r="N821" s="343">
        <v>113.2</v>
      </c>
    </row>
    <row r="822" spans="1:14" ht="12.75" customHeight="1" x14ac:dyDescent="0.25">
      <c r="A822" s="342" t="s">
        <v>8287</v>
      </c>
      <c r="B822" s="345" t="s">
        <v>385</v>
      </c>
      <c r="C822" s="557" t="s">
        <v>8288</v>
      </c>
      <c r="D822" s="557"/>
      <c r="E822" s="557"/>
      <c r="F822" s="557"/>
      <c r="G822" s="557"/>
      <c r="H822" s="557"/>
      <c r="I822" s="557"/>
      <c r="J822" s="557"/>
      <c r="K822" s="557"/>
      <c r="L822" s="557"/>
      <c r="M822" s="345" t="s">
        <v>511</v>
      </c>
      <c r="N822" s="343">
        <v>187.99</v>
      </c>
    </row>
    <row r="823" spans="1:14" ht="13.5" customHeight="1" x14ac:dyDescent="0.25">
      <c r="A823" s="342" t="s">
        <v>8289</v>
      </c>
      <c r="B823" s="345" t="s">
        <v>385</v>
      </c>
      <c r="C823" s="557" t="s">
        <v>8290</v>
      </c>
      <c r="D823" s="557"/>
      <c r="E823" s="557"/>
      <c r="F823" s="557"/>
      <c r="G823" s="557"/>
      <c r="H823" s="557"/>
      <c r="I823" s="557"/>
      <c r="J823" s="557"/>
      <c r="K823" s="557"/>
      <c r="L823" s="557"/>
      <c r="M823" s="345" t="s">
        <v>511</v>
      </c>
      <c r="N823" s="343">
        <v>459.8</v>
      </c>
    </row>
    <row r="824" spans="1:14" ht="12.75" customHeight="1" x14ac:dyDescent="0.25">
      <c r="A824" s="342" t="s">
        <v>8291</v>
      </c>
      <c r="B824" s="345" t="s">
        <v>385</v>
      </c>
      <c r="C824" s="557" t="s">
        <v>8292</v>
      </c>
      <c r="D824" s="557"/>
      <c r="E824" s="557"/>
      <c r="F824" s="557"/>
      <c r="G824" s="557"/>
      <c r="H824" s="557"/>
      <c r="I824" s="557"/>
      <c r="J824" s="557"/>
      <c r="K824" s="557"/>
      <c r="L824" s="557"/>
      <c r="M824" s="345" t="s">
        <v>511</v>
      </c>
      <c r="N824" s="343">
        <v>249.9</v>
      </c>
    </row>
    <row r="825" spans="1:14" ht="13.5" customHeight="1" x14ac:dyDescent="0.25">
      <c r="A825" s="342" t="s">
        <v>8293</v>
      </c>
      <c r="B825" s="345" t="s">
        <v>385</v>
      </c>
      <c r="C825" s="557" t="s">
        <v>8294</v>
      </c>
      <c r="D825" s="557"/>
      <c r="E825" s="557"/>
      <c r="F825" s="557"/>
      <c r="G825" s="557"/>
      <c r="H825" s="557"/>
      <c r="I825" s="557"/>
      <c r="J825" s="557"/>
      <c r="K825" s="557"/>
      <c r="L825" s="557"/>
      <c r="M825" s="345" t="s">
        <v>511</v>
      </c>
      <c r="N825" s="343">
        <v>236.34</v>
      </c>
    </row>
    <row r="826" spans="1:14" ht="12.75" customHeight="1" x14ac:dyDescent="0.25">
      <c r="A826" s="342" t="s">
        <v>8295</v>
      </c>
      <c r="B826" s="345" t="s">
        <v>385</v>
      </c>
      <c r="C826" s="557" t="s">
        <v>8296</v>
      </c>
      <c r="D826" s="557"/>
      <c r="E826" s="557"/>
      <c r="F826" s="557"/>
      <c r="G826" s="557"/>
      <c r="H826" s="557"/>
      <c r="I826" s="557"/>
      <c r="J826" s="557"/>
      <c r="K826" s="557"/>
      <c r="L826" s="557"/>
      <c r="M826" s="345" t="s">
        <v>511</v>
      </c>
      <c r="N826" s="343">
        <v>329.9</v>
      </c>
    </row>
    <row r="827" spans="1:14" ht="12.75" customHeight="1" x14ac:dyDescent="0.25">
      <c r="A827" s="342" t="s">
        <v>8297</v>
      </c>
      <c r="B827" s="345" t="s">
        <v>385</v>
      </c>
      <c r="C827" s="557" t="s">
        <v>8298</v>
      </c>
      <c r="D827" s="557"/>
      <c r="E827" s="557"/>
      <c r="F827" s="557"/>
      <c r="G827" s="557"/>
      <c r="H827" s="557"/>
      <c r="I827" s="557"/>
      <c r="J827" s="557"/>
      <c r="K827" s="557"/>
      <c r="L827" s="557"/>
      <c r="M827" s="345" t="s">
        <v>511</v>
      </c>
      <c r="N827" s="343">
        <v>1713.62</v>
      </c>
    </row>
    <row r="828" spans="1:14" ht="13.5" customHeight="1" x14ac:dyDescent="0.25">
      <c r="A828" s="342" t="s">
        <v>8299</v>
      </c>
      <c r="B828" s="345" t="s">
        <v>385</v>
      </c>
      <c r="C828" s="557" t="s">
        <v>8300</v>
      </c>
      <c r="D828" s="557"/>
      <c r="E828" s="557"/>
      <c r="F828" s="557"/>
      <c r="G828" s="557"/>
      <c r="H828" s="557"/>
      <c r="I828" s="557"/>
      <c r="J828" s="557"/>
      <c r="K828" s="557"/>
      <c r="L828" s="557"/>
      <c r="M828" s="345" t="s">
        <v>511</v>
      </c>
      <c r="N828" s="343">
        <v>223.19</v>
      </c>
    </row>
    <row r="829" spans="1:14" ht="12.75" customHeight="1" x14ac:dyDescent="0.25">
      <c r="A829" s="342" t="s">
        <v>8301</v>
      </c>
      <c r="B829" s="345" t="s">
        <v>385</v>
      </c>
      <c r="C829" s="557" t="s">
        <v>8302</v>
      </c>
      <c r="D829" s="557"/>
      <c r="E829" s="557"/>
      <c r="F829" s="557"/>
      <c r="G829" s="557"/>
      <c r="H829" s="557"/>
      <c r="I829" s="557"/>
      <c r="J829" s="557"/>
      <c r="K829" s="557"/>
      <c r="L829" s="557"/>
      <c r="M829" s="345" t="s">
        <v>511</v>
      </c>
      <c r="N829" s="343">
        <v>232.43</v>
      </c>
    </row>
    <row r="830" spans="1:14" ht="12.75" customHeight="1" x14ac:dyDescent="0.25">
      <c r="A830" s="342" t="s">
        <v>8303</v>
      </c>
      <c r="B830" s="345" t="s">
        <v>385</v>
      </c>
      <c r="C830" s="557" t="s">
        <v>8304</v>
      </c>
      <c r="D830" s="557"/>
      <c r="E830" s="557"/>
      <c r="F830" s="557"/>
      <c r="G830" s="557"/>
      <c r="H830" s="557"/>
      <c r="I830" s="557"/>
      <c r="J830" s="557"/>
      <c r="K830" s="557"/>
      <c r="L830" s="557"/>
      <c r="M830" s="345" t="s">
        <v>511</v>
      </c>
      <c r="N830" s="343">
        <v>296.01</v>
      </c>
    </row>
    <row r="831" spans="1:14" ht="13.5" customHeight="1" x14ac:dyDescent="0.25">
      <c r="A831" s="342" t="s">
        <v>8305</v>
      </c>
      <c r="B831" s="345" t="s">
        <v>385</v>
      </c>
      <c r="C831" s="557" t="s">
        <v>8306</v>
      </c>
      <c r="D831" s="557"/>
      <c r="E831" s="557"/>
      <c r="F831" s="557"/>
      <c r="G831" s="557"/>
      <c r="H831" s="557"/>
      <c r="I831" s="557"/>
      <c r="J831" s="557"/>
      <c r="K831" s="557"/>
      <c r="L831" s="557"/>
      <c r="M831" s="345" t="s">
        <v>511</v>
      </c>
      <c r="N831" s="343">
        <v>395.9</v>
      </c>
    </row>
    <row r="832" spans="1:14" ht="12.75" customHeight="1" x14ac:dyDescent="0.25">
      <c r="A832" s="342" t="s">
        <v>8307</v>
      </c>
      <c r="B832" s="345" t="s">
        <v>385</v>
      </c>
      <c r="C832" s="557" t="s">
        <v>8308</v>
      </c>
      <c r="D832" s="557"/>
      <c r="E832" s="557"/>
      <c r="F832" s="557"/>
      <c r="G832" s="557"/>
      <c r="H832" s="557"/>
      <c r="I832" s="557"/>
      <c r="J832" s="557"/>
      <c r="K832" s="557"/>
      <c r="L832" s="557"/>
      <c r="M832" s="345" t="s">
        <v>511</v>
      </c>
      <c r="N832" s="343">
        <v>121.41</v>
      </c>
    </row>
    <row r="833" spans="1:14" ht="13.5" customHeight="1" x14ac:dyDescent="0.25">
      <c r="A833" s="342" t="s">
        <v>8309</v>
      </c>
      <c r="B833" s="345" t="s">
        <v>385</v>
      </c>
      <c r="C833" s="557" t="s">
        <v>8310</v>
      </c>
      <c r="D833" s="557"/>
      <c r="E833" s="557"/>
      <c r="F833" s="557"/>
      <c r="G833" s="557"/>
      <c r="H833" s="557"/>
      <c r="I833" s="557"/>
      <c r="J833" s="557"/>
      <c r="K833" s="557"/>
      <c r="L833" s="557"/>
      <c r="M833" s="345" t="s">
        <v>511</v>
      </c>
      <c r="N833" s="343">
        <v>378.99</v>
      </c>
    </row>
    <row r="834" spans="1:14" ht="12.75" customHeight="1" x14ac:dyDescent="0.25">
      <c r="A834" s="342" t="s">
        <v>8311</v>
      </c>
      <c r="B834" s="345" t="s">
        <v>385</v>
      </c>
      <c r="C834" s="557" t="s">
        <v>8312</v>
      </c>
      <c r="D834" s="557"/>
      <c r="E834" s="557"/>
      <c r="F834" s="557"/>
      <c r="G834" s="557"/>
      <c r="H834" s="557"/>
      <c r="I834" s="557"/>
      <c r="J834" s="557"/>
      <c r="K834" s="557"/>
      <c r="L834" s="557"/>
      <c r="M834" s="345" t="s">
        <v>8</v>
      </c>
      <c r="N834" s="343">
        <v>751.06</v>
      </c>
    </row>
    <row r="835" spans="1:14" ht="12.75" customHeight="1" x14ac:dyDescent="0.25">
      <c r="A835" s="342" t="s">
        <v>8313</v>
      </c>
      <c r="B835" s="345" t="s">
        <v>385</v>
      </c>
      <c r="C835" s="557" t="s">
        <v>8314</v>
      </c>
      <c r="D835" s="557"/>
      <c r="E835" s="557"/>
      <c r="F835" s="557"/>
      <c r="G835" s="557"/>
      <c r="H835" s="557"/>
      <c r="I835" s="557"/>
      <c r="J835" s="557"/>
      <c r="K835" s="557"/>
      <c r="L835" s="557"/>
      <c r="M835" s="345" t="s">
        <v>511</v>
      </c>
      <c r="N835" s="343">
        <v>1189.9000000000001</v>
      </c>
    </row>
    <row r="836" spans="1:14" ht="13.5" customHeight="1" x14ac:dyDescent="0.25">
      <c r="A836" s="342" t="s">
        <v>8315</v>
      </c>
      <c r="B836" s="345" t="s">
        <v>385</v>
      </c>
      <c r="C836" s="557" t="s">
        <v>8316</v>
      </c>
      <c r="D836" s="557"/>
      <c r="E836" s="557"/>
      <c r="F836" s="557"/>
      <c r="G836" s="557"/>
      <c r="H836" s="557"/>
      <c r="I836" s="557"/>
      <c r="J836" s="557"/>
      <c r="K836" s="557"/>
      <c r="L836" s="557"/>
      <c r="M836" s="345" t="s">
        <v>511</v>
      </c>
      <c r="N836" s="343">
        <v>128.27000000000001</v>
      </c>
    </row>
    <row r="837" spans="1:14" ht="12.75" customHeight="1" x14ac:dyDescent="0.25">
      <c r="A837" s="342" t="s">
        <v>8317</v>
      </c>
      <c r="B837" s="345" t="s">
        <v>385</v>
      </c>
      <c r="C837" s="557" t="s">
        <v>8318</v>
      </c>
      <c r="D837" s="557"/>
      <c r="E837" s="557"/>
      <c r="F837" s="557"/>
      <c r="G837" s="557"/>
      <c r="H837" s="557"/>
      <c r="I837" s="557"/>
      <c r="J837" s="557"/>
      <c r="K837" s="557"/>
      <c r="L837" s="557"/>
      <c r="M837" s="345" t="s">
        <v>511</v>
      </c>
      <c r="N837" s="343">
        <v>177.43</v>
      </c>
    </row>
    <row r="838" spans="1:14" ht="13.5" customHeight="1" x14ac:dyDescent="0.25">
      <c r="A838" s="342" t="s">
        <v>8319</v>
      </c>
      <c r="B838" s="345" t="s">
        <v>385</v>
      </c>
      <c r="C838" s="557" t="s">
        <v>8320</v>
      </c>
      <c r="D838" s="557"/>
      <c r="E838" s="557"/>
      <c r="F838" s="557"/>
      <c r="G838" s="557"/>
      <c r="H838" s="557"/>
      <c r="I838" s="557"/>
      <c r="J838" s="557"/>
      <c r="K838" s="557"/>
      <c r="L838" s="557"/>
      <c r="M838" s="345" t="s">
        <v>511</v>
      </c>
      <c r="N838" s="343">
        <v>370.98</v>
      </c>
    </row>
    <row r="839" spans="1:14" ht="12.75" customHeight="1" x14ac:dyDescent="0.25">
      <c r="A839" s="342" t="s">
        <v>8321</v>
      </c>
      <c r="B839" s="345" t="s">
        <v>385</v>
      </c>
      <c r="C839" s="557" t="s">
        <v>8322</v>
      </c>
      <c r="D839" s="557"/>
      <c r="E839" s="557"/>
      <c r="F839" s="557"/>
      <c r="G839" s="557"/>
      <c r="H839" s="557"/>
      <c r="I839" s="557"/>
      <c r="J839" s="557"/>
      <c r="K839" s="557"/>
      <c r="L839" s="557"/>
      <c r="M839" s="345" t="s">
        <v>511</v>
      </c>
      <c r="N839" s="343">
        <v>134.9</v>
      </c>
    </row>
    <row r="840" spans="1:14" ht="12.75" customHeight="1" x14ac:dyDescent="0.25">
      <c r="A840" s="342" t="s">
        <v>8323</v>
      </c>
      <c r="B840" s="345" t="s">
        <v>385</v>
      </c>
      <c r="C840" s="557" t="s">
        <v>8324</v>
      </c>
      <c r="D840" s="557"/>
      <c r="E840" s="557"/>
      <c r="F840" s="557"/>
      <c r="G840" s="557"/>
      <c r="H840" s="557"/>
      <c r="I840" s="557"/>
      <c r="J840" s="557"/>
      <c r="K840" s="557"/>
      <c r="L840" s="557"/>
      <c r="M840" s="345" t="s">
        <v>511</v>
      </c>
      <c r="N840" s="343">
        <v>569.9</v>
      </c>
    </row>
    <row r="841" spans="1:14" ht="13.5" customHeight="1" x14ac:dyDescent="0.25">
      <c r="A841" s="342" t="s">
        <v>8325</v>
      </c>
      <c r="B841" s="345" t="s">
        <v>385</v>
      </c>
      <c r="C841" s="557" t="s">
        <v>8326</v>
      </c>
      <c r="D841" s="557"/>
      <c r="E841" s="557"/>
      <c r="F841" s="557"/>
      <c r="G841" s="557"/>
      <c r="H841" s="557"/>
      <c r="I841" s="557"/>
      <c r="J841" s="557"/>
      <c r="K841" s="557"/>
      <c r="L841" s="557"/>
      <c r="M841" s="345" t="s">
        <v>511</v>
      </c>
      <c r="N841" s="343">
        <v>1889</v>
      </c>
    </row>
    <row r="842" spans="1:14" ht="12.75" customHeight="1" x14ac:dyDescent="0.25">
      <c r="A842" s="342" t="s">
        <v>8327</v>
      </c>
      <c r="B842" s="345" t="s">
        <v>385</v>
      </c>
      <c r="C842" s="557" t="s">
        <v>8328</v>
      </c>
      <c r="D842" s="557"/>
      <c r="E842" s="557"/>
      <c r="F842" s="557"/>
      <c r="G842" s="557"/>
      <c r="H842" s="557"/>
      <c r="I842" s="557"/>
      <c r="J842" s="557"/>
      <c r="K842" s="557"/>
      <c r="L842" s="557"/>
      <c r="M842" s="345" t="s">
        <v>511</v>
      </c>
      <c r="N842" s="343">
        <v>1070</v>
      </c>
    </row>
    <row r="843" spans="1:14" ht="13.5" customHeight="1" x14ac:dyDescent="0.25">
      <c r="A843" s="342" t="s">
        <v>8329</v>
      </c>
      <c r="B843" s="345" t="s">
        <v>385</v>
      </c>
      <c r="C843" s="557" t="s">
        <v>8330</v>
      </c>
      <c r="D843" s="557"/>
      <c r="E843" s="557"/>
      <c r="F843" s="557"/>
      <c r="G843" s="557"/>
      <c r="H843" s="557"/>
      <c r="I843" s="557"/>
      <c r="J843" s="557"/>
      <c r="K843" s="557"/>
      <c r="L843" s="557"/>
      <c r="M843" s="345" t="s">
        <v>511</v>
      </c>
      <c r="N843" s="343">
        <v>2539</v>
      </c>
    </row>
    <row r="844" spans="1:14" ht="12.75" customHeight="1" x14ac:dyDescent="0.25">
      <c r="A844" s="342" t="s">
        <v>8331</v>
      </c>
      <c r="B844" s="345" t="s">
        <v>385</v>
      </c>
      <c r="C844" s="557" t="s">
        <v>8332</v>
      </c>
      <c r="D844" s="557"/>
      <c r="E844" s="557"/>
      <c r="F844" s="557"/>
      <c r="G844" s="557"/>
      <c r="H844" s="557"/>
      <c r="I844" s="557"/>
      <c r="J844" s="557"/>
      <c r="K844" s="557"/>
      <c r="L844" s="557"/>
      <c r="M844" s="345" t="s">
        <v>511</v>
      </c>
      <c r="N844" s="343">
        <v>136.38999999999999</v>
      </c>
    </row>
    <row r="845" spans="1:14" ht="12.75" customHeight="1" x14ac:dyDescent="0.25">
      <c r="A845" s="342" t="s">
        <v>8333</v>
      </c>
      <c r="B845" s="345" t="s">
        <v>385</v>
      </c>
      <c r="C845" s="557" t="s">
        <v>8334</v>
      </c>
      <c r="D845" s="557"/>
      <c r="E845" s="557"/>
      <c r="F845" s="557"/>
      <c r="G845" s="557"/>
      <c r="H845" s="557"/>
      <c r="I845" s="557"/>
      <c r="J845" s="557"/>
      <c r="K845" s="557"/>
      <c r="L845" s="557"/>
      <c r="M845" s="345" t="s">
        <v>511</v>
      </c>
      <c r="N845" s="343">
        <v>2800</v>
      </c>
    </row>
    <row r="846" spans="1:14" ht="13.5" customHeight="1" x14ac:dyDescent="0.25">
      <c r="A846" s="342" t="s">
        <v>8335</v>
      </c>
      <c r="B846" s="345" t="s">
        <v>385</v>
      </c>
      <c r="C846" s="557" t="s">
        <v>8336</v>
      </c>
      <c r="D846" s="557"/>
      <c r="E846" s="557"/>
      <c r="F846" s="557"/>
      <c r="G846" s="557"/>
      <c r="H846" s="557"/>
      <c r="I846" s="557"/>
      <c r="J846" s="557"/>
      <c r="K846" s="557"/>
      <c r="L846" s="557"/>
      <c r="M846" s="345" t="s">
        <v>511</v>
      </c>
      <c r="N846" s="343">
        <v>50.6</v>
      </c>
    </row>
    <row r="847" spans="1:14" ht="12.75" customHeight="1" x14ac:dyDescent="0.25">
      <c r="A847" s="342" t="s">
        <v>8337</v>
      </c>
      <c r="B847" s="345" t="s">
        <v>385</v>
      </c>
      <c r="C847" s="557" t="s">
        <v>8338</v>
      </c>
      <c r="D847" s="557"/>
      <c r="E847" s="557"/>
      <c r="F847" s="557"/>
      <c r="G847" s="557"/>
      <c r="H847" s="557"/>
      <c r="I847" s="557"/>
      <c r="J847" s="557"/>
      <c r="K847" s="557"/>
      <c r="L847" s="557"/>
      <c r="M847" s="345" t="s">
        <v>511</v>
      </c>
      <c r="N847" s="343">
        <v>134.75</v>
      </c>
    </row>
    <row r="848" spans="1:14" ht="12.75" customHeight="1" x14ac:dyDescent="0.25">
      <c r="A848" s="342" t="s">
        <v>8339</v>
      </c>
      <c r="B848" s="345" t="s">
        <v>385</v>
      </c>
      <c r="C848" s="557" t="s">
        <v>8340</v>
      </c>
      <c r="D848" s="557"/>
      <c r="E848" s="557"/>
      <c r="F848" s="557"/>
      <c r="G848" s="557"/>
      <c r="H848" s="557"/>
      <c r="I848" s="557"/>
      <c r="J848" s="557"/>
      <c r="K848" s="557"/>
      <c r="L848" s="557"/>
      <c r="M848" s="345" t="s">
        <v>511</v>
      </c>
      <c r="N848" s="343">
        <v>50.83</v>
      </c>
    </row>
    <row r="849" spans="1:14" ht="13.5" customHeight="1" x14ac:dyDescent="0.25">
      <c r="A849" s="342" t="s">
        <v>8341</v>
      </c>
      <c r="B849" s="345" t="s">
        <v>385</v>
      </c>
      <c r="C849" s="557" t="s">
        <v>8342</v>
      </c>
      <c r="D849" s="557"/>
      <c r="E849" s="557"/>
      <c r="F849" s="557"/>
      <c r="G849" s="557"/>
      <c r="H849" s="557"/>
      <c r="I849" s="557"/>
      <c r="J849" s="557"/>
      <c r="K849" s="557"/>
      <c r="L849" s="557"/>
      <c r="M849" s="345" t="s">
        <v>511</v>
      </c>
      <c r="N849" s="343">
        <v>62.6</v>
      </c>
    </row>
    <row r="850" spans="1:14" ht="12.75" customHeight="1" x14ac:dyDescent="0.25">
      <c r="A850" s="342" t="s">
        <v>8343</v>
      </c>
      <c r="B850" s="345" t="s">
        <v>385</v>
      </c>
      <c r="C850" s="557" t="s">
        <v>8344</v>
      </c>
      <c r="D850" s="557"/>
      <c r="E850" s="557"/>
      <c r="F850" s="557"/>
      <c r="G850" s="557"/>
      <c r="H850" s="557"/>
      <c r="I850" s="557"/>
      <c r="J850" s="557"/>
      <c r="K850" s="557"/>
      <c r="L850" s="557"/>
      <c r="M850" s="345" t="s">
        <v>511</v>
      </c>
      <c r="N850" s="343">
        <v>49.59</v>
      </c>
    </row>
    <row r="851" spans="1:14" ht="13.5" customHeight="1" x14ac:dyDescent="0.25">
      <c r="A851" s="342" t="s">
        <v>8345</v>
      </c>
      <c r="B851" s="345" t="s">
        <v>385</v>
      </c>
      <c r="C851" s="557" t="s">
        <v>8346</v>
      </c>
      <c r="D851" s="557"/>
      <c r="E851" s="557"/>
      <c r="F851" s="557"/>
      <c r="G851" s="557"/>
      <c r="H851" s="557"/>
      <c r="I851" s="557"/>
      <c r="J851" s="557"/>
      <c r="K851" s="557"/>
      <c r="L851" s="557"/>
      <c r="M851" s="345" t="s">
        <v>511</v>
      </c>
      <c r="N851" s="343">
        <v>17.39</v>
      </c>
    </row>
    <row r="852" spans="1:14" ht="12.75" customHeight="1" x14ac:dyDescent="0.25">
      <c r="A852" s="342" t="s">
        <v>8347</v>
      </c>
      <c r="B852" s="345" t="s">
        <v>385</v>
      </c>
      <c r="C852" s="557" t="s">
        <v>8348</v>
      </c>
      <c r="D852" s="557"/>
      <c r="E852" s="557"/>
      <c r="F852" s="557"/>
      <c r="G852" s="557"/>
      <c r="H852" s="557"/>
      <c r="I852" s="557"/>
      <c r="J852" s="557"/>
      <c r="K852" s="557"/>
      <c r="L852" s="557"/>
      <c r="M852" s="345" t="s">
        <v>511</v>
      </c>
      <c r="N852" s="343">
        <v>19.989999999999998</v>
      </c>
    </row>
    <row r="853" spans="1:14" ht="12.75" customHeight="1" x14ac:dyDescent="0.25">
      <c r="A853" s="342" t="s">
        <v>8349</v>
      </c>
      <c r="B853" s="345" t="s">
        <v>385</v>
      </c>
      <c r="C853" s="557" t="s">
        <v>8350</v>
      </c>
      <c r="D853" s="557"/>
      <c r="E853" s="557"/>
      <c r="F853" s="557"/>
      <c r="G853" s="557"/>
      <c r="H853" s="557"/>
      <c r="I853" s="557"/>
      <c r="J853" s="557"/>
      <c r="K853" s="557"/>
      <c r="L853" s="557"/>
      <c r="M853" s="345" t="s">
        <v>511</v>
      </c>
      <c r="N853" s="343">
        <v>60.71</v>
      </c>
    </row>
    <row r="854" spans="1:14" ht="13.5" customHeight="1" x14ac:dyDescent="0.25">
      <c r="A854" s="342" t="s">
        <v>8351</v>
      </c>
      <c r="B854" s="345" t="s">
        <v>385</v>
      </c>
      <c r="C854" s="557" t="s">
        <v>8352</v>
      </c>
      <c r="D854" s="557"/>
      <c r="E854" s="557"/>
      <c r="F854" s="557"/>
      <c r="G854" s="557"/>
      <c r="H854" s="557"/>
      <c r="I854" s="557"/>
      <c r="J854" s="557"/>
      <c r="K854" s="557"/>
      <c r="L854" s="557"/>
      <c r="M854" s="345" t="s">
        <v>511</v>
      </c>
      <c r="N854" s="343">
        <v>34.9</v>
      </c>
    </row>
    <row r="855" spans="1:14" ht="12.75" customHeight="1" x14ac:dyDescent="0.25">
      <c r="A855" s="342" t="s">
        <v>8353</v>
      </c>
      <c r="B855" s="345" t="s">
        <v>385</v>
      </c>
      <c r="C855" s="557" t="s">
        <v>8354</v>
      </c>
      <c r="D855" s="557"/>
      <c r="E855" s="557"/>
      <c r="F855" s="557"/>
      <c r="G855" s="557"/>
      <c r="H855" s="557"/>
      <c r="I855" s="557"/>
      <c r="J855" s="557"/>
      <c r="K855" s="557"/>
      <c r="L855" s="557"/>
      <c r="M855" s="345" t="s">
        <v>511</v>
      </c>
      <c r="N855" s="343">
        <v>62.9</v>
      </c>
    </row>
    <row r="856" spans="1:14" ht="13.5" customHeight="1" x14ac:dyDescent="0.25">
      <c r="A856" s="342" t="s">
        <v>8355</v>
      </c>
      <c r="B856" s="345" t="s">
        <v>385</v>
      </c>
      <c r="C856" s="557" t="s">
        <v>8356</v>
      </c>
      <c r="D856" s="557"/>
      <c r="E856" s="557"/>
      <c r="F856" s="557"/>
      <c r="G856" s="557"/>
      <c r="H856" s="557"/>
      <c r="I856" s="557"/>
      <c r="J856" s="557"/>
      <c r="K856" s="557"/>
      <c r="L856" s="557"/>
      <c r="M856" s="345" t="s">
        <v>511</v>
      </c>
      <c r="N856" s="343">
        <v>585.27</v>
      </c>
    </row>
    <row r="857" spans="1:14" ht="12.75" customHeight="1" x14ac:dyDescent="0.25">
      <c r="A857" s="342" t="s">
        <v>8357</v>
      </c>
      <c r="B857" s="345" t="s">
        <v>385</v>
      </c>
      <c r="C857" s="557" t="s">
        <v>8358</v>
      </c>
      <c r="D857" s="557"/>
      <c r="E857" s="557"/>
      <c r="F857" s="557"/>
      <c r="G857" s="557"/>
      <c r="H857" s="557"/>
      <c r="I857" s="557"/>
      <c r="J857" s="557"/>
      <c r="K857" s="557"/>
      <c r="L857" s="557"/>
      <c r="M857" s="345" t="s">
        <v>511</v>
      </c>
      <c r="N857" s="343">
        <v>748.51</v>
      </c>
    </row>
    <row r="858" spans="1:14" ht="12.75" customHeight="1" x14ac:dyDescent="0.25">
      <c r="A858" s="342" t="s">
        <v>8359</v>
      </c>
      <c r="B858" s="345" t="s">
        <v>385</v>
      </c>
      <c r="C858" s="557" t="s">
        <v>8360</v>
      </c>
      <c r="D858" s="557"/>
      <c r="E858" s="557"/>
      <c r="F858" s="557"/>
      <c r="G858" s="557"/>
      <c r="H858" s="557"/>
      <c r="I858" s="557"/>
      <c r="J858" s="557"/>
      <c r="K858" s="557"/>
      <c r="L858" s="557"/>
      <c r="M858" s="345" t="s">
        <v>59</v>
      </c>
      <c r="N858" s="343">
        <v>8.61</v>
      </c>
    </row>
    <row r="859" spans="1:14" ht="13.5" customHeight="1" x14ac:dyDescent="0.25">
      <c r="A859" s="342" t="s">
        <v>8361</v>
      </c>
      <c r="B859" s="345" t="s">
        <v>385</v>
      </c>
      <c r="C859" s="557" t="s">
        <v>8362</v>
      </c>
      <c r="D859" s="557"/>
      <c r="E859" s="557"/>
      <c r="F859" s="557"/>
      <c r="G859" s="557"/>
      <c r="H859" s="557"/>
      <c r="I859" s="557"/>
      <c r="J859" s="557"/>
      <c r="K859" s="557"/>
      <c r="L859" s="557"/>
      <c r="M859" s="345" t="s">
        <v>511</v>
      </c>
      <c r="N859" s="343">
        <v>11.53</v>
      </c>
    </row>
    <row r="860" spans="1:14" ht="12.75" customHeight="1" x14ac:dyDescent="0.25">
      <c r="A860" s="342" t="s">
        <v>8363</v>
      </c>
      <c r="B860" s="345" t="s">
        <v>385</v>
      </c>
      <c r="C860" s="557" t="s">
        <v>8364</v>
      </c>
      <c r="D860" s="557"/>
      <c r="E860" s="557"/>
      <c r="F860" s="557"/>
      <c r="G860" s="557"/>
      <c r="H860" s="557"/>
      <c r="I860" s="557"/>
      <c r="J860" s="557"/>
      <c r="K860" s="557"/>
      <c r="L860" s="557"/>
      <c r="M860" s="345" t="s">
        <v>216</v>
      </c>
      <c r="N860" s="343">
        <v>82.89</v>
      </c>
    </row>
    <row r="861" spans="1:14" ht="12.75" customHeight="1" x14ac:dyDescent="0.25">
      <c r="A861" s="342" t="s">
        <v>8365</v>
      </c>
      <c r="B861" s="345" t="s">
        <v>385</v>
      </c>
      <c r="C861" s="557" t="s">
        <v>8366</v>
      </c>
      <c r="D861" s="557"/>
      <c r="E861" s="557"/>
      <c r="F861" s="557"/>
      <c r="G861" s="557"/>
      <c r="H861" s="557"/>
      <c r="I861" s="557"/>
      <c r="J861" s="557"/>
      <c r="K861" s="557"/>
      <c r="L861" s="557"/>
      <c r="M861" s="345" t="s">
        <v>59</v>
      </c>
      <c r="N861" s="343">
        <v>69.900000000000006</v>
      </c>
    </row>
    <row r="862" spans="1:14" ht="13.5" customHeight="1" x14ac:dyDescent="0.25">
      <c r="A862" s="342" t="s">
        <v>8367</v>
      </c>
      <c r="B862" s="345" t="s">
        <v>385</v>
      </c>
      <c r="C862" s="557" t="s">
        <v>8368</v>
      </c>
      <c r="D862" s="557"/>
      <c r="E862" s="557"/>
      <c r="F862" s="557"/>
      <c r="G862" s="557"/>
      <c r="H862" s="557"/>
      <c r="I862" s="557"/>
      <c r="J862" s="557"/>
      <c r="K862" s="557"/>
      <c r="L862" s="557"/>
      <c r="M862" s="345" t="s">
        <v>8369</v>
      </c>
      <c r="N862" s="343">
        <v>46.16</v>
      </c>
    </row>
    <row r="863" spans="1:14" ht="12.75" customHeight="1" x14ac:dyDescent="0.25">
      <c r="A863" s="342" t="s">
        <v>8370</v>
      </c>
      <c r="B863" s="345" t="s">
        <v>385</v>
      </c>
      <c r="C863" s="557" t="s">
        <v>8371</v>
      </c>
      <c r="D863" s="557"/>
      <c r="E863" s="557"/>
      <c r="F863" s="557"/>
      <c r="G863" s="557"/>
      <c r="H863" s="557"/>
      <c r="I863" s="557"/>
      <c r="J863" s="557"/>
      <c r="K863" s="557"/>
      <c r="L863" s="557"/>
      <c r="M863" s="345" t="s">
        <v>511</v>
      </c>
      <c r="N863" s="343">
        <v>66.41</v>
      </c>
    </row>
    <row r="864" spans="1:14" ht="13.5" customHeight="1" x14ac:dyDescent="0.25">
      <c r="A864" s="342" t="s">
        <v>8372</v>
      </c>
      <c r="B864" s="345" t="s">
        <v>385</v>
      </c>
      <c r="C864" s="557" t="s">
        <v>8373</v>
      </c>
      <c r="D864" s="557"/>
      <c r="E864" s="557"/>
      <c r="F864" s="557"/>
      <c r="G864" s="557"/>
      <c r="H864" s="557"/>
      <c r="I864" s="557"/>
      <c r="J864" s="557"/>
      <c r="K864" s="557"/>
      <c r="L864" s="557"/>
      <c r="M864" s="345" t="s">
        <v>8</v>
      </c>
      <c r="N864" s="343">
        <v>34.81</v>
      </c>
    </row>
    <row r="865" spans="1:14" ht="12.75" customHeight="1" x14ac:dyDescent="0.25">
      <c r="A865" s="342" t="s">
        <v>8374</v>
      </c>
      <c r="B865" s="345" t="s">
        <v>385</v>
      </c>
      <c r="C865" s="557" t="s">
        <v>8375</v>
      </c>
      <c r="D865" s="557"/>
      <c r="E865" s="557"/>
      <c r="F865" s="557"/>
      <c r="G865" s="557"/>
      <c r="H865" s="557"/>
      <c r="I865" s="557"/>
      <c r="J865" s="557"/>
      <c r="K865" s="557"/>
      <c r="L865" s="557"/>
      <c r="M865" s="345" t="s">
        <v>8</v>
      </c>
      <c r="N865" s="343">
        <v>74.47</v>
      </c>
    </row>
    <row r="866" spans="1:14" ht="12.75" customHeight="1" x14ac:dyDescent="0.25">
      <c r="A866" s="342" t="s">
        <v>8376</v>
      </c>
      <c r="B866" s="345" t="s">
        <v>385</v>
      </c>
      <c r="C866" s="557" t="s">
        <v>8377</v>
      </c>
      <c r="D866" s="557"/>
      <c r="E866" s="557"/>
      <c r="F866" s="557"/>
      <c r="G866" s="557"/>
      <c r="H866" s="557"/>
      <c r="I866" s="557"/>
      <c r="J866" s="557"/>
      <c r="K866" s="557"/>
      <c r="L866" s="557"/>
      <c r="M866" s="345" t="s">
        <v>511</v>
      </c>
      <c r="N866" s="343">
        <v>28.9</v>
      </c>
    </row>
    <row r="867" spans="1:14" ht="13.5" customHeight="1" x14ac:dyDescent="0.25">
      <c r="A867" s="342" t="s">
        <v>8378</v>
      </c>
      <c r="B867" s="345" t="s">
        <v>385</v>
      </c>
      <c r="C867" s="557" t="s">
        <v>645</v>
      </c>
      <c r="D867" s="557"/>
      <c r="E867" s="557"/>
      <c r="F867" s="557"/>
      <c r="G867" s="557"/>
      <c r="H867" s="557"/>
      <c r="I867" s="557"/>
      <c r="J867" s="557"/>
      <c r="K867" s="557"/>
      <c r="L867" s="557"/>
      <c r="M867" s="345" t="s">
        <v>8</v>
      </c>
      <c r="N867" s="343">
        <v>2</v>
      </c>
    </row>
    <row r="868" spans="1:14" ht="12.75" customHeight="1" x14ac:dyDescent="0.25">
      <c r="A868" s="342" t="s">
        <v>8379</v>
      </c>
      <c r="B868" s="345" t="s">
        <v>385</v>
      </c>
      <c r="C868" s="557" t="s">
        <v>649</v>
      </c>
      <c r="D868" s="557"/>
      <c r="E868" s="557"/>
      <c r="F868" s="557"/>
      <c r="G868" s="557"/>
      <c r="H868" s="557"/>
      <c r="I868" s="557"/>
      <c r="J868" s="557"/>
      <c r="K868" s="557"/>
      <c r="L868" s="557"/>
      <c r="M868" s="345" t="s">
        <v>8</v>
      </c>
      <c r="N868" s="343">
        <v>3.53</v>
      </c>
    </row>
    <row r="869" spans="1:14" ht="13.5" customHeight="1" x14ac:dyDescent="0.25">
      <c r="A869" s="342" t="s">
        <v>8380</v>
      </c>
      <c r="B869" s="345" t="s">
        <v>385</v>
      </c>
      <c r="C869" s="557" t="s">
        <v>642</v>
      </c>
      <c r="D869" s="557"/>
      <c r="E869" s="557"/>
      <c r="F869" s="557"/>
      <c r="G869" s="557"/>
      <c r="H869" s="557"/>
      <c r="I869" s="557"/>
      <c r="J869" s="557"/>
      <c r="K869" s="557"/>
      <c r="L869" s="557"/>
      <c r="M869" s="345" t="s">
        <v>8</v>
      </c>
      <c r="N869" s="343">
        <v>6.33</v>
      </c>
    </row>
    <row r="870" spans="1:14" ht="12.75" customHeight="1" x14ac:dyDescent="0.25">
      <c r="A870" s="342" t="s">
        <v>8381</v>
      </c>
      <c r="B870" s="345" t="s">
        <v>385</v>
      </c>
      <c r="C870" s="557" t="s">
        <v>644</v>
      </c>
      <c r="D870" s="557"/>
      <c r="E870" s="557"/>
      <c r="F870" s="557"/>
      <c r="G870" s="557"/>
      <c r="H870" s="557"/>
      <c r="I870" s="557"/>
      <c r="J870" s="557"/>
      <c r="K870" s="557"/>
      <c r="L870" s="557"/>
      <c r="M870" s="345" t="s">
        <v>8</v>
      </c>
      <c r="N870" s="343">
        <v>10.32</v>
      </c>
    </row>
    <row r="871" spans="1:14" ht="12.75" customHeight="1" x14ac:dyDescent="0.25">
      <c r="A871" s="342" t="s">
        <v>8382</v>
      </c>
      <c r="B871" s="345" t="s">
        <v>385</v>
      </c>
      <c r="C871" s="557" t="s">
        <v>643</v>
      </c>
      <c r="D871" s="557"/>
      <c r="E871" s="557"/>
      <c r="F871" s="557"/>
      <c r="G871" s="557"/>
      <c r="H871" s="557"/>
      <c r="I871" s="557"/>
      <c r="J871" s="557"/>
      <c r="K871" s="557"/>
      <c r="L871" s="557"/>
      <c r="M871" s="345" t="s">
        <v>8</v>
      </c>
      <c r="N871" s="343">
        <v>14.26</v>
      </c>
    </row>
    <row r="872" spans="1:14" ht="13.5" customHeight="1" x14ac:dyDescent="0.25">
      <c r="A872" s="342" t="s">
        <v>8383</v>
      </c>
      <c r="B872" s="345" t="s">
        <v>385</v>
      </c>
      <c r="C872" s="557" t="s">
        <v>646</v>
      </c>
      <c r="D872" s="557"/>
      <c r="E872" s="557"/>
      <c r="F872" s="557"/>
      <c r="G872" s="557"/>
      <c r="H872" s="557"/>
      <c r="I872" s="557"/>
      <c r="J872" s="557"/>
      <c r="K872" s="557"/>
      <c r="L872" s="557"/>
      <c r="M872" s="345" t="s">
        <v>8</v>
      </c>
      <c r="N872" s="343">
        <v>15.1</v>
      </c>
    </row>
    <row r="873" spans="1:14" ht="12.75" customHeight="1" x14ac:dyDescent="0.25">
      <c r="A873" s="342" t="s">
        <v>8384</v>
      </c>
      <c r="B873" s="345" t="s">
        <v>385</v>
      </c>
      <c r="C873" s="557" t="s">
        <v>647</v>
      </c>
      <c r="D873" s="557"/>
      <c r="E873" s="557"/>
      <c r="F873" s="557"/>
      <c r="G873" s="557"/>
      <c r="H873" s="557"/>
      <c r="I873" s="557"/>
      <c r="J873" s="557"/>
      <c r="K873" s="557"/>
      <c r="L873" s="557"/>
      <c r="M873" s="345" t="s">
        <v>8</v>
      </c>
      <c r="N873" s="343">
        <v>25.92</v>
      </c>
    </row>
    <row r="874" spans="1:14" ht="12.75" customHeight="1" x14ac:dyDescent="0.25">
      <c r="A874" s="342" t="s">
        <v>8385</v>
      </c>
      <c r="B874" s="345" t="s">
        <v>385</v>
      </c>
      <c r="C874" s="557" t="s">
        <v>648</v>
      </c>
      <c r="D874" s="557"/>
      <c r="E874" s="557"/>
      <c r="F874" s="557"/>
      <c r="G874" s="557"/>
      <c r="H874" s="557"/>
      <c r="I874" s="557"/>
      <c r="J874" s="557"/>
      <c r="K874" s="557"/>
      <c r="L874" s="557"/>
      <c r="M874" s="345" t="s">
        <v>8</v>
      </c>
      <c r="N874" s="343">
        <v>32.83</v>
      </c>
    </row>
    <row r="875" spans="1:14" ht="13.5" customHeight="1" x14ac:dyDescent="0.25">
      <c r="A875" s="342" t="s">
        <v>8386</v>
      </c>
      <c r="B875" s="345" t="s">
        <v>385</v>
      </c>
      <c r="C875" s="557" t="s">
        <v>650</v>
      </c>
      <c r="D875" s="557"/>
      <c r="E875" s="557"/>
      <c r="F875" s="557"/>
      <c r="G875" s="557"/>
      <c r="H875" s="557"/>
      <c r="I875" s="557"/>
      <c r="J875" s="557"/>
      <c r="K875" s="557"/>
      <c r="L875" s="557"/>
      <c r="M875" s="345" t="s">
        <v>8</v>
      </c>
      <c r="N875" s="343">
        <v>50.5</v>
      </c>
    </row>
    <row r="876" spans="1:14" ht="12.75" customHeight="1" x14ac:dyDescent="0.25">
      <c r="A876" s="342" t="s">
        <v>8387</v>
      </c>
      <c r="B876" s="345" t="s">
        <v>385</v>
      </c>
      <c r="C876" s="557" t="s">
        <v>8388</v>
      </c>
      <c r="D876" s="557"/>
      <c r="E876" s="557"/>
      <c r="F876" s="557"/>
      <c r="G876" s="557"/>
      <c r="H876" s="557"/>
      <c r="I876" s="557"/>
      <c r="J876" s="557"/>
      <c r="K876" s="557"/>
      <c r="L876" s="557"/>
      <c r="M876" s="345" t="s">
        <v>8</v>
      </c>
      <c r="N876" s="343">
        <v>2.08</v>
      </c>
    </row>
    <row r="877" spans="1:14" ht="13.5" customHeight="1" x14ac:dyDescent="0.25">
      <c r="A877" s="342" t="s">
        <v>8389</v>
      </c>
      <c r="B877" s="345" t="s">
        <v>385</v>
      </c>
      <c r="C877" s="557" t="s">
        <v>8390</v>
      </c>
      <c r="D877" s="557"/>
      <c r="E877" s="557"/>
      <c r="F877" s="557"/>
      <c r="G877" s="557"/>
      <c r="H877" s="557"/>
      <c r="I877" s="557"/>
      <c r="J877" s="557"/>
      <c r="K877" s="557"/>
      <c r="L877" s="557"/>
      <c r="M877" s="345" t="s">
        <v>8</v>
      </c>
      <c r="N877" s="343">
        <v>4.75</v>
      </c>
    </row>
    <row r="878" spans="1:14" ht="12.75" customHeight="1" x14ac:dyDescent="0.25">
      <c r="A878" s="342" t="s">
        <v>8391</v>
      </c>
      <c r="B878" s="345" t="s">
        <v>385</v>
      </c>
      <c r="C878" s="557" t="s">
        <v>8392</v>
      </c>
      <c r="D878" s="557"/>
      <c r="E878" s="557"/>
      <c r="F878" s="557"/>
      <c r="G878" s="557"/>
      <c r="H878" s="557"/>
      <c r="I878" s="557"/>
      <c r="J878" s="557"/>
      <c r="K878" s="557"/>
      <c r="L878" s="557"/>
      <c r="M878" s="345" t="s">
        <v>8</v>
      </c>
      <c r="N878" s="343">
        <v>10.64</v>
      </c>
    </row>
    <row r="879" spans="1:14" ht="12.75" customHeight="1" x14ac:dyDescent="0.25">
      <c r="A879" s="342" t="s">
        <v>8393</v>
      </c>
      <c r="B879" s="345" t="s">
        <v>385</v>
      </c>
      <c r="C879" s="557" t="s">
        <v>8394</v>
      </c>
      <c r="D879" s="557"/>
      <c r="E879" s="557"/>
      <c r="F879" s="557"/>
      <c r="G879" s="557"/>
      <c r="H879" s="557"/>
      <c r="I879" s="557"/>
      <c r="J879" s="557"/>
      <c r="K879" s="557"/>
      <c r="L879" s="557"/>
      <c r="M879" s="345" t="s">
        <v>8</v>
      </c>
      <c r="N879" s="343">
        <v>21.57</v>
      </c>
    </row>
    <row r="880" spans="1:14" ht="13.5" customHeight="1" x14ac:dyDescent="0.25">
      <c r="A880" s="342" t="s">
        <v>8395</v>
      </c>
      <c r="B880" s="345" t="s">
        <v>385</v>
      </c>
      <c r="C880" s="557" t="s">
        <v>8396</v>
      </c>
      <c r="D880" s="557"/>
      <c r="E880" s="557"/>
      <c r="F880" s="557"/>
      <c r="G880" s="557"/>
      <c r="H880" s="557"/>
      <c r="I880" s="557"/>
      <c r="J880" s="557"/>
      <c r="K880" s="557"/>
      <c r="L880" s="557"/>
      <c r="M880" s="345" t="s">
        <v>8</v>
      </c>
      <c r="N880" s="343">
        <v>52.51</v>
      </c>
    </row>
    <row r="881" spans="1:14" ht="12.75" customHeight="1" x14ac:dyDescent="0.25">
      <c r="A881" s="342" t="s">
        <v>8397</v>
      </c>
      <c r="B881" s="345" t="s">
        <v>385</v>
      </c>
      <c r="C881" s="557" t="s">
        <v>8398</v>
      </c>
      <c r="D881" s="557"/>
      <c r="E881" s="557"/>
      <c r="F881" s="557"/>
      <c r="G881" s="557"/>
      <c r="H881" s="557"/>
      <c r="I881" s="557"/>
      <c r="J881" s="557"/>
      <c r="K881" s="557"/>
      <c r="L881" s="557"/>
      <c r="M881" s="345" t="s">
        <v>8</v>
      </c>
      <c r="N881" s="343">
        <v>27.54</v>
      </c>
    </row>
    <row r="882" spans="1:14" ht="13.5" customHeight="1" x14ac:dyDescent="0.25">
      <c r="A882" s="342" t="s">
        <v>8399</v>
      </c>
      <c r="B882" s="345" t="s">
        <v>385</v>
      </c>
      <c r="C882" s="557" t="s">
        <v>8400</v>
      </c>
      <c r="D882" s="557"/>
      <c r="E882" s="557"/>
      <c r="F882" s="557"/>
      <c r="G882" s="557"/>
      <c r="H882" s="557"/>
      <c r="I882" s="557"/>
      <c r="J882" s="557"/>
      <c r="K882" s="557"/>
      <c r="L882" s="557"/>
      <c r="M882" s="345" t="s">
        <v>8</v>
      </c>
      <c r="N882" s="343">
        <v>38.49</v>
      </c>
    </row>
    <row r="883" spans="1:14" ht="12.75" customHeight="1" x14ac:dyDescent="0.25">
      <c r="A883" s="342" t="s">
        <v>8401</v>
      </c>
      <c r="B883" s="345" t="s">
        <v>385</v>
      </c>
      <c r="C883" s="557" t="s">
        <v>8402</v>
      </c>
      <c r="D883" s="557"/>
      <c r="E883" s="557"/>
      <c r="F883" s="557"/>
      <c r="G883" s="557"/>
      <c r="H883" s="557"/>
      <c r="I883" s="557"/>
      <c r="J883" s="557"/>
      <c r="K883" s="557"/>
      <c r="L883" s="557"/>
      <c r="M883" s="345" t="s">
        <v>8</v>
      </c>
      <c r="N883" s="343">
        <v>52.07</v>
      </c>
    </row>
    <row r="884" spans="1:14" ht="12.75" customHeight="1" x14ac:dyDescent="0.25">
      <c r="A884" s="342" t="s">
        <v>8403</v>
      </c>
      <c r="B884" s="345" t="s">
        <v>385</v>
      </c>
      <c r="C884" s="557" t="s">
        <v>8404</v>
      </c>
      <c r="D884" s="557"/>
      <c r="E884" s="557"/>
      <c r="F884" s="557"/>
      <c r="G884" s="557"/>
      <c r="H884" s="557"/>
      <c r="I884" s="557"/>
      <c r="J884" s="557"/>
      <c r="K884" s="557"/>
      <c r="L884" s="557"/>
      <c r="M884" s="345" t="s">
        <v>8</v>
      </c>
      <c r="N884" s="343">
        <v>64.64</v>
      </c>
    </row>
    <row r="885" spans="1:14" ht="13.5" customHeight="1" x14ac:dyDescent="0.25">
      <c r="A885" s="342" t="s">
        <v>8405</v>
      </c>
      <c r="B885" s="345" t="s">
        <v>385</v>
      </c>
      <c r="C885" s="557" t="s">
        <v>8406</v>
      </c>
      <c r="D885" s="557"/>
      <c r="E885" s="557"/>
      <c r="F885" s="557"/>
      <c r="G885" s="557"/>
      <c r="H885" s="557"/>
      <c r="I885" s="557"/>
      <c r="J885" s="557"/>
      <c r="K885" s="557"/>
      <c r="L885" s="557"/>
      <c r="M885" s="345" t="s">
        <v>8</v>
      </c>
      <c r="N885" s="343">
        <v>80.12</v>
      </c>
    </row>
    <row r="886" spans="1:14" ht="12.75" customHeight="1" x14ac:dyDescent="0.25">
      <c r="A886" s="342" t="s">
        <v>8407</v>
      </c>
      <c r="B886" s="345" t="s">
        <v>385</v>
      </c>
      <c r="C886" s="557" t="s">
        <v>8408</v>
      </c>
      <c r="D886" s="557"/>
      <c r="E886" s="557"/>
      <c r="F886" s="557"/>
      <c r="G886" s="557"/>
      <c r="H886" s="557"/>
      <c r="I886" s="557"/>
      <c r="J886" s="557"/>
      <c r="K886" s="557"/>
      <c r="L886" s="557"/>
      <c r="M886" s="345" t="s">
        <v>8</v>
      </c>
      <c r="N886" s="343">
        <v>108.43</v>
      </c>
    </row>
    <row r="887" spans="1:14" ht="12.75" customHeight="1" x14ac:dyDescent="0.25">
      <c r="A887" s="342" t="s">
        <v>8409</v>
      </c>
      <c r="B887" s="345" t="s">
        <v>385</v>
      </c>
      <c r="C887" s="557" t="s">
        <v>8410</v>
      </c>
      <c r="D887" s="557"/>
      <c r="E887" s="557"/>
      <c r="F887" s="557"/>
      <c r="G887" s="557"/>
      <c r="H887" s="557"/>
      <c r="I887" s="557"/>
      <c r="J887" s="557"/>
      <c r="K887" s="557"/>
      <c r="L887" s="557"/>
      <c r="M887" s="345" t="s">
        <v>8</v>
      </c>
      <c r="N887" s="343">
        <v>130.97999999999999</v>
      </c>
    </row>
    <row r="888" spans="1:14" ht="13.5" customHeight="1" x14ac:dyDescent="0.25">
      <c r="A888" s="342" t="s">
        <v>8411</v>
      </c>
      <c r="B888" s="345" t="s">
        <v>385</v>
      </c>
      <c r="C888" s="557" t="s">
        <v>8412</v>
      </c>
      <c r="D888" s="557"/>
      <c r="E888" s="557"/>
      <c r="F888" s="557"/>
      <c r="G888" s="557"/>
      <c r="H888" s="557"/>
      <c r="I888" s="557"/>
      <c r="J888" s="557"/>
      <c r="K888" s="557"/>
      <c r="L888" s="557"/>
      <c r="M888" s="345" t="s">
        <v>8</v>
      </c>
      <c r="N888" s="343">
        <v>22.66</v>
      </c>
    </row>
    <row r="889" spans="1:14" ht="12.75" customHeight="1" x14ac:dyDescent="0.25">
      <c r="A889" s="342" t="s">
        <v>8413</v>
      </c>
      <c r="B889" s="345" t="s">
        <v>385</v>
      </c>
      <c r="C889" s="557" t="s">
        <v>8414</v>
      </c>
      <c r="D889" s="557"/>
      <c r="E889" s="557"/>
      <c r="F889" s="557"/>
      <c r="G889" s="557"/>
      <c r="H889" s="557"/>
      <c r="I889" s="557"/>
      <c r="J889" s="557"/>
      <c r="K889" s="557"/>
      <c r="L889" s="557"/>
      <c r="M889" s="345" t="s">
        <v>8</v>
      </c>
      <c r="N889" s="343">
        <v>28.84</v>
      </c>
    </row>
    <row r="890" spans="1:14" ht="13.5" customHeight="1" x14ac:dyDescent="0.25">
      <c r="A890" s="342" t="s">
        <v>8415</v>
      </c>
      <c r="B890" s="345" t="s">
        <v>385</v>
      </c>
      <c r="C890" s="557" t="s">
        <v>8416</v>
      </c>
      <c r="D890" s="557"/>
      <c r="E890" s="557"/>
      <c r="F890" s="557"/>
      <c r="G890" s="557"/>
      <c r="H890" s="557"/>
      <c r="I890" s="557"/>
      <c r="J890" s="557"/>
      <c r="K890" s="557"/>
      <c r="L890" s="557"/>
      <c r="M890" s="345" t="s">
        <v>8</v>
      </c>
      <c r="N890" s="343">
        <v>31.63</v>
      </c>
    </row>
    <row r="891" spans="1:14" ht="12.75" customHeight="1" x14ac:dyDescent="0.25">
      <c r="A891" s="342" t="s">
        <v>8417</v>
      </c>
      <c r="B891" s="345" t="s">
        <v>385</v>
      </c>
      <c r="C891" s="557" t="s">
        <v>8418</v>
      </c>
      <c r="D891" s="557"/>
      <c r="E891" s="557"/>
      <c r="F891" s="557"/>
      <c r="G891" s="557"/>
      <c r="H891" s="557"/>
      <c r="I891" s="557"/>
      <c r="J891" s="557"/>
      <c r="K891" s="557"/>
      <c r="L891" s="557"/>
      <c r="M891" s="345" t="s">
        <v>8</v>
      </c>
      <c r="N891" s="343">
        <v>27.6</v>
      </c>
    </row>
    <row r="892" spans="1:14" ht="12.75" customHeight="1" x14ac:dyDescent="0.25">
      <c r="A892" s="342" t="s">
        <v>8419</v>
      </c>
      <c r="B892" s="345" t="s">
        <v>385</v>
      </c>
      <c r="C892" s="557" t="s">
        <v>8420</v>
      </c>
      <c r="D892" s="557"/>
      <c r="E892" s="557"/>
      <c r="F892" s="557"/>
      <c r="G892" s="557"/>
      <c r="H892" s="557"/>
      <c r="I892" s="557"/>
      <c r="J892" s="557"/>
      <c r="K892" s="557"/>
      <c r="L892" s="557"/>
      <c r="M892" s="345" t="s">
        <v>8</v>
      </c>
      <c r="N892" s="343">
        <v>46.14</v>
      </c>
    </row>
    <row r="893" spans="1:14" ht="13.5" customHeight="1" x14ac:dyDescent="0.25">
      <c r="A893" s="342" t="s">
        <v>8421</v>
      </c>
      <c r="B893" s="345" t="s">
        <v>385</v>
      </c>
      <c r="C893" s="557" t="s">
        <v>8422</v>
      </c>
      <c r="D893" s="557"/>
      <c r="E893" s="557"/>
      <c r="F893" s="557"/>
      <c r="G893" s="557"/>
      <c r="H893" s="557"/>
      <c r="I893" s="557"/>
      <c r="J893" s="557"/>
      <c r="K893" s="557"/>
      <c r="L893" s="557"/>
      <c r="M893" s="345" t="s">
        <v>8</v>
      </c>
      <c r="N893" s="343">
        <v>103.53</v>
      </c>
    </row>
    <row r="894" spans="1:14" ht="12.75" customHeight="1" x14ac:dyDescent="0.25">
      <c r="A894" s="342" t="s">
        <v>8423</v>
      </c>
      <c r="B894" s="345" t="s">
        <v>385</v>
      </c>
      <c r="C894" s="557" t="s">
        <v>8424</v>
      </c>
      <c r="D894" s="557"/>
      <c r="E894" s="557"/>
      <c r="F894" s="557"/>
      <c r="G894" s="557"/>
      <c r="H894" s="557"/>
      <c r="I894" s="557"/>
      <c r="J894" s="557"/>
      <c r="K894" s="557"/>
      <c r="L894" s="557"/>
      <c r="M894" s="345" t="s">
        <v>8</v>
      </c>
      <c r="N894" s="343">
        <v>11.72</v>
      </c>
    </row>
    <row r="895" spans="1:14" ht="13.5" customHeight="1" x14ac:dyDescent="0.25">
      <c r="A895" s="342" t="s">
        <v>8425</v>
      </c>
      <c r="B895" s="345" t="s">
        <v>385</v>
      </c>
      <c r="C895" s="557" t="s">
        <v>8426</v>
      </c>
      <c r="D895" s="557"/>
      <c r="E895" s="557"/>
      <c r="F895" s="557"/>
      <c r="G895" s="557"/>
      <c r="H895" s="557"/>
      <c r="I895" s="557"/>
      <c r="J895" s="557"/>
      <c r="K895" s="557"/>
      <c r="L895" s="557"/>
      <c r="M895" s="345" t="s">
        <v>8</v>
      </c>
      <c r="N895" s="343">
        <v>11.5</v>
      </c>
    </row>
    <row r="896" spans="1:14" ht="12.75" customHeight="1" x14ac:dyDescent="0.25">
      <c r="A896" s="342" t="s">
        <v>8427</v>
      </c>
      <c r="B896" s="345" t="s">
        <v>385</v>
      </c>
      <c r="C896" s="557" t="s">
        <v>8428</v>
      </c>
      <c r="D896" s="557"/>
      <c r="E896" s="557"/>
      <c r="F896" s="557"/>
      <c r="G896" s="557"/>
      <c r="H896" s="557"/>
      <c r="I896" s="557"/>
      <c r="J896" s="557"/>
      <c r="K896" s="557"/>
      <c r="L896" s="557"/>
      <c r="M896" s="345" t="s">
        <v>8</v>
      </c>
      <c r="N896" s="343">
        <v>11.5</v>
      </c>
    </row>
    <row r="897" spans="1:14" ht="12.75" customHeight="1" x14ac:dyDescent="0.25">
      <c r="A897" s="342" t="s">
        <v>8429</v>
      </c>
      <c r="B897" s="345" t="s">
        <v>385</v>
      </c>
      <c r="C897" s="557" t="s">
        <v>8430</v>
      </c>
      <c r="D897" s="557"/>
      <c r="E897" s="557"/>
      <c r="F897" s="557"/>
      <c r="G897" s="557"/>
      <c r="H897" s="557"/>
      <c r="I897" s="557"/>
      <c r="J897" s="557"/>
      <c r="K897" s="557"/>
      <c r="L897" s="557"/>
      <c r="M897" s="345" t="s">
        <v>8</v>
      </c>
      <c r="N897" s="343">
        <v>11.5</v>
      </c>
    </row>
    <row r="898" spans="1:14" ht="13.5" customHeight="1" x14ac:dyDescent="0.25">
      <c r="A898" s="342" t="s">
        <v>8431</v>
      </c>
      <c r="B898" s="345" t="s">
        <v>385</v>
      </c>
      <c r="C898" s="557" t="s">
        <v>8432</v>
      </c>
      <c r="D898" s="557"/>
      <c r="E898" s="557"/>
      <c r="F898" s="557"/>
      <c r="G898" s="557"/>
      <c r="H898" s="557"/>
      <c r="I898" s="557"/>
      <c r="J898" s="557"/>
      <c r="K898" s="557"/>
      <c r="L898" s="557"/>
      <c r="M898" s="345" t="s">
        <v>8</v>
      </c>
      <c r="N898" s="343">
        <v>15.33</v>
      </c>
    </row>
    <row r="899" spans="1:14" ht="12.75" customHeight="1" x14ac:dyDescent="0.25">
      <c r="A899" s="342" t="s">
        <v>8433</v>
      </c>
      <c r="B899" s="345" t="s">
        <v>385</v>
      </c>
      <c r="C899" s="557" t="s">
        <v>8434</v>
      </c>
      <c r="D899" s="557"/>
      <c r="E899" s="557"/>
      <c r="F899" s="557"/>
      <c r="G899" s="557"/>
      <c r="H899" s="557"/>
      <c r="I899" s="557"/>
      <c r="J899" s="557"/>
      <c r="K899" s="557"/>
      <c r="L899" s="557"/>
      <c r="M899" s="345" t="s">
        <v>8</v>
      </c>
      <c r="N899" s="343">
        <v>19.170000000000002</v>
      </c>
    </row>
    <row r="900" spans="1:14" ht="12.75" customHeight="1" x14ac:dyDescent="0.25">
      <c r="A900" s="342" t="s">
        <v>8435</v>
      </c>
      <c r="B900" s="345" t="s">
        <v>385</v>
      </c>
      <c r="C900" s="557" t="s">
        <v>8436</v>
      </c>
      <c r="D900" s="557"/>
      <c r="E900" s="557"/>
      <c r="F900" s="557"/>
      <c r="G900" s="557"/>
      <c r="H900" s="557"/>
      <c r="I900" s="557"/>
      <c r="J900" s="557"/>
      <c r="K900" s="557"/>
      <c r="L900" s="557"/>
      <c r="M900" s="345" t="s">
        <v>8</v>
      </c>
      <c r="N900" s="343">
        <v>44.87</v>
      </c>
    </row>
    <row r="901" spans="1:14" ht="13.5" customHeight="1" x14ac:dyDescent="0.25">
      <c r="A901" s="342" t="s">
        <v>8437</v>
      </c>
      <c r="B901" s="345" t="s">
        <v>385</v>
      </c>
      <c r="C901" s="557" t="s">
        <v>8438</v>
      </c>
      <c r="D901" s="557"/>
      <c r="E901" s="557"/>
      <c r="F901" s="557"/>
      <c r="G901" s="557"/>
      <c r="H901" s="557"/>
      <c r="I901" s="557"/>
      <c r="J901" s="557"/>
      <c r="K901" s="557"/>
      <c r="L901" s="557"/>
      <c r="M901" s="345" t="s">
        <v>8</v>
      </c>
      <c r="N901" s="343">
        <v>9.33</v>
      </c>
    </row>
    <row r="902" spans="1:14" ht="12.75" customHeight="1" x14ac:dyDescent="0.25">
      <c r="A902" s="342" t="s">
        <v>8439</v>
      </c>
      <c r="B902" s="345" t="s">
        <v>385</v>
      </c>
      <c r="C902" s="557" t="s">
        <v>8440</v>
      </c>
      <c r="D902" s="557"/>
      <c r="E902" s="557"/>
      <c r="F902" s="557"/>
      <c r="G902" s="557"/>
      <c r="H902" s="557"/>
      <c r="I902" s="557"/>
      <c r="J902" s="557"/>
      <c r="K902" s="557"/>
      <c r="L902" s="557"/>
      <c r="M902" s="345" t="s">
        <v>511</v>
      </c>
      <c r="N902" s="343">
        <v>9.4</v>
      </c>
    </row>
    <row r="903" spans="1:14" ht="13.5" customHeight="1" x14ac:dyDescent="0.25">
      <c r="A903" s="342" t="s">
        <v>8441</v>
      </c>
      <c r="B903" s="345" t="s">
        <v>385</v>
      </c>
      <c r="C903" s="557" t="s">
        <v>8442</v>
      </c>
      <c r="D903" s="557"/>
      <c r="E903" s="557"/>
      <c r="F903" s="557"/>
      <c r="G903" s="557"/>
      <c r="H903" s="557"/>
      <c r="I903" s="557"/>
      <c r="J903" s="557"/>
      <c r="K903" s="557"/>
      <c r="L903" s="557"/>
      <c r="M903" s="345" t="s">
        <v>511</v>
      </c>
      <c r="N903" s="343">
        <v>9.4</v>
      </c>
    </row>
    <row r="904" spans="1:14" ht="12.75" customHeight="1" x14ac:dyDescent="0.25">
      <c r="A904" s="342" t="s">
        <v>8443</v>
      </c>
      <c r="B904" s="345" t="s">
        <v>385</v>
      </c>
      <c r="C904" s="557" t="s">
        <v>8444</v>
      </c>
      <c r="D904" s="557"/>
      <c r="E904" s="557"/>
      <c r="F904" s="557"/>
      <c r="G904" s="557"/>
      <c r="H904" s="557"/>
      <c r="I904" s="557"/>
      <c r="J904" s="557"/>
      <c r="K904" s="557"/>
      <c r="L904" s="557"/>
      <c r="M904" s="345" t="s">
        <v>511</v>
      </c>
      <c r="N904" s="343">
        <v>9.4</v>
      </c>
    </row>
    <row r="905" spans="1:14" ht="12.75" customHeight="1" x14ac:dyDescent="0.25">
      <c r="A905" s="342" t="s">
        <v>8445</v>
      </c>
      <c r="B905" s="345" t="s">
        <v>385</v>
      </c>
      <c r="C905" s="557" t="s">
        <v>8446</v>
      </c>
      <c r="D905" s="557"/>
      <c r="E905" s="557"/>
      <c r="F905" s="557"/>
      <c r="G905" s="557"/>
      <c r="H905" s="557"/>
      <c r="I905" s="557"/>
      <c r="J905" s="557"/>
      <c r="K905" s="557"/>
      <c r="L905" s="557"/>
      <c r="M905" s="345" t="s">
        <v>511</v>
      </c>
      <c r="N905" s="343">
        <v>14.06</v>
      </c>
    </row>
    <row r="906" spans="1:14" ht="13.5" customHeight="1" x14ac:dyDescent="0.25">
      <c r="A906" s="342" t="s">
        <v>8447</v>
      </c>
      <c r="B906" s="345" t="s">
        <v>385</v>
      </c>
      <c r="C906" s="557" t="s">
        <v>8448</v>
      </c>
      <c r="D906" s="557"/>
      <c r="E906" s="557"/>
      <c r="F906" s="557"/>
      <c r="G906" s="557"/>
      <c r="H906" s="557"/>
      <c r="I906" s="557"/>
      <c r="J906" s="557"/>
      <c r="K906" s="557"/>
      <c r="L906" s="557"/>
      <c r="M906" s="345" t="s">
        <v>511</v>
      </c>
      <c r="N906" s="343">
        <v>18.739999999999998</v>
      </c>
    </row>
    <row r="907" spans="1:14" ht="12.75" customHeight="1" x14ac:dyDescent="0.25">
      <c r="A907" s="342" t="s">
        <v>8449</v>
      </c>
      <c r="B907" s="345" t="s">
        <v>385</v>
      </c>
      <c r="C907" s="557" t="s">
        <v>8450</v>
      </c>
      <c r="D907" s="557"/>
      <c r="E907" s="557"/>
      <c r="F907" s="557"/>
      <c r="G907" s="557"/>
      <c r="H907" s="557"/>
      <c r="I907" s="557"/>
      <c r="J907" s="557"/>
      <c r="K907" s="557"/>
      <c r="L907" s="557"/>
      <c r="M907" s="345" t="s">
        <v>511</v>
      </c>
      <c r="N907" s="343">
        <v>57.56</v>
      </c>
    </row>
    <row r="908" spans="1:14" ht="13.5" customHeight="1" x14ac:dyDescent="0.25">
      <c r="A908" s="342" t="s">
        <v>8451</v>
      </c>
      <c r="B908" s="345" t="s">
        <v>385</v>
      </c>
      <c r="C908" s="557" t="s">
        <v>8452</v>
      </c>
      <c r="D908" s="557"/>
      <c r="E908" s="557"/>
      <c r="F908" s="557"/>
      <c r="G908" s="557"/>
      <c r="H908" s="557"/>
      <c r="I908" s="557"/>
      <c r="J908" s="557"/>
      <c r="K908" s="557"/>
      <c r="L908" s="557"/>
      <c r="M908" s="345" t="s">
        <v>511</v>
      </c>
      <c r="N908" s="343">
        <v>5.03</v>
      </c>
    </row>
    <row r="909" spans="1:14" ht="12.75" customHeight="1" x14ac:dyDescent="0.25">
      <c r="A909" s="342" t="s">
        <v>8453</v>
      </c>
      <c r="B909" s="345" t="s">
        <v>385</v>
      </c>
      <c r="C909" s="557" t="s">
        <v>8454</v>
      </c>
      <c r="D909" s="557"/>
      <c r="E909" s="557"/>
      <c r="F909" s="557"/>
      <c r="G909" s="557"/>
      <c r="H909" s="557"/>
      <c r="I909" s="557"/>
      <c r="J909" s="557"/>
      <c r="K909" s="557"/>
      <c r="L909" s="557"/>
      <c r="M909" s="345" t="s">
        <v>511</v>
      </c>
      <c r="N909" s="343">
        <v>5.03</v>
      </c>
    </row>
    <row r="910" spans="1:14" ht="12.75" customHeight="1" x14ac:dyDescent="0.25">
      <c r="A910" s="342" t="s">
        <v>8455</v>
      </c>
      <c r="B910" s="345" t="s">
        <v>385</v>
      </c>
      <c r="C910" s="557" t="s">
        <v>8456</v>
      </c>
      <c r="D910" s="557"/>
      <c r="E910" s="557"/>
      <c r="F910" s="557"/>
      <c r="G910" s="557"/>
      <c r="H910" s="557"/>
      <c r="I910" s="557"/>
      <c r="J910" s="557"/>
      <c r="K910" s="557"/>
      <c r="L910" s="557"/>
      <c r="M910" s="345" t="s">
        <v>511</v>
      </c>
      <c r="N910" s="343">
        <v>5.03</v>
      </c>
    </row>
    <row r="911" spans="1:14" ht="13.5" customHeight="1" x14ac:dyDescent="0.25">
      <c r="A911" s="342" t="s">
        <v>8457</v>
      </c>
      <c r="B911" s="345" t="s">
        <v>385</v>
      </c>
      <c r="C911" s="557" t="s">
        <v>8458</v>
      </c>
      <c r="D911" s="557"/>
      <c r="E911" s="557"/>
      <c r="F911" s="557"/>
      <c r="G911" s="557"/>
      <c r="H911" s="557"/>
      <c r="I911" s="557"/>
      <c r="J911" s="557"/>
      <c r="K911" s="557"/>
      <c r="L911" s="557"/>
      <c r="M911" s="345" t="s">
        <v>511</v>
      </c>
      <c r="N911" s="343">
        <v>6.69</v>
      </c>
    </row>
    <row r="912" spans="1:14" ht="12.75" customHeight="1" x14ac:dyDescent="0.25">
      <c r="A912" s="342" t="s">
        <v>8459</v>
      </c>
      <c r="B912" s="345" t="s">
        <v>385</v>
      </c>
      <c r="C912" s="557" t="s">
        <v>8460</v>
      </c>
      <c r="D912" s="557"/>
      <c r="E912" s="557"/>
      <c r="F912" s="557"/>
      <c r="G912" s="557"/>
      <c r="H912" s="557"/>
      <c r="I912" s="557"/>
      <c r="J912" s="557"/>
      <c r="K912" s="557"/>
      <c r="L912" s="557"/>
      <c r="M912" s="345" t="s">
        <v>511</v>
      </c>
      <c r="N912" s="343">
        <v>8.36</v>
      </c>
    </row>
    <row r="913" spans="1:14" ht="13.5" customHeight="1" x14ac:dyDescent="0.25">
      <c r="A913" s="342" t="s">
        <v>8461</v>
      </c>
      <c r="B913" s="345" t="s">
        <v>385</v>
      </c>
      <c r="C913" s="557" t="s">
        <v>8462</v>
      </c>
      <c r="D913" s="557"/>
      <c r="E913" s="557"/>
      <c r="F913" s="557"/>
      <c r="G913" s="557"/>
      <c r="H913" s="557"/>
      <c r="I913" s="557"/>
      <c r="J913" s="557"/>
      <c r="K913" s="557"/>
      <c r="L913" s="557"/>
      <c r="M913" s="345" t="s">
        <v>511</v>
      </c>
      <c r="N913" s="343">
        <v>19.41</v>
      </c>
    </row>
    <row r="914" spans="1:14" ht="12.75" customHeight="1" x14ac:dyDescent="0.25">
      <c r="A914" s="342" t="s">
        <v>8463</v>
      </c>
      <c r="B914" s="345" t="s">
        <v>385</v>
      </c>
      <c r="C914" s="557" t="s">
        <v>8464</v>
      </c>
      <c r="D914" s="557"/>
      <c r="E914" s="557"/>
      <c r="F914" s="557"/>
      <c r="G914" s="557"/>
      <c r="H914" s="557"/>
      <c r="I914" s="557"/>
      <c r="J914" s="557"/>
      <c r="K914" s="557"/>
      <c r="L914" s="557"/>
      <c r="M914" s="345" t="s">
        <v>511</v>
      </c>
      <c r="N914" s="343">
        <v>14.72</v>
      </c>
    </row>
    <row r="915" spans="1:14" ht="12.75" customHeight="1" x14ac:dyDescent="0.25">
      <c r="A915" s="342" t="s">
        <v>8465</v>
      </c>
      <c r="B915" s="345" t="s">
        <v>385</v>
      </c>
      <c r="C915" s="557" t="s">
        <v>8466</v>
      </c>
      <c r="D915" s="557"/>
      <c r="E915" s="557"/>
      <c r="F915" s="557"/>
      <c r="G915" s="557"/>
      <c r="H915" s="557"/>
      <c r="I915" s="557"/>
      <c r="J915" s="557"/>
      <c r="K915" s="557"/>
      <c r="L915" s="557"/>
      <c r="M915" s="345" t="s">
        <v>511</v>
      </c>
      <c r="N915" s="343">
        <v>14.72</v>
      </c>
    </row>
    <row r="916" spans="1:14" ht="13.5" customHeight="1" x14ac:dyDescent="0.25">
      <c r="A916" s="342" t="s">
        <v>8467</v>
      </c>
      <c r="B916" s="345" t="s">
        <v>385</v>
      </c>
      <c r="C916" s="557" t="s">
        <v>8468</v>
      </c>
      <c r="D916" s="557"/>
      <c r="E916" s="557"/>
      <c r="F916" s="557"/>
      <c r="G916" s="557"/>
      <c r="H916" s="557"/>
      <c r="I916" s="557"/>
      <c r="J916" s="557"/>
      <c r="K916" s="557"/>
      <c r="L916" s="557"/>
      <c r="M916" s="345" t="s">
        <v>511</v>
      </c>
      <c r="N916" s="343">
        <v>14.72</v>
      </c>
    </row>
    <row r="917" spans="1:14" ht="12.75" customHeight="1" x14ac:dyDescent="0.25">
      <c r="A917" s="342" t="s">
        <v>8469</v>
      </c>
      <c r="B917" s="345" t="s">
        <v>385</v>
      </c>
      <c r="C917" s="557" t="s">
        <v>8470</v>
      </c>
      <c r="D917" s="557"/>
      <c r="E917" s="557"/>
      <c r="F917" s="557"/>
      <c r="G917" s="557"/>
      <c r="H917" s="557"/>
      <c r="I917" s="557"/>
      <c r="J917" s="557"/>
      <c r="K917" s="557"/>
      <c r="L917" s="557"/>
      <c r="M917" s="345" t="s">
        <v>511</v>
      </c>
      <c r="N917" s="343">
        <v>19.75</v>
      </c>
    </row>
    <row r="918" spans="1:14" ht="12.75" customHeight="1" x14ac:dyDescent="0.25">
      <c r="A918" s="342" t="s">
        <v>8471</v>
      </c>
      <c r="B918" s="345" t="s">
        <v>385</v>
      </c>
      <c r="C918" s="557" t="s">
        <v>8472</v>
      </c>
      <c r="D918" s="557"/>
      <c r="E918" s="557"/>
      <c r="F918" s="557"/>
      <c r="G918" s="557"/>
      <c r="H918" s="557"/>
      <c r="I918" s="557"/>
      <c r="J918" s="557"/>
      <c r="K918" s="557"/>
      <c r="L918" s="557"/>
      <c r="M918" s="345" t="s">
        <v>511</v>
      </c>
      <c r="N918" s="343">
        <v>25.1</v>
      </c>
    </row>
    <row r="919" spans="1:14" ht="13.5" customHeight="1" x14ac:dyDescent="0.25">
      <c r="A919" s="342" t="s">
        <v>8473</v>
      </c>
      <c r="B919" s="345" t="s">
        <v>385</v>
      </c>
      <c r="C919" s="557" t="s">
        <v>8474</v>
      </c>
      <c r="D919" s="557"/>
      <c r="E919" s="557"/>
      <c r="F919" s="557"/>
      <c r="G919" s="557"/>
      <c r="H919" s="557"/>
      <c r="I919" s="557"/>
      <c r="J919" s="557"/>
      <c r="K919" s="557"/>
      <c r="L919" s="557"/>
      <c r="M919" s="345" t="s">
        <v>511</v>
      </c>
      <c r="N919" s="343">
        <v>69.959999999999994</v>
      </c>
    </row>
    <row r="920" spans="1:14" ht="12.75" customHeight="1" x14ac:dyDescent="0.25">
      <c r="A920" s="342" t="s">
        <v>8475</v>
      </c>
      <c r="B920" s="345" t="s">
        <v>385</v>
      </c>
      <c r="C920" s="557" t="s">
        <v>8476</v>
      </c>
      <c r="D920" s="557"/>
      <c r="E920" s="557"/>
      <c r="F920" s="557"/>
      <c r="G920" s="557"/>
      <c r="H920" s="557"/>
      <c r="I920" s="557"/>
      <c r="J920" s="557"/>
      <c r="K920" s="557"/>
      <c r="L920" s="557"/>
      <c r="M920" s="345" t="s">
        <v>8</v>
      </c>
      <c r="N920" s="343">
        <v>5.8</v>
      </c>
    </row>
    <row r="921" spans="1:14" ht="13.5" customHeight="1" x14ac:dyDescent="0.25">
      <c r="A921" s="342" t="s">
        <v>8477</v>
      </c>
      <c r="B921" s="345" t="s">
        <v>385</v>
      </c>
      <c r="C921" s="557" t="s">
        <v>8478</v>
      </c>
      <c r="D921" s="557"/>
      <c r="E921" s="557"/>
      <c r="F921" s="557"/>
      <c r="G921" s="557"/>
      <c r="H921" s="557"/>
      <c r="I921" s="557"/>
      <c r="J921" s="557"/>
      <c r="K921" s="557"/>
      <c r="L921" s="557"/>
      <c r="M921" s="345" t="s">
        <v>8</v>
      </c>
      <c r="N921" s="343">
        <v>27.68</v>
      </c>
    </row>
    <row r="922" spans="1:14" ht="12.75" customHeight="1" x14ac:dyDescent="0.25">
      <c r="A922" s="342" t="s">
        <v>8479</v>
      </c>
      <c r="B922" s="345" t="s">
        <v>385</v>
      </c>
      <c r="C922" s="557" t="s">
        <v>8480</v>
      </c>
      <c r="D922" s="557"/>
      <c r="E922" s="557"/>
      <c r="F922" s="557"/>
      <c r="G922" s="557"/>
      <c r="H922" s="557"/>
      <c r="I922" s="557"/>
      <c r="J922" s="557"/>
      <c r="K922" s="557"/>
      <c r="L922" s="557"/>
      <c r="M922" s="345" t="s">
        <v>511</v>
      </c>
      <c r="N922" s="343">
        <v>4.5</v>
      </c>
    </row>
    <row r="923" spans="1:14" ht="12.75" customHeight="1" x14ac:dyDescent="0.25">
      <c r="A923" s="342" t="s">
        <v>8481</v>
      </c>
      <c r="B923" s="345" t="s">
        <v>385</v>
      </c>
      <c r="C923" s="557" t="s">
        <v>8482</v>
      </c>
      <c r="D923" s="557"/>
      <c r="E923" s="557"/>
      <c r="F923" s="557"/>
      <c r="G923" s="557"/>
      <c r="H923" s="557"/>
      <c r="I923" s="557"/>
      <c r="J923" s="557"/>
      <c r="K923" s="557"/>
      <c r="L923" s="557"/>
      <c r="M923" s="345" t="s">
        <v>511</v>
      </c>
      <c r="N923" s="343">
        <v>5</v>
      </c>
    </row>
    <row r="924" spans="1:14" ht="13.5" customHeight="1" x14ac:dyDescent="0.25">
      <c r="A924" s="342" t="s">
        <v>8483</v>
      </c>
      <c r="B924" s="345" t="s">
        <v>385</v>
      </c>
      <c r="C924" s="557" t="s">
        <v>8484</v>
      </c>
      <c r="D924" s="557"/>
      <c r="E924" s="557"/>
      <c r="F924" s="557"/>
      <c r="G924" s="557"/>
      <c r="H924" s="557"/>
      <c r="I924" s="557"/>
      <c r="J924" s="557"/>
      <c r="K924" s="557"/>
      <c r="L924" s="557"/>
      <c r="M924" s="345" t="s">
        <v>511</v>
      </c>
      <c r="N924" s="343">
        <v>6.4</v>
      </c>
    </row>
    <row r="925" spans="1:14" ht="12.75" customHeight="1" x14ac:dyDescent="0.25">
      <c r="A925" s="342" t="s">
        <v>8485</v>
      </c>
      <c r="B925" s="345" t="s">
        <v>385</v>
      </c>
      <c r="C925" s="557" t="s">
        <v>8486</v>
      </c>
      <c r="D925" s="557"/>
      <c r="E925" s="557"/>
      <c r="F925" s="557"/>
      <c r="G925" s="557"/>
      <c r="H925" s="557"/>
      <c r="I925" s="557"/>
      <c r="J925" s="557"/>
      <c r="K925" s="557"/>
      <c r="L925" s="557"/>
      <c r="M925" s="345" t="s">
        <v>511</v>
      </c>
      <c r="N925" s="343">
        <v>6.89</v>
      </c>
    </row>
    <row r="926" spans="1:14" ht="13.5" customHeight="1" x14ac:dyDescent="0.25">
      <c r="A926" s="342" t="s">
        <v>8487</v>
      </c>
      <c r="B926" s="345" t="s">
        <v>385</v>
      </c>
      <c r="C926" s="557" t="s">
        <v>8488</v>
      </c>
      <c r="D926" s="557"/>
      <c r="E926" s="557"/>
      <c r="F926" s="557"/>
      <c r="G926" s="557"/>
      <c r="H926" s="557"/>
      <c r="I926" s="557"/>
      <c r="J926" s="557"/>
      <c r="K926" s="557"/>
      <c r="L926" s="557"/>
      <c r="M926" s="345" t="s">
        <v>511</v>
      </c>
      <c r="N926" s="343">
        <v>8.75</v>
      </c>
    </row>
    <row r="927" spans="1:14" ht="12.75" customHeight="1" x14ac:dyDescent="0.25">
      <c r="A927" s="342" t="s">
        <v>8489</v>
      </c>
      <c r="B927" s="345" t="s">
        <v>385</v>
      </c>
      <c r="C927" s="557" t="s">
        <v>8490</v>
      </c>
      <c r="D927" s="557"/>
      <c r="E927" s="557"/>
      <c r="F927" s="557"/>
      <c r="G927" s="557"/>
      <c r="H927" s="557"/>
      <c r="I927" s="557"/>
      <c r="J927" s="557"/>
      <c r="K927" s="557"/>
      <c r="L927" s="557"/>
      <c r="M927" s="345" t="s">
        <v>511</v>
      </c>
      <c r="N927" s="343">
        <v>17.510000000000002</v>
      </c>
    </row>
    <row r="928" spans="1:14" ht="12.75" customHeight="1" x14ac:dyDescent="0.25">
      <c r="A928" s="342" t="s">
        <v>8491</v>
      </c>
      <c r="B928" s="345" t="s">
        <v>385</v>
      </c>
      <c r="C928" s="557" t="s">
        <v>8492</v>
      </c>
      <c r="D928" s="557"/>
      <c r="E928" s="557"/>
      <c r="F928" s="557"/>
      <c r="G928" s="557"/>
      <c r="H928" s="557"/>
      <c r="I928" s="557"/>
      <c r="J928" s="557"/>
      <c r="K928" s="557"/>
      <c r="L928" s="557"/>
      <c r="M928" s="345" t="s">
        <v>511</v>
      </c>
      <c r="N928" s="343">
        <v>23.77</v>
      </c>
    </row>
    <row r="929" spans="1:14" ht="13.5" customHeight="1" x14ac:dyDescent="0.25">
      <c r="A929" s="342" t="s">
        <v>8493</v>
      </c>
      <c r="B929" s="345" t="s">
        <v>385</v>
      </c>
      <c r="C929" s="557" t="s">
        <v>8494</v>
      </c>
      <c r="D929" s="557"/>
      <c r="E929" s="557"/>
      <c r="F929" s="557"/>
      <c r="G929" s="557"/>
      <c r="H929" s="557"/>
      <c r="I929" s="557"/>
      <c r="J929" s="557"/>
      <c r="K929" s="557"/>
      <c r="L929" s="557"/>
      <c r="M929" s="345" t="s">
        <v>511</v>
      </c>
      <c r="N929" s="343">
        <v>28.11</v>
      </c>
    </row>
    <row r="930" spans="1:14" ht="12.75" customHeight="1" x14ac:dyDescent="0.25">
      <c r="A930" s="342" t="s">
        <v>8495</v>
      </c>
      <c r="B930" s="345" t="s">
        <v>385</v>
      </c>
      <c r="C930" s="557" t="s">
        <v>8496</v>
      </c>
      <c r="D930" s="557"/>
      <c r="E930" s="557"/>
      <c r="F930" s="557"/>
      <c r="G930" s="557"/>
      <c r="H930" s="557"/>
      <c r="I930" s="557"/>
      <c r="J930" s="557"/>
      <c r="K930" s="557"/>
      <c r="L930" s="557"/>
      <c r="M930" s="345" t="s">
        <v>511</v>
      </c>
      <c r="N930" s="343">
        <v>30.7</v>
      </c>
    </row>
    <row r="931" spans="1:14" ht="12.75" customHeight="1" x14ac:dyDescent="0.25">
      <c r="A931" s="342" t="s">
        <v>8497</v>
      </c>
      <c r="B931" s="345" t="s">
        <v>385</v>
      </c>
      <c r="C931" s="557" t="s">
        <v>8498</v>
      </c>
      <c r="D931" s="557"/>
      <c r="E931" s="557"/>
      <c r="F931" s="557"/>
      <c r="G931" s="557"/>
      <c r="H931" s="557"/>
      <c r="I931" s="557"/>
      <c r="J931" s="557"/>
      <c r="K931" s="557"/>
      <c r="L931" s="557"/>
      <c r="M931" s="345" t="s">
        <v>511</v>
      </c>
      <c r="N931" s="343">
        <v>45.8</v>
      </c>
    </row>
    <row r="932" spans="1:14" ht="13.5" customHeight="1" x14ac:dyDescent="0.25">
      <c r="A932" s="342" t="s">
        <v>8499</v>
      </c>
      <c r="B932" s="345" t="s">
        <v>385</v>
      </c>
      <c r="C932" s="557" t="s">
        <v>8500</v>
      </c>
      <c r="D932" s="557"/>
      <c r="E932" s="557"/>
      <c r="F932" s="557"/>
      <c r="G932" s="557"/>
      <c r="H932" s="557"/>
      <c r="I932" s="557"/>
      <c r="J932" s="557"/>
      <c r="K932" s="557"/>
      <c r="L932" s="557"/>
      <c r="M932" s="345" t="s">
        <v>511</v>
      </c>
      <c r="N932" s="343">
        <v>73.5</v>
      </c>
    </row>
    <row r="933" spans="1:14" ht="12.75" customHeight="1" x14ac:dyDescent="0.25">
      <c r="A933" s="342" t="s">
        <v>8501</v>
      </c>
      <c r="B933" s="345" t="s">
        <v>385</v>
      </c>
      <c r="C933" s="557" t="s">
        <v>8502</v>
      </c>
      <c r="D933" s="557"/>
      <c r="E933" s="557"/>
      <c r="F933" s="557"/>
      <c r="G933" s="557"/>
      <c r="H933" s="557"/>
      <c r="I933" s="557"/>
      <c r="J933" s="557"/>
      <c r="K933" s="557"/>
      <c r="L933" s="557"/>
      <c r="M933" s="345" t="s">
        <v>511</v>
      </c>
      <c r="N933" s="343">
        <v>14.37</v>
      </c>
    </row>
    <row r="934" spans="1:14" ht="13.5" customHeight="1" x14ac:dyDescent="0.25">
      <c r="A934" s="342" t="s">
        <v>8503</v>
      </c>
      <c r="B934" s="345" t="s">
        <v>385</v>
      </c>
      <c r="C934" s="557" t="s">
        <v>8504</v>
      </c>
      <c r="D934" s="557"/>
      <c r="E934" s="557"/>
      <c r="F934" s="557"/>
      <c r="G934" s="557"/>
      <c r="H934" s="557"/>
      <c r="I934" s="557"/>
      <c r="J934" s="557"/>
      <c r="K934" s="557"/>
      <c r="L934" s="557"/>
      <c r="M934" s="345" t="s">
        <v>511</v>
      </c>
      <c r="N934" s="343">
        <v>19.309999999999999</v>
      </c>
    </row>
    <row r="935" spans="1:14" ht="12.75" customHeight="1" x14ac:dyDescent="0.25">
      <c r="A935" s="342" t="s">
        <v>8505</v>
      </c>
      <c r="B935" s="345" t="s">
        <v>385</v>
      </c>
      <c r="C935" s="557" t="s">
        <v>8506</v>
      </c>
      <c r="D935" s="557"/>
      <c r="E935" s="557"/>
      <c r="F935" s="557"/>
      <c r="G935" s="557"/>
      <c r="H935" s="557"/>
      <c r="I935" s="557"/>
      <c r="J935" s="557"/>
      <c r="K935" s="557"/>
      <c r="L935" s="557"/>
      <c r="M935" s="345" t="s">
        <v>511</v>
      </c>
      <c r="N935" s="343">
        <v>37.5</v>
      </c>
    </row>
    <row r="936" spans="1:14" ht="12.75" customHeight="1" x14ac:dyDescent="0.25">
      <c r="A936" s="342" t="s">
        <v>8507</v>
      </c>
      <c r="B936" s="345" t="s">
        <v>385</v>
      </c>
      <c r="C936" s="557" t="s">
        <v>8508</v>
      </c>
      <c r="D936" s="557"/>
      <c r="E936" s="557"/>
      <c r="F936" s="557"/>
      <c r="G936" s="557"/>
      <c r="H936" s="557"/>
      <c r="I936" s="557"/>
      <c r="J936" s="557"/>
      <c r="K936" s="557"/>
      <c r="L936" s="557"/>
      <c r="M936" s="345" t="s">
        <v>511</v>
      </c>
      <c r="N936" s="343">
        <v>31.5</v>
      </c>
    </row>
    <row r="937" spans="1:14" ht="13.5" customHeight="1" x14ac:dyDescent="0.25">
      <c r="A937" s="342" t="s">
        <v>8509</v>
      </c>
      <c r="B937" s="345" t="s">
        <v>385</v>
      </c>
      <c r="C937" s="557" t="s">
        <v>8510</v>
      </c>
      <c r="D937" s="557"/>
      <c r="E937" s="557"/>
      <c r="F937" s="557"/>
      <c r="G937" s="557"/>
      <c r="H937" s="557"/>
      <c r="I937" s="557"/>
      <c r="J937" s="557"/>
      <c r="K937" s="557"/>
      <c r="L937" s="557"/>
      <c r="M937" s="345" t="s">
        <v>511</v>
      </c>
      <c r="N937" s="343">
        <v>44.8</v>
      </c>
    </row>
    <row r="938" spans="1:14" ht="12.75" customHeight="1" x14ac:dyDescent="0.25">
      <c r="A938" s="342" t="s">
        <v>8511</v>
      </c>
      <c r="B938" s="345" t="s">
        <v>385</v>
      </c>
      <c r="C938" s="557" t="s">
        <v>8512</v>
      </c>
      <c r="D938" s="557"/>
      <c r="E938" s="557"/>
      <c r="F938" s="557"/>
      <c r="G938" s="557"/>
      <c r="H938" s="557"/>
      <c r="I938" s="557"/>
      <c r="J938" s="557"/>
      <c r="K938" s="557"/>
      <c r="L938" s="557"/>
      <c r="M938" s="345" t="s">
        <v>511</v>
      </c>
      <c r="N938" s="343">
        <v>74.27</v>
      </c>
    </row>
    <row r="939" spans="1:14" ht="13.5" customHeight="1" x14ac:dyDescent="0.25">
      <c r="A939" s="342" t="s">
        <v>8513</v>
      </c>
      <c r="B939" s="345" t="s">
        <v>385</v>
      </c>
      <c r="C939" s="557" t="s">
        <v>8514</v>
      </c>
      <c r="D939" s="557"/>
      <c r="E939" s="557"/>
      <c r="F939" s="557"/>
      <c r="G939" s="557"/>
      <c r="H939" s="557"/>
      <c r="I939" s="557"/>
      <c r="J939" s="557"/>
      <c r="K939" s="557"/>
      <c r="L939" s="557"/>
      <c r="M939" s="345" t="s">
        <v>511</v>
      </c>
      <c r="N939" s="343">
        <v>37.5</v>
      </c>
    </row>
    <row r="940" spans="1:14" ht="12.75" customHeight="1" x14ac:dyDescent="0.25">
      <c r="A940" s="342" t="s">
        <v>8515</v>
      </c>
      <c r="B940" s="345" t="s">
        <v>385</v>
      </c>
      <c r="C940" s="557" t="s">
        <v>8516</v>
      </c>
      <c r="D940" s="557"/>
      <c r="E940" s="557"/>
      <c r="F940" s="557"/>
      <c r="G940" s="557"/>
      <c r="H940" s="557"/>
      <c r="I940" s="557"/>
      <c r="J940" s="557"/>
      <c r="K940" s="557"/>
      <c r="L940" s="557"/>
      <c r="M940" s="345" t="s">
        <v>511</v>
      </c>
      <c r="N940" s="343">
        <v>41.43</v>
      </c>
    </row>
    <row r="941" spans="1:14" ht="12.75" customHeight="1" x14ac:dyDescent="0.25">
      <c r="A941" s="342" t="s">
        <v>8517</v>
      </c>
      <c r="B941" s="345" t="s">
        <v>385</v>
      </c>
      <c r="C941" s="557" t="s">
        <v>8518</v>
      </c>
      <c r="D941" s="557"/>
      <c r="E941" s="557"/>
      <c r="F941" s="557"/>
      <c r="G941" s="557"/>
      <c r="H941" s="557"/>
      <c r="I941" s="557"/>
      <c r="J941" s="557"/>
      <c r="K941" s="557"/>
      <c r="L941" s="557"/>
      <c r="M941" s="345" t="s">
        <v>511</v>
      </c>
      <c r="N941" s="343">
        <v>42.4</v>
      </c>
    </row>
    <row r="942" spans="1:14" ht="13.5" customHeight="1" x14ac:dyDescent="0.25">
      <c r="A942" s="342" t="s">
        <v>8519</v>
      </c>
      <c r="B942" s="345" t="s">
        <v>385</v>
      </c>
      <c r="C942" s="557" t="s">
        <v>8520</v>
      </c>
      <c r="D942" s="557"/>
      <c r="E942" s="557"/>
      <c r="F942" s="557"/>
      <c r="G942" s="557"/>
      <c r="H942" s="557"/>
      <c r="I942" s="557"/>
      <c r="J942" s="557"/>
      <c r="K942" s="557"/>
      <c r="L942" s="557"/>
      <c r="M942" s="345" t="s">
        <v>511</v>
      </c>
      <c r="N942" s="343">
        <v>43.45</v>
      </c>
    </row>
    <row r="943" spans="1:14" ht="12.75" customHeight="1" x14ac:dyDescent="0.25">
      <c r="A943" s="342" t="s">
        <v>8521</v>
      </c>
      <c r="B943" s="345" t="s">
        <v>385</v>
      </c>
      <c r="C943" s="557" t="s">
        <v>8522</v>
      </c>
      <c r="D943" s="557"/>
      <c r="E943" s="557"/>
      <c r="F943" s="557"/>
      <c r="G943" s="557"/>
      <c r="H943" s="557"/>
      <c r="I943" s="557"/>
      <c r="J943" s="557"/>
      <c r="K943" s="557"/>
      <c r="L943" s="557"/>
      <c r="M943" s="345" t="s">
        <v>511</v>
      </c>
      <c r="N943" s="343">
        <v>62.3</v>
      </c>
    </row>
    <row r="944" spans="1:14" ht="12.75" customHeight="1" x14ac:dyDescent="0.25">
      <c r="A944" s="342" t="s">
        <v>8523</v>
      </c>
      <c r="B944" s="345" t="s">
        <v>385</v>
      </c>
      <c r="C944" s="557" t="s">
        <v>8524</v>
      </c>
      <c r="D944" s="557"/>
      <c r="E944" s="557"/>
      <c r="F944" s="557"/>
      <c r="G944" s="557"/>
      <c r="H944" s="557"/>
      <c r="I944" s="557"/>
      <c r="J944" s="557"/>
      <c r="K944" s="557"/>
      <c r="L944" s="557"/>
      <c r="M944" s="345" t="s">
        <v>511</v>
      </c>
      <c r="N944" s="343">
        <v>99.95</v>
      </c>
    </row>
    <row r="945" spans="1:14" ht="13.5" customHeight="1" x14ac:dyDescent="0.25">
      <c r="A945" s="342" t="s">
        <v>8525</v>
      </c>
      <c r="B945" s="345" t="s">
        <v>385</v>
      </c>
      <c r="C945" s="557" t="s">
        <v>8526</v>
      </c>
      <c r="D945" s="557"/>
      <c r="E945" s="557"/>
      <c r="F945" s="557"/>
      <c r="G945" s="557"/>
      <c r="H945" s="557"/>
      <c r="I945" s="557"/>
      <c r="J945" s="557"/>
      <c r="K945" s="557"/>
      <c r="L945" s="557"/>
      <c r="M945" s="345" t="s">
        <v>511</v>
      </c>
      <c r="N945" s="343">
        <v>5</v>
      </c>
    </row>
    <row r="946" spans="1:14" ht="12.75" customHeight="1" x14ac:dyDescent="0.25">
      <c r="A946" s="342" t="s">
        <v>8527</v>
      </c>
      <c r="B946" s="345" t="s">
        <v>385</v>
      </c>
      <c r="C946" s="557" t="s">
        <v>8528</v>
      </c>
      <c r="D946" s="557"/>
      <c r="E946" s="557"/>
      <c r="F946" s="557"/>
      <c r="G946" s="557"/>
      <c r="H946" s="557"/>
      <c r="I946" s="557"/>
      <c r="J946" s="557"/>
      <c r="K946" s="557"/>
      <c r="L946" s="557"/>
      <c r="M946" s="345" t="s">
        <v>511</v>
      </c>
      <c r="N946" s="343">
        <v>7</v>
      </c>
    </row>
    <row r="947" spans="1:14" ht="13.5" customHeight="1" x14ac:dyDescent="0.25">
      <c r="A947" s="342" t="s">
        <v>8529</v>
      </c>
      <c r="B947" s="345" t="s">
        <v>385</v>
      </c>
      <c r="C947" s="557" t="s">
        <v>8530</v>
      </c>
      <c r="D947" s="557"/>
      <c r="E947" s="557"/>
      <c r="F947" s="557"/>
      <c r="G947" s="557"/>
      <c r="H947" s="557"/>
      <c r="I947" s="557"/>
      <c r="J947" s="557"/>
      <c r="K947" s="557"/>
      <c r="L947" s="557"/>
      <c r="M947" s="345" t="s">
        <v>511</v>
      </c>
      <c r="N947" s="343">
        <v>8</v>
      </c>
    </row>
    <row r="948" spans="1:14" ht="12.75" customHeight="1" x14ac:dyDescent="0.25">
      <c r="A948" s="342" t="s">
        <v>8531</v>
      </c>
      <c r="B948" s="345" t="s">
        <v>385</v>
      </c>
      <c r="C948" s="557" t="s">
        <v>8532</v>
      </c>
      <c r="D948" s="557"/>
      <c r="E948" s="557"/>
      <c r="F948" s="557"/>
      <c r="G948" s="557"/>
      <c r="H948" s="557"/>
      <c r="I948" s="557"/>
      <c r="J948" s="557"/>
      <c r="K948" s="557"/>
      <c r="L948" s="557"/>
      <c r="M948" s="345" t="s">
        <v>511</v>
      </c>
      <c r="N948" s="343">
        <v>7</v>
      </c>
    </row>
    <row r="949" spans="1:14" ht="12.75" customHeight="1" x14ac:dyDescent="0.25">
      <c r="A949" s="342" t="s">
        <v>8533</v>
      </c>
      <c r="B949" s="345" t="s">
        <v>385</v>
      </c>
      <c r="C949" s="557" t="s">
        <v>8534</v>
      </c>
      <c r="D949" s="557"/>
      <c r="E949" s="557"/>
      <c r="F949" s="557"/>
      <c r="G949" s="557"/>
      <c r="H949" s="557"/>
      <c r="I949" s="557"/>
      <c r="J949" s="557"/>
      <c r="K949" s="557"/>
      <c r="L949" s="557"/>
      <c r="M949" s="345" t="s">
        <v>511</v>
      </c>
      <c r="N949" s="343">
        <v>12</v>
      </c>
    </row>
    <row r="950" spans="1:14" ht="13.5" customHeight="1" x14ac:dyDescent="0.25">
      <c r="A950" s="342" t="s">
        <v>8535</v>
      </c>
      <c r="B950" s="345" t="s">
        <v>385</v>
      </c>
      <c r="C950" s="557" t="s">
        <v>8536</v>
      </c>
      <c r="D950" s="557"/>
      <c r="E950" s="557"/>
      <c r="F950" s="557"/>
      <c r="G950" s="557"/>
      <c r="H950" s="557"/>
      <c r="I950" s="557"/>
      <c r="J950" s="557"/>
      <c r="K950" s="557"/>
      <c r="L950" s="557"/>
      <c r="M950" s="345" t="s">
        <v>511</v>
      </c>
      <c r="N950" s="343">
        <v>14.61</v>
      </c>
    </row>
    <row r="951" spans="1:14" ht="12.75" customHeight="1" x14ac:dyDescent="0.25">
      <c r="A951" s="342" t="s">
        <v>8537</v>
      </c>
      <c r="B951" s="345" t="s">
        <v>385</v>
      </c>
      <c r="C951" s="557" t="s">
        <v>8538</v>
      </c>
      <c r="D951" s="557"/>
      <c r="E951" s="557"/>
      <c r="F951" s="557"/>
      <c r="G951" s="557"/>
      <c r="H951" s="557"/>
      <c r="I951" s="557"/>
      <c r="J951" s="557"/>
      <c r="K951" s="557"/>
      <c r="L951" s="557"/>
      <c r="M951" s="345" t="s">
        <v>511</v>
      </c>
      <c r="N951" s="343">
        <v>2.16</v>
      </c>
    </row>
    <row r="952" spans="1:14" ht="13.5" customHeight="1" x14ac:dyDescent="0.25">
      <c r="A952" s="342" t="s">
        <v>8539</v>
      </c>
      <c r="B952" s="345" t="s">
        <v>385</v>
      </c>
      <c r="C952" s="557" t="s">
        <v>8540</v>
      </c>
      <c r="D952" s="557"/>
      <c r="E952" s="557"/>
      <c r="F952" s="557"/>
      <c r="G952" s="557"/>
      <c r="H952" s="557"/>
      <c r="I952" s="557"/>
      <c r="J952" s="557"/>
      <c r="K952" s="557"/>
      <c r="L952" s="557"/>
      <c r="M952" s="345" t="s">
        <v>511</v>
      </c>
      <c r="N952" s="343">
        <v>2.69</v>
      </c>
    </row>
    <row r="953" spans="1:14" ht="12.75" customHeight="1" x14ac:dyDescent="0.25">
      <c r="A953" s="342" t="s">
        <v>8541</v>
      </c>
      <c r="B953" s="345" t="s">
        <v>385</v>
      </c>
      <c r="C953" s="557" t="s">
        <v>8542</v>
      </c>
      <c r="D953" s="557"/>
      <c r="E953" s="557"/>
      <c r="F953" s="557"/>
      <c r="G953" s="557"/>
      <c r="H953" s="557"/>
      <c r="I953" s="557"/>
      <c r="J953" s="557"/>
      <c r="K953" s="557"/>
      <c r="L953" s="557"/>
      <c r="M953" s="345" t="s">
        <v>511</v>
      </c>
      <c r="N953" s="343">
        <v>3.49</v>
      </c>
    </row>
    <row r="954" spans="1:14" ht="12.75" customHeight="1" x14ac:dyDescent="0.25">
      <c r="A954" s="342" t="s">
        <v>8543</v>
      </c>
      <c r="B954" s="345" t="s">
        <v>385</v>
      </c>
      <c r="C954" s="557" t="s">
        <v>8544</v>
      </c>
      <c r="D954" s="557"/>
      <c r="E954" s="557"/>
      <c r="F954" s="557"/>
      <c r="G954" s="557"/>
      <c r="H954" s="557"/>
      <c r="I954" s="557"/>
      <c r="J954" s="557"/>
      <c r="K954" s="557"/>
      <c r="L954" s="557"/>
      <c r="M954" s="345" t="s">
        <v>511</v>
      </c>
      <c r="N954" s="343">
        <v>2.81</v>
      </c>
    </row>
    <row r="955" spans="1:14" ht="13.5" customHeight="1" x14ac:dyDescent="0.25">
      <c r="A955" s="342" t="s">
        <v>8545</v>
      </c>
      <c r="B955" s="345" t="s">
        <v>385</v>
      </c>
      <c r="C955" s="557" t="s">
        <v>8546</v>
      </c>
      <c r="D955" s="557"/>
      <c r="E955" s="557"/>
      <c r="F955" s="557"/>
      <c r="G955" s="557"/>
      <c r="H955" s="557"/>
      <c r="I955" s="557"/>
      <c r="J955" s="557"/>
      <c r="K955" s="557"/>
      <c r="L955" s="557"/>
      <c r="M955" s="345" t="s">
        <v>511</v>
      </c>
      <c r="N955" s="343">
        <v>4.96</v>
      </c>
    </row>
    <row r="956" spans="1:14" ht="12.75" customHeight="1" x14ac:dyDescent="0.25">
      <c r="A956" s="342" t="s">
        <v>8547</v>
      </c>
      <c r="B956" s="345" t="s">
        <v>385</v>
      </c>
      <c r="C956" s="557" t="s">
        <v>8548</v>
      </c>
      <c r="D956" s="557"/>
      <c r="E956" s="557"/>
      <c r="F956" s="557"/>
      <c r="G956" s="557"/>
      <c r="H956" s="557"/>
      <c r="I956" s="557"/>
      <c r="J956" s="557"/>
      <c r="K956" s="557"/>
      <c r="L956" s="557"/>
      <c r="M956" s="345" t="s">
        <v>511</v>
      </c>
      <c r="N956" s="343">
        <v>10.88</v>
      </c>
    </row>
    <row r="957" spans="1:14" ht="12.75" customHeight="1" x14ac:dyDescent="0.25">
      <c r="A957" s="342" t="s">
        <v>8549</v>
      </c>
      <c r="B957" s="345" t="s">
        <v>385</v>
      </c>
      <c r="C957" s="557" t="s">
        <v>8550</v>
      </c>
      <c r="D957" s="557"/>
      <c r="E957" s="557"/>
      <c r="F957" s="557"/>
      <c r="G957" s="557"/>
      <c r="H957" s="557"/>
      <c r="I957" s="557"/>
      <c r="J957" s="557"/>
      <c r="K957" s="557"/>
      <c r="L957" s="557"/>
      <c r="M957" s="345" t="s">
        <v>511</v>
      </c>
      <c r="N957" s="343">
        <v>1.6</v>
      </c>
    </row>
    <row r="958" spans="1:14" ht="13.5" customHeight="1" x14ac:dyDescent="0.25">
      <c r="A958" s="342" t="s">
        <v>8551</v>
      </c>
      <c r="B958" s="345" t="s">
        <v>385</v>
      </c>
      <c r="C958" s="557" t="s">
        <v>8552</v>
      </c>
      <c r="D958" s="557"/>
      <c r="E958" s="557"/>
      <c r="F958" s="557"/>
      <c r="G958" s="557"/>
      <c r="H958" s="557"/>
      <c r="I958" s="557"/>
      <c r="J958" s="557"/>
      <c r="K958" s="557"/>
      <c r="L958" s="557"/>
      <c r="M958" s="345" t="s">
        <v>511</v>
      </c>
      <c r="N958" s="343">
        <v>2.58</v>
      </c>
    </row>
    <row r="959" spans="1:14" ht="12.75" customHeight="1" x14ac:dyDescent="0.25">
      <c r="A959" s="342" t="s">
        <v>8553</v>
      </c>
      <c r="B959" s="345" t="s">
        <v>385</v>
      </c>
      <c r="C959" s="557" t="s">
        <v>8554</v>
      </c>
      <c r="D959" s="557"/>
      <c r="E959" s="557"/>
      <c r="F959" s="557"/>
      <c r="G959" s="557"/>
      <c r="H959" s="557"/>
      <c r="I959" s="557"/>
      <c r="J959" s="557"/>
      <c r="K959" s="557"/>
      <c r="L959" s="557"/>
      <c r="M959" s="345" t="s">
        <v>511</v>
      </c>
      <c r="N959" s="343">
        <v>3.35</v>
      </c>
    </row>
    <row r="960" spans="1:14" ht="13.5" customHeight="1" x14ac:dyDescent="0.25">
      <c r="A960" s="342" t="s">
        <v>8555</v>
      </c>
      <c r="B960" s="345" t="s">
        <v>385</v>
      </c>
      <c r="C960" s="557" t="s">
        <v>8556</v>
      </c>
      <c r="D960" s="557"/>
      <c r="E960" s="557"/>
      <c r="F960" s="557"/>
      <c r="G960" s="557"/>
      <c r="H960" s="557"/>
      <c r="I960" s="557"/>
      <c r="J960" s="557"/>
      <c r="K960" s="557"/>
      <c r="L960" s="557"/>
      <c r="M960" s="345" t="s">
        <v>511</v>
      </c>
      <c r="N960" s="343">
        <v>22.35</v>
      </c>
    </row>
    <row r="961" spans="1:14" ht="12.75" customHeight="1" x14ac:dyDescent="0.25">
      <c r="A961" s="342" t="s">
        <v>8557</v>
      </c>
      <c r="B961" s="345" t="s">
        <v>385</v>
      </c>
      <c r="C961" s="557" t="s">
        <v>8558</v>
      </c>
      <c r="D961" s="557"/>
      <c r="E961" s="557"/>
      <c r="F961" s="557"/>
      <c r="G961" s="557"/>
      <c r="H961" s="557"/>
      <c r="I961" s="557"/>
      <c r="J961" s="557"/>
      <c r="K961" s="557"/>
      <c r="L961" s="557"/>
      <c r="M961" s="345" t="s">
        <v>511</v>
      </c>
      <c r="N961" s="343">
        <v>4.3600000000000003</v>
      </c>
    </row>
    <row r="962" spans="1:14" ht="12.75" customHeight="1" x14ac:dyDescent="0.25">
      <c r="A962" s="342" t="s">
        <v>8559</v>
      </c>
      <c r="B962" s="345" t="s">
        <v>385</v>
      </c>
      <c r="C962" s="557" t="s">
        <v>8560</v>
      </c>
      <c r="D962" s="557"/>
      <c r="E962" s="557"/>
      <c r="F962" s="557"/>
      <c r="G962" s="557"/>
      <c r="H962" s="557"/>
      <c r="I962" s="557"/>
      <c r="J962" s="557"/>
      <c r="K962" s="557"/>
      <c r="L962" s="557"/>
      <c r="M962" s="345" t="s">
        <v>511</v>
      </c>
      <c r="N962" s="343">
        <v>6.95</v>
      </c>
    </row>
    <row r="963" spans="1:14" ht="13.5" customHeight="1" x14ac:dyDescent="0.25">
      <c r="A963" s="342" t="s">
        <v>8561</v>
      </c>
      <c r="B963" s="345" t="s">
        <v>385</v>
      </c>
      <c r="C963" s="557" t="s">
        <v>8562</v>
      </c>
      <c r="D963" s="557"/>
      <c r="E963" s="557"/>
      <c r="F963" s="557"/>
      <c r="G963" s="557"/>
      <c r="H963" s="557"/>
      <c r="I963" s="557"/>
      <c r="J963" s="557"/>
      <c r="K963" s="557"/>
      <c r="L963" s="557"/>
      <c r="M963" s="345" t="s">
        <v>511</v>
      </c>
      <c r="N963" s="343">
        <v>8.98</v>
      </c>
    </row>
    <row r="964" spans="1:14" ht="12.75" customHeight="1" x14ac:dyDescent="0.25">
      <c r="A964" s="342" t="s">
        <v>8563</v>
      </c>
      <c r="B964" s="345" t="s">
        <v>385</v>
      </c>
      <c r="C964" s="557" t="s">
        <v>8564</v>
      </c>
      <c r="D964" s="557"/>
      <c r="E964" s="557"/>
      <c r="F964" s="557"/>
      <c r="G964" s="557"/>
      <c r="H964" s="557"/>
      <c r="I964" s="557"/>
      <c r="J964" s="557"/>
      <c r="K964" s="557"/>
      <c r="L964" s="557"/>
      <c r="M964" s="345" t="s">
        <v>511</v>
      </c>
      <c r="N964" s="343">
        <v>28.37</v>
      </c>
    </row>
    <row r="965" spans="1:14" ht="13.5" customHeight="1" x14ac:dyDescent="0.25">
      <c r="A965" s="342" t="s">
        <v>8565</v>
      </c>
      <c r="B965" s="345" t="s">
        <v>385</v>
      </c>
      <c r="C965" s="557" t="s">
        <v>8566</v>
      </c>
      <c r="D965" s="557"/>
      <c r="E965" s="557"/>
      <c r="F965" s="557"/>
      <c r="G965" s="557"/>
      <c r="H965" s="557"/>
      <c r="I965" s="557"/>
      <c r="J965" s="557"/>
      <c r="K965" s="557"/>
      <c r="L965" s="557"/>
      <c r="M965" s="345" t="s">
        <v>511</v>
      </c>
      <c r="N965" s="343">
        <v>3.88</v>
      </c>
    </row>
    <row r="966" spans="1:14" ht="12.75" customHeight="1" x14ac:dyDescent="0.25">
      <c r="A966" s="342" t="s">
        <v>8567</v>
      </c>
      <c r="B966" s="345" t="s">
        <v>385</v>
      </c>
      <c r="C966" s="557" t="s">
        <v>8568</v>
      </c>
      <c r="D966" s="557"/>
      <c r="E966" s="557"/>
      <c r="F966" s="557"/>
      <c r="G966" s="557"/>
      <c r="H966" s="557"/>
      <c r="I966" s="557"/>
      <c r="J966" s="557"/>
      <c r="K966" s="557"/>
      <c r="L966" s="557"/>
      <c r="M966" s="345" t="s">
        <v>511</v>
      </c>
      <c r="N966" s="343">
        <v>3.99</v>
      </c>
    </row>
    <row r="967" spans="1:14" ht="12.75" customHeight="1" x14ac:dyDescent="0.25">
      <c r="A967" s="342" t="s">
        <v>8569</v>
      </c>
      <c r="B967" s="345" t="s">
        <v>385</v>
      </c>
      <c r="C967" s="557" t="s">
        <v>8570</v>
      </c>
      <c r="D967" s="557"/>
      <c r="E967" s="557"/>
      <c r="F967" s="557"/>
      <c r="G967" s="557"/>
      <c r="H967" s="557"/>
      <c r="I967" s="557"/>
      <c r="J967" s="557"/>
      <c r="K967" s="557"/>
      <c r="L967" s="557"/>
      <c r="M967" s="345" t="s">
        <v>511</v>
      </c>
      <c r="N967" s="343">
        <v>3.61</v>
      </c>
    </row>
    <row r="968" spans="1:14" ht="13.5" customHeight="1" x14ac:dyDescent="0.25">
      <c r="A968" s="342" t="s">
        <v>8571</v>
      </c>
      <c r="B968" s="345" t="s">
        <v>385</v>
      </c>
      <c r="C968" s="557" t="s">
        <v>8572</v>
      </c>
      <c r="D968" s="557"/>
      <c r="E968" s="557"/>
      <c r="F968" s="557"/>
      <c r="G968" s="557"/>
      <c r="H968" s="557"/>
      <c r="I968" s="557"/>
      <c r="J968" s="557"/>
      <c r="K968" s="557"/>
      <c r="L968" s="557"/>
      <c r="M968" s="345" t="s">
        <v>511</v>
      </c>
      <c r="N968" s="343">
        <v>4.99</v>
      </c>
    </row>
    <row r="969" spans="1:14" ht="12.75" customHeight="1" x14ac:dyDescent="0.25">
      <c r="A969" s="342" t="s">
        <v>8573</v>
      </c>
      <c r="B969" s="345" t="s">
        <v>385</v>
      </c>
      <c r="C969" s="557" t="s">
        <v>8574</v>
      </c>
      <c r="D969" s="557"/>
      <c r="E969" s="557"/>
      <c r="F969" s="557"/>
      <c r="G969" s="557"/>
      <c r="H969" s="557"/>
      <c r="I969" s="557"/>
      <c r="J969" s="557"/>
      <c r="K969" s="557"/>
      <c r="L969" s="557"/>
      <c r="M969" s="345" t="s">
        <v>511</v>
      </c>
      <c r="N969" s="343">
        <v>2.67</v>
      </c>
    </row>
    <row r="970" spans="1:14" ht="13.5" customHeight="1" x14ac:dyDescent="0.25">
      <c r="A970" s="342" t="s">
        <v>8575</v>
      </c>
      <c r="B970" s="345" t="s">
        <v>385</v>
      </c>
      <c r="C970" s="557" t="s">
        <v>8576</v>
      </c>
      <c r="D970" s="557"/>
      <c r="E970" s="557"/>
      <c r="F970" s="557"/>
      <c r="G970" s="557"/>
      <c r="H970" s="557"/>
      <c r="I970" s="557"/>
      <c r="J970" s="557"/>
      <c r="K970" s="557"/>
      <c r="L970" s="557"/>
      <c r="M970" s="345" t="s">
        <v>511</v>
      </c>
      <c r="N970" s="343">
        <v>4.9000000000000004</v>
      </c>
    </row>
    <row r="971" spans="1:14" ht="12.75" customHeight="1" x14ac:dyDescent="0.25">
      <c r="A971" s="342" t="s">
        <v>8577</v>
      </c>
      <c r="B971" s="345" t="s">
        <v>385</v>
      </c>
      <c r="C971" s="557" t="s">
        <v>8578</v>
      </c>
      <c r="D971" s="557"/>
      <c r="E971" s="557"/>
      <c r="F971" s="557"/>
      <c r="G971" s="557"/>
      <c r="H971" s="557"/>
      <c r="I971" s="557"/>
      <c r="J971" s="557"/>
      <c r="K971" s="557"/>
      <c r="L971" s="557"/>
      <c r="M971" s="345" t="s">
        <v>511</v>
      </c>
      <c r="N971" s="343">
        <v>5.01</v>
      </c>
    </row>
    <row r="972" spans="1:14" ht="12.75" customHeight="1" x14ac:dyDescent="0.25">
      <c r="A972" s="342" t="s">
        <v>8579</v>
      </c>
      <c r="B972" s="345" t="s">
        <v>385</v>
      </c>
      <c r="C972" s="557" t="s">
        <v>8580</v>
      </c>
      <c r="D972" s="557"/>
      <c r="E972" s="557"/>
      <c r="F972" s="557"/>
      <c r="G972" s="557"/>
      <c r="H972" s="557"/>
      <c r="I972" s="557"/>
      <c r="J972" s="557"/>
      <c r="K972" s="557"/>
      <c r="L972" s="557"/>
      <c r="M972" s="345" t="s">
        <v>511</v>
      </c>
      <c r="N972" s="343">
        <v>4.55</v>
      </c>
    </row>
    <row r="973" spans="1:14" ht="13.5" customHeight="1" x14ac:dyDescent="0.25">
      <c r="A973" s="342" t="s">
        <v>8581</v>
      </c>
      <c r="B973" s="345" t="s">
        <v>385</v>
      </c>
      <c r="C973" s="557" t="s">
        <v>8582</v>
      </c>
      <c r="D973" s="557"/>
      <c r="E973" s="557"/>
      <c r="F973" s="557"/>
      <c r="G973" s="557"/>
      <c r="H973" s="557"/>
      <c r="I973" s="557"/>
      <c r="J973" s="557"/>
      <c r="K973" s="557"/>
      <c r="L973" s="557"/>
      <c r="M973" s="345" t="s">
        <v>511</v>
      </c>
      <c r="N973" s="343">
        <v>6.15</v>
      </c>
    </row>
    <row r="974" spans="1:14" ht="12.75" customHeight="1" x14ac:dyDescent="0.25">
      <c r="A974" s="342" t="s">
        <v>8583</v>
      </c>
      <c r="B974" s="345" t="s">
        <v>385</v>
      </c>
      <c r="C974" s="557" t="s">
        <v>8584</v>
      </c>
      <c r="D974" s="557"/>
      <c r="E974" s="557"/>
      <c r="F974" s="557"/>
      <c r="G974" s="557"/>
      <c r="H974" s="557"/>
      <c r="I974" s="557"/>
      <c r="J974" s="557"/>
      <c r="K974" s="557"/>
      <c r="L974" s="557"/>
      <c r="M974" s="345" t="s">
        <v>511</v>
      </c>
      <c r="N974" s="343">
        <v>5.55</v>
      </c>
    </row>
    <row r="975" spans="1:14" ht="12.75" customHeight="1" x14ac:dyDescent="0.25">
      <c r="A975" s="342" t="s">
        <v>8585</v>
      </c>
      <c r="B975" s="345" t="s">
        <v>385</v>
      </c>
      <c r="C975" s="557" t="s">
        <v>8586</v>
      </c>
      <c r="D975" s="557"/>
      <c r="E975" s="557"/>
      <c r="F975" s="557"/>
      <c r="G975" s="557"/>
      <c r="H975" s="557"/>
      <c r="I975" s="557"/>
      <c r="J975" s="557"/>
      <c r="K975" s="557"/>
      <c r="L975" s="557"/>
      <c r="M975" s="345" t="s">
        <v>511</v>
      </c>
      <c r="N975" s="343">
        <v>7.25</v>
      </c>
    </row>
    <row r="976" spans="1:14" ht="13.5" customHeight="1" x14ac:dyDescent="0.25">
      <c r="A976" s="342" t="s">
        <v>8587</v>
      </c>
      <c r="B976" s="345" t="s">
        <v>385</v>
      </c>
      <c r="C976" s="557" t="s">
        <v>8588</v>
      </c>
      <c r="D976" s="557"/>
      <c r="E976" s="557"/>
      <c r="F976" s="557"/>
      <c r="G976" s="557"/>
      <c r="H976" s="557"/>
      <c r="I976" s="557"/>
      <c r="J976" s="557"/>
      <c r="K976" s="557"/>
      <c r="L976" s="557"/>
      <c r="M976" s="345" t="s">
        <v>511</v>
      </c>
      <c r="N976" s="343">
        <v>0.69</v>
      </c>
    </row>
    <row r="977" spans="1:14" ht="12.75" customHeight="1" x14ac:dyDescent="0.25">
      <c r="A977" s="342" t="s">
        <v>8589</v>
      </c>
      <c r="B977" s="345" t="s">
        <v>385</v>
      </c>
      <c r="C977" s="557" t="s">
        <v>8590</v>
      </c>
      <c r="D977" s="557"/>
      <c r="E977" s="557"/>
      <c r="F977" s="557"/>
      <c r="G977" s="557"/>
      <c r="H977" s="557"/>
      <c r="I977" s="557"/>
      <c r="J977" s="557"/>
      <c r="K977" s="557"/>
      <c r="L977" s="557"/>
      <c r="M977" s="345" t="s">
        <v>511</v>
      </c>
      <c r="N977" s="343">
        <v>0.12</v>
      </c>
    </row>
    <row r="978" spans="1:14" ht="13.5" customHeight="1" x14ac:dyDescent="0.25">
      <c r="A978" s="342" t="s">
        <v>8591</v>
      </c>
      <c r="B978" s="345" t="s">
        <v>385</v>
      </c>
      <c r="C978" s="557" t="s">
        <v>8592</v>
      </c>
      <c r="D978" s="557"/>
      <c r="E978" s="557"/>
      <c r="F978" s="557"/>
      <c r="G978" s="557"/>
      <c r="H978" s="557"/>
      <c r="I978" s="557"/>
      <c r="J978" s="557"/>
      <c r="K978" s="557"/>
      <c r="L978" s="557"/>
      <c r="M978" s="345" t="s">
        <v>511</v>
      </c>
      <c r="N978" s="343">
        <v>0.34</v>
      </c>
    </row>
    <row r="979" spans="1:14" ht="12.75" customHeight="1" x14ac:dyDescent="0.25">
      <c r="A979" s="342" t="s">
        <v>8593</v>
      </c>
      <c r="B979" s="345" t="s">
        <v>385</v>
      </c>
      <c r="C979" s="557" t="s">
        <v>8594</v>
      </c>
      <c r="D979" s="557"/>
      <c r="E979" s="557"/>
      <c r="F979" s="557"/>
      <c r="G979" s="557"/>
      <c r="H979" s="557"/>
      <c r="I979" s="557"/>
      <c r="J979" s="557"/>
      <c r="K979" s="557"/>
      <c r="L979" s="557"/>
      <c r="M979" s="345" t="s">
        <v>511</v>
      </c>
      <c r="N979" s="343">
        <v>3.27</v>
      </c>
    </row>
    <row r="980" spans="1:14" ht="12.75" customHeight="1" x14ac:dyDescent="0.25">
      <c r="A980" s="342" t="s">
        <v>8595</v>
      </c>
      <c r="B980" s="345" t="s">
        <v>385</v>
      </c>
      <c r="C980" s="557" t="s">
        <v>8596</v>
      </c>
      <c r="D980" s="557"/>
      <c r="E980" s="557"/>
      <c r="F980" s="557"/>
      <c r="G980" s="557"/>
      <c r="H980" s="557"/>
      <c r="I980" s="557"/>
      <c r="J980" s="557"/>
      <c r="K980" s="557"/>
      <c r="L980" s="557"/>
      <c r="M980" s="345" t="s">
        <v>511</v>
      </c>
      <c r="N980" s="343">
        <v>2.09</v>
      </c>
    </row>
    <row r="981" spans="1:14" ht="13.5" customHeight="1" x14ac:dyDescent="0.25">
      <c r="A981" s="342" t="s">
        <v>8597</v>
      </c>
      <c r="B981" s="345" t="s">
        <v>385</v>
      </c>
      <c r="C981" s="557" t="s">
        <v>8598</v>
      </c>
      <c r="D981" s="557"/>
      <c r="E981" s="557"/>
      <c r="F981" s="557"/>
      <c r="G981" s="557"/>
      <c r="H981" s="557"/>
      <c r="I981" s="557"/>
      <c r="J981" s="557"/>
      <c r="K981" s="557"/>
      <c r="L981" s="557"/>
      <c r="M981" s="345" t="s">
        <v>511</v>
      </c>
      <c r="N981" s="343">
        <v>0.13</v>
      </c>
    </row>
    <row r="982" spans="1:14" ht="12.75" customHeight="1" x14ac:dyDescent="0.25">
      <c r="A982" s="342" t="s">
        <v>8599</v>
      </c>
      <c r="B982" s="345" t="s">
        <v>385</v>
      </c>
      <c r="C982" s="557" t="s">
        <v>8600</v>
      </c>
      <c r="D982" s="557"/>
      <c r="E982" s="557"/>
      <c r="F982" s="557"/>
      <c r="G982" s="557"/>
      <c r="H982" s="557"/>
      <c r="I982" s="557"/>
      <c r="J982" s="557"/>
      <c r="K982" s="557"/>
      <c r="L982" s="557"/>
      <c r="M982" s="345" t="s">
        <v>511</v>
      </c>
      <c r="N982" s="343">
        <v>0.13</v>
      </c>
    </row>
    <row r="983" spans="1:14" ht="13.5" customHeight="1" x14ac:dyDescent="0.25">
      <c r="A983" s="342" t="s">
        <v>8601</v>
      </c>
      <c r="B983" s="345" t="s">
        <v>385</v>
      </c>
      <c r="C983" s="557" t="s">
        <v>8602</v>
      </c>
      <c r="D983" s="557"/>
      <c r="E983" s="557"/>
      <c r="F983" s="557"/>
      <c r="G983" s="557"/>
      <c r="H983" s="557"/>
      <c r="I983" s="557"/>
      <c r="J983" s="557"/>
      <c r="K983" s="557"/>
      <c r="L983" s="557"/>
      <c r="M983" s="345" t="s">
        <v>511</v>
      </c>
      <c r="N983" s="343">
        <v>0.17</v>
      </c>
    </row>
    <row r="984" spans="1:14" ht="12.75" customHeight="1" x14ac:dyDescent="0.25">
      <c r="A984" s="342" t="s">
        <v>8603</v>
      </c>
      <c r="B984" s="345" t="s">
        <v>385</v>
      </c>
      <c r="C984" s="557" t="s">
        <v>8604</v>
      </c>
      <c r="D984" s="557"/>
      <c r="E984" s="557"/>
      <c r="F984" s="557"/>
      <c r="G984" s="557"/>
      <c r="H984" s="557"/>
      <c r="I984" s="557"/>
      <c r="J984" s="557"/>
      <c r="K984" s="557"/>
      <c r="L984" s="557"/>
      <c r="M984" s="345" t="s">
        <v>511</v>
      </c>
      <c r="N984" s="343">
        <v>0.34</v>
      </c>
    </row>
    <row r="985" spans="1:14" ht="12.75" customHeight="1" x14ac:dyDescent="0.25">
      <c r="A985" s="342" t="s">
        <v>8605</v>
      </c>
      <c r="B985" s="345" t="s">
        <v>385</v>
      </c>
      <c r="C985" s="557" t="s">
        <v>8606</v>
      </c>
      <c r="D985" s="557"/>
      <c r="E985" s="557"/>
      <c r="F985" s="557"/>
      <c r="G985" s="557"/>
      <c r="H985" s="557"/>
      <c r="I985" s="557"/>
      <c r="J985" s="557"/>
      <c r="K985" s="557"/>
      <c r="L985" s="557"/>
      <c r="M985" s="345" t="s">
        <v>511</v>
      </c>
      <c r="N985" s="343">
        <v>1.33</v>
      </c>
    </row>
    <row r="986" spans="1:14" ht="13.5" customHeight="1" x14ac:dyDescent="0.25">
      <c r="A986" s="342" t="s">
        <v>8607</v>
      </c>
      <c r="B986" s="345" t="s">
        <v>385</v>
      </c>
      <c r="C986" s="557" t="s">
        <v>8608</v>
      </c>
      <c r="D986" s="557"/>
      <c r="E986" s="557"/>
      <c r="F986" s="557"/>
      <c r="G986" s="557"/>
      <c r="H986" s="557"/>
      <c r="I986" s="557"/>
      <c r="J986" s="557"/>
      <c r="K986" s="557"/>
      <c r="L986" s="557"/>
      <c r="M986" s="345" t="s">
        <v>511</v>
      </c>
      <c r="N986" s="343">
        <v>8.3000000000000007</v>
      </c>
    </row>
    <row r="987" spans="1:14" ht="12.75" customHeight="1" x14ac:dyDescent="0.25">
      <c r="A987" s="342" t="s">
        <v>8609</v>
      </c>
      <c r="B987" s="345" t="s">
        <v>385</v>
      </c>
      <c r="C987" s="557" t="s">
        <v>8610</v>
      </c>
      <c r="D987" s="557"/>
      <c r="E987" s="557"/>
      <c r="F987" s="557"/>
      <c r="G987" s="557"/>
      <c r="H987" s="557"/>
      <c r="I987" s="557"/>
      <c r="J987" s="557"/>
      <c r="K987" s="557"/>
      <c r="L987" s="557"/>
      <c r="M987" s="345" t="s">
        <v>511</v>
      </c>
      <c r="N987" s="343">
        <v>12.7</v>
      </c>
    </row>
    <row r="988" spans="1:14" ht="12.75" customHeight="1" x14ac:dyDescent="0.25">
      <c r="A988" s="342" t="s">
        <v>8611</v>
      </c>
      <c r="B988" s="345" t="s">
        <v>385</v>
      </c>
      <c r="C988" s="557" t="s">
        <v>8612</v>
      </c>
      <c r="D988" s="557"/>
      <c r="E988" s="557"/>
      <c r="F988" s="557"/>
      <c r="G988" s="557"/>
      <c r="H988" s="557"/>
      <c r="I988" s="557"/>
      <c r="J988" s="557"/>
      <c r="K988" s="557"/>
      <c r="L988" s="557"/>
      <c r="M988" s="345" t="s">
        <v>511</v>
      </c>
      <c r="N988" s="343">
        <v>16.13</v>
      </c>
    </row>
    <row r="989" spans="1:14" ht="13.5" customHeight="1" x14ac:dyDescent="0.25">
      <c r="A989" s="342" t="s">
        <v>8613</v>
      </c>
      <c r="B989" s="345" t="s">
        <v>385</v>
      </c>
      <c r="C989" s="557" t="s">
        <v>8614</v>
      </c>
      <c r="D989" s="557"/>
      <c r="E989" s="557"/>
      <c r="F989" s="557"/>
      <c r="G989" s="557"/>
      <c r="H989" s="557"/>
      <c r="I989" s="557"/>
      <c r="J989" s="557"/>
      <c r="K989" s="557"/>
      <c r="L989" s="557"/>
      <c r="M989" s="345" t="s">
        <v>511</v>
      </c>
      <c r="N989" s="343">
        <v>0.89</v>
      </c>
    </row>
    <row r="990" spans="1:14" ht="12.75" customHeight="1" x14ac:dyDescent="0.25">
      <c r="A990" s="342" t="s">
        <v>8615</v>
      </c>
      <c r="B990" s="345" t="s">
        <v>385</v>
      </c>
      <c r="C990" s="557" t="s">
        <v>8616</v>
      </c>
      <c r="D990" s="557"/>
      <c r="E990" s="557"/>
      <c r="F990" s="557"/>
      <c r="G990" s="557"/>
      <c r="H990" s="557"/>
      <c r="I990" s="557"/>
      <c r="J990" s="557"/>
      <c r="K990" s="557"/>
      <c r="L990" s="557"/>
      <c r="M990" s="345" t="s">
        <v>511</v>
      </c>
      <c r="N990" s="343">
        <v>0.45</v>
      </c>
    </row>
    <row r="991" spans="1:14" ht="13.5" customHeight="1" x14ac:dyDescent="0.25">
      <c r="A991" s="342" t="s">
        <v>8617</v>
      </c>
      <c r="B991" s="345" t="s">
        <v>385</v>
      </c>
      <c r="C991" s="557" t="s">
        <v>734</v>
      </c>
      <c r="D991" s="557"/>
      <c r="E991" s="557"/>
      <c r="F991" s="557"/>
      <c r="G991" s="557"/>
      <c r="H991" s="557"/>
      <c r="I991" s="557"/>
      <c r="J991" s="557"/>
      <c r="K991" s="557"/>
      <c r="L991" s="557"/>
      <c r="M991" s="345" t="s">
        <v>511</v>
      </c>
      <c r="N991" s="343">
        <v>7.5</v>
      </c>
    </row>
    <row r="992" spans="1:14" ht="12.75" customHeight="1" x14ac:dyDescent="0.25">
      <c r="A992" s="342" t="s">
        <v>8618</v>
      </c>
      <c r="B992" s="345" t="s">
        <v>385</v>
      </c>
      <c r="C992" s="557" t="s">
        <v>732</v>
      </c>
      <c r="D992" s="557"/>
      <c r="E992" s="557"/>
      <c r="F992" s="557"/>
      <c r="G992" s="557"/>
      <c r="H992" s="557"/>
      <c r="I992" s="557"/>
      <c r="J992" s="557"/>
      <c r="K992" s="557"/>
      <c r="L992" s="557"/>
      <c r="M992" s="345" t="s">
        <v>511</v>
      </c>
      <c r="N992" s="343">
        <v>6.85</v>
      </c>
    </row>
    <row r="993" spans="1:14" ht="12.75" customHeight="1" x14ac:dyDescent="0.25">
      <c r="A993" s="342" t="s">
        <v>8619</v>
      </c>
      <c r="B993" s="345" t="s">
        <v>385</v>
      </c>
      <c r="C993" s="557" t="s">
        <v>622</v>
      </c>
      <c r="D993" s="557"/>
      <c r="E993" s="557"/>
      <c r="F993" s="557"/>
      <c r="G993" s="557"/>
      <c r="H993" s="557"/>
      <c r="I993" s="557"/>
      <c r="J993" s="557"/>
      <c r="K993" s="557"/>
      <c r="L993" s="557"/>
      <c r="M993" s="345" t="s">
        <v>511</v>
      </c>
      <c r="N993" s="343">
        <v>2.36</v>
      </c>
    </row>
    <row r="994" spans="1:14" ht="13.5" customHeight="1" x14ac:dyDescent="0.25">
      <c r="A994" s="342" t="s">
        <v>8620</v>
      </c>
      <c r="B994" s="345" t="s">
        <v>385</v>
      </c>
      <c r="C994" s="557" t="s">
        <v>621</v>
      </c>
      <c r="D994" s="557"/>
      <c r="E994" s="557"/>
      <c r="F994" s="557"/>
      <c r="G994" s="557"/>
      <c r="H994" s="557"/>
      <c r="I994" s="557"/>
      <c r="J994" s="557"/>
      <c r="K994" s="557"/>
      <c r="L994" s="557"/>
      <c r="M994" s="345" t="s">
        <v>511</v>
      </c>
      <c r="N994" s="343">
        <v>2.36</v>
      </c>
    </row>
    <row r="995" spans="1:14" ht="12.75" customHeight="1" x14ac:dyDescent="0.25">
      <c r="A995" s="342" t="s">
        <v>8621</v>
      </c>
      <c r="B995" s="345" t="s">
        <v>385</v>
      </c>
      <c r="C995" s="557" t="s">
        <v>623</v>
      </c>
      <c r="D995" s="557"/>
      <c r="E995" s="557"/>
      <c r="F995" s="557"/>
      <c r="G995" s="557"/>
      <c r="H995" s="557"/>
      <c r="I995" s="557"/>
      <c r="J995" s="557"/>
      <c r="K995" s="557"/>
      <c r="L995" s="557"/>
      <c r="M995" s="345" t="s">
        <v>511</v>
      </c>
      <c r="N995" s="343">
        <v>4.59</v>
      </c>
    </row>
    <row r="996" spans="1:14" ht="13.5" customHeight="1" x14ac:dyDescent="0.25">
      <c r="A996" s="342" t="s">
        <v>8622</v>
      </c>
      <c r="B996" s="345" t="s">
        <v>385</v>
      </c>
      <c r="C996" s="557" t="s">
        <v>8623</v>
      </c>
      <c r="D996" s="557"/>
      <c r="E996" s="557"/>
      <c r="F996" s="557"/>
      <c r="G996" s="557"/>
      <c r="H996" s="557"/>
      <c r="I996" s="557"/>
      <c r="J996" s="557"/>
      <c r="K996" s="557"/>
      <c r="L996" s="557"/>
      <c r="M996" s="345" t="s">
        <v>511</v>
      </c>
      <c r="N996" s="343">
        <v>3.36</v>
      </c>
    </row>
    <row r="997" spans="1:14" ht="12.75" customHeight="1" x14ac:dyDescent="0.25">
      <c r="A997" s="342" t="s">
        <v>8624</v>
      </c>
      <c r="B997" s="345" t="s">
        <v>385</v>
      </c>
      <c r="C997" s="557" t="s">
        <v>8625</v>
      </c>
      <c r="D997" s="557"/>
      <c r="E997" s="557"/>
      <c r="F997" s="557"/>
      <c r="G997" s="557"/>
      <c r="H997" s="557"/>
      <c r="I997" s="557"/>
      <c r="J997" s="557"/>
      <c r="K997" s="557"/>
      <c r="L997" s="557"/>
      <c r="M997" s="345" t="s">
        <v>511</v>
      </c>
      <c r="N997" s="343">
        <v>4.74</v>
      </c>
    </row>
    <row r="998" spans="1:14" ht="12.75" customHeight="1" x14ac:dyDescent="0.25">
      <c r="A998" s="342" t="s">
        <v>8626</v>
      </c>
      <c r="B998" s="345" t="s">
        <v>385</v>
      </c>
      <c r="C998" s="557" t="s">
        <v>8627</v>
      </c>
      <c r="D998" s="557"/>
      <c r="E998" s="557"/>
      <c r="F998" s="557"/>
      <c r="G998" s="557"/>
      <c r="H998" s="557"/>
      <c r="I998" s="557"/>
      <c r="J998" s="557"/>
      <c r="K998" s="557"/>
      <c r="L998" s="557"/>
      <c r="M998" s="345" t="s">
        <v>511</v>
      </c>
      <c r="N998" s="343">
        <v>3.36</v>
      </c>
    </row>
    <row r="999" spans="1:14" ht="13.5" customHeight="1" x14ac:dyDescent="0.25">
      <c r="A999" s="342" t="s">
        <v>8628</v>
      </c>
      <c r="B999" s="345" t="s">
        <v>385</v>
      </c>
      <c r="C999" s="557" t="s">
        <v>8629</v>
      </c>
      <c r="D999" s="557"/>
      <c r="E999" s="557"/>
      <c r="F999" s="557"/>
      <c r="G999" s="557"/>
      <c r="H999" s="557"/>
      <c r="I999" s="557"/>
      <c r="J999" s="557"/>
      <c r="K999" s="557"/>
      <c r="L999" s="557"/>
      <c r="M999" s="345" t="s">
        <v>511</v>
      </c>
      <c r="N999" s="343">
        <v>13.43</v>
      </c>
    </row>
    <row r="1000" spans="1:14" ht="12.75" customHeight="1" x14ac:dyDescent="0.25">
      <c r="A1000" s="342" t="s">
        <v>8630</v>
      </c>
      <c r="B1000" s="345" t="s">
        <v>385</v>
      </c>
      <c r="C1000" s="557" t="s">
        <v>8631</v>
      </c>
      <c r="D1000" s="557"/>
      <c r="E1000" s="557"/>
      <c r="F1000" s="557"/>
      <c r="G1000" s="557"/>
      <c r="H1000" s="557"/>
      <c r="I1000" s="557"/>
      <c r="J1000" s="557"/>
      <c r="K1000" s="557"/>
      <c r="L1000" s="557"/>
      <c r="M1000" s="345" t="s">
        <v>511</v>
      </c>
      <c r="N1000" s="343">
        <v>7.55</v>
      </c>
    </row>
    <row r="1001" spans="1:14" ht="12.75" customHeight="1" x14ac:dyDescent="0.25">
      <c r="A1001" s="342" t="s">
        <v>8632</v>
      </c>
      <c r="B1001" s="345" t="s">
        <v>385</v>
      </c>
      <c r="C1001" s="557" t="s">
        <v>8633</v>
      </c>
      <c r="D1001" s="557"/>
      <c r="E1001" s="557"/>
      <c r="F1001" s="557"/>
      <c r="G1001" s="557"/>
      <c r="H1001" s="557"/>
      <c r="I1001" s="557"/>
      <c r="J1001" s="557"/>
      <c r="K1001" s="557"/>
      <c r="L1001" s="557"/>
      <c r="M1001" s="345" t="s">
        <v>511</v>
      </c>
      <c r="N1001" s="343">
        <v>50.98</v>
      </c>
    </row>
    <row r="1002" spans="1:14" ht="3.75" customHeight="1" x14ac:dyDescent="0.25">
      <c r="C1002" s="557"/>
      <c r="D1002" s="557"/>
      <c r="E1002" s="557"/>
      <c r="F1002" s="557"/>
      <c r="G1002" s="557"/>
      <c r="H1002" s="557"/>
      <c r="I1002" s="557"/>
      <c r="J1002" s="557"/>
      <c r="K1002" s="557"/>
      <c r="L1002" s="557"/>
    </row>
    <row r="1003" spans="1:14" ht="12.75" customHeight="1" x14ac:dyDescent="0.25">
      <c r="A1003" s="342" t="s">
        <v>8634</v>
      </c>
      <c r="B1003" s="345" t="s">
        <v>385</v>
      </c>
      <c r="C1003" s="557" t="s">
        <v>8635</v>
      </c>
      <c r="D1003" s="557"/>
      <c r="E1003" s="557"/>
      <c r="F1003" s="557"/>
      <c r="G1003" s="557"/>
      <c r="H1003" s="557"/>
      <c r="I1003" s="557"/>
      <c r="J1003" s="557"/>
      <c r="K1003" s="557"/>
      <c r="L1003" s="557"/>
      <c r="M1003" s="345" t="s">
        <v>511</v>
      </c>
      <c r="N1003" s="343">
        <v>133.11000000000001</v>
      </c>
    </row>
    <row r="1004" spans="1:14" ht="3.75" customHeight="1" x14ac:dyDescent="0.25">
      <c r="C1004" s="557"/>
      <c r="D1004" s="557"/>
      <c r="E1004" s="557"/>
      <c r="F1004" s="557"/>
      <c r="G1004" s="557"/>
      <c r="H1004" s="557"/>
      <c r="I1004" s="557"/>
      <c r="J1004" s="557"/>
      <c r="K1004" s="557"/>
      <c r="L1004" s="557"/>
    </row>
    <row r="1005" spans="1:14" ht="12.75" customHeight="1" x14ac:dyDescent="0.25">
      <c r="A1005" s="342" t="s">
        <v>8636</v>
      </c>
      <c r="B1005" s="345" t="s">
        <v>385</v>
      </c>
      <c r="C1005" s="557" t="s">
        <v>8637</v>
      </c>
      <c r="D1005" s="557"/>
      <c r="E1005" s="557"/>
      <c r="F1005" s="557"/>
      <c r="G1005" s="557"/>
      <c r="H1005" s="557"/>
      <c r="I1005" s="557"/>
      <c r="J1005" s="557"/>
      <c r="K1005" s="557"/>
      <c r="L1005" s="557"/>
      <c r="M1005" s="345" t="s">
        <v>511</v>
      </c>
      <c r="N1005" s="343">
        <v>296.93</v>
      </c>
    </row>
    <row r="1006" spans="1:14" ht="3" customHeight="1" x14ac:dyDescent="0.25">
      <c r="C1006" s="557"/>
      <c r="D1006" s="557"/>
      <c r="E1006" s="557"/>
      <c r="F1006" s="557"/>
      <c r="G1006" s="557"/>
      <c r="H1006" s="557"/>
      <c r="I1006" s="557"/>
      <c r="J1006" s="557"/>
      <c r="K1006" s="557"/>
      <c r="L1006" s="557"/>
    </row>
    <row r="1007" spans="1:14" ht="13.5" customHeight="1" x14ac:dyDescent="0.25">
      <c r="A1007" s="342" t="s">
        <v>8638</v>
      </c>
      <c r="B1007" s="345" t="s">
        <v>385</v>
      </c>
      <c r="C1007" s="557" t="s">
        <v>8639</v>
      </c>
      <c r="D1007" s="557"/>
      <c r="E1007" s="557"/>
      <c r="F1007" s="557"/>
      <c r="G1007" s="557"/>
      <c r="H1007" s="557"/>
      <c r="I1007" s="557"/>
      <c r="J1007" s="557"/>
      <c r="K1007" s="557"/>
      <c r="L1007" s="557"/>
      <c r="M1007" s="345" t="s">
        <v>511</v>
      </c>
      <c r="N1007" s="343">
        <v>497.63</v>
      </c>
    </row>
    <row r="1008" spans="1:14" ht="3" customHeight="1" x14ac:dyDescent="0.25">
      <c r="C1008" s="557"/>
      <c r="D1008" s="557"/>
      <c r="E1008" s="557"/>
      <c r="F1008" s="557"/>
      <c r="G1008" s="557"/>
      <c r="H1008" s="557"/>
      <c r="I1008" s="557"/>
      <c r="J1008" s="557"/>
      <c r="K1008" s="557"/>
      <c r="L1008" s="557"/>
    </row>
    <row r="1009" spans="1:14" ht="13.5" customHeight="1" x14ac:dyDescent="0.25">
      <c r="A1009" s="342" t="s">
        <v>8640</v>
      </c>
      <c r="B1009" s="345" t="s">
        <v>385</v>
      </c>
      <c r="C1009" s="557" t="s">
        <v>718</v>
      </c>
      <c r="D1009" s="557"/>
      <c r="E1009" s="557"/>
      <c r="F1009" s="557"/>
      <c r="G1009" s="557"/>
      <c r="H1009" s="557"/>
      <c r="I1009" s="557"/>
      <c r="J1009" s="557"/>
      <c r="K1009" s="557"/>
      <c r="L1009" s="557"/>
      <c r="M1009" s="345" t="s">
        <v>511</v>
      </c>
      <c r="N1009" s="343">
        <v>520</v>
      </c>
    </row>
    <row r="1010" spans="1:14" ht="12.75" customHeight="1" x14ac:dyDescent="0.25">
      <c r="A1010" s="342" t="s">
        <v>8641</v>
      </c>
      <c r="B1010" s="345" t="s">
        <v>385</v>
      </c>
      <c r="C1010" s="557" t="s">
        <v>717</v>
      </c>
      <c r="D1010" s="557"/>
      <c r="E1010" s="557"/>
      <c r="F1010" s="557"/>
      <c r="G1010" s="557"/>
      <c r="H1010" s="557"/>
      <c r="I1010" s="557"/>
      <c r="J1010" s="557"/>
      <c r="K1010" s="557"/>
      <c r="L1010" s="557"/>
      <c r="M1010" s="345" t="s">
        <v>511</v>
      </c>
      <c r="N1010" s="343">
        <v>135</v>
      </c>
    </row>
    <row r="1011" spans="1:14" ht="12.75" customHeight="1" x14ac:dyDescent="0.25">
      <c r="A1011" s="342" t="s">
        <v>8642</v>
      </c>
      <c r="B1011" s="345" t="s">
        <v>385</v>
      </c>
      <c r="C1011" s="557" t="s">
        <v>8643</v>
      </c>
      <c r="D1011" s="557"/>
      <c r="E1011" s="557"/>
      <c r="F1011" s="557"/>
      <c r="G1011" s="557"/>
      <c r="H1011" s="557"/>
      <c r="I1011" s="557"/>
      <c r="J1011" s="557"/>
      <c r="K1011" s="557"/>
      <c r="L1011" s="557"/>
      <c r="M1011" s="345" t="s">
        <v>511</v>
      </c>
      <c r="N1011" s="343">
        <v>9.9</v>
      </c>
    </row>
    <row r="1012" spans="1:14" ht="13.5" customHeight="1" x14ac:dyDescent="0.25">
      <c r="A1012" s="342" t="s">
        <v>8644</v>
      </c>
      <c r="B1012" s="345" t="s">
        <v>385</v>
      </c>
      <c r="C1012" s="557" t="s">
        <v>626</v>
      </c>
      <c r="D1012" s="557"/>
      <c r="E1012" s="557"/>
      <c r="F1012" s="557"/>
      <c r="G1012" s="557"/>
      <c r="H1012" s="557"/>
      <c r="I1012" s="557"/>
      <c r="J1012" s="557"/>
      <c r="K1012" s="557"/>
      <c r="L1012" s="557"/>
      <c r="M1012" s="345" t="s">
        <v>511</v>
      </c>
      <c r="N1012" s="343">
        <v>3.05</v>
      </c>
    </row>
    <row r="1013" spans="1:14" ht="12.75" customHeight="1" x14ac:dyDescent="0.25">
      <c r="A1013" s="342" t="s">
        <v>8645</v>
      </c>
      <c r="B1013" s="345" t="s">
        <v>385</v>
      </c>
      <c r="C1013" s="557" t="s">
        <v>8646</v>
      </c>
      <c r="D1013" s="557"/>
      <c r="E1013" s="557"/>
      <c r="F1013" s="557"/>
      <c r="G1013" s="557"/>
      <c r="H1013" s="557"/>
      <c r="I1013" s="557"/>
      <c r="J1013" s="557"/>
      <c r="K1013" s="557"/>
      <c r="L1013" s="557"/>
      <c r="M1013" s="345" t="s">
        <v>511</v>
      </c>
      <c r="N1013" s="343">
        <v>2.68</v>
      </c>
    </row>
    <row r="1014" spans="1:14" ht="12.75" customHeight="1" x14ac:dyDescent="0.25">
      <c r="A1014" s="342" t="s">
        <v>8647</v>
      </c>
      <c r="B1014" s="345" t="s">
        <v>385</v>
      </c>
      <c r="C1014" s="557" t="s">
        <v>8648</v>
      </c>
      <c r="D1014" s="557"/>
      <c r="E1014" s="557"/>
      <c r="F1014" s="557"/>
      <c r="G1014" s="557"/>
      <c r="H1014" s="557"/>
      <c r="I1014" s="557"/>
      <c r="J1014" s="557"/>
      <c r="K1014" s="557"/>
      <c r="L1014" s="557"/>
      <c r="M1014" s="345" t="s">
        <v>511</v>
      </c>
      <c r="N1014" s="343">
        <v>52.68</v>
      </c>
    </row>
    <row r="1015" spans="1:14" ht="13.5" customHeight="1" x14ac:dyDescent="0.25">
      <c r="A1015" s="342" t="s">
        <v>8649</v>
      </c>
      <c r="B1015" s="345" t="s">
        <v>385</v>
      </c>
      <c r="C1015" s="557" t="s">
        <v>8650</v>
      </c>
      <c r="D1015" s="557"/>
      <c r="E1015" s="557"/>
      <c r="F1015" s="557"/>
      <c r="G1015" s="557"/>
      <c r="H1015" s="557"/>
      <c r="I1015" s="557"/>
      <c r="J1015" s="557"/>
      <c r="K1015" s="557"/>
      <c r="L1015" s="557"/>
      <c r="M1015" s="345" t="s">
        <v>511</v>
      </c>
      <c r="N1015" s="343">
        <v>1.42</v>
      </c>
    </row>
    <row r="1016" spans="1:14" ht="12.75" customHeight="1" x14ac:dyDescent="0.25">
      <c r="A1016" s="342" t="s">
        <v>8651</v>
      </c>
      <c r="B1016" s="345" t="s">
        <v>385</v>
      </c>
      <c r="C1016" s="557" t="s">
        <v>8652</v>
      </c>
      <c r="D1016" s="557"/>
      <c r="E1016" s="557"/>
      <c r="F1016" s="557"/>
      <c r="G1016" s="557"/>
      <c r="H1016" s="557"/>
      <c r="I1016" s="557"/>
      <c r="J1016" s="557"/>
      <c r="K1016" s="557"/>
      <c r="L1016" s="557"/>
      <c r="M1016" s="345" t="s">
        <v>511</v>
      </c>
      <c r="N1016" s="343">
        <v>3.05</v>
      </c>
    </row>
    <row r="1017" spans="1:14" ht="13.5" customHeight="1" x14ac:dyDescent="0.25">
      <c r="A1017" s="342" t="s">
        <v>8653</v>
      </c>
      <c r="B1017" s="345" t="s">
        <v>385</v>
      </c>
      <c r="C1017" s="557" t="s">
        <v>8654</v>
      </c>
      <c r="D1017" s="557"/>
      <c r="E1017" s="557"/>
      <c r="F1017" s="557"/>
      <c r="G1017" s="557"/>
      <c r="H1017" s="557"/>
      <c r="I1017" s="557"/>
      <c r="J1017" s="557"/>
      <c r="K1017" s="557"/>
      <c r="L1017" s="557"/>
      <c r="M1017" s="345" t="s">
        <v>511</v>
      </c>
      <c r="N1017" s="343">
        <v>4.54</v>
      </c>
    </row>
    <row r="1018" spans="1:14" ht="12.75" customHeight="1" x14ac:dyDescent="0.25">
      <c r="A1018" s="342" t="s">
        <v>8655</v>
      </c>
      <c r="B1018" s="345" t="s">
        <v>385</v>
      </c>
      <c r="C1018" s="557" t="s">
        <v>627</v>
      </c>
      <c r="D1018" s="557"/>
      <c r="E1018" s="557"/>
      <c r="F1018" s="557"/>
      <c r="G1018" s="557"/>
      <c r="H1018" s="557"/>
      <c r="I1018" s="557"/>
      <c r="J1018" s="557"/>
      <c r="K1018" s="557"/>
      <c r="L1018" s="557"/>
      <c r="M1018" s="345" t="s">
        <v>511</v>
      </c>
      <c r="N1018" s="343">
        <v>5.54</v>
      </c>
    </row>
    <row r="1019" spans="1:14" ht="12.75" customHeight="1" x14ac:dyDescent="0.25">
      <c r="A1019" s="342" t="s">
        <v>8656</v>
      </c>
      <c r="B1019" s="345" t="s">
        <v>385</v>
      </c>
      <c r="C1019" s="557" t="s">
        <v>8657</v>
      </c>
      <c r="D1019" s="557"/>
      <c r="E1019" s="557"/>
      <c r="F1019" s="557"/>
      <c r="G1019" s="557"/>
      <c r="H1019" s="557"/>
      <c r="I1019" s="557"/>
      <c r="J1019" s="557"/>
      <c r="K1019" s="557"/>
      <c r="L1019" s="557"/>
      <c r="M1019" s="345" t="s">
        <v>511</v>
      </c>
      <c r="N1019" s="343">
        <v>440</v>
      </c>
    </row>
    <row r="1020" spans="1:14" ht="13.5" customHeight="1" x14ac:dyDescent="0.25">
      <c r="A1020" s="342" t="s">
        <v>8658</v>
      </c>
      <c r="B1020" s="345" t="s">
        <v>385</v>
      </c>
      <c r="C1020" s="557" t="s">
        <v>8659</v>
      </c>
      <c r="D1020" s="557"/>
      <c r="E1020" s="557"/>
      <c r="F1020" s="557"/>
      <c r="G1020" s="557"/>
      <c r="H1020" s="557"/>
      <c r="I1020" s="557"/>
      <c r="J1020" s="557"/>
      <c r="K1020" s="557"/>
      <c r="L1020" s="557"/>
      <c r="M1020" s="345" t="s">
        <v>511</v>
      </c>
      <c r="N1020" s="343">
        <v>82.7</v>
      </c>
    </row>
    <row r="1021" spans="1:14" ht="12.75" customHeight="1" x14ac:dyDescent="0.25">
      <c r="A1021" s="342" t="s">
        <v>8660</v>
      </c>
      <c r="B1021" s="345" t="s">
        <v>385</v>
      </c>
      <c r="C1021" s="557" t="s">
        <v>8661</v>
      </c>
      <c r="D1021" s="557"/>
      <c r="E1021" s="557"/>
      <c r="F1021" s="557"/>
      <c r="G1021" s="557"/>
      <c r="H1021" s="557"/>
      <c r="I1021" s="557"/>
      <c r="J1021" s="557"/>
      <c r="K1021" s="557"/>
      <c r="L1021" s="557"/>
      <c r="M1021" s="345" t="s">
        <v>511</v>
      </c>
      <c r="N1021" s="343">
        <v>204.2</v>
      </c>
    </row>
    <row r="1022" spans="1:14" ht="13.5" customHeight="1" x14ac:dyDescent="0.25">
      <c r="A1022" s="342" t="s">
        <v>8662</v>
      </c>
      <c r="B1022" s="345" t="s">
        <v>385</v>
      </c>
      <c r="C1022" s="557" t="s">
        <v>8663</v>
      </c>
      <c r="D1022" s="557"/>
      <c r="E1022" s="557"/>
      <c r="F1022" s="557"/>
      <c r="G1022" s="557"/>
      <c r="H1022" s="557"/>
      <c r="I1022" s="557"/>
      <c r="J1022" s="557"/>
      <c r="K1022" s="557"/>
      <c r="L1022" s="557"/>
      <c r="M1022" s="345" t="s">
        <v>511</v>
      </c>
      <c r="N1022" s="343">
        <v>76</v>
      </c>
    </row>
    <row r="1023" spans="1:14" ht="12.75" customHeight="1" x14ac:dyDescent="0.25">
      <c r="A1023" s="342" t="s">
        <v>8664</v>
      </c>
      <c r="B1023" s="345" t="s">
        <v>385</v>
      </c>
      <c r="C1023" s="557" t="s">
        <v>8665</v>
      </c>
      <c r="D1023" s="557"/>
      <c r="E1023" s="557"/>
      <c r="F1023" s="557"/>
      <c r="G1023" s="557"/>
      <c r="H1023" s="557"/>
      <c r="I1023" s="557"/>
      <c r="J1023" s="557"/>
      <c r="K1023" s="557"/>
      <c r="L1023" s="557"/>
      <c r="M1023" s="345" t="s">
        <v>511</v>
      </c>
      <c r="N1023" s="343">
        <v>136</v>
      </c>
    </row>
    <row r="1024" spans="1:14" ht="12.75" customHeight="1" x14ac:dyDescent="0.25">
      <c r="A1024" s="342" t="s">
        <v>8666</v>
      </c>
      <c r="B1024" s="345" t="s">
        <v>385</v>
      </c>
      <c r="C1024" s="557" t="s">
        <v>8667</v>
      </c>
      <c r="D1024" s="557"/>
      <c r="E1024" s="557"/>
      <c r="F1024" s="557"/>
      <c r="G1024" s="557"/>
      <c r="H1024" s="557"/>
      <c r="I1024" s="557"/>
      <c r="J1024" s="557"/>
      <c r="K1024" s="557"/>
      <c r="L1024" s="557"/>
      <c r="M1024" s="345" t="s">
        <v>511</v>
      </c>
      <c r="N1024" s="343">
        <v>45.57</v>
      </c>
    </row>
    <row r="1025" spans="1:14" ht="13.5" customHeight="1" x14ac:dyDescent="0.25">
      <c r="A1025" s="342" t="s">
        <v>8668</v>
      </c>
      <c r="B1025" s="345" t="s">
        <v>385</v>
      </c>
      <c r="C1025" s="557" t="s">
        <v>8669</v>
      </c>
      <c r="D1025" s="557"/>
      <c r="E1025" s="557"/>
      <c r="F1025" s="557"/>
      <c r="G1025" s="557"/>
      <c r="H1025" s="557"/>
      <c r="I1025" s="557"/>
      <c r="J1025" s="557"/>
      <c r="K1025" s="557"/>
      <c r="L1025" s="557"/>
      <c r="M1025" s="345" t="s">
        <v>511</v>
      </c>
      <c r="N1025" s="343">
        <v>94.73</v>
      </c>
    </row>
    <row r="1026" spans="1:14" ht="12.75" customHeight="1" x14ac:dyDescent="0.25">
      <c r="A1026" s="342" t="s">
        <v>8670</v>
      </c>
      <c r="B1026" s="345" t="s">
        <v>385</v>
      </c>
      <c r="C1026" s="557" t="s">
        <v>8671</v>
      </c>
      <c r="D1026" s="557"/>
      <c r="E1026" s="557"/>
      <c r="F1026" s="557"/>
      <c r="G1026" s="557"/>
      <c r="H1026" s="557"/>
      <c r="I1026" s="557"/>
      <c r="J1026" s="557"/>
      <c r="K1026" s="557"/>
      <c r="L1026" s="557"/>
      <c r="M1026" s="345" t="s">
        <v>511</v>
      </c>
      <c r="N1026" s="343">
        <v>41.65</v>
      </c>
    </row>
    <row r="1027" spans="1:14" ht="13.5" customHeight="1" x14ac:dyDescent="0.25">
      <c r="A1027" s="342" t="s">
        <v>8672</v>
      </c>
      <c r="B1027" s="345" t="s">
        <v>385</v>
      </c>
      <c r="C1027" s="557" t="s">
        <v>624</v>
      </c>
      <c r="D1027" s="557"/>
      <c r="E1027" s="557"/>
      <c r="F1027" s="557"/>
      <c r="G1027" s="557"/>
      <c r="H1027" s="557"/>
      <c r="I1027" s="557"/>
      <c r="J1027" s="557"/>
      <c r="K1027" s="557"/>
      <c r="L1027" s="557"/>
      <c r="M1027" s="345" t="s">
        <v>511</v>
      </c>
      <c r="N1027" s="343">
        <v>58.98</v>
      </c>
    </row>
    <row r="1028" spans="1:14" ht="12.75" customHeight="1" x14ac:dyDescent="0.25">
      <c r="A1028" s="342" t="s">
        <v>8673</v>
      </c>
      <c r="B1028" s="345" t="s">
        <v>385</v>
      </c>
      <c r="C1028" s="557" t="s">
        <v>625</v>
      </c>
      <c r="D1028" s="557"/>
      <c r="E1028" s="557"/>
      <c r="F1028" s="557"/>
      <c r="G1028" s="557"/>
      <c r="H1028" s="557"/>
      <c r="I1028" s="557"/>
      <c r="J1028" s="557"/>
      <c r="K1028" s="557"/>
      <c r="L1028" s="557"/>
      <c r="M1028" s="345" t="s">
        <v>511</v>
      </c>
      <c r="N1028" s="343">
        <v>98.91</v>
      </c>
    </row>
    <row r="1029" spans="1:14" ht="12.75" customHeight="1" x14ac:dyDescent="0.25">
      <c r="A1029" s="342" t="s">
        <v>8674</v>
      </c>
      <c r="B1029" s="345" t="s">
        <v>385</v>
      </c>
      <c r="C1029" s="557" t="s">
        <v>8675</v>
      </c>
      <c r="D1029" s="557"/>
      <c r="E1029" s="557"/>
      <c r="F1029" s="557"/>
      <c r="G1029" s="557"/>
      <c r="H1029" s="557"/>
      <c r="I1029" s="557"/>
      <c r="J1029" s="557"/>
      <c r="K1029" s="557"/>
      <c r="L1029" s="557"/>
      <c r="M1029" s="345" t="s">
        <v>511</v>
      </c>
      <c r="N1029" s="343">
        <v>334.8</v>
      </c>
    </row>
    <row r="1030" spans="1:14" ht="13.5" customHeight="1" x14ac:dyDescent="0.25">
      <c r="A1030" s="342" t="s">
        <v>8676</v>
      </c>
      <c r="B1030" s="345" t="s">
        <v>385</v>
      </c>
      <c r="C1030" s="557" t="s">
        <v>8677</v>
      </c>
      <c r="D1030" s="557"/>
      <c r="E1030" s="557"/>
      <c r="F1030" s="557"/>
      <c r="G1030" s="557"/>
      <c r="H1030" s="557"/>
      <c r="I1030" s="557"/>
      <c r="J1030" s="557"/>
      <c r="K1030" s="557"/>
      <c r="L1030" s="557"/>
      <c r="M1030" s="345" t="s">
        <v>511</v>
      </c>
      <c r="N1030" s="343">
        <v>29.99</v>
      </c>
    </row>
    <row r="1031" spans="1:14" ht="12.75" customHeight="1" x14ac:dyDescent="0.25">
      <c r="A1031" s="342" t="s">
        <v>8678</v>
      </c>
      <c r="B1031" s="345" t="s">
        <v>385</v>
      </c>
      <c r="C1031" s="557" t="s">
        <v>8679</v>
      </c>
      <c r="D1031" s="557"/>
      <c r="E1031" s="557"/>
      <c r="F1031" s="557"/>
      <c r="G1031" s="557"/>
      <c r="H1031" s="557"/>
      <c r="I1031" s="557"/>
      <c r="J1031" s="557"/>
      <c r="K1031" s="557"/>
      <c r="L1031" s="557"/>
      <c r="M1031" s="345" t="s">
        <v>511</v>
      </c>
      <c r="N1031" s="343">
        <v>89.25</v>
      </c>
    </row>
    <row r="1032" spans="1:14" ht="12.75" customHeight="1" x14ac:dyDescent="0.25">
      <c r="A1032" s="342" t="s">
        <v>8680</v>
      </c>
      <c r="B1032" s="345" t="s">
        <v>385</v>
      </c>
      <c r="C1032" s="557" t="s">
        <v>8681</v>
      </c>
      <c r="D1032" s="557"/>
      <c r="E1032" s="557"/>
      <c r="F1032" s="557"/>
      <c r="G1032" s="557"/>
      <c r="H1032" s="557"/>
      <c r="I1032" s="557"/>
      <c r="J1032" s="557"/>
      <c r="K1032" s="557"/>
      <c r="L1032" s="557"/>
      <c r="M1032" s="345" t="s">
        <v>511</v>
      </c>
      <c r="N1032" s="343">
        <v>207.81</v>
      </c>
    </row>
    <row r="1033" spans="1:14" ht="13.5" customHeight="1" x14ac:dyDescent="0.25">
      <c r="A1033" s="342" t="s">
        <v>8682</v>
      </c>
      <c r="B1033" s="345" t="s">
        <v>385</v>
      </c>
      <c r="C1033" s="557" t="s">
        <v>8683</v>
      </c>
      <c r="D1033" s="557"/>
      <c r="E1033" s="557"/>
      <c r="F1033" s="557"/>
      <c r="G1033" s="557"/>
      <c r="H1033" s="557"/>
      <c r="I1033" s="557"/>
      <c r="J1033" s="557"/>
      <c r="K1033" s="557"/>
      <c r="L1033" s="557"/>
      <c r="M1033" s="345" t="s">
        <v>511</v>
      </c>
      <c r="N1033" s="343">
        <v>61.99</v>
      </c>
    </row>
    <row r="1034" spans="1:14" ht="12.75" customHeight="1" x14ac:dyDescent="0.25">
      <c r="A1034" s="342" t="s">
        <v>8684</v>
      </c>
      <c r="B1034" s="345" t="s">
        <v>385</v>
      </c>
      <c r="C1034" s="557" t="s">
        <v>8685</v>
      </c>
      <c r="D1034" s="557"/>
      <c r="E1034" s="557"/>
      <c r="F1034" s="557"/>
      <c r="G1034" s="557"/>
      <c r="H1034" s="557"/>
      <c r="I1034" s="557"/>
      <c r="J1034" s="557"/>
      <c r="K1034" s="557"/>
      <c r="L1034" s="557"/>
      <c r="M1034" s="345" t="s">
        <v>511</v>
      </c>
      <c r="N1034" s="343">
        <v>515.6</v>
      </c>
    </row>
    <row r="1035" spans="1:14" ht="13.5" customHeight="1" x14ac:dyDescent="0.25">
      <c r="A1035" s="342" t="s">
        <v>8686</v>
      </c>
      <c r="B1035" s="345" t="s">
        <v>385</v>
      </c>
      <c r="C1035" s="557" t="s">
        <v>8687</v>
      </c>
      <c r="D1035" s="557"/>
      <c r="E1035" s="557"/>
      <c r="F1035" s="557"/>
      <c r="G1035" s="557"/>
      <c r="H1035" s="557"/>
      <c r="I1035" s="557"/>
      <c r="J1035" s="557"/>
      <c r="K1035" s="557"/>
      <c r="L1035" s="557"/>
      <c r="M1035" s="345" t="s">
        <v>511</v>
      </c>
      <c r="N1035" s="343">
        <v>224.5</v>
      </c>
    </row>
    <row r="1036" spans="1:14" ht="12.75" customHeight="1" x14ac:dyDescent="0.25">
      <c r="A1036" s="342" t="s">
        <v>8688</v>
      </c>
      <c r="B1036" s="345" t="s">
        <v>385</v>
      </c>
      <c r="C1036" s="557" t="s">
        <v>8689</v>
      </c>
      <c r="D1036" s="557"/>
      <c r="E1036" s="557"/>
      <c r="F1036" s="557"/>
      <c r="G1036" s="557"/>
      <c r="H1036" s="557"/>
      <c r="I1036" s="557"/>
      <c r="J1036" s="557"/>
      <c r="K1036" s="557"/>
      <c r="L1036" s="557"/>
      <c r="M1036" s="345" t="s">
        <v>511</v>
      </c>
      <c r="N1036" s="343">
        <v>120</v>
      </c>
    </row>
    <row r="1037" spans="1:14" ht="12.75" customHeight="1" x14ac:dyDescent="0.25">
      <c r="A1037" s="342" t="s">
        <v>8690</v>
      </c>
      <c r="B1037" s="345" t="s">
        <v>385</v>
      </c>
      <c r="C1037" s="557" t="s">
        <v>8691</v>
      </c>
      <c r="D1037" s="557"/>
      <c r="E1037" s="557"/>
      <c r="F1037" s="557"/>
      <c r="G1037" s="557"/>
      <c r="H1037" s="557"/>
      <c r="I1037" s="557"/>
      <c r="J1037" s="557"/>
      <c r="K1037" s="557"/>
      <c r="L1037" s="557"/>
      <c r="M1037" s="345" t="s">
        <v>511</v>
      </c>
      <c r="N1037" s="343">
        <v>755</v>
      </c>
    </row>
    <row r="1038" spans="1:14" ht="13.5" customHeight="1" x14ac:dyDescent="0.25">
      <c r="A1038" s="342" t="s">
        <v>8692</v>
      </c>
      <c r="B1038" s="345" t="s">
        <v>385</v>
      </c>
      <c r="C1038" s="557" t="s">
        <v>8693</v>
      </c>
      <c r="D1038" s="557"/>
      <c r="E1038" s="557"/>
      <c r="F1038" s="557"/>
      <c r="G1038" s="557"/>
      <c r="H1038" s="557"/>
      <c r="I1038" s="557"/>
      <c r="J1038" s="557"/>
      <c r="K1038" s="557"/>
      <c r="L1038" s="557"/>
      <c r="M1038" s="345" t="s">
        <v>511</v>
      </c>
      <c r="N1038" s="343">
        <v>755</v>
      </c>
    </row>
    <row r="1039" spans="1:14" ht="12.75" customHeight="1" x14ac:dyDescent="0.25">
      <c r="A1039" s="342" t="s">
        <v>8694</v>
      </c>
      <c r="B1039" s="345" t="s">
        <v>385</v>
      </c>
      <c r="C1039" s="557" t="s">
        <v>8695</v>
      </c>
      <c r="D1039" s="557"/>
      <c r="E1039" s="557"/>
      <c r="F1039" s="557"/>
      <c r="G1039" s="557"/>
      <c r="H1039" s="557"/>
      <c r="I1039" s="557"/>
      <c r="J1039" s="557"/>
      <c r="K1039" s="557"/>
      <c r="L1039" s="557"/>
      <c r="M1039" s="345" t="s">
        <v>511</v>
      </c>
      <c r="N1039" s="343">
        <v>1490.14</v>
      </c>
    </row>
    <row r="1040" spans="1:14" ht="13.5" customHeight="1" x14ac:dyDescent="0.25">
      <c r="A1040" s="342" t="s">
        <v>8696</v>
      </c>
      <c r="B1040" s="345" t="s">
        <v>385</v>
      </c>
      <c r="C1040" s="557" t="s">
        <v>8697</v>
      </c>
      <c r="D1040" s="557"/>
      <c r="E1040" s="557"/>
      <c r="F1040" s="557"/>
      <c r="G1040" s="557"/>
      <c r="H1040" s="557"/>
      <c r="I1040" s="557"/>
      <c r="J1040" s="557"/>
      <c r="K1040" s="557"/>
      <c r="L1040" s="557"/>
      <c r="M1040" s="345" t="s">
        <v>511</v>
      </c>
      <c r="N1040" s="343">
        <v>46.89</v>
      </c>
    </row>
    <row r="1041" spans="1:14" ht="12.75" customHeight="1" x14ac:dyDescent="0.25">
      <c r="A1041" s="342" t="s">
        <v>8698</v>
      </c>
      <c r="B1041" s="345" t="s">
        <v>385</v>
      </c>
      <c r="C1041" s="557" t="s">
        <v>8699</v>
      </c>
      <c r="D1041" s="557"/>
      <c r="E1041" s="557"/>
      <c r="F1041" s="557"/>
      <c r="G1041" s="557"/>
      <c r="H1041" s="557"/>
      <c r="I1041" s="557"/>
      <c r="J1041" s="557"/>
      <c r="K1041" s="557"/>
      <c r="L1041" s="557"/>
      <c r="M1041" s="345" t="s">
        <v>511</v>
      </c>
      <c r="N1041" s="343">
        <v>60.99</v>
      </c>
    </row>
    <row r="1042" spans="1:14" ht="12.75" customHeight="1" x14ac:dyDescent="0.25">
      <c r="A1042" s="342" t="s">
        <v>8700</v>
      </c>
      <c r="B1042" s="345" t="s">
        <v>385</v>
      </c>
      <c r="C1042" s="557" t="s">
        <v>8701</v>
      </c>
      <c r="D1042" s="557"/>
      <c r="E1042" s="557"/>
      <c r="F1042" s="557"/>
      <c r="G1042" s="557"/>
      <c r="H1042" s="557"/>
      <c r="I1042" s="557"/>
      <c r="J1042" s="557"/>
      <c r="K1042" s="557"/>
      <c r="L1042" s="557"/>
      <c r="M1042" s="345" t="s">
        <v>511</v>
      </c>
      <c r="N1042" s="343">
        <v>513.45000000000005</v>
      </c>
    </row>
    <row r="1043" spans="1:14" ht="13.5" customHeight="1" x14ac:dyDescent="0.25">
      <c r="A1043" s="342" t="s">
        <v>8702</v>
      </c>
      <c r="B1043" s="345" t="s">
        <v>385</v>
      </c>
      <c r="C1043" s="557" t="s">
        <v>8703</v>
      </c>
      <c r="D1043" s="557"/>
      <c r="E1043" s="557"/>
      <c r="F1043" s="557"/>
      <c r="G1043" s="557"/>
      <c r="H1043" s="557"/>
      <c r="I1043" s="557"/>
      <c r="J1043" s="557"/>
      <c r="K1043" s="557"/>
      <c r="L1043" s="557"/>
      <c r="M1043" s="345" t="s">
        <v>511</v>
      </c>
      <c r="N1043" s="343">
        <v>473.35</v>
      </c>
    </row>
    <row r="1044" spans="1:14" ht="3" customHeight="1" x14ac:dyDescent="0.25">
      <c r="C1044" s="557"/>
      <c r="D1044" s="557"/>
      <c r="E1044" s="557"/>
      <c r="F1044" s="557"/>
      <c r="G1044" s="557"/>
      <c r="H1044" s="557"/>
      <c r="I1044" s="557"/>
      <c r="J1044" s="557"/>
      <c r="K1044" s="557"/>
      <c r="L1044" s="557"/>
    </row>
    <row r="1045" spans="1:14" ht="12.75" customHeight="1" x14ac:dyDescent="0.25">
      <c r="A1045" s="342" t="s">
        <v>8704</v>
      </c>
      <c r="B1045" s="345" t="s">
        <v>385</v>
      </c>
      <c r="C1045" s="557" t="s">
        <v>8705</v>
      </c>
      <c r="D1045" s="557"/>
      <c r="E1045" s="557"/>
      <c r="F1045" s="557"/>
      <c r="G1045" s="557"/>
      <c r="H1045" s="557"/>
      <c r="I1045" s="557"/>
      <c r="J1045" s="557"/>
      <c r="K1045" s="557"/>
      <c r="L1045" s="557"/>
      <c r="M1045" s="345" t="s">
        <v>511</v>
      </c>
      <c r="N1045" s="343">
        <v>788</v>
      </c>
    </row>
    <row r="1046" spans="1:14" ht="13.5" customHeight="1" x14ac:dyDescent="0.25">
      <c r="A1046" s="342" t="s">
        <v>8706</v>
      </c>
      <c r="B1046" s="345" t="s">
        <v>385</v>
      </c>
      <c r="C1046" s="557" t="s">
        <v>8707</v>
      </c>
      <c r="D1046" s="557"/>
      <c r="E1046" s="557"/>
      <c r="F1046" s="557"/>
      <c r="G1046" s="557"/>
      <c r="H1046" s="557"/>
      <c r="I1046" s="557"/>
      <c r="J1046" s="557"/>
      <c r="K1046" s="557"/>
      <c r="L1046" s="557"/>
      <c r="M1046" s="345" t="s">
        <v>511</v>
      </c>
      <c r="N1046" s="343">
        <v>22.21</v>
      </c>
    </row>
    <row r="1047" spans="1:14" ht="12.75" customHeight="1" x14ac:dyDescent="0.25">
      <c r="A1047" s="342" t="s">
        <v>8708</v>
      </c>
      <c r="B1047" s="345" t="s">
        <v>385</v>
      </c>
      <c r="C1047" s="557" t="s">
        <v>8709</v>
      </c>
      <c r="D1047" s="557"/>
      <c r="E1047" s="557"/>
      <c r="F1047" s="557"/>
      <c r="G1047" s="557"/>
      <c r="H1047" s="557"/>
      <c r="I1047" s="557"/>
      <c r="J1047" s="557"/>
      <c r="K1047" s="557"/>
      <c r="L1047" s="557"/>
      <c r="M1047" s="345" t="s">
        <v>511</v>
      </c>
      <c r="N1047" s="343">
        <v>39.229999999999997</v>
      </c>
    </row>
    <row r="1048" spans="1:14" ht="13.5" customHeight="1" x14ac:dyDescent="0.25">
      <c r="A1048" s="342" t="s">
        <v>8710</v>
      </c>
      <c r="B1048" s="345" t="s">
        <v>385</v>
      </c>
      <c r="C1048" s="557" t="s">
        <v>8711</v>
      </c>
      <c r="D1048" s="557"/>
      <c r="E1048" s="557"/>
      <c r="F1048" s="557"/>
      <c r="G1048" s="557"/>
      <c r="H1048" s="557"/>
      <c r="I1048" s="557"/>
      <c r="J1048" s="557"/>
      <c r="K1048" s="557"/>
      <c r="L1048" s="557"/>
      <c r="M1048" s="345" t="s">
        <v>511</v>
      </c>
      <c r="N1048" s="343">
        <v>68.08</v>
      </c>
    </row>
    <row r="1049" spans="1:14" ht="12.75" customHeight="1" x14ac:dyDescent="0.25">
      <c r="A1049" s="342" t="s">
        <v>8712</v>
      </c>
      <c r="B1049" s="345" t="s">
        <v>385</v>
      </c>
      <c r="C1049" s="557" t="s">
        <v>8713</v>
      </c>
      <c r="D1049" s="557"/>
      <c r="E1049" s="557"/>
      <c r="F1049" s="557"/>
      <c r="G1049" s="557"/>
      <c r="H1049" s="557"/>
      <c r="I1049" s="557"/>
      <c r="J1049" s="557"/>
      <c r="K1049" s="557"/>
      <c r="L1049" s="557"/>
      <c r="M1049" s="345" t="s">
        <v>511</v>
      </c>
      <c r="N1049" s="343">
        <v>85.23</v>
      </c>
    </row>
    <row r="1050" spans="1:14" ht="12.75" customHeight="1" x14ac:dyDescent="0.25">
      <c r="A1050" s="342" t="s">
        <v>8714</v>
      </c>
      <c r="B1050" s="345" t="s">
        <v>385</v>
      </c>
      <c r="C1050" s="557" t="s">
        <v>8715</v>
      </c>
      <c r="D1050" s="557"/>
      <c r="E1050" s="557"/>
      <c r="F1050" s="557"/>
      <c r="G1050" s="557"/>
      <c r="H1050" s="557"/>
      <c r="I1050" s="557"/>
      <c r="J1050" s="557"/>
      <c r="K1050" s="557"/>
      <c r="L1050" s="557"/>
      <c r="M1050" s="345" t="s">
        <v>511</v>
      </c>
      <c r="N1050" s="343">
        <v>88.54</v>
      </c>
    </row>
    <row r="1051" spans="1:14" ht="13.5" customHeight="1" x14ac:dyDescent="0.25">
      <c r="A1051" s="342" t="s">
        <v>8716</v>
      </c>
      <c r="B1051" s="345" t="s">
        <v>385</v>
      </c>
      <c r="C1051" s="557" t="s">
        <v>8717</v>
      </c>
      <c r="D1051" s="557"/>
      <c r="E1051" s="557"/>
      <c r="F1051" s="557"/>
      <c r="G1051" s="557"/>
      <c r="H1051" s="557"/>
      <c r="I1051" s="557"/>
      <c r="J1051" s="557"/>
      <c r="K1051" s="557"/>
      <c r="L1051" s="557"/>
      <c r="M1051" s="345" t="s">
        <v>511</v>
      </c>
      <c r="N1051" s="343">
        <v>125.47</v>
      </c>
    </row>
    <row r="1052" spans="1:14" ht="12.75" customHeight="1" x14ac:dyDescent="0.25">
      <c r="A1052" s="342" t="s">
        <v>8718</v>
      </c>
      <c r="B1052" s="345" t="s">
        <v>385</v>
      </c>
      <c r="C1052" s="557" t="s">
        <v>8719</v>
      </c>
      <c r="D1052" s="557"/>
      <c r="E1052" s="557"/>
      <c r="F1052" s="557"/>
      <c r="G1052" s="557"/>
      <c r="H1052" s="557"/>
      <c r="I1052" s="557"/>
      <c r="J1052" s="557"/>
      <c r="K1052" s="557"/>
      <c r="L1052" s="557"/>
      <c r="M1052" s="345" t="s">
        <v>511</v>
      </c>
      <c r="N1052" s="343">
        <v>123.67</v>
      </c>
    </row>
    <row r="1053" spans="1:14" ht="13.5" customHeight="1" x14ac:dyDescent="0.25">
      <c r="A1053" s="342" t="s">
        <v>8720</v>
      </c>
      <c r="B1053" s="345" t="s">
        <v>385</v>
      </c>
      <c r="C1053" s="557" t="s">
        <v>8721</v>
      </c>
      <c r="D1053" s="557"/>
      <c r="E1053" s="557"/>
      <c r="F1053" s="557"/>
      <c r="G1053" s="557"/>
      <c r="H1053" s="557"/>
      <c r="I1053" s="557"/>
      <c r="J1053" s="557"/>
      <c r="K1053" s="557"/>
      <c r="L1053" s="557"/>
      <c r="M1053" s="345" t="s">
        <v>511</v>
      </c>
      <c r="N1053" s="343">
        <v>123.67</v>
      </c>
    </row>
    <row r="1054" spans="1:14" ht="12.75" customHeight="1" x14ac:dyDescent="0.25">
      <c r="A1054" s="342" t="s">
        <v>8722</v>
      </c>
      <c r="B1054" s="345" t="s">
        <v>385</v>
      </c>
      <c r="C1054" s="557" t="s">
        <v>8723</v>
      </c>
      <c r="D1054" s="557"/>
      <c r="E1054" s="557"/>
      <c r="F1054" s="557"/>
      <c r="G1054" s="557"/>
      <c r="H1054" s="557"/>
      <c r="I1054" s="557"/>
      <c r="J1054" s="557"/>
      <c r="K1054" s="557"/>
      <c r="L1054" s="557"/>
      <c r="M1054" s="345" t="s">
        <v>511</v>
      </c>
      <c r="N1054" s="343">
        <v>150</v>
      </c>
    </row>
    <row r="1055" spans="1:14" ht="12.75" customHeight="1" x14ac:dyDescent="0.25">
      <c r="A1055" s="342" t="s">
        <v>8724</v>
      </c>
      <c r="B1055" s="345" t="s">
        <v>385</v>
      </c>
      <c r="C1055" s="557" t="s">
        <v>8725</v>
      </c>
      <c r="D1055" s="557"/>
      <c r="E1055" s="557"/>
      <c r="F1055" s="557"/>
      <c r="G1055" s="557"/>
      <c r="H1055" s="557"/>
      <c r="I1055" s="557"/>
      <c r="J1055" s="557"/>
      <c r="K1055" s="557"/>
      <c r="L1055" s="557"/>
      <c r="M1055" s="345" t="s">
        <v>511</v>
      </c>
      <c r="N1055" s="343">
        <v>438.85</v>
      </c>
    </row>
    <row r="1056" spans="1:14" ht="13.5" customHeight="1" x14ac:dyDescent="0.25">
      <c r="A1056" s="342" t="s">
        <v>8726</v>
      </c>
      <c r="B1056" s="345" t="s">
        <v>385</v>
      </c>
      <c r="C1056" s="557" t="s">
        <v>8727</v>
      </c>
      <c r="D1056" s="557"/>
      <c r="E1056" s="557"/>
      <c r="F1056" s="557"/>
      <c r="G1056" s="557"/>
      <c r="H1056" s="557"/>
      <c r="I1056" s="557"/>
      <c r="J1056" s="557"/>
      <c r="K1056" s="557"/>
      <c r="L1056" s="557"/>
      <c r="M1056" s="345" t="s">
        <v>511</v>
      </c>
      <c r="N1056" s="343">
        <v>445.35</v>
      </c>
    </row>
    <row r="1057" spans="1:14" ht="12.75" customHeight="1" x14ac:dyDescent="0.25">
      <c r="A1057" s="342" t="s">
        <v>8728</v>
      </c>
      <c r="B1057" s="345" t="s">
        <v>385</v>
      </c>
      <c r="C1057" s="557" t="s">
        <v>8729</v>
      </c>
      <c r="D1057" s="557"/>
      <c r="E1057" s="557"/>
      <c r="F1057" s="557"/>
      <c r="G1057" s="557"/>
      <c r="H1057" s="557"/>
      <c r="I1057" s="557"/>
      <c r="J1057" s="557"/>
      <c r="K1057" s="557"/>
      <c r="L1057" s="557"/>
      <c r="M1057" s="345" t="s">
        <v>511</v>
      </c>
      <c r="N1057" s="343">
        <v>445.35</v>
      </c>
    </row>
    <row r="1058" spans="1:14" ht="12.75" customHeight="1" x14ac:dyDescent="0.25">
      <c r="A1058" s="342" t="s">
        <v>8730</v>
      </c>
      <c r="B1058" s="345" t="s">
        <v>385</v>
      </c>
      <c r="C1058" s="557" t="s">
        <v>8731</v>
      </c>
      <c r="D1058" s="557"/>
      <c r="E1058" s="557"/>
      <c r="F1058" s="557"/>
      <c r="G1058" s="557"/>
      <c r="H1058" s="557"/>
      <c r="I1058" s="557"/>
      <c r="J1058" s="557"/>
      <c r="K1058" s="557"/>
      <c r="L1058" s="557"/>
      <c r="M1058" s="345" t="s">
        <v>511</v>
      </c>
      <c r="N1058" s="343">
        <v>8.5</v>
      </c>
    </row>
    <row r="1059" spans="1:14" ht="13.5" customHeight="1" x14ac:dyDescent="0.25">
      <c r="A1059" s="342" t="s">
        <v>8732</v>
      </c>
      <c r="B1059" s="345" t="s">
        <v>385</v>
      </c>
      <c r="C1059" s="557" t="s">
        <v>8733</v>
      </c>
      <c r="D1059" s="557"/>
      <c r="E1059" s="557"/>
      <c r="F1059" s="557"/>
      <c r="G1059" s="557"/>
      <c r="H1059" s="557"/>
      <c r="I1059" s="557"/>
      <c r="J1059" s="557"/>
      <c r="K1059" s="557"/>
      <c r="L1059" s="557"/>
      <c r="M1059" s="345" t="s">
        <v>511</v>
      </c>
      <c r="N1059" s="343">
        <v>8.5</v>
      </c>
    </row>
    <row r="1060" spans="1:14" ht="12.75" customHeight="1" x14ac:dyDescent="0.25">
      <c r="A1060" s="342" t="s">
        <v>8734</v>
      </c>
      <c r="B1060" s="345" t="s">
        <v>385</v>
      </c>
      <c r="C1060" s="557" t="s">
        <v>8735</v>
      </c>
      <c r="D1060" s="557"/>
      <c r="E1060" s="557"/>
      <c r="F1060" s="557"/>
      <c r="G1060" s="557"/>
      <c r="H1060" s="557"/>
      <c r="I1060" s="557"/>
      <c r="J1060" s="557"/>
      <c r="K1060" s="557"/>
      <c r="L1060" s="557"/>
      <c r="M1060" s="345" t="s">
        <v>511</v>
      </c>
      <c r="N1060" s="343">
        <v>8.5</v>
      </c>
    </row>
    <row r="1061" spans="1:14" ht="13.5" customHeight="1" x14ac:dyDescent="0.25">
      <c r="A1061" s="342" t="s">
        <v>8736</v>
      </c>
      <c r="B1061" s="345" t="s">
        <v>385</v>
      </c>
      <c r="C1061" s="557" t="s">
        <v>8737</v>
      </c>
      <c r="D1061" s="557"/>
      <c r="E1061" s="557"/>
      <c r="F1061" s="557"/>
      <c r="G1061" s="557"/>
      <c r="H1061" s="557"/>
      <c r="I1061" s="557"/>
      <c r="J1061" s="557"/>
      <c r="K1061" s="557"/>
      <c r="L1061" s="557"/>
      <c r="M1061" s="345" t="s">
        <v>511</v>
      </c>
      <c r="N1061" s="343">
        <v>8.5</v>
      </c>
    </row>
    <row r="1062" spans="1:14" ht="12.75" customHeight="1" x14ac:dyDescent="0.25">
      <c r="A1062" s="342" t="s">
        <v>8738</v>
      </c>
      <c r="B1062" s="345" t="s">
        <v>385</v>
      </c>
      <c r="C1062" s="557" t="s">
        <v>8739</v>
      </c>
      <c r="D1062" s="557"/>
      <c r="E1062" s="557"/>
      <c r="F1062" s="557"/>
      <c r="G1062" s="557"/>
      <c r="H1062" s="557"/>
      <c r="I1062" s="557"/>
      <c r="J1062" s="557"/>
      <c r="K1062" s="557"/>
      <c r="L1062" s="557"/>
      <c r="M1062" s="345" t="s">
        <v>511</v>
      </c>
      <c r="N1062" s="343">
        <v>8.5</v>
      </c>
    </row>
    <row r="1063" spans="1:14" ht="12.75" customHeight="1" x14ac:dyDescent="0.25">
      <c r="A1063" s="342" t="s">
        <v>8740</v>
      </c>
      <c r="B1063" s="345" t="s">
        <v>385</v>
      </c>
      <c r="C1063" s="557" t="s">
        <v>8741</v>
      </c>
      <c r="D1063" s="557"/>
      <c r="E1063" s="557"/>
      <c r="F1063" s="557"/>
      <c r="G1063" s="557"/>
      <c r="H1063" s="557"/>
      <c r="I1063" s="557"/>
      <c r="J1063" s="557"/>
      <c r="K1063" s="557"/>
      <c r="L1063" s="557"/>
      <c r="M1063" s="345" t="s">
        <v>511</v>
      </c>
      <c r="N1063" s="343">
        <v>11.76</v>
      </c>
    </row>
    <row r="1064" spans="1:14" ht="13.5" customHeight="1" x14ac:dyDescent="0.25">
      <c r="A1064" s="342" t="s">
        <v>8742</v>
      </c>
      <c r="B1064" s="345" t="s">
        <v>385</v>
      </c>
      <c r="C1064" s="557" t="s">
        <v>8743</v>
      </c>
      <c r="D1064" s="557"/>
      <c r="E1064" s="557"/>
      <c r="F1064" s="557"/>
      <c r="G1064" s="557"/>
      <c r="H1064" s="557"/>
      <c r="I1064" s="557"/>
      <c r="J1064" s="557"/>
      <c r="K1064" s="557"/>
      <c r="L1064" s="557"/>
      <c r="M1064" s="345" t="s">
        <v>511</v>
      </c>
      <c r="N1064" s="343">
        <v>11.76</v>
      </c>
    </row>
    <row r="1065" spans="1:14" ht="12.75" customHeight="1" x14ac:dyDescent="0.25">
      <c r="A1065" s="342" t="s">
        <v>8744</v>
      </c>
      <c r="B1065" s="345" t="s">
        <v>385</v>
      </c>
      <c r="C1065" s="557" t="s">
        <v>8745</v>
      </c>
      <c r="D1065" s="557"/>
      <c r="E1065" s="557"/>
      <c r="F1065" s="557"/>
      <c r="G1065" s="557"/>
      <c r="H1065" s="557"/>
      <c r="I1065" s="557"/>
      <c r="J1065" s="557"/>
      <c r="K1065" s="557"/>
      <c r="L1065" s="557"/>
      <c r="M1065" s="345" t="s">
        <v>511</v>
      </c>
      <c r="N1065" s="343">
        <v>14.3</v>
      </c>
    </row>
    <row r="1066" spans="1:14" ht="13.5" customHeight="1" x14ac:dyDescent="0.25">
      <c r="A1066" s="342" t="s">
        <v>8746</v>
      </c>
      <c r="B1066" s="345" t="s">
        <v>385</v>
      </c>
      <c r="C1066" s="557" t="s">
        <v>8747</v>
      </c>
      <c r="D1066" s="557"/>
      <c r="E1066" s="557"/>
      <c r="F1066" s="557"/>
      <c r="G1066" s="557"/>
      <c r="H1066" s="557"/>
      <c r="I1066" s="557"/>
      <c r="J1066" s="557"/>
      <c r="K1066" s="557"/>
      <c r="L1066" s="557"/>
      <c r="M1066" s="345" t="s">
        <v>511</v>
      </c>
      <c r="N1066" s="343">
        <v>36.049999999999997</v>
      </c>
    </row>
    <row r="1067" spans="1:14" ht="12.75" customHeight="1" x14ac:dyDescent="0.25">
      <c r="A1067" s="342" t="s">
        <v>8748</v>
      </c>
      <c r="B1067" s="345" t="s">
        <v>385</v>
      </c>
      <c r="C1067" s="557" t="s">
        <v>8749</v>
      </c>
      <c r="D1067" s="557"/>
      <c r="E1067" s="557"/>
      <c r="F1067" s="557"/>
      <c r="G1067" s="557"/>
      <c r="H1067" s="557"/>
      <c r="I1067" s="557"/>
      <c r="J1067" s="557"/>
      <c r="K1067" s="557"/>
      <c r="L1067" s="557"/>
      <c r="M1067" s="345" t="s">
        <v>511</v>
      </c>
      <c r="N1067" s="343">
        <v>36.049999999999997</v>
      </c>
    </row>
    <row r="1068" spans="1:14" ht="12.75" customHeight="1" x14ac:dyDescent="0.25">
      <c r="A1068" s="342" t="s">
        <v>8750</v>
      </c>
      <c r="B1068" s="345" t="s">
        <v>385</v>
      </c>
      <c r="C1068" s="557" t="s">
        <v>8751</v>
      </c>
      <c r="D1068" s="557"/>
      <c r="E1068" s="557"/>
      <c r="F1068" s="557"/>
      <c r="G1068" s="557"/>
      <c r="H1068" s="557"/>
      <c r="I1068" s="557"/>
      <c r="J1068" s="557"/>
      <c r="K1068" s="557"/>
      <c r="L1068" s="557"/>
      <c r="M1068" s="345" t="s">
        <v>511</v>
      </c>
      <c r="N1068" s="343">
        <v>36.049999999999997</v>
      </c>
    </row>
    <row r="1069" spans="1:14" ht="13.5" customHeight="1" x14ac:dyDescent="0.25">
      <c r="A1069" s="342" t="s">
        <v>8752</v>
      </c>
      <c r="B1069" s="345" t="s">
        <v>385</v>
      </c>
      <c r="C1069" s="557" t="s">
        <v>8753</v>
      </c>
      <c r="D1069" s="557"/>
      <c r="E1069" s="557"/>
      <c r="F1069" s="557"/>
      <c r="G1069" s="557"/>
      <c r="H1069" s="557"/>
      <c r="I1069" s="557"/>
      <c r="J1069" s="557"/>
      <c r="K1069" s="557"/>
      <c r="L1069" s="557"/>
      <c r="M1069" s="345" t="s">
        <v>511</v>
      </c>
      <c r="N1069" s="343">
        <v>36.049999999999997</v>
      </c>
    </row>
    <row r="1070" spans="1:14" ht="12.75" customHeight="1" x14ac:dyDescent="0.25">
      <c r="A1070" s="342" t="s">
        <v>8754</v>
      </c>
      <c r="B1070" s="345" t="s">
        <v>385</v>
      </c>
      <c r="C1070" s="557" t="s">
        <v>8755</v>
      </c>
      <c r="D1070" s="557"/>
      <c r="E1070" s="557"/>
      <c r="F1070" s="557"/>
      <c r="G1070" s="557"/>
      <c r="H1070" s="557"/>
      <c r="I1070" s="557"/>
      <c r="J1070" s="557"/>
      <c r="K1070" s="557"/>
      <c r="L1070" s="557"/>
      <c r="M1070" s="345" t="s">
        <v>511</v>
      </c>
      <c r="N1070" s="343">
        <v>36.049999999999997</v>
      </c>
    </row>
    <row r="1071" spans="1:14" ht="12.75" customHeight="1" x14ac:dyDescent="0.25">
      <c r="A1071" s="342" t="s">
        <v>8756</v>
      </c>
      <c r="B1071" s="345" t="s">
        <v>385</v>
      </c>
      <c r="C1071" s="557" t="s">
        <v>8757</v>
      </c>
      <c r="D1071" s="557"/>
      <c r="E1071" s="557"/>
      <c r="F1071" s="557"/>
      <c r="G1071" s="557"/>
      <c r="H1071" s="557"/>
      <c r="I1071" s="557"/>
      <c r="J1071" s="557"/>
      <c r="K1071" s="557"/>
      <c r="L1071" s="557"/>
      <c r="M1071" s="345" t="s">
        <v>511</v>
      </c>
      <c r="N1071" s="343">
        <v>36.049999999999997</v>
      </c>
    </row>
    <row r="1072" spans="1:14" ht="13.5" customHeight="1" x14ac:dyDescent="0.25">
      <c r="A1072" s="342" t="s">
        <v>8758</v>
      </c>
      <c r="B1072" s="345" t="s">
        <v>385</v>
      </c>
      <c r="C1072" s="557" t="s">
        <v>8759</v>
      </c>
      <c r="D1072" s="557"/>
      <c r="E1072" s="557"/>
      <c r="F1072" s="557"/>
      <c r="G1072" s="557"/>
      <c r="H1072" s="557"/>
      <c r="I1072" s="557"/>
      <c r="J1072" s="557"/>
      <c r="K1072" s="557"/>
      <c r="L1072" s="557"/>
      <c r="M1072" s="345" t="s">
        <v>511</v>
      </c>
      <c r="N1072" s="343">
        <v>36.049999999999997</v>
      </c>
    </row>
    <row r="1073" spans="1:14" ht="12.75" customHeight="1" x14ac:dyDescent="0.25">
      <c r="A1073" s="342" t="s">
        <v>8760</v>
      </c>
      <c r="B1073" s="345" t="s">
        <v>385</v>
      </c>
      <c r="C1073" s="557" t="s">
        <v>8761</v>
      </c>
      <c r="D1073" s="557"/>
      <c r="E1073" s="557"/>
      <c r="F1073" s="557"/>
      <c r="G1073" s="557"/>
      <c r="H1073" s="557"/>
      <c r="I1073" s="557"/>
      <c r="J1073" s="557"/>
      <c r="K1073" s="557"/>
      <c r="L1073" s="557"/>
      <c r="M1073" s="345" t="s">
        <v>511</v>
      </c>
      <c r="N1073" s="343">
        <v>39.6</v>
      </c>
    </row>
    <row r="1074" spans="1:14" ht="13.5" customHeight="1" x14ac:dyDescent="0.25">
      <c r="A1074" s="342" t="s">
        <v>8762</v>
      </c>
      <c r="B1074" s="345" t="s">
        <v>385</v>
      </c>
      <c r="C1074" s="557" t="s">
        <v>8763</v>
      </c>
      <c r="D1074" s="557"/>
      <c r="E1074" s="557"/>
      <c r="F1074" s="557"/>
      <c r="G1074" s="557"/>
      <c r="H1074" s="557"/>
      <c r="I1074" s="557"/>
      <c r="J1074" s="557"/>
      <c r="K1074" s="557"/>
      <c r="L1074" s="557"/>
      <c r="M1074" s="345" t="s">
        <v>511</v>
      </c>
      <c r="N1074" s="343">
        <v>81.75</v>
      </c>
    </row>
    <row r="1075" spans="1:14" ht="12.75" customHeight="1" x14ac:dyDescent="0.25">
      <c r="A1075" s="342" t="s">
        <v>8764</v>
      </c>
      <c r="B1075" s="345" t="s">
        <v>385</v>
      </c>
      <c r="C1075" s="557" t="s">
        <v>8765</v>
      </c>
      <c r="D1075" s="557"/>
      <c r="E1075" s="557"/>
      <c r="F1075" s="557"/>
      <c r="G1075" s="557"/>
      <c r="H1075" s="557"/>
      <c r="I1075" s="557"/>
      <c r="J1075" s="557"/>
      <c r="K1075" s="557"/>
      <c r="L1075" s="557"/>
      <c r="M1075" s="345" t="s">
        <v>511</v>
      </c>
      <c r="N1075" s="343">
        <v>81.75</v>
      </c>
    </row>
    <row r="1076" spans="1:14" ht="12.75" customHeight="1" x14ac:dyDescent="0.25">
      <c r="A1076" s="342" t="s">
        <v>8766</v>
      </c>
      <c r="B1076" s="345" t="s">
        <v>385</v>
      </c>
      <c r="C1076" s="557" t="s">
        <v>8767</v>
      </c>
      <c r="D1076" s="557"/>
      <c r="E1076" s="557"/>
      <c r="F1076" s="557"/>
      <c r="G1076" s="557"/>
      <c r="H1076" s="557"/>
      <c r="I1076" s="557"/>
      <c r="J1076" s="557"/>
      <c r="K1076" s="557"/>
      <c r="L1076" s="557"/>
      <c r="M1076" s="345" t="s">
        <v>511</v>
      </c>
      <c r="N1076" s="343">
        <v>42.22</v>
      </c>
    </row>
    <row r="1077" spans="1:14" ht="13.5" customHeight="1" x14ac:dyDescent="0.25">
      <c r="A1077" s="342" t="s">
        <v>8768</v>
      </c>
      <c r="B1077" s="345" t="s">
        <v>385</v>
      </c>
      <c r="C1077" s="557" t="s">
        <v>8769</v>
      </c>
      <c r="D1077" s="557"/>
      <c r="E1077" s="557"/>
      <c r="F1077" s="557"/>
      <c r="G1077" s="557"/>
      <c r="H1077" s="557"/>
      <c r="I1077" s="557"/>
      <c r="J1077" s="557"/>
      <c r="K1077" s="557"/>
      <c r="L1077" s="557"/>
      <c r="M1077" s="345" t="s">
        <v>511</v>
      </c>
      <c r="N1077" s="343">
        <v>49.03</v>
      </c>
    </row>
    <row r="1078" spans="1:14" ht="12.75" customHeight="1" x14ac:dyDescent="0.25">
      <c r="A1078" s="342" t="s">
        <v>8770</v>
      </c>
      <c r="B1078" s="345" t="s">
        <v>385</v>
      </c>
      <c r="C1078" s="557" t="s">
        <v>8771</v>
      </c>
      <c r="D1078" s="557"/>
      <c r="E1078" s="557"/>
      <c r="F1078" s="557"/>
      <c r="G1078" s="557"/>
      <c r="H1078" s="557"/>
      <c r="I1078" s="557"/>
      <c r="J1078" s="557"/>
      <c r="K1078" s="557"/>
      <c r="L1078" s="557"/>
      <c r="M1078" s="345" t="s">
        <v>511</v>
      </c>
      <c r="N1078" s="343">
        <v>49.03</v>
      </c>
    </row>
    <row r="1079" spans="1:14" ht="13.5" customHeight="1" x14ac:dyDescent="0.25">
      <c r="A1079" s="342" t="s">
        <v>8772</v>
      </c>
      <c r="B1079" s="345" t="s">
        <v>385</v>
      </c>
      <c r="C1079" s="557" t="s">
        <v>8773</v>
      </c>
      <c r="D1079" s="557"/>
      <c r="E1079" s="557"/>
      <c r="F1079" s="557"/>
      <c r="G1079" s="557"/>
      <c r="H1079" s="557"/>
      <c r="I1079" s="557"/>
      <c r="J1079" s="557"/>
      <c r="K1079" s="557"/>
      <c r="L1079" s="557"/>
      <c r="M1079" s="345" t="s">
        <v>511</v>
      </c>
      <c r="N1079" s="343">
        <v>49.03</v>
      </c>
    </row>
    <row r="1080" spans="1:14" ht="12.75" customHeight="1" x14ac:dyDescent="0.25">
      <c r="A1080" s="342" t="s">
        <v>8774</v>
      </c>
      <c r="B1080" s="345" t="s">
        <v>385</v>
      </c>
      <c r="C1080" s="557" t="s">
        <v>8775</v>
      </c>
      <c r="D1080" s="557"/>
      <c r="E1080" s="557"/>
      <c r="F1080" s="557"/>
      <c r="G1080" s="557"/>
      <c r="H1080" s="557"/>
      <c r="I1080" s="557"/>
      <c r="J1080" s="557"/>
      <c r="K1080" s="557"/>
      <c r="L1080" s="557"/>
      <c r="M1080" s="345" t="s">
        <v>511</v>
      </c>
      <c r="N1080" s="343">
        <v>49.03</v>
      </c>
    </row>
    <row r="1081" spans="1:14" ht="12.75" customHeight="1" x14ac:dyDescent="0.25">
      <c r="A1081" s="342" t="s">
        <v>8776</v>
      </c>
      <c r="B1081" s="345" t="s">
        <v>385</v>
      </c>
      <c r="C1081" s="557" t="s">
        <v>8777</v>
      </c>
      <c r="D1081" s="557"/>
      <c r="E1081" s="557"/>
      <c r="F1081" s="557"/>
      <c r="G1081" s="557"/>
      <c r="H1081" s="557"/>
      <c r="I1081" s="557"/>
      <c r="J1081" s="557"/>
      <c r="K1081" s="557"/>
      <c r="L1081" s="557"/>
      <c r="M1081" s="345" t="s">
        <v>511</v>
      </c>
      <c r="N1081" s="343">
        <v>49.02</v>
      </c>
    </row>
    <row r="1082" spans="1:14" ht="13.5" customHeight="1" x14ac:dyDescent="0.25">
      <c r="A1082" s="342" t="s">
        <v>8778</v>
      </c>
      <c r="B1082" s="345" t="s">
        <v>385</v>
      </c>
      <c r="C1082" s="557" t="s">
        <v>8779</v>
      </c>
      <c r="D1082" s="557"/>
      <c r="E1082" s="557"/>
      <c r="F1082" s="557"/>
      <c r="G1082" s="557"/>
      <c r="H1082" s="557"/>
      <c r="I1082" s="557"/>
      <c r="J1082" s="557"/>
      <c r="K1082" s="557"/>
      <c r="L1082" s="557"/>
      <c r="M1082" s="345" t="s">
        <v>511</v>
      </c>
      <c r="N1082" s="343">
        <v>49.03</v>
      </c>
    </row>
    <row r="1083" spans="1:14" ht="12.75" customHeight="1" x14ac:dyDescent="0.25">
      <c r="A1083" s="342" t="s">
        <v>8780</v>
      </c>
      <c r="B1083" s="345" t="s">
        <v>385</v>
      </c>
      <c r="C1083" s="557" t="s">
        <v>8781</v>
      </c>
      <c r="D1083" s="557"/>
      <c r="E1083" s="557"/>
      <c r="F1083" s="557"/>
      <c r="G1083" s="557"/>
      <c r="H1083" s="557"/>
      <c r="I1083" s="557"/>
      <c r="J1083" s="557"/>
      <c r="K1083" s="557"/>
      <c r="L1083" s="557"/>
      <c r="M1083" s="345" t="s">
        <v>511</v>
      </c>
      <c r="N1083" s="343">
        <v>53.56</v>
      </c>
    </row>
    <row r="1084" spans="1:14" ht="13.5" customHeight="1" x14ac:dyDescent="0.25">
      <c r="A1084" s="342" t="s">
        <v>8782</v>
      </c>
      <c r="B1084" s="345" t="s">
        <v>385</v>
      </c>
      <c r="C1084" s="557" t="s">
        <v>8783</v>
      </c>
      <c r="D1084" s="557"/>
      <c r="E1084" s="557"/>
      <c r="F1084" s="557"/>
      <c r="G1084" s="557"/>
      <c r="H1084" s="557"/>
      <c r="I1084" s="557"/>
      <c r="J1084" s="557"/>
      <c r="K1084" s="557"/>
      <c r="L1084" s="557"/>
      <c r="M1084" s="345" t="s">
        <v>511</v>
      </c>
      <c r="N1084" s="343">
        <v>495.65</v>
      </c>
    </row>
    <row r="1085" spans="1:14" ht="12.75" customHeight="1" x14ac:dyDescent="0.25">
      <c r="A1085" s="342" t="s">
        <v>8784</v>
      </c>
      <c r="B1085" s="345" t="s">
        <v>385</v>
      </c>
      <c r="C1085" s="557" t="s">
        <v>8785</v>
      </c>
      <c r="D1085" s="557"/>
      <c r="E1085" s="557"/>
      <c r="F1085" s="557"/>
      <c r="G1085" s="557"/>
      <c r="H1085" s="557"/>
      <c r="I1085" s="557"/>
      <c r="J1085" s="557"/>
      <c r="K1085" s="557"/>
      <c r="L1085" s="557"/>
      <c r="M1085" s="345" t="s">
        <v>511</v>
      </c>
      <c r="N1085" s="343">
        <v>516.98</v>
      </c>
    </row>
    <row r="1086" spans="1:14" ht="12.75" customHeight="1" x14ac:dyDescent="0.25">
      <c r="A1086" s="342" t="s">
        <v>8786</v>
      </c>
      <c r="B1086" s="345" t="s">
        <v>385</v>
      </c>
      <c r="C1086" s="557" t="s">
        <v>8787</v>
      </c>
      <c r="D1086" s="557"/>
      <c r="E1086" s="557"/>
      <c r="F1086" s="557"/>
      <c r="G1086" s="557"/>
      <c r="H1086" s="557"/>
      <c r="I1086" s="557"/>
      <c r="J1086" s="557"/>
      <c r="K1086" s="557"/>
      <c r="L1086" s="557"/>
      <c r="M1086" s="345" t="s">
        <v>511</v>
      </c>
      <c r="N1086" s="343">
        <v>530.63</v>
      </c>
    </row>
    <row r="1087" spans="1:14" ht="13.5" customHeight="1" x14ac:dyDescent="0.25">
      <c r="A1087" s="342" t="s">
        <v>8788</v>
      </c>
      <c r="B1087" s="345" t="s">
        <v>385</v>
      </c>
      <c r="C1087" s="557" t="s">
        <v>708</v>
      </c>
      <c r="D1087" s="557"/>
      <c r="E1087" s="557"/>
      <c r="F1087" s="557"/>
      <c r="G1087" s="557"/>
      <c r="H1087" s="557"/>
      <c r="I1087" s="557"/>
      <c r="J1087" s="557"/>
      <c r="K1087" s="557"/>
      <c r="L1087" s="557"/>
      <c r="M1087" s="345" t="s">
        <v>511</v>
      </c>
      <c r="N1087" s="343">
        <v>23.14</v>
      </c>
    </row>
    <row r="1088" spans="1:14" ht="12.75" customHeight="1" x14ac:dyDescent="0.25">
      <c r="A1088" s="342" t="s">
        <v>8789</v>
      </c>
      <c r="B1088" s="345" t="s">
        <v>385</v>
      </c>
      <c r="C1088" s="557" t="s">
        <v>8790</v>
      </c>
      <c r="D1088" s="557"/>
      <c r="E1088" s="557"/>
      <c r="F1088" s="557"/>
      <c r="G1088" s="557"/>
      <c r="H1088" s="557"/>
      <c r="I1088" s="557"/>
      <c r="J1088" s="557"/>
      <c r="K1088" s="557"/>
      <c r="L1088" s="557"/>
      <c r="M1088" s="345" t="s">
        <v>511</v>
      </c>
      <c r="N1088" s="343">
        <v>25.23</v>
      </c>
    </row>
    <row r="1089" spans="1:14" ht="12.75" customHeight="1" x14ac:dyDescent="0.25">
      <c r="A1089" s="342" t="s">
        <v>8791</v>
      </c>
      <c r="B1089" s="345" t="s">
        <v>385</v>
      </c>
      <c r="C1089" s="557" t="s">
        <v>581</v>
      </c>
      <c r="D1089" s="557"/>
      <c r="E1089" s="557"/>
      <c r="F1089" s="557"/>
      <c r="G1089" s="557"/>
      <c r="H1089" s="557"/>
      <c r="I1089" s="557"/>
      <c r="J1089" s="557"/>
      <c r="K1089" s="557"/>
      <c r="L1089" s="557"/>
      <c r="M1089" s="345" t="s">
        <v>511</v>
      </c>
      <c r="N1089" s="343">
        <v>10.84</v>
      </c>
    </row>
    <row r="1090" spans="1:14" ht="13.5" customHeight="1" x14ac:dyDescent="0.25">
      <c r="A1090" s="342" t="s">
        <v>8792</v>
      </c>
      <c r="B1090" s="345" t="s">
        <v>385</v>
      </c>
      <c r="C1090" s="557" t="s">
        <v>607</v>
      </c>
      <c r="D1090" s="557"/>
      <c r="E1090" s="557"/>
      <c r="F1090" s="557"/>
      <c r="G1090" s="557"/>
      <c r="H1090" s="557"/>
      <c r="I1090" s="557"/>
      <c r="J1090" s="557"/>
      <c r="K1090" s="557"/>
      <c r="L1090" s="557"/>
      <c r="M1090" s="345" t="s">
        <v>9</v>
      </c>
      <c r="N1090" s="343">
        <v>82.95</v>
      </c>
    </row>
    <row r="1091" spans="1:14" ht="3" customHeight="1" x14ac:dyDescent="0.25">
      <c r="C1091" s="557"/>
      <c r="D1091" s="557"/>
      <c r="E1091" s="557"/>
      <c r="F1091" s="557"/>
      <c r="G1091" s="557"/>
      <c r="H1091" s="557"/>
      <c r="I1091" s="557"/>
      <c r="J1091" s="557"/>
      <c r="K1091" s="557"/>
      <c r="L1091" s="557"/>
    </row>
    <row r="1092" spans="1:14" ht="13.5" customHeight="1" x14ac:dyDescent="0.25">
      <c r="A1092" s="342" t="s">
        <v>8793</v>
      </c>
      <c r="B1092" s="345" t="s">
        <v>385</v>
      </c>
      <c r="C1092" s="557" t="s">
        <v>608</v>
      </c>
      <c r="D1092" s="557"/>
      <c r="E1092" s="557"/>
      <c r="F1092" s="557"/>
      <c r="G1092" s="557"/>
      <c r="H1092" s="557"/>
      <c r="I1092" s="557"/>
      <c r="J1092" s="557"/>
      <c r="K1092" s="557"/>
      <c r="L1092" s="557"/>
      <c r="M1092" s="345" t="s">
        <v>511</v>
      </c>
      <c r="N1092" s="343">
        <v>100.22</v>
      </c>
    </row>
    <row r="1093" spans="1:14" ht="3" customHeight="1" x14ac:dyDescent="0.25">
      <c r="C1093" s="557"/>
      <c r="D1093" s="557"/>
      <c r="E1093" s="557"/>
      <c r="F1093" s="557"/>
      <c r="G1093" s="557"/>
      <c r="H1093" s="557"/>
      <c r="I1093" s="557"/>
      <c r="J1093" s="557"/>
      <c r="K1093" s="557"/>
      <c r="L1093" s="557"/>
    </row>
    <row r="1094" spans="1:14" ht="12.75" customHeight="1" x14ac:dyDescent="0.25">
      <c r="A1094" s="342" t="s">
        <v>8794</v>
      </c>
      <c r="B1094" s="345" t="s">
        <v>385</v>
      </c>
      <c r="C1094" s="557" t="s">
        <v>609</v>
      </c>
      <c r="D1094" s="557"/>
      <c r="E1094" s="557"/>
      <c r="F1094" s="557"/>
      <c r="G1094" s="557"/>
      <c r="H1094" s="557"/>
      <c r="I1094" s="557"/>
      <c r="J1094" s="557"/>
      <c r="K1094" s="557"/>
      <c r="L1094" s="557"/>
      <c r="M1094" s="345" t="s">
        <v>511</v>
      </c>
      <c r="N1094" s="343">
        <v>131.06</v>
      </c>
    </row>
    <row r="1095" spans="1:14" ht="3.75" customHeight="1" x14ac:dyDescent="0.25">
      <c r="C1095" s="557"/>
      <c r="D1095" s="557"/>
      <c r="E1095" s="557"/>
      <c r="F1095" s="557"/>
      <c r="G1095" s="557"/>
      <c r="H1095" s="557"/>
      <c r="I1095" s="557"/>
      <c r="J1095" s="557"/>
      <c r="K1095" s="557"/>
      <c r="L1095" s="557"/>
    </row>
    <row r="1096" spans="1:14" ht="12.75" customHeight="1" x14ac:dyDescent="0.25">
      <c r="A1096" s="342" t="s">
        <v>8795</v>
      </c>
      <c r="B1096" s="345" t="s">
        <v>385</v>
      </c>
      <c r="C1096" s="557" t="s">
        <v>654</v>
      </c>
      <c r="D1096" s="557"/>
      <c r="E1096" s="557"/>
      <c r="F1096" s="557"/>
      <c r="G1096" s="557"/>
      <c r="H1096" s="557"/>
      <c r="I1096" s="557"/>
      <c r="J1096" s="557"/>
      <c r="K1096" s="557"/>
      <c r="L1096" s="557"/>
      <c r="M1096" s="345" t="s">
        <v>8</v>
      </c>
      <c r="N1096" s="343">
        <v>0.84</v>
      </c>
    </row>
    <row r="1097" spans="1:14" ht="13.5" customHeight="1" x14ac:dyDescent="0.25">
      <c r="A1097" s="342" t="s">
        <v>8796</v>
      </c>
      <c r="B1097" s="345" t="s">
        <v>385</v>
      </c>
      <c r="C1097" s="557" t="s">
        <v>656</v>
      </c>
      <c r="D1097" s="557"/>
      <c r="E1097" s="557"/>
      <c r="F1097" s="557"/>
      <c r="G1097" s="557"/>
      <c r="H1097" s="557"/>
      <c r="I1097" s="557"/>
      <c r="J1097" s="557"/>
      <c r="K1097" s="557"/>
      <c r="L1097" s="557"/>
      <c r="M1097" s="345" t="s">
        <v>8</v>
      </c>
      <c r="N1097" s="343">
        <v>1.26</v>
      </c>
    </row>
    <row r="1098" spans="1:14" ht="12.75" customHeight="1" x14ac:dyDescent="0.25">
      <c r="A1098" s="342" t="s">
        <v>8797</v>
      </c>
      <c r="B1098" s="345" t="s">
        <v>385</v>
      </c>
      <c r="C1098" s="557" t="s">
        <v>657</v>
      </c>
      <c r="D1098" s="557"/>
      <c r="E1098" s="557"/>
      <c r="F1098" s="557"/>
      <c r="G1098" s="557"/>
      <c r="H1098" s="557"/>
      <c r="I1098" s="557"/>
      <c r="J1098" s="557"/>
      <c r="K1098" s="557"/>
      <c r="L1098" s="557"/>
      <c r="M1098" s="345" t="s">
        <v>8</v>
      </c>
      <c r="N1098" s="343">
        <v>2.17</v>
      </c>
    </row>
    <row r="1099" spans="1:14" ht="12.75" customHeight="1" x14ac:dyDescent="0.25">
      <c r="A1099" s="342" t="s">
        <v>8798</v>
      </c>
      <c r="B1099" s="345" t="s">
        <v>385</v>
      </c>
      <c r="C1099" s="557" t="s">
        <v>658</v>
      </c>
      <c r="D1099" s="557"/>
      <c r="E1099" s="557"/>
      <c r="F1099" s="557"/>
      <c r="G1099" s="557"/>
      <c r="H1099" s="557"/>
      <c r="I1099" s="557"/>
      <c r="J1099" s="557"/>
      <c r="K1099" s="557"/>
      <c r="L1099" s="557"/>
      <c r="M1099" s="345" t="s">
        <v>8</v>
      </c>
      <c r="N1099" s="343">
        <v>3.17</v>
      </c>
    </row>
    <row r="1100" spans="1:14" ht="13.5" customHeight="1" x14ac:dyDescent="0.25">
      <c r="A1100" s="342" t="s">
        <v>8799</v>
      </c>
      <c r="B1100" s="345" t="s">
        <v>385</v>
      </c>
      <c r="C1100" s="557" t="s">
        <v>655</v>
      </c>
      <c r="D1100" s="557"/>
      <c r="E1100" s="557"/>
      <c r="F1100" s="557"/>
      <c r="G1100" s="557"/>
      <c r="H1100" s="557"/>
      <c r="I1100" s="557"/>
      <c r="J1100" s="557"/>
      <c r="K1100" s="557"/>
      <c r="L1100" s="557"/>
      <c r="M1100" s="345" t="s">
        <v>8</v>
      </c>
      <c r="N1100" s="343">
        <v>5.49</v>
      </c>
    </row>
    <row r="1101" spans="1:14" ht="12.75" customHeight="1" x14ac:dyDescent="0.25">
      <c r="A1101" s="342" t="s">
        <v>8800</v>
      </c>
      <c r="B1101" s="345" t="s">
        <v>385</v>
      </c>
      <c r="C1101" s="557" t="s">
        <v>659</v>
      </c>
      <c r="D1101" s="557"/>
      <c r="E1101" s="557"/>
      <c r="F1101" s="557"/>
      <c r="G1101" s="557"/>
      <c r="H1101" s="557"/>
      <c r="I1101" s="557"/>
      <c r="J1101" s="557"/>
      <c r="K1101" s="557"/>
      <c r="L1101" s="557"/>
      <c r="M1101" s="345" t="s">
        <v>8</v>
      </c>
      <c r="N1101" s="343">
        <v>1.7</v>
      </c>
    </row>
    <row r="1102" spans="1:14" ht="3" customHeight="1" x14ac:dyDescent="0.25">
      <c r="C1102" s="557"/>
      <c r="D1102" s="557"/>
      <c r="E1102" s="557"/>
      <c r="F1102" s="557"/>
      <c r="G1102" s="557"/>
      <c r="H1102" s="557"/>
      <c r="I1102" s="557"/>
      <c r="J1102" s="557"/>
      <c r="K1102" s="557"/>
      <c r="L1102" s="557"/>
    </row>
    <row r="1103" spans="1:14" ht="13.5" customHeight="1" x14ac:dyDescent="0.25">
      <c r="A1103" s="342" t="s">
        <v>8801</v>
      </c>
      <c r="B1103" s="345" t="s">
        <v>385</v>
      </c>
      <c r="C1103" s="557" t="s">
        <v>595</v>
      </c>
      <c r="D1103" s="557"/>
      <c r="E1103" s="557"/>
      <c r="F1103" s="557"/>
      <c r="G1103" s="557"/>
      <c r="H1103" s="557"/>
      <c r="I1103" s="557"/>
      <c r="J1103" s="557"/>
      <c r="K1103" s="557"/>
      <c r="L1103" s="557"/>
      <c r="M1103" s="345" t="s">
        <v>8</v>
      </c>
      <c r="N1103" s="343">
        <v>0.78</v>
      </c>
    </row>
    <row r="1104" spans="1:14" ht="3" customHeight="1" x14ac:dyDescent="0.25">
      <c r="C1104" s="557"/>
      <c r="D1104" s="557"/>
      <c r="E1104" s="557"/>
      <c r="F1104" s="557"/>
      <c r="G1104" s="557"/>
      <c r="H1104" s="557"/>
      <c r="I1104" s="557"/>
      <c r="J1104" s="557"/>
      <c r="K1104" s="557"/>
      <c r="L1104" s="557"/>
    </row>
    <row r="1105" spans="1:14" ht="13.5" customHeight="1" x14ac:dyDescent="0.25">
      <c r="A1105" s="342" t="s">
        <v>8802</v>
      </c>
      <c r="B1105" s="345" t="s">
        <v>385</v>
      </c>
      <c r="C1105" s="557" t="s">
        <v>599</v>
      </c>
      <c r="D1105" s="557"/>
      <c r="E1105" s="557"/>
      <c r="F1105" s="557"/>
      <c r="G1105" s="557"/>
      <c r="H1105" s="557"/>
      <c r="I1105" s="557"/>
      <c r="J1105" s="557"/>
      <c r="K1105" s="557"/>
      <c r="L1105" s="557"/>
      <c r="M1105" s="345" t="s">
        <v>8</v>
      </c>
      <c r="N1105" s="343">
        <v>1.24</v>
      </c>
    </row>
    <row r="1106" spans="1:14" ht="3" customHeight="1" x14ac:dyDescent="0.25">
      <c r="C1106" s="557"/>
      <c r="D1106" s="557"/>
      <c r="E1106" s="557"/>
      <c r="F1106" s="557"/>
      <c r="G1106" s="557"/>
      <c r="H1106" s="557"/>
      <c r="I1106" s="557"/>
      <c r="J1106" s="557"/>
      <c r="K1106" s="557"/>
      <c r="L1106" s="557"/>
    </row>
    <row r="1107" spans="1:14" ht="12.75" customHeight="1" x14ac:dyDescent="0.25">
      <c r="A1107" s="342" t="s">
        <v>8803</v>
      </c>
      <c r="B1107" s="345" t="s">
        <v>385</v>
      </c>
      <c r="C1107" s="557" t="s">
        <v>602</v>
      </c>
      <c r="D1107" s="557"/>
      <c r="E1107" s="557"/>
      <c r="F1107" s="557"/>
      <c r="G1107" s="557"/>
      <c r="H1107" s="557"/>
      <c r="I1107" s="557"/>
      <c r="J1107" s="557"/>
      <c r="K1107" s="557"/>
      <c r="L1107" s="557"/>
      <c r="M1107" s="345" t="s">
        <v>8</v>
      </c>
      <c r="N1107" s="343">
        <v>1.98</v>
      </c>
    </row>
    <row r="1108" spans="1:14" ht="3.75" customHeight="1" x14ac:dyDescent="0.25">
      <c r="C1108" s="557"/>
      <c r="D1108" s="557"/>
      <c r="E1108" s="557"/>
      <c r="F1108" s="557"/>
      <c r="G1108" s="557"/>
      <c r="H1108" s="557"/>
      <c r="I1108" s="557"/>
      <c r="J1108" s="557"/>
      <c r="K1108" s="557"/>
      <c r="L1108" s="557"/>
    </row>
    <row r="1109" spans="1:14" ht="12.75" customHeight="1" x14ac:dyDescent="0.25">
      <c r="A1109" s="342" t="s">
        <v>8804</v>
      </c>
      <c r="B1109" s="345" t="s">
        <v>385</v>
      </c>
      <c r="C1109" s="557" t="s">
        <v>604</v>
      </c>
      <c r="D1109" s="557"/>
      <c r="E1109" s="557"/>
      <c r="F1109" s="557"/>
      <c r="G1109" s="557"/>
      <c r="H1109" s="557"/>
      <c r="I1109" s="557"/>
      <c r="J1109" s="557"/>
      <c r="K1109" s="557"/>
      <c r="L1109" s="557"/>
      <c r="M1109" s="345" t="s">
        <v>8</v>
      </c>
      <c r="N1109" s="343">
        <v>2.83</v>
      </c>
    </row>
    <row r="1110" spans="1:14" ht="3.75" customHeight="1" x14ac:dyDescent="0.25">
      <c r="C1110" s="557"/>
      <c r="D1110" s="557"/>
      <c r="E1110" s="557"/>
      <c r="F1110" s="557"/>
      <c r="G1110" s="557"/>
      <c r="H1110" s="557"/>
      <c r="I1110" s="557"/>
      <c r="J1110" s="557"/>
      <c r="K1110" s="557"/>
      <c r="L1110" s="557"/>
    </row>
    <row r="1111" spans="1:14" ht="12.75" customHeight="1" x14ac:dyDescent="0.25">
      <c r="A1111" s="342" t="s">
        <v>8805</v>
      </c>
      <c r="B1111" s="345" t="s">
        <v>385</v>
      </c>
      <c r="C1111" s="557" t="s">
        <v>596</v>
      </c>
      <c r="D1111" s="557"/>
      <c r="E1111" s="557"/>
      <c r="F1111" s="557"/>
      <c r="G1111" s="557"/>
      <c r="H1111" s="557"/>
      <c r="I1111" s="557"/>
      <c r="J1111" s="557"/>
      <c r="K1111" s="557"/>
      <c r="L1111" s="557"/>
      <c r="M1111" s="345" t="s">
        <v>8</v>
      </c>
      <c r="N1111" s="343">
        <v>5.12</v>
      </c>
    </row>
    <row r="1112" spans="1:14" ht="3" customHeight="1" x14ac:dyDescent="0.25">
      <c r="C1112" s="557"/>
      <c r="D1112" s="557"/>
      <c r="E1112" s="557"/>
      <c r="F1112" s="557"/>
      <c r="G1112" s="557"/>
      <c r="H1112" s="557"/>
      <c r="I1112" s="557"/>
      <c r="J1112" s="557"/>
      <c r="K1112" s="557"/>
      <c r="L1112" s="557"/>
    </row>
    <row r="1113" spans="1:14" ht="13.5" customHeight="1" x14ac:dyDescent="0.25">
      <c r="A1113" s="342" t="s">
        <v>8806</v>
      </c>
      <c r="B1113" s="345" t="s">
        <v>385</v>
      </c>
      <c r="C1113" s="557" t="s">
        <v>598</v>
      </c>
      <c r="D1113" s="557"/>
      <c r="E1113" s="557"/>
      <c r="F1113" s="557"/>
      <c r="G1113" s="557"/>
      <c r="H1113" s="557"/>
      <c r="I1113" s="557"/>
      <c r="J1113" s="557"/>
      <c r="K1113" s="557"/>
      <c r="L1113" s="557"/>
      <c r="M1113" s="345" t="s">
        <v>8</v>
      </c>
      <c r="N1113" s="343">
        <v>7.97</v>
      </c>
    </row>
    <row r="1114" spans="1:14" ht="3" customHeight="1" x14ac:dyDescent="0.25">
      <c r="C1114" s="557"/>
      <c r="D1114" s="557"/>
      <c r="E1114" s="557"/>
      <c r="F1114" s="557"/>
      <c r="G1114" s="557"/>
      <c r="H1114" s="557"/>
      <c r="I1114" s="557"/>
      <c r="J1114" s="557"/>
      <c r="K1114" s="557"/>
      <c r="L1114" s="557"/>
    </row>
    <row r="1115" spans="1:14" ht="13.5" customHeight="1" x14ac:dyDescent="0.25">
      <c r="A1115" s="342" t="s">
        <v>8807</v>
      </c>
      <c r="B1115" s="345" t="s">
        <v>385</v>
      </c>
      <c r="C1115" s="557" t="s">
        <v>600</v>
      </c>
      <c r="D1115" s="557"/>
      <c r="E1115" s="557"/>
      <c r="F1115" s="557"/>
      <c r="G1115" s="557"/>
      <c r="H1115" s="557"/>
      <c r="I1115" s="557"/>
      <c r="J1115" s="557"/>
      <c r="K1115" s="557"/>
      <c r="L1115" s="557"/>
      <c r="M1115" s="345" t="s">
        <v>8</v>
      </c>
      <c r="N1115" s="343">
        <v>12.67</v>
      </c>
    </row>
    <row r="1116" spans="1:14" ht="3" customHeight="1" x14ac:dyDescent="0.25">
      <c r="C1116" s="557"/>
      <c r="D1116" s="557"/>
      <c r="E1116" s="557"/>
      <c r="F1116" s="557"/>
      <c r="G1116" s="557"/>
      <c r="H1116" s="557"/>
      <c r="I1116" s="557"/>
      <c r="J1116" s="557"/>
      <c r="K1116" s="557"/>
      <c r="L1116" s="557"/>
    </row>
    <row r="1117" spans="1:14" ht="12.75" customHeight="1" x14ac:dyDescent="0.25">
      <c r="A1117" s="342" t="s">
        <v>8808</v>
      </c>
      <c r="B1117" s="345" t="s">
        <v>385</v>
      </c>
      <c r="C1117" s="557" t="s">
        <v>601</v>
      </c>
      <c r="D1117" s="557"/>
      <c r="E1117" s="557"/>
      <c r="F1117" s="557"/>
      <c r="G1117" s="557"/>
      <c r="H1117" s="557"/>
      <c r="I1117" s="557"/>
      <c r="J1117" s="557"/>
      <c r="K1117" s="557"/>
      <c r="L1117" s="557"/>
      <c r="M1117" s="345" t="s">
        <v>8</v>
      </c>
      <c r="N1117" s="343">
        <v>17.55</v>
      </c>
    </row>
    <row r="1118" spans="1:14" ht="3.75" customHeight="1" x14ac:dyDescent="0.25">
      <c r="C1118" s="557"/>
      <c r="D1118" s="557"/>
      <c r="E1118" s="557"/>
      <c r="F1118" s="557"/>
      <c r="G1118" s="557"/>
      <c r="H1118" s="557"/>
      <c r="I1118" s="557"/>
      <c r="J1118" s="557"/>
      <c r="K1118" s="557"/>
      <c r="L1118" s="557"/>
    </row>
    <row r="1119" spans="1:14" ht="12.75" customHeight="1" x14ac:dyDescent="0.25">
      <c r="A1119" s="342" t="s">
        <v>8809</v>
      </c>
      <c r="B1119" s="345" t="s">
        <v>385</v>
      </c>
      <c r="C1119" s="557" t="s">
        <v>603</v>
      </c>
      <c r="D1119" s="557"/>
      <c r="E1119" s="557"/>
      <c r="F1119" s="557"/>
      <c r="G1119" s="557"/>
      <c r="H1119" s="557"/>
      <c r="I1119" s="557"/>
      <c r="J1119" s="557"/>
      <c r="K1119" s="557"/>
      <c r="L1119" s="557"/>
      <c r="M1119" s="345" t="s">
        <v>8</v>
      </c>
      <c r="N1119" s="343">
        <v>23.52</v>
      </c>
    </row>
    <row r="1120" spans="1:14" ht="3" customHeight="1" x14ac:dyDescent="0.25">
      <c r="C1120" s="557"/>
      <c r="D1120" s="557"/>
      <c r="E1120" s="557"/>
      <c r="F1120" s="557"/>
      <c r="G1120" s="557"/>
      <c r="H1120" s="557"/>
      <c r="I1120" s="557"/>
      <c r="J1120" s="557"/>
      <c r="K1120" s="557"/>
      <c r="L1120" s="557"/>
    </row>
    <row r="1121" spans="1:14" ht="13.5" customHeight="1" x14ac:dyDescent="0.25">
      <c r="A1121" s="342" t="s">
        <v>8810</v>
      </c>
      <c r="B1121" s="345" t="s">
        <v>385</v>
      </c>
      <c r="C1121" s="557" t="s">
        <v>605</v>
      </c>
      <c r="D1121" s="557"/>
      <c r="E1121" s="557"/>
      <c r="F1121" s="557"/>
      <c r="G1121" s="557"/>
      <c r="H1121" s="557"/>
      <c r="I1121" s="557"/>
      <c r="J1121" s="557"/>
      <c r="K1121" s="557"/>
      <c r="L1121" s="557"/>
      <c r="M1121" s="345" t="s">
        <v>8</v>
      </c>
      <c r="N1121" s="343">
        <v>36</v>
      </c>
    </row>
    <row r="1122" spans="1:14" ht="3" customHeight="1" x14ac:dyDescent="0.25">
      <c r="C1122" s="557"/>
      <c r="D1122" s="557"/>
      <c r="E1122" s="557"/>
      <c r="F1122" s="557"/>
      <c r="G1122" s="557"/>
      <c r="H1122" s="557"/>
      <c r="I1122" s="557"/>
      <c r="J1122" s="557"/>
      <c r="K1122" s="557"/>
      <c r="L1122" s="557"/>
    </row>
    <row r="1123" spans="1:14" ht="13.5" customHeight="1" x14ac:dyDescent="0.25">
      <c r="A1123" s="342" t="s">
        <v>8811</v>
      </c>
      <c r="B1123" s="345" t="s">
        <v>385</v>
      </c>
      <c r="C1123" s="557" t="s">
        <v>606</v>
      </c>
      <c r="D1123" s="557"/>
      <c r="E1123" s="557"/>
      <c r="F1123" s="557"/>
      <c r="G1123" s="557"/>
      <c r="H1123" s="557"/>
      <c r="I1123" s="557"/>
      <c r="J1123" s="557"/>
      <c r="K1123" s="557"/>
      <c r="L1123" s="557"/>
      <c r="M1123" s="345" t="s">
        <v>8</v>
      </c>
      <c r="N1123" s="343">
        <v>47.8</v>
      </c>
    </row>
    <row r="1124" spans="1:14" ht="3" customHeight="1" x14ac:dyDescent="0.25">
      <c r="C1124" s="557"/>
      <c r="D1124" s="557"/>
      <c r="E1124" s="557"/>
      <c r="F1124" s="557"/>
      <c r="G1124" s="557"/>
      <c r="H1124" s="557"/>
      <c r="I1124" s="557"/>
      <c r="J1124" s="557"/>
      <c r="K1124" s="557"/>
      <c r="L1124" s="557"/>
    </row>
    <row r="1125" spans="1:14" ht="12.75" customHeight="1" x14ac:dyDescent="0.25">
      <c r="A1125" s="342" t="s">
        <v>8812</v>
      </c>
      <c r="B1125" s="345" t="s">
        <v>385</v>
      </c>
      <c r="C1125" s="557" t="s">
        <v>597</v>
      </c>
      <c r="D1125" s="557"/>
      <c r="E1125" s="557"/>
      <c r="F1125" s="557"/>
      <c r="G1125" s="557"/>
      <c r="H1125" s="557"/>
      <c r="I1125" s="557"/>
      <c r="J1125" s="557"/>
      <c r="K1125" s="557"/>
      <c r="L1125" s="557"/>
      <c r="M1125" s="345" t="s">
        <v>8</v>
      </c>
      <c r="N1125" s="343">
        <v>59.72</v>
      </c>
    </row>
    <row r="1126" spans="1:14" ht="3.75" customHeight="1" x14ac:dyDescent="0.25">
      <c r="C1126" s="557"/>
      <c r="D1126" s="557"/>
      <c r="E1126" s="557"/>
      <c r="F1126" s="557"/>
      <c r="G1126" s="557"/>
      <c r="H1126" s="557"/>
      <c r="I1126" s="557"/>
      <c r="J1126" s="557"/>
      <c r="K1126" s="557"/>
      <c r="L1126" s="557"/>
    </row>
    <row r="1127" spans="1:14" ht="12.75" customHeight="1" x14ac:dyDescent="0.25">
      <c r="A1127" s="342" t="s">
        <v>8813</v>
      </c>
      <c r="B1127" s="345" t="s">
        <v>385</v>
      </c>
      <c r="C1127" s="557" t="s">
        <v>583</v>
      </c>
      <c r="D1127" s="557"/>
      <c r="E1127" s="557"/>
      <c r="F1127" s="557"/>
      <c r="G1127" s="557"/>
      <c r="H1127" s="557"/>
      <c r="I1127" s="557"/>
      <c r="J1127" s="557"/>
      <c r="K1127" s="557"/>
      <c r="L1127" s="557"/>
      <c r="M1127" s="345" t="s">
        <v>8</v>
      </c>
      <c r="N1127" s="343">
        <v>0.82</v>
      </c>
    </row>
    <row r="1128" spans="1:14" ht="3.75" customHeight="1" x14ac:dyDescent="0.25">
      <c r="C1128" s="557"/>
      <c r="D1128" s="557"/>
      <c r="E1128" s="557"/>
      <c r="F1128" s="557"/>
      <c r="G1128" s="557"/>
      <c r="H1128" s="557"/>
      <c r="I1128" s="557"/>
      <c r="J1128" s="557"/>
      <c r="K1128" s="557"/>
      <c r="L1128" s="557"/>
    </row>
    <row r="1129" spans="1:14" ht="12.75" customHeight="1" x14ac:dyDescent="0.25">
      <c r="A1129" s="342" t="s">
        <v>8814</v>
      </c>
      <c r="B1129" s="345" t="s">
        <v>385</v>
      </c>
      <c r="C1129" s="557" t="s">
        <v>587</v>
      </c>
      <c r="D1129" s="557"/>
      <c r="E1129" s="557"/>
      <c r="F1129" s="557"/>
      <c r="G1129" s="557"/>
      <c r="H1129" s="557"/>
      <c r="I1129" s="557"/>
      <c r="J1129" s="557"/>
      <c r="K1129" s="557"/>
      <c r="L1129" s="557"/>
      <c r="M1129" s="345" t="s">
        <v>8</v>
      </c>
      <c r="N1129" s="343">
        <v>1.3</v>
      </c>
    </row>
    <row r="1130" spans="1:14" ht="3" customHeight="1" x14ac:dyDescent="0.25">
      <c r="C1130" s="557"/>
      <c r="D1130" s="557"/>
      <c r="E1130" s="557"/>
      <c r="F1130" s="557"/>
      <c r="G1130" s="557"/>
      <c r="H1130" s="557"/>
      <c r="I1130" s="557"/>
      <c r="J1130" s="557"/>
      <c r="K1130" s="557"/>
      <c r="L1130" s="557"/>
    </row>
    <row r="1131" spans="1:14" ht="13.5" customHeight="1" x14ac:dyDescent="0.25">
      <c r="A1131" s="342" t="s">
        <v>8815</v>
      </c>
      <c r="B1131" s="345" t="s">
        <v>385</v>
      </c>
      <c r="C1131" s="557" t="s">
        <v>590</v>
      </c>
      <c r="D1131" s="557"/>
      <c r="E1131" s="557"/>
      <c r="F1131" s="557"/>
      <c r="G1131" s="557"/>
      <c r="H1131" s="557"/>
      <c r="I1131" s="557"/>
      <c r="J1131" s="557"/>
      <c r="K1131" s="557"/>
      <c r="L1131" s="557"/>
      <c r="M1131" s="345" t="s">
        <v>8</v>
      </c>
      <c r="N1131" s="343">
        <v>2.25</v>
      </c>
    </row>
    <row r="1132" spans="1:14" ht="3" customHeight="1" x14ac:dyDescent="0.25">
      <c r="C1132" s="557"/>
      <c r="D1132" s="557"/>
      <c r="E1132" s="557"/>
      <c r="F1132" s="557"/>
      <c r="G1132" s="557"/>
      <c r="H1132" s="557"/>
      <c r="I1132" s="557"/>
      <c r="J1132" s="557"/>
      <c r="K1132" s="557"/>
      <c r="L1132" s="557"/>
    </row>
    <row r="1133" spans="1:14" ht="13.5" customHeight="1" x14ac:dyDescent="0.25">
      <c r="A1133" s="342" t="s">
        <v>8816</v>
      </c>
      <c r="B1133" s="345" t="s">
        <v>385</v>
      </c>
      <c r="C1133" s="557" t="s">
        <v>592</v>
      </c>
      <c r="D1133" s="557"/>
      <c r="E1133" s="557"/>
      <c r="F1133" s="557"/>
      <c r="G1133" s="557"/>
      <c r="H1133" s="557"/>
      <c r="I1133" s="557"/>
      <c r="J1133" s="557"/>
      <c r="K1133" s="557"/>
      <c r="L1133" s="557"/>
      <c r="M1133" s="345" t="s">
        <v>8</v>
      </c>
      <c r="N1133" s="343">
        <v>3.19</v>
      </c>
    </row>
    <row r="1134" spans="1:14" ht="3" customHeight="1" x14ac:dyDescent="0.25">
      <c r="C1134" s="557"/>
      <c r="D1134" s="557"/>
      <c r="E1134" s="557"/>
      <c r="F1134" s="557"/>
      <c r="G1134" s="557"/>
      <c r="H1134" s="557"/>
      <c r="I1134" s="557"/>
      <c r="J1134" s="557"/>
      <c r="K1134" s="557"/>
      <c r="L1134" s="557"/>
    </row>
    <row r="1135" spans="1:14" ht="12.75" customHeight="1" x14ac:dyDescent="0.25">
      <c r="A1135" s="342" t="s">
        <v>8817</v>
      </c>
      <c r="B1135" s="345" t="s">
        <v>385</v>
      </c>
      <c r="C1135" s="557" t="s">
        <v>584</v>
      </c>
      <c r="D1135" s="557"/>
      <c r="E1135" s="557"/>
      <c r="F1135" s="557"/>
      <c r="G1135" s="557"/>
      <c r="H1135" s="557"/>
      <c r="I1135" s="557"/>
      <c r="J1135" s="557"/>
      <c r="K1135" s="557"/>
      <c r="L1135" s="557"/>
      <c r="M1135" s="345" t="s">
        <v>8</v>
      </c>
      <c r="N1135" s="343">
        <v>5.42</v>
      </c>
    </row>
    <row r="1136" spans="1:14" ht="3.75" customHeight="1" x14ac:dyDescent="0.25">
      <c r="C1136" s="557"/>
      <c r="D1136" s="557"/>
      <c r="E1136" s="557"/>
      <c r="F1136" s="557"/>
      <c r="G1136" s="557"/>
      <c r="H1136" s="557"/>
      <c r="I1136" s="557"/>
      <c r="J1136" s="557"/>
      <c r="K1136" s="557"/>
      <c r="L1136" s="557"/>
    </row>
    <row r="1137" spans="1:14" ht="12.75" customHeight="1" x14ac:dyDescent="0.25">
      <c r="A1137" s="342" t="s">
        <v>8818</v>
      </c>
      <c r="B1137" s="345" t="s">
        <v>385</v>
      </c>
      <c r="C1137" s="557" t="s">
        <v>586</v>
      </c>
      <c r="D1137" s="557"/>
      <c r="E1137" s="557"/>
      <c r="F1137" s="557"/>
      <c r="G1137" s="557"/>
      <c r="H1137" s="557"/>
      <c r="I1137" s="557"/>
      <c r="J1137" s="557"/>
      <c r="K1137" s="557"/>
      <c r="L1137" s="557"/>
      <c r="M1137" s="345" t="s">
        <v>8</v>
      </c>
      <c r="N1137" s="343">
        <v>8.31</v>
      </c>
    </row>
    <row r="1138" spans="1:14" ht="3" customHeight="1" x14ac:dyDescent="0.25">
      <c r="C1138" s="557"/>
      <c r="D1138" s="557"/>
      <c r="E1138" s="557"/>
      <c r="F1138" s="557"/>
      <c r="G1138" s="557"/>
      <c r="H1138" s="557"/>
      <c r="I1138" s="557"/>
      <c r="J1138" s="557"/>
      <c r="K1138" s="557"/>
      <c r="L1138" s="557"/>
    </row>
    <row r="1139" spans="1:14" ht="13.5" customHeight="1" x14ac:dyDescent="0.25">
      <c r="A1139" s="342" t="s">
        <v>8819</v>
      </c>
      <c r="B1139" s="345" t="s">
        <v>385</v>
      </c>
      <c r="C1139" s="557" t="s">
        <v>588</v>
      </c>
      <c r="D1139" s="557"/>
      <c r="E1139" s="557"/>
      <c r="F1139" s="557"/>
      <c r="G1139" s="557"/>
      <c r="H1139" s="557"/>
      <c r="I1139" s="557"/>
      <c r="J1139" s="557"/>
      <c r="K1139" s="557"/>
      <c r="L1139" s="557"/>
      <c r="M1139" s="345" t="s">
        <v>8</v>
      </c>
      <c r="N1139" s="343">
        <v>13.26</v>
      </c>
    </row>
    <row r="1140" spans="1:14" ht="3" customHeight="1" x14ac:dyDescent="0.25">
      <c r="C1140" s="557"/>
      <c r="D1140" s="557"/>
      <c r="E1140" s="557"/>
      <c r="F1140" s="557"/>
      <c r="G1140" s="557"/>
      <c r="H1140" s="557"/>
      <c r="I1140" s="557"/>
      <c r="J1140" s="557"/>
      <c r="K1140" s="557"/>
      <c r="L1140" s="557"/>
    </row>
    <row r="1141" spans="1:14" ht="13.5" customHeight="1" x14ac:dyDescent="0.25">
      <c r="A1141" s="342" t="s">
        <v>8820</v>
      </c>
      <c r="B1141" s="345" t="s">
        <v>385</v>
      </c>
      <c r="C1141" s="557" t="s">
        <v>589</v>
      </c>
      <c r="D1141" s="557"/>
      <c r="E1141" s="557"/>
      <c r="F1141" s="557"/>
      <c r="G1141" s="557"/>
      <c r="H1141" s="557"/>
      <c r="I1141" s="557"/>
      <c r="J1141" s="557"/>
      <c r="K1141" s="557"/>
      <c r="L1141" s="557"/>
      <c r="M1141" s="345" t="s">
        <v>8</v>
      </c>
      <c r="N1141" s="343">
        <v>18.29</v>
      </c>
    </row>
    <row r="1142" spans="1:14" ht="3" customHeight="1" x14ac:dyDescent="0.25">
      <c r="C1142" s="557"/>
      <c r="D1142" s="557"/>
      <c r="E1142" s="557"/>
      <c r="F1142" s="557"/>
      <c r="G1142" s="557"/>
      <c r="H1142" s="557"/>
      <c r="I1142" s="557"/>
      <c r="J1142" s="557"/>
      <c r="K1142" s="557"/>
      <c r="L1142" s="557"/>
    </row>
    <row r="1143" spans="1:14" ht="12.75" customHeight="1" x14ac:dyDescent="0.25">
      <c r="A1143" s="342" t="s">
        <v>8821</v>
      </c>
      <c r="B1143" s="345" t="s">
        <v>385</v>
      </c>
      <c r="C1143" s="557" t="s">
        <v>591</v>
      </c>
      <c r="D1143" s="557"/>
      <c r="E1143" s="557"/>
      <c r="F1143" s="557"/>
      <c r="G1143" s="557"/>
      <c r="H1143" s="557"/>
      <c r="I1143" s="557"/>
      <c r="J1143" s="557"/>
      <c r="K1143" s="557"/>
      <c r="L1143" s="557"/>
      <c r="M1143" s="345" t="s">
        <v>8</v>
      </c>
      <c r="N1143" s="343">
        <v>25.22</v>
      </c>
    </row>
    <row r="1144" spans="1:14" ht="3.75" customHeight="1" x14ac:dyDescent="0.25">
      <c r="C1144" s="557"/>
      <c r="D1144" s="557"/>
      <c r="E1144" s="557"/>
      <c r="F1144" s="557"/>
      <c r="G1144" s="557"/>
      <c r="H1144" s="557"/>
      <c r="I1144" s="557"/>
      <c r="J1144" s="557"/>
      <c r="K1144" s="557"/>
      <c r="L1144" s="557"/>
    </row>
    <row r="1145" spans="1:14" ht="12.75" customHeight="1" x14ac:dyDescent="0.25">
      <c r="A1145" s="342" t="s">
        <v>8822</v>
      </c>
      <c r="B1145" s="345" t="s">
        <v>385</v>
      </c>
      <c r="C1145" s="557" t="s">
        <v>593</v>
      </c>
      <c r="D1145" s="557"/>
      <c r="E1145" s="557"/>
      <c r="F1145" s="557"/>
      <c r="G1145" s="557"/>
      <c r="H1145" s="557"/>
      <c r="I1145" s="557"/>
      <c r="J1145" s="557"/>
      <c r="K1145" s="557"/>
      <c r="L1145" s="557"/>
      <c r="M1145" s="345" t="s">
        <v>8</v>
      </c>
      <c r="N1145" s="343">
        <v>37.159999999999997</v>
      </c>
    </row>
    <row r="1146" spans="1:14" ht="3.75" customHeight="1" x14ac:dyDescent="0.25">
      <c r="C1146" s="557"/>
      <c r="D1146" s="557"/>
      <c r="E1146" s="557"/>
      <c r="F1146" s="557"/>
      <c r="G1146" s="557"/>
      <c r="H1146" s="557"/>
      <c r="I1146" s="557"/>
      <c r="J1146" s="557"/>
      <c r="K1146" s="557"/>
      <c r="L1146" s="557"/>
    </row>
    <row r="1147" spans="1:14" ht="12.75" customHeight="1" x14ac:dyDescent="0.25">
      <c r="A1147" s="342" t="s">
        <v>8823</v>
      </c>
      <c r="B1147" s="345" t="s">
        <v>385</v>
      </c>
      <c r="C1147" s="557" t="s">
        <v>594</v>
      </c>
      <c r="D1147" s="557"/>
      <c r="E1147" s="557"/>
      <c r="F1147" s="557"/>
      <c r="G1147" s="557"/>
      <c r="H1147" s="557"/>
      <c r="I1147" s="557"/>
      <c r="J1147" s="557"/>
      <c r="K1147" s="557"/>
      <c r="L1147" s="557"/>
      <c r="M1147" s="345" t="s">
        <v>8</v>
      </c>
      <c r="N1147" s="343">
        <v>48.46</v>
      </c>
    </row>
    <row r="1148" spans="1:14" ht="3" customHeight="1" x14ac:dyDescent="0.25">
      <c r="C1148" s="557"/>
      <c r="D1148" s="557"/>
      <c r="E1148" s="557"/>
      <c r="F1148" s="557"/>
      <c r="G1148" s="557"/>
      <c r="H1148" s="557"/>
      <c r="I1148" s="557"/>
      <c r="J1148" s="557"/>
      <c r="K1148" s="557"/>
      <c r="L1148" s="557"/>
    </row>
    <row r="1149" spans="1:14" ht="13.5" customHeight="1" x14ac:dyDescent="0.25">
      <c r="A1149" s="342" t="s">
        <v>8824</v>
      </c>
      <c r="B1149" s="345" t="s">
        <v>385</v>
      </c>
      <c r="C1149" s="557" t="s">
        <v>585</v>
      </c>
      <c r="D1149" s="557"/>
      <c r="E1149" s="557"/>
      <c r="F1149" s="557"/>
      <c r="G1149" s="557"/>
      <c r="H1149" s="557"/>
      <c r="I1149" s="557"/>
      <c r="J1149" s="557"/>
      <c r="K1149" s="557"/>
      <c r="L1149" s="557"/>
      <c r="M1149" s="345" t="s">
        <v>8</v>
      </c>
      <c r="N1149" s="343">
        <v>60.86</v>
      </c>
    </row>
    <row r="1150" spans="1:14" ht="3" customHeight="1" x14ac:dyDescent="0.25">
      <c r="C1150" s="557"/>
      <c r="D1150" s="557"/>
      <c r="E1150" s="557"/>
      <c r="F1150" s="557"/>
      <c r="G1150" s="557"/>
      <c r="H1150" s="557"/>
      <c r="I1150" s="557"/>
      <c r="J1150" s="557"/>
      <c r="K1150" s="557"/>
      <c r="L1150" s="557"/>
    </row>
    <row r="1151" spans="1:14" ht="12.75" customHeight="1" x14ac:dyDescent="0.25">
      <c r="A1151" s="342" t="s">
        <v>8825</v>
      </c>
      <c r="B1151" s="345" t="s">
        <v>385</v>
      </c>
      <c r="C1151" s="557" t="s">
        <v>8826</v>
      </c>
      <c r="D1151" s="557"/>
      <c r="E1151" s="557"/>
      <c r="F1151" s="557"/>
      <c r="G1151" s="557"/>
      <c r="H1151" s="557"/>
      <c r="I1151" s="557"/>
      <c r="J1151" s="557"/>
      <c r="K1151" s="557"/>
      <c r="L1151" s="557"/>
      <c r="M1151" s="345" t="s">
        <v>8</v>
      </c>
      <c r="N1151" s="343">
        <v>5.38</v>
      </c>
    </row>
    <row r="1152" spans="1:14" ht="13.5" customHeight="1" x14ac:dyDescent="0.25">
      <c r="A1152" s="342" t="s">
        <v>8827</v>
      </c>
      <c r="B1152" s="345" t="s">
        <v>385</v>
      </c>
      <c r="C1152" s="557" t="s">
        <v>8828</v>
      </c>
      <c r="D1152" s="557"/>
      <c r="E1152" s="557"/>
      <c r="F1152" s="557"/>
      <c r="G1152" s="557"/>
      <c r="H1152" s="557"/>
      <c r="I1152" s="557"/>
      <c r="J1152" s="557"/>
      <c r="K1152" s="557"/>
      <c r="L1152" s="557"/>
      <c r="M1152" s="345" t="s">
        <v>8</v>
      </c>
      <c r="N1152" s="343">
        <v>8.48</v>
      </c>
    </row>
    <row r="1153" spans="1:14" ht="12.75" customHeight="1" x14ac:dyDescent="0.25">
      <c r="A1153" s="342" t="s">
        <v>8829</v>
      </c>
      <c r="B1153" s="345" t="s">
        <v>385</v>
      </c>
      <c r="C1153" s="557" t="s">
        <v>8830</v>
      </c>
      <c r="D1153" s="557"/>
      <c r="E1153" s="557"/>
      <c r="F1153" s="557"/>
      <c r="G1153" s="557"/>
      <c r="H1153" s="557"/>
      <c r="I1153" s="557"/>
      <c r="J1153" s="557"/>
      <c r="K1153" s="557"/>
      <c r="L1153" s="557"/>
      <c r="M1153" s="345" t="s">
        <v>8</v>
      </c>
      <c r="N1153" s="343">
        <v>12.48</v>
      </c>
    </row>
    <row r="1154" spans="1:14" ht="13.5" customHeight="1" x14ac:dyDescent="0.25">
      <c r="A1154" s="342" t="s">
        <v>8831</v>
      </c>
      <c r="B1154" s="345" t="s">
        <v>385</v>
      </c>
      <c r="C1154" s="557" t="s">
        <v>8832</v>
      </c>
      <c r="D1154" s="557"/>
      <c r="E1154" s="557"/>
      <c r="F1154" s="557"/>
      <c r="G1154" s="557"/>
      <c r="H1154" s="557"/>
      <c r="I1154" s="557"/>
      <c r="J1154" s="557"/>
      <c r="K1154" s="557"/>
      <c r="L1154" s="557"/>
      <c r="M1154" s="345" t="s">
        <v>8</v>
      </c>
      <c r="N1154" s="343">
        <v>18.23</v>
      </c>
    </row>
    <row r="1155" spans="1:14" ht="12.75" customHeight="1" x14ac:dyDescent="0.25">
      <c r="A1155" s="342" t="s">
        <v>8833</v>
      </c>
      <c r="B1155" s="345" t="s">
        <v>385</v>
      </c>
      <c r="C1155" s="557" t="s">
        <v>8834</v>
      </c>
      <c r="D1155" s="557"/>
      <c r="E1155" s="557"/>
      <c r="F1155" s="557"/>
      <c r="G1155" s="557"/>
      <c r="H1155" s="557"/>
      <c r="I1155" s="557"/>
      <c r="J1155" s="557"/>
      <c r="K1155" s="557"/>
      <c r="L1155" s="557"/>
      <c r="M1155" s="345" t="s">
        <v>8</v>
      </c>
      <c r="N1155" s="343">
        <v>26.4</v>
      </c>
    </row>
    <row r="1156" spans="1:14" ht="12.75" customHeight="1" x14ac:dyDescent="0.25">
      <c r="A1156" s="342" t="s">
        <v>8835</v>
      </c>
      <c r="B1156" s="345" t="s">
        <v>385</v>
      </c>
      <c r="C1156" s="557" t="s">
        <v>8836</v>
      </c>
      <c r="D1156" s="557"/>
      <c r="E1156" s="557"/>
      <c r="F1156" s="557"/>
      <c r="G1156" s="557"/>
      <c r="H1156" s="557"/>
      <c r="I1156" s="557"/>
      <c r="J1156" s="557"/>
      <c r="K1156" s="557"/>
      <c r="L1156" s="557"/>
      <c r="M1156" s="345" t="s">
        <v>8</v>
      </c>
      <c r="N1156" s="343">
        <v>35.83</v>
      </c>
    </row>
    <row r="1157" spans="1:14" ht="13.5" customHeight="1" x14ac:dyDescent="0.25">
      <c r="A1157" s="342" t="s">
        <v>8837</v>
      </c>
      <c r="B1157" s="345" t="s">
        <v>385</v>
      </c>
      <c r="C1157" s="557" t="s">
        <v>8838</v>
      </c>
      <c r="D1157" s="557"/>
      <c r="E1157" s="557"/>
      <c r="F1157" s="557"/>
      <c r="G1157" s="557"/>
      <c r="H1157" s="557"/>
      <c r="I1157" s="557"/>
      <c r="J1157" s="557"/>
      <c r="K1157" s="557"/>
      <c r="L1157" s="557"/>
      <c r="M1157" s="345" t="s">
        <v>511</v>
      </c>
      <c r="N1157" s="343">
        <v>12.22</v>
      </c>
    </row>
    <row r="1158" spans="1:14" ht="12.75" customHeight="1" x14ac:dyDescent="0.25">
      <c r="A1158" s="342" t="s">
        <v>8839</v>
      </c>
      <c r="B1158" s="345" t="s">
        <v>385</v>
      </c>
      <c r="C1158" s="557" t="s">
        <v>8840</v>
      </c>
      <c r="D1158" s="557"/>
      <c r="E1158" s="557"/>
      <c r="F1158" s="557"/>
      <c r="G1158" s="557"/>
      <c r="H1158" s="557"/>
      <c r="I1158" s="557"/>
      <c r="J1158" s="557"/>
      <c r="K1158" s="557"/>
      <c r="L1158" s="557"/>
      <c r="M1158" s="345" t="s">
        <v>511</v>
      </c>
      <c r="N1158" s="343">
        <v>6.56</v>
      </c>
    </row>
    <row r="1159" spans="1:14" ht="13.5" customHeight="1" x14ac:dyDescent="0.25">
      <c r="A1159" s="342" t="s">
        <v>8841</v>
      </c>
      <c r="B1159" s="345" t="s">
        <v>385</v>
      </c>
      <c r="C1159" s="557" t="s">
        <v>8842</v>
      </c>
      <c r="D1159" s="557"/>
      <c r="E1159" s="557"/>
      <c r="F1159" s="557"/>
      <c r="G1159" s="557"/>
      <c r="H1159" s="557"/>
      <c r="I1159" s="557"/>
      <c r="J1159" s="557"/>
      <c r="K1159" s="557"/>
      <c r="L1159" s="557"/>
      <c r="M1159" s="345" t="s">
        <v>511</v>
      </c>
      <c r="N1159" s="343">
        <v>9.34</v>
      </c>
    </row>
    <row r="1160" spans="1:14" ht="12.75" customHeight="1" x14ac:dyDescent="0.25">
      <c r="A1160" s="342" t="s">
        <v>8843</v>
      </c>
      <c r="B1160" s="345" t="s">
        <v>385</v>
      </c>
      <c r="C1160" s="557" t="s">
        <v>614</v>
      </c>
      <c r="D1160" s="557"/>
      <c r="E1160" s="557"/>
      <c r="F1160" s="557"/>
      <c r="G1160" s="557"/>
      <c r="H1160" s="557"/>
      <c r="I1160" s="557"/>
      <c r="J1160" s="557"/>
      <c r="K1160" s="557"/>
      <c r="L1160" s="557"/>
      <c r="M1160" s="345" t="s">
        <v>8</v>
      </c>
      <c r="N1160" s="343">
        <v>4.1100000000000003</v>
      </c>
    </row>
    <row r="1161" spans="1:14" ht="12.75" customHeight="1" x14ac:dyDescent="0.25">
      <c r="A1161" s="342" t="s">
        <v>8844</v>
      </c>
      <c r="B1161" s="345" t="s">
        <v>385</v>
      </c>
      <c r="C1161" s="557" t="s">
        <v>615</v>
      </c>
      <c r="D1161" s="557"/>
      <c r="E1161" s="557"/>
      <c r="F1161" s="557"/>
      <c r="G1161" s="557"/>
      <c r="H1161" s="557"/>
      <c r="I1161" s="557"/>
      <c r="J1161" s="557"/>
      <c r="K1161" s="557"/>
      <c r="L1161" s="557"/>
      <c r="M1161" s="345" t="s">
        <v>8</v>
      </c>
      <c r="N1161" s="343">
        <v>7.19</v>
      </c>
    </row>
    <row r="1162" spans="1:14" ht="13.5" customHeight="1" x14ac:dyDescent="0.25">
      <c r="A1162" s="342" t="s">
        <v>8845</v>
      </c>
      <c r="B1162" s="345" t="s">
        <v>385</v>
      </c>
      <c r="C1162" s="557" t="s">
        <v>616</v>
      </c>
      <c r="D1162" s="557"/>
      <c r="E1162" s="557"/>
      <c r="F1162" s="557"/>
      <c r="G1162" s="557"/>
      <c r="H1162" s="557"/>
      <c r="I1162" s="557"/>
      <c r="J1162" s="557"/>
      <c r="K1162" s="557"/>
      <c r="L1162" s="557"/>
      <c r="M1162" s="345" t="s">
        <v>8</v>
      </c>
      <c r="N1162" s="343">
        <v>10.29</v>
      </c>
    </row>
    <row r="1163" spans="1:14" ht="12.75" customHeight="1" x14ac:dyDescent="0.25">
      <c r="A1163" s="342" t="s">
        <v>8846</v>
      </c>
      <c r="B1163" s="345" t="s">
        <v>385</v>
      </c>
      <c r="C1163" s="557" t="s">
        <v>617</v>
      </c>
      <c r="D1163" s="557"/>
      <c r="E1163" s="557"/>
      <c r="F1163" s="557"/>
      <c r="G1163" s="557"/>
      <c r="H1163" s="557"/>
      <c r="I1163" s="557"/>
      <c r="J1163" s="557"/>
      <c r="K1163" s="557"/>
      <c r="L1163" s="557"/>
      <c r="M1163" s="345" t="s">
        <v>8</v>
      </c>
      <c r="N1163" s="343">
        <v>16.489999999999998</v>
      </c>
    </row>
    <row r="1164" spans="1:14" ht="13.5" customHeight="1" x14ac:dyDescent="0.25">
      <c r="A1164" s="342" t="s">
        <v>8847</v>
      </c>
      <c r="B1164" s="345" t="s">
        <v>385</v>
      </c>
      <c r="C1164" s="557" t="s">
        <v>8848</v>
      </c>
      <c r="D1164" s="557"/>
      <c r="E1164" s="557"/>
      <c r="F1164" s="557"/>
      <c r="G1164" s="557"/>
      <c r="H1164" s="557"/>
      <c r="I1164" s="557"/>
      <c r="J1164" s="557"/>
      <c r="K1164" s="557"/>
      <c r="L1164" s="557"/>
      <c r="M1164" s="345" t="s">
        <v>8</v>
      </c>
      <c r="N1164" s="343">
        <v>0.7</v>
      </c>
    </row>
    <row r="1165" spans="1:14" ht="12.75" customHeight="1" x14ac:dyDescent="0.25">
      <c r="A1165" s="342" t="s">
        <v>8849</v>
      </c>
      <c r="B1165" s="345" t="s">
        <v>385</v>
      </c>
      <c r="C1165" s="557" t="s">
        <v>611</v>
      </c>
      <c r="D1165" s="557"/>
      <c r="E1165" s="557"/>
      <c r="F1165" s="557"/>
      <c r="G1165" s="557"/>
      <c r="H1165" s="557"/>
      <c r="I1165" s="557"/>
      <c r="J1165" s="557"/>
      <c r="K1165" s="557"/>
      <c r="L1165" s="557"/>
      <c r="M1165" s="345" t="s">
        <v>8</v>
      </c>
      <c r="N1165" s="343">
        <v>0.72</v>
      </c>
    </row>
    <row r="1166" spans="1:14" ht="12.75" customHeight="1" x14ac:dyDescent="0.25">
      <c r="A1166" s="342" t="s">
        <v>8850</v>
      </c>
      <c r="B1166" s="345" t="s">
        <v>385</v>
      </c>
      <c r="C1166" s="557" t="s">
        <v>612</v>
      </c>
      <c r="D1166" s="557"/>
      <c r="E1166" s="557"/>
      <c r="F1166" s="557"/>
      <c r="G1166" s="557"/>
      <c r="H1166" s="557"/>
      <c r="I1166" s="557"/>
      <c r="J1166" s="557"/>
      <c r="K1166" s="557"/>
      <c r="L1166" s="557"/>
      <c r="M1166" s="345" t="s">
        <v>8</v>
      </c>
      <c r="N1166" s="343">
        <v>1.42</v>
      </c>
    </row>
    <row r="1167" spans="1:14" ht="13.5" customHeight="1" x14ac:dyDescent="0.25">
      <c r="A1167" s="342" t="s">
        <v>8851</v>
      </c>
      <c r="B1167" s="345" t="s">
        <v>385</v>
      </c>
      <c r="C1167" s="557" t="s">
        <v>613</v>
      </c>
      <c r="D1167" s="557"/>
      <c r="E1167" s="557"/>
      <c r="F1167" s="557"/>
      <c r="G1167" s="557"/>
      <c r="H1167" s="557"/>
      <c r="I1167" s="557"/>
      <c r="J1167" s="557"/>
      <c r="K1167" s="557"/>
      <c r="L1167" s="557"/>
      <c r="M1167" s="345" t="s">
        <v>8</v>
      </c>
      <c r="N1167" s="343">
        <v>1.96</v>
      </c>
    </row>
    <row r="1168" spans="1:14" ht="12.75" customHeight="1" x14ac:dyDescent="0.25">
      <c r="A1168" s="342" t="s">
        <v>8852</v>
      </c>
      <c r="B1168" s="345" t="s">
        <v>385</v>
      </c>
      <c r="C1168" s="557" t="s">
        <v>618</v>
      </c>
      <c r="D1168" s="557"/>
      <c r="E1168" s="557"/>
      <c r="F1168" s="557"/>
      <c r="G1168" s="557"/>
      <c r="H1168" s="557"/>
      <c r="I1168" s="557"/>
      <c r="J1168" s="557"/>
      <c r="K1168" s="557"/>
      <c r="L1168" s="557"/>
      <c r="M1168" s="345" t="s">
        <v>8</v>
      </c>
      <c r="N1168" s="343">
        <v>10.039999999999999</v>
      </c>
    </row>
    <row r="1169" spans="1:14" ht="12.75" customHeight="1" x14ac:dyDescent="0.25">
      <c r="A1169" s="342" t="s">
        <v>8853</v>
      </c>
      <c r="B1169" s="345" t="s">
        <v>385</v>
      </c>
      <c r="C1169" s="557" t="s">
        <v>619</v>
      </c>
      <c r="D1169" s="557"/>
      <c r="E1169" s="557"/>
      <c r="F1169" s="557"/>
      <c r="G1169" s="557"/>
      <c r="H1169" s="557"/>
      <c r="I1169" s="557"/>
      <c r="J1169" s="557"/>
      <c r="K1169" s="557"/>
      <c r="L1169" s="557"/>
      <c r="M1169" s="345" t="s">
        <v>8</v>
      </c>
      <c r="N1169" s="343">
        <v>15.94</v>
      </c>
    </row>
    <row r="1170" spans="1:14" ht="13.5" customHeight="1" x14ac:dyDescent="0.25">
      <c r="A1170" s="342" t="s">
        <v>8854</v>
      </c>
      <c r="B1170" s="345" t="s">
        <v>385</v>
      </c>
      <c r="C1170" s="557" t="s">
        <v>620</v>
      </c>
      <c r="D1170" s="557"/>
      <c r="E1170" s="557"/>
      <c r="F1170" s="557"/>
      <c r="G1170" s="557"/>
      <c r="H1170" s="557"/>
      <c r="I1170" s="557"/>
      <c r="J1170" s="557"/>
      <c r="K1170" s="557"/>
      <c r="L1170" s="557"/>
      <c r="M1170" s="345" t="s">
        <v>8</v>
      </c>
      <c r="N1170" s="343">
        <v>19</v>
      </c>
    </row>
    <row r="1171" spans="1:14" ht="12.75" customHeight="1" x14ac:dyDescent="0.25">
      <c r="A1171" s="342" t="s">
        <v>8855</v>
      </c>
      <c r="B1171" s="345" t="s">
        <v>385</v>
      </c>
      <c r="C1171" s="557" t="s">
        <v>8856</v>
      </c>
      <c r="D1171" s="557"/>
      <c r="E1171" s="557"/>
      <c r="F1171" s="557"/>
      <c r="G1171" s="557"/>
      <c r="H1171" s="557"/>
      <c r="I1171" s="557"/>
      <c r="J1171" s="557"/>
      <c r="K1171" s="557"/>
      <c r="L1171" s="557"/>
      <c r="M1171" s="345" t="s">
        <v>8</v>
      </c>
      <c r="N1171" s="343">
        <v>45.27</v>
      </c>
    </row>
    <row r="1172" spans="1:14" ht="13.5" customHeight="1" x14ac:dyDescent="0.25">
      <c r="A1172" s="342" t="s">
        <v>8857</v>
      </c>
      <c r="B1172" s="345" t="s">
        <v>385</v>
      </c>
      <c r="C1172" s="557" t="s">
        <v>610</v>
      </c>
      <c r="D1172" s="557"/>
      <c r="E1172" s="557"/>
      <c r="F1172" s="557"/>
      <c r="G1172" s="557"/>
      <c r="H1172" s="557"/>
      <c r="I1172" s="557"/>
      <c r="J1172" s="557"/>
      <c r="K1172" s="557"/>
      <c r="L1172" s="557"/>
      <c r="M1172" s="345" t="s">
        <v>8</v>
      </c>
      <c r="N1172" s="343">
        <v>1.1000000000000001</v>
      </c>
    </row>
    <row r="1173" spans="1:14" ht="12.75" customHeight="1" x14ac:dyDescent="0.25">
      <c r="A1173" s="342" t="s">
        <v>8858</v>
      </c>
      <c r="B1173" s="345" t="s">
        <v>385</v>
      </c>
      <c r="C1173" s="557" t="s">
        <v>8859</v>
      </c>
      <c r="D1173" s="557"/>
      <c r="E1173" s="557"/>
      <c r="F1173" s="557"/>
      <c r="G1173" s="557"/>
      <c r="H1173" s="557"/>
      <c r="I1173" s="557"/>
      <c r="J1173" s="557"/>
      <c r="K1173" s="557"/>
      <c r="L1173" s="557"/>
      <c r="M1173" s="345" t="s">
        <v>8</v>
      </c>
      <c r="N1173" s="343">
        <v>2.92</v>
      </c>
    </row>
    <row r="1174" spans="1:14" ht="12.75" customHeight="1" x14ac:dyDescent="0.25">
      <c r="A1174" s="342" t="s">
        <v>8860</v>
      </c>
      <c r="B1174" s="345" t="s">
        <v>385</v>
      </c>
      <c r="C1174" s="557" t="s">
        <v>8861</v>
      </c>
      <c r="D1174" s="557"/>
      <c r="E1174" s="557"/>
      <c r="F1174" s="557"/>
      <c r="G1174" s="557"/>
      <c r="H1174" s="557"/>
      <c r="I1174" s="557"/>
      <c r="J1174" s="557"/>
      <c r="K1174" s="557"/>
      <c r="L1174" s="557"/>
      <c r="M1174" s="345" t="s">
        <v>511</v>
      </c>
      <c r="N1174" s="343">
        <v>10.6</v>
      </c>
    </row>
    <row r="1175" spans="1:14" ht="13.5" customHeight="1" x14ac:dyDescent="0.25">
      <c r="A1175" s="342" t="s">
        <v>8862</v>
      </c>
      <c r="B1175" s="345" t="s">
        <v>385</v>
      </c>
      <c r="C1175" s="557" t="s">
        <v>8863</v>
      </c>
      <c r="D1175" s="557"/>
      <c r="E1175" s="557"/>
      <c r="F1175" s="557"/>
      <c r="G1175" s="557"/>
      <c r="H1175" s="557"/>
      <c r="I1175" s="557"/>
      <c r="J1175" s="557"/>
      <c r="K1175" s="557"/>
      <c r="L1175" s="557"/>
      <c r="M1175" s="345" t="s">
        <v>511</v>
      </c>
      <c r="N1175" s="343">
        <v>15.8</v>
      </c>
    </row>
    <row r="1176" spans="1:14" ht="12.75" customHeight="1" x14ac:dyDescent="0.25">
      <c r="A1176" s="342" t="s">
        <v>8864</v>
      </c>
      <c r="B1176" s="345" t="s">
        <v>385</v>
      </c>
      <c r="C1176" s="557" t="s">
        <v>8865</v>
      </c>
      <c r="D1176" s="557"/>
      <c r="E1176" s="557"/>
      <c r="F1176" s="557"/>
      <c r="G1176" s="557"/>
      <c r="H1176" s="557"/>
      <c r="I1176" s="557"/>
      <c r="J1176" s="557"/>
      <c r="K1176" s="557"/>
      <c r="L1176" s="557"/>
      <c r="M1176" s="345" t="s">
        <v>511</v>
      </c>
      <c r="N1176" s="343">
        <v>61.15</v>
      </c>
    </row>
    <row r="1177" spans="1:14" ht="13.5" customHeight="1" x14ac:dyDescent="0.25">
      <c r="A1177" s="342" t="s">
        <v>8866</v>
      </c>
      <c r="B1177" s="345" t="s">
        <v>385</v>
      </c>
      <c r="C1177" s="557" t="s">
        <v>8867</v>
      </c>
      <c r="D1177" s="557"/>
      <c r="E1177" s="557"/>
      <c r="F1177" s="557"/>
      <c r="G1177" s="557"/>
      <c r="H1177" s="557"/>
      <c r="I1177" s="557"/>
      <c r="J1177" s="557"/>
      <c r="K1177" s="557"/>
      <c r="L1177" s="557"/>
      <c r="M1177" s="345" t="s">
        <v>511</v>
      </c>
      <c r="N1177" s="343">
        <v>33.24</v>
      </c>
    </row>
    <row r="1178" spans="1:14" ht="12.75" customHeight="1" x14ac:dyDescent="0.25">
      <c r="A1178" s="342" t="s">
        <v>8868</v>
      </c>
      <c r="B1178" s="345" t="s">
        <v>385</v>
      </c>
      <c r="C1178" s="557" t="s">
        <v>8869</v>
      </c>
      <c r="D1178" s="557"/>
      <c r="E1178" s="557"/>
      <c r="F1178" s="557"/>
      <c r="G1178" s="557"/>
      <c r="H1178" s="557"/>
      <c r="I1178" s="557"/>
      <c r="J1178" s="557"/>
      <c r="K1178" s="557"/>
      <c r="L1178" s="557"/>
      <c r="M1178" s="345" t="s">
        <v>511</v>
      </c>
      <c r="N1178" s="343">
        <v>2.89</v>
      </c>
    </row>
    <row r="1179" spans="1:14" ht="12.75" customHeight="1" x14ac:dyDescent="0.25">
      <c r="A1179" s="342" t="s">
        <v>8870</v>
      </c>
      <c r="B1179" s="345" t="s">
        <v>385</v>
      </c>
      <c r="C1179" s="557" t="s">
        <v>8871</v>
      </c>
      <c r="D1179" s="557"/>
      <c r="E1179" s="557"/>
      <c r="F1179" s="557"/>
      <c r="G1179" s="557"/>
      <c r="H1179" s="557"/>
      <c r="I1179" s="557"/>
      <c r="J1179" s="557"/>
      <c r="K1179" s="557"/>
      <c r="L1179" s="557"/>
      <c r="M1179" s="345" t="s">
        <v>511</v>
      </c>
      <c r="N1179" s="343">
        <v>3.89</v>
      </c>
    </row>
    <row r="1180" spans="1:14" ht="13.5" customHeight="1" x14ac:dyDescent="0.25">
      <c r="A1180" s="342" t="s">
        <v>8872</v>
      </c>
      <c r="B1180" s="345" t="s">
        <v>385</v>
      </c>
      <c r="C1180" s="557" t="s">
        <v>8873</v>
      </c>
      <c r="D1180" s="557"/>
      <c r="E1180" s="557"/>
      <c r="F1180" s="557"/>
      <c r="G1180" s="557"/>
      <c r="H1180" s="557"/>
      <c r="I1180" s="557"/>
      <c r="J1180" s="557"/>
      <c r="K1180" s="557"/>
      <c r="L1180" s="557"/>
      <c r="M1180" s="345" t="s">
        <v>511</v>
      </c>
      <c r="N1180" s="343">
        <v>4.6399999999999997</v>
      </c>
    </row>
    <row r="1181" spans="1:14" ht="12.75" customHeight="1" x14ac:dyDescent="0.25">
      <c r="A1181" s="342" t="s">
        <v>8874</v>
      </c>
      <c r="B1181" s="345" t="s">
        <v>385</v>
      </c>
      <c r="C1181" s="557" t="s">
        <v>671</v>
      </c>
      <c r="D1181" s="557"/>
      <c r="E1181" s="557"/>
      <c r="F1181" s="557"/>
      <c r="G1181" s="557"/>
      <c r="H1181" s="557"/>
      <c r="I1181" s="557"/>
      <c r="J1181" s="557"/>
      <c r="K1181" s="557"/>
      <c r="L1181" s="557"/>
      <c r="M1181" s="345" t="s">
        <v>511</v>
      </c>
      <c r="N1181" s="343">
        <v>8.2899999999999991</v>
      </c>
    </row>
    <row r="1182" spans="1:14" ht="12.75" customHeight="1" x14ac:dyDescent="0.25">
      <c r="A1182" s="342" t="s">
        <v>8875</v>
      </c>
      <c r="B1182" s="345" t="s">
        <v>385</v>
      </c>
      <c r="C1182" s="557" t="s">
        <v>667</v>
      </c>
      <c r="D1182" s="557"/>
      <c r="E1182" s="557"/>
      <c r="F1182" s="557"/>
      <c r="G1182" s="557"/>
      <c r="H1182" s="557"/>
      <c r="I1182" s="557"/>
      <c r="J1182" s="557"/>
      <c r="K1182" s="557"/>
      <c r="L1182" s="557"/>
      <c r="M1182" s="345" t="s">
        <v>511</v>
      </c>
      <c r="N1182" s="343">
        <v>14.05</v>
      </c>
    </row>
    <row r="1183" spans="1:14" ht="13.5" customHeight="1" x14ac:dyDescent="0.25">
      <c r="A1183" s="342" t="s">
        <v>8876</v>
      </c>
      <c r="B1183" s="345" t="s">
        <v>385</v>
      </c>
      <c r="C1183" s="557" t="s">
        <v>664</v>
      </c>
      <c r="D1183" s="557"/>
      <c r="E1183" s="557"/>
      <c r="F1183" s="557"/>
      <c r="G1183" s="557"/>
      <c r="H1183" s="557"/>
      <c r="I1183" s="557"/>
      <c r="J1183" s="557"/>
      <c r="K1183" s="557"/>
      <c r="L1183" s="557"/>
      <c r="M1183" s="345" t="s">
        <v>511</v>
      </c>
      <c r="N1183" s="343">
        <v>20.28</v>
      </c>
    </row>
    <row r="1184" spans="1:14" ht="12.75" customHeight="1" x14ac:dyDescent="0.25">
      <c r="A1184" s="342" t="s">
        <v>8877</v>
      </c>
      <c r="B1184" s="345" t="s">
        <v>385</v>
      </c>
      <c r="C1184" s="557" t="s">
        <v>665</v>
      </c>
      <c r="D1184" s="557"/>
      <c r="E1184" s="557"/>
      <c r="F1184" s="557"/>
      <c r="G1184" s="557"/>
      <c r="H1184" s="557"/>
      <c r="I1184" s="557"/>
      <c r="J1184" s="557"/>
      <c r="K1184" s="557"/>
      <c r="L1184" s="557"/>
      <c r="M1184" s="345" t="s">
        <v>511</v>
      </c>
      <c r="N1184" s="343">
        <v>27.23</v>
      </c>
    </row>
    <row r="1185" spans="1:14" ht="13.5" customHeight="1" x14ac:dyDescent="0.25">
      <c r="A1185" s="342" t="s">
        <v>8878</v>
      </c>
      <c r="B1185" s="345" t="s">
        <v>385</v>
      </c>
      <c r="C1185" s="557" t="s">
        <v>8879</v>
      </c>
      <c r="D1185" s="557"/>
      <c r="E1185" s="557"/>
      <c r="F1185" s="557"/>
      <c r="G1185" s="557"/>
      <c r="H1185" s="557"/>
      <c r="I1185" s="557"/>
      <c r="J1185" s="557"/>
      <c r="K1185" s="557"/>
      <c r="L1185" s="557"/>
      <c r="M1185" s="345" t="s">
        <v>511</v>
      </c>
      <c r="N1185" s="343">
        <v>10.64</v>
      </c>
    </row>
    <row r="1186" spans="1:14" ht="12.75" customHeight="1" x14ac:dyDescent="0.25">
      <c r="A1186" s="342" t="s">
        <v>8880</v>
      </c>
      <c r="B1186" s="345" t="s">
        <v>385</v>
      </c>
      <c r="C1186" s="557" t="s">
        <v>666</v>
      </c>
      <c r="D1186" s="557"/>
      <c r="E1186" s="557"/>
      <c r="F1186" s="557"/>
      <c r="G1186" s="557"/>
      <c r="H1186" s="557"/>
      <c r="I1186" s="557"/>
      <c r="J1186" s="557"/>
      <c r="K1186" s="557"/>
      <c r="L1186" s="557"/>
      <c r="M1186" s="345" t="s">
        <v>511</v>
      </c>
      <c r="N1186" s="343">
        <v>4.41</v>
      </c>
    </row>
    <row r="1187" spans="1:14" ht="12.75" customHeight="1" x14ac:dyDescent="0.25">
      <c r="A1187" s="342" t="s">
        <v>8881</v>
      </c>
      <c r="B1187" s="345" t="s">
        <v>385</v>
      </c>
      <c r="C1187" s="557" t="s">
        <v>674</v>
      </c>
      <c r="D1187" s="557"/>
      <c r="E1187" s="557"/>
      <c r="F1187" s="557"/>
      <c r="G1187" s="557"/>
      <c r="H1187" s="557"/>
      <c r="I1187" s="557"/>
      <c r="J1187" s="557"/>
      <c r="K1187" s="557"/>
      <c r="L1187" s="557"/>
      <c r="M1187" s="345" t="s">
        <v>511</v>
      </c>
      <c r="N1187" s="343">
        <v>13.25</v>
      </c>
    </row>
    <row r="1188" spans="1:14" ht="3.75" customHeight="1" x14ac:dyDescent="0.25">
      <c r="C1188" s="557"/>
      <c r="D1188" s="557"/>
      <c r="E1188" s="557"/>
      <c r="F1188" s="557"/>
      <c r="G1188" s="557"/>
      <c r="H1188" s="557"/>
      <c r="I1188" s="557"/>
      <c r="J1188" s="557"/>
      <c r="K1188" s="557"/>
      <c r="L1188" s="557"/>
    </row>
    <row r="1189" spans="1:14" ht="12.75" customHeight="1" x14ac:dyDescent="0.25">
      <c r="A1189" s="342" t="s">
        <v>8882</v>
      </c>
      <c r="B1189" s="345" t="s">
        <v>385</v>
      </c>
      <c r="C1189" s="557" t="s">
        <v>668</v>
      </c>
      <c r="D1189" s="557"/>
      <c r="E1189" s="557"/>
      <c r="F1189" s="557"/>
      <c r="G1189" s="557"/>
      <c r="H1189" s="557"/>
      <c r="I1189" s="557"/>
      <c r="J1189" s="557"/>
      <c r="K1189" s="557"/>
      <c r="L1189" s="557"/>
      <c r="M1189" s="345" t="s">
        <v>511</v>
      </c>
      <c r="N1189" s="343">
        <v>11.89</v>
      </c>
    </row>
    <row r="1190" spans="1:14" ht="3.75" customHeight="1" x14ac:dyDescent="0.25">
      <c r="C1190" s="557"/>
      <c r="D1190" s="557"/>
      <c r="E1190" s="557"/>
      <c r="F1190" s="557"/>
      <c r="G1190" s="557"/>
      <c r="H1190" s="557"/>
      <c r="I1190" s="557"/>
      <c r="J1190" s="557"/>
      <c r="K1190" s="557"/>
      <c r="L1190" s="557"/>
    </row>
    <row r="1191" spans="1:14" ht="12.75" customHeight="1" x14ac:dyDescent="0.25">
      <c r="A1191" s="342" t="s">
        <v>8883</v>
      </c>
      <c r="B1191" s="345" t="s">
        <v>385</v>
      </c>
      <c r="C1191" s="557" t="s">
        <v>669</v>
      </c>
      <c r="D1191" s="557"/>
      <c r="E1191" s="557"/>
      <c r="F1191" s="557"/>
      <c r="G1191" s="557"/>
      <c r="H1191" s="557"/>
      <c r="I1191" s="557"/>
      <c r="J1191" s="557"/>
      <c r="K1191" s="557"/>
      <c r="L1191" s="557"/>
      <c r="M1191" s="345" t="s">
        <v>511</v>
      </c>
      <c r="N1191" s="343">
        <v>10.67</v>
      </c>
    </row>
    <row r="1192" spans="1:14" ht="3" customHeight="1" x14ac:dyDescent="0.25">
      <c r="C1192" s="557"/>
      <c r="D1192" s="557"/>
      <c r="E1192" s="557"/>
      <c r="F1192" s="557"/>
      <c r="G1192" s="557"/>
      <c r="H1192" s="557"/>
      <c r="I1192" s="557"/>
      <c r="J1192" s="557"/>
      <c r="K1192" s="557"/>
      <c r="L1192" s="557"/>
    </row>
    <row r="1193" spans="1:14" ht="13.5" customHeight="1" x14ac:dyDescent="0.25">
      <c r="A1193" s="342" t="s">
        <v>8884</v>
      </c>
      <c r="B1193" s="345" t="s">
        <v>385</v>
      </c>
      <c r="C1193" s="557" t="s">
        <v>672</v>
      </c>
      <c r="D1193" s="557"/>
      <c r="E1193" s="557"/>
      <c r="F1193" s="557"/>
      <c r="G1193" s="557"/>
      <c r="H1193" s="557"/>
      <c r="I1193" s="557"/>
      <c r="J1193" s="557"/>
      <c r="K1193" s="557"/>
      <c r="L1193" s="557"/>
      <c r="M1193" s="345" t="s">
        <v>511</v>
      </c>
      <c r="N1193" s="343">
        <v>12.23</v>
      </c>
    </row>
    <row r="1194" spans="1:14" ht="3" customHeight="1" x14ac:dyDescent="0.25">
      <c r="C1194" s="557"/>
      <c r="D1194" s="557"/>
      <c r="E1194" s="557"/>
      <c r="F1194" s="557"/>
      <c r="G1194" s="557"/>
      <c r="H1194" s="557"/>
      <c r="I1194" s="557"/>
      <c r="J1194" s="557"/>
      <c r="K1194" s="557"/>
      <c r="L1194" s="557"/>
    </row>
    <row r="1195" spans="1:14" ht="12.75" customHeight="1" x14ac:dyDescent="0.25">
      <c r="A1195" s="342" t="s">
        <v>8885</v>
      </c>
      <c r="B1195" s="345" t="s">
        <v>385</v>
      </c>
      <c r="C1195" s="557" t="s">
        <v>673</v>
      </c>
      <c r="D1195" s="557"/>
      <c r="E1195" s="557"/>
      <c r="F1195" s="557"/>
      <c r="G1195" s="557"/>
      <c r="H1195" s="557"/>
      <c r="I1195" s="557"/>
      <c r="J1195" s="557"/>
      <c r="K1195" s="557"/>
      <c r="L1195" s="557"/>
      <c r="M1195" s="345" t="s">
        <v>511</v>
      </c>
      <c r="N1195" s="343">
        <v>28.9</v>
      </c>
    </row>
    <row r="1196" spans="1:14" ht="3.75" customHeight="1" x14ac:dyDescent="0.25">
      <c r="C1196" s="557"/>
      <c r="D1196" s="557"/>
      <c r="E1196" s="557"/>
      <c r="F1196" s="557"/>
      <c r="G1196" s="557"/>
      <c r="H1196" s="557"/>
      <c r="I1196" s="557"/>
      <c r="J1196" s="557"/>
      <c r="K1196" s="557"/>
      <c r="L1196" s="557"/>
    </row>
    <row r="1197" spans="1:14" ht="12.75" customHeight="1" x14ac:dyDescent="0.25">
      <c r="A1197" s="342" t="s">
        <v>8886</v>
      </c>
      <c r="B1197" s="345" t="s">
        <v>385</v>
      </c>
      <c r="C1197" s="557" t="s">
        <v>670</v>
      </c>
      <c r="D1197" s="557"/>
      <c r="E1197" s="557"/>
      <c r="F1197" s="557"/>
      <c r="G1197" s="557"/>
      <c r="H1197" s="557"/>
      <c r="I1197" s="557"/>
      <c r="J1197" s="557"/>
      <c r="K1197" s="557"/>
      <c r="L1197" s="557"/>
      <c r="M1197" s="345" t="s">
        <v>511</v>
      </c>
      <c r="N1197" s="343">
        <v>19.98</v>
      </c>
    </row>
    <row r="1198" spans="1:14" ht="3.75" customHeight="1" x14ac:dyDescent="0.25">
      <c r="C1198" s="557"/>
      <c r="D1198" s="557"/>
      <c r="E1198" s="557"/>
      <c r="F1198" s="557"/>
      <c r="G1198" s="557"/>
      <c r="H1198" s="557"/>
      <c r="I1198" s="557"/>
      <c r="J1198" s="557"/>
      <c r="K1198" s="557"/>
      <c r="L1198" s="557"/>
    </row>
    <row r="1199" spans="1:14" ht="12.75" customHeight="1" x14ac:dyDescent="0.25">
      <c r="A1199" s="342" t="s">
        <v>8887</v>
      </c>
      <c r="B1199" s="345" t="s">
        <v>385</v>
      </c>
      <c r="C1199" s="557" t="s">
        <v>675</v>
      </c>
      <c r="D1199" s="557"/>
      <c r="E1199" s="557"/>
      <c r="F1199" s="557"/>
      <c r="G1199" s="557"/>
      <c r="H1199" s="557"/>
      <c r="I1199" s="557"/>
      <c r="J1199" s="557"/>
      <c r="K1199" s="557"/>
      <c r="L1199" s="557"/>
      <c r="M1199" s="345" t="s">
        <v>511</v>
      </c>
      <c r="N1199" s="343">
        <v>14.8</v>
      </c>
    </row>
    <row r="1200" spans="1:14" ht="3" customHeight="1" x14ac:dyDescent="0.25">
      <c r="C1200" s="557"/>
      <c r="D1200" s="557"/>
      <c r="E1200" s="557"/>
      <c r="F1200" s="557"/>
      <c r="G1200" s="557"/>
      <c r="H1200" s="557"/>
      <c r="I1200" s="557"/>
      <c r="J1200" s="557"/>
      <c r="K1200" s="557"/>
      <c r="L1200" s="557"/>
    </row>
    <row r="1201" spans="1:14" ht="13.5" customHeight="1" x14ac:dyDescent="0.25">
      <c r="A1201" s="342" t="s">
        <v>8888</v>
      </c>
      <c r="B1201" s="345" t="s">
        <v>385</v>
      </c>
      <c r="C1201" s="557" t="s">
        <v>733</v>
      </c>
      <c r="D1201" s="557"/>
      <c r="E1201" s="557"/>
      <c r="F1201" s="557"/>
      <c r="G1201" s="557"/>
      <c r="H1201" s="557"/>
      <c r="I1201" s="557"/>
      <c r="J1201" s="557"/>
      <c r="K1201" s="557"/>
      <c r="L1201" s="557"/>
      <c r="M1201" s="345" t="s">
        <v>511</v>
      </c>
      <c r="N1201" s="343">
        <v>9.9</v>
      </c>
    </row>
    <row r="1202" spans="1:14" ht="12.75" customHeight="1" x14ac:dyDescent="0.25">
      <c r="A1202" s="342" t="s">
        <v>8889</v>
      </c>
      <c r="B1202" s="345" t="s">
        <v>385</v>
      </c>
      <c r="C1202" s="557" t="s">
        <v>734</v>
      </c>
      <c r="D1202" s="557"/>
      <c r="E1202" s="557"/>
      <c r="F1202" s="557"/>
      <c r="G1202" s="557"/>
      <c r="H1202" s="557"/>
      <c r="I1202" s="557"/>
      <c r="J1202" s="557"/>
      <c r="K1202" s="557"/>
      <c r="L1202" s="557"/>
      <c r="M1202" s="345" t="s">
        <v>511</v>
      </c>
      <c r="N1202" s="343">
        <v>13.1</v>
      </c>
    </row>
    <row r="1203" spans="1:14" ht="13.5" customHeight="1" x14ac:dyDescent="0.25">
      <c r="A1203" s="342" t="s">
        <v>8890</v>
      </c>
      <c r="B1203" s="345" t="s">
        <v>385</v>
      </c>
      <c r="C1203" s="557" t="s">
        <v>8891</v>
      </c>
      <c r="D1203" s="557"/>
      <c r="E1203" s="557"/>
      <c r="F1203" s="557"/>
      <c r="G1203" s="557"/>
      <c r="H1203" s="557"/>
      <c r="I1203" s="557"/>
      <c r="J1203" s="557"/>
      <c r="K1203" s="557"/>
      <c r="L1203" s="557"/>
      <c r="M1203" s="345" t="s">
        <v>511</v>
      </c>
      <c r="N1203" s="343">
        <v>17.2</v>
      </c>
    </row>
    <row r="1204" spans="1:14" ht="12.75" customHeight="1" x14ac:dyDescent="0.25">
      <c r="A1204" s="342" t="s">
        <v>8892</v>
      </c>
      <c r="B1204" s="345" t="s">
        <v>385</v>
      </c>
      <c r="C1204" s="557" t="s">
        <v>8893</v>
      </c>
      <c r="D1204" s="557"/>
      <c r="E1204" s="557"/>
      <c r="F1204" s="557"/>
      <c r="G1204" s="557"/>
      <c r="H1204" s="557"/>
      <c r="I1204" s="557"/>
      <c r="J1204" s="557"/>
      <c r="K1204" s="557"/>
      <c r="L1204" s="557"/>
      <c r="M1204" s="345" t="s">
        <v>511</v>
      </c>
      <c r="N1204" s="343">
        <v>11.3</v>
      </c>
    </row>
    <row r="1205" spans="1:14" ht="12.75" customHeight="1" x14ac:dyDescent="0.25">
      <c r="A1205" s="342" t="s">
        <v>8894</v>
      </c>
      <c r="B1205" s="345" t="s">
        <v>385</v>
      </c>
      <c r="C1205" s="557" t="s">
        <v>732</v>
      </c>
      <c r="D1205" s="557"/>
      <c r="E1205" s="557"/>
      <c r="F1205" s="557"/>
      <c r="G1205" s="557"/>
      <c r="H1205" s="557"/>
      <c r="I1205" s="557"/>
      <c r="J1205" s="557"/>
      <c r="K1205" s="557"/>
      <c r="L1205" s="557"/>
      <c r="M1205" s="345" t="s">
        <v>511</v>
      </c>
      <c r="N1205" s="343">
        <v>6.85</v>
      </c>
    </row>
    <row r="1206" spans="1:14" ht="13.5" customHeight="1" x14ac:dyDescent="0.25">
      <c r="A1206" s="342" t="s">
        <v>8895</v>
      </c>
      <c r="B1206" s="345" t="s">
        <v>385</v>
      </c>
      <c r="C1206" s="557" t="s">
        <v>734</v>
      </c>
      <c r="D1206" s="557"/>
      <c r="E1206" s="557"/>
      <c r="F1206" s="557"/>
      <c r="G1206" s="557"/>
      <c r="H1206" s="557"/>
      <c r="I1206" s="557"/>
      <c r="J1206" s="557"/>
      <c r="K1206" s="557"/>
      <c r="L1206" s="557"/>
      <c r="M1206" s="345" t="s">
        <v>511</v>
      </c>
      <c r="N1206" s="343">
        <v>7.5</v>
      </c>
    </row>
    <row r="1207" spans="1:14" ht="12.75" customHeight="1" x14ac:dyDescent="0.25">
      <c r="A1207" s="342" t="s">
        <v>8896</v>
      </c>
      <c r="B1207" s="345" t="s">
        <v>385</v>
      </c>
      <c r="C1207" s="557" t="s">
        <v>735</v>
      </c>
      <c r="D1207" s="557"/>
      <c r="E1207" s="557"/>
      <c r="F1207" s="557"/>
      <c r="G1207" s="557"/>
      <c r="H1207" s="557"/>
      <c r="I1207" s="557"/>
      <c r="J1207" s="557"/>
      <c r="K1207" s="557"/>
      <c r="L1207" s="557"/>
      <c r="M1207" s="345" t="s">
        <v>511</v>
      </c>
      <c r="N1207" s="343">
        <v>4.67</v>
      </c>
    </row>
    <row r="1208" spans="1:14" ht="13.5" customHeight="1" x14ac:dyDescent="0.25">
      <c r="A1208" s="342" t="s">
        <v>8897</v>
      </c>
      <c r="B1208" s="345" t="s">
        <v>385</v>
      </c>
      <c r="C1208" s="557" t="s">
        <v>8898</v>
      </c>
      <c r="D1208" s="557"/>
      <c r="E1208" s="557"/>
      <c r="F1208" s="557"/>
      <c r="G1208" s="557"/>
      <c r="H1208" s="557"/>
      <c r="I1208" s="557"/>
      <c r="J1208" s="557"/>
      <c r="K1208" s="557"/>
      <c r="L1208" s="557"/>
      <c r="M1208" s="345" t="s">
        <v>511</v>
      </c>
      <c r="N1208" s="343">
        <v>4.33</v>
      </c>
    </row>
    <row r="1209" spans="1:14" ht="12.75" customHeight="1" x14ac:dyDescent="0.25">
      <c r="A1209" s="342" t="s">
        <v>8899</v>
      </c>
      <c r="B1209" s="345" t="s">
        <v>385</v>
      </c>
      <c r="C1209" s="557" t="s">
        <v>8900</v>
      </c>
      <c r="D1209" s="557"/>
      <c r="E1209" s="557"/>
      <c r="F1209" s="557"/>
      <c r="G1209" s="557"/>
      <c r="H1209" s="557"/>
      <c r="I1209" s="557"/>
      <c r="J1209" s="557"/>
      <c r="K1209" s="557"/>
      <c r="L1209" s="557"/>
      <c r="M1209" s="345" t="s">
        <v>511</v>
      </c>
      <c r="N1209" s="343">
        <v>4.67</v>
      </c>
    </row>
    <row r="1210" spans="1:14" ht="12.75" customHeight="1" x14ac:dyDescent="0.25">
      <c r="A1210" s="342" t="s">
        <v>8901</v>
      </c>
      <c r="B1210" s="345" t="s">
        <v>385</v>
      </c>
      <c r="C1210" s="557" t="s">
        <v>8902</v>
      </c>
      <c r="D1210" s="557"/>
      <c r="E1210" s="557"/>
      <c r="F1210" s="557"/>
      <c r="G1210" s="557"/>
      <c r="H1210" s="557"/>
      <c r="I1210" s="557"/>
      <c r="J1210" s="557"/>
      <c r="K1210" s="557"/>
      <c r="L1210" s="557"/>
      <c r="M1210" s="345" t="s">
        <v>511</v>
      </c>
      <c r="N1210" s="343">
        <v>9.99</v>
      </c>
    </row>
    <row r="1211" spans="1:14" ht="13.5" customHeight="1" x14ac:dyDescent="0.25">
      <c r="A1211" s="342" t="s">
        <v>8903</v>
      </c>
      <c r="B1211" s="345" t="s">
        <v>385</v>
      </c>
      <c r="C1211" s="557" t="s">
        <v>8904</v>
      </c>
      <c r="D1211" s="557"/>
      <c r="E1211" s="557"/>
      <c r="F1211" s="557"/>
      <c r="G1211" s="557"/>
      <c r="H1211" s="557"/>
      <c r="I1211" s="557"/>
      <c r="J1211" s="557"/>
      <c r="K1211" s="557"/>
      <c r="L1211" s="557"/>
      <c r="M1211" s="345" t="s">
        <v>511</v>
      </c>
      <c r="N1211" s="343">
        <v>6.99</v>
      </c>
    </row>
    <row r="1212" spans="1:14" ht="12.75" customHeight="1" x14ac:dyDescent="0.25">
      <c r="A1212" s="342" t="s">
        <v>8905</v>
      </c>
      <c r="B1212" s="345" t="s">
        <v>385</v>
      </c>
      <c r="C1212" s="557" t="s">
        <v>8906</v>
      </c>
      <c r="D1212" s="557"/>
      <c r="E1212" s="557"/>
      <c r="F1212" s="557"/>
      <c r="G1212" s="557"/>
      <c r="H1212" s="557"/>
      <c r="I1212" s="557"/>
      <c r="J1212" s="557"/>
      <c r="K1212" s="557"/>
      <c r="L1212" s="557"/>
      <c r="M1212" s="345" t="s">
        <v>511</v>
      </c>
      <c r="N1212" s="343">
        <v>0.82</v>
      </c>
    </row>
    <row r="1213" spans="1:14" ht="12.75" customHeight="1" x14ac:dyDescent="0.25">
      <c r="A1213" s="342" t="s">
        <v>8907</v>
      </c>
      <c r="B1213" s="345" t="s">
        <v>385</v>
      </c>
      <c r="C1213" s="557" t="s">
        <v>8908</v>
      </c>
      <c r="D1213" s="557"/>
      <c r="E1213" s="557"/>
      <c r="F1213" s="557"/>
      <c r="G1213" s="557"/>
      <c r="H1213" s="557"/>
      <c r="I1213" s="557"/>
      <c r="J1213" s="557"/>
      <c r="K1213" s="557"/>
      <c r="L1213" s="557"/>
      <c r="M1213" s="345" t="s">
        <v>511</v>
      </c>
      <c r="N1213" s="343">
        <v>0.82</v>
      </c>
    </row>
    <row r="1214" spans="1:14" ht="13.5" customHeight="1" x14ac:dyDescent="0.25">
      <c r="A1214" s="342" t="s">
        <v>8909</v>
      </c>
      <c r="B1214" s="345" t="s">
        <v>385</v>
      </c>
      <c r="C1214" s="557" t="s">
        <v>8910</v>
      </c>
      <c r="D1214" s="557"/>
      <c r="E1214" s="557"/>
      <c r="F1214" s="557"/>
      <c r="G1214" s="557"/>
      <c r="H1214" s="557"/>
      <c r="I1214" s="557"/>
      <c r="J1214" s="557"/>
      <c r="K1214" s="557"/>
      <c r="L1214" s="557"/>
      <c r="M1214" s="345" t="s">
        <v>511</v>
      </c>
      <c r="N1214" s="343">
        <v>0.84</v>
      </c>
    </row>
    <row r="1215" spans="1:14" ht="12.75" customHeight="1" x14ac:dyDescent="0.25">
      <c r="A1215" s="342" t="s">
        <v>8911</v>
      </c>
      <c r="B1215" s="345" t="s">
        <v>385</v>
      </c>
      <c r="C1215" s="557" t="s">
        <v>8912</v>
      </c>
      <c r="D1215" s="557"/>
      <c r="E1215" s="557"/>
      <c r="F1215" s="557"/>
      <c r="G1215" s="557"/>
      <c r="H1215" s="557"/>
      <c r="I1215" s="557"/>
      <c r="J1215" s="557"/>
      <c r="K1215" s="557"/>
      <c r="L1215" s="557"/>
      <c r="M1215" s="345" t="s">
        <v>511</v>
      </c>
      <c r="N1215" s="343">
        <v>0.92</v>
      </c>
    </row>
    <row r="1216" spans="1:14" ht="13.5" customHeight="1" x14ac:dyDescent="0.25">
      <c r="A1216" s="342" t="s">
        <v>8913</v>
      </c>
      <c r="B1216" s="345" t="s">
        <v>385</v>
      </c>
      <c r="C1216" s="557" t="s">
        <v>8914</v>
      </c>
      <c r="D1216" s="557"/>
      <c r="E1216" s="557"/>
      <c r="F1216" s="557"/>
      <c r="G1216" s="557"/>
      <c r="H1216" s="557"/>
      <c r="I1216" s="557"/>
      <c r="J1216" s="557"/>
      <c r="K1216" s="557"/>
      <c r="L1216" s="557"/>
      <c r="M1216" s="345" t="s">
        <v>511</v>
      </c>
      <c r="N1216" s="343">
        <v>2.02</v>
      </c>
    </row>
    <row r="1217" spans="1:14" ht="12.75" customHeight="1" x14ac:dyDescent="0.25">
      <c r="A1217" s="342" t="s">
        <v>8915</v>
      </c>
      <c r="B1217" s="345" t="s">
        <v>385</v>
      </c>
      <c r="C1217" s="557" t="s">
        <v>8916</v>
      </c>
      <c r="D1217" s="557"/>
      <c r="E1217" s="557"/>
      <c r="F1217" s="557"/>
      <c r="G1217" s="557"/>
      <c r="H1217" s="557"/>
      <c r="I1217" s="557"/>
      <c r="J1217" s="557"/>
      <c r="K1217" s="557"/>
      <c r="L1217" s="557"/>
      <c r="M1217" s="345" t="s">
        <v>511</v>
      </c>
      <c r="N1217" s="343">
        <v>4.45</v>
      </c>
    </row>
    <row r="1218" spans="1:14" ht="12.75" customHeight="1" x14ac:dyDescent="0.25">
      <c r="A1218" s="342" t="s">
        <v>8917</v>
      </c>
      <c r="B1218" s="345" t="s">
        <v>385</v>
      </c>
      <c r="C1218" s="557" t="s">
        <v>8918</v>
      </c>
      <c r="D1218" s="557"/>
      <c r="E1218" s="557"/>
      <c r="F1218" s="557"/>
      <c r="G1218" s="557"/>
      <c r="H1218" s="557"/>
      <c r="I1218" s="557"/>
      <c r="J1218" s="557"/>
      <c r="K1218" s="557"/>
      <c r="L1218" s="557"/>
      <c r="M1218" s="345" t="s">
        <v>511</v>
      </c>
      <c r="N1218" s="343">
        <v>2.61</v>
      </c>
    </row>
    <row r="1219" spans="1:14" ht="13.5" customHeight="1" x14ac:dyDescent="0.25">
      <c r="A1219" s="342" t="s">
        <v>8919</v>
      </c>
      <c r="B1219" s="345" t="s">
        <v>385</v>
      </c>
      <c r="C1219" s="557" t="s">
        <v>630</v>
      </c>
      <c r="D1219" s="557"/>
      <c r="E1219" s="557"/>
      <c r="F1219" s="557"/>
      <c r="G1219" s="557"/>
      <c r="H1219" s="557"/>
      <c r="I1219" s="557"/>
      <c r="J1219" s="557"/>
      <c r="K1219" s="557"/>
      <c r="L1219" s="557"/>
      <c r="M1219" s="345" t="s">
        <v>511</v>
      </c>
      <c r="N1219" s="343">
        <v>14.69</v>
      </c>
    </row>
    <row r="1220" spans="1:14" ht="12.75" customHeight="1" x14ac:dyDescent="0.25">
      <c r="A1220" s="342" t="s">
        <v>8920</v>
      </c>
      <c r="B1220" s="345" t="s">
        <v>385</v>
      </c>
      <c r="C1220" s="557" t="s">
        <v>8921</v>
      </c>
      <c r="D1220" s="557"/>
      <c r="E1220" s="557"/>
      <c r="F1220" s="557"/>
      <c r="G1220" s="557"/>
      <c r="H1220" s="557"/>
      <c r="I1220" s="557"/>
      <c r="J1220" s="557"/>
      <c r="K1220" s="557"/>
      <c r="L1220" s="557"/>
      <c r="M1220" s="345" t="s">
        <v>511</v>
      </c>
      <c r="N1220" s="343">
        <v>6.53</v>
      </c>
    </row>
    <row r="1221" spans="1:14" ht="13.5" customHeight="1" x14ac:dyDescent="0.25">
      <c r="A1221" s="342" t="s">
        <v>8922</v>
      </c>
      <c r="B1221" s="345" t="s">
        <v>385</v>
      </c>
      <c r="C1221" s="557" t="s">
        <v>8923</v>
      </c>
      <c r="D1221" s="557"/>
      <c r="E1221" s="557"/>
      <c r="F1221" s="557"/>
      <c r="G1221" s="557"/>
      <c r="H1221" s="557"/>
      <c r="I1221" s="557"/>
      <c r="J1221" s="557"/>
      <c r="K1221" s="557"/>
      <c r="L1221" s="557"/>
      <c r="M1221" s="345" t="s">
        <v>511</v>
      </c>
      <c r="N1221" s="343">
        <v>11.9</v>
      </c>
    </row>
    <row r="1222" spans="1:14" ht="12.75" customHeight="1" x14ac:dyDescent="0.25">
      <c r="A1222" s="342" t="s">
        <v>8924</v>
      </c>
      <c r="B1222" s="345" t="s">
        <v>385</v>
      </c>
      <c r="C1222" s="557" t="s">
        <v>8925</v>
      </c>
      <c r="D1222" s="557"/>
      <c r="E1222" s="557"/>
      <c r="F1222" s="557"/>
      <c r="G1222" s="557"/>
      <c r="H1222" s="557"/>
      <c r="I1222" s="557"/>
      <c r="J1222" s="557"/>
      <c r="K1222" s="557"/>
      <c r="L1222" s="557"/>
      <c r="M1222" s="345" t="s">
        <v>511</v>
      </c>
      <c r="N1222" s="343">
        <v>2.02</v>
      </c>
    </row>
    <row r="1223" spans="1:14" ht="12.75" customHeight="1" x14ac:dyDescent="0.25">
      <c r="A1223" s="342" t="s">
        <v>8926</v>
      </c>
      <c r="B1223" s="345" t="s">
        <v>385</v>
      </c>
      <c r="C1223" s="557" t="s">
        <v>715</v>
      </c>
      <c r="D1223" s="557"/>
      <c r="E1223" s="557"/>
      <c r="F1223" s="557"/>
      <c r="G1223" s="557"/>
      <c r="H1223" s="557"/>
      <c r="I1223" s="557"/>
      <c r="J1223" s="557"/>
      <c r="K1223" s="557"/>
      <c r="L1223" s="557"/>
      <c r="M1223" s="345" t="s">
        <v>511</v>
      </c>
      <c r="N1223" s="343">
        <v>1.91</v>
      </c>
    </row>
    <row r="1224" spans="1:14" ht="3.75" customHeight="1" x14ac:dyDescent="0.25">
      <c r="C1224" s="557"/>
      <c r="D1224" s="557"/>
      <c r="E1224" s="557"/>
      <c r="F1224" s="557"/>
      <c r="G1224" s="557"/>
      <c r="H1224" s="557"/>
      <c r="I1224" s="557"/>
      <c r="J1224" s="557"/>
      <c r="K1224" s="557"/>
      <c r="L1224" s="557"/>
    </row>
    <row r="1225" spans="1:14" ht="12.75" customHeight="1" x14ac:dyDescent="0.25">
      <c r="A1225" s="342" t="s">
        <v>8927</v>
      </c>
      <c r="B1225" s="345" t="s">
        <v>385</v>
      </c>
      <c r="C1225" s="557" t="s">
        <v>716</v>
      </c>
      <c r="D1225" s="557"/>
      <c r="E1225" s="557"/>
      <c r="F1225" s="557"/>
      <c r="G1225" s="557"/>
      <c r="H1225" s="557"/>
      <c r="I1225" s="557"/>
      <c r="J1225" s="557"/>
      <c r="K1225" s="557"/>
      <c r="L1225" s="557"/>
      <c r="M1225" s="345" t="s">
        <v>511</v>
      </c>
      <c r="N1225" s="343">
        <v>3.42</v>
      </c>
    </row>
    <row r="1226" spans="1:14" ht="3" customHeight="1" x14ac:dyDescent="0.25">
      <c r="C1226" s="557"/>
      <c r="D1226" s="557"/>
      <c r="E1226" s="557"/>
      <c r="F1226" s="557"/>
      <c r="G1226" s="557"/>
      <c r="H1226" s="557"/>
      <c r="I1226" s="557"/>
      <c r="J1226" s="557"/>
      <c r="K1226" s="557"/>
      <c r="L1226" s="557"/>
    </row>
    <row r="1227" spans="1:14" ht="13.5" customHeight="1" x14ac:dyDescent="0.25">
      <c r="A1227" s="342" t="s">
        <v>8928</v>
      </c>
      <c r="B1227" s="345" t="s">
        <v>385</v>
      </c>
      <c r="C1227" s="557" t="s">
        <v>8929</v>
      </c>
      <c r="D1227" s="557"/>
      <c r="E1227" s="557"/>
      <c r="F1227" s="557"/>
      <c r="G1227" s="557"/>
      <c r="H1227" s="557"/>
      <c r="I1227" s="557"/>
      <c r="J1227" s="557"/>
      <c r="K1227" s="557"/>
      <c r="L1227" s="557"/>
      <c r="M1227" s="345" t="s">
        <v>511</v>
      </c>
      <c r="N1227" s="343">
        <v>2.2000000000000002</v>
      </c>
    </row>
    <row r="1228" spans="1:14" ht="12.75" customHeight="1" x14ac:dyDescent="0.25">
      <c r="A1228" s="342" t="s">
        <v>8930</v>
      </c>
      <c r="B1228" s="345" t="s">
        <v>385</v>
      </c>
      <c r="C1228" s="557" t="s">
        <v>8931</v>
      </c>
      <c r="D1228" s="557"/>
      <c r="E1228" s="557"/>
      <c r="F1228" s="557"/>
      <c r="G1228" s="557"/>
      <c r="H1228" s="557"/>
      <c r="I1228" s="557"/>
      <c r="J1228" s="557"/>
      <c r="K1228" s="557"/>
      <c r="L1228" s="557"/>
      <c r="M1228" s="345" t="s">
        <v>511</v>
      </c>
      <c r="N1228" s="343">
        <v>4.13</v>
      </c>
    </row>
    <row r="1229" spans="1:14" ht="13.5" customHeight="1" x14ac:dyDescent="0.25">
      <c r="A1229" s="342" t="s">
        <v>8932</v>
      </c>
      <c r="B1229" s="345" t="s">
        <v>385</v>
      </c>
      <c r="C1229" s="557" t="s">
        <v>8933</v>
      </c>
      <c r="D1229" s="557"/>
      <c r="E1229" s="557"/>
      <c r="F1229" s="557"/>
      <c r="G1229" s="557"/>
      <c r="H1229" s="557"/>
      <c r="I1229" s="557"/>
      <c r="J1229" s="557"/>
      <c r="K1229" s="557"/>
      <c r="L1229" s="557"/>
      <c r="M1229" s="345" t="s">
        <v>511</v>
      </c>
      <c r="N1229" s="343">
        <v>2.69</v>
      </c>
    </row>
    <row r="1230" spans="1:14" ht="12.75" customHeight="1" x14ac:dyDescent="0.25">
      <c r="A1230" s="342" t="s">
        <v>8934</v>
      </c>
      <c r="B1230" s="345" t="s">
        <v>385</v>
      </c>
      <c r="C1230" s="557" t="s">
        <v>651</v>
      </c>
      <c r="D1230" s="557"/>
      <c r="E1230" s="557"/>
      <c r="F1230" s="557"/>
      <c r="G1230" s="557"/>
      <c r="H1230" s="557"/>
      <c r="I1230" s="557"/>
      <c r="J1230" s="557"/>
      <c r="K1230" s="557"/>
      <c r="L1230" s="557"/>
      <c r="M1230" s="345" t="s">
        <v>511</v>
      </c>
      <c r="N1230" s="343">
        <v>4.5999999999999996</v>
      </c>
    </row>
    <row r="1231" spans="1:14" ht="12.75" customHeight="1" x14ac:dyDescent="0.25">
      <c r="A1231" s="342" t="s">
        <v>8935</v>
      </c>
      <c r="B1231" s="345" t="s">
        <v>385</v>
      </c>
      <c r="C1231" s="557" t="s">
        <v>8936</v>
      </c>
      <c r="D1231" s="557"/>
      <c r="E1231" s="557"/>
      <c r="F1231" s="557"/>
      <c r="G1231" s="557"/>
      <c r="H1231" s="557"/>
      <c r="I1231" s="557"/>
      <c r="J1231" s="557"/>
      <c r="K1231" s="557"/>
      <c r="L1231" s="557"/>
      <c r="M1231" s="345" t="s">
        <v>511</v>
      </c>
      <c r="N1231" s="343">
        <v>2.69</v>
      </c>
    </row>
    <row r="1232" spans="1:14" ht="13.5" customHeight="1" x14ac:dyDescent="0.25">
      <c r="A1232" s="342" t="s">
        <v>8937</v>
      </c>
      <c r="B1232" s="345" t="s">
        <v>385</v>
      </c>
      <c r="C1232" s="557" t="s">
        <v>8938</v>
      </c>
      <c r="D1232" s="557"/>
      <c r="E1232" s="557"/>
      <c r="F1232" s="557"/>
      <c r="G1232" s="557"/>
      <c r="H1232" s="557"/>
      <c r="I1232" s="557"/>
      <c r="J1232" s="557"/>
      <c r="K1232" s="557"/>
      <c r="L1232" s="557"/>
      <c r="M1232" s="345" t="s">
        <v>511</v>
      </c>
      <c r="N1232" s="343">
        <v>2.4</v>
      </c>
    </row>
    <row r="1233" spans="1:14" ht="12.75" customHeight="1" x14ac:dyDescent="0.25">
      <c r="A1233" s="342" t="s">
        <v>8939</v>
      </c>
      <c r="B1233" s="345" t="s">
        <v>385</v>
      </c>
      <c r="C1233" s="557" t="s">
        <v>8940</v>
      </c>
      <c r="D1233" s="557"/>
      <c r="E1233" s="557"/>
      <c r="F1233" s="557"/>
      <c r="G1233" s="557"/>
      <c r="H1233" s="557"/>
      <c r="I1233" s="557"/>
      <c r="J1233" s="557"/>
      <c r="K1233" s="557"/>
      <c r="L1233" s="557"/>
      <c r="M1233" s="345" t="s">
        <v>511</v>
      </c>
      <c r="N1233" s="343">
        <v>4.62</v>
      </c>
    </row>
    <row r="1234" spans="1:14" ht="13.5" customHeight="1" x14ac:dyDescent="0.25">
      <c r="A1234" s="342" t="s">
        <v>8941</v>
      </c>
      <c r="B1234" s="345" t="s">
        <v>385</v>
      </c>
      <c r="C1234" s="557" t="s">
        <v>8942</v>
      </c>
      <c r="D1234" s="557"/>
      <c r="E1234" s="557"/>
      <c r="F1234" s="557"/>
      <c r="G1234" s="557"/>
      <c r="H1234" s="557"/>
      <c r="I1234" s="557"/>
      <c r="J1234" s="557"/>
      <c r="K1234" s="557"/>
      <c r="L1234" s="557"/>
      <c r="M1234" s="345" t="s">
        <v>511</v>
      </c>
      <c r="N1234" s="343">
        <v>17.899999999999999</v>
      </c>
    </row>
    <row r="1235" spans="1:14" ht="12.75" customHeight="1" x14ac:dyDescent="0.25">
      <c r="A1235" s="342" t="s">
        <v>8943</v>
      </c>
      <c r="B1235" s="345" t="s">
        <v>385</v>
      </c>
      <c r="C1235" s="557" t="s">
        <v>8944</v>
      </c>
      <c r="D1235" s="557"/>
      <c r="E1235" s="557"/>
      <c r="F1235" s="557"/>
      <c r="G1235" s="557"/>
      <c r="H1235" s="557"/>
      <c r="I1235" s="557"/>
      <c r="J1235" s="557"/>
      <c r="K1235" s="557"/>
      <c r="L1235" s="557"/>
      <c r="M1235" s="345" t="s">
        <v>511</v>
      </c>
      <c r="N1235" s="343">
        <v>104.88</v>
      </c>
    </row>
    <row r="1236" spans="1:14" ht="12.75" customHeight="1" x14ac:dyDescent="0.25">
      <c r="A1236" s="342" t="s">
        <v>8945</v>
      </c>
      <c r="B1236" s="345" t="s">
        <v>385</v>
      </c>
      <c r="C1236" s="557" t="s">
        <v>8946</v>
      </c>
      <c r="D1236" s="557"/>
      <c r="E1236" s="557"/>
      <c r="F1236" s="557"/>
      <c r="G1236" s="557"/>
      <c r="H1236" s="557"/>
      <c r="I1236" s="557"/>
      <c r="J1236" s="557"/>
      <c r="K1236" s="557"/>
      <c r="L1236" s="557"/>
      <c r="M1236" s="345" t="s">
        <v>511</v>
      </c>
      <c r="N1236" s="343">
        <v>63.25</v>
      </c>
    </row>
    <row r="1237" spans="1:14" ht="13.5" customHeight="1" x14ac:dyDescent="0.25">
      <c r="A1237" s="342" t="s">
        <v>8947</v>
      </c>
      <c r="B1237" s="345" t="s">
        <v>385</v>
      </c>
      <c r="C1237" s="557" t="s">
        <v>8948</v>
      </c>
      <c r="D1237" s="557"/>
      <c r="E1237" s="557"/>
      <c r="F1237" s="557"/>
      <c r="G1237" s="557"/>
      <c r="H1237" s="557"/>
      <c r="I1237" s="557"/>
      <c r="J1237" s="557"/>
      <c r="K1237" s="557"/>
      <c r="L1237" s="557"/>
      <c r="M1237" s="345" t="s">
        <v>511</v>
      </c>
      <c r="N1237" s="343">
        <v>86.79</v>
      </c>
    </row>
    <row r="1238" spans="1:14" ht="12.75" customHeight="1" x14ac:dyDescent="0.25">
      <c r="A1238" s="342" t="s">
        <v>8949</v>
      </c>
      <c r="B1238" s="345" t="s">
        <v>385</v>
      </c>
      <c r="C1238" s="557" t="s">
        <v>699</v>
      </c>
      <c r="D1238" s="557"/>
      <c r="E1238" s="557"/>
      <c r="F1238" s="557"/>
      <c r="G1238" s="557"/>
      <c r="H1238" s="557"/>
      <c r="I1238" s="557"/>
      <c r="J1238" s="557"/>
      <c r="K1238" s="557"/>
      <c r="L1238" s="557"/>
      <c r="M1238" s="345" t="s">
        <v>511</v>
      </c>
      <c r="N1238" s="343">
        <v>17.100000000000001</v>
      </c>
    </row>
    <row r="1239" spans="1:14" ht="12.75" customHeight="1" x14ac:dyDescent="0.25">
      <c r="A1239" s="342" t="s">
        <v>8950</v>
      </c>
      <c r="B1239" s="345" t="s">
        <v>385</v>
      </c>
      <c r="C1239" s="557" t="s">
        <v>700</v>
      </c>
      <c r="D1239" s="557"/>
      <c r="E1239" s="557"/>
      <c r="F1239" s="557"/>
      <c r="G1239" s="557"/>
      <c r="H1239" s="557"/>
      <c r="I1239" s="557"/>
      <c r="J1239" s="557"/>
      <c r="K1239" s="557"/>
      <c r="L1239" s="557"/>
      <c r="M1239" s="345" t="s">
        <v>511</v>
      </c>
      <c r="N1239" s="343">
        <v>11</v>
      </c>
    </row>
    <row r="1240" spans="1:14" ht="13.5" customHeight="1" x14ac:dyDescent="0.25">
      <c r="A1240" s="342" t="s">
        <v>8951</v>
      </c>
      <c r="B1240" s="345" t="s">
        <v>385</v>
      </c>
      <c r="C1240" s="557" t="s">
        <v>8952</v>
      </c>
      <c r="D1240" s="557"/>
      <c r="E1240" s="557"/>
      <c r="F1240" s="557"/>
      <c r="G1240" s="557"/>
      <c r="H1240" s="557"/>
      <c r="I1240" s="557"/>
      <c r="J1240" s="557"/>
      <c r="K1240" s="557"/>
      <c r="L1240" s="557"/>
      <c r="M1240" s="345" t="s">
        <v>511</v>
      </c>
      <c r="N1240" s="343">
        <v>1140.1600000000001</v>
      </c>
    </row>
    <row r="1241" spans="1:14" ht="12.75" customHeight="1" x14ac:dyDescent="0.25">
      <c r="A1241" s="342" t="s">
        <v>8953</v>
      </c>
      <c r="B1241" s="345" t="s">
        <v>385</v>
      </c>
      <c r="C1241" s="557" t="s">
        <v>8954</v>
      </c>
      <c r="D1241" s="557"/>
      <c r="E1241" s="557"/>
      <c r="F1241" s="557"/>
      <c r="G1241" s="557"/>
      <c r="H1241" s="557"/>
      <c r="I1241" s="557"/>
      <c r="J1241" s="557"/>
      <c r="K1241" s="557"/>
      <c r="L1241" s="557"/>
      <c r="M1241" s="345" t="s">
        <v>511</v>
      </c>
      <c r="N1241" s="343">
        <v>30.35</v>
      </c>
    </row>
    <row r="1242" spans="1:14" ht="13.5" customHeight="1" x14ac:dyDescent="0.25">
      <c r="A1242" s="342" t="s">
        <v>8955</v>
      </c>
      <c r="B1242" s="345" t="s">
        <v>385</v>
      </c>
      <c r="C1242" s="557" t="s">
        <v>8956</v>
      </c>
      <c r="D1242" s="557"/>
      <c r="E1242" s="557"/>
      <c r="F1242" s="557"/>
      <c r="G1242" s="557"/>
      <c r="H1242" s="557"/>
      <c r="I1242" s="557"/>
      <c r="J1242" s="557"/>
      <c r="K1242" s="557"/>
      <c r="L1242" s="557"/>
      <c r="M1242" s="345" t="s">
        <v>511</v>
      </c>
      <c r="N1242" s="343">
        <v>28.2</v>
      </c>
    </row>
    <row r="1243" spans="1:14" ht="12.75" customHeight="1" x14ac:dyDescent="0.25">
      <c r="A1243" s="342" t="s">
        <v>8957</v>
      </c>
      <c r="B1243" s="345" t="s">
        <v>385</v>
      </c>
      <c r="C1243" s="557" t="s">
        <v>701</v>
      </c>
      <c r="D1243" s="557"/>
      <c r="E1243" s="557"/>
      <c r="F1243" s="557"/>
      <c r="G1243" s="557"/>
      <c r="H1243" s="557"/>
      <c r="I1243" s="557"/>
      <c r="J1243" s="557"/>
      <c r="K1243" s="557"/>
      <c r="L1243" s="557"/>
      <c r="M1243" s="345" t="s">
        <v>511</v>
      </c>
      <c r="N1243" s="343">
        <v>172.19</v>
      </c>
    </row>
    <row r="1244" spans="1:14" ht="12.75" customHeight="1" x14ac:dyDescent="0.25">
      <c r="A1244" s="342" t="s">
        <v>8958</v>
      </c>
      <c r="B1244" s="345" t="s">
        <v>385</v>
      </c>
      <c r="C1244" s="557" t="s">
        <v>702</v>
      </c>
      <c r="D1244" s="557"/>
      <c r="E1244" s="557"/>
      <c r="F1244" s="557"/>
      <c r="G1244" s="557"/>
      <c r="H1244" s="557"/>
      <c r="I1244" s="557"/>
      <c r="J1244" s="557"/>
      <c r="K1244" s="557"/>
      <c r="L1244" s="557"/>
      <c r="M1244" s="345" t="s">
        <v>511</v>
      </c>
      <c r="N1244" s="343">
        <v>249.89</v>
      </c>
    </row>
    <row r="1245" spans="1:14" ht="13.5" customHeight="1" x14ac:dyDescent="0.25">
      <c r="A1245" s="342" t="s">
        <v>8959</v>
      </c>
      <c r="B1245" s="345" t="s">
        <v>385</v>
      </c>
      <c r="C1245" s="557" t="s">
        <v>8960</v>
      </c>
      <c r="D1245" s="557"/>
      <c r="E1245" s="557"/>
      <c r="F1245" s="557"/>
      <c r="G1245" s="557"/>
      <c r="H1245" s="557"/>
      <c r="I1245" s="557"/>
      <c r="J1245" s="557"/>
      <c r="K1245" s="557"/>
      <c r="L1245" s="557"/>
      <c r="M1245" s="345" t="s">
        <v>511</v>
      </c>
      <c r="N1245" s="343">
        <v>25</v>
      </c>
    </row>
    <row r="1246" spans="1:14" ht="12.75" customHeight="1" x14ac:dyDescent="0.25">
      <c r="A1246" s="342" t="s">
        <v>8961</v>
      </c>
      <c r="B1246" s="345" t="s">
        <v>385</v>
      </c>
      <c r="C1246" s="557" t="s">
        <v>8962</v>
      </c>
      <c r="D1246" s="557"/>
      <c r="E1246" s="557"/>
      <c r="F1246" s="557"/>
      <c r="G1246" s="557"/>
      <c r="H1246" s="557"/>
      <c r="I1246" s="557"/>
      <c r="J1246" s="557"/>
      <c r="K1246" s="557"/>
      <c r="L1246" s="557"/>
      <c r="M1246" s="345" t="s">
        <v>511</v>
      </c>
      <c r="N1246" s="343">
        <v>5.47</v>
      </c>
    </row>
    <row r="1247" spans="1:14" ht="13.5" customHeight="1" x14ac:dyDescent="0.25">
      <c r="A1247" s="342" t="s">
        <v>8963</v>
      </c>
      <c r="B1247" s="345" t="s">
        <v>385</v>
      </c>
      <c r="C1247" s="557" t="s">
        <v>8964</v>
      </c>
      <c r="D1247" s="557"/>
      <c r="E1247" s="557"/>
      <c r="F1247" s="557"/>
      <c r="G1247" s="557"/>
      <c r="H1247" s="557"/>
      <c r="I1247" s="557"/>
      <c r="J1247" s="557"/>
      <c r="K1247" s="557"/>
      <c r="L1247" s="557"/>
      <c r="M1247" s="345" t="s">
        <v>511</v>
      </c>
      <c r="N1247" s="343">
        <v>7.19</v>
      </c>
    </row>
    <row r="1248" spans="1:14" ht="12.75" customHeight="1" x14ac:dyDescent="0.25">
      <c r="A1248" s="342" t="s">
        <v>8965</v>
      </c>
      <c r="B1248" s="345" t="s">
        <v>385</v>
      </c>
      <c r="C1248" s="557" t="s">
        <v>636</v>
      </c>
      <c r="D1248" s="557"/>
      <c r="E1248" s="557"/>
      <c r="F1248" s="557"/>
      <c r="G1248" s="557"/>
      <c r="H1248" s="557"/>
      <c r="I1248" s="557"/>
      <c r="J1248" s="557"/>
      <c r="K1248" s="557"/>
      <c r="L1248" s="557"/>
      <c r="M1248" s="345" t="s">
        <v>511</v>
      </c>
      <c r="N1248" s="343">
        <v>7.7</v>
      </c>
    </row>
    <row r="1249" spans="1:14" ht="12.75" customHeight="1" x14ac:dyDescent="0.25">
      <c r="A1249" s="342" t="s">
        <v>8966</v>
      </c>
      <c r="B1249" s="345" t="s">
        <v>385</v>
      </c>
      <c r="C1249" s="557" t="s">
        <v>8967</v>
      </c>
      <c r="D1249" s="557"/>
      <c r="E1249" s="557"/>
      <c r="F1249" s="557"/>
      <c r="G1249" s="557"/>
      <c r="H1249" s="557"/>
      <c r="I1249" s="557"/>
      <c r="J1249" s="557"/>
      <c r="K1249" s="557"/>
      <c r="L1249" s="557"/>
      <c r="M1249" s="345" t="s">
        <v>511</v>
      </c>
      <c r="N1249" s="343">
        <v>9.6</v>
      </c>
    </row>
    <row r="1250" spans="1:14" ht="13.5" customHeight="1" x14ac:dyDescent="0.25">
      <c r="A1250" s="342" t="s">
        <v>8968</v>
      </c>
      <c r="B1250" s="345" t="s">
        <v>385</v>
      </c>
      <c r="C1250" s="557" t="s">
        <v>8969</v>
      </c>
      <c r="D1250" s="557"/>
      <c r="E1250" s="557"/>
      <c r="F1250" s="557"/>
      <c r="G1250" s="557"/>
      <c r="H1250" s="557"/>
      <c r="I1250" s="557"/>
      <c r="J1250" s="557"/>
      <c r="K1250" s="557"/>
      <c r="L1250" s="557"/>
      <c r="M1250" s="345" t="s">
        <v>511</v>
      </c>
      <c r="N1250" s="343">
        <v>11.72</v>
      </c>
    </row>
    <row r="1251" spans="1:14" ht="12.75" customHeight="1" x14ac:dyDescent="0.25">
      <c r="A1251" s="342" t="s">
        <v>8970</v>
      </c>
      <c r="B1251" s="345" t="s">
        <v>385</v>
      </c>
      <c r="C1251" s="557" t="s">
        <v>8971</v>
      </c>
      <c r="D1251" s="557"/>
      <c r="E1251" s="557"/>
      <c r="F1251" s="557"/>
      <c r="G1251" s="557"/>
      <c r="H1251" s="557"/>
      <c r="I1251" s="557"/>
      <c r="J1251" s="557"/>
      <c r="K1251" s="557"/>
      <c r="L1251" s="557"/>
      <c r="M1251" s="345" t="s">
        <v>511</v>
      </c>
      <c r="N1251" s="343">
        <v>13.26</v>
      </c>
    </row>
    <row r="1252" spans="1:14" ht="13.5" customHeight="1" x14ac:dyDescent="0.25">
      <c r="A1252" s="342" t="s">
        <v>8972</v>
      </c>
      <c r="B1252" s="345" t="s">
        <v>385</v>
      </c>
      <c r="C1252" s="557" t="s">
        <v>8973</v>
      </c>
      <c r="D1252" s="557"/>
      <c r="E1252" s="557"/>
      <c r="F1252" s="557"/>
      <c r="G1252" s="557"/>
      <c r="H1252" s="557"/>
      <c r="I1252" s="557"/>
      <c r="J1252" s="557"/>
      <c r="K1252" s="557"/>
      <c r="L1252" s="557"/>
      <c r="M1252" s="345" t="s">
        <v>511</v>
      </c>
      <c r="N1252" s="343">
        <v>15.52</v>
      </c>
    </row>
    <row r="1253" spans="1:14" ht="12.75" customHeight="1" x14ac:dyDescent="0.25">
      <c r="A1253" s="342" t="s">
        <v>8974</v>
      </c>
      <c r="B1253" s="345" t="s">
        <v>385</v>
      </c>
      <c r="C1253" s="557" t="s">
        <v>8975</v>
      </c>
      <c r="D1253" s="557"/>
      <c r="E1253" s="557"/>
      <c r="F1253" s="557"/>
      <c r="G1253" s="557"/>
      <c r="H1253" s="557"/>
      <c r="I1253" s="557"/>
      <c r="J1253" s="557"/>
      <c r="K1253" s="557"/>
      <c r="L1253" s="557"/>
      <c r="M1253" s="345" t="s">
        <v>511</v>
      </c>
      <c r="N1253" s="343">
        <v>16.52</v>
      </c>
    </row>
    <row r="1254" spans="1:14" ht="12.75" customHeight="1" x14ac:dyDescent="0.25">
      <c r="A1254" s="342" t="s">
        <v>8976</v>
      </c>
      <c r="B1254" s="345" t="s">
        <v>385</v>
      </c>
      <c r="C1254" s="557" t="s">
        <v>8977</v>
      </c>
      <c r="D1254" s="557"/>
      <c r="E1254" s="557"/>
      <c r="F1254" s="557"/>
      <c r="G1254" s="557"/>
      <c r="H1254" s="557"/>
      <c r="I1254" s="557"/>
      <c r="J1254" s="557"/>
      <c r="K1254" s="557"/>
      <c r="L1254" s="557"/>
      <c r="M1254" s="345" t="s">
        <v>511</v>
      </c>
      <c r="N1254" s="343">
        <v>31.85</v>
      </c>
    </row>
    <row r="1255" spans="1:14" ht="13.5" customHeight="1" x14ac:dyDescent="0.25">
      <c r="A1255" s="342" t="s">
        <v>8978</v>
      </c>
      <c r="B1255" s="345" t="s">
        <v>385</v>
      </c>
      <c r="C1255" s="557" t="s">
        <v>730</v>
      </c>
      <c r="D1255" s="557"/>
      <c r="E1255" s="557"/>
      <c r="F1255" s="557"/>
      <c r="G1255" s="557"/>
      <c r="H1255" s="557"/>
      <c r="I1255" s="557"/>
      <c r="J1255" s="557"/>
      <c r="K1255" s="557"/>
      <c r="L1255" s="557"/>
      <c r="M1255" s="345" t="s">
        <v>511</v>
      </c>
      <c r="N1255" s="343">
        <v>9.61</v>
      </c>
    </row>
    <row r="1256" spans="1:14" ht="12.75" customHeight="1" x14ac:dyDescent="0.25">
      <c r="A1256" s="342" t="s">
        <v>8979</v>
      </c>
      <c r="B1256" s="345" t="s">
        <v>385</v>
      </c>
      <c r="C1256" s="557" t="s">
        <v>731</v>
      </c>
      <c r="D1256" s="557"/>
      <c r="E1256" s="557"/>
      <c r="F1256" s="557"/>
      <c r="G1256" s="557"/>
      <c r="H1256" s="557"/>
      <c r="I1256" s="557"/>
      <c r="J1256" s="557"/>
      <c r="K1256" s="557"/>
      <c r="L1256" s="557"/>
      <c r="M1256" s="345" t="s">
        <v>511</v>
      </c>
      <c r="N1256" s="343">
        <v>40.700000000000003</v>
      </c>
    </row>
    <row r="1257" spans="1:14" ht="12.75" customHeight="1" x14ac:dyDescent="0.25">
      <c r="A1257" s="342" t="s">
        <v>8980</v>
      </c>
      <c r="B1257" s="345" t="s">
        <v>385</v>
      </c>
      <c r="C1257" s="557" t="s">
        <v>685</v>
      </c>
      <c r="D1257" s="557"/>
      <c r="E1257" s="557"/>
      <c r="F1257" s="557"/>
      <c r="G1257" s="557"/>
      <c r="H1257" s="557"/>
      <c r="I1257" s="557"/>
      <c r="J1257" s="557"/>
      <c r="K1257" s="557"/>
      <c r="L1257" s="557"/>
      <c r="M1257" s="345" t="s">
        <v>511</v>
      </c>
      <c r="N1257" s="343">
        <v>18.5</v>
      </c>
    </row>
    <row r="1258" spans="1:14" ht="13.5" customHeight="1" x14ac:dyDescent="0.25">
      <c r="A1258" s="342" t="s">
        <v>8981</v>
      </c>
      <c r="B1258" s="345" t="s">
        <v>385</v>
      </c>
      <c r="C1258" s="557" t="s">
        <v>8982</v>
      </c>
      <c r="D1258" s="557"/>
      <c r="E1258" s="557"/>
      <c r="F1258" s="557"/>
      <c r="G1258" s="557"/>
      <c r="H1258" s="557"/>
      <c r="I1258" s="557"/>
      <c r="J1258" s="557"/>
      <c r="K1258" s="557"/>
      <c r="L1258" s="557"/>
      <c r="M1258" s="345" t="s">
        <v>511</v>
      </c>
      <c r="N1258" s="343">
        <v>104.1</v>
      </c>
    </row>
    <row r="1259" spans="1:14" ht="12.75" customHeight="1" x14ac:dyDescent="0.25">
      <c r="A1259" s="342" t="s">
        <v>8983</v>
      </c>
      <c r="B1259" s="345" t="s">
        <v>385</v>
      </c>
      <c r="C1259" s="557" t="s">
        <v>8984</v>
      </c>
      <c r="D1259" s="557"/>
      <c r="E1259" s="557"/>
      <c r="F1259" s="557"/>
      <c r="G1259" s="557"/>
      <c r="H1259" s="557"/>
      <c r="I1259" s="557"/>
      <c r="J1259" s="557"/>
      <c r="K1259" s="557"/>
      <c r="L1259" s="557"/>
      <c r="M1259" s="345" t="s">
        <v>511</v>
      </c>
      <c r="N1259" s="343">
        <v>104.1</v>
      </c>
    </row>
    <row r="1260" spans="1:14" ht="13.5" customHeight="1" x14ac:dyDescent="0.25">
      <c r="A1260" s="342" t="s">
        <v>8985</v>
      </c>
      <c r="B1260" s="345" t="s">
        <v>385</v>
      </c>
      <c r="C1260" s="557" t="s">
        <v>686</v>
      </c>
      <c r="D1260" s="557"/>
      <c r="E1260" s="557"/>
      <c r="F1260" s="557"/>
      <c r="G1260" s="557"/>
      <c r="H1260" s="557"/>
      <c r="I1260" s="557"/>
      <c r="J1260" s="557"/>
      <c r="K1260" s="557"/>
      <c r="L1260" s="557"/>
      <c r="M1260" s="345" t="s">
        <v>511</v>
      </c>
      <c r="N1260" s="343">
        <v>48</v>
      </c>
    </row>
    <row r="1261" spans="1:14" ht="3" customHeight="1" x14ac:dyDescent="0.25">
      <c r="C1261" s="557"/>
      <c r="D1261" s="557"/>
      <c r="E1261" s="557"/>
      <c r="F1261" s="557"/>
      <c r="G1261" s="557"/>
      <c r="H1261" s="557"/>
      <c r="I1261" s="557"/>
      <c r="J1261" s="557"/>
      <c r="K1261" s="557"/>
      <c r="L1261" s="557"/>
    </row>
    <row r="1262" spans="1:14" ht="12.75" customHeight="1" x14ac:dyDescent="0.25">
      <c r="A1262" s="342" t="s">
        <v>8986</v>
      </c>
      <c r="B1262" s="345" t="s">
        <v>385</v>
      </c>
      <c r="C1262" s="557" t="s">
        <v>8987</v>
      </c>
      <c r="D1262" s="557"/>
      <c r="E1262" s="557"/>
      <c r="F1262" s="557"/>
      <c r="G1262" s="557"/>
      <c r="H1262" s="557"/>
      <c r="I1262" s="557"/>
      <c r="J1262" s="557"/>
      <c r="K1262" s="557"/>
      <c r="L1262" s="557"/>
      <c r="M1262" s="345" t="s">
        <v>511</v>
      </c>
      <c r="N1262" s="343">
        <v>57.41</v>
      </c>
    </row>
    <row r="1263" spans="1:14" ht="13.5" customHeight="1" x14ac:dyDescent="0.25">
      <c r="A1263" s="342" t="s">
        <v>8988</v>
      </c>
      <c r="B1263" s="345" t="s">
        <v>385</v>
      </c>
      <c r="C1263" s="557" t="s">
        <v>8989</v>
      </c>
      <c r="D1263" s="557"/>
      <c r="E1263" s="557"/>
      <c r="F1263" s="557"/>
      <c r="G1263" s="557"/>
      <c r="H1263" s="557"/>
      <c r="I1263" s="557"/>
      <c r="J1263" s="557"/>
      <c r="K1263" s="557"/>
      <c r="L1263" s="557"/>
      <c r="M1263" s="345" t="s">
        <v>511</v>
      </c>
      <c r="N1263" s="343">
        <v>57.41</v>
      </c>
    </row>
    <row r="1264" spans="1:14" ht="12.75" customHeight="1" x14ac:dyDescent="0.25">
      <c r="A1264" s="342" t="s">
        <v>8990</v>
      </c>
      <c r="B1264" s="345" t="s">
        <v>385</v>
      </c>
      <c r="C1264" s="557" t="s">
        <v>8991</v>
      </c>
      <c r="D1264" s="557"/>
      <c r="E1264" s="557"/>
      <c r="F1264" s="557"/>
      <c r="G1264" s="557"/>
      <c r="H1264" s="557"/>
      <c r="I1264" s="557"/>
      <c r="J1264" s="557"/>
      <c r="K1264" s="557"/>
      <c r="L1264" s="557"/>
      <c r="M1264" s="345" t="s">
        <v>511</v>
      </c>
      <c r="N1264" s="343">
        <v>57.41</v>
      </c>
    </row>
    <row r="1265" spans="1:14" ht="13.5" customHeight="1" x14ac:dyDescent="0.25">
      <c r="A1265" s="342" t="s">
        <v>8992</v>
      </c>
      <c r="B1265" s="345" t="s">
        <v>385</v>
      </c>
      <c r="C1265" s="557" t="s">
        <v>8993</v>
      </c>
      <c r="D1265" s="557"/>
      <c r="E1265" s="557"/>
      <c r="F1265" s="557"/>
      <c r="G1265" s="557"/>
      <c r="H1265" s="557"/>
      <c r="I1265" s="557"/>
      <c r="J1265" s="557"/>
      <c r="K1265" s="557"/>
      <c r="L1265" s="557"/>
      <c r="M1265" s="345" t="s">
        <v>511</v>
      </c>
      <c r="N1265" s="343">
        <v>82.62</v>
      </c>
    </row>
    <row r="1266" spans="1:14" ht="12.75" customHeight="1" x14ac:dyDescent="0.25">
      <c r="A1266" s="342" t="s">
        <v>8994</v>
      </c>
      <c r="B1266" s="345" t="s">
        <v>385</v>
      </c>
      <c r="C1266" s="557" t="s">
        <v>8995</v>
      </c>
      <c r="D1266" s="557"/>
      <c r="E1266" s="557"/>
      <c r="F1266" s="557"/>
      <c r="G1266" s="557"/>
      <c r="H1266" s="557"/>
      <c r="I1266" s="557"/>
      <c r="J1266" s="557"/>
      <c r="K1266" s="557"/>
      <c r="L1266" s="557"/>
      <c r="M1266" s="345" t="s">
        <v>511</v>
      </c>
      <c r="N1266" s="343">
        <v>104.1</v>
      </c>
    </row>
    <row r="1267" spans="1:14" ht="12.75" customHeight="1" x14ac:dyDescent="0.25">
      <c r="A1267" s="342" t="s">
        <v>8996</v>
      </c>
      <c r="B1267" s="345" t="s">
        <v>385</v>
      </c>
      <c r="C1267" s="557" t="s">
        <v>8997</v>
      </c>
      <c r="D1267" s="557"/>
      <c r="E1267" s="557"/>
      <c r="F1267" s="557"/>
      <c r="G1267" s="557"/>
      <c r="H1267" s="557"/>
      <c r="I1267" s="557"/>
      <c r="J1267" s="557"/>
      <c r="K1267" s="557"/>
      <c r="L1267" s="557"/>
      <c r="M1267" s="345" t="s">
        <v>511</v>
      </c>
      <c r="N1267" s="343">
        <v>57.41</v>
      </c>
    </row>
    <row r="1268" spans="1:14" ht="13.5" customHeight="1" x14ac:dyDescent="0.25">
      <c r="A1268" s="342" t="s">
        <v>8998</v>
      </c>
      <c r="B1268" s="345" t="s">
        <v>385</v>
      </c>
      <c r="C1268" s="557" t="s">
        <v>8999</v>
      </c>
      <c r="D1268" s="557"/>
      <c r="E1268" s="557"/>
      <c r="F1268" s="557"/>
      <c r="G1268" s="557"/>
      <c r="H1268" s="557"/>
      <c r="I1268" s="557"/>
      <c r="J1268" s="557"/>
      <c r="K1268" s="557"/>
      <c r="L1268" s="557"/>
      <c r="M1268" s="345" t="s">
        <v>511</v>
      </c>
      <c r="N1268" s="343">
        <v>104.1</v>
      </c>
    </row>
    <row r="1269" spans="1:14" ht="12.75" customHeight="1" x14ac:dyDescent="0.25">
      <c r="A1269" s="342" t="s">
        <v>9000</v>
      </c>
      <c r="B1269" s="345" t="s">
        <v>385</v>
      </c>
      <c r="C1269" s="557" t="s">
        <v>9001</v>
      </c>
      <c r="D1269" s="557"/>
      <c r="E1269" s="557"/>
      <c r="F1269" s="557"/>
      <c r="G1269" s="557"/>
      <c r="H1269" s="557"/>
      <c r="I1269" s="557"/>
      <c r="J1269" s="557"/>
      <c r="K1269" s="557"/>
      <c r="L1269" s="557"/>
      <c r="M1269" s="345" t="s">
        <v>511</v>
      </c>
      <c r="N1269" s="343">
        <v>104.1</v>
      </c>
    </row>
    <row r="1270" spans="1:14" ht="12.75" customHeight="1" x14ac:dyDescent="0.25">
      <c r="A1270" s="342" t="s">
        <v>9002</v>
      </c>
      <c r="B1270" s="345" t="s">
        <v>385</v>
      </c>
      <c r="C1270" s="557" t="s">
        <v>9003</v>
      </c>
      <c r="D1270" s="557"/>
      <c r="E1270" s="557"/>
      <c r="F1270" s="557"/>
      <c r="G1270" s="557"/>
      <c r="H1270" s="557"/>
      <c r="I1270" s="557"/>
      <c r="J1270" s="557"/>
      <c r="K1270" s="557"/>
      <c r="L1270" s="557"/>
      <c r="M1270" s="345" t="s">
        <v>511</v>
      </c>
      <c r="N1270" s="343">
        <v>57.41</v>
      </c>
    </row>
    <row r="1271" spans="1:14" ht="13.5" customHeight="1" x14ac:dyDescent="0.25">
      <c r="A1271" s="342" t="s">
        <v>9004</v>
      </c>
      <c r="B1271" s="345" t="s">
        <v>385</v>
      </c>
      <c r="C1271" s="557" t="s">
        <v>9005</v>
      </c>
      <c r="D1271" s="557"/>
      <c r="E1271" s="557"/>
      <c r="F1271" s="557"/>
      <c r="G1271" s="557"/>
      <c r="H1271" s="557"/>
      <c r="I1271" s="557"/>
      <c r="J1271" s="557"/>
      <c r="K1271" s="557"/>
      <c r="L1271" s="557"/>
      <c r="M1271" s="345" t="s">
        <v>511</v>
      </c>
      <c r="N1271" s="343">
        <v>57.41</v>
      </c>
    </row>
    <row r="1272" spans="1:14" ht="12.75" customHeight="1" x14ac:dyDescent="0.25">
      <c r="A1272" s="342" t="s">
        <v>9006</v>
      </c>
      <c r="B1272" s="345" t="s">
        <v>385</v>
      </c>
      <c r="C1272" s="557" t="s">
        <v>9007</v>
      </c>
      <c r="D1272" s="557"/>
      <c r="E1272" s="557"/>
      <c r="F1272" s="557"/>
      <c r="G1272" s="557"/>
      <c r="H1272" s="557"/>
      <c r="I1272" s="557"/>
      <c r="J1272" s="557"/>
      <c r="K1272" s="557"/>
      <c r="L1272" s="557"/>
      <c r="M1272" s="345" t="s">
        <v>511</v>
      </c>
      <c r="N1272" s="343">
        <v>104.1</v>
      </c>
    </row>
    <row r="1273" spans="1:14" ht="13.5" customHeight="1" x14ac:dyDescent="0.25">
      <c r="A1273" s="342" t="s">
        <v>9008</v>
      </c>
      <c r="B1273" s="345" t="s">
        <v>385</v>
      </c>
      <c r="C1273" s="557" t="s">
        <v>9009</v>
      </c>
      <c r="D1273" s="557"/>
      <c r="E1273" s="557"/>
      <c r="F1273" s="557"/>
      <c r="G1273" s="557"/>
      <c r="H1273" s="557"/>
      <c r="I1273" s="557"/>
      <c r="J1273" s="557"/>
      <c r="K1273" s="557"/>
      <c r="L1273" s="557"/>
      <c r="M1273" s="345" t="s">
        <v>511</v>
      </c>
      <c r="N1273" s="343">
        <v>104.1</v>
      </c>
    </row>
    <row r="1274" spans="1:14" ht="12.75" customHeight="1" x14ac:dyDescent="0.25">
      <c r="A1274" s="342" t="s">
        <v>9010</v>
      </c>
      <c r="B1274" s="345" t="s">
        <v>385</v>
      </c>
      <c r="C1274" s="557" t="s">
        <v>9011</v>
      </c>
      <c r="D1274" s="557"/>
      <c r="E1274" s="557"/>
      <c r="F1274" s="557"/>
      <c r="G1274" s="557"/>
      <c r="H1274" s="557"/>
      <c r="I1274" s="557"/>
      <c r="J1274" s="557"/>
      <c r="K1274" s="557"/>
      <c r="L1274" s="557"/>
      <c r="M1274" s="345" t="s">
        <v>511</v>
      </c>
      <c r="N1274" s="343">
        <v>58.85</v>
      </c>
    </row>
    <row r="1275" spans="1:14" ht="12.75" customHeight="1" x14ac:dyDescent="0.25">
      <c r="A1275" s="342" t="s">
        <v>9012</v>
      </c>
      <c r="B1275" s="345" t="s">
        <v>385</v>
      </c>
      <c r="C1275" s="557" t="s">
        <v>9013</v>
      </c>
      <c r="D1275" s="557"/>
      <c r="E1275" s="557"/>
      <c r="F1275" s="557"/>
      <c r="G1275" s="557"/>
      <c r="H1275" s="557"/>
      <c r="I1275" s="557"/>
      <c r="J1275" s="557"/>
      <c r="K1275" s="557"/>
      <c r="L1275" s="557"/>
      <c r="M1275" s="345" t="s">
        <v>511</v>
      </c>
      <c r="N1275" s="343">
        <v>104.1</v>
      </c>
    </row>
    <row r="1276" spans="1:14" ht="13.5" customHeight="1" x14ac:dyDescent="0.25">
      <c r="A1276" s="342" t="s">
        <v>9014</v>
      </c>
      <c r="B1276" s="345" t="s">
        <v>385</v>
      </c>
      <c r="C1276" s="557" t="s">
        <v>687</v>
      </c>
      <c r="D1276" s="557"/>
      <c r="E1276" s="557"/>
      <c r="F1276" s="557"/>
      <c r="G1276" s="557"/>
      <c r="H1276" s="557"/>
      <c r="I1276" s="557"/>
      <c r="J1276" s="557"/>
      <c r="K1276" s="557"/>
      <c r="L1276" s="557"/>
      <c r="M1276" s="345" t="s">
        <v>511</v>
      </c>
      <c r="N1276" s="343">
        <v>39.5</v>
      </c>
    </row>
    <row r="1277" spans="1:14" ht="3" customHeight="1" x14ac:dyDescent="0.25">
      <c r="C1277" s="557"/>
      <c r="D1277" s="557"/>
      <c r="E1277" s="557"/>
      <c r="F1277" s="557"/>
      <c r="G1277" s="557"/>
      <c r="H1277" s="557"/>
      <c r="I1277" s="557"/>
      <c r="J1277" s="557"/>
      <c r="K1277" s="557"/>
      <c r="L1277" s="557"/>
    </row>
    <row r="1278" spans="1:14" ht="13.5" customHeight="1" x14ac:dyDescent="0.25">
      <c r="A1278" s="342" t="s">
        <v>9015</v>
      </c>
      <c r="B1278" s="345" t="s">
        <v>385</v>
      </c>
      <c r="C1278" s="557" t="s">
        <v>684</v>
      </c>
      <c r="D1278" s="557"/>
      <c r="E1278" s="557"/>
      <c r="F1278" s="557"/>
      <c r="G1278" s="557"/>
      <c r="H1278" s="557"/>
      <c r="I1278" s="557"/>
      <c r="J1278" s="557"/>
      <c r="K1278" s="557"/>
      <c r="L1278" s="557"/>
      <c r="M1278" s="345" t="s">
        <v>511</v>
      </c>
      <c r="N1278" s="343">
        <v>34.619999999999997</v>
      </c>
    </row>
    <row r="1279" spans="1:14" ht="3" customHeight="1" x14ac:dyDescent="0.25">
      <c r="C1279" s="557"/>
      <c r="D1279" s="557"/>
      <c r="E1279" s="557"/>
      <c r="F1279" s="557"/>
      <c r="G1279" s="557"/>
      <c r="H1279" s="557"/>
      <c r="I1279" s="557"/>
      <c r="J1279" s="557"/>
      <c r="K1279" s="557"/>
      <c r="L1279" s="557"/>
    </row>
    <row r="1280" spans="1:14" ht="12.75" customHeight="1" x14ac:dyDescent="0.25">
      <c r="A1280" s="342" t="s">
        <v>9016</v>
      </c>
      <c r="B1280" s="345" t="s">
        <v>385</v>
      </c>
      <c r="C1280" s="557" t="s">
        <v>9017</v>
      </c>
      <c r="D1280" s="557"/>
      <c r="E1280" s="557"/>
      <c r="F1280" s="557"/>
      <c r="G1280" s="557"/>
      <c r="H1280" s="557"/>
      <c r="I1280" s="557"/>
      <c r="J1280" s="557"/>
      <c r="K1280" s="557"/>
      <c r="L1280" s="557"/>
      <c r="M1280" s="345" t="s">
        <v>511</v>
      </c>
      <c r="N1280" s="343">
        <v>150</v>
      </c>
    </row>
    <row r="1281" spans="1:14" ht="13.5" customHeight="1" x14ac:dyDescent="0.25">
      <c r="A1281" s="342" t="s">
        <v>9018</v>
      </c>
      <c r="B1281" s="345" t="s">
        <v>385</v>
      </c>
      <c r="C1281" s="557" t="s">
        <v>9019</v>
      </c>
      <c r="D1281" s="557"/>
      <c r="E1281" s="557"/>
      <c r="F1281" s="557"/>
      <c r="G1281" s="557"/>
      <c r="H1281" s="557"/>
      <c r="I1281" s="557"/>
      <c r="J1281" s="557"/>
      <c r="K1281" s="557"/>
      <c r="L1281" s="557"/>
      <c r="M1281" s="345" t="s">
        <v>511</v>
      </c>
      <c r="N1281" s="343">
        <v>150</v>
      </c>
    </row>
    <row r="1282" spans="1:14" ht="12.75" customHeight="1" x14ac:dyDescent="0.25">
      <c r="A1282" s="342" t="s">
        <v>9020</v>
      </c>
      <c r="B1282" s="345" t="s">
        <v>385</v>
      </c>
      <c r="C1282" s="557" t="s">
        <v>713</v>
      </c>
      <c r="D1282" s="557"/>
      <c r="E1282" s="557"/>
      <c r="F1282" s="557"/>
      <c r="G1282" s="557"/>
      <c r="H1282" s="557"/>
      <c r="I1282" s="557"/>
      <c r="J1282" s="557"/>
      <c r="K1282" s="557"/>
      <c r="L1282" s="557"/>
      <c r="M1282" s="345" t="s">
        <v>511</v>
      </c>
      <c r="N1282" s="343">
        <v>6.52</v>
      </c>
    </row>
    <row r="1283" spans="1:14" ht="12.75" customHeight="1" x14ac:dyDescent="0.25">
      <c r="A1283" s="342" t="s">
        <v>9021</v>
      </c>
      <c r="B1283" s="345" t="s">
        <v>385</v>
      </c>
      <c r="C1283" s="557" t="s">
        <v>9022</v>
      </c>
      <c r="D1283" s="557"/>
      <c r="E1283" s="557"/>
      <c r="F1283" s="557"/>
      <c r="G1283" s="557"/>
      <c r="H1283" s="557"/>
      <c r="I1283" s="557"/>
      <c r="J1283" s="557"/>
      <c r="K1283" s="557"/>
      <c r="L1283" s="557"/>
      <c r="M1283" s="345" t="s">
        <v>511</v>
      </c>
      <c r="N1283" s="343">
        <v>13.24</v>
      </c>
    </row>
    <row r="1284" spans="1:14" ht="13.5" customHeight="1" x14ac:dyDescent="0.25">
      <c r="A1284" s="342" t="s">
        <v>9023</v>
      </c>
      <c r="B1284" s="345" t="s">
        <v>385</v>
      </c>
      <c r="C1284" s="557" t="s">
        <v>714</v>
      </c>
      <c r="D1284" s="557"/>
      <c r="E1284" s="557"/>
      <c r="F1284" s="557"/>
      <c r="G1284" s="557"/>
      <c r="H1284" s="557"/>
      <c r="I1284" s="557"/>
      <c r="J1284" s="557"/>
      <c r="K1284" s="557"/>
      <c r="L1284" s="557"/>
      <c r="M1284" s="345" t="s">
        <v>511</v>
      </c>
      <c r="N1284" s="343">
        <v>8.86</v>
      </c>
    </row>
    <row r="1285" spans="1:14" ht="12.75" customHeight="1" x14ac:dyDescent="0.25">
      <c r="A1285" s="342" t="s">
        <v>9024</v>
      </c>
      <c r="B1285" s="345" t="s">
        <v>385</v>
      </c>
      <c r="C1285" s="557" t="s">
        <v>9025</v>
      </c>
      <c r="D1285" s="557"/>
      <c r="E1285" s="557"/>
      <c r="F1285" s="557"/>
      <c r="G1285" s="557"/>
      <c r="H1285" s="557"/>
      <c r="I1285" s="557"/>
      <c r="J1285" s="557"/>
      <c r="K1285" s="557"/>
      <c r="L1285" s="557"/>
      <c r="M1285" s="345" t="s">
        <v>511</v>
      </c>
      <c r="N1285" s="343">
        <v>119.12</v>
      </c>
    </row>
    <row r="1286" spans="1:14" ht="13.5" customHeight="1" x14ac:dyDescent="0.25">
      <c r="A1286" s="342" t="s">
        <v>9026</v>
      </c>
      <c r="B1286" s="345" t="s">
        <v>385</v>
      </c>
      <c r="C1286" s="557" t="s">
        <v>9027</v>
      </c>
      <c r="D1286" s="557"/>
      <c r="E1286" s="557"/>
      <c r="F1286" s="557"/>
      <c r="G1286" s="557"/>
      <c r="H1286" s="557"/>
      <c r="I1286" s="557"/>
      <c r="J1286" s="557"/>
      <c r="K1286" s="557"/>
      <c r="L1286" s="557"/>
      <c r="M1286" s="345" t="s">
        <v>511</v>
      </c>
      <c r="N1286" s="343">
        <v>144.12</v>
      </c>
    </row>
    <row r="1287" spans="1:14" ht="12.75" customHeight="1" x14ac:dyDescent="0.25">
      <c r="A1287" s="342" t="s">
        <v>9028</v>
      </c>
      <c r="B1287" s="345" t="s">
        <v>385</v>
      </c>
      <c r="C1287" s="557" t="s">
        <v>9029</v>
      </c>
      <c r="D1287" s="557"/>
      <c r="E1287" s="557"/>
      <c r="F1287" s="557"/>
      <c r="G1287" s="557"/>
      <c r="H1287" s="557"/>
      <c r="I1287" s="557"/>
      <c r="J1287" s="557"/>
      <c r="K1287" s="557"/>
      <c r="L1287" s="557"/>
      <c r="M1287" s="345" t="s">
        <v>511</v>
      </c>
      <c r="N1287" s="343">
        <v>174.12</v>
      </c>
    </row>
    <row r="1288" spans="1:14" ht="12.75" customHeight="1" x14ac:dyDescent="0.25">
      <c r="A1288" s="342" t="s">
        <v>9030</v>
      </c>
      <c r="B1288" s="345" t="s">
        <v>385</v>
      </c>
      <c r="C1288" s="557" t="s">
        <v>680</v>
      </c>
      <c r="D1288" s="557"/>
      <c r="E1288" s="557"/>
      <c r="F1288" s="557"/>
      <c r="G1288" s="557"/>
      <c r="H1288" s="557"/>
      <c r="I1288" s="557"/>
      <c r="J1288" s="557"/>
      <c r="K1288" s="557"/>
      <c r="L1288" s="557"/>
      <c r="M1288" s="345" t="s">
        <v>511</v>
      </c>
      <c r="N1288" s="343">
        <v>7.11</v>
      </c>
    </row>
    <row r="1289" spans="1:14" ht="13.5" customHeight="1" x14ac:dyDescent="0.25">
      <c r="A1289" s="342" t="s">
        <v>9031</v>
      </c>
      <c r="B1289" s="345" t="s">
        <v>385</v>
      </c>
      <c r="C1289" s="557" t="s">
        <v>679</v>
      </c>
      <c r="D1289" s="557"/>
      <c r="E1289" s="557"/>
      <c r="F1289" s="557"/>
      <c r="G1289" s="557"/>
      <c r="H1289" s="557"/>
      <c r="I1289" s="557"/>
      <c r="J1289" s="557"/>
      <c r="K1289" s="557"/>
      <c r="L1289" s="557"/>
      <c r="M1289" s="345" t="s">
        <v>511</v>
      </c>
      <c r="N1289" s="343">
        <v>5.0999999999999996</v>
      </c>
    </row>
    <row r="1290" spans="1:14" ht="12.75" customHeight="1" x14ac:dyDescent="0.25">
      <c r="A1290" s="342" t="s">
        <v>9032</v>
      </c>
      <c r="B1290" s="345" t="s">
        <v>385</v>
      </c>
      <c r="C1290" s="557" t="s">
        <v>9033</v>
      </c>
      <c r="D1290" s="557"/>
      <c r="E1290" s="557"/>
      <c r="F1290" s="557"/>
      <c r="G1290" s="557"/>
      <c r="H1290" s="557"/>
      <c r="I1290" s="557"/>
      <c r="J1290" s="557"/>
      <c r="K1290" s="557"/>
      <c r="L1290" s="557"/>
      <c r="M1290" s="345" t="s">
        <v>511</v>
      </c>
      <c r="N1290" s="343">
        <v>10</v>
      </c>
    </row>
    <row r="1291" spans="1:14" ht="13.5" customHeight="1" x14ac:dyDescent="0.25">
      <c r="A1291" s="342" t="s">
        <v>9034</v>
      </c>
      <c r="B1291" s="345" t="s">
        <v>385</v>
      </c>
      <c r="C1291" s="557" t="s">
        <v>9035</v>
      </c>
      <c r="D1291" s="557"/>
      <c r="E1291" s="557"/>
      <c r="F1291" s="557"/>
      <c r="G1291" s="557"/>
      <c r="H1291" s="557"/>
      <c r="I1291" s="557"/>
      <c r="J1291" s="557"/>
      <c r="K1291" s="557"/>
      <c r="L1291" s="557"/>
      <c r="M1291" s="345" t="s">
        <v>511</v>
      </c>
      <c r="N1291" s="343">
        <v>13</v>
      </c>
    </row>
    <row r="1292" spans="1:14" ht="12.75" customHeight="1" x14ac:dyDescent="0.25">
      <c r="A1292" s="342" t="s">
        <v>9036</v>
      </c>
      <c r="B1292" s="345" t="s">
        <v>385</v>
      </c>
      <c r="C1292" s="557" t="s">
        <v>9037</v>
      </c>
      <c r="D1292" s="557"/>
      <c r="E1292" s="557"/>
      <c r="F1292" s="557"/>
      <c r="G1292" s="557"/>
      <c r="H1292" s="557"/>
      <c r="I1292" s="557"/>
      <c r="J1292" s="557"/>
      <c r="K1292" s="557"/>
      <c r="L1292" s="557"/>
      <c r="M1292" s="345" t="s">
        <v>511</v>
      </c>
      <c r="N1292" s="343">
        <v>10</v>
      </c>
    </row>
    <row r="1293" spans="1:14" ht="12.75" customHeight="1" x14ac:dyDescent="0.25">
      <c r="A1293" s="342" t="s">
        <v>9038</v>
      </c>
      <c r="B1293" s="345" t="s">
        <v>385</v>
      </c>
      <c r="C1293" s="557" t="s">
        <v>9039</v>
      </c>
      <c r="D1293" s="557"/>
      <c r="E1293" s="557"/>
      <c r="F1293" s="557"/>
      <c r="G1293" s="557"/>
      <c r="H1293" s="557"/>
      <c r="I1293" s="557"/>
      <c r="J1293" s="557"/>
      <c r="K1293" s="557"/>
      <c r="L1293" s="557"/>
      <c r="M1293" s="345" t="s">
        <v>511</v>
      </c>
      <c r="N1293" s="343">
        <v>13</v>
      </c>
    </row>
    <row r="1294" spans="1:14" ht="13.5" customHeight="1" x14ac:dyDescent="0.25">
      <c r="A1294" s="342" t="s">
        <v>9040</v>
      </c>
      <c r="B1294" s="345" t="s">
        <v>385</v>
      </c>
      <c r="C1294" s="557" t="s">
        <v>9041</v>
      </c>
      <c r="D1294" s="557"/>
      <c r="E1294" s="557"/>
      <c r="F1294" s="557"/>
      <c r="G1294" s="557"/>
      <c r="H1294" s="557"/>
      <c r="I1294" s="557"/>
      <c r="J1294" s="557"/>
      <c r="K1294" s="557"/>
      <c r="L1294" s="557"/>
      <c r="M1294" s="345" t="s">
        <v>511</v>
      </c>
      <c r="N1294" s="343">
        <v>13</v>
      </c>
    </row>
    <row r="1295" spans="1:14" ht="12.75" customHeight="1" x14ac:dyDescent="0.25">
      <c r="A1295" s="342" t="s">
        <v>9042</v>
      </c>
      <c r="B1295" s="345" t="s">
        <v>385</v>
      </c>
      <c r="C1295" s="557" t="s">
        <v>9043</v>
      </c>
      <c r="D1295" s="557"/>
      <c r="E1295" s="557"/>
      <c r="F1295" s="557"/>
      <c r="G1295" s="557"/>
      <c r="H1295" s="557"/>
      <c r="I1295" s="557"/>
      <c r="J1295" s="557"/>
      <c r="K1295" s="557"/>
      <c r="L1295" s="557"/>
      <c r="M1295" s="345" t="s">
        <v>511</v>
      </c>
      <c r="N1295" s="343">
        <v>4.9000000000000004</v>
      </c>
    </row>
    <row r="1296" spans="1:14" ht="12.75" customHeight="1" x14ac:dyDescent="0.25">
      <c r="A1296" s="342" t="s">
        <v>9044</v>
      </c>
      <c r="B1296" s="345" t="s">
        <v>385</v>
      </c>
      <c r="C1296" s="557" t="s">
        <v>9045</v>
      </c>
      <c r="D1296" s="557"/>
      <c r="E1296" s="557"/>
      <c r="F1296" s="557"/>
      <c r="G1296" s="557"/>
      <c r="H1296" s="557"/>
      <c r="I1296" s="557"/>
      <c r="J1296" s="557"/>
      <c r="K1296" s="557"/>
      <c r="L1296" s="557"/>
      <c r="M1296" s="345" t="s">
        <v>511</v>
      </c>
      <c r="N1296" s="343">
        <v>6</v>
      </c>
    </row>
    <row r="1297" spans="1:14" ht="13.5" customHeight="1" x14ac:dyDescent="0.25">
      <c r="A1297" s="342" t="s">
        <v>9046</v>
      </c>
      <c r="B1297" s="345" t="s">
        <v>385</v>
      </c>
      <c r="C1297" s="557" t="s">
        <v>9047</v>
      </c>
      <c r="D1297" s="557"/>
      <c r="E1297" s="557"/>
      <c r="F1297" s="557"/>
      <c r="G1297" s="557"/>
      <c r="H1297" s="557"/>
      <c r="I1297" s="557"/>
      <c r="J1297" s="557"/>
      <c r="K1297" s="557"/>
      <c r="L1297" s="557"/>
      <c r="M1297" s="345" t="s">
        <v>511</v>
      </c>
      <c r="N1297" s="343">
        <v>6.5</v>
      </c>
    </row>
    <row r="1298" spans="1:14" ht="12.75" customHeight="1" x14ac:dyDescent="0.25">
      <c r="A1298" s="342" t="s">
        <v>9048</v>
      </c>
      <c r="B1298" s="345" t="s">
        <v>385</v>
      </c>
      <c r="C1298" s="557" t="s">
        <v>9049</v>
      </c>
      <c r="D1298" s="557"/>
      <c r="E1298" s="557"/>
      <c r="F1298" s="557"/>
      <c r="G1298" s="557"/>
      <c r="H1298" s="557"/>
      <c r="I1298" s="557"/>
      <c r="J1298" s="557"/>
      <c r="K1298" s="557"/>
      <c r="L1298" s="557"/>
      <c r="M1298" s="345" t="s">
        <v>511</v>
      </c>
      <c r="N1298" s="343">
        <v>8.1999999999999993</v>
      </c>
    </row>
    <row r="1299" spans="1:14" ht="13.5" customHeight="1" x14ac:dyDescent="0.25">
      <c r="A1299" s="342" t="s">
        <v>9050</v>
      </c>
      <c r="B1299" s="345" t="s">
        <v>385</v>
      </c>
      <c r="C1299" s="557" t="s">
        <v>9051</v>
      </c>
      <c r="D1299" s="557"/>
      <c r="E1299" s="557"/>
      <c r="F1299" s="557"/>
      <c r="G1299" s="557"/>
      <c r="H1299" s="557"/>
      <c r="I1299" s="557"/>
      <c r="J1299" s="557"/>
      <c r="K1299" s="557"/>
      <c r="L1299" s="557"/>
      <c r="M1299" s="345" t="s">
        <v>511</v>
      </c>
      <c r="N1299" s="343">
        <v>11.32</v>
      </c>
    </row>
    <row r="1300" spans="1:14" ht="12.75" customHeight="1" x14ac:dyDescent="0.25">
      <c r="A1300" s="342" t="s">
        <v>9052</v>
      </c>
      <c r="B1300" s="345" t="s">
        <v>385</v>
      </c>
      <c r="C1300" s="557" t="s">
        <v>9053</v>
      </c>
      <c r="D1300" s="557"/>
      <c r="E1300" s="557"/>
      <c r="F1300" s="557"/>
      <c r="G1300" s="557"/>
      <c r="H1300" s="557"/>
      <c r="I1300" s="557"/>
      <c r="J1300" s="557"/>
      <c r="K1300" s="557"/>
      <c r="L1300" s="557"/>
      <c r="M1300" s="345" t="s">
        <v>511</v>
      </c>
      <c r="N1300" s="343">
        <v>18.47</v>
      </c>
    </row>
    <row r="1301" spans="1:14" ht="12.75" customHeight="1" x14ac:dyDescent="0.25">
      <c r="A1301" s="342" t="s">
        <v>9054</v>
      </c>
      <c r="B1301" s="345" t="s">
        <v>385</v>
      </c>
      <c r="C1301" s="557" t="s">
        <v>9055</v>
      </c>
      <c r="D1301" s="557"/>
      <c r="E1301" s="557"/>
      <c r="F1301" s="557"/>
      <c r="G1301" s="557"/>
      <c r="H1301" s="557"/>
      <c r="I1301" s="557"/>
      <c r="J1301" s="557"/>
      <c r="K1301" s="557"/>
      <c r="L1301" s="557"/>
      <c r="M1301" s="345" t="s">
        <v>511</v>
      </c>
      <c r="N1301" s="343">
        <v>14.5</v>
      </c>
    </row>
    <row r="1302" spans="1:14" ht="13.5" customHeight="1" x14ac:dyDescent="0.25">
      <c r="A1302" s="342" t="s">
        <v>9056</v>
      </c>
      <c r="B1302" s="345" t="s">
        <v>385</v>
      </c>
      <c r="C1302" s="557" t="s">
        <v>9057</v>
      </c>
      <c r="D1302" s="557"/>
      <c r="E1302" s="557"/>
      <c r="F1302" s="557"/>
      <c r="G1302" s="557"/>
      <c r="H1302" s="557"/>
      <c r="I1302" s="557"/>
      <c r="J1302" s="557"/>
      <c r="K1302" s="557"/>
      <c r="L1302" s="557"/>
      <c r="M1302" s="345" t="s">
        <v>511</v>
      </c>
      <c r="N1302" s="343">
        <v>24.67</v>
      </c>
    </row>
    <row r="1303" spans="1:14" ht="12.75" customHeight="1" x14ac:dyDescent="0.25">
      <c r="A1303" s="342" t="s">
        <v>9058</v>
      </c>
      <c r="B1303" s="345" t="s">
        <v>385</v>
      </c>
      <c r="C1303" s="557" t="s">
        <v>9059</v>
      </c>
      <c r="D1303" s="557"/>
      <c r="E1303" s="557"/>
      <c r="F1303" s="557"/>
      <c r="G1303" s="557"/>
      <c r="H1303" s="557"/>
      <c r="I1303" s="557"/>
      <c r="J1303" s="557"/>
      <c r="K1303" s="557"/>
      <c r="L1303" s="557"/>
      <c r="M1303" s="345" t="s">
        <v>511</v>
      </c>
      <c r="N1303" s="343">
        <v>41.6</v>
      </c>
    </row>
    <row r="1304" spans="1:14" ht="13.5" customHeight="1" x14ac:dyDescent="0.25">
      <c r="A1304" s="342" t="s">
        <v>9060</v>
      </c>
      <c r="B1304" s="345" t="s">
        <v>385</v>
      </c>
      <c r="C1304" s="557" t="s">
        <v>9061</v>
      </c>
      <c r="D1304" s="557"/>
      <c r="E1304" s="557"/>
      <c r="F1304" s="557"/>
      <c r="G1304" s="557"/>
      <c r="H1304" s="557"/>
      <c r="I1304" s="557"/>
      <c r="J1304" s="557"/>
      <c r="K1304" s="557"/>
      <c r="L1304" s="557"/>
      <c r="M1304" s="345" t="s">
        <v>511</v>
      </c>
      <c r="N1304" s="343">
        <v>59</v>
      </c>
    </row>
    <row r="1305" spans="1:14" ht="12.75" customHeight="1" x14ac:dyDescent="0.25">
      <c r="A1305" s="342" t="s">
        <v>9062</v>
      </c>
      <c r="B1305" s="345" t="s">
        <v>385</v>
      </c>
      <c r="C1305" s="557" t="s">
        <v>678</v>
      </c>
      <c r="D1305" s="557"/>
      <c r="E1305" s="557"/>
      <c r="F1305" s="557"/>
      <c r="G1305" s="557"/>
      <c r="H1305" s="557"/>
      <c r="I1305" s="557"/>
      <c r="J1305" s="557"/>
      <c r="K1305" s="557"/>
      <c r="L1305" s="557"/>
      <c r="M1305" s="345" t="s">
        <v>511</v>
      </c>
      <c r="N1305" s="343">
        <v>13.9</v>
      </c>
    </row>
    <row r="1306" spans="1:14" ht="12.75" customHeight="1" x14ac:dyDescent="0.25">
      <c r="A1306" s="342" t="s">
        <v>9063</v>
      </c>
      <c r="B1306" s="345" t="s">
        <v>385</v>
      </c>
      <c r="C1306" s="557" t="s">
        <v>9064</v>
      </c>
      <c r="D1306" s="557"/>
      <c r="E1306" s="557"/>
      <c r="F1306" s="557"/>
      <c r="G1306" s="557"/>
      <c r="H1306" s="557"/>
      <c r="I1306" s="557"/>
      <c r="J1306" s="557"/>
      <c r="K1306" s="557"/>
      <c r="L1306" s="557"/>
      <c r="M1306" s="345" t="s">
        <v>511</v>
      </c>
      <c r="N1306" s="343">
        <v>13.69</v>
      </c>
    </row>
    <row r="1307" spans="1:14" ht="13.5" customHeight="1" x14ac:dyDescent="0.25">
      <c r="A1307" s="342" t="s">
        <v>9065</v>
      </c>
      <c r="B1307" s="345" t="s">
        <v>385</v>
      </c>
      <c r="C1307" s="557" t="s">
        <v>9066</v>
      </c>
      <c r="D1307" s="557"/>
      <c r="E1307" s="557"/>
      <c r="F1307" s="557"/>
      <c r="G1307" s="557"/>
      <c r="H1307" s="557"/>
      <c r="I1307" s="557"/>
      <c r="J1307" s="557"/>
      <c r="K1307" s="557"/>
      <c r="L1307" s="557"/>
      <c r="M1307" s="345" t="s">
        <v>511</v>
      </c>
      <c r="N1307" s="343">
        <v>20.99</v>
      </c>
    </row>
    <row r="1308" spans="1:14" ht="12.75" customHeight="1" x14ac:dyDescent="0.25">
      <c r="A1308" s="342" t="s">
        <v>9067</v>
      </c>
      <c r="B1308" s="345" t="s">
        <v>385</v>
      </c>
      <c r="C1308" s="557" t="s">
        <v>9068</v>
      </c>
      <c r="D1308" s="557"/>
      <c r="E1308" s="557"/>
      <c r="F1308" s="557"/>
      <c r="G1308" s="557"/>
      <c r="H1308" s="557"/>
      <c r="I1308" s="557"/>
      <c r="J1308" s="557"/>
      <c r="K1308" s="557"/>
      <c r="L1308" s="557"/>
      <c r="M1308" s="345" t="s">
        <v>511</v>
      </c>
      <c r="N1308" s="343">
        <v>7.33</v>
      </c>
    </row>
    <row r="1309" spans="1:14" ht="13.5" customHeight="1" x14ac:dyDescent="0.25">
      <c r="A1309" s="342" t="s">
        <v>9069</v>
      </c>
      <c r="B1309" s="345" t="s">
        <v>385</v>
      </c>
      <c r="C1309" s="557" t="s">
        <v>9070</v>
      </c>
      <c r="D1309" s="557"/>
      <c r="E1309" s="557"/>
      <c r="F1309" s="557"/>
      <c r="G1309" s="557"/>
      <c r="H1309" s="557"/>
      <c r="I1309" s="557"/>
      <c r="J1309" s="557"/>
      <c r="K1309" s="557"/>
      <c r="L1309" s="557"/>
      <c r="M1309" s="345" t="s">
        <v>511</v>
      </c>
      <c r="N1309" s="343">
        <v>51.26</v>
      </c>
    </row>
    <row r="1310" spans="1:14" ht="3" customHeight="1" x14ac:dyDescent="0.25">
      <c r="C1310" s="557"/>
      <c r="D1310" s="557"/>
      <c r="E1310" s="557"/>
      <c r="F1310" s="557"/>
      <c r="G1310" s="557"/>
      <c r="H1310" s="557"/>
      <c r="I1310" s="557"/>
      <c r="J1310" s="557"/>
      <c r="K1310" s="557"/>
      <c r="L1310" s="557"/>
    </row>
    <row r="1311" spans="1:14" ht="12.75" customHeight="1" x14ac:dyDescent="0.25">
      <c r="A1311" s="342" t="s">
        <v>9071</v>
      </c>
      <c r="B1311" s="345" t="s">
        <v>385</v>
      </c>
      <c r="C1311" s="557" t="s">
        <v>9072</v>
      </c>
      <c r="D1311" s="557"/>
      <c r="E1311" s="557"/>
      <c r="F1311" s="557"/>
      <c r="G1311" s="557"/>
      <c r="H1311" s="557"/>
      <c r="I1311" s="557"/>
      <c r="J1311" s="557"/>
      <c r="K1311" s="557"/>
      <c r="L1311" s="557"/>
      <c r="M1311" s="345" t="s">
        <v>511</v>
      </c>
      <c r="N1311" s="343">
        <v>115.56</v>
      </c>
    </row>
    <row r="1312" spans="1:14" ht="13.5" customHeight="1" x14ac:dyDescent="0.25">
      <c r="A1312" s="342" t="s">
        <v>9073</v>
      </c>
      <c r="B1312" s="345" t="s">
        <v>385</v>
      </c>
      <c r="C1312" s="557" t="s">
        <v>9074</v>
      </c>
      <c r="D1312" s="557"/>
      <c r="E1312" s="557"/>
      <c r="F1312" s="557"/>
      <c r="G1312" s="557"/>
      <c r="H1312" s="557"/>
      <c r="I1312" s="557"/>
      <c r="J1312" s="557"/>
      <c r="K1312" s="557"/>
      <c r="L1312" s="557"/>
      <c r="M1312" s="345" t="s">
        <v>511</v>
      </c>
      <c r="N1312" s="343">
        <v>140.02000000000001</v>
      </c>
    </row>
    <row r="1313" spans="1:14" ht="3" customHeight="1" x14ac:dyDescent="0.25">
      <c r="C1313" s="557"/>
      <c r="D1313" s="557"/>
      <c r="E1313" s="557"/>
      <c r="F1313" s="557"/>
      <c r="G1313" s="557"/>
      <c r="H1313" s="557"/>
      <c r="I1313" s="557"/>
      <c r="J1313" s="557"/>
      <c r="K1313" s="557"/>
      <c r="L1313" s="557"/>
    </row>
    <row r="1314" spans="1:14" ht="12.75" customHeight="1" x14ac:dyDescent="0.25">
      <c r="A1314" s="342" t="s">
        <v>9075</v>
      </c>
      <c r="B1314" s="345" t="s">
        <v>385</v>
      </c>
      <c r="C1314" s="557" t="s">
        <v>9076</v>
      </c>
      <c r="D1314" s="557"/>
      <c r="E1314" s="557"/>
      <c r="F1314" s="557"/>
      <c r="G1314" s="557"/>
      <c r="H1314" s="557"/>
      <c r="I1314" s="557"/>
      <c r="J1314" s="557"/>
      <c r="K1314" s="557"/>
      <c r="L1314" s="557"/>
      <c r="M1314" s="345" t="s">
        <v>511</v>
      </c>
      <c r="N1314" s="343">
        <v>74</v>
      </c>
    </row>
    <row r="1315" spans="1:14" ht="13.5" customHeight="1" x14ac:dyDescent="0.25">
      <c r="A1315" s="342" t="s">
        <v>9077</v>
      </c>
      <c r="B1315" s="345" t="s">
        <v>385</v>
      </c>
      <c r="C1315" s="557" t="s">
        <v>9078</v>
      </c>
      <c r="D1315" s="557"/>
      <c r="E1315" s="557"/>
      <c r="F1315" s="557"/>
      <c r="G1315" s="557"/>
      <c r="H1315" s="557"/>
      <c r="I1315" s="557"/>
      <c r="J1315" s="557"/>
      <c r="K1315" s="557"/>
      <c r="L1315" s="557"/>
      <c r="M1315" s="345" t="s">
        <v>511</v>
      </c>
      <c r="N1315" s="343">
        <v>6.62</v>
      </c>
    </row>
    <row r="1316" spans="1:14" ht="12.75" customHeight="1" x14ac:dyDescent="0.25">
      <c r="A1316" s="342" t="s">
        <v>9079</v>
      </c>
      <c r="B1316" s="345" t="s">
        <v>385</v>
      </c>
      <c r="C1316" s="557" t="s">
        <v>9080</v>
      </c>
      <c r="D1316" s="557"/>
      <c r="E1316" s="557"/>
      <c r="F1316" s="557"/>
      <c r="G1316" s="557"/>
      <c r="H1316" s="557"/>
      <c r="I1316" s="557"/>
      <c r="J1316" s="557"/>
      <c r="K1316" s="557"/>
      <c r="L1316" s="557"/>
      <c r="M1316" s="345" t="s">
        <v>511</v>
      </c>
      <c r="N1316" s="343">
        <v>4.0599999999999996</v>
      </c>
    </row>
    <row r="1317" spans="1:14" ht="13.5" customHeight="1" x14ac:dyDescent="0.25">
      <c r="A1317" s="342" t="s">
        <v>9081</v>
      </c>
      <c r="B1317" s="345" t="s">
        <v>385</v>
      </c>
      <c r="C1317" s="557" t="s">
        <v>9082</v>
      </c>
      <c r="D1317" s="557"/>
      <c r="E1317" s="557"/>
      <c r="F1317" s="557"/>
      <c r="G1317" s="557"/>
      <c r="H1317" s="557"/>
      <c r="I1317" s="557"/>
      <c r="J1317" s="557"/>
      <c r="K1317" s="557"/>
      <c r="L1317" s="557"/>
      <c r="M1317" s="345" t="s">
        <v>511</v>
      </c>
      <c r="N1317" s="343">
        <v>5.09</v>
      </c>
    </row>
    <row r="1318" spans="1:14" ht="12.75" customHeight="1" x14ac:dyDescent="0.25">
      <c r="A1318" s="342" t="s">
        <v>9083</v>
      </c>
      <c r="B1318" s="345" t="s">
        <v>385</v>
      </c>
      <c r="C1318" s="557" t="s">
        <v>9084</v>
      </c>
      <c r="D1318" s="557"/>
      <c r="E1318" s="557"/>
      <c r="F1318" s="557"/>
      <c r="G1318" s="557"/>
      <c r="H1318" s="557"/>
      <c r="I1318" s="557"/>
      <c r="J1318" s="557"/>
      <c r="K1318" s="557"/>
      <c r="L1318" s="557"/>
      <c r="M1318" s="345" t="s">
        <v>511</v>
      </c>
      <c r="N1318" s="343">
        <v>8.5</v>
      </c>
    </row>
    <row r="1319" spans="1:14" ht="12.75" customHeight="1" x14ac:dyDescent="0.25">
      <c r="A1319" s="342" t="s">
        <v>9085</v>
      </c>
      <c r="B1319" s="345" t="s">
        <v>385</v>
      </c>
      <c r="C1319" s="557" t="s">
        <v>9086</v>
      </c>
      <c r="D1319" s="557"/>
      <c r="E1319" s="557"/>
      <c r="F1319" s="557"/>
      <c r="G1319" s="557"/>
      <c r="H1319" s="557"/>
      <c r="I1319" s="557"/>
      <c r="J1319" s="557"/>
      <c r="K1319" s="557"/>
      <c r="L1319" s="557"/>
      <c r="M1319" s="345" t="s">
        <v>511</v>
      </c>
      <c r="N1319" s="343">
        <v>3.46</v>
      </c>
    </row>
    <row r="1320" spans="1:14" ht="13.5" customHeight="1" x14ac:dyDescent="0.25">
      <c r="A1320" s="342" t="s">
        <v>9087</v>
      </c>
      <c r="B1320" s="345" t="s">
        <v>385</v>
      </c>
      <c r="C1320" s="557" t="s">
        <v>9088</v>
      </c>
      <c r="D1320" s="557"/>
      <c r="E1320" s="557"/>
      <c r="F1320" s="557"/>
      <c r="G1320" s="557"/>
      <c r="H1320" s="557"/>
      <c r="I1320" s="557"/>
      <c r="J1320" s="557"/>
      <c r="K1320" s="557"/>
      <c r="L1320" s="557"/>
      <c r="M1320" s="345" t="s">
        <v>511</v>
      </c>
      <c r="N1320" s="343">
        <v>4.22</v>
      </c>
    </row>
    <row r="1321" spans="1:14" ht="12.75" customHeight="1" x14ac:dyDescent="0.25">
      <c r="A1321" s="342" t="s">
        <v>9089</v>
      </c>
      <c r="B1321" s="345" t="s">
        <v>385</v>
      </c>
      <c r="C1321" s="557" t="s">
        <v>9090</v>
      </c>
      <c r="D1321" s="557"/>
      <c r="E1321" s="557"/>
      <c r="F1321" s="557"/>
      <c r="G1321" s="557"/>
      <c r="H1321" s="557"/>
      <c r="I1321" s="557"/>
      <c r="J1321" s="557"/>
      <c r="K1321" s="557"/>
      <c r="L1321" s="557"/>
      <c r="M1321" s="345" t="s">
        <v>511</v>
      </c>
      <c r="N1321" s="343">
        <v>4.51</v>
      </c>
    </row>
    <row r="1322" spans="1:14" ht="13.5" customHeight="1" x14ac:dyDescent="0.25">
      <c r="A1322" s="342" t="s">
        <v>9091</v>
      </c>
      <c r="B1322" s="345" t="s">
        <v>385</v>
      </c>
      <c r="C1322" s="557" t="s">
        <v>9092</v>
      </c>
      <c r="D1322" s="557"/>
      <c r="E1322" s="557"/>
      <c r="F1322" s="557"/>
      <c r="G1322" s="557"/>
      <c r="H1322" s="557"/>
      <c r="I1322" s="557"/>
      <c r="J1322" s="557"/>
      <c r="K1322" s="557"/>
      <c r="L1322" s="557"/>
      <c r="M1322" s="345" t="s">
        <v>511</v>
      </c>
      <c r="N1322" s="343">
        <v>5.86</v>
      </c>
    </row>
    <row r="1323" spans="1:14" ht="12.75" customHeight="1" x14ac:dyDescent="0.25">
      <c r="A1323" s="342" t="s">
        <v>9093</v>
      </c>
      <c r="B1323" s="345" t="s">
        <v>385</v>
      </c>
      <c r="C1323" s="557" t="s">
        <v>9094</v>
      </c>
      <c r="D1323" s="557"/>
      <c r="E1323" s="557"/>
      <c r="F1323" s="557"/>
      <c r="G1323" s="557"/>
      <c r="H1323" s="557"/>
      <c r="I1323" s="557"/>
      <c r="J1323" s="557"/>
      <c r="K1323" s="557"/>
      <c r="L1323" s="557"/>
      <c r="M1323" s="345" t="s">
        <v>511</v>
      </c>
      <c r="N1323" s="343">
        <v>9.41</v>
      </c>
    </row>
    <row r="1324" spans="1:14" ht="12.75" customHeight="1" x14ac:dyDescent="0.25">
      <c r="A1324" s="342" t="s">
        <v>9095</v>
      </c>
      <c r="B1324" s="345" t="s">
        <v>385</v>
      </c>
      <c r="C1324" s="557" t="s">
        <v>9096</v>
      </c>
      <c r="D1324" s="557"/>
      <c r="E1324" s="557"/>
      <c r="F1324" s="557"/>
      <c r="G1324" s="557"/>
      <c r="H1324" s="557"/>
      <c r="I1324" s="557"/>
      <c r="J1324" s="557"/>
      <c r="K1324" s="557"/>
      <c r="L1324" s="557"/>
      <c r="M1324" s="345" t="s">
        <v>511</v>
      </c>
      <c r="N1324" s="343">
        <v>470</v>
      </c>
    </row>
    <row r="1325" spans="1:14" ht="13.5" customHeight="1" x14ac:dyDescent="0.25">
      <c r="A1325" s="342" t="s">
        <v>9097</v>
      </c>
      <c r="B1325" s="345" t="s">
        <v>385</v>
      </c>
      <c r="C1325" s="557" t="s">
        <v>9098</v>
      </c>
      <c r="D1325" s="557"/>
      <c r="E1325" s="557"/>
      <c r="F1325" s="557"/>
      <c r="G1325" s="557"/>
      <c r="H1325" s="557"/>
      <c r="I1325" s="557"/>
      <c r="J1325" s="557"/>
      <c r="K1325" s="557"/>
      <c r="L1325" s="557"/>
      <c r="M1325" s="345" t="s">
        <v>511</v>
      </c>
      <c r="N1325" s="343">
        <v>890</v>
      </c>
    </row>
    <row r="1326" spans="1:14" ht="12.75" customHeight="1" x14ac:dyDescent="0.25">
      <c r="A1326" s="342" t="s">
        <v>9099</v>
      </c>
      <c r="B1326" s="345" t="s">
        <v>385</v>
      </c>
      <c r="C1326" s="557" t="s">
        <v>9100</v>
      </c>
      <c r="D1326" s="557"/>
      <c r="E1326" s="557"/>
      <c r="F1326" s="557"/>
      <c r="G1326" s="557"/>
      <c r="H1326" s="557"/>
      <c r="I1326" s="557"/>
      <c r="J1326" s="557"/>
      <c r="K1326" s="557"/>
      <c r="L1326" s="557"/>
      <c r="M1326" s="345" t="s">
        <v>511</v>
      </c>
      <c r="N1326" s="343">
        <v>2155.5500000000002</v>
      </c>
    </row>
    <row r="1327" spans="1:14" ht="12.75" customHeight="1" x14ac:dyDescent="0.25">
      <c r="A1327" s="342" t="s">
        <v>9101</v>
      </c>
      <c r="B1327" s="345" t="s">
        <v>385</v>
      </c>
      <c r="C1327" s="557" t="s">
        <v>9102</v>
      </c>
      <c r="D1327" s="557"/>
      <c r="E1327" s="557"/>
      <c r="F1327" s="557"/>
      <c r="G1327" s="557"/>
      <c r="H1327" s="557"/>
      <c r="I1327" s="557"/>
      <c r="J1327" s="557"/>
      <c r="K1327" s="557"/>
      <c r="L1327" s="557"/>
      <c r="M1327" s="345" t="s">
        <v>511</v>
      </c>
      <c r="N1327" s="343">
        <v>721.12</v>
      </c>
    </row>
    <row r="1328" spans="1:14" ht="13.5" customHeight="1" x14ac:dyDescent="0.25">
      <c r="A1328" s="342" t="s">
        <v>9103</v>
      </c>
      <c r="B1328" s="345" t="s">
        <v>385</v>
      </c>
      <c r="C1328" s="557" t="s">
        <v>9104</v>
      </c>
      <c r="D1328" s="557"/>
      <c r="E1328" s="557"/>
      <c r="F1328" s="557"/>
      <c r="G1328" s="557"/>
      <c r="H1328" s="557"/>
      <c r="I1328" s="557"/>
      <c r="J1328" s="557"/>
      <c r="K1328" s="557"/>
      <c r="L1328" s="557"/>
      <c r="M1328" s="345" t="s">
        <v>511</v>
      </c>
      <c r="N1328" s="343">
        <v>880</v>
      </c>
    </row>
    <row r="1329" spans="1:14" ht="12.75" customHeight="1" x14ac:dyDescent="0.25">
      <c r="A1329" s="342" t="s">
        <v>9105</v>
      </c>
      <c r="B1329" s="345" t="s">
        <v>385</v>
      </c>
      <c r="C1329" s="557" t="s">
        <v>9106</v>
      </c>
      <c r="D1329" s="557"/>
      <c r="E1329" s="557"/>
      <c r="F1329" s="557"/>
      <c r="G1329" s="557"/>
      <c r="H1329" s="557"/>
      <c r="I1329" s="557"/>
      <c r="J1329" s="557"/>
      <c r="K1329" s="557"/>
      <c r="L1329" s="557"/>
      <c r="M1329" s="345" t="s">
        <v>511</v>
      </c>
      <c r="N1329" s="343">
        <v>910</v>
      </c>
    </row>
    <row r="1330" spans="1:14" ht="13.5" customHeight="1" x14ac:dyDescent="0.25">
      <c r="A1330" s="342" t="s">
        <v>9107</v>
      </c>
      <c r="B1330" s="345" t="s">
        <v>385</v>
      </c>
      <c r="C1330" s="557" t="s">
        <v>9108</v>
      </c>
      <c r="D1330" s="557"/>
      <c r="E1330" s="557"/>
      <c r="F1330" s="557"/>
      <c r="G1330" s="557"/>
      <c r="H1330" s="557"/>
      <c r="I1330" s="557"/>
      <c r="J1330" s="557"/>
      <c r="K1330" s="557"/>
      <c r="L1330" s="557"/>
      <c r="M1330" s="345" t="s">
        <v>511</v>
      </c>
      <c r="N1330" s="343">
        <v>374.57</v>
      </c>
    </row>
    <row r="1331" spans="1:14" ht="12.75" customHeight="1" x14ac:dyDescent="0.25">
      <c r="A1331" s="342" t="s">
        <v>9109</v>
      </c>
      <c r="B1331" s="345" t="s">
        <v>385</v>
      </c>
      <c r="C1331" s="557" t="s">
        <v>9110</v>
      </c>
      <c r="D1331" s="557"/>
      <c r="E1331" s="557"/>
      <c r="F1331" s="557"/>
      <c r="G1331" s="557"/>
      <c r="H1331" s="557"/>
      <c r="I1331" s="557"/>
      <c r="J1331" s="557"/>
      <c r="K1331" s="557"/>
      <c r="L1331" s="557"/>
      <c r="M1331" s="345" t="s">
        <v>511</v>
      </c>
      <c r="N1331" s="343">
        <v>454.38</v>
      </c>
    </row>
    <row r="1332" spans="1:14" ht="12.75" customHeight="1" x14ac:dyDescent="0.25">
      <c r="A1332" s="342" t="s">
        <v>9111</v>
      </c>
      <c r="B1332" s="345" t="s">
        <v>385</v>
      </c>
      <c r="C1332" s="557" t="s">
        <v>9112</v>
      </c>
      <c r="D1332" s="557"/>
      <c r="E1332" s="557"/>
      <c r="F1332" s="557"/>
      <c r="G1332" s="557"/>
      <c r="H1332" s="557"/>
      <c r="I1332" s="557"/>
      <c r="J1332" s="557"/>
      <c r="K1332" s="557"/>
      <c r="L1332" s="557"/>
      <c r="M1332" s="345" t="s">
        <v>511</v>
      </c>
      <c r="N1332" s="343">
        <v>900</v>
      </c>
    </row>
    <row r="1333" spans="1:14" ht="13.5" customHeight="1" x14ac:dyDescent="0.25">
      <c r="A1333" s="342" t="s">
        <v>9113</v>
      </c>
      <c r="B1333" s="345" t="s">
        <v>385</v>
      </c>
      <c r="C1333" s="557" t="s">
        <v>9114</v>
      </c>
      <c r="D1333" s="557"/>
      <c r="E1333" s="557"/>
      <c r="F1333" s="557"/>
      <c r="G1333" s="557"/>
      <c r="H1333" s="557"/>
      <c r="I1333" s="557"/>
      <c r="J1333" s="557"/>
      <c r="K1333" s="557"/>
      <c r="L1333" s="557"/>
      <c r="M1333" s="345" t="s">
        <v>511</v>
      </c>
      <c r="N1333" s="343">
        <v>11.67</v>
      </c>
    </row>
    <row r="1334" spans="1:14" ht="3" customHeight="1" x14ac:dyDescent="0.25">
      <c r="C1334" s="557"/>
      <c r="D1334" s="557"/>
      <c r="E1334" s="557"/>
      <c r="F1334" s="557"/>
      <c r="G1334" s="557"/>
      <c r="H1334" s="557"/>
      <c r="I1334" s="557"/>
      <c r="J1334" s="557"/>
      <c r="K1334" s="557"/>
      <c r="L1334" s="557"/>
    </row>
    <row r="1335" spans="1:14" ht="13.5" customHeight="1" x14ac:dyDescent="0.25">
      <c r="A1335" s="342" t="s">
        <v>9115</v>
      </c>
      <c r="B1335" s="345" t="s">
        <v>385</v>
      </c>
      <c r="C1335" s="557" t="s">
        <v>9116</v>
      </c>
      <c r="D1335" s="557"/>
      <c r="E1335" s="557"/>
      <c r="F1335" s="557"/>
      <c r="G1335" s="557"/>
      <c r="H1335" s="557"/>
      <c r="I1335" s="557"/>
      <c r="J1335" s="557"/>
      <c r="K1335" s="557"/>
      <c r="L1335" s="557"/>
      <c r="M1335" s="345" t="s">
        <v>511</v>
      </c>
      <c r="N1335" s="343">
        <v>5.41</v>
      </c>
    </row>
    <row r="1336" spans="1:14" ht="12.75" customHeight="1" x14ac:dyDescent="0.25">
      <c r="A1336" s="342" t="s">
        <v>9117</v>
      </c>
      <c r="B1336" s="345" t="s">
        <v>385</v>
      </c>
      <c r="C1336" s="557" t="s">
        <v>9118</v>
      </c>
      <c r="D1336" s="557"/>
      <c r="E1336" s="557"/>
      <c r="F1336" s="557"/>
      <c r="G1336" s="557"/>
      <c r="H1336" s="557"/>
      <c r="I1336" s="557"/>
      <c r="J1336" s="557"/>
      <c r="K1336" s="557"/>
      <c r="L1336" s="557"/>
      <c r="M1336" s="345" t="s">
        <v>511</v>
      </c>
      <c r="N1336" s="343">
        <v>168.9</v>
      </c>
    </row>
    <row r="1337" spans="1:14" ht="3" customHeight="1" x14ac:dyDescent="0.25">
      <c r="C1337" s="557"/>
      <c r="D1337" s="557"/>
      <c r="E1337" s="557"/>
      <c r="F1337" s="557"/>
      <c r="G1337" s="557"/>
      <c r="H1337" s="557"/>
      <c r="I1337" s="557"/>
      <c r="J1337" s="557"/>
      <c r="K1337" s="557"/>
      <c r="L1337" s="557"/>
    </row>
    <row r="1338" spans="1:14" ht="13.5" customHeight="1" x14ac:dyDescent="0.25">
      <c r="A1338" s="342" t="s">
        <v>9119</v>
      </c>
      <c r="B1338" s="345" t="s">
        <v>385</v>
      </c>
      <c r="C1338" s="557" t="s">
        <v>9120</v>
      </c>
      <c r="D1338" s="557"/>
      <c r="E1338" s="557"/>
      <c r="F1338" s="557"/>
      <c r="G1338" s="557"/>
      <c r="H1338" s="557"/>
      <c r="I1338" s="557"/>
      <c r="J1338" s="557"/>
      <c r="K1338" s="557"/>
      <c r="L1338" s="557"/>
      <c r="M1338" s="345" t="s">
        <v>511</v>
      </c>
      <c r="N1338" s="343">
        <v>178</v>
      </c>
    </row>
    <row r="1339" spans="1:14" ht="12.75" customHeight="1" x14ac:dyDescent="0.25">
      <c r="A1339" s="342" t="s">
        <v>9121</v>
      </c>
      <c r="B1339" s="345" t="s">
        <v>385</v>
      </c>
      <c r="C1339" s="557" t="s">
        <v>652</v>
      </c>
      <c r="D1339" s="557"/>
      <c r="E1339" s="557"/>
      <c r="F1339" s="557"/>
      <c r="G1339" s="557"/>
      <c r="H1339" s="557"/>
      <c r="I1339" s="557"/>
      <c r="J1339" s="557"/>
      <c r="K1339" s="557"/>
      <c r="L1339" s="557"/>
      <c r="M1339" s="345" t="s">
        <v>511</v>
      </c>
      <c r="N1339" s="343">
        <v>23.31</v>
      </c>
    </row>
    <row r="1340" spans="1:14" ht="12.75" customHeight="1" x14ac:dyDescent="0.25">
      <c r="A1340" s="342" t="s">
        <v>9122</v>
      </c>
      <c r="B1340" s="345" t="s">
        <v>385</v>
      </c>
      <c r="C1340" s="557" t="s">
        <v>9123</v>
      </c>
      <c r="D1340" s="557"/>
      <c r="E1340" s="557"/>
      <c r="F1340" s="557"/>
      <c r="G1340" s="557"/>
      <c r="H1340" s="557"/>
      <c r="I1340" s="557"/>
      <c r="J1340" s="557"/>
      <c r="K1340" s="557"/>
      <c r="L1340" s="557"/>
      <c r="M1340" s="345" t="s">
        <v>511</v>
      </c>
      <c r="N1340" s="343">
        <v>1.56</v>
      </c>
    </row>
    <row r="1341" spans="1:14" ht="13.5" customHeight="1" x14ac:dyDescent="0.25">
      <c r="A1341" s="342" t="s">
        <v>9124</v>
      </c>
      <c r="B1341" s="345" t="s">
        <v>385</v>
      </c>
      <c r="C1341" s="557" t="s">
        <v>9125</v>
      </c>
      <c r="D1341" s="557"/>
      <c r="E1341" s="557"/>
      <c r="F1341" s="557"/>
      <c r="G1341" s="557"/>
      <c r="H1341" s="557"/>
      <c r="I1341" s="557"/>
      <c r="J1341" s="557"/>
      <c r="K1341" s="557"/>
      <c r="L1341" s="557"/>
      <c r="M1341" s="345" t="s">
        <v>511</v>
      </c>
      <c r="N1341" s="343">
        <v>43.07</v>
      </c>
    </row>
    <row r="1342" spans="1:14" ht="12.75" customHeight="1" x14ac:dyDescent="0.25">
      <c r="A1342" s="342" t="s">
        <v>9126</v>
      </c>
      <c r="B1342" s="345" t="s">
        <v>385</v>
      </c>
      <c r="C1342" s="557" t="s">
        <v>9127</v>
      </c>
      <c r="D1342" s="557"/>
      <c r="E1342" s="557"/>
      <c r="F1342" s="557"/>
      <c r="G1342" s="557"/>
      <c r="H1342" s="557"/>
      <c r="I1342" s="557"/>
      <c r="J1342" s="557"/>
      <c r="K1342" s="557"/>
      <c r="L1342" s="557"/>
      <c r="M1342" s="345" t="s">
        <v>511</v>
      </c>
      <c r="N1342" s="343">
        <v>532.11</v>
      </c>
    </row>
    <row r="1343" spans="1:14" ht="3.75" customHeight="1" x14ac:dyDescent="0.25">
      <c r="C1343" s="557"/>
      <c r="D1343" s="557"/>
      <c r="E1343" s="557"/>
      <c r="F1343" s="557"/>
      <c r="G1343" s="557"/>
      <c r="H1343" s="557"/>
      <c r="I1343" s="557"/>
      <c r="J1343" s="557"/>
      <c r="K1343" s="557"/>
      <c r="L1343" s="557"/>
    </row>
    <row r="1344" spans="1:14" ht="12.75" customHeight="1" x14ac:dyDescent="0.25">
      <c r="A1344" s="342" t="s">
        <v>9128</v>
      </c>
      <c r="B1344" s="345" t="s">
        <v>385</v>
      </c>
      <c r="C1344" s="557" t="s">
        <v>9129</v>
      </c>
      <c r="D1344" s="557"/>
      <c r="E1344" s="557"/>
      <c r="F1344" s="557"/>
      <c r="G1344" s="557"/>
      <c r="H1344" s="557"/>
      <c r="I1344" s="557"/>
      <c r="J1344" s="557"/>
      <c r="K1344" s="557"/>
      <c r="L1344" s="557"/>
      <c r="M1344" s="345" t="s">
        <v>511</v>
      </c>
      <c r="N1344" s="343">
        <v>1.45</v>
      </c>
    </row>
    <row r="1345" spans="1:14" ht="12.75" customHeight="1" x14ac:dyDescent="0.25">
      <c r="A1345" s="342" t="s">
        <v>9130</v>
      </c>
      <c r="B1345" s="345" t="s">
        <v>385</v>
      </c>
      <c r="C1345" s="557" t="s">
        <v>9131</v>
      </c>
      <c r="D1345" s="557"/>
      <c r="E1345" s="557"/>
      <c r="F1345" s="557"/>
      <c r="G1345" s="557"/>
      <c r="H1345" s="557"/>
      <c r="I1345" s="557"/>
      <c r="J1345" s="557"/>
      <c r="K1345" s="557"/>
      <c r="L1345" s="557"/>
      <c r="M1345" s="345" t="s">
        <v>511</v>
      </c>
      <c r="N1345" s="343">
        <v>22.66</v>
      </c>
    </row>
    <row r="1346" spans="1:14" ht="13.5" customHeight="1" x14ac:dyDescent="0.25">
      <c r="A1346" s="342" t="s">
        <v>9132</v>
      </c>
      <c r="B1346" s="345" t="s">
        <v>385</v>
      </c>
      <c r="C1346" s="557" t="s">
        <v>9133</v>
      </c>
      <c r="D1346" s="557"/>
      <c r="E1346" s="557"/>
      <c r="F1346" s="557"/>
      <c r="G1346" s="557"/>
      <c r="H1346" s="557"/>
      <c r="I1346" s="557"/>
      <c r="J1346" s="557"/>
      <c r="K1346" s="557"/>
      <c r="L1346" s="557"/>
      <c r="M1346" s="345" t="s">
        <v>511</v>
      </c>
      <c r="N1346" s="343">
        <v>1.86</v>
      </c>
    </row>
    <row r="1347" spans="1:14" ht="12.75" customHeight="1" x14ac:dyDescent="0.25">
      <c r="A1347" s="342" t="s">
        <v>9134</v>
      </c>
      <c r="B1347" s="345" t="s">
        <v>385</v>
      </c>
      <c r="C1347" s="557" t="s">
        <v>9135</v>
      </c>
      <c r="D1347" s="557"/>
      <c r="E1347" s="557"/>
      <c r="F1347" s="557"/>
      <c r="G1347" s="557"/>
      <c r="H1347" s="557"/>
      <c r="I1347" s="557"/>
      <c r="J1347" s="557"/>
      <c r="K1347" s="557"/>
      <c r="L1347" s="557"/>
      <c r="M1347" s="345" t="s">
        <v>511</v>
      </c>
      <c r="N1347" s="343">
        <v>1.45</v>
      </c>
    </row>
    <row r="1348" spans="1:14" ht="13.5" customHeight="1" x14ac:dyDescent="0.25">
      <c r="A1348" s="342" t="s">
        <v>9136</v>
      </c>
      <c r="B1348" s="345" t="s">
        <v>385</v>
      </c>
      <c r="C1348" s="557" t="s">
        <v>9137</v>
      </c>
      <c r="D1348" s="557"/>
      <c r="E1348" s="557"/>
      <c r="F1348" s="557"/>
      <c r="G1348" s="557"/>
      <c r="H1348" s="557"/>
      <c r="I1348" s="557"/>
      <c r="J1348" s="557"/>
      <c r="K1348" s="557"/>
      <c r="L1348" s="557"/>
      <c r="M1348" s="345" t="s">
        <v>511</v>
      </c>
      <c r="N1348" s="343">
        <v>54.97</v>
      </c>
    </row>
    <row r="1349" spans="1:14" ht="12.75" customHeight="1" x14ac:dyDescent="0.25">
      <c r="A1349" s="342" t="s">
        <v>9138</v>
      </c>
      <c r="B1349" s="345" t="s">
        <v>385</v>
      </c>
      <c r="C1349" s="557" t="s">
        <v>9139</v>
      </c>
      <c r="D1349" s="557"/>
      <c r="E1349" s="557"/>
      <c r="F1349" s="557"/>
      <c r="G1349" s="557"/>
      <c r="H1349" s="557"/>
      <c r="I1349" s="557"/>
      <c r="J1349" s="557"/>
      <c r="K1349" s="557"/>
      <c r="L1349" s="557"/>
      <c r="M1349" s="345" t="s">
        <v>511</v>
      </c>
      <c r="N1349" s="343">
        <v>1.97</v>
      </c>
    </row>
    <row r="1350" spans="1:14" ht="12.75" customHeight="1" x14ac:dyDescent="0.25">
      <c r="A1350" s="342" t="s">
        <v>9140</v>
      </c>
      <c r="B1350" s="345" t="s">
        <v>385</v>
      </c>
      <c r="C1350" s="557" t="s">
        <v>9141</v>
      </c>
      <c r="D1350" s="557"/>
      <c r="E1350" s="557"/>
      <c r="F1350" s="557"/>
      <c r="G1350" s="557"/>
      <c r="H1350" s="557"/>
      <c r="I1350" s="557"/>
      <c r="J1350" s="557"/>
      <c r="K1350" s="557"/>
      <c r="L1350" s="557"/>
      <c r="M1350" s="345" t="s">
        <v>511</v>
      </c>
      <c r="N1350" s="343">
        <v>286.8</v>
      </c>
    </row>
    <row r="1351" spans="1:14" ht="13.5" customHeight="1" x14ac:dyDescent="0.25">
      <c r="A1351" s="342" t="s">
        <v>9142</v>
      </c>
      <c r="B1351" s="345" t="s">
        <v>385</v>
      </c>
      <c r="C1351" s="557" t="s">
        <v>9143</v>
      </c>
      <c r="D1351" s="557"/>
      <c r="E1351" s="557"/>
      <c r="F1351" s="557"/>
      <c r="G1351" s="557"/>
      <c r="H1351" s="557"/>
      <c r="I1351" s="557"/>
      <c r="J1351" s="557"/>
      <c r="K1351" s="557"/>
      <c r="L1351" s="557"/>
      <c r="M1351" s="345" t="s">
        <v>511</v>
      </c>
      <c r="N1351" s="343">
        <v>142.99</v>
      </c>
    </row>
    <row r="1352" spans="1:14" ht="12.75" customHeight="1" x14ac:dyDescent="0.25">
      <c r="A1352" s="342" t="s">
        <v>9144</v>
      </c>
      <c r="B1352" s="345" t="s">
        <v>385</v>
      </c>
      <c r="C1352" s="557" t="s">
        <v>9145</v>
      </c>
      <c r="D1352" s="557"/>
      <c r="E1352" s="557"/>
      <c r="F1352" s="557"/>
      <c r="G1352" s="557"/>
      <c r="H1352" s="557"/>
      <c r="I1352" s="557"/>
      <c r="J1352" s="557"/>
      <c r="K1352" s="557"/>
      <c r="L1352" s="557"/>
      <c r="M1352" s="345" t="s">
        <v>511</v>
      </c>
      <c r="N1352" s="343">
        <v>2.88</v>
      </c>
    </row>
    <row r="1353" spans="1:14" ht="13.5" customHeight="1" x14ac:dyDescent="0.25">
      <c r="A1353" s="342" t="s">
        <v>9146</v>
      </c>
      <c r="B1353" s="345" t="s">
        <v>385</v>
      </c>
      <c r="C1353" s="557" t="s">
        <v>9147</v>
      </c>
      <c r="D1353" s="557"/>
      <c r="E1353" s="557"/>
      <c r="F1353" s="557"/>
      <c r="G1353" s="557"/>
      <c r="H1353" s="557"/>
      <c r="I1353" s="557"/>
      <c r="J1353" s="557"/>
      <c r="K1353" s="557"/>
      <c r="L1353" s="557"/>
      <c r="M1353" s="345" t="s">
        <v>511</v>
      </c>
      <c r="N1353" s="343">
        <v>14.11</v>
      </c>
    </row>
    <row r="1354" spans="1:14" ht="12.75" customHeight="1" x14ac:dyDescent="0.25">
      <c r="A1354" s="342" t="s">
        <v>9148</v>
      </c>
      <c r="B1354" s="345" t="s">
        <v>385</v>
      </c>
      <c r="C1354" s="557" t="s">
        <v>9149</v>
      </c>
      <c r="D1354" s="557"/>
      <c r="E1354" s="557"/>
      <c r="F1354" s="557"/>
      <c r="G1354" s="557"/>
      <c r="H1354" s="557"/>
      <c r="I1354" s="557"/>
      <c r="J1354" s="557"/>
      <c r="K1354" s="557"/>
      <c r="L1354" s="557"/>
      <c r="M1354" s="345" t="s">
        <v>511</v>
      </c>
      <c r="N1354" s="343">
        <v>184.2</v>
      </c>
    </row>
    <row r="1355" spans="1:14" ht="12.75" customHeight="1" x14ac:dyDescent="0.25">
      <c r="A1355" s="342" t="s">
        <v>9150</v>
      </c>
      <c r="B1355" s="345" t="s">
        <v>385</v>
      </c>
      <c r="C1355" s="557" t="s">
        <v>9151</v>
      </c>
      <c r="D1355" s="557"/>
      <c r="E1355" s="557"/>
      <c r="F1355" s="557"/>
      <c r="G1355" s="557"/>
      <c r="H1355" s="557"/>
      <c r="I1355" s="557"/>
      <c r="J1355" s="557"/>
      <c r="K1355" s="557"/>
      <c r="L1355" s="557"/>
      <c r="M1355" s="345" t="s">
        <v>511</v>
      </c>
      <c r="N1355" s="343">
        <v>0.48</v>
      </c>
    </row>
    <row r="1356" spans="1:14" ht="13.5" customHeight="1" x14ac:dyDescent="0.25">
      <c r="A1356" s="342" t="s">
        <v>9152</v>
      </c>
      <c r="B1356" s="345" t="s">
        <v>385</v>
      </c>
      <c r="C1356" s="557" t="s">
        <v>9153</v>
      </c>
      <c r="D1356" s="557"/>
      <c r="E1356" s="557"/>
      <c r="F1356" s="557"/>
      <c r="G1356" s="557"/>
      <c r="H1356" s="557"/>
      <c r="I1356" s="557"/>
      <c r="J1356" s="557"/>
      <c r="K1356" s="557"/>
      <c r="L1356" s="557"/>
      <c r="M1356" s="345" t="s">
        <v>511</v>
      </c>
      <c r="N1356" s="343">
        <v>1.44</v>
      </c>
    </row>
    <row r="1357" spans="1:14" ht="12.75" customHeight="1" x14ac:dyDescent="0.25">
      <c r="A1357" s="342" t="s">
        <v>9154</v>
      </c>
      <c r="B1357" s="345" t="s">
        <v>385</v>
      </c>
      <c r="C1357" s="557" t="s">
        <v>9155</v>
      </c>
      <c r="D1357" s="557"/>
      <c r="E1357" s="557"/>
      <c r="F1357" s="557"/>
      <c r="G1357" s="557"/>
      <c r="H1357" s="557"/>
      <c r="I1357" s="557"/>
      <c r="J1357" s="557"/>
      <c r="K1357" s="557"/>
      <c r="L1357" s="557"/>
      <c r="M1357" s="345" t="s">
        <v>511</v>
      </c>
      <c r="N1357" s="343">
        <v>5</v>
      </c>
    </row>
    <row r="1358" spans="1:14" ht="12.75" customHeight="1" x14ac:dyDescent="0.25">
      <c r="A1358" s="342" t="s">
        <v>9156</v>
      </c>
      <c r="B1358" s="345" t="s">
        <v>385</v>
      </c>
      <c r="C1358" s="557" t="s">
        <v>9157</v>
      </c>
      <c r="D1358" s="557"/>
      <c r="E1358" s="557"/>
      <c r="F1358" s="557"/>
      <c r="G1358" s="557"/>
      <c r="H1358" s="557"/>
      <c r="I1358" s="557"/>
      <c r="J1358" s="557"/>
      <c r="K1358" s="557"/>
      <c r="L1358" s="557"/>
      <c r="M1358" s="345" t="s">
        <v>511</v>
      </c>
      <c r="N1358" s="343">
        <v>132.82</v>
      </c>
    </row>
    <row r="1359" spans="1:14" ht="13.5" customHeight="1" x14ac:dyDescent="0.25">
      <c r="A1359" s="342" t="s">
        <v>9158</v>
      </c>
      <c r="B1359" s="345" t="s">
        <v>385</v>
      </c>
      <c r="C1359" s="557" t="s">
        <v>9159</v>
      </c>
      <c r="D1359" s="557"/>
      <c r="E1359" s="557"/>
      <c r="F1359" s="557"/>
      <c r="G1359" s="557"/>
      <c r="H1359" s="557"/>
      <c r="I1359" s="557"/>
      <c r="J1359" s="557"/>
      <c r="K1359" s="557"/>
      <c r="L1359" s="557"/>
      <c r="M1359" s="345" t="s">
        <v>511</v>
      </c>
      <c r="N1359" s="343">
        <v>53.9</v>
      </c>
    </row>
    <row r="1360" spans="1:14" ht="12.75" customHeight="1" x14ac:dyDescent="0.25">
      <c r="A1360" s="342" t="s">
        <v>9160</v>
      </c>
      <c r="B1360" s="345" t="s">
        <v>385</v>
      </c>
      <c r="C1360" s="557" t="s">
        <v>724</v>
      </c>
      <c r="D1360" s="557"/>
      <c r="E1360" s="557"/>
      <c r="F1360" s="557"/>
      <c r="G1360" s="557"/>
      <c r="H1360" s="557"/>
      <c r="I1360" s="557"/>
      <c r="J1360" s="557"/>
      <c r="K1360" s="557"/>
      <c r="L1360" s="557"/>
      <c r="M1360" s="345" t="s">
        <v>511</v>
      </c>
      <c r="N1360" s="343">
        <v>2.39</v>
      </c>
    </row>
    <row r="1361" spans="1:14" ht="3.75" customHeight="1" x14ac:dyDescent="0.25">
      <c r="C1361" s="557"/>
      <c r="D1361" s="557"/>
      <c r="E1361" s="557"/>
      <c r="F1361" s="557"/>
      <c r="G1361" s="557"/>
      <c r="H1361" s="557"/>
      <c r="I1361" s="557"/>
      <c r="J1361" s="557"/>
      <c r="K1361" s="557"/>
      <c r="L1361" s="557"/>
    </row>
    <row r="1362" spans="1:14" ht="12.75" customHeight="1" x14ac:dyDescent="0.25">
      <c r="A1362" s="342" t="s">
        <v>9161</v>
      </c>
      <c r="B1362" s="345" t="s">
        <v>385</v>
      </c>
      <c r="C1362" s="557" t="s">
        <v>9162</v>
      </c>
      <c r="D1362" s="557"/>
      <c r="E1362" s="557"/>
      <c r="F1362" s="557"/>
      <c r="G1362" s="557"/>
      <c r="H1362" s="557"/>
      <c r="I1362" s="557"/>
      <c r="J1362" s="557"/>
      <c r="K1362" s="557"/>
      <c r="L1362" s="557"/>
      <c r="M1362" s="345" t="s">
        <v>511</v>
      </c>
      <c r="N1362" s="343">
        <v>0.03</v>
      </c>
    </row>
    <row r="1363" spans="1:14" ht="12.75" customHeight="1" x14ac:dyDescent="0.25">
      <c r="A1363" s="342" t="s">
        <v>9163</v>
      </c>
      <c r="B1363" s="345" t="s">
        <v>385</v>
      </c>
      <c r="C1363" s="557" t="s">
        <v>9164</v>
      </c>
      <c r="D1363" s="557"/>
      <c r="E1363" s="557"/>
      <c r="F1363" s="557"/>
      <c r="G1363" s="557"/>
      <c r="H1363" s="557"/>
      <c r="I1363" s="557"/>
      <c r="J1363" s="557"/>
      <c r="K1363" s="557"/>
      <c r="L1363" s="557"/>
      <c r="M1363" s="345" t="s">
        <v>511</v>
      </c>
      <c r="N1363" s="343">
        <v>0.43</v>
      </c>
    </row>
    <row r="1364" spans="1:14" ht="13.5" customHeight="1" x14ac:dyDescent="0.25">
      <c r="A1364" s="342" t="s">
        <v>9165</v>
      </c>
      <c r="B1364" s="345" t="s">
        <v>385</v>
      </c>
      <c r="C1364" s="557" t="s">
        <v>9166</v>
      </c>
      <c r="D1364" s="557"/>
      <c r="E1364" s="557"/>
      <c r="F1364" s="557"/>
      <c r="G1364" s="557"/>
      <c r="H1364" s="557"/>
      <c r="I1364" s="557"/>
      <c r="J1364" s="557"/>
      <c r="K1364" s="557"/>
      <c r="L1364" s="557"/>
      <c r="M1364" s="345" t="s">
        <v>511</v>
      </c>
      <c r="N1364" s="343">
        <v>0.19</v>
      </c>
    </row>
    <row r="1365" spans="1:14" ht="12.75" customHeight="1" x14ac:dyDescent="0.25">
      <c r="A1365" s="342" t="s">
        <v>9167</v>
      </c>
      <c r="B1365" s="345" t="s">
        <v>385</v>
      </c>
      <c r="C1365" s="557" t="s">
        <v>9168</v>
      </c>
      <c r="D1365" s="557"/>
      <c r="E1365" s="557"/>
      <c r="F1365" s="557"/>
      <c r="G1365" s="557"/>
      <c r="H1365" s="557"/>
      <c r="I1365" s="557"/>
      <c r="J1365" s="557"/>
      <c r="K1365" s="557"/>
      <c r="L1365" s="557"/>
      <c r="M1365" s="345" t="s">
        <v>511</v>
      </c>
      <c r="N1365" s="343">
        <v>12.77</v>
      </c>
    </row>
    <row r="1366" spans="1:14" ht="13.5" customHeight="1" x14ac:dyDescent="0.25">
      <c r="A1366" s="342" t="s">
        <v>9169</v>
      </c>
      <c r="B1366" s="345" t="s">
        <v>385</v>
      </c>
      <c r="C1366" s="557" t="s">
        <v>9170</v>
      </c>
      <c r="D1366" s="557"/>
      <c r="E1366" s="557"/>
      <c r="F1366" s="557"/>
      <c r="G1366" s="557"/>
      <c r="H1366" s="557"/>
      <c r="I1366" s="557"/>
      <c r="J1366" s="557"/>
      <c r="K1366" s="557"/>
      <c r="L1366" s="557"/>
      <c r="M1366" s="345" t="s">
        <v>511</v>
      </c>
      <c r="N1366" s="343">
        <v>15.17</v>
      </c>
    </row>
    <row r="1367" spans="1:14" ht="12.75" customHeight="1" x14ac:dyDescent="0.25">
      <c r="A1367" s="342" t="s">
        <v>9171</v>
      </c>
      <c r="B1367" s="345" t="s">
        <v>385</v>
      </c>
      <c r="C1367" s="557" t="s">
        <v>9172</v>
      </c>
      <c r="D1367" s="557"/>
      <c r="E1367" s="557"/>
      <c r="F1367" s="557"/>
      <c r="G1367" s="557"/>
      <c r="H1367" s="557"/>
      <c r="I1367" s="557"/>
      <c r="J1367" s="557"/>
      <c r="K1367" s="557"/>
      <c r="L1367" s="557"/>
      <c r="M1367" s="345" t="s">
        <v>511</v>
      </c>
      <c r="N1367" s="343">
        <v>34.9</v>
      </c>
    </row>
    <row r="1368" spans="1:14" ht="12.75" customHeight="1" x14ac:dyDescent="0.25">
      <c r="A1368" s="342" t="s">
        <v>9173</v>
      </c>
      <c r="B1368" s="345" t="s">
        <v>385</v>
      </c>
      <c r="C1368" s="557" t="s">
        <v>725</v>
      </c>
      <c r="D1368" s="557"/>
      <c r="E1368" s="557"/>
      <c r="F1368" s="557"/>
      <c r="G1368" s="557"/>
      <c r="H1368" s="557"/>
      <c r="I1368" s="557"/>
      <c r="J1368" s="557"/>
      <c r="K1368" s="557"/>
      <c r="L1368" s="557"/>
      <c r="M1368" s="345" t="s">
        <v>511</v>
      </c>
      <c r="N1368" s="343">
        <v>6.08</v>
      </c>
    </row>
    <row r="1369" spans="1:14" ht="3.75" customHeight="1" x14ac:dyDescent="0.25">
      <c r="C1369" s="557"/>
      <c r="D1369" s="557"/>
      <c r="E1369" s="557"/>
      <c r="F1369" s="557"/>
      <c r="G1369" s="557"/>
      <c r="H1369" s="557"/>
      <c r="I1369" s="557"/>
      <c r="J1369" s="557"/>
      <c r="K1369" s="557"/>
      <c r="L1369" s="557"/>
    </row>
    <row r="1370" spans="1:14" ht="12.75" customHeight="1" x14ac:dyDescent="0.25">
      <c r="A1370" s="342" t="s">
        <v>9174</v>
      </c>
      <c r="B1370" s="345" t="s">
        <v>385</v>
      </c>
      <c r="C1370" s="557" t="s">
        <v>9175</v>
      </c>
      <c r="D1370" s="557"/>
      <c r="E1370" s="557"/>
      <c r="F1370" s="557"/>
      <c r="G1370" s="557"/>
      <c r="H1370" s="557"/>
      <c r="I1370" s="557"/>
      <c r="J1370" s="557"/>
      <c r="K1370" s="557"/>
      <c r="L1370" s="557"/>
      <c r="M1370" s="345" t="s">
        <v>511</v>
      </c>
      <c r="N1370" s="343">
        <v>18.78</v>
      </c>
    </row>
    <row r="1371" spans="1:14" ht="12.75" customHeight="1" x14ac:dyDescent="0.25">
      <c r="A1371" s="342" t="s">
        <v>9176</v>
      </c>
      <c r="B1371" s="345" t="s">
        <v>385</v>
      </c>
      <c r="C1371" s="557" t="s">
        <v>9177</v>
      </c>
      <c r="D1371" s="557"/>
      <c r="E1371" s="557"/>
      <c r="F1371" s="557"/>
      <c r="G1371" s="557"/>
      <c r="H1371" s="557"/>
      <c r="I1371" s="557"/>
      <c r="J1371" s="557"/>
      <c r="K1371" s="557"/>
      <c r="L1371" s="557"/>
      <c r="M1371" s="345" t="s">
        <v>511</v>
      </c>
      <c r="N1371" s="343">
        <v>557.27</v>
      </c>
    </row>
    <row r="1372" spans="1:14" ht="13.5" customHeight="1" x14ac:dyDescent="0.25">
      <c r="A1372" s="342" t="s">
        <v>9178</v>
      </c>
      <c r="B1372" s="345" t="s">
        <v>385</v>
      </c>
      <c r="C1372" s="557" t="s">
        <v>9179</v>
      </c>
      <c r="D1372" s="557"/>
      <c r="E1372" s="557"/>
      <c r="F1372" s="557"/>
      <c r="G1372" s="557"/>
      <c r="H1372" s="557"/>
      <c r="I1372" s="557"/>
      <c r="J1372" s="557"/>
      <c r="K1372" s="557"/>
      <c r="L1372" s="557"/>
      <c r="M1372" s="345" t="s">
        <v>511</v>
      </c>
      <c r="N1372" s="343">
        <v>65.02</v>
      </c>
    </row>
    <row r="1373" spans="1:14" ht="12.75" customHeight="1" x14ac:dyDescent="0.25">
      <c r="A1373" s="342" t="s">
        <v>9180</v>
      </c>
      <c r="B1373" s="345" t="s">
        <v>385</v>
      </c>
      <c r="C1373" s="557" t="s">
        <v>9181</v>
      </c>
      <c r="D1373" s="557"/>
      <c r="E1373" s="557"/>
      <c r="F1373" s="557"/>
      <c r="G1373" s="557"/>
      <c r="H1373" s="557"/>
      <c r="I1373" s="557"/>
      <c r="J1373" s="557"/>
      <c r="K1373" s="557"/>
      <c r="L1373" s="557"/>
      <c r="M1373" s="345" t="s">
        <v>511</v>
      </c>
      <c r="N1373" s="343">
        <v>5.6</v>
      </c>
    </row>
    <row r="1374" spans="1:14" ht="13.5" customHeight="1" x14ac:dyDescent="0.25">
      <c r="A1374" s="342" t="s">
        <v>9182</v>
      </c>
      <c r="B1374" s="345" t="s">
        <v>385</v>
      </c>
      <c r="C1374" s="557" t="s">
        <v>9183</v>
      </c>
      <c r="D1374" s="557"/>
      <c r="E1374" s="557"/>
      <c r="F1374" s="557"/>
      <c r="G1374" s="557"/>
      <c r="H1374" s="557"/>
      <c r="I1374" s="557"/>
      <c r="J1374" s="557"/>
      <c r="K1374" s="557"/>
      <c r="L1374" s="557"/>
      <c r="M1374" s="345" t="s">
        <v>511</v>
      </c>
      <c r="N1374" s="343">
        <v>74.900000000000006</v>
      </c>
    </row>
    <row r="1375" spans="1:14" ht="12.75" customHeight="1" x14ac:dyDescent="0.25">
      <c r="A1375" s="342" t="s">
        <v>9184</v>
      </c>
      <c r="B1375" s="345" t="s">
        <v>385</v>
      </c>
      <c r="C1375" s="557" t="s">
        <v>9185</v>
      </c>
      <c r="D1375" s="557"/>
      <c r="E1375" s="557"/>
      <c r="F1375" s="557"/>
      <c r="G1375" s="557"/>
      <c r="H1375" s="557"/>
      <c r="I1375" s="557"/>
      <c r="J1375" s="557"/>
      <c r="K1375" s="557"/>
      <c r="L1375" s="557"/>
      <c r="M1375" s="345" t="s">
        <v>511</v>
      </c>
      <c r="N1375" s="343">
        <v>40.79</v>
      </c>
    </row>
    <row r="1376" spans="1:14" ht="12.75" customHeight="1" x14ac:dyDescent="0.25">
      <c r="A1376" s="342" t="s">
        <v>9186</v>
      </c>
      <c r="B1376" s="345" t="s">
        <v>385</v>
      </c>
      <c r="C1376" s="557" t="s">
        <v>9187</v>
      </c>
      <c r="D1376" s="557"/>
      <c r="E1376" s="557"/>
      <c r="F1376" s="557"/>
      <c r="G1376" s="557"/>
      <c r="H1376" s="557"/>
      <c r="I1376" s="557"/>
      <c r="J1376" s="557"/>
      <c r="K1376" s="557"/>
      <c r="L1376" s="557"/>
      <c r="M1376" s="345" t="s">
        <v>511</v>
      </c>
      <c r="N1376" s="343">
        <v>18.010000000000002</v>
      </c>
    </row>
    <row r="1377" spans="1:14" ht="13.5" customHeight="1" x14ac:dyDescent="0.25">
      <c r="A1377" s="342" t="s">
        <v>9188</v>
      </c>
      <c r="B1377" s="345" t="s">
        <v>385</v>
      </c>
      <c r="C1377" s="557" t="s">
        <v>9189</v>
      </c>
      <c r="D1377" s="557"/>
      <c r="E1377" s="557"/>
      <c r="F1377" s="557"/>
      <c r="G1377" s="557"/>
      <c r="H1377" s="557"/>
      <c r="I1377" s="557"/>
      <c r="J1377" s="557"/>
      <c r="K1377" s="557"/>
      <c r="L1377" s="557"/>
      <c r="M1377" s="345" t="s">
        <v>511</v>
      </c>
      <c r="N1377" s="343">
        <v>45.69</v>
      </c>
    </row>
    <row r="1378" spans="1:14" ht="12.75" customHeight="1" x14ac:dyDescent="0.25">
      <c r="A1378" s="342" t="s">
        <v>9190</v>
      </c>
      <c r="B1378" s="345" t="s">
        <v>385</v>
      </c>
      <c r="C1378" s="557" t="s">
        <v>9191</v>
      </c>
      <c r="D1378" s="557"/>
      <c r="E1378" s="557"/>
      <c r="F1378" s="557"/>
      <c r="G1378" s="557"/>
      <c r="H1378" s="557"/>
      <c r="I1378" s="557"/>
      <c r="J1378" s="557"/>
      <c r="K1378" s="557"/>
      <c r="L1378" s="557"/>
      <c r="M1378" s="345" t="s">
        <v>511</v>
      </c>
      <c r="N1378" s="343">
        <v>61.99</v>
      </c>
    </row>
    <row r="1379" spans="1:14" ht="13.5" customHeight="1" x14ac:dyDescent="0.25">
      <c r="A1379" s="342" t="s">
        <v>9192</v>
      </c>
      <c r="B1379" s="345" t="s">
        <v>385</v>
      </c>
      <c r="C1379" s="557" t="s">
        <v>9193</v>
      </c>
      <c r="D1379" s="557"/>
      <c r="E1379" s="557"/>
      <c r="F1379" s="557"/>
      <c r="G1379" s="557"/>
      <c r="H1379" s="557"/>
      <c r="I1379" s="557"/>
      <c r="J1379" s="557"/>
      <c r="K1379" s="557"/>
      <c r="L1379" s="557"/>
      <c r="M1379" s="345" t="s">
        <v>7599</v>
      </c>
      <c r="N1379" s="343">
        <v>384.9</v>
      </c>
    </row>
    <row r="1380" spans="1:14" ht="12.75" customHeight="1" x14ac:dyDescent="0.25">
      <c r="A1380" s="342" t="s">
        <v>9194</v>
      </c>
      <c r="B1380" s="345" t="s">
        <v>385</v>
      </c>
      <c r="C1380" s="557" t="s">
        <v>727</v>
      </c>
      <c r="D1380" s="557"/>
      <c r="E1380" s="557"/>
      <c r="F1380" s="557"/>
      <c r="G1380" s="557"/>
      <c r="H1380" s="557"/>
      <c r="I1380" s="557"/>
      <c r="J1380" s="557"/>
      <c r="K1380" s="557"/>
      <c r="L1380" s="557"/>
      <c r="M1380" s="345" t="s">
        <v>7599</v>
      </c>
      <c r="N1380" s="343">
        <v>299.89999999999998</v>
      </c>
    </row>
    <row r="1381" spans="1:14" ht="12.75" customHeight="1" x14ac:dyDescent="0.25">
      <c r="A1381" s="342" t="s">
        <v>9195</v>
      </c>
      <c r="B1381" s="345" t="s">
        <v>385</v>
      </c>
      <c r="C1381" s="557" t="s">
        <v>9196</v>
      </c>
      <c r="D1381" s="557"/>
      <c r="E1381" s="557"/>
      <c r="F1381" s="557"/>
      <c r="G1381" s="557"/>
      <c r="H1381" s="557"/>
      <c r="I1381" s="557"/>
      <c r="J1381" s="557"/>
      <c r="K1381" s="557"/>
      <c r="L1381" s="557"/>
      <c r="M1381" s="345" t="s">
        <v>7599</v>
      </c>
      <c r="N1381" s="343">
        <v>289.89999999999998</v>
      </c>
    </row>
    <row r="1382" spans="1:14" ht="13.5" customHeight="1" x14ac:dyDescent="0.25">
      <c r="A1382" s="342" t="s">
        <v>9197</v>
      </c>
      <c r="B1382" s="345" t="s">
        <v>385</v>
      </c>
      <c r="C1382" s="557" t="s">
        <v>9198</v>
      </c>
      <c r="D1382" s="557"/>
      <c r="E1382" s="557"/>
      <c r="F1382" s="557"/>
      <c r="G1382" s="557"/>
      <c r="H1382" s="557"/>
      <c r="I1382" s="557"/>
      <c r="J1382" s="557"/>
      <c r="K1382" s="557"/>
      <c r="L1382" s="557"/>
      <c r="M1382" s="345" t="s">
        <v>7599</v>
      </c>
      <c r="N1382" s="343">
        <v>296.89999999999998</v>
      </c>
    </row>
    <row r="1383" spans="1:14" ht="12.75" customHeight="1" x14ac:dyDescent="0.25">
      <c r="A1383" s="342" t="s">
        <v>9199</v>
      </c>
      <c r="B1383" s="345" t="s">
        <v>385</v>
      </c>
      <c r="C1383" s="557" t="s">
        <v>9200</v>
      </c>
      <c r="D1383" s="557"/>
      <c r="E1383" s="557"/>
      <c r="F1383" s="557"/>
      <c r="G1383" s="557"/>
      <c r="H1383" s="557"/>
      <c r="I1383" s="557"/>
      <c r="J1383" s="557"/>
      <c r="K1383" s="557"/>
      <c r="L1383" s="557"/>
      <c r="M1383" s="345" t="s">
        <v>216</v>
      </c>
      <c r="N1383" s="343">
        <v>39.9</v>
      </c>
    </row>
    <row r="1384" spans="1:14" ht="12.75" customHeight="1" x14ac:dyDescent="0.25">
      <c r="A1384" s="342" t="s">
        <v>9201</v>
      </c>
      <c r="B1384" s="345" t="s">
        <v>385</v>
      </c>
      <c r="C1384" s="557" t="s">
        <v>729</v>
      </c>
      <c r="D1384" s="557"/>
      <c r="E1384" s="557"/>
      <c r="F1384" s="557"/>
      <c r="G1384" s="557"/>
      <c r="H1384" s="557"/>
      <c r="I1384" s="557"/>
      <c r="J1384" s="557"/>
      <c r="K1384" s="557"/>
      <c r="L1384" s="557"/>
      <c r="M1384" s="345" t="s">
        <v>9202</v>
      </c>
      <c r="N1384" s="343">
        <v>81.849999999999994</v>
      </c>
    </row>
    <row r="1385" spans="1:14" ht="13.5" customHeight="1" x14ac:dyDescent="0.25">
      <c r="A1385" s="342" t="s">
        <v>9203</v>
      </c>
      <c r="B1385" s="345" t="s">
        <v>385</v>
      </c>
      <c r="C1385" s="557" t="s">
        <v>728</v>
      </c>
      <c r="D1385" s="557"/>
      <c r="E1385" s="557"/>
      <c r="F1385" s="557"/>
      <c r="G1385" s="557"/>
      <c r="H1385" s="557"/>
      <c r="I1385" s="557"/>
      <c r="J1385" s="557"/>
      <c r="K1385" s="557"/>
      <c r="L1385" s="557"/>
      <c r="M1385" s="345" t="s">
        <v>9202</v>
      </c>
      <c r="N1385" s="343">
        <v>128.9</v>
      </c>
    </row>
    <row r="1386" spans="1:14" ht="12.75" customHeight="1" x14ac:dyDescent="0.25">
      <c r="A1386" s="342" t="s">
        <v>9204</v>
      </c>
      <c r="B1386" s="345" t="s">
        <v>385</v>
      </c>
      <c r="C1386" s="557" t="s">
        <v>9205</v>
      </c>
      <c r="D1386" s="557"/>
      <c r="E1386" s="557"/>
      <c r="F1386" s="557"/>
      <c r="G1386" s="557"/>
      <c r="H1386" s="557"/>
      <c r="I1386" s="557"/>
      <c r="J1386" s="557"/>
      <c r="K1386" s="557"/>
      <c r="L1386" s="557"/>
      <c r="M1386" s="345" t="s">
        <v>9202</v>
      </c>
      <c r="N1386" s="343">
        <v>88.95</v>
      </c>
    </row>
    <row r="1387" spans="1:14" ht="13.5" customHeight="1" x14ac:dyDescent="0.25">
      <c r="A1387" s="342" t="s">
        <v>9206</v>
      </c>
      <c r="B1387" s="345" t="s">
        <v>385</v>
      </c>
      <c r="C1387" s="557" t="s">
        <v>9207</v>
      </c>
      <c r="D1387" s="557"/>
      <c r="E1387" s="557"/>
      <c r="F1387" s="557"/>
      <c r="G1387" s="557"/>
      <c r="H1387" s="557"/>
      <c r="I1387" s="557"/>
      <c r="J1387" s="557"/>
      <c r="K1387" s="557"/>
      <c r="L1387" s="557"/>
      <c r="M1387" s="345" t="s">
        <v>9202</v>
      </c>
      <c r="N1387" s="343">
        <v>128.19999999999999</v>
      </c>
    </row>
    <row r="1388" spans="1:14" ht="12.75" customHeight="1" x14ac:dyDescent="0.25">
      <c r="A1388" s="342" t="s">
        <v>9208</v>
      </c>
      <c r="B1388" s="345" t="s">
        <v>385</v>
      </c>
      <c r="C1388" s="557" t="s">
        <v>9209</v>
      </c>
      <c r="D1388" s="557"/>
      <c r="E1388" s="557"/>
      <c r="F1388" s="557"/>
      <c r="G1388" s="557"/>
      <c r="H1388" s="557"/>
      <c r="I1388" s="557"/>
      <c r="J1388" s="557"/>
      <c r="K1388" s="557"/>
      <c r="L1388" s="557"/>
      <c r="M1388" s="345" t="s">
        <v>7599</v>
      </c>
      <c r="N1388" s="343">
        <v>519.9</v>
      </c>
    </row>
    <row r="1389" spans="1:14" ht="12.75" customHeight="1" x14ac:dyDescent="0.25">
      <c r="A1389" s="342" t="s">
        <v>9210</v>
      </c>
      <c r="B1389" s="345" t="s">
        <v>385</v>
      </c>
      <c r="C1389" s="557" t="s">
        <v>9211</v>
      </c>
      <c r="D1389" s="557"/>
      <c r="E1389" s="557"/>
      <c r="F1389" s="557"/>
      <c r="G1389" s="557"/>
      <c r="H1389" s="557"/>
      <c r="I1389" s="557"/>
      <c r="J1389" s="557"/>
      <c r="K1389" s="557"/>
      <c r="L1389" s="557"/>
      <c r="M1389" s="345" t="s">
        <v>7599</v>
      </c>
      <c r="N1389" s="343">
        <v>306.89999999999998</v>
      </c>
    </row>
    <row r="1390" spans="1:14" ht="13.5" customHeight="1" x14ac:dyDescent="0.25">
      <c r="A1390" s="342" t="s">
        <v>9212</v>
      </c>
      <c r="B1390" s="345" t="s">
        <v>385</v>
      </c>
      <c r="C1390" s="557" t="s">
        <v>9213</v>
      </c>
      <c r="D1390" s="557"/>
      <c r="E1390" s="557"/>
      <c r="F1390" s="557"/>
      <c r="G1390" s="557"/>
      <c r="H1390" s="557"/>
      <c r="I1390" s="557"/>
      <c r="J1390" s="557"/>
      <c r="K1390" s="557"/>
      <c r="L1390" s="557"/>
      <c r="M1390" s="345" t="s">
        <v>7599</v>
      </c>
      <c r="N1390" s="343">
        <v>178.9</v>
      </c>
    </row>
    <row r="1391" spans="1:14" ht="12.75" customHeight="1" x14ac:dyDescent="0.25">
      <c r="A1391" s="342" t="s">
        <v>9214</v>
      </c>
      <c r="B1391" s="345" t="s">
        <v>385</v>
      </c>
      <c r="C1391" s="557" t="s">
        <v>9215</v>
      </c>
      <c r="D1391" s="557"/>
      <c r="E1391" s="557"/>
      <c r="F1391" s="557"/>
      <c r="G1391" s="557"/>
      <c r="H1391" s="557"/>
      <c r="I1391" s="557"/>
      <c r="J1391" s="557"/>
      <c r="K1391" s="557"/>
      <c r="L1391" s="557"/>
      <c r="M1391" s="345" t="s">
        <v>9202</v>
      </c>
      <c r="N1391" s="343">
        <v>119.99</v>
      </c>
    </row>
    <row r="1392" spans="1:14" ht="13.5" customHeight="1" x14ac:dyDescent="0.25">
      <c r="A1392" s="342" t="s">
        <v>9216</v>
      </c>
      <c r="B1392" s="345" t="s">
        <v>385</v>
      </c>
      <c r="C1392" s="557" t="s">
        <v>9217</v>
      </c>
      <c r="D1392" s="557"/>
      <c r="E1392" s="557"/>
      <c r="F1392" s="557"/>
      <c r="G1392" s="557"/>
      <c r="H1392" s="557"/>
      <c r="I1392" s="557"/>
      <c r="J1392" s="557"/>
      <c r="K1392" s="557"/>
      <c r="L1392" s="557"/>
      <c r="M1392" s="345" t="s">
        <v>9218</v>
      </c>
      <c r="N1392" s="343">
        <v>168.88</v>
      </c>
    </row>
    <row r="1393" spans="1:14" ht="12.75" customHeight="1" x14ac:dyDescent="0.25">
      <c r="A1393" s="342" t="s">
        <v>9219</v>
      </c>
      <c r="B1393" s="345" t="s">
        <v>385</v>
      </c>
      <c r="C1393" s="557" t="s">
        <v>9220</v>
      </c>
      <c r="D1393" s="557"/>
      <c r="E1393" s="557"/>
      <c r="F1393" s="557"/>
      <c r="G1393" s="557"/>
      <c r="H1393" s="557"/>
      <c r="I1393" s="557"/>
      <c r="J1393" s="557"/>
      <c r="K1393" s="557"/>
      <c r="L1393" s="557"/>
      <c r="M1393" s="345" t="s">
        <v>9202</v>
      </c>
      <c r="N1393" s="343">
        <v>85</v>
      </c>
    </row>
    <row r="1394" spans="1:14" ht="12.75" customHeight="1" x14ac:dyDescent="0.25">
      <c r="A1394" s="342" t="s">
        <v>9221</v>
      </c>
      <c r="B1394" s="345" t="s">
        <v>385</v>
      </c>
      <c r="C1394" s="557" t="s">
        <v>9222</v>
      </c>
      <c r="D1394" s="557"/>
      <c r="E1394" s="557"/>
      <c r="F1394" s="557"/>
      <c r="G1394" s="557"/>
      <c r="H1394" s="557"/>
      <c r="I1394" s="557"/>
      <c r="J1394" s="557"/>
      <c r="K1394" s="557"/>
      <c r="L1394" s="557"/>
      <c r="M1394" s="345" t="s">
        <v>7599</v>
      </c>
      <c r="N1394" s="343">
        <v>50.31</v>
      </c>
    </row>
    <row r="1395" spans="1:14" ht="13.5" customHeight="1" x14ac:dyDescent="0.25">
      <c r="A1395" s="342" t="s">
        <v>9223</v>
      </c>
      <c r="B1395" s="345" t="s">
        <v>385</v>
      </c>
      <c r="C1395" s="557" t="s">
        <v>9224</v>
      </c>
      <c r="D1395" s="557"/>
      <c r="E1395" s="557"/>
      <c r="F1395" s="557"/>
      <c r="G1395" s="557"/>
      <c r="H1395" s="557"/>
      <c r="I1395" s="557"/>
      <c r="J1395" s="557"/>
      <c r="K1395" s="557"/>
      <c r="L1395" s="557"/>
      <c r="M1395" s="345" t="s">
        <v>511</v>
      </c>
      <c r="N1395" s="343">
        <v>13.62</v>
      </c>
    </row>
    <row r="1396" spans="1:14" ht="12.75" customHeight="1" x14ac:dyDescent="0.25">
      <c r="A1396" s="342" t="s">
        <v>9225</v>
      </c>
      <c r="B1396" s="345" t="s">
        <v>385</v>
      </c>
      <c r="C1396" s="557" t="s">
        <v>9226</v>
      </c>
      <c r="D1396" s="557"/>
      <c r="E1396" s="557"/>
      <c r="F1396" s="557"/>
      <c r="G1396" s="557"/>
      <c r="H1396" s="557"/>
      <c r="I1396" s="557"/>
      <c r="J1396" s="557"/>
      <c r="K1396" s="557"/>
      <c r="L1396" s="557"/>
      <c r="M1396" s="345" t="s">
        <v>7599</v>
      </c>
      <c r="N1396" s="343">
        <v>12.49</v>
      </c>
    </row>
    <row r="1397" spans="1:14" ht="12.75" customHeight="1" x14ac:dyDescent="0.25">
      <c r="A1397" s="342" t="s">
        <v>9227</v>
      </c>
      <c r="B1397" s="345" t="s">
        <v>385</v>
      </c>
      <c r="C1397" s="557" t="s">
        <v>9228</v>
      </c>
      <c r="D1397" s="557"/>
      <c r="E1397" s="557"/>
      <c r="F1397" s="557"/>
      <c r="G1397" s="557"/>
      <c r="H1397" s="557"/>
      <c r="I1397" s="557"/>
      <c r="J1397" s="557"/>
      <c r="K1397" s="557"/>
      <c r="L1397" s="557"/>
      <c r="M1397" s="345" t="s">
        <v>9202</v>
      </c>
      <c r="N1397" s="343">
        <v>69.900000000000006</v>
      </c>
    </row>
    <row r="1398" spans="1:14" ht="13.5" customHeight="1" x14ac:dyDescent="0.25">
      <c r="A1398" s="342" t="s">
        <v>9229</v>
      </c>
      <c r="B1398" s="345" t="s">
        <v>385</v>
      </c>
      <c r="C1398" s="557" t="s">
        <v>9230</v>
      </c>
      <c r="D1398" s="557"/>
      <c r="E1398" s="557"/>
      <c r="F1398" s="557"/>
      <c r="G1398" s="557"/>
      <c r="H1398" s="557"/>
      <c r="I1398" s="557"/>
      <c r="J1398" s="557"/>
      <c r="K1398" s="557"/>
      <c r="L1398" s="557"/>
      <c r="M1398" s="345" t="s">
        <v>7599</v>
      </c>
      <c r="N1398" s="343">
        <v>259.99</v>
      </c>
    </row>
    <row r="1399" spans="1:14" ht="12.75" customHeight="1" x14ac:dyDescent="0.25">
      <c r="A1399" s="342" t="s">
        <v>9231</v>
      </c>
      <c r="B1399" s="345" t="s">
        <v>385</v>
      </c>
      <c r="C1399" s="557" t="s">
        <v>9232</v>
      </c>
      <c r="D1399" s="557"/>
      <c r="E1399" s="557"/>
      <c r="F1399" s="557"/>
      <c r="G1399" s="557"/>
      <c r="H1399" s="557"/>
      <c r="I1399" s="557"/>
      <c r="J1399" s="557"/>
      <c r="K1399" s="557"/>
      <c r="L1399" s="557"/>
      <c r="M1399" s="345" t="s">
        <v>7599</v>
      </c>
      <c r="N1399" s="343">
        <v>123.7</v>
      </c>
    </row>
    <row r="1400" spans="1:14" ht="13.5" customHeight="1" x14ac:dyDescent="0.25">
      <c r="A1400" s="342" t="s">
        <v>9233</v>
      </c>
      <c r="B1400" s="345" t="s">
        <v>385</v>
      </c>
      <c r="C1400" s="557" t="s">
        <v>9234</v>
      </c>
      <c r="D1400" s="557"/>
      <c r="E1400" s="557"/>
      <c r="F1400" s="557"/>
      <c r="G1400" s="557"/>
      <c r="H1400" s="557"/>
      <c r="I1400" s="557"/>
      <c r="J1400" s="557"/>
      <c r="K1400" s="557"/>
      <c r="L1400" s="557"/>
      <c r="M1400" s="345" t="s">
        <v>9202</v>
      </c>
      <c r="N1400" s="343">
        <v>166.27</v>
      </c>
    </row>
    <row r="1401" spans="1:14" ht="12.75" customHeight="1" x14ac:dyDescent="0.25">
      <c r="A1401" s="342" t="s">
        <v>9235</v>
      </c>
      <c r="B1401" s="345" t="s">
        <v>385</v>
      </c>
      <c r="C1401" s="557" t="s">
        <v>9236</v>
      </c>
      <c r="D1401" s="557"/>
      <c r="E1401" s="557"/>
      <c r="F1401" s="557"/>
      <c r="G1401" s="557"/>
      <c r="H1401" s="557"/>
      <c r="I1401" s="557"/>
      <c r="J1401" s="557"/>
      <c r="K1401" s="557"/>
      <c r="L1401" s="557"/>
      <c r="M1401" s="345" t="s">
        <v>9202</v>
      </c>
      <c r="N1401" s="343">
        <v>110.07</v>
      </c>
    </row>
    <row r="1402" spans="1:14" ht="12.75" customHeight="1" x14ac:dyDescent="0.25">
      <c r="A1402" s="342" t="s">
        <v>9237</v>
      </c>
      <c r="B1402" s="345" t="s">
        <v>385</v>
      </c>
      <c r="C1402" s="557" t="s">
        <v>9238</v>
      </c>
      <c r="D1402" s="557"/>
      <c r="E1402" s="557"/>
      <c r="F1402" s="557"/>
      <c r="G1402" s="557"/>
      <c r="H1402" s="557"/>
      <c r="I1402" s="557"/>
      <c r="J1402" s="557"/>
      <c r="K1402" s="557"/>
      <c r="L1402" s="557"/>
      <c r="M1402" s="345" t="s">
        <v>9202</v>
      </c>
      <c r="N1402" s="343">
        <v>32.61</v>
      </c>
    </row>
    <row r="1403" spans="1:14" ht="13.5" customHeight="1" x14ac:dyDescent="0.25">
      <c r="A1403" s="342" t="s">
        <v>9239</v>
      </c>
      <c r="B1403" s="345" t="s">
        <v>385</v>
      </c>
      <c r="C1403" s="557" t="s">
        <v>9240</v>
      </c>
      <c r="D1403" s="557"/>
      <c r="E1403" s="557"/>
      <c r="F1403" s="557"/>
      <c r="G1403" s="557"/>
      <c r="H1403" s="557"/>
      <c r="I1403" s="557"/>
      <c r="J1403" s="557"/>
      <c r="K1403" s="557"/>
      <c r="L1403" s="557"/>
      <c r="M1403" s="345" t="s">
        <v>511</v>
      </c>
      <c r="N1403" s="343">
        <v>11.28</v>
      </c>
    </row>
    <row r="1404" spans="1:14" ht="12.75" customHeight="1" x14ac:dyDescent="0.25">
      <c r="A1404" s="342" t="s">
        <v>9241</v>
      </c>
      <c r="B1404" s="345" t="s">
        <v>385</v>
      </c>
      <c r="C1404" s="557" t="s">
        <v>9242</v>
      </c>
      <c r="D1404" s="557"/>
      <c r="E1404" s="557"/>
      <c r="F1404" s="557"/>
      <c r="G1404" s="557"/>
      <c r="H1404" s="557"/>
      <c r="I1404" s="557"/>
      <c r="J1404" s="557"/>
      <c r="K1404" s="557"/>
      <c r="L1404" s="557"/>
      <c r="M1404" s="345" t="s">
        <v>7599</v>
      </c>
      <c r="N1404" s="343">
        <v>10.15</v>
      </c>
    </row>
    <row r="1405" spans="1:14" ht="13.5" customHeight="1" x14ac:dyDescent="0.25">
      <c r="A1405" s="342" t="s">
        <v>9243</v>
      </c>
      <c r="B1405" s="345" t="s">
        <v>385</v>
      </c>
      <c r="C1405" s="557" t="s">
        <v>9244</v>
      </c>
      <c r="D1405" s="557"/>
      <c r="E1405" s="557"/>
      <c r="F1405" s="557"/>
      <c r="G1405" s="557"/>
      <c r="H1405" s="557"/>
      <c r="I1405" s="557"/>
      <c r="J1405" s="557"/>
      <c r="K1405" s="557"/>
      <c r="L1405" s="557"/>
      <c r="M1405" s="345" t="s">
        <v>216</v>
      </c>
      <c r="N1405" s="343">
        <v>40</v>
      </c>
    </row>
    <row r="1406" spans="1:14" ht="12.75" customHeight="1" x14ac:dyDescent="0.25">
      <c r="A1406" s="342" t="s">
        <v>9245</v>
      </c>
      <c r="B1406" s="345" t="s">
        <v>385</v>
      </c>
      <c r="C1406" s="557" t="s">
        <v>681</v>
      </c>
      <c r="D1406" s="557"/>
      <c r="E1406" s="557"/>
      <c r="F1406" s="557"/>
      <c r="G1406" s="557"/>
      <c r="H1406" s="557"/>
      <c r="I1406" s="557"/>
      <c r="J1406" s="557"/>
      <c r="K1406" s="557"/>
      <c r="L1406" s="557"/>
      <c r="M1406" s="345" t="s">
        <v>511</v>
      </c>
      <c r="N1406" s="343">
        <v>1.76</v>
      </c>
    </row>
    <row r="1407" spans="1:14" ht="12.75" customHeight="1" x14ac:dyDescent="0.25">
      <c r="A1407" s="342" t="s">
        <v>9246</v>
      </c>
      <c r="B1407" s="345" t="s">
        <v>385</v>
      </c>
      <c r="C1407" s="557" t="s">
        <v>9247</v>
      </c>
      <c r="D1407" s="557"/>
      <c r="E1407" s="557"/>
      <c r="F1407" s="557"/>
      <c r="G1407" s="557"/>
      <c r="H1407" s="557"/>
      <c r="I1407" s="557"/>
      <c r="J1407" s="557"/>
      <c r="K1407" s="557"/>
      <c r="L1407" s="557"/>
      <c r="M1407" s="345" t="s">
        <v>511</v>
      </c>
      <c r="N1407" s="343">
        <v>0.8</v>
      </c>
    </row>
    <row r="1408" spans="1:14" ht="13.5" customHeight="1" x14ac:dyDescent="0.25">
      <c r="A1408" s="342" t="s">
        <v>9248</v>
      </c>
      <c r="B1408" s="345" t="s">
        <v>385</v>
      </c>
      <c r="C1408" s="557" t="s">
        <v>9249</v>
      </c>
      <c r="D1408" s="557"/>
      <c r="E1408" s="557"/>
      <c r="F1408" s="557"/>
      <c r="G1408" s="557"/>
      <c r="H1408" s="557"/>
      <c r="I1408" s="557"/>
      <c r="J1408" s="557"/>
      <c r="K1408" s="557"/>
      <c r="L1408" s="557"/>
      <c r="M1408" s="345" t="s">
        <v>59</v>
      </c>
      <c r="N1408" s="343">
        <v>14.2</v>
      </c>
    </row>
    <row r="1409" spans="1:14" ht="12.75" customHeight="1" x14ac:dyDescent="0.25">
      <c r="A1409" s="342" t="s">
        <v>9250</v>
      </c>
      <c r="B1409" s="345" t="s">
        <v>385</v>
      </c>
      <c r="C1409" s="557" t="s">
        <v>9251</v>
      </c>
      <c r="D1409" s="557"/>
      <c r="E1409" s="557"/>
      <c r="F1409" s="557"/>
      <c r="G1409" s="557"/>
      <c r="H1409" s="557"/>
      <c r="I1409" s="557"/>
      <c r="J1409" s="557"/>
      <c r="K1409" s="557"/>
      <c r="L1409" s="557"/>
      <c r="M1409" s="345" t="s">
        <v>216</v>
      </c>
      <c r="N1409" s="343">
        <v>33.04</v>
      </c>
    </row>
    <row r="1410" spans="1:14" ht="13.5" customHeight="1" x14ac:dyDescent="0.25">
      <c r="A1410" s="342" t="s">
        <v>9252</v>
      </c>
      <c r="B1410" s="345" t="s">
        <v>385</v>
      </c>
      <c r="C1410" s="557" t="s">
        <v>9253</v>
      </c>
      <c r="D1410" s="557"/>
      <c r="E1410" s="557"/>
      <c r="F1410" s="557"/>
      <c r="G1410" s="557"/>
      <c r="H1410" s="557"/>
      <c r="I1410" s="557"/>
      <c r="J1410" s="557"/>
      <c r="K1410" s="557"/>
      <c r="L1410" s="557"/>
      <c r="M1410" s="345" t="s">
        <v>9</v>
      </c>
      <c r="N1410" s="343">
        <v>89</v>
      </c>
    </row>
    <row r="1411" spans="1:14" ht="3" customHeight="1" x14ac:dyDescent="0.25">
      <c r="C1411" s="557"/>
      <c r="D1411" s="557"/>
      <c r="E1411" s="557"/>
      <c r="F1411" s="557"/>
      <c r="G1411" s="557"/>
      <c r="H1411" s="557"/>
      <c r="I1411" s="557"/>
      <c r="J1411" s="557"/>
      <c r="K1411" s="557"/>
      <c r="L1411" s="557"/>
    </row>
    <row r="1412" spans="1:14" ht="12.75" customHeight="1" x14ac:dyDescent="0.25">
      <c r="A1412" s="342" t="s">
        <v>9254</v>
      </c>
      <c r="B1412" s="345" t="s">
        <v>385</v>
      </c>
      <c r="C1412" s="557" t="s">
        <v>9255</v>
      </c>
      <c r="D1412" s="557"/>
      <c r="E1412" s="557"/>
      <c r="F1412" s="557"/>
      <c r="G1412" s="557"/>
      <c r="H1412" s="557"/>
      <c r="I1412" s="557"/>
      <c r="J1412" s="557"/>
      <c r="K1412" s="557"/>
      <c r="L1412" s="557"/>
      <c r="M1412" s="345" t="s">
        <v>9</v>
      </c>
      <c r="N1412" s="343">
        <v>99</v>
      </c>
    </row>
    <row r="1413" spans="1:14" ht="3.75" customHeight="1" x14ac:dyDescent="0.25">
      <c r="C1413" s="557"/>
      <c r="D1413" s="557"/>
      <c r="E1413" s="557"/>
      <c r="F1413" s="557"/>
      <c r="G1413" s="557"/>
      <c r="H1413" s="557"/>
      <c r="I1413" s="557"/>
      <c r="J1413" s="557"/>
      <c r="K1413" s="557"/>
      <c r="L1413" s="557"/>
    </row>
    <row r="1414" spans="1:14" ht="12.75" customHeight="1" x14ac:dyDescent="0.25">
      <c r="A1414" s="342" t="s">
        <v>9256</v>
      </c>
      <c r="B1414" s="345" t="s">
        <v>385</v>
      </c>
      <c r="C1414" s="557" t="s">
        <v>9257</v>
      </c>
      <c r="D1414" s="557"/>
      <c r="E1414" s="557"/>
      <c r="F1414" s="557"/>
      <c r="G1414" s="557"/>
      <c r="H1414" s="557"/>
      <c r="I1414" s="557"/>
      <c r="J1414" s="557"/>
      <c r="K1414" s="557"/>
      <c r="L1414" s="557"/>
      <c r="M1414" s="345" t="s">
        <v>9</v>
      </c>
      <c r="N1414" s="343">
        <v>128</v>
      </c>
    </row>
    <row r="1415" spans="1:14" ht="3" customHeight="1" x14ac:dyDescent="0.25">
      <c r="C1415" s="557"/>
      <c r="D1415" s="557"/>
      <c r="E1415" s="557"/>
      <c r="F1415" s="557"/>
      <c r="G1415" s="557"/>
      <c r="H1415" s="557"/>
      <c r="I1415" s="557"/>
      <c r="J1415" s="557"/>
      <c r="K1415" s="557"/>
      <c r="L1415" s="557"/>
    </row>
    <row r="1416" spans="1:14" ht="13.5" customHeight="1" x14ac:dyDescent="0.25">
      <c r="A1416" s="342" t="s">
        <v>9258</v>
      </c>
      <c r="B1416" s="345" t="s">
        <v>385</v>
      </c>
      <c r="C1416" s="557" t="s">
        <v>9259</v>
      </c>
      <c r="D1416" s="557"/>
      <c r="E1416" s="557"/>
      <c r="F1416" s="557"/>
      <c r="G1416" s="557"/>
      <c r="H1416" s="557"/>
      <c r="I1416" s="557"/>
      <c r="J1416" s="557"/>
      <c r="K1416" s="557"/>
      <c r="L1416" s="557"/>
      <c r="M1416" s="345" t="s">
        <v>9</v>
      </c>
      <c r="N1416" s="343">
        <v>175.11</v>
      </c>
    </row>
    <row r="1417" spans="1:14" ht="3" customHeight="1" x14ac:dyDescent="0.25">
      <c r="C1417" s="557"/>
      <c r="D1417" s="557"/>
      <c r="E1417" s="557"/>
      <c r="F1417" s="557"/>
      <c r="G1417" s="557"/>
      <c r="H1417" s="557"/>
      <c r="I1417" s="557"/>
      <c r="J1417" s="557"/>
      <c r="K1417" s="557"/>
      <c r="L1417" s="557"/>
    </row>
    <row r="1418" spans="1:14" ht="13.5" customHeight="1" x14ac:dyDescent="0.25">
      <c r="A1418" s="342" t="s">
        <v>9260</v>
      </c>
      <c r="B1418" s="345" t="s">
        <v>385</v>
      </c>
      <c r="C1418" s="557" t="s">
        <v>9261</v>
      </c>
      <c r="D1418" s="557"/>
      <c r="E1418" s="557"/>
      <c r="F1418" s="557"/>
      <c r="G1418" s="557"/>
      <c r="H1418" s="557"/>
      <c r="I1418" s="557"/>
      <c r="J1418" s="557"/>
      <c r="K1418" s="557"/>
      <c r="L1418" s="557"/>
      <c r="M1418" s="345" t="s">
        <v>8</v>
      </c>
      <c r="N1418" s="343">
        <v>10</v>
      </c>
    </row>
    <row r="1419" spans="1:14" ht="12.75" customHeight="1" x14ac:dyDescent="0.25">
      <c r="A1419" s="342" t="s">
        <v>9262</v>
      </c>
      <c r="B1419" s="345" t="s">
        <v>385</v>
      </c>
      <c r="C1419" s="557" t="s">
        <v>9263</v>
      </c>
      <c r="D1419" s="557"/>
      <c r="E1419" s="557"/>
      <c r="F1419" s="557"/>
      <c r="G1419" s="557"/>
      <c r="H1419" s="557"/>
      <c r="I1419" s="557"/>
      <c r="J1419" s="557"/>
      <c r="K1419" s="557"/>
      <c r="L1419" s="557"/>
      <c r="M1419" s="345" t="s">
        <v>8</v>
      </c>
      <c r="N1419" s="343">
        <v>28</v>
      </c>
    </row>
    <row r="1420" spans="1:14" ht="3" customHeight="1" x14ac:dyDescent="0.25">
      <c r="C1420" s="557"/>
      <c r="D1420" s="557"/>
      <c r="E1420" s="557"/>
      <c r="F1420" s="557"/>
      <c r="G1420" s="557"/>
      <c r="H1420" s="557"/>
      <c r="I1420" s="557"/>
      <c r="J1420" s="557"/>
      <c r="K1420" s="557"/>
      <c r="L1420" s="557"/>
    </row>
    <row r="1421" spans="1:14" ht="13.5" customHeight="1" x14ac:dyDescent="0.25">
      <c r="A1421" s="342" t="s">
        <v>9264</v>
      </c>
      <c r="B1421" s="345" t="s">
        <v>385</v>
      </c>
      <c r="C1421" s="557" t="s">
        <v>9265</v>
      </c>
      <c r="D1421" s="557"/>
      <c r="E1421" s="557"/>
      <c r="F1421" s="557"/>
      <c r="G1421" s="557"/>
      <c r="H1421" s="557"/>
      <c r="I1421" s="557"/>
      <c r="J1421" s="557"/>
      <c r="K1421" s="557"/>
      <c r="L1421" s="557"/>
      <c r="M1421" s="345" t="s">
        <v>8</v>
      </c>
      <c r="N1421" s="343">
        <v>32</v>
      </c>
    </row>
    <row r="1422" spans="1:14" ht="3" customHeight="1" x14ac:dyDescent="0.25">
      <c r="C1422" s="557"/>
      <c r="D1422" s="557"/>
      <c r="E1422" s="557"/>
      <c r="F1422" s="557"/>
      <c r="G1422" s="557"/>
      <c r="H1422" s="557"/>
      <c r="I1422" s="557"/>
      <c r="J1422" s="557"/>
      <c r="K1422" s="557"/>
      <c r="L1422" s="557"/>
    </row>
    <row r="1423" spans="1:14" ht="13.5" customHeight="1" x14ac:dyDescent="0.25">
      <c r="A1423" s="342" t="s">
        <v>9266</v>
      </c>
      <c r="B1423" s="345" t="s">
        <v>385</v>
      </c>
      <c r="C1423" s="557" t="s">
        <v>690</v>
      </c>
      <c r="D1423" s="557"/>
      <c r="E1423" s="557"/>
      <c r="F1423" s="557"/>
      <c r="G1423" s="557"/>
      <c r="H1423" s="557"/>
      <c r="I1423" s="557"/>
      <c r="J1423" s="557"/>
      <c r="K1423" s="557"/>
      <c r="L1423" s="557"/>
      <c r="M1423" s="345" t="s">
        <v>511</v>
      </c>
      <c r="N1423" s="343">
        <v>63.9</v>
      </c>
    </row>
    <row r="1424" spans="1:14" ht="12.75" customHeight="1" x14ac:dyDescent="0.25">
      <c r="A1424" s="342" t="s">
        <v>9267</v>
      </c>
      <c r="B1424" s="345" t="s">
        <v>385</v>
      </c>
      <c r="C1424" s="557" t="s">
        <v>9268</v>
      </c>
      <c r="D1424" s="557"/>
      <c r="E1424" s="557"/>
      <c r="F1424" s="557"/>
      <c r="G1424" s="557"/>
      <c r="H1424" s="557"/>
      <c r="I1424" s="557"/>
      <c r="J1424" s="557"/>
      <c r="K1424" s="557"/>
      <c r="L1424" s="557"/>
      <c r="M1424" s="345" t="s">
        <v>511</v>
      </c>
      <c r="N1424" s="343">
        <v>64.8</v>
      </c>
    </row>
    <row r="1425" spans="1:14" ht="12.75" customHeight="1" x14ac:dyDescent="0.25">
      <c r="A1425" s="342" t="s">
        <v>9269</v>
      </c>
      <c r="B1425" s="345" t="s">
        <v>385</v>
      </c>
      <c r="C1425" s="557" t="s">
        <v>9270</v>
      </c>
      <c r="D1425" s="557"/>
      <c r="E1425" s="557"/>
      <c r="F1425" s="557"/>
      <c r="G1425" s="557"/>
      <c r="H1425" s="557"/>
      <c r="I1425" s="557"/>
      <c r="J1425" s="557"/>
      <c r="K1425" s="557"/>
      <c r="L1425" s="557"/>
      <c r="M1425" s="345" t="s">
        <v>511</v>
      </c>
      <c r="N1425" s="343">
        <v>55.7</v>
      </c>
    </row>
    <row r="1426" spans="1:14" ht="13.5" customHeight="1" x14ac:dyDescent="0.25">
      <c r="A1426" s="342" t="s">
        <v>9271</v>
      </c>
      <c r="B1426" s="345" t="s">
        <v>385</v>
      </c>
      <c r="C1426" s="557" t="s">
        <v>9272</v>
      </c>
      <c r="D1426" s="557"/>
      <c r="E1426" s="557"/>
      <c r="F1426" s="557"/>
      <c r="G1426" s="557"/>
      <c r="H1426" s="557"/>
      <c r="I1426" s="557"/>
      <c r="J1426" s="557"/>
      <c r="K1426" s="557"/>
      <c r="L1426" s="557"/>
      <c r="M1426" s="345" t="s">
        <v>511</v>
      </c>
      <c r="N1426" s="343">
        <v>24</v>
      </c>
    </row>
    <row r="1427" spans="1:14" ht="12.75" customHeight="1" x14ac:dyDescent="0.25">
      <c r="A1427" s="342" t="s">
        <v>9273</v>
      </c>
      <c r="B1427" s="345" t="s">
        <v>385</v>
      </c>
      <c r="C1427" s="557" t="s">
        <v>9274</v>
      </c>
      <c r="D1427" s="557"/>
      <c r="E1427" s="557"/>
      <c r="F1427" s="557"/>
      <c r="G1427" s="557"/>
      <c r="H1427" s="557"/>
      <c r="I1427" s="557"/>
      <c r="J1427" s="557"/>
      <c r="K1427" s="557"/>
      <c r="L1427" s="557"/>
      <c r="M1427" s="345" t="s">
        <v>511</v>
      </c>
      <c r="N1427" s="343">
        <v>30</v>
      </c>
    </row>
    <row r="1428" spans="1:14" ht="12.75" customHeight="1" x14ac:dyDescent="0.25">
      <c r="A1428" s="342" t="s">
        <v>9275</v>
      </c>
      <c r="B1428" s="345" t="s">
        <v>385</v>
      </c>
      <c r="C1428" s="557" t="s">
        <v>9276</v>
      </c>
      <c r="D1428" s="557"/>
      <c r="E1428" s="557"/>
      <c r="F1428" s="557"/>
      <c r="G1428" s="557"/>
      <c r="H1428" s="557"/>
      <c r="I1428" s="557"/>
      <c r="J1428" s="557"/>
      <c r="K1428" s="557"/>
      <c r="L1428" s="557"/>
      <c r="M1428" s="345" t="s">
        <v>511</v>
      </c>
      <c r="N1428" s="343">
        <v>106.22</v>
      </c>
    </row>
    <row r="1429" spans="1:14" ht="13.5" customHeight="1" x14ac:dyDescent="0.25">
      <c r="A1429" s="342" t="s">
        <v>9277</v>
      </c>
      <c r="B1429" s="345" t="s">
        <v>385</v>
      </c>
      <c r="C1429" s="557" t="s">
        <v>9278</v>
      </c>
      <c r="D1429" s="557"/>
      <c r="E1429" s="557"/>
      <c r="F1429" s="557"/>
      <c r="G1429" s="557"/>
      <c r="H1429" s="557"/>
      <c r="I1429" s="557"/>
      <c r="J1429" s="557"/>
      <c r="K1429" s="557"/>
      <c r="L1429" s="557"/>
      <c r="M1429" s="345" t="s">
        <v>9</v>
      </c>
      <c r="N1429" s="343">
        <v>26</v>
      </c>
    </row>
    <row r="1430" spans="1:14" ht="12.75" customHeight="1" x14ac:dyDescent="0.25">
      <c r="A1430" s="342" t="s">
        <v>9279</v>
      </c>
      <c r="B1430" s="345" t="s">
        <v>385</v>
      </c>
      <c r="C1430" s="557" t="s">
        <v>9280</v>
      </c>
      <c r="D1430" s="557"/>
      <c r="E1430" s="557"/>
      <c r="F1430" s="557"/>
      <c r="G1430" s="557"/>
      <c r="H1430" s="557"/>
      <c r="I1430" s="557"/>
      <c r="J1430" s="557"/>
      <c r="K1430" s="557"/>
      <c r="L1430" s="557"/>
      <c r="M1430" s="345" t="s">
        <v>9</v>
      </c>
      <c r="N1430" s="343">
        <v>62.09</v>
      </c>
    </row>
    <row r="1431" spans="1:14" ht="13.5" customHeight="1" x14ac:dyDescent="0.25">
      <c r="A1431" s="342" t="s">
        <v>9281</v>
      </c>
      <c r="B1431" s="345" t="s">
        <v>385</v>
      </c>
      <c r="C1431" s="557" t="s">
        <v>9282</v>
      </c>
      <c r="D1431" s="557"/>
      <c r="E1431" s="557"/>
      <c r="F1431" s="557"/>
      <c r="G1431" s="557"/>
      <c r="H1431" s="557"/>
      <c r="I1431" s="557"/>
      <c r="J1431" s="557"/>
      <c r="K1431" s="557"/>
      <c r="L1431" s="557"/>
      <c r="M1431" s="345" t="s">
        <v>9</v>
      </c>
      <c r="N1431" s="343">
        <v>48.79</v>
      </c>
    </row>
    <row r="1432" spans="1:14" ht="9.75" customHeight="1" x14ac:dyDescent="0.25">
      <c r="C1432" s="557"/>
      <c r="D1432" s="557"/>
      <c r="E1432" s="557"/>
      <c r="F1432" s="557"/>
      <c r="G1432" s="557"/>
      <c r="H1432" s="557"/>
      <c r="I1432" s="557"/>
      <c r="J1432" s="557"/>
      <c r="K1432" s="557"/>
      <c r="L1432" s="557"/>
    </row>
    <row r="1433" spans="1:14" ht="13.5" customHeight="1" x14ac:dyDescent="0.25">
      <c r="A1433" s="342" t="s">
        <v>9283</v>
      </c>
      <c r="B1433" s="345" t="s">
        <v>385</v>
      </c>
      <c r="C1433" s="557" t="s">
        <v>9284</v>
      </c>
      <c r="D1433" s="557"/>
      <c r="E1433" s="557"/>
      <c r="F1433" s="557"/>
      <c r="G1433" s="557"/>
      <c r="H1433" s="557"/>
      <c r="I1433" s="557"/>
      <c r="J1433" s="557"/>
      <c r="K1433" s="557"/>
      <c r="L1433" s="557"/>
      <c r="M1433" s="345" t="s">
        <v>9</v>
      </c>
      <c r="N1433" s="343">
        <v>50</v>
      </c>
    </row>
    <row r="1434" spans="1:14" ht="12.75" customHeight="1" x14ac:dyDescent="0.25">
      <c r="A1434" s="342" t="s">
        <v>9285</v>
      </c>
      <c r="B1434" s="345" t="s">
        <v>385</v>
      </c>
      <c r="C1434" s="557" t="s">
        <v>9286</v>
      </c>
      <c r="D1434" s="557"/>
      <c r="E1434" s="557"/>
      <c r="F1434" s="557"/>
      <c r="G1434" s="557"/>
      <c r="H1434" s="557"/>
      <c r="I1434" s="557"/>
      <c r="J1434" s="557"/>
      <c r="K1434" s="557"/>
      <c r="L1434" s="557"/>
      <c r="M1434" s="345" t="s">
        <v>511</v>
      </c>
      <c r="N1434" s="343">
        <v>505</v>
      </c>
    </row>
    <row r="1435" spans="1:14" ht="12.75" customHeight="1" x14ac:dyDescent="0.25">
      <c r="A1435" s="342" t="s">
        <v>9287</v>
      </c>
      <c r="B1435" s="345" t="s">
        <v>385</v>
      </c>
      <c r="C1435" s="557" t="s">
        <v>9288</v>
      </c>
      <c r="D1435" s="557"/>
      <c r="E1435" s="557"/>
      <c r="F1435" s="557"/>
      <c r="G1435" s="557"/>
      <c r="H1435" s="557"/>
      <c r="I1435" s="557"/>
      <c r="J1435" s="557"/>
      <c r="K1435" s="557"/>
      <c r="L1435" s="557"/>
      <c r="M1435" s="345" t="s">
        <v>511</v>
      </c>
      <c r="N1435" s="343">
        <v>239.92</v>
      </c>
    </row>
    <row r="1436" spans="1:14" ht="13.5" customHeight="1" x14ac:dyDescent="0.25">
      <c r="A1436" s="342" t="s">
        <v>9289</v>
      </c>
      <c r="B1436" s="345" t="s">
        <v>385</v>
      </c>
      <c r="C1436" s="557" t="s">
        <v>9290</v>
      </c>
      <c r="D1436" s="557"/>
      <c r="E1436" s="557"/>
      <c r="F1436" s="557"/>
      <c r="G1436" s="557"/>
      <c r="H1436" s="557"/>
      <c r="I1436" s="557"/>
      <c r="J1436" s="557"/>
      <c r="K1436" s="557"/>
      <c r="L1436" s="557"/>
      <c r="M1436" s="345" t="s">
        <v>511</v>
      </c>
      <c r="N1436" s="343">
        <v>513.96</v>
      </c>
    </row>
    <row r="1437" spans="1:14" ht="12.75" customHeight="1" x14ac:dyDescent="0.25">
      <c r="A1437" s="342" t="s">
        <v>9291</v>
      </c>
      <c r="B1437" s="345" t="s">
        <v>385</v>
      </c>
      <c r="C1437" s="557" t="s">
        <v>9292</v>
      </c>
      <c r="D1437" s="557"/>
      <c r="E1437" s="557"/>
      <c r="F1437" s="557"/>
      <c r="G1437" s="557"/>
      <c r="H1437" s="557"/>
      <c r="I1437" s="557"/>
      <c r="J1437" s="557"/>
      <c r="K1437" s="557"/>
      <c r="L1437" s="557"/>
      <c r="M1437" s="345" t="s">
        <v>511</v>
      </c>
      <c r="N1437" s="343">
        <v>169</v>
      </c>
    </row>
    <row r="1438" spans="1:14" ht="13.5" customHeight="1" x14ac:dyDescent="0.25">
      <c r="A1438" s="342" t="s">
        <v>9293</v>
      </c>
      <c r="B1438" s="345" t="s">
        <v>385</v>
      </c>
      <c r="C1438" s="557" t="s">
        <v>9294</v>
      </c>
      <c r="D1438" s="557"/>
      <c r="E1438" s="557"/>
      <c r="F1438" s="557"/>
      <c r="G1438" s="557"/>
      <c r="H1438" s="557"/>
      <c r="I1438" s="557"/>
      <c r="J1438" s="557"/>
      <c r="K1438" s="557"/>
      <c r="L1438" s="557"/>
      <c r="M1438" s="345" t="s">
        <v>511</v>
      </c>
      <c r="N1438" s="343">
        <v>220</v>
      </c>
    </row>
    <row r="1439" spans="1:14" ht="12.75" customHeight="1" x14ac:dyDescent="0.25">
      <c r="A1439" s="342" t="s">
        <v>9295</v>
      </c>
      <c r="B1439" s="345" t="s">
        <v>385</v>
      </c>
      <c r="C1439" s="557" t="s">
        <v>9296</v>
      </c>
      <c r="D1439" s="557"/>
      <c r="E1439" s="557"/>
      <c r="F1439" s="557"/>
      <c r="G1439" s="557"/>
      <c r="H1439" s="557"/>
      <c r="I1439" s="557"/>
      <c r="J1439" s="557"/>
      <c r="K1439" s="557"/>
      <c r="L1439" s="557"/>
      <c r="M1439" s="345" t="s">
        <v>511</v>
      </c>
      <c r="N1439" s="343">
        <v>275</v>
      </c>
    </row>
    <row r="1440" spans="1:14" ht="12.75" customHeight="1" x14ac:dyDescent="0.25">
      <c r="A1440" s="342" t="s">
        <v>9297</v>
      </c>
      <c r="B1440" s="345" t="s">
        <v>385</v>
      </c>
      <c r="C1440" s="557" t="s">
        <v>9298</v>
      </c>
      <c r="D1440" s="557"/>
      <c r="E1440" s="557"/>
      <c r="F1440" s="557"/>
      <c r="G1440" s="557"/>
      <c r="H1440" s="557"/>
      <c r="I1440" s="557"/>
      <c r="J1440" s="557"/>
      <c r="K1440" s="557"/>
      <c r="L1440" s="557"/>
      <c r="M1440" s="345" t="s">
        <v>511</v>
      </c>
      <c r="N1440" s="343">
        <v>346</v>
      </c>
    </row>
    <row r="1441" spans="1:14" ht="13.5" customHeight="1" x14ac:dyDescent="0.25">
      <c r="A1441" s="342" t="s">
        <v>9299</v>
      </c>
      <c r="B1441" s="345" t="s">
        <v>385</v>
      </c>
      <c r="C1441" s="557" t="s">
        <v>707</v>
      </c>
      <c r="D1441" s="557"/>
      <c r="E1441" s="557"/>
      <c r="F1441" s="557"/>
      <c r="G1441" s="557"/>
      <c r="H1441" s="557"/>
      <c r="I1441" s="557"/>
      <c r="J1441" s="557"/>
      <c r="K1441" s="557"/>
      <c r="L1441" s="557"/>
      <c r="M1441" s="345" t="s">
        <v>216</v>
      </c>
      <c r="N1441" s="343">
        <v>15.22</v>
      </c>
    </row>
    <row r="1442" spans="1:14" ht="12.75" customHeight="1" x14ac:dyDescent="0.25">
      <c r="A1442" s="342" t="s">
        <v>9300</v>
      </c>
      <c r="B1442" s="345" t="s">
        <v>385</v>
      </c>
      <c r="C1442" s="557" t="s">
        <v>9301</v>
      </c>
      <c r="D1442" s="557"/>
      <c r="E1442" s="557"/>
      <c r="F1442" s="557"/>
      <c r="G1442" s="557"/>
      <c r="H1442" s="557"/>
      <c r="I1442" s="557"/>
      <c r="J1442" s="557"/>
      <c r="K1442" s="557"/>
      <c r="L1442" s="557"/>
      <c r="M1442" s="345" t="s">
        <v>216</v>
      </c>
      <c r="N1442" s="343">
        <v>25.18</v>
      </c>
    </row>
    <row r="1443" spans="1:14" ht="12.75" customHeight="1" x14ac:dyDescent="0.25">
      <c r="A1443" s="342" t="s">
        <v>9302</v>
      </c>
      <c r="B1443" s="345" t="s">
        <v>385</v>
      </c>
      <c r="C1443" s="557" t="s">
        <v>663</v>
      </c>
      <c r="D1443" s="557"/>
      <c r="E1443" s="557"/>
      <c r="F1443" s="557"/>
      <c r="G1443" s="557"/>
      <c r="H1443" s="557"/>
      <c r="I1443" s="557"/>
      <c r="J1443" s="557"/>
      <c r="K1443" s="557"/>
      <c r="L1443" s="557"/>
      <c r="M1443" s="345" t="s">
        <v>216</v>
      </c>
      <c r="N1443" s="343">
        <v>29.21</v>
      </c>
    </row>
    <row r="1444" spans="1:14" ht="13.5" customHeight="1" x14ac:dyDescent="0.25">
      <c r="A1444" s="342" t="s">
        <v>9303</v>
      </c>
      <c r="B1444" s="345" t="s">
        <v>385</v>
      </c>
      <c r="C1444" s="557" t="s">
        <v>9304</v>
      </c>
      <c r="D1444" s="557"/>
      <c r="E1444" s="557"/>
      <c r="F1444" s="557"/>
      <c r="G1444" s="557"/>
      <c r="H1444" s="557"/>
      <c r="I1444" s="557"/>
      <c r="J1444" s="557"/>
      <c r="K1444" s="557"/>
      <c r="L1444" s="557"/>
      <c r="M1444" s="345" t="s">
        <v>511</v>
      </c>
      <c r="N1444" s="343">
        <v>1.73</v>
      </c>
    </row>
    <row r="1445" spans="1:14" ht="12.75" customHeight="1" x14ac:dyDescent="0.25">
      <c r="A1445" s="342" t="s">
        <v>9305</v>
      </c>
      <c r="B1445" s="345" t="s">
        <v>385</v>
      </c>
      <c r="C1445" s="557" t="s">
        <v>9306</v>
      </c>
      <c r="D1445" s="557"/>
      <c r="E1445" s="557"/>
      <c r="F1445" s="557"/>
      <c r="G1445" s="557"/>
      <c r="H1445" s="557"/>
      <c r="I1445" s="557"/>
      <c r="J1445" s="557"/>
      <c r="K1445" s="557"/>
      <c r="L1445" s="557"/>
      <c r="M1445" s="345" t="s">
        <v>511</v>
      </c>
      <c r="N1445" s="343">
        <v>1.27</v>
      </c>
    </row>
    <row r="1446" spans="1:14" ht="13.5" customHeight="1" x14ac:dyDescent="0.25">
      <c r="A1446" s="342" t="s">
        <v>9307</v>
      </c>
      <c r="B1446" s="345" t="s">
        <v>385</v>
      </c>
      <c r="C1446" s="557" t="s">
        <v>641</v>
      </c>
      <c r="D1446" s="557"/>
      <c r="E1446" s="557"/>
      <c r="F1446" s="557"/>
      <c r="G1446" s="557"/>
      <c r="H1446" s="557"/>
      <c r="I1446" s="557"/>
      <c r="J1446" s="557"/>
      <c r="K1446" s="557"/>
      <c r="L1446" s="557"/>
      <c r="M1446" s="345" t="s">
        <v>216</v>
      </c>
      <c r="N1446" s="343">
        <v>27.7</v>
      </c>
    </row>
    <row r="1447" spans="1:14" ht="12.75" customHeight="1" x14ac:dyDescent="0.25">
      <c r="A1447" s="342" t="s">
        <v>9308</v>
      </c>
      <c r="B1447" s="345" t="s">
        <v>385</v>
      </c>
      <c r="C1447" s="557" t="s">
        <v>9309</v>
      </c>
      <c r="D1447" s="557"/>
      <c r="E1447" s="557"/>
      <c r="F1447" s="557"/>
      <c r="G1447" s="557"/>
      <c r="H1447" s="557"/>
      <c r="I1447" s="557"/>
      <c r="J1447" s="557"/>
      <c r="K1447" s="557"/>
      <c r="L1447" s="557"/>
      <c r="M1447" s="345" t="s">
        <v>511</v>
      </c>
      <c r="N1447" s="343">
        <v>1.34</v>
      </c>
    </row>
    <row r="1448" spans="1:14" ht="12.75" customHeight="1" x14ac:dyDescent="0.25">
      <c r="A1448" s="342" t="s">
        <v>9310</v>
      </c>
      <c r="B1448" s="345" t="s">
        <v>385</v>
      </c>
      <c r="C1448" s="557" t="s">
        <v>676</v>
      </c>
      <c r="D1448" s="557"/>
      <c r="E1448" s="557"/>
      <c r="F1448" s="557"/>
      <c r="G1448" s="557"/>
      <c r="H1448" s="557"/>
      <c r="I1448" s="557"/>
      <c r="J1448" s="557"/>
      <c r="K1448" s="557"/>
      <c r="L1448" s="557"/>
      <c r="M1448" s="345" t="s">
        <v>511</v>
      </c>
      <c r="N1448" s="343">
        <v>131.5</v>
      </c>
    </row>
    <row r="1449" spans="1:14" ht="13.5" customHeight="1" x14ac:dyDescent="0.25">
      <c r="A1449" s="342" t="s">
        <v>9311</v>
      </c>
      <c r="B1449" s="345" t="s">
        <v>385</v>
      </c>
      <c r="C1449" s="557" t="s">
        <v>9312</v>
      </c>
      <c r="D1449" s="557"/>
      <c r="E1449" s="557"/>
      <c r="F1449" s="557"/>
      <c r="G1449" s="557"/>
      <c r="H1449" s="557"/>
      <c r="I1449" s="557"/>
      <c r="J1449" s="557"/>
      <c r="K1449" s="557"/>
      <c r="L1449" s="557"/>
      <c r="M1449" s="345" t="s">
        <v>511</v>
      </c>
      <c r="N1449" s="343">
        <v>207.38</v>
      </c>
    </row>
    <row r="1450" spans="1:14" ht="12.75" customHeight="1" x14ac:dyDescent="0.25">
      <c r="A1450" s="342" t="s">
        <v>9313</v>
      </c>
      <c r="B1450" s="345" t="s">
        <v>385</v>
      </c>
      <c r="C1450" s="557" t="s">
        <v>9314</v>
      </c>
      <c r="D1450" s="557"/>
      <c r="E1450" s="557"/>
      <c r="F1450" s="557"/>
      <c r="G1450" s="557"/>
      <c r="H1450" s="557"/>
      <c r="I1450" s="557"/>
      <c r="J1450" s="557"/>
      <c r="K1450" s="557"/>
      <c r="L1450" s="557"/>
      <c r="M1450" s="345" t="s">
        <v>511</v>
      </c>
      <c r="N1450" s="343">
        <v>622</v>
      </c>
    </row>
    <row r="1451" spans="1:14" ht="13.5" customHeight="1" x14ac:dyDescent="0.25">
      <c r="A1451" s="342" t="s">
        <v>9315</v>
      </c>
      <c r="B1451" s="345" t="s">
        <v>385</v>
      </c>
      <c r="C1451" s="557" t="s">
        <v>9316</v>
      </c>
      <c r="D1451" s="557"/>
      <c r="E1451" s="557"/>
      <c r="F1451" s="557"/>
      <c r="G1451" s="557"/>
      <c r="H1451" s="557"/>
      <c r="I1451" s="557"/>
      <c r="J1451" s="557"/>
      <c r="K1451" s="557"/>
      <c r="L1451" s="557"/>
      <c r="M1451" s="345" t="s">
        <v>511</v>
      </c>
      <c r="N1451" s="343">
        <v>476</v>
      </c>
    </row>
    <row r="1452" spans="1:14" ht="12.75" customHeight="1" x14ac:dyDescent="0.25">
      <c r="A1452" s="342" t="s">
        <v>9317</v>
      </c>
      <c r="B1452" s="345" t="s">
        <v>385</v>
      </c>
      <c r="C1452" s="557" t="s">
        <v>9318</v>
      </c>
      <c r="D1452" s="557"/>
      <c r="E1452" s="557"/>
      <c r="F1452" s="557"/>
      <c r="G1452" s="557"/>
      <c r="H1452" s="557"/>
      <c r="I1452" s="557"/>
      <c r="J1452" s="557"/>
      <c r="K1452" s="557"/>
      <c r="L1452" s="557"/>
      <c r="M1452" s="345" t="s">
        <v>511</v>
      </c>
      <c r="N1452" s="343">
        <v>325</v>
      </c>
    </row>
    <row r="1453" spans="1:14" ht="12.75" customHeight="1" x14ac:dyDescent="0.25">
      <c r="A1453" s="342" t="s">
        <v>9319</v>
      </c>
      <c r="B1453" s="345" t="s">
        <v>385</v>
      </c>
      <c r="C1453" s="557" t="s">
        <v>9320</v>
      </c>
      <c r="D1453" s="557"/>
      <c r="E1453" s="557"/>
      <c r="F1453" s="557"/>
      <c r="G1453" s="557"/>
      <c r="H1453" s="557"/>
      <c r="I1453" s="557"/>
      <c r="J1453" s="557"/>
      <c r="K1453" s="557"/>
      <c r="L1453" s="557"/>
      <c r="M1453" s="345" t="s">
        <v>511</v>
      </c>
      <c r="N1453" s="343">
        <v>747</v>
      </c>
    </row>
    <row r="1454" spans="1:14" ht="13.5" customHeight="1" x14ac:dyDescent="0.25">
      <c r="A1454" s="342" t="s">
        <v>9321</v>
      </c>
      <c r="B1454" s="345" t="s">
        <v>385</v>
      </c>
      <c r="C1454" s="557" t="s">
        <v>9322</v>
      </c>
      <c r="D1454" s="557"/>
      <c r="E1454" s="557"/>
      <c r="F1454" s="557"/>
      <c r="G1454" s="557"/>
      <c r="H1454" s="557"/>
      <c r="I1454" s="557"/>
      <c r="J1454" s="557"/>
      <c r="K1454" s="557"/>
      <c r="L1454" s="557"/>
      <c r="M1454" s="345" t="s">
        <v>8</v>
      </c>
      <c r="N1454" s="343">
        <v>53.36</v>
      </c>
    </row>
    <row r="1455" spans="1:14" ht="12.75" customHeight="1" x14ac:dyDescent="0.25">
      <c r="A1455" s="342" t="s">
        <v>9323</v>
      </c>
      <c r="B1455" s="345" t="s">
        <v>385</v>
      </c>
      <c r="C1455" s="557" t="s">
        <v>9324</v>
      </c>
      <c r="D1455" s="557"/>
      <c r="E1455" s="557"/>
      <c r="F1455" s="557"/>
      <c r="G1455" s="557"/>
      <c r="H1455" s="557"/>
      <c r="I1455" s="557"/>
      <c r="J1455" s="557"/>
      <c r="K1455" s="557"/>
      <c r="L1455" s="557"/>
      <c r="M1455" s="345" t="s">
        <v>511</v>
      </c>
      <c r="N1455" s="343">
        <v>0.4</v>
      </c>
    </row>
    <row r="1456" spans="1:14" ht="12.75" customHeight="1" x14ac:dyDescent="0.25">
      <c r="A1456" s="342" t="s">
        <v>9325</v>
      </c>
      <c r="B1456" s="345" t="s">
        <v>385</v>
      </c>
      <c r="C1456" s="557" t="s">
        <v>9326</v>
      </c>
      <c r="D1456" s="557"/>
      <c r="E1456" s="557"/>
      <c r="F1456" s="557"/>
      <c r="G1456" s="557"/>
      <c r="H1456" s="557"/>
      <c r="I1456" s="557"/>
      <c r="J1456" s="557"/>
      <c r="K1456" s="557"/>
      <c r="L1456" s="557"/>
      <c r="M1456" s="345" t="s">
        <v>511</v>
      </c>
      <c r="N1456" s="343">
        <v>1.87</v>
      </c>
    </row>
    <row r="1457" spans="1:14" ht="13.5" customHeight="1" x14ac:dyDescent="0.25">
      <c r="A1457" s="342" t="s">
        <v>9327</v>
      </c>
      <c r="B1457" s="345" t="s">
        <v>385</v>
      </c>
      <c r="C1457" s="557" t="s">
        <v>9328</v>
      </c>
      <c r="D1457" s="557"/>
      <c r="E1457" s="557"/>
      <c r="F1457" s="557"/>
      <c r="G1457" s="557"/>
      <c r="H1457" s="557"/>
      <c r="I1457" s="557"/>
      <c r="J1457" s="557"/>
      <c r="K1457" s="557"/>
      <c r="L1457" s="557"/>
      <c r="M1457" s="345" t="s">
        <v>511</v>
      </c>
      <c r="N1457" s="343">
        <v>1.17</v>
      </c>
    </row>
    <row r="1458" spans="1:14" ht="12.75" customHeight="1" x14ac:dyDescent="0.25">
      <c r="A1458" s="342" t="s">
        <v>9329</v>
      </c>
      <c r="B1458" s="345" t="s">
        <v>385</v>
      </c>
      <c r="C1458" s="557" t="s">
        <v>9330</v>
      </c>
      <c r="D1458" s="557"/>
      <c r="E1458" s="557"/>
      <c r="F1458" s="557"/>
      <c r="G1458" s="557"/>
      <c r="H1458" s="557"/>
      <c r="I1458" s="557"/>
      <c r="J1458" s="557"/>
      <c r="K1458" s="557"/>
      <c r="L1458" s="557"/>
      <c r="M1458" s="345" t="s">
        <v>511</v>
      </c>
      <c r="N1458" s="343">
        <v>2.79</v>
      </c>
    </row>
    <row r="1459" spans="1:14" ht="13.5" customHeight="1" x14ac:dyDescent="0.25">
      <c r="A1459" s="342" t="s">
        <v>9331</v>
      </c>
      <c r="B1459" s="345" t="s">
        <v>385</v>
      </c>
      <c r="C1459" s="557" t="s">
        <v>9332</v>
      </c>
      <c r="D1459" s="557"/>
      <c r="E1459" s="557"/>
      <c r="F1459" s="557"/>
      <c r="G1459" s="557"/>
      <c r="H1459" s="557"/>
      <c r="I1459" s="557"/>
      <c r="J1459" s="557"/>
      <c r="K1459" s="557"/>
      <c r="L1459" s="557"/>
      <c r="M1459" s="345" t="s">
        <v>511</v>
      </c>
      <c r="N1459" s="343">
        <v>3.5</v>
      </c>
    </row>
    <row r="1460" spans="1:14" ht="12.75" customHeight="1" x14ac:dyDescent="0.25">
      <c r="A1460" s="342" t="s">
        <v>9333</v>
      </c>
      <c r="B1460" s="345" t="s">
        <v>385</v>
      </c>
      <c r="C1460" s="557" t="s">
        <v>9334</v>
      </c>
      <c r="D1460" s="557"/>
      <c r="E1460" s="557"/>
      <c r="F1460" s="557"/>
      <c r="G1460" s="557"/>
      <c r="H1460" s="557"/>
      <c r="I1460" s="557"/>
      <c r="J1460" s="557"/>
      <c r="K1460" s="557"/>
      <c r="L1460" s="557"/>
      <c r="M1460" s="345" t="s">
        <v>511</v>
      </c>
      <c r="N1460" s="343">
        <v>4.5999999999999996</v>
      </c>
    </row>
    <row r="1461" spans="1:14" ht="12.75" customHeight="1" x14ac:dyDescent="0.25">
      <c r="A1461" s="342" t="s">
        <v>9335</v>
      </c>
      <c r="B1461" s="345" t="s">
        <v>385</v>
      </c>
      <c r="C1461" s="557" t="s">
        <v>9336</v>
      </c>
      <c r="D1461" s="557"/>
      <c r="E1461" s="557"/>
      <c r="F1461" s="557"/>
      <c r="G1461" s="557"/>
      <c r="H1461" s="557"/>
      <c r="I1461" s="557"/>
      <c r="J1461" s="557"/>
      <c r="K1461" s="557"/>
      <c r="L1461" s="557"/>
      <c r="M1461" s="345" t="s">
        <v>511</v>
      </c>
      <c r="N1461" s="343">
        <v>2.9</v>
      </c>
    </row>
    <row r="1462" spans="1:14" ht="13.5" customHeight="1" x14ac:dyDescent="0.25">
      <c r="A1462" s="342" t="s">
        <v>9337</v>
      </c>
      <c r="B1462" s="345" t="s">
        <v>385</v>
      </c>
      <c r="C1462" s="557" t="s">
        <v>9338</v>
      </c>
      <c r="D1462" s="557"/>
      <c r="E1462" s="557"/>
      <c r="F1462" s="557"/>
      <c r="G1462" s="557"/>
      <c r="H1462" s="557"/>
      <c r="I1462" s="557"/>
      <c r="J1462" s="557"/>
      <c r="K1462" s="557"/>
      <c r="L1462" s="557"/>
      <c r="M1462" s="345" t="s">
        <v>511</v>
      </c>
      <c r="N1462" s="343">
        <v>3.19</v>
      </c>
    </row>
    <row r="1463" spans="1:14" ht="12.75" customHeight="1" x14ac:dyDescent="0.25">
      <c r="A1463" s="342" t="s">
        <v>9339</v>
      </c>
      <c r="B1463" s="345" t="s">
        <v>385</v>
      </c>
      <c r="C1463" s="557" t="s">
        <v>9340</v>
      </c>
      <c r="D1463" s="557"/>
      <c r="E1463" s="557"/>
      <c r="F1463" s="557"/>
      <c r="G1463" s="557"/>
      <c r="H1463" s="557"/>
      <c r="I1463" s="557"/>
      <c r="J1463" s="557"/>
      <c r="K1463" s="557"/>
      <c r="L1463" s="557"/>
      <c r="M1463" s="345" t="s">
        <v>511</v>
      </c>
      <c r="N1463" s="343">
        <v>3.99</v>
      </c>
    </row>
    <row r="1464" spans="1:14" ht="13.5" customHeight="1" x14ac:dyDescent="0.25">
      <c r="A1464" s="342" t="s">
        <v>9341</v>
      </c>
      <c r="B1464" s="345" t="s">
        <v>385</v>
      </c>
      <c r="C1464" s="557" t="s">
        <v>9342</v>
      </c>
      <c r="D1464" s="557"/>
      <c r="E1464" s="557"/>
      <c r="F1464" s="557"/>
      <c r="G1464" s="557"/>
      <c r="H1464" s="557"/>
      <c r="I1464" s="557"/>
      <c r="J1464" s="557"/>
      <c r="K1464" s="557"/>
      <c r="L1464" s="557"/>
      <c r="M1464" s="345" t="s">
        <v>511</v>
      </c>
      <c r="N1464" s="343">
        <v>2.9</v>
      </c>
    </row>
    <row r="1465" spans="1:14" ht="12.75" customHeight="1" x14ac:dyDescent="0.25">
      <c r="A1465" s="342" t="s">
        <v>9343</v>
      </c>
      <c r="B1465" s="345" t="s">
        <v>385</v>
      </c>
      <c r="C1465" s="557" t="s">
        <v>639</v>
      </c>
      <c r="D1465" s="557"/>
      <c r="E1465" s="557"/>
      <c r="F1465" s="557"/>
      <c r="G1465" s="557"/>
      <c r="H1465" s="557"/>
      <c r="I1465" s="557"/>
      <c r="J1465" s="557"/>
      <c r="K1465" s="557"/>
      <c r="L1465" s="557"/>
      <c r="M1465" s="345" t="s">
        <v>9</v>
      </c>
      <c r="N1465" s="343">
        <v>220</v>
      </c>
    </row>
    <row r="1466" spans="1:14" ht="12.75" customHeight="1" x14ac:dyDescent="0.25">
      <c r="A1466" s="342" t="s">
        <v>9344</v>
      </c>
      <c r="B1466" s="345" t="s">
        <v>385</v>
      </c>
      <c r="C1466" s="557" t="s">
        <v>9345</v>
      </c>
      <c r="D1466" s="557"/>
      <c r="E1466" s="557"/>
      <c r="F1466" s="557"/>
      <c r="G1466" s="557"/>
      <c r="H1466" s="557"/>
      <c r="I1466" s="557"/>
      <c r="J1466" s="557"/>
      <c r="K1466" s="557"/>
      <c r="L1466" s="557"/>
      <c r="M1466" s="345" t="s">
        <v>9</v>
      </c>
      <c r="N1466" s="343">
        <v>250</v>
      </c>
    </row>
    <row r="1467" spans="1:14" ht="3.75" customHeight="1" x14ac:dyDescent="0.25">
      <c r="C1467" s="557"/>
      <c r="D1467" s="557"/>
      <c r="E1467" s="557"/>
      <c r="F1467" s="557"/>
      <c r="G1467" s="557"/>
      <c r="H1467" s="557"/>
      <c r="I1467" s="557"/>
      <c r="J1467" s="557"/>
      <c r="K1467" s="557"/>
      <c r="L1467" s="557"/>
    </row>
    <row r="1468" spans="1:14" ht="12.75" customHeight="1" x14ac:dyDescent="0.25">
      <c r="A1468" s="342" t="s">
        <v>9346</v>
      </c>
      <c r="B1468" s="345" t="s">
        <v>385</v>
      </c>
      <c r="C1468" s="557" t="s">
        <v>9347</v>
      </c>
      <c r="D1468" s="557"/>
      <c r="E1468" s="557"/>
      <c r="F1468" s="557"/>
      <c r="G1468" s="557"/>
      <c r="H1468" s="557"/>
      <c r="I1468" s="557"/>
      <c r="J1468" s="557"/>
      <c r="K1468" s="557"/>
      <c r="L1468" s="557"/>
      <c r="M1468" s="345" t="s">
        <v>9</v>
      </c>
      <c r="N1468" s="343">
        <v>137.5</v>
      </c>
    </row>
    <row r="1469" spans="1:14" ht="13.5" customHeight="1" x14ac:dyDescent="0.25">
      <c r="A1469" s="342" t="s">
        <v>9348</v>
      </c>
      <c r="B1469" s="345" t="s">
        <v>385</v>
      </c>
      <c r="C1469" s="557" t="s">
        <v>9349</v>
      </c>
      <c r="D1469" s="557"/>
      <c r="E1469" s="557"/>
      <c r="F1469" s="557"/>
      <c r="G1469" s="557"/>
      <c r="H1469" s="557"/>
      <c r="I1469" s="557"/>
      <c r="J1469" s="557"/>
      <c r="K1469" s="557"/>
      <c r="L1469" s="557"/>
      <c r="M1469" s="345" t="s">
        <v>9</v>
      </c>
      <c r="N1469" s="343">
        <v>190</v>
      </c>
    </row>
    <row r="1470" spans="1:14" ht="12.75" customHeight="1" x14ac:dyDescent="0.25">
      <c r="A1470" s="342" t="s">
        <v>9350</v>
      </c>
      <c r="B1470" s="345" t="s">
        <v>385</v>
      </c>
      <c r="C1470" s="557" t="s">
        <v>9351</v>
      </c>
      <c r="D1470" s="557"/>
      <c r="E1470" s="557"/>
      <c r="F1470" s="557"/>
      <c r="G1470" s="557"/>
      <c r="H1470" s="557"/>
      <c r="I1470" s="557"/>
      <c r="J1470" s="557"/>
      <c r="K1470" s="557"/>
      <c r="L1470" s="557"/>
      <c r="M1470" s="345" t="s">
        <v>8</v>
      </c>
      <c r="N1470" s="343">
        <v>35.299999999999997</v>
      </c>
    </row>
    <row r="1471" spans="1:14" ht="12.75" customHeight="1" x14ac:dyDescent="0.25">
      <c r="A1471" s="342" t="s">
        <v>9352</v>
      </c>
      <c r="B1471" s="345" t="s">
        <v>385</v>
      </c>
      <c r="C1471" s="557" t="s">
        <v>9353</v>
      </c>
      <c r="D1471" s="557"/>
      <c r="E1471" s="557"/>
      <c r="F1471" s="557"/>
      <c r="G1471" s="557"/>
      <c r="H1471" s="557"/>
      <c r="I1471" s="557"/>
      <c r="J1471" s="557"/>
      <c r="K1471" s="557"/>
      <c r="L1471" s="557"/>
      <c r="M1471" s="345" t="s">
        <v>8</v>
      </c>
      <c r="N1471" s="343">
        <v>126</v>
      </c>
    </row>
    <row r="1472" spans="1:14" ht="13.5" customHeight="1" x14ac:dyDescent="0.25">
      <c r="A1472" s="342" t="s">
        <v>9354</v>
      </c>
      <c r="B1472" s="345" t="s">
        <v>385</v>
      </c>
      <c r="C1472" s="557" t="s">
        <v>9355</v>
      </c>
      <c r="D1472" s="557"/>
      <c r="E1472" s="557"/>
      <c r="F1472" s="557"/>
      <c r="G1472" s="557"/>
      <c r="H1472" s="557"/>
      <c r="I1472" s="557"/>
      <c r="J1472" s="557"/>
      <c r="K1472" s="557"/>
      <c r="L1472" s="557"/>
      <c r="M1472" s="345" t="s">
        <v>8</v>
      </c>
      <c r="N1472" s="343">
        <v>168</v>
      </c>
    </row>
    <row r="1473" spans="1:14" ht="12.75" customHeight="1" x14ac:dyDescent="0.25">
      <c r="A1473" s="342" t="s">
        <v>9356</v>
      </c>
      <c r="B1473" s="345" t="s">
        <v>385</v>
      </c>
      <c r="C1473" s="557" t="s">
        <v>9357</v>
      </c>
      <c r="D1473" s="557"/>
      <c r="E1473" s="557"/>
      <c r="F1473" s="557"/>
      <c r="G1473" s="557"/>
      <c r="H1473" s="557"/>
      <c r="I1473" s="557"/>
      <c r="J1473" s="557"/>
      <c r="K1473" s="557"/>
      <c r="L1473" s="557"/>
      <c r="M1473" s="345" t="s">
        <v>8</v>
      </c>
      <c r="N1473" s="343">
        <v>209</v>
      </c>
    </row>
    <row r="1474" spans="1:14" ht="12.75" customHeight="1" x14ac:dyDescent="0.25">
      <c r="A1474" s="342" t="s">
        <v>9358</v>
      </c>
      <c r="B1474" s="345" t="s">
        <v>385</v>
      </c>
      <c r="C1474" s="557" t="s">
        <v>9359</v>
      </c>
      <c r="D1474" s="557"/>
      <c r="E1474" s="557"/>
      <c r="F1474" s="557"/>
      <c r="G1474" s="557"/>
      <c r="H1474" s="557"/>
      <c r="I1474" s="557"/>
      <c r="J1474" s="557"/>
      <c r="K1474" s="557"/>
      <c r="L1474" s="557"/>
      <c r="M1474" s="345" t="s">
        <v>8</v>
      </c>
      <c r="N1474" s="343">
        <v>354</v>
      </c>
    </row>
    <row r="1475" spans="1:14" ht="13.5" customHeight="1" x14ac:dyDescent="0.25">
      <c r="A1475" s="342" t="s">
        <v>9360</v>
      </c>
      <c r="B1475" s="345" t="s">
        <v>385</v>
      </c>
      <c r="C1475" s="557" t="s">
        <v>9361</v>
      </c>
      <c r="D1475" s="557"/>
      <c r="E1475" s="557"/>
      <c r="F1475" s="557"/>
      <c r="G1475" s="557"/>
      <c r="H1475" s="557"/>
      <c r="I1475" s="557"/>
      <c r="J1475" s="557"/>
      <c r="K1475" s="557"/>
      <c r="L1475" s="557"/>
      <c r="M1475" s="345" t="s">
        <v>8</v>
      </c>
      <c r="N1475" s="343">
        <v>376.06</v>
      </c>
    </row>
    <row r="1476" spans="1:14" ht="12.75" customHeight="1" x14ac:dyDescent="0.25">
      <c r="A1476" s="342" t="s">
        <v>9362</v>
      </c>
      <c r="B1476" s="345" t="s">
        <v>385</v>
      </c>
      <c r="C1476" s="557" t="s">
        <v>9363</v>
      </c>
      <c r="D1476" s="557"/>
      <c r="E1476" s="557"/>
      <c r="F1476" s="557"/>
      <c r="G1476" s="557"/>
      <c r="H1476" s="557"/>
      <c r="I1476" s="557"/>
      <c r="J1476" s="557"/>
      <c r="K1476" s="557"/>
      <c r="L1476" s="557"/>
      <c r="M1476" s="345" t="s">
        <v>8</v>
      </c>
      <c r="N1476" s="343">
        <v>552.51</v>
      </c>
    </row>
    <row r="1477" spans="1:14" ht="13.5" customHeight="1" x14ac:dyDescent="0.25">
      <c r="A1477" s="342" t="s">
        <v>9364</v>
      </c>
      <c r="B1477" s="345" t="s">
        <v>385</v>
      </c>
      <c r="C1477" s="557" t="s">
        <v>9365</v>
      </c>
      <c r="D1477" s="557"/>
      <c r="E1477" s="557"/>
      <c r="F1477" s="557"/>
      <c r="G1477" s="557"/>
      <c r="H1477" s="557"/>
      <c r="I1477" s="557"/>
      <c r="J1477" s="557"/>
      <c r="K1477" s="557"/>
      <c r="L1477" s="557"/>
      <c r="M1477" s="345" t="s">
        <v>8</v>
      </c>
      <c r="N1477" s="343">
        <v>761.01</v>
      </c>
    </row>
    <row r="1478" spans="1:14" ht="12.75" customHeight="1" x14ac:dyDescent="0.25">
      <c r="A1478" s="342" t="s">
        <v>9366</v>
      </c>
      <c r="B1478" s="345" t="s">
        <v>385</v>
      </c>
      <c r="C1478" s="557" t="s">
        <v>9367</v>
      </c>
      <c r="D1478" s="557"/>
      <c r="E1478" s="557"/>
      <c r="F1478" s="557"/>
      <c r="G1478" s="557"/>
      <c r="H1478" s="557"/>
      <c r="I1478" s="557"/>
      <c r="J1478" s="557"/>
      <c r="K1478" s="557"/>
      <c r="L1478" s="557"/>
      <c r="M1478" s="345" t="s">
        <v>8</v>
      </c>
      <c r="N1478" s="343">
        <v>152</v>
      </c>
    </row>
    <row r="1479" spans="1:14" ht="12.75" customHeight="1" x14ac:dyDescent="0.25">
      <c r="A1479" s="342" t="s">
        <v>9368</v>
      </c>
      <c r="B1479" s="345" t="s">
        <v>385</v>
      </c>
      <c r="C1479" s="557" t="s">
        <v>9369</v>
      </c>
      <c r="D1479" s="557"/>
      <c r="E1479" s="557"/>
      <c r="F1479" s="557"/>
      <c r="G1479" s="557"/>
      <c r="H1479" s="557"/>
      <c r="I1479" s="557"/>
      <c r="J1479" s="557"/>
      <c r="K1479" s="557"/>
      <c r="L1479" s="557"/>
      <c r="M1479" s="345" t="s">
        <v>8</v>
      </c>
      <c r="N1479" s="343">
        <v>202</v>
      </c>
    </row>
    <row r="1480" spans="1:14" ht="13.5" customHeight="1" x14ac:dyDescent="0.25">
      <c r="A1480" s="342" t="s">
        <v>9370</v>
      </c>
      <c r="B1480" s="345" t="s">
        <v>385</v>
      </c>
      <c r="C1480" s="557" t="s">
        <v>9371</v>
      </c>
      <c r="D1480" s="557"/>
      <c r="E1480" s="557"/>
      <c r="F1480" s="557"/>
      <c r="G1480" s="557"/>
      <c r="H1480" s="557"/>
      <c r="I1480" s="557"/>
      <c r="J1480" s="557"/>
      <c r="K1480" s="557"/>
      <c r="L1480" s="557"/>
      <c r="M1480" s="345" t="s">
        <v>8</v>
      </c>
      <c r="N1480" s="343">
        <v>251</v>
      </c>
    </row>
    <row r="1481" spans="1:14" ht="12.75" customHeight="1" x14ac:dyDescent="0.25">
      <c r="A1481" s="342" t="s">
        <v>9372</v>
      </c>
      <c r="B1481" s="345" t="s">
        <v>385</v>
      </c>
      <c r="C1481" s="557" t="s">
        <v>9373</v>
      </c>
      <c r="D1481" s="557"/>
      <c r="E1481" s="557"/>
      <c r="F1481" s="557"/>
      <c r="G1481" s="557"/>
      <c r="H1481" s="557"/>
      <c r="I1481" s="557"/>
      <c r="J1481" s="557"/>
      <c r="K1481" s="557"/>
      <c r="L1481" s="557"/>
      <c r="M1481" s="345" t="s">
        <v>8</v>
      </c>
      <c r="N1481" s="343">
        <v>425</v>
      </c>
    </row>
    <row r="1482" spans="1:14" ht="13.5" customHeight="1" x14ac:dyDescent="0.25">
      <c r="A1482" s="342" t="s">
        <v>9374</v>
      </c>
      <c r="B1482" s="345" t="s">
        <v>385</v>
      </c>
      <c r="C1482" s="557" t="s">
        <v>9375</v>
      </c>
      <c r="D1482" s="557"/>
      <c r="E1482" s="557"/>
      <c r="F1482" s="557"/>
      <c r="G1482" s="557"/>
      <c r="H1482" s="557"/>
      <c r="I1482" s="557"/>
      <c r="J1482" s="557"/>
      <c r="K1482" s="557"/>
      <c r="L1482" s="557"/>
      <c r="M1482" s="345" t="s">
        <v>8</v>
      </c>
      <c r="N1482" s="343">
        <v>562</v>
      </c>
    </row>
    <row r="1483" spans="1:14" ht="12.75" customHeight="1" x14ac:dyDescent="0.25">
      <c r="A1483" s="342" t="s">
        <v>9376</v>
      </c>
      <c r="B1483" s="345" t="s">
        <v>385</v>
      </c>
      <c r="C1483" s="557" t="s">
        <v>9377</v>
      </c>
      <c r="D1483" s="557"/>
      <c r="E1483" s="557"/>
      <c r="F1483" s="557"/>
      <c r="G1483" s="557"/>
      <c r="H1483" s="557"/>
      <c r="I1483" s="557"/>
      <c r="J1483" s="557"/>
      <c r="K1483" s="557"/>
      <c r="L1483" s="557"/>
      <c r="M1483" s="345" t="s">
        <v>8</v>
      </c>
      <c r="N1483" s="343">
        <v>591.53</v>
      </c>
    </row>
    <row r="1484" spans="1:14" ht="12.75" customHeight="1" x14ac:dyDescent="0.25">
      <c r="A1484" s="342" t="s">
        <v>9378</v>
      </c>
      <c r="B1484" s="345" t="s">
        <v>385</v>
      </c>
      <c r="C1484" s="557" t="s">
        <v>9379</v>
      </c>
      <c r="D1484" s="557"/>
      <c r="E1484" s="557"/>
      <c r="F1484" s="557"/>
      <c r="G1484" s="557"/>
      <c r="H1484" s="557"/>
      <c r="I1484" s="557"/>
      <c r="J1484" s="557"/>
      <c r="K1484" s="557"/>
      <c r="L1484" s="557"/>
      <c r="M1484" s="345" t="s">
        <v>8</v>
      </c>
      <c r="N1484" s="343">
        <v>740.06</v>
      </c>
    </row>
    <row r="1485" spans="1:14" ht="13.5" customHeight="1" x14ac:dyDescent="0.25">
      <c r="A1485" s="342" t="s">
        <v>9380</v>
      </c>
      <c r="B1485" s="345" t="s">
        <v>385</v>
      </c>
      <c r="C1485" s="557" t="s">
        <v>9381</v>
      </c>
      <c r="D1485" s="557"/>
      <c r="E1485" s="557"/>
      <c r="F1485" s="557"/>
      <c r="G1485" s="557"/>
      <c r="H1485" s="557"/>
      <c r="I1485" s="557"/>
      <c r="J1485" s="557"/>
      <c r="K1485" s="557"/>
      <c r="L1485" s="557"/>
      <c r="M1485" s="345" t="s">
        <v>8</v>
      </c>
      <c r="N1485" s="343">
        <v>314</v>
      </c>
    </row>
    <row r="1486" spans="1:14" ht="12.75" customHeight="1" x14ac:dyDescent="0.25">
      <c r="A1486" s="342" t="s">
        <v>9382</v>
      </c>
      <c r="B1486" s="345" t="s">
        <v>385</v>
      </c>
      <c r="C1486" s="557" t="s">
        <v>9383</v>
      </c>
      <c r="D1486" s="557"/>
      <c r="E1486" s="557"/>
      <c r="F1486" s="557"/>
      <c r="G1486" s="557"/>
      <c r="H1486" s="557"/>
      <c r="I1486" s="557"/>
      <c r="J1486" s="557"/>
      <c r="K1486" s="557"/>
      <c r="L1486" s="557"/>
      <c r="M1486" s="345" t="s">
        <v>8</v>
      </c>
      <c r="N1486" s="343">
        <v>532</v>
      </c>
    </row>
    <row r="1487" spans="1:14" ht="12.75" customHeight="1" x14ac:dyDescent="0.25">
      <c r="A1487" s="342" t="s">
        <v>9384</v>
      </c>
      <c r="B1487" s="345" t="s">
        <v>385</v>
      </c>
      <c r="C1487" s="557" t="s">
        <v>9385</v>
      </c>
      <c r="D1487" s="557"/>
      <c r="E1487" s="557"/>
      <c r="F1487" s="557"/>
      <c r="G1487" s="557"/>
      <c r="H1487" s="557"/>
      <c r="I1487" s="557"/>
      <c r="J1487" s="557"/>
      <c r="K1487" s="557"/>
      <c r="L1487" s="557"/>
      <c r="M1487" s="345" t="s">
        <v>8</v>
      </c>
      <c r="N1487" s="343">
        <v>492.68</v>
      </c>
    </row>
    <row r="1488" spans="1:14" ht="13.5" customHeight="1" x14ac:dyDescent="0.25">
      <c r="A1488" s="342" t="s">
        <v>9386</v>
      </c>
      <c r="B1488" s="345" t="s">
        <v>385</v>
      </c>
      <c r="C1488" s="557" t="s">
        <v>9387</v>
      </c>
      <c r="D1488" s="557"/>
      <c r="E1488" s="557"/>
      <c r="F1488" s="557"/>
      <c r="G1488" s="557"/>
      <c r="H1488" s="557"/>
      <c r="I1488" s="557"/>
      <c r="J1488" s="557"/>
      <c r="K1488" s="557"/>
      <c r="L1488" s="557"/>
      <c r="M1488" s="345" t="s">
        <v>8</v>
      </c>
      <c r="N1488" s="343">
        <v>783.6</v>
      </c>
    </row>
    <row r="1489" spans="1:14" ht="12.75" customHeight="1" x14ac:dyDescent="0.25">
      <c r="A1489" s="342" t="s">
        <v>9388</v>
      </c>
      <c r="B1489" s="345" t="s">
        <v>385</v>
      </c>
      <c r="C1489" s="557" t="s">
        <v>9389</v>
      </c>
      <c r="D1489" s="557"/>
      <c r="E1489" s="557"/>
      <c r="F1489" s="557"/>
      <c r="G1489" s="557"/>
      <c r="H1489" s="557"/>
      <c r="I1489" s="557"/>
      <c r="J1489" s="557"/>
      <c r="K1489" s="557"/>
      <c r="L1489" s="557"/>
      <c r="M1489" s="345" t="s">
        <v>8</v>
      </c>
      <c r="N1489" s="343">
        <v>1190.02</v>
      </c>
    </row>
    <row r="1490" spans="1:14" ht="13.5" customHeight="1" x14ac:dyDescent="0.25">
      <c r="A1490" s="342" t="s">
        <v>9390</v>
      </c>
      <c r="B1490" s="345" t="s">
        <v>385</v>
      </c>
      <c r="C1490" s="557" t="s">
        <v>9391</v>
      </c>
      <c r="D1490" s="557"/>
      <c r="E1490" s="557"/>
      <c r="F1490" s="557"/>
      <c r="G1490" s="557"/>
      <c r="H1490" s="557"/>
      <c r="I1490" s="557"/>
      <c r="J1490" s="557"/>
      <c r="K1490" s="557"/>
      <c r="L1490" s="557"/>
      <c r="M1490" s="345" t="s">
        <v>8</v>
      </c>
      <c r="N1490" s="343">
        <v>167</v>
      </c>
    </row>
    <row r="1491" spans="1:14" ht="12.75" customHeight="1" x14ac:dyDescent="0.25">
      <c r="A1491" s="342" t="s">
        <v>9392</v>
      </c>
      <c r="B1491" s="345" t="s">
        <v>385</v>
      </c>
      <c r="C1491" s="557" t="s">
        <v>9393</v>
      </c>
      <c r="D1491" s="557"/>
      <c r="E1491" s="557"/>
      <c r="F1491" s="557"/>
      <c r="G1491" s="557"/>
      <c r="H1491" s="557"/>
      <c r="I1491" s="557"/>
      <c r="J1491" s="557"/>
      <c r="K1491" s="557"/>
      <c r="L1491" s="557"/>
      <c r="M1491" s="345" t="s">
        <v>8</v>
      </c>
      <c r="N1491" s="343">
        <v>238</v>
      </c>
    </row>
    <row r="1492" spans="1:14" ht="12.75" customHeight="1" x14ac:dyDescent="0.25">
      <c r="A1492" s="342" t="s">
        <v>9394</v>
      </c>
      <c r="B1492" s="345" t="s">
        <v>385</v>
      </c>
      <c r="C1492" s="557" t="s">
        <v>9395</v>
      </c>
      <c r="D1492" s="557"/>
      <c r="E1492" s="557"/>
      <c r="F1492" s="557"/>
      <c r="G1492" s="557"/>
      <c r="H1492" s="557"/>
      <c r="I1492" s="557"/>
      <c r="J1492" s="557"/>
      <c r="K1492" s="557"/>
      <c r="L1492" s="557"/>
      <c r="M1492" s="345" t="s">
        <v>8</v>
      </c>
      <c r="N1492" s="343">
        <v>274</v>
      </c>
    </row>
    <row r="1493" spans="1:14" ht="13.5" customHeight="1" x14ac:dyDescent="0.25">
      <c r="A1493" s="342" t="s">
        <v>9396</v>
      </c>
      <c r="B1493" s="345" t="s">
        <v>385</v>
      </c>
      <c r="C1493" s="557" t="s">
        <v>9397</v>
      </c>
      <c r="D1493" s="557"/>
      <c r="E1493" s="557"/>
      <c r="F1493" s="557"/>
      <c r="G1493" s="557"/>
      <c r="H1493" s="557"/>
      <c r="I1493" s="557"/>
      <c r="J1493" s="557"/>
      <c r="K1493" s="557"/>
      <c r="L1493" s="557"/>
      <c r="M1493" s="345" t="s">
        <v>8</v>
      </c>
      <c r="N1493" s="343">
        <v>423</v>
      </c>
    </row>
    <row r="1494" spans="1:14" ht="12.75" customHeight="1" x14ac:dyDescent="0.25">
      <c r="A1494" s="342" t="s">
        <v>9398</v>
      </c>
      <c r="B1494" s="345" t="s">
        <v>385</v>
      </c>
      <c r="C1494" s="557" t="s">
        <v>9399</v>
      </c>
      <c r="D1494" s="557"/>
      <c r="E1494" s="557"/>
      <c r="F1494" s="557"/>
      <c r="G1494" s="557"/>
      <c r="H1494" s="557"/>
      <c r="I1494" s="557"/>
      <c r="J1494" s="557"/>
      <c r="K1494" s="557"/>
      <c r="L1494" s="557"/>
      <c r="M1494" s="345" t="s">
        <v>8</v>
      </c>
      <c r="N1494" s="343">
        <v>588</v>
      </c>
    </row>
    <row r="1495" spans="1:14" ht="13.5" customHeight="1" x14ac:dyDescent="0.25">
      <c r="A1495" s="342" t="s">
        <v>9400</v>
      </c>
      <c r="B1495" s="345" t="s">
        <v>385</v>
      </c>
      <c r="C1495" s="557" t="s">
        <v>9401</v>
      </c>
      <c r="D1495" s="557"/>
      <c r="E1495" s="557"/>
      <c r="F1495" s="557"/>
      <c r="G1495" s="557"/>
      <c r="H1495" s="557"/>
      <c r="I1495" s="557"/>
      <c r="J1495" s="557"/>
      <c r="K1495" s="557"/>
      <c r="L1495" s="557"/>
      <c r="M1495" s="345" t="s">
        <v>8</v>
      </c>
      <c r="N1495" s="343">
        <v>1007.78</v>
      </c>
    </row>
    <row r="1496" spans="1:14" ht="12.75" customHeight="1" x14ac:dyDescent="0.25">
      <c r="A1496" s="342" t="s">
        <v>9402</v>
      </c>
      <c r="B1496" s="345" t="s">
        <v>385</v>
      </c>
      <c r="C1496" s="557" t="s">
        <v>9403</v>
      </c>
      <c r="D1496" s="557"/>
      <c r="E1496" s="557"/>
      <c r="F1496" s="557"/>
      <c r="G1496" s="557"/>
      <c r="H1496" s="557"/>
      <c r="I1496" s="557"/>
      <c r="J1496" s="557"/>
      <c r="K1496" s="557"/>
      <c r="L1496" s="557"/>
      <c r="M1496" s="345" t="s">
        <v>8</v>
      </c>
      <c r="N1496" s="343">
        <v>354</v>
      </c>
    </row>
    <row r="1497" spans="1:14" ht="12.75" customHeight="1" x14ac:dyDescent="0.25">
      <c r="A1497" s="342" t="s">
        <v>9404</v>
      </c>
      <c r="B1497" s="345" t="s">
        <v>385</v>
      </c>
      <c r="C1497" s="557" t="s">
        <v>9405</v>
      </c>
      <c r="D1497" s="557"/>
      <c r="E1497" s="557"/>
      <c r="F1497" s="557"/>
      <c r="G1497" s="557"/>
      <c r="H1497" s="557"/>
      <c r="I1497" s="557"/>
      <c r="J1497" s="557"/>
      <c r="K1497" s="557"/>
      <c r="L1497" s="557"/>
      <c r="M1497" s="345" t="s">
        <v>8</v>
      </c>
      <c r="N1497" s="343">
        <v>51</v>
      </c>
    </row>
    <row r="1498" spans="1:14" ht="13.5" customHeight="1" x14ac:dyDescent="0.25">
      <c r="A1498" s="342" t="s">
        <v>9406</v>
      </c>
      <c r="B1498" s="345" t="s">
        <v>385</v>
      </c>
      <c r="C1498" s="557" t="s">
        <v>9407</v>
      </c>
      <c r="D1498" s="557"/>
      <c r="E1498" s="557"/>
      <c r="F1498" s="557"/>
      <c r="G1498" s="557"/>
      <c r="H1498" s="557"/>
      <c r="I1498" s="557"/>
      <c r="J1498" s="557"/>
      <c r="K1498" s="557"/>
      <c r="L1498" s="557"/>
      <c r="M1498" s="345" t="s">
        <v>8</v>
      </c>
      <c r="N1498" s="343">
        <v>33.9</v>
      </c>
    </row>
    <row r="1499" spans="1:14" ht="12.75" customHeight="1" x14ac:dyDescent="0.25">
      <c r="A1499" s="342" t="s">
        <v>9408</v>
      </c>
      <c r="B1499" s="345" t="s">
        <v>385</v>
      </c>
      <c r="C1499" s="557" t="s">
        <v>9409</v>
      </c>
      <c r="D1499" s="557"/>
      <c r="E1499" s="557"/>
      <c r="F1499" s="557"/>
      <c r="G1499" s="557"/>
      <c r="H1499" s="557"/>
      <c r="I1499" s="557"/>
      <c r="J1499" s="557"/>
      <c r="K1499" s="557"/>
      <c r="L1499" s="557"/>
      <c r="M1499" s="345" t="s">
        <v>8</v>
      </c>
      <c r="N1499" s="343">
        <v>51</v>
      </c>
    </row>
    <row r="1500" spans="1:14" ht="12.75" customHeight="1" x14ac:dyDescent="0.25">
      <c r="A1500" s="342" t="s">
        <v>9410</v>
      </c>
      <c r="B1500" s="345" t="s">
        <v>385</v>
      </c>
      <c r="C1500" s="557" t="s">
        <v>9411</v>
      </c>
      <c r="D1500" s="557"/>
      <c r="E1500" s="557"/>
      <c r="F1500" s="557"/>
      <c r="G1500" s="557"/>
      <c r="H1500" s="557"/>
      <c r="I1500" s="557"/>
      <c r="J1500" s="557"/>
      <c r="K1500" s="557"/>
      <c r="L1500" s="557"/>
      <c r="M1500" s="345" t="s">
        <v>8</v>
      </c>
      <c r="N1500" s="343">
        <v>80</v>
      </c>
    </row>
    <row r="1501" spans="1:14" ht="13.5" customHeight="1" x14ac:dyDescent="0.25">
      <c r="A1501" s="342" t="s">
        <v>9412</v>
      </c>
      <c r="B1501" s="345" t="s">
        <v>385</v>
      </c>
      <c r="C1501" s="557" t="s">
        <v>9413</v>
      </c>
      <c r="D1501" s="557"/>
      <c r="E1501" s="557"/>
      <c r="F1501" s="557"/>
      <c r="G1501" s="557"/>
      <c r="H1501" s="557"/>
      <c r="I1501" s="557"/>
      <c r="J1501" s="557"/>
      <c r="K1501" s="557"/>
      <c r="L1501" s="557"/>
      <c r="M1501" s="345" t="s">
        <v>8</v>
      </c>
      <c r="N1501" s="343">
        <v>85</v>
      </c>
    </row>
    <row r="1502" spans="1:14" ht="12.75" customHeight="1" x14ac:dyDescent="0.25">
      <c r="A1502" s="342" t="s">
        <v>9414</v>
      </c>
      <c r="B1502" s="345" t="s">
        <v>385</v>
      </c>
      <c r="C1502" s="557" t="s">
        <v>9415</v>
      </c>
      <c r="D1502" s="557"/>
      <c r="E1502" s="557"/>
      <c r="F1502" s="557"/>
      <c r="G1502" s="557"/>
      <c r="H1502" s="557"/>
      <c r="I1502" s="557"/>
      <c r="J1502" s="557"/>
      <c r="K1502" s="557"/>
      <c r="L1502" s="557"/>
      <c r="M1502" s="345" t="s">
        <v>511</v>
      </c>
      <c r="N1502" s="343">
        <v>350</v>
      </c>
    </row>
    <row r="1503" spans="1:14" ht="13.5" customHeight="1" x14ac:dyDescent="0.25">
      <c r="A1503" s="342" t="s">
        <v>9416</v>
      </c>
      <c r="B1503" s="345" t="s">
        <v>385</v>
      </c>
      <c r="C1503" s="557" t="s">
        <v>9417</v>
      </c>
      <c r="D1503" s="557"/>
      <c r="E1503" s="557"/>
      <c r="F1503" s="557"/>
      <c r="G1503" s="557"/>
      <c r="H1503" s="557"/>
      <c r="I1503" s="557"/>
      <c r="J1503" s="557"/>
      <c r="K1503" s="557"/>
      <c r="L1503" s="557"/>
      <c r="M1503" s="345" t="s">
        <v>511</v>
      </c>
      <c r="N1503" s="343">
        <v>206.98</v>
      </c>
    </row>
    <row r="1504" spans="1:14" ht="12.75" customHeight="1" x14ac:dyDescent="0.25">
      <c r="A1504" s="342" t="s">
        <v>9418</v>
      </c>
      <c r="B1504" s="345" t="s">
        <v>385</v>
      </c>
      <c r="C1504" s="557" t="s">
        <v>9419</v>
      </c>
      <c r="D1504" s="557"/>
      <c r="E1504" s="557"/>
      <c r="F1504" s="557"/>
      <c r="G1504" s="557"/>
      <c r="H1504" s="557"/>
      <c r="I1504" s="557"/>
      <c r="J1504" s="557"/>
      <c r="K1504" s="557"/>
      <c r="L1504" s="557"/>
      <c r="M1504" s="345" t="s">
        <v>511</v>
      </c>
      <c r="N1504" s="343">
        <v>226.92</v>
      </c>
    </row>
    <row r="1505" spans="1:14" ht="12.75" customHeight="1" x14ac:dyDescent="0.25">
      <c r="A1505" s="342" t="s">
        <v>9420</v>
      </c>
      <c r="B1505" s="345" t="s">
        <v>385</v>
      </c>
      <c r="C1505" s="557" t="s">
        <v>9421</v>
      </c>
      <c r="D1505" s="557"/>
      <c r="E1505" s="557"/>
      <c r="F1505" s="557"/>
      <c r="G1505" s="557"/>
      <c r="H1505" s="557"/>
      <c r="I1505" s="557"/>
      <c r="J1505" s="557"/>
      <c r="K1505" s="557"/>
      <c r="L1505" s="557"/>
      <c r="M1505" s="345" t="s">
        <v>511</v>
      </c>
      <c r="N1505" s="343">
        <v>189</v>
      </c>
    </row>
    <row r="1506" spans="1:14" ht="13.5" customHeight="1" x14ac:dyDescent="0.25">
      <c r="A1506" s="342" t="s">
        <v>9422</v>
      </c>
      <c r="B1506" s="345" t="s">
        <v>385</v>
      </c>
      <c r="C1506" s="557" t="s">
        <v>9423</v>
      </c>
      <c r="D1506" s="557"/>
      <c r="E1506" s="557"/>
      <c r="F1506" s="557"/>
      <c r="G1506" s="557"/>
      <c r="H1506" s="557"/>
      <c r="I1506" s="557"/>
      <c r="J1506" s="557"/>
      <c r="K1506" s="557"/>
      <c r="L1506" s="557"/>
      <c r="M1506" s="345" t="s">
        <v>511</v>
      </c>
      <c r="N1506" s="343">
        <v>447.3</v>
      </c>
    </row>
    <row r="1507" spans="1:14" ht="12.75" customHeight="1" x14ac:dyDescent="0.25">
      <c r="A1507" s="342" t="s">
        <v>9424</v>
      </c>
      <c r="B1507" s="345" t="s">
        <v>385</v>
      </c>
      <c r="C1507" s="557" t="s">
        <v>9425</v>
      </c>
      <c r="D1507" s="557"/>
      <c r="E1507" s="557"/>
      <c r="F1507" s="557"/>
      <c r="G1507" s="557"/>
      <c r="H1507" s="557"/>
      <c r="I1507" s="557"/>
      <c r="J1507" s="557"/>
      <c r="K1507" s="557"/>
      <c r="L1507" s="557"/>
      <c r="M1507" s="345" t="s">
        <v>511</v>
      </c>
      <c r="N1507" s="343">
        <v>699</v>
      </c>
    </row>
    <row r="1508" spans="1:14" ht="13.5" customHeight="1" x14ac:dyDescent="0.25">
      <c r="A1508" s="342" t="s">
        <v>9426</v>
      </c>
      <c r="B1508" s="345" t="s">
        <v>385</v>
      </c>
      <c r="C1508" s="557" t="s">
        <v>9427</v>
      </c>
      <c r="D1508" s="557"/>
      <c r="E1508" s="557"/>
      <c r="F1508" s="557"/>
      <c r="G1508" s="557"/>
      <c r="H1508" s="557"/>
      <c r="I1508" s="557"/>
      <c r="J1508" s="557"/>
      <c r="K1508" s="557"/>
      <c r="L1508" s="557"/>
      <c r="M1508" s="345" t="s">
        <v>8</v>
      </c>
      <c r="N1508" s="343">
        <v>268.45</v>
      </c>
    </row>
    <row r="1509" spans="1:14" ht="12.75" customHeight="1" x14ac:dyDescent="0.25">
      <c r="A1509" s="342" t="s">
        <v>9428</v>
      </c>
      <c r="B1509" s="345" t="s">
        <v>385</v>
      </c>
      <c r="C1509" s="557" t="s">
        <v>9429</v>
      </c>
      <c r="D1509" s="557"/>
      <c r="E1509" s="557"/>
      <c r="F1509" s="557"/>
      <c r="G1509" s="557"/>
      <c r="H1509" s="557"/>
      <c r="I1509" s="557"/>
      <c r="J1509" s="557"/>
      <c r="K1509" s="557"/>
      <c r="L1509" s="557"/>
      <c r="M1509" s="345" t="s">
        <v>511</v>
      </c>
      <c r="N1509" s="343">
        <v>679</v>
      </c>
    </row>
    <row r="1510" spans="1:14" ht="12.75" customHeight="1" x14ac:dyDescent="0.25">
      <c r="A1510" s="342" t="s">
        <v>9430</v>
      </c>
      <c r="B1510" s="345" t="s">
        <v>385</v>
      </c>
      <c r="C1510" s="557" t="s">
        <v>9431</v>
      </c>
      <c r="D1510" s="557"/>
      <c r="E1510" s="557"/>
      <c r="F1510" s="557"/>
      <c r="G1510" s="557"/>
      <c r="H1510" s="557"/>
      <c r="I1510" s="557"/>
      <c r="J1510" s="557"/>
      <c r="K1510" s="557"/>
      <c r="L1510" s="557"/>
      <c r="M1510" s="345" t="s">
        <v>8</v>
      </c>
      <c r="N1510" s="343">
        <v>126.75</v>
      </c>
    </row>
    <row r="1511" spans="1:14" ht="13.5" customHeight="1" x14ac:dyDescent="0.25">
      <c r="A1511" s="342" t="s">
        <v>9432</v>
      </c>
      <c r="B1511" s="345" t="s">
        <v>385</v>
      </c>
      <c r="C1511" s="557" t="s">
        <v>9433</v>
      </c>
      <c r="D1511" s="557"/>
      <c r="E1511" s="557"/>
      <c r="F1511" s="557"/>
      <c r="G1511" s="557"/>
      <c r="H1511" s="557"/>
      <c r="I1511" s="557"/>
      <c r="J1511" s="557"/>
      <c r="K1511" s="557"/>
      <c r="L1511" s="557"/>
      <c r="M1511" s="345" t="s">
        <v>511</v>
      </c>
      <c r="N1511" s="343">
        <v>90</v>
      </c>
    </row>
    <row r="1512" spans="1:14" ht="12.75" customHeight="1" x14ac:dyDescent="0.25">
      <c r="A1512" s="342" t="s">
        <v>9434</v>
      </c>
      <c r="B1512" s="345" t="s">
        <v>385</v>
      </c>
      <c r="C1512" s="557" t="s">
        <v>9435</v>
      </c>
      <c r="D1512" s="557"/>
      <c r="E1512" s="557"/>
      <c r="F1512" s="557"/>
      <c r="G1512" s="557"/>
      <c r="H1512" s="557"/>
      <c r="I1512" s="557"/>
      <c r="J1512" s="557"/>
      <c r="K1512" s="557"/>
      <c r="L1512" s="557"/>
      <c r="M1512" s="345" t="s">
        <v>511</v>
      </c>
      <c r="N1512" s="343">
        <v>168</v>
      </c>
    </row>
    <row r="1513" spans="1:14" ht="12.75" customHeight="1" x14ac:dyDescent="0.25">
      <c r="A1513" s="342" t="s">
        <v>9436</v>
      </c>
      <c r="B1513" s="345" t="s">
        <v>385</v>
      </c>
      <c r="C1513" s="557" t="s">
        <v>9437</v>
      </c>
      <c r="D1513" s="557"/>
      <c r="E1513" s="557"/>
      <c r="F1513" s="557"/>
      <c r="G1513" s="557"/>
      <c r="H1513" s="557"/>
      <c r="I1513" s="557"/>
      <c r="J1513" s="557"/>
      <c r="K1513" s="557"/>
      <c r="L1513" s="557"/>
      <c r="M1513" s="345" t="s">
        <v>511</v>
      </c>
      <c r="N1513" s="343">
        <v>161.25</v>
      </c>
    </row>
    <row r="1514" spans="1:14" ht="13.5" customHeight="1" x14ac:dyDescent="0.25">
      <c r="A1514" s="342" t="s">
        <v>9438</v>
      </c>
      <c r="B1514" s="345" t="s">
        <v>385</v>
      </c>
      <c r="C1514" s="557" t="s">
        <v>9439</v>
      </c>
      <c r="D1514" s="557"/>
      <c r="E1514" s="557"/>
      <c r="F1514" s="557"/>
      <c r="G1514" s="557"/>
      <c r="H1514" s="557"/>
      <c r="I1514" s="557"/>
      <c r="J1514" s="557"/>
      <c r="K1514" s="557"/>
      <c r="L1514" s="557"/>
      <c r="M1514" s="345" t="s">
        <v>511</v>
      </c>
      <c r="N1514" s="343">
        <v>150.25</v>
      </c>
    </row>
    <row r="1515" spans="1:14" ht="12.75" customHeight="1" x14ac:dyDescent="0.25">
      <c r="A1515" s="342" t="s">
        <v>9440</v>
      </c>
      <c r="B1515" s="345" t="s">
        <v>385</v>
      </c>
      <c r="C1515" s="557" t="s">
        <v>9441</v>
      </c>
      <c r="D1515" s="557"/>
      <c r="E1515" s="557"/>
      <c r="F1515" s="557"/>
      <c r="G1515" s="557"/>
      <c r="H1515" s="557"/>
      <c r="I1515" s="557"/>
      <c r="J1515" s="557"/>
      <c r="K1515" s="557"/>
      <c r="L1515" s="557"/>
      <c r="M1515" s="345" t="s">
        <v>511</v>
      </c>
      <c r="N1515" s="343">
        <v>98.25</v>
      </c>
    </row>
    <row r="1516" spans="1:14" ht="13.5" customHeight="1" x14ac:dyDescent="0.25">
      <c r="A1516" s="342" t="s">
        <v>9442</v>
      </c>
      <c r="B1516" s="345" t="s">
        <v>385</v>
      </c>
      <c r="C1516" s="557" t="s">
        <v>9443</v>
      </c>
      <c r="D1516" s="557"/>
      <c r="E1516" s="557"/>
      <c r="F1516" s="557"/>
      <c r="G1516" s="557"/>
      <c r="H1516" s="557"/>
      <c r="I1516" s="557"/>
      <c r="J1516" s="557"/>
      <c r="K1516" s="557"/>
      <c r="L1516" s="557"/>
      <c r="M1516" s="345" t="s">
        <v>511</v>
      </c>
      <c r="N1516" s="343">
        <v>520</v>
      </c>
    </row>
    <row r="1517" spans="1:14" ht="12.75" customHeight="1" x14ac:dyDescent="0.25">
      <c r="A1517" s="342" t="s">
        <v>9444</v>
      </c>
      <c r="B1517" s="345" t="s">
        <v>385</v>
      </c>
      <c r="C1517" s="557" t="s">
        <v>9445</v>
      </c>
      <c r="D1517" s="557"/>
      <c r="E1517" s="557"/>
      <c r="F1517" s="557"/>
      <c r="G1517" s="557"/>
      <c r="H1517" s="557"/>
      <c r="I1517" s="557"/>
      <c r="J1517" s="557"/>
      <c r="K1517" s="557"/>
      <c r="L1517" s="557"/>
      <c r="M1517" s="345" t="s">
        <v>9</v>
      </c>
      <c r="N1517" s="343">
        <v>163.29</v>
      </c>
    </row>
    <row r="1518" spans="1:14" ht="12.75" customHeight="1" x14ac:dyDescent="0.25">
      <c r="A1518" s="342" t="s">
        <v>9446</v>
      </c>
      <c r="B1518" s="345" t="s">
        <v>385</v>
      </c>
      <c r="C1518" s="557" t="s">
        <v>9447</v>
      </c>
      <c r="D1518" s="557"/>
      <c r="E1518" s="557"/>
      <c r="F1518" s="557"/>
      <c r="G1518" s="557"/>
      <c r="H1518" s="557"/>
      <c r="I1518" s="557"/>
      <c r="J1518" s="557"/>
      <c r="K1518" s="557"/>
      <c r="L1518" s="557"/>
      <c r="M1518" s="345" t="s">
        <v>9</v>
      </c>
      <c r="N1518" s="343">
        <v>185.67</v>
      </c>
    </row>
    <row r="1519" spans="1:14" ht="13.5" customHeight="1" x14ac:dyDescent="0.25">
      <c r="A1519" s="342" t="s">
        <v>9448</v>
      </c>
      <c r="B1519" s="345" t="s">
        <v>385</v>
      </c>
      <c r="C1519" s="557" t="s">
        <v>9449</v>
      </c>
      <c r="D1519" s="557"/>
      <c r="E1519" s="557"/>
      <c r="F1519" s="557"/>
      <c r="G1519" s="557"/>
      <c r="H1519" s="557"/>
      <c r="I1519" s="557"/>
      <c r="J1519" s="557"/>
      <c r="K1519" s="557"/>
      <c r="L1519" s="557"/>
      <c r="M1519" s="345" t="s">
        <v>9</v>
      </c>
      <c r="N1519" s="343">
        <v>185</v>
      </c>
    </row>
    <row r="1520" spans="1:14" ht="12.75" customHeight="1" x14ac:dyDescent="0.25">
      <c r="A1520" s="342" t="s">
        <v>9450</v>
      </c>
      <c r="B1520" s="345" t="s">
        <v>385</v>
      </c>
      <c r="C1520" s="557" t="s">
        <v>9451</v>
      </c>
      <c r="D1520" s="557"/>
      <c r="E1520" s="557"/>
      <c r="F1520" s="557"/>
      <c r="G1520" s="557"/>
      <c r="H1520" s="557"/>
      <c r="I1520" s="557"/>
      <c r="J1520" s="557"/>
      <c r="K1520" s="557"/>
      <c r="L1520" s="557"/>
      <c r="M1520" s="345" t="s">
        <v>9</v>
      </c>
      <c r="N1520" s="343">
        <v>750</v>
      </c>
    </row>
    <row r="1521" spans="1:14" ht="13.5" customHeight="1" x14ac:dyDescent="0.25">
      <c r="A1521" s="342" t="s">
        <v>9452</v>
      </c>
      <c r="B1521" s="345" t="s">
        <v>385</v>
      </c>
      <c r="C1521" s="557" t="s">
        <v>9453</v>
      </c>
      <c r="D1521" s="557"/>
      <c r="E1521" s="557"/>
      <c r="F1521" s="557"/>
      <c r="G1521" s="557"/>
      <c r="H1521" s="557"/>
      <c r="I1521" s="557"/>
      <c r="J1521" s="557"/>
      <c r="K1521" s="557"/>
      <c r="L1521" s="557"/>
      <c r="M1521" s="345" t="s">
        <v>9</v>
      </c>
      <c r="N1521" s="343">
        <v>225</v>
      </c>
    </row>
    <row r="1522" spans="1:14" ht="12.75" customHeight="1" x14ac:dyDescent="0.25">
      <c r="A1522" s="342" t="s">
        <v>9454</v>
      </c>
      <c r="B1522" s="345" t="s">
        <v>385</v>
      </c>
      <c r="C1522" s="557" t="s">
        <v>9455</v>
      </c>
      <c r="D1522" s="557"/>
      <c r="E1522" s="557"/>
      <c r="F1522" s="557"/>
      <c r="G1522" s="557"/>
      <c r="H1522" s="557"/>
      <c r="I1522" s="557"/>
      <c r="J1522" s="557"/>
      <c r="K1522" s="557"/>
      <c r="L1522" s="557"/>
      <c r="M1522" s="345" t="s">
        <v>511</v>
      </c>
      <c r="N1522" s="343">
        <v>2.5299999999999998</v>
      </c>
    </row>
    <row r="1523" spans="1:14" ht="12.75" customHeight="1" x14ac:dyDescent="0.25">
      <c r="A1523" s="342" t="s">
        <v>9456</v>
      </c>
      <c r="B1523" s="345" t="s">
        <v>385</v>
      </c>
      <c r="C1523" s="557" t="s">
        <v>9457</v>
      </c>
      <c r="D1523" s="557"/>
      <c r="E1523" s="557"/>
      <c r="F1523" s="557"/>
      <c r="G1523" s="557"/>
      <c r="H1523" s="557"/>
      <c r="I1523" s="557"/>
      <c r="J1523" s="557"/>
      <c r="K1523" s="557"/>
      <c r="L1523" s="557"/>
      <c r="M1523" s="345" t="s">
        <v>9</v>
      </c>
      <c r="N1523" s="343">
        <v>138.04</v>
      </c>
    </row>
    <row r="1524" spans="1:14" ht="13.5" customHeight="1" x14ac:dyDescent="0.25">
      <c r="A1524" s="342" t="s">
        <v>9458</v>
      </c>
      <c r="B1524" s="345" t="s">
        <v>385</v>
      </c>
      <c r="C1524" s="557" t="s">
        <v>9459</v>
      </c>
      <c r="D1524" s="557"/>
      <c r="E1524" s="557"/>
      <c r="F1524" s="557"/>
      <c r="G1524" s="557"/>
      <c r="H1524" s="557"/>
      <c r="I1524" s="557"/>
      <c r="J1524" s="557"/>
      <c r="K1524" s="557"/>
      <c r="L1524" s="557"/>
      <c r="M1524" s="345" t="s">
        <v>9</v>
      </c>
      <c r="N1524" s="343">
        <v>37.9</v>
      </c>
    </row>
    <row r="1525" spans="1:14" ht="12.75" customHeight="1" x14ac:dyDescent="0.25">
      <c r="A1525" s="342" t="s">
        <v>9460</v>
      </c>
      <c r="B1525" s="345" t="s">
        <v>385</v>
      </c>
      <c r="C1525" s="557" t="s">
        <v>9461</v>
      </c>
      <c r="D1525" s="557"/>
      <c r="E1525" s="557"/>
      <c r="F1525" s="557"/>
      <c r="G1525" s="557"/>
      <c r="H1525" s="557"/>
      <c r="I1525" s="557"/>
      <c r="J1525" s="557"/>
      <c r="K1525" s="557"/>
      <c r="L1525" s="557"/>
      <c r="M1525" s="345" t="s">
        <v>9</v>
      </c>
      <c r="N1525" s="343">
        <v>79.900000000000006</v>
      </c>
    </row>
    <row r="1526" spans="1:14" ht="13.5" customHeight="1" x14ac:dyDescent="0.25">
      <c r="A1526" s="342" t="s">
        <v>9462</v>
      </c>
      <c r="B1526" s="345" t="s">
        <v>385</v>
      </c>
      <c r="C1526" s="557" t="s">
        <v>9463</v>
      </c>
      <c r="D1526" s="557"/>
      <c r="E1526" s="557"/>
      <c r="F1526" s="557"/>
      <c r="G1526" s="557"/>
      <c r="H1526" s="557"/>
      <c r="I1526" s="557"/>
      <c r="J1526" s="557"/>
      <c r="K1526" s="557"/>
      <c r="L1526" s="557"/>
      <c r="M1526" s="345" t="s">
        <v>9</v>
      </c>
      <c r="N1526" s="343">
        <v>49.99</v>
      </c>
    </row>
    <row r="1527" spans="1:14" ht="12.75" customHeight="1" x14ac:dyDescent="0.25">
      <c r="A1527" s="342" t="s">
        <v>9464</v>
      </c>
      <c r="B1527" s="345" t="s">
        <v>385</v>
      </c>
      <c r="C1527" s="557" t="s">
        <v>9465</v>
      </c>
      <c r="D1527" s="557"/>
      <c r="E1527" s="557"/>
      <c r="F1527" s="557"/>
      <c r="G1527" s="557"/>
      <c r="H1527" s="557"/>
      <c r="I1527" s="557"/>
      <c r="J1527" s="557"/>
      <c r="K1527" s="557"/>
      <c r="L1527" s="557"/>
      <c r="M1527" s="345" t="s">
        <v>9</v>
      </c>
      <c r="N1527" s="343">
        <v>12.5</v>
      </c>
    </row>
    <row r="1528" spans="1:14" ht="12.75" customHeight="1" x14ac:dyDescent="0.25">
      <c r="A1528" s="342" t="s">
        <v>9466</v>
      </c>
      <c r="B1528" s="345" t="s">
        <v>385</v>
      </c>
      <c r="C1528" s="557" t="s">
        <v>9467</v>
      </c>
      <c r="D1528" s="557"/>
      <c r="E1528" s="557"/>
      <c r="F1528" s="557"/>
      <c r="G1528" s="557"/>
      <c r="H1528" s="557"/>
      <c r="I1528" s="557"/>
      <c r="J1528" s="557"/>
      <c r="K1528" s="557"/>
      <c r="L1528" s="557"/>
      <c r="M1528" s="345" t="s">
        <v>9</v>
      </c>
      <c r="N1528" s="343">
        <v>83.9</v>
      </c>
    </row>
    <row r="1529" spans="1:14" ht="13.5" customHeight="1" x14ac:dyDescent="0.25">
      <c r="A1529" s="342" t="s">
        <v>9468</v>
      </c>
      <c r="B1529" s="345" t="s">
        <v>385</v>
      </c>
      <c r="C1529" s="557" t="s">
        <v>9469</v>
      </c>
      <c r="D1529" s="557"/>
      <c r="E1529" s="557"/>
      <c r="F1529" s="557"/>
      <c r="G1529" s="557"/>
      <c r="H1529" s="557"/>
      <c r="I1529" s="557"/>
      <c r="J1529" s="557"/>
      <c r="K1529" s="557"/>
      <c r="L1529" s="557"/>
      <c r="M1529" s="345" t="s">
        <v>9</v>
      </c>
      <c r="N1529" s="343">
        <v>26</v>
      </c>
    </row>
    <row r="1530" spans="1:14" ht="12.75" customHeight="1" x14ac:dyDescent="0.25">
      <c r="A1530" s="342" t="s">
        <v>9470</v>
      </c>
      <c r="B1530" s="345" t="s">
        <v>385</v>
      </c>
      <c r="C1530" s="557" t="s">
        <v>9471</v>
      </c>
      <c r="D1530" s="557"/>
      <c r="E1530" s="557"/>
      <c r="F1530" s="557"/>
      <c r="G1530" s="557"/>
      <c r="H1530" s="557"/>
      <c r="I1530" s="557"/>
      <c r="J1530" s="557"/>
      <c r="K1530" s="557"/>
      <c r="L1530" s="557"/>
      <c r="M1530" s="345" t="s">
        <v>9</v>
      </c>
      <c r="N1530" s="343">
        <v>37.9</v>
      </c>
    </row>
    <row r="1531" spans="1:14" ht="12.75" customHeight="1" x14ac:dyDescent="0.25">
      <c r="A1531" s="342" t="s">
        <v>9472</v>
      </c>
      <c r="B1531" s="345" t="s">
        <v>385</v>
      </c>
      <c r="C1531" s="557" t="s">
        <v>9473</v>
      </c>
      <c r="D1531" s="557"/>
      <c r="E1531" s="557"/>
      <c r="F1531" s="557"/>
      <c r="G1531" s="557"/>
      <c r="H1531" s="557"/>
      <c r="I1531" s="557"/>
      <c r="J1531" s="557"/>
      <c r="K1531" s="557"/>
      <c r="L1531" s="557"/>
      <c r="M1531" s="345" t="s">
        <v>9</v>
      </c>
      <c r="N1531" s="343">
        <v>36.9</v>
      </c>
    </row>
    <row r="1532" spans="1:14" ht="13.5" customHeight="1" x14ac:dyDescent="0.25">
      <c r="A1532" s="342" t="s">
        <v>9474</v>
      </c>
      <c r="B1532" s="345" t="s">
        <v>385</v>
      </c>
      <c r="C1532" s="557" t="s">
        <v>703</v>
      </c>
      <c r="D1532" s="557"/>
      <c r="E1532" s="557"/>
      <c r="F1532" s="557"/>
      <c r="G1532" s="557"/>
      <c r="H1532" s="557"/>
      <c r="I1532" s="557"/>
      <c r="J1532" s="557"/>
      <c r="K1532" s="557"/>
      <c r="L1532" s="557"/>
      <c r="M1532" s="345" t="s">
        <v>9</v>
      </c>
      <c r="N1532" s="343">
        <v>27.9</v>
      </c>
    </row>
    <row r="1533" spans="1:14" ht="12.75" customHeight="1" x14ac:dyDescent="0.25">
      <c r="A1533" s="342" t="s">
        <v>9475</v>
      </c>
      <c r="B1533" s="345" t="s">
        <v>385</v>
      </c>
      <c r="C1533" s="557" t="s">
        <v>677</v>
      </c>
      <c r="D1533" s="557"/>
      <c r="E1533" s="557"/>
      <c r="F1533" s="557"/>
      <c r="G1533" s="557"/>
      <c r="H1533" s="557"/>
      <c r="I1533" s="557"/>
      <c r="J1533" s="557"/>
      <c r="K1533" s="557"/>
      <c r="L1533" s="557"/>
      <c r="M1533" s="345" t="s">
        <v>9</v>
      </c>
      <c r="N1533" s="343">
        <v>54</v>
      </c>
    </row>
    <row r="1534" spans="1:14" ht="13.5" customHeight="1" x14ac:dyDescent="0.25">
      <c r="A1534" s="342" t="s">
        <v>9476</v>
      </c>
      <c r="B1534" s="345" t="s">
        <v>385</v>
      </c>
      <c r="C1534" s="557" t="s">
        <v>9477</v>
      </c>
      <c r="D1534" s="557"/>
      <c r="E1534" s="557"/>
      <c r="F1534" s="557"/>
      <c r="G1534" s="557"/>
      <c r="H1534" s="557"/>
      <c r="I1534" s="557"/>
      <c r="J1534" s="557"/>
      <c r="K1534" s="557"/>
      <c r="L1534" s="557"/>
      <c r="M1534" s="345" t="s">
        <v>9</v>
      </c>
      <c r="N1534" s="343">
        <v>31.99</v>
      </c>
    </row>
    <row r="1535" spans="1:14" ht="12.75" customHeight="1" x14ac:dyDescent="0.25">
      <c r="A1535" s="342" t="s">
        <v>9478</v>
      </c>
      <c r="B1535" s="345" t="s">
        <v>385</v>
      </c>
      <c r="C1535" s="557" t="s">
        <v>9479</v>
      </c>
      <c r="D1535" s="557"/>
      <c r="E1535" s="557"/>
      <c r="F1535" s="557"/>
      <c r="G1535" s="557"/>
      <c r="H1535" s="557"/>
      <c r="I1535" s="557"/>
      <c r="J1535" s="557"/>
      <c r="K1535" s="557"/>
      <c r="L1535" s="557"/>
      <c r="M1535" s="345" t="s">
        <v>9</v>
      </c>
      <c r="N1535" s="343">
        <v>51.99</v>
      </c>
    </row>
    <row r="1536" spans="1:14" ht="12.75" customHeight="1" x14ac:dyDescent="0.25">
      <c r="A1536" s="342" t="s">
        <v>9480</v>
      </c>
      <c r="B1536" s="345" t="s">
        <v>385</v>
      </c>
      <c r="C1536" s="557" t="s">
        <v>9481</v>
      </c>
      <c r="D1536" s="557"/>
      <c r="E1536" s="557"/>
      <c r="F1536" s="557"/>
      <c r="G1536" s="557"/>
      <c r="H1536" s="557"/>
      <c r="I1536" s="557"/>
      <c r="J1536" s="557"/>
      <c r="K1536" s="557"/>
      <c r="L1536" s="557"/>
      <c r="M1536" s="345" t="s">
        <v>9</v>
      </c>
      <c r="N1536" s="343">
        <v>50.9</v>
      </c>
    </row>
    <row r="1537" spans="1:14" ht="13.5" customHeight="1" x14ac:dyDescent="0.25">
      <c r="A1537" s="342" t="s">
        <v>9482</v>
      </c>
      <c r="B1537" s="345" t="s">
        <v>385</v>
      </c>
      <c r="C1537" s="557" t="s">
        <v>9483</v>
      </c>
      <c r="D1537" s="557"/>
      <c r="E1537" s="557"/>
      <c r="F1537" s="557"/>
      <c r="G1537" s="557"/>
      <c r="H1537" s="557"/>
      <c r="I1537" s="557"/>
      <c r="J1537" s="557"/>
      <c r="K1537" s="557"/>
      <c r="L1537" s="557"/>
      <c r="M1537" s="345" t="s">
        <v>9</v>
      </c>
      <c r="N1537" s="343">
        <v>160</v>
      </c>
    </row>
    <row r="1538" spans="1:14" ht="12.75" customHeight="1" x14ac:dyDescent="0.25">
      <c r="A1538" s="342" t="s">
        <v>9484</v>
      </c>
      <c r="B1538" s="345" t="s">
        <v>385</v>
      </c>
      <c r="C1538" s="557" t="s">
        <v>580</v>
      </c>
      <c r="D1538" s="557"/>
      <c r="E1538" s="557"/>
      <c r="F1538" s="557"/>
      <c r="G1538" s="557"/>
      <c r="H1538" s="557"/>
      <c r="I1538" s="557"/>
      <c r="J1538" s="557"/>
      <c r="K1538" s="557"/>
      <c r="L1538" s="557"/>
      <c r="M1538" s="345" t="s">
        <v>9</v>
      </c>
      <c r="N1538" s="343">
        <v>180</v>
      </c>
    </row>
    <row r="1539" spans="1:14" ht="13.5" customHeight="1" x14ac:dyDescent="0.25">
      <c r="A1539" s="342" t="s">
        <v>9485</v>
      </c>
      <c r="B1539" s="345" t="s">
        <v>385</v>
      </c>
      <c r="C1539" s="557" t="s">
        <v>9486</v>
      </c>
      <c r="D1539" s="557"/>
      <c r="E1539" s="557"/>
      <c r="F1539" s="557"/>
      <c r="G1539" s="557"/>
      <c r="H1539" s="557"/>
      <c r="I1539" s="557"/>
      <c r="J1539" s="557"/>
      <c r="K1539" s="557"/>
      <c r="L1539" s="557"/>
      <c r="M1539" s="345" t="s">
        <v>9</v>
      </c>
      <c r="N1539" s="343">
        <v>190</v>
      </c>
    </row>
    <row r="1540" spans="1:14" ht="12.75" customHeight="1" x14ac:dyDescent="0.25">
      <c r="A1540" s="342" t="s">
        <v>9487</v>
      </c>
      <c r="B1540" s="345" t="s">
        <v>385</v>
      </c>
      <c r="C1540" s="557" t="s">
        <v>9488</v>
      </c>
      <c r="D1540" s="557"/>
      <c r="E1540" s="557"/>
      <c r="F1540" s="557"/>
      <c r="G1540" s="557"/>
      <c r="H1540" s="557"/>
      <c r="I1540" s="557"/>
      <c r="J1540" s="557"/>
      <c r="K1540" s="557"/>
      <c r="L1540" s="557"/>
      <c r="M1540" s="345" t="s">
        <v>9</v>
      </c>
      <c r="N1540" s="343">
        <v>190</v>
      </c>
    </row>
    <row r="1541" spans="1:14" ht="12.75" customHeight="1" x14ac:dyDescent="0.25">
      <c r="A1541" s="342" t="s">
        <v>9489</v>
      </c>
      <c r="B1541" s="345" t="s">
        <v>385</v>
      </c>
      <c r="C1541" s="557" t="s">
        <v>9490</v>
      </c>
      <c r="D1541" s="557"/>
      <c r="E1541" s="557"/>
      <c r="F1541" s="557"/>
      <c r="G1541" s="557"/>
      <c r="H1541" s="557"/>
      <c r="I1541" s="557"/>
      <c r="J1541" s="557"/>
      <c r="K1541" s="557"/>
      <c r="L1541" s="557"/>
      <c r="M1541" s="345" t="s">
        <v>9</v>
      </c>
      <c r="N1541" s="343">
        <v>28.5</v>
      </c>
    </row>
    <row r="1542" spans="1:14" ht="13.5" customHeight="1" x14ac:dyDescent="0.25">
      <c r="A1542" s="342" t="s">
        <v>9491</v>
      </c>
      <c r="B1542" s="345" t="s">
        <v>385</v>
      </c>
      <c r="C1542" s="557" t="s">
        <v>706</v>
      </c>
      <c r="D1542" s="557"/>
      <c r="E1542" s="557"/>
      <c r="F1542" s="557"/>
      <c r="G1542" s="557"/>
      <c r="H1542" s="557"/>
      <c r="I1542" s="557"/>
      <c r="J1542" s="557"/>
      <c r="K1542" s="557"/>
      <c r="L1542" s="557"/>
      <c r="M1542" s="345" t="s">
        <v>9</v>
      </c>
      <c r="N1542" s="343">
        <v>71.900000000000006</v>
      </c>
    </row>
    <row r="1543" spans="1:14" ht="12.75" customHeight="1" x14ac:dyDescent="0.25">
      <c r="A1543" s="342" t="s">
        <v>9492</v>
      </c>
      <c r="B1543" s="345" t="s">
        <v>385</v>
      </c>
      <c r="C1543" s="557" t="s">
        <v>9493</v>
      </c>
      <c r="D1543" s="557"/>
      <c r="E1543" s="557"/>
      <c r="F1543" s="557"/>
      <c r="G1543" s="557"/>
      <c r="H1543" s="557"/>
      <c r="I1543" s="557"/>
      <c r="J1543" s="557"/>
      <c r="K1543" s="557"/>
      <c r="L1543" s="557"/>
      <c r="M1543" s="345" t="s">
        <v>9202</v>
      </c>
      <c r="N1543" s="343">
        <v>79.900000000000006</v>
      </c>
    </row>
    <row r="1544" spans="1:14" ht="12.75" customHeight="1" x14ac:dyDescent="0.25">
      <c r="A1544" s="342" t="s">
        <v>9494</v>
      </c>
      <c r="B1544" s="345" t="s">
        <v>385</v>
      </c>
      <c r="C1544" s="557" t="s">
        <v>9495</v>
      </c>
      <c r="D1544" s="557"/>
      <c r="E1544" s="557"/>
      <c r="F1544" s="557"/>
      <c r="G1544" s="557"/>
      <c r="H1544" s="557"/>
      <c r="I1544" s="557"/>
      <c r="J1544" s="557"/>
      <c r="K1544" s="557"/>
      <c r="L1544" s="557"/>
      <c r="M1544" s="345" t="s">
        <v>216</v>
      </c>
      <c r="N1544" s="343">
        <v>35.61</v>
      </c>
    </row>
    <row r="1545" spans="1:14" ht="13.5" customHeight="1" x14ac:dyDescent="0.25">
      <c r="A1545" s="342" t="s">
        <v>9496</v>
      </c>
      <c r="B1545" s="345" t="s">
        <v>385</v>
      </c>
      <c r="C1545" s="557" t="s">
        <v>9497</v>
      </c>
      <c r="D1545" s="557"/>
      <c r="E1545" s="557"/>
      <c r="F1545" s="557"/>
      <c r="G1545" s="557"/>
      <c r="H1545" s="557"/>
      <c r="I1545" s="557"/>
      <c r="J1545" s="557"/>
      <c r="K1545" s="557"/>
      <c r="L1545" s="557"/>
      <c r="M1545" s="345" t="s">
        <v>9</v>
      </c>
      <c r="N1545" s="343">
        <v>82.5</v>
      </c>
    </row>
    <row r="1546" spans="1:14" ht="12.75" customHeight="1" x14ac:dyDescent="0.25">
      <c r="A1546" s="342" t="s">
        <v>9498</v>
      </c>
      <c r="B1546" s="345" t="s">
        <v>385</v>
      </c>
      <c r="C1546" s="557" t="s">
        <v>9499</v>
      </c>
      <c r="D1546" s="557"/>
      <c r="E1546" s="557"/>
      <c r="F1546" s="557"/>
      <c r="G1546" s="557"/>
      <c r="H1546" s="557"/>
      <c r="I1546" s="557"/>
      <c r="J1546" s="557"/>
      <c r="K1546" s="557"/>
      <c r="L1546" s="557"/>
      <c r="M1546" s="345" t="s">
        <v>9</v>
      </c>
      <c r="N1546" s="343">
        <v>28.5</v>
      </c>
    </row>
    <row r="1547" spans="1:14" ht="13.5" customHeight="1" x14ac:dyDescent="0.25">
      <c r="A1547" s="342" t="s">
        <v>9500</v>
      </c>
      <c r="B1547" s="345" t="s">
        <v>385</v>
      </c>
      <c r="C1547" s="557" t="s">
        <v>9501</v>
      </c>
      <c r="D1547" s="557"/>
      <c r="E1547" s="557"/>
      <c r="F1547" s="557"/>
      <c r="G1547" s="557"/>
      <c r="H1547" s="557"/>
      <c r="I1547" s="557"/>
      <c r="J1547" s="557"/>
      <c r="K1547" s="557"/>
      <c r="L1547" s="557"/>
      <c r="M1547" s="345" t="s">
        <v>8</v>
      </c>
      <c r="N1547" s="343">
        <v>1.1000000000000001</v>
      </c>
    </row>
    <row r="1548" spans="1:14" ht="12.75" customHeight="1" x14ac:dyDescent="0.25">
      <c r="A1548" s="342" t="s">
        <v>9502</v>
      </c>
      <c r="B1548" s="345" t="s">
        <v>385</v>
      </c>
      <c r="C1548" s="557" t="s">
        <v>9503</v>
      </c>
      <c r="D1548" s="557"/>
      <c r="E1548" s="557"/>
      <c r="F1548" s="557"/>
      <c r="G1548" s="557"/>
      <c r="H1548" s="557"/>
      <c r="I1548" s="557"/>
      <c r="J1548" s="557"/>
      <c r="K1548" s="557"/>
      <c r="L1548" s="557"/>
      <c r="M1548" s="345" t="s">
        <v>8</v>
      </c>
      <c r="N1548" s="343">
        <v>20.190000000000001</v>
      </c>
    </row>
    <row r="1549" spans="1:14" ht="3" customHeight="1" x14ac:dyDescent="0.25">
      <c r="C1549" s="557"/>
      <c r="D1549" s="557"/>
      <c r="E1549" s="557"/>
      <c r="F1549" s="557"/>
      <c r="G1549" s="557"/>
      <c r="H1549" s="557"/>
      <c r="I1549" s="557"/>
      <c r="J1549" s="557"/>
      <c r="K1549" s="557"/>
      <c r="L1549" s="557"/>
    </row>
    <row r="1550" spans="1:14" ht="13.5" customHeight="1" x14ac:dyDescent="0.25">
      <c r="A1550" s="342" t="s">
        <v>9504</v>
      </c>
      <c r="B1550" s="345" t="s">
        <v>385</v>
      </c>
      <c r="C1550" s="557" t="s">
        <v>709</v>
      </c>
      <c r="D1550" s="557"/>
      <c r="E1550" s="557"/>
      <c r="F1550" s="557"/>
      <c r="G1550" s="557"/>
      <c r="H1550" s="557"/>
      <c r="I1550" s="557"/>
      <c r="J1550" s="557"/>
      <c r="K1550" s="557"/>
      <c r="L1550" s="557"/>
      <c r="M1550" s="345" t="s">
        <v>8</v>
      </c>
      <c r="N1550" s="343">
        <v>15.38</v>
      </c>
    </row>
    <row r="1551" spans="1:14" ht="12.75" customHeight="1" x14ac:dyDescent="0.25">
      <c r="A1551" s="342" t="s">
        <v>9505</v>
      </c>
      <c r="B1551" s="345" t="s">
        <v>385</v>
      </c>
      <c r="C1551" s="557" t="s">
        <v>9506</v>
      </c>
      <c r="D1551" s="557"/>
      <c r="E1551" s="557"/>
      <c r="F1551" s="557"/>
      <c r="G1551" s="557"/>
      <c r="H1551" s="557"/>
      <c r="I1551" s="557"/>
      <c r="J1551" s="557"/>
      <c r="K1551" s="557"/>
      <c r="L1551" s="557"/>
      <c r="M1551" s="345" t="s">
        <v>8</v>
      </c>
      <c r="N1551" s="343">
        <v>20</v>
      </c>
    </row>
    <row r="1552" spans="1:14" ht="13.5" customHeight="1" x14ac:dyDescent="0.25">
      <c r="A1552" s="342" t="s">
        <v>9507</v>
      </c>
      <c r="B1552" s="345" t="s">
        <v>385</v>
      </c>
      <c r="C1552" s="557" t="s">
        <v>9508</v>
      </c>
      <c r="D1552" s="557"/>
      <c r="E1552" s="557"/>
      <c r="F1552" s="557"/>
      <c r="G1552" s="557"/>
      <c r="H1552" s="557"/>
      <c r="I1552" s="557"/>
      <c r="J1552" s="557"/>
      <c r="K1552" s="557"/>
      <c r="L1552" s="557"/>
      <c r="M1552" s="345" t="s">
        <v>8</v>
      </c>
      <c r="N1552" s="343">
        <v>3.62</v>
      </c>
    </row>
    <row r="1553" spans="1:14" ht="12.75" customHeight="1" x14ac:dyDescent="0.25">
      <c r="A1553" s="342" t="s">
        <v>9509</v>
      </c>
      <c r="B1553" s="345" t="s">
        <v>385</v>
      </c>
      <c r="C1553" s="557" t="s">
        <v>9510</v>
      </c>
      <c r="D1553" s="557"/>
      <c r="E1553" s="557"/>
      <c r="F1553" s="557"/>
      <c r="G1553" s="557"/>
      <c r="H1553" s="557"/>
      <c r="I1553" s="557"/>
      <c r="J1553" s="557"/>
      <c r="K1553" s="557"/>
      <c r="L1553" s="557"/>
      <c r="M1553" s="345" t="s">
        <v>9</v>
      </c>
      <c r="N1553" s="343">
        <v>150</v>
      </c>
    </row>
    <row r="1554" spans="1:14" ht="12.75" customHeight="1" x14ac:dyDescent="0.25">
      <c r="A1554" s="342" t="s">
        <v>9511</v>
      </c>
      <c r="B1554" s="345" t="s">
        <v>385</v>
      </c>
      <c r="C1554" s="557" t="s">
        <v>9512</v>
      </c>
      <c r="D1554" s="557"/>
      <c r="E1554" s="557"/>
      <c r="F1554" s="557"/>
      <c r="G1554" s="557"/>
      <c r="H1554" s="557"/>
      <c r="I1554" s="557"/>
      <c r="J1554" s="557"/>
      <c r="K1554" s="557"/>
      <c r="L1554" s="557"/>
      <c r="M1554" s="345" t="s">
        <v>9</v>
      </c>
      <c r="N1554" s="343">
        <v>46.9</v>
      </c>
    </row>
    <row r="1555" spans="1:14" ht="3.75" customHeight="1" x14ac:dyDescent="0.25">
      <c r="C1555" s="557"/>
      <c r="D1555" s="557"/>
      <c r="E1555" s="557"/>
      <c r="F1555" s="557"/>
      <c r="G1555" s="557"/>
      <c r="H1555" s="557"/>
      <c r="I1555" s="557"/>
      <c r="J1555" s="557"/>
      <c r="K1555" s="557"/>
      <c r="L1555" s="557"/>
    </row>
    <row r="1556" spans="1:14" ht="12.75" customHeight="1" x14ac:dyDescent="0.25">
      <c r="A1556" s="342" t="s">
        <v>9513</v>
      </c>
      <c r="B1556" s="345" t="s">
        <v>385</v>
      </c>
      <c r="C1556" s="557" t="s">
        <v>9514</v>
      </c>
      <c r="D1556" s="557"/>
      <c r="E1556" s="557"/>
      <c r="F1556" s="557"/>
      <c r="G1556" s="557"/>
      <c r="H1556" s="557"/>
      <c r="I1556" s="557"/>
      <c r="J1556" s="557"/>
      <c r="K1556" s="557"/>
      <c r="L1556" s="557"/>
      <c r="M1556" s="345" t="s">
        <v>9</v>
      </c>
      <c r="N1556" s="343">
        <v>39.5</v>
      </c>
    </row>
    <row r="1557" spans="1:14" ht="12.75" customHeight="1" x14ac:dyDescent="0.25">
      <c r="A1557" s="342" t="s">
        <v>9515</v>
      </c>
      <c r="B1557" s="345" t="s">
        <v>385</v>
      </c>
      <c r="C1557" s="557" t="s">
        <v>9516</v>
      </c>
      <c r="D1557" s="557"/>
      <c r="E1557" s="557"/>
      <c r="F1557" s="557"/>
      <c r="G1557" s="557"/>
      <c r="H1557" s="557"/>
      <c r="I1557" s="557"/>
      <c r="J1557" s="557"/>
      <c r="K1557" s="557"/>
      <c r="L1557" s="557"/>
      <c r="M1557" s="345" t="s">
        <v>9</v>
      </c>
      <c r="N1557" s="343">
        <v>39.99</v>
      </c>
    </row>
    <row r="1558" spans="1:14" ht="13.5" customHeight="1" x14ac:dyDescent="0.25">
      <c r="A1558" s="342" t="s">
        <v>9517</v>
      </c>
      <c r="B1558" s="345" t="s">
        <v>385</v>
      </c>
      <c r="C1558" s="557" t="s">
        <v>9518</v>
      </c>
      <c r="D1558" s="557"/>
      <c r="E1558" s="557"/>
      <c r="F1558" s="557"/>
      <c r="G1558" s="557"/>
      <c r="H1558" s="557"/>
      <c r="I1558" s="557"/>
      <c r="J1558" s="557"/>
      <c r="K1558" s="557"/>
      <c r="L1558" s="557"/>
      <c r="M1558" s="345" t="s">
        <v>511</v>
      </c>
      <c r="N1558" s="343">
        <v>90.86</v>
      </c>
    </row>
    <row r="1559" spans="1:14" ht="12.75" customHeight="1" x14ac:dyDescent="0.25">
      <c r="A1559" s="342" t="s">
        <v>9519</v>
      </c>
      <c r="B1559" s="345" t="s">
        <v>385</v>
      </c>
      <c r="C1559" s="557" t="s">
        <v>9520</v>
      </c>
      <c r="D1559" s="557"/>
      <c r="E1559" s="557"/>
      <c r="F1559" s="557"/>
      <c r="G1559" s="557"/>
      <c r="H1559" s="557"/>
      <c r="I1559" s="557"/>
      <c r="J1559" s="557"/>
      <c r="K1559" s="557"/>
      <c r="L1559" s="557"/>
      <c r="M1559" s="345" t="s">
        <v>511</v>
      </c>
      <c r="N1559" s="343">
        <v>2054</v>
      </c>
    </row>
    <row r="1560" spans="1:14" ht="3.75" customHeight="1" x14ac:dyDescent="0.25">
      <c r="C1560" s="557"/>
      <c r="D1560" s="557"/>
      <c r="E1560" s="557"/>
      <c r="F1560" s="557"/>
      <c r="G1560" s="557"/>
      <c r="H1560" s="557"/>
      <c r="I1560" s="557"/>
      <c r="J1560" s="557"/>
      <c r="K1560" s="557"/>
      <c r="L1560" s="557"/>
    </row>
    <row r="1561" spans="1:14" ht="12.75" customHeight="1" x14ac:dyDescent="0.25">
      <c r="A1561" s="342" t="s">
        <v>9521</v>
      </c>
      <c r="B1561" s="345" t="s">
        <v>385</v>
      </c>
      <c r="C1561" s="557" t="s">
        <v>9522</v>
      </c>
      <c r="D1561" s="557"/>
      <c r="E1561" s="557"/>
      <c r="F1561" s="557"/>
      <c r="G1561" s="557"/>
      <c r="H1561" s="557"/>
      <c r="I1561" s="557"/>
      <c r="J1561" s="557"/>
      <c r="K1561" s="557"/>
      <c r="L1561" s="557"/>
      <c r="M1561" s="345" t="s">
        <v>511</v>
      </c>
      <c r="N1561" s="343">
        <v>3829.9</v>
      </c>
    </row>
    <row r="1562" spans="1:14" ht="12.75" customHeight="1" x14ac:dyDescent="0.25">
      <c r="A1562" s="342" t="s">
        <v>9523</v>
      </c>
      <c r="B1562" s="345" t="s">
        <v>385</v>
      </c>
      <c r="C1562" s="557" t="s">
        <v>9524</v>
      </c>
      <c r="D1562" s="557"/>
      <c r="E1562" s="557"/>
      <c r="F1562" s="557"/>
      <c r="G1562" s="557"/>
      <c r="H1562" s="557"/>
      <c r="I1562" s="557"/>
      <c r="J1562" s="557"/>
      <c r="K1562" s="557"/>
      <c r="L1562" s="557"/>
      <c r="M1562" s="345" t="s">
        <v>1605</v>
      </c>
      <c r="N1562" s="343">
        <v>1433.48</v>
      </c>
    </row>
    <row r="1563" spans="1:14" ht="13.5" customHeight="1" x14ac:dyDescent="0.25">
      <c r="A1563" s="342" t="s">
        <v>9525</v>
      </c>
      <c r="B1563" s="345" t="s">
        <v>385</v>
      </c>
      <c r="C1563" s="557" t="s">
        <v>9526</v>
      </c>
      <c r="D1563" s="557"/>
      <c r="E1563" s="557"/>
      <c r="F1563" s="557"/>
      <c r="G1563" s="557"/>
      <c r="H1563" s="557"/>
      <c r="I1563" s="557"/>
      <c r="J1563" s="557"/>
      <c r="K1563" s="557"/>
      <c r="L1563" s="557"/>
      <c r="M1563" s="345" t="s">
        <v>511</v>
      </c>
      <c r="N1563" s="343">
        <v>82.86</v>
      </c>
    </row>
    <row r="1564" spans="1:14" ht="12.75" customHeight="1" x14ac:dyDescent="0.25">
      <c r="A1564" s="342" t="s">
        <v>9527</v>
      </c>
      <c r="B1564" s="345" t="s">
        <v>385</v>
      </c>
      <c r="C1564" s="557" t="s">
        <v>9528</v>
      </c>
      <c r="D1564" s="557"/>
      <c r="E1564" s="557"/>
      <c r="F1564" s="557"/>
      <c r="G1564" s="557"/>
      <c r="H1564" s="557"/>
      <c r="I1564" s="557"/>
      <c r="J1564" s="557"/>
      <c r="K1564" s="557"/>
      <c r="L1564" s="557"/>
      <c r="M1564" s="345" t="s">
        <v>511</v>
      </c>
      <c r="N1564" s="343">
        <v>120</v>
      </c>
    </row>
    <row r="1565" spans="1:14" ht="13.5" customHeight="1" x14ac:dyDescent="0.25">
      <c r="A1565" s="342" t="s">
        <v>9529</v>
      </c>
      <c r="B1565" s="345" t="s">
        <v>385</v>
      </c>
      <c r="C1565" s="557" t="s">
        <v>9530</v>
      </c>
      <c r="D1565" s="557"/>
      <c r="E1565" s="557"/>
      <c r="F1565" s="557"/>
      <c r="G1565" s="557"/>
      <c r="H1565" s="557"/>
      <c r="I1565" s="557"/>
      <c r="J1565" s="557"/>
      <c r="K1565" s="557"/>
      <c r="L1565" s="557"/>
      <c r="M1565" s="345" t="s">
        <v>511</v>
      </c>
      <c r="N1565" s="343">
        <v>1520</v>
      </c>
    </row>
    <row r="1566" spans="1:14" ht="12.75" customHeight="1" x14ac:dyDescent="0.25">
      <c r="A1566" s="342" t="s">
        <v>9531</v>
      </c>
      <c r="B1566" s="345" t="s">
        <v>385</v>
      </c>
      <c r="C1566" s="557" t="s">
        <v>9532</v>
      </c>
      <c r="D1566" s="557"/>
      <c r="E1566" s="557"/>
      <c r="F1566" s="557"/>
      <c r="G1566" s="557"/>
      <c r="H1566" s="557"/>
      <c r="I1566" s="557"/>
      <c r="J1566" s="557"/>
      <c r="K1566" s="557"/>
      <c r="L1566" s="557"/>
      <c r="M1566" s="345" t="s">
        <v>9533</v>
      </c>
      <c r="N1566" s="343">
        <v>260.13</v>
      </c>
    </row>
    <row r="1567" spans="1:14" ht="12.75" customHeight="1" x14ac:dyDescent="0.25">
      <c r="A1567" s="342" t="s">
        <v>9534</v>
      </c>
      <c r="B1567" s="345" t="s">
        <v>385</v>
      </c>
      <c r="C1567" s="557" t="s">
        <v>9535</v>
      </c>
      <c r="D1567" s="557"/>
      <c r="E1567" s="557"/>
      <c r="F1567" s="557"/>
      <c r="G1567" s="557"/>
      <c r="H1567" s="557"/>
      <c r="I1567" s="557"/>
      <c r="J1567" s="557"/>
      <c r="K1567" s="557"/>
      <c r="L1567" s="557"/>
      <c r="M1567" s="345" t="s">
        <v>8</v>
      </c>
      <c r="N1567" s="343">
        <v>2.08</v>
      </c>
    </row>
    <row r="1568" spans="1:14" ht="13.5" customHeight="1" x14ac:dyDescent="0.25">
      <c r="A1568" s="342" t="s">
        <v>9536</v>
      </c>
      <c r="B1568" s="345" t="s">
        <v>385</v>
      </c>
      <c r="C1568" s="557" t="s">
        <v>710</v>
      </c>
      <c r="D1568" s="557"/>
      <c r="E1568" s="557"/>
      <c r="F1568" s="557"/>
      <c r="G1568" s="557"/>
      <c r="H1568" s="557"/>
      <c r="I1568" s="557"/>
      <c r="J1568" s="557"/>
      <c r="K1568" s="557"/>
      <c r="L1568" s="557"/>
      <c r="M1568" s="345" t="s">
        <v>511</v>
      </c>
      <c r="N1568" s="343">
        <v>2.21</v>
      </c>
    </row>
    <row r="1569" spans="1:14" ht="12.75" customHeight="1" x14ac:dyDescent="0.25">
      <c r="A1569" s="342" t="s">
        <v>9537</v>
      </c>
      <c r="B1569" s="345" t="s">
        <v>385</v>
      </c>
      <c r="C1569" s="557" t="s">
        <v>9538</v>
      </c>
      <c r="D1569" s="557"/>
      <c r="E1569" s="557"/>
      <c r="F1569" s="557"/>
      <c r="G1569" s="557"/>
      <c r="H1569" s="557"/>
      <c r="I1569" s="557"/>
      <c r="J1569" s="557"/>
      <c r="K1569" s="557"/>
      <c r="L1569" s="557"/>
      <c r="M1569" s="345" t="s">
        <v>511</v>
      </c>
      <c r="N1569" s="343">
        <v>2228.8000000000002</v>
      </c>
    </row>
    <row r="1570" spans="1:14" ht="12.75" customHeight="1" x14ac:dyDescent="0.25">
      <c r="A1570" s="342" t="s">
        <v>9539</v>
      </c>
      <c r="B1570" s="345" t="s">
        <v>385</v>
      </c>
      <c r="C1570" s="557" t="s">
        <v>9540</v>
      </c>
      <c r="D1570" s="557"/>
      <c r="E1570" s="557"/>
      <c r="F1570" s="557"/>
      <c r="G1570" s="557"/>
      <c r="H1570" s="557"/>
      <c r="I1570" s="557"/>
      <c r="J1570" s="557"/>
      <c r="K1570" s="557"/>
      <c r="L1570" s="557"/>
      <c r="M1570" s="345" t="s">
        <v>511</v>
      </c>
      <c r="N1570" s="343">
        <v>5028.8</v>
      </c>
    </row>
    <row r="1571" spans="1:14" ht="13.5" customHeight="1" x14ac:dyDescent="0.25">
      <c r="A1571" s="342" t="s">
        <v>9541</v>
      </c>
      <c r="B1571" s="345" t="s">
        <v>385</v>
      </c>
      <c r="C1571" s="557" t="s">
        <v>9542</v>
      </c>
      <c r="D1571" s="557"/>
      <c r="E1571" s="557"/>
      <c r="F1571" s="557"/>
      <c r="G1571" s="557"/>
      <c r="H1571" s="557"/>
      <c r="I1571" s="557"/>
      <c r="J1571" s="557"/>
      <c r="K1571" s="557"/>
      <c r="L1571" s="557"/>
      <c r="M1571" s="345" t="s">
        <v>511</v>
      </c>
      <c r="N1571" s="343">
        <v>4916.8</v>
      </c>
    </row>
    <row r="1572" spans="1:14" ht="12.75" customHeight="1" x14ac:dyDescent="0.25">
      <c r="A1572" s="342" t="s">
        <v>9543</v>
      </c>
      <c r="B1572" s="345" t="s">
        <v>385</v>
      </c>
      <c r="C1572" s="557" t="s">
        <v>9544</v>
      </c>
      <c r="D1572" s="557"/>
      <c r="E1572" s="557"/>
      <c r="F1572" s="557"/>
      <c r="G1572" s="557"/>
      <c r="H1572" s="557"/>
      <c r="I1572" s="557"/>
      <c r="J1572" s="557"/>
      <c r="K1572" s="557"/>
      <c r="L1572" s="557"/>
      <c r="M1572" s="345" t="s">
        <v>511</v>
      </c>
      <c r="N1572" s="343">
        <v>4804.8</v>
      </c>
    </row>
    <row r="1573" spans="1:14" ht="13.5" customHeight="1" x14ac:dyDescent="0.25">
      <c r="A1573" s="342" t="s">
        <v>9545</v>
      </c>
      <c r="B1573" s="345" t="s">
        <v>385</v>
      </c>
      <c r="C1573" s="557" t="s">
        <v>9546</v>
      </c>
      <c r="D1573" s="557"/>
      <c r="E1573" s="557"/>
      <c r="F1573" s="557"/>
      <c r="G1573" s="557"/>
      <c r="H1573" s="557"/>
      <c r="I1573" s="557"/>
      <c r="J1573" s="557"/>
      <c r="K1573" s="557"/>
      <c r="L1573" s="557"/>
      <c r="M1573" s="345" t="s">
        <v>511</v>
      </c>
      <c r="N1573" s="343">
        <v>2116.8000000000002</v>
      </c>
    </row>
    <row r="1574" spans="1:14" ht="12.75" customHeight="1" x14ac:dyDescent="0.25">
      <c r="A1574" s="342" t="s">
        <v>9547</v>
      </c>
      <c r="B1574" s="345" t="s">
        <v>385</v>
      </c>
      <c r="C1574" s="557" t="s">
        <v>9548</v>
      </c>
      <c r="D1574" s="557"/>
      <c r="E1574" s="557"/>
      <c r="F1574" s="557"/>
      <c r="G1574" s="557"/>
      <c r="H1574" s="557"/>
      <c r="I1574" s="557"/>
      <c r="J1574" s="557"/>
      <c r="K1574" s="557"/>
      <c r="L1574" s="557"/>
      <c r="M1574" s="345" t="s">
        <v>9</v>
      </c>
      <c r="N1574" s="343">
        <v>65</v>
      </c>
    </row>
    <row r="1575" spans="1:14" ht="12.75" customHeight="1" x14ac:dyDescent="0.25">
      <c r="A1575" s="342" t="s">
        <v>9549</v>
      </c>
      <c r="B1575" s="345" t="s">
        <v>385</v>
      </c>
      <c r="C1575" s="557" t="s">
        <v>9550</v>
      </c>
      <c r="D1575" s="557"/>
      <c r="E1575" s="557"/>
      <c r="F1575" s="557"/>
      <c r="G1575" s="557"/>
      <c r="H1575" s="557"/>
      <c r="I1575" s="557"/>
      <c r="J1575" s="557"/>
      <c r="K1575" s="557"/>
      <c r="L1575" s="557"/>
      <c r="M1575" s="345" t="s">
        <v>511</v>
      </c>
      <c r="N1575" s="343">
        <v>400</v>
      </c>
    </row>
    <row r="1576" spans="1:14" ht="13.5" customHeight="1" x14ac:dyDescent="0.25">
      <c r="A1576" s="342" t="s">
        <v>9551</v>
      </c>
      <c r="B1576" s="345" t="s">
        <v>385</v>
      </c>
      <c r="C1576" s="557" t="s">
        <v>9552</v>
      </c>
      <c r="D1576" s="557"/>
      <c r="E1576" s="557"/>
      <c r="F1576" s="557"/>
      <c r="G1576" s="557"/>
      <c r="H1576" s="557"/>
      <c r="I1576" s="557"/>
      <c r="J1576" s="557"/>
      <c r="K1576" s="557"/>
      <c r="L1576" s="557"/>
      <c r="M1576" s="345" t="s">
        <v>511</v>
      </c>
      <c r="N1576" s="343">
        <v>685</v>
      </c>
    </row>
    <row r="1577" spans="1:14" ht="12.75" customHeight="1" x14ac:dyDescent="0.25">
      <c r="A1577" s="342" t="s">
        <v>9553</v>
      </c>
      <c r="B1577" s="345" t="s">
        <v>385</v>
      </c>
      <c r="C1577" s="557" t="s">
        <v>9554</v>
      </c>
      <c r="D1577" s="557"/>
      <c r="E1577" s="557"/>
      <c r="F1577" s="557"/>
      <c r="G1577" s="557"/>
      <c r="H1577" s="557"/>
      <c r="I1577" s="557"/>
      <c r="J1577" s="557"/>
      <c r="K1577" s="557"/>
      <c r="L1577" s="557"/>
      <c r="M1577" s="345" t="s">
        <v>511</v>
      </c>
      <c r="N1577" s="343">
        <v>186.92</v>
      </c>
    </row>
    <row r="1578" spans="1:14" ht="13.5" customHeight="1" x14ac:dyDescent="0.25">
      <c r="A1578" s="342" t="s">
        <v>9555</v>
      </c>
      <c r="B1578" s="345" t="s">
        <v>385</v>
      </c>
      <c r="C1578" s="557" t="s">
        <v>9556</v>
      </c>
      <c r="D1578" s="557"/>
      <c r="E1578" s="557"/>
      <c r="F1578" s="557"/>
      <c r="G1578" s="557"/>
      <c r="H1578" s="557"/>
      <c r="I1578" s="557"/>
      <c r="J1578" s="557"/>
      <c r="K1578" s="557"/>
      <c r="L1578" s="557"/>
      <c r="M1578" s="345" t="s">
        <v>511</v>
      </c>
      <c r="N1578" s="343">
        <v>8</v>
      </c>
    </row>
    <row r="1579" spans="1:14" ht="12.75" customHeight="1" x14ac:dyDescent="0.25">
      <c r="A1579" s="342" t="s">
        <v>9557</v>
      </c>
      <c r="B1579" s="345" t="s">
        <v>385</v>
      </c>
      <c r="C1579" s="557" t="s">
        <v>9558</v>
      </c>
      <c r="D1579" s="557"/>
      <c r="E1579" s="557"/>
      <c r="F1579" s="557"/>
      <c r="G1579" s="557"/>
      <c r="H1579" s="557"/>
      <c r="I1579" s="557"/>
      <c r="J1579" s="557"/>
      <c r="K1579" s="557"/>
      <c r="L1579" s="557"/>
      <c r="M1579" s="345" t="s">
        <v>511</v>
      </c>
      <c r="N1579" s="343">
        <v>13.8</v>
      </c>
    </row>
    <row r="1580" spans="1:14" ht="12.75" customHeight="1" x14ac:dyDescent="0.25">
      <c r="A1580" s="342" t="s">
        <v>9559</v>
      </c>
      <c r="B1580" s="345" t="s">
        <v>385</v>
      </c>
      <c r="C1580" s="557" t="s">
        <v>9560</v>
      </c>
      <c r="D1580" s="557"/>
      <c r="E1580" s="557"/>
      <c r="F1580" s="557"/>
      <c r="G1580" s="557"/>
      <c r="H1580" s="557"/>
      <c r="I1580" s="557"/>
      <c r="J1580" s="557"/>
      <c r="K1580" s="557"/>
      <c r="L1580" s="557"/>
      <c r="M1580" s="345" t="s">
        <v>511</v>
      </c>
      <c r="N1580" s="343">
        <v>80</v>
      </c>
    </row>
    <row r="1581" spans="1:14" ht="13.5" customHeight="1" x14ac:dyDescent="0.25">
      <c r="A1581" s="342" t="s">
        <v>9561</v>
      </c>
      <c r="B1581" s="345" t="s">
        <v>385</v>
      </c>
      <c r="C1581" s="557" t="s">
        <v>9562</v>
      </c>
      <c r="D1581" s="557"/>
      <c r="E1581" s="557"/>
      <c r="F1581" s="557"/>
      <c r="G1581" s="557"/>
      <c r="H1581" s="557"/>
      <c r="I1581" s="557"/>
      <c r="J1581" s="557"/>
      <c r="K1581" s="557"/>
      <c r="L1581" s="557"/>
      <c r="M1581" s="345" t="s">
        <v>511</v>
      </c>
      <c r="N1581" s="343">
        <v>80</v>
      </c>
    </row>
    <row r="1582" spans="1:14" ht="12.75" customHeight="1" x14ac:dyDescent="0.25">
      <c r="A1582" s="342" t="s">
        <v>9563</v>
      </c>
      <c r="B1582" s="345" t="s">
        <v>385</v>
      </c>
      <c r="C1582" s="557" t="s">
        <v>9564</v>
      </c>
      <c r="D1582" s="557"/>
      <c r="E1582" s="557"/>
      <c r="F1582" s="557"/>
      <c r="G1582" s="557"/>
      <c r="H1582" s="557"/>
      <c r="I1582" s="557"/>
      <c r="J1582" s="557"/>
      <c r="K1582" s="557"/>
      <c r="L1582" s="557"/>
      <c r="M1582" s="345" t="s">
        <v>511</v>
      </c>
      <c r="N1582" s="343">
        <v>570</v>
      </c>
    </row>
    <row r="1583" spans="1:14" ht="13.5" customHeight="1" x14ac:dyDescent="0.25">
      <c r="A1583" s="342" t="s">
        <v>9565</v>
      </c>
      <c r="B1583" s="345" t="s">
        <v>385</v>
      </c>
      <c r="C1583" s="557" t="s">
        <v>9566</v>
      </c>
      <c r="D1583" s="557"/>
      <c r="E1583" s="557"/>
      <c r="F1583" s="557"/>
      <c r="G1583" s="557"/>
      <c r="H1583" s="557"/>
      <c r="I1583" s="557"/>
      <c r="J1583" s="557"/>
      <c r="K1583" s="557"/>
      <c r="L1583" s="557"/>
      <c r="M1583" s="345" t="s">
        <v>511</v>
      </c>
      <c r="N1583" s="343">
        <v>935</v>
      </c>
    </row>
    <row r="1584" spans="1:14" ht="12.75" customHeight="1" x14ac:dyDescent="0.25">
      <c r="A1584" s="342" t="s">
        <v>9567</v>
      </c>
      <c r="B1584" s="345" t="s">
        <v>385</v>
      </c>
      <c r="C1584" s="557" t="s">
        <v>9568</v>
      </c>
      <c r="D1584" s="557"/>
      <c r="E1584" s="557"/>
      <c r="F1584" s="557"/>
      <c r="G1584" s="557"/>
      <c r="H1584" s="557"/>
      <c r="I1584" s="557"/>
      <c r="J1584" s="557"/>
      <c r="K1584" s="557"/>
      <c r="L1584" s="557"/>
      <c r="M1584" s="345" t="s">
        <v>511</v>
      </c>
      <c r="N1584" s="343">
        <v>935</v>
      </c>
    </row>
    <row r="1585" spans="1:14" ht="12.75" customHeight="1" x14ac:dyDescent="0.25">
      <c r="A1585" s="342" t="s">
        <v>9569</v>
      </c>
      <c r="B1585" s="345" t="s">
        <v>385</v>
      </c>
      <c r="C1585" s="557" t="s">
        <v>9570</v>
      </c>
      <c r="D1585" s="557"/>
      <c r="E1585" s="557"/>
      <c r="F1585" s="557"/>
      <c r="G1585" s="557"/>
      <c r="H1585" s="557"/>
      <c r="I1585" s="557"/>
      <c r="J1585" s="557"/>
      <c r="K1585" s="557"/>
      <c r="L1585" s="557"/>
      <c r="M1585" s="345" t="s">
        <v>511</v>
      </c>
      <c r="N1585" s="343">
        <v>350</v>
      </c>
    </row>
    <row r="1586" spans="1:14" ht="13.5" customHeight="1" x14ac:dyDescent="0.25">
      <c r="A1586" s="342" t="s">
        <v>9571</v>
      </c>
      <c r="B1586" s="345" t="s">
        <v>385</v>
      </c>
      <c r="C1586" s="557" t="s">
        <v>9572</v>
      </c>
      <c r="D1586" s="557"/>
      <c r="E1586" s="557"/>
      <c r="F1586" s="557"/>
      <c r="G1586" s="557"/>
      <c r="H1586" s="557"/>
      <c r="I1586" s="557"/>
      <c r="J1586" s="557"/>
      <c r="K1586" s="557"/>
      <c r="L1586" s="557"/>
      <c r="M1586" s="345" t="s">
        <v>511</v>
      </c>
      <c r="N1586" s="343">
        <v>660</v>
      </c>
    </row>
    <row r="1587" spans="1:14" ht="12.75" customHeight="1" x14ac:dyDescent="0.25">
      <c r="A1587" s="342" t="s">
        <v>9573</v>
      </c>
      <c r="B1587" s="345" t="s">
        <v>385</v>
      </c>
      <c r="C1587" s="557" t="s">
        <v>9574</v>
      </c>
      <c r="D1587" s="557"/>
      <c r="E1587" s="557"/>
      <c r="F1587" s="557"/>
      <c r="G1587" s="557"/>
      <c r="H1587" s="557"/>
      <c r="I1587" s="557"/>
      <c r="J1587" s="557"/>
      <c r="K1587" s="557"/>
      <c r="L1587" s="557"/>
      <c r="M1587" s="345" t="s">
        <v>511</v>
      </c>
      <c r="N1587" s="343">
        <v>33</v>
      </c>
    </row>
    <row r="1588" spans="1:14" ht="12.75" customHeight="1" x14ac:dyDescent="0.25">
      <c r="A1588" s="342" t="s">
        <v>9575</v>
      </c>
      <c r="B1588" s="345" t="s">
        <v>385</v>
      </c>
      <c r="C1588" s="557" t="s">
        <v>9576</v>
      </c>
      <c r="D1588" s="557"/>
      <c r="E1588" s="557"/>
      <c r="F1588" s="557"/>
      <c r="G1588" s="557"/>
      <c r="H1588" s="557"/>
      <c r="I1588" s="557"/>
      <c r="J1588" s="557"/>
      <c r="K1588" s="557"/>
      <c r="L1588" s="557"/>
      <c r="M1588" s="345" t="s">
        <v>511</v>
      </c>
      <c r="N1588" s="343">
        <v>940</v>
      </c>
    </row>
    <row r="1589" spans="1:14" ht="13.5" customHeight="1" x14ac:dyDescent="0.25">
      <c r="A1589" s="342" t="s">
        <v>9577</v>
      </c>
      <c r="B1589" s="345" t="s">
        <v>385</v>
      </c>
      <c r="C1589" s="557" t="s">
        <v>9578</v>
      </c>
      <c r="D1589" s="557"/>
      <c r="E1589" s="557"/>
      <c r="F1589" s="557"/>
      <c r="G1589" s="557"/>
      <c r="H1589" s="557"/>
      <c r="I1589" s="557"/>
      <c r="J1589" s="557"/>
      <c r="K1589" s="557"/>
      <c r="L1589" s="557"/>
      <c r="M1589" s="345" t="s">
        <v>511</v>
      </c>
      <c r="N1589" s="343">
        <v>1850</v>
      </c>
    </row>
    <row r="1590" spans="1:14" ht="12.75" customHeight="1" x14ac:dyDescent="0.25">
      <c r="A1590" s="342" t="s">
        <v>9579</v>
      </c>
      <c r="B1590" s="345" t="s">
        <v>385</v>
      </c>
      <c r="C1590" s="557" t="s">
        <v>9580</v>
      </c>
      <c r="D1590" s="557"/>
      <c r="E1590" s="557"/>
      <c r="F1590" s="557"/>
      <c r="G1590" s="557"/>
      <c r="H1590" s="557"/>
      <c r="I1590" s="557"/>
      <c r="J1590" s="557"/>
      <c r="K1590" s="557"/>
      <c r="L1590" s="557"/>
      <c r="M1590" s="345" t="s">
        <v>511</v>
      </c>
      <c r="N1590" s="343">
        <v>345.05</v>
      </c>
    </row>
    <row r="1591" spans="1:14" ht="13.5" customHeight="1" x14ac:dyDescent="0.25">
      <c r="A1591" s="342" t="s">
        <v>9581</v>
      </c>
      <c r="B1591" s="345" t="s">
        <v>385</v>
      </c>
      <c r="C1591" s="557" t="s">
        <v>9582</v>
      </c>
      <c r="D1591" s="557"/>
      <c r="E1591" s="557"/>
      <c r="F1591" s="557"/>
      <c r="G1591" s="557"/>
      <c r="H1591" s="557"/>
      <c r="I1591" s="557"/>
      <c r="J1591" s="557"/>
      <c r="K1591" s="557"/>
      <c r="L1591" s="557"/>
      <c r="M1591" s="345" t="s">
        <v>511</v>
      </c>
      <c r="N1591" s="343">
        <v>613.41999999999996</v>
      </c>
    </row>
    <row r="1592" spans="1:14" ht="12.75" customHeight="1" x14ac:dyDescent="0.25">
      <c r="A1592" s="342" t="s">
        <v>9583</v>
      </c>
      <c r="B1592" s="345" t="s">
        <v>385</v>
      </c>
      <c r="C1592" s="557" t="s">
        <v>9584</v>
      </c>
      <c r="D1592" s="557"/>
      <c r="E1592" s="557"/>
      <c r="F1592" s="557"/>
      <c r="G1592" s="557"/>
      <c r="H1592" s="557"/>
      <c r="I1592" s="557"/>
      <c r="J1592" s="557"/>
      <c r="K1592" s="557"/>
      <c r="L1592" s="557"/>
      <c r="M1592" s="345" t="s">
        <v>511</v>
      </c>
      <c r="N1592" s="343">
        <v>250</v>
      </c>
    </row>
    <row r="1593" spans="1:14" ht="12.75" customHeight="1" x14ac:dyDescent="0.25">
      <c r="A1593" s="342" t="s">
        <v>9585</v>
      </c>
      <c r="B1593" s="345" t="s">
        <v>385</v>
      </c>
      <c r="C1593" s="557" t="s">
        <v>9586</v>
      </c>
      <c r="D1593" s="557"/>
      <c r="E1593" s="557"/>
      <c r="F1593" s="557"/>
      <c r="G1593" s="557"/>
      <c r="H1593" s="557"/>
      <c r="I1593" s="557"/>
      <c r="J1593" s="557"/>
      <c r="K1593" s="557"/>
      <c r="L1593" s="557"/>
      <c r="M1593" s="345" t="s">
        <v>511</v>
      </c>
      <c r="N1593" s="343">
        <v>300</v>
      </c>
    </row>
    <row r="1594" spans="1:14" ht="13.5" customHeight="1" x14ac:dyDescent="0.25">
      <c r="A1594" s="342" t="s">
        <v>9587</v>
      </c>
      <c r="B1594" s="345" t="s">
        <v>385</v>
      </c>
      <c r="C1594" s="557" t="s">
        <v>9588</v>
      </c>
      <c r="D1594" s="557"/>
      <c r="E1594" s="557"/>
      <c r="F1594" s="557"/>
      <c r="G1594" s="557"/>
      <c r="H1594" s="557"/>
      <c r="I1594" s="557"/>
      <c r="J1594" s="557"/>
      <c r="K1594" s="557"/>
      <c r="L1594" s="557"/>
      <c r="M1594" s="345" t="s">
        <v>511</v>
      </c>
      <c r="N1594" s="343">
        <v>14.9</v>
      </c>
    </row>
    <row r="1595" spans="1:14" ht="12.75" customHeight="1" x14ac:dyDescent="0.25">
      <c r="A1595" s="342" t="s">
        <v>9589</v>
      </c>
      <c r="B1595" s="345" t="s">
        <v>385</v>
      </c>
      <c r="C1595" s="557" t="s">
        <v>9590</v>
      </c>
      <c r="D1595" s="557"/>
      <c r="E1595" s="557"/>
      <c r="F1595" s="557"/>
      <c r="G1595" s="557"/>
      <c r="H1595" s="557"/>
      <c r="I1595" s="557"/>
      <c r="J1595" s="557"/>
      <c r="K1595" s="557"/>
      <c r="L1595" s="557"/>
      <c r="M1595" s="345" t="s">
        <v>511</v>
      </c>
      <c r="N1595" s="343">
        <v>3.19</v>
      </c>
    </row>
    <row r="1596" spans="1:14" ht="13.5" customHeight="1" x14ac:dyDescent="0.25">
      <c r="A1596" s="342" t="s">
        <v>9591</v>
      </c>
      <c r="B1596" s="345" t="s">
        <v>385</v>
      </c>
      <c r="C1596" s="557" t="s">
        <v>9592</v>
      </c>
      <c r="D1596" s="557"/>
      <c r="E1596" s="557"/>
      <c r="F1596" s="557"/>
      <c r="G1596" s="557"/>
      <c r="H1596" s="557"/>
      <c r="I1596" s="557"/>
      <c r="J1596" s="557"/>
      <c r="K1596" s="557"/>
      <c r="L1596" s="557"/>
      <c r="M1596" s="345" t="s">
        <v>511</v>
      </c>
      <c r="N1596" s="343">
        <v>14.92</v>
      </c>
    </row>
    <row r="1597" spans="1:14" ht="12.75" customHeight="1" x14ac:dyDescent="0.25">
      <c r="A1597" s="342" t="s">
        <v>9593</v>
      </c>
      <c r="B1597" s="345" t="s">
        <v>385</v>
      </c>
      <c r="C1597" s="557" t="s">
        <v>9594</v>
      </c>
      <c r="D1597" s="557"/>
      <c r="E1597" s="557"/>
      <c r="F1597" s="557"/>
      <c r="G1597" s="557"/>
      <c r="H1597" s="557"/>
      <c r="I1597" s="557"/>
      <c r="J1597" s="557"/>
      <c r="K1597" s="557"/>
      <c r="L1597" s="557"/>
      <c r="M1597" s="345" t="s">
        <v>511</v>
      </c>
      <c r="N1597" s="343">
        <v>48.82</v>
      </c>
    </row>
    <row r="1598" spans="1:14" ht="12.75" customHeight="1" x14ac:dyDescent="0.25">
      <c r="A1598" s="342" t="s">
        <v>9595</v>
      </c>
      <c r="B1598" s="345" t="s">
        <v>385</v>
      </c>
      <c r="C1598" s="557" t="s">
        <v>9596</v>
      </c>
      <c r="D1598" s="557"/>
      <c r="E1598" s="557"/>
      <c r="F1598" s="557"/>
      <c r="G1598" s="557"/>
      <c r="H1598" s="557"/>
      <c r="I1598" s="557"/>
      <c r="J1598" s="557"/>
      <c r="K1598" s="557"/>
      <c r="L1598" s="557"/>
      <c r="M1598" s="345" t="s">
        <v>511</v>
      </c>
      <c r="N1598" s="343">
        <v>48.82</v>
      </c>
    </row>
    <row r="1599" spans="1:14" ht="13.5" customHeight="1" x14ac:dyDescent="0.25">
      <c r="A1599" s="342" t="s">
        <v>9597</v>
      </c>
      <c r="B1599" s="345" t="s">
        <v>385</v>
      </c>
      <c r="C1599" s="557" t="s">
        <v>9598</v>
      </c>
      <c r="D1599" s="557"/>
      <c r="E1599" s="557"/>
      <c r="F1599" s="557"/>
      <c r="G1599" s="557"/>
      <c r="H1599" s="557"/>
      <c r="I1599" s="557"/>
      <c r="J1599" s="557"/>
      <c r="K1599" s="557"/>
      <c r="L1599" s="557"/>
      <c r="M1599" s="345" t="s">
        <v>511</v>
      </c>
      <c r="N1599" s="343">
        <v>45.9</v>
      </c>
    </row>
    <row r="1600" spans="1:14" ht="12.75" customHeight="1" x14ac:dyDescent="0.25">
      <c r="A1600" s="342" t="s">
        <v>9599</v>
      </c>
      <c r="B1600" s="345" t="s">
        <v>385</v>
      </c>
      <c r="C1600" s="557" t="s">
        <v>9600</v>
      </c>
      <c r="D1600" s="557"/>
      <c r="E1600" s="557"/>
      <c r="F1600" s="557"/>
      <c r="G1600" s="557"/>
      <c r="H1600" s="557"/>
      <c r="I1600" s="557"/>
      <c r="J1600" s="557"/>
      <c r="K1600" s="557"/>
      <c r="L1600" s="557"/>
      <c r="M1600" s="345" t="s">
        <v>511</v>
      </c>
      <c r="N1600" s="343">
        <v>14.9</v>
      </c>
    </row>
    <row r="1601" spans="1:14" ht="12.75" customHeight="1" x14ac:dyDescent="0.25">
      <c r="A1601" s="342" t="s">
        <v>9601</v>
      </c>
      <c r="B1601" s="345" t="s">
        <v>385</v>
      </c>
      <c r="C1601" s="557" t="s">
        <v>9602</v>
      </c>
      <c r="D1601" s="557"/>
      <c r="E1601" s="557"/>
      <c r="F1601" s="557"/>
      <c r="G1601" s="557"/>
      <c r="H1601" s="557"/>
      <c r="I1601" s="557"/>
      <c r="J1601" s="557"/>
      <c r="K1601" s="557"/>
      <c r="L1601" s="557"/>
      <c r="M1601" s="345" t="s">
        <v>511</v>
      </c>
      <c r="N1601" s="343">
        <v>11.52</v>
      </c>
    </row>
    <row r="1602" spans="1:14" ht="13.5" customHeight="1" x14ac:dyDescent="0.25">
      <c r="A1602" s="342" t="s">
        <v>9603</v>
      </c>
      <c r="B1602" s="345" t="s">
        <v>385</v>
      </c>
      <c r="C1602" s="557" t="s">
        <v>9604</v>
      </c>
      <c r="D1602" s="557"/>
      <c r="E1602" s="557"/>
      <c r="F1602" s="557"/>
      <c r="G1602" s="557"/>
      <c r="H1602" s="557"/>
      <c r="I1602" s="557"/>
      <c r="J1602" s="557"/>
      <c r="K1602" s="557"/>
      <c r="L1602" s="557"/>
      <c r="M1602" s="345" t="s">
        <v>511</v>
      </c>
      <c r="N1602" s="343">
        <v>11.52</v>
      </c>
    </row>
    <row r="1603" spans="1:14" ht="12.75" customHeight="1" x14ac:dyDescent="0.25">
      <c r="A1603" s="342" t="s">
        <v>9605</v>
      </c>
      <c r="B1603" s="345" t="s">
        <v>385</v>
      </c>
      <c r="C1603" s="557" t="s">
        <v>9606</v>
      </c>
      <c r="D1603" s="557"/>
      <c r="E1603" s="557"/>
      <c r="F1603" s="557"/>
      <c r="G1603" s="557"/>
      <c r="H1603" s="557"/>
      <c r="I1603" s="557"/>
      <c r="J1603" s="557"/>
      <c r="K1603" s="557"/>
      <c r="L1603" s="557"/>
      <c r="M1603" s="345" t="s">
        <v>511</v>
      </c>
      <c r="N1603" s="343">
        <v>12</v>
      </c>
    </row>
    <row r="1604" spans="1:14" ht="13.5" customHeight="1" x14ac:dyDescent="0.25">
      <c r="A1604" s="342" t="s">
        <v>9607</v>
      </c>
      <c r="B1604" s="345" t="s">
        <v>385</v>
      </c>
      <c r="C1604" s="557" t="s">
        <v>9608</v>
      </c>
      <c r="D1604" s="557"/>
      <c r="E1604" s="557"/>
      <c r="F1604" s="557"/>
      <c r="G1604" s="557"/>
      <c r="H1604" s="557"/>
      <c r="I1604" s="557"/>
      <c r="J1604" s="557"/>
      <c r="K1604" s="557"/>
      <c r="L1604" s="557"/>
      <c r="M1604" s="345" t="s">
        <v>8369</v>
      </c>
      <c r="N1604" s="343">
        <v>3.45</v>
      </c>
    </row>
    <row r="1605" spans="1:14" ht="12.75" customHeight="1" x14ac:dyDescent="0.25">
      <c r="A1605" s="342" t="s">
        <v>9609</v>
      </c>
      <c r="B1605" s="345" t="s">
        <v>385</v>
      </c>
      <c r="C1605" s="557" t="s">
        <v>9610</v>
      </c>
      <c r="D1605" s="557"/>
      <c r="E1605" s="557"/>
      <c r="F1605" s="557"/>
      <c r="G1605" s="557"/>
      <c r="H1605" s="557"/>
      <c r="I1605" s="557"/>
      <c r="J1605" s="557"/>
      <c r="K1605" s="557"/>
      <c r="L1605" s="557"/>
      <c r="M1605" s="345" t="s">
        <v>511</v>
      </c>
      <c r="N1605" s="343">
        <v>3.17</v>
      </c>
    </row>
    <row r="1606" spans="1:14" ht="12.75" customHeight="1" x14ac:dyDescent="0.25">
      <c r="A1606" s="342" t="s">
        <v>9611</v>
      </c>
      <c r="B1606" s="345" t="s">
        <v>385</v>
      </c>
      <c r="C1606" s="557" t="s">
        <v>9612</v>
      </c>
      <c r="D1606" s="557"/>
      <c r="E1606" s="557"/>
      <c r="F1606" s="557"/>
      <c r="G1606" s="557"/>
      <c r="H1606" s="557"/>
      <c r="I1606" s="557"/>
      <c r="J1606" s="557"/>
      <c r="K1606" s="557"/>
      <c r="L1606" s="557"/>
      <c r="M1606" s="345" t="s">
        <v>511</v>
      </c>
      <c r="N1606" s="343">
        <v>120</v>
      </c>
    </row>
    <row r="1607" spans="1:14" ht="13.5" customHeight="1" x14ac:dyDescent="0.25">
      <c r="A1607" s="342" t="s">
        <v>16613</v>
      </c>
      <c r="B1607" s="344"/>
      <c r="C1607" s="557" t="s">
        <v>16614</v>
      </c>
      <c r="D1607" s="557"/>
      <c r="E1607" s="557"/>
      <c r="F1607" s="557"/>
      <c r="G1607" s="557"/>
      <c r="H1607" s="557"/>
      <c r="I1607" s="557"/>
      <c r="J1607" s="557"/>
      <c r="K1607" s="557"/>
      <c r="L1607" s="557"/>
      <c r="M1607" s="345" t="s">
        <v>16615</v>
      </c>
      <c r="N1607" s="343">
        <v>4.0599999999999996</v>
      </c>
    </row>
    <row r="1608" spans="1:14" ht="3" customHeight="1" x14ac:dyDescent="0.25">
      <c r="C1608" s="557"/>
      <c r="D1608" s="557"/>
      <c r="E1608" s="557"/>
      <c r="F1608" s="557"/>
      <c r="G1608" s="557"/>
      <c r="H1608" s="557"/>
      <c r="I1608" s="557"/>
      <c r="J1608" s="557"/>
      <c r="K1608" s="557"/>
      <c r="L1608" s="557"/>
    </row>
    <row r="1609" spans="1:14" ht="13.5" customHeight="1" x14ac:dyDescent="0.25">
      <c r="A1609" s="342" t="s">
        <v>16616</v>
      </c>
      <c r="B1609" s="344"/>
      <c r="C1609" s="557" t="s">
        <v>16617</v>
      </c>
      <c r="D1609" s="557"/>
      <c r="E1609" s="557"/>
      <c r="F1609" s="557"/>
      <c r="G1609" s="557"/>
      <c r="H1609" s="557"/>
      <c r="I1609" s="557"/>
      <c r="J1609" s="557"/>
      <c r="K1609" s="557"/>
      <c r="L1609" s="557"/>
      <c r="M1609" s="345" t="s">
        <v>16618</v>
      </c>
      <c r="N1609" s="343">
        <v>554.75</v>
      </c>
    </row>
    <row r="1610" spans="1:14" ht="12.75" customHeight="1" x14ac:dyDescent="0.25">
      <c r="A1610" s="342" t="s">
        <v>16619</v>
      </c>
      <c r="B1610" s="344"/>
      <c r="C1610" s="557" t="s">
        <v>16620</v>
      </c>
      <c r="D1610" s="557"/>
      <c r="E1610" s="557"/>
      <c r="F1610" s="557"/>
      <c r="G1610" s="557"/>
      <c r="H1610" s="557"/>
      <c r="I1610" s="557"/>
      <c r="J1610" s="557"/>
      <c r="K1610" s="557"/>
      <c r="L1610" s="557"/>
      <c r="M1610" s="345" t="s">
        <v>16618</v>
      </c>
      <c r="N1610" s="343">
        <v>1306.1300000000001</v>
      </c>
    </row>
    <row r="1611" spans="1:14" ht="12.75" customHeight="1" x14ac:dyDescent="0.25">
      <c r="A1611" s="342" t="s">
        <v>16621</v>
      </c>
      <c r="B1611" s="344"/>
      <c r="C1611" s="557" t="s">
        <v>16622</v>
      </c>
      <c r="D1611" s="557"/>
      <c r="E1611" s="557"/>
      <c r="F1611" s="557"/>
      <c r="G1611" s="557"/>
      <c r="H1611" s="557"/>
      <c r="I1611" s="557"/>
      <c r="J1611" s="557"/>
      <c r="K1611" s="557"/>
      <c r="L1611" s="557"/>
      <c r="M1611" s="345" t="s">
        <v>511</v>
      </c>
      <c r="N1611" s="343">
        <v>184</v>
      </c>
    </row>
    <row r="1612" spans="1:14" ht="13.5" customHeight="1" x14ac:dyDescent="0.25">
      <c r="A1612" s="342" t="s">
        <v>9613</v>
      </c>
      <c r="B1612" s="345" t="s">
        <v>385</v>
      </c>
      <c r="C1612" s="557" t="s">
        <v>9614</v>
      </c>
      <c r="D1612" s="557"/>
      <c r="E1612" s="557"/>
      <c r="F1612" s="557"/>
      <c r="G1612" s="557"/>
      <c r="H1612" s="557"/>
      <c r="I1612" s="557"/>
      <c r="J1612" s="557"/>
      <c r="K1612" s="557"/>
      <c r="L1612" s="557"/>
      <c r="M1612" s="345" t="s">
        <v>9615</v>
      </c>
      <c r="N1612" s="343">
        <v>0.87</v>
      </c>
    </row>
    <row r="1613" spans="1:14" ht="12.75" customHeight="1" x14ac:dyDescent="0.25">
      <c r="A1613" s="342" t="s">
        <v>9616</v>
      </c>
      <c r="B1613" s="345" t="s">
        <v>385</v>
      </c>
      <c r="C1613" s="557" t="s">
        <v>9617</v>
      </c>
      <c r="D1613" s="557"/>
      <c r="E1613" s="557"/>
      <c r="F1613" s="557"/>
      <c r="G1613" s="557"/>
      <c r="H1613" s="557"/>
      <c r="I1613" s="557"/>
      <c r="J1613" s="557"/>
      <c r="K1613" s="557"/>
      <c r="L1613" s="557"/>
      <c r="M1613" s="345" t="s">
        <v>511</v>
      </c>
      <c r="N1613" s="343">
        <v>361</v>
      </c>
    </row>
    <row r="1614" spans="1:14" ht="12.75" customHeight="1" x14ac:dyDescent="0.25">
      <c r="A1614" s="342" t="s">
        <v>9618</v>
      </c>
      <c r="B1614" s="345" t="s">
        <v>385</v>
      </c>
      <c r="C1614" s="557" t="s">
        <v>9619</v>
      </c>
      <c r="D1614" s="557"/>
      <c r="E1614" s="557"/>
      <c r="F1614" s="557"/>
      <c r="G1614" s="557"/>
      <c r="H1614" s="557"/>
      <c r="I1614" s="557"/>
      <c r="J1614" s="557"/>
      <c r="K1614" s="557"/>
      <c r="L1614" s="557"/>
      <c r="M1614" s="345" t="s">
        <v>511</v>
      </c>
      <c r="N1614" s="343">
        <v>372.55</v>
      </c>
    </row>
    <row r="1615" spans="1:14" ht="13.5" customHeight="1" x14ac:dyDescent="0.25">
      <c r="A1615" s="342" t="s">
        <v>9620</v>
      </c>
      <c r="B1615" s="345" t="s">
        <v>385</v>
      </c>
      <c r="C1615" s="557" t="s">
        <v>9621</v>
      </c>
      <c r="D1615" s="557"/>
      <c r="E1615" s="557"/>
      <c r="F1615" s="557"/>
      <c r="G1615" s="557"/>
      <c r="H1615" s="557"/>
      <c r="I1615" s="557"/>
      <c r="J1615" s="557"/>
      <c r="K1615" s="557"/>
      <c r="L1615" s="557"/>
      <c r="M1615" s="345" t="s">
        <v>511</v>
      </c>
      <c r="N1615" s="343">
        <v>115</v>
      </c>
    </row>
    <row r="1616" spans="1:14" ht="12.75" customHeight="1" x14ac:dyDescent="0.25">
      <c r="A1616" s="342" t="s">
        <v>9622</v>
      </c>
      <c r="B1616" s="345" t="s">
        <v>385</v>
      </c>
      <c r="C1616" s="557" t="s">
        <v>9623</v>
      </c>
      <c r="D1616" s="557"/>
      <c r="E1616" s="557"/>
      <c r="F1616" s="557"/>
      <c r="G1616" s="557"/>
      <c r="H1616" s="557"/>
      <c r="I1616" s="557"/>
      <c r="J1616" s="557"/>
      <c r="K1616" s="557"/>
      <c r="L1616" s="557"/>
      <c r="M1616" s="345" t="s">
        <v>511</v>
      </c>
      <c r="N1616" s="343">
        <v>1304.0999999999999</v>
      </c>
    </row>
    <row r="1617" spans="1:14" ht="13.5" customHeight="1" x14ac:dyDescent="0.25">
      <c r="A1617" s="342" t="s">
        <v>9624</v>
      </c>
      <c r="B1617" s="345" t="s">
        <v>385</v>
      </c>
      <c r="C1617" s="557" t="s">
        <v>9625</v>
      </c>
      <c r="D1617" s="557"/>
      <c r="E1617" s="557"/>
      <c r="F1617" s="557"/>
      <c r="G1617" s="557"/>
      <c r="H1617" s="557"/>
      <c r="I1617" s="557"/>
      <c r="J1617" s="557"/>
      <c r="K1617" s="557"/>
      <c r="L1617" s="557"/>
      <c r="M1617" s="345" t="s">
        <v>511</v>
      </c>
      <c r="N1617" s="343">
        <v>849.34</v>
      </c>
    </row>
    <row r="1618" spans="1:14" ht="12.75" customHeight="1" x14ac:dyDescent="0.25">
      <c r="A1618" s="342" t="s">
        <v>9626</v>
      </c>
      <c r="B1618" s="345" t="s">
        <v>385</v>
      </c>
      <c r="C1618" s="557" t="s">
        <v>9627</v>
      </c>
      <c r="D1618" s="557"/>
      <c r="E1618" s="557"/>
      <c r="F1618" s="557"/>
      <c r="G1618" s="557"/>
      <c r="H1618" s="557"/>
      <c r="I1618" s="557"/>
      <c r="J1618" s="557"/>
      <c r="K1618" s="557"/>
      <c r="L1618" s="557"/>
      <c r="M1618" s="345" t="s">
        <v>511</v>
      </c>
      <c r="N1618" s="343">
        <v>846.53</v>
      </c>
    </row>
    <row r="1619" spans="1:14" ht="12.75" customHeight="1" x14ac:dyDescent="0.25">
      <c r="A1619" s="342" t="s">
        <v>9628</v>
      </c>
      <c r="B1619" s="345" t="s">
        <v>385</v>
      </c>
      <c r="C1619" s="557" t="s">
        <v>9629</v>
      </c>
      <c r="D1619" s="557"/>
      <c r="E1619" s="557"/>
      <c r="F1619" s="557"/>
      <c r="G1619" s="557"/>
      <c r="H1619" s="557"/>
      <c r="I1619" s="557"/>
      <c r="J1619" s="557"/>
      <c r="K1619" s="557"/>
      <c r="L1619" s="557"/>
      <c r="M1619" s="345" t="s">
        <v>511</v>
      </c>
      <c r="N1619" s="343">
        <v>758</v>
      </c>
    </row>
    <row r="1620" spans="1:14" ht="13.5" customHeight="1" x14ac:dyDescent="0.25">
      <c r="A1620" s="342" t="s">
        <v>9630</v>
      </c>
      <c r="B1620" s="345" t="s">
        <v>385</v>
      </c>
      <c r="C1620" s="557" t="s">
        <v>9631</v>
      </c>
      <c r="D1620" s="557"/>
      <c r="E1620" s="557"/>
      <c r="F1620" s="557"/>
      <c r="G1620" s="557"/>
      <c r="H1620" s="557"/>
      <c r="I1620" s="557"/>
      <c r="J1620" s="557"/>
      <c r="K1620" s="557"/>
      <c r="L1620" s="557"/>
      <c r="M1620" s="345" t="s">
        <v>511</v>
      </c>
      <c r="N1620" s="343">
        <v>996</v>
      </c>
    </row>
    <row r="1621" spans="1:14" ht="12.75" customHeight="1" x14ac:dyDescent="0.25">
      <c r="A1621" s="342" t="s">
        <v>9632</v>
      </c>
      <c r="B1621" s="345" t="s">
        <v>385</v>
      </c>
      <c r="C1621" s="557" t="s">
        <v>9633</v>
      </c>
      <c r="D1621" s="557"/>
      <c r="E1621" s="557"/>
      <c r="F1621" s="557"/>
      <c r="G1621" s="557"/>
      <c r="H1621" s="557"/>
      <c r="I1621" s="557"/>
      <c r="J1621" s="557"/>
      <c r="K1621" s="557"/>
      <c r="L1621" s="557"/>
      <c r="M1621" s="345" t="s">
        <v>511</v>
      </c>
      <c r="N1621" s="343">
        <v>799.99</v>
      </c>
    </row>
    <row r="1622" spans="1:14" ht="13.5" customHeight="1" x14ac:dyDescent="0.25">
      <c r="A1622" s="342" t="s">
        <v>9634</v>
      </c>
      <c r="B1622" s="345" t="s">
        <v>385</v>
      </c>
      <c r="C1622" s="557" t="s">
        <v>9635</v>
      </c>
      <c r="D1622" s="557"/>
      <c r="E1622" s="557"/>
      <c r="F1622" s="557"/>
      <c r="G1622" s="557"/>
      <c r="H1622" s="557"/>
      <c r="I1622" s="557"/>
      <c r="J1622" s="557"/>
      <c r="K1622" s="557"/>
      <c r="L1622" s="557"/>
      <c r="M1622" s="345" t="s">
        <v>511</v>
      </c>
      <c r="N1622" s="343">
        <v>684.09</v>
      </c>
    </row>
    <row r="1623" spans="1:14" ht="12.75" customHeight="1" x14ac:dyDescent="0.25">
      <c r="A1623" s="342" t="s">
        <v>9636</v>
      </c>
      <c r="B1623" s="345" t="s">
        <v>385</v>
      </c>
      <c r="C1623" s="557" t="s">
        <v>9637</v>
      </c>
      <c r="D1623" s="557"/>
      <c r="E1623" s="557"/>
      <c r="F1623" s="557"/>
      <c r="G1623" s="557"/>
      <c r="H1623" s="557"/>
      <c r="I1623" s="557"/>
      <c r="J1623" s="557"/>
      <c r="K1623" s="557"/>
      <c r="L1623" s="557"/>
      <c r="M1623" s="345" t="s">
        <v>511</v>
      </c>
      <c r="N1623" s="343">
        <v>434.04</v>
      </c>
    </row>
    <row r="1624" spans="1:14" ht="12.75" customHeight="1" x14ac:dyDescent="0.25">
      <c r="A1624" s="342" t="s">
        <v>9638</v>
      </c>
      <c r="B1624" s="345" t="s">
        <v>385</v>
      </c>
      <c r="C1624" s="557" t="s">
        <v>9639</v>
      </c>
      <c r="D1624" s="557"/>
      <c r="E1624" s="557"/>
      <c r="F1624" s="557"/>
      <c r="G1624" s="557"/>
      <c r="H1624" s="557"/>
      <c r="I1624" s="557"/>
      <c r="J1624" s="557"/>
      <c r="K1624" s="557"/>
      <c r="L1624" s="557"/>
      <c r="M1624" s="345" t="s">
        <v>511</v>
      </c>
      <c r="N1624" s="343">
        <v>39.799999999999997</v>
      </c>
    </row>
    <row r="1625" spans="1:14" ht="13.5" customHeight="1" x14ac:dyDescent="0.25">
      <c r="A1625" s="342" t="s">
        <v>9640</v>
      </c>
      <c r="B1625" s="345" t="s">
        <v>385</v>
      </c>
      <c r="C1625" s="557" t="s">
        <v>9641</v>
      </c>
      <c r="D1625" s="557"/>
      <c r="E1625" s="557"/>
      <c r="F1625" s="557"/>
      <c r="G1625" s="557"/>
      <c r="H1625" s="557"/>
      <c r="I1625" s="557"/>
      <c r="J1625" s="557"/>
      <c r="K1625" s="557"/>
      <c r="L1625" s="557"/>
      <c r="M1625" s="345" t="s">
        <v>511</v>
      </c>
      <c r="N1625" s="343">
        <v>5561.99</v>
      </c>
    </row>
    <row r="1626" spans="1:14" ht="12.75" customHeight="1" x14ac:dyDescent="0.25">
      <c r="A1626" s="342" t="s">
        <v>9642</v>
      </c>
      <c r="B1626" s="345" t="s">
        <v>385</v>
      </c>
      <c r="C1626" s="557" t="s">
        <v>9643</v>
      </c>
      <c r="D1626" s="557"/>
      <c r="E1626" s="557"/>
      <c r="F1626" s="557"/>
      <c r="G1626" s="557"/>
      <c r="H1626" s="557"/>
      <c r="I1626" s="557"/>
      <c r="J1626" s="557"/>
      <c r="K1626" s="557"/>
      <c r="L1626" s="557"/>
      <c r="M1626" s="345" t="s">
        <v>511</v>
      </c>
      <c r="N1626" s="343">
        <v>61483.9</v>
      </c>
    </row>
    <row r="1627" spans="1:14" ht="12.75" customHeight="1" x14ac:dyDescent="0.25">
      <c r="A1627" s="342" t="s">
        <v>9644</v>
      </c>
      <c r="B1627" s="345" t="s">
        <v>385</v>
      </c>
      <c r="C1627" s="557" t="s">
        <v>719</v>
      </c>
      <c r="D1627" s="557"/>
      <c r="E1627" s="557"/>
      <c r="F1627" s="557"/>
      <c r="G1627" s="557"/>
      <c r="H1627" s="557"/>
      <c r="I1627" s="557"/>
      <c r="J1627" s="557"/>
      <c r="K1627" s="557"/>
      <c r="L1627" s="557"/>
      <c r="M1627" s="345" t="s">
        <v>511</v>
      </c>
      <c r="N1627" s="343">
        <v>50000</v>
      </c>
    </row>
    <row r="1628" spans="1:14" ht="13.5" customHeight="1" x14ac:dyDescent="0.25">
      <c r="A1628" s="342" t="s">
        <v>9645</v>
      </c>
      <c r="B1628" s="345" t="s">
        <v>385</v>
      </c>
      <c r="C1628" s="557" t="s">
        <v>9646</v>
      </c>
      <c r="D1628" s="557"/>
      <c r="E1628" s="557"/>
      <c r="F1628" s="557"/>
      <c r="G1628" s="557"/>
      <c r="H1628" s="557"/>
      <c r="I1628" s="557"/>
      <c r="J1628" s="557"/>
      <c r="K1628" s="557"/>
      <c r="L1628" s="557"/>
      <c r="M1628" s="345" t="s">
        <v>511</v>
      </c>
      <c r="N1628" s="343">
        <v>93450</v>
      </c>
    </row>
    <row r="1629" spans="1:14" ht="12.75" customHeight="1" x14ac:dyDescent="0.25">
      <c r="A1629" s="342" t="s">
        <v>9647</v>
      </c>
      <c r="B1629" s="345" t="s">
        <v>385</v>
      </c>
      <c r="C1629" s="557" t="s">
        <v>9648</v>
      </c>
      <c r="D1629" s="557"/>
      <c r="E1629" s="557"/>
      <c r="F1629" s="557"/>
      <c r="G1629" s="557"/>
      <c r="H1629" s="557"/>
      <c r="I1629" s="557"/>
      <c r="J1629" s="557"/>
      <c r="K1629" s="557"/>
      <c r="L1629" s="557"/>
      <c r="M1629" s="345" t="s">
        <v>511</v>
      </c>
      <c r="N1629" s="343">
        <v>37094.58</v>
      </c>
    </row>
    <row r="1630" spans="1:14" ht="13.5" customHeight="1" x14ac:dyDescent="0.25">
      <c r="A1630" s="342" t="s">
        <v>9649</v>
      </c>
      <c r="B1630" s="345" t="s">
        <v>385</v>
      </c>
      <c r="C1630" s="557" t="s">
        <v>9650</v>
      </c>
      <c r="D1630" s="557"/>
      <c r="E1630" s="557"/>
      <c r="F1630" s="557"/>
      <c r="G1630" s="557"/>
      <c r="H1630" s="557"/>
      <c r="I1630" s="557"/>
      <c r="J1630" s="557"/>
      <c r="K1630" s="557"/>
      <c r="L1630" s="557"/>
      <c r="M1630" s="345" t="s">
        <v>511</v>
      </c>
      <c r="N1630" s="343">
        <v>280</v>
      </c>
    </row>
    <row r="1631" spans="1:14" ht="12.75" customHeight="1" x14ac:dyDescent="0.25">
      <c r="A1631" s="342" t="s">
        <v>9651</v>
      </c>
      <c r="B1631" s="345" t="s">
        <v>385</v>
      </c>
      <c r="C1631" s="557" t="s">
        <v>9652</v>
      </c>
      <c r="D1631" s="557"/>
      <c r="E1631" s="557"/>
      <c r="F1631" s="557"/>
      <c r="G1631" s="557"/>
      <c r="H1631" s="557"/>
      <c r="I1631" s="557"/>
      <c r="J1631" s="557"/>
      <c r="K1631" s="557"/>
      <c r="L1631" s="557"/>
      <c r="M1631" s="345" t="s">
        <v>511</v>
      </c>
      <c r="N1631" s="343">
        <v>149</v>
      </c>
    </row>
    <row r="1632" spans="1:14" ht="12.75" customHeight="1" x14ac:dyDescent="0.25">
      <c r="A1632" s="342" t="s">
        <v>9653</v>
      </c>
      <c r="B1632" s="345" t="s">
        <v>385</v>
      </c>
      <c r="C1632" s="557" t="s">
        <v>9654</v>
      </c>
      <c r="D1632" s="557"/>
      <c r="E1632" s="557"/>
      <c r="F1632" s="557"/>
      <c r="G1632" s="557"/>
      <c r="H1632" s="557"/>
      <c r="I1632" s="557"/>
      <c r="J1632" s="557"/>
      <c r="K1632" s="557"/>
      <c r="L1632" s="557"/>
      <c r="M1632" s="345" t="s">
        <v>511</v>
      </c>
      <c r="N1632" s="343">
        <v>123.22</v>
      </c>
    </row>
    <row r="1633" spans="1:14" ht="13.5" customHeight="1" x14ac:dyDescent="0.25">
      <c r="A1633" s="342" t="s">
        <v>9655</v>
      </c>
      <c r="B1633" s="345" t="s">
        <v>385</v>
      </c>
      <c r="C1633" s="557" t="s">
        <v>9656</v>
      </c>
      <c r="D1633" s="557"/>
      <c r="E1633" s="557"/>
      <c r="F1633" s="557"/>
      <c r="G1633" s="557"/>
      <c r="H1633" s="557"/>
      <c r="I1633" s="557"/>
      <c r="J1633" s="557"/>
      <c r="K1633" s="557"/>
      <c r="L1633" s="557"/>
      <c r="M1633" s="345" t="s">
        <v>511</v>
      </c>
      <c r="N1633" s="343">
        <v>234.08</v>
      </c>
    </row>
    <row r="1634" spans="1:14" ht="12.75" customHeight="1" x14ac:dyDescent="0.25">
      <c r="A1634" s="342" t="s">
        <v>9657</v>
      </c>
      <c r="B1634" s="345" t="s">
        <v>385</v>
      </c>
      <c r="C1634" s="557" t="s">
        <v>9658</v>
      </c>
      <c r="D1634" s="557"/>
      <c r="E1634" s="557"/>
      <c r="F1634" s="557"/>
      <c r="G1634" s="557"/>
      <c r="H1634" s="557"/>
      <c r="I1634" s="557"/>
      <c r="J1634" s="557"/>
      <c r="K1634" s="557"/>
      <c r="L1634" s="557"/>
      <c r="M1634" s="345" t="s">
        <v>511</v>
      </c>
      <c r="N1634" s="343">
        <v>699</v>
      </c>
    </row>
    <row r="1635" spans="1:14" ht="13.5" customHeight="1" x14ac:dyDescent="0.25">
      <c r="A1635" s="342" t="s">
        <v>9659</v>
      </c>
      <c r="B1635" s="345" t="s">
        <v>385</v>
      </c>
      <c r="C1635" s="557" t="s">
        <v>9660</v>
      </c>
      <c r="D1635" s="557"/>
      <c r="E1635" s="557"/>
      <c r="F1635" s="557"/>
      <c r="G1635" s="557"/>
      <c r="H1635" s="557"/>
      <c r="I1635" s="557"/>
      <c r="J1635" s="557"/>
      <c r="K1635" s="557"/>
      <c r="L1635" s="557"/>
      <c r="M1635" s="345" t="s">
        <v>511</v>
      </c>
      <c r="N1635" s="343">
        <v>132.88999999999999</v>
      </c>
    </row>
    <row r="1636" spans="1:14" ht="12.75" customHeight="1" x14ac:dyDescent="0.25">
      <c r="A1636" s="342" t="s">
        <v>16623</v>
      </c>
      <c r="B1636" s="344"/>
      <c r="C1636" s="557" t="s">
        <v>16624</v>
      </c>
      <c r="D1636" s="557"/>
      <c r="E1636" s="557"/>
      <c r="F1636" s="557"/>
      <c r="G1636" s="557"/>
      <c r="H1636" s="557"/>
      <c r="I1636" s="557"/>
      <c r="J1636" s="557"/>
      <c r="K1636" s="557"/>
      <c r="L1636" s="557"/>
      <c r="M1636" s="345" t="s">
        <v>16615</v>
      </c>
      <c r="N1636" s="343">
        <v>133.71</v>
      </c>
    </row>
    <row r="1637" spans="1:14" ht="12.75" customHeight="1" x14ac:dyDescent="0.25">
      <c r="A1637" s="342" t="s">
        <v>16625</v>
      </c>
      <c r="B1637" s="344"/>
      <c r="C1637" s="557" t="s">
        <v>16626</v>
      </c>
      <c r="D1637" s="557"/>
      <c r="E1637" s="557"/>
      <c r="F1637" s="557"/>
      <c r="G1637" s="557"/>
      <c r="H1637" s="557"/>
      <c r="I1637" s="557"/>
      <c r="J1637" s="557"/>
      <c r="K1637" s="557"/>
      <c r="L1637" s="557"/>
      <c r="M1637" s="345" t="s">
        <v>16615</v>
      </c>
      <c r="N1637" s="343">
        <v>422.76</v>
      </c>
    </row>
    <row r="1638" spans="1:14" ht="13.5" customHeight="1" x14ac:dyDescent="0.25">
      <c r="A1638" s="342" t="s">
        <v>16627</v>
      </c>
      <c r="B1638" s="344"/>
      <c r="C1638" s="557" t="s">
        <v>16628</v>
      </c>
      <c r="D1638" s="557"/>
      <c r="E1638" s="557"/>
      <c r="F1638" s="557"/>
      <c r="G1638" s="557"/>
      <c r="H1638" s="557"/>
      <c r="I1638" s="557"/>
      <c r="J1638" s="557"/>
      <c r="K1638" s="557"/>
      <c r="L1638" s="557"/>
      <c r="M1638" s="345" t="s">
        <v>16615</v>
      </c>
      <c r="N1638" s="343">
        <v>60.9</v>
      </c>
    </row>
    <row r="1639" spans="1:14" ht="12.75" customHeight="1" x14ac:dyDescent="0.25">
      <c r="A1639" s="342" t="s">
        <v>16629</v>
      </c>
      <c r="B1639" s="344"/>
      <c r="C1639" s="557" t="s">
        <v>16630</v>
      </c>
      <c r="D1639" s="557"/>
      <c r="E1639" s="557"/>
      <c r="F1639" s="557"/>
      <c r="G1639" s="557"/>
      <c r="H1639" s="557"/>
      <c r="I1639" s="557"/>
      <c r="J1639" s="557"/>
      <c r="K1639" s="557"/>
      <c r="L1639" s="557"/>
      <c r="M1639" s="345" t="s">
        <v>511</v>
      </c>
      <c r="N1639" s="343">
        <v>635</v>
      </c>
    </row>
    <row r="1640" spans="1:14" ht="13.5" customHeight="1" x14ac:dyDescent="0.25">
      <c r="A1640" s="342" t="s">
        <v>16631</v>
      </c>
      <c r="B1640" s="344"/>
      <c r="C1640" s="557" t="s">
        <v>16632</v>
      </c>
      <c r="D1640" s="557"/>
      <c r="E1640" s="557"/>
      <c r="F1640" s="557"/>
      <c r="G1640" s="557"/>
      <c r="H1640" s="557"/>
      <c r="I1640" s="557"/>
      <c r="J1640" s="557"/>
      <c r="K1640" s="557"/>
      <c r="L1640" s="557"/>
      <c r="M1640" s="345" t="s">
        <v>511</v>
      </c>
      <c r="N1640" s="343">
        <v>650</v>
      </c>
    </row>
    <row r="1641" spans="1:14" ht="12.75" customHeight="1" x14ac:dyDescent="0.25">
      <c r="A1641" s="342" t="s">
        <v>16633</v>
      </c>
      <c r="B1641" s="344"/>
      <c r="C1641" s="557" t="s">
        <v>16634</v>
      </c>
      <c r="D1641" s="557"/>
      <c r="E1641" s="557"/>
      <c r="F1641" s="557"/>
      <c r="G1641" s="557"/>
      <c r="H1641" s="557"/>
      <c r="I1641" s="557"/>
      <c r="J1641" s="557"/>
      <c r="K1641" s="557"/>
      <c r="L1641" s="557"/>
      <c r="M1641" s="345" t="s">
        <v>511</v>
      </c>
      <c r="N1641" s="343">
        <v>265</v>
      </c>
    </row>
    <row r="1642" spans="1:14" ht="12.75" customHeight="1" x14ac:dyDescent="0.25">
      <c r="A1642" s="342" t="s">
        <v>16635</v>
      </c>
      <c r="B1642" s="344"/>
      <c r="C1642" s="557" t="s">
        <v>16636</v>
      </c>
      <c r="D1642" s="557"/>
      <c r="E1642" s="557"/>
      <c r="F1642" s="557"/>
      <c r="G1642" s="557"/>
      <c r="H1642" s="557"/>
      <c r="I1642" s="557"/>
      <c r="J1642" s="557"/>
      <c r="K1642" s="557"/>
      <c r="L1642" s="557"/>
      <c r="M1642" s="345" t="s">
        <v>511</v>
      </c>
      <c r="N1642" s="343">
        <v>295</v>
      </c>
    </row>
    <row r="1643" spans="1:14" ht="13.5" customHeight="1" x14ac:dyDescent="0.25">
      <c r="A1643" s="342" t="s">
        <v>9661</v>
      </c>
      <c r="B1643" s="345" t="s">
        <v>385</v>
      </c>
      <c r="C1643" s="557" t="s">
        <v>9662</v>
      </c>
      <c r="D1643" s="557"/>
      <c r="E1643" s="557"/>
      <c r="F1643" s="557"/>
      <c r="G1643" s="557"/>
      <c r="H1643" s="557"/>
      <c r="I1643" s="557"/>
      <c r="J1643" s="557"/>
      <c r="K1643" s="557"/>
      <c r="L1643" s="557"/>
      <c r="M1643" s="345" t="s">
        <v>511</v>
      </c>
      <c r="N1643" s="343">
        <v>1.25</v>
      </c>
    </row>
    <row r="1644" spans="1:14" ht="12.75" customHeight="1" x14ac:dyDescent="0.25">
      <c r="A1644" s="342" t="s">
        <v>9663</v>
      </c>
      <c r="B1644" s="345" t="s">
        <v>385</v>
      </c>
      <c r="C1644" s="557" t="s">
        <v>9664</v>
      </c>
      <c r="D1644" s="557"/>
      <c r="E1644" s="557"/>
      <c r="F1644" s="557"/>
      <c r="G1644" s="557"/>
      <c r="H1644" s="557"/>
      <c r="I1644" s="557"/>
      <c r="J1644" s="557"/>
      <c r="K1644" s="557"/>
      <c r="L1644" s="557"/>
      <c r="M1644" s="345" t="s">
        <v>511</v>
      </c>
      <c r="N1644" s="343">
        <v>6.85</v>
      </c>
    </row>
    <row r="1645" spans="1:14" ht="12.75" customHeight="1" x14ac:dyDescent="0.25">
      <c r="A1645" s="342" t="s">
        <v>9665</v>
      </c>
      <c r="B1645" s="345" t="s">
        <v>385</v>
      </c>
      <c r="C1645" s="557" t="s">
        <v>9666</v>
      </c>
      <c r="D1645" s="557"/>
      <c r="E1645" s="557"/>
      <c r="F1645" s="557"/>
      <c r="G1645" s="557"/>
      <c r="H1645" s="557"/>
      <c r="I1645" s="557"/>
      <c r="J1645" s="557"/>
      <c r="K1645" s="557"/>
      <c r="L1645" s="557"/>
      <c r="M1645" s="345" t="s">
        <v>511</v>
      </c>
      <c r="N1645" s="343">
        <v>11.9</v>
      </c>
    </row>
    <row r="1646" spans="1:14" ht="13.5" customHeight="1" x14ac:dyDescent="0.25">
      <c r="A1646" s="342" t="s">
        <v>16637</v>
      </c>
      <c r="B1646" s="344"/>
      <c r="C1646" s="557" t="s">
        <v>16638</v>
      </c>
      <c r="D1646" s="557"/>
      <c r="E1646" s="557"/>
      <c r="F1646" s="557"/>
      <c r="G1646" s="557"/>
      <c r="H1646" s="557"/>
      <c r="I1646" s="557"/>
      <c r="J1646" s="557"/>
      <c r="K1646" s="557"/>
      <c r="L1646" s="557"/>
      <c r="M1646" s="345" t="s">
        <v>16615</v>
      </c>
      <c r="N1646" s="343">
        <v>55.75</v>
      </c>
    </row>
    <row r="1647" spans="1:14" ht="12.75" customHeight="1" x14ac:dyDescent="0.25">
      <c r="A1647" s="342" t="s">
        <v>9667</v>
      </c>
      <c r="B1647" s="345" t="s">
        <v>385</v>
      </c>
      <c r="C1647" s="557" t="s">
        <v>634</v>
      </c>
      <c r="D1647" s="557"/>
      <c r="E1647" s="557"/>
      <c r="F1647" s="557"/>
      <c r="G1647" s="557"/>
      <c r="H1647" s="557"/>
      <c r="I1647" s="557"/>
      <c r="J1647" s="557"/>
      <c r="K1647" s="557"/>
      <c r="L1647" s="557"/>
      <c r="M1647" s="345" t="s">
        <v>511</v>
      </c>
      <c r="N1647" s="343">
        <v>79.739999999999995</v>
      </c>
    </row>
    <row r="1648" spans="1:14" ht="13.5" customHeight="1" x14ac:dyDescent="0.25">
      <c r="A1648" s="342" t="s">
        <v>9668</v>
      </c>
      <c r="B1648" s="345" t="s">
        <v>385</v>
      </c>
      <c r="C1648" s="557" t="s">
        <v>635</v>
      </c>
      <c r="D1648" s="557"/>
      <c r="E1648" s="557"/>
      <c r="F1648" s="557"/>
      <c r="G1648" s="557"/>
      <c r="H1648" s="557"/>
      <c r="I1648" s="557"/>
      <c r="J1648" s="557"/>
      <c r="K1648" s="557"/>
      <c r="L1648" s="557"/>
      <c r="M1648" s="345" t="s">
        <v>511</v>
      </c>
      <c r="N1648" s="343">
        <v>39</v>
      </c>
    </row>
    <row r="1649" spans="1:14" ht="12.75" customHeight="1" x14ac:dyDescent="0.25">
      <c r="A1649" s="342" t="s">
        <v>9669</v>
      </c>
      <c r="B1649" s="345" t="s">
        <v>385</v>
      </c>
      <c r="C1649" s="557" t="s">
        <v>9670</v>
      </c>
      <c r="D1649" s="557"/>
      <c r="E1649" s="557"/>
      <c r="F1649" s="557"/>
      <c r="G1649" s="557"/>
      <c r="H1649" s="557"/>
      <c r="I1649" s="557"/>
      <c r="J1649" s="557"/>
      <c r="K1649" s="557"/>
      <c r="L1649" s="557"/>
      <c r="M1649" s="345" t="s">
        <v>511</v>
      </c>
      <c r="N1649" s="343">
        <v>138.71</v>
      </c>
    </row>
    <row r="1650" spans="1:14" ht="12.75" customHeight="1" x14ac:dyDescent="0.25">
      <c r="A1650" s="342" t="s">
        <v>9671</v>
      </c>
      <c r="B1650" s="345" t="s">
        <v>385</v>
      </c>
      <c r="C1650" s="557" t="s">
        <v>9672</v>
      </c>
      <c r="D1650" s="557"/>
      <c r="E1650" s="557"/>
      <c r="F1650" s="557"/>
      <c r="G1650" s="557"/>
      <c r="H1650" s="557"/>
      <c r="I1650" s="557"/>
      <c r="J1650" s="557"/>
      <c r="K1650" s="557"/>
      <c r="L1650" s="557"/>
      <c r="M1650" s="345" t="s">
        <v>8</v>
      </c>
      <c r="N1650" s="343">
        <v>0.05</v>
      </c>
    </row>
    <row r="1651" spans="1:14" ht="13.5" customHeight="1" x14ac:dyDescent="0.25">
      <c r="A1651" s="342" t="s">
        <v>9673</v>
      </c>
      <c r="B1651" s="345" t="s">
        <v>385</v>
      </c>
      <c r="C1651" s="557" t="s">
        <v>9674</v>
      </c>
      <c r="D1651" s="557"/>
      <c r="E1651" s="557"/>
      <c r="F1651" s="557"/>
      <c r="G1651" s="557"/>
      <c r="H1651" s="557"/>
      <c r="I1651" s="557"/>
      <c r="J1651" s="557"/>
      <c r="K1651" s="557"/>
      <c r="L1651" s="557"/>
      <c r="M1651" s="345" t="s">
        <v>10</v>
      </c>
      <c r="N1651" s="343">
        <v>50</v>
      </c>
    </row>
    <row r="1652" spans="1:14" ht="12.75" customHeight="1" x14ac:dyDescent="0.25">
      <c r="A1652" s="342" t="s">
        <v>9675</v>
      </c>
      <c r="B1652" s="345" t="s">
        <v>385</v>
      </c>
      <c r="C1652" s="557" t="s">
        <v>9676</v>
      </c>
      <c r="D1652" s="557"/>
      <c r="E1652" s="557"/>
      <c r="F1652" s="557"/>
      <c r="G1652" s="557"/>
      <c r="H1652" s="557"/>
      <c r="I1652" s="557"/>
      <c r="J1652" s="557"/>
      <c r="K1652" s="557"/>
      <c r="L1652" s="557"/>
      <c r="M1652" s="345" t="s">
        <v>10</v>
      </c>
      <c r="N1652" s="343">
        <v>485</v>
      </c>
    </row>
    <row r="1653" spans="1:14" ht="13.5" customHeight="1" x14ac:dyDescent="0.25">
      <c r="A1653" s="342" t="s">
        <v>9677</v>
      </c>
      <c r="B1653" s="345" t="s">
        <v>385</v>
      </c>
      <c r="C1653" s="557" t="s">
        <v>9678</v>
      </c>
      <c r="D1653" s="557"/>
      <c r="E1653" s="557"/>
      <c r="F1653" s="557"/>
      <c r="G1653" s="557"/>
      <c r="H1653" s="557"/>
      <c r="I1653" s="557"/>
      <c r="J1653" s="557"/>
      <c r="K1653" s="557"/>
      <c r="L1653" s="557"/>
      <c r="M1653" s="345" t="s">
        <v>10</v>
      </c>
      <c r="N1653" s="343">
        <v>500</v>
      </c>
    </row>
    <row r="1654" spans="1:14" ht="12.75" customHeight="1" x14ac:dyDescent="0.25">
      <c r="A1654" s="342" t="s">
        <v>9679</v>
      </c>
      <c r="B1654" s="345" t="s">
        <v>385</v>
      </c>
      <c r="C1654" s="557" t="s">
        <v>9680</v>
      </c>
      <c r="D1654" s="557"/>
      <c r="E1654" s="557"/>
      <c r="F1654" s="557"/>
      <c r="G1654" s="557"/>
      <c r="H1654" s="557"/>
      <c r="I1654" s="557"/>
      <c r="J1654" s="557"/>
      <c r="K1654" s="557"/>
      <c r="L1654" s="557"/>
      <c r="M1654" s="345" t="s">
        <v>10</v>
      </c>
      <c r="N1654" s="343">
        <v>515</v>
      </c>
    </row>
    <row r="1655" spans="1:14" ht="12.75" customHeight="1" x14ac:dyDescent="0.25">
      <c r="A1655" s="342" t="s">
        <v>9681</v>
      </c>
      <c r="B1655" s="345" t="s">
        <v>385</v>
      </c>
      <c r="C1655" s="557" t="s">
        <v>9682</v>
      </c>
      <c r="D1655" s="557"/>
      <c r="E1655" s="557"/>
      <c r="F1655" s="557"/>
      <c r="G1655" s="557"/>
      <c r="H1655" s="557"/>
      <c r="I1655" s="557"/>
      <c r="J1655" s="557"/>
      <c r="K1655" s="557"/>
      <c r="L1655" s="557"/>
      <c r="M1655" s="345" t="s">
        <v>10</v>
      </c>
      <c r="N1655" s="343">
        <v>530</v>
      </c>
    </row>
    <row r="1656" spans="1:14" ht="13.5" customHeight="1" x14ac:dyDescent="0.25">
      <c r="A1656" s="342" t="s">
        <v>9683</v>
      </c>
      <c r="B1656" s="345" t="s">
        <v>385</v>
      </c>
      <c r="C1656" s="557" t="s">
        <v>9684</v>
      </c>
      <c r="D1656" s="557"/>
      <c r="E1656" s="557"/>
      <c r="F1656" s="557"/>
      <c r="G1656" s="557"/>
      <c r="H1656" s="557"/>
      <c r="I1656" s="557"/>
      <c r="J1656" s="557"/>
      <c r="K1656" s="557"/>
      <c r="L1656" s="557"/>
      <c r="M1656" s="345" t="s">
        <v>10</v>
      </c>
      <c r="N1656" s="343">
        <v>570</v>
      </c>
    </row>
    <row r="1657" spans="1:14" ht="12.75" customHeight="1" x14ac:dyDescent="0.25">
      <c r="A1657" s="342" t="s">
        <v>9685</v>
      </c>
      <c r="B1657" s="345" t="s">
        <v>385</v>
      </c>
      <c r="C1657" s="557" t="s">
        <v>9686</v>
      </c>
      <c r="D1657" s="557"/>
      <c r="E1657" s="557"/>
      <c r="F1657" s="557"/>
      <c r="G1657" s="557"/>
      <c r="H1657" s="557"/>
      <c r="I1657" s="557"/>
      <c r="J1657" s="557"/>
      <c r="K1657" s="557"/>
      <c r="L1657" s="557"/>
      <c r="M1657" s="345" t="s">
        <v>10</v>
      </c>
      <c r="N1657" s="343">
        <v>533</v>
      </c>
    </row>
    <row r="1658" spans="1:14" ht="12.75" customHeight="1" x14ac:dyDescent="0.25">
      <c r="A1658" s="342" t="s">
        <v>9687</v>
      </c>
      <c r="B1658" s="345" t="s">
        <v>385</v>
      </c>
      <c r="C1658" s="557" t="s">
        <v>9688</v>
      </c>
      <c r="D1658" s="557"/>
      <c r="E1658" s="557"/>
      <c r="F1658" s="557"/>
      <c r="G1658" s="557"/>
      <c r="H1658" s="557"/>
      <c r="I1658" s="557"/>
      <c r="J1658" s="557"/>
      <c r="K1658" s="557"/>
      <c r="L1658" s="557"/>
      <c r="M1658" s="345" t="s">
        <v>10</v>
      </c>
      <c r="N1658" s="343">
        <v>547</v>
      </c>
    </row>
    <row r="1659" spans="1:14" ht="13.5" customHeight="1" x14ac:dyDescent="0.25">
      <c r="A1659" s="342" t="s">
        <v>9689</v>
      </c>
      <c r="B1659" s="345" t="s">
        <v>385</v>
      </c>
      <c r="C1659" s="557" t="s">
        <v>9690</v>
      </c>
      <c r="D1659" s="557"/>
      <c r="E1659" s="557"/>
      <c r="F1659" s="557"/>
      <c r="G1659" s="557"/>
      <c r="H1659" s="557"/>
      <c r="I1659" s="557"/>
      <c r="J1659" s="557"/>
      <c r="K1659" s="557"/>
      <c r="L1659" s="557"/>
      <c r="M1659" s="345" t="s">
        <v>10</v>
      </c>
      <c r="N1659" s="343">
        <v>563</v>
      </c>
    </row>
    <row r="1660" spans="1:14" ht="12.75" customHeight="1" x14ac:dyDescent="0.25">
      <c r="A1660" s="342" t="s">
        <v>9691</v>
      </c>
      <c r="B1660" s="345" t="s">
        <v>385</v>
      </c>
      <c r="C1660" s="557" t="s">
        <v>9692</v>
      </c>
      <c r="D1660" s="557"/>
      <c r="E1660" s="557"/>
      <c r="F1660" s="557"/>
      <c r="G1660" s="557"/>
      <c r="H1660" s="557"/>
      <c r="I1660" s="557"/>
      <c r="J1660" s="557"/>
      <c r="K1660" s="557"/>
      <c r="L1660" s="557"/>
      <c r="M1660" s="345" t="s">
        <v>10</v>
      </c>
      <c r="N1660" s="343">
        <v>577</v>
      </c>
    </row>
    <row r="1661" spans="1:14" ht="13.5" customHeight="1" x14ac:dyDescent="0.25">
      <c r="A1661" s="342" t="s">
        <v>9693</v>
      </c>
      <c r="B1661" s="345" t="s">
        <v>385</v>
      </c>
      <c r="C1661" s="557" t="s">
        <v>9694</v>
      </c>
      <c r="D1661" s="557"/>
      <c r="E1661" s="557"/>
      <c r="F1661" s="557"/>
      <c r="G1661" s="557"/>
      <c r="H1661" s="557"/>
      <c r="I1661" s="557"/>
      <c r="J1661" s="557"/>
      <c r="K1661" s="557"/>
      <c r="L1661" s="557"/>
      <c r="M1661" s="345" t="s">
        <v>10</v>
      </c>
      <c r="N1661" s="343">
        <v>617</v>
      </c>
    </row>
    <row r="1662" spans="1:14" ht="12.75" customHeight="1" x14ac:dyDescent="0.25">
      <c r="A1662" s="342" t="s">
        <v>9695</v>
      </c>
      <c r="B1662" s="345" t="s">
        <v>385</v>
      </c>
      <c r="C1662" s="557" t="s">
        <v>9696</v>
      </c>
      <c r="D1662" s="557"/>
      <c r="E1662" s="557"/>
      <c r="F1662" s="557"/>
      <c r="G1662" s="557"/>
      <c r="H1662" s="557"/>
      <c r="I1662" s="557"/>
      <c r="J1662" s="557"/>
      <c r="K1662" s="557"/>
      <c r="L1662" s="557"/>
      <c r="M1662" s="345" t="s">
        <v>10</v>
      </c>
      <c r="N1662" s="343">
        <v>533</v>
      </c>
    </row>
    <row r="1663" spans="1:14" ht="12.75" customHeight="1" x14ac:dyDescent="0.25">
      <c r="A1663" s="342" t="s">
        <v>9697</v>
      </c>
      <c r="B1663" s="345" t="s">
        <v>385</v>
      </c>
      <c r="C1663" s="557" t="s">
        <v>9698</v>
      </c>
      <c r="D1663" s="557"/>
      <c r="E1663" s="557"/>
      <c r="F1663" s="557"/>
      <c r="G1663" s="557"/>
      <c r="H1663" s="557"/>
      <c r="I1663" s="557"/>
      <c r="J1663" s="557"/>
      <c r="K1663" s="557"/>
      <c r="L1663" s="557"/>
      <c r="M1663" s="345" t="s">
        <v>10</v>
      </c>
      <c r="N1663" s="343">
        <v>518</v>
      </c>
    </row>
    <row r="1664" spans="1:14" ht="13.5" customHeight="1" x14ac:dyDescent="0.25">
      <c r="A1664" s="342" t="s">
        <v>9699</v>
      </c>
      <c r="B1664" s="345" t="s">
        <v>385</v>
      </c>
      <c r="C1664" s="557" t="s">
        <v>9700</v>
      </c>
      <c r="D1664" s="557"/>
      <c r="E1664" s="557"/>
      <c r="F1664" s="557"/>
      <c r="G1664" s="557"/>
      <c r="H1664" s="557"/>
      <c r="I1664" s="557"/>
      <c r="J1664" s="557"/>
      <c r="K1664" s="557"/>
      <c r="L1664" s="557"/>
      <c r="M1664" s="345" t="s">
        <v>10</v>
      </c>
      <c r="N1664" s="343">
        <v>563</v>
      </c>
    </row>
    <row r="1665" spans="1:14" ht="12.75" customHeight="1" x14ac:dyDescent="0.25">
      <c r="A1665" s="342" t="s">
        <v>9701</v>
      </c>
      <c r="B1665" s="345" t="s">
        <v>385</v>
      </c>
      <c r="C1665" s="557" t="s">
        <v>9702</v>
      </c>
      <c r="D1665" s="557"/>
      <c r="E1665" s="557"/>
      <c r="F1665" s="557"/>
      <c r="G1665" s="557"/>
      <c r="H1665" s="557"/>
      <c r="I1665" s="557"/>
      <c r="J1665" s="557"/>
      <c r="K1665" s="557"/>
      <c r="L1665" s="557"/>
      <c r="M1665" s="345" t="s">
        <v>10</v>
      </c>
      <c r="N1665" s="343">
        <v>617</v>
      </c>
    </row>
    <row r="1666" spans="1:14" ht="13.5" customHeight="1" x14ac:dyDescent="0.25">
      <c r="A1666" s="342" t="s">
        <v>9703</v>
      </c>
      <c r="B1666" s="345" t="s">
        <v>385</v>
      </c>
      <c r="C1666" s="557" t="s">
        <v>9704</v>
      </c>
      <c r="D1666" s="557"/>
      <c r="E1666" s="557"/>
      <c r="F1666" s="557"/>
      <c r="G1666" s="557"/>
      <c r="H1666" s="557"/>
      <c r="I1666" s="557"/>
      <c r="J1666" s="557"/>
      <c r="K1666" s="557"/>
      <c r="L1666" s="557"/>
      <c r="M1666" s="345" t="s">
        <v>10</v>
      </c>
      <c r="N1666" s="343">
        <v>577</v>
      </c>
    </row>
    <row r="1667" spans="1:14" ht="12.75" customHeight="1" x14ac:dyDescent="0.25">
      <c r="A1667" s="342" t="s">
        <v>9705</v>
      </c>
      <c r="B1667" s="345" t="s">
        <v>385</v>
      </c>
      <c r="C1667" s="557" t="s">
        <v>9706</v>
      </c>
      <c r="D1667" s="557"/>
      <c r="E1667" s="557"/>
      <c r="F1667" s="557"/>
      <c r="G1667" s="557"/>
      <c r="H1667" s="557"/>
      <c r="I1667" s="557"/>
      <c r="J1667" s="557"/>
      <c r="K1667" s="557"/>
      <c r="L1667" s="557"/>
      <c r="M1667" s="345" t="s">
        <v>10</v>
      </c>
      <c r="N1667" s="343">
        <v>617</v>
      </c>
    </row>
    <row r="1668" spans="1:14" ht="12.75" customHeight="1" x14ac:dyDescent="0.25">
      <c r="A1668" s="342" t="s">
        <v>9707</v>
      </c>
      <c r="B1668" s="345" t="s">
        <v>385</v>
      </c>
      <c r="C1668" s="557" t="s">
        <v>9708</v>
      </c>
      <c r="D1668" s="557"/>
      <c r="E1668" s="557"/>
      <c r="F1668" s="557"/>
      <c r="G1668" s="557"/>
      <c r="H1668" s="557"/>
      <c r="I1668" s="557"/>
      <c r="J1668" s="557"/>
      <c r="K1668" s="557"/>
      <c r="L1668" s="557"/>
      <c r="M1668" s="345" t="s">
        <v>511</v>
      </c>
      <c r="N1668" s="343">
        <v>2000</v>
      </c>
    </row>
    <row r="1669" spans="1:14" ht="13.5" customHeight="1" x14ac:dyDescent="0.25">
      <c r="A1669" s="342" t="s">
        <v>9709</v>
      </c>
      <c r="B1669" s="345" t="s">
        <v>385</v>
      </c>
      <c r="C1669" s="557" t="s">
        <v>9710</v>
      </c>
      <c r="D1669" s="557"/>
      <c r="E1669" s="557"/>
      <c r="F1669" s="557"/>
      <c r="G1669" s="557"/>
      <c r="H1669" s="557"/>
      <c r="I1669" s="557"/>
      <c r="J1669" s="557"/>
      <c r="K1669" s="557"/>
      <c r="L1669" s="557"/>
      <c r="M1669" s="345" t="s">
        <v>8</v>
      </c>
      <c r="N1669" s="343">
        <v>20</v>
      </c>
    </row>
    <row r="1670" spans="1:14" ht="12.75" customHeight="1" x14ac:dyDescent="0.25">
      <c r="A1670" s="342" t="s">
        <v>9711</v>
      </c>
      <c r="B1670" s="345" t="s">
        <v>385</v>
      </c>
      <c r="C1670" s="557" t="s">
        <v>9712</v>
      </c>
      <c r="D1670" s="557"/>
      <c r="E1670" s="557"/>
      <c r="F1670" s="557"/>
      <c r="G1670" s="557"/>
      <c r="H1670" s="557"/>
      <c r="I1670" s="557"/>
      <c r="J1670" s="557"/>
      <c r="K1670" s="557"/>
      <c r="L1670" s="557"/>
      <c r="M1670" s="345" t="s">
        <v>8</v>
      </c>
      <c r="N1670" s="343">
        <v>22</v>
      </c>
    </row>
    <row r="1671" spans="1:14" ht="12.75" customHeight="1" x14ac:dyDescent="0.25">
      <c r="A1671" s="342" t="s">
        <v>9713</v>
      </c>
      <c r="B1671" s="345" t="s">
        <v>385</v>
      </c>
      <c r="C1671" s="557" t="s">
        <v>9714</v>
      </c>
      <c r="D1671" s="557"/>
      <c r="E1671" s="557"/>
      <c r="F1671" s="557"/>
      <c r="G1671" s="557"/>
      <c r="H1671" s="557"/>
      <c r="I1671" s="557"/>
      <c r="J1671" s="557"/>
      <c r="K1671" s="557"/>
      <c r="L1671" s="557"/>
      <c r="M1671" s="345" t="s">
        <v>8</v>
      </c>
      <c r="N1671" s="343">
        <v>25</v>
      </c>
    </row>
    <row r="1672" spans="1:14" ht="13.5" customHeight="1" x14ac:dyDescent="0.25">
      <c r="A1672" s="342" t="s">
        <v>9715</v>
      </c>
      <c r="B1672" s="345" t="s">
        <v>385</v>
      </c>
      <c r="C1672" s="557" t="s">
        <v>9716</v>
      </c>
      <c r="D1672" s="557"/>
      <c r="E1672" s="557"/>
      <c r="F1672" s="557"/>
      <c r="G1672" s="557"/>
      <c r="H1672" s="557"/>
      <c r="I1672" s="557"/>
      <c r="J1672" s="557"/>
      <c r="K1672" s="557"/>
      <c r="L1672" s="557"/>
      <c r="M1672" s="345" t="s">
        <v>8</v>
      </c>
      <c r="N1672" s="343">
        <v>30</v>
      </c>
    </row>
    <row r="1673" spans="1:14" ht="12.75" customHeight="1" x14ac:dyDescent="0.25">
      <c r="A1673" s="342" t="s">
        <v>9717</v>
      </c>
      <c r="B1673" s="345" t="s">
        <v>385</v>
      </c>
      <c r="C1673" s="557" t="s">
        <v>9718</v>
      </c>
      <c r="D1673" s="557"/>
      <c r="E1673" s="557"/>
      <c r="F1673" s="557"/>
      <c r="G1673" s="557"/>
      <c r="H1673" s="557"/>
      <c r="I1673" s="557"/>
      <c r="J1673" s="557"/>
      <c r="K1673" s="557"/>
      <c r="L1673" s="557"/>
      <c r="M1673" s="345" t="s">
        <v>8</v>
      </c>
      <c r="N1673" s="343">
        <v>34</v>
      </c>
    </row>
    <row r="1674" spans="1:14" ht="13.5" customHeight="1" x14ac:dyDescent="0.25">
      <c r="A1674" s="342" t="s">
        <v>9719</v>
      </c>
      <c r="B1674" s="345" t="s">
        <v>385</v>
      </c>
      <c r="C1674" s="557" t="s">
        <v>9720</v>
      </c>
      <c r="D1674" s="557"/>
      <c r="E1674" s="557"/>
      <c r="F1674" s="557"/>
      <c r="G1674" s="557"/>
      <c r="H1674" s="557"/>
      <c r="I1674" s="557"/>
      <c r="J1674" s="557"/>
      <c r="K1674" s="557"/>
      <c r="L1674" s="557"/>
      <c r="M1674" s="345" t="s">
        <v>511</v>
      </c>
      <c r="N1674" s="343">
        <v>5000</v>
      </c>
    </row>
    <row r="1675" spans="1:14" ht="12.75" customHeight="1" x14ac:dyDescent="0.25">
      <c r="A1675" s="342" t="s">
        <v>9721</v>
      </c>
      <c r="B1675" s="345" t="s">
        <v>385</v>
      </c>
      <c r="C1675" s="557" t="s">
        <v>9722</v>
      </c>
      <c r="D1675" s="557"/>
      <c r="E1675" s="557"/>
      <c r="F1675" s="557"/>
      <c r="G1675" s="557"/>
      <c r="H1675" s="557"/>
      <c r="I1675" s="557"/>
      <c r="J1675" s="557"/>
      <c r="K1675" s="557"/>
      <c r="L1675" s="557"/>
      <c r="M1675" s="345" t="s">
        <v>8</v>
      </c>
      <c r="N1675" s="343">
        <v>65</v>
      </c>
    </row>
    <row r="1676" spans="1:14" ht="12.75" customHeight="1" x14ac:dyDescent="0.25">
      <c r="A1676" s="342" t="s">
        <v>9723</v>
      </c>
      <c r="B1676" s="345" t="s">
        <v>385</v>
      </c>
      <c r="C1676" s="557" t="s">
        <v>9724</v>
      </c>
      <c r="D1676" s="557"/>
      <c r="E1676" s="557"/>
      <c r="F1676" s="557"/>
      <c r="G1676" s="557"/>
      <c r="H1676" s="557"/>
      <c r="I1676" s="557"/>
      <c r="J1676" s="557"/>
      <c r="K1676" s="557"/>
      <c r="L1676" s="557"/>
      <c r="M1676" s="345" t="s">
        <v>8</v>
      </c>
      <c r="N1676" s="343">
        <v>75</v>
      </c>
    </row>
    <row r="1677" spans="1:14" ht="13.5" customHeight="1" x14ac:dyDescent="0.25">
      <c r="A1677" s="342" t="s">
        <v>9725</v>
      </c>
      <c r="B1677" s="345" t="s">
        <v>385</v>
      </c>
      <c r="C1677" s="557" t="s">
        <v>9726</v>
      </c>
      <c r="D1677" s="557"/>
      <c r="E1677" s="557"/>
      <c r="F1677" s="557"/>
      <c r="G1677" s="557"/>
      <c r="H1677" s="557"/>
      <c r="I1677" s="557"/>
      <c r="J1677" s="557"/>
      <c r="K1677" s="557"/>
      <c r="L1677" s="557"/>
      <c r="M1677" s="345" t="s">
        <v>511</v>
      </c>
      <c r="N1677" s="343">
        <v>20000</v>
      </c>
    </row>
    <row r="1678" spans="1:14" ht="12.75" customHeight="1" x14ac:dyDescent="0.25">
      <c r="A1678" s="342" t="s">
        <v>9727</v>
      </c>
      <c r="B1678" s="345" t="s">
        <v>385</v>
      </c>
      <c r="C1678" s="557" t="s">
        <v>9728</v>
      </c>
      <c r="D1678" s="557"/>
      <c r="E1678" s="557"/>
      <c r="F1678" s="557"/>
      <c r="G1678" s="557"/>
      <c r="H1678" s="557"/>
      <c r="I1678" s="557"/>
      <c r="J1678" s="557"/>
      <c r="K1678" s="557"/>
      <c r="L1678" s="557"/>
      <c r="M1678" s="345" t="s">
        <v>8</v>
      </c>
      <c r="N1678" s="343">
        <v>180</v>
      </c>
    </row>
    <row r="1679" spans="1:14" ht="13.5" customHeight="1" x14ac:dyDescent="0.25">
      <c r="A1679" s="342" t="s">
        <v>9729</v>
      </c>
      <c r="B1679" s="345" t="s">
        <v>385</v>
      </c>
      <c r="C1679" s="557" t="s">
        <v>9730</v>
      </c>
      <c r="D1679" s="557"/>
      <c r="E1679" s="557"/>
      <c r="F1679" s="557"/>
      <c r="G1679" s="557"/>
      <c r="H1679" s="557"/>
      <c r="I1679" s="557"/>
      <c r="J1679" s="557"/>
      <c r="K1679" s="557"/>
      <c r="L1679" s="557"/>
      <c r="M1679" s="345" t="s">
        <v>8</v>
      </c>
      <c r="N1679" s="343">
        <v>220</v>
      </c>
    </row>
    <row r="1680" spans="1:14" ht="12.75" customHeight="1" x14ac:dyDescent="0.25">
      <c r="A1680" s="342" t="s">
        <v>9731</v>
      </c>
      <c r="B1680" s="345" t="s">
        <v>385</v>
      </c>
      <c r="C1680" s="557" t="s">
        <v>9732</v>
      </c>
      <c r="D1680" s="557"/>
      <c r="E1680" s="557"/>
      <c r="F1680" s="557"/>
      <c r="G1680" s="557"/>
      <c r="H1680" s="557"/>
      <c r="I1680" s="557"/>
      <c r="J1680" s="557"/>
      <c r="K1680" s="557"/>
      <c r="L1680" s="557"/>
      <c r="M1680" s="345" t="s">
        <v>8</v>
      </c>
      <c r="N1680" s="343">
        <v>250</v>
      </c>
    </row>
    <row r="1681" spans="1:14" ht="12.75" customHeight="1" x14ac:dyDescent="0.25">
      <c r="A1681" s="342" t="s">
        <v>9733</v>
      </c>
      <c r="B1681" s="345" t="s">
        <v>385</v>
      </c>
      <c r="C1681" s="557" t="s">
        <v>9734</v>
      </c>
      <c r="D1681" s="557"/>
      <c r="E1681" s="557"/>
      <c r="F1681" s="557"/>
      <c r="G1681" s="557"/>
      <c r="H1681" s="557"/>
      <c r="I1681" s="557"/>
      <c r="J1681" s="557"/>
      <c r="K1681" s="557"/>
      <c r="L1681" s="557"/>
      <c r="M1681" s="345" t="s">
        <v>8</v>
      </c>
      <c r="N1681" s="343">
        <v>280</v>
      </c>
    </row>
    <row r="1682" spans="1:14" ht="13.5" customHeight="1" x14ac:dyDescent="0.25">
      <c r="A1682" s="342" t="s">
        <v>9735</v>
      </c>
      <c r="B1682" s="345" t="s">
        <v>385</v>
      </c>
      <c r="C1682" s="557" t="s">
        <v>9736</v>
      </c>
      <c r="D1682" s="557"/>
      <c r="E1682" s="557"/>
      <c r="F1682" s="557"/>
      <c r="G1682" s="557"/>
      <c r="H1682" s="557"/>
      <c r="I1682" s="557"/>
      <c r="J1682" s="557"/>
      <c r="K1682" s="557"/>
      <c r="L1682" s="557"/>
      <c r="M1682" s="345" t="s">
        <v>8</v>
      </c>
      <c r="N1682" s="343">
        <v>480</v>
      </c>
    </row>
    <row r="1683" spans="1:14" ht="12.75" customHeight="1" x14ac:dyDescent="0.25">
      <c r="A1683" s="342" t="s">
        <v>9737</v>
      </c>
      <c r="B1683" s="345" t="s">
        <v>385</v>
      </c>
      <c r="C1683" s="557" t="s">
        <v>9738</v>
      </c>
      <c r="D1683" s="557"/>
      <c r="E1683" s="557"/>
      <c r="F1683" s="557"/>
      <c r="G1683" s="557"/>
      <c r="H1683" s="557"/>
      <c r="I1683" s="557"/>
      <c r="J1683" s="557"/>
      <c r="K1683" s="557"/>
      <c r="L1683" s="557"/>
      <c r="M1683" s="345" t="s">
        <v>8</v>
      </c>
      <c r="N1683" s="343">
        <v>530</v>
      </c>
    </row>
    <row r="1684" spans="1:14" ht="12.75" customHeight="1" x14ac:dyDescent="0.25">
      <c r="A1684" s="342" t="s">
        <v>9739</v>
      </c>
      <c r="B1684" s="345" t="s">
        <v>385</v>
      </c>
      <c r="C1684" s="557" t="s">
        <v>9740</v>
      </c>
      <c r="D1684" s="557"/>
      <c r="E1684" s="557"/>
      <c r="F1684" s="557"/>
      <c r="G1684" s="557"/>
      <c r="H1684" s="557"/>
      <c r="I1684" s="557"/>
      <c r="J1684" s="557"/>
      <c r="K1684" s="557"/>
      <c r="L1684" s="557"/>
      <c r="M1684" s="345" t="s">
        <v>8</v>
      </c>
      <c r="N1684" s="343">
        <v>580</v>
      </c>
    </row>
    <row r="1685" spans="1:14" ht="13.5" customHeight="1" x14ac:dyDescent="0.25">
      <c r="A1685" s="342" t="s">
        <v>9741</v>
      </c>
      <c r="B1685" s="345" t="s">
        <v>385</v>
      </c>
      <c r="C1685" s="557" t="s">
        <v>9742</v>
      </c>
      <c r="D1685" s="557"/>
      <c r="E1685" s="557"/>
      <c r="F1685" s="557"/>
      <c r="G1685" s="557"/>
      <c r="H1685" s="557"/>
      <c r="I1685" s="557"/>
      <c r="J1685" s="557"/>
      <c r="K1685" s="557"/>
      <c r="L1685" s="557"/>
      <c r="M1685" s="345" t="s">
        <v>8</v>
      </c>
      <c r="N1685" s="343">
        <v>630</v>
      </c>
    </row>
    <row r="1686" spans="1:14" ht="12.75" customHeight="1" x14ac:dyDescent="0.25">
      <c r="A1686" s="342" t="s">
        <v>9743</v>
      </c>
      <c r="B1686" s="345" t="s">
        <v>385</v>
      </c>
      <c r="C1686" s="557" t="s">
        <v>9744</v>
      </c>
      <c r="D1686" s="557"/>
      <c r="E1686" s="557"/>
      <c r="F1686" s="557"/>
      <c r="G1686" s="557"/>
      <c r="H1686" s="557"/>
      <c r="I1686" s="557"/>
      <c r="J1686" s="557"/>
      <c r="K1686" s="557"/>
      <c r="L1686" s="557"/>
      <c r="M1686" s="345" t="s">
        <v>512</v>
      </c>
      <c r="N1686" s="343">
        <v>17.190000000000001</v>
      </c>
    </row>
    <row r="1687" spans="1:14" ht="13.5" customHeight="1" x14ac:dyDescent="0.25">
      <c r="A1687" s="342" t="s">
        <v>9745</v>
      </c>
      <c r="B1687" s="345" t="s">
        <v>385</v>
      </c>
      <c r="C1687" s="557" t="s">
        <v>9746</v>
      </c>
      <c r="D1687" s="557"/>
      <c r="E1687" s="557"/>
      <c r="F1687" s="557"/>
      <c r="G1687" s="557"/>
      <c r="H1687" s="557"/>
      <c r="I1687" s="557"/>
      <c r="J1687" s="557"/>
      <c r="K1687" s="557"/>
      <c r="L1687" s="557"/>
      <c r="M1687" s="345" t="s">
        <v>512</v>
      </c>
      <c r="N1687" s="343">
        <v>48.91</v>
      </c>
    </row>
    <row r="1688" spans="1:14" ht="12.75" customHeight="1" x14ac:dyDescent="0.25">
      <c r="A1688" s="342" t="s">
        <v>9747</v>
      </c>
      <c r="B1688" s="345" t="s">
        <v>385</v>
      </c>
      <c r="C1688" s="557" t="s">
        <v>9748</v>
      </c>
      <c r="D1688" s="557"/>
      <c r="E1688" s="557"/>
      <c r="F1688" s="557"/>
      <c r="G1688" s="557"/>
      <c r="H1688" s="557"/>
      <c r="I1688" s="557"/>
      <c r="J1688" s="557"/>
      <c r="K1688" s="557"/>
      <c r="L1688" s="557"/>
      <c r="M1688" s="345" t="s">
        <v>511</v>
      </c>
      <c r="N1688" s="343">
        <v>22000</v>
      </c>
    </row>
    <row r="1689" spans="1:14" ht="12.75" customHeight="1" x14ac:dyDescent="0.25">
      <c r="A1689" s="342" t="s">
        <v>9749</v>
      </c>
      <c r="B1689" s="345" t="s">
        <v>385</v>
      </c>
      <c r="C1689" s="557" t="s">
        <v>9750</v>
      </c>
      <c r="D1689" s="557"/>
      <c r="E1689" s="557"/>
      <c r="F1689" s="557"/>
      <c r="G1689" s="557"/>
      <c r="H1689" s="557"/>
      <c r="I1689" s="557"/>
      <c r="J1689" s="557"/>
      <c r="K1689" s="557"/>
      <c r="L1689" s="557"/>
      <c r="M1689" s="345" t="s">
        <v>8</v>
      </c>
      <c r="N1689" s="343">
        <v>36</v>
      </c>
    </row>
    <row r="1690" spans="1:14" ht="13.5" customHeight="1" x14ac:dyDescent="0.25">
      <c r="A1690" s="342" t="s">
        <v>9751</v>
      </c>
      <c r="B1690" s="345" t="s">
        <v>385</v>
      </c>
      <c r="C1690" s="557" t="s">
        <v>9752</v>
      </c>
      <c r="D1690" s="557"/>
      <c r="E1690" s="557"/>
      <c r="F1690" s="557"/>
      <c r="G1690" s="557"/>
      <c r="H1690" s="557"/>
      <c r="I1690" s="557"/>
      <c r="J1690" s="557"/>
      <c r="K1690" s="557"/>
      <c r="L1690" s="557"/>
      <c r="M1690" s="345" t="s">
        <v>8</v>
      </c>
      <c r="N1690" s="343">
        <v>44</v>
      </c>
    </row>
    <row r="1691" spans="1:14" ht="12.75" customHeight="1" x14ac:dyDescent="0.25">
      <c r="A1691" s="342" t="s">
        <v>9753</v>
      </c>
      <c r="B1691" s="345" t="s">
        <v>385</v>
      </c>
      <c r="C1691" s="557" t="s">
        <v>9754</v>
      </c>
      <c r="D1691" s="557"/>
      <c r="E1691" s="557"/>
      <c r="F1691" s="557"/>
      <c r="G1691" s="557"/>
      <c r="H1691" s="557"/>
      <c r="I1691" s="557"/>
      <c r="J1691" s="557"/>
      <c r="K1691" s="557"/>
      <c r="L1691" s="557"/>
      <c r="M1691" s="345" t="s">
        <v>8</v>
      </c>
      <c r="N1691" s="343">
        <v>60</v>
      </c>
    </row>
    <row r="1692" spans="1:14" ht="13.5" customHeight="1" x14ac:dyDescent="0.25">
      <c r="A1692" s="342" t="s">
        <v>9755</v>
      </c>
      <c r="B1692" s="345" t="s">
        <v>385</v>
      </c>
      <c r="C1692" s="557" t="s">
        <v>9756</v>
      </c>
      <c r="D1692" s="557"/>
      <c r="E1692" s="557"/>
      <c r="F1692" s="557"/>
      <c r="G1692" s="557"/>
      <c r="H1692" s="557"/>
      <c r="I1692" s="557"/>
      <c r="J1692" s="557"/>
      <c r="K1692" s="557"/>
      <c r="L1692" s="557"/>
      <c r="M1692" s="345" t="s">
        <v>8</v>
      </c>
      <c r="N1692" s="343">
        <v>72</v>
      </c>
    </row>
    <row r="1693" spans="1:14" ht="12.75" customHeight="1" x14ac:dyDescent="0.25">
      <c r="A1693" s="342" t="s">
        <v>9757</v>
      </c>
      <c r="B1693" s="345" t="s">
        <v>385</v>
      </c>
      <c r="C1693" s="557" t="s">
        <v>9758</v>
      </c>
      <c r="D1693" s="557"/>
      <c r="E1693" s="557"/>
      <c r="F1693" s="557"/>
      <c r="G1693" s="557"/>
      <c r="H1693" s="557"/>
      <c r="I1693" s="557"/>
      <c r="J1693" s="557"/>
      <c r="K1693" s="557"/>
      <c r="L1693" s="557"/>
      <c r="M1693" s="345" t="s">
        <v>8</v>
      </c>
      <c r="N1693" s="343">
        <v>84</v>
      </c>
    </row>
    <row r="1694" spans="1:14" ht="12.75" customHeight="1" x14ac:dyDescent="0.25">
      <c r="A1694" s="342" t="s">
        <v>9759</v>
      </c>
      <c r="B1694" s="345" t="s">
        <v>385</v>
      </c>
      <c r="C1694" s="557" t="s">
        <v>9760</v>
      </c>
      <c r="D1694" s="557"/>
      <c r="E1694" s="557"/>
      <c r="F1694" s="557"/>
      <c r="G1694" s="557"/>
      <c r="H1694" s="557"/>
      <c r="I1694" s="557"/>
      <c r="J1694" s="557"/>
      <c r="K1694" s="557"/>
      <c r="L1694" s="557"/>
      <c r="M1694" s="345" t="s">
        <v>9</v>
      </c>
      <c r="N1694" s="343">
        <v>14.8</v>
      </c>
    </row>
    <row r="1695" spans="1:14" ht="13.5" customHeight="1" x14ac:dyDescent="0.25">
      <c r="A1695" s="342" t="s">
        <v>9761</v>
      </c>
      <c r="B1695" s="345" t="s">
        <v>385</v>
      </c>
      <c r="C1695" s="557" t="s">
        <v>662</v>
      </c>
      <c r="D1695" s="557"/>
      <c r="E1695" s="557"/>
      <c r="F1695" s="557"/>
      <c r="G1695" s="557"/>
      <c r="H1695" s="557"/>
      <c r="I1695" s="557"/>
      <c r="J1695" s="557"/>
      <c r="K1695" s="557"/>
      <c r="L1695" s="557"/>
      <c r="M1695" s="345" t="s">
        <v>9</v>
      </c>
      <c r="N1695" s="343">
        <v>12.1</v>
      </c>
    </row>
    <row r="1696" spans="1:14" ht="12.75" customHeight="1" x14ac:dyDescent="0.25">
      <c r="A1696" s="342" t="s">
        <v>9762</v>
      </c>
      <c r="B1696" s="345" t="s">
        <v>385</v>
      </c>
      <c r="C1696" s="557" t="s">
        <v>9763</v>
      </c>
      <c r="D1696" s="557"/>
      <c r="E1696" s="557"/>
      <c r="F1696" s="557"/>
      <c r="G1696" s="557"/>
      <c r="H1696" s="557"/>
      <c r="I1696" s="557"/>
      <c r="J1696" s="557"/>
      <c r="K1696" s="557"/>
      <c r="L1696" s="557"/>
      <c r="M1696" s="345" t="s">
        <v>511</v>
      </c>
      <c r="N1696" s="343">
        <v>0.7</v>
      </c>
    </row>
    <row r="1697" spans="1:14" ht="3.75" customHeight="1" x14ac:dyDescent="0.25">
      <c r="C1697" s="557"/>
      <c r="D1697" s="557"/>
      <c r="E1697" s="557"/>
      <c r="F1697" s="557"/>
      <c r="G1697" s="557"/>
      <c r="H1697" s="557"/>
      <c r="I1697" s="557"/>
      <c r="J1697" s="557"/>
      <c r="K1697" s="557"/>
      <c r="L1697" s="557"/>
    </row>
    <row r="1698" spans="1:14" ht="12.75" customHeight="1" x14ac:dyDescent="0.25">
      <c r="A1698" s="342" t="s">
        <v>9764</v>
      </c>
      <c r="B1698" s="345" t="s">
        <v>385</v>
      </c>
      <c r="C1698" s="557" t="s">
        <v>726</v>
      </c>
      <c r="D1698" s="557"/>
      <c r="E1698" s="557"/>
      <c r="F1698" s="557"/>
      <c r="G1698" s="557"/>
      <c r="H1698" s="557"/>
      <c r="I1698" s="557"/>
      <c r="J1698" s="557"/>
      <c r="K1698" s="557"/>
      <c r="L1698" s="557"/>
      <c r="M1698" s="345" t="s">
        <v>10</v>
      </c>
      <c r="N1698" s="343">
        <v>78</v>
      </c>
    </row>
    <row r="1699" spans="1:14" ht="12.75" customHeight="1" x14ac:dyDescent="0.25">
      <c r="A1699" s="342" t="s">
        <v>9765</v>
      </c>
      <c r="B1699" s="345" t="s">
        <v>385</v>
      </c>
      <c r="C1699" s="557" t="s">
        <v>9766</v>
      </c>
      <c r="D1699" s="557"/>
      <c r="E1699" s="557"/>
      <c r="F1699" s="557"/>
      <c r="G1699" s="557"/>
      <c r="H1699" s="557"/>
      <c r="I1699" s="557"/>
      <c r="J1699" s="557"/>
      <c r="K1699" s="557"/>
      <c r="L1699" s="557"/>
      <c r="M1699" s="345" t="s">
        <v>10</v>
      </c>
      <c r="N1699" s="343">
        <v>410</v>
      </c>
    </row>
    <row r="1700" spans="1:14" ht="13.5" customHeight="1" x14ac:dyDescent="0.25">
      <c r="A1700" s="342" t="s">
        <v>9767</v>
      </c>
      <c r="B1700" s="345" t="s">
        <v>385</v>
      </c>
      <c r="C1700" s="557" t="s">
        <v>9768</v>
      </c>
      <c r="D1700" s="557"/>
      <c r="E1700" s="557"/>
      <c r="F1700" s="557"/>
      <c r="G1700" s="557"/>
      <c r="H1700" s="557"/>
      <c r="I1700" s="557"/>
      <c r="J1700" s="557"/>
      <c r="K1700" s="557"/>
      <c r="L1700" s="557"/>
      <c r="M1700" s="345" t="s">
        <v>216</v>
      </c>
      <c r="N1700" s="343">
        <v>10.43</v>
      </c>
    </row>
    <row r="1701" spans="1:14" ht="12.75" customHeight="1" x14ac:dyDescent="0.25">
      <c r="A1701" s="342" t="s">
        <v>9769</v>
      </c>
      <c r="B1701" s="345" t="s">
        <v>385</v>
      </c>
      <c r="C1701" s="557" t="s">
        <v>9770</v>
      </c>
      <c r="D1701" s="557"/>
      <c r="E1701" s="557"/>
      <c r="F1701" s="557"/>
      <c r="G1701" s="557"/>
      <c r="H1701" s="557"/>
      <c r="I1701" s="557"/>
      <c r="J1701" s="557"/>
      <c r="K1701" s="557"/>
      <c r="L1701" s="557"/>
      <c r="M1701" s="345" t="s">
        <v>216</v>
      </c>
      <c r="N1701" s="343">
        <v>10.130000000000001</v>
      </c>
    </row>
    <row r="1702" spans="1:14" ht="12.75" customHeight="1" x14ac:dyDescent="0.25">
      <c r="A1702" s="342" t="s">
        <v>9771</v>
      </c>
      <c r="B1702" s="345" t="s">
        <v>385</v>
      </c>
      <c r="C1702" s="557" t="s">
        <v>9772</v>
      </c>
      <c r="D1702" s="557"/>
      <c r="E1702" s="557"/>
      <c r="F1702" s="557"/>
      <c r="G1702" s="557"/>
      <c r="H1702" s="557"/>
      <c r="I1702" s="557"/>
      <c r="J1702" s="557"/>
      <c r="K1702" s="557"/>
      <c r="L1702" s="557"/>
      <c r="M1702" s="345" t="s">
        <v>216</v>
      </c>
      <c r="N1702" s="343">
        <v>0.13</v>
      </c>
    </row>
    <row r="1703" spans="1:14" ht="13.5" customHeight="1" x14ac:dyDescent="0.25">
      <c r="A1703" s="342" t="s">
        <v>9773</v>
      </c>
      <c r="B1703" s="345" t="s">
        <v>385</v>
      </c>
      <c r="C1703" s="557" t="s">
        <v>9774</v>
      </c>
      <c r="D1703" s="557"/>
      <c r="E1703" s="557"/>
      <c r="F1703" s="557"/>
      <c r="G1703" s="557"/>
      <c r="H1703" s="557"/>
      <c r="I1703" s="557"/>
      <c r="J1703" s="557"/>
      <c r="K1703" s="557"/>
      <c r="L1703" s="557"/>
      <c r="M1703" s="345" t="s">
        <v>511</v>
      </c>
      <c r="N1703" s="343">
        <v>47.17</v>
      </c>
    </row>
    <row r="1704" spans="1:14" ht="12.75" customHeight="1" x14ac:dyDescent="0.25">
      <c r="A1704" s="342" t="s">
        <v>9775</v>
      </c>
      <c r="B1704" s="345" t="s">
        <v>385</v>
      </c>
      <c r="C1704" s="557" t="s">
        <v>9776</v>
      </c>
      <c r="D1704" s="557"/>
      <c r="E1704" s="557"/>
      <c r="F1704" s="557"/>
      <c r="G1704" s="557"/>
      <c r="H1704" s="557"/>
      <c r="I1704" s="557"/>
      <c r="J1704" s="557"/>
      <c r="K1704" s="557"/>
      <c r="L1704" s="557"/>
      <c r="M1704" s="345" t="s">
        <v>511</v>
      </c>
      <c r="N1704" s="343">
        <v>81.11</v>
      </c>
    </row>
    <row r="1705" spans="1:14" ht="13.5" customHeight="1" x14ac:dyDescent="0.25">
      <c r="A1705" s="342" t="s">
        <v>9777</v>
      </c>
      <c r="B1705" s="345" t="s">
        <v>385</v>
      </c>
      <c r="C1705" s="557" t="s">
        <v>9778</v>
      </c>
      <c r="D1705" s="557"/>
      <c r="E1705" s="557"/>
      <c r="F1705" s="557"/>
      <c r="G1705" s="557"/>
      <c r="H1705" s="557"/>
      <c r="I1705" s="557"/>
      <c r="J1705" s="557"/>
      <c r="K1705" s="557"/>
      <c r="L1705" s="557"/>
      <c r="M1705" s="345" t="s">
        <v>511</v>
      </c>
      <c r="N1705" s="343">
        <v>63.48</v>
      </c>
    </row>
    <row r="1706" spans="1:14" ht="12.75" customHeight="1" x14ac:dyDescent="0.25">
      <c r="A1706" s="342" t="s">
        <v>9779</v>
      </c>
      <c r="B1706" s="345" t="s">
        <v>385</v>
      </c>
      <c r="C1706" s="557" t="s">
        <v>9780</v>
      </c>
      <c r="D1706" s="557"/>
      <c r="E1706" s="557"/>
      <c r="F1706" s="557"/>
      <c r="G1706" s="557"/>
      <c r="H1706" s="557"/>
      <c r="I1706" s="557"/>
      <c r="J1706" s="557"/>
      <c r="K1706" s="557"/>
      <c r="L1706" s="557"/>
      <c r="M1706" s="345" t="s">
        <v>511</v>
      </c>
      <c r="N1706" s="343">
        <v>63.48</v>
      </c>
    </row>
    <row r="1707" spans="1:14" ht="12.75" customHeight="1" x14ac:dyDescent="0.25">
      <c r="A1707" s="342" t="s">
        <v>9781</v>
      </c>
      <c r="B1707" s="345" t="s">
        <v>385</v>
      </c>
      <c r="C1707" s="557" t="s">
        <v>9782</v>
      </c>
      <c r="D1707" s="557"/>
      <c r="E1707" s="557"/>
      <c r="F1707" s="557"/>
      <c r="G1707" s="557"/>
      <c r="H1707" s="557"/>
      <c r="I1707" s="557"/>
      <c r="J1707" s="557"/>
      <c r="K1707" s="557"/>
      <c r="L1707" s="557"/>
      <c r="M1707" s="345" t="s">
        <v>511</v>
      </c>
      <c r="N1707" s="343">
        <v>89.13</v>
      </c>
    </row>
    <row r="1708" spans="1:14" ht="13.5" customHeight="1" x14ac:dyDescent="0.25">
      <c r="A1708" s="342" t="s">
        <v>9783</v>
      </c>
      <c r="B1708" s="345" t="s">
        <v>385</v>
      </c>
      <c r="C1708" s="557" t="s">
        <v>9784</v>
      </c>
      <c r="D1708" s="557"/>
      <c r="E1708" s="557"/>
      <c r="F1708" s="557"/>
      <c r="G1708" s="557"/>
      <c r="H1708" s="557"/>
      <c r="I1708" s="557"/>
      <c r="J1708" s="557"/>
      <c r="K1708" s="557"/>
      <c r="L1708" s="557"/>
      <c r="M1708" s="345" t="s">
        <v>511</v>
      </c>
      <c r="N1708" s="343">
        <v>1.07</v>
      </c>
    </row>
    <row r="1709" spans="1:14" ht="12.75" customHeight="1" x14ac:dyDescent="0.25">
      <c r="A1709" s="342" t="s">
        <v>9785</v>
      </c>
      <c r="B1709" s="345" t="s">
        <v>385</v>
      </c>
      <c r="C1709" s="557" t="s">
        <v>9786</v>
      </c>
      <c r="D1709" s="557"/>
      <c r="E1709" s="557"/>
      <c r="F1709" s="557"/>
      <c r="G1709" s="557"/>
      <c r="H1709" s="557"/>
      <c r="I1709" s="557"/>
      <c r="J1709" s="557"/>
      <c r="K1709" s="557"/>
      <c r="L1709" s="557"/>
      <c r="M1709" s="345" t="s">
        <v>511</v>
      </c>
      <c r="N1709" s="343">
        <v>1.07</v>
      </c>
    </row>
    <row r="1710" spans="1:14" ht="13.5" customHeight="1" x14ac:dyDescent="0.25">
      <c r="A1710" s="342" t="s">
        <v>9787</v>
      </c>
      <c r="B1710" s="345" t="s">
        <v>385</v>
      </c>
      <c r="C1710" s="557" t="s">
        <v>9788</v>
      </c>
      <c r="D1710" s="557"/>
      <c r="E1710" s="557"/>
      <c r="F1710" s="557"/>
      <c r="G1710" s="557"/>
      <c r="H1710" s="557"/>
      <c r="I1710" s="557"/>
      <c r="J1710" s="557"/>
      <c r="K1710" s="557"/>
      <c r="L1710" s="557"/>
      <c r="M1710" s="345" t="s">
        <v>511</v>
      </c>
      <c r="N1710" s="343">
        <v>1.23</v>
      </c>
    </row>
    <row r="1711" spans="1:14" ht="12.75" customHeight="1" x14ac:dyDescent="0.25">
      <c r="A1711" s="342" t="s">
        <v>9789</v>
      </c>
      <c r="B1711" s="345" t="s">
        <v>385</v>
      </c>
      <c r="C1711" s="557" t="s">
        <v>9790</v>
      </c>
      <c r="D1711" s="557"/>
      <c r="E1711" s="557"/>
      <c r="F1711" s="557"/>
      <c r="G1711" s="557"/>
      <c r="H1711" s="557"/>
      <c r="I1711" s="557"/>
      <c r="J1711" s="557"/>
      <c r="K1711" s="557"/>
      <c r="L1711" s="557"/>
      <c r="M1711" s="345" t="s">
        <v>511</v>
      </c>
      <c r="N1711" s="343">
        <v>0.91</v>
      </c>
    </row>
    <row r="1712" spans="1:14" ht="12.75" customHeight="1" x14ac:dyDescent="0.25">
      <c r="A1712" s="342" t="s">
        <v>9791</v>
      </c>
      <c r="B1712" s="345" t="s">
        <v>385</v>
      </c>
      <c r="C1712" s="557" t="s">
        <v>9792</v>
      </c>
      <c r="D1712" s="557"/>
      <c r="E1712" s="557"/>
      <c r="F1712" s="557"/>
      <c r="G1712" s="557"/>
      <c r="H1712" s="557"/>
      <c r="I1712" s="557"/>
      <c r="J1712" s="557"/>
      <c r="K1712" s="557"/>
      <c r="L1712" s="557"/>
      <c r="M1712" s="345" t="s">
        <v>511</v>
      </c>
      <c r="N1712" s="343">
        <v>0.91</v>
      </c>
    </row>
    <row r="1713" spans="1:14" ht="13.5" customHeight="1" x14ac:dyDescent="0.25">
      <c r="A1713" s="342" t="s">
        <v>9793</v>
      </c>
      <c r="B1713" s="345" t="s">
        <v>385</v>
      </c>
      <c r="C1713" s="557" t="s">
        <v>9794</v>
      </c>
      <c r="D1713" s="557"/>
      <c r="E1713" s="557"/>
      <c r="F1713" s="557"/>
      <c r="G1713" s="557"/>
      <c r="H1713" s="557"/>
      <c r="I1713" s="557"/>
      <c r="J1713" s="557"/>
      <c r="K1713" s="557"/>
      <c r="L1713" s="557"/>
      <c r="M1713" s="345" t="s">
        <v>511</v>
      </c>
      <c r="N1713" s="343">
        <v>48.68</v>
      </c>
    </row>
    <row r="1714" spans="1:14" ht="12.75" customHeight="1" x14ac:dyDescent="0.25">
      <c r="A1714" s="342" t="s">
        <v>9795</v>
      </c>
      <c r="B1714" s="345" t="s">
        <v>385</v>
      </c>
      <c r="C1714" s="557" t="s">
        <v>9796</v>
      </c>
      <c r="D1714" s="557"/>
      <c r="E1714" s="557"/>
      <c r="F1714" s="557"/>
      <c r="G1714" s="557"/>
      <c r="H1714" s="557"/>
      <c r="I1714" s="557"/>
      <c r="J1714" s="557"/>
      <c r="K1714" s="557"/>
      <c r="L1714" s="557"/>
      <c r="M1714" s="345" t="s">
        <v>9</v>
      </c>
      <c r="N1714" s="343">
        <v>8</v>
      </c>
    </row>
    <row r="1715" spans="1:14" ht="12.75" customHeight="1" x14ac:dyDescent="0.25">
      <c r="A1715" s="342" t="s">
        <v>9797</v>
      </c>
      <c r="B1715" s="345" t="s">
        <v>385</v>
      </c>
      <c r="C1715" s="557" t="s">
        <v>9798</v>
      </c>
      <c r="D1715" s="557"/>
      <c r="E1715" s="557"/>
      <c r="F1715" s="557"/>
      <c r="G1715" s="557"/>
      <c r="H1715" s="557"/>
      <c r="I1715" s="557"/>
      <c r="J1715" s="557"/>
      <c r="K1715" s="557"/>
      <c r="L1715" s="557"/>
      <c r="M1715" s="345" t="s">
        <v>9</v>
      </c>
      <c r="N1715" s="343">
        <v>90</v>
      </c>
    </row>
    <row r="1716" spans="1:14" ht="13.5" customHeight="1" x14ac:dyDescent="0.25">
      <c r="A1716" s="342" t="s">
        <v>9799</v>
      </c>
      <c r="B1716" s="345" t="s">
        <v>385</v>
      </c>
      <c r="C1716" s="557" t="s">
        <v>9800</v>
      </c>
      <c r="D1716" s="557"/>
      <c r="E1716" s="557"/>
      <c r="F1716" s="557"/>
      <c r="G1716" s="557"/>
      <c r="H1716" s="557"/>
      <c r="I1716" s="557"/>
      <c r="J1716" s="557"/>
      <c r="K1716" s="557"/>
      <c r="L1716" s="557"/>
      <c r="M1716" s="345" t="s">
        <v>9</v>
      </c>
      <c r="N1716" s="343">
        <v>65</v>
      </c>
    </row>
    <row r="1717" spans="1:14" ht="12.75" customHeight="1" x14ac:dyDescent="0.25">
      <c r="A1717" s="342" t="s">
        <v>9801</v>
      </c>
      <c r="B1717" s="345" t="s">
        <v>385</v>
      </c>
      <c r="C1717" s="557" t="s">
        <v>9802</v>
      </c>
      <c r="D1717" s="557"/>
      <c r="E1717" s="557"/>
      <c r="F1717" s="557"/>
      <c r="G1717" s="557"/>
      <c r="H1717" s="557"/>
      <c r="I1717" s="557"/>
      <c r="J1717" s="557"/>
      <c r="K1717" s="557"/>
      <c r="L1717" s="557"/>
      <c r="M1717" s="345" t="s">
        <v>9</v>
      </c>
      <c r="N1717" s="343">
        <v>42.99</v>
      </c>
    </row>
    <row r="1718" spans="1:14" ht="13.5" customHeight="1" x14ac:dyDescent="0.25">
      <c r="A1718" s="342" t="s">
        <v>9803</v>
      </c>
      <c r="B1718" s="345" t="s">
        <v>385</v>
      </c>
      <c r="C1718" s="557" t="s">
        <v>9804</v>
      </c>
      <c r="D1718" s="557"/>
      <c r="E1718" s="557"/>
      <c r="F1718" s="557"/>
      <c r="G1718" s="557"/>
      <c r="H1718" s="557"/>
      <c r="I1718" s="557"/>
      <c r="J1718" s="557"/>
      <c r="K1718" s="557"/>
      <c r="L1718" s="557"/>
      <c r="M1718" s="345" t="s">
        <v>562</v>
      </c>
      <c r="N1718" s="343">
        <v>650</v>
      </c>
    </row>
    <row r="1719" spans="1:14" ht="12.75" customHeight="1" x14ac:dyDescent="0.25">
      <c r="A1719" s="342" t="s">
        <v>9805</v>
      </c>
      <c r="B1719" s="345" t="s">
        <v>385</v>
      </c>
      <c r="C1719" s="557" t="s">
        <v>9806</v>
      </c>
      <c r="D1719" s="557"/>
      <c r="E1719" s="557"/>
      <c r="F1719" s="557"/>
      <c r="G1719" s="557"/>
      <c r="H1719" s="557"/>
      <c r="I1719" s="557"/>
      <c r="J1719" s="557"/>
      <c r="K1719" s="557"/>
      <c r="L1719" s="557"/>
      <c r="M1719" s="345" t="s">
        <v>562</v>
      </c>
      <c r="N1719" s="343">
        <v>730</v>
      </c>
    </row>
    <row r="1720" spans="1:14" ht="12.75" customHeight="1" x14ac:dyDescent="0.25">
      <c r="A1720" s="342" t="s">
        <v>9807</v>
      </c>
      <c r="B1720" s="345" t="s">
        <v>385</v>
      </c>
      <c r="C1720" s="557" t="s">
        <v>9808</v>
      </c>
      <c r="D1720" s="557"/>
      <c r="E1720" s="557"/>
      <c r="F1720" s="557"/>
      <c r="G1720" s="557"/>
      <c r="H1720" s="557"/>
      <c r="I1720" s="557"/>
      <c r="J1720" s="557"/>
      <c r="K1720" s="557"/>
      <c r="L1720" s="557"/>
      <c r="M1720" s="345" t="s">
        <v>562</v>
      </c>
      <c r="N1720" s="343">
        <v>1100</v>
      </c>
    </row>
    <row r="1721" spans="1:14" ht="13.5" customHeight="1" x14ac:dyDescent="0.25">
      <c r="A1721" s="342" t="s">
        <v>9809</v>
      </c>
      <c r="B1721" s="345" t="s">
        <v>385</v>
      </c>
      <c r="C1721" s="557" t="s">
        <v>9810</v>
      </c>
      <c r="D1721" s="557"/>
      <c r="E1721" s="557"/>
      <c r="F1721" s="557"/>
      <c r="G1721" s="557"/>
      <c r="H1721" s="557"/>
      <c r="I1721" s="557"/>
      <c r="J1721" s="557"/>
      <c r="K1721" s="557"/>
      <c r="L1721" s="557"/>
      <c r="M1721" s="345" t="s">
        <v>562</v>
      </c>
      <c r="N1721" s="343">
        <v>1100</v>
      </c>
    </row>
    <row r="1722" spans="1:14" ht="12.75" customHeight="1" x14ac:dyDescent="0.25">
      <c r="A1722" s="342" t="s">
        <v>9811</v>
      </c>
      <c r="B1722" s="345" t="s">
        <v>385</v>
      </c>
      <c r="C1722" s="557" t="s">
        <v>9812</v>
      </c>
      <c r="D1722" s="557"/>
      <c r="E1722" s="557"/>
      <c r="F1722" s="557"/>
      <c r="G1722" s="557"/>
      <c r="H1722" s="557"/>
      <c r="I1722" s="557"/>
      <c r="J1722" s="557"/>
      <c r="K1722" s="557"/>
      <c r="L1722" s="557"/>
      <c r="M1722" s="345" t="s">
        <v>562</v>
      </c>
      <c r="N1722" s="343">
        <v>850</v>
      </c>
    </row>
    <row r="1723" spans="1:14" ht="13.5" customHeight="1" x14ac:dyDescent="0.25">
      <c r="A1723" s="342" t="s">
        <v>9813</v>
      </c>
      <c r="B1723" s="345" t="s">
        <v>385</v>
      </c>
      <c r="C1723" s="557" t="s">
        <v>9814</v>
      </c>
      <c r="D1723" s="557"/>
      <c r="E1723" s="557"/>
      <c r="F1723" s="557"/>
      <c r="G1723" s="557"/>
      <c r="H1723" s="557"/>
      <c r="I1723" s="557"/>
      <c r="J1723" s="557"/>
      <c r="K1723" s="557"/>
      <c r="L1723" s="557"/>
      <c r="M1723" s="345" t="s">
        <v>562</v>
      </c>
      <c r="N1723" s="343">
        <v>650</v>
      </c>
    </row>
    <row r="1724" spans="1:14" ht="12.75" customHeight="1" x14ac:dyDescent="0.25">
      <c r="A1724" s="342" t="s">
        <v>9815</v>
      </c>
      <c r="B1724" s="345" t="s">
        <v>385</v>
      </c>
      <c r="C1724" s="557" t="s">
        <v>9816</v>
      </c>
      <c r="D1724" s="557"/>
      <c r="E1724" s="557"/>
      <c r="F1724" s="557"/>
      <c r="G1724" s="557"/>
      <c r="H1724" s="557"/>
      <c r="I1724" s="557"/>
      <c r="J1724" s="557"/>
      <c r="K1724" s="557"/>
      <c r="L1724" s="557"/>
      <c r="M1724" s="345" t="s">
        <v>562</v>
      </c>
      <c r="N1724" s="343">
        <v>730</v>
      </c>
    </row>
    <row r="1725" spans="1:14" ht="12.75" customHeight="1" x14ac:dyDescent="0.25">
      <c r="A1725" s="342" t="s">
        <v>9817</v>
      </c>
      <c r="B1725" s="345" t="s">
        <v>385</v>
      </c>
      <c r="C1725" s="557" t="s">
        <v>9818</v>
      </c>
      <c r="D1725" s="557"/>
      <c r="E1725" s="557"/>
      <c r="F1725" s="557"/>
      <c r="G1725" s="557"/>
      <c r="H1725" s="557"/>
      <c r="I1725" s="557"/>
      <c r="J1725" s="557"/>
      <c r="K1725" s="557"/>
      <c r="L1725" s="557"/>
      <c r="M1725" s="345" t="s">
        <v>562</v>
      </c>
      <c r="N1725" s="343">
        <v>680</v>
      </c>
    </row>
    <row r="1726" spans="1:14" ht="13.5" customHeight="1" x14ac:dyDescent="0.25">
      <c r="A1726" s="342" t="s">
        <v>9819</v>
      </c>
      <c r="B1726" s="345" t="s">
        <v>385</v>
      </c>
      <c r="C1726" s="557" t="s">
        <v>9820</v>
      </c>
      <c r="D1726" s="557"/>
      <c r="E1726" s="557"/>
      <c r="F1726" s="557"/>
      <c r="G1726" s="557"/>
      <c r="H1726" s="557"/>
      <c r="I1726" s="557"/>
      <c r="J1726" s="557"/>
      <c r="K1726" s="557"/>
      <c r="L1726" s="557"/>
      <c r="M1726" s="345" t="s">
        <v>562</v>
      </c>
      <c r="N1726" s="343">
        <v>900</v>
      </c>
    </row>
    <row r="1727" spans="1:14" ht="9.75" customHeight="1" x14ac:dyDescent="0.25">
      <c r="C1727" s="557"/>
      <c r="D1727" s="557"/>
      <c r="E1727" s="557"/>
      <c r="F1727" s="557"/>
      <c r="G1727" s="557"/>
      <c r="H1727" s="557"/>
      <c r="I1727" s="557"/>
      <c r="J1727" s="557"/>
      <c r="K1727" s="557"/>
      <c r="L1727" s="557"/>
    </row>
    <row r="1728" spans="1:14" ht="13.5" customHeight="1" x14ac:dyDescent="0.25">
      <c r="A1728" s="342" t="s">
        <v>9821</v>
      </c>
      <c r="B1728" s="345" t="s">
        <v>385</v>
      </c>
      <c r="C1728" s="557" t="s">
        <v>9822</v>
      </c>
      <c r="D1728" s="557"/>
      <c r="E1728" s="557"/>
      <c r="F1728" s="557"/>
      <c r="G1728" s="557"/>
      <c r="H1728" s="557"/>
      <c r="I1728" s="557"/>
      <c r="J1728" s="557"/>
      <c r="K1728" s="557"/>
      <c r="L1728" s="557"/>
      <c r="M1728" s="345" t="s">
        <v>511</v>
      </c>
      <c r="N1728" s="343">
        <v>600</v>
      </c>
    </row>
    <row r="1729" spans="1:14" ht="12.75" customHeight="1" x14ac:dyDescent="0.25">
      <c r="A1729" s="342" t="s">
        <v>9823</v>
      </c>
      <c r="B1729" s="345" t="s">
        <v>385</v>
      </c>
      <c r="C1729" s="557" t="s">
        <v>9824</v>
      </c>
      <c r="D1729" s="557"/>
      <c r="E1729" s="557"/>
      <c r="F1729" s="557"/>
      <c r="G1729" s="557"/>
      <c r="H1729" s="557"/>
      <c r="I1729" s="557"/>
      <c r="J1729" s="557"/>
      <c r="K1729" s="557"/>
      <c r="L1729" s="557"/>
      <c r="M1729" s="345" t="s">
        <v>511</v>
      </c>
      <c r="N1729" s="343">
        <v>600</v>
      </c>
    </row>
    <row r="1730" spans="1:14" ht="12.75" customHeight="1" x14ac:dyDescent="0.25">
      <c r="A1730" s="342" t="s">
        <v>9825</v>
      </c>
      <c r="B1730" s="345" t="s">
        <v>385</v>
      </c>
      <c r="C1730" s="557" t="s">
        <v>9826</v>
      </c>
      <c r="D1730" s="557"/>
      <c r="E1730" s="557"/>
      <c r="F1730" s="557"/>
      <c r="G1730" s="557"/>
      <c r="H1730" s="557"/>
      <c r="I1730" s="557"/>
      <c r="J1730" s="557"/>
      <c r="K1730" s="557"/>
      <c r="L1730" s="557"/>
      <c r="M1730" s="345" t="s">
        <v>562</v>
      </c>
      <c r="N1730" s="343">
        <v>200</v>
      </c>
    </row>
    <row r="1731" spans="1:14" ht="13.5" customHeight="1" x14ac:dyDescent="0.25">
      <c r="A1731" s="342" t="s">
        <v>9827</v>
      </c>
      <c r="B1731" s="345" t="s">
        <v>385</v>
      </c>
      <c r="C1731" s="557" t="s">
        <v>9828</v>
      </c>
      <c r="D1731" s="557"/>
      <c r="E1731" s="557"/>
      <c r="F1731" s="557"/>
      <c r="G1731" s="557"/>
      <c r="H1731" s="557"/>
      <c r="I1731" s="557"/>
      <c r="J1731" s="557"/>
      <c r="K1731" s="557"/>
      <c r="L1731" s="557"/>
      <c r="M1731" s="345" t="s">
        <v>562</v>
      </c>
      <c r="N1731" s="343">
        <v>400</v>
      </c>
    </row>
    <row r="1732" spans="1:14" ht="12.75" customHeight="1" x14ac:dyDescent="0.25">
      <c r="A1732" s="342" t="s">
        <v>9829</v>
      </c>
      <c r="B1732" s="345" t="s">
        <v>385</v>
      </c>
      <c r="C1732" s="557" t="s">
        <v>9830</v>
      </c>
      <c r="D1732" s="557"/>
      <c r="E1732" s="557"/>
      <c r="F1732" s="557"/>
      <c r="G1732" s="557"/>
      <c r="H1732" s="557"/>
      <c r="I1732" s="557"/>
      <c r="J1732" s="557"/>
      <c r="K1732" s="557"/>
      <c r="L1732" s="557"/>
      <c r="M1732" s="345" t="s">
        <v>562</v>
      </c>
      <c r="N1732" s="343">
        <v>1100</v>
      </c>
    </row>
    <row r="1733" spans="1:14" ht="13.5" customHeight="1" x14ac:dyDescent="0.25">
      <c r="A1733" s="342" t="s">
        <v>9831</v>
      </c>
      <c r="B1733" s="345" t="s">
        <v>385</v>
      </c>
      <c r="C1733" s="557" t="s">
        <v>9832</v>
      </c>
      <c r="D1733" s="557"/>
      <c r="E1733" s="557"/>
      <c r="F1733" s="557"/>
      <c r="G1733" s="557"/>
      <c r="H1733" s="557"/>
      <c r="I1733" s="557"/>
      <c r="J1733" s="557"/>
      <c r="K1733" s="557"/>
      <c r="L1733" s="557"/>
      <c r="M1733" s="345" t="s">
        <v>562</v>
      </c>
      <c r="N1733" s="343">
        <v>2400</v>
      </c>
    </row>
    <row r="1734" spans="1:14" ht="12.75" customHeight="1" x14ac:dyDescent="0.25">
      <c r="A1734" s="342" t="s">
        <v>16639</v>
      </c>
      <c r="B1734" s="344"/>
      <c r="C1734" s="557" t="s">
        <v>16640</v>
      </c>
      <c r="D1734" s="557"/>
      <c r="E1734" s="557"/>
      <c r="F1734" s="557"/>
      <c r="G1734" s="557"/>
      <c r="H1734" s="557"/>
      <c r="I1734" s="557"/>
      <c r="J1734" s="557"/>
      <c r="K1734" s="557"/>
      <c r="L1734" s="557"/>
      <c r="M1734" s="345" t="s">
        <v>511</v>
      </c>
      <c r="N1734" s="343">
        <v>4870.13</v>
      </c>
    </row>
    <row r="1735" spans="1:14" ht="12.75" customHeight="1" x14ac:dyDescent="0.25">
      <c r="A1735" s="342" t="s">
        <v>9833</v>
      </c>
      <c r="B1735" s="345" t="s">
        <v>385</v>
      </c>
      <c r="C1735" s="557" t="s">
        <v>9834</v>
      </c>
      <c r="D1735" s="557"/>
      <c r="E1735" s="557"/>
      <c r="F1735" s="557"/>
      <c r="G1735" s="557"/>
      <c r="H1735" s="557"/>
      <c r="I1735" s="557"/>
      <c r="J1735" s="557"/>
      <c r="K1735" s="557"/>
      <c r="L1735" s="557"/>
      <c r="M1735" s="345" t="s">
        <v>511</v>
      </c>
      <c r="N1735" s="343">
        <v>2319.65</v>
      </c>
    </row>
    <row r="1736" spans="1:14" ht="3.75" customHeight="1" x14ac:dyDescent="0.25">
      <c r="C1736" s="557"/>
      <c r="D1736" s="557"/>
      <c r="E1736" s="557"/>
      <c r="F1736" s="557"/>
      <c r="G1736" s="557"/>
      <c r="H1736" s="557"/>
      <c r="I1736" s="557"/>
      <c r="J1736" s="557"/>
      <c r="K1736" s="557"/>
      <c r="L1736" s="557"/>
    </row>
    <row r="1737" spans="1:14" ht="12.75" customHeight="1" x14ac:dyDescent="0.25">
      <c r="A1737" s="342" t="s">
        <v>9835</v>
      </c>
      <c r="B1737" s="344"/>
      <c r="C1737" s="557" t="s">
        <v>9836</v>
      </c>
      <c r="D1737" s="557"/>
      <c r="E1737" s="557"/>
      <c r="F1737" s="557"/>
      <c r="G1737" s="557"/>
      <c r="H1737" s="557"/>
      <c r="I1737" s="557"/>
      <c r="J1737" s="557"/>
      <c r="K1737" s="557"/>
      <c r="L1737" s="557"/>
      <c r="M1737" s="345" t="s">
        <v>9837</v>
      </c>
      <c r="N1737" s="343">
        <v>129</v>
      </c>
    </row>
    <row r="1738" spans="1:14" ht="13.5" customHeight="1" x14ac:dyDescent="0.25">
      <c r="A1738" s="342" t="s">
        <v>9838</v>
      </c>
      <c r="B1738" s="345" t="s">
        <v>385</v>
      </c>
      <c r="C1738" s="557" t="s">
        <v>9839</v>
      </c>
      <c r="D1738" s="557"/>
      <c r="E1738" s="557"/>
      <c r="F1738" s="557"/>
      <c r="G1738" s="557"/>
      <c r="H1738" s="557"/>
      <c r="I1738" s="557"/>
      <c r="J1738" s="557"/>
      <c r="K1738" s="557"/>
      <c r="L1738" s="557"/>
      <c r="M1738" s="345" t="s">
        <v>9837</v>
      </c>
      <c r="N1738" s="343">
        <v>8668</v>
      </c>
    </row>
    <row r="1739" spans="1:14" ht="12.75" customHeight="1" x14ac:dyDescent="0.25">
      <c r="A1739" s="342" t="s">
        <v>9840</v>
      </c>
      <c r="B1739" s="345" t="s">
        <v>385</v>
      </c>
      <c r="C1739" s="557" t="s">
        <v>9841</v>
      </c>
      <c r="D1739" s="557"/>
      <c r="E1739" s="557"/>
      <c r="F1739" s="557"/>
      <c r="G1739" s="557"/>
      <c r="H1739" s="557"/>
      <c r="I1739" s="557"/>
      <c r="J1739" s="557"/>
      <c r="K1739" s="557"/>
      <c r="L1739" s="557"/>
      <c r="M1739" s="345" t="s">
        <v>511</v>
      </c>
      <c r="N1739" s="343">
        <v>5760</v>
      </c>
    </row>
    <row r="1740" spans="1:14" ht="12.75" customHeight="1" x14ac:dyDescent="0.25">
      <c r="A1740" s="342" t="s">
        <v>9842</v>
      </c>
      <c r="B1740" s="345" t="s">
        <v>385</v>
      </c>
      <c r="C1740" s="557" t="s">
        <v>9843</v>
      </c>
      <c r="D1740" s="557"/>
      <c r="E1740" s="557"/>
      <c r="F1740" s="557"/>
      <c r="G1740" s="557"/>
      <c r="H1740" s="557"/>
      <c r="I1740" s="557"/>
      <c r="J1740" s="557"/>
      <c r="K1740" s="557"/>
      <c r="L1740" s="557"/>
      <c r="M1740" s="345" t="s">
        <v>511</v>
      </c>
      <c r="N1740" s="343">
        <v>2</v>
      </c>
    </row>
    <row r="1741" spans="1:14" ht="13.5" customHeight="1" x14ac:dyDescent="0.25">
      <c r="A1741" s="342" t="s">
        <v>9844</v>
      </c>
      <c r="B1741" s="345" t="s">
        <v>385</v>
      </c>
      <c r="C1741" s="557" t="s">
        <v>9845</v>
      </c>
      <c r="D1741" s="557"/>
      <c r="E1741" s="557"/>
      <c r="F1741" s="557"/>
      <c r="G1741" s="557"/>
      <c r="H1741" s="557"/>
      <c r="I1741" s="557"/>
      <c r="J1741" s="557"/>
      <c r="K1741" s="557"/>
      <c r="L1741" s="557"/>
      <c r="M1741" s="345" t="s">
        <v>511</v>
      </c>
      <c r="N1741" s="343">
        <v>3</v>
      </c>
    </row>
    <row r="1742" spans="1:14" ht="12.75" customHeight="1" x14ac:dyDescent="0.25">
      <c r="A1742" s="342" t="s">
        <v>9846</v>
      </c>
      <c r="B1742" s="345" t="s">
        <v>385</v>
      </c>
      <c r="C1742" s="557" t="s">
        <v>9847</v>
      </c>
      <c r="D1742" s="557"/>
      <c r="E1742" s="557"/>
      <c r="F1742" s="557"/>
      <c r="G1742" s="557"/>
      <c r="H1742" s="557"/>
      <c r="I1742" s="557"/>
      <c r="J1742" s="557"/>
      <c r="K1742" s="557"/>
      <c r="L1742" s="557"/>
      <c r="M1742" s="345" t="s">
        <v>511</v>
      </c>
      <c r="N1742" s="343">
        <v>4.5</v>
      </c>
    </row>
    <row r="1743" spans="1:14" ht="12.75" customHeight="1" x14ac:dyDescent="0.25">
      <c r="A1743" s="342" t="s">
        <v>9848</v>
      </c>
      <c r="B1743" s="345" t="s">
        <v>385</v>
      </c>
      <c r="C1743" s="557" t="s">
        <v>9849</v>
      </c>
      <c r="D1743" s="557"/>
      <c r="E1743" s="557"/>
      <c r="F1743" s="557"/>
      <c r="G1743" s="557"/>
      <c r="H1743" s="557"/>
      <c r="I1743" s="557"/>
      <c r="J1743" s="557"/>
      <c r="K1743" s="557"/>
      <c r="L1743" s="557"/>
      <c r="M1743" s="345" t="s">
        <v>511</v>
      </c>
      <c r="N1743" s="343">
        <v>1.5</v>
      </c>
    </row>
    <row r="1744" spans="1:14" ht="13.5" customHeight="1" x14ac:dyDescent="0.25">
      <c r="A1744" s="342" t="s">
        <v>9850</v>
      </c>
      <c r="B1744" s="345" t="s">
        <v>385</v>
      </c>
      <c r="C1744" s="557" t="s">
        <v>9851</v>
      </c>
      <c r="D1744" s="557"/>
      <c r="E1744" s="557"/>
      <c r="F1744" s="557"/>
      <c r="G1744" s="557"/>
      <c r="H1744" s="557"/>
      <c r="I1744" s="557"/>
      <c r="J1744" s="557"/>
      <c r="K1744" s="557"/>
      <c r="L1744" s="557"/>
      <c r="M1744" s="345" t="s">
        <v>511</v>
      </c>
      <c r="N1744" s="343">
        <v>3</v>
      </c>
    </row>
    <row r="1745" spans="1:14" ht="12.75" customHeight="1" x14ac:dyDescent="0.25">
      <c r="A1745" s="342" t="s">
        <v>9852</v>
      </c>
      <c r="B1745" s="345" t="s">
        <v>385</v>
      </c>
      <c r="C1745" s="557" t="s">
        <v>9853</v>
      </c>
      <c r="D1745" s="557"/>
      <c r="E1745" s="557"/>
      <c r="F1745" s="557"/>
      <c r="G1745" s="557"/>
      <c r="H1745" s="557"/>
      <c r="I1745" s="557"/>
      <c r="J1745" s="557"/>
      <c r="K1745" s="557"/>
      <c r="L1745" s="557"/>
      <c r="M1745" s="345" t="s">
        <v>511</v>
      </c>
      <c r="N1745" s="343">
        <v>8</v>
      </c>
    </row>
    <row r="1746" spans="1:14" ht="13.5" customHeight="1" x14ac:dyDescent="0.25">
      <c r="A1746" s="342" t="s">
        <v>9854</v>
      </c>
      <c r="B1746" s="345" t="s">
        <v>385</v>
      </c>
      <c r="C1746" s="557" t="s">
        <v>9855</v>
      </c>
      <c r="D1746" s="557"/>
      <c r="E1746" s="557"/>
      <c r="F1746" s="557"/>
      <c r="G1746" s="557"/>
      <c r="H1746" s="557"/>
      <c r="I1746" s="557"/>
      <c r="J1746" s="557"/>
      <c r="K1746" s="557"/>
      <c r="L1746" s="557"/>
      <c r="M1746" s="345" t="s">
        <v>511</v>
      </c>
      <c r="N1746" s="343">
        <v>12</v>
      </c>
    </row>
    <row r="1747" spans="1:14" ht="12.75" customHeight="1" x14ac:dyDescent="0.25">
      <c r="A1747" s="342" t="s">
        <v>9856</v>
      </c>
      <c r="B1747" s="345" t="s">
        <v>385</v>
      </c>
      <c r="C1747" s="557" t="s">
        <v>9857</v>
      </c>
      <c r="D1747" s="557"/>
      <c r="E1747" s="557"/>
      <c r="F1747" s="557"/>
      <c r="G1747" s="557"/>
      <c r="H1747" s="557"/>
      <c r="I1747" s="557"/>
      <c r="J1747" s="557"/>
      <c r="K1747" s="557"/>
      <c r="L1747" s="557"/>
      <c r="M1747" s="345" t="s">
        <v>511</v>
      </c>
      <c r="N1747" s="343">
        <v>18</v>
      </c>
    </row>
    <row r="1748" spans="1:14" ht="12.75" customHeight="1" x14ac:dyDescent="0.25">
      <c r="A1748" s="342" t="s">
        <v>9858</v>
      </c>
      <c r="B1748" s="345" t="s">
        <v>385</v>
      </c>
      <c r="C1748" s="557" t="s">
        <v>9859</v>
      </c>
      <c r="D1748" s="557"/>
      <c r="E1748" s="557"/>
      <c r="F1748" s="557"/>
      <c r="G1748" s="557"/>
      <c r="H1748" s="557"/>
      <c r="I1748" s="557"/>
      <c r="J1748" s="557"/>
      <c r="K1748" s="557"/>
      <c r="L1748" s="557"/>
      <c r="M1748" s="345" t="s">
        <v>511</v>
      </c>
      <c r="N1748" s="343">
        <v>0.15</v>
      </c>
    </row>
    <row r="1749" spans="1:14" ht="13.5" customHeight="1" x14ac:dyDescent="0.25">
      <c r="A1749" s="342" t="s">
        <v>9860</v>
      </c>
      <c r="B1749" s="345" t="s">
        <v>385</v>
      </c>
      <c r="C1749" s="557" t="s">
        <v>9861</v>
      </c>
      <c r="D1749" s="557"/>
      <c r="E1749" s="557"/>
      <c r="F1749" s="557"/>
      <c r="G1749" s="557"/>
      <c r="H1749" s="557"/>
      <c r="I1749" s="557"/>
      <c r="J1749" s="557"/>
      <c r="K1749" s="557"/>
      <c r="L1749" s="557"/>
      <c r="M1749" s="345" t="s">
        <v>511</v>
      </c>
      <c r="N1749" s="343">
        <v>0.4</v>
      </c>
    </row>
    <row r="1750" spans="1:14" ht="12.75" customHeight="1" x14ac:dyDescent="0.25">
      <c r="A1750" s="342" t="s">
        <v>9862</v>
      </c>
      <c r="B1750" s="345" t="s">
        <v>385</v>
      </c>
      <c r="C1750" s="557" t="s">
        <v>9863</v>
      </c>
      <c r="D1750" s="557"/>
      <c r="E1750" s="557"/>
      <c r="F1750" s="557"/>
      <c r="G1750" s="557"/>
      <c r="H1750" s="557"/>
      <c r="I1750" s="557"/>
      <c r="J1750" s="557"/>
      <c r="K1750" s="557"/>
      <c r="L1750" s="557"/>
      <c r="M1750" s="345" t="s">
        <v>511</v>
      </c>
      <c r="N1750" s="343">
        <v>1.5</v>
      </c>
    </row>
    <row r="1751" spans="1:14" ht="13.5" customHeight="1" x14ac:dyDescent="0.25">
      <c r="A1751" s="342" t="s">
        <v>9864</v>
      </c>
      <c r="B1751" s="345" t="s">
        <v>385</v>
      </c>
      <c r="C1751" s="557" t="s">
        <v>9865</v>
      </c>
      <c r="D1751" s="557"/>
      <c r="E1751" s="557"/>
      <c r="F1751" s="557"/>
      <c r="G1751" s="557"/>
      <c r="H1751" s="557"/>
      <c r="I1751" s="557"/>
      <c r="J1751" s="557"/>
      <c r="K1751" s="557"/>
      <c r="L1751" s="557"/>
      <c r="M1751" s="345" t="s">
        <v>511</v>
      </c>
      <c r="N1751" s="343">
        <v>2.7</v>
      </c>
    </row>
    <row r="1752" spans="1:14" ht="12.75" customHeight="1" x14ac:dyDescent="0.25">
      <c r="A1752" s="342" t="s">
        <v>9866</v>
      </c>
      <c r="B1752" s="345" t="s">
        <v>385</v>
      </c>
      <c r="C1752" s="557" t="s">
        <v>9867</v>
      </c>
      <c r="D1752" s="557"/>
      <c r="E1752" s="557"/>
      <c r="F1752" s="557"/>
      <c r="G1752" s="557"/>
      <c r="H1752" s="557"/>
      <c r="I1752" s="557"/>
      <c r="J1752" s="557"/>
      <c r="K1752" s="557"/>
      <c r="L1752" s="557"/>
      <c r="M1752" s="345" t="s">
        <v>511</v>
      </c>
      <c r="N1752" s="343">
        <v>4</v>
      </c>
    </row>
    <row r="1753" spans="1:14" ht="12.75" customHeight="1" x14ac:dyDescent="0.25">
      <c r="A1753" s="342" t="s">
        <v>9868</v>
      </c>
      <c r="B1753" s="345" t="s">
        <v>385</v>
      </c>
      <c r="C1753" s="557" t="s">
        <v>9869</v>
      </c>
      <c r="D1753" s="557"/>
      <c r="E1753" s="557"/>
      <c r="F1753" s="557"/>
      <c r="G1753" s="557"/>
      <c r="H1753" s="557"/>
      <c r="I1753" s="557"/>
      <c r="J1753" s="557"/>
      <c r="K1753" s="557"/>
      <c r="L1753" s="557"/>
      <c r="M1753" s="345" t="s">
        <v>511</v>
      </c>
      <c r="N1753" s="343">
        <v>0.6</v>
      </c>
    </row>
    <row r="1754" spans="1:14" ht="13.5" customHeight="1" x14ac:dyDescent="0.25">
      <c r="A1754" s="342" t="s">
        <v>9870</v>
      </c>
      <c r="B1754" s="345" t="s">
        <v>385</v>
      </c>
      <c r="C1754" s="557" t="s">
        <v>9871</v>
      </c>
      <c r="D1754" s="557"/>
      <c r="E1754" s="557"/>
      <c r="F1754" s="557"/>
      <c r="G1754" s="557"/>
      <c r="H1754" s="557"/>
      <c r="I1754" s="557"/>
      <c r="J1754" s="557"/>
      <c r="K1754" s="557"/>
      <c r="L1754" s="557"/>
      <c r="M1754" s="345" t="s">
        <v>511</v>
      </c>
      <c r="N1754" s="343">
        <v>2</v>
      </c>
    </row>
    <row r="1755" spans="1:14" ht="12.75" customHeight="1" x14ac:dyDescent="0.25">
      <c r="A1755" s="342" t="s">
        <v>9872</v>
      </c>
      <c r="B1755" s="345" t="s">
        <v>385</v>
      </c>
      <c r="C1755" s="557" t="s">
        <v>9873</v>
      </c>
      <c r="D1755" s="557"/>
      <c r="E1755" s="557"/>
      <c r="F1755" s="557"/>
      <c r="G1755" s="557"/>
      <c r="H1755" s="557"/>
      <c r="I1755" s="557"/>
      <c r="J1755" s="557"/>
      <c r="K1755" s="557"/>
      <c r="L1755" s="557"/>
      <c r="M1755" s="345" t="s">
        <v>511</v>
      </c>
      <c r="N1755" s="343">
        <v>3</v>
      </c>
    </row>
    <row r="1756" spans="1:14" ht="12.75" customHeight="1" x14ac:dyDescent="0.25">
      <c r="A1756" s="342" t="s">
        <v>9874</v>
      </c>
      <c r="B1756" s="345" t="s">
        <v>385</v>
      </c>
      <c r="C1756" s="557" t="s">
        <v>9875</v>
      </c>
      <c r="D1756" s="557"/>
      <c r="E1756" s="557"/>
      <c r="F1756" s="557"/>
      <c r="G1756" s="557"/>
      <c r="H1756" s="557"/>
      <c r="I1756" s="557"/>
      <c r="J1756" s="557"/>
      <c r="K1756" s="557"/>
      <c r="L1756" s="557"/>
      <c r="M1756" s="345" t="s">
        <v>511</v>
      </c>
      <c r="N1756" s="343">
        <v>4.5</v>
      </c>
    </row>
    <row r="1757" spans="1:14" ht="13.5" customHeight="1" x14ac:dyDescent="0.25">
      <c r="A1757" s="342" t="s">
        <v>9876</v>
      </c>
      <c r="B1757" s="345" t="s">
        <v>385</v>
      </c>
      <c r="C1757" s="557" t="s">
        <v>9877</v>
      </c>
      <c r="D1757" s="557"/>
      <c r="E1757" s="557"/>
      <c r="F1757" s="557"/>
      <c r="G1757" s="557"/>
      <c r="H1757" s="557"/>
      <c r="I1757" s="557"/>
      <c r="J1757" s="557"/>
      <c r="K1757" s="557"/>
      <c r="L1757" s="557"/>
      <c r="M1757" s="345" t="s">
        <v>511</v>
      </c>
      <c r="N1757" s="343">
        <v>4</v>
      </c>
    </row>
    <row r="1758" spans="1:14" ht="12.75" customHeight="1" x14ac:dyDescent="0.25">
      <c r="A1758" s="342" t="s">
        <v>9878</v>
      </c>
      <c r="B1758" s="345" t="s">
        <v>385</v>
      </c>
      <c r="C1758" s="557" t="s">
        <v>9879</v>
      </c>
      <c r="D1758" s="557"/>
      <c r="E1758" s="557"/>
      <c r="F1758" s="557"/>
      <c r="G1758" s="557"/>
      <c r="H1758" s="557"/>
      <c r="I1758" s="557"/>
      <c r="J1758" s="557"/>
      <c r="K1758" s="557"/>
      <c r="L1758" s="557"/>
      <c r="M1758" s="345" t="s">
        <v>511</v>
      </c>
      <c r="N1758" s="343">
        <v>4.5</v>
      </c>
    </row>
    <row r="1759" spans="1:14" ht="13.5" customHeight="1" x14ac:dyDescent="0.25">
      <c r="A1759" s="342" t="s">
        <v>9880</v>
      </c>
      <c r="B1759" s="345" t="s">
        <v>385</v>
      </c>
      <c r="C1759" s="557" t="s">
        <v>9881</v>
      </c>
      <c r="D1759" s="557"/>
      <c r="E1759" s="557"/>
      <c r="F1759" s="557"/>
      <c r="G1759" s="557"/>
      <c r="H1759" s="557"/>
      <c r="I1759" s="557"/>
      <c r="J1759" s="557"/>
      <c r="K1759" s="557"/>
      <c r="L1759" s="557"/>
      <c r="M1759" s="345" t="s">
        <v>511</v>
      </c>
      <c r="N1759" s="343">
        <v>5</v>
      </c>
    </row>
    <row r="1760" spans="1:14" ht="12.75" customHeight="1" x14ac:dyDescent="0.25">
      <c r="A1760" s="342" t="s">
        <v>9882</v>
      </c>
      <c r="B1760" s="345" t="s">
        <v>385</v>
      </c>
      <c r="C1760" s="557" t="s">
        <v>9883</v>
      </c>
      <c r="D1760" s="557"/>
      <c r="E1760" s="557"/>
      <c r="F1760" s="557"/>
      <c r="G1760" s="557"/>
      <c r="H1760" s="557"/>
      <c r="I1760" s="557"/>
      <c r="J1760" s="557"/>
      <c r="K1760" s="557"/>
      <c r="L1760" s="557"/>
      <c r="M1760" s="345" t="s">
        <v>511</v>
      </c>
      <c r="N1760" s="343">
        <v>3</v>
      </c>
    </row>
    <row r="1761" spans="1:14" ht="12.75" customHeight="1" x14ac:dyDescent="0.25">
      <c r="A1761" s="342" t="s">
        <v>9884</v>
      </c>
      <c r="B1761" s="345" t="s">
        <v>385</v>
      </c>
      <c r="C1761" s="557" t="s">
        <v>9885</v>
      </c>
      <c r="D1761" s="557"/>
      <c r="E1761" s="557"/>
      <c r="F1761" s="557"/>
      <c r="G1761" s="557"/>
      <c r="H1761" s="557"/>
      <c r="I1761" s="557"/>
      <c r="J1761" s="557"/>
      <c r="K1761" s="557"/>
      <c r="L1761" s="557"/>
      <c r="M1761" s="345" t="s">
        <v>511</v>
      </c>
      <c r="N1761" s="343">
        <v>5</v>
      </c>
    </row>
    <row r="1762" spans="1:14" ht="13.5" customHeight="1" x14ac:dyDescent="0.25">
      <c r="A1762" s="342" t="s">
        <v>9886</v>
      </c>
      <c r="B1762" s="345" t="s">
        <v>385</v>
      </c>
      <c r="C1762" s="557" t="s">
        <v>9887</v>
      </c>
      <c r="D1762" s="557"/>
      <c r="E1762" s="557"/>
      <c r="F1762" s="557"/>
      <c r="G1762" s="557"/>
      <c r="H1762" s="557"/>
      <c r="I1762" s="557"/>
      <c r="J1762" s="557"/>
      <c r="K1762" s="557"/>
      <c r="L1762" s="557"/>
      <c r="M1762" s="345" t="s">
        <v>511</v>
      </c>
      <c r="N1762" s="343">
        <v>9</v>
      </c>
    </row>
    <row r="1763" spans="1:14" ht="12.75" customHeight="1" x14ac:dyDescent="0.25">
      <c r="A1763" s="342" t="s">
        <v>9888</v>
      </c>
      <c r="B1763" s="345" t="s">
        <v>385</v>
      </c>
      <c r="C1763" s="557" t="s">
        <v>9889</v>
      </c>
      <c r="D1763" s="557"/>
      <c r="E1763" s="557"/>
      <c r="F1763" s="557"/>
      <c r="G1763" s="557"/>
      <c r="H1763" s="557"/>
      <c r="I1763" s="557"/>
      <c r="J1763" s="557"/>
      <c r="K1763" s="557"/>
      <c r="L1763" s="557"/>
      <c r="M1763" s="345" t="s">
        <v>511</v>
      </c>
      <c r="N1763" s="343">
        <v>15</v>
      </c>
    </row>
    <row r="1764" spans="1:14" ht="13.5" customHeight="1" x14ac:dyDescent="0.25">
      <c r="A1764" s="342" t="s">
        <v>9890</v>
      </c>
      <c r="B1764" s="345" t="s">
        <v>385</v>
      </c>
      <c r="C1764" s="557" t="s">
        <v>9891</v>
      </c>
      <c r="D1764" s="557"/>
      <c r="E1764" s="557"/>
      <c r="F1764" s="557"/>
      <c r="G1764" s="557"/>
      <c r="H1764" s="557"/>
      <c r="I1764" s="557"/>
      <c r="J1764" s="557"/>
      <c r="K1764" s="557"/>
      <c r="L1764" s="557"/>
      <c r="M1764" s="345" t="s">
        <v>511</v>
      </c>
      <c r="N1764" s="343">
        <v>24</v>
      </c>
    </row>
    <row r="1765" spans="1:14" ht="12.75" customHeight="1" x14ac:dyDescent="0.25">
      <c r="A1765" s="342" t="s">
        <v>9892</v>
      </c>
      <c r="B1765" s="345" t="s">
        <v>385</v>
      </c>
      <c r="C1765" s="557" t="s">
        <v>9893</v>
      </c>
      <c r="D1765" s="557"/>
      <c r="E1765" s="557"/>
      <c r="F1765" s="557"/>
      <c r="G1765" s="557"/>
      <c r="H1765" s="557"/>
      <c r="I1765" s="557"/>
      <c r="J1765" s="557"/>
      <c r="K1765" s="557"/>
      <c r="L1765" s="557"/>
      <c r="M1765" s="345" t="s">
        <v>511</v>
      </c>
      <c r="N1765" s="343">
        <v>1.5</v>
      </c>
    </row>
    <row r="1766" spans="1:14" ht="12.75" customHeight="1" x14ac:dyDescent="0.25">
      <c r="A1766" s="342" t="s">
        <v>9894</v>
      </c>
      <c r="B1766" s="345" t="s">
        <v>385</v>
      </c>
      <c r="C1766" s="557" t="s">
        <v>9895</v>
      </c>
      <c r="D1766" s="557"/>
      <c r="E1766" s="557"/>
      <c r="F1766" s="557"/>
      <c r="G1766" s="557"/>
      <c r="H1766" s="557"/>
      <c r="I1766" s="557"/>
      <c r="J1766" s="557"/>
      <c r="K1766" s="557"/>
      <c r="L1766" s="557"/>
      <c r="M1766" s="345" t="s">
        <v>511</v>
      </c>
      <c r="N1766" s="343">
        <v>2.7</v>
      </c>
    </row>
    <row r="1767" spans="1:14" ht="13.5" customHeight="1" x14ac:dyDescent="0.25">
      <c r="A1767" s="342" t="s">
        <v>9896</v>
      </c>
      <c r="B1767" s="345" t="s">
        <v>385</v>
      </c>
      <c r="C1767" s="557" t="s">
        <v>9897</v>
      </c>
      <c r="D1767" s="557"/>
      <c r="E1767" s="557"/>
      <c r="F1767" s="557"/>
      <c r="G1767" s="557"/>
      <c r="H1767" s="557"/>
      <c r="I1767" s="557"/>
      <c r="J1767" s="557"/>
      <c r="K1767" s="557"/>
      <c r="L1767" s="557"/>
      <c r="M1767" s="345" t="s">
        <v>511</v>
      </c>
      <c r="N1767" s="343">
        <v>4.5</v>
      </c>
    </row>
    <row r="1768" spans="1:14" ht="12.75" customHeight="1" x14ac:dyDescent="0.25">
      <c r="A1768" s="342" t="s">
        <v>9898</v>
      </c>
      <c r="B1768" s="345" t="s">
        <v>385</v>
      </c>
      <c r="C1768" s="557" t="s">
        <v>9899</v>
      </c>
      <c r="D1768" s="557"/>
      <c r="E1768" s="557"/>
      <c r="F1768" s="557"/>
      <c r="G1768" s="557"/>
      <c r="H1768" s="557"/>
      <c r="I1768" s="557"/>
      <c r="J1768" s="557"/>
      <c r="K1768" s="557"/>
      <c r="L1768" s="557"/>
      <c r="M1768" s="345" t="s">
        <v>511</v>
      </c>
      <c r="N1768" s="343">
        <v>6</v>
      </c>
    </row>
    <row r="1769" spans="1:14" ht="12.75" customHeight="1" x14ac:dyDescent="0.25">
      <c r="A1769" s="342" t="s">
        <v>9900</v>
      </c>
      <c r="B1769" s="345" t="s">
        <v>385</v>
      </c>
      <c r="C1769" s="557" t="s">
        <v>9901</v>
      </c>
      <c r="D1769" s="557"/>
      <c r="E1769" s="557"/>
      <c r="F1769" s="557"/>
      <c r="G1769" s="557"/>
      <c r="H1769" s="557"/>
      <c r="I1769" s="557"/>
      <c r="J1769" s="557"/>
      <c r="K1769" s="557"/>
      <c r="L1769" s="557"/>
      <c r="M1769" s="345" t="s">
        <v>511</v>
      </c>
      <c r="N1769" s="343">
        <v>9.6</v>
      </c>
    </row>
    <row r="1770" spans="1:14" ht="13.5" customHeight="1" x14ac:dyDescent="0.25">
      <c r="A1770" s="342" t="s">
        <v>9902</v>
      </c>
      <c r="B1770" s="345" t="s">
        <v>385</v>
      </c>
      <c r="C1770" s="557" t="s">
        <v>9903</v>
      </c>
      <c r="D1770" s="557"/>
      <c r="E1770" s="557"/>
      <c r="F1770" s="557"/>
      <c r="G1770" s="557"/>
      <c r="H1770" s="557"/>
      <c r="I1770" s="557"/>
      <c r="J1770" s="557"/>
      <c r="K1770" s="557"/>
      <c r="L1770" s="557"/>
      <c r="M1770" s="345" t="s">
        <v>511</v>
      </c>
      <c r="N1770" s="343">
        <v>6.9</v>
      </c>
    </row>
    <row r="1771" spans="1:14" ht="12.75" customHeight="1" x14ac:dyDescent="0.25">
      <c r="A1771" s="342" t="s">
        <v>9904</v>
      </c>
      <c r="B1771" s="345" t="s">
        <v>385</v>
      </c>
      <c r="C1771" s="557" t="s">
        <v>9905</v>
      </c>
      <c r="D1771" s="557"/>
      <c r="E1771" s="557"/>
      <c r="F1771" s="557"/>
      <c r="G1771" s="557"/>
      <c r="H1771" s="557"/>
      <c r="I1771" s="557"/>
      <c r="J1771" s="557"/>
      <c r="K1771" s="557"/>
      <c r="L1771" s="557"/>
      <c r="M1771" s="345" t="s">
        <v>511</v>
      </c>
      <c r="N1771" s="343">
        <v>8.5</v>
      </c>
    </row>
    <row r="1772" spans="1:14" ht="13.5" customHeight="1" x14ac:dyDescent="0.25">
      <c r="A1772" s="342" t="s">
        <v>9906</v>
      </c>
      <c r="B1772" s="345" t="s">
        <v>385</v>
      </c>
      <c r="C1772" s="557" t="s">
        <v>9907</v>
      </c>
      <c r="D1772" s="557"/>
      <c r="E1772" s="557"/>
      <c r="F1772" s="557"/>
      <c r="G1772" s="557"/>
      <c r="H1772" s="557"/>
      <c r="I1772" s="557"/>
      <c r="J1772" s="557"/>
      <c r="K1772" s="557"/>
      <c r="L1772" s="557"/>
      <c r="M1772" s="345" t="s">
        <v>511</v>
      </c>
      <c r="N1772" s="343">
        <v>11.5</v>
      </c>
    </row>
    <row r="1773" spans="1:14" ht="12.75" customHeight="1" x14ac:dyDescent="0.25">
      <c r="A1773" s="342" t="s">
        <v>9908</v>
      </c>
      <c r="B1773" s="345" t="s">
        <v>385</v>
      </c>
      <c r="C1773" s="557" t="s">
        <v>9909</v>
      </c>
      <c r="D1773" s="557"/>
      <c r="E1773" s="557"/>
      <c r="F1773" s="557"/>
      <c r="G1773" s="557"/>
      <c r="H1773" s="557"/>
      <c r="I1773" s="557"/>
      <c r="J1773" s="557"/>
      <c r="K1773" s="557"/>
      <c r="L1773" s="557"/>
      <c r="M1773" s="345" t="s">
        <v>511</v>
      </c>
      <c r="N1773" s="343">
        <v>3</v>
      </c>
    </row>
    <row r="1774" spans="1:14" ht="12.75" customHeight="1" x14ac:dyDescent="0.25">
      <c r="A1774" s="342" t="s">
        <v>9910</v>
      </c>
      <c r="B1774" s="345" t="s">
        <v>385</v>
      </c>
      <c r="C1774" s="557" t="s">
        <v>9911</v>
      </c>
      <c r="D1774" s="557"/>
      <c r="E1774" s="557"/>
      <c r="F1774" s="557"/>
      <c r="G1774" s="557"/>
      <c r="H1774" s="557"/>
      <c r="I1774" s="557"/>
      <c r="J1774" s="557"/>
      <c r="K1774" s="557"/>
      <c r="L1774" s="557"/>
      <c r="M1774" s="345" t="s">
        <v>511</v>
      </c>
      <c r="N1774" s="343">
        <v>5</v>
      </c>
    </row>
    <row r="1775" spans="1:14" ht="13.5" customHeight="1" x14ac:dyDescent="0.25">
      <c r="A1775" s="342" t="s">
        <v>9912</v>
      </c>
      <c r="B1775" s="345" t="s">
        <v>385</v>
      </c>
      <c r="C1775" s="557" t="s">
        <v>9913</v>
      </c>
      <c r="D1775" s="557"/>
      <c r="E1775" s="557"/>
      <c r="F1775" s="557"/>
      <c r="G1775" s="557"/>
      <c r="H1775" s="557"/>
      <c r="I1775" s="557"/>
      <c r="J1775" s="557"/>
      <c r="K1775" s="557"/>
      <c r="L1775" s="557"/>
      <c r="M1775" s="345" t="s">
        <v>511</v>
      </c>
      <c r="N1775" s="343">
        <v>9</v>
      </c>
    </row>
    <row r="1776" spans="1:14" ht="12.75" customHeight="1" x14ac:dyDescent="0.25">
      <c r="A1776" s="342" t="s">
        <v>9914</v>
      </c>
      <c r="B1776" s="345" t="s">
        <v>385</v>
      </c>
      <c r="C1776" s="557" t="s">
        <v>9915</v>
      </c>
      <c r="D1776" s="557"/>
      <c r="E1776" s="557"/>
      <c r="F1776" s="557"/>
      <c r="G1776" s="557"/>
      <c r="H1776" s="557"/>
      <c r="I1776" s="557"/>
      <c r="J1776" s="557"/>
      <c r="K1776" s="557"/>
      <c r="L1776" s="557"/>
      <c r="M1776" s="345" t="s">
        <v>511</v>
      </c>
      <c r="N1776" s="343">
        <v>15</v>
      </c>
    </row>
    <row r="1777" spans="1:14" ht="13.5" customHeight="1" x14ac:dyDescent="0.25">
      <c r="A1777" s="342" t="s">
        <v>9916</v>
      </c>
      <c r="B1777" s="345" t="s">
        <v>385</v>
      </c>
      <c r="C1777" s="557" t="s">
        <v>9917</v>
      </c>
      <c r="D1777" s="557"/>
      <c r="E1777" s="557"/>
      <c r="F1777" s="557"/>
      <c r="G1777" s="557"/>
      <c r="H1777" s="557"/>
      <c r="I1777" s="557"/>
      <c r="J1777" s="557"/>
      <c r="K1777" s="557"/>
      <c r="L1777" s="557"/>
      <c r="M1777" s="345" t="s">
        <v>511</v>
      </c>
      <c r="N1777" s="343">
        <v>20</v>
      </c>
    </row>
    <row r="1778" spans="1:14" ht="12.75" customHeight="1" x14ac:dyDescent="0.25">
      <c r="A1778" s="342" t="s">
        <v>9918</v>
      </c>
      <c r="B1778" s="345" t="s">
        <v>385</v>
      </c>
      <c r="C1778" s="557" t="s">
        <v>9919</v>
      </c>
      <c r="D1778" s="557"/>
      <c r="E1778" s="557"/>
      <c r="F1778" s="557"/>
      <c r="G1778" s="557"/>
      <c r="H1778" s="557"/>
      <c r="I1778" s="557"/>
      <c r="J1778" s="557"/>
      <c r="K1778" s="557"/>
      <c r="L1778" s="557"/>
      <c r="M1778" s="345" t="s">
        <v>511</v>
      </c>
      <c r="N1778" s="343">
        <v>20</v>
      </c>
    </row>
    <row r="1779" spans="1:14" ht="12.75" customHeight="1" x14ac:dyDescent="0.25">
      <c r="A1779" s="342" t="s">
        <v>9920</v>
      </c>
      <c r="B1779" s="345" t="s">
        <v>385</v>
      </c>
      <c r="C1779" s="557" t="s">
        <v>9921</v>
      </c>
      <c r="D1779" s="557"/>
      <c r="E1779" s="557"/>
      <c r="F1779" s="557"/>
      <c r="G1779" s="557"/>
      <c r="H1779" s="557"/>
      <c r="I1779" s="557"/>
      <c r="J1779" s="557"/>
      <c r="K1779" s="557"/>
      <c r="L1779" s="557"/>
      <c r="M1779" s="345" t="s">
        <v>511</v>
      </c>
      <c r="N1779" s="343">
        <v>20</v>
      </c>
    </row>
    <row r="1780" spans="1:14" ht="13.5" customHeight="1" x14ac:dyDescent="0.25">
      <c r="A1780" s="342" t="s">
        <v>9922</v>
      </c>
      <c r="B1780" s="345" t="s">
        <v>385</v>
      </c>
      <c r="C1780" s="557" t="s">
        <v>9923</v>
      </c>
      <c r="D1780" s="557"/>
      <c r="E1780" s="557"/>
      <c r="F1780" s="557"/>
      <c r="G1780" s="557"/>
      <c r="H1780" s="557"/>
      <c r="I1780" s="557"/>
      <c r="J1780" s="557"/>
      <c r="K1780" s="557"/>
      <c r="L1780" s="557"/>
      <c r="M1780" s="345" t="s">
        <v>511</v>
      </c>
      <c r="N1780" s="343">
        <v>28</v>
      </c>
    </row>
    <row r="1781" spans="1:14" ht="12.75" customHeight="1" x14ac:dyDescent="0.25">
      <c r="A1781" s="342" t="s">
        <v>9924</v>
      </c>
      <c r="B1781" s="345" t="s">
        <v>385</v>
      </c>
      <c r="C1781" s="557" t="s">
        <v>9925</v>
      </c>
      <c r="D1781" s="557"/>
      <c r="E1781" s="557"/>
      <c r="F1781" s="557"/>
      <c r="G1781" s="557"/>
      <c r="H1781" s="557"/>
      <c r="I1781" s="557"/>
      <c r="J1781" s="557"/>
      <c r="K1781" s="557"/>
      <c r="L1781" s="557"/>
      <c r="M1781" s="345" t="s">
        <v>511</v>
      </c>
      <c r="N1781" s="343">
        <v>3.6</v>
      </c>
    </row>
    <row r="1782" spans="1:14" ht="13.5" customHeight="1" x14ac:dyDescent="0.25">
      <c r="A1782" s="342" t="s">
        <v>9926</v>
      </c>
      <c r="B1782" s="345" t="s">
        <v>385</v>
      </c>
      <c r="C1782" s="557" t="s">
        <v>9927</v>
      </c>
      <c r="D1782" s="557"/>
      <c r="E1782" s="557"/>
      <c r="F1782" s="557"/>
      <c r="G1782" s="557"/>
      <c r="H1782" s="557"/>
      <c r="I1782" s="557"/>
      <c r="J1782" s="557"/>
      <c r="K1782" s="557"/>
      <c r="L1782" s="557"/>
      <c r="M1782" s="345" t="s">
        <v>511</v>
      </c>
      <c r="N1782" s="343">
        <v>2.16</v>
      </c>
    </row>
    <row r="1783" spans="1:14" ht="12.75" customHeight="1" x14ac:dyDescent="0.25">
      <c r="A1783" s="342" t="s">
        <v>9928</v>
      </c>
      <c r="B1783" s="345" t="s">
        <v>385</v>
      </c>
      <c r="C1783" s="557" t="s">
        <v>9929</v>
      </c>
      <c r="D1783" s="557"/>
      <c r="E1783" s="557"/>
      <c r="F1783" s="557"/>
      <c r="G1783" s="557"/>
      <c r="H1783" s="557"/>
      <c r="I1783" s="557"/>
      <c r="J1783" s="557"/>
      <c r="K1783" s="557"/>
      <c r="L1783" s="557"/>
      <c r="M1783" s="345" t="s">
        <v>511</v>
      </c>
      <c r="N1783" s="343">
        <v>1.2</v>
      </c>
    </row>
    <row r="1784" spans="1:14" ht="12.75" customHeight="1" x14ac:dyDescent="0.25">
      <c r="A1784" s="342" t="s">
        <v>16641</v>
      </c>
      <c r="B1784" s="344"/>
      <c r="C1784" s="557" t="s">
        <v>16642</v>
      </c>
      <c r="D1784" s="557"/>
      <c r="E1784" s="557"/>
      <c r="F1784" s="557"/>
      <c r="G1784" s="557"/>
      <c r="H1784" s="557"/>
      <c r="I1784" s="557"/>
      <c r="J1784" s="557"/>
      <c r="K1784" s="557"/>
      <c r="L1784" s="557"/>
      <c r="M1784" s="345" t="s">
        <v>511</v>
      </c>
      <c r="N1784" s="343">
        <v>0.75</v>
      </c>
    </row>
    <row r="1785" spans="1:14" ht="13.5" customHeight="1" x14ac:dyDescent="0.25">
      <c r="A1785" s="342" t="s">
        <v>9930</v>
      </c>
      <c r="B1785" s="345" t="s">
        <v>385</v>
      </c>
      <c r="C1785" s="557" t="s">
        <v>9931</v>
      </c>
      <c r="D1785" s="557"/>
      <c r="E1785" s="557"/>
      <c r="F1785" s="557"/>
      <c r="G1785" s="557"/>
      <c r="H1785" s="557"/>
      <c r="I1785" s="557"/>
      <c r="J1785" s="557"/>
      <c r="K1785" s="557"/>
      <c r="L1785" s="557"/>
      <c r="M1785" s="345" t="s">
        <v>511</v>
      </c>
      <c r="N1785" s="343">
        <v>1.18</v>
      </c>
    </row>
    <row r="1786" spans="1:14" ht="12.75" customHeight="1" x14ac:dyDescent="0.25">
      <c r="A1786" s="342" t="s">
        <v>9932</v>
      </c>
      <c r="B1786" s="345" t="s">
        <v>385</v>
      </c>
      <c r="C1786" s="557" t="s">
        <v>9933</v>
      </c>
      <c r="D1786" s="557"/>
      <c r="E1786" s="557"/>
      <c r="F1786" s="557"/>
      <c r="G1786" s="557"/>
      <c r="H1786" s="557"/>
      <c r="I1786" s="557"/>
      <c r="J1786" s="557"/>
      <c r="K1786" s="557"/>
      <c r="L1786" s="557"/>
      <c r="M1786" s="345" t="s">
        <v>511</v>
      </c>
      <c r="N1786" s="343">
        <v>0.84</v>
      </c>
    </row>
    <row r="1787" spans="1:14" ht="12.75" customHeight="1" x14ac:dyDescent="0.25">
      <c r="A1787" s="342" t="s">
        <v>9934</v>
      </c>
      <c r="B1787" s="345" t="s">
        <v>385</v>
      </c>
      <c r="C1787" s="557" t="s">
        <v>9935</v>
      </c>
      <c r="D1787" s="557"/>
      <c r="E1787" s="557"/>
      <c r="F1787" s="557"/>
      <c r="G1787" s="557"/>
      <c r="H1787" s="557"/>
      <c r="I1787" s="557"/>
      <c r="J1787" s="557"/>
      <c r="K1787" s="557"/>
      <c r="L1787" s="557"/>
      <c r="M1787" s="345" t="s">
        <v>511</v>
      </c>
      <c r="N1787" s="343">
        <v>35.53</v>
      </c>
    </row>
    <row r="1788" spans="1:14" ht="3.75" customHeight="1" x14ac:dyDescent="0.25">
      <c r="C1788" s="557"/>
      <c r="D1788" s="557"/>
      <c r="E1788" s="557"/>
      <c r="F1788" s="557"/>
      <c r="G1788" s="557"/>
      <c r="H1788" s="557"/>
      <c r="I1788" s="557"/>
      <c r="J1788" s="557"/>
      <c r="K1788" s="557"/>
      <c r="L1788" s="557"/>
    </row>
    <row r="1789" spans="1:14" ht="12.75" customHeight="1" x14ac:dyDescent="0.25">
      <c r="A1789" s="342" t="s">
        <v>9936</v>
      </c>
      <c r="B1789" s="345" t="s">
        <v>385</v>
      </c>
      <c r="C1789" s="557" t="s">
        <v>9937</v>
      </c>
      <c r="D1789" s="557"/>
      <c r="E1789" s="557"/>
      <c r="F1789" s="557"/>
      <c r="G1789" s="557"/>
      <c r="H1789" s="557"/>
      <c r="I1789" s="557"/>
      <c r="J1789" s="557"/>
      <c r="K1789" s="557"/>
      <c r="L1789" s="557"/>
      <c r="M1789" s="345" t="s">
        <v>511</v>
      </c>
      <c r="N1789" s="343">
        <v>55.21</v>
      </c>
    </row>
    <row r="1790" spans="1:14" ht="3.75" customHeight="1" x14ac:dyDescent="0.25">
      <c r="C1790" s="557"/>
      <c r="D1790" s="557"/>
      <c r="E1790" s="557"/>
      <c r="F1790" s="557"/>
      <c r="G1790" s="557"/>
      <c r="H1790" s="557"/>
      <c r="I1790" s="557"/>
      <c r="J1790" s="557"/>
      <c r="K1790" s="557"/>
      <c r="L1790" s="557"/>
    </row>
    <row r="1791" spans="1:14" ht="12.75" customHeight="1" x14ac:dyDescent="0.25">
      <c r="A1791" s="342" t="s">
        <v>9938</v>
      </c>
      <c r="B1791" s="345" t="s">
        <v>385</v>
      </c>
      <c r="C1791" s="557" t="s">
        <v>9939</v>
      </c>
      <c r="D1791" s="557"/>
      <c r="E1791" s="557"/>
      <c r="F1791" s="557"/>
      <c r="G1791" s="557"/>
      <c r="H1791" s="557"/>
      <c r="I1791" s="557"/>
      <c r="J1791" s="557"/>
      <c r="K1791" s="557"/>
      <c r="L1791" s="557"/>
      <c r="M1791" s="345" t="s">
        <v>511</v>
      </c>
      <c r="N1791" s="343">
        <v>999.49</v>
      </c>
    </row>
    <row r="1792" spans="1:14" ht="12.75" customHeight="1" x14ac:dyDescent="0.25">
      <c r="A1792" s="342" t="s">
        <v>9940</v>
      </c>
      <c r="B1792" s="345" t="s">
        <v>385</v>
      </c>
      <c r="C1792" s="557" t="s">
        <v>9941</v>
      </c>
      <c r="D1792" s="557"/>
      <c r="E1792" s="557"/>
      <c r="F1792" s="557"/>
      <c r="G1792" s="557"/>
      <c r="H1792" s="557"/>
      <c r="I1792" s="557"/>
      <c r="J1792" s="557"/>
      <c r="K1792" s="557"/>
      <c r="L1792" s="557"/>
      <c r="M1792" s="345" t="s">
        <v>8</v>
      </c>
      <c r="N1792" s="343">
        <v>65</v>
      </c>
    </row>
    <row r="1793" spans="1:14" ht="13.5" customHeight="1" x14ac:dyDescent="0.25">
      <c r="A1793" s="342" t="s">
        <v>9942</v>
      </c>
      <c r="B1793" s="345" t="s">
        <v>385</v>
      </c>
      <c r="C1793" s="557" t="s">
        <v>9943</v>
      </c>
      <c r="D1793" s="557"/>
      <c r="E1793" s="557"/>
      <c r="F1793" s="557"/>
      <c r="G1793" s="557"/>
      <c r="H1793" s="557"/>
      <c r="I1793" s="557"/>
      <c r="J1793" s="557"/>
      <c r="K1793" s="557"/>
      <c r="L1793" s="557"/>
      <c r="M1793" s="345" t="s">
        <v>511</v>
      </c>
      <c r="N1793" s="343">
        <v>180</v>
      </c>
    </row>
    <row r="1794" spans="1:14" ht="12.75" customHeight="1" x14ac:dyDescent="0.25">
      <c r="A1794" s="342" t="s">
        <v>9944</v>
      </c>
      <c r="B1794" s="345" t="s">
        <v>385</v>
      </c>
      <c r="C1794" s="557" t="s">
        <v>9945</v>
      </c>
      <c r="D1794" s="557"/>
      <c r="E1794" s="557"/>
      <c r="F1794" s="557"/>
      <c r="G1794" s="557"/>
      <c r="H1794" s="557"/>
      <c r="I1794" s="557"/>
      <c r="J1794" s="557"/>
      <c r="K1794" s="557"/>
      <c r="L1794" s="557"/>
      <c r="M1794" s="345" t="s">
        <v>511</v>
      </c>
      <c r="N1794" s="343">
        <v>728</v>
      </c>
    </row>
    <row r="1795" spans="1:14" ht="13.5" customHeight="1" x14ac:dyDescent="0.25">
      <c r="A1795" s="342" t="s">
        <v>9946</v>
      </c>
      <c r="B1795" s="345" t="s">
        <v>385</v>
      </c>
      <c r="C1795" s="557" t="s">
        <v>9947</v>
      </c>
      <c r="D1795" s="557"/>
      <c r="E1795" s="557"/>
      <c r="F1795" s="557"/>
      <c r="G1795" s="557"/>
      <c r="H1795" s="557"/>
      <c r="I1795" s="557"/>
      <c r="J1795" s="557"/>
      <c r="K1795" s="557"/>
      <c r="L1795" s="557"/>
      <c r="M1795" s="345" t="s">
        <v>8</v>
      </c>
      <c r="N1795" s="343">
        <v>55</v>
      </c>
    </row>
    <row r="1796" spans="1:14" ht="12.75" customHeight="1" x14ac:dyDescent="0.25">
      <c r="A1796" s="342" t="s">
        <v>9948</v>
      </c>
      <c r="B1796" s="345" t="s">
        <v>385</v>
      </c>
      <c r="C1796" s="557" t="s">
        <v>9949</v>
      </c>
      <c r="D1796" s="557"/>
      <c r="E1796" s="557"/>
      <c r="F1796" s="557"/>
      <c r="G1796" s="557"/>
      <c r="H1796" s="557"/>
      <c r="I1796" s="557"/>
      <c r="J1796" s="557"/>
      <c r="K1796" s="557"/>
      <c r="L1796" s="557"/>
      <c r="M1796" s="345" t="s">
        <v>10</v>
      </c>
      <c r="N1796" s="343">
        <v>450</v>
      </c>
    </row>
    <row r="1797" spans="1:14" ht="12.75" customHeight="1" x14ac:dyDescent="0.25">
      <c r="A1797" s="342" t="s">
        <v>9950</v>
      </c>
      <c r="B1797" s="345" t="s">
        <v>385</v>
      </c>
      <c r="C1797" s="557" t="s">
        <v>9951</v>
      </c>
      <c r="D1797" s="557"/>
      <c r="E1797" s="557"/>
      <c r="F1797" s="557"/>
      <c r="G1797" s="557"/>
      <c r="H1797" s="557"/>
      <c r="I1797" s="557"/>
      <c r="J1797" s="557"/>
      <c r="K1797" s="557"/>
      <c r="L1797" s="557"/>
      <c r="M1797" s="345" t="s">
        <v>8</v>
      </c>
      <c r="N1797" s="343">
        <v>71.709999999999994</v>
      </c>
    </row>
    <row r="1798" spans="1:14" ht="13.5" customHeight="1" x14ac:dyDescent="0.25">
      <c r="A1798" s="342" t="s">
        <v>9952</v>
      </c>
      <c r="B1798" s="345" t="s">
        <v>385</v>
      </c>
      <c r="C1798" s="557" t="s">
        <v>9953</v>
      </c>
      <c r="D1798" s="557"/>
      <c r="E1798" s="557"/>
      <c r="F1798" s="557"/>
      <c r="G1798" s="557"/>
      <c r="H1798" s="557"/>
      <c r="I1798" s="557"/>
      <c r="J1798" s="557"/>
      <c r="K1798" s="557"/>
      <c r="L1798" s="557"/>
      <c r="M1798" s="345" t="s">
        <v>511</v>
      </c>
      <c r="N1798" s="343">
        <v>3000</v>
      </c>
    </row>
    <row r="1799" spans="1:14" ht="12.75" customHeight="1" x14ac:dyDescent="0.25">
      <c r="A1799" s="342" t="s">
        <v>9954</v>
      </c>
      <c r="B1799" s="345" t="s">
        <v>385</v>
      </c>
      <c r="C1799" s="557" t="s">
        <v>9955</v>
      </c>
      <c r="D1799" s="557"/>
      <c r="E1799" s="557"/>
      <c r="F1799" s="557"/>
      <c r="G1799" s="557"/>
      <c r="H1799" s="557"/>
      <c r="I1799" s="557"/>
      <c r="J1799" s="557"/>
      <c r="K1799" s="557"/>
      <c r="L1799" s="557"/>
      <c r="M1799" s="345" t="s">
        <v>511</v>
      </c>
      <c r="N1799" s="343">
        <v>600</v>
      </c>
    </row>
    <row r="1800" spans="1:14" ht="12.75" customHeight="1" x14ac:dyDescent="0.25">
      <c r="A1800" s="342" t="s">
        <v>9956</v>
      </c>
      <c r="B1800" s="345" t="s">
        <v>385</v>
      </c>
      <c r="C1800" s="557" t="s">
        <v>9957</v>
      </c>
      <c r="D1800" s="557"/>
      <c r="E1800" s="557"/>
      <c r="F1800" s="557"/>
      <c r="G1800" s="557"/>
      <c r="H1800" s="557"/>
      <c r="I1800" s="557"/>
      <c r="J1800" s="557"/>
      <c r="K1800" s="557"/>
      <c r="L1800" s="557"/>
      <c r="M1800" s="345" t="s">
        <v>8</v>
      </c>
      <c r="N1800" s="343">
        <v>163.25</v>
      </c>
    </row>
    <row r="1801" spans="1:14" ht="13.5" customHeight="1" x14ac:dyDescent="0.25">
      <c r="A1801" s="342" t="s">
        <v>9958</v>
      </c>
      <c r="B1801" s="345" t="s">
        <v>385</v>
      </c>
      <c r="C1801" s="557" t="s">
        <v>9959</v>
      </c>
      <c r="D1801" s="557"/>
      <c r="E1801" s="557"/>
      <c r="F1801" s="557"/>
      <c r="G1801" s="557"/>
      <c r="H1801" s="557"/>
      <c r="I1801" s="557"/>
      <c r="J1801" s="557"/>
      <c r="K1801" s="557"/>
      <c r="L1801" s="557"/>
      <c r="M1801" s="345" t="s">
        <v>8</v>
      </c>
      <c r="N1801" s="343">
        <v>300</v>
      </c>
    </row>
    <row r="1802" spans="1:14" ht="12.75" customHeight="1" x14ac:dyDescent="0.25">
      <c r="A1802" s="342" t="s">
        <v>9960</v>
      </c>
      <c r="B1802" s="345" t="s">
        <v>385</v>
      </c>
      <c r="C1802" s="557" t="s">
        <v>9961</v>
      </c>
      <c r="D1802" s="557"/>
      <c r="E1802" s="557"/>
      <c r="F1802" s="557"/>
      <c r="G1802" s="557"/>
      <c r="H1802" s="557"/>
      <c r="I1802" s="557"/>
      <c r="J1802" s="557"/>
      <c r="K1802" s="557"/>
      <c r="L1802" s="557"/>
      <c r="M1802" s="345" t="s">
        <v>8</v>
      </c>
      <c r="N1802" s="343">
        <v>550</v>
      </c>
    </row>
    <row r="1803" spans="1:14" ht="13.5" customHeight="1" x14ac:dyDescent="0.25">
      <c r="A1803" s="342" t="s">
        <v>9962</v>
      </c>
      <c r="B1803" s="345" t="s">
        <v>385</v>
      </c>
      <c r="C1803" s="557" t="s">
        <v>14722</v>
      </c>
      <c r="D1803" s="557"/>
      <c r="E1803" s="557"/>
      <c r="F1803" s="557"/>
      <c r="G1803" s="557"/>
      <c r="H1803" s="557"/>
      <c r="I1803" s="557"/>
      <c r="J1803" s="557"/>
      <c r="K1803" s="557"/>
      <c r="L1803" s="557"/>
      <c r="M1803" s="345" t="s">
        <v>511</v>
      </c>
      <c r="N1803" s="343">
        <v>1500</v>
      </c>
    </row>
    <row r="1804" spans="1:14" ht="12.75" customHeight="1" x14ac:dyDescent="0.25">
      <c r="A1804" s="342" t="s">
        <v>9963</v>
      </c>
      <c r="B1804" s="344"/>
      <c r="C1804" s="557" t="s">
        <v>9964</v>
      </c>
      <c r="D1804" s="557"/>
      <c r="E1804" s="557"/>
      <c r="F1804" s="557"/>
      <c r="G1804" s="557"/>
      <c r="H1804" s="557"/>
      <c r="I1804" s="557"/>
      <c r="J1804" s="557"/>
      <c r="K1804" s="557"/>
      <c r="L1804" s="557"/>
      <c r="M1804" s="345" t="s">
        <v>511</v>
      </c>
      <c r="N1804" s="343">
        <v>2200</v>
      </c>
    </row>
    <row r="1805" spans="1:14" ht="12.75" customHeight="1" x14ac:dyDescent="0.25">
      <c r="A1805" s="342" t="s">
        <v>9965</v>
      </c>
      <c r="B1805" s="344"/>
      <c r="C1805" s="557" t="s">
        <v>9966</v>
      </c>
      <c r="D1805" s="557"/>
      <c r="E1805" s="557"/>
      <c r="F1805" s="557"/>
      <c r="G1805" s="557"/>
      <c r="H1805" s="557"/>
      <c r="I1805" s="557"/>
      <c r="J1805" s="557"/>
      <c r="K1805" s="557"/>
      <c r="L1805" s="557"/>
      <c r="M1805" s="345" t="s">
        <v>511</v>
      </c>
      <c r="N1805" s="343">
        <v>2000</v>
      </c>
    </row>
    <row r="1806" spans="1:14" ht="13.5" customHeight="1" x14ac:dyDescent="0.25">
      <c r="A1806" s="342" t="s">
        <v>9967</v>
      </c>
      <c r="B1806" s="344"/>
      <c r="C1806" s="557" t="s">
        <v>9968</v>
      </c>
      <c r="D1806" s="557"/>
      <c r="E1806" s="557"/>
      <c r="F1806" s="557"/>
      <c r="G1806" s="557"/>
      <c r="H1806" s="557"/>
      <c r="I1806" s="557"/>
      <c r="J1806" s="557"/>
      <c r="K1806" s="557"/>
      <c r="L1806" s="557"/>
      <c r="M1806" s="345" t="s">
        <v>511</v>
      </c>
      <c r="N1806" s="343">
        <v>1500</v>
      </c>
    </row>
    <row r="1807" spans="1:14" ht="12.75" customHeight="1" x14ac:dyDescent="0.25">
      <c r="A1807" s="342" t="s">
        <v>9969</v>
      </c>
      <c r="B1807" s="345" t="s">
        <v>385</v>
      </c>
      <c r="C1807" s="557" t="s">
        <v>9970</v>
      </c>
      <c r="D1807" s="557"/>
      <c r="E1807" s="557"/>
      <c r="F1807" s="557"/>
      <c r="G1807" s="557"/>
      <c r="H1807" s="557"/>
      <c r="I1807" s="557"/>
      <c r="J1807" s="557"/>
      <c r="K1807" s="557"/>
      <c r="L1807" s="557"/>
      <c r="M1807" s="345" t="s">
        <v>511</v>
      </c>
      <c r="N1807" s="343">
        <v>416.45</v>
      </c>
    </row>
    <row r="1808" spans="1:14" ht="13.5" customHeight="1" x14ac:dyDescent="0.25">
      <c r="A1808" s="342" t="s">
        <v>9971</v>
      </c>
      <c r="B1808" s="345" t="s">
        <v>385</v>
      </c>
      <c r="C1808" s="557" t="s">
        <v>9972</v>
      </c>
      <c r="D1808" s="557"/>
      <c r="E1808" s="557"/>
      <c r="F1808" s="557"/>
      <c r="G1808" s="557"/>
      <c r="H1808" s="557"/>
      <c r="I1808" s="557"/>
      <c r="J1808" s="557"/>
      <c r="K1808" s="557"/>
      <c r="L1808" s="557"/>
      <c r="M1808" s="345" t="s">
        <v>511</v>
      </c>
      <c r="N1808" s="343">
        <v>380</v>
      </c>
    </row>
    <row r="1809" spans="1:14" ht="12.75" customHeight="1" x14ac:dyDescent="0.25">
      <c r="A1809" s="342" t="s">
        <v>9973</v>
      </c>
      <c r="B1809" s="345" t="s">
        <v>385</v>
      </c>
      <c r="C1809" s="557" t="s">
        <v>9974</v>
      </c>
      <c r="D1809" s="557"/>
      <c r="E1809" s="557"/>
      <c r="F1809" s="557"/>
      <c r="G1809" s="557"/>
      <c r="H1809" s="557"/>
      <c r="I1809" s="557"/>
      <c r="J1809" s="557"/>
      <c r="K1809" s="557"/>
      <c r="L1809" s="557"/>
      <c r="M1809" s="345" t="s">
        <v>511</v>
      </c>
      <c r="N1809" s="343">
        <v>100</v>
      </c>
    </row>
    <row r="1810" spans="1:14" ht="12.75" customHeight="1" x14ac:dyDescent="0.25">
      <c r="A1810" s="342" t="s">
        <v>9975</v>
      </c>
      <c r="B1810" s="345" t="s">
        <v>385</v>
      </c>
      <c r="C1810" s="557" t="s">
        <v>9976</v>
      </c>
      <c r="D1810" s="557"/>
      <c r="E1810" s="557"/>
      <c r="F1810" s="557"/>
      <c r="G1810" s="557"/>
      <c r="H1810" s="557"/>
      <c r="I1810" s="557"/>
      <c r="J1810" s="557"/>
      <c r="K1810" s="557"/>
      <c r="L1810" s="557"/>
      <c r="M1810" s="345" t="s">
        <v>511</v>
      </c>
      <c r="N1810" s="343">
        <v>100</v>
      </c>
    </row>
    <row r="1811" spans="1:14" ht="3.75" customHeight="1" x14ac:dyDescent="0.25">
      <c r="C1811" s="557"/>
      <c r="D1811" s="557"/>
      <c r="E1811" s="557"/>
      <c r="F1811" s="557"/>
      <c r="G1811" s="557"/>
      <c r="H1811" s="557"/>
      <c r="I1811" s="557"/>
      <c r="J1811" s="557"/>
      <c r="K1811" s="557"/>
      <c r="L1811" s="557"/>
    </row>
    <row r="1812" spans="1:14" ht="12.75" customHeight="1" x14ac:dyDescent="0.25">
      <c r="A1812" s="342" t="s">
        <v>9977</v>
      </c>
      <c r="B1812" s="345" t="s">
        <v>385</v>
      </c>
      <c r="C1812" s="557" t="s">
        <v>9978</v>
      </c>
      <c r="D1812" s="557"/>
      <c r="E1812" s="557"/>
      <c r="F1812" s="557"/>
      <c r="G1812" s="557"/>
      <c r="H1812" s="557"/>
      <c r="I1812" s="557"/>
      <c r="J1812" s="557"/>
      <c r="K1812" s="557"/>
      <c r="L1812" s="557"/>
      <c r="M1812" s="345" t="s">
        <v>511</v>
      </c>
      <c r="N1812" s="343">
        <v>110.2</v>
      </c>
    </row>
    <row r="1813" spans="1:14" ht="12.75" customHeight="1" x14ac:dyDescent="0.25">
      <c r="A1813" s="342" t="s">
        <v>9979</v>
      </c>
      <c r="B1813" s="345" t="s">
        <v>385</v>
      </c>
      <c r="C1813" s="557" t="s">
        <v>9980</v>
      </c>
      <c r="D1813" s="557"/>
      <c r="E1813" s="557"/>
      <c r="F1813" s="557"/>
      <c r="G1813" s="557"/>
      <c r="H1813" s="557"/>
      <c r="I1813" s="557"/>
      <c r="J1813" s="557"/>
      <c r="K1813" s="557"/>
      <c r="L1813" s="557"/>
      <c r="M1813" s="345" t="s">
        <v>511</v>
      </c>
      <c r="N1813" s="343">
        <v>181.5</v>
      </c>
    </row>
    <row r="1814" spans="1:14" ht="13.5" customHeight="1" x14ac:dyDescent="0.25">
      <c r="A1814" s="342" t="s">
        <v>9981</v>
      </c>
      <c r="B1814" s="345" t="s">
        <v>385</v>
      </c>
      <c r="C1814" s="557" t="s">
        <v>9982</v>
      </c>
      <c r="D1814" s="557"/>
      <c r="E1814" s="557"/>
      <c r="F1814" s="557"/>
      <c r="G1814" s="557"/>
      <c r="H1814" s="557"/>
      <c r="I1814" s="557"/>
      <c r="J1814" s="557"/>
      <c r="K1814" s="557"/>
      <c r="L1814" s="557"/>
      <c r="M1814" s="345" t="s">
        <v>511</v>
      </c>
      <c r="N1814" s="343">
        <v>1500</v>
      </c>
    </row>
    <row r="1815" spans="1:14" ht="12.75" customHeight="1" x14ac:dyDescent="0.25">
      <c r="A1815" s="342" t="s">
        <v>9983</v>
      </c>
      <c r="B1815" s="345" t="s">
        <v>385</v>
      </c>
      <c r="C1815" s="557" t="s">
        <v>9984</v>
      </c>
      <c r="D1815" s="557"/>
      <c r="E1815" s="557"/>
      <c r="F1815" s="557"/>
      <c r="G1815" s="557"/>
      <c r="H1815" s="557"/>
      <c r="I1815" s="557"/>
      <c r="J1815" s="557"/>
      <c r="K1815" s="557"/>
      <c r="L1815" s="557"/>
      <c r="M1815" s="345" t="s">
        <v>511</v>
      </c>
      <c r="N1815" s="343">
        <v>1500</v>
      </c>
    </row>
    <row r="1816" spans="1:14" ht="13.5" customHeight="1" x14ac:dyDescent="0.25">
      <c r="A1816" s="342" t="s">
        <v>9985</v>
      </c>
      <c r="B1816" s="345" t="s">
        <v>385</v>
      </c>
      <c r="C1816" s="557" t="s">
        <v>9986</v>
      </c>
      <c r="D1816" s="557"/>
      <c r="E1816" s="557"/>
      <c r="F1816" s="557"/>
      <c r="G1816" s="557"/>
      <c r="H1816" s="557"/>
      <c r="I1816" s="557"/>
      <c r="J1816" s="557"/>
      <c r="K1816" s="557"/>
      <c r="L1816" s="557"/>
      <c r="M1816" s="345" t="s">
        <v>511</v>
      </c>
      <c r="N1816" s="343">
        <v>90</v>
      </c>
    </row>
    <row r="1817" spans="1:14" ht="12.75" customHeight="1" x14ac:dyDescent="0.25">
      <c r="A1817" s="342" t="s">
        <v>9987</v>
      </c>
      <c r="B1817" s="345" t="s">
        <v>385</v>
      </c>
      <c r="C1817" s="557" t="s">
        <v>9988</v>
      </c>
      <c r="D1817" s="557"/>
      <c r="E1817" s="557"/>
      <c r="F1817" s="557"/>
      <c r="G1817" s="557"/>
      <c r="H1817" s="557"/>
      <c r="I1817" s="557"/>
      <c r="J1817" s="557"/>
      <c r="K1817" s="557"/>
      <c r="L1817" s="557"/>
      <c r="M1817" s="345" t="s">
        <v>511</v>
      </c>
      <c r="N1817" s="343">
        <v>150</v>
      </c>
    </row>
    <row r="1818" spans="1:14" ht="12.75" customHeight="1" x14ac:dyDescent="0.25">
      <c r="A1818" s="342" t="s">
        <v>9989</v>
      </c>
      <c r="B1818" s="345" t="s">
        <v>385</v>
      </c>
      <c r="C1818" s="557" t="s">
        <v>9990</v>
      </c>
      <c r="D1818" s="557"/>
      <c r="E1818" s="557"/>
      <c r="F1818" s="557"/>
      <c r="G1818" s="557"/>
      <c r="H1818" s="557"/>
      <c r="I1818" s="557"/>
      <c r="J1818" s="557"/>
      <c r="K1818" s="557"/>
      <c r="L1818" s="557"/>
      <c r="M1818" s="345" t="s">
        <v>511</v>
      </c>
      <c r="N1818" s="343">
        <v>90</v>
      </c>
    </row>
    <row r="1819" spans="1:14" ht="13.5" customHeight="1" x14ac:dyDescent="0.25">
      <c r="A1819" s="342" t="s">
        <v>9991</v>
      </c>
      <c r="B1819" s="345" t="s">
        <v>385</v>
      </c>
      <c r="C1819" s="557" t="s">
        <v>9992</v>
      </c>
      <c r="D1819" s="557"/>
      <c r="E1819" s="557"/>
      <c r="F1819" s="557"/>
      <c r="G1819" s="557"/>
      <c r="H1819" s="557"/>
      <c r="I1819" s="557"/>
      <c r="J1819" s="557"/>
      <c r="K1819" s="557"/>
      <c r="L1819" s="557"/>
      <c r="M1819" s="345" t="s">
        <v>511</v>
      </c>
      <c r="N1819" s="343">
        <v>185</v>
      </c>
    </row>
    <row r="1820" spans="1:14" ht="12.75" customHeight="1" x14ac:dyDescent="0.25">
      <c r="A1820" s="342" t="s">
        <v>9993</v>
      </c>
      <c r="B1820" s="345" t="s">
        <v>385</v>
      </c>
      <c r="C1820" s="557" t="s">
        <v>9994</v>
      </c>
      <c r="D1820" s="557"/>
      <c r="E1820" s="557"/>
      <c r="F1820" s="557"/>
      <c r="G1820" s="557"/>
      <c r="H1820" s="557"/>
      <c r="I1820" s="557"/>
      <c r="J1820" s="557"/>
      <c r="K1820" s="557"/>
      <c r="L1820" s="557"/>
      <c r="M1820" s="345" t="s">
        <v>511</v>
      </c>
      <c r="N1820" s="343">
        <v>300</v>
      </c>
    </row>
    <row r="1821" spans="1:14" ht="13.5" customHeight="1" x14ac:dyDescent="0.25">
      <c r="A1821" s="342" t="s">
        <v>9995</v>
      </c>
      <c r="B1821" s="345" t="s">
        <v>385</v>
      </c>
      <c r="C1821" s="557" t="s">
        <v>9996</v>
      </c>
      <c r="D1821" s="557"/>
      <c r="E1821" s="557"/>
      <c r="F1821" s="557"/>
      <c r="G1821" s="557"/>
      <c r="H1821" s="557"/>
      <c r="I1821" s="557"/>
      <c r="J1821" s="557"/>
      <c r="K1821" s="557"/>
      <c r="L1821" s="557"/>
      <c r="M1821" s="345" t="s">
        <v>511</v>
      </c>
      <c r="N1821" s="343">
        <v>90</v>
      </c>
    </row>
    <row r="1822" spans="1:14" ht="12.75" customHeight="1" x14ac:dyDescent="0.25">
      <c r="A1822" s="342" t="s">
        <v>9997</v>
      </c>
      <c r="B1822" s="345" t="s">
        <v>385</v>
      </c>
      <c r="C1822" s="557" t="s">
        <v>9998</v>
      </c>
      <c r="D1822" s="557"/>
      <c r="E1822" s="557"/>
      <c r="F1822" s="557"/>
      <c r="G1822" s="557"/>
      <c r="H1822" s="557"/>
      <c r="I1822" s="557"/>
      <c r="J1822" s="557"/>
      <c r="K1822" s="557"/>
      <c r="L1822" s="557"/>
      <c r="M1822" s="345" t="s">
        <v>511</v>
      </c>
      <c r="N1822" s="343">
        <v>240</v>
      </c>
    </row>
    <row r="1823" spans="1:14" ht="12.75" customHeight="1" x14ac:dyDescent="0.25">
      <c r="A1823" s="342" t="s">
        <v>9999</v>
      </c>
      <c r="B1823" s="345" t="s">
        <v>385</v>
      </c>
      <c r="C1823" s="557" t="s">
        <v>10000</v>
      </c>
      <c r="D1823" s="557"/>
      <c r="E1823" s="557"/>
      <c r="F1823" s="557"/>
      <c r="G1823" s="557"/>
      <c r="H1823" s="557"/>
      <c r="I1823" s="557"/>
      <c r="J1823" s="557"/>
      <c r="K1823" s="557"/>
      <c r="L1823" s="557"/>
      <c r="M1823" s="345" t="s">
        <v>511</v>
      </c>
      <c r="N1823" s="343">
        <v>80</v>
      </c>
    </row>
    <row r="1824" spans="1:14" ht="13.5" customHeight="1" x14ac:dyDescent="0.25">
      <c r="A1824" s="342" t="s">
        <v>10001</v>
      </c>
      <c r="B1824" s="345" t="s">
        <v>385</v>
      </c>
      <c r="C1824" s="557" t="s">
        <v>10002</v>
      </c>
      <c r="D1824" s="557"/>
      <c r="E1824" s="557"/>
      <c r="F1824" s="557"/>
      <c r="G1824" s="557"/>
      <c r="H1824" s="557"/>
      <c r="I1824" s="557"/>
      <c r="J1824" s="557"/>
      <c r="K1824" s="557"/>
      <c r="L1824" s="557"/>
      <c r="M1824" s="345" t="s">
        <v>511</v>
      </c>
      <c r="N1824" s="343">
        <v>72</v>
      </c>
    </row>
    <row r="1825" spans="1:14" ht="12.75" customHeight="1" x14ac:dyDescent="0.25">
      <c r="A1825" s="342" t="s">
        <v>10003</v>
      </c>
      <c r="B1825" s="345" t="s">
        <v>385</v>
      </c>
      <c r="C1825" s="557" t="s">
        <v>10004</v>
      </c>
      <c r="D1825" s="557"/>
      <c r="E1825" s="557"/>
      <c r="F1825" s="557"/>
      <c r="G1825" s="557"/>
      <c r="H1825" s="557"/>
      <c r="I1825" s="557"/>
      <c r="J1825" s="557"/>
      <c r="K1825" s="557"/>
      <c r="L1825" s="557"/>
      <c r="M1825" s="345" t="s">
        <v>511</v>
      </c>
      <c r="N1825" s="343">
        <v>105</v>
      </c>
    </row>
    <row r="1826" spans="1:14" ht="13.5" customHeight="1" x14ac:dyDescent="0.25">
      <c r="A1826" s="342" t="s">
        <v>10005</v>
      </c>
      <c r="B1826" s="345" t="s">
        <v>385</v>
      </c>
      <c r="C1826" s="557" t="s">
        <v>10006</v>
      </c>
      <c r="D1826" s="557"/>
      <c r="E1826" s="557"/>
      <c r="F1826" s="557"/>
      <c r="G1826" s="557"/>
      <c r="H1826" s="557"/>
      <c r="I1826" s="557"/>
      <c r="J1826" s="557"/>
      <c r="K1826" s="557"/>
      <c r="L1826" s="557"/>
      <c r="M1826" s="345" t="s">
        <v>511</v>
      </c>
      <c r="N1826" s="343">
        <v>180</v>
      </c>
    </row>
    <row r="1827" spans="1:14" ht="12.75" customHeight="1" x14ac:dyDescent="0.25">
      <c r="A1827" s="342" t="s">
        <v>10007</v>
      </c>
      <c r="B1827" s="345" t="s">
        <v>385</v>
      </c>
      <c r="C1827" s="557" t="s">
        <v>10008</v>
      </c>
      <c r="D1827" s="557"/>
      <c r="E1827" s="557"/>
      <c r="F1827" s="557"/>
      <c r="G1827" s="557"/>
      <c r="H1827" s="557"/>
      <c r="I1827" s="557"/>
      <c r="J1827" s="557"/>
      <c r="K1827" s="557"/>
      <c r="L1827" s="557"/>
      <c r="M1827" s="345" t="s">
        <v>511</v>
      </c>
      <c r="N1827" s="343">
        <v>35</v>
      </c>
    </row>
    <row r="1828" spans="1:14" ht="12.75" customHeight="1" x14ac:dyDescent="0.25">
      <c r="A1828" s="342" t="s">
        <v>10009</v>
      </c>
      <c r="B1828" s="345" t="s">
        <v>385</v>
      </c>
      <c r="C1828" s="557" t="s">
        <v>10010</v>
      </c>
      <c r="D1828" s="557"/>
      <c r="E1828" s="557"/>
      <c r="F1828" s="557"/>
      <c r="G1828" s="557"/>
      <c r="H1828" s="557"/>
      <c r="I1828" s="557"/>
      <c r="J1828" s="557"/>
      <c r="K1828" s="557"/>
      <c r="L1828" s="557"/>
      <c r="M1828" s="345" t="s">
        <v>511</v>
      </c>
      <c r="N1828" s="343">
        <v>150</v>
      </c>
    </row>
    <row r="1829" spans="1:14" ht="13.5" customHeight="1" x14ac:dyDescent="0.25">
      <c r="A1829" s="342" t="s">
        <v>10011</v>
      </c>
      <c r="B1829" s="345" t="s">
        <v>385</v>
      </c>
      <c r="C1829" s="557" t="s">
        <v>10012</v>
      </c>
      <c r="D1829" s="557"/>
      <c r="E1829" s="557"/>
      <c r="F1829" s="557"/>
      <c r="G1829" s="557"/>
      <c r="H1829" s="557"/>
      <c r="I1829" s="557"/>
      <c r="J1829" s="557"/>
      <c r="K1829" s="557"/>
      <c r="L1829" s="557"/>
      <c r="M1829" s="345" t="s">
        <v>511</v>
      </c>
      <c r="N1829" s="343">
        <v>90</v>
      </c>
    </row>
    <row r="1830" spans="1:14" ht="12.75" customHeight="1" x14ac:dyDescent="0.25">
      <c r="A1830" s="342" t="s">
        <v>10013</v>
      </c>
      <c r="B1830" s="345" t="s">
        <v>385</v>
      </c>
      <c r="C1830" s="557" t="s">
        <v>10014</v>
      </c>
      <c r="D1830" s="557"/>
      <c r="E1830" s="557"/>
      <c r="F1830" s="557"/>
      <c r="G1830" s="557"/>
      <c r="H1830" s="557"/>
      <c r="I1830" s="557"/>
      <c r="J1830" s="557"/>
      <c r="K1830" s="557"/>
      <c r="L1830" s="557"/>
      <c r="M1830" s="345" t="s">
        <v>511</v>
      </c>
      <c r="N1830" s="343">
        <v>143</v>
      </c>
    </row>
    <row r="1831" spans="1:14" ht="12.75" customHeight="1" x14ac:dyDescent="0.25">
      <c r="A1831" s="342" t="s">
        <v>10015</v>
      </c>
      <c r="B1831" s="345" t="s">
        <v>385</v>
      </c>
      <c r="C1831" s="557" t="s">
        <v>10016</v>
      </c>
      <c r="D1831" s="557"/>
      <c r="E1831" s="557"/>
      <c r="F1831" s="557"/>
      <c r="G1831" s="557"/>
      <c r="H1831" s="557"/>
      <c r="I1831" s="557"/>
      <c r="J1831" s="557"/>
      <c r="K1831" s="557"/>
      <c r="L1831" s="557"/>
      <c r="M1831" s="345" t="s">
        <v>511</v>
      </c>
      <c r="N1831" s="343">
        <v>75</v>
      </c>
    </row>
    <row r="1832" spans="1:14" ht="13.5" customHeight="1" x14ac:dyDescent="0.25">
      <c r="A1832" s="342" t="s">
        <v>10017</v>
      </c>
      <c r="B1832" s="345" t="s">
        <v>385</v>
      </c>
      <c r="C1832" s="557" t="s">
        <v>10018</v>
      </c>
      <c r="D1832" s="557"/>
      <c r="E1832" s="557"/>
      <c r="F1832" s="557"/>
      <c r="G1832" s="557"/>
      <c r="H1832" s="557"/>
      <c r="I1832" s="557"/>
      <c r="J1832" s="557"/>
      <c r="K1832" s="557"/>
      <c r="L1832" s="557"/>
      <c r="M1832" s="345" t="s">
        <v>511</v>
      </c>
      <c r="N1832" s="343">
        <v>75</v>
      </c>
    </row>
    <row r="1833" spans="1:14" ht="12.75" customHeight="1" x14ac:dyDescent="0.25">
      <c r="A1833" s="342" t="s">
        <v>10019</v>
      </c>
      <c r="B1833" s="345" t="s">
        <v>385</v>
      </c>
      <c r="C1833" s="557" t="s">
        <v>10020</v>
      </c>
      <c r="D1833" s="557"/>
      <c r="E1833" s="557"/>
      <c r="F1833" s="557"/>
      <c r="G1833" s="557"/>
      <c r="H1833" s="557"/>
      <c r="I1833" s="557"/>
      <c r="J1833" s="557"/>
      <c r="K1833" s="557"/>
      <c r="L1833" s="557"/>
      <c r="M1833" s="345" t="s">
        <v>511</v>
      </c>
      <c r="N1833" s="343">
        <v>100</v>
      </c>
    </row>
    <row r="1834" spans="1:14" ht="13.5" customHeight="1" x14ac:dyDescent="0.25">
      <c r="A1834" s="342" t="s">
        <v>10021</v>
      </c>
      <c r="B1834" s="345" t="s">
        <v>385</v>
      </c>
      <c r="C1834" s="557" t="s">
        <v>10022</v>
      </c>
      <c r="D1834" s="557"/>
      <c r="E1834" s="557"/>
      <c r="F1834" s="557"/>
      <c r="G1834" s="557"/>
      <c r="H1834" s="557"/>
      <c r="I1834" s="557"/>
      <c r="J1834" s="557"/>
      <c r="K1834" s="557"/>
      <c r="L1834" s="557"/>
      <c r="M1834" s="345" t="s">
        <v>511</v>
      </c>
      <c r="N1834" s="343">
        <v>110</v>
      </c>
    </row>
    <row r="1835" spans="1:14" ht="12.75" customHeight="1" x14ac:dyDescent="0.25">
      <c r="A1835" s="342" t="s">
        <v>10023</v>
      </c>
      <c r="B1835" s="345" t="s">
        <v>385</v>
      </c>
      <c r="C1835" s="557" t="s">
        <v>10024</v>
      </c>
      <c r="D1835" s="557"/>
      <c r="E1835" s="557"/>
      <c r="F1835" s="557"/>
      <c r="G1835" s="557"/>
      <c r="H1835" s="557"/>
      <c r="I1835" s="557"/>
      <c r="J1835" s="557"/>
      <c r="K1835" s="557"/>
      <c r="L1835" s="557"/>
      <c r="M1835" s="345" t="s">
        <v>511</v>
      </c>
      <c r="N1835" s="343">
        <v>120</v>
      </c>
    </row>
    <row r="1836" spans="1:14" ht="3" customHeight="1" x14ac:dyDescent="0.25">
      <c r="C1836" s="557"/>
      <c r="D1836" s="557"/>
      <c r="E1836" s="557"/>
      <c r="F1836" s="557"/>
      <c r="G1836" s="557"/>
      <c r="H1836" s="557"/>
      <c r="I1836" s="557"/>
      <c r="J1836" s="557"/>
      <c r="K1836" s="557"/>
      <c r="L1836" s="557"/>
    </row>
    <row r="1837" spans="1:14" ht="13.5" customHeight="1" x14ac:dyDescent="0.25">
      <c r="A1837" s="342" t="s">
        <v>10025</v>
      </c>
      <c r="B1837" s="345" t="s">
        <v>385</v>
      </c>
      <c r="C1837" s="557" t="s">
        <v>10026</v>
      </c>
      <c r="D1837" s="557"/>
      <c r="E1837" s="557"/>
      <c r="F1837" s="557"/>
      <c r="G1837" s="557"/>
      <c r="H1837" s="557"/>
      <c r="I1837" s="557"/>
      <c r="J1837" s="557"/>
      <c r="K1837" s="557"/>
      <c r="L1837" s="557"/>
      <c r="M1837" s="345" t="s">
        <v>511</v>
      </c>
      <c r="N1837" s="343">
        <v>130</v>
      </c>
    </row>
    <row r="1838" spans="1:14" ht="3" customHeight="1" x14ac:dyDescent="0.25">
      <c r="C1838" s="557"/>
      <c r="D1838" s="557"/>
      <c r="E1838" s="557"/>
      <c r="F1838" s="557"/>
      <c r="G1838" s="557"/>
      <c r="H1838" s="557"/>
      <c r="I1838" s="557"/>
      <c r="J1838" s="557"/>
      <c r="K1838" s="557"/>
      <c r="L1838" s="557"/>
    </row>
    <row r="1839" spans="1:14" ht="13.5" customHeight="1" x14ac:dyDescent="0.25">
      <c r="A1839" s="342" t="s">
        <v>10027</v>
      </c>
      <c r="B1839" s="345" t="s">
        <v>385</v>
      </c>
      <c r="C1839" s="557" t="s">
        <v>10028</v>
      </c>
      <c r="D1839" s="557"/>
      <c r="E1839" s="557"/>
      <c r="F1839" s="557"/>
      <c r="G1839" s="557"/>
      <c r="H1839" s="557"/>
      <c r="I1839" s="557"/>
      <c r="J1839" s="557"/>
      <c r="K1839" s="557"/>
      <c r="L1839" s="557"/>
      <c r="M1839" s="345" t="s">
        <v>511</v>
      </c>
      <c r="N1839" s="343">
        <v>50</v>
      </c>
    </row>
    <row r="1840" spans="1:14" ht="3" customHeight="1" x14ac:dyDescent="0.25">
      <c r="C1840" s="557"/>
      <c r="D1840" s="557"/>
      <c r="E1840" s="557"/>
      <c r="F1840" s="557"/>
      <c r="G1840" s="557"/>
      <c r="H1840" s="557"/>
      <c r="I1840" s="557"/>
      <c r="J1840" s="557"/>
      <c r="K1840" s="557"/>
      <c r="L1840" s="557"/>
    </row>
    <row r="1841" spans="1:14" ht="12.75" customHeight="1" x14ac:dyDescent="0.25">
      <c r="A1841" s="342" t="s">
        <v>10029</v>
      </c>
      <c r="B1841" s="345" t="s">
        <v>385</v>
      </c>
      <c r="C1841" s="557" t="s">
        <v>10030</v>
      </c>
      <c r="D1841" s="557"/>
      <c r="E1841" s="557"/>
      <c r="F1841" s="557"/>
      <c r="G1841" s="557"/>
      <c r="H1841" s="557"/>
      <c r="I1841" s="557"/>
      <c r="J1841" s="557"/>
      <c r="K1841" s="557"/>
      <c r="L1841" s="557"/>
      <c r="M1841" s="345" t="s">
        <v>511</v>
      </c>
      <c r="N1841" s="343">
        <v>138</v>
      </c>
    </row>
    <row r="1842" spans="1:14" ht="3.75" customHeight="1" x14ac:dyDescent="0.25">
      <c r="C1842" s="557"/>
      <c r="D1842" s="557"/>
      <c r="E1842" s="557"/>
      <c r="F1842" s="557"/>
      <c r="G1842" s="557"/>
      <c r="H1842" s="557"/>
      <c r="I1842" s="557"/>
      <c r="J1842" s="557"/>
      <c r="K1842" s="557"/>
      <c r="L1842" s="557"/>
    </row>
    <row r="1843" spans="1:14" ht="12.75" customHeight="1" x14ac:dyDescent="0.25">
      <c r="A1843" s="342" t="s">
        <v>10031</v>
      </c>
      <c r="B1843" s="345" t="s">
        <v>385</v>
      </c>
      <c r="C1843" s="557" t="s">
        <v>10032</v>
      </c>
      <c r="D1843" s="557"/>
      <c r="E1843" s="557"/>
      <c r="F1843" s="557"/>
      <c r="G1843" s="557"/>
      <c r="H1843" s="557"/>
      <c r="I1843" s="557"/>
      <c r="J1843" s="557"/>
      <c r="K1843" s="557"/>
      <c r="L1843" s="557"/>
      <c r="M1843" s="345" t="s">
        <v>511</v>
      </c>
      <c r="N1843" s="343">
        <v>160</v>
      </c>
    </row>
    <row r="1844" spans="1:14" ht="3" customHeight="1" x14ac:dyDescent="0.25">
      <c r="C1844" s="557"/>
      <c r="D1844" s="557"/>
      <c r="E1844" s="557"/>
      <c r="F1844" s="557"/>
      <c r="G1844" s="557"/>
      <c r="H1844" s="557"/>
      <c r="I1844" s="557"/>
      <c r="J1844" s="557"/>
      <c r="K1844" s="557"/>
      <c r="L1844" s="557"/>
    </row>
    <row r="1845" spans="1:14" ht="13.5" customHeight="1" x14ac:dyDescent="0.25">
      <c r="A1845" s="342" t="s">
        <v>10033</v>
      </c>
      <c r="B1845" s="345" t="s">
        <v>385</v>
      </c>
      <c r="C1845" s="557" t="s">
        <v>10034</v>
      </c>
      <c r="D1845" s="557"/>
      <c r="E1845" s="557"/>
      <c r="F1845" s="557"/>
      <c r="G1845" s="557"/>
      <c r="H1845" s="557"/>
      <c r="I1845" s="557"/>
      <c r="J1845" s="557"/>
      <c r="K1845" s="557"/>
      <c r="L1845" s="557"/>
      <c r="M1845" s="345" t="s">
        <v>511</v>
      </c>
      <c r="N1845" s="343">
        <v>99</v>
      </c>
    </row>
    <row r="1846" spans="1:14" ht="12.75" customHeight="1" x14ac:dyDescent="0.25">
      <c r="A1846" s="342" t="s">
        <v>10035</v>
      </c>
      <c r="B1846" s="345" t="s">
        <v>385</v>
      </c>
      <c r="C1846" s="557" t="s">
        <v>10036</v>
      </c>
      <c r="D1846" s="557"/>
      <c r="E1846" s="557"/>
      <c r="F1846" s="557"/>
      <c r="G1846" s="557"/>
      <c r="H1846" s="557"/>
      <c r="I1846" s="557"/>
      <c r="J1846" s="557"/>
      <c r="K1846" s="557"/>
      <c r="L1846" s="557"/>
      <c r="M1846" s="345" t="s">
        <v>511</v>
      </c>
      <c r="N1846" s="343">
        <v>92</v>
      </c>
    </row>
    <row r="1847" spans="1:14" ht="13.5" customHeight="1" x14ac:dyDescent="0.25">
      <c r="A1847" s="342" t="s">
        <v>10037</v>
      </c>
      <c r="B1847" s="345" t="s">
        <v>385</v>
      </c>
      <c r="C1847" s="557" t="s">
        <v>10038</v>
      </c>
      <c r="D1847" s="557"/>
      <c r="E1847" s="557"/>
      <c r="F1847" s="557"/>
      <c r="G1847" s="557"/>
      <c r="H1847" s="557"/>
      <c r="I1847" s="557"/>
      <c r="J1847" s="557"/>
      <c r="K1847" s="557"/>
      <c r="L1847" s="557"/>
      <c r="M1847" s="345" t="s">
        <v>511</v>
      </c>
      <c r="N1847" s="343">
        <v>142</v>
      </c>
    </row>
    <row r="1848" spans="1:14" ht="12.75" customHeight="1" x14ac:dyDescent="0.25">
      <c r="A1848" s="342" t="s">
        <v>10039</v>
      </c>
      <c r="B1848" s="345" t="s">
        <v>385</v>
      </c>
      <c r="C1848" s="557" t="s">
        <v>10040</v>
      </c>
      <c r="D1848" s="557"/>
      <c r="E1848" s="557"/>
      <c r="F1848" s="557"/>
      <c r="G1848" s="557"/>
      <c r="H1848" s="557"/>
      <c r="I1848" s="557"/>
      <c r="J1848" s="557"/>
      <c r="K1848" s="557"/>
      <c r="L1848" s="557"/>
      <c r="M1848" s="345" t="s">
        <v>511</v>
      </c>
      <c r="N1848" s="343">
        <v>390</v>
      </c>
    </row>
    <row r="1849" spans="1:14" ht="12.75" customHeight="1" x14ac:dyDescent="0.25">
      <c r="A1849" s="342" t="s">
        <v>10041</v>
      </c>
      <c r="B1849" s="345" t="s">
        <v>385</v>
      </c>
      <c r="C1849" s="557" t="s">
        <v>10042</v>
      </c>
      <c r="D1849" s="557"/>
      <c r="E1849" s="557"/>
      <c r="F1849" s="557"/>
      <c r="G1849" s="557"/>
      <c r="H1849" s="557"/>
      <c r="I1849" s="557"/>
      <c r="J1849" s="557"/>
      <c r="K1849" s="557"/>
      <c r="L1849" s="557"/>
      <c r="M1849" s="345" t="s">
        <v>511</v>
      </c>
      <c r="N1849" s="343">
        <v>390</v>
      </c>
    </row>
    <row r="1850" spans="1:14" ht="3.75" customHeight="1" x14ac:dyDescent="0.25">
      <c r="C1850" s="557"/>
      <c r="D1850" s="557"/>
      <c r="E1850" s="557"/>
      <c r="F1850" s="557"/>
      <c r="G1850" s="557"/>
      <c r="H1850" s="557"/>
      <c r="I1850" s="557"/>
      <c r="J1850" s="557"/>
      <c r="K1850" s="557"/>
      <c r="L1850" s="557"/>
    </row>
    <row r="1851" spans="1:14" ht="12.75" customHeight="1" x14ac:dyDescent="0.25">
      <c r="A1851" s="342" t="s">
        <v>10043</v>
      </c>
      <c r="B1851" s="345" t="s">
        <v>385</v>
      </c>
      <c r="C1851" s="557" t="s">
        <v>10044</v>
      </c>
      <c r="D1851" s="557"/>
      <c r="E1851" s="557"/>
      <c r="F1851" s="557"/>
      <c r="G1851" s="557"/>
      <c r="H1851" s="557"/>
      <c r="I1851" s="557"/>
      <c r="J1851" s="557"/>
      <c r="K1851" s="557"/>
      <c r="L1851" s="557"/>
      <c r="M1851" s="345" t="s">
        <v>511</v>
      </c>
      <c r="N1851" s="343">
        <v>100</v>
      </c>
    </row>
    <row r="1852" spans="1:14" ht="13.5" customHeight="1" x14ac:dyDescent="0.25">
      <c r="A1852" s="342" t="s">
        <v>10045</v>
      </c>
      <c r="B1852" s="345" t="s">
        <v>385</v>
      </c>
      <c r="C1852" s="557" t="s">
        <v>10046</v>
      </c>
      <c r="D1852" s="557"/>
      <c r="E1852" s="557"/>
      <c r="F1852" s="557"/>
      <c r="G1852" s="557"/>
      <c r="H1852" s="557"/>
      <c r="I1852" s="557"/>
      <c r="J1852" s="557"/>
      <c r="K1852" s="557"/>
      <c r="L1852" s="557"/>
      <c r="M1852" s="345" t="s">
        <v>511</v>
      </c>
      <c r="N1852" s="343">
        <v>699</v>
      </c>
    </row>
    <row r="1853" spans="1:14" ht="12.75" customHeight="1" x14ac:dyDescent="0.25">
      <c r="A1853" s="342" t="s">
        <v>10047</v>
      </c>
      <c r="B1853" s="345" t="s">
        <v>385</v>
      </c>
      <c r="C1853" s="557" t="s">
        <v>10048</v>
      </c>
      <c r="D1853" s="557"/>
      <c r="E1853" s="557"/>
      <c r="F1853" s="557"/>
      <c r="G1853" s="557"/>
      <c r="H1853" s="557"/>
      <c r="I1853" s="557"/>
      <c r="J1853" s="557"/>
      <c r="K1853" s="557"/>
      <c r="L1853" s="557"/>
      <c r="M1853" s="345" t="s">
        <v>511</v>
      </c>
      <c r="N1853" s="343">
        <v>801</v>
      </c>
    </row>
    <row r="1854" spans="1:14" ht="12.75" customHeight="1" x14ac:dyDescent="0.25">
      <c r="A1854" s="342" t="s">
        <v>10049</v>
      </c>
      <c r="B1854" s="345" t="s">
        <v>385</v>
      </c>
      <c r="C1854" s="557" t="s">
        <v>10050</v>
      </c>
      <c r="D1854" s="557"/>
      <c r="E1854" s="557"/>
      <c r="F1854" s="557"/>
      <c r="G1854" s="557"/>
      <c r="H1854" s="557"/>
      <c r="I1854" s="557"/>
      <c r="J1854" s="557"/>
      <c r="K1854" s="557"/>
      <c r="L1854" s="557"/>
      <c r="M1854" s="345" t="s">
        <v>511</v>
      </c>
      <c r="N1854" s="343">
        <v>935</v>
      </c>
    </row>
    <row r="1855" spans="1:14" ht="13.5" customHeight="1" x14ac:dyDescent="0.25">
      <c r="A1855" s="342" t="s">
        <v>10051</v>
      </c>
      <c r="B1855" s="345" t="s">
        <v>385</v>
      </c>
      <c r="C1855" s="557" t="s">
        <v>10052</v>
      </c>
      <c r="D1855" s="557"/>
      <c r="E1855" s="557"/>
      <c r="F1855" s="557"/>
      <c r="G1855" s="557"/>
      <c r="H1855" s="557"/>
      <c r="I1855" s="557"/>
      <c r="J1855" s="557"/>
      <c r="K1855" s="557"/>
      <c r="L1855" s="557"/>
      <c r="M1855" s="345" t="s">
        <v>511</v>
      </c>
      <c r="N1855" s="343">
        <v>1028</v>
      </c>
    </row>
    <row r="1856" spans="1:14" ht="12.75" customHeight="1" x14ac:dyDescent="0.25">
      <c r="A1856" s="342" t="s">
        <v>10053</v>
      </c>
      <c r="B1856" s="345" t="s">
        <v>385</v>
      </c>
      <c r="C1856" s="557" t="s">
        <v>10054</v>
      </c>
      <c r="D1856" s="557"/>
      <c r="E1856" s="557"/>
      <c r="F1856" s="557"/>
      <c r="G1856" s="557"/>
      <c r="H1856" s="557"/>
      <c r="I1856" s="557"/>
      <c r="J1856" s="557"/>
      <c r="K1856" s="557"/>
      <c r="L1856" s="557"/>
      <c r="M1856" s="345" t="s">
        <v>511</v>
      </c>
      <c r="N1856" s="343">
        <v>1000</v>
      </c>
    </row>
    <row r="1857" spans="1:14" ht="12.75" customHeight="1" x14ac:dyDescent="0.25">
      <c r="A1857" s="342" t="s">
        <v>10055</v>
      </c>
      <c r="B1857" s="345" t="s">
        <v>385</v>
      </c>
      <c r="C1857" s="557" t="s">
        <v>10056</v>
      </c>
      <c r="D1857" s="557"/>
      <c r="E1857" s="557"/>
      <c r="F1857" s="557"/>
      <c r="G1857" s="557"/>
      <c r="H1857" s="557"/>
      <c r="I1857" s="557"/>
      <c r="J1857" s="557"/>
      <c r="K1857" s="557"/>
      <c r="L1857" s="557"/>
      <c r="M1857" s="345" t="s">
        <v>511</v>
      </c>
      <c r="N1857" s="343">
        <v>411</v>
      </c>
    </row>
    <row r="1858" spans="1:14" ht="13.5" customHeight="1" x14ac:dyDescent="0.25">
      <c r="A1858" s="342" t="s">
        <v>10057</v>
      </c>
      <c r="B1858" s="345" t="s">
        <v>385</v>
      </c>
      <c r="C1858" s="557" t="s">
        <v>10058</v>
      </c>
      <c r="D1858" s="557"/>
      <c r="E1858" s="557"/>
      <c r="F1858" s="557"/>
      <c r="G1858" s="557"/>
      <c r="H1858" s="557"/>
      <c r="I1858" s="557"/>
      <c r="J1858" s="557"/>
      <c r="K1858" s="557"/>
      <c r="L1858" s="557"/>
      <c r="M1858" s="345" t="s">
        <v>511</v>
      </c>
      <c r="N1858" s="343">
        <v>1000</v>
      </c>
    </row>
    <row r="1859" spans="1:14" ht="12.75" customHeight="1" x14ac:dyDescent="0.25">
      <c r="A1859" s="342" t="s">
        <v>10059</v>
      </c>
      <c r="B1859" s="345" t="s">
        <v>385</v>
      </c>
      <c r="C1859" s="557" t="s">
        <v>10060</v>
      </c>
      <c r="D1859" s="557"/>
      <c r="E1859" s="557"/>
      <c r="F1859" s="557"/>
      <c r="G1859" s="557"/>
      <c r="H1859" s="557"/>
      <c r="I1859" s="557"/>
      <c r="J1859" s="557"/>
      <c r="K1859" s="557"/>
      <c r="L1859" s="557"/>
      <c r="M1859" s="345" t="s">
        <v>511</v>
      </c>
      <c r="N1859" s="343">
        <v>500</v>
      </c>
    </row>
    <row r="1860" spans="1:14" ht="13.5" customHeight="1" x14ac:dyDescent="0.25">
      <c r="A1860" s="342" t="s">
        <v>10061</v>
      </c>
      <c r="B1860" s="345" t="s">
        <v>385</v>
      </c>
      <c r="C1860" s="557" t="s">
        <v>10062</v>
      </c>
      <c r="D1860" s="557"/>
      <c r="E1860" s="557"/>
      <c r="F1860" s="557"/>
      <c r="G1860" s="557"/>
      <c r="H1860" s="557"/>
      <c r="I1860" s="557"/>
      <c r="J1860" s="557"/>
      <c r="K1860" s="557"/>
      <c r="L1860" s="557"/>
      <c r="M1860" s="345" t="s">
        <v>511</v>
      </c>
      <c r="N1860" s="343">
        <v>500</v>
      </c>
    </row>
    <row r="1861" spans="1:14" ht="12.75" customHeight="1" x14ac:dyDescent="0.25">
      <c r="A1861" s="342" t="s">
        <v>10063</v>
      </c>
      <c r="B1861" s="345" t="s">
        <v>385</v>
      </c>
      <c r="C1861" s="557" t="s">
        <v>10064</v>
      </c>
      <c r="D1861" s="557"/>
      <c r="E1861" s="557"/>
      <c r="F1861" s="557"/>
      <c r="G1861" s="557"/>
      <c r="H1861" s="557"/>
      <c r="I1861" s="557"/>
      <c r="J1861" s="557"/>
      <c r="K1861" s="557"/>
      <c r="L1861" s="557"/>
      <c r="M1861" s="345" t="s">
        <v>511</v>
      </c>
      <c r="N1861" s="343">
        <v>500</v>
      </c>
    </row>
    <row r="1862" spans="1:14" ht="12.75" customHeight="1" x14ac:dyDescent="0.25">
      <c r="A1862" s="342" t="s">
        <v>10065</v>
      </c>
      <c r="B1862" s="345" t="s">
        <v>385</v>
      </c>
      <c r="C1862" s="557" t="s">
        <v>10066</v>
      </c>
      <c r="D1862" s="557"/>
      <c r="E1862" s="557"/>
      <c r="F1862" s="557"/>
      <c r="G1862" s="557"/>
      <c r="H1862" s="557"/>
      <c r="I1862" s="557"/>
      <c r="J1862" s="557"/>
      <c r="K1862" s="557"/>
      <c r="L1862" s="557"/>
      <c r="M1862" s="345" t="s">
        <v>511</v>
      </c>
      <c r="N1862" s="343">
        <v>500</v>
      </c>
    </row>
    <row r="1863" spans="1:14" ht="13.5" customHeight="1" x14ac:dyDescent="0.25">
      <c r="A1863" s="342" t="s">
        <v>10067</v>
      </c>
      <c r="B1863" s="345" t="s">
        <v>385</v>
      </c>
      <c r="C1863" s="557" t="s">
        <v>10068</v>
      </c>
      <c r="D1863" s="557"/>
      <c r="E1863" s="557"/>
      <c r="F1863" s="557"/>
      <c r="G1863" s="557"/>
      <c r="H1863" s="557"/>
      <c r="I1863" s="557"/>
      <c r="J1863" s="557"/>
      <c r="K1863" s="557"/>
      <c r="L1863" s="557"/>
      <c r="M1863" s="345" t="s">
        <v>511</v>
      </c>
      <c r="N1863" s="343">
        <v>650</v>
      </c>
    </row>
    <row r="1864" spans="1:14" ht="12.75" customHeight="1" x14ac:dyDescent="0.25">
      <c r="A1864" s="342" t="s">
        <v>10069</v>
      </c>
      <c r="B1864" s="345" t="s">
        <v>385</v>
      </c>
      <c r="C1864" s="557" t="s">
        <v>10070</v>
      </c>
      <c r="D1864" s="557"/>
      <c r="E1864" s="557"/>
      <c r="F1864" s="557"/>
      <c r="G1864" s="557"/>
      <c r="H1864" s="557"/>
      <c r="I1864" s="557"/>
      <c r="J1864" s="557"/>
      <c r="K1864" s="557"/>
      <c r="L1864" s="557"/>
      <c r="M1864" s="345" t="s">
        <v>511</v>
      </c>
      <c r="N1864" s="343">
        <v>650</v>
      </c>
    </row>
    <row r="1865" spans="1:14" ht="13.5" customHeight="1" x14ac:dyDescent="0.25">
      <c r="A1865" s="342" t="s">
        <v>10071</v>
      </c>
      <c r="B1865" s="345" t="s">
        <v>385</v>
      </c>
      <c r="C1865" s="557" t="s">
        <v>10072</v>
      </c>
      <c r="D1865" s="557"/>
      <c r="E1865" s="557"/>
      <c r="F1865" s="557"/>
      <c r="G1865" s="557"/>
      <c r="H1865" s="557"/>
      <c r="I1865" s="557"/>
      <c r="J1865" s="557"/>
      <c r="K1865" s="557"/>
      <c r="L1865" s="557"/>
      <c r="M1865" s="345" t="s">
        <v>511</v>
      </c>
      <c r="N1865" s="343">
        <v>110</v>
      </c>
    </row>
    <row r="1866" spans="1:14" ht="12.75" customHeight="1" x14ac:dyDescent="0.25">
      <c r="A1866" s="342" t="s">
        <v>10073</v>
      </c>
      <c r="B1866" s="345" t="s">
        <v>385</v>
      </c>
      <c r="C1866" s="557" t="s">
        <v>10074</v>
      </c>
      <c r="D1866" s="557"/>
      <c r="E1866" s="557"/>
      <c r="F1866" s="557"/>
      <c r="G1866" s="557"/>
      <c r="H1866" s="557"/>
      <c r="I1866" s="557"/>
      <c r="J1866" s="557"/>
      <c r="K1866" s="557"/>
      <c r="L1866" s="557"/>
      <c r="M1866" s="345" t="s">
        <v>511</v>
      </c>
      <c r="N1866" s="343">
        <v>98</v>
      </c>
    </row>
    <row r="1867" spans="1:14" ht="12.75" customHeight="1" x14ac:dyDescent="0.25">
      <c r="A1867" s="342" t="s">
        <v>10075</v>
      </c>
      <c r="B1867" s="345" t="s">
        <v>385</v>
      </c>
      <c r="C1867" s="557" t="s">
        <v>10076</v>
      </c>
      <c r="D1867" s="557"/>
      <c r="E1867" s="557"/>
      <c r="F1867" s="557"/>
      <c r="G1867" s="557"/>
      <c r="H1867" s="557"/>
      <c r="I1867" s="557"/>
      <c r="J1867" s="557"/>
      <c r="K1867" s="557"/>
      <c r="L1867" s="557"/>
      <c r="M1867" s="345" t="s">
        <v>511</v>
      </c>
      <c r="N1867" s="343">
        <v>100</v>
      </c>
    </row>
    <row r="1868" spans="1:14" ht="13.5" customHeight="1" x14ac:dyDescent="0.25">
      <c r="A1868" s="342" t="s">
        <v>10077</v>
      </c>
      <c r="B1868" s="345" t="s">
        <v>385</v>
      </c>
      <c r="C1868" s="557" t="s">
        <v>10078</v>
      </c>
      <c r="D1868" s="557"/>
      <c r="E1868" s="557"/>
      <c r="F1868" s="557"/>
      <c r="G1868" s="557"/>
      <c r="H1868" s="557"/>
      <c r="I1868" s="557"/>
      <c r="J1868" s="557"/>
      <c r="K1868" s="557"/>
      <c r="L1868" s="557"/>
      <c r="M1868" s="345" t="s">
        <v>511</v>
      </c>
      <c r="N1868" s="343">
        <v>100</v>
      </c>
    </row>
    <row r="1869" spans="1:14" ht="12.75" customHeight="1" x14ac:dyDescent="0.25">
      <c r="A1869" s="342" t="s">
        <v>10079</v>
      </c>
      <c r="B1869" s="345" t="s">
        <v>385</v>
      </c>
      <c r="C1869" s="557" t="s">
        <v>10080</v>
      </c>
      <c r="D1869" s="557"/>
      <c r="E1869" s="557"/>
      <c r="F1869" s="557"/>
      <c r="G1869" s="557"/>
      <c r="H1869" s="557"/>
      <c r="I1869" s="557"/>
      <c r="J1869" s="557"/>
      <c r="K1869" s="557"/>
      <c r="L1869" s="557"/>
      <c r="M1869" s="345" t="s">
        <v>511</v>
      </c>
      <c r="N1869" s="343">
        <v>90</v>
      </c>
    </row>
    <row r="1870" spans="1:14" ht="13.5" customHeight="1" x14ac:dyDescent="0.25">
      <c r="A1870" s="342" t="s">
        <v>10081</v>
      </c>
      <c r="B1870" s="345" t="s">
        <v>385</v>
      </c>
      <c r="C1870" s="557" t="s">
        <v>10082</v>
      </c>
      <c r="D1870" s="557"/>
      <c r="E1870" s="557"/>
      <c r="F1870" s="557"/>
      <c r="G1870" s="557"/>
      <c r="H1870" s="557"/>
      <c r="I1870" s="557"/>
      <c r="J1870" s="557"/>
      <c r="K1870" s="557"/>
      <c r="L1870" s="557"/>
      <c r="M1870" s="345" t="s">
        <v>511</v>
      </c>
      <c r="N1870" s="343">
        <v>90</v>
      </c>
    </row>
    <row r="1871" spans="1:14" ht="12.75" customHeight="1" x14ac:dyDescent="0.25">
      <c r="A1871" s="342" t="s">
        <v>10083</v>
      </c>
      <c r="B1871" s="345" t="s">
        <v>385</v>
      </c>
      <c r="C1871" s="557" t="s">
        <v>10084</v>
      </c>
      <c r="D1871" s="557"/>
      <c r="E1871" s="557"/>
      <c r="F1871" s="557"/>
      <c r="G1871" s="557"/>
      <c r="H1871" s="557"/>
      <c r="I1871" s="557"/>
      <c r="J1871" s="557"/>
      <c r="K1871" s="557"/>
      <c r="L1871" s="557"/>
      <c r="M1871" s="345" t="s">
        <v>511</v>
      </c>
      <c r="N1871" s="343">
        <v>145</v>
      </c>
    </row>
    <row r="1872" spans="1:14" ht="3" customHeight="1" x14ac:dyDescent="0.25">
      <c r="C1872" s="557"/>
      <c r="D1872" s="557"/>
      <c r="E1872" s="557"/>
      <c r="F1872" s="557"/>
      <c r="G1872" s="557"/>
      <c r="H1872" s="557"/>
      <c r="I1872" s="557"/>
      <c r="J1872" s="557"/>
      <c r="K1872" s="557"/>
      <c r="L1872" s="557"/>
    </row>
    <row r="1873" spans="1:14" ht="13.5" customHeight="1" x14ac:dyDescent="0.25">
      <c r="A1873" s="342" t="s">
        <v>10085</v>
      </c>
      <c r="B1873" s="345" t="s">
        <v>385</v>
      </c>
      <c r="C1873" s="557" t="s">
        <v>10086</v>
      </c>
      <c r="D1873" s="557"/>
      <c r="E1873" s="557"/>
      <c r="F1873" s="557"/>
      <c r="G1873" s="557"/>
      <c r="H1873" s="557"/>
      <c r="I1873" s="557"/>
      <c r="J1873" s="557"/>
      <c r="K1873" s="557"/>
      <c r="L1873" s="557"/>
      <c r="M1873" s="345" t="s">
        <v>511</v>
      </c>
      <c r="N1873" s="343">
        <v>140</v>
      </c>
    </row>
    <row r="1874" spans="1:14" ht="12.75" customHeight="1" x14ac:dyDescent="0.25">
      <c r="A1874" s="342" t="s">
        <v>10087</v>
      </c>
      <c r="B1874" s="345" t="s">
        <v>385</v>
      </c>
      <c r="C1874" s="557" t="s">
        <v>10088</v>
      </c>
      <c r="D1874" s="557"/>
      <c r="E1874" s="557"/>
      <c r="F1874" s="557"/>
      <c r="G1874" s="557"/>
      <c r="H1874" s="557"/>
      <c r="I1874" s="557"/>
      <c r="J1874" s="557"/>
      <c r="K1874" s="557"/>
      <c r="L1874" s="557"/>
      <c r="M1874" s="345" t="s">
        <v>511</v>
      </c>
      <c r="N1874" s="343">
        <v>250</v>
      </c>
    </row>
    <row r="1875" spans="1:14" ht="3" customHeight="1" x14ac:dyDescent="0.25">
      <c r="C1875" s="557"/>
      <c r="D1875" s="557"/>
      <c r="E1875" s="557"/>
      <c r="F1875" s="557"/>
      <c r="G1875" s="557"/>
      <c r="H1875" s="557"/>
      <c r="I1875" s="557"/>
      <c r="J1875" s="557"/>
      <c r="K1875" s="557"/>
      <c r="L1875" s="557"/>
    </row>
    <row r="1876" spans="1:14" ht="13.5" customHeight="1" x14ac:dyDescent="0.25">
      <c r="A1876" s="342" t="s">
        <v>10089</v>
      </c>
      <c r="B1876" s="345" t="s">
        <v>385</v>
      </c>
      <c r="C1876" s="557" t="s">
        <v>10090</v>
      </c>
      <c r="D1876" s="557"/>
      <c r="E1876" s="557"/>
      <c r="F1876" s="557"/>
      <c r="G1876" s="557"/>
      <c r="H1876" s="557"/>
      <c r="I1876" s="557"/>
      <c r="J1876" s="557"/>
      <c r="K1876" s="557"/>
      <c r="L1876" s="557"/>
      <c r="M1876" s="345" t="s">
        <v>511</v>
      </c>
      <c r="N1876" s="343">
        <v>145.19999999999999</v>
      </c>
    </row>
    <row r="1877" spans="1:14" ht="12.75" customHeight="1" x14ac:dyDescent="0.25">
      <c r="A1877" s="342" t="s">
        <v>10091</v>
      </c>
      <c r="B1877" s="345" t="s">
        <v>385</v>
      </c>
      <c r="C1877" s="557" t="s">
        <v>10092</v>
      </c>
      <c r="D1877" s="557"/>
      <c r="E1877" s="557"/>
      <c r="F1877" s="557"/>
      <c r="G1877" s="557"/>
      <c r="H1877" s="557"/>
      <c r="I1877" s="557"/>
      <c r="J1877" s="557"/>
      <c r="K1877" s="557"/>
      <c r="L1877" s="557"/>
      <c r="M1877" s="345" t="s">
        <v>511</v>
      </c>
      <c r="N1877" s="343">
        <v>350</v>
      </c>
    </row>
    <row r="1878" spans="1:14" ht="3.75" customHeight="1" x14ac:dyDescent="0.25">
      <c r="C1878" s="557"/>
      <c r="D1878" s="557"/>
      <c r="E1878" s="557"/>
      <c r="F1878" s="557"/>
      <c r="G1878" s="557"/>
      <c r="H1878" s="557"/>
      <c r="I1878" s="557"/>
      <c r="J1878" s="557"/>
      <c r="K1878" s="557"/>
      <c r="L1878" s="557"/>
    </row>
    <row r="1879" spans="1:14" ht="12.75" customHeight="1" x14ac:dyDescent="0.25">
      <c r="A1879" s="342" t="s">
        <v>10093</v>
      </c>
      <c r="B1879" s="345" t="s">
        <v>385</v>
      </c>
      <c r="C1879" s="557" t="s">
        <v>10094</v>
      </c>
      <c r="D1879" s="557"/>
      <c r="E1879" s="557"/>
      <c r="F1879" s="557"/>
      <c r="G1879" s="557"/>
      <c r="H1879" s="557"/>
      <c r="I1879" s="557"/>
      <c r="J1879" s="557"/>
      <c r="K1879" s="557"/>
      <c r="L1879" s="557"/>
      <c r="M1879" s="345" t="s">
        <v>511</v>
      </c>
      <c r="N1879" s="343">
        <v>100</v>
      </c>
    </row>
    <row r="1880" spans="1:14" ht="12.75" customHeight="1" x14ac:dyDescent="0.25">
      <c r="A1880" s="342" t="s">
        <v>10095</v>
      </c>
      <c r="B1880" s="345" t="s">
        <v>385</v>
      </c>
      <c r="C1880" s="557" t="s">
        <v>10096</v>
      </c>
      <c r="D1880" s="557"/>
      <c r="E1880" s="557"/>
      <c r="F1880" s="557"/>
      <c r="G1880" s="557"/>
      <c r="H1880" s="557"/>
      <c r="I1880" s="557"/>
      <c r="J1880" s="557"/>
      <c r="K1880" s="557"/>
      <c r="L1880" s="557"/>
      <c r="M1880" s="345" t="s">
        <v>511</v>
      </c>
      <c r="N1880" s="343">
        <v>300</v>
      </c>
    </row>
    <row r="1881" spans="1:14" ht="13.5" customHeight="1" x14ac:dyDescent="0.25">
      <c r="A1881" s="342" t="s">
        <v>10097</v>
      </c>
      <c r="B1881" s="345" t="s">
        <v>385</v>
      </c>
      <c r="C1881" s="557" t="s">
        <v>10098</v>
      </c>
      <c r="D1881" s="557"/>
      <c r="E1881" s="557"/>
      <c r="F1881" s="557"/>
      <c r="G1881" s="557"/>
      <c r="H1881" s="557"/>
      <c r="I1881" s="557"/>
      <c r="J1881" s="557"/>
      <c r="K1881" s="557"/>
      <c r="L1881" s="557"/>
      <c r="M1881" s="345" t="s">
        <v>511</v>
      </c>
      <c r="N1881" s="343">
        <v>165</v>
      </c>
    </row>
    <row r="1882" spans="1:14" ht="12.75" customHeight="1" x14ac:dyDescent="0.25">
      <c r="A1882" s="342" t="s">
        <v>10099</v>
      </c>
      <c r="B1882" s="345" t="s">
        <v>385</v>
      </c>
      <c r="C1882" s="557" t="s">
        <v>10100</v>
      </c>
      <c r="D1882" s="557"/>
      <c r="E1882" s="557"/>
      <c r="F1882" s="557"/>
      <c r="G1882" s="557"/>
      <c r="H1882" s="557"/>
      <c r="I1882" s="557"/>
      <c r="J1882" s="557"/>
      <c r="K1882" s="557"/>
      <c r="L1882" s="557"/>
      <c r="M1882" s="345" t="s">
        <v>511</v>
      </c>
      <c r="N1882" s="343">
        <v>27</v>
      </c>
    </row>
    <row r="1883" spans="1:14" ht="3.75" customHeight="1" x14ac:dyDescent="0.25">
      <c r="C1883" s="557"/>
      <c r="D1883" s="557"/>
      <c r="E1883" s="557"/>
      <c r="F1883" s="557"/>
      <c r="G1883" s="557"/>
      <c r="H1883" s="557"/>
      <c r="I1883" s="557"/>
      <c r="J1883" s="557"/>
      <c r="K1883" s="557"/>
      <c r="L1883" s="557"/>
    </row>
    <row r="1884" spans="1:14" ht="12.75" customHeight="1" x14ac:dyDescent="0.25">
      <c r="A1884" s="342" t="s">
        <v>10101</v>
      </c>
      <c r="B1884" s="345" t="s">
        <v>385</v>
      </c>
      <c r="C1884" s="557" t="s">
        <v>10102</v>
      </c>
      <c r="D1884" s="557"/>
      <c r="E1884" s="557"/>
      <c r="F1884" s="557"/>
      <c r="G1884" s="557"/>
      <c r="H1884" s="557"/>
      <c r="I1884" s="557"/>
      <c r="J1884" s="557"/>
      <c r="K1884" s="557"/>
      <c r="L1884" s="557"/>
      <c r="M1884" s="345" t="s">
        <v>511</v>
      </c>
      <c r="N1884" s="343">
        <v>160</v>
      </c>
    </row>
    <row r="1885" spans="1:14" ht="3" customHeight="1" x14ac:dyDescent="0.25">
      <c r="C1885" s="557"/>
      <c r="D1885" s="557"/>
      <c r="E1885" s="557"/>
      <c r="F1885" s="557"/>
      <c r="G1885" s="557"/>
      <c r="H1885" s="557"/>
      <c r="I1885" s="557"/>
      <c r="J1885" s="557"/>
      <c r="K1885" s="557"/>
      <c r="L1885" s="557"/>
    </row>
    <row r="1886" spans="1:14" ht="13.5" customHeight="1" x14ac:dyDescent="0.25">
      <c r="A1886" s="342" t="s">
        <v>10103</v>
      </c>
      <c r="B1886" s="345" t="s">
        <v>385</v>
      </c>
      <c r="C1886" s="557" t="s">
        <v>10104</v>
      </c>
      <c r="D1886" s="557"/>
      <c r="E1886" s="557"/>
      <c r="F1886" s="557"/>
      <c r="G1886" s="557"/>
      <c r="H1886" s="557"/>
      <c r="I1886" s="557"/>
      <c r="J1886" s="557"/>
      <c r="K1886" s="557"/>
      <c r="L1886" s="557"/>
      <c r="M1886" s="345" t="s">
        <v>511</v>
      </c>
      <c r="N1886" s="343">
        <v>150</v>
      </c>
    </row>
    <row r="1887" spans="1:14" ht="12.75" customHeight="1" x14ac:dyDescent="0.25">
      <c r="A1887" s="342" t="s">
        <v>10105</v>
      </c>
      <c r="B1887" s="345" t="s">
        <v>385</v>
      </c>
      <c r="C1887" s="557" t="s">
        <v>10106</v>
      </c>
      <c r="D1887" s="557"/>
      <c r="E1887" s="557"/>
      <c r="F1887" s="557"/>
      <c r="G1887" s="557"/>
      <c r="H1887" s="557"/>
      <c r="I1887" s="557"/>
      <c r="J1887" s="557"/>
      <c r="K1887" s="557"/>
      <c r="L1887" s="557"/>
      <c r="M1887" s="345" t="s">
        <v>511</v>
      </c>
      <c r="N1887" s="343">
        <v>715</v>
      </c>
    </row>
    <row r="1888" spans="1:14" ht="3" customHeight="1" x14ac:dyDescent="0.25">
      <c r="C1888" s="557"/>
      <c r="D1888" s="557"/>
      <c r="E1888" s="557"/>
      <c r="F1888" s="557"/>
      <c r="G1888" s="557"/>
      <c r="H1888" s="557"/>
      <c r="I1888" s="557"/>
      <c r="J1888" s="557"/>
      <c r="K1888" s="557"/>
      <c r="L1888" s="557"/>
    </row>
    <row r="1889" spans="1:14" ht="13.5" customHeight="1" x14ac:dyDescent="0.25">
      <c r="A1889" s="342" t="s">
        <v>10107</v>
      </c>
      <c r="B1889" s="345" t="s">
        <v>385</v>
      </c>
      <c r="C1889" s="557" t="s">
        <v>10108</v>
      </c>
      <c r="D1889" s="557"/>
      <c r="E1889" s="557"/>
      <c r="F1889" s="557"/>
      <c r="G1889" s="557"/>
      <c r="H1889" s="557"/>
      <c r="I1889" s="557"/>
      <c r="J1889" s="557"/>
      <c r="K1889" s="557"/>
      <c r="L1889" s="557"/>
      <c r="M1889" s="345" t="s">
        <v>511</v>
      </c>
      <c r="N1889" s="343">
        <v>130</v>
      </c>
    </row>
    <row r="1890" spans="1:14" ht="12.75" customHeight="1" x14ac:dyDescent="0.25">
      <c r="A1890" s="342" t="s">
        <v>10109</v>
      </c>
      <c r="B1890" s="345" t="s">
        <v>385</v>
      </c>
      <c r="C1890" s="557" t="s">
        <v>10110</v>
      </c>
      <c r="D1890" s="557"/>
      <c r="E1890" s="557"/>
      <c r="F1890" s="557"/>
      <c r="G1890" s="557"/>
      <c r="H1890" s="557"/>
      <c r="I1890" s="557"/>
      <c r="J1890" s="557"/>
      <c r="K1890" s="557"/>
      <c r="L1890" s="557"/>
      <c r="M1890" s="345" t="s">
        <v>511</v>
      </c>
      <c r="N1890" s="343">
        <v>170</v>
      </c>
    </row>
    <row r="1891" spans="1:14" ht="13.5" customHeight="1" x14ac:dyDescent="0.25">
      <c r="A1891" s="342" t="s">
        <v>10111</v>
      </c>
      <c r="B1891" s="345" t="s">
        <v>385</v>
      </c>
      <c r="C1891" s="557" t="s">
        <v>10112</v>
      </c>
      <c r="D1891" s="557"/>
      <c r="E1891" s="557"/>
      <c r="F1891" s="557"/>
      <c r="G1891" s="557"/>
      <c r="H1891" s="557"/>
      <c r="I1891" s="557"/>
      <c r="J1891" s="557"/>
      <c r="K1891" s="557"/>
      <c r="L1891" s="557"/>
      <c r="M1891" s="345" t="s">
        <v>511</v>
      </c>
      <c r="N1891" s="343">
        <v>200</v>
      </c>
    </row>
    <row r="1892" spans="1:14" ht="12.75" customHeight="1" x14ac:dyDescent="0.25">
      <c r="A1892" s="342" t="s">
        <v>10113</v>
      </c>
      <c r="B1892" s="345" t="s">
        <v>385</v>
      </c>
      <c r="C1892" s="557" t="s">
        <v>10114</v>
      </c>
      <c r="D1892" s="557"/>
      <c r="E1892" s="557"/>
      <c r="F1892" s="557"/>
      <c r="G1892" s="557"/>
      <c r="H1892" s="557"/>
      <c r="I1892" s="557"/>
      <c r="J1892" s="557"/>
      <c r="K1892" s="557"/>
      <c r="L1892" s="557"/>
      <c r="M1892" s="345" t="s">
        <v>511</v>
      </c>
      <c r="N1892" s="343">
        <v>25</v>
      </c>
    </row>
    <row r="1893" spans="1:14" ht="12.75" customHeight="1" x14ac:dyDescent="0.25">
      <c r="A1893" s="342" t="s">
        <v>10115</v>
      </c>
      <c r="B1893" s="345" t="s">
        <v>385</v>
      </c>
      <c r="C1893" s="557" t="s">
        <v>10116</v>
      </c>
      <c r="D1893" s="557"/>
      <c r="E1893" s="557"/>
      <c r="F1893" s="557"/>
      <c r="G1893" s="557"/>
      <c r="H1893" s="557"/>
      <c r="I1893" s="557"/>
      <c r="J1893" s="557"/>
      <c r="K1893" s="557"/>
      <c r="L1893" s="557"/>
      <c r="M1893" s="345" t="s">
        <v>511</v>
      </c>
      <c r="N1893" s="343">
        <v>27</v>
      </c>
    </row>
    <row r="1894" spans="1:14" ht="13.5" customHeight="1" x14ac:dyDescent="0.25">
      <c r="A1894" s="342" t="s">
        <v>10117</v>
      </c>
      <c r="B1894" s="345" t="s">
        <v>385</v>
      </c>
      <c r="C1894" s="557" t="s">
        <v>10118</v>
      </c>
      <c r="D1894" s="557"/>
      <c r="E1894" s="557"/>
      <c r="F1894" s="557"/>
      <c r="G1894" s="557"/>
      <c r="H1894" s="557"/>
      <c r="I1894" s="557"/>
      <c r="J1894" s="557"/>
      <c r="K1894" s="557"/>
      <c r="L1894" s="557"/>
      <c r="M1894" s="345" t="s">
        <v>511</v>
      </c>
      <c r="N1894" s="343">
        <v>1450</v>
      </c>
    </row>
    <row r="1895" spans="1:14" ht="12.75" customHeight="1" x14ac:dyDescent="0.25">
      <c r="A1895" s="342" t="s">
        <v>10119</v>
      </c>
      <c r="B1895" s="345" t="s">
        <v>385</v>
      </c>
      <c r="C1895" s="557" t="s">
        <v>10120</v>
      </c>
      <c r="D1895" s="557"/>
      <c r="E1895" s="557"/>
      <c r="F1895" s="557"/>
      <c r="G1895" s="557"/>
      <c r="H1895" s="557"/>
      <c r="I1895" s="557"/>
      <c r="J1895" s="557"/>
      <c r="K1895" s="557"/>
      <c r="L1895" s="557"/>
      <c r="M1895" s="345" t="s">
        <v>511</v>
      </c>
      <c r="N1895" s="343">
        <v>60</v>
      </c>
    </row>
    <row r="1896" spans="1:14" ht="3.75" customHeight="1" x14ac:dyDescent="0.25">
      <c r="C1896" s="557"/>
      <c r="D1896" s="557"/>
      <c r="E1896" s="557"/>
      <c r="F1896" s="557"/>
      <c r="G1896" s="557"/>
      <c r="H1896" s="557"/>
      <c r="I1896" s="557"/>
      <c r="J1896" s="557"/>
      <c r="K1896" s="557"/>
      <c r="L1896" s="557"/>
    </row>
    <row r="1897" spans="1:14" ht="12.75" customHeight="1" x14ac:dyDescent="0.25">
      <c r="A1897" s="342" t="s">
        <v>10121</v>
      </c>
      <c r="B1897" s="345" t="s">
        <v>385</v>
      </c>
      <c r="C1897" s="557" t="s">
        <v>10122</v>
      </c>
      <c r="D1897" s="557"/>
      <c r="E1897" s="557"/>
      <c r="F1897" s="557"/>
      <c r="G1897" s="557"/>
      <c r="H1897" s="557"/>
      <c r="I1897" s="557"/>
      <c r="J1897" s="557"/>
      <c r="K1897" s="557"/>
      <c r="L1897" s="557"/>
      <c r="M1897" s="345" t="s">
        <v>511</v>
      </c>
      <c r="N1897" s="343">
        <v>1450</v>
      </c>
    </row>
    <row r="1898" spans="1:14" ht="12.75" customHeight="1" x14ac:dyDescent="0.25">
      <c r="A1898" s="342" t="s">
        <v>10123</v>
      </c>
      <c r="B1898" s="345" t="s">
        <v>385</v>
      </c>
      <c r="C1898" s="557" t="s">
        <v>10124</v>
      </c>
      <c r="D1898" s="557"/>
      <c r="E1898" s="557"/>
      <c r="F1898" s="557"/>
      <c r="G1898" s="557"/>
      <c r="H1898" s="557"/>
      <c r="I1898" s="557"/>
      <c r="J1898" s="557"/>
      <c r="K1898" s="557"/>
      <c r="L1898" s="557"/>
      <c r="M1898" s="345" t="s">
        <v>511</v>
      </c>
      <c r="N1898" s="343">
        <v>816.75</v>
      </c>
    </row>
    <row r="1899" spans="1:14" ht="13.5" customHeight="1" x14ac:dyDescent="0.25">
      <c r="A1899" s="342" t="s">
        <v>10125</v>
      </c>
      <c r="B1899" s="345" t="s">
        <v>385</v>
      </c>
      <c r="C1899" s="557" t="s">
        <v>10126</v>
      </c>
      <c r="D1899" s="557"/>
      <c r="E1899" s="557"/>
      <c r="F1899" s="557"/>
      <c r="G1899" s="557"/>
      <c r="H1899" s="557"/>
      <c r="I1899" s="557"/>
      <c r="J1899" s="557"/>
      <c r="K1899" s="557"/>
      <c r="L1899" s="557"/>
      <c r="M1899" s="345" t="s">
        <v>511</v>
      </c>
      <c r="N1899" s="343">
        <v>18</v>
      </c>
    </row>
    <row r="1900" spans="1:14" ht="3" customHeight="1" x14ac:dyDescent="0.25">
      <c r="C1900" s="557"/>
      <c r="D1900" s="557"/>
      <c r="E1900" s="557"/>
      <c r="F1900" s="557"/>
      <c r="G1900" s="557"/>
      <c r="H1900" s="557"/>
      <c r="I1900" s="557"/>
      <c r="J1900" s="557"/>
      <c r="K1900" s="557"/>
      <c r="L1900" s="557"/>
    </row>
    <row r="1901" spans="1:14" ht="13.5" customHeight="1" x14ac:dyDescent="0.25">
      <c r="A1901" s="342" t="s">
        <v>10127</v>
      </c>
      <c r="B1901" s="345" t="s">
        <v>385</v>
      </c>
      <c r="C1901" s="557" t="s">
        <v>10128</v>
      </c>
      <c r="D1901" s="557"/>
      <c r="E1901" s="557"/>
      <c r="F1901" s="557"/>
      <c r="G1901" s="557"/>
      <c r="H1901" s="557"/>
      <c r="I1901" s="557"/>
      <c r="J1901" s="557"/>
      <c r="K1901" s="557"/>
      <c r="L1901" s="557"/>
      <c r="M1901" s="345" t="s">
        <v>511</v>
      </c>
      <c r="N1901" s="343">
        <v>20</v>
      </c>
    </row>
    <row r="1902" spans="1:14" ht="3" customHeight="1" x14ac:dyDescent="0.25">
      <c r="C1902" s="557"/>
      <c r="D1902" s="557"/>
      <c r="E1902" s="557"/>
      <c r="F1902" s="557"/>
      <c r="G1902" s="557"/>
      <c r="H1902" s="557"/>
      <c r="I1902" s="557"/>
      <c r="J1902" s="557"/>
      <c r="K1902" s="557"/>
      <c r="L1902" s="557"/>
    </row>
    <row r="1903" spans="1:14" ht="12.75" customHeight="1" x14ac:dyDescent="0.25">
      <c r="A1903" s="342" t="s">
        <v>10129</v>
      </c>
      <c r="B1903" s="345" t="s">
        <v>385</v>
      </c>
      <c r="C1903" s="557" t="s">
        <v>10130</v>
      </c>
      <c r="D1903" s="557"/>
      <c r="E1903" s="557"/>
      <c r="F1903" s="557"/>
      <c r="G1903" s="557"/>
      <c r="H1903" s="557"/>
      <c r="I1903" s="557"/>
      <c r="J1903" s="557"/>
      <c r="K1903" s="557"/>
      <c r="L1903" s="557"/>
      <c r="M1903" s="345" t="s">
        <v>511</v>
      </c>
      <c r="N1903" s="343">
        <v>27</v>
      </c>
    </row>
    <row r="1904" spans="1:14" ht="3.75" customHeight="1" x14ac:dyDescent="0.25">
      <c r="C1904" s="557"/>
      <c r="D1904" s="557"/>
      <c r="E1904" s="557"/>
      <c r="F1904" s="557"/>
      <c r="G1904" s="557"/>
      <c r="H1904" s="557"/>
      <c r="I1904" s="557"/>
      <c r="J1904" s="557"/>
      <c r="K1904" s="557"/>
      <c r="L1904" s="557"/>
    </row>
    <row r="1905" spans="1:14" ht="12.75" customHeight="1" x14ac:dyDescent="0.25">
      <c r="A1905" s="342" t="s">
        <v>10131</v>
      </c>
      <c r="B1905" s="345" t="s">
        <v>385</v>
      </c>
      <c r="C1905" s="557" t="s">
        <v>10132</v>
      </c>
      <c r="D1905" s="557"/>
      <c r="E1905" s="557"/>
      <c r="F1905" s="557"/>
      <c r="G1905" s="557"/>
      <c r="H1905" s="557"/>
      <c r="I1905" s="557"/>
      <c r="J1905" s="557"/>
      <c r="K1905" s="557"/>
      <c r="L1905" s="557"/>
      <c r="M1905" s="345" t="s">
        <v>511</v>
      </c>
      <c r="N1905" s="343">
        <v>50</v>
      </c>
    </row>
    <row r="1906" spans="1:14" ht="3" customHeight="1" x14ac:dyDescent="0.25">
      <c r="C1906" s="557"/>
      <c r="D1906" s="557"/>
      <c r="E1906" s="557"/>
      <c r="F1906" s="557"/>
      <c r="G1906" s="557"/>
      <c r="H1906" s="557"/>
      <c r="I1906" s="557"/>
      <c r="J1906" s="557"/>
      <c r="K1906" s="557"/>
      <c r="L1906" s="557"/>
    </row>
    <row r="1907" spans="1:14" ht="13.5" customHeight="1" x14ac:dyDescent="0.25">
      <c r="A1907" s="342" t="s">
        <v>10133</v>
      </c>
      <c r="B1907" s="345" t="s">
        <v>385</v>
      </c>
      <c r="C1907" s="557" t="s">
        <v>10134</v>
      </c>
      <c r="D1907" s="557"/>
      <c r="E1907" s="557"/>
      <c r="F1907" s="557"/>
      <c r="G1907" s="557"/>
      <c r="H1907" s="557"/>
      <c r="I1907" s="557"/>
      <c r="J1907" s="557"/>
      <c r="K1907" s="557"/>
      <c r="L1907" s="557"/>
      <c r="M1907" s="345" t="s">
        <v>511</v>
      </c>
      <c r="N1907" s="343">
        <v>390</v>
      </c>
    </row>
    <row r="1908" spans="1:14" ht="12.75" customHeight="1" x14ac:dyDescent="0.25">
      <c r="A1908" s="342" t="s">
        <v>10135</v>
      </c>
      <c r="B1908" s="345" t="s">
        <v>385</v>
      </c>
      <c r="C1908" s="557" t="s">
        <v>10136</v>
      </c>
      <c r="D1908" s="557"/>
      <c r="E1908" s="557"/>
      <c r="F1908" s="557"/>
      <c r="G1908" s="557"/>
      <c r="H1908" s="557"/>
      <c r="I1908" s="557"/>
      <c r="J1908" s="557"/>
      <c r="K1908" s="557"/>
      <c r="L1908" s="557"/>
      <c r="M1908" s="345" t="s">
        <v>511</v>
      </c>
      <c r="N1908" s="343">
        <v>170</v>
      </c>
    </row>
    <row r="1909" spans="1:14" ht="13.5" customHeight="1" x14ac:dyDescent="0.25">
      <c r="A1909" s="342" t="s">
        <v>10137</v>
      </c>
      <c r="B1909" s="345" t="s">
        <v>385</v>
      </c>
      <c r="C1909" s="557" t="s">
        <v>10138</v>
      </c>
      <c r="D1909" s="557"/>
      <c r="E1909" s="557"/>
      <c r="F1909" s="557"/>
      <c r="G1909" s="557"/>
      <c r="H1909" s="557"/>
      <c r="I1909" s="557"/>
      <c r="J1909" s="557"/>
      <c r="K1909" s="557"/>
      <c r="L1909" s="557"/>
      <c r="M1909" s="345" t="s">
        <v>511</v>
      </c>
      <c r="N1909" s="343">
        <v>195</v>
      </c>
    </row>
    <row r="1910" spans="1:14" ht="12.75" customHeight="1" x14ac:dyDescent="0.25">
      <c r="A1910" s="342" t="s">
        <v>10139</v>
      </c>
      <c r="B1910" s="345" t="s">
        <v>385</v>
      </c>
      <c r="C1910" s="557" t="s">
        <v>10140</v>
      </c>
      <c r="D1910" s="557"/>
      <c r="E1910" s="557"/>
      <c r="F1910" s="557"/>
      <c r="G1910" s="557"/>
      <c r="H1910" s="557"/>
      <c r="I1910" s="557"/>
      <c r="J1910" s="557"/>
      <c r="K1910" s="557"/>
      <c r="L1910" s="557"/>
      <c r="M1910" s="345" t="s">
        <v>10141</v>
      </c>
      <c r="N1910" s="343">
        <v>65</v>
      </c>
    </row>
    <row r="1911" spans="1:14" ht="12.75" customHeight="1" x14ac:dyDescent="0.25">
      <c r="A1911" s="342" t="s">
        <v>10142</v>
      </c>
      <c r="B1911" s="345" t="s">
        <v>385</v>
      </c>
      <c r="C1911" s="557" t="s">
        <v>10143</v>
      </c>
      <c r="D1911" s="557"/>
      <c r="E1911" s="557"/>
      <c r="F1911" s="557"/>
      <c r="G1911" s="557"/>
      <c r="H1911" s="557"/>
      <c r="I1911" s="557"/>
      <c r="J1911" s="557"/>
      <c r="K1911" s="557"/>
      <c r="L1911" s="557"/>
      <c r="M1911" s="345" t="s">
        <v>10141</v>
      </c>
      <c r="N1911" s="343">
        <v>65</v>
      </c>
    </row>
    <row r="1912" spans="1:14" ht="3.75" customHeight="1" x14ac:dyDescent="0.25">
      <c r="C1912" s="557"/>
      <c r="D1912" s="557"/>
      <c r="E1912" s="557"/>
      <c r="F1912" s="557"/>
      <c r="G1912" s="557"/>
      <c r="H1912" s="557"/>
      <c r="I1912" s="557"/>
      <c r="J1912" s="557"/>
      <c r="K1912" s="557"/>
      <c r="L1912" s="557"/>
    </row>
    <row r="1913" spans="1:14" ht="12.75" customHeight="1" x14ac:dyDescent="0.25">
      <c r="A1913" s="342" t="s">
        <v>10144</v>
      </c>
      <c r="B1913" s="345" t="s">
        <v>385</v>
      </c>
      <c r="C1913" s="557" t="s">
        <v>10145</v>
      </c>
      <c r="D1913" s="557"/>
      <c r="E1913" s="557"/>
      <c r="F1913" s="557"/>
      <c r="G1913" s="557"/>
      <c r="H1913" s="557"/>
      <c r="I1913" s="557"/>
      <c r="J1913" s="557"/>
      <c r="K1913" s="557"/>
      <c r="L1913" s="557"/>
      <c r="M1913" s="345" t="s">
        <v>10141</v>
      </c>
      <c r="N1913" s="343">
        <v>65</v>
      </c>
    </row>
    <row r="1914" spans="1:14" ht="13.5" customHeight="1" x14ac:dyDescent="0.25">
      <c r="A1914" s="342" t="s">
        <v>10146</v>
      </c>
      <c r="B1914" s="345" t="s">
        <v>385</v>
      </c>
      <c r="C1914" s="557" t="s">
        <v>10147</v>
      </c>
      <c r="D1914" s="557"/>
      <c r="E1914" s="557"/>
      <c r="F1914" s="557"/>
      <c r="G1914" s="557"/>
      <c r="H1914" s="557"/>
      <c r="I1914" s="557"/>
      <c r="J1914" s="557"/>
      <c r="K1914" s="557"/>
      <c r="L1914" s="557"/>
      <c r="M1914" s="345" t="s">
        <v>10141</v>
      </c>
      <c r="N1914" s="343">
        <v>25</v>
      </c>
    </row>
    <row r="1915" spans="1:14" ht="12.75" customHeight="1" x14ac:dyDescent="0.25">
      <c r="A1915" s="342" t="s">
        <v>10148</v>
      </c>
      <c r="B1915" s="345" t="s">
        <v>385</v>
      </c>
      <c r="C1915" s="557" t="s">
        <v>10149</v>
      </c>
      <c r="D1915" s="557"/>
      <c r="E1915" s="557"/>
      <c r="F1915" s="557"/>
      <c r="G1915" s="557"/>
      <c r="H1915" s="557"/>
      <c r="I1915" s="557"/>
      <c r="J1915" s="557"/>
      <c r="K1915" s="557"/>
      <c r="L1915" s="557"/>
      <c r="M1915" s="345" t="s">
        <v>511</v>
      </c>
      <c r="N1915" s="343">
        <v>100</v>
      </c>
    </row>
    <row r="1916" spans="1:14" ht="12.75" customHeight="1" x14ac:dyDescent="0.25">
      <c r="A1916" s="342" t="s">
        <v>10150</v>
      </c>
      <c r="B1916" s="345" t="s">
        <v>385</v>
      </c>
      <c r="C1916" s="557" t="s">
        <v>10151</v>
      </c>
      <c r="D1916" s="557"/>
      <c r="E1916" s="557"/>
      <c r="F1916" s="557"/>
      <c r="G1916" s="557"/>
      <c r="H1916" s="557"/>
      <c r="I1916" s="557"/>
      <c r="J1916" s="557"/>
      <c r="K1916" s="557"/>
      <c r="L1916" s="557"/>
      <c r="M1916" s="345" t="s">
        <v>511</v>
      </c>
      <c r="N1916" s="343">
        <v>42</v>
      </c>
    </row>
    <row r="1917" spans="1:14" ht="13.5" customHeight="1" x14ac:dyDescent="0.25">
      <c r="A1917" s="342" t="s">
        <v>10152</v>
      </c>
      <c r="B1917" s="345" t="s">
        <v>385</v>
      </c>
      <c r="C1917" s="557" t="s">
        <v>10153</v>
      </c>
      <c r="D1917" s="557"/>
      <c r="E1917" s="557"/>
      <c r="F1917" s="557"/>
      <c r="G1917" s="557"/>
      <c r="H1917" s="557"/>
      <c r="I1917" s="557"/>
      <c r="J1917" s="557"/>
      <c r="K1917" s="557"/>
      <c r="L1917" s="557"/>
      <c r="M1917" s="345" t="s">
        <v>511</v>
      </c>
      <c r="N1917" s="343">
        <v>80</v>
      </c>
    </row>
    <row r="1918" spans="1:14" ht="12.75" customHeight="1" x14ac:dyDescent="0.25">
      <c r="A1918" s="342" t="s">
        <v>10154</v>
      </c>
      <c r="B1918" s="345" t="s">
        <v>385</v>
      </c>
      <c r="C1918" s="557" t="s">
        <v>10155</v>
      </c>
      <c r="D1918" s="557"/>
      <c r="E1918" s="557"/>
      <c r="F1918" s="557"/>
      <c r="G1918" s="557"/>
      <c r="H1918" s="557"/>
      <c r="I1918" s="557"/>
      <c r="J1918" s="557"/>
      <c r="K1918" s="557"/>
      <c r="L1918" s="557"/>
      <c r="M1918" s="345" t="s">
        <v>511</v>
      </c>
      <c r="N1918" s="343">
        <v>45</v>
      </c>
    </row>
    <row r="1919" spans="1:14" ht="3" customHeight="1" x14ac:dyDescent="0.25">
      <c r="C1919" s="557"/>
      <c r="D1919" s="557"/>
      <c r="E1919" s="557"/>
      <c r="F1919" s="557"/>
      <c r="G1919" s="557"/>
      <c r="H1919" s="557"/>
      <c r="I1919" s="557"/>
      <c r="J1919" s="557"/>
      <c r="K1919" s="557"/>
      <c r="L1919" s="557"/>
    </row>
    <row r="1920" spans="1:14" ht="13.5" customHeight="1" x14ac:dyDescent="0.25">
      <c r="A1920" s="342" t="s">
        <v>10156</v>
      </c>
      <c r="B1920" s="344"/>
      <c r="C1920" s="557" t="s">
        <v>10157</v>
      </c>
      <c r="D1920" s="557"/>
      <c r="E1920" s="557"/>
      <c r="F1920" s="557"/>
      <c r="G1920" s="557"/>
      <c r="H1920" s="557"/>
      <c r="I1920" s="557"/>
      <c r="J1920" s="557"/>
      <c r="K1920" s="557"/>
      <c r="L1920" s="557"/>
      <c r="M1920" s="345" t="s">
        <v>511</v>
      </c>
      <c r="N1920" s="343">
        <v>80</v>
      </c>
    </row>
    <row r="1921" spans="1:14" ht="3" customHeight="1" x14ac:dyDescent="0.25">
      <c r="C1921" s="557"/>
      <c r="D1921" s="557"/>
      <c r="E1921" s="557"/>
      <c r="F1921" s="557"/>
      <c r="G1921" s="557"/>
      <c r="H1921" s="557"/>
      <c r="I1921" s="557"/>
      <c r="J1921" s="557"/>
      <c r="K1921" s="557"/>
      <c r="L1921" s="557"/>
    </row>
    <row r="1922" spans="1:14" ht="4.5" customHeight="1" x14ac:dyDescent="0.25">
      <c r="A1922" s="563"/>
      <c r="B1922" s="563"/>
      <c r="C1922" s="563"/>
      <c r="D1922" s="563"/>
      <c r="E1922" s="563"/>
      <c r="F1922" s="563"/>
      <c r="G1922" s="563"/>
      <c r="H1922" s="563"/>
      <c r="I1922" s="563"/>
      <c r="J1922" s="563"/>
      <c r="K1922" s="563"/>
      <c r="L1922" s="563"/>
      <c r="M1922" s="563"/>
      <c r="N1922" s="563"/>
    </row>
  </sheetData>
  <mergeCells count="1743">
    <mergeCell ref="C1918:L1919"/>
    <mergeCell ref="C1920:L1921"/>
    <mergeCell ref="C1914:L1914"/>
    <mergeCell ref="C1915:L1915"/>
    <mergeCell ref="C1916:L1916"/>
    <mergeCell ref="C1917:L1917"/>
    <mergeCell ref="A1922:N1922"/>
    <mergeCell ref="C1891:L1891"/>
    <mergeCell ref="C1908:L1908"/>
    <mergeCell ref="C1909:L1909"/>
    <mergeCell ref="C1913:L1913"/>
    <mergeCell ref="C1907:L1907"/>
    <mergeCell ref="C1894:L1894"/>
    <mergeCell ref="C1899:L1900"/>
    <mergeCell ref="C1892:L1892"/>
    <mergeCell ref="C1893:L1893"/>
    <mergeCell ref="C1895:L1896"/>
    <mergeCell ref="C1897:L1897"/>
    <mergeCell ref="C1898:L1898"/>
    <mergeCell ref="C1901:L1902"/>
    <mergeCell ref="C1903:L1904"/>
    <mergeCell ref="C1905:L1906"/>
    <mergeCell ref="C1910:L1910"/>
    <mergeCell ref="C1911:L1912"/>
    <mergeCell ref="C1859:L1859"/>
    <mergeCell ref="C1864:L1864"/>
    <mergeCell ref="C1865:L1865"/>
    <mergeCell ref="C1871:L1872"/>
    <mergeCell ref="C1879:L1879"/>
    <mergeCell ref="C1880:L1880"/>
    <mergeCell ref="C1881:L1881"/>
    <mergeCell ref="C1873:L1873"/>
    <mergeCell ref="C1876:L1876"/>
    <mergeCell ref="C1874:L1875"/>
    <mergeCell ref="C1877:L1878"/>
    <mergeCell ref="C1882:L1883"/>
    <mergeCell ref="C1884:L1885"/>
    <mergeCell ref="C1886:L1886"/>
    <mergeCell ref="C1887:L1888"/>
    <mergeCell ref="C1889:L1889"/>
    <mergeCell ref="C1890:L1890"/>
    <mergeCell ref="C1845:L1845"/>
    <mergeCell ref="C1846:L1846"/>
    <mergeCell ref="C1847:L1847"/>
    <mergeCell ref="C1830:L1830"/>
    <mergeCell ref="C1831:L1831"/>
    <mergeCell ref="C1832:L1832"/>
    <mergeCell ref="C1833:L1833"/>
    <mergeCell ref="C1834:L1834"/>
    <mergeCell ref="C1835:L1836"/>
    <mergeCell ref="C1837:L1838"/>
    <mergeCell ref="C1839:L1840"/>
    <mergeCell ref="C1841:L1842"/>
    <mergeCell ref="C1843:L1844"/>
    <mergeCell ref="C1867:L1867"/>
    <mergeCell ref="C1868:L1868"/>
    <mergeCell ref="C1869:L1869"/>
    <mergeCell ref="C1870:L1870"/>
    <mergeCell ref="C1861:L1861"/>
    <mergeCell ref="C1862:L1862"/>
    <mergeCell ref="C1863:L1863"/>
    <mergeCell ref="C1848:L1848"/>
    <mergeCell ref="C1860:L1860"/>
    <mergeCell ref="C1866:L1866"/>
    <mergeCell ref="C1849:L1850"/>
    <mergeCell ref="C1851:L1851"/>
    <mergeCell ref="C1852:L1852"/>
    <mergeCell ref="C1853:L1853"/>
    <mergeCell ref="C1854:L1854"/>
    <mergeCell ref="C1855:L1855"/>
    <mergeCell ref="C1856:L1856"/>
    <mergeCell ref="C1857:L1857"/>
    <mergeCell ref="C1858:L1858"/>
    <mergeCell ref="C1810:L1811"/>
    <mergeCell ref="C1823:L1823"/>
    <mergeCell ref="C1824:L1824"/>
    <mergeCell ref="C1828:L1828"/>
    <mergeCell ref="C1829:L1829"/>
    <mergeCell ref="C1817:L1817"/>
    <mergeCell ref="C1818:L1818"/>
    <mergeCell ref="C1819:L1819"/>
    <mergeCell ref="C1820:L1820"/>
    <mergeCell ref="C1821:L1821"/>
    <mergeCell ref="C1822:L1822"/>
    <mergeCell ref="C1812:L1812"/>
    <mergeCell ref="C1813:L1813"/>
    <mergeCell ref="C1814:L1814"/>
    <mergeCell ref="C1815:L1815"/>
    <mergeCell ref="C1816:L1816"/>
    <mergeCell ref="C1827:L1827"/>
    <mergeCell ref="C1825:L1825"/>
    <mergeCell ref="C1826:L1826"/>
    <mergeCell ref="C1808:L1808"/>
    <mergeCell ref="C1809:L1809"/>
    <mergeCell ref="C1797:L1797"/>
    <mergeCell ref="C1798:L1798"/>
    <mergeCell ref="C1799:L1799"/>
    <mergeCell ref="C1800:L1800"/>
    <mergeCell ref="C1801:L1801"/>
    <mergeCell ref="C1791:L1791"/>
    <mergeCell ref="C1792:L1792"/>
    <mergeCell ref="C1793:L1793"/>
    <mergeCell ref="C1794:L1794"/>
    <mergeCell ref="C1795:L1795"/>
    <mergeCell ref="C1796:L1796"/>
    <mergeCell ref="C1806:L1806"/>
    <mergeCell ref="C1802:L1802"/>
    <mergeCell ref="C1803:L1803"/>
    <mergeCell ref="C1804:L1804"/>
    <mergeCell ref="C1805:L1805"/>
    <mergeCell ref="C1785:L1785"/>
    <mergeCell ref="C1786:L1786"/>
    <mergeCell ref="C1779:L1779"/>
    <mergeCell ref="C1780:L1780"/>
    <mergeCell ref="C1781:L1781"/>
    <mergeCell ref="C1782:L1782"/>
    <mergeCell ref="C1783:L1783"/>
    <mergeCell ref="C1784:L1784"/>
    <mergeCell ref="C1773:L1773"/>
    <mergeCell ref="C1774:L1774"/>
    <mergeCell ref="C1775:L1775"/>
    <mergeCell ref="C1776:L1776"/>
    <mergeCell ref="C1777:L1777"/>
    <mergeCell ref="C1778:L1778"/>
    <mergeCell ref="C1787:L1788"/>
    <mergeCell ref="C1789:L1790"/>
    <mergeCell ref="C1807:L1807"/>
    <mergeCell ref="C1767:L1767"/>
    <mergeCell ref="C1768:L1768"/>
    <mergeCell ref="C1769:L1769"/>
    <mergeCell ref="C1770:L1770"/>
    <mergeCell ref="C1771:L1771"/>
    <mergeCell ref="C1772:L1772"/>
    <mergeCell ref="C1761:L1761"/>
    <mergeCell ref="C1762:L1762"/>
    <mergeCell ref="C1763:L1763"/>
    <mergeCell ref="C1764:L1764"/>
    <mergeCell ref="C1765:L1765"/>
    <mergeCell ref="C1766:L1766"/>
    <mergeCell ref="C1755:L1755"/>
    <mergeCell ref="C1756:L1756"/>
    <mergeCell ref="C1757:L1757"/>
    <mergeCell ref="C1758:L1758"/>
    <mergeCell ref="C1759:L1759"/>
    <mergeCell ref="C1760:L1760"/>
    <mergeCell ref="C1748:L1748"/>
    <mergeCell ref="C1749:L1749"/>
    <mergeCell ref="C1750:L1750"/>
    <mergeCell ref="C1754:L1754"/>
    <mergeCell ref="C1741:L1741"/>
    <mergeCell ref="C1742:L1742"/>
    <mergeCell ref="C1746:L1746"/>
    <mergeCell ref="C1747:L1747"/>
    <mergeCell ref="C1737:L1737"/>
    <mergeCell ref="C1738:L1738"/>
    <mergeCell ref="C1739:L1739"/>
    <mergeCell ref="C1740:L1740"/>
    <mergeCell ref="C1745:L1745"/>
    <mergeCell ref="C1753:L1753"/>
    <mergeCell ref="C1735:L1736"/>
    <mergeCell ref="C1743:L1743"/>
    <mergeCell ref="C1744:L1744"/>
    <mergeCell ref="C1751:L1751"/>
    <mergeCell ref="C1752:L1752"/>
    <mergeCell ref="C1729:L1729"/>
    <mergeCell ref="C1730:L1730"/>
    <mergeCell ref="C1731:L1731"/>
    <mergeCell ref="C1732:L1732"/>
    <mergeCell ref="C1733:L1733"/>
    <mergeCell ref="C1734:L1734"/>
    <mergeCell ref="C1723:L1723"/>
    <mergeCell ref="C1724:L1724"/>
    <mergeCell ref="C1725:L1725"/>
    <mergeCell ref="C1728:L1728"/>
    <mergeCell ref="C1717:L1717"/>
    <mergeCell ref="C1718:L1718"/>
    <mergeCell ref="C1719:L1719"/>
    <mergeCell ref="C1720:L1720"/>
    <mergeCell ref="C1721:L1721"/>
    <mergeCell ref="C1722:L1722"/>
    <mergeCell ref="C1726:L1727"/>
    <mergeCell ref="C1710:L1710"/>
    <mergeCell ref="C1711:L1711"/>
    <mergeCell ref="C1712:L1712"/>
    <mergeCell ref="C1716:L1716"/>
    <mergeCell ref="C1704:L1704"/>
    <mergeCell ref="C1705:L1705"/>
    <mergeCell ref="C1706:L1706"/>
    <mergeCell ref="C1707:L1707"/>
    <mergeCell ref="C1708:L1708"/>
    <mergeCell ref="C1709:L1709"/>
    <mergeCell ref="C1698:L1698"/>
    <mergeCell ref="C1699:L1699"/>
    <mergeCell ref="C1700:L1700"/>
    <mergeCell ref="C1701:L1701"/>
    <mergeCell ref="C1702:L1702"/>
    <mergeCell ref="C1703:L1703"/>
    <mergeCell ref="C1715:L1715"/>
    <mergeCell ref="C1713:L1713"/>
    <mergeCell ref="C1714:L1714"/>
    <mergeCell ref="C1692:L1692"/>
    <mergeCell ref="C1693:L1693"/>
    <mergeCell ref="C1694:L1694"/>
    <mergeCell ref="C1695:L1695"/>
    <mergeCell ref="C1686:L1686"/>
    <mergeCell ref="C1687:L1687"/>
    <mergeCell ref="C1688:L1688"/>
    <mergeCell ref="C1689:L1689"/>
    <mergeCell ref="C1690:L1690"/>
    <mergeCell ref="C1691:L1691"/>
    <mergeCell ref="C1680:L1680"/>
    <mergeCell ref="C1681:L1681"/>
    <mergeCell ref="C1682:L1682"/>
    <mergeCell ref="C1683:L1683"/>
    <mergeCell ref="C1684:L1684"/>
    <mergeCell ref="C1685:L1685"/>
    <mergeCell ref="C1696:L1697"/>
    <mergeCell ref="C1674:L1674"/>
    <mergeCell ref="C1675:L1675"/>
    <mergeCell ref="C1676:L1676"/>
    <mergeCell ref="C1677:L1677"/>
    <mergeCell ref="C1678:L1678"/>
    <mergeCell ref="C1679:L1679"/>
    <mergeCell ref="C1668:L1668"/>
    <mergeCell ref="C1669:L1669"/>
    <mergeCell ref="C1670:L1670"/>
    <mergeCell ref="C1671:L1671"/>
    <mergeCell ref="C1672:L1672"/>
    <mergeCell ref="C1673:L1673"/>
    <mergeCell ref="C1662:L1662"/>
    <mergeCell ref="C1663:L1663"/>
    <mergeCell ref="C1664:L1664"/>
    <mergeCell ref="C1665:L1665"/>
    <mergeCell ref="C1666:L1666"/>
    <mergeCell ref="C1667:L1667"/>
    <mergeCell ref="C1656:L1656"/>
    <mergeCell ref="C1657:L1657"/>
    <mergeCell ref="C1658:L1658"/>
    <mergeCell ref="C1659:L1659"/>
    <mergeCell ref="C1660:L1660"/>
    <mergeCell ref="C1661:L1661"/>
    <mergeCell ref="C1650:L1650"/>
    <mergeCell ref="C1651:L1651"/>
    <mergeCell ref="C1652:L1652"/>
    <mergeCell ref="C1653:L1653"/>
    <mergeCell ref="C1654:L1654"/>
    <mergeCell ref="C1655:L1655"/>
    <mergeCell ref="C1644:L1644"/>
    <mergeCell ref="C1645:L1645"/>
    <mergeCell ref="C1646:L1646"/>
    <mergeCell ref="C1647:L1647"/>
    <mergeCell ref="C1648:L1648"/>
    <mergeCell ref="C1649:L1649"/>
    <mergeCell ref="C1638:L1638"/>
    <mergeCell ref="C1639:L1639"/>
    <mergeCell ref="C1640:L1640"/>
    <mergeCell ref="C1641:L1641"/>
    <mergeCell ref="C1642:L1642"/>
    <mergeCell ref="C1643:L1643"/>
    <mergeCell ref="C1632:L1632"/>
    <mergeCell ref="C1633:L1633"/>
    <mergeCell ref="C1634:L1634"/>
    <mergeCell ref="C1635:L1635"/>
    <mergeCell ref="C1636:L1636"/>
    <mergeCell ref="C1637:L1637"/>
    <mergeCell ref="C1626:L1626"/>
    <mergeCell ref="C1627:L1627"/>
    <mergeCell ref="C1628:L1628"/>
    <mergeCell ref="C1629:L1629"/>
    <mergeCell ref="C1630:L1630"/>
    <mergeCell ref="C1631:L1631"/>
    <mergeCell ref="C1607:L1608"/>
    <mergeCell ref="C1620:L1620"/>
    <mergeCell ref="C1621:L1621"/>
    <mergeCell ref="C1622:L1622"/>
    <mergeCell ref="C1623:L1623"/>
    <mergeCell ref="C1624:L1624"/>
    <mergeCell ref="C1625:L1625"/>
    <mergeCell ref="C1614:L1614"/>
    <mergeCell ref="C1615:L1615"/>
    <mergeCell ref="C1616:L1616"/>
    <mergeCell ref="C1617:L1617"/>
    <mergeCell ref="C1618:L1618"/>
    <mergeCell ref="C1619:L1619"/>
    <mergeCell ref="C1609:L1609"/>
    <mergeCell ref="C1610:L1610"/>
    <mergeCell ref="C1611:L1611"/>
    <mergeCell ref="C1612:L1612"/>
    <mergeCell ref="C1613:L1613"/>
    <mergeCell ref="C1602:L1602"/>
    <mergeCell ref="C1603:L1603"/>
    <mergeCell ref="C1604:L1604"/>
    <mergeCell ref="C1605:L1605"/>
    <mergeCell ref="C1606:L1606"/>
    <mergeCell ref="C1596:L1596"/>
    <mergeCell ref="C1597:L1597"/>
    <mergeCell ref="C1598:L1598"/>
    <mergeCell ref="C1599:L1599"/>
    <mergeCell ref="C1600:L1600"/>
    <mergeCell ref="C1601:L1601"/>
    <mergeCell ref="C1592:L1592"/>
    <mergeCell ref="C1593:L1593"/>
    <mergeCell ref="C1594:L1594"/>
    <mergeCell ref="C1595:L1595"/>
    <mergeCell ref="C1591:L1591"/>
    <mergeCell ref="C1589:L1589"/>
    <mergeCell ref="C1590:L1590"/>
    <mergeCell ref="C1582:L1582"/>
    <mergeCell ref="C1583:L1583"/>
    <mergeCell ref="C1587:L1587"/>
    <mergeCell ref="C1588:L1588"/>
    <mergeCell ref="C1575:L1575"/>
    <mergeCell ref="C1576:L1576"/>
    <mergeCell ref="C1577:L1577"/>
    <mergeCell ref="C1581:L1581"/>
    <mergeCell ref="C1569:L1569"/>
    <mergeCell ref="C1570:L1570"/>
    <mergeCell ref="C1571:L1571"/>
    <mergeCell ref="C1572:L1572"/>
    <mergeCell ref="C1573:L1573"/>
    <mergeCell ref="C1574:L1574"/>
    <mergeCell ref="C1580:L1580"/>
    <mergeCell ref="C1586:L1586"/>
    <mergeCell ref="C1578:L1578"/>
    <mergeCell ref="C1579:L1579"/>
    <mergeCell ref="C1584:L1584"/>
    <mergeCell ref="C1585:L1585"/>
    <mergeCell ref="C1563:L1563"/>
    <mergeCell ref="C1564:L1564"/>
    <mergeCell ref="C1565:L1565"/>
    <mergeCell ref="C1566:L1566"/>
    <mergeCell ref="C1567:L1567"/>
    <mergeCell ref="C1568:L1568"/>
    <mergeCell ref="C1557:L1557"/>
    <mergeCell ref="C1558:L1558"/>
    <mergeCell ref="C1561:L1561"/>
    <mergeCell ref="C1562:L1562"/>
    <mergeCell ref="C1551:L1551"/>
    <mergeCell ref="C1552:L1552"/>
    <mergeCell ref="C1553:L1553"/>
    <mergeCell ref="C1556:L1556"/>
    <mergeCell ref="C1554:L1555"/>
    <mergeCell ref="C1559:L1560"/>
    <mergeCell ref="C1545:L1545"/>
    <mergeCell ref="C1546:L1546"/>
    <mergeCell ref="C1547:L1547"/>
    <mergeCell ref="C1550:L1550"/>
    <mergeCell ref="C1537:L1537"/>
    <mergeCell ref="C1538:L1538"/>
    <mergeCell ref="C1548:L1549"/>
    <mergeCell ref="C1530:L1530"/>
    <mergeCell ref="C1531:L1531"/>
    <mergeCell ref="C1532:L1532"/>
    <mergeCell ref="C1521:L1521"/>
    <mergeCell ref="C1522:L1522"/>
    <mergeCell ref="C1523:L1523"/>
    <mergeCell ref="C1524:L1524"/>
    <mergeCell ref="C1525:L1525"/>
    <mergeCell ref="C1526:L1526"/>
    <mergeCell ref="C1515:L1515"/>
    <mergeCell ref="C1516:L1516"/>
    <mergeCell ref="C1517:L1517"/>
    <mergeCell ref="C1518:L1518"/>
    <mergeCell ref="C1519:L1519"/>
    <mergeCell ref="C1520:L1520"/>
    <mergeCell ref="C1528:L1528"/>
    <mergeCell ref="C1529:L1529"/>
    <mergeCell ref="C1539:L1539"/>
    <mergeCell ref="C1540:L1540"/>
    <mergeCell ref="C1541:L1541"/>
    <mergeCell ref="C1542:L1542"/>
    <mergeCell ref="C1543:L1543"/>
    <mergeCell ref="C1544:L1544"/>
    <mergeCell ref="C1533:L1533"/>
    <mergeCell ref="C1534:L1534"/>
    <mergeCell ref="C1535:L1535"/>
    <mergeCell ref="C1536:L1536"/>
    <mergeCell ref="C1499:L1499"/>
    <mergeCell ref="C1500:L1500"/>
    <mergeCell ref="C1501:L1501"/>
    <mergeCell ref="C1502:L1502"/>
    <mergeCell ref="C1509:L1509"/>
    <mergeCell ref="C1510:L1510"/>
    <mergeCell ref="C1511:L1511"/>
    <mergeCell ref="C1512:L1512"/>
    <mergeCell ref="C1513:L1513"/>
    <mergeCell ref="C1514:L1514"/>
    <mergeCell ref="C1503:L1503"/>
    <mergeCell ref="C1504:L1504"/>
    <mergeCell ref="C1505:L1505"/>
    <mergeCell ref="C1506:L1506"/>
    <mergeCell ref="C1507:L1507"/>
    <mergeCell ref="C1508:L1508"/>
    <mergeCell ref="C1527:L1527"/>
    <mergeCell ref="C1498:L1498"/>
    <mergeCell ref="C1490:L1490"/>
    <mergeCell ref="C1491:L1491"/>
    <mergeCell ref="C1492:L1492"/>
    <mergeCell ref="C1493:L1493"/>
    <mergeCell ref="C1494:L1494"/>
    <mergeCell ref="C1495:L1495"/>
    <mergeCell ref="C1484:L1484"/>
    <mergeCell ref="C1485:L1485"/>
    <mergeCell ref="C1486:L1486"/>
    <mergeCell ref="C1487:L1487"/>
    <mergeCell ref="C1488:L1488"/>
    <mergeCell ref="C1489:L1489"/>
    <mergeCell ref="C1496:L1496"/>
    <mergeCell ref="C1497:L1497"/>
    <mergeCell ref="C1478:L1478"/>
    <mergeCell ref="C1479:L1479"/>
    <mergeCell ref="C1480:L1480"/>
    <mergeCell ref="C1481:L1481"/>
    <mergeCell ref="C1482:L1482"/>
    <mergeCell ref="C1483:L1483"/>
    <mergeCell ref="C1472:L1472"/>
    <mergeCell ref="C1473:L1473"/>
    <mergeCell ref="C1474:L1474"/>
    <mergeCell ref="C1475:L1475"/>
    <mergeCell ref="C1476:L1476"/>
    <mergeCell ref="C1477:L1477"/>
    <mergeCell ref="C1468:L1468"/>
    <mergeCell ref="C1469:L1469"/>
    <mergeCell ref="C1470:L1470"/>
    <mergeCell ref="C1471:L1471"/>
    <mergeCell ref="C1462:L1462"/>
    <mergeCell ref="C1463:L1463"/>
    <mergeCell ref="C1464:L1464"/>
    <mergeCell ref="C1465:L1465"/>
    <mergeCell ref="C1461:L1461"/>
    <mergeCell ref="C1459:L1459"/>
    <mergeCell ref="C1460:L1460"/>
    <mergeCell ref="C1466:L1467"/>
    <mergeCell ref="C1455:L1455"/>
    <mergeCell ref="C1456:L1456"/>
    <mergeCell ref="C1457:L1457"/>
    <mergeCell ref="C1458:L1458"/>
    <mergeCell ref="C1452:L1452"/>
    <mergeCell ref="C1435:L1435"/>
    <mergeCell ref="C1436:L1436"/>
    <mergeCell ref="C1437:L1437"/>
    <mergeCell ref="C1446:L1446"/>
    <mergeCell ref="C1451:L1451"/>
    <mergeCell ref="C1438:L1438"/>
    <mergeCell ref="C1439:L1439"/>
    <mergeCell ref="C1440:L1440"/>
    <mergeCell ref="C1441:L1441"/>
    <mergeCell ref="C1442:L1442"/>
    <mergeCell ref="C1443:L1443"/>
    <mergeCell ref="C1444:L1444"/>
    <mergeCell ref="C1445:L1445"/>
    <mergeCell ref="C1447:L1447"/>
    <mergeCell ref="C1448:L1448"/>
    <mergeCell ref="C1449:L1449"/>
    <mergeCell ref="C1450:L1450"/>
    <mergeCell ref="C1416:L1417"/>
    <mergeCell ref="C1429:L1429"/>
    <mergeCell ref="C1430:L1430"/>
    <mergeCell ref="C1433:L1433"/>
    <mergeCell ref="C1434:L1434"/>
    <mergeCell ref="C1423:L1423"/>
    <mergeCell ref="C1424:L1424"/>
    <mergeCell ref="C1425:L1425"/>
    <mergeCell ref="C1426:L1426"/>
    <mergeCell ref="C1427:L1427"/>
    <mergeCell ref="C1428:L1428"/>
    <mergeCell ref="C1418:L1418"/>
    <mergeCell ref="C1419:L1420"/>
    <mergeCell ref="C1421:L1422"/>
    <mergeCell ref="C1431:L1432"/>
    <mergeCell ref="C1453:L1453"/>
    <mergeCell ref="C1454:L1454"/>
    <mergeCell ref="C1396:L1396"/>
    <mergeCell ref="C1397:L1397"/>
    <mergeCell ref="C1398:L1398"/>
    <mergeCell ref="C1405:L1405"/>
    <mergeCell ref="C1406:L1406"/>
    <mergeCell ref="C1407:L1407"/>
    <mergeCell ref="C1408:L1408"/>
    <mergeCell ref="C1409:L1409"/>
    <mergeCell ref="C1399:L1399"/>
    <mergeCell ref="C1400:L1400"/>
    <mergeCell ref="C1401:L1401"/>
    <mergeCell ref="C1402:L1402"/>
    <mergeCell ref="C1403:L1403"/>
    <mergeCell ref="C1404:L1404"/>
    <mergeCell ref="C1410:L1411"/>
    <mergeCell ref="C1412:L1413"/>
    <mergeCell ref="C1414:L1415"/>
    <mergeCell ref="C1392:L1392"/>
    <mergeCell ref="C1393:L1393"/>
    <mergeCell ref="C1394:L1394"/>
    <mergeCell ref="C1395:L1395"/>
    <mergeCell ref="C1385:L1385"/>
    <mergeCell ref="C1386:L1386"/>
    <mergeCell ref="C1387:L1387"/>
    <mergeCell ref="C1391:L1391"/>
    <mergeCell ref="C1379:L1379"/>
    <mergeCell ref="C1380:L1380"/>
    <mergeCell ref="C1381:L1381"/>
    <mergeCell ref="C1382:L1382"/>
    <mergeCell ref="C1383:L1383"/>
    <mergeCell ref="C1384:L1384"/>
    <mergeCell ref="C1390:L1390"/>
    <mergeCell ref="C1388:L1388"/>
    <mergeCell ref="C1389:L1389"/>
    <mergeCell ref="C1373:L1373"/>
    <mergeCell ref="C1374:L1374"/>
    <mergeCell ref="C1375:L1375"/>
    <mergeCell ref="C1376:L1376"/>
    <mergeCell ref="C1377:L1377"/>
    <mergeCell ref="C1378:L1378"/>
    <mergeCell ref="C1367:L1367"/>
    <mergeCell ref="C1358:L1358"/>
    <mergeCell ref="C1359:L1359"/>
    <mergeCell ref="C1363:L1363"/>
    <mergeCell ref="C1366:L1366"/>
    <mergeCell ref="C1372:L1372"/>
    <mergeCell ref="C1360:L1361"/>
    <mergeCell ref="C1362:L1362"/>
    <mergeCell ref="C1364:L1364"/>
    <mergeCell ref="C1365:L1365"/>
    <mergeCell ref="C1368:L1369"/>
    <mergeCell ref="C1370:L1370"/>
    <mergeCell ref="C1371:L1371"/>
    <mergeCell ref="C1354:L1354"/>
    <mergeCell ref="C1355:L1355"/>
    <mergeCell ref="C1356:L1356"/>
    <mergeCell ref="C1357:L1357"/>
    <mergeCell ref="C1346:L1346"/>
    <mergeCell ref="C1347:L1347"/>
    <mergeCell ref="C1348:L1348"/>
    <mergeCell ref="C1349:L1349"/>
    <mergeCell ref="C1350:L1350"/>
    <mergeCell ref="C1351:L1351"/>
    <mergeCell ref="C1344:L1344"/>
    <mergeCell ref="C1345:L1345"/>
    <mergeCell ref="C1339:L1339"/>
    <mergeCell ref="C1338:L1338"/>
    <mergeCell ref="C1340:L1340"/>
    <mergeCell ref="C1341:L1341"/>
    <mergeCell ref="C1342:L1343"/>
    <mergeCell ref="C1335:L1335"/>
    <mergeCell ref="C1326:L1326"/>
    <mergeCell ref="C1327:L1327"/>
    <mergeCell ref="C1328:L1328"/>
    <mergeCell ref="C1329:L1329"/>
    <mergeCell ref="C1330:L1330"/>
    <mergeCell ref="C1331:L1331"/>
    <mergeCell ref="C1320:L1320"/>
    <mergeCell ref="C1321:L1321"/>
    <mergeCell ref="C1322:L1322"/>
    <mergeCell ref="C1323:L1323"/>
    <mergeCell ref="C1324:L1324"/>
    <mergeCell ref="C1325:L1325"/>
    <mergeCell ref="C1333:L1334"/>
    <mergeCell ref="C1336:L1337"/>
    <mergeCell ref="C1352:L1352"/>
    <mergeCell ref="C1353:L1353"/>
    <mergeCell ref="C1314:L1314"/>
    <mergeCell ref="C1315:L1315"/>
    <mergeCell ref="C1316:L1316"/>
    <mergeCell ref="C1317:L1317"/>
    <mergeCell ref="C1318:L1318"/>
    <mergeCell ref="C1319:L1319"/>
    <mergeCell ref="C1308:L1308"/>
    <mergeCell ref="C1311:L1311"/>
    <mergeCell ref="C1302:L1302"/>
    <mergeCell ref="C1303:L1303"/>
    <mergeCell ref="C1304:L1304"/>
    <mergeCell ref="C1305:L1305"/>
    <mergeCell ref="C1306:L1306"/>
    <mergeCell ref="C1307:L1307"/>
    <mergeCell ref="C1309:L1310"/>
    <mergeCell ref="C1312:L1313"/>
    <mergeCell ref="C1332:L1332"/>
    <mergeCell ref="C1296:L1296"/>
    <mergeCell ref="C1297:L1297"/>
    <mergeCell ref="C1298:L1298"/>
    <mergeCell ref="C1299:L1299"/>
    <mergeCell ref="C1300:L1300"/>
    <mergeCell ref="C1301:L1301"/>
    <mergeCell ref="C1290:L1290"/>
    <mergeCell ref="C1291:L1291"/>
    <mergeCell ref="C1292:L1292"/>
    <mergeCell ref="C1293:L1293"/>
    <mergeCell ref="C1294:L1294"/>
    <mergeCell ref="C1295:L1295"/>
    <mergeCell ref="C1284:L1284"/>
    <mergeCell ref="C1285:L1285"/>
    <mergeCell ref="C1286:L1286"/>
    <mergeCell ref="C1287:L1287"/>
    <mergeCell ref="C1288:L1288"/>
    <mergeCell ref="C1289:L1289"/>
    <mergeCell ref="C1280:L1280"/>
    <mergeCell ref="C1281:L1281"/>
    <mergeCell ref="C1282:L1282"/>
    <mergeCell ref="C1283:L1283"/>
    <mergeCell ref="C1272:L1272"/>
    <mergeCell ref="C1273:L1273"/>
    <mergeCell ref="C1274:L1274"/>
    <mergeCell ref="C1275:L1275"/>
    <mergeCell ref="C1264:L1264"/>
    <mergeCell ref="C1270:L1270"/>
    <mergeCell ref="C1271:L1271"/>
    <mergeCell ref="C1269:L1269"/>
    <mergeCell ref="C1265:L1265"/>
    <mergeCell ref="C1266:L1266"/>
    <mergeCell ref="C1267:L1267"/>
    <mergeCell ref="C1268:L1268"/>
    <mergeCell ref="C1276:L1277"/>
    <mergeCell ref="C1278:L1279"/>
    <mergeCell ref="C1258:L1258"/>
    <mergeCell ref="C1259:L1259"/>
    <mergeCell ref="C1262:L1262"/>
    <mergeCell ref="C1263:L1263"/>
    <mergeCell ref="C1252:L1252"/>
    <mergeCell ref="C1253:L1253"/>
    <mergeCell ref="C1254:L1254"/>
    <mergeCell ref="C1255:L1255"/>
    <mergeCell ref="C1256:L1256"/>
    <mergeCell ref="C1257:L1257"/>
    <mergeCell ref="C1245:L1245"/>
    <mergeCell ref="C1246:L1246"/>
    <mergeCell ref="C1250:L1250"/>
    <mergeCell ref="C1251:L1251"/>
    <mergeCell ref="C1249:L1249"/>
    <mergeCell ref="C1247:L1247"/>
    <mergeCell ref="C1248:L1248"/>
    <mergeCell ref="C1260:L1261"/>
    <mergeCell ref="C1225:L1226"/>
    <mergeCell ref="C1239:L1239"/>
    <mergeCell ref="C1240:L1240"/>
    <mergeCell ref="C1241:L1241"/>
    <mergeCell ref="C1242:L1242"/>
    <mergeCell ref="C1243:L1243"/>
    <mergeCell ref="C1244:L1244"/>
    <mergeCell ref="C1233:L1233"/>
    <mergeCell ref="C1234:L1234"/>
    <mergeCell ref="C1235:L1235"/>
    <mergeCell ref="C1236:L1236"/>
    <mergeCell ref="C1237:L1237"/>
    <mergeCell ref="C1238:L1238"/>
    <mergeCell ref="C1227:L1227"/>
    <mergeCell ref="C1228:L1228"/>
    <mergeCell ref="C1229:L1229"/>
    <mergeCell ref="C1230:L1230"/>
    <mergeCell ref="C1231:L1231"/>
    <mergeCell ref="C1232:L1232"/>
    <mergeCell ref="C1221:L1221"/>
    <mergeCell ref="C1222:L1222"/>
    <mergeCell ref="C1215:L1215"/>
    <mergeCell ref="C1216:L1216"/>
    <mergeCell ref="C1217:L1217"/>
    <mergeCell ref="C1218:L1218"/>
    <mergeCell ref="C1219:L1219"/>
    <mergeCell ref="C1220:L1220"/>
    <mergeCell ref="C1207:L1207"/>
    <mergeCell ref="C1208:L1208"/>
    <mergeCell ref="C1209:L1209"/>
    <mergeCell ref="C1214:L1214"/>
    <mergeCell ref="C1210:L1210"/>
    <mergeCell ref="C1211:L1211"/>
    <mergeCell ref="C1212:L1212"/>
    <mergeCell ref="C1213:L1213"/>
    <mergeCell ref="C1223:L1224"/>
    <mergeCell ref="C1164:L1164"/>
    <mergeCell ref="C1165:L1165"/>
    <mergeCell ref="C1166:L1166"/>
    <mergeCell ref="C1167:L1167"/>
    <mergeCell ref="C1168:L1168"/>
    <mergeCell ref="C1169:L1169"/>
    <mergeCell ref="C1187:L1188"/>
    <mergeCell ref="C1201:L1201"/>
    <mergeCell ref="C1202:L1202"/>
    <mergeCell ref="C1203:L1203"/>
    <mergeCell ref="C1204:L1204"/>
    <mergeCell ref="C1205:L1205"/>
    <mergeCell ref="C1206:L1206"/>
    <mergeCell ref="C1189:L1190"/>
    <mergeCell ref="C1191:L1192"/>
    <mergeCell ref="C1193:L1194"/>
    <mergeCell ref="C1195:L1196"/>
    <mergeCell ref="C1197:L1198"/>
    <mergeCell ref="C1199:L1200"/>
    <mergeCell ref="C1109:L1110"/>
    <mergeCell ref="C1111:L1112"/>
    <mergeCell ref="C1113:L1114"/>
    <mergeCell ref="C1115:L1116"/>
    <mergeCell ref="C1117:L1118"/>
    <mergeCell ref="C1119:L1120"/>
    <mergeCell ref="C1121:L1122"/>
    <mergeCell ref="C1123:L1124"/>
    <mergeCell ref="C1125:L1126"/>
    <mergeCell ref="C1127:L1128"/>
    <mergeCell ref="C1129:L1130"/>
    <mergeCell ref="C1131:L1132"/>
    <mergeCell ref="C1133:L1134"/>
    <mergeCell ref="C1135:L1136"/>
    <mergeCell ref="C1137:L1138"/>
    <mergeCell ref="C1139:L1140"/>
    <mergeCell ref="C1141:L1142"/>
    <mergeCell ref="C1085:L1085"/>
    <mergeCell ref="C1086:L1086"/>
    <mergeCell ref="C1087:L1087"/>
    <mergeCell ref="C1090:L1091"/>
    <mergeCell ref="C1092:L1093"/>
    <mergeCell ref="C1094:L1095"/>
    <mergeCell ref="C1088:L1088"/>
    <mergeCell ref="C1089:L1089"/>
    <mergeCell ref="C1096:L1096"/>
    <mergeCell ref="C1097:L1097"/>
    <mergeCell ref="C1098:L1098"/>
    <mergeCell ref="C1099:L1099"/>
    <mergeCell ref="C1100:L1100"/>
    <mergeCell ref="C1101:L1102"/>
    <mergeCell ref="C1103:L1104"/>
    <mergeCell ref="C1105:L1106"/>
    <mergeCell ref="C1107:L1108"/>
    <mergeCell ref="C1076:L1076"/>
    <mergeCell ref="C1084:L1084"/>
    <mergeCell ref="C1070:L1070"/>
    <mergeCell ref="C1071:L1071"/>
    <mergeCell ref="C1072:L1072"/>
    <mergeCell ref="C1073:L1073"/>
    <mergeCell ref="C1074:L1074"/>
    <mergeCell ref="C1075:L1075"/>
    <mergeCell ref="C1064:L1064"/>
    <mergeCell ref="C1065:L1065"/>
    <mergeCell ref="C1066:L1066"/>
    <mergeCell ref="C1067:L1067"/>
    <mergeCell ref="C1068:L1068"/>
    <mergeCell ref="C1069:L1069"/>
    <mergeCell ref="C1083:L1083"/>
    <mergeCell ref="C1077:L1077"/>
    <mergeCell ref="C1078:L1078"/>
    <mergeCell ref="C1079:L1079"/>
    <mergeCell ref="C1080:L1080"/>
    <mergeCell ref="C1081:L1081"/>
    <mergeCell ref="C1082:L1082"/>
    <mergeCell ref="C1058:L1058"/>
    <mergeCell ref="C1059:L1059"/>
    <mergeCell ref="C1060:L1060"/>
    <mergeCell ref="C1061:L1061"/>
    <mergeCell ref="C1062:L1062"/>
    <mergeCell ref="C1063:L1063"/>
    <mergeCell ref="C1052:L1052"/>
    <mergeCell ref="C1053:L1053"/>
    <mergeCell ref="C1054:L1054"/>
    <mergeCell ref="C1055:L1055"/>
    <mergeCell ref="C1056:L1056"/>
    <mergeCell ref="C1057:L1057"/>
    <mergeCell ref="C1046:L1046"/>
    <mergeCell ref="C1047:L1047"/>
    <mergeCell ref="C1048:L1048"/>
    <mergeCell ref="C1049:L1049"/>
    <mergeCell ref="C1050:L1050"/>
    <mergeCell ref="C1051:L1051"/>
    <mergeCell ref="C1040:L1040"/>
    <mergeCell ref="C1041:L1041"/>
    <mergeCell ref="C1042:L1042"/>
    <mergeCell ref="C1045:L1045"/>
    <mergeCell ref="C1034:L1034"/>
    <mergeCell ref="C1035:L1035"/>
    <mergeCell ref="C1036:L1036"/>
    <mergeCell ref="C1037:L1037"/>
    <mergeCell ref="C1038:L1038"/>
    <mergeCell ref="C1039:L1039"/>
    <mergeCell ref="C1027:L1027"/>
    <mergeCell ref="C1028:L1028"/>
    <mergeCell ref="C1029:L1029"/>
    <mergeCell ref="C1033:L1033"/>
    <mergeCell ref="C1032:L1032"/>
    <mergeCell ref="C1030:L1030"/>
    <mergeCell ref="C1031:L1031"/>
    <mergeCell ref="C1043:L1044"/>
    <mergeCell ref="C1007:L1008"/>
    <mergeCell ref="C1021:L1021"/>
    <mergeCell ref="C1022:L1022"/>
    <mergeCell ref="C1023:L1023"/>
    <mergeCell ref="C1024:L1024"/>
    <mergeCell ref="C1025:L1025"/>
    <mergeCell ref="C1026:L1026"/>
    <mergeCell ref="C1015:L1015"/>
    <mergeCell ref="C1016:L1016"/>
    <mergeCell ref="C1017:L1017"/>
    <mergeCell ref="C1018:L1018"/>
    <mergeCell ref="C1019:L1019"/>
    <mergeCell ref="C1020:L1020"/>
    <mergeCell ref="C1009:L1009"/>
    <mergeCell ref="C1010:L1010"/>
    <mergeCell ref="C1011:L1011"/>
    <mergeCell ref="C1012:L1012"/>
    <mergeCell ref="C1013:L1013"/>
    <mergeCell ref="C1014:L1014"/>
    <mergeCell ref="C997:L997"/>
    <mergeCell ref="C998:L998"/>
    <mergeCell ref="C999:L999"/>
    <mergeCell ref="C1000:L1000"/>
    <mergeCell ref="C987:L987"/>
    <mergeCell ref="C996:L996"/>
    <mergeCell ref="C988:L988"/>
    <mergeCell ref="C989:L989"/>
    <mergeCell ref="C990:L990"/>
    <mergeCell ref="C991:L991"/>
    <mergeCell ref="C992:L992"/>
    <mergeCell ref="C993:L993"/>
    <mergeCell ref="C994:L994"/>
    <mergeCell ref="C995:L995"/>
    <mergeCell ref="C1001:L1002"/>
    <mergeCell ref="C1003:L1004"/>
    <mergeCell ref="C1005:L1006"/>
    <mergeCell ref="C981:L981"/>
    <mergeCell ref="C982:L982"/>
    <mergeCell ref="C983:L983"/>
    <mergeCell ref="C984:L984"/>
    <mergeCell ref="C985:L985"/>
    <mergeCell ref="C986:L986"/>
    <mergeCell ref="C975:L975"/>
    <mergeCell ref="C976:L976"/>
    <mergeCell ref="C977:L977"/>
    <mergeCell ref="C978:L978"/>
    <mergeCell ref="C979:L979"/>
    <mergeCell ref="C980:L980"/>
    <mergeCell ref="C969:L969"/>
    <mergeCell ref="C970:L970"/>
    <mergeCell ref="C971:L971"/>
    <mergeCell ref="C972:L972"/>
    <mergeCell ref="C973:L973"/>
    <mergeCell ref="C974:L974"/>
    <mergeCell ref="C963:L963"/>
    <mergeCell ref="C964:L964"/>
    <mergeCell ref="C965:L965"/>
    <mergeCell ref="C966:L966"/>
    <mergeCell ref="C967:L967"/>
    <mergeCell ref="C968:L968"/>
    <mergeCell ref="C957:L957"/>
    <mergeCell ref="C958:L958"/>
    <mergeCell ref="C959:L959"/>
    <mergeCell ref="C960:L960"/>
    <mergeCell ref="C961:L961"/>
    <mergeCell ref="C962:L962"/>
    <mergeCell ref="C951:L951"/>
    <mergeCell ref="C952:L952"/>
    <mergeCell ref="C953:L953"/>
    <mergeCell ref="C954:L954"/>
    <mergeCell ref="C955:L955"/>
    <mergeCell ref="C956:L956"/>
    <mergeCell ref="C945:L945"/>
    <mergeCell ref="C946:L946"/>
    <mergeCell ref="C947:L947"/>
    <mergeCell ref="C948:L948"/>
    <mergeCell ref="C949:L949"/>
    <mergeCell ref="C950:L950"/>
    <mergeCell ref="C939:L939"/>
    <mergeCell ref="C940:L940"/>
    <mergeCell ref="C941:L941"/>
    <mergeCell ref="C942:L942"/>
    <mergeCell ref="C943:L943"/>
    <mergeCell ref="C944:L944"/>
    <mergeCell ref="C933:L933"/>
    <mergeCell ref="C934:L934"/>
    <mergeCell ref="C935:L935"/>
    <mergeCell ref="C936:L936"/>
    <mergeCell ref="C937:L937"/>
    <mergeCell ref="C938:L938"/>
    <mergeCell ref="C927:L927"/>
    <mergeCell ref="C928:L928"/>
    <mergeCell ref="C929:L929"/>
    <mergeCell ref="C930:L930"/>
    <mergeCell ref="C931:L931"/>
    <mergeCell ref="C932:L932"/>
    <mergeCell ref="C921:L921"/>
    <mergeCell ref="C922:L922"/>
    <mergeCell ref="C923:L923"/>
    <mergeCell ref="C924:L924"/>
    <mergeCell ref="C925:L925"/>
    <mergeCell ref="C926:L926"/>
    <mergeCell ref="C915:L915"/>
    <mergeCell ref="C916:L916"/>
    <mergeCell ref="C917:L917"/>
    <mergeCell ref="C918:L918"/>
    <mergeCell ref="C919:L919"/>
    <mergeCell ref="C920:L920"/>
    <mergeCell ref="C909:L909"/>
    <mergeCell ref="C910:L910"/>
    <mergeCell ref="C911:L911"/>
    <mergeCell ref="C912:L912"/>
    <mergeCell ref="C913:L913"/>
    <mergeCell ref="C914:L914"/>
    <mergeCell ref="C903:L903"/>
    <mergeCell ref="C904:L904"/>
    <mergeCell ref="C905:L905"/>
    <mergeCell ref="C906:L906"/>
    <mergeCell ref="C907:L907"/>
    <mergeCell ref="C908:L908"/>
    <mergeCell ref="C897:L897"/>
    <mergeCell ref="C898:L898"/>
    <mergeCell ref="C899:L899"/>
    <mergeCell ref="C900:L900"/>
    <mergeCell ref="C901:L901"/>
    <mergeCell ref="C902:L902"/>
    <mergeCell ref="C891:L891"/>
    <mergeCell ref="C892:L892"/>
    <mergeCell ref="C893:L893"/>
    <mergeCell ref="C894:L894"/>
    <mergeCell ref="C895:L895"/>
    <mergeCell ref="C896:L896"/>
    <mergeCell ref="C885:L885"/>
    <mergeCell ref="C886:L886"/>
    <mergeCell ref="C887:L887"/>
    <mergeCell ref="C888:L888"/>
    <mergeCell ref="C889:L889"/>
    <mergeCell ref="C890:L890"/>
    <mergeCell ref="C879:L879"/>
    <mergeCell ref="C880:L880"/>
    <mergeCell ref="C881:L881"/>
    <mergeCell ref="C882:L882"/>
    <mergeCell ref="C883:L883"/>
    <mergeCell ref="C884:L884"/>
    <mergeCell ref="C873:L873"/>
    <mergeCell ref="C874:L874"/>
    <mergeCell ref="C875:L875"/>
    <mergeCell ref="C876:L876"/>
    <mergeCell ref="C877:L877"/>
    <mergeCell ref="C878:L878"/>
    <mergeCell ref="C867:L867"/>
    <mergeCell ref="C868:L868"/>
    <mergeCell ref="C869:L869"/>
    <mergeCell ref="C870:L870"/>
    <mergeCell ref="C871:L871"/>
    <mergeCell ref="C872:L872"/>
    <mergeCell ref="C861:L861"/>
    <mergeCell ref="C862:L862"/>
    <mergeCell ref="C863:L863"/>
    <mergeCell ref="C864:L864"/>
    <mergeCell ref="C865:L865"/>
    <mergeCell ref="C866:L866"/>
    <mergeCell ref="C855:L855"/>
    <mergeCell ref="C856:L856"/>
    <mergeCell ref="C857:L857"/>
    <mergeCell ref="C858:L858"/>
    <mergeCell ref="C859:L859"/>
    <mergeCell ref="C860:L860"/>
    <mergeCell ref="C849:L849"/>
    <mergeCell ref="C850:L850"/>
    <mergeCell ref="C851:L851"/>
    <mergeCell ref="C852:L852"/>
    <mergeCell ref="C853:L853"/>
    <mergeCell ref="C854:L854"/>
    <mergeCell ref="C843:L843"/>
    <mergeCell ref="C844:L844"/>
    <mergeCell ref="C845:L845"/>
    <mergeCell ref="C846:L846"/>
    <mergeCell ref="C847:L847"/>
    <mergeCell ref="C848:L848"/>
    <mergeCell ref="C837:L837"/>
    <mergeCell ref="C838:L838"/>
    <mergeCell ref="C839:L839"/>
    <mergeCell ref="C840:L840"/>
    <mergeCell ref="C841:L841"/>
    <mergeCell ref="C842:L842"/>
    <mergeCell ref="C831:L831"/>
    <mergeCell ref="C832:L832"/>
    <mergeCell ref="C833:L833"/>
    <mergeCell ref="C834:L834"/>
    <mergeCell ref="C835:L835"/>
    <mergeCell ref="C836:L836"/>
    <mergeCell ref="C825:L825"/>
    <mergeCell ref="C826:L826"/>
    <mergeCell ref="C827:L827"/>
    <mergeCell ref="C828:L828"/>
    <mergeCell ref="C829:L829"/>
    <mergeCell ref="C830:L830"/>
    <mergeCell ref="C819:L819"/>
    <mergeCell ref="C820:L820"/>
    <mergeCell ref="C821:L821"/>
    <mergeCell ref="C822:L822"/>
    <mergeCell ref="C823:L823"/>
    <mergeCell ref="C824:L824"/>
    <mergeCell ref="C813:L813"/>
    <mergeCell ref="C814:L814"/>
    <mergeCell ref="C815:L815"/>
    <mergeCell ref="C816:L816"/>
    <mergeCell ref="C817:L817"/>
    <mergeCell ref="C818:L818"/>
    <mergeCell ref="C807:L807"/>
    <mergeCell ref="C808:L808"/>
    <mergeCell ref="C809:L809"/>
    <mergeCell ref="C810:L810"/>
    <mergeCell ref="C811:L811"/>
    <mergeCell ref="C812:L812"/>
    <mergeCell ref="C801:L801"/>
    <mergeCell ref="C802:L802"/>
    <mergeCell ref="C803:L803"/>
    <mergeCell ref="C804:L804"/>
    <mergeCell ref="C805:L805"/>
    <mergeCell ref="C806:L806"/>
    <mergeCell ref="C795:L795"/>
    <mergeCell ref="C796:L796"/>
    <mergeCell ref="C797:L797"/>
    <mergeCell ref="C798:L798"/>
    <mergeCell ref="C799:L799"/>
    <mergeCell ref="C800:L800"/>
    <mergeCell ref="C789:L789"/>
    <mergeCell ref="C790:L790"/>
    <mergeCell ref="C791:L791"/>
    <mergeCell ref="C792:L792"/>
    <mergeCell ref="C793:L793"/>
    <mergeCell ref="C794:L794"/>
    <mergeCell ref="C783:L783"/>
    <mergeCell ref="C784:L784"/>
    <mergeCell ref="C785:L785"/>
    <mergeCell ref="C786:L786"/>
    <mergeCell ref="C787:L787"/>
    <mergeCell ref="C788:L788"/>
    <mergeCell ref="C777:L777"/>
    <mergeCell ref="C778:L778"/>
    <mergeCell ref="C779:L779"/>
    <mergeCell ref="C780:L780"/>
    <mergeCell ref="C781:L781"/>
    <mergeCell ref="C782:L782"/>
    <mergeCell ref="C771:L771"/>
    <mergeCell ref="C772:L772"/>
    <mergeCell ref="C773:L773"/>
    <mergeCell ref="C774:L774"/>
    <mergeCell ref="C775:L775"/>
    <mergeCell ref="C776:L776"/>
    <mergeCell ref="C765:L765"/>
    <mergeCell ref="C766:L766"/>
    <mergeCell ref="C767:L767"/>
    <mergeCell ref="C768:L768"/>
    <mergeCell ref="C769:L769"/>
    <mergeCell ref="C770:L770"/>
    <mergeCell ref="C759:L759"/>
    <mergeCell ref="C760:L760"/>
    <mergeCell ref="C761:L761"/>
    <mergeCell ref="C762:L762"/>
    <mergeCell ref="C763:L763"/>
    <mergeCell ref="C764:L764"/>
    <mergeCell ref="C753:L753"/>
    <mergeCell ref="C754:L754"/>
    <mergeCell ref="C755:L755"/>
    <mergeCell ref="C756:L756"/>
    <mergeCell ref="C757:L757"/>
    <mergeCell ref="C758:L758"/>
    <mergeCell ref="C747:L747"/>
    <mergeCell ref="C748:L748"/>
    <mergeCell ref="C749:L749"/>
    <mergeCell ref="C750:L750"/>
    <mergeCell ref="C751:L751"/>
    <mergeCell ref="C752:L752"/>
    <mergeCell ref="C741:L741"/>
    <mergeCell ref="C742:L742"/>
    <mergeCell ref="C743:L743"/>
    <mergeCell ref="C744:L744"/>
    <mergeCell ref="C745:L745"/>
    <mergeCell ref="C746:L746"/>
    <mergeCell ref="C735:L735"/>
    <mergeCell ref="C736:L736"/>
    <mergeCell ref="C737:L737"/>
    <mergeCell ref="C738:L738"/>
    <mergeCell ref="C739:L739"/>
    <mergeCell ref="C740:L740"/>
    <mergeCell ref="C729:L729"/>
    <mergeCell ref="C730:L730"/>
    <mergeCell ref="C731:L731"/>
    <mergeCell ref="C732:L732"/>
    <mergeCell ref="C733:L733"/>
    <mergeCell ref="C734:L734"/>
    <mergeCell ref="C723:L723"/>
    <mergeCell ref="C724:L724"/>
    <mergeCell ref="C725:L725"/>
    <mergeCell ref="C726:L726"/>
    <mergeCell ref="C727:L727"/>
    <mergeCell ref="C728:L728"/>
    <mergeCell ref="C717:L717"/>
    <mergeCell ref="C718:L718"/>
    <mergeCell ref="C719:L719"/>
    <mergeCell ref="C720:L720"/>
    <mergeCell ref="C721:L721"/>
    <mergeCell ref="C722:L722"/>
    <mergeCell ref="C711:L711"/>
    <mergeCell ref="C712:L712"/>
    <mergeCell ref="C713:L713"/>
    <mergeCell ref="C714:L714"/>
    <mergeCell ref="C715:L715"/>
    <mergeCell ref="C716:L716"/>
    <mergeCell ref="C705:L705"/>
    <mergeCell ref="C706:L706"/>
    <mergeCell ref="C707:L707"/>
    <mergeCell ref="C708:L708"/>
    <mergeCell ref="C709:L709"/>
    <mergeCell ref="C710:L710"/>
    <mergeCell ref="C699:L699"/>
    <mergeCell ref="C700:L700"/>
    <mergeCell ref="C701:L701"/>
    <mergeCell ref="C702:L702"/>
    <mergeCell ref="C703:L703"/>
    <mergeCell ref="C704:L704"/>
    <mergeCell ref="C693:L693"/>
    <mergeCell ref="C694:L694"/>
    <mergeCell ref="C695:L695"/>
    <mergeCell ref="C696:L696"/>
    <mergeCell ref="C697:L697"/>
    <mergeCell ref="C698:L698"/>
    <mergeCell ref="C687:L687"/>
    <mergeCell ref="C688:L688"/>
    <mergeCell ref="C689:L689"/>
    <mergeCell ref="C690:L690"/>
    <mergeCell ref="C691:L691"/>
    <mergeCell ref="C692:L692"/>
    <mergeCell ref="C681:L681"/>
    <mergeCell ref="C682:L682"/>
    <mergeCell ref="C683:L683"/>
    <mergeCell ref="C684:L684"/>
    <mergeCell ref="C685:L685"/>
    <mergeCell ref="C686:L686"/>
    <mergeCell ref="C675:L675"/>
    <mergeCell ref="C676:L676"/>
    <mergeCell ref="C677:L677"/>
    <mergeCell ref="C678:L678"/>
    <mergeCell ref="C679:L679"/>
    <mergeCell ref="C680:L680"/>
    <mergeCell ref="C669:L669"/>
    <mergeCell ref="C670:L670"/>
    <mergeCell ref="C671:L671"/>
    <mergeCell ref="C672:L672"/>
    <mergeCell ref="C673:L673"/>
    <mergeCell ref="C674:L674"/>
    <mergeCell ref="C663:L663"/>
    <mergeCell ref="C664:L664"/>
    <mergeCell ref="C665:L665"/>
    <mergeCell ref="C666:L666"/>
    <mergeCell ref="C667:L667"/>
    <mergeCell ref="C668:L668"/>
    <mergeCell ref="C641:L642"/>
    <mergeCell ref="C643:L644"/>
    <mergeCell ref="C657:L657"/>
    <mergeCell ref="C658:L658"/>
    <mergeCell ref="C659:L659"/>
    <mergeCell ref="C660:L660"/>
    <mergeCell ref="C661:L661"/>
    <mergeCell ref="C662:L662"/>
    <mergeCell ref="C651:L651"/>
    <mergeCell ref="C652:L652"/>
    <mergeCell ref="C653:L653"/>
    <mergeCell ref="C654:L654"/>
    <mergeCell ref="C655:L655"/>
    <mergeCell ref="C656:L656"/>
    <mergeCell ref="C645:L646"/>
    <mergeCell ref="C647:L648"/>
    <mergeCell ref="C649:L650"/>
    <mergeCell ref="C639:L639"/>
    <mergeCell ref="C640:L640"/>
    <mergeCell ref="C622:L622"/>
    <mergeCell ref="C623:L623"/>
    <mergeCell ref="C624:L624"/>
    <mergeCell ref="C625:L625"/>
    <mergeCell ref="C626:L626"/>
    <mergeCell ref="C627:L627"/>
    <mergeCell ref="C638:L638"/>
    <mergeCell ref="C628:L628"/>
    <mergeCell ref="C629:L629"/>
    <mergeCell ref="C630:L630"/>
    <mergeCell ref="C631:L631"/>
    <mergeCell ref="C632:L632"/>
    <mergeCell ref="C633:L633"/>
    <mergeCell ref="C634:L634"/>
    <mergeCell ref="C635:L635"/>
    <mergeCell ref="C636:L636"/>
    <mergeCell ref="C637:L637"/>
    <mergeCell ref="C616:L616"/>
    <mergeCell ref="C617:L617"/>
    <mergeCell ref="C618:L618"/>
    <mergeCell ref="C619:L619"/>
    <mergeCell ref="C620:L620"/>
    <mergeCell ref="C621:L621"/>
    <mergeCell ref="C610:L610"/>
    <mergeCell ref="C611:L611"/>
    <mergeCell ref="C612:L612"/>
    <mergeCell ref="C613:L613"/>
    <mergeCell ref="C614:L614"/>
    <mergeCell ref="C615:L615"/>
    <mergeCell ref="C604:L604"/>
    <mergeCell ref="C605:L605"/>
    <mergeCell ref="C606:L606"/>
    <mergeCell ref="C607:L607"/>
    <mergeCell ref="C608:L608"/>
    <mergeCell ref="C609:L609"/>
    <mergeCell ref="C601:L601"/>
    <mergeCell ref="C602:L602"/>
    <mergeCell ref="C603:L603"/>
    <mergeCell ref="C592:L592"/>
    <mergeCell ref="C593:L593"/>
    <mergeCell ref="C594:L594"/>
    <mergeCell ref="C595:L595"/>
    <mergeCell ref="C596:L596"/>
    <mergeCell ref="C587:L587"/>
    <mergeCell ref="C588:L588"/>
    <mergeCell ref="C589:L589"/>
    <mergeCell ref="C590:L590"/>
    <mergeCell ref="C591:L591"/>
    <mergeCell ref="C586:L586"/>
    <mergeCell ref="C584:L584"/>
    <mergeCell ref="C585:L585"/>
    <mergeCell ref="C597:L598"/>
    <mergeCell ref="C579:L579"/>
    <mergeCell ref="C580:L580"/>
    <mergeCell ref="C581:L581"/>
    <mergeCell ref="C582:L582"/>
    <mergeCell ref="C583:L583"/>
    <mergeCell ref="C573:L573"/>
    <mergeCell ref="C578:L578"/>
    <mergeCell ref="C567:L567"/>
    <mergeCell ref="C568:L568"/>
    <mergeCell ref="C569:L569"/>
    <mergeCell ref="C570:L570"/>
    <mergeCell ref="C571:L571"/>
    <mergeCell ref="C572:L572"/>
    <mergeCell ref="C574:L575"/>
    <mergeCell ref="C576:L577"/>
    <mergeCell ref="C599:L599"/>
    <mergeCell ref="C600:L600"/>
    <mergeCell ref="C560:L560"/>
    <mergeCell ref="C566:L566"/>
    <mergeCell ref="C553:L553"/>
    <mergeCell ref="C554:L554"/>
    <mergeCell ref="C555:L555"/>
    <mergeCell ref="C556:L556"/>
    <mergeCell ref="C557:L557"/>
    <mergeCell ref="C558:L558"/>
    <mergeCell ref="C547:L547"/>
    <mergeCell ref="C548:L548"/>
    <mergeCell ref="C549:L549"/>
    <mergeCell ref="C550:L550"/>
    <mergeCell ref="C565:L565"/>
    <mergeCell ref="C551:L552"/>
    <mergeCell ref="C561:L561"/>
    <mergeCell ref="C562:L562"/>
    <mergeCell ref="C563:L563"/>
    <mergeCell ref="C564:L564"/>
    <mergeCell ref="C542:L542"/>
    <mergeCell ref="C543:L543"/>
    <mergeCell ref="C544:L544"/>
    <mergeCell ref="C545:L545"/>
    <mergeCell ref="C546:L546"/>
    <mergeCell ref="C535:L535"/>
    <mergeCell ref="C536:L536"/>
    <mergeCell ref="C537:L537"/>
    <mergeCell ref="C528:L528"/>
    <mergeCell ref="C531:L531"/>
    <mergeCell ref="C532:L532"/>
    <mergeCell ref="C540:L540"/>
    <mergeCell ref="C529:L530"/>
    <mergeCell ref="C533:L534"/>
    <mergeCell ref="C538:L538"/>
    <mergeCell ref="C539:L539"/>
    <mergeCell ref="C559:L559"/>
    <mergeCell ref="C523:L523"/>
    <mergeCell ref="C526:L526"/>
    <mergeCell ref="C527:L527"/>
    <mergeCell ref="C519:L519"/>
    <mergeCell ref="C509:L509"/>
    <mergeCell ref="C516:L517"/>
    <mergeCell ref="C518:L518"/>
    <mergeCell ref="C520:L521"/>
    <mergeCell ref="C522:L522"/>
    <mergeCell ref="C505:L506"/>
    <mergeCell ref="C507:L507"/>
    <mergeCell ref="C508:L508"/>
    <mergeCell ref="C510:L511"/>
    <mergeCell ref="C512:L513"/>
    <mergeCell ref="C514:L515"/>
    <mergeCell ref="C524:L525"/>
    <mergeCell ref="C541:L541"/>
    <mergeCell ref="C496:L496"/>
    <mergeCell ref="C486:L487"/>
    <mergeCell ref="C488:L489"/>
    <mergeCell ref="C490:L491"/>
    <mergeCell ref="C492:L493"/>
    <mergeCell ref="C499:L500"/>
    <mergeCell ref="C501:L502"/>
    <mergeCell ref="C477:L477"/>
    <mergeCell ref="C478:L478"/>
    <mergeCell ref="C479:L479"/>
    <mergeCell ref="C480:L481"/>
    <mergeCell ref="C482:L483"/>
    <mergeCell ref="C484:L485"/>
    <mergeCell ref="C494:L495"/>
    <mergeCell ref="C497:L497"/>
    <mergeCell ref="C498:L498"/>
    <mergeCell ref="C503:L504"/>
    <mergeCell ref="C471:L472"/>
    <mergeCell ref="C473:L474"/>
    <mergeCell ref="C459:L459"/>
    <mergeCell ref="C463:L463"/>
    <mergeCell ref="C464:L464"/>
    <mergeCell ref="C465:L465"/>
    <mergeCell ref="C466:L466"/>
    <mergeCell ref="C467:L467"/>
    <mergeCell ref="C468:L468"/>
    <mergeCell ref="C452:L452"/>
    <mergeCell ref="C453:L453"/>
    <mergeCell ref="C454:L454"/>
    <mergeCell ref="C455:L455"/>
    <mergeCell ref="C456:L456"/>
    <mergeCell ref="C457:L457"/>
    <mergeCell ref="C458:L458"/>
    <mergeCell ref="C475:L476"/>
    <mergeCell ref="C380:L380"/>
    <mergeCell ref="C424:L424"/>
    <mergeCell ref="C425:L425"/>
    <mergeCell ref="C381:L381"/>
    <mergeCell ref="C382:L382"/>
    <mergeCell ref="C383:L383"/>
    <mergeCell ref="C384:L384"/>
    <mergeCell ref="C385:L385"/>
    <mergeCell ref="C386:L386"/>
    <mergeCell ref="C387:L387"/>
    <mergeCell ref="C388:L388"/>
    <mergeCell ref="C389:L389"/>
    <mergeCell ref="C390:L390"/>
    <mergeCell ref="C391:L391"/>
    <mergeCell ref="C392:L393"/>
    <mergeCell ref="C394:L395"/>
    <mergeCell ref="C396:L397"/>
    <mergeCell ref="C398:L399"/>
    <mergeCell ref="C420:L420"/>
    <mergeCell ref="C421:L421"/>
    <mergeCell ref="C422:L422"/>
    <mergeCell ref="C423:L423"/>
    <mergeCell ref="C400:L401"/>
    <mergeCell ref="C402:L403"/>
    <mergeCell ref="C404:L405"/>
    <mergeCell ref="C406:L407"/>
    <mergeCell ref="C408:L409"/>
    <mergeCell ref="C410:L411"/>
    <mergeCell ref="C412:L413"/>
    <mergeCell ref="C414:L415"/>
    <mergeCell ref="C416:L417"/>
    <mergeCell ref="C418:L419"/>
    <mergeCell ref="C373:L373"/>
    <mergeCell ref="C376:L376"/>
    <mergeCell ref="C377:L377"/>
    <mergeCell ref="C378:L378"/>
    <mergeCell ref="C379:L379"/>
    <mergeCell ref="C367:L367"/>
    <mergeCell ref="C368:L368"/>
    <mergeCell ref="C369:L369"/>
    <mergeCell ref="C370:L370"/>
    <mergeCell ref="C371:L371"/>
    <mergeCell ref="C372:L372"/>
    <mergeCell ref="C361:L361"/>
    <mergeCell ref="C362:L362"/>
    <mergeCell ref="C363:L363"/>
    <mergeCell ref="C364:L364"/>
    <mergeCell ref="C365:L365"/>
    <mergeCell ref="C366:L366"/>
    <mergeCell ref="C355:L355"/>
    <mergeCell ref="C358:L358"/>
    <mergeCell ref="C359:L359"/>
    <mergeCell ref="C360:L360"/>
    <mergeCell ref="C348:L348"/>
    <mergeCell ref="C349:L349"/>
    <mergeCell ref="C350:L350"/>
    <mergeCell ref="C353:L353"/>
    <mergeCell ref="C354:L354"/>
    <mergeCell ref="C342:L342"/>
    <mergeCell ref="C343:L343"/>
    <mergeCell ref="C344:L344"/>
    <mergeCell ref="C345:L345"/>
    <mergeCell ref="C346:L346"/>
    <mergeCell ref="C347:L347"/>
    <mergeCell ref="C351:L351"/>
    <mergeCell ref="C352:L352"/>
    <mergeCell ref="C356:L357"/>
    <mergeCell ref="C336:L336"/>
    <mergeCell ref="C337:L337"/>
    <mergeCell ref="C338:L338"/>
    <mergeCell ref="C339:L339"/>
    <mergeCell ref="C340:L340"/>
    <mergeCell ref="C341:L341"/>
    <mergeCell ref="C330:L330"/>
    <mergeCell ref="C331:L331"/>
    <mergeCell ref="C332:L332"/>
    <mergeCell ref="C333:L333"/>
    <mergeCell ref="C334:L334"/>
    <mergeCell ref="C335:L335"/>
    <mergeCell ref="C324:L324"/>
    <mergeCell ref="C325:L325"/>
    <mergeCell ref="C326:L326"/>
    <mergeCell ref="C327:L327"/>
    <mergeCell ref="C328:L328"/>
    <mergeCell ref="C329:L329"/>
    <mergeCell ref="C318:L318"/>
    <mergeCell ref="C319:L319"/>
    <mergeCell ref="C320:L320"/>
    <mergeCell ref="C321:L321"/>
    <mergeCell ref="C322:L322"/>
    <mergeCell ref="C323:L323"/>
    <mergeCell ref="C312:L312"/>
    <mergeCell ref="C313:L313"/>
    <mergeCell ref="C314:L314"/>
    <mergeCell ref="C315:L315"/>
    <mergeCell ref="C316:L316"/>
    <mergeCell ref="C317:L317"/>
    <mergeCell ref="C306:L306"/>
    <mergeCell ref="C307:L307"/>
    <mergeCell ref="C308:L308"/>
    <mergeCell ref="C309:L309"/>
    <mergeCell ref="C310:L310"/>
    <mergeCell ref="C311:L311"/>
    <mergeCell ref="C300:L300"/>
    <mergeCell ref="C301:L301"/>
    <mergeCell ref="C302:L302"/>
    <mergeCell ref="C303:L303"/>
    <mergeCell ref="C304:L304"/>
    <mergeCell ref="C305:L305"/>
    <mergeCell ref="C294:L294"/>
    <mergeCell ref="C295:L295"/>
    <mergeCell ref="C296:L296"/>
    <mergeCell ref="C297:L297"/>
    <mergeCell ref="C298:L298"/>
    <mergeCell ref="C299:L299"/>
    <mergeCell ref="C288:L288"/>
    <mergeCell ref="C289:L289"/>
    <mergeCell ref="C290:L290"/>
    <mergeCell ref="C291:L291"/>
    <mergeCell ref="C292:L292"/>
    <mergeCell ref="C293:L293"/>
    <mergeCell ref="C282:L282"/>
    <mergeCell ref="C283:L283"/>
    <mergeCell ref="C284:L284"/>
    <mergeCell ref="C285:L285"/>
    <mergeCell ref="C286:L286"/>
    <mergeCell ref="C287:L287"/>
    <mergeCell ref="C276:L276"/>
    <mergeCell ref="C277:L277"/>
    <mergeCell ref="C278:L278"/>
    <mergeCell ref="C279:L279"/>
    <mergeCell ref="C280:L280"/>
    <mergeCell ref="C281:L281"/>
    <mergeCell ref="C270:L270"/>
    <mergeCell ref="C271:L271"/>
    <mergeCell ref="C272:L272"/>
    <mergeCell ref="C273:L273"/>
    <mergeCell ref="C274:L274"/>
    <mergeCell ref="C275:L275"/>
    <mergeCell ref="C264:L264"/>
    <mergeCell ref="C265:L265"/>
    <mergeCell ref="C266:L266"/>
    <mergeCell ref="C267:L267"/>
    <mergeCell ref="C268:L268"/>
    <mergeCell ref="C269:L269"/>
    <mergeCell ref="C258:L258"/>
    <mergeCell ref="C259:L259"/>
    <mergeCell ref="C260:L260"/>
    <mergeCell ref="C261:L261"/>
    <mergeCell ref="C262:L262"/>
    <mergeCell ref="C263:L263"/>
    <mergeCell ref="C252:L252"/>
    <mergeCell ref="C253:L253"/>
    <mergeCell ref="C254:L254"/>
    <mergeCell ref="C255:L255"/>
    <mergeCell ref="C256:L256"/>
    <mergeCell ref="C257:L257"/>
    <mergeCell ref="C246:L246"/>
    <mergeCell ref="C247:L247"/>
    <mergeCell ref="C248:L248"/>
    <mergeCell ref="C249:L249"/>
    <mergeCell ref="C250:L250"/>
    <mergeCell ref="C251:L251"/>
    <mergeCell ref="C240:L240"/>
    <mergeCell ref="C241:L241"/>
    <mergeCell ref="C242:L242"/>
    <mergeCell ref="C243:L243"/>
    <mergeCell ref="C244:L244"/>
    <mergeCell ref="C245:L245"/>
    <mergeCell ref="C234:L234"/>
    <mergeCell ref="C235:L235"/>
    <mergeCell ref="C236:L236"/>
    <mergeCell ref="C237:L237"/>
    <mergeCell ref="C238:L238"/>
    <mergeCell ref="C239:L239"/>
    <mergeCell ref="C228:L228"/>
    <mergeCell ref="C229:L229"/>
    <mergeCell ref="C230:L230"/>
    <mergeCell ref="C231:L231"/>
    <mergeCell ref="C232:L232"/>
    <mergeCell ref="C233:L233"/>
    <mergeCell ref="C222:L222"/>
    <mergeCell ref="C223:L223"/>
    <mergeCell ref="C224:L224"/>
    <mergeCell ref="C225:L225"/>
    <mergeCell ref="C226:L226"/>
    <mergeCell ref="C227:L227"/>
    <mergeCell ref="C216:L216"/>
    <mergeCell ref="C217:L217"/>
    <mergeCell ref="C218:L218"/>
    <mergeCell ref="C219:L219"/>
    <mergeCell ref="C220:L220"/>
    <mergeCell ref="C221:L221"/>
    <mergeCell ref="C210:L210"/>
    <mergeCell ref="C211:L211"/>
    <mergeCell ref="C212:L212"/>
    <mergeCell ref="C213:L213"/>
    <mergeCell ref="C214:L214"/>
    <mergeCell ref="C215:L215"/>
    <mergeCell ref="C204:L204"/>
    <mergeCell ref="C205:L205"/>
    <mergeCell ref="C206:L206"/>
    <mergeCell ref="C207:L207"/>
    <mergeCell ref="C208:L208"/>
    <mergeCell ref="C209:L209"/>
    <mergeCell ref="C197:L197"/>
    <mergeCell ref="C198:L198"/>
    <mergeCell ref="C202:L202"/>
    <mergeCell ref="C203:L203"/>
    <mergeCell ref="C199:L199"/>
    <mergeCell ref="C200:L201"/>
    <mergeCell ref="C169:L170"/>
    <mergeCell ref="C171:L171"/>
    <mergeCell ref="C172:L173"/>
    <mergeCell ref="C191:L191"/>
    <mergeCell ref="C192:L192"/>
    <mergeCell ref="C193:L193"/>
    <mergeCell ref="C194:L194"/>
    <mergeCell ref="C195:L195"/>
    <mergeCell ref="C196:L196"/>
    <mergeCell ref="C183:L183"/>
    <mergeCell ref="C189:L189"/>
    <mergeCell ref="C190:L190"/>
    <mergeCell ref="C174:L175"/>
    <mergeCell ref="C176:L176"/>
    <mergeCell ref="C177:L178"/>
    <mergeCell ref="C179:L180"/>
    <mergeCell ref="C181:L182"/>
    <mergeCell ref="C184:L184"/>
    <mergeCell ref="C185:L186"/>
    <mergeCell ref="C187:L188"/>
    <mergeCell ref="C147:L148"/>
    <mergeCell ref="C149:L150"/>
    <mergeCell ref="C165:L165"/>
    <mergeCell ref="C166:L166"/>
    <mergeCell ref="C167:L167"/>
    <mergeCell ref="C159:L159"/>
    <mergeCell ref="C160:L160"/>
    <mergeCell ref="C161:L161"/>
    <mergeCell ref="C162:L162"/>
    <mergeCell ref="C163:L163"/>
    <mergeCell ref="C164:L164"/>
    <mergeCell ref="C153:L153"/>
    <mergeCell ref="C151:L152"/>
    <mergeCell ref="C154:L154"/>
    <mergeCell ref="C155:L156"/>
    <mergeCell ref="C157:L158"/>
    <mergeCell ref="C168:L168"/>
    <mergeCell ref="C141:L141"/>
    <mergeCell ref="C145:L145"/>
    <mergeCell ref="C133:L133"/>
    <mergeCell ref="C137:L137"/>
    <mergeCell ref="C127:L127"/>
    <mergeCell ref="C128:L128"/>
    <mergeCell ref="C129:L129"/>
    <mergeCell ref="C130:L130"/>
    <mergeCell ref="C131:L131"/>
    <mergeCell ref="C132:L132"/>
    <mergeCell ref="C134:L134"/>
    <mergeCell ref="C135:L136"/>
    <mergeCell ref="C138:L138"/>
    <mergeCell ref="C139:L140"/>
    <mergeCell ref="C142:L142"/>
    <mergeCell ref="C143:L144"/>
    <mergeCell ref="C146:L146"/>
    <mergeCell ref="C121:L121"/>
    <mergeCell ref="C122:L122"/>
    <mergeCell ref="C123:L123"/>
    <mergeCell ref="C124:L124"/>
    <mergeCell ref="C125:L125"/>
    <mergeCell ref="C126:L126"/>
    <mergeCell ref="C115:L115"/>
    <mergeCell ref="C116:L116"/>
    <mergeCell ref="C117:L117"/>
    <mergeCell ref="C118:L118"/>
    <mergeCell ref="C119:L119"/>
    <mergeCell ref="C120:L120"/>
    <mergeCell ref="C104:L105"/>
    <mergeCell ref="C106:L107"/>
    <mergeCell ref="C108:L109"/>
    <mergeCell ref="C110:L111"/>
    <mergeCell ref="C112:L113"/>
    <mergeCell ref="C114:L114"/>
    <mergeCell ref="C93:L93"/>
    <mergeCell ref="C94:L95"/>
    <mergeCell ref="C96:L97"/>
    <mergeCell ref="C98:L99"/>
    <mergeCell ref="C100:L101"/>
    <mergeCell ref="C102:L103"/>
    <mergeCell ref="C84:L85"/>
    <mergeCell ref="C86:L87"/>
    <mergeCell ref="C88:L89"/>
    <mergeCell ref="C90:L90"/>
    <mergeCell ref="C91:L91"/>
    <mergeCell ref="C92:L92"/>
    <mergeCell ref="C76:L76"/>
    <mergeCell ref="C77:L77"/>
    <mergeCell ref="C78:L79"/>
    <mergeCell ref="C80:L80"/>
    <mergeCell ref="C81:L81"/>
    <mergeCell ref="C82:L83"/>
    <mergeCell ref="C70:L70"/>
    <mergeCell ref="C71:L71"/>
    <mergeCell ref="C72:L72"/>
    <mergeCell ref="C73:L73"/>
    <mergeCell ref="C74:L74"/>
    <mergeCell ref="C75:L75"/>
    <mergeCell ref="C64:L64"/>
    <mergeCell ref="C65:L65"/>
    <mergeCell ref="C66:L66"/>
    <mergeCell ref="C67:L67"/>
    <mergeCell ref="C68:L68"/>
    <mergeCell ref="C69:L69"/>
    <mergeCell ref="C58:L58"/>
    <mergeCell ref="C59:L59"/>
    <mergeCell ref="C60:L60"/>
    <mergeCell ref="C61:L61"/>
    <mergeCell ref="C62:L62"/>
    <mergeCell ref="C63:L63"/>
    <mergeCell ref="C48:L49"/>
    <mergeCell ref="C50:L51"/>
    <mergeCell ref="C52:L53"/>
    <mergeCell ref="C54:L55"/>
    <mergeCell ref="C56:L56"/>
    <mergeCell ref="C57:L57"/>
    <mergeCell ref="C42:L42"/>
    <mergeCell ref="C43:L43"/>
    <mergeCell ref="C44:L44"/>
    <mergeCell ref="C45:L45"/>
    <mergeCell ref="C46:L46"/>
    <mergeCell ref="C47:L47"/>
    <mergeCell ref="C34:L34"/>
    <mergeCell ref="C35:L35"/>
    <mergeCell ref="C36:L37"/>
    <mergeCell ref="C38:L39"/>
    <mergeCell ref="C40:L40"/>
    <mergeCell ref="C41:L41"/>
    <mergeCell ref="C10:L10"/>
    <mergeCell ref="C11:L11"/>
    <mergeCell ref="C12:L12"/>
    <mergeCell ref="C13:L13"/>
    <mergeCell ref="C14:L14"/>
    <mergeCell ref="C15:L15"/>
    <mergeCell ref="E1:J1"/>
    <mergeCell ref="F3:G3"/>
    <mergeCell ref="H3:I3"/>
    <mergeCell ref="G5:H6"/>
    <mergeCell ref="C8:L8"/>
    <mergeCell ref="C9:L9"/>
    <mergeCell ref="C374:L374"/>
    <mergeCell ref="C375:L375"/>
    <mergeCell ref="C28:L28"/>
    <mergeCell ref="C29:L29"/>
    <mergeCell ref="C30:L30"/>
    <mergeCell ref="C31:L31"/>
    <mergeCell ref="C32:L32"/>
    <mergeCell ref="C33:L33"/>
    <mergeCell ref="C22:L22"/>
    <mergeCell ref="C23:L23"/>
    <mergeCell ref="C24:L24"/>
    <mergeCell ref="C25:L25"/>
    <mergeCell ref="C26:L26"/>
    <mergeCell ref="C27:L27"/>
    <mergeCell ref="C16:L16"/>
    <mergeCell ref="C17:L17"/>
    <mergeCell ref="C18:L18"/>
    <mergeCell ref="C19:L19"/>
    <mergeCell ref="C20:L20"/>
    <mergeCell ref="C21:L21"/>
    <mergeCell ref="C426:L426"/>
    <mergeCell ref="C427:L427"/>
    <mergeCell ref="C428:L428"/>
    <mergeCell ref="C429:L429"/>
    <mergeCell ref="C442:L442"/>
    <mergeCell ref="C443:L443"/>
    <mergeCell ref="C444:L444"/>
    <mergeCell ref="C445:L445"/>
    <mergeCell ref="C446:L446"/>
    <mergeCell ref="C447:L447"/>
    <mergeCell ref="C436:L436"/>
    <mergeCell ref="C437:L437"/>
    <mergeCell ref="C438:L438"/>
    <mergeCell ref="C439:L439"/>
    <mergeCell ref="C440:L440"/>
    <mergeCell ref="C1143:L1144"/>
    <mergeCell ref="C1145:L1146"/>
    <mergeCell ref="C441:L441"/>
    <mergeCell ref="C430:L430"/>
    <mergeCell ref="C431:L431"/>
    <mergeCell ref="C432:L432"/>
    <mergeCell ref="C433:L433"/>
    <mergeCell ref="C434:L434"/>
    <mergeCell ref="C435:L435"/>
    <mergeCell ref="C461:L461"/>
    <mergeCell ref="C462:L462"/>
    <mergeCell ref="C448:L448"/>
    <mergeCell ref="C449:L449"/>
    <mergeCell ref="C450:L450"/>
    <mergeCell ref="C451:L451"/>
    <mergeCell ref="C460:L460"/>
    <mergeCell ref="C469:L470"/>
    <mergeCell ref="C1147:L1148"/>
    <mergeCell ref="C1149:L1150"/>
    <mergeCell ref="C1174:L1174"/>
    <mergeCell ref="C1175:L1175"/>
    <mergeCell ref="C1176:L1176"/>
    <mergeCell ref="C1177:L1177"/>
    <mergeCell ref="C1178:L1178"/>
    <mergeCell ref="C1179:L1179"/>
    <mergeCell ref="C1180:L1180"/>
    <mergeCell ref="C1181:L1181"/>
    <mergeCell ref="C1182:L1182"/>
    <mergeCell ref="C1183:L1183"/>
    <mergeCell ref="C1184:L1184"/>
    <mergeCell ref="C1185:L1185"/>
    <mergeCell ref="C1186:L1186"/>
    <mergeCell ref="C1158:L1158"/>
    <mergeCell ref="C1159:L1159"/>
    <mergeCell ref="C1160:L1160"/>
    <mergeCell ref="C1161:L1161"/>
    <mergeCell ref="C1162:L1162"/>
    <mergeCell ref="C1163:L1163"/>
    <mergeCell ref="C1152:L1152"/>
    <mergeCell ref="C1153:L1153"/>
    <mergeCell ref="C1154:L1154"/>
    <mergeCell ref="C1155:L1155"/>
    <mergeCell ref="C1156:L1156"/>
    <mergeCell ref="C1157:L1157"/>
    <mergeCell ref="C1151:L1151"/>
    <mergeCell ref="C1170:L1170"/>
    <mergeCell ref="C1171:L1171"/>
    <mergeCell ref="C1172:L1172"/>
    <mergeCell ref="C1173:L1173"/>
  </mergeCells>
  <pageMargins left="0.511811024" right="0.511811024" top="0.78740157499999996" bottom="0.78740157499999996" header="0.31496062000000002" footer="0.31496062000000002"/>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9"/>
  <dimension ref="A1:M2694"/>
  <sheetViews>
    <sheetView workbookViewId="0">
      <selection activeCell="A25" sqref="A25"/>
    </sheetView>
  </sheetViews>
  <sheetFormatPr defaultRowHeight="15" x14ac:dyDescent="0.25"/>
  <cols>
    <col min="1" max="1" width="7.7109375" customWidth="1"/>
    <col min="2" max="2" width="8.28515625" customWidth="1"/>
    <col min="3" max="3" width="6.85546875" customWidth="1"/>
    <col min="4" max="4" width="6.28515625" customWidth="1"/>
    <col min="5" max="5" width="10.28515625" customWidth="1"/>
    <col min="6" max="6" width="18.42578125" customWidth="1"/>
    <col min="7" max="7" width="6.42578125" customWidth="1"/>
    <col min="8" max="8" width="7.28515625" customWidth="1"/>
    <col min="9" max="9" width="4.7109375" customWidth="1"/>
    <col min="10" max="10" width="5" customWidth="1"/>
    <col min="11" max="11" width="3.7109375" customWidth="1"/>
    <col min="12" max="12" width="5.42578125" customWidth="1"/>
    <col min="13" max="13" width="13.7109375" customWidth="1"/>
  </cols>
  <sheetData>
    <row r="1" spans="1:13" ht="16.5" customHeight="1" x14ac:dyDescent="0.25">
      <c r="E1" s="558" t="s">
        <v>10158</v>
      </c>
      <c r="F1" s="558"/>
      <c r="G1" s="558"/>
      <c r="H1" s="558"/>
      <c r="I1" s="558"/>
    </row>
    <row r="2" spans="1:13" ht="1.5" customHeight="1" x14ac:dyDescent="0.25"/>
    <row r="3" spans="1:13" ht="16.5" customHeight="1" x14ac:dyDescent="0.25">
      <c r="E3" s="559" t="s">
        <v>6910</v>
      </c>
      <c r="F3" s="559"/>
      <c r="G3" s="560" t="s">
        <v>387</v>
      </c>
      <c r="H3" s="560"/>
    </row>
    <row r="4" spans="1:13" ht="1.5" customHeight="1" x14ac:dyDescent="0.25"/>
    <row r="5" spans="1:13" ht="12.75" customHeight="1" x14ac:dyDescent="0.25">
      <c r="F5" s="560" t="s">
        <v>10159</v>
      </c>
      <c r="G5" s="560"/>
    </row>
    <row r="6" spans="1:13" ht="3.75" customHeight="1" x14ac:dyDescent="0.25">
      <c r="F6" s="560"/>
      <c r="G6" s="560"/>
    </row>
    <row r="7" spans="1:13" ht="1.5" customHeight="1" x14ac:dyDescent="0.25"/>
    <row r="8" spans="1:13" ht="16.5" customHeight="1" x14ac:dyDescent="0.25">
      <c r="A8" s="334" t="s">
        <v>4</v>
      </c>
      <c r="B8" s="346" t="s">
        <v>6912</v>
      </c>
      <c r="C8" s="562" t="s">
        <v>6913</v>
      </c>
      <c r="D8" s="562"/>
      <c r="E8" s="562"/>
      <c r="F8" s="562"/>
      <c r="G8" s="562"/>
      <c r="H8" s="562"/>
      <c r="I8" s="562"/>
      <c r="J8" s="562"/>
      <c r="K8" s="562"/>
      <c r="L8" s="346" t="s">
        <v>6914</v>
      </c>
      <c r="M8" s="346" t="s">
        <v>6915</v>
      </c>
    </row>
    <row r="9" spans="1:13" ht="12.75" customHeight="1" x14ac:dyDescent="0.25">
      <c r="A9" s="335" t="s">
        <v>10160</v>
      </c>
      <c r="B9" s="336"/>
      <c r="C9" s="566" t="s">
        <v>10161</v>
      </c>
      <c r="D9" s="566"/>
      <c r="E9" s="566"/>
      <c r="F9" s="566"/>
      <c r="G9" s="566"/>
      <c r="H9" s="566"/>
      <c r="I9" s="566"/>
      <c r="J9" s="566"/>
      <c r="K9" s="566"/>
      <c r="L9" s="337"/>
      <c r="M9" s="337"/>
    </row>
    <row r="10" spans="1:13" ht="13.5" customHeight="1" x14ac:dyDescent="0.25">
      <c r="A10" s="338" t="s">
        <v>1559</v>
      </c>
      <c r="B10" s="347" t="s">
        <v>385</v>
      </c>
      <c r="C10" s="564" t="s">
        <v>10162</v>
      </c>
      <c r="D10" s="564"/>
      <c r="E10" s="564"/>
      <c r="F10" s="564"/>
      <c r="G10" s="564"/>
      <c r="H10" s="564"/>
      <c r="I10" s="564"/>
      <c r="J10" s="564"/>
      <c r="K10" s="564"/>
      <c r="L10" s="339"/>
      <c r="M10" s="339"/>
    </row>
    <row r="11" spans="1:13" ht="12.75" customHeight="1" x14ac:dyDescent="0.25">
      <c r="A11" s="340" t="s">
        <v>10163</v>
      </c>
      <c r="B11" s="348" t="s">
        <v>385</v>
      </c>
      <c r="C11" s="565" t="s">
        <v>10164</v>
      </c>
      <c r="D11" s="565"/>
      <c r="E11" s="565"/>
      <c r="F11" s="565"/>
      <c r="G11" s="565"/>
      <c r="H11" s="565"/>
      <c r="I11" s="565"/>
      <c r="J11" s="565"/>
      <c r="K11" s="565"/>
      <c r="L11" s="348" t="s">
        <v>511</v>
      </c>
      <c r="M11" s="341">
        <v>8185.66</v>
      </c>
    </row>
    <row r="12" spans="1:13" ht="12.75" customHeight="1" x14ac:dyDescent="0.25">
      <c r="A12" s="340" t="s">
        <v>10165</v>
      </c>
      <c r="B12" s="348" t="s">
        <v>385</v>
      </c>
      <c r="C12" s="565" t="s">
        <v>10166</v>
      </c>
      <c r="D12" s="565"/>
      <c r="E12" s="565"/>
      <c r="F12" s="565"/>
      <c r="G12" s="565"/>
      <c r="H12" s="565"/>
      <c r="I12" s="565"/>
      <c r="J12" s="565"/>
      <c r="K12" s="565"/>
      <c r="L12" s="348" t="s">
        <v>511</v>
      </c>
      <c r="M12" s="341">
        <v>9603.2900000000009</v>
      </c>
    </row>
    <row r="13" spans="1:13" ht="13.5" customHeight="1" x14ac:dyDescent="0.25">
      <c r="A13" s="340" t="s">
        <v>10167</v>
      </c>
      <c r="B13" s="348" t="s">
        <v>385</v>
      </c>
      <c r="C13" s="565" t="s">
        <v>10168</v>
      </c>
      <c r="D13" s="565"/>
      <c r="E13" s="565"/>
      <c r="F13" s="565"/>
      <c r="G13" s="565"/>
      <c r="H13" s="565"/>
      <c r="I13" s="565"/>
      <c r="J13" s="565"/>
      <c r="K13" s="565"/>
      <c r="L13" s="348" t="s">
        <v>511</v>
      </c>
      <c r="M13" s="341">
        <v>9603.2900000000009</v>
      </c>
    </row>
    <row r="14" spans="1:13" ht="12.75" customHeight="1" x14ac:dyDescent="0.25">
      <c r="A14" s="338" t="s">
        <v>1562</v>
      </c>
      <c r="B14" s="347" t="s">
        <v>385</v>
      </c>
      <c r="C14" s="564" t="s">
        <v>10169</v>
      </c>
      <c r="D14" s="564"/>
      <c r="E14" s="564"/>
      <c r="F14" s="564"/>
      <c r="G14" s="564"/>
      <c r="H14" s="564"/>
      <c r="I14" s="564"/>
      <c r="J14" s="564"/>
      <c r="K14" s="564"/>
      <c r="L14" s="339"/>
      <c r="M14" s="339"/>
    </row>
    <row r="15" spans="1:13" ht="12.75" customHeight="1" x14ac:dyDescent="0.25">
      <c r="A15" s="340" t="s">
        <v>10170</v>
      </c>
      <c r="B15" s="348" t="s">
        <v>385</v>
      </c>
      <c r="C15" s="565" t="s">
        <v>10171</v>
      </c>
      <c r="D15" s="565"/>
      <c r="E15" s="565"/>
      <c r="F15" s="565"/>
      <c r="G15" s="565"/>
      <c r="H15" s="565"/>
      <c r="I15" s="565"/>
      <c r="J15" s="565"/>
      <c r="K15" s="565"/>
      <c r="L15" s="348" t="s">
        <v>511</v>
      </c>
      <c r="M15" s="341">
        <v>6617.5</v>
      </c>
    </row>
    <row r="16" spans="1:13" ht="13.5" customHeight="1" x14ac:dyDescent="0.25">
      <c r="A16" s="340" t="s">
        <v>10172</v>
      </c>
      <c r="B16" s="348" t="s">
        <v>385</v>
      </c>
      <c r="C16" s="565" t="s">
        <v>10173</v>
      </c>
      <c r="D16" s="565"/>
      <c r="E16" s="565"/>
      <c r="F16" s="565"/>
      <c r="G16" s="565"/>
      <c r="H16" s="565"/>
      <c r="I16" s="565"/>
      <c r="J16" s="565"/>
      <c r="K16" s="565"/>
      <c r="L16" s="348" t="s">
        <v>511</v>
      </c>
      <c r="M16" s="341">
        <v>13280.85</v>
      </c>
    </row>
    <row r="17" spans="1:13" ht="12.75" customHeight="1" x14ac:dyDescent="0.25">
      <c r="A17" s="340" t="s">
        <v>10174</v>
      </c>
      <c r="B17" s="348" t="s">
        <v>385</v>
      </c>
      <c r="C17" s="565" t="s">
        <v>10175</v>
      </c>
      <c r="D17" s="565"/>
      <c r="E17" s="565"/>
      <c r="F17" s="565"/>
      <c r="G17" s="565"/>
      <c r="H17" s="565"/>
      <c r="I17" s="565"/>
      <c r="J17" s="565"/>
      <c r="K17" s="565"/>
      <c r="L17" s="348" t="s">
        <v>511</v>
      </c>
      <c r="M17" s="341">
        <v>17679.89</v>
      </c>
    </row>
    <row r="18" spans="1:13" ht="13.5" customHeight="1" x14ac:dyDescent="0.25">
      <c r="A18" s="340" t="s">
        <v>10176</v>
      </c>
      <c r="B18" s="348" t="s">
        <v>385</v>
      </c>
      <c r="C18" s="565" t="s">
        <v>10177</v>
      </c>
      <c r="D18" s="565"/>
      <c r="E18" s="565"/>
      <c r="F18" s="565"/>
      <c r="G18" s="565"/>
      <c r="H18" s="565"/>
      <c r="I18" s="565"/>
      <c r="J18" s="565"/>
      <c r="K18" s="565"/>
      <c r="L18" s="348" t="s">
        <v>9</v>
      </c>
      <c r="M18" s="341">
        <v>74.540000000000006</v>
      </c>
    </row>
    <row r="19" spans="1:13" ht="12.75" customHeight="1" x14ac:dyDescent="0.25">
      <c r="A19" s="340" t="s">
        <v>10178</v>
      </c>
      <c r="B19" s="348" t="s">
        <v>385</v>
      </c>
      <c r="C19" s="565" t="s">
        <v>10179</v>
      </c>
      <c r="D19" s="565"/>
      <c r="E19" s="565"/>
      <c r="F19" s="565"/>
      <c r="G19" s="565"/>
      <c r="H19" s="565"/>
      <c r="I19" s="565"/>
      <c r="J19" s="565"/>
      <c r="K19" s="565"/>
      <c r="L19" s="348" t="s">
        <v>511</v>
      </c>
      <c r="M19" s="341">
        <v>5224.83</v>
      </c>
    </row>
    <row r="20" spans="1:13" ht="12.75" customHeight="1" x14ac:dyDescent="0.25">
      <c r="A20" s="340" t="s">
        <v>10180</v>
      </c>
      <c r="B20" s="348" t="s">
        <v>385</v>
      </c>
      <c r="C20" s="565" t="s">
        <v>10181</v>
      </c>
      <c r="D20" s="565"/>
      <c r="E20" s="565"/>
      <c r="F20" s="565"/>
      <c r="G20" s="565"/>
      <c r="H20" s="565"/>
      <c r="I20" s="565"/>
      <c r="J20" s="565"/>
      <c r="K20" s="565"/>
      <c r="L20" s="348" t="s">
        <v>511</v>
      </c>
      <c r="M20" s="341">
        <v>7982.13</v>
      </c>
    </row>
    <row r="21" spans="1:13" ht="13.5" customHeight="1" x14ac:dyDescent="0.25">
      <c r="A21" s="340" t="s">
        <v>10182</v>
      </c>
      <c r="B21" s="348" t="s">
        <v>385</v>
      </c>
      <c r="C21" s="565" t="s">
        <v>10183</v>
      </c>
      <c r="D21" s="565"/>
      <c r="E21" s="565"/>
      <c r="F21" s="565"/>
      <c r="G21" s="565"/>
      <c r="H21" s="565"/>
      <c r="I21" s="565"/>
      <c r="J21" s="565"/>
      <c r="K21" s="565"/>
      <c r="L21" s="348" t="s">
        <v>511</v>
      </c>
      <c r="M21" s="341">
        <v>10747.1</v>
      </c>
    </row>
    <row r="22" spans="1:13" ht="12.75" customHeight="1" x14ac:dyDescent="0.25">
      <c r="A22" s="340" t="s">
        <v>10184</v>
      </c>
      <c r="B22" s="348" t="s">
        <v>385</v>
      </c>
      <c r="C22" s="565" t="s">
        <v>10185</v>
      </c>
      <c r="D22" s="565"/>
      <c r="E22" s="565"/>
      <c r="F22" s="565"/>
      <c r="G22" s="565"/>
      <c r="H22" s="565"/>
      <c r="I22" s="565"/>
      <c r="J22" s="565"/>
      <c r="K22" s="565"/>
      <c r="L22" s="348" t="s">
        <v>511</v>
      </c>
      <c r="M22" s="341">
        <v>3949.26</v>
      </c>
    </row>
    <row r="23" spans="1:13" ht="13.5" customHeight="1" x14ac:dyDescent="0.25">
      <c r="A23" s="340" t="s">
        <v>10186</v>
      </c>
      <c r="B23" s="348" t="s">
        <v>385</v>
      </c>
      <c r="C23" s="565" t="s">
        <v>10187</v>
      </c>
      <c r="D23" s="565"/>
      <c r="E23" s="565"/>
      <c r="F23" s="565"/>
      <c r="G23" s="565"/>
      <c r="H23" s="565"/>
      <c r="I23" s="565"/>
      <c r="J23" s="565"/>
      <c r="K23" s="565"/>
      <c r="L23" s="348" t="s">
        <v>511</v>
      </c>
      <c r="M23" s="341">
        <v>6717.87</v>
      </c>
    </row>
    <row r="24" spans="1:13" ht="12.75" customHeight="1" x14ac:dyDescent="0.25">
      <c r="A24" s="340" t="s">
        <v>10188</v>
      </c>
      <c r="B24" s="348" t="s">
        <v>385</v>
      </c>
      <c r="C24" s="565" t="s">
        <v>10189</v>
      </c>
      <c r="D24" s="565"/>
      <c r="E24" s="565"/>
      <c r="F24" s="565"/>
      <c r="G24" s="565"/>
      <c r="H24" s="565"/>
      <c r="I24" s="565"/>
      <c r="J24" s="565"/>
      <c r="K24" s="565"/>
      <c r="L24" s="348" t="s">
        <v>511</v>
      </c>
      <c r="M24" s="341">
        <v>8348.52</v>
      </c>
    </row>
    <row r="25" spans="1:13" ht="12.75" customHeight="1" x14ac:dyDescent="0.25">
      <c r="A25" s="340" t="s">
        <v>10190</v>
      </c>
      <c r="B25" s="348" t="s">
        <v>385</v>
      </c>
      <c r="C25" s="565" t="s">
        <v>10191</v>
      </c>
      <c r="D25" s="565"/>
      <c r="E25" s="565"/>
      <c r="F25" s="565"/>
      <c r="G25" s="565"/>
      <c r="H25" s="565"/>
      <c r="I25" s="565"/>
      <c r="J25" s="565"/>
      <c r="K25" s="565"/>
      <c r="L25" s="348" t="s">
        <v>511</v>
      </c>
      <c r="M25" s="341">
        <v>11838.68</v>
      </c>
    </row>
    <row r="26" spans="1:13" ht="13.5" customHeight="1" x14ac:dyDescent="0.25">
      <c r="A26" s="340" t="s">
        <v>10192</v>
      </c>
      <c r="B26" s="348" t="s">
        <v>385</v>
      </c>
      <c r="C26" s="565" t="s">
        <v>10193</v>
      </c>
      <c r="D26" s="565"/>
      <c r="E26" s="565"/>
      <c r="F26" s="565"/>
      <c r="G26" s="565"/>
      <c r="H26" s="565"/>
      <c r="I26" s="565"/>
      <c r="J26" s="565"/>
      <c r="K26" s="565"/>
      <c r="L26" s="348" t="s">
        <v>511</v>
      </c>
      <c r="M26" s="341">
        <v>5216.82</v>
      </c>
    </row>
    <row r="27" spans="1:13" ht="12.75" customHeight="1" x14ac:dyDescent="0.25">
      <c r="A27" s="340" t="s">
        <v>10194</v>
      </c>
      <c r="B27" s="348" t="s">
        <v>385</v>
      </c>
      <c r="C27" s="565" t="s">
        <v>10195</v>
      </c>
      <c r="D27" s="565"/>
      <c r="E27" s="565"/>
      <c r="F27" s="565"/>
      <c r="G27" s="565"/>
      <c r="H27" s="565"/>
      <c r="I27" s="565"/>
      <c r="J27" s="565"/>
      <c r="K27" s="565"/>
      <c r="L27" s="348" t="s">
        <v>511</v>
      </c>
      <c r="M27" s="341">
        <v>5878.04</v>
      </c>
    </row>
    <row r="28" spans="1:13" ht="12.75" customHeight="1" x14ac:dyDescent="0.25">
      <c r="A28" s="338" t="s">
        <v>10196</v>
      </c>
      <c r="B28" s="347" t="s">
        <v>385</v>
      </c>
      <c r="C28" s="564" t="s">
        <v>16459</v>
      </c>
      <c r="D28" s="564"/>
      <c r="E28" s="564"/>
      <c r="F28" s="564"/>
      <c r="G28" s="564"/>
      <c r="H28" s="564"/>
      <c r="I28" s="564"/>
      <c r="J28" s="564"/>
      <c r="K28" s="564"/>
      <c r="L28" s="339"/>
      <c r="M28" s="339"/>
    </row>
    <row r="29" spans="1:13" ht="13.5" customHeight="1" x14ac:dyDescent="0.25">
      <c r="A29" s="340" t="s">
        <v>10197</v>
      </c>
      <c r="B29" s="348" t="s">
        <v>385</v>
      </c>
      <c r="C29" s="565" t="s">
        <v>10198</v>
      </c>
      <c r="D29" s="565"/>
      <c r="E29" s="565"/>
      <c r="F29" s="565"/>
      <c r="G29" s="565"/>
      <c r="H29" s="565"/>
      <c r="I29" s="565"/>
      <c r="J29" s="565"/>
      <c r="K29" s="565"/>
      <c r="L29" s="348" t="s">
        <v>511</v>
      </c>
      <c r="M29" s="341">
        <v>2418.0700000000002</v>
      </c>
    </row>
    <row r="30" spans="1:13" ht="12.75" customHeight="1" x14ac:dyDescent="0.25">
      <c r="A30" s="340" t="s">
        <v>10199</v>
      </c>
      <c r="B30" s="348" t="s">
        <v>385</v>
      </c>
      <c r="C30" s="565" t="s">
        <v>10200</v>
      </c>
      <c r="D30" s="565"/>
      <c r="E30" s="565"/>
      <c r="F30" s="565"/>
      <c r="G30" s="565"/>
      <c r="H30" s="565"/>
      <c r="I30" s="565"/>
      <c r="J30" s="565"/>
      <c r="K30" s="565"/>
      <c r="L30" s="348" t="s">
        <v>9</v>
      </c>
      <c r="M30" s="341">
        <v>337.62</v>
      </c>
    </row>
    <row r="31" spans="1:13" ht="13.5" customHeight="1" x14ac:dyDescent="0.25">
      <c r="A31" s="340" t="s">
        <v>10201</v>
      </c>
      <c r="B31" s="348" t="s">
        <v>385</v>
      </c>
      <c r="C31" s="565" t="s">
        <v>10202</v>
      </c>
      <c r="D31" s="565"/>
      <c r="E31" s="565"/>
      <c r="F31" s="565"/>
      <c r="G31" s="565"/>
      <c r="H31" s="565"/>
      <c r="I31" s="565"/>
      <c r="J31" s="565"/>
      <c r="K31" s="565"/>
      <c r="L31" s="348" t="s">
        <v>9</v>
      </c>
      <c r="M31" s="341">
        <v>368.5</v>
      </c>
    </row>
    <row r="32" spans="1:13" ht="12.75" customHeight="1" x14ac:dyDescent="0.25">
      <c r="A32" s="338" t="s">
        <v>10203</v>
      </c>
      <c r="B32" s="347" t="s">
        <v>385</v>
      </c>
      <c r="C32" s="564" t="s">
        <v>10204</v>
      </c>
      <c r="D32" s="564"/>
      <c r="E32" s="564"/>
      <c r="F32" s="564"/>
      <c r="G32" s="564"/>
      <c r="H32" s="564"/>
      <c r="I32" s="564"/>
      <c r="J32" s="564"/>
      <c r="K32" s="564"/>
      <c r="L32" s="339"/>
      <c r="M32" s="339"/>
    </row>
    <row r="33" spans="1:13" ht="12.75" customHeight="1" x14ac:dyDescent="0.25">
      <c r="A33" s="340" t="s">
        <v>10205</v>
      </c>
      <c r="B33" s="348" t="s">
        <v>385</v>
      </c>
      <c r="C33" s="565" t="s">
        <v>10206</v>
      </c>
      <c r="D33" s="565"/>
      <c r="E33" s="565"/>
      <c r="F33" s="565"/>
      <c r="G33" s="565"/>
      <c r="H33" s="565"/>
      <c r="I33" s="565"/>
      <c r="J33" s="565"/>
      <c r="K33" s="565"/>
      <c r="L33" s="348" t="s">
        <v>8</v>
      </c>
      <c r="M33" s="341">
        <v>104.77</v>
      </c>
    </row>
    <row r="34" spans="1:13" ht="13.5" customHeight="1" x14ac:dyDescent="0.25">
      <c r="A34" s="340" t="s">
        <v>10207</v>
      </c>
      <c r="B34" s="348" t="s">
        <v>385</v>
      </c>
      <c r="C34" s="565" t="s">
        <v>10208</v>
      </c>
      <c r="D34" s="565"/>
      <c r="E34" s="565"/>
      <c r="F34" s="565"/>
      <c r="G34" s="565"/>
      <c r="H34" s="565"/>
      <c r="I34" s="565"/>
      <c r="J34" s="565"/>
      <c r="K34" s="565"/>
      <c r="L34" s="348" t="s">
        <v>8</v>
      </c>
      <c r="M34" s="341">
        <v>104.77</v>
      </c>
    </row>
    <row r="35" spans="1:13" ht="12.75" customHeight="1" x14ac:dyDescent="0.25">
      <c r="A35" s="340" t="s">
        <v>10209</v>
      </c>
      <c r="B35" s="348" t="s">
        <v>385</v>
      </c>
      <c r="C35" s="565" t="s">
        <v>10210</v>
      </c>
      <c r="D35" s="565"/>
      <c r="E35" s="565"/>
      <c r="F35" s="565"/>
      <c r="G35" s="565"/>
      <c r="H35" s="565"/>
      <c r="I35" s="565"/>
      <c r="J35" s="565"/>
      <c r="K35" s="565"/>
      <c r="L35" s="348" t="s">
        <v>8</v>
      </c>
      <c r="M35" s="341">
        <v>108.28</v>
      </c>
    </row>
    <row r="36" spans="1:13" ht="13.5" customHeight="1" x14ac:dyDescent="0.25">
      <c r="A36" s="340" t="s">
        <v>10211</v>
      </c>
      <c r="B36" s="348" t="s">
        <v>385</v>
      </c>
      <c r="C36" s="565" t="s">
        <v>10212</v>
      </c>
      <c r="D36" s="565"/>
      <c r="E36" s="565"/>
      <c r="F36" s="565"/>
      <c r="G36" s="565"/>
      <c r="H36" s="565"/>
      <c r="I36" s="565"/>
      <c r="J36" s="565"/>
      <c r="K36" s="565"/>
      <c r="L36" s="348" t="s">
        <v>8</v>
      </c>
      <c r="M36" s="341">
        <v>108.28</v>
      </c>
    </row>
    <row r="37" spans="1:13" ht="12.75" customHeight="1" x14ac:dyDescent="0.25">
      <c r="A37" s="340" t="s">
        <v>10213</v>
      </c>
      <c r="B37" s="348" t="s">
        <v>385</v>
      </c>
      <c r="C37" s="565" t="s">
        <v>10214</v>
      </c>
      <c r="D37" s="565"/>
      <c r="E37" s="565"/>
      <c r="F37" s="565"/>
      <c r="G37" s="565"/>
      <c r="H37" s="565"/>
      <c r="I37" s="565"/>
      <c r="J37" s="565"/>
      <c r="K37" s="565"/>
      <c r="L37" s="348" t="s">
        <v>9</v>
      </c>
      <c r="M37" s="341">
        <v>84.16</v>
      </c>
    </row>
    <row r="38" spans="1:13" ht="12.75" customHeight="1" x14ac:dyDescent="0.25">
      <c r="A38" s="340" t="s">
        <v>10215</v>
      </c>
      <c r="B38" s="348" t="s">
        <v>385</v>
      </c>
      <c r="C38" s="565" t="s">
        <v>10216</v>
      </c>
      <c r="D38" s="565"/>
      <c r="E38" s="565"/>
      <c r="F38" s="565"/>
      <c r="G38" s="565"/>
      <c r="H38" s="565"/>
      <c r="I38" s="565"/>
      <c r="J38" s="565"/>
      <c r="K38" s="565"/>
      <c r="L38" s="348" t="s">
        <v>8</v>
      </c>
      <c r="M38" s="341">
        <v>53.18</v>
      </c>
    </row>
    <row r="39" spans="1:13" ht="13.5" customHeight="1" x14ac:dyDescent="0.25">
      <c r="A39" s="340" t="s">
        <v>10217</v>
      </c>
      <c r="B39" s="348" t="s">
        <v>385</v>
      </c>
      <c r="C39" s="565" t="s">
        <v>10218</v>
      </c>
      <c r="D39" s="565"/>
      <c r="E39" s="565"/>
      <c r="F39" s="565"/>
      <c r="G39" s="565"/>
      <c r="H39" s="565"/>
      <c r="I39" s="565"/>
      <c r="J39" s="565"/>
      <c r="K39" s="565"/>
      <c r="L39" s="348" t="s">
        <v>8</v>
      </c>
      <c r="M39" s="341">
        <v>57.69</v>
      </c>
    </row>
    <row r="40" spans="1:13" ht="12.75" customHeight="1" x14ac:dyDescent="0.25">
      <c r="A40" s="340" t="s">
        <v>10219</v>
      </c>
      <c r="B40" s="348" t="s">
        <v>385</v>
      </c>
      <c r="C40" s="565" t="s">
        <v>10220</v>
      </c>
      <c r="D40" s="565"/>
      <c r="E40" s="565"/>
      <c r="F40" s="565"/>
      <c r="G40" s="565"/>
      <c r="H40" s="565"/>
      <c r="I40" s="565"/>
      <c r="J40" s="565"/>
      <c r="K40" s="565"/>
      <c r="L40" s="348" t="s">
        <v>8</v>
      </c>
      <c r="M40" s="341">
        <v>9.02</v>
      </c>
    </row>
    <row r="41" spans="1:13" ht="12.75" customHeight="1" x14ac:dyDescent="0.25">
      <c r="A41" s="340" t="s">
        <v>10221</v>
      </c>
      <c r="B41" s="348" t="s">
        <v>385</v>
      </c>
      <c r="C41" s="565" t="s">
        <v>10222</v>
      </c>
      <c r="D41" s="565"/>
      <c r="E41" s="565"/>
      <c r="F41" s="565"/>
      <c r="G41" s="565"/>
      <c r="H41" s="565"/>
      <c r="I41" s="565"/>
      <c r="J41" s="565"/>
      <c r="K41" s="565"/>
      <c r="L41" s="348" t="s">
        <v>8</v>
      </c>
      <c r="M41" s="341">
        <v>7.61</v>
      </c>
    </row>
    <row r="42" spans="1:13" ht="13.5" customHeight="1" x14ac:dyDescent="0.25">
      <c r="A42" s="340" t="s">
        <v>10223</v>
      </c>
      <c r="B42" s="348" t="s">
        <v>385</v>
      </c>
      <c r="C42" s="565" t="s">
        <v>10224</v>
      </c>
      <c r="D42" s="565"/>
      <c r="E42" s="565"/>
      <c r="F42" s="565"/>
      <c r="G42" s="565"/>
      <c r="H42" s="565"/>
      <c r="I42" s="565"/>
      <c r="J42" s="565"/>
      <c r="K42" s="565"/>
      <c r="L42" s="348" t="s">
        <v>8</v>
      </c>
      <c r="M42" s="341">
        <v>3.11</v>
      </c>
    </row>
    <row r="43" spans="1:13" ht="12.75" customHeight="1" x14ac:dyDescent="0.25">
      <c r="A43" s="340" t="s">
        <v>16460</v>
      </c>
      <c r="B43" s="348" t="s">
        <v>385</v>
      </c>
      <c r="C43" s="565" t="s">
        <v>16461</v>
      </c>
      <c r="D43" s="565"/>
      <c r="E43" s="565"/>
      <c r="F43" s="565"/>
      <c r="G43" s="565"/>
      <c r="H43" s="565"/>
      <c r="I43" s="565"/>
      <c r="J43" s="565"/>
      <c r="K43" s="565"/>
      <c r="L43" s="348" t="s">
        <v>9</v>
      </c>
      <c r="M43" s="341">
        <v>47.38</v>
      </c>
    </row>
    <row r="44" spans="1:13" ht="13.5" customHeight="1" x14ac:dyDescent="0.25">
      <c r="A44" s="340" t="s">
        <v>16462</v>
      </c>
      <c r="B44" s="365"/>
      <c r="C44" s="565" t="s">
        <v>16463</v>
      </c>
      <c r="D44" s="565"/>
      <c r="E44" s="565"/>
      <c r="F44" s="565"/>
      <c r="G44" s="565"/>
      <c r="H44" s="565"/>
      <c r="I44" s="565"/>
      <c r="J44" s="565"/>
      <c r="K44" s="565"/>
      <c r="L44" s="348" t="s">
        <v>9</v>
      </c>
      <c r="M44" s="341">
        <v>45.36</v>
      </c>
    </row>
    <row r="45" spans="1:13" ht="12.75" customHeight="1" x14ac:dyDescent="0.25">
      <c r="A45" s="340" t="s">
        <v>16464</v>
      </c>
      <c r="B45" s="365"/>
      <c r="C45" s="565" t="s">
        <v>16465</v>
      </c>
      <c r="D45" s="565"/>
      <c r="E45" s="565"/>
      <c r="F45" s="565"/>
      <c r="G45" s="565"/>
      <c r="H45" s="565"/>
      <c r="I45" s="565"/>
      <c r="J45" s="565"/>
      <c r="K45" s="565"/>
      <c r="L45" s="348" t="s">
        <v>9</v>
      </c>
      <c r="M45" s="341">
        <v>43.75</v>
      </c>
    </row>
    <row r="46" spans="1:13" ht="12.75" customHeight="1" x14ac:dyDescent="0.25">
      <c r="A46" s="340" t="s">
        <v>16466</v>
      </c>
      <c r="B46" s="365"/>
      <c r="C46" s="565" t="s">
        <v>16467</v>
      </c>
      <c r="D46" s="565"/>
      <c r="E46" s="565"/>
      <c r="F46" s="565"/>
      <c r="G46" s="565"/>
      <c r="H46" s="565"/>
      <c r="I46" s="565"/>
      <c r="J46" s="565"/>
      <c r="K46" s="565"/>
      <c r="L46" s="348" t="s">
        <v>9</v>
      </c>
      <c r="M46" s="341">
        <v>41.73</v>
      </c>
    </row>
    <row r="47" spans="1:13" ht="13.5" customHeight="1" x14ac:dyDescent="0.25">
      <c r="A47" s="340" t="s">
        <v>10225</v>
      </c>
      <c r="B47" s="348" t="s">
        <v>385</v>
      </c>
      <c r="C47" s="565" t="s">
        <v>188</v>
      </c>
      <c r="D47" s="565"/>
      <c r="E47" s="565"/>
      <c r="F47" s="565"/>
      <c r="G47" s="565"/>
      <c r="H47" s="565"/>
      <c r="I47" s="565"/>
      <c r="J47" s="565"/>
      <c r="K47" s="565"/>
      <c r="L47" s="348" t="s">
        <v>8</v>
      </c>
      <c r="M47" s="341">
        <v>8.0299999999999994</v>
      </c>
    </row>
    <row r="48" spans="1:13" ht="12.75" customHeight="1" x14ac:dyDescent="0.25">
      <c r="A48" s="338" t="s">
        <v>10226</v>
      </c>
      <c r="B48" s="347" t="s">
        <v>385</v>
      </c>
      <c r="C48" s="564" t="s">
        <v>10227</v>
      </c>
      <c r="D48" s="564"/>
      <c r="E48" s="564"/>
      <c r="F48" s="564"/>
      <c r="G48" s="564"/>
      <c r="H48" s="564"/>
      <c r="I48" s="564"/>
      <c r="J48" s="564"/>
      <c r="K48" s="564"/>
      <c r="L48" s="339"/>
      <c r="M48" s="339"/>
    </row>
    <row r="49" spans="1:13" ht="13.5" customHeight="1" x14ac:dyDescent="0.25">
      <c r="A49" s="340" t="s">
        <v>10228</v>
      </c>
      <c r="B49" s="348" t="s">
        <v>385</v>
      </c>
      <c r="C49" s="565" t="s">
        <v>10229</v>
      </c>
      <c r="D49" s="565"/>
      <c r="E49" s="565"/>
      <c r="F49" s="565"/>
      <c r="G49" s="565"/>
      <c r="H49" s="565"/>
      <c r="I49" s="565"/>
      <c r="J49" s="565"/>
      <c r="K49" s="565"/>
      <c r="L49" s="348" t="s">
        <v>8</v>
      </c>
      <c r="M49" s="341">
        <v>17.96</v>
      </c>
    </row>
    <row r="50" spans="1:13" ht="12.75" customHeight="1" x14ac:dyDescent="0.25">
      <c r="A50" s="338" t="s">
        <v>10230</v>
      </c>
      <c r="B50" s="347" t="s">
        <v>385</v>
      </c>
      <c r="C50" s="564" t="s">
        <v>10231</v>
      </c>
      <c r="D50" s="564"/>
      <c r="E50" s="564"/>
      <c r="F50" s="564"/>
      <c r="G50" s="564"/>
      <c r="H50" s="564"/>
      <c r="I50" s="564"/>
      <c r="J50" s="564"/>
      <c r="K50" s="564"/>
      <c r="L50" s="339"/>
      <c r="M50" s="339"/>
    </row>
    <row r="51" spans="1:13" ht="12.75" customHeight="1" x14ac:dyDescent="0.25">
      <c r="A51" s="340" t="s">
        <v>10232</v>
      </c>
      <c r="B51" s="348" t="s">
        <v>385</v>
      </c>
      <c r="C51" s="565" t="s">
        <v>10233</v>
      </c>
      <c r="D51" s="565"/>
      <c r="E51" s="565"/>
      <c r="F51" s="565"/>
      <c r="G51" s="565"/>
      <c r="H51" s="565"/>
      <c r="I51" s="565"/>
      <c r="J51" s="565"/>
      <c r="K51" s="565"/>
      <c r="L51" s="348" t="s">
        <v>511</v>
      </c>
      <c r="M51" s="341">
        <v>773.06</v>
      </c>
    </row>
    <row r="52" spans="1:13" ht="13.5" customHeight="1" x14ac:dyDescent="0.25">
      <c r="A52" s="340" t="s">
        <v>10234</v>
      </c>
      <c r="B52" s="348" t="s">
        <v>385</v>
      </c>
      <c r="C52" s="565" t="s">
        <v>10235</v>
      </c>
      <c r="D52" s="565"/>
      <c r="E52" s="565"/>
      <c r="F52" s="565"/>
      <c r="G52" s="565"/>
      <c r="H52" s="565"/>
      <c r="I52" s="565"/>
      <c r="J52" s="565"/>
      <c r="K52" s="565"/>
      <c r="L52" s="348" t="s">
        <v>511</v>
      </c>
      <c r="M52" s="341">
        <v>464.63</v>
      </c>
    </row>
    <row r="53" spans="1:13" ht="12.75" customHeight="1" x14ac:dyDescent="0.25">
      <c r="A53" s="338" t="s">
        <v>10236</v>
      </c>
      <c r="B53" s="347" t="s">
        <v>385</v>
      </c>
      <c r="C53" s="564" t="s">
        <v>10237</v>
      </c>
      <c r="D53" s="564"/>
      <c r="E53" s="564"/>
      <c r="F53" s="564"/>
      <c r="G53" s="564"/>
      <c r="H53" s="564"/>
      <c r="I53" s="564"/>
      <c r="J53" s="564"/>
      <c r="K53" s="564"/>
      <c r="L53" s="339"/>
      <c r="M53" s="339"/>
    </row>
    <row r="54" spans="1:13" ht="12.75" customHeight="1" x14ac:dyDescent="0.25">
      <c r="A54" s="340" t="s">
        <v>10238</v>
      </c>
      <c r="B54" s="348" t="s">
        <v>385</v>
      </c>
      <c r="C54" s="565" t="s">
        <v>10239</v>
      </c>
      <c r="D54" s="565"/>
      <c r="E54" s="565"/>
      <c r="F54" s="565"/>
      <c r="G54" s="565"/>
      <c r="H54" s="565"/>
      <c r="I54" s="565"/>
      <c r="J54" s="565"/>
      <c r="K54" s="565"/>
      <c r="L54" s="348" t="s">
        <v>511</v>
      </c>
      <c r="M54" s="341">
        <v>636.63</v>
      </c>
    </row>
    <row r="55" spans="1:13" ht="13.5" customHeight="1" x14ac:dyDescent="0.25">
      <c r="A55" s="338" t="s">
        <v>10240</v>
      </c>
      <c r="B55" s="347" t="s">
        <v>385</v>
      </c>
      <c r="C55" s="564" t="s">
        <v>10241</v>
      </c>
      <c r="D55" s="564"/>
      <c r="E55" s="564"/>
      <c r="F55" s="564"/>
      <c r="G55" s="564"/>
      <c r="H55" s="564"/>
      <c r="I55" s="564"/>
      <c r="J55" s="564"/>
      <c r="K55" s="564"/>
      <c r="L55" s="339"/>
      <c r="M55" s="339"/>
    </row>
    <row r="56" spans="1:13" ht="12.75" customHeight="1" x14ac:dyDescent="0.25">
      <c r="A56" s="340" t="s">
        <v>10242</v>
      </c>
      <c r="B56" s="348" t="s">
        <v>385</v>
      </c>
      <c r="C56" s="565" t="s">
        <v>10243</v>
      </c>
      <c r="D56" s="565"/>
      <c r="E56" s="565"/>
      <c r="F56" s="565"/>
      <c r="G56" s="565"/>
      <c r="H56" s="565"/>
      <c r="I56" s="565"/>
      <c r="J56" s="565"/>
      <c r="K56" s="565"/>
      <c r="L56" s="348" t="s">
        <v>8</v>
      </c>
      <c r="M56" s="341">
        <v>25.11</v>
      </c>
    </row>
    <row r="57" spans="1:13" ht="13.5" customHeight="1" x14ac:dyDescent="0.25">
      <c r="A57" s="340" t="s">
        <v>10244</v>
      </c>
      <c r="B57" s="348" t="s">
        <v>385</v>
      </c>
      <c r="C57" s="565" t="s">
        <v>10245</v>
      </c>
      <c r="D57" s="565"/>
      <c r="E57" s="565"/>
      <c r="F57" s="565"/>
      <c r="G57" s="565"/>
      <c r="H57" s="565"/>
      <c r="I57" s="565"/>
      <c r="J57" s="565"/>
      <c r="K57" s="565"/>
      <c r="L57" s="348" t="s">
        <v>8</v>
      </c>
      <c r="M57" s="341">
        <v>52.19</v>
      </c>
    </row>
    <row r="58" spans="1:13" ht="12.75" customHeight="1" x14ac:dyDescent="0.25">
      <c r="A58" s="340" t="s">
        <v>456</v>
      </c>
      <c r="B58" s="348" t="s">
        <v>385</v>
      </c>
      <c r="C58" s="565" t="s">
        <v>10246</v>
      </c>
      <c r="D58" s="565"/>
      <c r="E58" s="565"/>
      <c r="F58" s="565"/>
      <c r="G58" s="565"/>
      <c r="H58" s="565"/>
      <c r="I58" s="565"/>
      <c r="J58" s="565"/>
      <c r="K58" s="565"/>
      <c r="L58" s="348" t="s">
        <v>8</v>
      </c>
      <c r="M58" s="341">
        <v>103.64</v>
      </c>
    </row>
    <row r="59" spans="1:13" ht="12.75" customHeight="1" x14ac:dyDescent="0.25">
      <c r="A59" s="340" t="s">
        <v>10247</v>
      </c>
      <c r="B59" s="348" t="s">
        <v>385</v>
      </c>
      <c r="C59" s="565" t="s">
        <v>10248</v>
      </c>
      <c r="D59" s="565"/>
      <c r="E59" s="565"/>
      <c r="F59" s="565"/>
      <c r="G59" s="565"/>
      <c r="H59" s="565"/>
      <c r="I59" s="565"/>
      <c r="J59" s="565"/>
      <c r="K59" s="565"/>
      <c r="L59" s="348" t="s">
        <v>8</v>
      </c>
      <c r="M59" s="341">
        <v>144.99</v>
      </c>
    </row>
    <row r="60" spans="1:13" ht="13.5" customHeight="1" x14ac:dyDescent="0.25">
      <c r="A60" s="340" t="s">
        <v>10249</v>
      </c>
      <c r="B60" s="348" t="s">
        <v>385</v>
      </c>
      <c r="C60" s="565" t="s">
        <v>10250</v>
      </c>
      <c r="D60" s="565"/>
      <c r="E60" s="565"/>
      <c r="F60" s="565"/>
      <c r="G60" s="565"/>
      <c r="H60" s="565"/>
      <c r="I60" s="565"/>
      <c r="J60" s="565"/>
      <c r="K60" s="565"/>
      <c r="L60" s="348" t="s">
        <v>8</v>
      </c>
      <c r="M60" s="341">
        <v>6.73</v>
      </c>
    </row>
    <row r="61" spans="1:13" ht="12.75" customHeight="1" x14ac:dyDescent="0.25">
      <c r="A61" s="340" t="s">
        <v>10251</v>
      </c>
      <c r="B61" s="348" t="s">
        <v>385</v>
      </c>
      <c r="C61" s="565" t="s">
        <v>10252</v>
      </c>
      <c r="D61" s="565"/>
      <c r="E61" s="565"/>
      <c r="F61" s="565"/>
      <c r="G61" s="565"/>
      <c r="H61" s="565"/>
      <c r="I61" s="565"/>
      <c r="J61" s="565"/>
      <c r="K61" s="565"/>
      <c r="L61" s="348" t="s">
        <v>8</v>
      </c>
      <c r="M61" s="341">
        <v>7.06</v>
      </c>
    </row>
    <row r="62" spans="1:13" ht="13.5" customHeight="1" x14ac:dyDescent="0.25">
      <c r="A62" s="338" t="s">
        <v>10253</v>
      </c>
      <c r="B62" s="347" t="s">
        <v>385</v>
      </c>
      <c r="C62" s="564" t="s">
        <v>10254</v>
      </c>
      <c r="D62" s="564"/>
      <c r="E62" s="564"/>
      <c r="F62" s="564"/>
      <c r="G62" s="564"/>
      <c r="H62" s="564"/>
      <c r="I62" s="564"/>
      <c r="J62" s="564"/>
      <c r="K62" s="564"/>
      <c r="L62" s="339"/>
      <c r="M62" s="339"/>
    </row>
    <row r="63" spans="1:13" ht="12.75" customHeight="1" x14ac:dyDescent="0.25">
      <c r="A63" s="340" t="s">
        <v>10255</v>
      </c>
      <c r="B63" s="348" t="s">
        <v>385</v>
      </c>
      <c r="C63" s="565" t="s">
        <v>10256</v>
      </c>
      <c r="D63" s="565"/>
      <c r="E63" s="565"/>
      <c r="F63" s="565"/>
      <c r="G63" s="565"/>
      <c r="H63" s="565"/>
      <c r="I63" s="565"/>
      <c r="J63" s="565"/>
      <c r="K63" s="565"/>
      <c r="L63" s="348" t="s">
        <v>511</v>
      </c>
      <c r="M63" s="341">
        <v>600</v>
      </c>
    </row>
    <row r="64" spans="1:13" ht="12.75" customHeight="1" x14ac:dyDescent="0.25">
      <c r="A64" s="340" t="s">
        <v>10257</v>
      </c>
      <c r="B64" s="348" t="s">
        <v>385</v>
      </c>
      <c r="C64" s="565" t="s">
        <v>10258</v>
      </c>
      <c r="D64" s="565"/>
      <c r="E64" s="565"/>
      <c r="F64" s="565"/>
      <c r="G64" s="565"/>
      <c r="H64" s="565"/>
      <c r="I64" s="565"/>
      <c r="J64" s="565"/>
      <c r="K64" s="565"/>
      <c r="L64" s="348" t="s">
        <v>562</v>
      </c>
      <c r="M64" s="341">
        <v>850</v>
      </c>
    </row>
    <row r="65" spans="1:13" ht="13.5" customHeight="1" x14ac:dyDescent="0.25">
      <c r="A65" s="340" t="s">
        <v>10259</v>
      </c>
      <c r="B65" s="348" t="s">
        <v>385</v>
      </c>
      <c r="C65" s="565" t="s">
        <v>10260</v>
      </c>
      <c r="D65" s="565"/>
      <c r="E65" s="565"/>
      <c r="F65" s="565"/>
      <c r="G65" s="565"/>
      <c r="H65" s="565"/>
      <c r="I65" s="565"/>
      <c r="J65" s="565"/>
      <c r="K65" s="565"/>
      <c r="L65" s="348" t="s">
        <v>562</v>
      </c>
      <c r="M65" s="341">
        <v>930</v>
      </c>
    </row>
    <row r="66" spans="1:13" ht="12.75" customHeight="1" x14ac:dyDescent="0.25">
      <c r="A66" s="340" t="s">
        <v>10261</v>
      </c>
      <c r="B66" s="348" t="s">
        <v>385</v>
      </c>
      <c r="C66" s="565" t="s">
        <v>10262</v>
      </c>
      <c r="D66" s="565"/>
      <c r="E66" s="565"/>
      <c r="F66" s="565"/>
      <c r="G66" s="565"/>
      <c r="H66" s="565"/>
      <c r="I66" s="565"/>
      <c r="J66" s="565"/>
      <c r="K66" s="565"/>
      <c r="L66" s="348" t="s">
        <v>562</v>
      </c>
      <c r="M66" s="341">
        <v>1100</v>
      </c>
    </row>
    <row r="67" spans="1:13" ht="12.75" customHeight="1" x14ac:dyDescent="0.25">
      <c r="A67" s="340" t="s">
        <v>10263</v>
      </c>
      <c r="B67" s="348" t="s">
        <v>385</v>
      </c>
      <c r="C67" s="565" t="s">
        <v>10264</v>
      </c>
      <c r="D67" s="565"/>
      <c r="E67" s="565"/>
      <c r="F67" s="565"/>
      <c r="G67" s="565"/>
      <c r="H67" s="565"/>
      <c r="I67" s="565"/>
      <c r="J67" s="565"/>
      <c r="K67" s="565"/>
      <c r="L67" s="348" t="s">
        <v>562</v>
      </c>
      <c r="M67" s="341">
        <v>1100</v>
      </c>
    </row>
    <row r="68" spans="1:13" ht="13.5" customHeight="1" x14ac:dyDescent="0.25">
      <c r="A68" s="340" t="s">
        <v>10265</v>
      </c>
      <c r="B68" s="348" t="s">
        <v>385</v>
      </c>
      <c r="C68" s="565" t="s">
        <v>10266</v>
      </c>
      <c r="D68" s="565"/>
      <c r="E68" s="565"/>
      <c r="F68" s="565"/>
      <c r="G68" s="565"/>
      <c r="H68" s="565"/>
      <c r="I68" s="565"/>
      <c r="J68" s="565"/>
      <c r="K68" s="565"/>
      <c r="L68" s="348" t="s">
        <v>562</v>
      </c>
      <c r="M68" s="341">
        <v>850</v>
      </c>
    </row>
    <row r="69" spans="1:13" ht="12.75" customHeight="1" x14ac:dyDescent="0.25">
      <c r="A69" s="340" t="s">
        <v>10267</v>
      </c>
      <c r="B69" s="348" t="s">
        <v>385</v>
      </c>
      <c r="C69" s="565" t="s">
        <v>10268</v>
      </c>
      <c r="D69" s="565"/>
      <c r="E69" s="565"/>
      <c r="F69" s="565"/>
      <c r="G69" s="565"/>
      <c r="H69" s="565"/>
      <c r="I69" s="565"/>
      <c r="J69" s="565"/>
      <c r="K69" s="565"/>
      <c r="L69" s="348" t="s">
        <v>562</v>
      </c>
      <c r="M69" s="341">
        <v>650</v>
      </c>
    </row>
    <row r="70" spans="1:13" ht="13.5" customHeight="1" x14ac:dyDescent="0.25">
      <c r="A70" s="340" t="s">
        <v>10269</v>
      </c>
      <c r="B70" s="348" t="s">
        <v>385</v>
      </c>
      <c r="C70" s="565" t="s">
        <v>10270</v>
      </c>
      <c r="D70" s="565"/>
      <c r="E70" s="565"/>
      <c r="F70" s="565"/>
      <c r="G70" s="565"/>
      <c r="H70" s="565"/>
      <c r="I70" s="565"/>
      <c r="J70" s="565"/>
      <c r="K70" s="565"/>
      <c r="L70" s="348" t="s">
        <v>562</v>
      </c>
      <c r="M70" s="341">
        <v>650</v>
      </c>
    </row>
    <row r="71" spans="1:13" ht="12.75" customHeight="1" x14ac:dyDescent="0.25">
      <c r="A71" s="340" t="s">
        <v>10271</v>
      </c>
      <c r="B71" s="348" t="s">
        <v>385</v>
      </c>
      <c r="C71" s="565" t="s">
        <v>10272</v>
      </c>
      <c r="D71" s="565"/>
      <c r="E71" s="565"/>
      <c r="F71" s="565"/>
      <c r="G71" s="565"/>
      <c r="H71" s="565"/>
      <c r="I71" s="565"/>
      <c r="J71" s="565"/>
      <c r="K71" s="565"/>
      <c r="L71" s="348" t="s">
        <v>562</v>
      </c>
      <c r="M71" s="341">
        <v>730</v>
      </c>
    </row>
    <row r="72" spans="1:13" ht="12.75" customHeight="1" x14ac:dyDescent="0.25">
      <c r="A72" s="340" t="s">
        <v>10273</v>
      </c>
      <c r="B72" s="348" t="s">
        <v>385</v>
      </c>
      <c r="C72" s="565" t="s">
        <v>9824</v>
      </c>
      <c r="D72" s="565"/>
      <c r="E72" s="565"/>
      <c r="F72" s="565"/>
      <c r="G72" s="565"/>
      <c r="H72" s="565"/>
      <c r="I72" s="565"/>
      <c r="J72" s="565"/>
      <c r="K72" s="565"/>
      <c r="L72" s="348" t="s">
        <v>511</v>
      </c>
      <c r="M72" s="341">
        <v>600</v>
      </c>
    </row>
    <row r="73" spans="1:13" ht="13.5" customHeight="1" x14ac:dyDescent="0.25">
      <c r="A73" s="340" t="s">
        <v>10274</v>
      </c>
      <c r="B73" s="348" t="s">
        <v>385</v>
      </c>
      <c r="C73" s="565" t="s">
        <v>10275</v>
      </c>
      <c r="D73" s="565"/>
      <c r="E73" s="565"/>
      <c r="F73" s="565"/>
      <c r="G73" s="565"/>
      <c r="H73" s="565"/>
      <c r="I73" s="565"/>
      <c r="J73" s="565"/>
      <c r="K73" s="565"/>
      <c r="L73" s="348" t="s">
        <v>511</v>
      </c>
      <c r="M73" s="341">
        <v>752.57</v>
      </c>
    </row>
    <row r="74" spans="1:13" ht="12.75" customHeight="1" x14ac:dyDescent="0.25">
      <c r="A74" s="340" t="s">
        <v>10276</v>
      </c>
      <c r="B74" s="348" t="s">
        <v>385</v>
      </c>
      <c r="C74" s="565" t="s">
        <v>10277</v>
      </c>
      <c r="D74" s="565"/>
      <c r="E74" s="565"/>
      <c r="F74" s="565"/>
      <c r="G74" s="565"/>
      <c r="H74" s="565"/>
      <c r="I74" s="565"/>
      <c r="J74" s="565"/>
      <c r="K74" s="565"/>
      <c r="L74" s="348" t="s">
        <v>511</v>
      </c>
      <c r="M74" s="341">
        <v>226.64</v>
      </c>
    </row>
    <row r="75" spans="1:13" ht="13.5" customHeight="1" x14ac:dyDescent="0.25">
      <c r="A75" s="340" t="s">
        <v>10278</v>
      </c>
      <c r="B75" s="348" t="s">
        <v>385</v>
      </c>
      <c r="C75" s="565" t="s">
        <v>10279</v>
      </c>
      <c r="D75" s="565"/>
      <c r="E75" s="565"/>
      <c r="F75" s="565"/>
      <c r="G75" s="565"/>
      <c r="H75" s="565"/>
      <c r="I75" s="565"/>
      <c r="J75" s="565"/>
      <c r="K75" s="565"/>
      <c r="L75" s="348" t="s">
        <v>511</v>
      </c>
      <c r="M75" s="341">
        <v>232.06</v>
      </c>
    </row>
    <row r="76" spans="1:13" ht="12.75" customHeight="1" x14ac:dyDescent="0.25">
      <c r="A76" s="340" t="s">
        <v>10280</v>
      </c>
      <c r="B76" s="348" t="s">
        <v>385</v>
      </c>
      <c r="C76" s="565" t="s">
        <v>10281</v>
      </c>
      <c r="D76" s="565"/>
      <c r="E76" s="565"/>
      <c r="F76" s="565"/>
      <c r="G76" s="565"/>
      <c r="H76" s="565"/>
      <c r="I76" s="565"/>
      <c r="J76" s="565"/>
      <c r="K76" s="565"/>
      <c r="L76" s="348" t="s">
        <v>511</v>
      </c>
      <c r="M76" s="341">
        <v>381.26</v>
      </c>
    </row>
    <row r="77" spans="1:13" ht="12.75" customHeight="1" x14ac:dyDescent="0.25">
      <c r="A77" s="340" t="s">
        <v>10282</v>
      </c>
      <c r="B77" s="348" t="s">
        <v>385</v>
      </c>
      <c r="C77" s="565" t="s">
        <v>10283</v>
      </c>
      <c r="D77" s="565"/>
      <c r="E77" s="565"/>
      <c r="F77" s="565"/>
      <c r="G77" s="565"/>
      <c r="H77" s="565"/>
      <c r="I77" s="565"/>
      <c r="J77" s="565"/>
      <c r="K77" s="565"/>
      <c r="L77" s="348" t="s">
        <v>511</v>
      </c>
      <c r="M77" s="341">
        <v>264.36</v>
      </c>
    </row>
    <row r="78" spans="1:13" ht="13.5" customHeight="1" x14ac:dyDescent="0.25">
      <c r="A78" s="338" t="s">
        <v>10284</v>
      </c>
      <c r="B78" s="347" t="s">
        <v>385</v>
      </c>
      <c r="C78" s="564" t="s">
        <v>10285</v>
      </c>
      <c r="D78" s="564"/>
      <c r="E78" s="564"/>
      <c r="F78" s="564"/>
      <c r="G78" s="564"/>
      <c r="H78" s="564"/>
      <c r="I78" s="564"/>
      <c r="J78" s="564"/>
      <c r="K78" s="564"/>
      <c r="L78" s="339"/>
      <c r="M78" s="339"/>
    </row>
    <row r="79" spans="1:13" ht="12.75" customHeight="1" x14ac:dyDescent="0.25">
      <c r="A79" s="340" t="s">
        <v>10286</v>
      </c>
      <c r="B79" s="348" t="s">
        <v>385</v>
      </c>
      <c r="C79" s="565" t="s">
        <v>10287</v>
      </c>
      <c r="D79" s="565"/>
      <c r="E79" s="565"/>
      <c r="F79" s="565"/>
      <c r="G79" s="565"/>
      <c r="H79" s="565"/>
      <c r="I79" s="565"/>
      <c r="J79" s="565"/>
      <c r="K79" s="565"/>
      <c r="L79" s="348" t="s">
        <v>562</v>
      </c>
      <c r="M79" s="341">
        <v>680</v>
      </c>
    </row>
    <row r="80" spans="1:13" ht="13.5" customHeight="1" x14ac:dyDescent="0.25">
      <c r="A80" s="340" t="s">
        <v>10288</v>
      </c>
      <c r="B80" s="348" t="s">
        <v>385</v>
      </c>
      <c r="C80" s="565" t="s">
        <v>10289</v>
      </c>
      <c r="D80" s="565"/>
      <c r="E80" s="565"/>
      <c r="F80" s="565"/>
      <c r="G80" s="565"/>
      <c r="H80" s="565"/>
      <c r="I80" s="565"/>
      <c r="J80" s="565"/>
      <c r="K80" s="565"/>
      <c r="L80" s="348" t="s">
        <v>562</v>
      </c>
      <c r="M80" s="341">
        <v>1022.1</v>
      </c>
    </row>
    <row r="81" spans="1:13" ht="12.75" customHeight="1" x14ac:dyDescent="0.25">
      <c r="A81" s="338" t="s">
        <v>10290</v>
      </c>
      <c r="B81" s="347" t="s">
        <v>385</v>
      </c>
      <c r="C81" s="564" t="s">
        <v>10291</v>
      </c>
      <c r="D81" s="564"/>
      <c r="E81" s="564"/>
      <c r="F81" s="564"/>
      <c r="G81" s="564"/>
      <c r="H81" s="564"/>
      <c r="I81" s="564"/>
      <c r="J81" s="564"/>
      <c r="K81" s="564"/>
      <c r="L81" s="339"/>
      <c r="M81" s="339"/>
    </row>
    <row r="82" spans="1:13" ht="12.75" customHeight="1" x14ac:dyDescent="0.25">
      <c r="A82" s="340" t="s">
        <v>10292</v>
      </c>
      <c r="B82" s="348" t="s">
        <v>385</v>
      </c>
      <c r="C82" s="565" t="s">
        <v>10293</v>
      </c>
      <c r="D82" s="565"/>
      <c r="E82" s="565"/>
      <c r="F82" s="565"/>
      <c r="G82" s="565"/>
      <c r="H82" s="565"/>
      <c r="I82" s="565"/>
      <c r="J82" s="565"/>
      <c r="K82" s="565"/>
      <c r="L82" s="348" t="s">
        <v>7747</v>
      </c>
      <c r="M82" s="341">
        <v>27.7</v>
      </c>
    </row>
    <row r="83" spans="1:13" ht="13.5" customHeight="1" x14ac:dyDescent="0.25">
      <c r="A83" s="340" t="s">
        <v>10294</v>
      </c>
      <c r="B83" s="348" t="s">
        <v>385</v>
      </c>
      <c r="C83" s="565" t="s">
        <v>10295</v>
      </c>
      <c r="D83" s="565"/>
      <c r="E83" s="565"/>
      <c r="F83" s="565"/>
      <c r="G83" s="565"/>
      <c r="H83" s="565"/>
      <c r="I83" s="565"/>
      <c r="J83" s="565"/>
      <c r="K83" s="565"/>
      <c r="L83" s="348" t="s">
        <v>7747</v>
      </c>
      <c r="M83" s="341">
        <v>16.96</v>
      </c>
    </row>
    <row r="84" spans="1:13" ht="12.75" customHeight="1" x14ac:dyDescent="0.25">
      <c r="A84" s="340" t="s">
        <v>10296</v>
      </c>
      <c r="B84" s="348" t="s">
        <v>385</v>
      </c>
      <c r="C84" s="565" t="s">
        <v>10297</v>
      </c>
      <c r="D84" s="565"/>
      <c r="E84" s="565"/>
      <c r="F84" s="565"/>
      <c r="G84" s="565"/>
      <c r="H84" s="565"/>
      <c r="I84" s="565"/>
      <c r="J84" s="565"/>
      <c r="K84" s="565"/>
      <c r="L84" s="348" t="s">
        <v>7747</v>
      </c>
      <c r="M84" s="341">
        <v>15.16</v>
      </c>
    </row>
    <row r="85" spans="1:13" ht="12.75" customHeight="1" x14ac:dyDescent="0.25">
      <c r="A85" s="340" t="s">
        <v>10298</v>
      </c>
      <c r="B85" s="348" t="s">
        <v>385</v>
      </c>
      <c r="C85" s="565" t="s">
        <v>9584</v>
      </c>
      <c r="D85" s="565"/>
      <c r="E85" s="565"/>
      <c r="F85" s="565"/>
      <c r="G85" s="565"/>
      <c r="H85" s="565"/>
      <c r="I85" s="565"/>
      <c r="J85" s="565"/>
      <c r="K85" s="565"/>
      <c r="L85" s="348" t="s">
        <v>7747</v>
      </c>
      <c r="M85" s="341">
        <v>13.16</v>
      </c>
    </row>
    <row r="86" spans="1:13" ht="13.5" customHeight="1" x14ac:dyDescent="0.25">
      <c r="A86" s="340" t="s">
        <v>10299</v>
      </c>
      <c r="B86" s="348" t="s">
        <v>385</v>
      </c>
      <c r="C86" s="565" t="s">
        <v>10300</v>
      </c>
      <c r="D86" s="565"/>
      <c r="E86" s="565"/>
      <c r="F86" s="565"/>
      <c r="G86" s="565"/>
      <c r="H86" s="565"/>
      <c r="I86" s="565"/>
      <c r="J86" s="565"/>
      <c r="K86" s="565"/>
      <c r="L86" s="348" t="s">
        <v>511</v>
      </c>
      <c r="M86" s="341">
        <v>201.69</v>
      </c>
    </row>
    <row r="87" spans="1:13" ht="12.75" customHeight="1" x14ac:dyDescent="0.25">
      <c r="A87" s="340" t="s">
        <v>10301</v>
      </c>
      <c r="B87" s="348" t="s">
        <v>385</v>
      </c>
      <c r="C87" s="565" t="s">
        <v>10302</v>
      </c>
      <c r="D87" s="565"/>
      <c r="E87" s="565"/>
      <c r="F87" s="565"/>
      <c r="G87" s="565"/>
      <c r="H87" s="565"/>
      <c r="I87" s="565"/>
      <c r="J87" s="565"/>
      <c r="K87" s="565"/>
      <c r="L87" s="348" t="s">
        <v>511</v>
      </c>
      <c r="M87" s="341">
        <v>81.319999999999993</v>
      </c>
    </row>
    <row r="88" spans="1:13" ht="13.5" customHeight="1" x14ac:dyDescent="0.25">
      <c r="A88" s="340" t="s">
        <v>10303</v>
      </c>
      <c r="B88" s="348" t="s">
        <v>385</v>
      </c>
      <c r="C88" s="565" t="s">
        <v>10304</v>
      </c>
      <c r="D88" s="565"/>
      <c r="E88" s="565"/>
      <c r="F88" s="565"/>
      <c r="G88" s="565"/>
      <c r="H88" s="565"/>
      <c r="I88" s="565"/>
      <c r="J88" s="565"/>
      <c r="K88" s="565"/>
      <c r="L88" s="348" t="s">
        <v>511</v>
      </c>
      <c r="M88" s="341">
        <v>40.58</v>
      </c>
    </row>
    <row r="89" spans="1:13" ht="12.75" customHeight="1" x14ac:dyDescent="0.25">
      <c r="A89" s="340" t="s">
        <v>10305</v>
      </c>
      <c r="B89" s="348" t="s">
        <v>385</v>
      </c>
      <c r="C89" s="565" t="s">
        <v>10306</v>
      </c>
      <c r="D89" s="565"/>
      <c r="E89" s="565"/>
      <c r="F89" s="565"/>
      <c r="G89" s="565"/>
      <c r="H89" s="565"/>
      <c r="I89" s="565"/>
      <c r="J89" s="565"/>
      <c r="K89" s="565"/>
      <c r="L89" s="348" t="s">
        <v>511</v>
      </c>
      <c r="M89" s="341">
        <v>142.54</v>
      </c>
    </row>
    <row r="90" spans="1:13" ht="12.75" customHeight="1" x14ac:dyDescent="0.25">
      <c r="A90" s="338" t="s">
        <v>10307</v>
      </c>
      <c r="B90" s="339"/>
      <c r="C90" s="564" t="s">
        <v>10308</v>
      </c>
      <c r="D90" s="564"/>
      <c r="E90" s="564"/>
      <c r="F90" s="564"/>
      <c r="G90" s="564"/>
      <c r="H90" s="564"/>
      <c r="I90" s="564"/>
      <c r="J90" s="564"/>
      <c r="K90" s="564"/>
      <c r="L90" s="339"/>
      <c r="M90" s="339"/>
    </row>
    <row r="91" spans="1:13" ht="13.5" customHeight="1" x14ac:dyDescent="0.25">
      <c r="A91" s="340" t="s">
        <v>10309</v>
      </c>
      <c r="B91" s="348" t="s">
        <v>385</v>
      </c>
      <c r="C91" s="565" t="s">
        <v>10310</v>
      </c>
      <c r="D91" s="565"/>
      <c r="E91" s="565"/>
      <c r="F91" s="565"/>
      <c r="G91" s="565"/>
      <c r="H91" s="565"/>
      <c r="I91" s="565"/>
      <c r="J91" s="565"/>
      <c r="K91" s="565"/>
      <c r="L91" s="348" t="s">
        <v>511</v>
      </c>
      <c r="M91" s="341">
        <v>328.76</v>
      </c>
    </row>
    <row r="92" spans="1:13" ht="12.75" customHeight="1" x14ac:dyDescent="0.25">
      <c r="A92" s="340" t="s">
        <v>10311</v>
      </c>
      <c r="B92" s="348" t="s">
        <v>385</v>
      </c>
      <c r="C92" s="565" t="s">
        <v>10312</v>
      </c>
      <c r="D92" s="565"/>
      <c r="E92" s="565"/>
      <c r="F92" s="565"/>
      <c r="G92" s="565"/>
      <c r="H92" s="565"/>
      <c r="I92" s="565"/>
      <c r="J92" s="565"/>
      <c r="K92" s="565"/>
      <c r="L92" s="348" t="s">
        <v>511</v>
      </c>
      <c r="M92" s="341">
        <v>410.62</v>
      </c>
    </row>
    <row r="93" spans="1:13" ht="13.5" customHeight="1" x14ac:dyDescent="0.25">
      <c r="A93" s="340" t="s">
        <v>10313</v>
      </c>
      <c r="B93" s="348" t="s">
        <v>385</v>
      </c>
      <c r="C93" s="565" t="s">
        <v>10314</v>
      </c>
      <c r="D93" s="565"/>
      <c r="E93" s="565"/>
      <c r="F93" s="565"/>
      <c r="G93" s="565"/>
      <c r="H93" s="565"/>
      <c r="I93" s="565"/>
      <c r="J93" s="565"/>
      <c r="K93" s="565"/>
      <c r="L93" s="348" t="s">
        <v>511</v>
      </c>
      <c r="M93" s="341">
        <v>548.02</v>
      </c>
    </row>
    <row r="94" spans="1:13" ht="12.75" customHeight="1" x14ac:dyDescent="0.25">
      <c r="A94" s="340" t="s">
        <v>10315</v>
      </c>
      <c r="B94" s="348" t="s">
        <v>385</v>
      </c>
      <c r="C94" s="565" t="s">
        <v>10316</v>
      </c>
      <c r="D94" s="565"/>
      <c r="E94" s="565"/>
      <c r="F94" s="565"/>
      <c r="G94" s="565"/>
      <c r="H94" s="565"/>
      <c r="I94" s="565"/>
      <c r="J94" s="565"/>
      <c r="K94" s="565"/>
      <c r="L94" s="348" t="s">
        <v>511</v>
      </c>
      <c r="M94" s="341">
        <v>798.42</v>
      </c>
    </row>
    <row r="95" spans="1:13" ht="12.75" customHeight="1" x14ac:dyDescent="0.25">
      <c r="A95" s="340" t="s">
        <v>10317</v>
      </c>
      <c r="B95" s="348" t="s">
        <v>385</v>
      </c>
      <c r="C95" s="565" t="s">
        <v>10318</v>
      </c>
      <c r="D95" s="565"/>
      <c r="E95" s="565"/>
      <c r="F95" s="565"/>
      <c r="G95" s="565"/>
      <c r="H95" s="565"/>
      <c r="I95" s="565"/>
      <c r="J95" s="565"/>
      <c r="K95" s="565"/>
      <c r="L95" s="348" t="s">
        <v>511</v>
      </c>
      <c r="M95" s="341">
        <v>1343.03</v>
      </c>
    </row>
    <row r="96" spans="1:13" ht="13.5" customHeight="1" x14ac:dyDescent="0.25">
      <c r="A96" s="340" t="s">
        <v>10319</v>
      </c>
      <c r="B96" s="348" t="s">
        <v>385</v>
      </c>
      <c r="C96" s="565" t="s">
        <v>10320</v>
      </c>
      <c r="D96" s="565"/>
      <c r="E96" s="565"/>
      <c r="F96" s="565"/>
      <c r="G96" s="565"/>
      <c r="H96" s="565"/>
      <c r="I96" s="565"/>
      <c r="J96" s="565"/>
      <c r="K96" s="565"/>
      <c r="L96" s="348" t="s">
        <v>511</v>
      </c>
      <c r="M96" s="341">
        <v>1896.99</v>
      </c>
    </row>
    <row r="97" spans="1:13" ht="12.75" customHeight="1" x14ac:dyDescent="0.25">
      <c r="A97" s="338" t="s">
        <v>10321</v>
      </c>
      <c r="B97" s="347" t="s">
        <v>385</v>
      </c>
      <c r="C97" s="564" t="s">
        <v>10322</v>
      </c>
      <c r="D97" s="564"/>
      <c r="E97" s="564"/>
      <c r="F97" s="564"/>
      <c r="G97" s="564"/>
      <c r="H97" s="564"/>
      <c r="I97" s="564"/>
      <c r="J97" s="564"/>
      <c r="K97" s="564"/>
      <c r="L97" s="339"/>
      <c r="M97" s="339"/>
    </row>
    <row r="98" spans="1:13" ht="12.75" customHeight="1" x14ac:dyDescent="0.25">
      <c r="A98" s="340" t="s">
        <v>10323</v>
      </c>
      <c r="B98" s="348" t="s">
        <v>385</v>
      </c>
      <c r="C98" s="565" t="s">
        <v>10324</v>
      </c>
      <c r="D98" s="565"/>
      <c r="E98" s="565"/>
      <c r="F98" s="565"/>
      <c r="G98" s="565"/>
      <c r="H98" s="565"/>
      <c r="I98" s="565"/>
      <c r="J98" s="565"/>
      <c r="K98" s="565"/>
      <c r="L98" s="348" t="s">
        <v>8</v>
      </c>
      <c r="M98" s="341">
        <v>30.44</v>
      </c>
    </row>
    <row r="99" spans="1:13" ht="13.5" customHeight="1" x14ac:dyDescent="0.25">
      <c r="A99" s="338" t="s">
        <v>10325</v>
      </c>
      <c r="B99" s="347" t="s">
        <v>385</v>
      </c>
      <c r="C99" s="564" t="s">
        <v>10326</v>
      </c>
      <c r="D99" s="564"/>
      <c r="E99" s="564"/>
      <c r="F99" s="564"/>
      <c r="G99" s="564"/>
      <c r="H99" s="564"/>
      <c r="I99" s="564"/>
      <c r="J99" s="564"/>
      <c r="K99" s="564"/>
      <c r="L99" s="339"/>
      <c r="M99" s="339"/>
    </row>
    <row r="100" spans="1:13" ht="12.75" customHeight="1" x14ac:dyDescent="0.25">
      <c r="A100" s="340" t="s">
        <v>10327</v>
      </c>
      <c r="B100" s="348" t="s">
        <v>385</v>
      </c>
      <c r="C100" s="565" t="s">
        <v>7744</v>
      </c>
      <c r="D100" s="565"/>
      <c r="E100" s="565"/>
      <c r="F100" s="565"/>
      <c r="G100" s="565"/>
      <c r="H100" s="565"/>
      <c r="I100" s="565"/>
      <c r="J100" s="565"/>
      <c r="K100" s="565"/>
      <c r="L100" s="348" t="s">
        <v>7742</v>
      </c>
      <c r="M100" s="341">
        <v>11</v>
      </c>
    </row>
    <row r="101" spans="1:13" ht="13.5" customHeight="1" x14ac:dyDescent="0.25">
      <c r="A101" s="340" t="s">
        <v>10328</v>
      </c>
      <c r="B101" s="348" t="s">
        <v>385</v>
      </c>
      <c r="C101" s="565" t="s">
        <v>10329</v>
      </c>
      <c r="D101" s="565"/>
      <c r="E101" s="565"/>
      <c r="F101" s="565"/>
      <c r="G101" s="565"/>
      <c r="H101" s="565"/>
      <c r="I101" s="565"/>
      <c r="J101" s="565"/>
      <c r="K101" s="565"/>
      <c r="L101" s="348" t="s">
        <v>9</v>
      </c>
      <c r="M101" s="341">
        <v>8.99</v>
      </c>
    </row>
    <row r="102" spans="1:13" ht="12.75" customHeight="1" x14ac:dyDescent="0.25">
      <c r="A102" s="340" t="s">
        <v>10330</v>
      </c>
      <c r="B102" s="348" t="s">
        <v>385</v>
      </c>
      <c r="C102" s="565" t="s">
        <v>10331</v>
      </c>
      <c r="D102" s="565"/>
      <c r="E102" s="565"/>
      <c r="F102" s="565"/>
      <c r="G102" s="565"/>
      <c r="H102" s="565"/>
      <c r="I102" s="565"/>
      <c r="J102" s="565"/>
      <c r="K102" s="565"/>
      <c r="L102" s="348" t="s">
        <v>9</v>
      </c>
      <c r="M102" s="341">
        <v>2.0299999999999998</v>
      </c>
    </row>
    <row r="103" spans="1:13" ht="12.75" customHeight="1" x14ac:dyDescent="0.25">
      <c r="A103" s="340" t="s">
        <v>10332</v>
      </c>
      <c r="B103" s="348" t="s">
        <v>385</v>
      </c>
      <c r="C103" s="565" t="s">
        <v>10333</v>
      </c>
      <c r="D103" s="565"/>
      <c r="E103" s="565"/>
      <c r="F103" s="565"/>
      <c r="G103" s="565"/>
      <c r="H103" s="565"/>
      <c r="I103" s="565"/>
      <c r="J103" s="565"/>
      <c r="K103" s="565"/>
      <c r="L103" s="348" t="s">
        <v>9</v>
      </c>
      <c r="M103" s="341">
        <v>2.0299999999999998</v>
      </c>
    </row>
    <row r="104" spans="1:13" ht="13.5" customHeight="1" x14ac:dyDescent="0.25">
      <c r="A104" s="338" t="s">
        <v>10334</v>
      </c>
      <c r="B104" s="347" t="s">
        <v>385</v>
      </c>
      <c r="C104" s="564" t="s">
        <v>10335</v>
      </c>
      <c r="D104" s="564"/>
      <c r="E104" s="564"/>
      <c r="F104" s="564"/>
      <c r="G104" s="564"/>
      <c r="H104" s="564"/>
      <c r="I104" s="564"/>
      <c r="J104" s="564"/>
      <c r="K104" s="564"/>
      <c r="L104" s="339"/>
      <c r="M104" s="339"/>
    </row>
    <row r="105" spans="1:13" ht="12.75" customHeight="1" x14ac:dyDescent="0.25">
      <c r="A105" s="340" t="s">
        <v>10336</v>
      </c>
      <c r="B105" s="348" t="s">
        <v>385</v>
      </c>
      <c r="C105" s="565" t="s">
        <v>10337</v>
      </c>
      <c r="D105" s="565"/>
      <c r="E105" s="565"/>
      <c r="F105" s="565"/>
      <c r="G105" s="565"/>
      <c r="H105" s="565"/>
      <c r="I105" s="565"/>
      <c r="J105" s="565"/>
      <c r="K105" s="565"/>
      <c r="L105" s="348" t="s">
        <v>9</v>
      </c>
      <c r="M105" s="341">
        <v>15.95</v>
      </c>
    </row>
    <row r="106" spans="1:13" ht="13.5" customHeight="1" x14ac:dyDescent="0.25">
      <c r="A106" s="340" t="s">
        <v>10338</v>
      </c>
      <c r="B106" s="348" t="s">
        <v>385</v>
      </c>
      <c r="C106" s="565" t="s">
        <v>10339</v>
      </c>
      <c r="D106" s="565"/>
      <c r="E106" s="565"/>
      <c r="F106" s="565"/>
      <c r="G106" s="565"/>
      <c r="H106" s="565"/>
      <c r="I106" s="565"/>
      <c r="J106" s="565"/>
      <c r="K106" s="565"/>
      <c r="L106" s="348" t="s">
        <v>9</v>
      </c>
      <c r="M106" s="341">
        <v>16.12</v>
      </c>
    </row>
    <row r="107" spans="1:13" ht="12.75" customHeight="1" x14ac:dyDescent="0.25">
      <c r="A107" s="335" t="s">
        <v>10340</v>
      </c>
      <c r="B107" s="336"/>
      <c r="C107" s="566" t="s">
        <v>10341</v>
      </c>
      <c r="D107" s="566"/>
      <c r="E107" s="566"/>
      <c r="F107" s="566"/>
      <c r="G107" s="566"/>
      <c r="H107" s="566"/>
      <c r="I107" s="566"/>
      <c r="J107" s="566"/>
      <c r="K107" s="566"/>
      <c r="L107" s="337"/>
      <c r="M107" s="337"/>
    </row>
    <row r="108" spans="1:13" ht="12.75" customHeight="1" x14ac:dyDescent="0.25">
      <c r="A108" s="338" t="s">
        <v>1566</v>
      </c>
      <c r="B108" s="347" t="s">
        <v>385</v>
      </c>
      <c r="C108" s="564" t="s">
        <v>10342</v>
      </c>
      <c r="D108" s="564"/>
      <c r="E108" s="564"/>
      <c r="F108" s="564"/>
      <c r="G108" s="564"/>
      <c r="H108" s="564"/>
      <c r="I108" s="564"/>
      <c r="J108" s="564"/>
      <c r="K108" s="564"/>
      <c r="L108" s="339"/>
      <c r="M108" s="339"/>
    </row>
    <row r="109" spans="1:13" ht="13.5" customHeight="1" x14ac:dyDescent="0.25">
      <c r="A109" s="340" t="s">
        <v>10343</v>
      </c>
      <c r="B109" s="348" t="s">
        <v>385</v>
      </c>
      <c r="C109" s="565" t="s">
        <v>10344</v>
      </c>
      <c r="D109" s="565"/>
      <c r="E109" s="565"/>
      <c r="F109" s="565"/>
      <c r="G109" s="565"/>
      <c r="H109" s="565"/>
      <c r="I109" s="565"/>
      <c r="J109" s="565"/>
      <c r="K109" s="565"/>
      <c r="L109" s="348" t="s">
        <v>9</v>
      </c>
      <c r="M109" s="341">
        <v>4.51</v>
      </c>
    </row>
    <row r="110" spans="1:13" ht="12.75" customHeight="1" x14ac:dyDescent="0.25">
      <c r="A110" s="340" t="s">
        <v>10345</v>
      </c>
      <c r="B110" s="348" t="s">
        <v>385</v>
      </c>
      <c r="C110" s="565" t="s">
        <v>10346</v>
      </c>
      <c r="D110" s="565"/>
      <c r="E110" s="565"/>
      <c r="F110" s="565"/>
      <c r="G110" s="565"/>
      <c r="H110" s="565"/>
      <c r="I110" s="565"/>
      <c r="J110" s="565"/>
      <c r="K110" s="565"/>
      <c r="L110" s="348" t="s">
        <v>9</v>
      </c>
      <c r="M110" s="341">
        <v>10.82</v>
      </c>
    </row>
    <row r="111" spans="1:13" ht="12.75" customHeight="1" x14ac:dyDescent="0.25">
      <c r="A111" s="340" t="s">
        <v>10347</v>
      </c>
      <c r="B111" s="348" t="s">
        <v>385</v>
      </c>
      <c r="C111" s="565" t="s">
        <v>10348</v>
      </c>
      <c r="D111" s="565"/>
      <c r="E111" s="565"/>
      <c r="F111" s="565"/>
      <c r="G111" s="565"/>
      <c r="H111" s="565"/>
      <c r="I111" s="565"/>
      <c r="J111" s="565"/>
      <c r="K111" s="565"/>
      <c r="L111" s="348" t="s">
        <v>9</v>
      </c>
      <c r="M111" s="341">
        <v>9.0299999999999994</v>
      </c>
    </row>
    <row r="112" spans="1:13" ht="13.5" customHeight="1" x14ac:dyDescent="0.25">
      <c r="A112" s="340" t="s">
        <v>10349</v>
      </c>
      <c r="B112" s="348" t="s">
        <v>385</v>
      </c>
      <c r="C112" s="565" t="s">
        <v>10350</v>
      </c>
      <c r="D112" s="565"/>
      <c r="E112" s="565"/>
      <c r="F112" s="565"/>
      <c r="G112" s="565"/>
      <c r="H112" s="565"/>
      <c r="I112" s="565"/>
      <c r="J112" s="565"/>
      <c r="K112" s="565"/>
      <c r="L112" s="348" t="s">
        <v>9</v>
      </c>
      <c r="M112" s="341">
        <v>10.82</v>
      </c>
    </row>
    <row r="113" spans="1:13" ht="12.75" customHeight="1" x14ac:dyDescent="0.25">
      <c r="A113" s="338" t="s">
        <v>1572</v>
      </c>
      <c r="B113" s="347" t="s">
        <v>385</v>
      </c>
      <c r="C113" s="564" t="s">
        <v>10351</v>
      </c>
      <c r="D113" s="564"/>
      <c r="E113" s="564"/>
      <c r="F113" s="564"/>
      <c r="G113" s="564"/>
      <c r="H113" s="564"/>
      <c r="I113" s="564"/>
      <c r="J113" s="564"/>
      <c r="K113" s="564"/>
      <c r="L113" s="339"/>
      <c r="M113" s="339"/>
    </row>
    <row r="114" spans="1:13" ht="13.5" customHeight="1" x14ac:dyDescent="0.25">
      <c r="A114" s="340" t="s">
        <v>10352</v>
      </c>
      <c r="B114" s="348" t="s">
        <v>385</v>
      </c>
      <c r="C114" s="565" t="s">
        <v>10353</v>
      </c>
      <c r="D114" s="565"/>
      <c r="E114" s="565"/>
      <c r="F114" s="565"/>
      <c r="G114" s="565"/>
      <c r="H114" s="565"/>
      <c r="I114" s="565"/>
      <c r="J114" s="565"/>
      <c r="K114" s="565"/>
      <c r="L114" s="348" t="s">
        <v>8</v>
      </c>
      <c r="M114" s="341">
        <v>5.42</v>
      </c>
    </row>
    <row r="115" spans="1:13" ht="12.75" customHeight="1" x14ac:dyDescent="0.25">
      <c r="A115" s="340" t="s">
        <v>10354</v>
      </c>
      <c r="B115" s="348" t="s">
        <v>385</v>
      </c>
      <c r="C115" s="565" t="s">
        <v>10355</v>
      </c>
      <c r="D115" s="565"/>
      <c r="E115" s="565"/>
      <c r="F115" s="565"/>
      <c r="G115" s="565"/>
      <c r="H115" s="565"/>
      <c r="I115" s="565"/>
      <c r="J115" s="565"/>
      <c r="K115" s="565"/>
      <c r="L115" s="348" t="s">
        <v>8</v>
      </c>
      <c r="M115" s="341">
        <v>3.61</v>
      </c>
    </row>
    <row r="116" spans="1:13" ht="12.75" customHeight="1" x14ac:dyDescent="0.25">
      <c r="A116" s="340" t="s">
        <v>10356</v>
      </c>
      <c r="B116" s="348" t="s">
        <v>385</v>
      </c>
      <c r="C116" s="565" t="s">
        <v>10357</v>
      </c>
      <c r="D116" s="565"/>
      <c r="E116" s="565"/>
      <c r="F116" s="565"/>
      <c r="G116" s="565"/>
      <c r="H116" s="565"/>
      <c r="I116" s="565"/>
      <c r="J116" s="565"/>
      <c r="K116" s="565"/>
      <c r="L116" s="348" t="s">
        <v>8</v>
      </c>
      <c r="M116" s="341">
        <v>3.61</v>
      </c>
    </row>
    <row r="117" spans="1:13" ht="13.5" customHeight="1" x14ac:dyDescent="0.25">
      <c r="A117" s="338" t="s">
        <v>1575</v>
      </c>
      <c r="B117" s="347" t="s">
        <v>385</v>
      </c>
      <c r="C117" s="564" t="s">
        <v>10358</v>
      </c>
      <c r="D117" s="564"/>
      <c r="E117" s="564"/>
      <c r="F117" s="564"/>
      <c r="G117" s="564"/>
      <c r="H117" s="564"/>
      <c r="I117" s="564"/>
      <c r="J117" s="564"/>
      <c r="K117" s="564"/>
      <c r="L117" s="339"/>
      <c r="M117" s="339"/>
    </row>
    <row r="118" spans="1:13" ht="12.75" customHeight="1" x14ac:dyDescent="0.25">
      <c r="A118" s="340" t="s">
        <v>10359</v>
      </c>
      <c r="B118" s="348" t="s">
        <v>385</v>
      </c>
      <c r="C118" s="565" t="s">
        <v>10360</v>
      </c>
      <c r="D118" s="565"/>
      <c r="E118" s="565"/>
      <c r="F118" s="565"/>
      <c r="G118" s="565"/>
      <c r="H118" s="565"/>
      <c r="I118" s="565"/>
      <c r="J118" s="565"/>
      <c r="K118" s="565"/>
      <c r="L118" s="348" t="s">
        <v>9</v>
      </c>
      <c r="M118" s="341">
        <v>6.09</v>
      </c>
    </row>
    <row r="119" spans="1:13" ht="13.5" customHeight="1" x14ac:dyDescent="0.25">
      <c r="A119" s="340" t="s">
        <v>10361</v>
      </c>
      <c r="B119" s="348" t="s">
        <v>385</v>
      </c>
      <c r="C119" s="565" t="s">
        <v>10362</v>
      </c>
      <c r="D119" s="565"/>
      <c r="E119" s="565"/>
      <c r="F119" s="565"/>
      <c r="G119" s="565"/>
      <c r="H119" s="565"/>
      <c r="I119" s="565"/>
      <c r="J119" s="565"/>
      <c r="K119" s="565"/>
      <c r="L119" s="348" t="s">
        <v>9</v>
      </c>
      <c r="M119" s="341">
        <v>3.05</v>
      </c>
    </row>
    <row r="120" spans="1:13" ht="12.75" customHeight="1" x14ac:dyDescent="0.25">
      <c r="A120" s="340" t="s">
        <v>10363</v>
      </c>
      <c r="B120" s="348" t="s">
        <v>385</v>
      </c>
      <c r="C120" s="565" t="s">
        <v>10364</v>
      </c>
      <c r="D120" s="565"/>
      <c r="E120" s="565"/>
      <c r="F120" s="565"/>
      <c r="G120" s="565"/>
      <c r="H120" s="565"/>
      <c r="I120" s="565"/>
      <c r="J120" s="565"/>
      <c r="K120" s="565"/>
      <c r="L120" s="348" t="s">
        <v>9</v>
      </c>
      <c r="M120" s="341">
        <v>6.09</v>
      </c>
    </row>
    <row r="121" spans="1:13" ht="12.75" customHeight="1" x14ac:dyDescent="0.25">
      <c r="A121" s="340" t="s">
        <v>10365</v>
      </c>
      <c r="B121" s="348" t="s">
        <v>385</v>
      </c>
      <c r="C121" s="565" t="s">
        <v>10366</v>
      </c>
      <c r="D121" s="565"/>
      <c r="E121" s="565"/>
      <c r="F121" s="565"/>
      <c r="G121" s="565"/>
      <c r="H121" s="565"/>
      <c r="I121" s="565"/>
      <c r="J121" s="565"/>
      <c r="K121" s="565"/>
      <c r="L121" s="348" t="s">
        <v>9</v>
      </c>
      <c r="M121" s="341">
        <v>8.57</v>
      </c>
    </row>
    <row r="122" spans="1:13" ht="13.5" customHeight="1" x14ac:dyDescent="0.25">
      <c r="A122" s="338" t="s">
        <v>1579</v>
      </c>
      <c r="B122" s="347" t="s">
        <v>385</v>
      </c>
      <c r="C122" s="564" t="s">
        <v>10367</v>
      </c>
      <c r="D122" s="564"/>
      <c r="E122" s="564"/>
      <c r="F122" s="564"/>
      <c r="G122" s="564"/>
      <c r="H122" s="564"/>
      <c r="I122" s="564"/>
      <c r="J122" s="564"/>
      <c r="K122" s="564"/>
      <c r="L122" s="339"/>
      <c r="M122" s="339"/>
    </row>
    <row r="123" spans="1:13" ht="12.75" customHeight="1" x14ac:dyDescent="0.25">
      <c r="A123" s="340" t="s">
        <v>10368</v>
      </c>
      <c r="B123" s="348" t="s">
        <v>385</v>
      </c>
      <c r="C123" s="565" t="s">
        <v>10369</v>
      </c>
      <c r="D123" s="565"/>
      <c r="E123" s="565"/>
      <c r="F123" s="565"/>
      <c r="G123" s="565"/>
      <c r="H123" s="565"/>
      <c r="I123" s="565"/>
      <c r="J123" s="565"/>
      <c r="K123" s="565"/>
      <c r="L123" s="348" t="s">
        <v>9</v>
      </c>
      <c r="M123" s="341">
        <v>15.33</v>
      </c>
    </row>
    <row r="124" spans="1:13" ht="12.75" customHeight="1" x14ac:dyDescent="0.25">
      <c r="A124" s="340" t="s">
        <v>10370</v>
      </c>
      <c r="B124" s="348" t="s">
        <v>385</v>
      </c>
      <c r="C124" s="565" t="s">
        <v>10371</v>
      </c>
      <c r="D124" s="565"/>
      <c r="E124" s="565"/>
      <c r="F124" s="565"/>
      <c r="G124" s="565"/>
      <c r="H124" s="565"/>
      <c r="I124" s="565"/>
      <c r="J124" s="565"/>
      <c r="K124" s="565"/>
      <c r="L124" s="348" t="s">
        <v>9</v>
      </c>
      <c r="M124" s="341">
        <v>7.66</v>
      </c>
    </row>
    <row r="125" spans="1:13" ht="13.5" customHeight="1" x14ac:dyDescent="0.25">
      <c r="A125" s="340" t="s">
        <v>10372</v>
      </c>
      <c r="B125" s="348" t="s">
        <v>385</v>
      </c>
      <c r="C125" s="565" t="s">
        <v>10373</v>
      </c>
      <c r="D125" s="565"/>
      <c r="E125" s="565"/>
      <c r="F125" s="565"/>
      <c r="G125" s="565"/>
      <c r="H125" s="565"/>
      <c r="I125" s="565"/>
      <c r="J125" s="565"/>
      <c r="K125" s="565"/>
      <c r="L125" s="348" t="s">
        <v>9</v>
      </c>
      <c r="M125" s="341">
        <v>11.5</v>
      </c>
    </row>
    <row r="126" spans="1:13" ht="12.75" customHeight="1" x14ac:dyDescent="0.25">
      <c r="A126" s="338" t="s">
        <v>1591</v>
      </c>
      <c r="B126" s="347" t="s">
        <v>385</v>
      </c>
      <c r="C126" s="564" t="s">
        <v>10374</v>
      </c>
      <c r="D126" s="564"/>
      <c r="E126" s="564"/>
      <c r="F126" s="564"/>
      <c r="G126" s="564"/>
      <c r="H126" s="564"/>
      <c r="I126" s="564"/>
      <c r="J126" s="564"/>
      <c r="K126" s="564"/>
      <c r="L126" s="339"/>
      <c r="M126" s="339"/>
    </row>
    <row r="127" spans="1:13" ht="13.5" customHeight="1" x14ac:dyDescent="0.25">
      <c r="A127" s="340" t="s">
        <v>10375</v>
      </c>
      <c r="B127" s="348" t="s">
        <v>385</v>
      </c>
      <c r="C127" s="565" t="s">
        <v>10376</v>
      </c>
      <c r="D127" s="565"/>
      <c r="E127" s="565"/>
      <c r="F127" s="565"/>
      <c r="G127" s="565"/>
      <c r="H127" s="565"/>
      <c r="I127" s="565"/>
      <c r="J127" s="565"/>
      <c r="K127" s="565"/>
      <c r="L127" s="348" t="s">
        <v>9</v>
      </c>
      <c r="M127" s="341">
        <v>10.82</v>
      </c>
    </row>
    <row r="128" spans="1:13" ht="12.75" customHeight="1" x14ac:dyDescent="0.25">
      <c r="A128" s="340" t="s">
        <v>10377</v>
      </c>
      <c r="B128" s="348" t="s">
        <v>385</v>
      </c>
      <c r="C128" s="565" t="s">
        <v>10378</v>
      </c>
      <c r="D128" s="565"/>
      <c r="E128" s="565"/>
      <c r="F128" s="565"/>
      <c r="G128" s="565"/>
      <c r="H128" s="565"/>
      <c r="I128" s="565"/>
      <c r="J128" s="565"/>
      <c r="K128" s="565"/>
      <c r="L128" s="348" t="s">
        <v>9</v>
      </c>
      <c r="M128" s="341">
        <v>5.41</v>
      </c>
    </row>
    <row r="129" spans="1:13" ht="12.75" customHeight="1" x14ac:dyDescent="0.25">
      <c r="A129" s="340" t="s">
        <v>10379</v>
      </c>
      <c r="B129" s="348" t="s">
        <v>385</v>
      </c>
      <c r="C129" s="565" t="s">
        <v>10380</v>
      </c>
      <c r="D129" s="565"/>
      <c r="E129" s="565"/>
      <c r="F129" s="565"/>
      <c r="G129" s="565"/>
      <c r="H129" s="565"/>
      <c r="I129" s="565"/>
      <c r="J129" s="565"/>
      <c r="K129" s="565"/>
      <c r="L129" s="348" t="s">
        <v>511</v>
      </c>
      <c r="M129" s="341">
        <v>9.24</v>
      </c>
    </row>
    <row r="130" spans="1:13" ht="13.5" customHeight="1" x14ac:dyDescent="0.25">
      <c r="A130" s="340" t="s">
        <v>10381</v>
      </c>
      <c r="B130" s="348" t="s">
        <v>385</v>
      </c>
      <c r="C130" s="565" t="s">
        <v>10382</v>
      </c>
      <c r="D130" s="565"/>
      <c r="E130" s="565"/>
      <c r="F130" s="565"/>
      <c r="G130" s="565"/>
      <c r="H130" s="565"/>
      <c r="I130" s="565"/>
      <c r="J130" s="565"/>
      <c r="K130" s="565"/>
      <c r="L130" s="348" t="s">
        <v>511</v>
      </c>
      <c r="M130" s="341">
        <v>6.54</v>
      </c>
    </row>
    <row r="131" spans="1:13" ht="12.75" customHeight="1" x14ac:dyDescent="0.25">
      <c r="A131" s="340" t="s">
        <v>10383</v>
      </c>
      <c r="B131" s="348" t="s">
        <v>385</v>
      </c>
      <c r="C131" s="565" t="s">
        <v>10384</v>
      </c>
      <c r="D131" s="565"/>
      <c r="E131" s="565"/>
      <c r="F131" s="565"/>
      <c r="G131" s="565"/>
      <c r="H131" s="565"/>
      <c r="I131" s="565"/>
      <c r="J131" s="565"/>
      <c r="K131" s="565"/>
      <c r="L131" s="348" t="s">
        <v>1605</v>
      </c>
      <c r="M131" s="341">
        <v>2.71</v>
      </c>
    </row>
    <row r="132" spans="1:13" ht="13.5" customHeight="1" x14ac:dyDescent="0.25">
      <c r="A132" s="338" t="s">
        <v>1598</v>
      </c>
      <c r="B132" s="347" t="s">
        <v>385</v>
      </c>
      <c r="C132" s="564" t="s">
        <v>10385</v>
      </c>
      <c r="D132" s="564"/>
      <c r="E132" s="564"/>
      <c r="F132" s="564"/>
      <c r="G132" s="564"/>
      <c r="H132" s="564"/>
      <c r="I132" s="564"/>
      <c r="J132" s="564"/>
      <c r="K132" s="564"/>
      <c r="L132" s="339"/>
      <c r="M132" s="339"/>
    </row>
    <row r="133" spans="1:13" ht="12.75" customHeight="1" x14ac:dyDescent="0.25">
      <c r="A133" s="340" t="s">
        <v>10386</v>
      </c>
      <c r="B133" s="348" t="s">
        <v>385</v>
      </c>
      <c r="C133" s="565" t="s">
        <v>10387</v>
      </c>
      <c r="D133" s="565"/>
      <c r="E133" s="565"/>
      <c r="F133" s="565"/>
      <c r="G133" s="565"/>
      <c r="H133" s="565"/>
      <c r="I133" s="565"/>
      <c r="J133" s="565"/>
      <c r="K133" s="565"/>
      <c r="L133" s="348" t="s">
        <v>9</v>
      </c>
      <c r="M133" s="341">
        <v>13.53</v>
      </c>
    </row>
    <row r="134" spans="1:13" ht="12.75" customHeight="1" x14ac:dyDescent="0.25">
      <c r="A134" s="338" t="s">
        <v>1611</v>
      </c>
      <c r="B134" s="347" t="s">
        <v>385</v>
      </c>
      <c r="C134" s="564" t="s">
        <v>10388</v>
      </c>
      <c r="D134" s="564"/>
      <c r="E134" s="564"/>
      <c r="F134" s="564"/>
      <c r="G134" s="564"/>
      <c r="H134" s="564"/>
      <c r="I134" s="564"/>
      <c r="J134" s="564"/>
      <c r="K134" s="564"/>
      <c r="L134" s="339"/>
      <c r="M134" s="339"/>
    </row>
    <row r="135" spans="1:13" ht="13.5" customHeight="1" x14ac:dyDescent="0.25">
      <c r="A135" s="340" t="s">
        <v>10389</v>
      </c>
      <c r="B135" s="348" t="s">
        <v>385</v>
      </c>
      <c r="C135" s="565" t="s">
        <v>10390</v>
      </c>
      <c r="D135" s="565"/>
      <c r="E135" s="565"/>
      <c r="F135" s="565"/>
      <c r="G135" s="565"/>
      <c r="H135" s="565"/>
      <c r="I135" s="565"/>
      <c r="J135" s="565"/>
      <c r="K135" s="565"/>
      <c r="L135" s="348" t="s">
        <v>9</v>
      </c>
      <c r="M135" s="341">
        <v>2.5</v>
      </c>
    </row>
    <row r="136" spans="1:13" ht="12.75" customHeight="1" x14ac:dyDescent="0.25">
      <c r="A136" s="340" t="s">
        <v>10391</v>
      </c>
      <c r="B136" s="348" t="s">
        <v>385</v>
      </c>
      <c r="C136" s="565" t="s">
        <v>10392</v>
      </c>
      <c r="D136" s="565"/>
      <c r="E136" s="565"/>
      <c r="F136" s="565"/>
      <c r="G136" s="565"/>
      <c r="H136" s="565"/>
      <c r="I136" s="565"/>
      <c r="J136" s="565"/>
      <c r="K136" s="565"/>
      <c r="L136" s="348" t="s">
        <v>9</v>
      </c>
      <c r="M136" s="341">
        <v>16.239999999999998</v>
      </c>
    </row>
    <row r="137" spans="1:13" ht="13.5" customHeight="1" x14ac:dyDescent="0.25">
      <c r="A137" s="340" t="s">
        <v>10393</v>
      </c>
      <c r="B137" s="348" t="s">
        <v>385</v>
      </c>
      <c r="C137" s="565" t="s">
        <v>10394</v>
      </c>
      <c r="D137" s="565"/>
      <c r="E137" s="565"/>
      <c r="F137" s="565"/>
      <c r="G137" s="565"/>
      <c r="H137" s="565"/>
      <c r="I137" s="565"/>
      <c r="J137" s="565"/>
      <c r="K137" s="565"/>
      <c r="L137" s="348" t="s">
        <v>9</v>
      </c>
      <c r="M137" s="341">
        <v>18.04</v>
      </c>
    </row>
    <row r="138" spans="1:13" ht="12.75" customHeight="1" x14ac:dyDescent="0.25">
      <c r="A138" s="340" t="s">
        <v>10395</v>
      </c>
      <c r="B138" s="348" t="s">
        <v>385</v>
      </c>
      <c r="C138" s="565" t="s">
        <v>10396</v>
      </c>
      <c r="D138" s="565"/>
      <c r="E138" s="565"/>
      <c r="F138" s="565"/>
      <c r="G138" s="565"/>
      <c r="H138" s="565"/>
      <c r="I138" s="565"/>
      <c r="J138" s="565"/>
      <c r="K138" s="565"/>
      <c r="L138" s="348" t="s">
        <v>9</v>
      </c>
      <c r="M138" s="341">
        <v>5.41</v>
      </c>
    </row>
    <row r="139" spans="1:13" ht="12.75" customHeight="1" x14ac:dyDescent="0.25">
      <c r="A139" s="340" t="s">
        <v>10397</v>
      </c>
      <c r="B139" s="348" t="s">
        <v>385</v>
      </c>
      <c r="C139" s="565" t="s">
        <v>10398</v>
      </c>
      <c r="D139" s="565"/>
      <c r="E139" s="565"/>
      <c r="F139" s="565"/>
      <c r="G139" s="565"/>
      <c r="H139" s="565"/>
      <c r="I139" s="565"/>
      <c r="J139" s="565"/>
      <c r="K139" s="565"/>
      <c r="L139" s="348" t="s">
        <v>9</v>
      </c>
      <c r="M139" s="341">
        <v>38.31</v>
      </c>
    </row>
    <row r="140" spans="1:13" ht="13.5" customHeight="1" x14ac:dyDescent="0.25">
      <c r="A140" s="338" t="s">
        <v>1614</v>
      </c>
      <c r="B140" s="347" t="s">
        <v>385</v>
      </c>
      <c r="C140" s="564" t="s">
        <v>10399</v>
      </c>
      <c r="D140" s="564"/>
      <c r="E140" s="564"/>
      <c r="F140" s="564"/>
      <c r="G140" s="564"/>
      <c r="H140" s="564"/>
      <c r="I140" s="564"/>
      <c r="J140" s="564"/>
      <c r="K140" s="564"/>
      <c r="L140" s="339"/>
      <c r="M140" s="339"/>
    </row>
    <row r="141" spans="1:13" ht="12.75" customHeight="1" x14ac:dyDescent="0.25">
      <c r="A141" s="340" t="s">
        <v>10400</v>
      </c>
      <c r="B141" s="348" t="s">
        <v>385</v>
      </c>
      <c r="C141" s="565" t="s">
        <v>10401</v>
      </c>
      <c r="D141" s="565"/>
      <c r="E141" s="565"/>
      <c r="F141" s="565"/>
      <c r="G141" s="565"/>
      <c r="H141" s="565"/>
      <c r="I141" s="565"/>
      <c r="J141" s="565"/>
      <c r="K141" s="565"/>
      <c r="L141" s="348" t="s">
        <v>9</v>
      </c>
      <c r="M141" s="341">
        <v>2.5</v>
      </c>
    </row>
    <row r="142" spans="1:13" ht="12.75" customHeight="1" x14ac:dyDescent="0.25">
      <c r="A142" s="340" t="s">
        <v>10402</v>
      </c>
      <c r="B142" s="348" t="s">
        <v>385</v>
      </c>
      <c r="C142" s="565" t="s">
        <v>10403</v>
      </c>
      <c r="D142" s="565"/>
      <c r="E142" s="565"/>
      <c r="F142" s="565"/>
      <c r="G142" s="565"/>
      <c r="H142" s="565"/>
      <c r="I142" s="565"/>
      <c r="J142" s="565"/>
      <c r="K142" s="565"/>
      <c r="L142" s="348" t="s">
        <v>9</v>
      </c>
      <c r="M142" s="341">
        <v>12.63</v>
      </c>
    </row>
    <row r="143" spans="1:13" ht="13.5" customHeight="1" x14ac:dyDescent="0.25">
      <c r="A143" s="340" t="s">
        <v>10404</v>
      </c>
      <c r="B143" s="348" t="s">
        <v>385</v>
      </c>
      <c r="C143" s="565" t="s">
        <v>10394</v>
      </c>
      <c r="D143" s="565"/>
      <c r="E143" s="565"/>
      <c r="F143" s="565"/>
      <c r="G143" s="565"/>
      <c r="H143" s="565"/>
      <c r="I143" s="565"/>
      <c r="J143" s="565"/>
      <c r="K143" s="565"/>
      <c r="L143" s="348" t="s">
        <v>9</v>
      </c>
      <c r="M143" s="341">
        <v>23.45</v>
      </c>
    </row>
    <row r="144" spans="1:13" ht="12.75" customHeight="1" x14ac:dyDescent="0.25">
      <c r="A144" s="340" t="s">
        <v>10405</v>
      </c>
      <c r="B144" s="348" t="s">
        <v>385</v>
      </c>
      <c r="C144" s="565" t="s">
        <v>10406</v>
      </c>
      <c r="D144" s="565"/>
      <c r="E144" s="565"/>
      <c r="F144" s="565"/>
      <c r="G144" s="565"/>
      <c r="H144" s="565"/>
      <c r="I144" s="565"/>
      <c r="J144" s="565"/>
      <c r="K144" s="565"/>
      <c r="L144" s="348" t="s">
        <v>9</v>
      </c>
      <c r="M144" s="341">
        <v>6.32</v>
      </c>
    </row>
    <row r="145" spans="1:13" ht="13.5" customHeight="1" x14ac:dyDescent="0.25">
      <c r="A145" s="340" t="s">
        <v>10407</v>
      </c>
      <c r="B145" s="348" t="s">
        <v>385</v>
      </c>
      <c r="C145" s="565" t="s">
        <v>10408</v>
      </c>
      <c r="D145" s="565"/>
      <c r="E145" s="565"/>
      <c r="F145" s="565"/>
      <c r="G145" s="565"/>
      <c r="H145" s="565"/>
      <c r="I145" s="565"/>
      <c r="J145" s="565"/>
      <c r="K145" s="565"/>
      <c r="L145" s="348" t="s">
        <v>9</v>
      </c>
      <c r="M145" s="341">
        <v>14.88</v>
      </c>
    </row>
    <row r="146" spans="1:13" ht="12.75" customHeight="1" x14ac:dyDescent="0.25">
      <c r="A146" s="340" t="s">
        <v>10409</v>
      </c>
      <c r="B146" s="348" t="s">
        <v>385</v>
      </c>
      <c r="C146" s="565" t="s">
        <v>10410</v>
      </c>
      <c r="D146" s="565"/>
      <c r="E146" s="565"/>
      <c r="F146" s="565"/>
      <c r="G146" s="565"/>
      <c r="H146" s="565"/>
      <c r="I146" s="565"/>
      <c r="J146" s="565"/>
      <c r="K146" s="565"/>
      <c r="L146" s="348" t="s">
        <v>9</v>
      </c>
      <c r="M146" s="341">
        <v>24.8</v>
      </c>
    </row>
    <row r="147" spans="1:13" ht="12.75" customHeight="1" x14ac:dyDescent="0.25">
      <c r="A147" s="338" t="s">
        <v>1618</v>
      </c>
      <c r="B147" s="347" t="s">
        <v>385</v>
      </c>
      <c r="C147" s="564" t="s">
        <v>10411</v>
      </c>
      <c r="D147" s="564"/>
      <c r="E147" s="564"/>
      <c r="F147" s="564"/>
      <c r="G147" s="564"/>
      <c r="H147" s="564"/>
      <c r="I147" s="564"/>
      <c r="J147" s="564"/>
      <c r="K147" s="564"/>
      <c r="L147" s="339"/>
      <c r="M147" s="339"/>
    </row>
    <row r="148" spans="1:13" ht="13.5" customHeight="1" x14ac:dyDescent="0.25">
      <c r="A148" s="340" t="s">
        <v>10412</v>
      </c>
      <c r="B148" s="348" t="s">
        <v>385</v>
      </c>
      <c r="C148" s="565" t="s">
        <v>10413</v>
      </c>
      <c r="D148" s="565"/>
      <c r="E148" s="565"/>
      <c r="F148" s="565"/>
      <c r="G148" s="565"/>
      <c r="H148" s="565"/>
      <c r="I148" s="565"/>
      <c r="J148" s="565"/>
      <c r="K148" s="565"/>
      <c r="L148" s="348" t="s">
        <v>9</v>
      </c>
      <c r="M148" s="341">
        <v>21.65</v>
      </c>
    </row>
    <row r="149" spans="1:13" ht="12.75" customHeight="1" x14ac:dyDescent="0.25">
      <c r="A149" s="340" t="s">
        <v>10414</v>
      </c>
      <c r="B149" s="348" t="s">
        <v>385</v>
      </c>
      <c r="C149" s="565" t="s">
        <v>10415</v>
      </c>
      <c r="D149" s="565"/>
      <c r="E149" s="565"/>
      <c r="F149" s="565"/>
      <c r="G149" s="565"/>
      <c r="H149" s="565"/>
      <c r="I149" s="565"/>
      <c r="J149" s="565"/>
      <c r="K149" s="565"/>
      <c r="L149" s="348" t="s">
        <v>9</v>
      </c>
      <c r="M149" s="341">
        <v>13.79</v>
      </c>
    </row>
    <row r="150" spans="1:13" ht="13.5" customHeight="1" x14ac:dyDescent="0.25">
      <c r="A150" s="340" t="s">
        <v>10416</v>
      </c>
      <c r="B150" s="348" t="s">
        <v>385</v>
      </c>
      <c r="C150" s="565" t="s">
        <v>10417</v>
      </c>
      <c r="D150" s="565"/>
      <c r="E150" s="565"/>
      <c r="F150" s="565"/>
      <c r="G150" s="565"/>
      <c r="H150" s="565"/>
      <c r="I150" s="565"/>
      <c r="J150" s="565"/>
      <c r="K150" s="565"/>
      <c r="L150" s="348" t="s">
        <v>9</v>
      </c>
      <c r="M150" s="341">
        <v>5.08</v>
      </c>
    </row>
    <row r="151" spans="1:13" ht="12.75" customHeight="1" x14ac:dyDescent="0.25">
      <c r="A151" s="340" t="s">
        <v>10418</v>
      </c>
      <c r="B151" s="348" t="s">
        <v>385</v>
      </c>
      <c r="C151" s="565" t="s">
        <v>10419</v>
      </c>
      <c r="D151" s="565"/>
      <c r="E151" s="565"/>
      <c r="F151" s="565"/>
      <c r="G151" s="565"/>
      <c r="H151" s="565"/>
      <c r="I151" s="565"/>
      <c r="J151" s="565"/>
      <c r="K151" s="565"/>
      <c r="L151" s="348" t="s">
        <v>9</v>
      </c>
      <c r="M151" s="341">
        <v>6</v>
      </c>
    </row>
    <row r="152" spans="1:13" ht="12.75" customHeight="1" x14ac:dyDescent="0.25">
      <c r="A152" s="340" t="s">
        <v>10420</v>
      </c>
      <c r="B152" s="348" t="s">
        <v>385</v>
      </c>
      <c r="C152" s="565" t="s">
        <v>10421</v>
      </c>
      <c r="D152" s="565"/>
      <c r="E152" s="565"/>
      <c r="F152" s="565"/>
      <c r="G152" s="565"/>
      <c r="H152" s="565"/>
      <c r="I152" s="565"/>
      <c r="J152" s="565"/>
      <c r="K152" s="565"/>
      <c r="L152" s="348" t="s">
        <v>9</v>
      </c>
      <c r="M152" s="341">
        <v>6.32</v>
      </c>
    </row>
    <row r="153" spans="1:13" ht="13.5" customHeight="1" x14ac:dyDescent="0.25">
      <c r="A153" s="340" t="s">
        <v>10422</v>
      </c>
      <c r="B153" s="348" t="s">
        <v>385</v>
      </c>
      <c r="C153" s="565" t="s">
        <v>10423</v>
      </c>
      <c r="D153" s="565"/>
      <c r="E153" s="565"/>
      <c r="F153" s="565"/>
      <c r="G153" s="565"/>
      <c r="H153" s="565"/>
      <c r="I153" s="565"/>
      <c r="J153" s="565"/>
      <c r="K153" s="565"/>
      <c r="L153" s="348" t="s">
        <v>9</v>
      </c>
      <c r="M153" s="341">
        <v>13.79</v>
      </c>
    </row>
    <row r="154" spans="1:13" ht="12.75" customHeight="1" x14ac:dyDescent="0.25">
      <c r="A154" s="338" t="s">
        <v>1623</v>
      </c>
      <c r="B154" s="347" t="s">
        <v>385</v>
      </c>
      <c r="C154" s="564" t="s">
        <v>10424</v>
      </c>
      <c r="D154" s="564"/>
      <c r="E154" s="564"/>
      <c r="F154" s="564"/>
      <c r="G154" s="564"/>
      <c r="H154" s="564"/>
      <c r="I154" s="564"/>
      <c r="J154" s="564"/>
      <c r="K154" s="564"/>
      <c r="L154" s="339"/>
      <c r="M154" s="339"/>
    </row>
    <row r="155" spans="1:13" ht="12.75" customHeight="1" x14ac:dyDescent="0.25">
      <c r="A155" s="340" t="s">
        <v>16</v>
      </c>
      <c r="B155" s="348" t="s">
        <v>385</v>
      </c>
      <c r="C155" s="565" t="s">
        <v>15</v>
      </c>
      <c r="D155" s="565"/>
      <c r="E155" s="565"/>
      <c r="F155" s="565"/>
      <c r="G155" s="565"/>
      <c r="H155" s="565"/>
      <c r="I155" s="565"/>
      <c r="J155" s="565"/>
      <c r="K155" s="565"/>
      <c r="L155" s="348" t="s">
        <v>8</v>
      </c>
      <c r="M155" s="341">
        <v>1.99</v>
      </c>
    </row>
    <row r="156" spans="1:13" ht="13.5" customHeight="1" x14ac:dyDescent="0.25">
      <c r="A156" s="338" t="s">
        <v>1627</v>
      </c>
      <c r="B156" s="347" t="s">
        <v>385</v>
      </c>
      <c r="C156" s="564" t="s">
        <v>10425</v>
      </c>
      <c r="D156" s="564"/>
      <c r="E156" s="564"/>
      <c r="F156" s="564"/>
      <c r="G156" s="564"/>
      <c r="H156" s="564"/>
      <c r="I156" s="564"/>
      <c r="J156" s="564"/>
      <c r="K156" s="564"/>
      <c r="L156" s="339"/>
      <c r="M156" s="339"/>
    </row>
    <row r="157" spans="1:13" ht="12.75" customHeight="1" x14ac:dyDescent="0.25">
      <c r="A157" s="340" t="s">
        <v>10426</v>
      </c>
      <c r="B157" s="348" t="s">
        <v>385</v>
      </c>
      <c r="C157" s="565" t="s">
        <v>10427</v>
      </c>
      <c r="D157" s="565"/>
      <c r="E157" s="565"/>
      <c r="F157" s="565"/>
      <c r="G157" s="565"/>
      <c r="H157" s="565"/>
      <c r="I157" s="565"/>
      <c r="J157" s="565"/>
      <c r="K157" s="565"/>
      <c r="L157" s="348" t="s">
        <v>10</v>
      </c>
      <c r="M157" s="341">
        <v>223.26</v>
      </c>
    </row>
    <row r="158" spans="1:13" ht="13.5" customHeight="1" x14ac:dyDescent="0.25">
      <c r="A158" s="340" t="s">
        <v>10428</v>
      </c>
      <c r="B158" s="348" t="s">
        <v>385</v>
      </c>
      <c r="C158" s="565" t="s">
        <v>10429</v>
      </c>
      <c r="D158" s="565"/>
      <c r="E158" s="565"/>
      <c r="F158" s="565"/>
      <c r="G158" s="565"/>
      <c r="H158" s="565"/>
      <c r="I158" s="565"/>
      <c r="J158" s="565"/>
      <c r="K158" s="565"/>
      <c r="L158" s="348" t="s">
        <v>10</v>
      </c>
      <c r="M158" s="341">
        <v>306.70999999999998</v>
      </c>
    </row>
    <row r="159" spans="1:13" ht="12.75" customHeight="1" x14ac:dyDescent="0.25">
      <c r="A159" s="340" t="s">
        <v>10430</v>
      </c>
      <c r="B159" s="348" t="s">
        <v>385</v>
      </c>
      <c r="C159" s="565" t="s">
        <v>10431</v>
      </c>
      <c r="D159" s="565"/>
      <c r="E159" s="565"/>
      <c r="F159" s="565"/>
      <c r="G159" s="565"/>
      <c r="H159" s="565"/>
      <c r="I159" s="565"/>
      <c r="J159" s="565"/>
      <c r="K159" s="565"/>
      <c r="L159" s="348" t="s">
        <v>10</v>
      </c>
      <c r="M159" s="341">
        <v>79.83</v>
      </c>
    </row>
    <row r="160" spans="1:13" ht="12.75" customHeight="1" x14ac:dyDescent="0.25">
      <c r="A160" s="340" t="s">
        <v>10432</v>
      </c>
      <c r="B160" s="348" t="s">
        <v>385</v>
      </c>
      <c r="C160" s="565" t="s">
        <v>10433</v>
      </c>
      <c r="D160" s="565"/>
      <c r="E160" s="565"/>
      <c r="F160" s="565"/>
      <c r="G160" s="565"/>
      <c r="H160" s="565"/>
      <c r="I160" s="565"/>
      <c r="J160" s="565"/>
      <c r="K160" s="565"/>
      <c r="L160" s="348" t="s">
        <v>10</v>
      </c>
      <c r="M160" s="341">
        <v>125.93</v>
      </c>
    </row>
    <row r="161" spans="1:13" ht="13.5" customHeight="1" x14ac:dyDescent="0.25">
      <c r="A161" s="338" t="s">
        <v>1635</v>
      </c>
      <c r="B161" s="347" t="s">
        <v>385</v>
      </c>
      <c r="C161" s="564" t="s">
        <v>10434</v>
      </c>
      <c r="D161" s="564"/>
      <c r="E161" s="564"/>
      <c r="F161" s="564"/>
      <c r="G161" s="564"/>
      <c r="H161" s="564"/>
      <c r="I161" s="564"/>
      <c r="J161" s="564"/>
      <c r="K161" s="564"/>
      <c r="L161" s="339"/>
      <c r="M161" s="339"/>
    </row>
    <row r="162" spans="1:13" ht="12.75" customHeight="1" x14ac:dyDescent="0.25">
      <c r="A162" s="340" t="s">
        <v>10435</v>
      </c>
      <c r="B162" s="348" t="s">
        <v>385</v>
      </c>
      <c r="C162" s="565" t="s">
        <v>10436</v>
      </c>
      <c r="D162" s="565"/>
      <c r="E162" s="565"/>
      <c r="F162" s="565"/>
      <c r="G162" s="565"/>
      <c r="H162" s="565"/>
      <c r="I162" s="565"/>
      <c r="J162" s="565"/>
      <c r="K162" s="565"/>
      <c r="L162" s="348" t="s">
        <v>10</v>
      </c>
      <c r="M162" s="341">
        <v>101.47</v>
      </c>
    </row>
    <row r="163" spans="1:13" ht="13.5" customHeight="1" x14ac:dyDescent="0.25">
      <c r="A163" s="338" t="s">
        <v>1638</v>
      </c>
      <c r="B163" s="347" t="s">
        <v>385</v>
      </c>
      <c r="C163" s="564" t="s">
        <v>10437</v>
      </c>
      <c r="D163" s="564"/>
      <c r="E163" s="564"/>
      <c r="F163" s="564"/>
      <c r="G163" s="564"/>
      <c r="H163" s="564"/>
      <c r="I163" s="564"/>
      <c r="J163" s="564"/>
      <c r="K163" s="564"/>
      <c r="L163" s="339"/>
      <c r="M163" s="339"/>
    </row>
    <row r="164" spans="1:13" ht="12.75" customHeight="1" x14ac:dyDescent="0.25">
      <c r="A164" s="340" t="s">
        <v>10438</v>
      </c>
      <c r="B164" s="348" t="s">
        <v>385</v>
      </c>
      <c r="C164" s="565" t="s">
        <v>10439</v>
      </c>
      <c r="D164" s="565"/>
      <c r="E164" s="565"/>
      <c r="F164" s="565"/>
      <c r="G164" s="565"/>
      <c r="H164" s="565"/>
      <c r="I164" s="565"/>
      <c r="J164" s="565"/>
      <c r="K164" s="565"/>
      <c r="L164" s="348" t="s">
        <v>8</v>
      </c>
      <c r="M164" s="341">
        <v>7.9</v>
      </c>
    </row>
    <row r="165" spans="1:13" ht="12.75" customHeight="1" x14ac:dyDescent="0.25">
      <c r="A165" s="340" t="s">
        <v>10440</v>
      </c>
      <c r="B165" s="348" t="s">
        <v>385</v>
      </c>
      <c r="C165" s="565" t="s">
        <v>10441</v>
      </c>
      <c r="D165" s="565"/>
      <c r="E165" s="565"/>
      <c r="F165" s="565"/>
      <c r="G165" s="565"/>
      <c r="H165" s="565"/>
      <c r="I165" s="565"/>
      <c r="J165" s="565"/>
      <c r="K165" s="565"/>
      <c r="L165" s="348" t="s">
        <v>8</v>
      </c>
      <c r="M165" s="341">
        <v>23.69</v>
      </c>
    </row>
    <row r="166" spans="1:13" ht="13.5" customHeight="1" x14ac:dyDescent="0.25">
      <c r="A166" s="338" t="s">
        <v>1649</v>
      </c>
      <c r="B166" s="347" t="s">
        <v>385</v>
      </c>
      <c r="C166" s="564" t="s">
        <v>10442</v>
      </c>
      <c r="D166" s="564"/>
      <c r="E166" s="564"/>
      <c r="F166" s="564"/>
      <c r="G166" s="564"/>
      <c r="H166" s="564"/>
      <c r="I166" s="564"/>
      <c r="J166" s="564"/>
      <c r="K166" s="564"/>
      <c r="L166" s="339"/>
      <c r="M166" s="339"/>
    </row>
    <row r="167" spans="1:13" ht="12.75" customHeight="1" x14ac:dyDescent="0.25">
      <c r="A167" s="340" t="s">
        <v>10443</v>
      </c>
      <c r="B167" s="348" t="s">
        <v>385</v>
      </c>
      <c r="C167" s="565" t="s">
        <v>10444</v>
      </c>
      <c r="D167" s="565"/>
      <c r="E167" s="565"/>
      <c r="F167" s="565"/>
      <c r="G167" s="565"/>
      <c r="H167" s="565"/>
      <c r="I167" s="565"/>
      <c r="J167" s="565"/>
      <c r="K167" s="565"/>
      <c r="L167" s="348" t="s">
        <v>9</v>
      </c>
      <c r="M167" s="341">
        <v>7.47</v>
      </c>
    </row>
    <row r="168" spans="1:13" ht="12.75" customHeight="1" x14ac:dyDescent="0.25">
      <c r="A168" s="340" t="s">
        <v>10445</v>
      </c>
      <c r="B168" s="348" t="s">
        <v>385</v>
      </c>
      <c r="C168" s="565" t="s">
        <v>10446</v>
      </c>
      <c r="D168" s="565"/>
      <c r="E168" s="565"/>
      <c r="F168" s="565"/>
      <c r="G168" s="565"/>
      <c r="H168" s="565"/>
      <c r="I168" s="565"/>
      <c r="J168" s="565"/>
      <c r="K168" s="565"/>
      <c r="L168" s="348" t="s">
        <v>10</v>
      </c>
      <c r="M168" s="341">
        <v>19.52</v>
      </c>
    </row>
    <row r="169" spans="1:13" ht="13.5" customHeight="1" x14ac:dyDescent="0.25">
      <c r="A169" s="338" t="s">
        <v>1668</v>
      </c>
      <c r="B169" s="347" t="s">
        <v>385</v>
      </c>
      <c r="C169" s="564" t="s">
        <v>10447</v>
      </c>
      <c r="D169" s="564"/>
      <c r="E169" s="564"/>
      <c r="F169" s="564"/>
      <c r="G169" s="564"/>
      <c r="H169" s="564"/>
      <c r="I169" s="564"/>
      <c r="J169" s="564"/>
      <c r="K169" s="564"/>
      <c r="L169" s="339"/>
      <c r="M169" s="339"/>
    </row>
    <row r="170" spans="1:13" ht="12.75" customHeight="1" x14ac:dyDescent="0.25">
      <c r="A170" s="340" t="s">
        <v>10448</v>
      </c>
      <c r="B170" s="348" t="s">
        <v>385</v>
      </c>
      <c r="C170" s="565" t="s">
        <v>10449</v>
      </c>
      <c r="D170" s="565"/>
      <c r="E170" s="565"/>
      <c r="F170" s="565"/>
      <c r="G170" s="565"/>
      <c r="H170" s="565"/>
      <c r="I170" s="565"/>
      <c r="J170" s="565"/>
      <c r="K170" s="565"/>
      <c r="L170" s="348" t="s">
        <v>9</v>
      </c>
      <c r="M170" s="341">
        <v>38.31</v>
      </c>
    </row>
    <row r="171" spans="1:13" ht="13.5" customHeight="1" x14ac:dyDescent="0.25">
      <c r="A171" s="340" t="s">
        <v>10450</v>
      </c>
      <c r="B171" s="348" t="s">
        <v>385</v>
      </c>
      <c r="C171" s="565" t="s">
        <v>10451</v>
      </c>
      <c r="D171" s="565"/>
      <c r="E171" s="565"/>
      <c r="F171" s="565"/>
      <c r="G171" s="565"/>
      <c r="H171" s="565"/>
      <c r="I171" s="565"/>
      <c r="J171" s="565"/>
      <c r="K171" s="565"/>
      <c r="L171" s="348" t="s">
        <v>9</v>
      </c>
      <c r="M171" s="341">
        <v>13.97</v>
      </c>
    </row>
    <row r="172" spans="1:13" ht="12.75" customHeight="1" x14ac:dyDescent="0.25">
      <c r="A172" s="340" t="s">
        <v>10452</v>
      </c>
      <c r="B172" s="348" t="s">
        <v>385</v>
      </c>
      <c r="C172" s="565" t="s">
        <v>16468</v>
      </c>
      <c r="D172" s="565"/>
      <c r="E172" s="565"/>
      <c r="F172" s="565"/>
      <c r="G172" s="565"/>
      <c r="H172" s="565"/>
      <c r="I172" s="565"/>
      <c r="J172" s="565"/>
      <c r="K172" s="565"/>
      <c r="L172" s="348" t="s">
        <v>9</v>
      </c>
      <c r="M172" s="341">
        <v>7.11</v>
      </c>
    </row>
    <row r="173" spans="1:13" ht="12.75" customHeight="1" x14ac:dyDescent="0.25">
      <c r="A173" s="340" t="s">
        <v>10453</v>
      </c>
      <c r="B173" s="348" t="s">
        <v>385</v>
      </c>
      <c r="C173" s="565" t="s">
        <v>10454</v>
      </c>
      <c r="D173" s="565"/>
      <c r="E173" s="565"/>
      <c r="F173" s="565"/>
      <c r="G173" s="565"/>
      <c r="H173" s="565"/>
      <c r="I173" s="565"/>
      <c r="J173" s="565"/>
      <c r="K173" s="565"/>
      <c r="L173" s="348" t="s">
        <v>9</v>
      </c>
      <c r="M173" s="341">
        <v>0.95</v>
      </c>
    </row>
    <row r="174" spans="1:13" ht="13.5" customHeight="1" x14ac:dyDescent="0.25">
      <c r="A174" s="338" t="s">
        <v>1671</v>
      </c>
      <c r="B174" s="347" t="s">
        <v>385</v>
      </c>
      <c r="C174" s="564" t="s">
        <v>10455</v>
      </c>
      <c r="D174" s="564"/>
      <c r="E174" s="564"/>
      <c r="F174" s="564"/>
      <c r="G174" s="564"/>
      <c r="H174" s="564"/>
      <c r="I174" s="564"/>
      <c r="J174" s="564"/>
      <c r="K174" s="564"/>
      <c r="L174" s="339"/>
      <c r="M174" s="339"/>
    </row>
    <row r="175" spans="1:13" ht="12.75" customHeight="1" x14ac:dyDescent="0.25">
      <c r="A175" s="340" t="s">
        <v>10456</v>
      </c>
      <c r="B175" s="348" t="s">
        <v>385</v>
      </c>
      <c r="C175" s="565" t="s">
        <v>10457</v>
      </c>
      <c r="D175" s="565"/>
      <c r="E175" s="565"/>
      <c r="F175" s="565"/>
      <c r="G175" s="565"/>
      <c r="H175" s="565"/>
      <c r="I175" s="565"/>
      <c r="J175" s="565"/>
      <c r="K175" s="565"/>
      <c r="L175" s="348" t="s">
        <v>9</v>
      </c>
      <c r="M175" s="341">
        <v>18.04</v>
      </c>
    </row>
    <row r="176" spans="1:13" ht="13.5" customHeight="1" x14ac:dyDescent="0.25">
      <c r="A176" s="338" t="s">
        <v>10458</v>
      </c>
      <c r="B176" s="347" t="s">
        <v>385</v>
      </c>
      <c r="C176" s="564" t="s">
        <v>10459</v>
      </c>
      <c r="D176" s="564"/>
      <c r="E176" s="564"/>
      <c r="F176" s="564"/>
      <c r="G176" s="564"/>
      <c r="H176" s="564"/>
      <c r="I176" s="564"/>
      <c r="J176" s="564"/>
      <c r="K176" s="564"/>
      <c r="L176" s="339"/>
      <c r="M176" s="339"/>
    </row>
    <row r="177" spans="1:13" ht="12.75" customHeight="1" x14ac:dyDescent="0.25">
      <c r="A177" s="340" t="s">
        <v>10460</v>
      </c>
      <c r="B177" s="348" t="s">
        <v>385</v>
      </c>
      <c r="C177" s="565" t="s">
        <v>10461</v>
      </c>
      <c r="D177" s="565"/>
      <c r="E177" s="565"/>
      <c r="F177" s="565"/>
      <c r="G177" s="565"/>
      <c r="H177" s="565"/>
      <c r="I177" s="565"/>
      <c r="J177" s="565"/>
      <c r="K177" s="565"/>
      <c r="L177" s="348" t="s">
        <v>511</v>
      </c>
      <c r="M177" s="341">
        <v>57.47</v>
      </c>
    </row>
    <row r="178" spans="1:13" ht="12.75" customHeight="1" x14ac:dyDescent="0.25">
      <c r="A178" s="340" t="s">
        <v>10462</v>
      </c>
      <c r="B178" s="348" t="s">
        <v>385</v>
      </c>
      <c r="C178" s="565" t="s">
        <v>10463</v>
      </c>
      <c r="D178" s="565"/>
      <c r="E178" s="565"/>
      <c r="F178" s="565"/>
      <c r="G178" s="565"/>
      <c r="H178" s="565"/>
      <c r="I178" s="565"/>
      <c r="J178" s="565"/>
      <c r="K178" s="565"/>
      <c r="L178" s="348" t="s">
        <v>511</v>
      </c>
      <c r="M178" s="341">
        <v>11.61</v>
      </c>
    </row>
    <row r="179" spans="1:13" ht="13.5" customHeight="1" x14ac:dyDescent="0.25">
      <c r="A179" s="340" t="s">
        <v>10464</v>
      </c>
      <c r="B179" s="348" t="s">
        <v>385</v>
      </c>
      <c r="C179" s="565" t="s">
        <v>10465</v>
      </c>
      <c r="D179" s="565"/>
      <c r="E179" s="565"/>
      <c r="F179" s="565"/>
      <c r="G179" s="565"/>
      <c r="H179" s="565"/>
      <c r="I179" s="565"/>
      <c r="J179" s="565"/>
      <c r="K179" s="565"/>
      <c r="L179" s="348" t="s">
        <v>511</v>
      </c>
      <c r="M179" s="341">
        <v>12.4</v>
      </c>
    </row>
    <row r="180" spans="1:13" ht="12.75" customHeight="1" x14ac:dyDescent="0.25">
      <c r="A180" s="340" t="s">
        <v>10466</v>
      </c>
      <c r="B180" s="348" t="s">
        <v>385</v>
      </c>
      <c r="C180" s="565" t="s">
        <v>10467</v>
      </c>
      <c r="D180" s="565"/>
      <c r="E180" s="565"/>
      <c r="F180" s="565"/>
      <c r="G180" s="565"/>
      <c r="H180" s="565"/>
      <c r="I180" s="565"/>
      <c r="J180" s="565"/>
      <c r="K180" s="565"/>
      <c r="L180" s="348" t="s">
        <v>511</v>
      </c>
      <c r="M180" s="341">
        <v>12.4</v>
      </c>
    </row>
    <row r="181" spans="1:13" ht="12.75" customHeight="1" x14ac:dyDescent="0.25">
      <c r="A181" s="340" t="s">
        <v>10468</v>
      </c>
      <c r="B181" s="348" t="s">
        <v>385</v>
      </c>
      <c r="C181" s="565" t="s">
        <v>10469</v>
      </c>
      <c r="D181" s="565"/>
      <c r="E181" s="565"/>
      <c r="F181" s="565"/>
      <c r="G181" s="565"/>
      <c r="H181" s="565"/>
      <c r="I181" s="565"/>
      <c r="J181" s="565"/>
      <c r="K181" s="565"/>
      <c r="L181" s="348" t="s">
        <v>511</v>
      </c>
      <c r="M181" s="341">
        <v>3.04</v>
      </c>
    </row>
    <row r="182" spans="1:13" ht="13.5" customHeight="1" x14ac:dyDescent="0.25">
      <c r="A182" s="340" t="s">
        <v>10470</v>
      </c>
      <c r="B182" s="348" t="s">
        <v>385</v>
      </c>
      <c r="C182" s="565" t="s">
        <v>10471</v>
      </c>
      <c r="D182" s="565"/>
      <c r="E182" s="565"/>
      <c r="F182" s="565"/>
      <c r="G182" s="565"/>
      <c r="H182" s="565"/>
      <c r="I182" s="565"/>
      <c r="J182" s="565"/>
      <c r="K182" s="565"/>
      <c r="L182" s="348" t="s">
        <v>511</v>
      </c>
      <c r="M182" s="341">
        <v>0.79</v>
      </c>
    </row>
    <row r="183" spans="1:13" ht="12.75" customHeight="1" x14ac:dyDescent="0.25">
      <c r="A183" s="340" t="s">
        <v>10472</v>
      </c>
      <c r="B183" s="348" t="s">
        <v>385</v>
      </c>
      <c r="C183" s="565" t="s">
        <v>10473</v>
      </c>
      <c r="D183" s="565"/>
      <c r="E183" s="565"/>
      <c r="F183" s="565"/>
      <c r="G183" s="565"/>
      <c r="H183" s="565"/>
      <c r="I183" s="565"/>
      <c r="J183" s="565"/>
      <c r="K183" s="565"/>
      <c r="L183" s="348" t="s">
        <v>511</v>
      </c>
      <c r="M183" s="341">
        <v>76.62</v>
      </c>
    </row>
    <row r="184" spans="1:13" ht="13.5" customHeight="1" x14ac:dyDescent="0.25">
      <c r="A184" s="340" t="s">
        <v>10474</v>
      </c>
      <c r="B184" s="348" t="s">
        <v>385</v>
      </c>
      <c r="C184" s="565" t="s">
        <v>10475</v>
      </c>
      <c r="D184" s="565"/>
      <c r="E184" s="565"/>
      <c r="F184" s="565"/>
      <c r="G184" s="565"/>
      <c r="H184" s="565"/>
      <c r="I184" s="565"/>
      <c r="J184" s="565"/>
      <c r="K184" s="565"/>
      <c r="L184" s="348" t="s">
        <v>511</v>
      </c>
      <c r="M184" s="341">
        <v>57.47</v>
      </c>
    </row>
    <row r="185" spans="1:13" ht="12.75" customHeight="1" x14ac:dyDescent="0.25">
      <c r="A185" s="340" t="s">
        <v>10476</v>
      </c>
      <c r="B185" s="348" t="s">
        <v>385</v>
      </c>
      <c r="C185" s="565" t="s">
        <v>10477</v>
      </c>
      <c r="D185" s="565"/>
      <c r="E185" s="565"/>
      <c r="F185" s="565"/>
      <c r="G185" s="565"/>
      <c r="H185" s="565"/>
      <c r="I185" s="565"/>
      <c r="J185" s="565"/>
      <c r="K185" s="565"/>
      <c r="L185" s="348" t="s">
        <v>511</v>
      </c>
      <c r="M185" s="341">
        <v>6.54</v>
      </c>
    </row>
    <row r="186" spans="1:13" ht="12.75" customHeight="1" x14ac:dyDescent="0.25">
      <c r="A186" s="338" t="s">
        <v>10478</v>
      </c>
      <c r="B186" s="347" t="s">
        <v>385</v>
      </c>
      <c r="C186" s="564" t="s">
        <v>10479</v>
      </c>
      <c r="D186" s="564"/>
      <c r="E186" s="564"/>
      <c r="F186" s="564"/>
      <c r="G186" s="564"/>
      <c r="H186" s="564"/>
      <c r="I186" s="564"/>
      <c r="J186" s="564"/>
      <c r="K186" s="564"/>
      <c r="L186" s="339"/>
      <c r="M186" s="339"/>
    </row>
    <row r="187" spans="1:13" ht="13.5" customHeight="1" x14ac:dyDescent="0.25">
      <c r="A187" s="340" t="s">
        <v>10480</v>
      </c>
      <c r="B187" s="348" t="s">
        <v>385</v>
      </c>
      <c r="C187" s="565" t="s">
        <v>10481</v>
      </c>
      <c r="D187" s="565"/>
      <c r="E187" s="565"/>
      <c r="F187" s="565"/>
      <c r="G187" s="565"/>
      <c r="H187" s="565"/>
      <c r="I187" s="565"/>
      <c r="J187" s="565"/>
      <c r="K187" s="565"/>
      <c r="L187" s="348" t="s">
        <v>9</v>
      </c>
      <c r="M187" s="341">
        <v>38.31</v>
      </c>
    </row>
    <row r="188" spans="1:13" ht="12.75" customHeight="1" x14ac:dyDescent="0.25">
      <c r="A188" s="338" t="s">
        <v>10482</v>
      </c>
      <c r="B188" s="347" t="s">
        <v>385</v>
      </c>
      <c r="C188" s="564" t="s">
        <v>10483</v>
      </c>
      <c r="D188" s="564"/>
      <c r="E188" s="564"/>
      <c r="F188" s="564"/>
      <c r="G188" s="564"/>
      <c r="H188" s="564"/>
      <c r="I188" s="564"/>
      <c r="J188" s="564"/>
      <c r="K188" s="564"/>
      <c r="L188" s="339"/>
      <c r="M188" s="339"/>
    </row>
    <row r="189" spans="1:13" ht="13.5" customHeight="1" x14ac:dyDescent="0.25">
      <c r="A189" s="340" t="s">
        <v>10484</v>
      </c>
      <c r="B189" s="348" t="s">
        <v>385</v>
      </c>
      <c r="C189" s="565" t="s">
        <v>10485</v>
      </c>
      <c r="D189" s="565"/>
      <c r="E189" s="565"/>
      <c r="F189" s="565"/>
      <c r="G189" s="565"/>
      <c r="H189" s="565"/>
      <c r="I189" s="565"/>
      <c r="J189" s="565"/>
      <c r="K189" s="565"/>
      <c r="L189" s="348" t="s">
        <v>8</v>
      </c>
      <c r="M189" s="341">
        <v>9.7100000000000009</v>
      </c>
    </row>
    <row r="190" spans="1:13" ht="12.75" customHeight="1" x14ac:dyDescent="0.25">
      <c r="A190" s="340" t="s">
        <v>10486</v>
      </c>
      <c r="B190" s="348" t="s">
        <v>385</v>
      </c>
      <c r="C190" s="565" t="s">
        <v>533</v>
      </c>
      <c r="D190" s="565"/>
      <c r="E190" s="565"/>
      <c r="F190" s="565"/>
      <c r="G190" s="565"/>
      <c r="H190" s="565"/>
      <c r="I190" s="565"/>
      <c r="J190" s="565"/>
      <c r="K190" s="565"/>
      <c r="L190" s="348" t="s">
        <v>9</v>
      </c>
      <c r="M190" s="341">
        <v>13.53</v>
      </c>
    </row>
    <row r="191" spans="1:13" ht="12.75" customHeight="1" x14ac:dyDescent="0.25">
      <c r="A191" s="338" t="s">
        <v>10487</v>
      </c>
      <c r="B191" s="347" t="s">
        <v>385</v>
      </c>
      <c r="C191" s="564" t="s">
        <v>10488</v>
      </c>
      <c r="D191" s="564"/>
      <c r="E191" s="564"/>
      <c r="F191" s="564"/>
      <c r="G191" s="564"/>
      <c r="H191" s="564"/>
      <c r="I191" s="564"/>
      <c r="J191" s="564"/>
      <c r="K191" s="564"/>
      <c r="L191" s="339"/>
      <c r="M191" s="339"/>
    </row>
    <row r="192" spans="1:13" ht="13.5" customHeight="1" x14ac:dyDescent="0.25">
      <c r="A192" s="340" t="s">
        <v>10489</v>
      </c>
      <c r="B192" s="348" t="s">
        <v>385</v>
      </c>
      <c r="C192" s="565" t="s">
        <v>10490</v>
      </c>
      <c r="D192" s="565"/>
      <c r="E192" s="565"/>
      <c r="F192" s="565"/>
      <c r="G192" s="565"/>
      <c r="H192" s="565"/>
      <c r="I192" s="565"/>
      <c r="J192" s="565"/>
      <c r="K192" s="565"/>
      <c r="L192" s="348" t="s">
        <v>10</v>
      </c>
      <c r="M192" s="341">
        <v>23.69</v>
      </c>
    </row>
    <row r="193" spans="1:13" ht="12.75" customHeight="1" x14ac:dyDescent="0.25">
      <c r="A193" s="340" t="s">
        <v>10491</v>
      </c>
      <c r="B193" s="348" t="s">
        <v>385</v>
      </c>
      <c r="C193" s="565" t="s">
        <v>10492</v>
      </c>
      <c r="D193" s="565"/>
      <c r="E193" s="565"/>
      <c r="F193" s="565"/>
      <c r="G193" s="565"/>
      <c r="H193" s="565"/>
      <c r="I193" s="565"/>
      <c r="J193" s="565"/>
      <c r="K193" s="565"/>
      <c r="L193" s="348" t="s">
        <v>10</v>
      </c>
      <c r="M193" s="341">
        <v>31.58</v>
      </c>
    </row>
    <row r="194" spans="1:13" ht="12.75" customHeight="1" x14ac:dyDescent="0.25">
      <c r="A194" s="338" t="s">
        <v>10493</v>
      </c>
      <c r="B194" s="347" t="s">
        <v>385</v>
      </c>
      <c r="C194" s="564" t="s">
        <v>10494</v>
      </c>
      <c r="D194" s="564"/>
      <c r="E194" s="564"/>
      <c r="F194" s="564"/>
      <c r="G194" s="564"/>
      <c r="H194" s="564"/>
      <c r="I194" s="564"/>
      <c r="J194" s="564"/>
      <c r="K194" s="564"/>
      <c r="L194" s="339"/>
      <c r="M194" s="339"/>
    </row>
    <row r="195" spans="1:13" ht="13.5" customHeight="1" x14ac:dyDescent="0.25">
      <c r="A195" s="340" t="s">
        <v>10495</v>
      </c>
      <c r="B195" s="348" t="s">
        <v>385</v>
      </c>
      <c r="C195" s="565" t="s">
        <v>10496</v>
      </c>
      <c r="D195" s="565"/>
      <c r="E195" s="565"/>
      <c r="F195" s="565"/>
      <c r="G195" s="565"/>
      <c r="H195" s="565"/>
      <c r="I195" s="565"/>
      <c r="J195" s="565"/>
      <c r="K195" s="565"/>
      <c r="L195" s="348" t="s">
        <v>10</v>
      </c>
      <c r="M195" s="341">
        <v>20.74</v>
      </c>
    </row>
    <row r="196" spans="1:13" ht="12.75" customHeight="1" x14ac:dyDescent="0.25">
      <c r="A196" s="340" t="s">
        <v>10497</v>
      </c>
      <c r="B196" s="348" t="s">
        <v>385</v>
      </c>
      <c r="C196" s="565" t="s">
        <v>10498</v>
      </c>
      <c r="D196" s="565"/>
      <c r="E196" s="565"/>
      <c r="F196" s="565"/>
      <c r="G196" s="565"/>
      <c r="H196" s="565"/>
      <c r="I196" s="565"/>
      <c r="J196" s="565"/>
      <c r="K196" s="565"/>
      <c r="L196" s="348" t="s">
        <v>10</v>
      </c>
      <c r="M196" s="341">
        <v>2.99</v>
      </c>
    </row>
    <row r="197" spans="1:13" ht="13.5" customHeight="1" x14ac:dyDescent="0.25">
      <c r="A197" s="338" t="s">
        <v>10499</v>
      </c>
      <c r="B197" s="347" t="s">
        <v>385</v>
      </c>
      <c r="C197" s="564" t="s">
        <v>10500</v>
      </c>
      <c r="D197" s="564"/>
      <c r="E197" s="564"/>
      <c r="F197" s="564"/>
      <c r="G197" s="564"/>
      <c r="H197" s="564"/>
      <c r="I197" s="564"/>
      <c r="J197" s="564"/>
      <c r="K197" s="564"/>
      <c r="L197" s="339"/>
      <c r="M197" s="339"/>
    </row>
    <row r="198" spans="1:13" ht="12.75" customHeight="1" x14ac:dyDescent="0.25">
      <c r="A198" s="340" t="s">
        <v>10501</v>
      </c>
      <c r="B198" s="348" t="s">
        <v>385</v>
      </c>
      <c r="C198" s="565" t="s">
        <v>10502</v>
      </c>
      <c r="D198" s="565"/>
      <c r="E198" s="565"/>
      <c r="F198" s="565"/>
      <c r="G198" s="565"/>
      <c r="H198" s="565"/>
      <c r="I198" s="565"/>
      <c r="J198" s="565"/>
      <c r="K198" s="565"/>
      <c r="L198" s="348" t="s">
        <v>10</v>
      </c>
      <c r="M198" s="341">
        <v>3.74</v>
      </c>
    </row>
    <row r="199" spans="1:13" ht="12.75" customHeight="1" x14ac:dyDescent="0.25">
      <c r="A199" s="340" t="s">
        <v>10503</v>
      </c>
      <c r="B199" s="348" t="s">
        <v>385</v>
      </c>
      <c r="C199" s="565" t="s">
        <v>10504</v>
      </c>
      <c r="D199" s="565"/>
      <c r="E199" s="565"/>
      <c r="F199" s="565"/>
      <c r="G199" s="565"/>
      <c r="H199" s="565"/>
      <c r="I199" s="565"/>
      <c r="J199" s="565"/>
      <c r="K199" s="565"/>
      <c r="L199" s="348" t="s">
        <v>10</v>
      </c>
      <c r="M199" s="341">
        <v>7.16</v>
      </c>
    </row>
    <row r="200" spans="1:13" ht="13.5" customHeight="1" x14ac:dyDescent="0.25">
      <c r="A200" s="340" t="s">
        <v>10505</v>
      </c>
      <c r="B200" s="348" t="s">
        <v>385</v>
      </c>
      <c r="C200" s="565" t="s">
        <v>10506</v>
      </c>
      <c r="D200" s="565"/>
      <c r="E200" s="565"/>
      <c r="F200" s="565"/>
      <c r="G200" s="565"/>
      <c r="H200" s="565"/>
      <c r="I200" s="565"/>
      <c r="J200" s="565"/>
      <c r="K200" s="565"/>
      <c r="L200" s="348" t="s">
        <v>10507</v>
      </c>
      <c r="M200" s="341">
        <v>3.23</v>
      </c>
    </row>
    <row r="201" spans="1:13" ht="12.75" customHeight="1" x14ac:dyDescent="0.25">
      <c r="A201" s="340" t="s">
        <v>10508</v>
      </c>
      <c r="B201" s="348" t="s">
        <v>385</v>
      </c>
      <c r="C201" s="565" t="s">
        <v>10509</v>
      </c>
      <c r="D201" s="565"/>
      <c r="E201" s="565"/>
      <c r="F201" s="565"/>
      <c r="G201" s="565"/>
      <c r="H201" s="565"/>
      <c r="I201" s="565"/>
      <c r="J201" s="565"/>
      <c r="K201" s="565"/>
      <c r="L201" s="348" t="s">
        <v>10507</v>
      </c>
      <c r="M201" s="341">
        <v>1.93</v>
      </c>
    </row>
    <row r="202" spans="1:13" ht="13.5" customHeight="1" x14ac:dyDescent="0.25">
      <c r="A202" s="338" t="s">
        <v>10510</v>
      </c>
      <c r="B202" s="347" t="s">
        <v>385</v>
      </c>
      <c r="C202" s="564" t="s">
        <v>10511</v>
      </c>
      <c r="D202" s="564"/>
      <c r="E202" s="564"/>
      <c r="F202" s="564"/>
      <c r="G202" s="564"/>
      <c r="H202" s="564"/>
      <c r="I202" s="564"/>
      <c r="J202" s="564"/>
      <c r="K202" s="564"/>
      <c r="L202" s="339"/>
      <c r="M202" s="339"/>
    </row>
    <row r="203" spans="1:13" ht="12.75" customHeight="1" x14ac:dyDescent="0.25">
      <c r="A203" s="340" t="s">
        <v>10512</v>
      </c>
      <c r="B203" s="348" t="s">
        <v>385</v>
      </c>
      <c r="C203" s="565" t="s">
        <v>10513</v>
      </c>
      <c r="D203" s="565"/>
      <c r="E203" s="565"/>
      <c r="F203" s="565"/>
      <c r="G203" s="565"/>
      <c r="H203" s="565"/>
      <c r="I203" s="565"/>
      <c r="J203" s="565"/>
      <c r="K203" s="565"/>
      <c r="L203" s="348" t="s">
        <v>7819</v>
      </c>
      <c r="M203" s="341">
        <v>280</v>
      </c>
    </row>
    <row r="204" spans="1:13" ht="12.75" customHeight="1" x14ac:dyDescent="0.25">
      <c r="A204" s="338" t="s">
        <v>10514</v>
      </c>
      <c r="B204" s="347" t="s">
        <v>385</v>
      </c>
      <c r="C204" s="564" t="s">
        <v>10515</v>
      </c>
      <c r="D204" s="564"/>
      <c r="E204" s="564"/>
      <c r="F204" s="564"/>
      <c r="G204" s="564"/>
      <c r="H204" s="564"/>
      <c r="I204" s="564"/>
      <c r="J204" s="564"/>
      <c r="K204" s="564"/>
      <c r="L204" s="339"/>
      <c r="M204" s="339"/>
    </row>
    <row r="205" spans="1:13" ht="13.5" customHeight="1" x14ac:dyDescent="0.25">
      <c r="A205" s="340" t="s">
        <v>10516</v>
      </c>
      <c r="B205" s="348" t="s">
        <v>385</v>
      </c>
      <c r="C205" s="565" t="s">
        <v>10517</v>
      </c>
      <c r="D205" s="565"/>
      <c r="E205" s="565"/>
      <c r="F205" s="565"/>
      <c r="G205" s="565"/>
      <c r="H205" s="565"/>
      <c r="I205" s="565"/>
      <c r="J205" s="565"/>
      <c r="K205" s="565"/>
      <c r="L205" s="348" t="s">
        <v>9</v>
      </c>
      <c r="M205" s="341">
        <v>2.63</v>
      </c>
    </row>
    <row r="206" spans="1:13" ht="12.75" customHeight="1" x14ac:dyDescent="0.25">
      <c r="A206" s="335" t="s">
        <v>10520</v>
      </c>
      <c r="B206" s="336"/>
      <c r="C206" s="566" t="s">
        <v>10521</v>
      </c>
      <c r="D206" s="566"/>
      <c r="E206" s="566"/>
      <c r="F206" s="566"/>
      <c r="G206" s="566"/>
      <c r="H206" s="566"/>
      <c r="I206" s="566"/>
      <c r="J206" s="566"/>
      <c r="K206" s="566"/>
      <c r="L206" s="337"/>
      <c r="M206" s="337"/>
    </row>
    <row r="207" spans="1:13" ht="13.5" customHeight="1" x14ac:dyDescent="0.25">
      <c r="A207" s="338" t="s">
        <v>1675</v>
      </c>
      <c r="B207" s="347" t="s">
        <v>385</v>
      </c>
      <c r="C207" s="564" t="s">
        <v>10522</v>
      </c>
      <c r="D207" s="564"/>
      <c r="E207" s="564"/>
      <c r="F207" s="564"/>
      <c r="G207" s="564"/>
      <c r="H207" s="564"/>
      <c r="I207" s="564"/>
      <c r="J207" s="564"/>
      <c r="K207" s="564"/>
      <c r="L207" s="339"/>
      <c r="M207" s="339"/>
    </row>
    <row r="208" spans="1:13" ht="12.75" customHeight="1" x14ac:dyDescent="0.25">
      <c r="A208" s="340" t="s">
        <v>10523</v>
      </c>
      <c r="B208" s="348" t="s">
        <v>385</v>
      </c>
      <c r="C208" s="565" t="s">
        <v>10524</v>
      </c>
      <c r="D208" s="565"/>
      <c r="E208" s="565"/>
      <c r="F208" s="565"/>
      <c r="G208" s="565"/>
      <c r="H208" s="565"/>
      <c r="I208" s="565"/>
      <c r="J208" s="565"/>
      <c r="K208" s="565"/>
      <c r="L208" s="348" t="s">
        <v>9</v>
      </c>
      <c r="M208" s="341">
        <v>3.47</v>
      </c>
    </row>
    <row r="209" spans="1:13" ht="12.75" customHeight="1" x14ac:dyDescent="0.25">
      <c r="A209" s="340" t="s">
        <v>10525</v>
      </c>
      <c r="B209" s="348" t="s">
        <v>385</v>
      </c>
      <c r="C209" s="565" t="s">
        <v>10526</v>
      </c>
      <c r="D209" s="565"/>
      <c r="E209" s="565"/>
      <c r="F209" s="565"/>
      <c r="G209" s="565"/>
      <c r="H209" s="565"/>
      <c r="I209" s="565"/>
      <c r="J209" s="565"/>
      <c r="K209" s="565"/>
      <c r="L209" s="348" t="s">
        <v>9</v>
      </c>
      <c r="M209" s="341">
        <v>0.73</v>
      </c>
    </row>
    <row r="210" spans="1:13" ht="13.5" customHeight="1" x14ac:dyDescent="0.25">
      <c r="A210" s="340" t="s">
        <v>10527</v>
      </c>
      <c r="B210" s="348" t="s">
        <v>385</v>
      </c>
      <c r="C210" s="565" t="s">
        <v>10528</v>
      </c>
      <c r="D210" s="565"/>
      <c r="E210" s="565"/>
      <c r="F210" s="565"/>
      <c r="G210" s="565"/>
      <c r="H210" s="565"/>
      <c r="I210" s="565"/>
      <c r="J210" s="565"/>
      <c r="K210" s="565"/>
      <c r="L210" s="348" t="s">
        <v>9</v>
      </c>
      <c r="M210" s="341">
        <v>0.63</v>
      </c>
    </row>
    <row r="211" spans="1:13" ht="12.75" customHeight="1" x14ac:dyDescent="0.25">
      <c r="A211" s="340" t="s">
        <v>10529</v>
      </c>
      <c r="B211" s="348" t="s">
        <v>385</v>
      </c>
      <c r="C211" s="565" t="s">
        <v>10530</v>
      </c>
      <c r="D211" s="565"/>
      <c r="E211" s="565"/>
      <c r="F211" s="565"/>
      <c r="G211" s="565"/>
      <c r="H211" s="565"/>
      <c r="I211" s="565"/>
      <c r="J211" s="565"/>
      <c r="K211" s="565"/>
      <c r="L211" s="348" t="s">
        <v>9</v>
      </c>
      <c r="M211" s="341">
        <v>0.43</v>
      </c>
    </row>
    <row r="212" spans="1:13" ht="12.75" customHeight="1" x14ac:dyDescent="0.25">
      <c r="A212" s="340" t="s">
        <v>10531</v>
      </c>
      <c r="B212" s="348" t="s">
        <v>385</v>
      </c>
      <c r="C212" s="565" t="s">
        <v>10532</v>
      </c>
      <c r="D212" s="565"/>
      <c r="E212" s="565"/>
      <c r="F212" s="565"/>
      <c r="G212" s="565"/>
      <c r="H212" s="565"/>
      <c r="I212" s="565"/>
      <c r="J212" s="565"/>
      <c r="K212" s="565"/>
      <c r="L212" s="348" t="s">
        <v>9</v>
      </c>
      <c r="M212" s="341">
        <v>1.58</v>
      </c>
    </row>
    <row r="213" spans="1:13" ht="13.5" customHeight="1" x14ac:dyDescent="0.25">
      <c r="A213" s="338" t="s">
        <v>1681</v>
      </c>
      <c r="B213" s="347" t="s">
        <v>385</v>
      </c>
      <c r="C213" s="564" t="s">
        <v>10533</v>
      </c>
      <c r="D213" s="564"/>
      <c r="E213" s="564"/>
      <c r="F213" s="564"/>
      <c r="G213" s="564"/>
      <c r="H213" s="564"/>
      <c r="I213" s="564"/>
      <c r="J213" s="564"/>
      <c r="K213" s="564"/>
      <c r="L213" s="339"/>
      <c r="M213" s="339"/>
    </row>
    <row r="214" spans="1:13" ht="12.75" customHeight="1" x14ac:dyDescent="0.25">
      <c r="A214" s="340" t="s">
        <v>10534</v>
      </c>
      <c r="B214" s="348" t="s">
        <v>385</v>
      </c>
      <c r="C214" s="565" t="s">
        <v>10535</v>
      </c>
      <c r="D214" s="565"/>
      <c r="E214" s="565"/>
      <c r="F214" s="565"/>
      <c r="G214" s="565"/>
      <c r="H214" s="565"/>
      <c r="I214" s="565"/>
      <c r="J214" s="565"/>
      <c r="K214" s="565"/>
      <c r="L214" s="348" t="s">
        <v>10</v>
      </c>
      <c r="M214" s="341">
        <v>5.16</v>
      </c>
    </row>
    <row r="215" spans="1:13" ht="13.5" customHeight="1" x14ac:dyDescent="0.25">
      <c r="A215" s="340" t="s">
        <v>10536</v>
      </c>
      <c r="B215" s="348" t="s">
        <v>385</v>
      </c>
      <c r="C215" s="565" t="s">
        <v>10537</v>
      </c>
      <c r="D215" s="565"/>
      <c r="E215" s="565"/>
      <c r="F215" s="565"/>
      <c r="G215" s="565"/>
      <c r="H215" s="565"/>
      <c r="I215" s="565"/>
      <c r="J215" s="565"/>
      <c r="K215" s="565"/>
      <c r="L215" s="348" t="s">
        <v>10</v>
      </c>
      <c r="M215" s="341">
        <v>7.43</v>
      </c>
    </row>
    <row r="216" spans="1:13" ht="12.75" customHeight="1" x14ac:dyDescent="0.25">
      <c r="A216" s="338" t="s">
        <v>1758</v>
      </c>
      <c r="B216" s="347" t="s">
        <v>385</v>
      </c>
      <c r="C216" s="564" t="s">
        <v>10538</v>
      </c>
      <c r="D216" s="564"/>
      <c r="E216" s="564"/>
      <c r="F216" s="564"/>
      <c r="G216" s="564"/>
      <c r="H216" s="564"/>
      <c r="I216" s="564"/>
      <c r="J216" s="564"/>
      <c r="K216" s="564"/>
      <c r="L216" s="339"/>
      <c r="M216" s="339"/>
    </row>
    <row r="217" spans="1:13" ht="12.75" customHeight="1" x14ac:dyDescent="0.25">
      <c r="A217" s="340" t="s">
        <v>10539</v>
      </c>
      <c r="B217" s="348" t="s">
        <v>385</v>
      </c>
      <c r="C217" s="565" t="s">
        <v>10535</v>
      </c>
      <c r="D217" s="565"/>
      <c r="E217" s="565"/>
      <c r="F217" s="565"/>
      <c r="G217" s="565"/>
      <c r="H217" s="565"/>
      <c r="I217" s="565"/>
      <c r="J217" s="565"/>
      <c r="K217" s="565"/>
      <c r="L217" s="348" t="s">
        <v>10</v>
      </c>
      <c r="M217" s="341">
        <v>6.82</v>
      </c>
    </row>
    <row r="218" spans="1:13" ht="13.5" customHeight="1" x14ac:dyDescent="0.25">
      <c r="A218" s="340" t="s">
        <v>10540</v>
      </c>
      <c r="B218" s="348" t="s">
        <v>385</v>
      </c>
      <c r="C218" s="565" t="s">
        <v>10537</v>
      </c>
      <c r="D218" s="565"/>
      <c r="E218" s="565"/>
      <c r="F218" s="565"/>
      <c r="G218" s="565"/>
      <c r="H218" s="565"/>
      <c r="I218" s="565"/>
      <c r="J218" s="565"/>
      <c r="K218" s="565"/>
      <c r="L218" s="348" t="s">
        <v>10</v>
      </c>
      <c r="M218" s="341">
        <v>9.1</v>
      </c>
    </row>
    <row r="219" spans="1:13" ht="12.75" customHeight="1" x14ac:dyDescent="0.25">
      <c r="A219" s="338" t="s">
        <v>1768</v>
      </c>
      <c r="B219" s="347" t="s">
        <v>385</v>
      </c>
      <c r="C219" s="564" t="s">
        <v>10541</v>
      </c>
      <c r="D219" s="564"/>
      <c r="E219" s="564"/>
      <c r="F219" s="564"/>
      <c r="G219" s="564"/>
      <c r="H219" s="564"/>
      <c r="I219" s="564"/>
      <c r="J219" s="564"/>
      <c r="K219" s="564"/>
      <c r="L219" s="339"/>
      <c r="M219" s="339"/>
    </row>
    <row r="220" spans="1:13" ht="13.5" customHeight="1" x14ac:dyDescent="0.25">
      <c r="A220" s="340" t="s">
        <v>10542</v>
      </c>
      <c r="B220" s="348" t="s">
        <v>385</v>
      </c>
      <c r="C220" s="565" t="s">
        <v>10543</v>
      </c>
      <c r="D220" s="565"/>
      <c r="E220" s="565"/>
      <c r="F220" s="565"/>
      <c r="G220" s="565"/>
      <c r="H220" s="565"/>
      <c r="I220" s="565"/>
      <c r="J220" s="565"/>
      <c r="K220" s="565"/>
      <c r="L220" s="348" t="s">
        <v>10</v>
      </c>
      <c r="M220" s="341">
        <v>126.96</v>
      </c>
    </row>
    <row r="221" spans="1:13" ht="12.75" customHeight="1" x14ac:dyDescent="0.25">
      <c r="A221" s="338" t="s">
        <v>10544</v>
      </c>
      <c r="B221" s="347" t="s">
        <v>385</v>
      </c>
      <c r="C221" s="564" t="s">
        <v>10545</v>
      </c>
      <c r="D221" s="564"/>
      <c r="E221" s="564"/>
      <c r="F221" s="564"/>
      <c r="G221" s="564"/>
      <c r="H221" s="564"/>
      <c r="I221" s="564"/>
      <c r="J221" s="564"/>
      <c r="K221" s="564"/>
      <c r="L221" s="339"/>
      <c r="M221" s="339"/>
    </row>
    <row r="222" spans="1:13" ht="12.75" customHeight="1" x14ac:dyDescent="0.25">
      <c r="A222" s="340" t="s">
        <v>10546</v>
      </c>
      <c r="B222" s="348" t="s">
        <v>385</v>
      </c>
      <c r="C222" s="565" t="s">
        <v>10496</v>
      </c>
      <c r="D222" s="565"/>
      <c r="E222" s="565"/>
      <c r="F222" s="565"/>
      <c r="G222" s="565"/>
      <c r="H222" s="565"/>
      <c r="I222" s="565"/>
      <c r="J222" s="565"/>
      <c r="K222" s="565"/>
      <c r="L222" s="348" t="s">
        <v>10</v>
      </c>
      <c r="M222" s="341">
        <v>20.74</v>
      </c>
    </row>
    <row r="223" spans="1:13" ht="13.5" customHeight="1" x14ac:dyDescent="0.25">
      <c r="A223" s="340" t="s">
        <v>315</v>
      </c>
      <c r="B223" s="348" t="s">
        <v>385</v>
      </c>
      <c r="C223" s="565" t="s">
        <v>10498</v>
      </c>
      <c r="D223" s="565"/>
      <c r="E223" s="565"/>
      <c r="F223" s="565"/>
      <c r="G223" s="565"/>
      <c r="H223" s="565"/>
      <c r="I223" s="565"/>
      <c r="J223" s="565"/>
      <c r="K223" s="565"/>
      <c r="L223" s="348" t="s">
        <v>10</v>
      </c>
      <c r="M223" s="341">
        <v>2.93</v>
      </c>
    </row>
    <row r="224" spans="1:13" ht="12.75" customHeight="1" x14ac:dyDescent="0.25">
      <c r="A224" s="338" t="s">
        <v>10547</v>
      </c>
      <c r="B224" s="347" t="s">
        <v>385</v>
      </c>
      <c r="C224" s="564" t="s">
        <v>10548</v>
      </c>
      <c r="D224" s="564"/>
      <c r="E224" s="564"/>
      <c r="F224" s="564"/>
      <c r="G224" s="564"/>
      <c r="H224" s="564"/>
      <c r="I224" s="564"/>
      <c r="J224" s="564"/>
      <c r="K224" s="564"/>
      <c r="L224" s="339"/>
      <c r="M224" s="339"/>
    </row>
    <row r="225" spans="1:13" ht="12.75" customHeight="1" x14ac:dyDescent="0.25">
      <c r="A225" s="340" t="s">
        <v>10549</v>
      </c>
      <c r="B225" s="348" t="s">
        <v>385</v>
      </c>
      <c r="C225" s="565" t="s">
        <v>10502</v>
      </c>
      <c r="D225" s="565"/>
      <c r="E225" s="565"/>
      <c r="F225" s="565"/>
      <c r="G225" s="565"/>
      <c r="H225" s="565"/>
      <c r="I225" s="565"/>
      <c r="J225" s="565"/>
      <c r="K225" s="565"/>
      <c r="L225" s="348" t="s">
        <v>10</v>
      </c>
      <c r="M225" s="341">
        <v>3.74</v>
      </c>
    </row>
    <row r="226" spans="1:13" ht="13.5" customHeight="1" x14ac:dyDescent="0.25">
      <c r="A226" s="340" t="s">
        <v>10550</v>
      </c>
      <c r="B226" s="348" t="s">
        <v>385</v>
      </c>
      <c r="C226" s="565" t="s">
        <v>10504</v>
      </c>
      <c r="D226" s="565"/>
      <c r="E226" s="565"/>
      <c r="F226" s="565"/>
      <c r="G226" s="565"/>
      <c r="H226" s="565"/>
      <c r="I226" s="565"/>
      <c r="J226" s="565"/>
      <c r="K226" s="565"/>
      <c r="L226" s="348" t="s">
        <v>10</v>
      </c>
      <c r="M226" s="341">
        <v>7.16</v>
      </c>
    </row>
    <row r="227" spans="1:13" ht="12.75" customHeight="1" x14ac:dyDescent="0.25">
      <c r="A227" s="340" t="s">
        <v>10551</v>
      </c>
      <c r="B227" s="348" t="s">
        <v>385</v>
      </c>
      <c r="C227" s="565" t="s">
        <v>10506</v>
      </c>
      <c r="D227" s="565"/>
      <c r="E227" s="565"/>
      <c r="F227" s="565"/>
      <c r="G227" s="565"/>
      <c r="H227" s="565"/>
      <c r="I227" s="565"/>
      <c r="J227" s="565"/>
      <c r="K227" s="565"/>
      <c r="L227" s="348" t="s">
        <v>10507</v>
      </c>
      <c r="M227" s="341">
        <v>3.23</v>
      </c>
    </row>
    <row r="228" spans="1:13" ht="13.5" customHeight="1" x14ac:dyDescent="0.25">
      <c r="A228" s="340" t="s">
        <v>10552</v>
      </c>
      <c r="B228" s="348" t="s">
        <v>385</v>
      </c>
      <c r="C228" s="565" t="s">
        <v>10509</v>
      </c>
      <c r="D228" s="565"/>
      <c r="E228" s="565"/>
      <c r="F228" s="565"/>
      <c r="G228" s="565"/>
      <c r="H228" s="565"/>
      <c r="I228" s="565"/>
      <c r="J228" s="565"/>
      <c r="K228" s="565"/>
      <c r="L228" s="348" t="s">
        <v>10507</v>
      </c>
      <c r="M228" s="341">
        <v>1.93</v>
      </c>
    </row>
    <row r="229" spans="1:13" ht="12.75" customHeight="1" x14ac:dyDescent="0.25">
      <c r="A229" s="338" t="s">
        <v>10553</v>
      </c>
      <c r="B229" s="347" t="s">
        <v>385</v>
      </c>
      <c r="C229" s="564" t="s">
        <v>10554</v>
      </c>
      <c r="D229" s="564"/>
      <c r="E229" s="564"/>
      <c r="F229" s="564"/>
      <c r="G229" s="564"/>
      <c r="H229" s="564"/>
      <c r="I229" s="564"/>
      <c r="J229" s="564"/>
      <c r="K229" s="564"/>
      <c r="L229" s="339"/>
      <c r="M229" s="339"/>
    </row>
    <row r="230" spans="1:13" ht="12.75" customHeight="1" x14ac:dyDescent="0.25">
      <c r="A230" s="340" t="s">
        <v>10555</v>
      </c>
      <c r="B230" s="348" t="s">
        <v>385</v>
      </c>
      <c r="C230" s="565" t="s">
        <v>10556</v>
      </c>
      <c r="D230" s="565"/>
      <c r="E230" s="565"/>
      <c r="F230" s="565"/>
      <c r="G230" s="565"/>
      <c r="H230" s="565"/>
      <c r="I230" s="565"/>
      <c r="J230" s="565"/>
      <c r="K230" s="565"/>
      <c r="L230" s="348" t="s">
        <v>10</v>
      </c>
      <c r="M230" s="341">
        <v>5.04</v>
      </c>
    </row>
    <row r="231" spans="1:13" ht="13.5" customHeight="1" x14ac:dyDescent="0.25">
      <c r="A231" s="340" t="s">
        <v>10557</v>
      </c>
      <c r="B231" s="348" t="s">
        <v>385</v>
      </c>
      <c r="C231" s="565" t="s">
        <v>10558</v>
      </c>
      <c r="D231" s="565"/>
      <c r="E231" s="565"/>
      <c r="F231" s="565"/>
      <c r="G231" s="565"/>
      <c r="H231" s="565"/>
      <c r="I231" s="565"/>
      <c r="J231" s="565"/>
      <c r="K231" s="565"/>
      <c r="L231" s="348" t="s">
        <v>10</v>
      </c>
      <c r="M231" s="341">
        <v>21.61</v>
      </c>
    </row>
    <row r="232" spans="1:13" ht="12.75" customHeight="1" x14ac:dyDescent="0.25">
      <c r="A232" s="340" t="s">
        <v>10559</v>
      </c>
      <c r="B232" s="348" t="s">
        <v>385</v>
      </c>
      <c r="C232" s="565" t="s">
        <v>10560</v>
      </c>
      <c r="D232" s="565"/>
      <c r="E232" s="565"/>
      <c r="F232" s="565"/>
      <c r="G232" s="565"/>
      <c r="H232" s="565"/>
      <c r="I232" s="565"/>
      <c r="J232" s="565"/>
      <c r="K232" s="565"/>
      <c r="L232" s="348" t="s">
        <v>10</v>
      </c>
      <c r="M232" s="341">
        <v>47.37</v>
      </c>
    </row>
    <row r="233" spans="1:13" ht="13.5" customHeight="1" x14ac:dyDescent="0.25">
      <c r="A233" s="338" t="s">
        <v>10561</v>
      </c>
      <c r="B233" s="347" t="s">
        <v>385</v>
      </c>
      <c r="C233" s="564" t="s">
        <v>10562</v>
      </c>
      <c r="D233" s="564"/>
      <c r="E233" s="564"/>
      <c r="F233" s="564"/>
      <c r="G233" s="564"/>
      <c r="H233" s="564"/>
      <c r="I233" s="564"/>
      <c r="J233" s="564"/>
      <c r="K233" s="564"/>
      <c r="L233" s="339"/>
      <c r="M233" s="339"/>
    </row>
    <row r="234" spans="1:13" ht="12.75" customHeight="1" x14ac:dyDescent="0.25">
      <c r="A234" s="340" t="s">
        <v>10563</v>
      </c>
      <c r="B234" s="348" t="s">
        <v>385</v>
      </c>
      <c r="C234" s="565" t="s">
        <v>10564</v>
      </c>
      <c r="D234" s="565"/>
      <c r="E234" s="565"/>
      <c r="F234" s="565"/>
      <c r="G234" s="565"/>
      <c r="H234" s="565"/>
      <c r="I234" s="565"/>
      <c r="J234" s="565"/>
      <c r="K234" s="565"/>
      <c r="L234" s="348" t="s">
        <v>10</v>
      </c>
      <c r="M234" s="341">
        <v>297.95999999999998</v>
      </c>
    </row>
    <row r="235" spans="1:13" ht="12.75" customHeight="1" x14ac:dyDescent="0.25">
      <c r="A235" s="338" t="s">
        <v>10565</v>
      </c>
      <c r="B235" s="347" t="s">
        <v>385</v>
      </c>
      <c r="C235" s="564" t="s">
        <v>10566</v>
      </c>
      <c r="D235" s="564"/>
      <c r="E235" s="564"/>
      <c r="F235" s="564"/>
      <c r="G235" s="564"/>
      <c r="H235" s="564"/>
      <c r="I235" s="564"/>
      <c r="J235" s="564"/>
      <c r="K235" s="564"/>
      <c r="L235" s="339"/>
      <c r="M235" s="339"/>
    </row>
    <row r="236" spans="1:13" ht="13.5" customHeight="1" x14ac:dyDescent="0.25">
      <c r="A236" s="340" t="s">
        <v>10567</v>
      </c>
      <c r="B236" s="348" t="s">
        <v>385</v>
      </c>
      <c r="C236" s="565" t="s">
        <v>10568</v>
      </c>
      <c r="D236" s="565"/>
      <c r="E236" s="565"/>
      <c r="F236" s="565"/>
      <c r="G236" s="565"/>
      <c r="H236" s="565"/>
      <c r="I236" s="565"/>
      <c r="J236" s="565"/>
      <c r="K236" s="565"/>
      <c r="L236" s="348" t="s">
        <v>10</v>
      </c>
      <c r="M236" s="341">
        <v>47.37</v>
      </c>
    </row>
    <row r="237" spans="1:13" ht="12.75" customHeight="1" x14ac:dyDescent="0.25">
      <c r="A237" s="340" t="s">
        <v>10569</v>
      </c>
      <c r="B237" s="348" t="s">
        <v>385</v>
      </c>
      <c r="C237" s="565" t="s">
        <v>10570</v>
      </c>
      <c r="D237" s="565"/>
      <c r="E237" s="565"/>
      <c r="F237" s="565"/>
      <c r="G237" s="565"/>
      <c r="H237" s="565"/>
      <c r="I237" s="565"/>
      <c r="J237" s="565"/>
      <c r="K237" s="565"/>
      <c r="L237" s="348" t="s">
        <v>10</v>
      </c>
      <c r="M237" s="341">
        <v>63.16</v>
      </c>
    </row>
    <row r="238" spans="1:13" ht="12.75" customHeight="1" x14ac:dyDescent="0.25">
      <c r="A238" s="340" t="s">
        <v>10571</v>
      </c>
      <c r="B238" s="348" t="s">
        <v>385</v>
      </c>
      <c r="C238" s="565" t="s">
        <v>10572</v>
      </c>
      <c r="D238" s="565"/>
      <c r="E238" s="565"/>
      <c r="F238" s="565"/>
      <c r="G238" s="565"/>
      <c r="H238" s="565"/>
      <c r="I238" s="565"/>
      <c r="J238" s="565"/>
      <c r="K238" s="565"/>
      <c r="L238" s="348" t="s">
        <v>10</v>
      </c>
      <c r="M238" s="341">
        <v>78.95</v>
      </c>
    </row>
    <row r="239" spans="1:13" ht="13.5" customHeight="1" x14ac:dyDescent="0.25">
      <c r="A239" s="338" t="s">
        <v>10573</v>
      </c>
      <c r="B239" s="347" t="s">
        <v>385</v>
      </c>
      <c r="C239" s="564" t="s">
        <v>10574</v>
      </c>
      <c r="D239" s="564"/>
      <c r="E239" s="564"/>
      <c r="F239" s="564"/>
      <c r="G239" s="564"/>
      <c r="H239" s="564"/>
      <c r="I239" s="564"/>
      <c r="J239" s="564"/>
      <c r="K239" s="564"/>
      <c r="L239" s="339"/>
      <c r="M239" s="339"/>
    </row>
    <row r="240" spans="1:13" ht="12.75" customHeight="1" x14ac:dyDescent="0.25">
      <c r="A240" s="340" t="s">
        <v>10575</v>
      </c>
      <c r="B240" s="348" t="s">
        <v>385</v>
      </c>
      <c r="C240" s="565" t="s">
        <v>10576</v>
      </c>
      <c r="D240" s="565"/>
      <c r="E240" s="565"/>
      <c r="F240" s="565"/>
      <c r="G240" s="565"/>
      <c r="H240" s="565"/>
      <c r="I240" s="565"/>
      <c r="J240" s="565"/>
      <c r="K240" s="565"/>
      <c r="L240" s="348" t="s">
        <v>10</v>
      </c>
      <c r="M240" s="341">
        <v>5.94</v>
      </c>
    </row>
    <row r="241" spans="1:13" ht="13.5" customHeight="1" x14ac:dyDescent="0.25">
      <c r="A241" s="340" t="s">
        <v>10577</v>
      </c>
      <c r="B241" s="348" t="s">
        <v>385</v>
      </c>
      <c r="C241" s="565" t="s">
        <v>10578</v>
      </c>
      <c r="D241" s="565"/>
      <c r="E241" s="565"/>
      <c r="F241" s="565"/>
      <c r="G241" s="565"/>
      <c r="H241" s="565"/>
      <c r="I241" s="565"/>
      <c r="J241" s="565"/>
      <c r="K241" s="565"/>
      <c r="L241" s="348" t="s">
        <v>10</v>
      </c>
      <c r="M241" s="341">
        <v>7.53</v>
      </c>
    </row>
    <row r="242" spans="1:13" ht="12.75" customHeight="1" x14ac:dyDescent="0.25">
      <c r="A242" s="340" t="s">
        <v>10579</v>
      </c>
      <c r="B242" s="348" t="s">
        <v>385</v>
      </c>
      <c r="C242" s="565" t="s">
        <v>10580</v>
      </c>
      <c r="D242" s="565"/>
      <c r="E242" s="565"/>
      <c r="F242" s="565"/>
      <c r="G242" s="565"/>
      <c r="H242" s="565"/>
      <c r="I242" s="565"/>
      <c r="J242" s="565"/>
      <c r="K242" s="565"/>
      <c r="L242" s="348" t="s">
        <v>10</v>
      </c>
      <c r="M242" s="341">
        <v>8.8000000000000007</v>
      </c>
    </row>
    <row r="243" spans="1:13" ht="12.75" customHeight="1" x14ac:dyDescent="0.25">
      <c r="A243" s="340" t="s">
        <v>10581</v>
      </c>
      <c r="B243" s="348" t="s">
        <v>385</v>
      </c>
      <c r="C243" s="565" t="s">
        <v>10582</v>
      </c>
      <c r="D243" s="565"/>
      <c r="E243" s="565"/>
      <c r="F243" s="565"/>
      <c r="G243" s="565"/>
      <c r="H243" s="565"/>
      <c r="I243" s="565"/>
      <c r="J243" s="565"/>
      <c r="K243" s="565"/>
      <c r="L243" s="348" t="s">
        <v>10</v>
      </c>
      <c r="M243" s="341">
        <v>9.43</v>
      </c>
    </row>
    <row r="244" spans="1:13" ht="13.5" customHeight="1" x14ac:dyDescent="0.25">
      <c r="A244" s="338" t="s">
        <v>10583</v>
      </c>
      <c r="B244" s="347" t="s">
        <v>385</v>
      </c>
      <c r="C244" s="564" t="s">
        <v>10584</v>
      </c>
      <c r="D244" s="564"/>
      <c r="E244" s="564"/>
      <c r="F244" s="564"/>
      <c r="G244" s="564"/>
      <c r="H244" s="564"/>
      <c r="I244" s="564"/>
      <c r="J244" s="564"/>
      <c r="K244" s="564"/>
      <c r="L244" s="339"/>
      <c r="M244" s="339"/>
    </row>
    <row r="245" spans="1:13" ht="12.75" customHeight="1" x14ac:dyDescent="0.25">
      <c r="A245" s="340" t="s">
        <v>10585</v>
      </c>
      <c r="B245" s="348" t="s">
        <v>385</v>
      </c>
      <c r="C245" s="565" t="s">
        <v>10576</v>
      </c>
      <c r="D245" s="565"/>
      <c r="E245" s="565"/>
      <c r="F245" s="565"/>
      <c r="G245" s="565"/>
      <c r="H245" s="565"/>
      <c r="I245" s="565"/>
      <c r="J245" s="565"/>
      <c r="K245" s="565"/>
      <c r="L245" s="348" t="s">
        <v>10</v>
      </c>
      <c r="M245" s="341">
        <v>7.4</v>
      </c>
    </row>
    <row r="246" spans="1:13" ht="13.5" customHeight="1" x14ac:dyDescent="0.25">
      <c r="A246" s="340" t="s">
        <v>10586</v>
      </c>
      <c r="B246" s="348" t="s">
        <v>385</v>
      </c>
      <c r="C246" s="565" t="s">
        <v>10587</v>
      </c>
      <c r="D246" s="565"/>
      <c r="E246" s="565"/>
      <c r="F246" s="565"/>
      <c r="G246" s="565"/>
      <c r="H246" s="565"/>
      <c r="I246" s="565"/>
      <c r="J246" s="565"/>
      <c r="K246" s="565"/>
      <c r="L246" s="348" t="s">
        <v>10</v>
      </c>
      <c r="M246" s="341">
        <v>9.2200000000000006</v>
      </c>
    </row>
    <row r="247" spans="1:13" ht="12.75" customHeight="1" x14ac:dyDescent="0.25">
      <c r="A247" s="340" t="s">
        <v>10588</v>
      </c>
      <c r="B247" s="348" t="s">
        <v>385</v>
      </c>
      <c r="C247" s="565" t="s">
        <v>10589</v>
      </c>
      <c r="D247" s="565"/>
      <c r="E247" s="565"/>
      <c r="F247" s="565"/>
      <c r="G247" s="565"/>
      <c r="H247" s="565"/>
      <c r="I247" s="565"/>
      <c r="J247" s="565"/>
      <c r="K247" s="565"/>
      <c r="L247" s="348" t="s">
        <v>10</v>
      </c>
      <c r="M247" s="341">
        <v>11.02</v>
      </c>
    </row>
    <row r="248" spans="1:13" ht="12.75" customHeight="1" x14ac:dyDescent="0.25">
      <c r="A248" s="340" t="s">
        <v>10590</v>
      </c>
      <c r="B248" s="348" t="s">
        <v>385</v>
      </c>
      <c r="C248" s="565" t="s">
        <v>10582</v>
      </c>
      <c r="D248" s="565"/>
      <c r="E248" s="565"/>
      <c r="F248" s="565"/>
      <c r="G248" s="565"/>
      <c r="H248" s="565"/>
      <c r="I248" s="565"/>
      <c r="J248" s="565"/>
      <c r="K248" s="565"/>
      <c r="L248" s="348" t="s">
        <v>10</v>
      </c>
      <c r="M248" s="341">
        <v>11.62</v>
      </c>
    </row>
    <row r="249" spans="1:13" ht="13.5" customHeight="1" x14ac:dyDescent="0.25">
      <c r="A249" s="338" t="s">
        <v>10591</v>
      </c>
      <c r="B249" s="347" t="s">
        <v>385</v>
      </c>
      <c r="C249" s="564" t="s">
        <v>10592</v>
      </c>
      <c r="D249" s="564"/>
      <c r="E249" s="564"/>
      <c r="F249" s="564"/>
      <c r="G249" s="564"/>
      <c r="H249" s="564"/>
      <c r="I249" s="564"/>
      <c r="J249" s="564"/>
      <c r="K249" s="564"/>
      <c r="L249" s="339"/>
      <c r="M249" s="339"/>
    </row>
    <row r="250" spans="1:13" ht="12.75" customHeight="1" x14ac:dyDescent="0.25">
      <c r="A250" s="340" t="s">
        <v>10593</v>
      </c>
      <c r="B250" s="348" t="s">
        <v>385</v>
      </c>
      <c r="C250" s="565" t="s">
        <v>10594</v>
      </c>
      <c r="D250" s="565"/>
      <c r="E250" s="565"/>
      <c r="F250" s="565"/>
      <c r="G250" s="565"/>
      <c r="H250" s="565"/>
      <c r="I250" s="565"/>
      <c r="J250" s="565"/>
      <c r="K250" s="565"/>
      <c r="L250" s="348" t="s">
        <v>10</v>
      </c>
      <c r="M250" s="341">
        <v>8.84</v>
      </c>
    </row>
    <row r="251" spans="1:13" ht="12.75" customHeight="1" x14ac:dyDescent="0.25">
      <c r="A251" s="340" t="s">
        <v>10595</v>
      </c>
      <c r="B251" s="348" t="s">
        <v>385</v>
      </c>
      <c r="C251" s="565" t="s">
        <v>10596</v>
      </c>
      <c r="D251" s="565"/>
      <c r="E251" s="565"/>
      <c r="F251" s="565"/>
      <c r="G251" s="565"/>
      <c r="H251" s="565"/>
      <c r="I251" s="565"/>
      <c r="J251" s="565"/>
      <c r="K251" s="565"/>
      <c r="L251" s="348" t="s">
        <v>10</v>
      </c>
      <c r="M251" s="341">
        <v>12.34</v>
      </c>
    </row>
    <row r="252" spans="1:13" ht="13.5" customHeight="1" x14ac:dyDescent="0.25">
      <c r="A252" s="340" t="s">
        <v>10597</v>
      </c>
      <c r="B252" s="348" t="s">
        <v>385</v>
      </c>
      <c r="C252" s="565" t="s">
        <v>10598</v>
      </c>
      <c r="D252" s="565"/>
      <c r="E252" s="565"/>
      <c r="F252" s="565"/>
      <c r="G252" s="565"/>
      <c r="H252" s="565"/>
      <c r="I252" s="565"/>
      <c r="J252" s="565"/>
      <c r="K252" s="565"/>
      <c r="L252" s="348" t="s">
        <v>10</v>
      </c>
      <c r="M252" s="341">
        <v>13.54</v>
      </c>
    </row>
    <row r="253" spans="1:13" ht="12.75" customHeight="1" x14ac:dyDescent="0.25">
      <c r="A253" s="340" t="s">
        <v>10599</v>
      </c>
      <c r="B253" s="348" t="s">
        <v>385</v>
      </c>
      <c r="C253" s="565" t="s">
        <v>10600</v>
      </c>
      <c r="D253" s="565"/>
      <c r="E253" s="565"/>
      <c r="F253" s="565"/>
      <c r="G253" s="565"/>
      <c r="H253" s="565"/>
      <c r="I253" s="565"/>
      <c r="J253" s="565"/>
      <c r="K253" s="565"/>
      <c r="L253" s="348" t="s">
        <v>10</v>
      </c>
      <c r="M253" s="341">
        <v>12.41</v>
      </c>
    </row>
    <row r="254" spans="1:13" ht="13.5" customHeight="1" x14ac:dyDescent="0.25">
      <c r="A254" s="338" t="s">
        <v>10601</v>
      </c>
      <c r="B254" s="347" t="s">
        <v>385</v>
      </c>
      <c r="C254" s="564" t="s">
        <v>10602</v>
      </c>
      <c r="D254" s="564"/>
      <c r="E254" s="564"/>
      <c r="F254" s="564"/>
      <c r="G254" s="564"/>
      <c r="H254" s="564"/>
      <c r="I254" s="564"/>
      <c r="J254" s="564"/>
      <c r="K254" s="564"/>
      <c r="L254" s="339"/>
      <c r="M254" s="339"/>
    </row>
    <row r="255" spans="1:13" ht="12.75" customHeight="1" x14ac:dyDescent="0.25">
      <c r="A255" s="340" t="s">
        <v>10603</v>
      </c>
      <c r="B255" s="348" t="s">
        <v>385</v>
      </c>
      <c r="C255" s="565" t="s">
        <v>10543</v>
      </c>
      <c r="D255" s="565"/>
      <c r="E255" s="565"/>
      <c r="F255" s="565"/>
      <c r="G255" s="565"/>
      <c r="H255" s="565"/>
      <c r="I255" s="565"/>
      <c r="J255" s="565"/>
      <c r="K255" s="565"/>
      <c r="L255" s="348" t="s">
        <v>10</v>
      </c>
      <c r="M255" s="341">
        <v>254.03</v>
      </c>
    </row>
    <row r="256" spans="1:13" ht="12.75" customHeight="1" x14ac:dyDescent="0.25">
      <c r="A256" s="338" t="s">
        <v>10604</v>
      </c>
      <c r="B256" s="347" t="s">
        <v>385</v>
      </c>
      <c r="C256" s="564" t="s">
        <v>10605</v>
      </c>
      <c r="D256" s="564"/>
      <c r="E256" s="564"/>
      <c r="F256" s="564"/>
      <c r="G256" s="564"/>
      <c r="H256" s="564"/>
      <c r="I256" s="564"/>
      <c r="J256" s="564"/>
      <c r="K256" s="564"/>
      <c r="L256" s="339"/>
      <c r="M256" s="339"/>
    </row>
    <row r="257" spans="1:13" ht="13.5" customHeight="1" x14ac:dyDescent="0.25">
      <c r="A257" s="340" t="s">
        <v>10606</v>
      </c>
      <c r="B257" s="348" t="s">
        <v>385</v>
      </c>
      <c r="C257" s="565" t="s">
        <v>10496</v>
      </c>
      <c r="D257" s="565"/>
      <c r="E257" s="565"/>
      <c r="F257" s="565"/>
      <c r="G257" s="565"/>
      <c r="H257" s="565"/>
      <c r="I257" s="565"/>
      <c r="J257" s="565"/>
      <c r="K257" s="565"/>
      <c r="L257" s="348" t="s">
        <v>10</v>
      </c>
      <c r="M257" s="341">
        <v>47.37</v>
      </c>
    </row>
    <row r="258" spans="1:13" ht="12.75" customHeight="1" x14ac:dyDescent="0.25">
      <c r="A258" s="340" t="s">
        <v>10607</v>
      </c>
      <c r="B258" s="348" t="s">
        <v>385</v>
      </c>
      <c r="C258" s="565" t="s">
        <v>10608</v>
      </c>
      <c r="D258" s="565"/>
      <c r="E258" s="565"/>
      <c r="F258" s="565"/>
      <c r="G258" s="565"/>
      <c r="H258" s="565"/>
      <c r="I258" s="565"/>
      <c r="J258" s="565"/>
      <c r="K258" s="565"/>
      <c r="L258" s="348" t="s">
        <v>10</v>
      </c>
      <c r="M258" s="341">
        <v>21.61</v>
      </c>
    </row>
    <row r="259" spans="1:13" ht="13.5" customHeight="1" x14ac:dyDescent="0.25">
      <c r="A259" s="338" t="s">
        <v>10609</v>
      </c>
      <c r="B259" s="347" t="s">
        <v>385</v>
      </c>
      <c r="C259" s="564" t="s">
        <v>10610</v>
      </c>
      <c r="D259" s="564"/>
      <c r="E259" s="564"/>
      <c r="F259" s="564"/>
      <c r="G259" s="564"/>
      <c r="H259" s="564"/>
      <c r="I259" s="564"/>
      <c r="J259" s="564"/>
      <c r="K259" s="564"/>
      <c r="L259" s="339"/>
      <c r="M259" s="339"/>
    </row>
    <row r="260" spans="1:13" ht="12.75" customHeight="1" x14ac:dyDescent="0.25">
      <c r="A260" s="340" t="s">
        <v>10611</v>
      </c>
      <c r="B260" s="348" t="s">
        <v>385</v>
      </c>
      <c r="C260" s="565" t="s">
        <v>10560</v>
      </c>
      <c r="D260" s="565"/>
      <c r="E260" s="565"/>
      <c r="F260" s="565"/>
      <c r="G260" s="565"/>
      <c r="H260" s="565"/>
      <c r="I260" s="565"/>
      <c r="J260" s="565"/>
      <c r="K260" s="565"/>
      <c r="L260" s="348" t="s">
        <v>9</v>
      </c>
      <c r="M260" s="341">
        <v>5.21</v>
      </c>
    </row>
    <row r="261" spans="1:13" ht="12.75" customHeight="1" x14ac:dyDescent="0.25">
      <c r="A261" s="340" t="s">
        <v>10612</v>
      </c>
      <c r="B261" s="348" t="s">
        <v>385</v>
      </c>
      <c r="C261" s="565" t="s">
        <v>10558</v>
      </c>
      <c r="D261" s="565"/>
      <c r="E261" s="565"/>
      <c r="F261" s="565"/>
      <c r="G261" s="565"/>
      <c r="H261" s="565"/>
      <c r="I261" s="565"/>
      <c r="J261" s="565"/>
      <c r="K261" s="565"/>
      <c r="L261" s="348" t="s">
        <v>9</v>
      </c>
      <c r="M261" s="341">
        <v>4.49</v>
      </c>
    </row>
    <row r="262" spans="1:13" ht="13.5" customHeight="1" x14ac:dyDescent="0.25">
      <c r="A262" s="340" t="s">
        <v>10613</v>
      </c>
      <c r="B262" s="348" t="s">
        <v>385</v>
      </c>
      <c r="C262" s="565" t="s">
        <v>10556</v>
      </c>
      <c r="D262" s="565"/>
      <c r="E262" s="565"/>
      <c r="F262" s="565"/>
      <c r="G262" s="565"/>
      <c r="H262" s="565"/>
      <c r="I262" s="565"/>
      <c r="J262" s="565"/>
      <c r="K262" s="565"/>
      <c r="L262" s="348" t="s">
        <v>9</v>
      </c>
      <c r="M262" s="341">
        <v>2.65</v>
      </c>
    </row>
    <row r="263" spans="1:13" ht="12.75" customHeight="1" x14ac:dyDescent="0.25">
      <c r="A263" s="338" t="s">
        <v>10614</v>
      </c>
      <c r="B263" s="347" t="s">
        <v>385</v>
      </c>
      <c r="C263" s="564" t="s">
        <v>10615</v>
      </c>
      <c r="D263" s="564"/>
      <c r="E263" s="564"/>
      <c r="F263" s="564"/>
      <c r="G263" s="564"/>
      <c r="H263" s="564"/>
      <c r="I263" s="564"/>
      <c r="J263" s="564"/>
      <c r="K263" s="564"/>
      <c r="L263" s="339"/>
      <c r="M263" s="339"/>
    </row>
    <row r="264" spans="1:13" ht="13.5" customHeight="1" x14ac:dyDescent="0.25">
      <c r="A264" s="340" t="s">
        <v>10616</v>
      </c>
      <c r="B264" s="348" t="s">
        <v>385</v>
      </c>
      <c r="C264" s="565" t="s">
        <v>10617</v>
      </c>
      <c r="D264" s="565"/>
      <c r="E264" s="565"/>
      <c r="F264" s="565"/>
      <c r="G264" s="565"/>
      <c r="H264" s="565"/>
      <c r="I264" s="565"/>
      <c r="J264" s="565"/>
      <c r="K264" s="565"/>
      <c r="L264" s="348" t="s">
        <v>10</v>
      </c>
      <c r="M264" s="341">
        <v>23.69</v>
      </c>
    </row>
    <row r="265" spans="1:13" ht="12.75" customHeight="1" x14ac:dyDescent="0.25">
      <c r="A265" s="340" t="s">
        <v>10618</v>
      </c>
      <c r="B265" s="348" t="s">
        <v>385</v>
      </c>
      <c r="C265" s="565" t="s">
        <v>10619</v>
      </c>
      <c r="D265" s="565"/>
      <c r="E265" s="565"/>
      <c r="F265" s="565"/>
      <c r="G265" s="565"/>
      <c r="H265" s="565"/>
      <c r="I265" s="565"/>
      <c r="J265" s="565"/>
      <c r="K265" s="565"/>
      <c r="L265" s="348" t="s">
        <v>10</v>
      </c>
      <c r="M265" s="341">
        <v>31.58</v>
      </c>
    </row>
    <row r="266" spans="1:13" ht="12.75" customHeight="1" x14ac:dyDescent="0.25">
      <c r="A266" s="338" t="s">
        <v>10620</v>
      </c>
      <c r="B266" s="347" t="s">
        <v>385</v>
      </c>
      <c r="C266" s="564" t="s">
        <v>10511</v>
      </c>
      <c r="D266" s="564"/>
      <c r="E266" s="564"/>
      <c r="F266" s="564"/>
      <c r="G266" s="564"/>
      <c r="H266" s="564"/>
      <c r="I266" s="564"/>
      <c r="J266" s="564"/>
      <c r="K266" s="564"/>
      <c r="L266" s="339"/>
      <c r="M266" s="339"/>
    </row>
    <row r="267" spans="1:13" ht="13.5" customHeight="1" x14ac:dyDescent="0.25">
      <c r="A267" s="340" t="s">
        <v>10621</v>
      </c>
      <c r="B267" s="348" t="s">
        <v>385</v>
      </c>
      <c r="C267" s="565" t="s">
        <v>10513</v>
      </c>
      <c r="D267" s="565"/>
      <c r="E267" s="565"/>
      <c r="F267" s="565"/>
      <c r="G267" s="565"/>
      <c r="H267" s="565"/>
      <c r="I267" s="565"/>
      <c r="J267" s="565"/>
      <c r="K267" s="565"/>
      <c r="L267" s="348" t="s">
        <v>7819</v>
      </c>
      <c r="M267" s="341">
        <v>280</v>
      </c>
    </row>
    <row r="268" spans="1:13" ht="12.75" customHeight="1" x14ac:dyDescent="0.25">
      <c r="A268" s="335" t="s">
        <v>10622</v>
      </c>
      <c r="B268" s="336"/>
      <c r="C268" s="566" t="s">
        <v>10623</v>
      </c>
      <c r="D268" s="566"/>
      <c r="E268" s="566"/>
      <c r="F268" s="566"/>
      <c r="G268" s="566"/>
      <c r="H268" s="566"/>
      <c r="I268" s="566"/>
      <c r="J268" s="566"/>
      <c r="K268" s="566"/>
      <c r="L268" s="337"/>
      <c r="M268" s="337"/>
    </row>
    <row r="269" spans="1:13" ht="12.75" customHeight="1" x14ac:dyDescent="0.25">
      <c r="A269" s="338" t="s">
        <v>1784</v>
      </c>
      <c r="B269" s="347" t="s">
        <v>385</v>
      </c>
      <c r="C269" s="564" t="s">
        <v>10624</v>
      </c>
      <c r="D269" s="564"/>
      <c r="E269" s="564"/>
      <c r="F269" s="564"/>
      <c r="G269" s="564"/>
      <c r="H269" s="564"/>
      <c r="I269" s="564"/>
      <c r="J269" s="564"/>
      <c r="K269" s="564"/>
      <c r="L269" s="339"/>
      <c r="M269" s="339"/>
    </row>
    <row r="270" spans="1:13" ht="13.5" customHeight="1" x14ac:dyDescent="0.25">
      <c r="A270" s="340" t="s">
        <v>10625</v>
      </c>
      <c r="B270" s="348" t="s">
        <v>385</v>
      </c>
      <c r="C270" s="565" t="s">
        <v>10626</v>
      </c>
      <c r="D270" s="565"/>
      <c r="E270" s="565"/>
      <c r="F270" s="565"/>
      <c r="G270" s="565"/>
      <c r="H270" s="565"/>
      <c r="I270" s="565"/>
      <c r="J270" s="565"/>
      <c r="K270" s="565"/>
      <c r="L270" s="348" t="s">
        <v>10</v>
      </c>
      <c r="M270" s="341">
        <v>284.8</v>
      </c>
    </row>
    <row r="271" spans="1:13" ht="12.75" customHeight="1" x14ac:dyDescent="0.25">
      <c r="A271" s="340" t="s">
        <v>10627</v>
      </c>
      <c r="B271" s="348" t="s">
        <v>385</v>
      </c>
      <c r="C271" s="565" t="s">
        <v>10628</v>
      </c>
      <c r="D271" s="565"/>
      <c r="E271" s="565"/>
      <c r="F271" s="565"/>
      <c r="G271" s="565"/>
      <c r="H271" s="565"/>
      <c r="I271" s="565"/>
      <c r="J271" s="565"/>
      <c r="K271" s="565"/>
      <c r="L271" s="348" t="s">
        <v>10</v>
      </c>
      <c r="M271" s="341">
        <v>338.01</v>
      </c>
    </row>
    <row r="272" spans="1:13" ht="13.5" customHeight="1" x14ac:dyDescent="0.25">
      <c r="A272" s="340" t="s">
        <v>10629</v>
      </c>
      <c r="B272" s="348" t="s">
        <v>385</v>
      </c>
      <c r="C272" s="565" t="s">
        <v>10630</v>
      </c>
      <c r="D272" s="565"/>
      <c r="E272" s="565"/>
      <c r="F272" s="565"/>
      <c r="G272" s="565"/>
      <c r="H272" s="565"/>
      <c r="I272" s="565"/>
      <c r="J272" s="565"/>
      <c r="K272" s="565"/>
      <c r="L272" s="348" t="s">
        <v>10</v>
      </c>
      <c r="M272" s="341">
        <v>760.4</v>
      </c>
    </row>
    <row r="273" spans="1:13" ht="12.75" customHeight="1" x14ac:dyDescent="0.25">
      <c r="A273" s="340" t="s">
        <v>10631</v>
      </c>
      <c r="B273" s="348" t="s">
        <v>385</v>
      </c>
      <c r="C273" s="565" t="s">
        <v>10632</v>
      </c>
      <c r="D273" s="565"/>
      <c r="E273" s="565"/>
      <c r="F273" s="565"/>
      <c r="G273" s="565"/>
      <c r="H273" s="565"/>
      <c r="I273" s="565"/>
      <c r="J273" s="565"/>
      <c r="K273" s="565"/>
      <c r="L273" s="348" t="s">
        <v>10</v>
      </c>
      <c r="M273" s="341">
        <v>777.01</v>
      </c>
    </row>
    <row r="274" spans="1:13" ht="12.75" customHeight="1" x14ac:dyDescent="0.25">
      <c r="A274" s="338" t="s">
        <v>1821</v>
      </c>
      <c r="B274" s="347" t="s">
        <v>385</v>
      </c>
      <c r="C274" s="564" t="s">
        <v>10633</v>
      </c>
      <c r="D274" s="564"/>
      <c r="E274" s="564"/>
      <c r="F274" s="564"/>
      <c r="G274" s="564"/>
      <c r="H274" s="564"/>
      <c r="I274" s="564"/>
      <c r="J274" s="564"/>
      <c r="K274" s="564"/>
      <c r="L274" s="339"/>
      <c r="M274" s="339"/>
    </row>
    <row r="275" spans="1:13" ht="13.5" customHeight="1" x14ac:dyDescent="0.25">
      <c r="A275" s="340" t="s">
        <v>10634</v>
      </c>
      <c r="B275" s="348" t="s">
        <v>385</v>
      </c>
      <c r="C275" s="565" t="s">
        <v>10635</v>
      </c>
      <c r="D275" s="565"/>
      <c r="E275" s="565"/>
      <c r="F275" s="565"/>
      <c r="G275" s="565"/>
      <c r="H275" s="565"/>
      <c r="I275" s="565"/>
      <c r="J275" s="565"/>
      <c r="K275" s="565"/>
      <c r="L275" s="348" t="s">
        <v>8</v>
      </c>
      <c r="M275" s="341">
        <v>18.95</v>
      </c>
    </row>
    <row r="276" spans="1:13" ht="12.75" customHeight="1" x14ac:dyDescent="0.25">
      <c r="A276" s="340" t="s">
        <v>10636</v>
      </c>
      <c r="B276" s="348" t="s">
        <v>385</v>
      </c>
      <c r="C276" s="565" t="s">
        <v>10637</v>
      </c>
      <c r="D276" s="565"/>
      <c r="E276" s="565"/>
      <c r="F276" s="565"/>
      <c r="G276" s="565"/>
      <c r="H276" s="565"/>
      <c r="I276" s="565"/>
      <c r="J276" s="565"/>
      <c r="K276" s="565"/>
      <c r="L276" s="348" t="s">
        <v>8</v>
      </c>
      <c r="M276" s="341">
        <v>23.69</v>
      </c>
    </row>
    <row r="277" spans="1:13" ht="13.5" customHeight="1" x14ac:dyDescent="0.25">
      <c r="A277" s="340" t="s">
        <v>10638</v>
      </c>
      <c r="B277" s="348" t="s">
        <v>385</v>
      </c>
      <c r="C277" s="565" t="s">
        <v>10639</v>
      </c>
      <c r="D277" s="565"/>
      <c r="E277" s="565"/>
      <c r="F277" s="565"/>
      <c r="G277" s="565"/>
      <c r="H277" s="565"/>
      <c r="I277" s="565"/>
      <c r="J277" s="565"/>
      <c r="K277" s="565"/>
      <c r="L277" s="348" t="s">
        <v>8</v>
      </c>
      <c r="M277" s="341">
        <v>31.58</v>
      </c>
    </row>
    <row r="278" spans="1:13" ht="12.75" customHeight="1" x14ac:dyDescent="0.25">
      <c r="A278" s="340" t="s">
        <v>10640</v>
      </c>
      <c r="B278" s="348" t="s">
        <v>385</v>
      </c>
      <c r="C278" s="565" t="s">
        <v>10641</v>
      </c>
      <c r="D278" s="565"/>
      <c r="E278" s="565"/>
      <c r="F278" s="565"/>
      <c r="G278" s="565"/>
      <c r="H278" s="565"/>
      <c r="I278" s="565"/>
      <c r="J278" s="565"/>
      <c r="K278" s="565"/>
      <c r="L278" s="348" t="s">
        <v>8</v>
      </c>
      <c r="M278" s="341">
        <v>39.479999999999997</v>
      </c>
    </row>
    <row r="279" spans="1:13" ht="12.75" customHeight="1" x14ac:dyDescent="0.25">
      <c r="A279" s="340" t="s">
        <v>10642</v>
      </c>
      <c r="B279" s="348" t="s">
        <v>385</v>
      </c>
      <c r="C279" s="565" t="s">
        <v>10643</v>
      </c>
      <c r="D279" s="565"/>
      <c r="E279" s="565"/>
      <c r="F279" s="565"/>
      <c r="G279" s="565"/>
      <c r="H279" s="565"/>
      <c r="I279" s="565"/>
      <c r="J279" s="565"/>
      <c r="K279" s="565"/>
      <c r="L279" s="348" t="s">
        <v>8</v>
      </c>
      <c r="M279" s="341">
        <v>35.64</v>
      </c>
    </row>
    <row r="280" spans="1:13" ht="13.5" customHeight="1" x14ac:dyDescent="0.25">
      <c r="A280" s="340" t="s">
        <v>10644</v>
      </c>
      <c r="B280" s="348" t="s">
        <v>385</v>
      </c>
      <c r="C280" s="565" t="s">
        <v>10645</v>
      </c>
      <c r="D280" s="565"/>
      <c r="E280" s="565"/>
      <c r="F280" s="565"/>
      <c r="G280" s="565"/>
      <c r="H280" s="565"/>
      <c r="I280" s="565"/>
      <c r="J280" s="565"/>
      <c r="K280" s="565"/>
      <c r="L280" s="348" t="s">
        <v>8</v>
      </c>
      <c r="M280" s="341">
        <v>49.09</v>
      </c>
    </row>
    <row r="281" spans="1:13" ht="12.75" customHeight="1" x14ac:dyDescent="0.25">
      <c r="A281" s="340" t="s">
        <v>10646</v>
      </c>
      <c r="B281" s="348" t="s">
        <v>385</v>
      </c>
      <c r="C281" s="565" t="s">
        <v>10647</v>
      </c>
      <c r="D281" s="565"/>
      <c r="E281" s="565"/>
      <c r="F281" s="565"/>
      <c r="G281" s="565"/>
      <c r="H281" s="565"/>
      <c r="I281" s="565"/>
      <c r="J281" s="565"/>
      <c r="K281" s="565"/>
      <c r="L281" s="348" t="s">
        <v>8</v>
      </c>
      <c r="M281" s="341">
        <v>69.03</v>
      </c>
    </row>
    <row r="282" spans="1:13" ht="12.75" customHeight="1" x14ac:dyDescent="0.25">
      <c r="A282" s="340" t="s">
        <v>10648</v>
      </c>
      <c r="B282" s="348" t="s">
        <v>385</v>
      </c>
      <c r="C282" s="565" t="s">
        <v>10649</v>
      </c>
      <c r="D282" s="565"/>
      <c r="E282" s="565"/>
      <c r="F282" s="565"/>
      <c r="G282" s="565"/>
      <c r="H282" s="565"/>
      <c r="I282" s="565"/>
      <c r="J282" s="565"/>
      <c r="K282" s="565"/>
      <c r="L282" s="348" t="s">
        <v>8</v>
      </c>
      <c r="M282" s="341">
        <v>91.67</v>
      </c>
    </row>
    <row r="283" spans="1:13" ht="13.5" customHeight="1" x14ac:dyDescent="0.25">
      <c r="A283" s="340" t="s">
        <v>10650</v>
      </c>
      <c r="B283" s="348" t="s">
        <v>385</v>
      </c>
      <c r="C283" s="565" t="s">
        <v>10651</v>
      </c>
      <c r="D283" s="565"/>
      <c r="E283" s="565"/>
      <c r="F283" s="565"/>
      <c r="G283" s="565"/>
      <c r="H283" s="565"/>
      <c r="I283" s="565"/>
      <c r="J283" s="565"/>
      <c r="K283" s="565"/>
      <c r="L283" s="348" t="s">
        <v>8</v>
      </c>
      <c r="M283" s="341">
        <v>23.41</v>
      </c>
    </row>
    <row r="284" spans="1:13" ht="12.75" customHeight="1" x14ac:dyDescent="0.25">
      <c r="A284" s="340" t="s">
        <v>10652</v>
      </c>
      <c r="B284" s="348" t="s">
        <v>385</v>
      </c>
      <c r="C284" s="565" t="s">
        <v>10653</v>
      </c>
      <c r="D284" s="565"/>
      <c r="E284" s="565"/>
      <c r="F284" s="565"/>
      <c r="G284" s="565"/>
      <c r="H284" s="565"/>
      <c r="I284" s="565"/>
      <c r="J284" s="565"/>
      <c r="K284" s="565"/>
      <c r="L284" s="348" t="s">
        <v>8</v>
      </c>
      <c r="M284" s="341">
        <v>31.8</v>
      </c>
    </row>
    <row r="285" spans="1:13" ht="13.5" customHeight="1" x14ac:dyDescent="0.25">
      <c r="A285" s="340" t="s">
        <v>10654</v>
      </c>
      <c r="B285" s="348" t="s">
        <v>385</v>
      </c>
      <c r="C285" s="565" t="s">
        <v>10655</v>
      </c>
      <c r="D285" s="565"/>
      <c r="E285" s="565"/>
      <c r="F285" s="565"/>
      <c r="G285" s="565"/>
      <c r="H285" s="565"/>
      <c r="I285" s="565"/>
      <c r="J285" s="565"/>
      <c r="K285" s="565"/>
      <c r="L285" s="348" t="s">
        <v>8</v>
      </c>
      <c r="M285" s="341">
        <v>44.16</v>
      </c>
    </row>
    <row r="286" spans="1:13" ht="12.75" customHeight="1" x14ac:dyDescent="0.25">
      <c r="A286" s="340" t="s">
        <v>10656</v>
      </c>
      <c r="B286" s="348" t="s">
        <v>385</v>
      </c>
      <c r="C286" s="565" t="s">
        <v>10657</v>
      </c>
      <c r="D286" s="565"/>
      <c r="E286" s="565"/>
      <c r="F286" s="565"/>
      <c r="G286" s="565"/>
      <c r="H286" s="565"/>
      <c r="I286" s="565"/>
      <c r="J286" s="565"/>
      <c r="K286" s="565"/>
      <c r="L286" s="348" t="s">
        <v>8</v>
      </c>
      <c r="M286" s="341">
        <v>57.15</v>
      </c>
    </row>
    <row r="287" spans="1:13" ht="12.75" customHeight="1" x14ac:dyDescent="0.25">
      <c r="A287" s="338" t="s">
        <v>1831</v>
      </c>
      <c r="B287" s="347" t="s">
        <v>385</v>
      </c>
      <c r="C287" s="564" t="s">
        <v>10658</v>
      </c>
      <c r="D287" s="564"/>
      <c r="E287" s="564"/>
      <c r="F287" s="564"/>
      <c r="G287" s="564"/>
      <c r="H287" s="564"/>
      <c r="I287" s="564"/>
      <c r="J287" s="564"/>
      <c r="K287" s="564"/>
      <c r="L287" s="339"/>
      <c r="M287" s="339"/>
    </row>
    <row r="288" spans="1:13" ht="13.5" customHeight="1" x14ac:dyDescent="0.25">
      <c r="A288" s="340" t="s">
        <v>10659</v>
      </c>
      <c r="B288" s="348" t="s">
        <v>385</v>
      </c>
      <c r="C288" s="565" t="s">
        <v>10660</v>
      </c>
      <c r="D288" s="565"/>
      <c r="E288" s="565"/>
      <c r="F288" s="565"/>
      <c r="G288" s="565"/>
      <c r="H288" s="565"/>
      <c r="I288" s="565"/>
      <c r="J288" s="565"/>
      <c r="K288" s="565"/>
      <c r="L288" s="348" t="s">
        <v>511</v>
      </c>
      <c r="M288" s="341">
        <v>2000</v>
      </c>
    </row>
    <row r="289" spans="1:13" ht="12.75" customHeight="1" x14ac:dyDescent="0.25">
      <c r="A289" s="340" t="s">
        <v>10661</v>
      </c>
      <c r="B289" s="348" t="s">
        <v>385</v>
      </c>
      <c r="C289" s="565" t="s">
        <v>10662</v>
      </c>
      <c r="D289" s="565"/>
      <c r="E289" s="565"/>
      <c r="F289" s="565"/>
      <c r="G289" s="565"/>
      <c r="H289" s="565"/>
      <c r="I289" s="565"/>
      <c r="J289" s="565"/>
      <c r="K289" s="565"/>
      <c r="L289" s="348" t="s">
        <v>8</v>
      </c>
      <c r="M289" s="341">
        <v>20</v>
      </c>
    </row>
    <row r="290" spans="1:13" ht="13.5" customHeight="1" x14ac:dyDescent="0.25">
      <c r="A290" s="340" t="s">
        <v>10663</v>
      </c>
      <c r="B290" s="348" t="s">
        <v>385</v>
      </c>
      <c r="C290" s="565" t="s">
        <v>10664</v>
      </c>
      <c r="D290" s="565"/>
      <c r="E290" s="565"/>
      <c r="F290" s="565"/>
      <c r="G290" s="565"/>
      <c r="H290" s="565"/>
      <c r="I290" s="565"/>
      <c r="J290" s="565"/>
      <c r="K290" s="565"/>
      <c r="L290" s="348" t="s">
        <v>8</v>
      </c>
      <c r="M290" s="341">
        <v>22</v>
      </c>
    </row>
    <row r="291" spans="1:13" ht="12.75" customHeight="1" x14ac:dyDescent="0.25">
      <c r="A291" s="340" t="s">
        <v>10665</v>
      </c>
      <c r="B291" s="348" t="s">
        <v>385</v>
      </c>
      <c r="C291" s="565" t="s">
        <v>10666</v>
      </c>
      <c r="D291" s="565"/>
      <c r="E291" s="565"/>
      <c r="F291" s="565"/>
      <c r="G291" s="565"/>
      <c r="H291" s="565"/>
      <c r="I291" s="565"/>
      <c r="J291" s="565"/>
      <c r="K291" s="565"/>
      <c r="L291" s="348" t="s">
        <v>8</v>
      </c>
      <c r="M291" s="341">
        <v>25</v>
      </c>
    </row>
    <row r="292" spans="1:13" ht="12.75" customHeight="1" x14ac:dyDescent="0.25">
      <c r="A292" s="340" t="s">
        <v>10667</v>
      </c>
      <c r="B292" s="348" t="s">
        <v>385</v>
      </c>
      <c r="C292" s="565" t="s">
        <v>10668</v>
      </c>
      <c r="D292" s="565"/>
      <c r="E292" s="565"/>
      <c r="F292" s="565"/>
      <c r="G292" s="565"/>
      <c r="H292" s="565"/>
      <c r="I292" s="565"/>
      <c r="J292" s="565"/>
      <c r="K292" s="565"/>
      <c r="L292" s="348" t="s">
        <v>8</v>
      </c>
      <c r="M292" s="341">
        <v>30</v>
      </c>
    </row>
    <row r="293" spans="1:13" ht="13.5" customHeight="1" x14ac:dyDescent="0.25">
      <c r="A293" s="340" t="s">
        <v>10669</v>
      </c>
      <c r="B293" s="348" t="s">
        <v>385</v>
      </c>
      <c r="C293" s="565" t="s">
        <v>10670</v>
      </c>
      <c r="D293" s="565"/>
      <c r="E293" s="565"/>
      <c r="F293" s="565"/>
      <c r="G293" s="565"/>
      <c r="H293" s="565"/>
      <c r="I293" s="565"/>
      <c r="J293" s="565"/>
      <c r="K293" s="565"/>
      <c r="L293" s="348" t="s">
        <v>8</v>
      </c>
      <c r="M293" s="341">
        <v>34</v>
      </c>
    </row>
    <row r="294" spans="1:13" ht="12.75" customHeight="1" x14ac:dyDescent="0.25">
      <c r="A294" s="338" t="s">
        <v>1839</v>
      </c>
      <c r="B294" s="347" t="s">
        <v>385</v>
      </c>
      <c r="C294" s="564" t="s">
        <v>10671</v>
      </c>
      <c r="D294" s="564"/>
      <c r="E294" s="564"/>
      <c r="F294" s="564"/>
      <c r="G294" s="564"/>
      <c r="H294" s="564"/>
      <c r="I294" s="564"/>
      <c r="J294" s="564"/>
      <c r="K294" s="564"/>
      <c r="L294" s="339"/>
      <c r="M294" s="339"/>
    </row>
    <row r="295" spans="1:13" ht="12.75" customHeight="1" x14ac:dyDescent="0.25">
      <c r="A295" s="340" t="s">
        <v>10672</v>
      </c>
      <c r="B295" s="348" t="s">
        <v>385</v>
      </c>
      <c r="C295" s="565" t="s">
        <v>10660</v>
      </c>
      <c r="D295" s="565"/>
      <c r="E295" s="565"/>
      <c r="F295" s="565"/>
      <c r="G295" s="565"/>
      <c r="H295" s="565"/>
      <c r="I295" s="565"/>
      <c r="J295" s="565"/>
      <c r="K295" s="565"/>
      <c r="L295" s="348" t="s">
        <v>511</v>
      </c>
      <c r="M295" s="341">
        <v>5000</v>
      </c>
    </row>
    <row r="296" spans="1:13" ht="13.5" customHeight="1" x14ac:dyDescent="0.25">
      <c r="A296" s="340" t="s">
        <v>10673</v>
      </c>
      <c r="B296" s="348" t="s">
        <v>385</v>
      </c>
      <c r="C296" s="565" t="s">
        <v>10674</v>
      </c>
      <c r="D296" s="565"/>
      <c r="E296" s="565"/>
      <c r="F296" s="565"/>
      <c r="G296" s="565"/>
      <c r="H296" s="565"/>
      <c r="I296" s="565"/>
      <c r="J296" s="565"/>
      <c r="K296" s="565"/>
      <c r="L296" s="348" t="s">
        <v>8</v>
      </c>
      <c r="M296" s="341">
        <v>110.92</v>
      </c>
    </row>
    <row r="297" spans="1:13" ht="12.75" customHeight="1" x14ac:dyDescent="0.25">
      <c r="A297" s="340" t="s">
        <v>10675</v>
      </c>
      <c r="B297" s="348" t="s">
        <v>385</v>
      </c>
      <c r="C297" s="565" t="s">
        <v>10676</v>
      </c>
      <c r="D297" s="565"/>
      <c r="E297" s="565"/>
      <c r="F297" s="565"/>
      <c r="G297" s="565"/>
      <c r="H297" s="565"/>
      <c r="I297" s="565"/>
      <c r="J297" s="565"/>
      <c r="K297" s="565"/>
      <c r="L297" s="348" t="s">
        <v>8</v>
      </c>
      <c r="M297" s="341">
        <v>132.19</v>
      </c>
    </row>
    <row r="298" spans="1:13" ht="13.5" customHeight="1" x14ac:dyDescent="0.25">
      <c r="A298" s="340" t="s">
        <v>10677</v>
      </c>
      <c r="B298" s="348" t="s">
        <v>385</v>
      </c>
      <c r="C298" s="565" t="s">
        <v>10678</v>
      </c>
      <c r="D298" s="565"/>
      <c r="E298" s="565"/>
      <c r="F298" s="565"/>
      <c r="G298" s="565"/>
      <c r="H298" s="565"/>
      <c r="I298" s="565"/>
      <c r="J298" s="565"/>
      <c r="K298" s="565"/>
      <c r="L298" s="348" t="s">
        <v>8</v>
      </c>
      <c r="M298" s="341">
        <v>185.08</v>
      </c>
    </row>
    <row r="299" spans="1:13" ht="12.75" customHeight="1" x14ac:dyDescent="0.25">
      <c r="A299" s="338" t="s">
        <v>1853</v>
      </c>
      <c r="B299" s="347" t="s">
        <v>385</v>
      </c>
      <c r="C299" s="564" t="s">
        <v>10679</v>
      </c>
      <c r="D299" s="564"/>
      <c r="E299" s="564"/>
      <c r="F299" s="564"/>
      <c r="G299" s="564"/>
      <c r="H299" s="564"/>
      <c r="I299" s="564"/>
      <c r="J299" s="564"/>
      <c r="K299" s="564"/>
      <c r="L299" s="339"/>
      <c r="M299" s="339"/>
    </row>
    <row r="300" spans="1:13" ht="12.75" customHeight="1" x14ac:dyDescent="0.25">
      <c r="A300" s="340" t="s">
        <v>10680</v>
      </c>
      <c r="B300" s="348" t="s">
        <v>385</v>
      </c>
      <c r="C300" s="565" t="s">
        <v>10681</v>
      </c>
      <c r="D300" s="565"/>
      <c r="E300" s="565"/>
      <c r="F300" s="565"/>
      <c r="G300" s="565"/>
      <c r="H300" s="565"/>
      <c r="I300" s="565"/>
      <c r="J300" s="565"/>
      <c r="K300" s="565"/>
      <c r="L300" s="348" t="s">
        <v>511</v>
      </c>
      <c r="M300" s="341">
        <v>22000</v>
      </c>
    </row>
    <row r="301" spans="1:13" ht="13.5" customHeight="1" x14ac:dyDescent="0.25">
      <c r="A301" s="340" t="s">
        <v>393</v>
      </c>
      <c r="B301" s="348" t="s">
        <v>385</v>
      </c>
      <c r="C301" s="565" t="s">
        <v>10682</v>
      </c>
      <c r="D301" s="565"/>
      <c r="E301" s="565"/>
      <c r="F301" s="565"/>
      <c r="G301" s="565"/>
      <c r="H301" s="565"/>
      <c r="I301" s="565"/>
      <c r="J301" s="565"/>
      <c r="K301" s="565"/>
      <c r="L301" s="348" t="s">
        <v>8</v>
      </c>
      <c r="M301" s="341">
        <v>43.42</v>
      </c>
    </row>
    <row r="302" spans="1:13" ht="12.75" customHeight="1" x14ac:dyDescent="0.25">
      <c r="A302" s="340" t="s">
        <v>10683</v>
      </c>
      <c r="B302" s="348" t="s">
        <v>385</v>
      </c>
      <c r="C302" s="565" t="s">
        <v>10684</v>
      </c>
      <c r="D302" s="565"/>
      <c r="E302" s="565"/>
      <c r="F302" s="565"/>
      <c r="G302" s="565"/>
      <c r="H302" s="565"/>
      <c r="I302" s="565"/>
      <c r="J302" s="565"/>
      <c r="K302" s="565"/>
      <c r="L302" s="348" t="s">
        <v>8</v>
      </c>
      <c r="M302" s="341">
        <v>55.95</v>
      </c>
    </row>
    <row r="303" spans="1:13" ht="13.5" customHeight="1" x14ac:dyDescent="0.25">
      <c r="A303" s="340" t="s">
        <v>10685</v>
      </c>
      <c r="B303" s="348" t="s">
        <v>385</v>
      </c>
      <c r="C303" s="565" t="s">
        <v>10686</v>
      </c>
      <c r="D303" s="565"/>
      <c r="E303" s="565"/>
      <c r="F303" s="565"/>
      <c r="G303" s="565"/>
      <c r="H303" s="565"/>
      <c r="I303" s="565"/>
      <c r="J303" s="565"/>
      <c r="K303" s="565"/>
      <c r="L303" s="348" t="s">
        <v>8</v>
      </c>
      <c r="M303" s="341">
        <v>80.599999999999994</v>
      </c>
    </row>
    <row r="304" spans="1:13" ht="12.75" customHeight="1" x14ac:dyDescent="0.25">
      <c r="A304" s="340" t="s">
        <v>10687</v>
      </c>
      <c r="B304" s="348" t="s">
        <v>385</v>
      </c>
      <c r="C304" s="565" t="s">
        <v>10688</v>
      </c>
      <c r="D304" s="565"/>
      <c r="E304" s="565"/>
      <c r="F304" s="565"/>
      <c r="G304" s="565"/>
      <c r="H304" s="565"/>
      <c r="I304" s="565"/>
      <c r="J304" s="565"/>
      <c r="K304" s="565"/>
      <c r="L304" s="348" t="s">
        <v>8</v>
      </c>
      <c r="M304" s="341">
        <v>101.66</v>
      </c>
    </row>
    <row r="305" spans="1:13" ht="12.75" customHeight="1" x14ac:dyDescent="0.25">
      <c r="A305" s="340" t="s">
        <v>10689</v>
      </c>
      <c r="B305" s="348" t="s">
        <v>385</v>
      </c>
      <c r="C305" s="565" t="s">
        <v>10690</v>
      </c>
      <c r="D305" s="565"/>
      <c r="E305" s="565"/>
      <c r="F305" s="565"/>
      <c r="G305" s="565"/>
      <c r="H305" s="565"/>
      <c r="I305" s="565"/>
      <c r="J305" s="565"/>
      <c r="K305" s="565"/>
      <c r="L305" s="348" t="s">
        <v>8</v>
      </c>
      <c r="M305" s="341">
        <v>124.39</v>
      </c>
    </row>
    <row r="306" spans="1:13" ht="13.5" customHeight="1" x14ac:dyDescent="0.25">
      <c r="A306" s="338" t="s">
        <v>10691</v>
      </c>
      <c r="B306" s="347" t="s">
        <v>385</v>
      </c>
      <c r="C306" s="564" t="s">
        <v>10692</v>
      </c>
      <c r="D306" s="564"/>
      <c r="E306" s="564"/>
      <c r="F306" s="564"/>
      <c r="G306" s="564"/>
      <c r="H306" s="564"/>
      <c r="I306" s="564"/>
      <c r="J306" s="564"/>
      <c r="K306" s="564"/>
      <c r="L306" s="339"/>
      <c r="M306" s="339"/>
    </row>
    <row r="307" spans="1:13" ht="12.75" customHeight="1" x14ac:dyDescent="0.25">
      <c r="A307" s="340" t="s">
        <v>10693</v>
      </c>
      <c r="B307" s="348" t="s">
        <v>385</v>
      </c>
      <c r="C307" s="565" t="s">
        <v>10694</v>
      </c>
      <c r="D307" s="565"/>
      <c r="E307" s="565"/>
      <c r="F307" s="565"/>
      <c r="G307" s="565"/>
      <c r="H307" s="565"/>
      <c r="I307" s="565"/>
      <c r="J307" s="565"/>
      <c r="K307" s="565"/>
      <c r="L307" s="348" t="s">
        <v>511</v>
      </c>
      <c r="M307" s="341">
        <v>20000</v>
      </c>
    </row>
    <row r="308" spans="1:13" ht="12.75" customHeight="1" x14ac:dyDescent="0.25">
      <c r="A308" s="340" t="s">
        <v>10695</v>
      </c>
      <c r="B308" s="348" t="s">
        <v>385</v>
      </c>
      <c r="C308" s="565" t="s">
        <v>10696</v>
      </c>
      <c r="D308" s="565"/>
      <c r="E308" s="565"/>
      <c r="F308" s="565"/>
      <c r="G308" s="565"/>
      <c r="H308" s="565"/>
      <c r="I308" s="565"/>
      <c r="J308" s="565"/>
      <c r="K308" s="565"/>
      <c r="L308" s="348" t="s">
        <v>8</v>
      </c>
      <c r="M308" s="341">
        <v>330.24</v>
      </c>
    </row>
    <row r="309" spans="1:13" ht="13.5" customHeight="1" x14ac:dyDescent="0.25">
      <c r="A309" s="340" t="s">
        <v>10697</v>
      </c>
      <c r="B309" s="348" t="s">
        <v>385</v>
      </c>
      <c r="C309" s="565" t="s">
        <v>10698</v>
      </c>
      <c r="D309" s="565"/>
      <c r="E309" s="565"/>
      <c r="F309" s="565"/>
      <c r="G309" s="565"/>
      <c r="H309" s="565"/>
      <c r="I309" s="565"/>
      <c r="J309" s="565"/>
      <c r="K309" s="565"/>
      <c r="L309" s="348" t="s">
        <v>8</v>
      </c>
      <c r="M309" s="341">
        <v>377.9</v>
      </c>
    </row>
    <row r="310" spans="1:13" ht="12.75" customHeight="1" x14ac:dyDescent="0.25">
      <c r="A310" s="340" t="s">
        <v>10699</v>
      </c>
      <c r="B310" s="348" t="s">
        <v>385</v>
      </c>
      <c r="C310" s="565" t="s">
        <v>10700</v>
      </c>
      <c r="D310" s="565"/>
      <c r="E310" s="565"/>
      <c r="F310" s="565"/>
      <c r="G310" s="565"/>
      <c r="H310" s="565"/>
      <c r="I310" s="565"/>
      <c r="J310" s="565"/>
      <c r="K310" s="565"/>
      <c r="L310" s="348" t="s">
        <v>8</v>
      </c>
      <c r="M310" s="341">
        <v>419.29</v>
      </c>
    </row>
    <row r="311" spans="1:13" ht="13.5" customHeight="1" x14ac:dyDescent="0.25">
      <c r="A311" s="340" t="s">
        <v>10701</v>
      </c>
      <c r="B311" s="348" t="s">
        <v>385</v>
      </c>
      <c r="C311" s="565" t="s">
        <v>10702</v>
      </c>
      <c r="D311" s="565"/>
      <c r="E311" s="565"/>
      <c r="F311" s="565"/>
      <c r="G311" s="565"/>
      <c r="H311" s="565"/>
      <c r="I311" s="565"/>
      <c r="J311" s="565"/>
      <c r="K311" s="565"/>
      <c r="L311" s="348" t="s">
        <v>8</v>
      </c>
      <c r="M311" s="341">
        <v>463.23</v>
      </c>
    </row>
    <row r="312" spans="1:13" ht="12.75" customHeight="1" x14ac:dyDescent="0.25">
      <c r="A312" s="340" t="s">
        <v>10703</v>
      </c>
      <c r="B312" s="348" t="s">
        <v>385</v>
      </c>
      <c r="C312" s="565" t="s">
        <v>10704</v>
      </c>
      <c r="D312" s="565"/>
      <c r="E312" s="565"/>
      <c r="F312" s="565"/>
      <c r="G312" s="565"/>
      <c r="H312" s="565"/>
      <c r="I312" s="565"/>
      <c r="J312" s="565"/>
      <c r="K312" s="565"/>
      <c r="L312" s="348" t="s">
        <v>8</v>
      </c>
      <c r="M312" s="341">
        <v>900.91</v>
      </c>
    </row>
    <row r="313" spans="1:13" ht="12.75" customHeight="1" x14ac:dyDescent="0.25">
      <c r="A313" s="340" t="s">
        <v>10705</v>
      </c>
      <c r="B313" s="348" t="s">
        <v>385</v>
      </c>
      <c r="C313" s="565" t="s">
        <v>10706</v>
      </c>
      <c r="D313" s="565"/>
      <c r="E313" s="565"/>
      <c r="F313" s="565"/>
      <c r="G313" s="565"/>
      <c r="H313" s="565"/>
      <c r="I313" s="565"/>
      <c r="J313" s="565"/>
      <c r="K313" s="565"/>
      <c r="L313" s="348" t="s">
        <v>8</v>
      </c>
      <c r="M313" s="341">
        <v>964.84</v>
      </c>
    </row>
    <row r="314" spans="1:13" ht="13.5" customHeight="1" x14ac:dyDescent="0.25">
      <c r="A314" s="340" t="s">
        <v>10707</v>
      </c>
      <c r="B314" s="348" t="s">
        <v>385</v>
      </c>
      <c r="C314" s="565" t="s">
        <v>10708</v>
      </c>
      <c r="D314" s="565"/>
      <c r="E314" s="565"/>
      <c r="F314" s="565"/>
      <c r="G314" s="565"/>
      <c r="H314" s="565"/>
      <c r="I314" s="565"/>
      <c r="J314" s="565"/>
      <c r="K314" s="565"/>
      <c r="L314" s="348" t="s">
        <v>8</v>
      </c>
      <c r="M314" s="341">
        <v>839.52</v>
      </c>
    </row>
    <row r="315" spans="1:13" ht="12.75" customHeight="1" x14ac:dyDescent="0.25">
      <c r="A315" s="340" t="s">
        <v>10709</v>
      </c>
      <c r="B315" s="348" t="s">
        <v>385</v>
      </c>
      <c r="C315" s="565" t="s">
        <v>10710</v>
      </c>
      <c r="D315" s="565"/>
      <c r="E315" s="565"/>
      <c r="F315" s="565"/>
      <c r="G315" s="565"/>
      <c r="H315" s="565"/>
      <c r="I315" s="565"/>
      <c r="J315" s="565"/>
      <c r="K315" s="565"/>
      <c r="L315" s="348" t="s">
        <v>8</v>
      </c>
      <c r="M315" s="341">
        <v>781.86</v>
      </c>
    </row>
    <row r="316" spans="1:13" ht="13.5" customHeight="1" x14ac:dyDescent="0.25">
      <c r="A316" s="338" t="s">
        <v>10711</v>
      </c>
      <c r="B316" s="347" t="s">
        <v>385</v>
      </c>
      <c r="C316" s="564" t="s">
        <v>10712</v>
      </c>
      <c r="D316" s="564"/>
      <c r="E316" s="564"/>
      <c r="F316" s="564"/>
      <c r="G316" s="564"/>
      <c r="H316" s="564"/>
      <c r="I316" s="564"/>
      <c r="J316" s="564"/>
      <c r="K316" s="564"/>
      <c r="L316" s="339"/>
      <c r="M316" s="339"/>
    </row>
    <row r="317" spans="1:13" ht="12.75" customHeight="1" x14ac:dyDescent="0.25">
      <c r="A317" s="340" t="s">
        <v>10713</v>
      </c>
      <c r="B317" s="348" t="s">
        <v>385</v>
      </c>
      <c r="C317" s="565" t="s">
        <v>10714</v>
      </c>
      <c r="D317" s="565"/>
      <c r="E317" s="565"/>
      <c r="F317" s="565"/>
      <c r="G317" s="565"/>
      <c r="H317" s="565"/>
      <c r="I317" s="565"/>
      <c r="J317" s="565"/>
      <c r="K317" s="565"/>
      <c r="L317" s="348" t="s">
        <v>10</v>
      </c>
      <c r="M317" s="341">
        <v>628.94000000000005</v>
      </c>
    </row>
    <row r="318" spans="1:13" ht="2.25" customHeight="1" x14ac:dyDescent="0.25">
      <c r="C318" s="565"/>
      <c r="D318" s="565"/>
      <c r="E318" s="565"/>
      <c r="F318" s="565"/>
      <c r="G318" s="565"/>
      <c r="H318" s="565"/>
      <c r="I318" s="565"/>
      <c r="J318" s="565"/>
      <c r="K318" s="565"/>
    </row>
    <row r="319" spans="1:13" ht="13.5" customHeight="1" x14ac:dyDescent="0.25">
      <c r="A319" s="340" t="s">
        <v>10715</v>
      </c>
      <c r="B319" s="348" t="s">
        <v>385</v>
      </c>
      <c r="C319" s="565" t="s">
        <v>10716</v>
      </c>
      <c r="D319" s="565"/>
      <c r="E319" s="565"/>
      <c r="F319" s="565"/>
      <c r="G319" s="565"/>
      <c r="H319" s="565"/>
      <c r="I319" s="565"/>
      <c r="J319" s="565"/>
      <c r="K319" s="565"/>
      <c r="L319" s="348" t="s">
        <v>10</v>
      </c>
      <c r="M319" s="341">
        <v>611.24</v>
      </c>
    </row>
    <row r="320" spans="1:13" ht="2.25" customHeight="1" x14ac:dyDescent="0.25">
      <c r="C320" s="565"/>
      <c r="D320" s="565"/>
      <c r="E320" s="565"/>
      <c r="F320" s="565"/>
      <c r="G320" s="565"/>
      <c r="H320" s="565"/>
      <c r="I320" s="565"/>
      <c r="J320" s="565"/>
      <c r="K320" s="565"/>
    </row>
    <row r="321" spans="1:13" ht="13.5" customHeight="1" x14ac:dyDescent="0.25">
      <c r="A321" s="340" t="s">
        <v>10717</v>
      </c>
      <c r="B321" s="348" t="s">
        <v>385</v>
      </c>
      <c r="C321" s="565" t="s">
        <v>10718</v>
      </c>
      <c r="D321" s="565"/>
      <c r="E321" s="565"/>
      <c r="F321" s="565"/>
      <c r="G321" s="565"/>
      <c r="H321" s="565"/>
      <c r="I321" s="565"/>
      <c r="J321" s="565"/>
      <c r="K321" s="565"/>
      <c r="L321" s="348" t="s">
        <v>10</v>
      </c>
      <c r="M321" s="341">
        <v>602.41</v>
      </c>
    </row>
    <row r="322" spans="1:13" ht="2.25" customHeight="1" x14ac:dyDescent="0.25">
      <c r="C322" s="565"/>
      <c r="D322" s="565"/>
      <c r="E322" s="565"/>
      <c r="F322" s="565"/>
      <c r="G322" s="565"/>
      <c r="H322" s="565"/>
      <c r="I322" s="565"/>
      <c r="J322" s="565"/>
      <c r="K322" s="565"/>
    </row>
    <row r="323" spans="1:13" ht="12.75" customHeight="1" x14ac:dyDescent="0.25">
      <c r="A323" s="340" t="s">
        <v>10719</v>
      </c>
      <c r="B323" s="348" t="s">
        <v>385</v>
      </c>
      <c r="C323" s="565" t="s">
        <v>10720</v>
      </c>
      <c r="D323" s="565"/>
      <c r="E323" s="565"/>
      <c r="F323" s="565"/>
      <c r="G323" s="565"/>
      <c r="H323" s="565"/>
      <c r="I323" s="565"/>
      <c r="J323" s="565"/>
      <c r="K323" s="565"/>
      <c r="L323" s="348" t="s">
        <v>10</v>
      </c>
      <c r="M323" s="341">
        <v>660.19</v>
      </c>
    </row>
    <row r="324" spans="1:13" ht="3" customHeight="1" x14ac:dyDescent="0.25">
      <c r="C324" s="565"/>
      <c r="D324" s="565"/>
      <c r="E324" s="565"/>
      <c r="F324" s="565"/>
      <c r="G324" s="565"/>
      <c r="H324" s="565"/>
      <c r="I324" s="565"/>
      <c r="J324" s="565"/>
      <c r="K324" s="565"/>
    </row>
    <row r="325" spans="1:13" ht="12.75" customHeight="1" x14ac:dyDescent="0.25">
      <c r="A325" s="340" t="s">
        <v>10721</v>
      </c>
      <c r="B325" s="348" t="s">
        <v>385</v>
      </c>
      <c r="C325" s="565" t="s">
        <v>10722</v>
      </c>
      <c r="D325" s="565"/>
      <c r="E325" s="565"/>
      <c r="F325" s="565"/>
      <c r="G325" s="565"/>
      <c r="H325" s="565"/>
      <c r="I325" s="565"/>
      <c r="J325" s="565"/>
      <c r="K325" s="565"/>
      <c r="L325" s="348" t="s">
        <v>10</v>
      </c>
      <c r="M325" s="341">
        <v>636.19000000000005</v>
      </c>
    </row>
    <row r="326" spans="1:13" ht="2.25" customHeight="1" x14ac:dyDescent="0.25">
      <c r="C326" s="565"/>
      <c r="D326" s="565"/>
      <c r="E326" s="565"/>
      <c r="F326" s="565"/>
      <c r="G326" s="565"/>
      <c r="H326" s="565"/>
      <c r="I326" s="565"/>
      <c r="J326" s="565"/>
      <c r="K326" s="565"/>
    </row>
    <row r="327" spans="1:13" ht="13.5" customHeight="1" x14ac:dyDescent="0.25">
      <c r="A327" s="340" t="s">
        <v>10723</v>
      </c>
      <c r="B327" s="348" t="s">
        <v>385</v>
      </c>
      <c r="C327" s="565" t="s">
        <v>10724</v>
      </c>
      <c r="D327" s="565"/>
      <c r="E327" s="565"/>
      <c r="F327" s="565"/>
      <c r="G327" s="565"/>
      <c r="H327" s="565"/>
      <c r="I327" s="565"/>
      <c r="J327" s="565"/>
      <c r="K327" s="565"/>
      <c r="L327" s="348" t="s">
        <v>10</v>
      </c>
      <c r="M327" s="341">
        <v>697.21</v>
      </c>
    </row>
    <row r="328" spans="1:13" ht="2.25" customHeight="1" x14ac:dyDescent="0.25">
      <c r="C328" s="565"/>
      <c r="D328" s="565"/>
      <c r="E328" s="565"/>
      <c r="F328" s="565"/>
      <c r="G328" s="565"/>
      <c r="H328" s="565"/>
      <c r="I328" s="565"/>
      <c r="J328" s="565"/>
      <c r="K328" s="565"/>
    </row>
    <row r="329" spans="1:13" ht="13.5" customHeight="1" x14ac:dyDescent="0.25">
      <c r="A329" s="340" t="s">
        <v>394</v>
      </c>
      <c r="B329" s="348" t="s">
        <v>385</v>
      </c>
      <c r="C329" s="565" t="s">
        <v>10725</v>
      </c>
      <c r="D329" s="565"/>
      <c r="E329" s="565"/>
      <c r="F329" s="565"/>
      <c r="G329" s="565"/>
      <c r="H329" s="565"/>
      <c r="I329" s="565"/>
      <c r="J329" s="565"/>
      <c r="K329" s="565"/>
      <c r="L329" s="348" t="s">
        <v>10</v>
      </c>
      <c r="M329" s="341">
        <v>709.71</v>
      </c>
    </row>
    <row r="330" spans="1:13" ht="2.25" customHeight="1" x14ac:dyDescent="0.25">
      <c r="C330" s="565"/>
      <c r="D330" s="565"/>
      <c r="E330" s="565"/>
      <c r="F330" s="565"/>
      <c r="G330" s="565"/>
      <c r="H330" s="565"/>
      <c r="I330" s="565"/>
      <c r="J330" s="565"/>
      <c r="K330" s="565"/>
    </row>
    <row r="331" spans="1:13" ht="12.75" customHeight="1" x14ac:dyDescent="0.25">
      <c r="A331" s="340" t="s">
        <v>10726</v>
      </c>
      <c r="B331" s="348" t="s">
        <v>385</v>
      </c>
      <c r="C331" s="565" t="s">
        <v>10727</v>
      </c>
      <c r="D331" s="565"/>
      <c r="E331" s="565"/>
      <c r="F331" s="565"/>
      <c r="G331" s="565"/>
      <c r="H331" s="565"/>
      <c r="I331" s="565"/>
      <c r="J331" s="565"/>
      <c r="K331" s="565"/>
      <c r="L331" s="348" t="s">
        <v>10</v>
      </c>
      <c r="M331" s="341">
        <v>758.91</v>
      </c>
    </row>
    <row r="332" spans="1:13" ht="3" customHeight="1" x14ac:dyDescent="0.25">
      <c r="C332" s="565"/>
      <c r="D332" s="565"/>
      <c r="E332" s="565"/>
      <c r="F332" s="565"/>
      <c r="G332" s="565"/>
      <c r="H332" s="565"/>
      <c r="I332" s="565"/>
      <c r="J332" s="565"/>
      <c r="K332" s="565"/>
    </row>
    <row r="333" spans="1:13" ht="12.75" customHeight="1" x14ac:dyDescent="0.25">
      <c r="A333" s="340" t="s">
        <v>10728</v>
      </c>
      <c r="B333" s="348" t="s">
        <v>385</v>
      </c>
      <c r="C333" s="565" t="s">
        <v>10729</v>
      </c>
      <c r="D333" s="565"/>
      <c r="E333" s="565"/>
      <c r="F333" s="565"/>
      <c r="G333" s="565"/>
      <c r="H333" s="565"/>
      <c r="I333" s="565"/>
      <c r="J333" s="565"/>
      <c r="K333" s="565"/>
      <c r="L333" s="348" t="s">
        <v>10</v>
      </c>
      <c r="M333" s="341">
        <v>611.62</v>
      </c>
    </row>
    <row r="334" spans="1:13" ht="3" customHeight="1" x14ac:dyDescent="0.25">
      <c r="C334" s="565"/>
      <c r="D334" s="565"/>
      <c r="E334" s="565"/>
      <c r="F334" s="565"/>
      <c r="G334" s="565"/>
      <c r="H334" s="565"/>
      <c r="I334" s="565"/>
      <c r="J334" s="565"/>
      <c r="K334" s="565"/>
    </row>
    <row r="335" spans="1:13" ht="12.75" customHeight="1" x14ac:dyDescent="0.25">
      <c r="A335" s="340" t="s">
        <v>10730</v>
      </c>
      <c r="B335" s="348" t="s">
        <v>385</v>
      </c>
      <c r="C335" s="565" t="s">
        <v>10731</v>
      </c>
      <c r="D335" s="565"/>
      <c r="E335" s="565"/>
      <c r="F335" s="565"/>
      <c r="G335" s="565"/>
      <c r="H335" s="565"/>
      <c r="I335" s="565"/>
      <c r="J335" s="565"/>
      <c r="K335" s="565"/>
      <c r="L335" s="348" t="s">
        <v>10</v>
      </c>
      <c r="M335" s="341">
        <v>654.02</v>
      </c>
    </row>
    <row r="336" spans="1:13" ht="2.25" customHeight="1" x14ac:dyDescent="0.25">
      <c r="C336" s="565"/>
      <c r="D336" s="565"/>
      <c r="E336" s="565"/>
      <c r="F336" s="565"/>
      <c r="G336" s="565"/>
      <c r="H336" s="565"/>
      <c r="I336" s="565"/>
      <c r="J336" s="565"/>
      <c r="K336" s="565"/>
    </row>
    <row r="337" spans="1:13" ht="13.5" customHeight="1" x14ac:dyDescent="0.25">
      <c r="A337" s="340" t="s">
        <v>10732</v>
      </c>
      <c r="B337" s="348" t="s">
        <v>385</v>
      </c>
      <c r="C337" s="565" t="s">
        <v>10733</v>
      </c>
      <c r="D337" s="565"/>
      <c r="E337" s="565"/>
      <c r="F337" s="565"/>
      <c r="G337" s="565"/>
      <c r="H337" s="565"/>
      <c r="I337" s="565"/>
      <c r="J337" s="565"/>
      <c r="K337" s="565"/>
      <c r="L337" s="348" t="s">
        <v>10</v>
      </c>
      <c r="M337" s="341">
        <v>50</v>
      </c>
    </row>
    <row r="338" spans="1:13" ht="12.75" customHeight="1" x14ac:dyDescent="0.25">
      <c r="A338" s="338" t="s">
        <v>10734</v>
      </c>
      <c r="B338" s="347" t="s">
        <v>385</v>
      </c>
      <c r="C338" s="564" t="s">
        <v>10735</v>
      </c>
      <c r="D338" s="564"/>
      <c r="E338" s="564"/>
      <c r="F338" s="564"/>
      <c r="G338" s="564"/>
      <c r="H338" s="564"/>
      <c r="I338" s="564"/>
      <c r="J338" s="564"/>
      <c r="K338" s="564"/>
      <c r="L338" s="339"/>
      <c r="M338" s="339"/>
    </row>
    <row r="339" spans="1:13" ht="12.75" customHeight="1" x14ac:dyDescent="0.25">
      <c r="A339" s="340" t="s">
        <v>10736</v>
      </c>
      <c r="B339" s="348" t="s">
        <v>385</v>
      </c>
      <c r="C339" s="565" t="s">
        <v>10737</v>
      </c>
      <c r="D339" s="565"/>
      <c r="E339" s="565"/>
      <c r="F339" s="565"/>
      <c r="G339" s="565"/>
      <c r="H339" s="565"/>
      <c r="I339" s="565"/>
      <c r="J339" s="565"/>
      <c r="K339" s="565"/>
      <c r="L339" s="348" t="s">
        <v>9</v>
      </c>
      <c r="M339" s="341">
        <v>77.05</v>
      </c>
    </row>
    <row r="340" spans="1:13" ht="13.5" customHeight="1" x14ac:dyDescent="0.25">
      <c r="A340" s="340" t="s">
        <v>10738</v>
      </c>
      <c r="B340" s="348" t="s">
        <v>385</v>
      </c>
      <c r="C340" s="565" t="s">
        <v>10739</v>
      </c>
      <c r="D340" s="565"/>
      <c r="E340" s="565"/>
      <c r="F340" s="565"/>
      <c r="G340" s="565"/>
      <c r="H340" s="565"/>
      <c r="I340" s="565"/>
      <c r="J340" s="565"/>
      <c r="K340" s="565"/>
      <c r="L340" s="348" t="s">
        <v>9</v>
      </c>
      <c r="M340" s="341">
        <v>80.67</v>
      </c>
    </row>
    <row r="341" spans="1:13" ht="12.75" customHeight="1" x14ac:dyDescent="0.25">
      <c r="A341" s="338" t="s">
        <v>10740</v>
      </c>
      <c r="B341" s="347" t="s">
        <v>385</v>
      </c>
      <c r="C341" s="564" t="s">
        <v>10741</v>
      </c>
      <c r="D341" s="564"/>
      <c r="E341" s="564"/>
      <c r="F341" s="564"/>
      <c r="G341" s="564"/>
      <c r="H341" s="564"/>
      <c r="I341" s="564"/>
      <c r="J341" s="564"/>
      <c r="K341" s="564"/>
      <c r="L341" s="339"/>
      <c r="M341" s="339"/>
    </row>
    <row r="342" spans="1:13" ht="13.5" customHeight="1" x14ac:dyDescent="0.25">
      <c r="A342" s="340" t="s">
        <v>396</v>
      </c>
      <c r="B342" s="348" t="s">
        <v>385</v>
      </c>
      <c r="C342" s="565" t="s">
        <v>10742</v>
      </c>
      <c r="D342" s="565"/>
      <c r="E342" s="565"/>
      <c r="F342" s="565"/>
      <c r="G342" s="565"/>
      <c r="H342" s="565"/>
      <c r="I342" s="565"/>
      <c r="J342" s="565"/>
      <c r="K342" s="565"/>
      <c r="L342" s="348" t="s">
        <v>216</v>
      </c>
      <c r="M342" s="341">
        <v>17.89</v>
      </c>
    </row>
    <row r="343" spans="1:13" ht="12.75" customHeight="1" x14ac:dyDescent="0.25">
      <c r="A343" s="340" t="s">
        <v>10743</v>
      </c>
      <c r="B343" s="348" t="s">
        <v>385</v>
      </c>
      <c r="C343" s="565" t="s">
        <v>10744</v>
      </c>
      <c r="D343" s="565"/>
      <c r="E343" s="565"/>
      <c r="F343" s="565"/>
      <c r="G343" s="565"/>
      <c r="H343" s="565"/>
      <c r="I343" s="565"/>
      <c r="J343" s="565"/>
      <c r="K343" s="565"/>
      <c r="L343" s="348" t="s">
        <v>216</v>
      </c>
      <c r="M343" s="341">
        <v>14.6</v>
      </c>
    </row>
    <row r="344" spans="1:13" ht="12.75" customHeight="1" x14ac:dyDescent="0.25">
      <c r="A344" s="340" t="s">
        <v>10745</v>
      </c>
      <c r="B344" s="348" t="s">
        <v>385</v>
      </c>
      <c r="C344" s="565" t="s">
        <v>10746</v>
      </c>
      <c r="D344" s="565"/>
      <c r="E344" s="565"/>
      <c r="F344" s="565"/>
      <c r="G344" s="565"/>
      <c r="H344" s="565"/>
      <c r="I344" s="565"/>
      <c r="J344" s="565"/>
      <c r="K344" s="565"/>
      <c r="L344" s="348" t="s">
        <v>216</v>
      </c>
      <c r="M344" s="341">
        <v>18.829999999999998</v>
      </c>
    </row>
    <row r="345" spans="1:13" ht="13.5" customHeight="1" x14ac:dyDescent="0.25">
      <c r="A345" s="340" t="s">
        <v>10747</v>
      </c>
      <c r="B345" s="348" t="s">
        <v>385</v>
      </c>
      <c r="C345" s="565" t="s">
        <v>10748</v>
      </c>
      <c r="D345" s="565"/>
      <c r="E345" s="565"/>
      <c r="F345" s="565"/>
      <c r="G345" s="565"/>
      <c r="H345" s="565"/>
      <c r="I345" s="565"/>
      <c r="J345" s="565"/>
      <c r="K345" s="565"/>
      <c r="L345" s="348" t="s">
        <v>216</v>
      </c>
      <c r="M345" s="341">
        <v>14.31</v>
      </c>
    </row>
    <row r="346" spans="1:13" ht="12.75" customHeight="1" x14ac:dyDescent="0.25">
      <c r="A346" s="340" t="s">
        <v>10749</v>
      </c>
      <c r="B346" s="348" t="s">
        <v>385</v>
      </c>
      <c r="C346" s="565" t="s">
        <v>10750</v>
      </c>
      <c r="D346" s="565"/>
      <c r="E346" s="565"/>
      <c r="F346" s="565"/>
      <c r="G346" s="565"/>
      <c r="H346" s="565"/>
      <c r="I346" s="565"/>
      <c r="J346" s="565"/>
      <c r="K346" s="565"/>
      <c r="L346" s="348" t="s">
        <v>216</v>
      </c>
      <c r="M346" s="341">
        <v>13</v>
      </c>
    </row>
    <row r="347" spans="1:13" ht="13.5" customHeight="1" x14ac:dyDescent="0.25">
      <c r="A347" s="340" t="s">
        <v>10751</v>
      </c>
      <c r="B347" s="348" t="s">
        <v>385</v>
      </c>
      <c r="C347" s="565" t="s">
        <v>10752</v>
      </c>
      <c r="D347" s="565"/>
      <c r="E347" s="565"/>
      <c r="F347" s="565"/>
      <c r="G347" s="565"/>
      <c r="H347" s="565"/>
      <c r="I347" s="565"/>
      <c r="J347" s="565"/>
      <c r="K347" s="565"/>
      <c r="L347" s="348" t="s">
        <v>216</v>
      </c>
      <c r="M347" s="341">
        <v>11.57</v>
      </c>
    </row>
    <row r="348" spans="1:13" ht="12.75" customHeight="1" x14ac:dyDescent="0.25">
      <c r="A348" s="340" t="s">
        <v>10753</v>
      </c>
      <c r="B348" s="348" t="s">
        <v>385</v>
      </c>
      <c r="C348" s="565" t="s">
        <v>10754</v>
      </c>
      <c r="D348" s="565"/>
      <c r="E348" s="565"/>
      <c r="F348" s="565"/>
      <c r="G348" s="565"/>
      <c r="H348" s="565"/>
      <c r="I348" s="565"/>
      <c r="J348" s="565"/>
      <c r="K348" s="565"/>
      <c r="L348" s="348" t="s">
        <v>216</v>
      </c>
      <c r="M348" s="341">
        <v>10.4</v>
      </c>
    </row>
    <row r="349" spans="1:13" ht="12.75" customHeight="1" x14ac:dyDescent="0.25">
      <c r="A349" s="340" t="s">
        <v>10755</v>
      </c>
      <c r="B349" s="348" t="s">
        <v>385</v>
      </c>
      <c r="C349" s="565" t="s">
        <v>10756</v>
      </c>
      <c r="D349" s="565"/>
      <c r="E349" s="565"/>
      <c r="F349" s="565"/>
      <c r="G349" s="565"/>
      <c r="H349" s="565"/>
      <c r="I349" s="565"/>
      <c r="J349" s="565"/>
      <c r="K349" s="565"/>
      <c r="L349" s="348" t="s">
        <v>216</v>
      </c>
      <c r="M349" s="341">
        <v>9.77</v>
      </c>
    </row>
    <row r="350" spans="1:13" ht="13.5" customHeight="1" x14ac:dyDescent="0.25">
      <c r="A350" s="340" t="s">
        <v>10757</v>
      </c>
      <c r="B350" s="348" t="s">
        <v>385</v>
      </c>
      <c r="C350" s="565" t="s">
        <v>10758</v>
      </c>
      <c r="D350" s="565"/>
      <c r="E350" s="565"/>
      <c r="F350" s="565"/>
      <c r="G350" s="565"/>
      <c r="H350" s="565"/>
      <c r="I350" s="565"/>
      <c r="J350" s="565"/>
      <c r="K350" s="565"/>
      <c r="L350" s="348" t="s">
        <v>216</v>
      </c>
      <c r="M350" s="341">
        <v>9.57</v>
      </c>
    </row>
    <row r="351" spans="1:13" ht="12.75" customHeight="1" x14ac:dyDescent="0.25">
      <c r="A351" s="340" t="s">
        <v>10759</v>
      </c>
      <c r="B351" s="348" t="s">
        <v>385</v>
      </c>
      <c r="C351" s="565" t="s">
        <v>10760</v>
      </c>
      <c r="D351" s="565"/>
      <c r="E351" s="565"/>
      <c r="F351" s="565"/>
      <c r="G351" s="565"/>
      <c r="H351" s="565"/>
      <c r="I351" s="565"/>
      <c r="J351" s="565"/>
      <c r="K351" s="565"/>
      <c r="L351" s="348" t="s">
        <v>216</v>
      </c>
      <c r="M351" s="341">
        <v>9.24</v>
      </c>
    </row>
    <row r="352" spans="1:13" ht="13.5" customHeight="1" x14ac:dyDescent="0.25">
      <c r="A352" s="340" t="s">
        <v>10761</v>
      </c>
      <c r="B352" s="348" t="s">
        <v>385</v>
      </c>
      <c r="C352" s="565" t="s">
        <v>10762</v>
      </c>
      <c r="D352" s="565"/>
      <c r="E352" s="565"/>
      <c r="F352" s="565"/>
      <c r="G352" s="565"/>
      <c r="H352" s="565"/>
      <c r="I352" s="565"/>
      <c r="J352" s="565"/>
      <c r="K352" s="565"/>
      <c r="L352" s="348" t="s">
        <v>216</v>
      </c>
      <c r="M352" s="341">
        <v>11.51</v>
      </c>
    </row>
    <row r="353" spans="1:13" ht="12.75" customHeight="1" x14ac:dyDescent="0.25">
      <c r="A353" s="338" t="s">
        <v>10763</v>
      </c>
      <c r="B353" s="347" t="s">
        <v>385</v>
      </c>
      <c r="C353" s="564" t="s">
        <v>10764</v>
      </c>
      <c r="D353" s="564"/>
      <c r="E353" s="564"/>
      <c r="F353" s="564"/>
      <c r="G353" s="564"/>
      <c r="H353" s="564"/>
      <c r="I353" s="564"/>
      <c r="J353" s="564"/>
      <c r="K353" s="564"/>
      <c r="L353" s="339"/>
      <c r="M353" s="339"/>
    </row>
    <row r="354" spans="1:13" ht="12.75" customHeight="1" x14ac:dyDescent="0.25">
      <c r="A354" s="340" t="s">
        <v>10765</v>
      </c>
      <c r="B354" s="348" t="s">
        <v>385</v>
      </c>
      <c r="C354" s="565" t="s">
        <v>10766</v>
      </c>
      <c r="D354" s="565"/>
      <c r="E354" s="565"/>
      <c r="F354" s="565"/>
      <c r="G354" s="565"/>
      <c r="H354" s="565"/>
      <c r="I354" s="565"/>
      <c r="J354" s="565"/>
      <c r="K354" s="565"/>
      <c r="L354" s="348" t="s">
        <v>10</v>
      </c>
      <c r="M354" s="341">
        <v>482.31</v>
      </c>
    </row>
    <row r="355" spans="1:13" ht="13.5" customHeight="1" x14ac:dyDescent="0.25">
      <c r="A355" s="338" t="s">
        <v>10767</v>
      </c>
      <c r="B355" s="347" t="s">
        <v>385</v>
      </c>
      <c r="C355" s="564" t="s">
        <v>10768</v>
      </c>
      <c r="D355" s="564"/>
      <c r="E355" s="564"/>
      <c r="F355" s="564"/>
      <c r="G355" s="564"/>
      <c r="H355" s="564"/>
      <c r="I355" s="564"/>
      <c r="J355" s="564"/>
      <c r="K355" s="564"/>
      <c r="L355" s="339"/>
      <c r="M355" s="339"/>
    </row>
    <row r="356" spans="1:13" ht="12.75" customHeight="1" x14ac:dyDescent="0.25">
      <c r="A356" s="340" t="s">
        <v>10769</v>
      </c>
      <c r="B356" s="348" t="s">
        <v>385</v>
      </c>
      <c r="C356" s="565" t="s">
        <v>10770</v>
      </c>
      <c r="D356" s="565"/>
      <c r="E356" s="565"/>
      <c r="F356" s="565"/>
      <c r="G356" s="565"/>
      <c r="H356" s="565"/>
      <c r="I356" s="565"/>
      <c r="J356" s="565"/>
      <c r="K356" s="565"/>
      <c r="L356" s="348" t="s">
        <v>10</v>
      </c>
      <c r="M356" s="341">
        <v>544</v>
      </c>
    </row>
    <row r="357" spans="1:13" ht="12.75" customHeight="1" x14ac:dyDescent="0.25">
      <c r="A357" s="340" t="s">
        <v>10771</v>
      </c>
      <c r="B357" s="348" t="s">
        <v>385</v>
      </c>
      <c r="C357" s="565" t="s">
        <v>10772</v>
      </c>
      <c r="D357" s="565"/>
      <c r="E357" s="565"/>
      <c r="F357" s="565"/>
      <c r="G357" s="565"/>
      <c r="H357" s="565"/>
      <c r="I357" s="565"/>
      <c r="J357" s="565"/>
      <c r="K357" s="565"/>
      <c r="L357" s="348" t="s">
        <v>10</v>
      </c>
      <c r="M357" s="341">
        <v>556.79999999999995</v>
      </c>
    </row>
    <row r="358" spans="1:13" ht="13.5" customHeight="1" x14ac:dyDescent="0.25">
      <c r="A358" s="340" t="s">
        <v>10773</v>
      </c>
      <c r="B358" s="348" t="s">
        <v>385</v>
      </c>
      <c r="C358" s="565" t="s">
        <v>10774</v>
      </c>
      <c r="D358" s="565"/>
      <c r="E358" s="565"/>
      <c r="F358" s="565"/>
      <c r="G358" s="565"/>
      <c r="H358" s="565"/>
      <c r="I358" s="565"/>
      <c r="J358" s="565"/>
      <c r="K358" s="565"/>
      <c r="L358" s="348" t="s">
        <v>10</v>
      </c>
      <c r="M358" s="341">
        <v>669.68</v>
      </c>
    </row>
    <row r="359" spans="1:13" ht="12.75" customHeight="1" x14ac:dyDescent="0.25">
      <c r="A359" s="340" t="s">
        <v>10775</v>
      </c>
      <c r="B359" s="348" t="s">
        <v>385</v>
      </c>
      <c r="C359" s="565" t="s">
        <v>10776</v>
      </c>
      <c r="D359" s="565"/>
      <c r="E359" s="565"/>
      <c r="F359" s="565"/>
      <c r="G359" s="565"/>
      <c r="H359" s="565"/>
      <c r="I359" s="565"/>
      <c r="J359" s="565"/>
      <c r="K359" s="565"/>
      <c r="L359" s="348" t="s">
        <v>10</v>
      </c>
      <c r="M359" s="341">
        <v>669.68</v>
      </c>
    </row>
    <row r="360" spans="1:13" ht="13.5" customHeight="1" x14ac:dyDescent="0.25">
      <c r="A360" s="340" t="s">
        <v>10777</v>
      </c>
      <c r="B360" s="348" t="s">
        <v>385</v>
      </c>
      <c r="C360" s="565" t="s">
        <v>10778</v>
      </c>
      <c r="D360" s="565"/>
      <c r="E360" s="565"/>
      <c r="F360" s="565"/>
      <c r="G360" s="565"/>
      <c r="H360" s="565"/>
      <c r="I360" s="565"/>
      <c r="J360" s="565"/>
      <c r="K360" s="565"/>
      <c r="L360" s="348" t="s">
        <v>10</v>
      </c>
      <c r="M360" s="341">
        <v>712.04</v>
      </c>
    </row>
    <row r="361" spans="1:13" ht="12.75" customHeight="1" x14ac:dyDescent="0.25">
      <c r="A361" s="340" t="s">
        <v>10779</v>
      </c>
      <c r="B361" s="348" t="s">
        <v>385</v>
      </c>
      <c r="C361" s="565" t="s">
        <v>10780</v>
      </c>
      <c r="D361" s="565"/>
      <c r="E361" s="565"/>
      <c r="F361" s="565"/>
      <c r="G361" s="565"/>
      <c r="H361" s="565"/>
      <c r="I361" s="565"/>
      <c r="J361" s="565"/>
      <c r="K361" s="565"/>
      <c r="L361" s="348" t="s">
        <v>10</v>
      </c>
      <c r="M361" s="341">
        <v>733.99</v>
      </c>
    </row>
    <row r="362" spans="1:13" ht="12.75" customHeight="1" x14ac:dyDescent="0.25">
      <c r="A362" s="340" t="s">
        <v>10781</v>
      </c>
      <c r="B362" s="348" t="s">
        <v>385</v>
      </c>
      <c r="C362" s="565" t="s">
        <v>10782</v>
      </c>
      <c r="D362" s="565"/>
      <c r="E362" s="565"/>
      <c r="F362" s="565"/>
      <c r="G362" s="565"/>
      <c r="H362" s="565"/>
      <c r="I362" s="565"/>
      <c r="J362" s="565"/>
      <c r="K362" s="565"/>
      <c r="L362" s="348" t="s">
        <v>10</v>
      </c>
      <c r="M362" s="341">
        <v>792.33</v>
      </c>
    </row>
    <row r="363" spans="1:13" ht="13.5" customHeight="1" x14ac:dyDescent="0.25">
      <c r="A363" s="338" t="s">
        <v>10783</v>
      </c>
      <c r="B363" s="347" t="s">
        <v>385</v>
      </c>
      <c r="C363" s="564" t="s">
        <v>10784</v>
      </c>
      <c r="D363" s="564"/>
      <c r="E363" s="564"/>
      <c r="F363" s="564"/>
      <c r="G363" s="564"/>
      <c r="H363" s="564"/>
      <c r="I363" s="564"/>
      <c r="J363" s="564"/>
      <c r="K363" s="564"/>
      <c r="L363" s="339"/>
      <c r="M363" s="339"/>
    </row>
    <row r="364" spans="1:13" ht="12.75" customHeight="1" x14ac:dyDescent="0.25">
      <c r="A364" s="340" t="s">
        <v>10785</v>
      </c>
      <c r="B364" s="348" t="s">
        <v>385</v>
      </c>
      <c r="C364" s="565" t="s">
        <v>10786</v>
      </c>
      <c r="D364" s="565"/>
      <c r="E364" s="565"/>
      <c r="F364" s="565"/>
      <c r="G364" s="565"/>
      <c r="H364" s="565"/>
      <c r="I364" s="565"/>
      <c r="J364" s="565"/>
      <c r="K364" s="565"/>
      <c r="L364" s="348" t="s">
        <v>10</v>
      </c>
      <c r="M364" s="341">
        <v>625.36</v>
      </c>
    </row>
    <row r="365" spans="1:13" ht="13.5" customHeight="1" x14ac:dyDescent="0.25">
      <c r="A365" s="340" t="s">
        <v>10787</v>
      </c>
      <c r="B365" s="348" t="s">
        <v>385</v>
      </c>
      <c r="C365" s="565" t="s">
        <v>10788</v>
      </c>
      <c r="D365" s="565"/>
      <c r="E365" s="565"/>
      <c r="F365" s="565"/>
      <c r="G365" s="565"/>
      <c r="H365" s="565"/>
      <c r="I365" s="565"/>
      <c r="J365" s="565"/>
      <c r="K365" s="565"/>
      <c r="L365" s="348" t="s">
        <v>10</v>
      </c>
      <c r="M365" s="341">
        <v>642.61</v>
      </c>
    </row>
    <row r="366" spans="1:13" ht="12.75" customHeight="1" x14ac:dyDescent="0.25">
      <c r="A366" s="340" t="s">
        <v>10789</v>
      </c>
      <c r="B366" s="348" t="s">
        <v>385</v>
      </c>
      <c r="C366" s="565" t="s">
        <v>10790</v>
      </c>
      <c r="D366" s="565"/>
      <c r="E366" s="565"/>
      <c r="F366" s="565"/>
      <c r="G366" s="565"/>
      <c r="H366" s="565"/>
      <c r="I366" s="565"/>
      <c r="J366" s="565"/>
      <c r="K366" s="565"/>
      <c r="L366" s="348" t="s">
        <v>10</v>
      </c>
      <c r="M366" s="341">
        <v>659.86</v>
      </c>
    </row>
    <row r="367" spans="1:13" ht="12.75" customHeight="1" x14ac:dyDescent="0.25">
      <c r="A367" s="340" t="s">
        <v>10791</v>
      </c>
      <c r="B367" s="348" t="s">
        <v>385</v>
      </c>
      <c r="C367" s="565" t="s">
        <v>10792</v>
      </c>
      <c r="D367" s="565"/>
      <c r="E367" s="565"/>
      <c r="F367" s="565"/>
      <c r="G367" s="565"/>
      <c r="H367" s="565"/>
      <c r="I367" s="565"/>
      <c r="J367" s="565"/>
      <c r="K367" s="565"/>
      <c r="L367" s="348" t="s">
        <v>10</v>
      </c>
      <c r="M367" s="341">
        <v>677.11</v>
      </c>
    </row>
    <row r="368" spans="1:13" ht="13.5" customHeight="1" x14ac:dyDescent="0.25">
      <c r="A368" s="340" t="s">
        <v>10793</v>
      </c>
      <c r="B368" s="348" t="s">
        <v>385</v>
      </c>
      <c r="C368" s="565" t="s">
        <v>10794</v>
      </c>
      <c r="D368" s="565"/>
      <c r="E368" s="565"/>
      <c r="F368" s="565"/>
      <c r="G368" s="565"/>
      <c r="H368" s="565"/>
      <c r="I368" s="565"/>
      <c r="J368" s="565"/>
      <c r="K368" s="565"/>
      <c r="L368" s="348" t="s">
        <v>10</v>
      </c>
      <c r="M368" s="341">
        <v>723.11</v>
      </c>
    </row>
    <row r="369" spans="1:13" ht="12.75" customHeight="1" x14ac:dyDescent="0.25">
      <c r="A369" s="338" t="s">
        <v>10795</v>
      </c>
      <c r="B369" s="347" t="s">
        <v>385</v>
      </c>
      <c r="C369" s="564" t="s">
        <v>10796</v>
      </c>
      <c r="D369" s="564"/>
      <c r="E369" s="564"/>
      <c r="F369" s="564"/>
      <c r="G369" s="564"/>
      <c r="H369" s="564"/>
      <c r="I369" s="564"/>
      <c r="J369" s="564"/>
      <c r="K369" s="564"/>
      <c r="L369" s="339"/>
      <c r="M369" s="339"/>
    </row>
    <row r="370" spans="1:13" ht="12.75" customHeight="1" x14ac:dyDescent="0.25">
      <c r="A370" s="340" t="s">
        <v>10797</v>
      </c>
      <c r="B370" s="348" t="s">
        <v>385</v>
      </c>
      <c r="C370" s="565" t="s">
        <v>10798</v>
      </c>
      <c r="D370" s="565"/>
      <c r="E370" s="565"/>
      <c r="F370" s="565"/>
      <c r="G370" s="565"/>
      <c r="H370" s="565"/>
      <c r="I370" s="565"/>
      <c r="J370" s="565"/>
      <c r="K370" s="565"/>
      <c r="L370" s="348" t="s">
        <v>10</v>
      </c>
      <c r="M370" s="341">
        <v>714.37</v>
      </c>
    </row>
    <row r="371" spans="1:13" ht="13.5" customHeight="1" x14ac:dyDescent="0.25">
      <c r="A371" s="340" t="s">
        <v>10799</v>
      </c>
      <c r="B371" s="348" t="s">
        <v>385</v>
      </c>
      <c r="C371" s="565" t="s">
        <v>10800</v>
      </c>
      <c r="D371" s="565"/>
      <c r="E371" s="565"/>
      <c r="F371" s="565"/>
      <c r="G371" s="565"/>
      <c r="H371" s="565"/>
      <c r="I371" s="565"/>
      <c r="J371" s="565"/>
      <c r="K371" s="565"/>
      <c r="L371" s="348" t="s">
        <v>10</v>
      </c>
      <c r="M371" s="341">
        <v>732.77</v>
      </c>
    </row>
    <row r="372" spans="1:13" ht="12.75" customHeight="1" x14ac:dyDescent="0.25">
      <c r="A372" s="340" t="s">
        <v>10801</v>
      </c>
      <c r="B372" s="348" t="s">
        <v>385</v>
      </c>
      <c r="C372" s="565" t="s">
        <v>10802</v>
      </c>
      <c r="D372" s="565"/>
      <c r="E372" s="565"/>
      <c r="F372" s="565"/>
      <c r="G372" s="565"/>
      <c r="H372" s="565"/>
      <c r="I372" s="565"/>
      <c r="J372" s="565"/>
      <c r="K372" s="565"/>
      <c r="L372" s="348" t="s">
        <v>10</v>
      </c>
      <c r="M372" s="341">
        <v>748.87</v>
      </c>
    </row>
    <row r="373" spans="1:13" ht="13.5" customHeight="1" x14ac:dyDescent="0.25">
      <c r="A373" s="340" t="s">
        <v>10803</v>
      </c>
      <c r="B373" s="348" t="s">
        <v>385</v>
      </c>
      <c r="C373" s="565" t="s">
        <v>10804</v>
      </c>
      <c r="D373" s="565"/>
      <c r="E373" s="565"/>
      <c r="F373" s="565"/>
      <c r="G373" s="565"/>
      <c r="H373" s="565"/>
      <c r="I373" s="565"/>
      <c r="J373" s="565"/>
      <c r="K373" s="565"/>
      <c r="L373" s="348" t="s">
        <v>10</v>
      </c>
      <c r="M373" s="341">
        <v>794.87</v>
      </c>
    </row>
    <row r="374" spans="1:13" ht="12.75" customHeight="1" x14ac:dyDescent="0.25">
      <c r="A374" s="338" t="s">
        <v>10805</v>
      </c>
      <c r="B374" s="347" t="s">
        <v>385</v>
      </c>
      <c r="C374" s="564" t="s">
        <v>10806</v>
      </c>
      <c r="D374" s="564"/>
      <c r="E374" s="564"/>
      <c r="F374" s="564"/>
      <c r="G374" s="564"/>
      <c r="H374" s="564"/>
      <c r="I374" s="564"/>
      <c r="J374" s="564"/>
      <c r="K374" s="564"/>
      <c r="L374" s="339"/>
      <c r="M374" s="339"/>
    </row>
    <row r="375" spans="1:13" ht="12.75" customHeight="1" x14ac:dyDescent="0.25">
      <c r="A375" s="340" t="s">
        <v>10807</v>
      </c>
      <c r="B375" s="348" t="s">
        <v>385</v>
      </c>
      <c r="C375" s="565" t="s">
        <v>10808</v>
      </c>
      <c r="D375" s="565"/>
      <c r="E375" s="565"/>
      <c r="F375" s="565"/>
      <c r="G375" s="565"/>
      <c r="H375" s="565"/>
      <c r="I375" s="565"/>
      <c r="J375" s="565"/>
      <c r="K375" s="565"/>
      <c r="L375" s="348" t="s">
        <v>10</v>
      </c>
      <c r="M375" s="341">
        <v>810.38</v>
      </c>
    </row>
    <row r="376" spans="1:13" ht="13.5" customHeight="1" x14ac:dyDescent="0.25">
      <c r="A376" s="340" t="s">
        <v>10809</v>
      </c>
      <c r="B376" s="348" t="s">
        <v>385</v>
      </c>
      <c r="C376" s="565" t="s">
        <v>10810</v>
      </c>
      <c r="D376" s="565"/>
      <c r="E376" s="565"/>
      <c r="F376" s="565"/>
      <c r="G376" s="565"/>
      <c r="H376" s="565"/>
      <c r="I376" s="565"/>
      <c r="J376" s="565"/>
      <c r="K376" s="565"/>
      <c r="L376" s="348" t="s">
        <v>10</v>
      </c>
      <c r="M376" s="341">
        <v>817.31</v>
      </c>
    </row>
    <row r="377" spans="1:13" ht="12.75" customHeight="1" x14ac:dyDescent="0.25">
      <c r="A377" s="340" t="s">
        <v>16469</v>
      </c>
      <c r="B377" s="365"/>
      <c r="C377" s="565" t="s">
        <v>16470</v>
      </c>
      <c r="D377" s="565"/>
      <c r="E377" s="565"/>
      <c r="F377" s="565"/>
      <c r="G377" s="565"/>
      <c r="H377" s="565"/>
      <c r="I377" s="565"/>
      <c r="J377" s="565"/>
      <c r="K377" s="565"/>
      <c r="L377" s="348" t="s">
        <v>9</v>
      </c>
      <c r="M377" s="341">
        <v>163.62</v>
      </c>
    </row>
    <row r="378" spans="1:13" ht="13.5" customHeight="1" x14ac:dyDescent="0.25">
      <c r="A378" s="340" t="s">
        <v>16471</v>
      </c>
      <c r="B378" s="365"/>
      <c r="C378" s="565" t="s">
        <v>16472</v>
      </c>
      <c r="D378" s="565"/>
      <c r="E378" s="565"/>
      <c r="F378" s="565"/>
      <c r="G378" s="565"/>
      <c r="H378" s="565"/>
      <c r="I378" s="565"/>
      <c r="J378" s="565"/>
      <c r="K378" s="565"/>
      <c r="L378" s="348" t="s">
        <v>9</v>
      </c>
      <c r="M378" s="341">
        <v>204.23</v>
      </c>
    </row>
    <row r="379" spans="1:13" ht="12.75" customHeight="1" x14ac:dyDescent="0.25">
      <c r="A379" s="335" t="s">
        <v>10811</v>
      </c>
      <c r="B379" s="336"/>
      <c r="C379" s="566" t="s">
        <v>10812</v>
      </c>
      <c r="D379" s="566"/>
      <c r="E379" s="566"/>
      <c r="F379" s="566"/>
      <c r="G379" s="566"/>
      <c r="H379" s="566"/>
      <c r="I379" s="566"/>
      <c r="J379" s="566"/>
      <c r="K379" s="566"/>
      <c r="L379" s="337"/>
      <c r="M379" s="337"/>
    </row>
    <row r="380" spans="1:13" ht="12.75" customHeight="1" x14ac:dyDescent="0.25">
      <c r="A380" s="338" t="s">
        <v>1860</v>
      </c>
      <c r="B380" s="347" t="s">
        <v>385</v>
      </c>
      <c r="C380" s="564" t="s">
        <v>10813</v>
      </c>
      <c r="D380" s="564"/>
      <c r="E380" s="564"/>
      <c r="F380" s="564"/>
      <c r="G380" s="564"/>
      <c r="H380" s="564"/>
      <c r="I380" s="564"/>
      <c r="J380" s="564"/>
      <c r="K380" s="564"/>
      <c r="L380" s="339"/>
      <c r="M380" s="339"/>
    </row>
    <row r="381" spans="1:13" ht="13.5" customHeight="1" x14ac:dyDescent="0.25">
      <c r="A381" s="340" t="s">
        <v>10814</v>
      </c>
      <c r="B381" s="348" t="s">
        <v>385</v>
      </c>
      <c r="C381" s="565" t="s">
        <v>10815</v>
      </c>
      <c r="D381" s="565"/>
      <c r="E381" s="565"/>
      <c r="F381" s="565"/>
      <c r="G381" s="565"/>
      <c r="H381" s="565"/>
      <c r="I381" s="565"/>
      <c r="J381" s="565"/>
      <c r="K381" s="565"/>
      <c r="L381" s="348" t="s">
        <v>382</v>
      </c>
      <c r="M381" s="341">
        <v>143.11000000000001</v>
      </c>
    </row>
    <row r="382" spans="1:13" ht="12.75" customHeight="1" x14ac:dyDescent="0.25">
      <c r="A382" s="340" t="s">
        <v>10816</v>
      </c>
      <c r="B382" s="348" t="s">
        <v>385</v>
      </c>
      <c r="C382" s="565" t="s">
        <v>10817</v>
      </c>
      <c r="D382" s="565"/>
      <c r="E382" s="565"/>
      <c r="F382" s="565"/>
      <c r="G382" s="565"/>
      <c r="H382" s="565"/>
      <c r="I382" s="565"/>
      <c r="J382" s="565"/>
      <c r="K382" s="565"/>
      <c r="L382" s="348" t="s">
        <v>10</v>
      </c>
      <c r="M382" s="341">
        <v>294.05</v>
      </c>
    </row>
    <row r="383" spans="1:13" ht="12.75" customHeight="1" x14ac:dyDescent="0.25">
      <c r="A383" s="338" t="s">
        <v>1991</v>
      </c>
      <c r="B383" s="347" t="s">
        <v>385</v>
      </c>
      <c r="C383" s="564" t="s">
        <v>10818</v>
      </c>
      <c r="D383" s="564"/>
      <c r="E383" s="564"/>
      <c r="F383" s="564"/>
      <c r="G383" s="564"/>
      <c r="H383" s="564"/>
      <c r="I383" s="564"/>
      <c r="J383" s="564"/>
      <c r="K383" s="564"/>
      <c r="L383" s="339"/>
      <c r="M383" s="339"/>
    </row>
    <row r="384" spans="1:13" ht="13.5" customHeight="1" x14ac:dyDescent="0.25">
      <c r="A384" s="340" t="s">
        <v>10819</v>
      </c>
      <c r="B384" s="348" t="s">
        <v>385</v>
      </c>
      <c r="C384" s="565" t="s">
        <v>10820</v>
      </c>
      <c r="D384" s="565"/>
      <c r="E384" s="565"/>
      <c r="F384" s="565"/>
      <c r="G384" s="565"/>
      <c r="H384" s="565"/>
      <c r="I384" s="565"/>
      <c r="J384" s="565"/>
      <c r="K384" s="565"/>
      <c r="L384" s="348" t="s">
        <v>10</v>
      </c>
      <c r="M384" s="341">
        <v>639.37</v>
      </c>
    </row>
    <row r="385" spans="1:13" ht="12.75" customHeight="1" x14ac:dyDescent="0.25">
      <c r="A385" s="338" t="s">
        <v>1999</v>
      </c>
      <c r="B385" s="347" t="s">
        <v>385</v>
      </c>
      <c r="C385" s="564" t="s">
        <v>10821</v>
      </c>
      <c r="D385" s="564"/>
      <c r="E385" s="564"/>
      <c r="F385" s="564"/>
      <c r="G385" s="564"/>
      <c r="H385" s="564"/>
      <c r="I385" s="564"/>
      <c r="J385" s="564"/>
      <c r="K385" s="564"/>
      <c r="L385" s="339"/>
      <c r="M385" s="339"/>
    </row>
    <row r="386" spans="1:13" ht="13.5" customHeight="1" x14ac:dyDescent="0.25">
      <c r="A386" s="340" t="s">
        <v>10822</v>
      </c>
      <c r="B386" s="348" t="s">
        <v>385</v>
      </c>
      <c r="C386" s="565" t="s">
        <v>10823</v>
      </c>
      <c r="D386" s="565"/>
      <c r="E386" s="565"/>
      <c r="F386" s="565"/>
      <c r="G386" s="565"/>
      <c r="H386" s="565"/>
      <c r="I386" s="565"/>
      <c r="J386" s="565"/>
      <c r="K386" s="565"/>
      <c r="L386" s="348" t="s">
        <v>9</v>
      </c>
      <c r="M386" s="341">
        <v>84.59</v>
      </c>
    </row>
    <row r="387" spans="1:13" ht="12.75" customHeight="1" x14ac:dyDescent="0.25">
      <c r="A387" s="338" t="s">
        <v>2026</v>
      </c>
      <c r="B387" s="347" t="s">
        <v>385</v>
      </c>
      <c r="C387" s="564" t="s">
        <v>10824</v>
      </c>
      <c r="D387" s="564"/>
      <c r="E387" s="564"/>
      <c r="F387" s="564"/>
      <c r="G387" s="564"/>
      <c r="H387" s="564"/>
      <c r="I387" s="564"/>
      <c r="J387" s="564"/>
      <c r="K387" s="564"/>
      <c r="L387" s="339"/>
      <c r="M387" s="339"/>
    </row>
    <row r="388" spans="1:13" ht="12.75" customHeight="1" x14ac:dyDescent="0.25">
      <c r="A388" s="340" t="s">
        <v>10825</v>
      </c>
      <c r="B388" s="348" t="s">
        <v>385</v>
      </c>
      <c r="C388" s="565" t="s">
        <v>10826</v>
      </c>
      <c r="D388" s="565"/>
      <c r="E388" s="565"/>
      <c r="F388" s="565"/>
      <c r="G388" s="565"/>
      <c r="H388" s="565"/>
      <c r="I388" s="565"/>
      <c r="J388" s="565"/>
      <c r="K388" s="565"/>
      <c r="L388" s="348" t="s">
        <v>216</v>
      </c>
      <c r="M388" s="341">
        <v>12.66</v>
      </c>
    </row>
    <row r="389" spans="1:13" ht="13.5" customHeight="1" x14ac:dyDescent="0.25">
      <c r="A389" s="338" t="s">
        <v>10827</v>
      </c>
      <c r="B389" s="347" t="s">
        <v>385</v>
      </c>
      <c r="C389" s="564" t="s">
        <v>10828</v>
      </c>
      <c r="D389" s="564"/>
      <c r="E389" s="564"/>
      <c r="F389" s="564"/>
      <c r="G389" s="564"/>
      <c r="H389" s="564"/>
      <c r="I389" s="564"/>
      <c r="J389" s="564"/>
      <c r="K389" s="564"/>
      <c r="L389" s="339"/>
      <c r="M389" s="339"/>
    </row>
    <row r="390" spans="1:13" ht="12.75" customHeight="1" x14ac:dyDescent="0.25">
      <c r="A390" s="340" t="s">
        <v>10829</v>
      </c>
      <c r="B390" s="348" t="s">
        <v>385</v>
      </c>
      <c r="C390" s="565" t="s">
        <v>10830</v>
      </c>
      <c r="D390" s="565"/>
      <c r="E390" s="565"/>
      <c r="F390" s="565"/>
      <c r="G390" s="565"/>
      <c r="H390" s="565"/>
      <c r="I390" s="565"/>
      <c r="J390" s="565"/>
      <c r="K390" s="565"/>
      <c r="L390" s="348" t="s">
        <v>8</v>
      </c>
      <c r="M390" s="341">
        <v>89.54</v>
      </c>
    </row>
    <row r="391" spans="1:13" ht="13.5" customHeight="1" x14ac:dyDescent="0.25">
      <c r="A391" s="340" t="s">
        <v>10831</v>
      </c>
      <c r="B391" s="348" t="s">
        <v>385</v>
      </c>
      <c r="C391" s="565" t="s">
        <v>10832</v>
      </c>
      <c r="D391" s="565"/>
      <c r="E391" s="565"/>
      <c r="F391" s="565"/>
      <c r="G391" s="565"/>
      <c r="H391" s="565"/>
      <c r="I391" s="565"/>
      <c r="J391" s="565"/>
      <c r="K391" s="565"/>
      <c r="L391" s="348" t="s">
        <v>8</v>
      </c>
      <c r="M391" s="341">
        <v>67.14</v>
      </c>
    </row>
    <row r="392" spans="1:13" ht="12.75" customHeight="1" x14ac:dyDescent="0.25">
      <c r="A392" s="338" t="s">
        <v>10833</v>
      </c>
      <c r="B392" s="347" t="s">
        <v>385</v>
      </c>
      <c r="C392" s="564" t="s">
        <v>10834</v>
      </c>
      <c r="D392" s="564"/>
      <c r="E392" s="564"/>
      <c r="F392" s="564"/>
      <c r="G392" s="564"/>
      <c r="H392" s="564"/>
      <c r="I392" s="564"/>
      <c r="J392" s="564"/>
      <c r="K392" s="564"/>
      <c r="L392" s="339"/>
      <c r="M392" s="339"/>
    </row>
    <row r="393" spans="1:13" ht="12.75" customHeight="1" x14ac:dyDescent="0.25">
      <c r="A393" s="340" t="s">
        <v>10835</v>
      </c>
      <c r="B393" s="348" t="s">
        <v>385</v>
      </c>
      <c r="C393" s="565" t="s">
        <v>10836</v>
      </c>
      <c r="D393" s="565"/>
      <c r="E393" s="565"/>
      <c r="F393" s="565"/>
      <c r="G393" s="565"/>
      <c r="H393" s="565"/>
      <c r="I393" s="565"/>
      <c r="J393" s="565"/>
      <c r="K393" s="565"/>
      <c r="L393" s="348" t="s">
        <v>10</v>
      </c>
      <c r="M393" s="341">
        <v>671.4</v>
      </c>
    </row>
    <row r="394" spans="1:13" ht="13.5" customHeight="1" x14ac:dyDescent="0.25">
      <c r="A394" s="340" t="s">
        <v>10837</v>
      </c>
      <c r="B394" s="348" t="s">
        <v>385</v>
      </c>
      <c r="C394" s="565" t="s">
        <v>10838</v>
      </c>
      <c r="D394" s="565"/>
      <c r="E394" s="565"/>
      <c r="F394" s="565"/>
      <c r="G394" s="565"/>
      <c r="H394" s="565"/>
      <c r="I394" s="565"/>
      <c r="J394" s="565"/>
      <c r="K394" s="565"/>
      <c r="L394" s="348" t="s">
        <v>10</v>
      </c>
      <c r="M394" s="341">
        <v>671.4</v>
      </c>
    </row>
    <row r="395" spans="1:13" ht="12.75" customHeight="1" x14ac:dyDescent="0.25">
      <c r="A395" s="340" t="s">
        <v>10839</v>
      </c>
      <c r="B395" s="348" t="s">
        <v>385</v>
      </c>
      <c r="C395" s="565" t="s">
        <v>10840</v>
      </c>
      <c r="D395" s="565"/>
      <c r="E395" s="565"/>
      <c r="F395" s="565"/>
      <c r="G395" s="565"/>
      <c r="H395" s="565"/>
      <c r="I395" s="565"/>
      <c r="J395" s="565"/>
      <c r="K395" s="565"/>
      <c r="L395" s="348" t="s">
        <v>10</v>
      </c>
      <c r="M395" s="341">
        <v>711.92</v>
      </c>
    </row>
    <row r="396" spans="1:13" ht="12.75" customHeight="1" x14ac:dyDescent="0.25">
      <c r="A396" s="340" t="s">
        <v>10841</v>
      </c>
      <c r="B396" s="348" t="s">
        <v>385</v>
      </c>
      <c r="C396" s="565" t="s">
        <v>10842</v>
      </c>
      <c r="D396" s="565"/>
      <c r="E396" s="565"/>
      <c r="F396" s="565"/>
      <c r="G396" s="565"/>
      <c r="H396" s="565"/>
      <c r="I396" s="565"/>
      <c r="J396" s="565"/>
      <c r="K396" s="565"/>
      <c r="L396" s="348" t="s">
        <v>10</v>
      </c>
      <c r="M396" s="341">
        <v>732.92</v>
      </c>
    </row>
    <row r="397" spans="1:13" ht="13.5" customHeight="1" x14ac:dyDescent="0.25">
      <c r="A397" s="340" t="s">
        <v>10843</v>
      </c>
      <c r="B397" s="348" t="s">
        <v>385</v>
      </c>
      <c r="C397" s="565" t="s">
        <v>10844</v>
      </c>
      <c r="D397" s="565"/>
      <c r="E397" s="565"/>
      <c r="F397" s="565"/>
      <c r="G397" s="565"/>
      <c r="H397" s="565"/>
      <c r="I397" s="565"/>
      <c r="J397" s="565"/>
      <c r="K397" s="565"/>
      <c r="L397" s="348" t="s">
        <v>10</v>
      </c>
      <c r="M397" s="341">
        <v>788.72</v>
      </c>
    </row>
    <row r="398" spans="1:13" ht="12.75" customHeight="1" x14ac:dyDescent="0.25">
      <c r="A398" s="340" t="s">
        <v>10845</v>
      </c>
      <c r="B398" s="348" t="s">
        <v>385</v>
      </c>
      <c r="C398" s="565" t="s">
        <v>10846</v>
      </c>
      <c r="D398" s="565"/>
      <c r="E398" s="565"/>
      <c r="F398" s="565"/>
      <c r="G398" s="565"/>
      <c r="H398" s="565"/>
      <c r="I398" s="565"/>
      <c r="J398" s="565"/>
      <c r="K398" s="565"/>
      <c r="L398" s="348" t="s">
        <v>10</v>
      </c>
      <c r="M398" s="341">
        <v>629.01</v>
      </c>
    </row>
    <row r="399" spans="1:13" ht="13.5" customHeight="1" x14ac:dyDescent="0.25">
      <c r="A399" s="340" t="s">
        <v>10847</v>
      </c>
      <c r="B399" s="348" t="s">
        <v>385</v>
      </c>
      <c r="C399" s="565" t="s">
        <v>10848</v>
      </c>
      <c r="D399" s="565"/>
      <c r="E399" s="565"/>
      <c r="F399" s="565"/>
      <c r="G399" s="565"/>
      <c r="H399" s="565"/>
      <c r="I399" s="565"/>
      <c r="J399" s="565"/>
      <c r="K399" s="565"/>
      <c r="L399" s="348" t="s">
        <v>10</v>
      </c>
      <c r="M399" s="341">
        <v>645.51</v>
      </c>
    </row>
    <row r="400" spans="1:13" ht="12.75" customHeight="1" x14ac:dyDescent="0.25">
      <c r="A400" s="340" t="s">
        <v>10849</v>
      </c>
      <c r="B400" s="348" t="s">
        <v>385</v>
      </c>
      <c r="C400" s="565" t="s">
        <v>10850</v>
      </c>
      <c r="D400" s="565"/>
      <c r="E400" s="565"/>
      <c r="F400" s="565"/>
      <c r="G400" s="565"/>
      <c r="H400" s="565"/>
      <c r="I400" s="565"/>
      <c r="J400" s="565"/>
      <c r="K400" s="565"/>
      <c r="L400" s="348" t="s">
        <v>10</v>
      </c>
      <c r="M400" s="341">
        <v>662.01</v>
      </c>
    </row>
    <row r="401" spans="1:13" ht="12.75" customHeight="1" x14ac:dyDescent="0.25">
      <c r="A401" s="340" t="s">
        <v>10851</v>
      </c>
      <c r="B401" s="348" t="s">
        <v>385</v>
      </c>
      <c r="C401" s="565" t="s">
        <v>10852</v>
      </c>
      <c r="D401" s="565"/>
      <c r="E401" s="565"/>
      <c r="F401" s="565"/>
      <c r="G401" s="565"/>
      <c r="H401" s="565"/>
      <c r="I401" s="565"/>
      <c r="J401" s="565"/>
      <c r="K401" s="565"/>
      <c r="L401" s="348" t="s">
        <v>10</v>
      </c>
      <c r="M401" s="341">
        <v>678.51</v>
      </c>
    </row>
    <row r="402" spans="1:13" ht="13.5" customHeight="1" x14ac:dyDescent="0.25">
      <c r="A402" s="340" t="s">
        <v>10853</v>
      </c>
      <c r="B402" s="348" t="s">
        <v>385</v>
      </c>
      <c r="C402" s="565" t="s">
        <v>10854</v>
      </c>
      <c r="D402" s="565"/>
      <c r="E402" s="565"/>
      <c r="F402" s="565"/>
      <c r="G402" s="565"/>
      <c r="H402" s="565"/>
      <c r="I402" s="565"/>
      <c r="J402" s="565"/>
      <c r="K402" s="565"/>
      <c r="L402" s="348" t="s">
        <v>10</v>
      </c>
      <c r="M402" s="341">
        <v>722.51</v>
      </c>
    </row>
    <row r="403" spans="1:13" ht="12.75" customHeight="1" x14ac:dyDescent="0.25">
      <c r="A403" s="338" t="s">
        <v>10855</v>
      </c>
      <c r="B403" s="347" t="s">
        <v>385</v>
      </c>
      <c r="C403" s="564" t="s">
        <v>10856</v>
      </c>
      <c r="D403" s="564"/>
      <c r="E403" s="564"/>
      <c r="F403" s="564"/>
      <c r="G403" s="564"/>
      <c r="H403" s="564"/>
      <c r="I403" s="564"/>
      <c r="J403" s="564"/>
      <c r="K403" s="564"/>
      <c r="L403" s="339"/>
      <c r="M403" s="339"/>
    </row>
    <row r="404" spans="1:13" ht="13.5" customHeight="1" x14ac:dyDescent="0.25">
      <c r="A404" s="340" t="s">
        <v>10857</v>
      </c>
      <c r="B404" s="348" t="s">
        <v>385</v>
      </c>
      <c r="C404" s="565" t="s">
        <v>10858</v>
      </c>
      <c r="D404" s="565"/>
      <c r="E404" s="565"/>
      <c r="F404" s="565"/>
      <c r="G404" s="565"/>
      <c r="H404" s="565"/>
      <c r="I404" s="565"/>
      <c r="J404" s="565"/>
      <c r="K404" s="565"/>
      <c r="L404" s="348" t="s">
        <v>10</v>
      </c>
      <c r="M404" s="341">
        <v>208.37</v>
      </c>
    </row>
    <row r="405" spans="1:13" ht="12.75" customHeight="1" x14ac:dyDescent="0.25">
      <c r="A405" s="340" t="s">
        <v>10859</v>
      </c>
      <c r="B405" s="348" t="s">
        <v>385</v>
      </c>
      <c r="C405" s="565" t="s">
        <v>10860</v>
      </c>
      <c r="D405" s="565"/>
      <c r="E405" s="565"/>
      <c r="F405" s="565"/>
      <c r="G405" s="565"/>
      <c r="H405" s="565"/>
      <c r="I405" s="565"/>
      <c r="J405" s="565"/>
      <c r="K405" s="565"/>
      <c r="L405" s="348" t="s">
        <v>10</v>
      </c>
      <c r="M405" s="341">
        <v>191.65</v>
      </c>
    </row>
    <row r="406" spans="1:13" ht="12.75" customHeight="1" x14ac:dyDescent="0.25">
      <c r="A406" s="340" t="s">
        <v>10861</v>
      </c>
      <c r="B406" s="348" t="s">
        <v>385</v>
      </c>
      <c r="C406" s="565" t="s">
        <v>10862</v>
      </c>
      <c r="D406" s="565"/>
      <c r="E406" s="565"/>
      <c r="F406" s="565"/>
      <c r="G406" s="565"/>
      <c r="H406" s="565"/>
      <c r="I406" s="565"/>
      <c r="J406" s="565"/>
      <c r="K406" s="565"/>
      <c r="L406" s="348" t="s">
        <v>10</v>
      </c>
      <c r="M406" s="341">
        <v>208.37</v>
      </c>
    </row>
    <row r="407" spans="1:13" ht="13.5" customHeight="1" x14ac:dyDescent="0.25">
      <c r="A407" s="338" t="s">
        <v>10863</v>
      </c>
      <c r="B407" s="347" t="s">
        <v>385</v>
      </c>
      <c r="C407" s="564" t="s">
        <v>10864</v>
      </c>
      <c r="D407" s="564"/>
      <c r="E407" s="564"/>
      <c r="F407" s="564"/>
      <c r="G407" s="564"/>
      <c r="H407" s="564"/>
      <c r="I407" s="564"/>
      <c r="J407" s="564"/>
      <c r="K407" s="564"/>
      <c r="L407" s="339"/>
      <c r="M407" s="339"/>
    </row>
    <row r="408" spans="1:13" ht="12.75" customHeight="1" x14ac:dyDescent="0.25">
      <c r="A408" s="340" t="s">
        <v>10865</v>
      </c>
      <c r="B408" s="348" t="s">
        <v>385</v>
      </c>
      <c r="C408" s="565" t="s">
        <v>10866</v>
      </c>
      <c r="D408" s="565"/>
      <c r="E408" s="565"/>
      <c r="F408" s="565"/>
      <c r="G408" s="565"/>
      <c r="H408" s="565"/>
      <c r="I408" s="565"/>
      <c r="J408" s="565"/>
      <c r="K408" s="565"/>
      <c r="L408" s="348" t="s">
        <v>9</v>
      </c>
      <c r="M408" s="341">
        <v>5.2</v>
      </c>
    </row>
    <row r="409" spans="1:13" ht="12.75" customHeight="1" x14ac:dyDescent="0.25">
      <c r="A409" s="340" t="s">
        <v>10867</v>
      </c>
      <c r="B409" s="348" t="s">
        <v>385</v>
      </c>
      <c r="C409" s="565" t="s">
        <v>10868</v>
      </c>
      <c r="D409" s="565"/>
      <c r="E409" s="565"/>
      <c r="F409" s="565"/>
      <c r="G409" s="565"/>
      <c r="H409" s="565"/>
      <c r="I409" s="565"/>
      <c r="J409" s="565"/>
      <c r="K409" s="565"/>
      <c r="L409" s="348" t="s">
        <v>9</v>
      </c>
      <c r="M409" s="341">
        <v>5.28</v>
      </c>
    </row>
    <row r="410" spans="1:13" ht="13.5" customHeight="1" x14ac:dyDescent="0.25">
      <c r="A410" s="338" t="s">
        <v>10869</v>
      </c>
      <c r="B410" s="347" t="s">
        <v>385</v>
      </c>
      <c r="C410" s="564" t="s">
        <v>10870</v>
      </c>
      <c r="D410" s="564"/>
      <c r="E410" s="564"/>
      <c r="F410" s="564"/>
      <c r="G410" s="564"/>
      <c r="H410" s="564"/>
      <c r="I410" s="564"/>
      <c r="J410" s="564"/>
      <c r="K410" s="564"/>
      <c r="L410" s="339"/>
      <c r="M410" s="339"/>
    </row>
    <row r="411" spans="1:13" ht="12.75" customHeight="1" x14ac:dyDescent="0.25">
      <c r="A411" s="340" t="s">
        <v>10871</v>
      </c>
      <c r="B411" s="348" t="s">
        <v>385</v>
      </c>
      <c r="C411" s="565" t="s">
        <v>10872</v>
      </c>
      <c r="D411" s="565"/>
      <c r="E411" s="565"/>
      <c r="F411" s="565"/>
      <c r="G411" s="565"/>
      <c r="H411" s="565"/>
      <c r="I411" s="565"/>
      <c r="J411" s="565"/>
      <c r="K411" s="565"/>
      <c r="L411" s="348" t="s">
        <v>511</v>
      </c>
      <c r="M411" s="341">
        <v>9.76</v>
      </c>
    </row>
    <row r="412" spans="1:13" ht="13.5" customHeight="1" x14ac:dyDescent="0.25">
      <c r="A412" s="340" t="s">
        <v>10873</v>
      </c>
      <c r="B412" s="348" t="s">
        <v>385</v>
      </c>
      <c r="C412" s="565" t="s">
        <v>10874</v>
      </c>
      <c r="D412" s="565"/>
      <c r="E412" s="565"/>
      <c r="F412" s="565"/>
      <c r="G412" s="565"/>
      <c r="H412" s="565"/>
      <c r="I412" s="565"/>
      <c r="J412" s="565"/>
      <c r="K412" s="565"/>
      <c r="L412" s="348" t="s">
        <v>511</v>
      </c>
      <c r="M412" s="341">
        <v>11.24</v>
      </c>
    </row>
    <row r="413" spans="1:13" ht="12.75" customHeight="1" x14ac:dyDescent="0.25">
      <c r="A413" s="340" t="s">
        <v>10875</v>
      </c>
      <c r="B413" s="348" t="s">
        <v>385</v>
      </c>
      <c r="C413" s="565" t="s">
        <v>10876</v>
      </c>
      <c r="D413" s="565"/>
      <c r="E413" s="565"/>
      <c r="F413" s="565"/>
      <c r="G413" s="565"/>
      <c r="H413" s="565"/>
      <c r="I413" s="565"/>
      <c r="J413" s="565"/>
      <c r="K413" s="565"/>
      <c r="L413" s="348" t="s">
        <v>511</v>
      </c>
      <c r="M413" s="341">
        <v>12.16</v>
      </c>
    </row>
    <row r="414" spans="1:13" ht="12.75" customHeight="1" x14ac:dyDescent="0.25">
      <c r="A414" s="338" t="s">
        <v>10877</v>
      </c>
      <c r="B414" s="347" t="s">
        <v>385</v>
      </c>
      <c r="C414" s="564" t="s">
        <v>10878</v>
      </c>
      <c r="D414" s="564"/>
      <c r="E414" s="564"/>
      <c r="F414" s="564"/>
      <c r="G414" s="564"/>
      <c r="H414" s="564"/>
      <c r="I414" s="564"/>
      <c r="J414" s="564"/>
      <c r="K414" s="564"/>
      <c r="L414" s="339"/>
      <c r="M414" s="339"/>
    </row>
    <row r="415" spans="1:13" ht="13.5" customHeight="1" x14ac:dyDescent="0.25">
      <c r="A415" s="340" t="s">
        <v>10879</v>
      </c>
      <c r="B415" s="348" t="s">
        <v>385</v>
      </c>
      <c r="C415" s="565" t="s">
        <v>10880</v>
      </c>
      <c r="D415" s="565"/>
      <c r="E415" s="565"/>
      <c r="F415" s="565"/>
      <c r="G415" s="565"/>
      <c r="H415" s="565"/>
      <c r="I415" s="565"/>
      <c r="J415" s="565"/>
      <c r="K415" s="565"/>
      <c r="L415" s="348" t="s">
        <v>511</v>
      </c>
      <c r="M415" s="341">
        <v>11.24</v>
      </c>
    </row>
    <row r="416" spans="1:13" ht="12.75" customHeight="1" x14ac:dyDescent="0.25">
      <c r="A416" s="340" t="s">
        <v>10881</v>
      </c>
      <c r="B416" s="348" t="s">
        <v>385</v>
      </c>
      <c r="C416" s="565" t="s">
        <v>10882</v>
      </c>
      <c r="D416" s="565"/>
      <c r="E416" s="565"/>
      <c r="F416" s="565"/>
      <c r="G416" s="565"/>
      <c r="H416" s="565"/>
      <c r="I416" s="565"/>
      <c r="J416" s="565"/>
      <c r="K416" s="565"/>
      <c r="L416" s="348" t="s">
        <v>8</v>
      </c>
      <c r="M416" s="341">
        <v>197.53</v>
      </c>
    </row>
    <row r="417" spans="1:13" ht="13.5" customHeight="1" x14ac:dyDescent="0.25">
      <c r="A417" s="340" t="s">
        <v>10883</v>
      </c>
      <c r="B417" s="348" t="s">
        <v>385</v>
      </c>
      <c r="C417" s="565" t="s">
        <v>10884</v>
      </c>
      <c r="D417" s="565"/>
      <c r="E417" s="565"/>
      <c r="F417" s="565"/>
      <c r="G417" s="565"/>
      <c r="H417" s="565"/>
      <c r="I417" s="565"/>
      <c r="J417" s="565"/>
      <c r="K417" s="565"/>
      <c r="L417" s="348" t="s">
        <v>511</v>
      </c>
      <c r="M417" s="341">
        <v>104.32</v>
      </c>
    </row>
    <row r="418" spans="1:13" ht="12.75" customHeight="1" x14ac:dyDescent="0.25">
      <c r="A418" s="338" t="s">
        <v>10885</v>
      </c>
      <c r="B418" s="347" t="s">
        <v>385</v>
      </c>
      <c r="C418" s="564" t="s">
        <v>10886</v>
      </c>
      <c r="D418" s="564"/>
      <c r="E418" s="564"/>
      <c r="F418" s="564"/>
      <c r="G418" s="564"/>
      <c r="H418" s="564"/>
      <c r="I418" s="564"/>
      <c r="J418" s="564"/>
      <c r="K418" s="564"/>
      <c r="L418" s="339"/>
      <c r="M418" s="339"/>
    </row>
    <row r="419" spans="1:13" ht="12.75" customHeight="1" x14ac:dyDescent="0.25">
      <c r="A419" s="340" t="s">
        <v>10887</v>
      </c>
      <c r="B419" s="348" t="s">
        <v>385</v>
      </c>
      <c r="C419" s="565" t="s">
        <v>10888</v>
      </c>
      <c r="D419" s="565"/>
      <c r="E419" s="565"/>
      <c r="F419" s="565"/>
      <c r="G419" s="565"/>
      <c r="H419" s="565"/>
      <c r="I419" s="565"/>
      <c r="J419" s="565"/>
      <c r="K419" s="565"/>
      <c r="L419" s="348" t="s">
        <v>511</v>
      </c>
      <c r="M419" s="341">
        <v>866.53</v>
      </c>
    </row>
    <row r="420" spans="1:13" ht="13.5" customHeight="1" x14ac:dyDescent="0.25">
      <c r="A420" s="338" t="s">
        <v>10889</v>
      </c>
      <c r="B420" s="347" t="s">
        <v>385</v>
      </c>
      <c r="C420" s="564" t="s">
        <v>10890</v>
      </c>
      <c r="D420" s="564"/>
      <c r="E420" s="564"/>
      <c r="F420" s="564"/>
      <c r="G420" s="564"/>
      <c r="H420" s="564"/>
      <c r="I420" s="564"/>
      <c r="J420" s="564"/>
      <c r="K420" s="564"/>
      <c r="L420" s="339"/>
      <c r="M420" s="339"/>
    </row>
    <row r="421" spans="1:13" ht="12.75" customHeight="1" x14ac:dyDescent="0.25">
      <c r="A421" s="340" t="s">
        <v>10891</v>
      </c>
      <c r="B421" s="348" t="s">
        <v>385</v>
      </c>
      <c r="C421" s="565" t="s">
        <v>10892</v>
      </c>
      <c r="D421" s="565"/>
      <c r="E421" s="565"/>
      <c r="F421" s="565"/>
      <c r="G421" s="565"/>
      <c r="H421" s="565"/>
      <c r="I421" s="565"/>
      <c r="J421" s="565"/>
      <c r="K421" s="565"/>
      <c r="L421" s="348" t="s">
        <v>511</v>
      </c>
      <c r="M421" s="341">
        <v>10094.61</v>
      </c>
    </row>
    <row r="422" spans="1:13" ht="13.5" customHeight="1" x14ac:dyDescent="0.25">
      <c r="A422" s="340" t="s">
        <v>10893</v>
      </c>
      <c r="B422" s="348" t="s">
        <v>385</v>
      </c>
      <c r="C422" s="565" t="s">
        <v>10894</v>
      </c>
      <c r="D422" s="565"/>
      <c r="E422" s="565"/>
      <c r="F422" s="565"/>
      <c r="G422" s="565"/>
      <c r="H422" s="565"/>
      <c r="I422" s="565"/>
      <c r="J422" s="565"/>
      <c r="K422" s="565"/>
      <c r="L422" s="348" t="s">
        <v>511</v>
      </c>
      <c r="M422" s="341">
        <v>10488.19</v>
      </c>
    </row>
    <row r="423" spans="1:13" ht="12.75" customHeight="1" x14ac:dyDescent="0.25">
      <c r="A423" s="340" t="s">
        <v>10895</v>
      </c>
      <c r="B423" s="348" t="s">
        <v>385</v>
      </c>
      <c r="C423" s="565" t="s">
        <v>10896</v>
      </c>
      <c r="D423" s="565"/>
      <c r="E423" s="565"/>
      <c r="F423" s="565"/>
      <c r="G423" s="565"/>
      <c r="H423" s="565"/>
      <c r="I423" s="565"/>
      <c r="J423" s="565"/>
      <c r="K423" s="565"/>
      <c r="L423" s="348" t="s">
        <v>511</v>
      </c>
      <c r="M423" s="341">
        <v>10881.94</v>
      </c>
    </row>
    <row r="424" spans="1:13" ht="12.75" customHeight="1" x14ac:dyDescent="0.25">
      <c r="A424" s="340" t="s">
        <v>10897</v>
      </c>
      <c r="B424" s="348" t="s">
        <v>385</v>
      </c>
      <c r="C424" s="565" t="s">
        <v>10898</v>
      </c>
      <c r="D424" s="565"/>
      <c r="E424" s="565"/>
      <c r="F424" s="565"/>
      <c r="G424" s="565"/>
      <c r="H424" s="565"/>
      <c r="I424" s="565"/>
      <c r="J424" s="565"/>
      <c r="K424" s="565"/>
      <c r="L424" s="348" t="s">
        <v>511</v>
      </c>
      <c r="M424" s="341">
        <v>11274.27</v>
      </c>
    </row>
    <row r="425" spans="1:13" ht="13.5" customHeight="1" x14ac:dyDescent="0.25">
      <c r="A425" s="340" t="s">
        <v>10899</v>
      </c>
      <c r="B425" s="348" t="s">
        <v>385</v>
      </c>
      <c r="C425" s="565" t="s">
        <v>10900</v>
      </c>
      <c r="D425" s="565"/>
      <c r="E425" s="565"/>
      <c r="F425" s="565"/>
      <c r="G425" s="565"/>
      <c r="H425" s="565"/>
      <c r="I425" s="565"/>
      <c r="J425" s="565"/>
      <c r="K425" s="565"/>
      <c r="L425" s="348" t="s">
        <v>511</v>
      </c>
      <c r="M425" s="341">
        <v>7084.11</v>
      </c>
    </row>
    <row r="426" spans="1:13" ht="12.75" customHeight="1" x14ac:dyDescent="0.25">
      <c r="A426" s="340" t="s">
        <v>10901</v>
      </c>
      <c r="B426" s="348" t="s">
        <v>385</v>
      </c>
      <c r="C426" s="565" t="s">
        <v>10902</v>
      </c>
      <c r="D426" s="565"/>
      <c r="E426" s="565"/>
      <c r="F426" s="565"/>
      <c r="G426" s="565"/>
      <c r="H426" s="565"/>
      <c r="I426" s="565"/>
      <c r="J426" s="565"/>
      <c r="K426" s="565"/>
      <c r="L426" s="348" t="s">
        <v>511</v>
      </c>
      <c r="M426" s="341">
        <v>7302.81</v>
      </c>
    </row>
    <row r="427" spans="1:13" ht="12.75" customHeight="1" x14ac:dyDescent="0.25">
      <c r="A427" s="340" t="s">
        <v>10903</v>
      </c>
      <c r="B427" s="348" t="s">
        <v>385</v>
      </c>
      <c r="C427" s="565" t="s">
        <v>10904</v>
      </c>
      <c r="D427" s="565"/>
      <c r="E427" s="565"/>
      <c r="F427" s="565"/>
      <c r="G427" s="565"/>
      <c r="H427" s="565"/>
      <c r="I427" s="565"/>
      <c r="J427" s="565"/>
      <c r="K427" s="565"/>
      <c r="L427" s="348" t="s">
        <v>511</v>
      </c>
      <c r="M427" s="341">
        <v>7516.21</v>
      </c>
    </row>
    <row r="428" spans="1:13" ht="13.5" customHeight="1" x14ac:dyDescent="0.25">
      <c r="A428" s="340" t="s">
        <v>10905</v>
      </c>
      <c r="B428" s="348" t="s">
        <v>385</v>
      </c>
      <c r="C428" s="565" t="s">
        <v>10906</v>
      </c>
      <c r="D428" s="565"/>
      <c r="E428" s="565"/>
      <c r="F428" s="565"/>
      <c r="G428" s="565"/>
      <c r="H428" s="565"/>
      <c r="I428" s="565"/>
      <c r="J428" s="565"/>
      <c r="K428" s="565"/>
      <c r="L428" s="348" t="s">
        <v>511</v>
      </c>
      <c r="M428" s="341">
        <v>7778.61</v>
      </c>
    </row>
    <row r="429" spans="1:13" ht="12.75" customHeight="1" x14ac:dyDescent="0.25">
      <c r="A429" s="340" t="s">
        <v>10907</v>
      </c>
      <c r="B429" s="348" t="s">
        <v>385</v>
      </c>
      <c r="C429" s="565" t="s">
        <v>10908</v>
      </c>
      <c r="D429" s="565"/>
      <c r="E429" s="565"/>
      <c r="F429" s="565"/>
      <c r="G429" s="565"/>
      <c r="H429" s="565"/>
      <c r="I429" s="565"/>
      <c r="J429" s="565"/>
      <c r="K429" s="565"/>
      <c r="L429" s="348" t="s">
        <v>511</v>
      </c>
      <c r="M429" s="341">
        <v>8065.15</v>
      </c>
    </row>
    <row r="430" spans="1:13" ht="13.5" customHeight="1" x14ac:dyDescent="0.25">
      <c r="A430" s="340" t="s">
        <v>10909</v>
      </c>
      <c r="B430" s="348" t="s">
        <v>385</v>
      </c>
      <c r="C430" s="565" t="s">
        <v>10910</v>
      </c>
      <c r="D430" s="565"/>
      <c r="E430" s="565"/>
      <c r="F430" s="565"/>
      <c r="G430" s="565"/>
      <c r="H430" s="565"/>
      <c r="I430" s="565"/>
      <c r="J430" s="565"/>
      <c r="K430" s="565"/>
      <c r="L430" s="348" t="s">
        <v>511</v>
      </c>
      <c r="M430" s="341">
        <v>8339.8700000000008</v>
      </c>
    </row>
    <row r="431" spans="1:13" ht="12.75" customHeight="1" x14ac:dyDescent="0.25">
      <c r="A431" s="340" t="s">
        <v>10911</v>
      </c>
      <c r="B431" s="348" t="s">
        <v>385</v>
      </c>
      <c r="C431" s="565" t="s">
        <v>10912</v>
      </c>
      <c r="D431" s="565"/>
      <c r="E431" s="565"/>
      <c r="F431" s="565"/>
      <c r="G431" s="565"/>
      <c r="H431" s="565"/>
      <c r="I431" s="565"/>
      <c r="J431" s="565"/>
      <c r="K431" s="565"/>
      <c r="L431" s="348" t="s">
        <v>511</v>
      </c>
      <c r="M431" s="341">
        <v>8625.68</v>
      </c>
    </row>
    <row r="432" spans="1:13" ht="12.75" customHeight="1" x14ac:dyDescent="0.25">
      <c r="A432" s="340" t="s">
        <v>10913</v>
      </c>
      <c r="B432" s="348" t="s">
        <v>385</v>
      </c>
      <c r="C432" s="565" t="s">
        <v>10914</v>
      </c>
      <c r="D432" s="565"/>
      <c r="E432" s="565"/>
      <c r="F432" s="565"/>
      <c r="G432" s="565"/>
      <c r="H432" s="565"/>
      <c r="I432" s="565"/>
      <c r="J432" s="565"/>
      <c r="K432" s="565"/>
      <c r="L432" s="348" t="s">
        <v>511</v>
      </c>
      <c r="M432" s="341">
        <v>8912.24</v>
      </c>
    </row>
    <row r="433" spans="1:13" ht="13.5" customHeight="1" x14ac:dyDescent="0.25">
      <c r="A433" s="340" t="s">
        <v>10915</v>
      </c>
      <c r="B433" s="348" t="s">
        <v>385</v>
      </c>
      <c r="C433" s="565" t="s">
        <v>10916</v>
      </c>
      <c r="D433" s="565"/>
      <c r="E433" s="565"/>
      <c r="F433" s="565"/>
      <c r="G433" s="565"/>
      <c r="H433" s="565"/>
      <c r="I433" s="565"/>
      <c r="J433" s="565"/>
      <c r="K433" s="565"/>
      <c r="L433" s="348" t="s">
        <v>511</v>
      </c>
      <c r="M433" s="341">
        <v>9211.59</v>
      </c>
    </row>
    <row r="434" spans="1:13" ht="12.75" customHeight="1" x14ac:dyDescent="0.25">
      <c r="A434" s="340" t="s">
        <v>10917</v>
      </c>
      <c r="B434" s="348" t="s">
        <v>385</v>
      </c>
      <c r="C434" s="565" t="s">
        <v>10918</v>
      </c>
      <c r="D434" s="565"/>
      <c r="E434" s="565"/>
      <c r="F434" s="565"/>
      <c r="G434" s="565"/>
      <c r="H434" s="565"/>
      <c r="I434" s="565"/>
      <c r="J434" s="565"/>
      <c r="K434" s="565"/>
      <c r="L434" s="348" t="s">
        <v>511</v>
      </c>
      <c r="M434" s="341">
        <v>9461.18</v>
      </c>
    </row>
    <row r="435" spans="1:13" ht="13.5" customHeight="1" x14ac:dyDescent="0.25">
      <c r="A435" s="340" t="s">
        <v>10919</v>
      </c>
      <c r="B435" s="348" t="s">
        <v>385</v>
      </c>
      <c r="C435" s="565" t="s">
        <v>10920</v>
      </c>
      <c r="D435" s="565"/>
      <c r="E435" s="565"/>
      <c r="F435" s="565"/>
      <c r="G435" s="565"/>
      <c r="H435" s="565"/>
      <c r="I435" s="565"/>
      <c r="J435" s="565"/>
      <c r="K435" s="565"/>
      <c r="L435" s="348" t="s">
        <v>511</v>
      </c>
      <c r="M435" s="341">
        <v>9752.7000000000007</v>
      </c>
    </row>
    <row r="436" spans="1:13" ht="12.75" customHeight="1" x14ac:dyDescent="0.25">
      <c r="A436" s="340" t="s">
        <v>10921</v>
      </c>
      <c r="B436" s="348" t="s">
        <v>385</v>
      </c>
      <c r="C436" s="565" t="s">
        <v>10922</v>
      </c>
      <c r="D436" s="565"/>
      <c r="E436" s="565"/>
      <c r="F436" s="565"/>
      <c r="G436" s="565"/>
      <c r="H436" s="565"/>
      <c r="I436" s="565"/>
      <c r="J436" s="565"/>
      <c r="K436" s="565"/>
      <c r="L436" s="348" t="s">
        <v>511</v>
      </c>
      <c r="M436" s="341">
        <v>10029.280000000001</v>
      </c>
    </row>
    <row r="437" spans="1:13" ht="12.75" customHeight="1" x14ac:dyDescent="0.25">
      <c r="A437" s="340" t="s">
        <v>10923</v>
      </c>
      <c r="B437" s="348" t="s">
        <v>385</v>
      </c>
      <c r="C437" s="565" t="s">
        <v>10924</v>
      </c>
      <c r="D437" s="565"/>
      <c r="E437" s="565"/>
      <c r="F437" s="565"/>
      <c r="G437" s="565"/>
      <c r="H437" s="565"/>
      <c r="I437" s="565"/>
      <c r="J437" s="565"/>
      <c r="K437" s="565"/>
      <c r="L437" s="348" t="s">
        <v>511</v>
      </c>
      <c r="M437" s="341">
        <v>10402.07</v>
      </c>
    </row>
    <row r="438" spans="1:13" ht="13.5" customHeight="1" x14ac:dyDescent="0.25">
      <c r="A438" s="340" t="s">
        <v>10925</v>
      </c>
      <c r="B438" s="348" t="s">
        <v>385</v>
      </c>
      <c r="C438" s="565" t="s">
        <v>10926</v>
      </c>
      <c r="D438" s="565"/>
      <c r="E438" s="565"/>
      <c r="F438" s="565"/>
      <c r="G438" s="565"/>
      <c r="H438" s="565"/>
      <c r="I438" s="565"/>
      <c r="J438" s="565"/>
      <c r="K438" s="565"/>
      <c r="L438" s="348" t="s">
        <v>511</v>
      </c>
      <c r="M438" s="341">
        <v>10627.49</v>
      </c>
    </row>
    <row r="439" spans="1:13" ht="12.75" customHeight="1" x14ac:dyDescent="0.25">
      <c r="A439" s="340" t="s">
        <v>10927</v>
      </c>
      <c r="B439" s="348" t="s">
        <v>385</v>
      </c>
      <c r="C439" s="565" t="s">
        <v>10928</v>
      </c>
      <c r="D439" s="565"/>
      <c r="E439" s="565"/>
      <c r="F439" s="565"/>
      <c r="G439" s="565"/>
      <c r="H439" s="565"/>
      <c r="I439" s="565"/>
      <c r="J439" s="565"/>
      <c r="K439" s="565"/>
      <c r="L439" s="348" t="s">
        <v>511</v>
      </c>
      <c r="M439" s="341">
        <v>10889.41</v>
      </c>
    </row>
    <row r="440" spans="1:13" ht="12.75" customHeight="1" x14ac:dyDescent="0.25">
      <c r="A440" s="338" t="s">
        <v>10929</v>
      </c>
      <c r="B440" s="347" t="s">
        <v>385</v>
      </c>
      <c r="C440" s="564" t="s">
        <v>10930</v>
      </c>
      <c r="D440" s="564"/>
      <c r="E440" s="564"/>
      <c r="F440" s="564"/>
      <c r="G440" s="564"/>
      <c r="H440" s="564"/>
      <c r="I440" s="564"/>
      <c r="J440" s="564"/>
      <c r="K440" s="564"/>
      <c r="L440" s="339"/>
      <c r="M440" s="339"/>
    </row>
    <row r="441" spans="1:13" ht="13.5" customHeight="1" x14ac:dyDescent="0.25">
      <c r="A441" s="340" t="s">
        <v>10931</v>
      </c>
      <c r="B441" s="348" t="s">
        <v>385</v>
      </c>
      <c r="C441" s="565" t="s">
        <v>10932</v>
      </c>
      <c r="D441" s="565"/>
      <c r="E441" s="565"/>
      <c r="F441" s="565"/>
      <c r="G441" s="565"/>
      <c r="H441" s="565"/>
      <c r="I441" s="565"/>
      <c r="J441" s="565"/>
      <c r="K441" s="565"/>
      <c r="L441" s="348" t="s">
        <v>511</v>
      </c>
      <c r="M441" s="341">
        <v>6694.98</v>
      </c>
    </row>
    <row r="442" spans="1:13" ht="12.75" customHeight="1" x14ac:dyDescent="0.25">
      <c r="A442" s="338" t="s">
        <v>10933</v>
      </c>
      <c r="B442" s="347" t="s">
        <v>385</v>
      </c>
      <c r="C442" s="564" t="s">
        <v>10934</v>
      </c>
      <c r="D442" s="564"/>
      <c r="E442" s="564"/>
      <c r="F442" s="564"/>
      <c r="G442" s="564"/>
      <c r="H442" s="564"/>
      <c r="I442" s="564"/>
      <c r="J442" s="564"/>
      <c r="K442" s="564"/>
      <c r="L442" s="339"/>
      <c r="M442" s="339"/>
    </row>
    <row r="443" spans="1:13" ht="13.5" customHeight="1" x14ac:dyDescent="0.25">
      <c r="A443" s="340" t="s">
        <v>10935</v>
      </c>
      <c r="B443" s="348" t="s">
        <v>385</v>
      </c>
      <c r="C443" s="565" t="s">
        <v>14706</v>
      </c>
      <c r="D443" s="565"/>
      <c r="E443" s="565"/>
      <c r="F443" s="565"/>
      <c r="G443" s="565"/>
      <c r="H443" s="565"/>
      <c r="I443" s="565"/>
      <c r="J443" s="565"/>
      <c r="K443" s="565"/>
      <c r="L443" s="348" t="s">
        <v>10</v>
      </c>
      <c r="M443" s="341">
        <v>596.01</v>
      </c>
    </row>
    <row r="444" spans="1:13" ht="12.75" customHeight="1" x14ac:dyDescent="0.25">
      <c r="A444" s="340" t="s">
        <v>14707</v>
      </c>
      <c r="B444" s="348" t="s">
        <v>385</v>
      </c>
      <c r="C444" s="565" t="s">
        <v>14708</v>
      </c>
      <c r="D444" s="565"/>
      <c r="E444" s="565"/>
      <c r="F444" s="565"/>
      <c r="G444" s="565"/>
      <c r="H444" s="565"/>
      <c r="I444" s="565"/>
      <c r="J444" s="565"/>
      <c r="K444" s="565"/>
      <c r="L444" s="348" t="s">
        <v>10</v>
      </c>
      <c r="M444" s="341">
        <v>888.35</v>
      </c>
    </row>
    <row r="445" spans="1:13" ht="12.75" customHeight="1" x14ac:dyDescent="0.25">
      <c r="A445" s="340" t="s">
        <v>10936</v>
      </c>
      <c r="B445" s="348" t="s">
        <v>385</v>
      </c>
      <c r="C445" s="565" t="s">
        <v>14709</v>
      </c>
      <c r="D445" s="565"/>
      <c r="E445" s="565"/>
      <c r="F445" s="565"/>
      <c r="G445" s="565"/>
      <c r="H445" s="565"/>
      <c r="I445" s="565"/>
      <c r="J445" s="565"/>
      <c r="K445" s="565"/>
      <c r="L445" s="348" t="s">
        <v>10</v>
      </c>
      <c r="M445" s="341">
        <v>612.72</v>
      </c>
    </row>
    <row r="446" spans="1:13" ht="13.5" customHeight="1" x14ac:dyDescent="0.25">
      <c r="A446" s="340" t="s">
        <v>14710</v>
      </c>
      <c r="B446" s="348" t="s">
        <v>385</v>
      </c>
      <c r="C446" s="565" t="s">
        <v>14711</v>
      </c>
      <c r="D446" s="565"/>
      <c r="E446" s="565"/>
      <c r="F446" s="565"/>
      <c r="G446" s="565"/>
      <c r="H446" s="565"/>
      <c r="I446" s="565"/>
      <c r="J446" s="565"/>
      <c r="K446" s="565"/>
      <c r="L446" s="348" t="s">
        <v>10</v>
      </c>
      <c r="M446" s="341">
        <v>675.58</v>
      </c>
    </row>
    <row r="447" spans="1:13" ht="12.75" customHeight="1" x14ac:dyDescent="0.25">
      <c r="A447" s="340" t="s">
        <v>10937</v>
      </c>
      <c r="B447" s="348" t="s">
        <v>385</v>
      </c>
      <c r="C447" s="565" t="s">
        <v>14712</v>
      </c>
      <c r="D447" s="565"/>
      <c r="E447" s="565"/>
      <c r="F447" s="565"/>
      <c r="G447" s="565"/>
      <c r="H447" s="565"/>
      <c r="I447" s="565"/>
      <c r="J447" s="565"/>
      <c r="K447" s="565"/>
      <c r="L447" s="348" t="s">
        <v>10</v>
      </c>
      <c r="M447" s="341">
        <v>949.97</v>
      </c>
    </row>
    <row r="448" spans="1:13" ht="13.5" customHeight="1" x14ac:dyDescent="0.25">
      <c r="A448" s="340" t="s">
        <v>14713</v>
      </c>
      <c r="B448" s="348" t="s">
        <v>385</v>
      </c>
      <c r="C448" s="565" t="s">
        <v>14714</v>
      </c>
      <c r="D448" s="565"/>
      <c r="E448" s="565"/>
      <c r="F448" s="565"/>
      <c r="G448" s="565"/>
      <c r="H448" s="565"/>
      <c r="I448" s="565"/>
      <c r="J448" s="565"/>
      <c r="K448" s="565"/>
      <c r="L448" s="348" t="s">
        <v>10</v>
      </c>
      <c r="M448" s="341">
        <v>1085.48</v>
      </c>
    </row>
    <row r="449" spans="1:13" ht="12.75" customHeight="1" x14ac:dyDescent="0.25">
      <c r="A449" s="340" t="s">
        <v>14715</v>
      </c>
      <c r="B449" s="348" t="s">
        <v>385</v>
      </c>
      <c r="C449" s="565" t="s">
        <v>14716</v>
      </c>
      <c r="D449" s="565"/>
      <c r="E449" s="565"/>
      <c r="F449" s="565"/>
      <c r="G449" s="565"/>
      <c r="H449" s="565"/>
      <c r="I449" s="565"/>
      <c r="J449" s="565"/>
      <c r="K449" s="565"/>
      <c r="L449" s="348" t="s">
        <v>10</v>
      </c>
      <c r="M449" s="341">
        <v>1278.06</v>
      </c>
    </row>
    <row r="450" spans="1:13" ht="12.75" customHeight="1" x14ac:dyDescent="0.25">
      <c r="A450" s="340" t="s">
        <v>10938</v>
      </c>
      <c r="B450" s="348" t="s">
        <v>385</v>
      </c>
      <c r="C450" s="565" t="s">
        <v>14717</v>
      </c>
      <c r="D450" s="565"/>
      <c r="E450" s="565"/>
      <c r="F450" s="565"/>
      <c r="G450" s="565"/>
      <c r="H450" s="565"/>
      <c r="I450" s="565"/>
      <c r="J450" s="565"/>
      <c r="K450" s="565"/>
      <c r="L450" s="348" t="s">
        <v>10</v>
      </c>
      <c r="M450" s="341">
        <v>593.47</v>
      </c>
    </row>
    <row r="451" spans="1:13" ht="13.5" customHeight="1" x14ac:dyDescent="0.25">
      <c r="A451" s="335" t="s">
        <v>10939</v>
      </c>
      <c r="B451" s="336"/>
      <c r="C451" s="566" t="s">
        <v>10940</v>
      </c>
      <c r="D451" s="566"/>
      <c r="E451" s="566"/>
      <c r="F451" s="566"/>
      <c r="G451" s="566"/>
      <c r="H451" s="566"/>
      <c r="I451" s="566"/>
      <c r="J451" s="566"/>
      <c r="K451" s="566"/>
      <c r="L451" s="337"/>
      <c r="M451" s="337"/>
    </row>
    <row r="452" spans="1:13" ht="12.75" customHeight="1" x14ac:dyDescent="0.25">
      <c r="A452" s="338" t="s">
        <v>2049</v>
      </c>
      <c r="B452" s="347" t="s">
        <v>385</v>
      </c>
      <c r="C452" s="564" t="s">
        <v>10941</v>
      </c>
      <c r="D452" s="564"/>
      <c r="E452" s="564"/>
      <c r="F452" s="564"/>
      <c r="G452" s="564"/>
      <c r="H452" s="564"/>
      <c r="I452" s="564"/>
      <c r="J452" s="564"/>
      <c r="K452" s="564"/>
      <c r="L452" s="339"/>
      <c r="M452" s="339"/>
    </row>
    <row r="453" spans="1:13" ht="12.75" customHeight="1" x14ac:dyDescent="0.25">
      <c r="A453" s="340" t="s">
        <v>10942</v>
      </c>
      <c r="B453" s="348" t="s">
        <v>385</v>
      </c>
      <c r="C453" s="565" t="s">
        <v>10943</v>
      </c>
      <c r="D453" s="565"/>
      <c r="E453" s="565"/>
      <c r="F453" s="565"/>
      <c r="G453" s="565"/>
      <c r="H453" s="565"/>
      <c r="I453" s="565"/>
      <c r="J453" s="565"/>
      <c r="K453" s="565"/>
      <c r="L453" s="348" t="s">
        <v>9</v>
      </c>
      <c r="M453" s="341">
        <v>102.45</v>
      </c>
    </row>
    <row r="454" spans="1:13" ht="13.5" customHeight="1" x14ac:dyDescent="0.25">
      <c r="A454" s="340" t="s">
        <v>10944</v>
      </c>
      <c r="B454" s="348" t="s">
        <v>385</v>
      </c>
      <c r="C454" s="565" t="s">
        <v>10945</v>
      </c>
      <c r="D454" s="565"/>
      <c r="E454" s="565"/>
      <c r="F454" s="565"/>
      <c r="G454" s="565"/>
      <c r="H454" s="565"/>
      <c r="I454" s="565"/>
      <c r="J454" s="565"/>
      <c r="K454" s="565"/>
      <c r="L454" s="348" t="s">
        <v>9</v>
      </c>
      <c r="M454" s="341">
        <v>105.08</v>
      </c>
    </row>
    <row r="455" spans="1:13" ht="12.75" customHeight="1" x14ac:dyDescent="0.25">
      <c r="A455" s="340" t="s">
        <v>10946</v>
      </c>
      <c r="B455" s="348" t="s">
        <v>385</v>
      </c>
      <c r="C455" s="565" t="s">
        <v>10947</v>
      </c>
      <c r="D455" s="565"/>
      <c r="E455" s="565"/>
      <c r="F455" s="565"/>
      <c r="G455" s="565"/>
      <c r="H455" s="565"/>
      <c r="I455" s="565"/>
      <c r="J455" s="565"/>
      <c r="K455" s="565"/>
      <c r="L455" s="348" t="s">
        <v>9</v>
      </c>
      <c r="M455" s="341">
        <v>98.27</v>
      </c>
    </row>
    <row r="456" spans="1:13" ht="13.5" customHeight="1" x14ac:dyDescent="0.25">
      <c r="A456" s="338" t="s">
        <v>2062</v>
      </c>
      <c r="B456" s="347" t="s">
        <v>385</v>
      </c>
      <c r="C456" s="564" t="s">
        <v>10948</v>
      </c>
      <c r="D456" s="564"/>
      <c r="E456" s="564"/>
      <c r="F456" s="564"/>
      <c r="G456" s="564"/>
      <c r="H456" s="564"/>
      <c r="I456" s="564"/>
      <c r="J456" s="564"/>
      <c r="K456" s="564"/>
      <c r="L456" s="339"/>
      <c r="M456" s="339"/>
    </row>
    <row r="457" spans="1:13" ht="12.75" customHeight="1" x14ac:dyDescent="0.25">
      <c r="A457" s="340" t="s">
        <v>10949</v>
      </c>
      <c r="B457" s="348" t="s">
        <v>385</v>
      </c>
      <c r="C457" s="565" t="s">
        <v>10950</v>
      </c>
      <c r="D457" s="565"/>
      <c r="E457" s="565"/>
      <c r="F457" s="565"/>
      <c r="G457" s="565"/>
      <c r="H457" s="565"/>
      <c r="I457" s="565"/>
      <c r="J457" s="565"/>
      <c r="K457" s="565"/>
      <c r="L457" s="348" t="s">
        <v>216</v>
      </c>
      <c r="M457" s="341">
        <v>17.93</v>
      </c>
    </row>
    <row r="458" spans="1:13" ht="12.75" customHeight="1" x14ac:dyDescent="0.25">
      <c r="A458" s="340" t="s">
        <v>10951</v>
      </c>
      <c r="B458" s="348" t="s">
        <v>385</v>
      </c>
      <c r="C458" s="565" t="s">
        <v>10952</v>
      </c>
      <c r="D458" s="565"/>
      <c r="E458" s="565"/>
      <c r="F458" s="565"/>
      <c r="G458" s="565"/>
      <c r="H458" s="565"/>
      <c r="I458" s="565"/>
      <c r="J458" s="565"/>
      <c r="K458" s="565"/>
      <c r="L458" s="348" t="s">
        <v>216</v>
      </c>
      <c r="M458" s="341">
        <v>14.64</v>
      </c>
    </row>
    <row r="459" spans="1:13" ht="13.5" customHeight="1" x14ac:dyDescent="0.25">
      <c r="A459" s="340" t="s">
        <v>10953</v>
      </c>
      <c r="B459" s="348" t="s">
        <v>385</v>
      </c>
      <c r="C459" s="565" t="s">
        <v>10954</v>
      </c>
      <c r="D459" s="565"/>
      <c r="E459" s="565"/>
      <c r="F459" s="565"/>
      <c r="G459" s="565"/>
      <c r="H459" s="565"/>
      <c r="I459" s="565"/>
      <c r="J459" s="565"/>
      <c r="K459" s="565"/>
      <c r="L459" s="348" t="s">
        <v>216</v>
      </c>
      <c r="M459" s="341">
        <v>16.91</v>
      </c>
    </row>
    <row r="460" spans="1:13" ht="12.75" customHeight="1" x14ac:dyDescent="0.25">
      <c r="A460" s="340" t="s">
        <v>10955</v>
      </c>
      <c r="B460" s="348" t="s">
        <v>385</v>
      </c>
      <c r="C460" s="565" t="s">
        <v>10956</v>
      </c>
      <c r="D460" s="565"/>
      <c r="E460" s="565"/>
      <c r="F460" s="565"/>
      <c r="G460" s="565"/>
      <c r="H460" s="565"/>
      <c r="I460" s="565"/>
      <c r="J460" s="565"/>
      <c r="K460" s="565"/>
      <c r="L460" s="348" t="s">
        <v>216</v>
      </c>
      <c r="M460" s="341">
        <v>12.83</v>
      </c>
    </row>
    <row r="461" spans="1:13" ht="13.5" customHeight="1" x14ac:dyDescent="0.25">
      <c r="A461" s="340" t="s">
        <v>10957</v>
      </c>
      <c r="B461" s="348" t="s">
        <v>385</v>
      </c>
      <c r="C461" s="565" t="s">
        <v>10958</v>
      </c>
      <c r="D461" s="565"/>
      <c r="E461" s="565"/>
      <c r="F461" s="565"/>
      <c r="G461" s="565"/>
      <c r="H461" s="565"/>
      <c r="I461" s="565"/>
      <c r="J461" s="565"/>
      <c r="K461" s="565"/>
      <c r="L461" s="348" t="s">
        <v>216</v>
      </c>
      <c r="M461" s="341">
        <v>11.81</v>
      </c>
    </row>
    <row r="462" spans="1:13" ht="12.75" customHeight="1" x14ac:dyDescent="0.25">
      <c r="A462" s="340" t="s">
        <v>10959</v>
      </c>
      <c r="B462" s="348" t="s">
        <v>385</v>
      </c>
      <c r="C462" s="565" t="s">
        <v>10960</v>
      </c>
      <c r="D462" s="565"/>
      <c r="E462" s="565"/>
      <c r="F462" s="565"/>
      <c r="G462" s="565"/>
      <c r="H462" s="565"/>
      <c r="I462" s="565"/>
      <c r="J462" s="565"/>
      <c r="K462" s="565"/>
      <c r="L462" s="348" t="s">
        <v>216</v>
      </c>
      <c r="M462" s="341">
        <v>10.55</v>
      </c>
    </row>
    <row r="463" spans="1:13" ht="12.75" customHeight="1" x14ac:dyDescent="0.25">
      <c r="A463" s="340" t="s">
        <v>10961</v>
      </c>
      <c r="B463" s="348" t="s">
        <v>385</v>
      </c>
      <c r="C463" s="565" t="s">
        <v>10962</v>
      </c>
      <c r="D463" s="565"/>
      <c r="E463" s="565"/>
      <c r="F463" s="565"/>
      <c r="G463" s="565"/>
      <c r="H463" s="565"/>
      <c r="I463" s="565"/>
      <c r="J463" s="565"/>
      <c r="K463" s="565"/>
      <c r="L463" s="348" t="s">
        <v>216</v>
      </c>
      <c r="M463" s="341">
        <v>9.5399999999999991</v>
      </c>
    </row>
    <row r="464" spans="1:13" ht="13.5" customHeight="1" x14ac:dyDescent="0.25">
      <c r="A464" s="340" t="s">
        <v>10963</v>
      </c>
      <c r="B464" s="348" t="s">
        <v>385</v>
      </c>
      <c r="C464" s="565" t="s">
        <v>10964</v>
      </c>
      <c r="D464" s="565"/>
      <c r="E464" s="565"/>
      <c r="F464" s="565"/>
      <c r="G464" s="565"/>
      <c r="H464" s="565"/>
      <c r="I464" s="565"/>
      <c r="J464" s="565"/>
      <c r="K464" s="565"/>
      <c r="L464" s="348" t="s">
        <v>216</v>
      </c>
      <c r="M464" s="341">
        <v>9.07</v>
      </c>
    </row>
    <row r="465" spans="1:13" ht="12.75" customHeight="1" x14ac:dyDescent="0.25">
      <c r="A465" s="340" t="s">
        <v>10965</v>
      </c>
      <c r="B465" s="348" t="s">
        <v>385</v>
      </c>
      <c r="C465" s="565" t="s">
        <v>10966</v>
      </c>
      <c r="D465" s="565"/>
      <c r="E465" s="565"/>
      <c r="F465" s="565"/>
      <c r="G465" s="565"/>
      <c r="H465" s="565"/>
      <c r="I465" s="565"/>
      <c r="J465" s="565"/>
      <c r="K465" s="565"/>
      <c r="L465" s="348" t="s">
        <v>216</v>
      </c>
      <c r="M465" s="341">
        <v>8.9600000000000009</v>
      </c>
    </row>
    <row r="466" spans="1:13" ht="12.75" customHeight="1" x14ac:dyDescent="0.25">
      <c r="A466" s="340" t="s">
        <v>10967</v>
      </c>
      <c r="B466" s="348" t="s">
        <v>385</v>
      </c>
      <c r="C466" s="565" t="s">
        <v>10968</v>
      </c>
      <c r="D466" s="565"/>
      <c r="E466" s="565"/>
      <c r="F466" s="565"/>
      <c r="G466" s="565"/>
      <c r="H466" s="565"/>
      <c r="I466" s="565"/>
      <c r="J466" s="565"/>
      <c r="K466" s="565"/>
      <c r="L466" s="348" t="s">
        <v>216</v>
      </c>
      <c r="M466" s="341">
        <v>8.9600000000000009</v>
      </c>
    </row>
    <row r="467" spans="1:13" ht="13.5" customHeight="1" x14ac:dyDescent="0.25">
      <c r="A467" s="340" t="s">
        <v>10969</v>
      </c>
      <c r="B467" s="348" t="s">
        <v>385</v>
      </c>
      <c r="C467" s="565" t="s">
        <v>10970</v>
      </c>
      <c r="D467" s="565"/>
      <c r="E467" s="565"/>
      <c r="F467" s="565"/>
      <c r="G467" s="565"/>
      <c r="H467" s="565"/>
      <c r="I467" s="565"/>
      <c r="J467" s="565"/>
      <c r="K467" s="565"/>
      <c r="L467" s="348" t="s">
        <v>216</v>
      </c>
      <c r="M467" s="341">
        <v>11.23</v>
      </c>
    </row>
    <row r="468" spans="1:13" ht="12.75" customHeight="1" x14ac:dyDescent="0.25">
      <c r="A468" s="340" t="s">
        <v>10971</v>
      </c>
      <c r="B468" s="348" t="s">
        <v>385</v>
      </c>
      <c r="C468" s="565" t="s">
        <v>10972</v>
      </c>
      <c r="D468" s="565"/>
      <c r="E468" s="565"/>
      <c r="F468" s="565"/>
      <c r="G468" s="565"/>
      <c r="H468" s="565"/>
      <c r="I468" s="565"/>
      <c r="J468" s="565"/>
      <c r="K468" s="565"/>
      <c r="L468" s="348" t="s">
        <v>216</v>
      </c>
      <c r="M468" s="341">
        <v>17.93</v>
      </c>
    </row>
    <row r="469" spans="1:13" ht="13.5" customHeight="1" x14ac:dyDescent="0.25">
      <c r="A469" s="340" t="s">
        <v>10973</v>
      </c>
      <c r="B469" s="348" t="s">
        <v>385</v>
      </c>
      <c r="C469" s="565" t="s">
        <v>10974</v>
      </c>
      <c r="D469" s="565"/>
      <c r="E469" s="565"/>
      <c r="F469" s="565"/>
      <c r="G469" s="565"/>
      <c r="H469" s="565"/>
      <c r="I469" s="565"/>
      <c r="J469" s="565"/>
      <c r="K469" s="565"/>
      <c r="L469" s="348" t="s">
        <v>216</v>
      </c>
      <c r="M469" s="341">
        <v>17.93</v>
      </c>
    </row>
    <row r="470" spans="1:13" ht="12.75" customHeight="1" x14ac:dyDescent="0.25">
      <c r="A470" s="340" t="s">
        <v>10975</v>
      </c>
      <c r="B470" s="348" t="s">
        <v>385</v>
      </c>
      <c r="C470" s="565" t="s">
        <v>10976</v>
      </c>
      <c r="D470" s="565"/>
      <c r="E470" s="565"/>
      <c r="F470" s="565"/>
      <c r="G470" s="565"/>
      <c r="H470" s="565"/>
      <c r="I470" s="565"/>
      <c r="J470" s="565"/>
      <c r="K470" s="565"/>
      <c r="L470" s="348" t="s">
        <v>216</v>
      </c>
      <c r="M470" s="341">
        <v>18.87</v>
      </c>
    </row>
    <row r="471" spans="1:13" ht="12.75" customHeight="1" x14ac:dyDescent="0.25">
      <c r="A471" s="340" t="s">
        <v>10977</v>
      </c>
      <c r="B471" s="348" t="s">
        <v>385</v>
      </c>
      <c r="C471" s="565" t="s">
        <v>10978</v>
      </c>
      <c r="D471" s="565"/>
      <c r="E471" s="565"/>
      <c r="F471" s="565"/>
      <c r="G471" s="565"/>
      <c r="H471" s="565"/>
      <c r="I471" s="565"/>
      <c r="J471" s="565"/>
      <c r="K471" s="565"/>
      <c r="L471" s="348" t="s">
        <v>216</v>
      </c>
      <c r="M471" s="341">
        <v>14.36</v>
      </c>
    </row>
    <row r="472" spans="1:13" ht="13.5" customHeight="1" x14ac:dyDescent="0.25">
      <c r="A472" s="340" t="s">
        <v>10979</v>
      </c>
      <c r="B472" s="348" t="s">
        <v>385</v>
      </c>
      <c r="C472" s="565" t="s">
        <v>10980</v>
      </c>
      <c r="D472" s="565"/>
      <c r="E472" s="565"/>
      <c r="F472" s="565"/>
      <c r="G472" s="565"/>
      <c r="H472" s="565"/>
      <c r="I472" s="565"/>
      <c r="J472" s="565"/>
      <c r="K472" s="565"/>
      <c r="L472" s="348" t="s">
        <v>216</v>
      </c>
      <c r="M472" s="341">
        <v>13.02</v>
      </c>
    </row>
    <row r="473" spans="1:13" ht="12.75" customHeight="1" x14ac:dyDescent="0.25">
      <c r="A473" s="340" t="s">
        <v>10981</v>
      </c>
      <c r="B473" s="348" t="s">
        <v>385</v>
      </c>
      <c r="C473" s="565" t="s">
        <v>10982</v>
      </c>
      <c r="D473" s="565"/>
      <c r="E473" s="565"/>
      <c r="F473" s="565"/>
      <c r="G473" s="565"/>
      <c r="H473" s="565"/>
      <c r="I473" s="565"/>
      <c r="J473" s="565"/>
      <c r="K473" s="565"/>
      <c r="L473" s="348" t="s">
        <v>216</v>
      </c>
      <c r="M473" s="341">
        <v>11.52</v>
      </c>
    </row>
    <row r="474" spans="1:13" ht="13.5" customHeight="1" x14ac:dyDescent="0.25">
      <c r="A474" s="340" t="s">
        <v>10983</v>
      </c>
      <c r="B474" s="348" t="s">
        <v>385</v>
      </c>
      <c r="C474" s="565" t="s">
        <v>10984</v>
      </c>
      <c r="D474" s="565"/>
      <c r="E474" s="565"/>
      <c r="F474" s="565"/>
      <c r="G474" s="565"/>
      <c r="H474" s="565"/>
      <c r="I474" s="565"/>
      <c r="J474" s="565"/>
      <c r="K474" s="565"/>
      <c r="L474" s="348" t="s">
        <v>216</v>
      </c>
      <c r="M474" s="341">
        <v>10.3</v>
      </c>
    </row>
    <row r="475" spans="1:13" ht="12.75" customHeight="1" x14ac:dyDescent="0.25">
      <c r="A475" s="340" t="s">
        <v>10985</v>
      </c>
      <c r="B475" s="348" t="s">
        <v>385</v>
      </c>
      <c r="C475" s="565" t="s">
        <v>10986</v>
      </c>
      <c r="D475" s="565"/>
      <c r="E475" s="565"/>
      <c r="F475" s="565"/>
      <c r="G475" s="565"/>
      <c r="H475" s="565"/>
      <c r="I475" s="565"/>
      <c r="J475" s="565"/>
      <c r="K475" s="565"/>
      <c r="L475" s="348" t="s">
        <v>216</v>
      </c>
      <c r="M475" s="341">
        <v>9.59</v>
      </c>
    </row>
    <row r="476" spans="1:13" ht="12.75" customHeight="1" x14ac:dyDescent="0.25">
      <c r="A476" s="340" t="s">
        <v>10987</v>
      </c>
      <c r="B476" s="348" t="s">
        <v>385</v>
      </c>
      <c r="C476" s="565" t="s">
        <v>10988</v>
      </c>
      <c r="D476" s="565"/>
      <c r="E476" s="565"/>
      <c r="F476" s="565"/>
      <c r="G476" s="565"/>
      <c r="H476" s="565"/>
      <c r="I476" s="565"/>
      <c r="J476" s="565"/>
      <c r="K476" s="565"/>
      <c r="L476" s="348" t="s">
        <v>216</v>
      </c>
      <c r="M476" s="341">
        <v>9.33</v>
      </c>
    </row>
    <row r="477" spans="1:13" ht="13.5" customHeight="1" x14ac:dyDescent="0.25">
      <c r="A477" s="340" t="s">
        <v>10989</v>
      </c>
      <c r="B477" s="348" t="s">
        <v>385</v>
      </c>
      <c r="C477" s="565" t="s">
        <v>10990</v>
      </c>
      <c r="D477" s="565"/>
      <c r="E477" s="565"/>
      <c r="F477" s="565"/>
      <c r="G477" s="565"/>
      <c r="H477" s="565"/>
      <c r="I477" s="565"/>
      <c r="J477" s="565"/>
      <c r="K477" s="565"/>
      <c r="L477" s="348" t="s">
        <v>216</v>
      </c>
      <c r="M477" s="341">
        <v>8.99</v>
      </c>
    </row>
    <row r="478" spans="1:13" ht="12.75" customHeight="1" x14ac:dyDescent="0.25">
      <c r="A478" s="340" t="s">
        <v>10991</v>
      </c>
      <c r="B478" s="348" t="s">
        <v>385</v>
      </c>
      <c r="C478" s="565" t="s">
        <v>10992</v>
      </c>
      <c r="D478" s="565"/>
      <c r="E478" s="565"/>
      <c r="F478" s="565"/>
      <c r="G478" s="565"/>
      <c r="H478" s="565"/>
      <c r="I478" s="565"/>
      <c r="J478" s="565"/>
      <c r="K478" s="565"/>
      <c r="L478" s="348" t="s">
        <v>216</v>
      </c>
      <c r="M478" s="341">
        <v>11.26</v>
      </c>
    </row>
    <row r="479" spans="1:13" ht="13.5" customHeight="1" x14ac:dyDescent="0.25">
      <c r="A479" s="338" t="s">
        <v>2069</v>
      </c>
      <c r="B479" s="347" t="s">
        <v>385</v>
      </c>
      <c r="C479" s="564" t="s">
        <v>10993</v>
      </c>
      <c r="D479" s="564"/>
      <c r="E479" s="564"/>
      <c r="F479" s="564"/>
      <c r="G479" s="564"/>
      <c r="H479" s="564"/>
      <c r="I479" s="564"/>
      <c r="J479" s="564"/>
      <c r="K479" s="564"/>
      <c r="L479" s="339"/>
      <c r="M479" s="339"/>
    </row>
    <row r="480" spans="1:13" ht="12.75" customHeight="1" x14ac:dyDescent="0.25">
      <c r="A480" s="340" t="s">
        <v>10994</v>
      </c>
      <c r="B480" s="348" t="s">
        <v>385</v>
      </c>
      <c r="C480" s="565" t="s">
        <v>10995</v>
      </c>
      <c r="D480" s="565"/>
      <c r="E480" s="565"/>
      <c r="F480" s="565"/>
      <c r="G480" s="565"/>
      <c r="H480" s="565"/>
      <c r="I480" s="565"/>
      <c r="J480" s="565"/>
      <c r="K480" s="565"/>
      <c r="L480" s="348" t="s">
        <v>216</v>
      </c>
      <c r="M480" s="341">
        <v>12.19</v>
      </c>
    </row>
    <row r="481" spans="1:13" ht="12.75" customHeight="1" x14ac:dyDescent="0.25">
      <c r="A481" s="340" t="s">
        <v>10996</v>
      </c>
      <c r="B481" s="348" t="s">
        <v>385</v>
      </c>
      <c r="C481" s="565" t="s">
        <v>10997</v>
      </c>
      <c r="D481" s="565"/>
      <c r="E481" s="565"/>
      <c r="F481" s="565"/>
      <c r="G481" s="565"/>
      <c r="H481" s="565"/>
      <c r="I481" s="565"/>
      <c r="J481" s="565"/>
      <c r="K481" s="565"/>
      <c r="L481" s="348" t="s">
        <v>216</v>
      </c>
      <c r="M481" s="341">
        <v>18.29</v>
      </c>
    </row>
    <row r="482" spans="1:13" ht="13.5" customHeight="1" x14ac:dyDescent="0.25">
      <c r="A482" s="340" t="s">
        <v>10998</v>
      </c>
      <c r="B482" s="348" t="s">
        <v>385</v>
      </c>
      <c r="C482" s="565" t="s">
        <v>10999</v>
      </c>
      <c r="D482" s="565"/>
      <c r="E482" s="565"/>
      <c r="F482" s="565"/>
      <c r="G482" s="565"/>
      <c r="H482" s="565"/>
      <c r="I482" s="565"/>
      <c r="J482" s="565"/>
      <c r="K482" s="565"/>
      <c r="L482" s="348" t="s">
        <v>216</v>
      </c>
      <c r="M482" s="341">
        <v>13.48</v>
      </c>
    </row>
    <row r="483" spans="1:13" ht="12.75" customHeight="1" x14ac:dyDescent="0.25">
      <c r="A483" s="340" t="s">
        <v>11000</v>
      </c>
      <c r="B483" s="348" t="s">
        <v>385</v>
      </c>
      <c r="C483" s="565" t="s">
        <v>11001</v>
      </c>
      <c r="D483" s="565"/>
      <c r="E483" s="565"/>
      <c r="F483" s="565"/>
      <c r="G483" s="565"/>
      <c r="H483" s="565"/>
      <c r="I483" s="565"/>
      <c r="J483" s="565"/>
      <c r="K483" s="565"/>
      <c r="L483" s="348" t="s">
        <v>216</v>
      </c>
      <c r="M483" s="341">
        <v>16.52</v>
      </c>
    </row>
    <row r="484" spans="1:13" ht="12.75" customHeight="1" x14ac:dyDescent="0.25">
      <c r="A484" s="340" t="s">
        <v>11002</v>
      </c>
      <c r="B484" s="348" t="s">
        <v>385</v>
      </c>
      <c r="C484" s="565" t="s">
        <v>11003</v>
      </c>
      <c r="D484" s="565"/>
      <c r="E484" s="565"/>
      <c r="F484" s="565"/>
      <c r="G484" s="565"/>
      <c r="H484" s="565"/>
      <c r="I484" s="565"/>
      <c r="J484" s="565"/>
      <c r="K484" s="565"/>
      <c r="L484" s="348" t="s">
        <v>216</v>
      </c>
      <c r="M484" s="341">
        <v>14.65</v>
      </c>
    </row>
    <row r="485" spans="1:13" ht="13.5" customHeight="1" x14ac:dyDescent="0.25">
      <c r="A485" s="340" t="s">
        <v>11004</v>
      </c>
      <c r="B485" s="348" t="s">
        <v>385</v>
      </c>
      <c r="C485" s="565" t="s">
        <v>11005</v>
      </c>
      <c r="D485" s="565"/>
      <c r="E485" s="565"/>
      <c r="F485" s="565"/>
      <c r="G485" s="565"/>
      <c r="H485" s="565"/>
      <c r="I485" s="565"/>
      <c r="J485" s="565"/>
      <c r="K485" s="565"/>
      <c r="L485" s="348" t="s">
        <v>216</v>
      </c>
      <c r="M485" s="341">
        <v>13.96</v>
      </c>
    </row>
    <row r="486" spans="1:13" ht="12.75" customHeight="1" x14ac:dyDescent="0.25">
      <c r="A486" s="340" t="s">
        <v>11006</v>
      </c>
      <c r="B486" s="348" t="s">
        <v>385</v>
      </c>
      <c r="C486" s="565" t="s">
        <v>11007</v>
      </c>
      <c r="D486" s="565"/>
      <c r="E486" s="565"/>
      <c r="F486" s="565"/>
      <c r="G486" s="565"/>
      <c r="H486" s="565"/>
      <c r="I486" s="565"/>
      <c r="J486" s="565"/>
      <c r="K486" s="565"/>
      <c r="L486" s="348" t="s">
        <v>216</v>
      </c>
      <c r="M486" s="341">
        <v>13.7</v>
      </c>
    </row>
    <row r="487" spans="1:13" ht="13.5" customHeight="1" x14ac:dyDescent="0.25">
      <c r="A487" s="340" t="s">
        <v>11008</v>
      </c>
      <c r="B487" s="348" t="s">
        <v>385</v>
      </c>
      <c r="C487" s="565" t="s">
        <v>11009</v>
      </c>
      <c r="D487" s="565"/>
      <c r="E487" s="565"/>
      <c r="F487" s="565"/>
      <c r="G487" s="565"/>
      <c r="H487" s="565"/>
      <c r="I487" s="565"/>
      <c r="J487" s="565"/>
      <c r="K487" s="565"/>
      <c r="L487" s="348" t="s">
        <v>216</v>
      </c>
      <c r="M487" s="341">
        <v>13.36</v>
      </c>
    </row>
    <row r="488" spans="1:13" ht="12.75" customHeight="1" x14ac:dyDescent="0.25">
      <c r="A488" s="340" t="s">
        <v>11010</v>
      </c>
      <c r="B488" s="348" t="s">
        <v>385</v>
      </c>
      <c r="C488" s="565" t="s">
        <v>11011</v>
      </c>
      <c r="D488" s="565"/>
      <c r="E488" s="565"/>
      <c r="F488" s="565"/>
      <c r="G488" s="565"/>
      <c r="H488" s="565"/>
      <c r="I488" s="565"/>
      <c r="J488" s="565"/>
      <c r="K488" s="565"/>
      <c r="L488" s="348" t="s">
        <v>216</v>
      </c>
      <c r="M488" s="341">
        <v>13.34</v>
      </c>
    </row>
    <row r="489" spans="1:13" ht="12.75" customHeight="1" x14ac:dyDescent="0.25">
      <c r="A489" s="340" t="s">
        <v>11012</v>
      </c>
      <c r="B489" s="348" t="s">
        <v>385</v>
      </c>
      <c r="C489" s="565" t="s">
        <v>11013</v>
      </c>
      <c r="D489" s="565"/>
      <c r="E489" s="565"/>
      <c r="F489" s="565"/>
      <c r="G489" s="565"/>
      <c r="H489" s="565"/>
      <c r="I489" s="565"/>
      <c r="J489" s="565"/>
      <c r="K489" s="565"/>
      <c r="L489" s="348" t="s">
        <v>216</v>
      </c>
      <c r="M489" s="341">
        <v>11.81</v>
      </c>
    </row>
    <row r="490" spans="1:13" ht="13.5" customHeight="1" x14ac:dyDescent="0.25">
      <c r="A490" s="340" t="s">
        <v>11014</v>
      </c>
      <c r="B490" s="348" t="s">
        <v>385</v>
      </c>
      <c r="C490" s="565" t="s">
        <v>11015</v>
      </c>
      <c r="D490" s="565"/>
      <c r="E490" s="565"/>
      <c r="F490" s="565"/>
      <c r="G490" s="565"/>
      <c r="H490" s="565"/>
      <c r="I490" s="565"/>
      <c r="J490" s="565"/>
      <c r="K490" s="565"/>
      <c r="L490" s="348" t="s">
        <v>216</v>
      </c>
      <c r="M490" s="341">
        <v>13.3</v>
      </c>
    </row>
    <row r="491" spans="1:13" ht="12.75" customHeight="1" x14ac:dyDescent="0.25">
      <c r="A491" s="340" t="s">
        <v>11016</v>
      </c>
      <c r="B491" s="348" t="s">
        <v>385</v>
      </c>
      <c r="C491" s="565" t="s">
        <v>11017</v>
      </c>
      <c r="D491" s="565"/>
      <c r="E491" s="565"/>
      <c r="F491" s="565"/>
      <c r="G491" s="565"/>
      <c r="H491" s="565"/>
      <c r="I491" s="565"/>
      <c r="J491" s="565"/>
      <c r="K491" s="565"/>
      <c r="L491" s="348" t="s">
        <v>216</v>
      </c>
      <c r="M491" s="341">
        <v>13.28</v>
      </c>
    </row>
    <row r="492" spans="1:13" ht="13.5" customHeight="1" x14ac:dyDescent="0.25">
      <c r="A492" s="340" t="s">
        <v>11018</v>
      </c>
      <c r="B492" s="348" t="s">
        <v>385</v>
      </c>
      <c r="C492" s="565" t="s">
        <v>11019</v>
      </c>
      <c r="D492" s="565"/>
      <c r="E492" s="565"/>
      <c r="F492" s="565"/>
      <c r="G492" s="565"/>
      <c r="H492" s="565"/>
      <c r="I492" s="565"/>
      <c r="J492" s="565"/>
      <c r="K492" s="565"/>
      <c r="L492" s="348" t="s">
        <v>216</v>
      </c>
      <c r="M492" s="341">
        <v>11.74</v>
      </c>
    </row>
    <row r="493" spans="1:13" ht="12.75" customHeight="1" x14ac:dyDescent="0.25">
      <c r="A493" s="340" t="s">
        <v>11020</v>
      </c>
      <c r="B493" s="348" t="s">
        <v>385</v>
      </c>
      <c r="C493" s="565" t="s">
        <v>11021</v>
      </c>
      <c r="D493" s="565"/>
      <c r="E493" s="565"/>
      <c r="F493" s="565"/>
      <c r="G493" s="565"/>
      <c r="H493" s="565"/>
      <c r="I493" s="565"/>
      <c r="J493" s="565"/>
      <c r="K493" s="565"/>
      <c r="L493" s="348" t="s">
        <v>216</v>
      </c>
      <c r="M493" s="341">
        <v>12.75</v>
      </c>
    </row>
    <row r="494" spans="1:13" ht="12.75" customHeight="1" x14ac:dyDescent="0.25">
      <c r="A494" s="338" t="s">
        <v>11022</v>
      </c>
      <c r="B494" s="347" t="s">
        <v>385</v>
      </c>
      <c r="C494" s="564" t="s">
        <v>11023</v>
      </c>
      <c r="D494" s="564"/>
      <c r="E494" s="564"/>
      <c r="F494" s="564"/>
      <c r="G494" s="564"/>
      <c r="H494" s="564"/>
      <c r="I494" s="564"/>
      <c r="J494" s="564"/>
      <c r="K494" s="564"/>
      <c r="L494" s="339"/>
      <c r="M494" s="339"/>
    </row>
    <row r="495" spans="1:13" ht="13.5" customHeight="1" x14ac:dyDescent="0.25">
      <c r="A495" s="340" t="s">
        <v>11024</v>
      </c>
      <c r="B495" s="348" t="s">
        <v>385</v>
      </c>
      <c r="C495" s="565" t="s">
        <v>11025</v>
      </c>
      <c r="D495" s="565"/>
      <c r="E495" s="565"/>
      <c r="F495" s="565"/>
      <c r="G495" s="565"/>
      <c r="H495" s="565"/>
      <c r="I495" s="565"/>
      <c r="J495" s="565"/>
      <c r="K495" s="565"/>
      <c r="L495" s="348" t="s">
        <v>10</v>
      </c>
      <c r="M495" s="341">
        <v>671.4</v>
      </c>
    </row>
    <row r="496" spans="1:13" ht="12.75" customHeight="1" x14ac:dyDescent="0.25">
      <c r="A496" s="340" t="s">
        <v>11026</v>
      </c>
      <c r="B496" s="348" t="s">
        <v>385</v>
      </c>
      <c r="C496" s="565" t="s">
        <v>11027</v>
      </c>
      <c r="D496" s="565"/>
      <c r="E496" s="565"/>
      <c r="F496" s="565"/>
      <c r="G496" s="565"/>
      <c r="H496" s="565"/>
      <c r="I496" s="565"/>
      <c r="J496" s="565"/>
      <c r="K496" s="565"/>
      <c r="L496" s="348" t="s">
        <v>10</v>
      </c>
      <c r="M496" s="341">
        <v>711.92</v>
      </c>
    </row>
    <row r="497" spans="1:13" ht="12.75" customHeight="1" x14ac:dyDescent="0.25">
      <c r="A497" s="340" t="s">
        <v>11028</v>
      </c>
      <c r="B497" s="348" t="s">
        <v>385</v>
      </c>
      <c r="C497" s="565" t="s">
        <v>11029</v>
      </c>
      <c r="D497" s="565"/>
      <c r="E497" s="565"/>
      <c r="F497" s="565"/>
      <c r="G497" s="565"/>
      <c r="H497" s="565"/>
      <c r="I497" s="565"/>
      <c r="J497" s="565"/>
      <c r="K497" s="565"/>
      <c r="L497" s="348" t="s">
        <v>10</v>
      </c>
      <c r="M497" s="341">
        <v>732.92</v>
      </c>
    </row>
    <row r="498" spans="1:13" ht="13.5" customHeight="1" x14ac:dyDescent="0.25">
      <c r="A498" s="340" t="s">
        <v>11030</v>
      </c>
      <c r="B498" s="348" t="s">
        <v>385</v>
      </c>
      <c r="C498" s="565" t="s">
        <v>11031</v>
      </c>
      <c r="D498" s="565"/>
      <c r="E498" s="565"/>
      <c r="F498" s="565"/>
      <c r="G498" s="565"/>
      <c r="H498" s="565"/>
      <c r="I498" s="565"/>
      <c r="J498" s="565"/>
      <c r="K498" s="565"/>
      <c r="L498" s="348" t="s">
        <v>10</v>
      </c>
      <c r="M498" s="341">
        <v>788.72</v>
      </c>
    </row>
    <row r="499" spans="1:13" ht="12.75" customHeight="1" x14ac:dyDescent="0.25">
      <c r="A499" s="338" t="s">
        <v>11032</v>
      </c>
      <c r="B499" s="347" t="s">
        <v>385</v>
      </c>
      <c r="C499" s="564" t="s">
        <v>11033</v>
      </c>
      <c r="D499" s="564"/>
      <c r="E499" s="564"/>
      <c r="F499" s="564"/>
      <c r="G499" s="564"/>
      <c r="H499" s="564"/>
      <c r="I499" s="564"/>
      <c r="J499" s="564"/>
      <c r="K499" s="564"/>
      <c r="L499" s="339"/>
      <c r="M499" s="339"/>
    </row>
    <row r="500" spans="1:13" ht="13.5" customHeight="1" x14ac:dyDescent="0.25">
      <c r="A500" s="340" t="s">
        <v>11034</v>
      </c>
      <c r="B500" s="348" t="s">
        <v>385</v>
      </c>
      <c r="C500" s="565" t="s">
        <v>11035</v>
      </c>
      <c r="D500" s="565"/>
      <c r="E500" s="565"/>
      <c r="F500" s="565"/>
      <c r="G500" s="565"/>
      <c r="H500" s="565"/>
      <c r="I500" s="565"/>
      <c r="J500" s="565"/>
      <c r="K500" s="565"/>
      <c r="L500" s="348" t="s">
        <v>10</v>
      </c>
      <c r="M500" s="341">
        <v>645.51</v>
      </c>
    </row>
    <row r="501" spans="1:13" ht="12.75" customHeight="1" x14ac:dyDescent="0.25">
      <c r="A501" s="340" t="s">
        <v>11036</v>
      </c>
      <c r="B501" s="348" t="s">
        <v>385</v>
      </c>
      <c r="C501" s="565" t="s">
        <v>11037</v>
      </c>
      <c r="D501" s="565"/>
      <c r="E501" s="565"/>
      <c r="F501" s="565"/>
      <c r="G501" s="565"/>
      <c r="H501" s="565"/>
      <c r="I501" s="565"/>
      <c r="J501" s="565"/>
      <c r="K501" s="565"/>
      <c r="L501" s="348" t="s">
        <v>10</v>
      </c>
      <c r="M501" s="341">
        <v>662.01</v>
      </c>
    </row>
    <row r="502" spans="1:13" ht="12.75" customHeight="1" x14ac:dyDescent="0.25">
      <c r="A502" s="340" t="s">
        <v>11038</v>
      </c>
      <c r="B502" s="348" t="s">
        <v>385</v>
      </c>
      <c r="C502" s="565" t="s">
        <v>11039</v>
      </c>
      <c r="D502" s="565"/>
      <c r="E502" s="565"/>
      <c r="F502" s="565"/>
      <c r="G502" s="565"/>
      <c r="H502" s="565"/>
      <c r="I502" s="565"/>
      <c r="J502" s="565"/>
      <c r="K502" s="565"/>
      <c r="L502" s="348" t="s">
        <v>10</v>
      </c>
      <c r="M502" s="341">
        <v>678.51</v>
      </c>
    </row>
    <row r="503" spans="1:13" ht="13.5" customHeight="1" x14ac:dyDescent="0.25">
      <c r="A503" s="340" t="s">
        <v>11040</v>
      </c>
      <c r="B503" s="348" t="s">
        <v>385</v>
      </c>
      <c r="C503" s="565" t="s">
        <v>11041</v>
      </c>
      <c r="D503" s="565"/>
      <c r="E503" s="565"/>
      <c r="F503" s="565"/>
      <c r="G503" s="565"/>
      <c r="H503" s="565"/>
      <c r="I503" s="565"/>
      <c r="J503" s="565"/>
      <c r="K503" s="565"/>
      <c r="L503" s="348" t="s">
        <v>10</v>
      </c>
      <c r="M503" s="341">
        <v>722.51</v>
      </c>
    </row>
    <row r="504" spans="1:13" ht="12.75" customHeight="1" x14ac:dyDescent="0.25">
      <c r="A504" s="338" t="s">
        <v>11042</v>
      </c>
      <c r="B504" s="347" t="s">
        <v>385</v>
      </c>
      <c r="C504" s="564" t="s">
        <v>11043</v>
      </c>
      <c r="D504" s="564"/>
      <c r="E504" s="564"/>
      <c r="F504" s="564"/>
      <c r="G504" s="564"/>
      <c r="H504" s="564"/>
      <c r="I504" s="564"/>
      <c r="J504" s="564"/>
      <c r="K504" s="564"/>
      <c r="L504" s="339"/>
      <c r="M504" s="339"/>
    </row>
    <row r="505" spans="1:13" ht="13.5" customHeight="1" x14ac:dyDescent="0.25">
      <c r="A505" s="340" t="s">
        <v>11044</v>
      </c>
      <c r="B505" s="348" t="s">
        <v>385</v>
      </c>
      <c r="C505" s="565" t="s">
        <v>11045</v>
      </c>
      <c r="D505" s="565"/>
      <c r="E505" s="565"/>
      <c r="F505" s="565"/>
      <c r="G505" s="565"/>
      <c r="H505" s="565"/>
      <c r="I505" s="565"/>
      <c r="J505" s="565"/>
      <c r="K505" s="565"/>
      <c r="L505" s="348" t="s">
        <v>10</v>
      </c>
      <c r="M505" s="341">
        <v>712.1</v>
      </c>
    </row>
    <row r="506" spans="1:13" ht="12.75" customHeight="1" x14ac:dyDescent="0.25">
      <c r="A506" s="340" t="s">
        <v>11046</v>
      </c>
      <c r="B506" s="348" t="s">
        <v>385</v>
      </c>
      <c r="C506" s="565" t="s">
        <v>11047</v>
      </c>
      <c r="D506" s="565"/>
      <c r="E506" s="565"/>
      <c r="F506" s="565"/>
      <c r="G506" s="565"/>
      <c r="H506" s="565"/>
      <c r="I506" s="565"/>
      <c r="J506" s="565"/>
      <c r="K506" s="565"/>
      <c r="L506" s="348" t="s">
        <v>10</v>
      </c>
      <c r="M506" s="341">
        <v>729.7</v>
      </c>
    </row>
    <row r="507" spans="1:13" ht="12.75" customHeight="1" x14ac:dyDescent="0.25">
      <c r="A507" s="340" t="s">
        <v>11048</v>
      </c>
      <c r="B507" s="348" t="s">
        <v>385</v>
      </c>
      <c r="C507" s="565" t="s">
        <v>11049</v>
      </c>
      <c r="D507" s="565"/>
      <c r="E507" s="565"/>
      <c r="F507" s="565"/>
      <c r="G507" s="565"/>
      <c r="H507" s="565"/>
      <c r="I507" s="565"/>
      <c r="J507" s="565"/>
      <c r="K507" s="565"/>
      <c r="L507" s="348" t="s">
        <v>10</v>
      </c>
      <c r="M507" s="341">
        <v>745.1</v>
      </c>
    </row>
    <row r="508" spans="1:13" ht="13.5" customHeight="1" x14ac:dyDescent="0.25">
      <c r="A508" s="340" t="s">
        <v>11050</v>
      </c>
      <c r="B508" s="348" t="s">
        <v>385</v>
      </c>
      <c r="C508" s="565" t="s">
        <v>11051</v>
      </c>
      <c r="D508" s="565"/>
      <c r="E508" s="565"/>
      <c r="F508" s="565"/>
      <c r="G508" s="565"/>
      <c r="H508" s="565"/>
      <c r="I508" s="565"/>
      <c r="J508" s="565"/>
      <c r="K508" s="565"/>
      <c r="L508" s="348" t="s">
        <v>10</v>
      </c>
      <c r="M508" s="341">
        <v>789.1</v>
      </c>
    </row>
    <row r="509" spans="1:13" ht="12.75" customHeight="1" x14ac:dyDescent="0.25">
      <c r="A509" s="338" t="s">
        <v>11052</v>
      </c>
      <c r="B509" s="347" t="s">
        <v>385</v>
      </c>
      <c r="C509" s="564" t="s">
        <v>11053</v>
      </c>
      <c r="D509" s="564"/>
      <c r="E509" s="564"/>
      <c r="F509" s="564"/>
      <c r="G509" s="564"/>
      <c r="H509" s="564"/>
      <c r="I509" s="564"/>
      <c r="J509" s="564"/>
      <c r="K509" s="564"/>
      <c r="L509" s="339"/>
      <c r="M509" s="339"/>
    </row>
    <row r="510" spans="1:13" ht="5.25" customHeight="1" x14ac:dyDescent="0.25">
      <c r="C510" s="564"/>
      <c r="D510" s="564"/>
      <c r="E510" s="564"/>
      <c r="F510" s="564"/>
      <c r="G510" s="564"/>
      <c r="H510" s="564"/>
      <c r="I510" s="564"/>
      <c r="J510" s="564"/>
      <c r="K510" s="564"/>
    </row>
    <row r="511" spans="1:13" ht="12.75" customHeight="1" x14ac:dyDescent="0.25">
      <c r="A511" s="340" t="s">
        <v>11054</v>
      </c>
      <c r="B511" s="348" t="s">
        <v>385</v>
      </c>
      <c r="C511" s="565" t="s">
        <v>11055</v>
      </c>
      <c r="D511" s="565"/>
      <c r="E511" s="565"/>
      <c r="F511" s="565"/>
      <c r="G511" s="565"/>
      <c r="H511" s="565"/>
      <c r="I511" s="565"/>
      <c r="J511" s="565"/>
      <c r="K511" s="565"/>
      <c r="L511" s="348" t="s">
        <v>9</v>
      </c>
      <c r="M511" s="341">
        <v>174.4</v>
      </c>
    </row>
    <row r="512" spans="1:13" ht="2.25" customHeight="1" x14ac:dyDescent="0.25">
      <c r="C512" s="565"/>
      <c r="D512" s="565"/>
      <c r="E512" s="565"/>
      <c r="F512" s="565"/>
      <c r="G512" s="565"/>
      <c r="H512" s="565"/>
      <c r="I512" s="565"/>
      <c r="J512" s="565"/>
      <c r="K512" s="565"/>
    </row>
    <row r="513" spans="1:13" ht="13.5" customHeight="1" x14ac:dyDescent="0.25">
      <c r="A513" s="340" t="s">
        <v>11056</v>
      </c>
      <c r="B513" s="348" t="s">
        <v>385</v>
      </c>
      <c r="C513" s="565" t="s">
        <v>11057</v>
      </c>
      <c r="D513" s="565"/>
      <c r="E513" s="565"/>
      <c r="F513" s="565"/>
      <c r="G513" s="565"/>
      <c r="H513" s="565"/>
      <c r="I513" s="565"/>
      <c r="J513" s="565"/>
      <c r="K513" s="565"/>
      <c r="L513" s="348" t="s">
        <v>9</v>
      </c>
      <c r="M513" s="341">
        <v>183.33</v>
      </c>
    </row>
    <row r="514" spans="1:13" ht="2.25" customHeight="1" x14ac:dyDescent="0.25">
      <c r="C514" s="565"/>
      <c r="D514" s="565"/>
      <c r="E514" s="565"/>
      <c r="F514" s="565"/>
      <c r="G514" s="565"/>
      <c r="H514" s="565"/>
      <c r="I514" s="565"/>
      <c r="J514" s="565"/>
      <c r="K514" s="565"/>
    </row>
    <row r="515" spans="1:13" ht="12.75" customHeight="1" x14ac:dyDescent="0.25">
      <c r="A515" s="340" t="s">
        <v>11058</v>
      </c>
      <c r="B515" s="348" t="s">
        <v>385</v>
      </c>
      <c r="C515" s="565" t="s">
        <v>11059</v>
      </c>
      <c r="D515" s="565"/>
      <c r="E515" s="565"/>
      <c r="F515" s="565"/>
      <c r="G515" s="565"/>
      <c r="H515" s="565"/>
      <c r="I515" s="565"/>
      <c r="J515" s="565"/>
      <c r="K515" s="565"/>
      <c r="L515" s="348" t="s">
        <v>9</v>
      </c>
      <c r="M515" s="341">
        <v>212.73</v>
      </c>
    </row>
    <row r="516" spans="1:13" ht="3" customHeight="1" x14ac:dyDescent="0.25">
      <c r="C516" s="565"/>
      <c r="D516" s="565"/>
      <c r="E516" s="565"/>
      <c r="F516" s="565"/>
      <c r="G516" s="565"/>
      <c r="H516" s="565"/>
      <c r="I516" s="565"/>
      <c r="J516" s="565"/>
      <c r="K516" s="565"/>
    </row>
    <row r="517" spans="1:13" ht="12.75" customHeight="1" x14ac:dyDescent="0.25">
      <c r="A517" s="340" t="s">
        <v>11060</v>
      </c>
      <c r="B517" s="348" t="s">
        <v>385</v>
      </c>
      <c r="C517" s="565" t="s">
        <v>11061</v>
      </c>
      <c r="D517" s="565"/>
      <c r="E517" s="565"/>
      <c r="F517" s="565"/>
      <c r="G517" s="565"/>
      <c r="H517" s="565"/>
      <c r="I517" s="565"/>
      <c r="J517" s="565"/>
      <c r="K517" s="565"/>
      <c r="L517" s="348" t="s">
        <v>9</v>
      </c>
      <c r="M517" s="341">
        <v>267.48</v>
      </c>
    </row>
    <row r="518" spans="1:13" ht="3" customHeight="1" x14ac:dyDescent="0.25">
      <c r="C518" s="565"/>
      <c r="D518" s="565"/>
      <c r="E518" s="565"/>
      <c r="F518" s="565"/>
      <c r="G518" s="565"/>
      <c r="H518" s="565"/>
      <c r="I518" s="565"/>
      <c r="J518" s="565"/>
      <c r="K518" s="565"/>
    </row>
    <row r="519" spans="1:13" ht="12.75" customHeight="1" x14ac:dyDescent="0.25">
      <c r="A519" s="335" t="s">
        <v>11062</v>
      </c>
      <c r="B519" s="336"/>
      <c r="C519" s="566" t="s">
        <v>11063</v>
      </c>
      <c r="D519" s="566"/>
      <c r="E519" s="566"/>
      <c r="F519" s="566"/>
      <c r="G519" s="566"/>
      <c r="H519" s="566"/>
      <c r="I519" s="566"/>
      <c r="J519" s="566"/>
      <c r="K519" s="566"/>
      <c r="L519" s="337"/>
      <c r="M519" s="337"/>
    </row>
    <row r="520" spans="1:13" ht="12.75" customHeight="1" x14ac:dyDescent="0.25">
      <c r="A520" s="338" t="s">
        <v>2080</v>
      </c>
      <c r="B520" s="347" t="s">
        <v>385</v>
      </c>
      <c r="C520" s="564" t="s">
        <v>11064</v>
      </c>
      <c r="D520" s="564"/>
      <c r="E520" s="564"/>
      <c r="F520" s="564"/>
      <c r="G520" s="564"/>
      <c r="H520" s="564"/>
      <c r="I520" s="564"/>
      <c r="J520" s="564"/>
      <c r="K520" s="564"/>
      <c r="L520" s="339"/>
      <c r="M520" s="339"/>
    </row>
    <row r="521" spans="1:13" ht="13.5" customHeight="1" x14ac:dyDescent="0.25">
      <c r="A521" s="340" t="s">
        <v>11065</v>
      </c>
      <c r="B521" s="348" t="s">
        <v>385</v>
      </c>
      <c r="C521" s="565" t="s">
        <v>11066</v>
      </c>
      <c r="D521" s="565"/>
      <c r="E521" s="565"/>
      <c r="F521" s="565"/>
      <c r="G521" s="565"/>
      <c r="H521" s="565"/>
      <c r="I521" s="565"/>
      <c r="J521" s="565"/>
      <c r="K521" s="565"/>
      <c r="L521" s="348" t="s">
        <v>9</v>
      </c>
      <c r="M521" s="341">
        <v>56.26</v>
      </c>
    </row>
    <row r="522" spans="1:13" ht="12.75" customHeight="1" x14ac:dyDescent="0.25">
      <c r="A522" s="340" t="s">
        <v>11067</v>
      </c>
      <c r="B522" s="348" t="s">
        <v>385</v>
      </c>
      <c r="C522" s="565" t="s">
        <v>11068</v>
      </c>
      <c r="D522" s="565"/>
      <c r="E522" s="565"/>
      <c r="F522" s="565"/>
      <c r="G522" s="565"/>
      <c r="H522" s="565"/>
      <c r="I522" s="565"/>
      <c r="J522" s="565"/>
      <c r="K522" s="565"/>
      <c r="L522" s="348" t="s">
        <v>9</v>
      </c>
      <c r="M522" s="341">
        <v>104.55</v>
      </c>
    </row>
    <row r="523" spans="1:13" ht="13.5" customHeight="1" x14ac:dyDescent="0.25">
      <c r="A523" s="340" t="s">
        <v>11069</v>
      </c>
      <c r="B523" s="348" t="s">
        <v>385</v>
      </c>
      <c r="C523" s="565" t="s">
        <v>11070</v>
      </c>
      <c r="D523" s="565"/>
      <c r="E523" s="565"/>
      <c r="F523" s="565"/>
      <c r="G523" s="565"/>
      <c r="H523" s="565"/>
      <c r="I523" s="565"/>
      <c r="J523" s="565"/>
      <c r="K523" s="565"/>
      <c r="L523" s="348" t="s">
        <v>9</v>
      </c>
      <c r="M523" s="341">
        <v>182.68</v>
      </c>
    </row>
    <row r="524" spans="1:13" ht="12.75" customHeight="1" x14ac:dyDescent="0.25">
      <c r="A524" s="340" t="s">
        <v>11071</v>
      </c>
      <c r="B524" s="348" t="s">
        <v>385</v>
      </c>
      <c r="C524" s="565" t="s">
        <v>11072</v>
      </c>
      <c r="D524" s="565"/>
      <c r="E524" s="565"/>
      <c r="F524" s="565"/>
      <c r="G524" s="565"/>
      <c r="H524" s="565"/>
      <c r="I524" s="565"/>
      <c r="J524" s="565"/>
      <c r="K524" s="565"/>
      <c r="L524" s="348" t="s">
        <v>9</v>
      </c>
      <c r="M524" s="341">
        <v>60.09</v>
      </c>
    </row>
    <row r="525" spans="1:13" ht="12.75" customHeight="1" x14ac:dyDescent="0.25">
      <c r="A525" s="340" t="s">
        <v>11073</v>
      </c>
      <c r="B525" s="348" t="s">
        <v>385</v>
      </c>
      <c r="C525" s="565" t="s">
        <v>11074</v>
      </c>
      <c r="D525" s="565"/>
      <c r="E525" s="565"/>
      <c r="F525" s="565"/>
      <c r="G525" s="565"/>
      <c r="H525" s="565"/>
      <c r="I525" s="565"/>
      <c r="J525" s="565"/>
      <c r="K525" s="565"/>
      <c r="L525" s="348" t="s">
        <v>9</v>
      </c>
      <c r="M525" s="341">
        <v>112.22</v>
      </c>
    </row>
    <row r="526" spans="1:13" ht="13.5" customHeight="1" x14ac:dyDescent="0.25">
      <c r="A526" s="340" t="s">
        <v>11075</v>
      </c>
      <c r="B526" s="348" t="s">
        <v>385</v>
      </c>
      <c r="C526" s="565" t="s">
        <v>11076</v>
      </c>
      <c r="D526" s="565"/>
      <c r="E526" s="565"/>
      <c r="F526" s="565"/>
      <c r="G526" s="565"/>
      <c r="H526" s="565"/>
      <c r="I526" s="565"/>
      <c r="J526" s="565"/>
      <c r="K526" s="565"/>
      <c r="L526" s="348" t="s">
        <v>9</v>
      </c>
      <c r="M526" s="341">
        <v>192.25</v>
      </c>
    </row>
    <row r="527" spans="1:13" ht="12.75" customHeight="1" x14ac:dyDescent="0.25">
      <c r="A527" s="338" t="s">
        <v>2122</v>
      </c>
      <c r="B527" s="347" t="s">
        <v>385</v>
      </c>
      <c r="C527" s="564" t="s">
        <v>11077</v>
      </c>
      <c r="D527" s="564"/>
      <c r="E527" s="564"/>
      <c r="F527" s="564"/>
      <c r="G527" s="564"/>
      <c r="H527" s="564"/>
      <c r="I527" s="564"/>
      <c r="J527" s="564"/>
      <c r="K527" s="564"/>
      <c r="L527" s="339"/>
      <c r="M527" s="339"/>
    </row>
    <row r="528" spans="1:13" ht="12.75" customHeight="1" x14ac:dyDescent="0.25">
      <c r="A528" s="340" t="s">
        <v>11078</v>
      </c>
      <c r="B528" s="348" t="s">
        <v>385</v>
      </c>
      <c r="C528" s="565" t="s">
        <v>11068</v>
      </c>
      <c r="D528" s="565"/>
      <c r="E528" s="565"/>
      <c r="F528" s="565"/>
      <c r="G528" s="565"/>
      <c r="H528" s="565"/>
      <c r="I528" s="565"/>
      <c r="J528" s="565"/>
      <c r="K528" s="565"/>
      <c r="L528" s="348" t="s">
        <v>9</v>
      </c>
      <c r="M528" s="341">
        <v>54</v>
      </c>
    </row>
    <row r="529" spans="1:13" ht="13.5" customHeight="1" x14ac:dyDescent="0.25">
      <c r="A529" s="340" t="s">
        <v>11079</v>
      </c>
      <c r="B529" s="348" t="s">
        <v>385</v>
      </c>
      <c r="C529" s="565" t="s">
        <v>11080</v>
      </c>
      <c r="D529" s="565"/>
      <c r="E529" s="565"/>
      <c r="F529" s="565"/>
      <c r="G529" s="565"/>
      <c r="H529" s="565"/>
      <c r="I529" s="565"/>
      <c r="J529" s="565"/>
      <c r="K529" s="565"/>
      <c r="L529" s="348" t="s">
        <v>9</v>
      </c>
      <c r="M529" s="341">
        <v>71.290000000000006</v>
      </c>
    </row>
    <row r="530" spans="1:13" ht="12.75" customHeight="1" x14ac:dyDescent="0.25">
      <c r="A530" s="340" t="s">
        <v>11081</v>
      </c>
      <c r="B530" s="348" t="s">
        <v>385</v>
      </c>
      <c r="C530" s="565" t="s">
        <v>11070</v>
      </c>
      <c r="D530" s="565"/>
      <c r="E530" s="565"/>
      <c r="F530" s="565"/>
      <c r="G530" s="565"/>
      <c r="H530" s="565"/>
      <c r="I530" s="565"/>
      <c r="J530" s="565"/>
      <c r="K530" s="565"/>
      <c r="L530" s="348" t="s">
        <v>9</v>
      </c>
      <c r="M530" s="341">
        <v>87.86</v>
      </c>
    </row>
    <row r="531" spans="1:13" ht="13.5" customHeight="1" x14ac:dyDescent="0.25">
      <c r="A531" s="340" t="s">
        <v>11082</v>
      </c>
      <c r="B531" s="348" t="s">
        <v>385</v>
      </c>
      <c r="C531" s="565" t="s">
        <v>11083</v>
      </c>
      <c r="D531" s="565"/>
      <c r="E531" s="565"/>
      <c r="F531" s="565"/>
      <c r="G531" s="565"/>
      <c r="H531" s="565"/>
      <c r="I531" s="565"/>
      <c r="J531" s="565"/>
      <c r="K531" s="565"/>
      <c r="L531" s="348" t="s">
        <v>9</v>
      </c>
      <c r="M531" s="341">
        <v>129.36000000000001</v>
      </c>
    </row>
    <row r="532" spans="1:13" ht="12.75" customHeight="1" x14ac:dyDescent="0.25">
      <c r="A532" s="338" t="s">
        <v>2165</v>
      </c>
      <c r="B532" s="347" t="s">
        <v>385</v>
      </c>
      <c r="C532" s="564" t="s">
        <v>11084</v>
      </c>
      <c r="D532" s="564"/>
      <c r="E532" s="564"/>
      <c r="F532" s="564"/>
      <c r="G532" s="564"/>
      <c r="H532" s="564"/>
      <c r="I532" s="564"/>
      <c r="J532" s="564"/>
      <c r="K532" s="564"/>
      <c r="L532" s="339"/>
      <c r="M532" s="339"/>
    </row>
    <row r="533" spans="1:13" ht="12.75" customHeight="1" x14ac:dyDescent="0.25">
      <c r="A533" s="340" t="s">
        <v>11085</v>
      </c>
      <c r="B533" s="348" t="s">
        <v>385</v>
      </c>
      <c r="C533" s="565" t="s">
        <v>11086</v>
      </c>
      <c r="D533" s="565"/>
      <c r="E533" s="565"/>
      <c r="F533" s="565"/>
      <c r="G533" s="565"/>
      <c r="H533" s="565"/>
      <c r="I533" s="565"/>
      <c r="J533" s="565"/>
      <c r="K533" s="565"/>
      <c r="L533" s="348" t="s">
        <v>9</v>
      </c>
      <c r="M533" s="341">
        <v>64.680000000000007</v>
      </c>
    </row>
    <row r="534" spans="1:13" ht="13.5" customHeight="1" x14ac:dyDescent="0.25">
      <c r="A534" s="340" t="s">
        <v>11087</v>
      </c>
      <c r="B534" s="348" t="s">
        <v>385</v>
      </c>
      <c r="C534" s="565" t="s">
        <v>11088</v>
      </c>
      <c r="D534" s="565"/>
      <c r="E534" s="565"/>
      <c r="F534" s="565"/>
      <c r="G534" s="565"/>
      <c r="H534" s="565"/>
      <c r="I534" s="565"/>
      <c r="J534" s="565"/>
      <c r="K534" s="565"/>
      <c r="L534" s="348" t="s">
        <v>9</v>
      </c>
      <c r="M534" s="341">
        <v>70.87</v>
      </c>
    </row>
    <row r="535" spans="1:13" ht="12.75" customHeight="1" x14ac:dyDescent="0.25">
      <c r="A535" s="340" t="s">
        <v>11089</v>
      </c>
      <c r="B535" s="348" t="s">
        <v>385</v>
      </c>
      <c r="C535" s="565" t="s">
        <v>11090</v>
      </c>
      <c r="D535" s="565"/>
      <c r="E535" s="565"/>
      <c r="F535" s="565"/>
      <c r="G535" s="565"/>
      <c r="H535" s="565"/>
      <c r="I535" s="565"/>
      <c r="J535" s="565"/>
      <c r="K535" s="565"/>
      <c r="L535" s="348" t="s">
        <v>9</v>
      </c>
      <c r="M535" s="341">
        <v>83.74</v>
      </c>
    </row>
    <row r="536" spans="1:13" ht="13.5" customHeight="1" x14ac:dyDescent="0.25">
      <c r="A536" s="340" t="s">
        <v>11091</v>
      </c>
      <c r="B536" s="348" t="s">
        <v>385</v>
      </c>
      <c r="C536" s="565" t="s">
        <v>11092</v>
      </c>
      <c r="D536" s="565"/>
      <c r="E536" s="565"/>
      <c r="F536" s="565"/>
      <c r="G536" s="565"/>
      <c r="H536" s="565"/>
      <c r="I536" s="565"/>
      <c r="J536" s="565"/>
      <c r="K536" s="565"/>
      <c r="L536" s="348" t="s">
        <v>9</v>
      </c>
      <c r="M536" s="341">
        <v>69.28</v>
      </c>
    </row>
    <row r="537" spans="1:13" ht="12.75" customHeight="1" x14ac:dyDescent="0.25">
      <c r="A537" s="340" t="s">
        <v>11093</v>
      </c>
      <c r="B537" s="348" t="s">
        <v>385</v>
      </c>
      <c r="C537" s="565" t="s">
        <v>11094</v>
      </c>
      <c r="D537" s="565"/>
      <c r="E537" s="565"/>
      <c r="F537" s="565"/>
      <c r="G537" s="565"/>
      <c r="H537" s="565"/>
      <c r="I537" s="565"/>
      <c r="J537" s="565"/>
      <c r="K537" s="565"/>
      <c r="L537" s="348" t="s">
        <v>9</v>
      </c>
      <c r="M537" s="341">
        <v>76.62</v>
      </c>
    </row>
    <row r="538" spans="1:13" ht="12.75" customHeight="1" x14ac:dyDescent="0.25">
      <c r="A538" s="340" t="s">
        <v>11095</v>
      </c>
      <c r="B538" s="348" t="s">
        <v>385</v>
      </c>
      <c r="C538" s="565" t="s">
        <v>11096</v>
      </c>
      <c r="D538" s="565"/>
      <c r="E538" s="565"/>
      <c r="F538" s="565"/>
      <c r="G538" s="565"/>
      <c r="H538" s="565"/>
      <c r="I538" s="565"/>
      <c r="J538" s="565"/>
      <c r="K538" s="565"/>
      <c r="L538" s="348" t="s">
        <v>9</v>
      </c>
      <c r="M538" s="341">
        <v>89.49</v>
      </c>
    </row>
    <row r="539" spans="1:13" ht="13.5" customHeight="1" x14ac:dyDescent="0.25">
      <c r="A539" s="338" t="s">
        <v>2186</v>
      </c>
      <c r="B539" s="347" t="s">
        <v>385</v>
      </c>
      <c r="C539" s="564" t="s">
        <v>11097</v>
      </c>
      <c r="D539" s="564"/>
      <c r="E539" s="564"/>
      <c r="F539" s="564"/>
      <c r="G539" s="564"/>
      <c r="H539" s="564"/>
      <c r="I539" s="564"/>
      <c r="J539" s="564"/>
      <c r="K539" s="564"/>
      <c r="L539" s="339"/>
      <c r="M539" s="339"/>
    </row>
    <row r="540" spans="1:13" ht="12.75" customHeight="1" x14ac:dyDescent="0.25">
      <c r="A540" s="340" t="s">
        <v>11098</v>
      </c>
      <c r="B540" s="348" t="s">
        <v>385</v>
      </c>
      <c r="C540" s="565" t="s">
        <v>11099</v>
      </c>
      <c r="D540" s="565"/>
      <c r="E540" s="565"/>
      <c r="F540" s="565"/>
      <c r="G540" s="565"/>
      <c r="H540" s="565"/>
      <c r="I540" s="565"/>
      <c r="J540" s="565"/>
      <c r="K540" s="565"/>
      <c r="L540" s="348" t="s">
        <v>9</v>
      </c>
      <c r="M540" s="341">
        <v>67.84</v>
      </c>
    </row>
    <row r="541" spans="1:13" ht="13.5" customHeight="1" x14ac:dyDescent="0.25">
      <c r="A541" s="340" t="s">
        <v>11100</v>
      </c>
      <c r="B541" s="348" t="s">
        <v>385</v>
      </c>
      <c r="C541" s="565" t="s">
        <v>11101</v>
      </c>
      <c r="D541" s="565"/>
      <c r="E541" s="565"/>
      <c r="F541" s="565"/>
      <c r="G541" s="565"/>
      <c r="H541" s="565"/>
      <c r="I541" s="565"/>
      <c r="J541" s="565"/>
      <c r="K541" s="565"/>
      <c r="L541" s="348" t="s">
        <v>9</v>
      </c>
      <c r="M541" s="341">
        <v>80.69</v>
      </c>
    </row>
    <row r="542" spans="1:13" ht="12.75" customHeight="1" x14ac:dyDescent="0.25">
      <c r="A542" s="340" t="s">
        <v>11102</v>
      </c>
      <c r="B542" s="348" t="s">
        <v>385</v>
      </c>
      <c r="C542" s="565" t="s">
        <v>11103</v>
      </c>
      <c r="D542" s="565"/>
      <c r="E542" s="565"/>
      <c r="F542" s="565"/>
      <c r="G542" s="565"/>
      <c r="H542" s="565"/>
      <c r="I542" s="565"/>
      <c r="J542" s="565"/>
      <c r="K542" s="565"/>
      <c r="L542" s="348" t="s">
        <v>9</v>
      </c>
      <c r="M542" s="341">
        <v>97.5</v>
      </c>
    </row>
    <row r="543" spans="1:13" ht="12.75" customHeight="1" x14ac:dyDescent="0.25">
      <c r="A543" s="338" t="s">
        <v>11104</v>
      </c>
      <c r="B543" s="347" t="s">
        <v>385</v>
      </c>
      <c r="C543" s="564" t="s">
        <v>11105</v>
      </c>
      <c r="D543" s="564"/>
      <c r="E543" s="564"/>
      <c r="F543" s="564"/>
      <c r="G543" s="564"/>
      <c r="H543" s="564"/>
      <c r="I543" s="564"/>
      <c r="J543" s="564"/>
      <c r="K543" s="564"/>
      <c r="L543" s="339"/>
      <c r="M543" s="339"/>
    </row>
    <row r="544" spans="1:13" ht="13.5" customHeight="1" x14ac:dyDescent="0.25">
      <c r="A544" s="340" t="s">
        <v>11106</v>
      </c>
      <c r="B544" s="348" t="s">
        <v>385</v>
      </c>
      <c r="C544" s="565" t="s">
        <v>11107</v>
      </c>
      <c r="D544" s="565"/>
      <c r="E544" s="565"/>
      <c r="F544" s="565"/>
      <c r="G544" s="565"/>
      <c r="H544" s="565"/>
      <c r="I544" s="565"/>
      <c r="J544" s="565"/>
      <c r="K544" s="565"/>
      <c r="L544" s="348" t="s">
        <v>9</v>
      </c>
      <c r="M544" s="341">
        <v>762.85</v>
      </c>
    </row>
    <row r="545" spans="1:13" ht="12.75" customHeight="1" x14ac:dyDescent="0.25">
      <c r="A545" s="340" t="s">
        <v>11108</v>
      </c>
      <c r="B545" s="348" t="s">
        <v>385</v>
      </c>
      <c r="C545" s="565" t="s">
        <v>11109</v>
      </c>
      <c r="D545" s="565"/>
      <c r="E545" s="565"/>
      <c r="F545" s="565"/>
      <c r="G545" s="565"/>
      <c r="H545" s="565"/>
      <c r="I545" s="565"/>
      <c r="J545" s="565"/>
      <c r="K545" s="565"/>
      <c r="L545" s="348" t="s">
        <v>9</v>
      </c>
      <c r="M545" s="341">
        <v>605.26</v>
      </c>
    </row>
    <row r="546" spans="1:13" ht="12.75" customHeight="1" x14ac:dyDescent="0.25">
      <c r="A546" s="340" t="s">
        <v>11110</v>
      </c>
      <c r="B546" s="348" t="s">
        <v>385</v>
      </c>
      <c r="C546" s="565" t="s">
        <v>11111</v>
      </c>
      <c r="D546" s="565"/>
      <c r="E546" s="565"/>
      <c r="F546" s="565"/>
      <c r="G546" s="565"/>
      <c r="H546" s="565"/>
      <c r="I546" s="565"/>
      <c r="J546" s="565"/>
      <c r="K546" s="565"/>
      <c r="L546" s="348" t="s">
        <v>9</v>
      </c>
      <c r="M546" s="341">
        <v>297.77</v>
      </c>
    </row>
    <row r="547" spans="1:13" ht="13.5" customHeight="1" x14ac:dyDescent="0.25">
      <c r="A547" s="340" t="s">
        <v>11112</v>
      </c>
      <c r="B547" s="348" t="s">
        <v>385</v>
      </c>
      <c r="C547" s="565" t="s">
        <v>11113</v>
      </c>
      <c r="D547" s="565"/>
      <c r="E547" s="565"/>
      <c r="F547" s="565"/>
      <c r="G547" s="565"/>
      <c r="H547" s="565"/>
      <c r="I547" s="565"/>
      <c r="J547" s="565"/>
      <c r="K547" s="565"/>
      <c r="L547" s="348" t="s">
        <v>9</v>
      </c>
      <c r="M547" s="341">
        <v>735.09</v>
      </c>
    </row>
    <row r="548" spans="1:13" ht="12.75" customHeight="1" x14ac:dyDescent="0.25">
      <c r="A548" s="338" t="s">
        <v>11114</v>
      </c>
      <c r="B548" s="347" t="s">
        <v>385</v>
      </c>
      <c r="C548" s="564" t="s">
        <v>11115</v>
      </c>
      <c r="D548" s="564"/>
      <c r="E548" s="564"/>
      <c r="F548" s="564"/>
      <c r="G548" s="564"/>
      <c r="H548" s="564"/>
      <c r="I548" s="564"/>
      <c r="J548" s="564"/>
      <c r="K548" s="564"/>
      <c r="L548" s="339"/>
      <c r="M548" s="339"/>
    </row>
    <row r="549" spans="1:13" ht="13.5" customHeight="1" x14ac:dyDescent="0.25">
      <c r="A549" s="340" t="s">
        <v>11116</v>
      </c>
      <c r="B549" s="348" t="s">
        <v>385</v>
      </c>
      <c r="C549" s="565" t="s">
        <v>11117</v>
      </c>
      <c r="D549" s="565"/>
      <c r="E549" s="565"/>
      <c r="F549" s="565"/>
      <c r="G549" s="565"/>
      <c r="H549" s="565"/>
      <c r="I549" s="565"/>
      <c r="J549" s="565"/>
      <c r="K549" s="565"/>
      <c r="L549" s="348" t="s">
        <v>9</v>
      </c>
      <c r="M549" s="341">
        <v>85</v>
      </c>
    </row>
    <row r="550" spans="1:13" ht="12.75" customHeight="1" x14ac:dyDescent="0.25">
      <c r="A550" s="340" t="s">
        <v>11118</v>
      </c>
      <c r="B550" s="348" t="s">
        <v>385</v>
      </c>
      <c r="C550" s="565" t="s">
        <v>11119</v>
      </c>
      <c r="D550" s="565"/>
      <c r="E550" s="565"/>
      <c r="F550" s="565"/>
      <c r="G550" s="565"/>
      <c r="H550" s="565"/>
      <c r="I550" s="565"/>
      <c r="J550" s="565"/>
      <c r="K550" s="565"/>
      <c r="L550" s="348" t="s">
        <v>511</v>
      </c>
      <c r="M550" s="341">
        <v>117.96</v>
      </c>
    </row>
    <row r="551" spans="1:13" ht="12.75" customHeight="1" x14ac:dyDescent="0.25">
      <c r="A551" s="338" t="s">
        <v>11120</v>
      </c>
      <c r="B551" s="347" t="s">
        <v>385</v>
      </c>
      <c r="C551" s="564" t="s">
        <v>11121</v>
      </c>
      <c r="D551" s="564"/>
      <c r="E551" s="564"/>
      <c r="F551" s="564"/>
      <c r="G551" s="564"/>
      <c r="H551" s="564"/>
      <c r="I551" s="564"/>
      <c r="J551" s="564"/>
      <c r="K551" s="564"/>
      <c r="L551" s="339"/>
      <c r="M551" s="339"/>
    </row>
    <row r="552" spans="1:13" ht="13.5" customHeight="1" x14ac:dyDescent="0.25">
      <c r="A552" s="340" t="s">
        <v>11122</v>
      </c>
      <c r="B552" s="348" t="s">
        <v>385</v>
      </c>
      <c r="C552" s="565" t="s">
        <v>11123</v>
      </c>
      <c r="D552" s="565"/>
      <c r="E552" s="565"/>
      <c r="F552" s="565"/>
      <c r="G552" s="565"/>
      <c r="H552" s="565"/>
      <c r="I552" s="565"/>
      <c r="J552" s="565"/>
      <c r="K552" s="565"/>
      <c r="L552" s="348" t="s">
        <v>8</v>
      </c>
      <c r="M552" s="341">
        <v>46.24</v>
      </c>
    </row>
    <row r="553" spans="1:13" ht="12.75" customHeight="1" x14ac:dyDescent="0.25">
      <c r="A553" s="340" t="s">
        <v>11124</v>
      </c>
      <c r="B553" s="348" t="s">
        <v>385</v>
      </c>
      <c r="C553" s="565" t="s">
        <v>11125</v>
      </c>
      <c r="D553" s="565"/>
      <c r="E553" s="565"/>
      <c r="F553" s="565"/>
      <c r="G553" s="565"/>
      <c r="H553" s="565"/>
      <c r="I553" s="565"/>
      <c r="J553" s="565"/>
      <c r="K553" s="565"/>
      <c r="L553" s="348" t="s">
        <v>8</v>
      </c>
      <c r="M553" s="341">
        <v>54.76</v>
      </c>
    </row>
    <row r="554" spans="1:13" ht="13.5" customHeight="1" x14ac:dyDescent="0.25">
      <c r="A554" s="340" t="s">
        <v>11126</v>
      </c>
      <c r="B554" s="348" t="s">
        <v>385</v>
      </c>
      <c r="C554" s="565" t="s">
        <v>11127</v>
      </c>
      <c r="D554" s="565"/>
      <c r="E554" s="565"/>
      <c r="F554" s="565"/>
      <c r="G554" s="565"/>
      <c r="H554" s="565"/>
      <c r="I554" s="565"/>
      <c r="J554" s="565"/>
      <c r="K554" s="565"/>
      <c r="L554" s="348" t="s">
        <v>8</v>
      </c>
      <c r="M554" s="341">
        <v>62.91</v>
      </c>
    </row>
    <row r="555" spans="1:13" ht="12.75" customHeight="1" x14ac:dyDescent="0.25">
      <c r="A555" s="338" t="s">
        <v>16473</v>
      </c>
      <c r="B555" s="347" t="s">
        <v>385</v>
      </c>
      <c r="C555" s="564" t="s">
        <v>13897</v>
      </c>
      <c r="D555" s="564"/>
      <c r="E555" s="564"/>
      <c r="F555" s="564"/>
      <c r="G555" s="564"/>
      <c r="H555" s="564"/>
      <c r="I555" s="564"/>
      <c r="J555" s="564"/>
      <c r="K555" s="564"/>
      <c r="L555" s="339"/>
      <c r="M555" s="339"/>
    </row>
    <row r="556" spans="1:13" ht="12.75" customHeight="1" x14ac:dyDescent="0.25">
      <c r="A556" s="340" t="s">
        <v>16474</v>
      </c>
      <c r="B556" s="348" t="s">
        <v>385</v>
      </c>
      <c r="C556" s="565" t="s">
        <v>13898</v>
      </c>
      <c r="D556" s="565"/>
      <c r="E556" s="565"/>
      <c r="F556" s="565"/>
      <c r="G556" s="565"/>
      <c r="H556" s="565"/>
      <c r="I556" s="565"/>
      <c r="J556" s="565"/>
      <c r="K556" s="565"/>
      <c r="L556" s="348" t="s">
        <v>8</v>
      </c>
      <c r="M556" s="341">
        <v>397.88</v>
      </c>
    </row>
    <row r="557" spans="1:13" ht="13.5" customHeight="1" x14ac:dyDescent="0.25">
      <c r="A557" s="338" t="s">
        <v>16475</v>
      </c>
      <c r="B557" s="347" t="s">
        <v>385</v>
      </c>
      <c r="C557" s="564" t="s">
        <v>13897</v>
      </c>
      <c r="D557" s="564"/>
      <c r="E557" s="564"/>
      <c r="F557" s="564"/>
      <c r="G557" s="564"/>
      <c r="H557" s="564"/>
      <c r="I557" s="564"/>
      <c r="J557" s="564"/>
      <c r="K557" s="564"/>
      <c r="L557" s="339"/>
      <c r="M557" s="339"/>
    </row>
    <row r="558" spans="1:13" ht="12.75" customHeight="1" x14ac:dyDescent="0.25">
      <c r="A558" s="340" t="s">
        <v>16476</v>
      </c>
      <c r="B558" s="348" t="s">
        <v>385</v>
      </c>
      <c r="C558" s="565" t="s">
        <v>13898</v>
      </c>
      <c r="D558" s="565"/>
      <c r="E558" s="565"/>
      <c r="F558" s="565"/>
      <c r="G558" s="565"/>
      <c r="H558" s="565"/>
      <c r="I558" s="565"/>
      <c r="J558" s="565"/>
      <c r="K558" s="565"/>
      <c r="L558" s="348" t="s">
        <v>8</v>
      </c>
      <c r="M558" s="341">
        <v>397.88</v>
      </c>
    </row>
    <row r="559" spans="1:13" ht="12.75" customHeight="1" x14ac:dyDescent="0.25">
      <c r="A559" s="338" t="s">
        <v>16477</v>
      </c>
      <c r="B559" s="347" t="s">
        <v>385</v>
      </c>
      <c r="C559" s="564" t="s">
        <v>13900</v>
      </c>
      <c r="D559" s="564"/>
      <c r="E559" s="564"/>
      <c r="F559" s="564"/>
      <c r="G559" s="564"/>
      <c r="H559" s="564"/>
      <c r="I559" s="564"/>
      <c r="J559" s="564"/>
      <c r="K559" s="564"/>
      <c r="L559" s="339"/>
      <c r="M559" s="339"/>
    </row>
    <row r="560" spans="1:13" ht="13.5" customHeight="1" x14ac:dyDescent="0.25">
      <c r="A560" s="340" t="s">
        <v>16478</v>
      </c>
      <c r="B560" s="348" t="s">
        <v>385</v>
      </c>
      <c r="C560" s="565" t="s">
        <v>13901</v>
      </c>
      <c r="D560" s="565"/>
      <c r="E560" s="565"/>
      <c r="F560" s="565"/>
      <c r="G560" s="565"/>
      <c r="H560" s="565"/>
      <c r="I560" s="565"/>
      <c r="J560" s="565"/>
      <c r="K560" s="565"/>
      <c r="L560" s="348" t="s">
        <v>8</v>
      </c>
      <c r="M560" s="341">
        <v>261.99</v>
      </c>
    </row>
    <row r="561" spans="1:13" ht="12.75" customHeight="1" x14ac:dyDescent="0.25">
      <c r="A561" s="340" t="s">
        <v>16479</v>
      </c>
      <c r="B561" s="348" t="s">
        <v>385</v>
      </c>
      <c r="C561" s="565" t="s">
        <v>13902</v>
      </c>
      <c r="D561" s="565"/>
      <c r="E561" s="565"/>
      <c r="F561" s="565"/>
      <c r="G561" s="565"/>
      <c r="H561" s="565"/>
      <c r="I561" s="565"/>
      <c r="J561" s="565"/>
      <c r="K561" s="565"/>
      <c r="L561" s="348" t="s">
        <v>8</v>
      </c>
      <c r="M561" s="341">
        <v>332.23</v>
      </c>
    </row>
    <row r="562" spans="1:13" ht="13.5" customHeight="1" x14ac:dyDescent="0.25">
      <c r="A562" s="340" t="s">
        <v>16480</v>
      </c>
      <c r="B562" s="348" t="s">
        <v>385</v>
      </c>
      <c r="C562" s="565" t="s">
        <v>13903</v>
      </c>
      <c r="D562" s="565"/>
      <c r="E562" s="565"/>
      <c r="F562" s="565"/>
      <c r="G562" s="565"/>
      <c r="H562" s="565"/>
      <c r="I562" s="565"/>
      <c r="J562" s="565"/>
      <c r="K562" s="565"/>
      <c r="L562" s="348" t="s">
        <v>8</v>
      </c>
      <c r="M562" s="341">
        <v>508.1</v>
      </c>
    </row>
    <row r="563" spans="1:13" ht="12.75" customHeight="1" x14ac:dyDescent="0.25">
      <c r="A563" s="340" t="s">
        <v>16481</v>
      </c>
      <c r="B563" s="348" t="s">
        <v>385</v>
      </c>
      <c r="C563" s="565" t="s">
        <v>13904</v>
      </c>
      <c r="D563" s="565"/>
      <c r="E563" s="565"/>
      <c r="F563" s="565"/>
      <c r="G563" s="565"/>
      <c r="H563" s="565"/>
      <c r="I563" s="565"/>
      <c r="J563" s="565"/>
      <c r="K563" s="565"/>
      <c r="L563" s="348" t="s">
        <v>8</v>
      </c>
      <c r="M563" s="341">
        <v>598.08000000000004</v>
      </c>
    </row>
    <row r="564" spans="1:13" ht="12.75" customHeight="1" x14ac:dyDescent="0.25">
      <c r="A564" s="338" t="s">
        <v>16482</v>
      </c>
      <c r="B564" s="347" t="s">
        <v>385</v>
      </c>
      <c r="C564" s="564" t="s">
        <v>13905</v>
      </c>
      <c r="D564" s="564"/>
      <c r="E564" s="564"/>
      <c r="F564" s="564"/>
      <c r="G564" s="564"/>
      <c r="H564" s="564"/>
      <c r="I564" s="564"/>
      <c r="J564" s="564"/>
      <c r="K564" s="564"/>
      <c r="L564" s="339"/>
      <c r="M564" s="339"/>
    </row>
    <row r="565" spans="1:13" ht="13.5" customHeight="1" x14ac:dyDescent="0.25">
      <c r="A565" s="340" t="s">
        <v>16483</v>
      </c>
      <c r="B565" s="348" t="s">
        <v>385</v>
      </c>
      <c r="C565" s="565" t="s">
        <v>13906</v>
      </c>
      <c r="D565" s="565"/>
      <c r="E565" s="565"/>
      <c r="F565" s="565"/>
      <c r="G565" s="565"/>
      <c r="H565" s="565"/>
      <c r="I565" s="565"/>
      <c r="J565" s="565"/>
      <c r="K565" s="565"/>
      <c r="L565" s="348" t="s">
        <v>8</v>
      </c>
      <c r="M565" s="341">
        <v>20.36</v>
      </c>
    </row>
    <row r="566" spans="1:13" ht="12.75" customHeight="1" x14ac:dyDescent="0.25">
      <c r="A566" s="335" t="s">
        <v>11128</v>
      </c>
      <c r="B566" s="336"/>
      <c r="C566" s="566" t="s">
        <v>11129</v>
      </c>
      <c r="D566" s="566"/>
      <c r="E566" s="566"/>
      <c r="F566" s="566"/>
      <c r="G566" s="566"/>
      <c r="H566" s="566"/>
      <c r="I566" s="566"/>
      <c r="J566" s="566"/>
      <c r="K566" s="566"/>
      <c r="L566" s="337"/>
      <c r="M566" s="337"/>
    </row>
    <row r="567" spans="1:13" ht="13.5" customHeight="1" x14ac:dyDescent="0.25">
      <c r="A567" s="338" t="s">
        <v>2261</v>
      </c>
      <c r="B567" s="347" t="s">
        <v>385</v>
      </c>
      <c r="C567" s="564" t="s">
        <v>11130</v>
      </c>
      <c r="D567" s="564"/>
      <c r="E567" s="564"/>
      <c r="F567" s="564"/>
      <c r="G567" s="564"/>
      <c r="H567" s="564"/>
      <c r="I567" s="564"/>
      <c r="J567" s="564"/>
      <c r="K567" s="564"/>
      <c r="L567" s="339"/>
      <c r="M567" s="339"/>
    </row>
    <row r="568" spans="1:13" ht="12.75" customHeight="1" x14ac:dyDescent="0.25">
      <c r="A568" s="340" t="s">
        <v>11131</v>
      </c>
      <c r="B568" s="348" t="s">
        <v>385</v>
      </c>
      <c r="C568" s="565" t="s">
        <v>11132</v>
      </c>
      <c r="D568" s="565"/>
      <c r="E568" s="565"/>
      <c r="F568" s="565"/>
      <c r="G568" s="565"/>
      <c r="H568" s="565"/>
      <c r="I568" s="565"/>
      <c r="J568" s="565"/>
      <c r="K568" s="565"/>
      <c r="L568" s="348" t="s">
        <v>9</v>
      </c>
      <c r="M568" s="341">
        <v>192.13</v>
      </c>
    </row>
    <row r="569" spans="1:13" ht="12.75" customHeight="1" x14ac:dyDescent="0.25">
      <c r="A569" s="340" t="s">
        <v>11133</v>
      </c>
      <c r="B569" s="348" t="s">
        <v>385</v>
      </c>
      <c r="C569" s="565" t="s">
        <v>11134</v>
      </c>
      <c r="D569" s="565"/>
      <c r="E569" s="565"/>
      <c r="F569" s="565"/>
      <c r="G569" s="565"/>
      <c r="H569" s="565"/>
      <c r="I569" s="565"/>
      <c r="J569" s="565"/>
      <c r="K569" s="565"/>
      <c r="L569" s="348" t="s">
        <v>9</v>
      </c>
      <c r="M569" s="341">
        <v>100.38</v>
      </c>
    </row>
    <row r="570" spans="1:13" ht="13.5" customHeight="1" x14ac:dyDescent="0.25">
      <c r="A570" s="340" t="s">
        <v>11135</v>
      </c>
      <c r="B570" s="348" t="s">
        <v>385</v>
      </c>
      <c r="C570" s="565" t="s">
        <v>11136</v>
      </c>
      <c r="D570" s="565"/>
      <c r="E570" s="565"/>
      <c r="F570" s="565"/>
      <c r="G570" s="565"/>
      <c r="H570" s="565"/>
      <c r="I570" s="565"/>
      <c r="J570" s="565"/>
      <c r="K570" s="565"/>
      <c r="L570" s="348" t="s">
        <v>9</v>
      </c>
      <c r="M570" s="341">
        <v>80.849999999999994</v>
      </c>
    </row>
    <row r="571" spans="1:13" ht="12.75" customHeight="1" x14ac:dyDescent="0.25">
      <c r="A571" s="340" t="s">
        <v>11137</v>
      </c>
      <c r="B571" s="348" t="s">
        <v>385</v>
      </c>
      <c r="C571" s="565" t="s">
        <v>11138</v>
      </c>
      <c r="D571" s="565"/>
      <c r="E571" s="565"/>
      <c r="F571" s="565"/>
      <c r="G571" s="565"/>
      <c r="H571" s="565"/>
      <c r="I571" s="565"/>
      <c r="J571" s="565"/>
      <c r="K571" s="565"/>
      <c r="L571" s="348" t="s">
        <v>9</v>
      </c>
      <c r="M571" s="341">
        <v>38.69</v>
      </c>
    </row>
    <row r="572" spans="1:13" ht="12.75" customHeight="1" x14ac:dyDescent="0.25">
      <c r="A572" s="340" t="s">
        <v>11139</v>
      </c>
      <c r="B572" s="348" t="s">
        <v>385</v>
      </c>
      <c r="C572" s="565" t="s">
        <v>11140</v>
      </c>
      <c r="D572" s="565"/>
      <c r="E572" s="565"/>
      <c r="F572" s="565"/>
      <c r="G572" s="565"/>
      <c r="H572" s="565"/>
      <c r="I572" s="565"/>
      <c r="J572" s="565"/>
      <c r="K572" s="565"/>
      <c r="L572" s="348" t="s">
        <v>9</v>
      </c>
      <c r="M572" s="341">
        <v>35.07</v>
      </c>
    </row>
    <row r="573" spans="1:13" ht="13.5" customHeight="1" x14ac:dyDescent="0.25">
      <c r="A573" s="338" t="s">
        <v>2269</v>
      </c>
      <c r="B573" s="347" t="s">
        <v>385</v>
      </c>
      <c r="C573" s="564" t="s">
        <v>11141</v>
      </c>
      <c r="D573" s="564"/>
      <c r="E573" s="564"/>
      <c r="F573" s="564"/>
      <c r="G573" s="564"/>
      <c r="H573" s="564"/>
      <c r="I573" s="564"/>
      <c r="J573" s="564"/>
      <c r="K573" s="564"/>
      <c r="L573" s="339"/>
      <c r="M573" s="339"/>
    </row>
    <row r="574" spans="1:13" ht="12.75" customHeight="1" x14ac:dyDescent="0.25">
      <c r="A574" s="340" t="s">
        <v>11142</v>
      </c>
      <c r="B574" s="348" t="s">
        <v>385</v>
      </c>
      <c r="C574" s="565" t="s">
        <v>11143</v>
      </c>
      <c r="D574" s="565"/>
      <c r="E574" s="565"/>
      <c r="F574" s="565"/>
      <c r="G574" s="565"/>
      <c r="H574" s="565"/>
      <c r="I574" s="565"/>
      <c r="J574" s="565"/>
      <c r="K574" s="565"/>
      <c r="L574" s="348" t="s">
        <v>8</v>
      </c>
      <c r="M574" s="341">
        <v>66.8</v>
      </c>
    </row>
    <row r="575" spans="1:13" ht="13.5" customHeight="1" x14ac:dyDescent="0.25">
      <c r="A575" s="340" t="s">
        <v>11144</v>
      </c>
      <c r="B575" s="348" t="s">
        <v>385</v>
      </c>
      <c r="C575" s="565" t="s">
        <v>11145</v>
      </c>
      <c r="D575" s="565"/>
      <c r="E575" s="565"/>
      <c r="F575" s="565"/>
      <c r="G575" s="565"/>
      <c r="H575" s="565"/>
      <c r="I575" s="565"/>
      <c r="J575" s="565"/>
      <c r="K575" s="565"/>
      <c r="L575" s="348" t="s">
        <v>8</v>
      </c>
      <c r="M575" s="341">
        <v>54.12</v>
      </c>
    </row>
    <row r="576" spans="1:13" ht="12.75" customHeight="1" x14ac:dyDescent="0.25">
      <c r="A576" s="340" t="s">
        <v>11146</v>
      </c>
      <c r="B576" s="348" t="s">
        <v>385</v>
      </c>
      <c r="C576" s="565" t="s">
        <v>11147</v>
      </c>
      <c r="D576" s="565"/>
      <c r="E576" s="565"/>
      <c r="F576" s="565"/>
      <c r="G576" s="565"/>
      <c r="H576" s="565"/>
      <c r="I576" s="565"/>
      <c r="J576" s="565"/>
      <c r="K576" s="565"/>
      <c r="L576" s="348" t="s">
        <v>8</v>
      </c>
      <c r="M576" s="341">
        <v>38.53</v>
      </c>
    </row>
    <row r="577" spans="1:13" ht="12.75" customHeight="1" x14ac:dyDescent="0.25">
      <c r="A577" s="340" t="s">
        <v>11148</v>
      </c>
      <c r="B577" s="348" t="s">
        <v>385</v>
      </c>
      <c r="C577" s="565" t="s">
        <v>11149</v>
      </c>
      <c r="D577" s="565"/>
      <c r="E577" s="565"/>
      <c r="F577" s="565"/>
      <c r="G577" s="565"/>
      <c r="H577" s="565"/>
      <c r="I577" s="565"/>
      <c r="J577" s="565"/>
      <c r="K577" s="565"/>
      <c r="L577" s="348" t="s">
        <v>8</v>
      </c>
      <c r="M577" s="341">
        <v>27.83</v>
      </c>
    </row>
    <row r="578" spans="1:13" ht="13.5" customHeight="1" x14ac:dyDescent="0.25">
      <c r="A578" s="340" t="s">
        <v>11150</v>
      </c>
      <c r="B578" s="348" t="s">
        <v>385</v>
      </c>
      <c r="C578" s="565" t="s">
        <v>11151</v>
      </c>
      <c r="D578" s="565"/>
      <c r="E578" s="565"/>
      <c r="F578" s="565"/>
      <c r="G578" s="565"/>
      <c r="H578" s="565"/>
      <c r="I578" s="565"/>
      <c r="J578" s="565"/>
      <c r="K578" s="565"/>
      <c r="L578" s="348" t="s">
        <v>8</v>
      </c>
      <c r="M578" s="341">
        <v>9.7100000000000009</v>
      </c>
    </row>
    <row r="579" spans="1:13" ht="12.75" customHeight="1" x14ac:dyDescent="0.25">
      <c r="A579" s="338" t="s">
        <v>2334</v>
      </c>
      <c r="B579" s="347" t="s">
        <v>385</v>
      </c>
      <c r="C579" s="564" t="s">
        <v>11152</v>
      </c>
      <c r="D579" s="564"/>
      <c r="E579" s="564"/>
      <c r="F579" s="564"/>
      <c r="G579" s="564"/>
      <c r="H579" s="564"/>
      <c r="I579" s="564"/>
      <c r="J579" s="564"/>
      <c r="K579" s="564"/>
      <c r="L579" s="339"/>
      <c r="M579" s="339"/>
    </row>
    <row r="580" spans="1:13" ht="13.5" customHeight="1" x14ac:dyDescent="0.25">
      <c r="A580" s="340" t="s">
        <v>11153</v>
      </c>
      <c r="B580" s="348" t="s">
        <v>385</v>
      </c>
      <c r="C580" s="565" t="s">
        <v>11154</v>
      </c>
      <c r="D580" s="565"/>
      <c r="E580" s="565"/>
      <c r="F580" s="565"/>
      <c r="G580" s="565"/>
      <c r="H580" s="565"/>
      <c r="I580" s="565"/>
      <c r="J580" s="565"/>
      <c r="K580" s="565"/>
      <c r="L580" s="348" t="s">
        <v>9</v>
      </c>
      <c r="M580" s="341">
        <v>78.05</v>
      </c>
    </row>
    <row r="581" spans="1:13" ht="12.75" customHeight="1" x14ac:dyDescent="0.25">
      <c r="A581" s="340" t="s">
        <v>11155</v>
      </c>
      <c r="B581" s="348" t="s">
        <v>385</v>
      </c>
      <c r="C581" s="565" t="s">
        <v>11156</v>
      </c>
      <c r="D581" s="565"/>
      <c r="E581" s="565"/>
      <c r="F581" s="565"/>
      <c r="G581" s="565"/>
      <c r="H581" s="565"/>
      <c r="I581" s="565"/>
      <c r="J581" s="565"/>
      <c r="K581" s="565"/>
      <c r="L581" s="348" t="s">
        <v>9</v>
      </c>
      <c r="M581" s="341">
        <v>123.3</v>
      </c>
    </row>
    <row r="582" spans="1:13" ht="12.75" customHeight="1" x14ac:dyDescent="0.25">
      <c r="A582" s="340" t="s">
        <v>11157</v>
      </c>
      <c r="B582" s="348" t="s">
        <v>385</v>
      </c>
      <c r="C582" s="565" t="s">
        <v>11158</v>
      </c>
      <c r="D582" s="565"/>
      <c r="E582" s="565"/>
      <c r="F582" s="565"/>
      <c r="G582" s="565"/>
      <c r="H582" s="565"/>
      <c r="I582" s="565"/>
      <c r="J582" s="565"/>
      <c r="K582" s="565"/>
      <c r="L582" s="348" t="s">
        <v>9</v>
      </c>
      <c r="M582" s="341">
        <v>98.1</v>
      </c>
    </row>
    <row r="583" spans="1:13" ht="13.5" customHeight="1" x14ac:dyDescent="0.25">
      <c r="A583" s="338" t="s">
        <v>2361</v>
      </c>
      <c r="B583" s="347" t="s">
        <v>385</v>
      </c>
      <c r="C583" s="564" t="s">
        <v>11159</v>
      </c>
      <c r="D583" s="564"/>
      <c r="E583" s="564"/>
      <c r="F583" s="564"/>
      <c r="G583" s="564"/>
      <c r="H583" s="564"/>
      <c r="I583" s="564"/>
      <c r="J583" s="564"/>
      <c r="K583" s="564"/>
      <c r="L583" s="339"/>
      <c r="M583" s="339"/>
    </row>
    <row r="584" spans="1:13" ht="12.75" customHeight="1" x14ac:dyDescent="0.25">
      <c r="A584" s="340" t="s">
        <v>11160</v>
      </c>
      <c r="B584" s="348" t="s">
        <v>385</v>
      </c>
      <c r="C584" s="565" t="s">
        <v>11161</v>
      </c>
      <c r="D584" s="565"/>
      <c r="E584" s="565"/>
      <c r="F584" s="565"/>
      <c r="G584" s="565"/>
      <c r="H584" s="565"/>
      <c r="I584" s="565"/>
      <c r="J584" s="565"/>
      <c r="K584" s="565"/>
      <c r="L584" s="348" t="s">
        <v>9</v>
      </c>
      <c r="M584" s="341">
        <v>46.38</v>
      </c>
    </row>
    <row r="585" spans="1:13" ht="12.75" customHeight="1" x14ac:dyDescent="0.25">
      <c r="A585" s="340" t="s">
        <v>11162</v>
      </c>
      <c r="B585" s="348" t="s">
        <v>385</v>
      </c>
      <c r="C585" s="565" t="s">
        <v>11163</v>
      </c>
      <c r="D585" s="565"/>
      <c r="E585" s="565"/>
      <c r="F585" s="565"/>
      <c r="G585" s="565"/>
      <c r="H585" s="565"/>
      <c r="I585" s="565"/>
      <c r="J585" s="565"/>
      <c r="K585" s="565"/>
      <c r="L585" s="348" t="s">
        <v>9</v>
      </c>
      <c r="M585" s="341">
        <v>62.04</v>
      </c>
    </row>
    <row r="586" spans="1:13" ht="13.5" customHeight="1" x14ac:dyDescent="0.25">
      <c r="A586" s="340" t="s">
        <v>11164</v>
      </c>
      <c r="B586" s="348" t="s">
        <v>385</v>
      </c>
      <c r="C586" s="565" t="s">
        <v>11165</v>
      </c>
      <c r="D586" s="565"/>
      <c r="E586" s="565"/>
      <c r="F586" s="565"/>
      <c r="G586" s="565"/>
      <c r="H586" s="565"/>
      <c r="I586" s="565"/>
      <c r="J586" s="565"/>
      <c r="K586" s="565"/>
      <c r="L586" s="348" t="s">
        <v>9</v>
      </c>
      <c r="M586" s="341">
        <v>80.88</v>
      </c>
    </row>
    <row r="587" spans="1:13" ht="12.75" customHeight="1" x14ac:dyDescent="0.25">
      <c r="A587" s="338" t="s">
        <v>2376</v>
      </c>
      <c r="B587" s="347" t="s">
        <v>385</v>
      </c>
      <c r="C587" s="564" t="s">
        <v>11166</v>
      </c>
      <c r="D587" s="564"/>
      <c r="E587" s="564"/>
      <c r="F587" s="564"/>
      <c r="G587" s="564"/>
      <c r="H587" s="564"/>
      <c r="I587" s="564"/>
      <c r="J587" s="564"/>
      <c r="K587" s="564"/>
      <c r="L587" s="339"/>
      <c r="M587" s="339"/>
    </row>
    <row r="588" spans="1:13" ht="13.5" customHeight="1" x14ac:dyDescent="0.25">
      <c r="A588" s="340" t="s">
        <v>11167</v>
      </c>
      <c r="B588" s="348" t="s">
        <v>385</v>
      </c>
      <c r="C588" s="565" t="s">
        <v>11168</v>
      </c>
      <c r="D588" s="565"/>
      <c r="E588" s="565"/>
      <c r="F588" s="565"/>
      <c r="G588" s="565"/>
      <c r="H588" s="565"/>
      <c r="I588" s="565"/>
      <c r="J588" s="565"/>
      <c r="K588" s="565"/>
      <c r="L588" s="348" t="s">
        <v>9</v>
      </c>
      <c r="M588" s="341">
        <v>69.55</v>
      </c>
    </row>
    <row r="589" spans="1:13" ht="12.75" customHeight="1" x14ac:dyDescent="0.25">
      <c r="A589" s="338" t="s">
        <v>2392</v>
      </c>
      <c r="B589" s="347" t="s">
        <v>385</v>
      </c>
      <c r="C589" s="564" t="s">
        <v>11169</v>
      </c>
      <c r="D589" s="564"/>
      <c r="E589" s="564"/>
      <c r="F589" s="564"/>
      <c r="G589" s="564"/>
      <c r="H589" s="564"/>
      <c r="I589" s="564"/>
      <c r="J589" s="564"/>
      <c r="K589" s="564"/>
      <c r="L589" s="339"/>
      <c r="M589" s="339"/>
    </row>
    <row r="590" spans="1:13" ht="12.75" customHeight="1" x14ac:dyDescent="0.25">
      <c r="A590" s="340" t="s">
        <v>11170</v>
      </c>
      <c r="B590" s="348" t="s">
        <v>385</v>
      </c>
      <c r="C590" s="565" t="s">
        <v>11171</v>
      </c>
      <c r="D590" s="565"/>
      <c r="E590" s="565"/>
      <c r="F590" s="565"/>
      <c r="G590" s="565"/>
      <c r="H590" s="565"/>
      <c r="I590" s="565"/>
      <c r="J590" s="565"/>
      <c r="K590" s="565"/>
      <c r="L590" s="348" t="s">
        <v>8</v>
      </c>
      <c r="M590" s="341">
        <v>26.46</v>
      </c>
    </row>
    <row r="591" spans="1:13" ht="13.5" customHeight="1" x14ac:dyDescent="0.25">
      <c r="A591" s="340" t="s">
        <v>11172</v>
      </c>
      <c r="B591" s="348" t="s">
        <v>385</v>
      </c>
      <c r="C591" s="565" t="s">
        <v>10348</v>
      </c>
      <c r="D591" s="565"/>
      <c r="E591" s="565"/>
      <c r="F591" s="565"/>
      <c r="G591" s="565"/>
      <c r="H591" s="565"/>
      <c r="I591" s="565"/>
      <c r="J591" s="565"/>
      <c r="K591" s="565"/>
      <c r="L591" s="348" t="s">
        <v>8</v>
      </c>
      <c r="M591" s="341">
        <v>69.849999999999994</v>
      </c>
    </row>
    <row r="592" spans="1:13" ht="12.75" customHeight="1" x14ac:dyDescent="0.25">
      <c r="A592" s="340" t="s">
        <v>11173</v>
      </c>
      <c r="B592" s="348" t="s">
        <v>385</v>
      </c>
      <c r="C592" s="565" t="s">
        <v>11174</v>
      </c>
      <c r="D592" s="565"/>
      <c r="E592" s="565"/>
      <c r="F592" s="565"/>
      <c r="G592" s="565"/>
      <c r="H592" s="565"/>
      <c r="I592" s="565"/>
      <c r="J592" s="565"/>
      <c r="K592" s="565"/>
      <c r="L592" s="348" t="s">
        <v>8</v>
      </c>
      <c r="M592" s="341">
        <v>46.23</v>
      </c>
    </row>
    <row r="593" spans="1:13" ht="13.5" customHeight="1" x14ac:dyDescent="0.25">
      <c r="A593" s="340" t="s">
        <v>11175</v>
      </c>
      <c r="B593" s="348" t="s">
        <v>385</v>
      </c>
      <c r="C593" s="565" t="s">
        <v>11176</v>
      </c>
      <c r="D593" s="565"/>
      <c r="E593" s="565"/>
      <c r="F593" s="565"/>
      <c r="G593" s="565"/>
      <c r="H593" s="565"/>
      <c r="I593" s="565"/>
      <c r="J593" s="565"/>
      <c r="K593" s="565"/>
      <c r="L593" s="348" t="s">
        <v>8</v>
      </c>
      <c r="M593" s="341">
        <v>122.88</v>
      </c>
    </row>
    <row r="594" spans="1:13" ht="12.75" customHeight="1" x14ac:dyDescent="0.25">
      <c r="A594" s="338" t="s">
        <v>11177</v>
      </c>
      <c r="B594" s="347" t="s">
        <v>385</v>
      </c>
      <c r="C594" s="564" t="s">
        <v>528</v>
      </c>
      <c r="D594" s="564"/>
      <c r="E594" s="564"/>
      <c r="F594" s="564"/>
      <c r="G594" s="564"/>
      <c r="H594" s="564"/>
      <c r="I594" s="564"/>
      <c r="J594" s="564"/>
      <c r="K594" s="564"/>
      <c r="L594" s="339"/>
      <c r="M594" s="339"/>
    </row>
    <row r="595" spans="1:13" ht="12.75" customHeight="1" x14ac:dyDescent="0.25">
      <c r="A595" s="340" t="s">
        <v>11178</v>
      </c>
      <c r="B595" s="348" t="s">
        <v>385</v>
      </c>
      <c r="C595" s="565" t="s">
        <v>11179</v>
      </c>
      <c r="D595" s="565"/>
      <c r="E595" s="565"/>
      <c r="F595" s="565"/>
      <c r="G595" s="565"/>
      <c r="H595" s="565"/>
      <c r="I595" s="565"/>
      <c r="J595" s="565"/>
      <c r="K595" s="565"/>
      <c r="L595" s="348" t="s">
        <v>9</v>
      </c>
      <c r="M595" s="341">
        <v>205.38</v>
      </c>
    </row>
    <row r="596" spans="1:13" ht="13.5" customHeight="1" x14ac:dyDescent="0.25">
      <c r="A596" s="340" t="s">
        <v>11180</v>
      </c>
      <c r="B596" s="348" t="s">
        <v>385</v>
      </c>
      <c r="C596" s="565" t="s">
        <v>11181</v>
      </c>
      <c r="D596" s="565"/>
      <c r="E596" s="565"/>
      <c r="F596" s="565"/>
      <c r="G596" s="565"/>
      <c r="H596" s="565"/>
      <c r="I596" s="565"/>
      <c r="J596" s="565"/>
      <c r="K596" s="565"/>
      <c r="L596" s="348" t="s">
        <v>9</v>
      </c>
      <c r="M596" s="341">
        <v>105.42</v>
      </c>
    </row>
    <row r="597" spans="1:13" ht="12.75" customHeight="1" x14ac:dyDescent="0.25">
      <c r="A597" s="338" t="s">
        <v>11182</v>
      </c>
      <c r="B597" s="347" t="s">
        <v>385</v>
      </c>
      <c r="C597" s="564" t="s">
        <v>529</v>
      </c>
      <c r="D597" s="564"/>
      <c r="E597" s="564"/>
      <c r="F597" s="564"/>
      <c r="G597" s="564"/>
      <c r="H597" s="564"/>
      <c r="I597" s="564"/>
      <c r="J597" s="564"/>
      <c r="K597" s="564"/>
      <c r="L597" s="339"/>
      <c r="M597" s="339"/>
    </row>
    <row r="598" spans="1:13" ht="13.5" customHeight="1" x14ac:dyDescent="0.25">
      <c r="A598" s="340" t="s">
        <v>11183</v>
      </c>
      <c r="B598" s="348" t="s">
        <v>385</v>
      </c>
      <c r="C598" s="565" t="s">
        <v>11184</v>
      </c>
      <c r="D598" s="565"/>
      <c r="E598" s="565"/>
      <c r="F598" s="565"/>
      <c r="G598" s="565"/>
      <c r="H598" s="565"/>
      <c r="I598" s="565"/>
      <c r="J598" s="565"/>
      <c r="K598" s="565"/>
      <c r="L598" s="348" t="s">
        <v>9</v>
      </c>
      <c r="M598" s="341">
        <v>48</v>
      </c>
    </row>
    <row r="599" spans="1:13" ht="12.75" customHeight="1" x14ac:dyDescent="0.25">
      <c r="A599" s="340" t="s">
        <v>11185</v>
      </c>
      <c r="B599" s="348" t="s">
        <v>385</v>
      </c>
      <c r="C599" s="565" t="s">
        <v>11186</v>
      </c>
      <c r="D599" s="565"/>
      <c r="E599" s="565"/>
      <c r="F599" s="565"/>
      <c r="G599" s="565"/>
      <c r="H599" s="565"/>
      <c r="I599" s="565"/>
      <c r="J599" s="565"/>
      <c r="K599" s="565"/>
      <c r="L599" s="348" t="s">
        <v>9</v>
      </c>
      <c r="M599" s="341">
        <v>50</v>
      </c>
    </row>
    <row r="600" spans="1:13" ht="12.75" customHeight="1" x14ac:dyDescent="0.25">
      <c r="A600" s="338" t="s">
        <v>11187</v>
      </c>
      <c r="B600" s="347" t="s">
        <v>385</v>
      </c>
      <c r="C600" s="564" t="s">
        <v>11188</v>
      </c>
      <c r="D600" s="564"/>
      <c r="E600" s="564"/>
      <c r="F600" s="564"/>
      <c r="G600" s="564"/>
      <c r="H600" s="564"/>
      <c r="I600" s="564"/>
      <c r="J600" s="564"/>
      <c r="K600" s="564"/>
      <c r="L600" s="339"/>
      <c r="M600" s="339"/>
    </row>
    <row r="601" spans="1:13" ht="13.5" customHeight="1" x14ac:dyDescent="0.25">
      <c r="A601" s="340" t="s">
        <v>11189</v>
      </c>
      <c r="B601" s="348" t="s">
        <v>385</v>
      </c>
      <c r="C601" s="565" t="s">
        <v>11190</v>
      </c>
      <c r="D601" s="565"/>
      <c r="E601" s="565"/>
      <c r="F601" s="565"/>
      <c r="G601" s="565"/>
      <c r="H601" s="565"/>
      <c r="I601" s="565"/>
      <c r="J601" s="565"/>
      <c r="K601" s="565"/>
      <c r="L601" s="348" t="s">
        <v>9</v>
      </c>
      <c r="M601" s="341">
        <v>69.849999999999994</v>
      </c>
    </row>
    <row r="602" spans="1:13" ht="12.75" customHeight="1" x14ac:dyDescent="0.25">
      <c r="A602" s="338" t="s">
        <v>11191</v>
      </c>
      <c r="B602" s="347" t="s">
        <v>385</v>
      </c>
      <c r="C602" s="564" t="s">
        <v>11192</v>
      </c>
      <c r="D602" s="564"/>
      <c r="E602" s="564"/>
      <c r="F602" s="564"/>
      <c r="G602" s="564"/>
      <c r="H602" s="564"/>
      <c r="I602" s="564"/>
      <c r="J602" s="564"/>
      <c r="K602" s="564"/>
      <c r="L602" s="339"/>
      <c r="M602" s="339"/>
    </row>
    <row r="603" spans="1:13" ht="12.75" customHeight="1" x14ac:dyDescent="0.25">
      <c r="A603" s="340" t="s">
        <v>11193</v>
      </c>
      <c r="B603" s="348" t="s">
        <v>385</v>
      </c>
      <c r="C603" s="565" t="s">
        <v>11194</v>
      </c>
      <c r="D603" s="565"/>
      <c r="E603" s="565"/>
      <c r="F603" s="565"/>
      <c r="G603" s="565"/>
      <c r="H603" s="565"/>
      <c r="I603" s="565"/>
      <c r="J603" s="565"/>
      <c r="K603" s="565"/>
      <c r="L603" s="348" t="s">
        <v>8</v>
      </c>
      <c r="M603" s="341">
        <v>75.459999999999994</v>
      </c>
    </row>
    <row r="604" spans="1:13" ht="13.5" customHeight="1" x14ac:dyDescent="0.25">
      <c r="A604" s="340" t="s">
        <v>11195</v>
      </c>
      <c r="B604" s="348" t="s">
        <v>385</v>
      </c>
      <c r="C604" s="565" t="s">
        <v>11196</v>
      </c>
      <c r="D604" s="565"/>
      <c r="E604" s="565"/>
      <c r="F604" s="565"/>
      <c r="G604" s="565"/>
      <c r="H604" s="565"/>
      <c r="I604" s="565"/>
      <c r="J604" s="565"/>
      <c r="K604" s="565"/>
      <c r="L604" s="348" t="s">
        <v>8</v>
      </c>
      <c r="M604" s="341">
        <v>105.89</v>
      </c>
    </row>
    <row r="605" spans="1:13" ht="12.75" customHeight="1" x14ac:dyDescent="0.25">
      <c r="A605" s="340" t="s">
        <v>11197</v>
      </c>
      <c r="B605" s="348" t="s">
        <v>385</v>
      </c>
      <c r="C605" s="565" t="s">
        <v>11198</v>
      </c>
      <c r="D605" s="565"/>
      <c r="E605" s="565"/>
      <c r="F605" s="565"/>
      <c r="G605" s="565"/>
      <c r="H605" s="565"/>
      <c r="I605" s="565"/>
      <c r="J605" s="565"/>
      <c r="K605" s="565"/>
      <c r="L605" s="348" t="s">
        <v>8</v>
      </c>
      <c r="M605" s="341">
        <v>133.05000000000001</v>
      </c>
    </row>
    <row r="606" spans="1:13" ht="13.5" customHeight="1" x14ac:dyDescent="0.25">
      <c r="A606" s="340" t="s">
        <v>11199</v>
      </c>
      <c r="B606" s="348" t="s">
        <v>385</v>
      </c>
      <c r="C606" s="565" t="s">
        <v>11200</v>
      </c>
      <c r="D606" s="565"/>
      <c r="E606" s="565"/>
      <c r="F606" s="565"/>
      <c r="G606" s="565"/>
      <c r="H606" s="565"/>
      <c r="I606" s="565"/>
      <c r="J606" s="565"/>
      <c r="K606" s="565"/>
      <c r="L606" s="348" t="s">
        <v>8</v>
      </c>
      <c r="M606" s="341">
        <v>149.21</v>
      </c>
    </row>
    <row r="607" spans="1:13" ht="12.75" customHeight="1" x14ac:dyDescent="0.25">
      <c r="A607" s="340" t="s">
        <v>11201</v>
      </c>
      <c r="B607" s="348" t="s">
        <v>385</v>
      </c>
      <c r="C607" s="565" t="s">
        <v>11202</v>
      </c>
      <c r="D607" s="565"/>
      <c r="E607" s="565"/>
      <c r="F607" s="565"/>
      <c r="G607" s="565"/>
      <c r="H607" s="565"/>
      <c r="I607" s="565"/>
      <c r="J607" s="565"/>
      <c r="K607" s="565"/>
      <c r="L607" s="348" t="s">
        <v>8</v>
      </c>
      <c r="M607" s="341">
        <v>192.39</v>
      </c>
    </row>
    <row r="608" spans="1:13" ht="12.75" customHeight="1" x14ac:dyDescent="0.25">
      <c r="A608" s="340" t="s">
        <v>11203</v>
      </c>
      <c r="B608" s="348" t="s">
        <v>385</v>
      </c>
      <c r="C608" s="565" t="s">
        <v>11204</v>
      </c>
      <c r="D608" s="565"/>
      <c r="E608" s="565"/>
      <c r="F608" s="565"/>
      <c r="G608" s="565"/>
      <c r="H608" s="565"/>
      <c r="I608" s="565"/>
      <c r="J608" s="565"/>
      <c r="K608" s="565"/>
      <c r="L608" s="348" t="s">
        <v>8</v>
      </c>
      <c r="M608" s="341">
        <v>66.64</v>
      </c>
    </row>
    <row r="609" spans="1:13" ht="13.5" customHeight="1" x14ac:dyDescent="0.25">
      <c r="A609" s="340" t="s">
        <v>11205</v>
      </c>
      <c r="B609" s="348" t="s">
        <v>385</v>
      </c>
      <c r="C609" s="565" t="s">
        <v>11206</v>
      </c>
      <c r="D609" s="565"/>
      <c r="E609" s="565"/>
      <c r="F609" s="565"/>
      <c r="G609" s="565"/>
      <c r="H609" s="565"/>
      <c r="I609" s="565"/>
      <c r="J609" s="565"/>
      <c r="K609" s="565"/>
      <c r="L609" s="348" t="s">
        <v>8</v>
      </c>
      <c r="M609" s="341">
        <v>92.55</v>
      </c>
    </row>
    <row r="610" spans="1:13" ht="12.75" customHeight="1" x14ac:dyDescent="0.25">
      <c r="A610" s="340" t="s">
        <v>11207</v>
      </c>
      <c r="B610" s="348" t="s">
        <v>385</v>
      </c>
      <c r="C610" s="565" t="s">
        <v>11208</v>
      </c>
      <c r="D610" s="565"/>
      <c r="E610" s="565"/>
      <c r="F610" s="565"/>
      <c r="G610" s="565"/>
      <c r="H610" s="565"/>
      <c r="I610" s="565"/>
      <c r="J610" s="565"/>
      <c r="K610" s="565"/>
      <c r="L610" s="348" t="s">
        <v>8</v>
      </c>
      <c r="M610" s="341">
        <v>115.45</v>
      </c>
    </row>
    <row r="611" spans="1:13" ht="13.5" customHeight="1" x14ac:dyDescent="0.25">
      <c r="A611" s="340" t="s">
        <v>11209</v>
      </c>
      <c r="B611" s="348" t="s">
        <v>385</v>
      </c>
      <c r="C611" s="565" t="s">
        <v>11210</v>
      </c>
      <c r="D611" s="565"/>
      <c r="E611" s="565"/>
      <c r="F611" s="565"/>
      <c r="G611" s="565"/>
      <c r="H611" s="565"/>
      <c r="I611" s="565"/>
      <c r="J611" s="565"/>
      <c r="K611" s="565"/>
      <c r="L611" s="348" t="s">
        <v>8</v>
      </c>
      <c r="M611" s="341">
        <v>129.19</v>
      </c>
    </row>
    <row r="612" spans="1:13" ht="12.75" customHeight="1" x14ac:dyDescent="0.25">
      <c r="A612" s="340" t="s">
        <v>11211</v>
      </c>
      <c r="B612" s="348" t="s">
        <v>385</v>
      </c>
      <c r="C612" s="565" t="s">
        <v>11212</v>
      </c>
      <c r="D612" s="565"/>
      <c r="E612" s="565"/>
      <c r="F612" s="565"/>
      <c r="G612" s="565"/>
      <c r="H612" s="565"/>
      <c r="I612" s="565"/>
      <c r="J612" s="565"/>
      <c r="K612" s="565"/>
      <c r="L612" s="348" t="s">
        <v>8</v>
      </c>
      <c r="M612" s="341">
        <v>165.72</v>
      </c>
    </row>
    <row r="613" spans="1:13" ht="12.75" customHeight="1" x14ac:dyDescent="0.25">
      <c r="A613" s="340" t="s">
        <v>11213</v>
      </c>
      <c r="B613" s="348" t="s">
        <v>385</v>
      </c>
      <c r="C613" s="565" t="s">
        <v>11214</v>
      </c>
      <c r="D613" s="565"/>
      <c r="E613" s="565"/>
      <c r="F613" s="565"/>
      <c r="G613" s="565"/>
      <c r="H613" s="565"/>
      <c r="I613" s="565"/>
      <c r="J613" s="565"/>
      <c r="K613" s="565"/>
      <c r="L613" s="348" t="s">
        <v>8</v>
      </c>
      <c r="M613" s="341">
        <v>58.04</v>
      </c>
    </row>
    <row r="614" spans="1:13" ht="13.5" customHeight="1" x14ac:dyDescent="0.25">
      <c r="A614" s="340" t="s">
        <v>11215</v>
      </c>
      <c r="B614" s="348" t="s">
        <v>385</v>
      </c>
      <c r="C614" s="565" t="s">
        <v>11216</v>
      </c>
      <c r="D614" s="565"/>
      <c r="E614" s="565"/>
      <c r="F614" s="565"/>
      <c r="G614" s="565"/>
      <c r="H614" s="565"/>
      <c r="I614" s="565"/>
      <c r="J614" s="565"/>
      <c r="K614" s="565"/>
      <c r="L614" s="348" t="s">
        <v>8</v>
      </c>
      <c r="M614" s="341">
        <v>79.53</v>
      </c>
    </row>
    <row r="615" spans="1:13" ht="12.75" customHeight="1" x14ac:dyDescent="0.25">
      <c r="A615" s="340" t="s">
        <v>11217</v>
      </c>
      <c r="B615" s="348" t="s">
        <v>385</v>
      </c>
      <c r="C615" s="565" t="s">
        <v>11218</v>
      </c>
      <c r="D615" s="565"/>
      <c r="E615" s="565"/>
      <c r="F615" s="565"/>
      <c r="G615" s="565"/>
      <c r="H615" s="565"/>
      <c r="I615" s="565"/>
      <c r="J615" s="565"/>
      <c r="K615" s="565"/>
      <c r="L615" s="348" t="s">
        <v>8</v>
      </c>
      <c r="M615" s="341">
        <v>98.26</v>
      </c>
    </row>
    <row r="616" spans="1:13" ht="12.75" customHeight="1" x14ac:dyDescent="0.25">
      <c r="A616" s="340" t="s">
        <v>11219</v>
      </c>
      <c r="B616" s="348" t="s">
        <v>385</v>
      </c>
      <c r="C616" s="565" t="s">
        <v>11220</v>
      </c>
      <c r="D616" s="565"/>
      <c r="E616" s="565"/>
      <c r="F616" s="565"/>
      <c r="G616" s="565"/>
      <c r="H616" s="565"/>
      <c r="I616" s="565"/>
      <c r="J616" s="565"/>
      <c r="K616" s="565"/>
      <c r="L616" s="348" t="s">
        <v>8</v>
      </c>
      <c r="M616" s="341">
        <v>109.65</v>
      </c>
    </row>
    <row r="617" spans="1:13" ht="13.5" customHeight="1" x14ac:dyDescent="0.25">
      <c r="A617" s="340" t="s">
        <v>11221</v>
      </c>
      <c r="B617" s="348" t="s">
        <v>385</v>
      </c>
      <c r="C617" s="565" t="s">
        <v>11222</v>
      </c>
      <c r="D617" s="565"/>
      <c r="E617" s="565"/>
      <c r="F617" s="565"/>
      <c r="G617" s="565"/>
      <c r="H617" s="565"/>
      <c r="I617" s="565"/>
      <c r="J617" s="565"/>
      <c r="K617" s="565"/>
      <c r="L617" s="348" t="s">
        <v>8</v>
      </c>
      <c r="M617" s="341">
        <v>139.68</v>
      </c>
    </row>
    <row r="618" spans="1:13" ht="12.75" customHeight="1" x14ac:dyDescent="0.25">
      <c r="A618" s="338" t="s">
        <v>11223</v>
      </c>
      <c r="B618" s="347" t="s">
        <v>385</v>
      </c>
      <c r="C618" s="564" t="s">
        <v>11224</v>
      </c>
      <c r="D618" s="564"/>
      <c r="E618" s="564"/>
      <c r="F618" s="564"/>
      <c r="G618" s="564"/>
      <c r="H618" s="564"/>
      <c r="I618" s="564"/>
      <c r="J618" s="564"/>
      <c r="K618" s="564"/>
      <c r="L618" s="339"/>
      <c r="M618" s="339"/>
    </row>
    <row r="619" spans="1:13" ht="13.5" customHeight="1" x14ac:dyDescent="0.25">
      <c r="A619" s="340" t="s">
        <v>11225</v>
      </c>
      <c r="B619" s="348" t="s">
        <v>385</v>
      </c>
      <c r="C619" s="565" t="s">
        <v>11226</v>
      </c>
      <c r="D619" s="565"/>
      <c r="E619" s="565"/>
      <c r="F619" s="565"/>
      <c r="G619" s="565"/>
      <c r="H619" s="565"/>
      <c r="I619" s="565"/>
      <c r="J619" s="565"/>
      <c r="K619" s="565"/>
      <c r="L619" s="348" t="s">
        <v>8</v>
      </c>
      <c r="M619" s="341">
        <v>31.64</v>
      </c>
    </row>
    <row r="620" spans="1:13" ht="12.75" customHeight="1" x14ac:dyDescent="0.25">
      <c r="A620" s="340" t="s">
        <v>11227</v>
      </c>
      <c r="B620" s="348" t="s">
        <v>385</v>
      </c>
      <c r="C620" s="565" t="s">
        <v>11228</v>
      </c>
      <c r="D620" s="565"/>
      <c r="E620" s="565"/>
      <c r="F620" s="565"/>
      <c r="G620" s="565"/>
      <c r="H620" s="565"/>
      <c r="I620" s="565"/>
      <c r="J620" s="565"/>
      <c r="K620" s="565"/>
      <c r="L620" s="348" t="s">
        <v>8</v>
      </c>
      <c r="M620" s="341">
        <v>37.39</v>
      </c>
    </row>
    <row r="621" spans="1:13" ht="12.75" customHeight="1" x14ac:dyDescent="0.25">
      <c r="A621" s="340" t="s">
        <v>11229</v>
      </c>
      <c r="B621" s="348" t="s">
        <v>385</v>
      </c>
      <c r="C621" s="565" t="s">
        <v>11230</v>
      </c>
      <c r="D621" s="565"/>
      <c r="E621" s="565"/>
      <c r="F621" s="565"/>
      <c r="G621" s="565"/>
      <c r="H621" s="565"/>
      <c r="I621" s="565"/>
      <c r="J621" s="565"/>
      <c r="K621" s="565"/>
      <c r="L621" s="348" t="s">
        <v>8</v>
      </c>
      <c r="M621" s="341">
        <v>43.24</v>
      </c>
    </row>
    <row r="622" spans="1:13" ht="13.5" customHeight="1" x14ac:dyDescent="0.25">
      <c r="A622" s="340" t="s">
        <v>11231</v>
      </c>
      <c r="B622" s="348" t="s">
        <v>385</v>
      </c>
      <c r="C622" s="565" t="s">
        <v>11204</v>
      </c>
      <c r="D622" s="565"/>
      <c r="E622" s="565"/>
      <c r="F622" s="565"/>
      <c r="G622" s="565"/>
      <c r="H622" s="565"/>
      <c r="I622" s="565"/>
      <c r="J622" s="565"/>
      <c r="K622" s="565"/>
      <c r="L622" s="348" t="s">
        <v>8</v>
      </c>
      <c r="M622" s="341">
        <v>52.52</v>
      </c>
    </row>
    <row r="623" spans="1:13" ht="12.75" customHeight="1" x14ac:dyDescent="0.25">
      <c r="A623" s="340" t="s">
        <v>11232</v>
      </c>
      <c r="B623" s="348" t="s">
        <v>385</v>
      </c>
      <c r="C623" s="565" t="s">
        <v>11233</v>
      </c>
      <c r="D623" s="565"/>
      <c r="E623" s="565"/>
      <c r="F623" s="565"/>
      <c r="G623" s="565"/>
      <c r="H623" s="565"/>
      <c r="I623" s="565"/>
      <c r="J623" s="565"/>
      <c r="K623" s="565"/>
      <c r="L623" s="348" t="s">
        <v>8</v>
      </c>
      <c r="M623" s="341">
        <v>27.72</v>
      </c>
    </row>
    <row r="624" spans="1:13" ht="13.5" customHeight="1" x14ac:dyDescent="0.25">
      <c r="A624" s="340" t="s">
        <v>11234</v>
      </c>
      <c r="B624" s="348" t="s">
        <v>385</v>
      </c>
      <c r="C624" s="565" t="s">
        <v>11235</v>
      </c>
      <c r="D624" s="565"/>
      <c r="E624" s="565"/>
      <c r="F624" s="565"/>
      <c r="G624" s="565"/>
      <c r="H624" s="565"/>
      <c r="I624" s="565"/>
      <c r="J624" s="565"/>
      <c r="K624" s="565"/>
      <c r="L624" s="348" t="s">
        <v>8</v>
      </c>
      <c r="M624" s="341">
        <v>32.18</v>
      </c>
    </row>
    <row r="625" spans="1:13" ht="12.75" customHeight="1" x14ac:dyDescent="0.25">
      <c r="A625" s="340" t="s">
        <v>11236</v>
      </c>
      <c r="B625" s="348" t="s">
        <v>385</v>
      </c>
      <c r="C625" s="565" t="s">
        <v>11237</v>
      </c>
      <c r="D625" s="565"/>
      <c r="E625" s="565"/>
      <c r="F625" s="565"/>
      <c r="G625" s="565"/>
      <c r="H625" s="565"/>
      <c r="I625" s="565"/>
      <c r="J625" s="565"/>
      <c r="K625" s="565"/>
      <c r="L625" s="348" t="s">
        <v>8</v>
      </c>
      <c r="M625" s="341">
        <v>36.72</v>
      </c>
    </row>
    <row r="626" spans="1:13" ht="12.75" customHeight="1" x14ac:dyDescent="0.25">
      <c r="A626" s="340" t="s">
        <v>11238</v>
      </c>
      <c r="B626" s="348" t="s">
        <v>385</v>
      </c>
      <c r="C626" s="565" t="s">
        <v>11214</v>
      </c>
      <c r="D626" s="565"/>
      <c r="E626" s="565"/>
      <c r="F626" s="565"/>
      <c r="G626" s="565"/>
      <c r="H626" s="565"/>
      <c r="I626" s="565"/>
      <c r="J626" s="565"/>
      <c r="K626" s="565"/>
      <c r="L626" s="348" t="s">
        <v>8</v>
      </c>
      <c r="M626" s="341">
        <v>43.92</v>
      </c>
    </row>
    <row r="627" spans="1:13" ht="13.5" customHeight="1" x14ac:dyDescent="0.25">
      <c r="A627" s="335" t="s">
        <v>11239</v>
      </c>
      <c r="B627" s="336"/>
      <c r="C627" s="566" t="s">
        <v>11240</v>
      </c>
      <c r="D627" s="566"/>
      <c r="E627" s="566"/>
      <c r="F627" s="566"/>
      <c r="G627" s="566"/>
      <c r="H627" s="566"/>
      <c r="I627" s="566"/>
      <c r="J627" s="566"/>
      <c r="K627" s="566"/>
      <c r="L627" s="337"/>
      <c r="M627" s="337"/>
    </row>
    <row r="628" spans="1:13" ht="12.75" customHeight="1" x14ac:dyDescent="0.25">
      <c r="A628" s="338" t="s">
        <v>2427</v>
      </c>
      <c r="B628" s="347" t="s">
        <v>385</v>
      </c>
      <c r="C628" s="564" t="s">
        <v>11241</v>
      </c>
      <c r="D628" s="564"/>
      <c r="E628" s="564"/>
      <c r="F628" s="564"/>
      <c r="G628" s="564"/>
      <c r="H628" s="564"/>
      <c r="I628" s="564"/>
      <c r="J628" s="564"/>
      <c r="K628" s="564"/>
      <c r="L628" s="339"/>
      <c r="M628" s="339"/>
    </row>
    <row r="629" spans="1:13" ht="12.75" customHeight="1" x14ac:dyDescent="0.25">
      <c r="A629" s="340" t="s">
        <v>11242</v>
      </c>
      <c r="B629" s="348" t="s">
        <v>385</v>
      </c>
      <c r="C629" s="565" t="s">
        <v>11243</v>
      </c>
      <c r="D629" s="565"/>
      <c r="E629" s="565"/>
      <c r="F629" s="565"/>
      <c r="G629" s="565"/>
      <c r="H629" s="565"/>
      <c r="I629" s="565"/>
      <c r="J629" s="565"/>
      <c r="K629" s="565"/>
      <c r="L629" s="348" t="s">
        <v>9</v>
      </c>
      <c r="M629" s="341">
        <v>46.24</v>
      </c>
    </row>
    <row r="630" spans="1:13" ht="13.5" customHeight="1" x14ac:dyDescent="0.25">
      <c r="A630" s="338" t="s">
        <v>2453</v>
      </c>
      <c r="B630" s="347" t="s">
        <v>385</v>
      </c>
      <c r="C630" s="564" t="s">
        <v>11244</v>
      </c>
      <c r="D630" s="564"/>
      <c r="E630" s="564"/>
      <c r="F630" s="564"/>
      <c r="G630" s="564"/>
      <c r="H630" s="564"/>
      <c r="I630" s="564"/>
      <c r="J630" s="564"/>
      <c r="K630" s="564"/>
      <c r="L630" s="339"/>
      <c r="M630" s="339"/>
    </row>
    <row r="631" spans="1:13" ht="12.75" customHeight="1" x14ac:dyDescent="0.25">
      <c r="A631" s="340" t="s">
        <v>11245</v>
      </c>
      <c r="B631" s="348" t="s">
        <v>385</v>
      </c>
      <c r="C631" s="565" t="s">
        <v>11246</v>
      </c>
      <c r="D631" s="565"/>
      <c r="E631" s="565"/>
      <c r="F631" s="565"/>
      <c r="G631" s="565"/>
      <c r="H631" s="565"/>
      <c r="I631" s="565"/>
      <c r="J631" s="565"/>
      <c r="K631" s="565"/>
      <c r="L631" s="348" t="s">
        <v>9</v>
      </c>
      <c r="M631" s="341">
        <v>50.7</v>
      </c>
    </row>
    <row r="632" spans="1:13" ht="13.5" customHeight="1" x14ac:dyDescent="0.25">
      <c r="A632" s="338" t="s">
        <v>2507</v>
      </c>
      <c r="B632" s="347" t="s">
        <v>385</v>
      </c>
      <c r="C632" s="564" t="s">
        <v>11247</v>
      </c>
      <c r="D632" s="564"/>
      <c r="E632" s="564"/>
      <c r="F632" s="564"/>
      <c r="G632" s="564"/>
      <c r="H632" s="564"/>
      <c r="I632" s="564"/>
      <c r="J632" s="564"/>
      <c r="K632" s="564"/>
      <c r="L632" s="339"/>
      <c r="M632" s="339"/>
    </row>
    <row r="633" spans="1:13" ht="12.75" customHeight="1" x14ac:dyDescent="0.25">
      <c r="A633" s="340" t="s">
        <v>11248</v>
      </c>
      <c r="B633" s="348" t="s">
        <v>385</v>
      </c>
      <c r="C633" s="565" t="s">
        <v>11249</v>
      </c>
      <c r="D633" s="565"/>
      <c r="E633" s="565"/>
      <c r="F633" s="565"/>
      <c r="G633" s="565"/>
      <c r="H633" s="565"/>
      <c r="I633" s="565"/>
      <c r="J633" s="565"/>
      <c r="K633" s="565"/>
      <c r="L633" s="348" t="s">
        <v>9</v>
      </c>
      <c r="M633" s="341">
        <v>48.34</v>
      </c>
    </row>
    <row r="634" spans="1:13" ht="12.75" customHeight="1" x14ac:dyDescent="0.25">
      <c r="A634" s="338" t="s">
        <v>2530</v>
      </c>
      <c r="B634" s="347" t="s">
        <v>385</v>
      </c>
      <c r="C634" s="564" t="s">
        <v>11250</v>
      </c>
      <c r="D634" s="564"/>
      <c r="E634" s="564"/>
      <c r="F634" s="564"/>
      <c r="G634" s="564"/>
      <c r="H634" s="564"/>
      <c r="I634" s="564"/>
      <c r="J634" s="564"/>
      <c r="K634" s="564"/>
      <c r="L634" s="339"/>
      <c r="M634" s="339"/>
    </row>
    <row r="635" spans="1:13" ht="13.5" customHeight="1" x14ac:dyDescent="0.25">
      <c r="A635" s="340" t="s">
        <v>11251</v>
      </c>
      <c r="B635" s="348" t="s">
        <v>385</v>
      </c>
      <c r="C635" s="565" t="s">
        <v>11252</v>
      </c>
      <c r="D635" s="565"/>
      <c r="E635" s="565"/>
      <c r="F635" s="565"/>
      <c r="G635" s="565"/>
      <c r="H635" s="565"/>
      <c r="I635" s="565"/>
      <c r="J635" s="565"/>
      <c r="K635" s="565"/>
      <c r="L635" s="348" t="s">
        <v>9</v>
      </c>
      <c r="M635" s="341">
        <v>65</v>
      </c>
    </row>
    <row r="636" spans="1:13" ht="12.75" customHeight="1" x14ac:dyDescent="0.25">
      <c r="A636" s="338" t="s">
        <v>2538</v>
      </c>
      <c r="B636" s="347" t="s">
        <v>385</v>
      </c>
      <c r="C636" s="564" t="s">
        <v>11253</v>
      </c>
      <c r="D636" s="564"/>
      <c r="E636" s="564"/>
      <c r="F636" s="564"/>
      <c r="G636" s="564"/>
      <c r="H636" s="564"/>
      <c r="I636" s="564"/>
      <c r="J636" s="564"/>
      <c r="K636" s="564"/>
      <c r="L636" s="339"/>
      <c r="M636" s="339"/>
    </row>
    <row r="637" spans="1:13" ht="13.5" customHeight="1" x14ac:dyDescent="0.25">
      <c r="A637" s="340" t="s">
        <v>11254</v>
      </c>
      <c r="B637" s="348" t="s">
        <v>385</v>
      </c>
      <c r="C637" s="565" t="s">
        <v>11255</v>
      </c>
      <c r="D637" s="565"/>
      <c r="E637" s="565"/>
      <c r="F637" s="565"/>
      <c r="G637" s="565"/>
      <c r="H637" s="565"/>
      <c r="I637" s="565"/>
      <c r="J637" s="565"/>
      <c r="K637" s="565"/>
      <c r="L637" s="348" t="s">
        <v>9</v>
      </c>
      <c r="M637" s="341">
        <v>42.99</v>
      </c>
    </row>
    <row r="638" spans="1:13" ht="12.75" customHeight="1" x14ac:dyDescent="0.25">
      <c r="A638" s="338" t="s">
        <v>2560</v>
      </c>
      <c r="B638" s="347" t="s">
        <v>385</v>
      </c>
      <c r="C638" s="564" t="s">
        <v>11256</v>
      </c>
      <c r="D638" s="564"/>
      <c r="E638" s="564"/>
      <c r="F638" s="564"/>
      <c r="G638" s="564"/>
      <c r="H638" s="564"/>
      <c r="I638" s="564"/>
      <c r="J638" s="564"/>
      <c r="K638" s="564"/>
      <c r="L638" s="339"/>
      <c r="M638" s="339"/>
    </row>
    <row r="639" spans="1:13" ht="12.75" customHeight="1" x14ac:dyDescent="0.25">
      <c r="A639" s="340" t="s">
        <v>11257</v>
      </c>
      <c r="B639" s="348" t="s">
        <v>385</v>
      </c>
      <c r="C639" s="565" t="s">
        <v>11258</v>
      </c>
      <c r="D639" s="565"/>
      <c r="E639" s="565"/>
      <c r="F639" s="565"/>
      <c r="G639" s="565"/>
      <c r="H639" s="565"/>
      <c r="I639" s="565"/>
      <c r="J639" s="565"/>
      <c r="K639" s="565"/>
      <c r="L639" s="348" t="s">
        <v>9</v>
      </c>
      <c r="M639" s="341">
        <v>13.13</v>
      </c>
    </row>
    <row r="640" spans="1:13" ht="3" customHeight="1" x14ac:dyDescent="0.25">
      <c r="C640" s="565"/>
      <c r="D640" s="565"/>
      <c r="E640" s="565"/>
      <c r="F640" s="565"/>
      <c r="G640" s="565"/>
      <c r="H640" s="565"/>
      <c r="I640" s="565"/>
      <c r="J640" s="565"/>
      <c r="K640" s="565"/>
    </row>
    <row r="641" spans="1:13" ht="12.75" customHeight="1" x14ac:dyDescent="0.25">
      <c r="A641" s="335" t="s">
        <v>11259</v>
      </c>
      <c r="B641" s="336"/>
      <c r="C641" s="566" t="s">
        <v>15126</v>
      </c>
      <c r="D641" s="566"/>
      <c r="E641" s="566"/>
      <c r="F641" s="566"/>
      <c r="G641" s="566"/>
      <c r="H641" s="566"/>
      <c r="I641" s="566"/>
      <c r="J641" s="566"/>
      <c r="K641" s="566"/>
      <c r="L641" s="337"/>
      <c r="M641" s="337"/>
    </row>
    <row r="642" spans="1:13" ht="12.75" customHeight="1" x14ac:dyDescent="0.25">
      <c r="A642" s="338" t="s">
        <v>2606</v>
      </c>
      <c r="B642" s="347" t="s">
        <v>385</v>
      </c>
      <c r="C642" s="564" t="s">
        <v>11260</v>
      </c>
      <c r="D642" s="564"/>
      <c r="E642" s="564"/>
      <c r="F642" s="564"/>
      <c r="G642" s="564"/>
      <c r="H642" s="564"/>
      <c r="I642" s="564"/>
      <c r="J642" s="564"/>
      <c r="K642" s="564"/>
      <c r="L642" s="339"/>
      <c r="M642" s="339"/>
    </row>
    <row r="643" spans="1:13" ht="13.5" customHeight="1" x14ac:dyDescent="0.25">
      <c r="A643" s="340" t="s">
        <v>11261</v>
      </c>
      <c r="B643" s="348" t="s">
        <v>385</v>
      </c>
      <c r="C643" s="565" t="s">
        <v>11262</v>
      </c>
      <c r="D643" s="565"/>
      <c r="E643" s="565"/>
      <c r="F643" s="565"/>
      <c r="G643" s="565"/>
      <c r="H643" s="565"/>
      <c r="I643" s="565"/>
      <c r="J643" s="565"/>
      <c r="K643" s="565"/>
      <c r="L643" s="348" t="s">
        <v>8</v>
      </c>
      <c r="M643" s="341">
        <v>6.74</v>
      </c>
    </row>
    <row r="644" spans="1:13" ht="12.75" customHeight="1" x14ac:dyDescent="0.25">
      <c r="A644" s="340" t="s">
        <v>11263</v>
      </c>
      <c r="B644" s="348" t="s">
        <v>385</v>
      </c>
      <c r="C644" s="565" t="s">
        <v>11264</v>
      </c>
      <c r="D644" s="565"/>
      <c r="E644" s="565"/>
      <c r="F644" s="565"/>
      <c r="G644" s="565"/>
      <c r="H644" s="565"/>
      <c r="I644" s="565"/>
      <c r="J644" s="565"/>
      <c r="K644" s="565"/>
      <c r="L644" s="348" t="s">
        <v>8</v>
      </c>
      <c r="M644" s="341">
        <v>7.07</v>
      </c>
    </row>
    <row r="645" spans="1:13" ht="13.5" customHeight="1" x14ac:dyDescent="0.25">
      <c r="A645" s="340" t="s">
        <v>11265</v>
      </c>
      <c r="B645" s="348" t="s">
        <v>385</v>
      </c>
      <c r="C645" s="565" t="s">
        <v>11266</v>
      </c>
      <c r="D645" s="565"/>
      <c r="E645" s="565"/>
      <c r="F645" s="565"/>
      <c r="G645" s="565"/>
      <c r="H645" s="565"/>
      <c r="I645" s="565"/>
      <c r="J645" s="565"/>
      <c r="K645" s="565"/>
      <c r="L645" s="348" t="s">
        <v>8</v>
      </c>
      <c r="M645" s="341">
        <v>12.15</v>
      </c>
    </row>
    <row r="646" spans="1:13" ht="12.75" customHeight="1" x14ac:dyDescent="0.25">
      <c r="A646" s="340" t="s">
        <v>11267</v>
      </c>
      <c r="B646" s="348" t="s">
        <v>385</v>
      </c>
      <c r="C646" s="565" t="s">
        <v>11268</v>
      </c>
      <c r="D646" s="565"/>
      <c r="E646" s="565"/>
      <c r="F646" s="565"/>
      <c r="G646" s="565"/>
      <c r="H646" s="565"/>
      <c r="I646" s="565"/>
      <c r="J646" s="565"/>
      <c r="K646" s="565"/>
      <c r="L646" s="348" t="s">
        <v>8</v>
      </c>
      <c r="M646" s="341">
        <v>18.809999999999999</v>
      </c>
    </row>
    <row r="647" spans="1:13" ht="12.75" customHeight="1" x14ac:dyDescent="0.25">
      <c r="A647" s="340" t="s">
        <v>11269</v>
      </c>
      <c r="B647" s="348" t="s">
        <v>385</v>
      </c>
      <c r="C647" s="565" t="s">
        <v>11270</v>
      </c>
      <c r="D647" s="565"/>
      <c r="E647" s="565"/>
      <c r="F647" s="565"/>
      <c r="G647" s="565"/>
      <c r="H647" s="565"/>
      <c r="I647" s="565"/>
      <c r="J647" s="565"/>
      <c r="K647" s="565"/>
      <c r="L647" s="348" t="s">
        <v>8</v>
      </c>
      <c r="M647" s="341">
        <v>21.59</v>
      </c>
    </row>
    <row r="648" spans="1:13" ht="13.5" customHeight="1" x14ac:dyDescent="0.25">
      <c r="A648" s="340" t="s">
        <v>11271</v>
      </c>
      <c r="B648" s="348" t="s">
        <v>385</v>
      </c>
      <c r="C648" s="565" t="s">
        <v>11272</v>
      </c>
      <c r="D648" s="565"/>
      <c r="E648" s="565"/>
      <c r="F648" s="565"/>
      <c r="G648" s="565"/>
      <c r="H648" s="565"/>
      <c r="I648" s="565"/>
      <c r="J648" s="565"/>
      <c r="K648" s="565"/>
      <c r="L648" s="348" t="s">
        <v>8</v>
      </c>
      <c r="M648" s="341">
        <v>30.72</v>
      </c>
    </row>
    <row r="649" spans="1:13" ht="12.75" customHeight="1" x14ac:dyDescent="0.25">
      <c r="A649" s="340" t="s">
        <v>11273</v>
      </c>
      <c r="B649" s="348" t="s">
        <v>385</v>
      </c>
      <c r="C649" s="565" t="s">
        <v>11274</v>
      </c>
      <c r="D649" s="565"/>
      <c r="E649" s="565"/>
      <c r="F649" s="565"/>
      <c r="G649" s="565"/>
      <c r="H649" s="565"/>
      <c r="I649" s="565"/>
      <c r="J649" s="565"/>
      <c r="K649" s="565"/>
      <c r="L649" s="348" t="s">
        <v>8</v>
      </c>
      <c r="M649" s="341">
        <v>59.24</v>
      </c>
    </row>
    <row r="650" spans="1:13" ht="13.5" customHeight="1" x14ac:dyDescent="0.25">
      <c r="A650" s="340" t="s">
        <v>11275</v>
      </c>
      <c r="B650" s="348" t="s">
        <v>385</v>
      </c>
      <c r="C650" s="565" t="s">
        <v>11276</v>
      </c>
      <c r="D650" s="565"/>
      <c r="E650" s="565"/>
      <c r="F650" s="565"/>
      <c r="G650" s="565"/>
      <c r="H650" s="565"/>
      <c r="I650" s="565"/>
      <c r="J650" s="565"/>
      <c r="K650" s="565"/>
      <c r="L650" s="348" t="s">
        <v>8</v>
      </c>
      <c r="M650" s="341">
        <v>79.599999999999994</v>
      </c>
    </row>
    <row r="651" spans="1:13" ht="12.75" customHeight="1" x14ac:dyDescent="0.25">
      <c r="A651" s="340" t="s">
        <v>11277</v>
      </c>
      <c r="B651" s="348" t="s">
        <v>385</v>
      </c>
      <c r="C651" s="565" t="s">
        <v>11278</v>
      </c>
      <c r="D651" s="565"/>
      <c r="E651" s="565"/>
      <c r="F651" s="565"/>
      <c r="G651" s="565"/>
      <c r="H651" s="565"/>
      <c r="I651" s="565"/>
      <c r="J651" s="565"/>
      <c r="K651" s="565"/>
      <c r="L651" s="348" t="s">
        <v>8</v>
      </c>
      <c r="M651" s="341">
        <v>120.34</v>
      </c>
    </row>
    <row r="652" spans="1:13" ht="12.75" customHeight="1" x14ac:dyDescent="0.25">
      <c r="A652" s="338" t="s">
        <v>2620</v>
      </c>
      <c r="B652" s="347" t="s">
        <v>385</v>
      </c>
      <c r="C652" s="564" t="s">
        <v>11279</v>
      </c>
      <c r="D652" s="564"/>
      <c r="E652" s="564"/>
      <c r="F652" s="564"/>
      <c r="G652" s="564"/>
      <c r="H652" s="564"/>
      <c r="I652" s="564"/>
      <c r="J652" s="564"/>
      <c r="K652" s="564"/>
      <c r="L652" s="339"/>
      <c r="M652" s="339"/>
    </row>
    <row r="653" spans="1:13" ht="13.5" customHeight="1" x14ac:dyDescent="0.25">
      <c r="A653" s="340" t="s">
        <v>11280</v>
      </c>
      <c r="B653" s="348" t="s">
        <v>385</v>
      </c>
      <c r="C653" s="565" t="s">
        <v>11281</v>
      </c>
      <c r="D653" s="565"/>
      <c r="E653" s="565"/>
      <c r="F653" s="565"/>
      <c r="G653" s="565"/>
      <c r="H653" s="565"/>
      <c r="I653" s="565"/>
      <c r="J653" s="565"/>
      <c r="K653" s="565"/>
      <c r="L653" s="348" t="s">
        <v>8</v>
      </c>
      <c r="M653" s="341">
        <v>35.82</v>
      </c>
    </row>
    <row r="654" spans="1:13" ht="12.75" customHeight="1" x14ac:dyDescent="0.25">
      <c r="A654" s="340" t="s">
        <v>11282</v>
      </c>
      <c r="B654" s="348" t="s">
        <v>385</v>
      </c>
      <c r="C654" s="565" t="s">
        <v>11283</v>
      </c>
      <c r="D654" s="565"/>
      <c r="E654" s="565"/>
      <c r="F654" s="565"/>
      <c r="G654" s="565"/>
      <c r="H654" s="565"/>
      <c r="I654" s="565"/>
      <c r="J654" s="565"/>
      <c r="K654" s="565"/>
      <c r="L654" s="348" t="s">
        <v>8</v>
      </c>
      <c r="M654" s="341">
        <v>44.29</v>
      </c>
    </row>
    <row r="655" spans="1:13" ht="13.5" customHeight="1" x14ac:dyDescent="0.25">
      <c r="A655" s="340" t="s">
        <v>11284</v>
      </c>
      <c r="B655" s="348" t="s">
        <v>385</v>
      </c>
      <c r="C655" s="565" t="s">
        <v>11285</v>
      </c>
      <c r="D655" s="565"/>
      <c r="E655" s="565"/>
      <c r="F655" s="565"/>
      <c r="G655" s="565"/>
      <c r="H655" s="565"/>
      <c r="I655" s="565"/>
      <c r="J655" s="565"/>
      <c r="K655" s="565"/>
      <c r="L655" s="348" t="s">
        <v>8</v>
      </c>
      <c r="M655" s="341">
        <v>59.68</v>
      </c>
    </row>
    <row r="656" spans="1:13" ht="12.75" customHeight="1" x14ac:dyDescent="0.25">
      <c r="A656" s="340" t="s">
        <v>11286</v>
      </c>
      <c r="B656" s="348" t="s">
        <v>385</v>
      </c>
      <c r="C656" s="565" t="s">
        <v>11287</v>
      </c>
      <c r="D656" s="565"/>
      <c r="E656" s="565"/>
      <c r="F656" s="565"/>
      <c r="G656" s="565"/>
      <c r="H656" s="565"/>
      <c r="I656" s="565"/>
      <c r="J656" s="565"/>
      <c r="K656" s="565"/>
      <c r="L656" s="348" t="s">
        <v>8</v>
      </c>
      <c r="M656" s="341">
        <v>74.069999999999993</v>
      </c>
    </row>
    <row r="657" spans="1:13" ht="12.75" customHeight="1" x14ac:dyDescent="0.25">
      <c r="A657" s="340" t="s">
        <v>11288</v>
      </c>
      <c r="B657" s="348" t="s">
        <v>385</v>
      </c>
      <c r="C657" s="565" t="s">
        <v>11289</v>
      </c>
      <c r="D657" s="565"/>
      <c r="E657" s="565"/>
      <c r="F657" s="565"/>
      <c r="G657" s="565"/>
      <c r="H657" s="565"/>
      <c r="I657" s="565"/>
      <c r="J657" s="565"/>
      <c r="K657" s="565"/>
      <c r="L657" s="348" t="s">
        <v>8</v>
      </c>
      <c r="M657" s="341">
        <v>82.05</v>
      </c>
    </row>
    <row r="658" spans="1:13" ht="13.5" customHeight="1" x14ac:dyDescent="0.25">
      <c r="A658" s="340" t="s">
        <v>11290</v>
      </c>
      <c r="B658" s="348" t="s">
        <v>385</v>
      </c>
      <c r="C658" s="565" t="s">
        <v>11291</v>
      </c>
      <c r="D658" s="565"/>
      <c r="E658" s="565"/>
      <c r="F658" s="565"/>
      <c r="G658" s="565"/>
      <c r="H658" s="565"/>
      <c r="I658" s="565"/>
      <c r="J658" s="565"/>
      <c r="K658" s="565"/>
      <c r="L658" s="348" t="s">
        <v>8</v>
      </c>
      <c r="M658" s="341">
        <v>118.4</v>
      </c>
    </row>
    <row r="659" spans="1:13" ht="12.75" customHeight="1" x14ac:dyDescent="0.25">
      <c r="A659" s="340" t="s">
        <v>459</v>
      </c>
      <c r="B659" s="348" t="s">
        <v>385</v>
      </c>
      <c r="C659" s="565" t="s">
        <v>11292</v>
      </c>
      <c r="D659" s="565"/>
      <c r="E659" s="565"/>
      <c r="F659" s="565"/>
      <c r="G659" s="565"/>
      <c r="H659" s="565"/>
      <c r="I659" s="565"/>
      <c r="J659" s="565"/>
      <c r="K659" s="565"/>
      <c r="L659" s="348" t="s">
        <v>8</v>
      </c>
      <c r="M659" s="341">
        <v>139.63</v>
      </c>
    </row>
    <row r="660" spans="1:13" ht="12.75" customHeight="1" x14ac:dyDescent="0.25">
      <c r="A660" s="340" t="s">
        <v>11293</v>
      </c>
      <c r="B660" s="348" t="s">
        <v>385</v>
      </c>
      <c r="C660" s="565" t="s">
        <v>11294</v>
      </c>
      <c r="D660" s="565"/>
      <c r="E660" s="565"/>
      <c r="F660" s="565"/>
      <c r="G660" s="565"/>
      <c r="H660" s="565"/>
      <c r="I660" s="565"/>
      <c r="J660" s="565"/>
      <c r="K660" s="565"/>
      <c r="L660" s="348" t="s">
        <v>8</v>
      </c>
      <c r="M660" s="341">
        <v>177.23</v>
      </c>
    </row>
    <row r="661" spans="1:13" ht="13.5" customHeight="1" x14ac:dyDescent="0.25">
      <c r="A661" s="340" t="s">
        <v>11295</v>
      </c>
      <c r="B661" s="348" t="s">
        <v>385</v>
      </c>
      <c r="C661" s="565" t="s">
        <v>11296</v>
      </c>
      <c r="D661" s="565"/>
      <c r="E661" s="565"/>
      <c r="F661" s="565"/>
      <c r="G661" s="565"/>
      <c r="H661" s="565"/>
      <c r="I661" s="565"/>
      <c r="J661" s="565"/>
      <c r="K661" s="565"/>
      <c r="L661" s="348" t="s">
        <v>8</v>
      </c>
      <c r="M661" s="341">
        <v>242.5</v>
      </c>
    </row>
    <row r="662" spans="1:13" ht="12.75" customHeight="1" x14ac:dyDescent="0.25">
      <c r="A662" s="338" t="s">
        <v>2635</v>
      </c>
      <c r="B662" s="347" t="s">
        <v>385</v>
      </c>
      <c r="C662" s="564" t="s">
        <v>11297</v>
      </c>
      <c r="D662" s="564"/>
      <c r="E662" s="564"/>
      <c r="F662" s="564"/>
      <c r="G662" s="564"/>
      <c r="H662" s="564"/>
      <c r="I662" s="564"/>
      <c r="J662" s="564"/>
      <c r="K662" s="564"/>
      <c r="L662" s="339"/>
      <c r="M662" s="339"/>
    </row>
    <row r="663" spans="1:13" ht="13.5" customHeight="1" x14ac:dyDescent="0.25">
      <c r="A663" s="340" t="s">
        <v>11298</v>
      </c>
      <c r="B663" s="348" t="s">
        <v>385</v>
      </c>
      <c r="C663" s="565" t="s">
        <v>11299</v>
      </c>
      <c r="D663" s="565"/>
      <c r="E663" s="565"/>
      <c r="F663" s="565"/>
      <c r="G663" s="565"/>
      <c r="H663" s="565"/>
      <c r="I663" s="565"/>
      <c r="J663" s="565"/>
      <c r="K663" s="565"/>
      <c r="L663" s="348" t="s">
        <v>8</v>
      </c>
      <c r="M663" s="341">
        <v>34.549999999999997</v>
      </c>
    </row>
    <row r="664" spans="1:13" ht="12.75" customHeight="1" x14ac:dyDescent="0.25">
      <c r="A664" s="340" t="s">
        <v>11300</v>
      </c>
      <c r="B664" s="348" t="s">
        <v>385</v>
      </c>
      <c r="C664" s="565" t="s">
        <v>11301</v>
      </c>
      <c r="D664" s="565"/>
      <c r="E664" s="565"/>
      <c r="F664" s="565"/>
      <c r="G664" s="565"/>
      <c r="H664" s="565"/>
      <c r="I664" s="565"/>
      <c r="J664" s="565"/>
      <c r="K664" s="565"/>
      <c r="L664" s="348" t="s">
        <v>8</v>
      </c>
      <c r="M664" s="341">
        <v>52.76</v>
      </c>
    </row>
    <row r="665" spans="1:13" ht="12.75" customHeight="1" x14ac:dyDescent="0.25">
      <c r="A665" s="340" t="s">
        <v>11302</v>
      </c>
      <c r="B665" s="348" t="s">
        <v>385</v>
      </c>
      <c r="C665" s="565" t="s">
        <v>11303</v>
      </c>
      <c r="D665" s="565"/>
      <c r="E665" s="565"/>
      <c r="F665" s="565"/>
      <c r="G665" s="565"/>
      <c r="H665" s="565"/>
      <c r="I665" s="565"/>
      <c r="J665" s="565"/>
      <c r="K665" s="565"/>
      <c r="L665" s="348" t="s">
        <v>8</v>
      </c>
      <c r="M665" s="341">
        <v>65.53</v>
      </c>
    </row>
    <row r="666" spans="1:13" ht="13.5" customHeight="1" x14ac:dyDescent="0.25">
      <c r="A666" s="338" t="s">
        <v>2647</v>
      </c>
      <c r="B666" s="347" t="s">
        <v>385</v>
      </c>
      <c r="C666" s="564" t="s">
        <v>11304</v>
      </c>
      <c r="D666" s="564"/>
      <c r="E666" s="564"/>
      <c r="F666" s="564"/>
      <c r="G666" s="564"/>
      <c r="H666" s="564"/>
      <c r="I666" s="564"/>
      <c r="J666" s="564"/>
      <c r="K666" s="564"/>
      <c r="L666" s="339"/>
      <c r="M666" s="339"/>
    </row>
    <row r="667" spans="1:13" ht="12.75" customHeight="1" x14ac:dyDescent="0.25">
      <c r="A667" s="340" t="s">
        <v>11305</v>
      </c>
      <c r="B667" s="348" t="s">
        <v>385</v>
      </c>
      <c r="C667" s="565" t="s">
        <v>11299</v>
      </c>
      <c r="D667" s="565"/>
      <c r="E667" s="565"/>
      <c r="F667" s="565"/>
      <c r="G667" s="565"/>
      <c r="H667" s="565"/>
      <c r="I667" s="565"/>
      <c r="J667" s="565"/>
      <c r="K667" s="565"/>
      <c r="L667" s="348" t="s">
        <v>8</v>
      </c>
      <c r="M667" s="341">
        <v>24.48</v>
      </c>
    </row>
    <row r="668" spans="1:13" ht="13.5" customHeight="1" x14ac:dyDescent="0.25">
      <c r="A668" s="340" t="s">
        <v>11306</v>
      </c>
      <c r="B668" s="348" t="s">
        <v>385</v>
      </c>
      <c r="C668" s="565" t="s">
        <v>11301</v>
      </c>
      <c r="D668" s="565"/>
      <c r="E668" s="565"/>
      <c r="F668" s="565"/>
      <c r="G668" s="565"/>
      <c r="H668" s="565"/>
      <c r="I668" s="565"/>
      <c r="J668" s="565"/>
      <c r="K668" s="565"/>
      <c r="L668" s="348" t="s">
        <v>8</v>
      </c>
      <c r="M668" s="341">
        <v>32.32</v>
      </c>
    </row>
    <row r="669" spans="1:13" ht="12.75" customHeight="1" x14ac:dyDescent="0.25">
      <c r="A669" s="340" t="s">
        <v>11307</v>
      </c>
      <c r="B669" s="348" t="s">
        <v>385</v>
      </c>
      <c r="C669" s="565" t="s">
        <v>11303</v>
      </c>
      <c r="D669" s="565"/>
      <c r="E669" s="565"/>
      <c r="F669" s="565"/>
      <c r="G669" s="565"/>
      <c r="H669" s="565"/>
      <c r="I669" s="565"/>
      <c r="J669" s="565"/>
      <c r="K669" s="565"/>
      <c r="L669" s="348" t="s">
        <v>8</v>
      </c>
      <c r="M669" s="341">
        <v>47.31</v>
      </c>
    </row>
    <row r="670" spans="1:13" ht="12.75" customHeight="1" x14ac:dyDescent="0.25">
      <c r="A670" s="340" t="s">
        <v>11308</v>
      </c>
      <c r="B670" s="348" t="s">
        <v>385</v>
      </c>
      <c r="C670" s="565" t="s">
        <v>11309</v>
      </c>
      <c r="D670" s="565"/>
      <c r="E670" s="565"/>
      <c r="F670" s="565"/>
      <c r="G670" s="565"/>
      <c r="H670" s="565"/>
      <c r="I670" s="565"/>
      <c r="J670" s="565"/>
      <c r="K670" s="565"/>
      <c r="L670" s="348" t="s">
        <v>8</v>
      </c>
      <c r="M670" s="341">
        <v>80.09</v>
      </c>
    </row>
    <row r="671" spans="1:13" ht="13.5" customHeight="1" x14ac:dyDescent="0.25">
      <c r="A671" s="340" t="s">
        <v>11310</v>
      </c>
      <c r="B671" s="348" t="s">
        <v>385</v>
      </c>
      <c r="C671" s="565" t="s">
        <v>11311</v>
      </c>
      <c r="D671" s="565"/>
      <c r="E671" s="565"/>
      <c r="F671" s="565"/>
      <c r="G671" s="565"/>
      <c r="H671" s="565"/>
      <c r="I671" s="565"/>
      <c r="J671" s="565"/>
      <c r="K671" s="565"/>
      <c r="L671" s="348" t="s">
        <v>8</v>
      </c>
      <c r="M671" s="341">
        <v>102.94</v>
      </c>
    </row>
    <row r="672" spans="1:13" ht="12.75" customHeight="1" x14ac:dyDescent="0.25">
      <c r="A672" s="338" t="s">
        <v>2692</v>
      </c>
      <c r="B672" s="347" t="s">
        <v>385</v>
      </c>
      <c r="C672" s="564" t="s">
        <v>11312</v>
      </c>
      <c r="D672" s="564"/>
      <c r="E672" s="564"/>
      <c r="F672" s="564"/>
      <c r="G672" s="564"/>
      <c r="H672" s="564"/>
      <c r="I672" s="564"/>
      <c r="J672" s="564"/>
      <c r="K672" s="564"/>
      <c r="L672" s="339"/>
      <c r="M672" s="339"/>
    </row>
    <row r="673" spans="1:13" ht="12.75" customHeight="1" x14ac:dyDescent="0.25">
      <c r="A673" s="340" t="s">
        <v>11313</v>
      </c>
      <c r="B673" s="348" t="s">
        <v>385</v>
      </c>
      <c r="C673" s="565" t="s">
        <v>11314</v>
      </c>
      <c r="D673" s="565"/>
      <c r="E673" s="565"/>
      <c r="F673" s="565"/>
      <c r="G673" s="565"/>
      <c r="H673" s="565"/>
      <c r="I673" s="565"/>
      <c r="J673" s="565"/>
      <c r="K673" s="565"/>
      <c r="L673" s="348" t="s">
        <v>8</v>
      </c>
      <c r="M673" s="341">
        <v>23.66</v>
      </c>
    </row>
    <row r="674" spans="1:13" ht="13.5" customHeight="1" x14ac:dyDescent="0.25">
      <c r="A674" s="340" t="s">
        <v>11315</v>
      </c>
      <c r="B674" s="348" t="s">
        <v>385</v>
      </c>
      <c r="C674" s="565" t="s">
        <v>11316</v>
      </c>
      <c r="D674" s="565"/>
      <c r="E674" s="565"/>
      <c r="F674" s="565"/>
      <c r="G674" s="565"/>
      <c r="H674" s="565"/>
      <c r="I674" s="565"/>
      <c r="J674" s="565"/>
      <c r="K674" s="565"/>
      <c r="L674" s="348" t="s">
        <v>8</v>
      </c>
      <c r="M674" s="341">
        <v>29.76</v>
      </c>
    </row>
    <row r="675" spans="1:13" ht="12.75" customHeight="1" x14ac:dyDescent="0.25">
      <c r="A675" s="340" t="s">
        <v>11317</v>
      </c>
      <c r="B675" s="348" t="s">
        <v>385</v>
      </c>
      <c r="C675" s="565" t="s">
        <v>11318</v>
      </c>
      <c r="D675" s="565"/>
      <c r="E675" s="565"/>
      <c r="F675" s="565"/>
      <c r="G675" s="565"/>
      <c r="H675" s="565"/>
      <c r="I675" s="565"/>
      <c r="J675" s="565"/>
      <c r="K675" s="565"/>
      <c r="L675" s="348" t="s">
        <v>8</v>
      </c>
      <c r="M675" s="341">
        <v>33.950000000000003</v>
      </c>
    </row>
    <row r="676" spans="1:13" ht="13.5" customHeight="1" x14ac:dyDescent="0.25">
      <c r="A676" s="340" t="s">
        <v>11319</v>
      </c>
      <c r="B676" s="348" t="s">
        <v>385</v>
      </c>
      <c r="C676" s="565" t="s">
        <v>11320</v>
      </c>
      <c r="D676" s="565"/>
      <c r="E676" s="565"/>
      <c r="F676" s="565"/>
      <c r="G676" s="565"/>
      <c r="H676" s="565"/>
      <c r="I676" s="565"/>
      <c r="J676" s="565"/>
      <c r="K676" s="565"/>
      <c r="L676" s="348" t="s">
        <v>8</v>
      </c>
      <c r="M676" s="341">
        <v>57.26</v>
      </c>
    </row>
    <row r="677" spans="1:13" ht="12.75" customHeight="1" x14ac:dyDescent="0.25">
      <c r="A677" s="340" t="s">
        <v>11321</v>
      </c>
      <c r="B677" s="348" t="s">
        <v>385</v>
      </c>
      <c r="C677" s="565" t="s">
        <v>11322</v>
      </c>
      <c r="D677" s="565"/>
      <c r="E677" s="565"/>
      <c r="F677" s="565"/>
      <c r="G677" s="565"/>
      <c r="H677" s="565"/>
      <c r="I677" s="565"/>
      <c r="J677" s="565"/>
      <c r="K677" s="565"/>
      <c r="L677" s="348" t="s">
        <v>8</v>
      </c>
      <c r="M677" s="341">
        <v>109.71</v>
      </c>
    </row>
    <row r="678" spans="1:13" ht="12.75" customHeight="1" x14ac:dyDescent="0.25">
      <c r="A678" s="340" t="s">
        <v>11323</v>
      </c>
      <c r="B678" s="348" t="s">
        <v>385</v>
      </c>
      <c r="C678" s="565" t="s">
        <v>10674</v>
      </c>
      <c r="D678" s="565"/>
      <c r="E678" s="565"/>
      <c r="F678" s="565"/>
      <c r="G678" s="565"/>
      <c r="H678" s="565"/>
      <c r="I678" s="565"/>
      <c r="J678" s="565"/>
      <c r="K678" s="565"/>
      <c r="L678" s="348" t="s">
        <v>8</v>
      </c>
      <c r="M678" s="341">
        <v>149.16</v>
      </c>
    </row>
    <row r="679" spans="1:13" ht="13.5" customHeight="1" x14ac:dyDescent="0.25">
      <c r="A679" s="338" t="s">
        <v>2701</v>
      </c>
      <c r="B679" s="347" t="s">
        <v>385</v>
      </c>
      <c r="C679" s="564" t="s">
        <v>11324</v>
      </c>
      <c r="D679" s="564"/>
      <c r="E679" s="564"/>
      <c r="F679" s="564"/>
      <c r="G679" s="564"/>
      <c r="H679" s="564"/>
      <c r="I679" s="564"/>
      <c r="J679" s="564"/>
      <c r="K679" s="564"/>
      <c r="L679" s="339"/>
      <c r="M679" s="339"/>
    </row>
    <row r="680" spans="1:13" ht="12.75" customHeight="1" x14ac:dyDescent="0.25">
      <c r="A680" s="340" t="s">
        <v>11325</v>
      </c>
      <c r="B680" s="348" t="s">
        <v>385</v>
      </c>
      <c r="C680" s="565" t="s">
        <v>11326</v>
      </c>
      <c r="D680" s="565"/>
      <c r="E680" s="565"/>
      <c r="F680" s="565"/>
      <c r="G680" s="565"/>
      <c r="H680" s="565"/>
      <c r="I680" s="565"/>
      <c r="J680" s="565"/>
      <c r="K680" s="565"/>
      <c r="L680" s="348" t="s">
        <v>8</v>
      </c>
      <c r="M680" s="341">
        <v>14.93</v>
      </c>
    </row>
    <row r="681" spans="1:13" ht="13.5" customHeight="1" x14ac:dyDescent="0.25">
      <c r="A681" s="338" t="s">
        <v>11327</v>
      </c>
      <c r="B681" s="347" t="s">
        <v>385</v>
      </c>
      <c r="C681" s="564" t="s">
        <v>11328</v>
      </c>
      <c r="D681" s="564"/>
      <c r="E681" s="564"/>
      <c r="F681" s="564"/>
      <c r="G681" s="564"/>
      <c r="H681" s="564"/>
      <c r="I681" s="564"/>
      <c r="J681" s="564"/>
      <c r="K681" s="564"/>
      <c r="L681" s="339"/>
      <c r="M681" s="339"/>
    </row>
    <row r="682" spans="1:13" ht="12.75" customHeight="1" x14ac:dyDescent="0.25">
      <c r="A682" s="340" t="s">
        <v>11329</v>
      </c>
      <c r="B682" s="348" t="s">
        <v>385</v>
      </c>
      <c r="C682" s="565" t="s">
        <v>11316</v>
      </c>
      <c r="D682" s="565"/>
      <c r="E682" s="565"/>
      <c r="F682" s="565"/>
      <c r="G682" s="565"/>
      <c r="H682" s="565"/>
      <c r="I682" s="565"/>
      <c r="J682" s="565"/>
      <c r="K682" s="565"/>
      <c r="L682" s="348" t="s">
        <v>8</v>
      </c>
      <c r="M682" s="341">
        <v>40.58</v>
      </c>
    </row>
    <row r="683" spans="1:13" ht="12.75" customHeight="1" x14ac:dyDescent="0.25">
      <c r="A683" s="340" t="s">
        <v>11330</v>
      </c>
      <c r="B683" s="348" t="s">
        <v>385</v>
      </c>
      <c r="C683" s="565" t="s">
        <v>11318</v>
      </c>
      <c r="D683" s="565"/>
      <c r="E683" s="565"/>
      <c r="F683" s="565"/>
      <c r="G683" s="565"/>
      <c r="H683" s="565"/>
      <c r="I683" s="565"/>
      <c r="J683" s="565"/>
      <c r="K683" s="565"/>
      <c r="L683" s="348" t="s">
        <v>8</v>
      </c>
      <c r="M683" s="341">
        <v>57.76</v>
      </c>
    </row>
    <row r="684" spans="1:13" ht="13.5" customHeight="1" x14ac:dyDescent="0.25">
      <c r="A684" s="340" t="s">
        <v>11331</v>
      </c>
      <c r="B684" s="348" t="s">
        <v>385</v>
      </c>
      <c r="C684" s="565" t="s">
        <v>11320</v>
      </c>
      <c r="D684" s="565"/>
      <c r="E684" s="565"/>
      <c r="F684" s="565"/>
      <c r="G684" s="565"/>
      <c r="H684" s="565"/>
      <c r="I684" s="565"/>
      <c r="J684" s="565"/>
      <c r="K684" s="565"/>
      <c r="L684" s="348" t="s">
        <v>8</v>
      </c>
      <c r="M684" s="341">
        <v>96.95</v>
      </c>
    </row>
    <row r="685" spans="1:13" ht="12.75" customHeight="1" x14ac:dyDescent="0.25">
      <c r="A685" s="338" t="s">
        <v>11332</v>
      </c>
      <c r="B685" s="347" t="s">
        <v>385</v>
      </c>
      <c r="C685" s="564" t="s">
        <v>514</v>
      </c>
      <c r="D685" s="564"/>
      <c r="E685" s="564"/>
      <c r="F685" s="564"/>
      <c r="G685" s="564"/>
      <c r="H685" s="564"/>
      <c r="I685" s="564"/>
      <c r="J685" s="564"/>
      <c r="K685" s="564"/>
      <c r="L685" s="339"/>
      <c r="M685" s="339"/>
    </row>
    <row r="686" spans="1:13" ht="12.75" customHeight="1" x14ac:dyDescent="0.25">
      <c r="A686" s="340" t="s">
        <v>11333</v>
      </c>
      <c r="B686" s="348" t="s">
        <v>385</v>
      </c>
      <c r="C686" s="565" t="s">
        <v>11334</v>
      </c>
      <c r="D686" s="565"/>
      <c r="E686" s="565"/>
      <c r="F686" s="565"/>
      <c r="G686" s="565"/>
      <c r="H686" s="565"/>
      <c r="I686" s="565"/>
      <c r="J686" s="565"/>
      <c r="K686" s="565"/>
      <c r="L686" s="348" t="s">
        <v>511</v>
      </c>
      <c r="M686" s="341">
        <v>19.78</v>
      </c>
    </row>
    <row r="687" spans="1:13" ht="13.5" customHeight="1" x14ac:dyDescent="0.25">
      <c r="A687" s="340" t="s">
        <v>11335</v>
      </c>
      <c r="B687" s="348" t="s">
        <v>385</v>
      </c>
      <c r="C687" s="565" t="s">
        <v>11336</v>
      </c>
      <c r="D687" s="565"/>
      <c r="E687" s="565"/>
      <c r="F687" s="565"/>
      <c r="G687" s="565"/>
      <c r="H687" s="565"/>
      <c r="I687" s="565"/>
      <c r="J687" s="565"/>
      <c r="K687" s="565"/>
      <c r="L687" s="348" t="s">
        <v>511</v>
      </c>
      <c r="M687" s="341">
        <v>20.47</v>
      </c>
    </row>
    <row r="688" spans="1:13" ht="12.75" customHeight="1" x14ac:dyDescent="0.25">
      <c r="A688" s="340" t="s">
        <v>11337</v>
      </c>
      <c r="B688" s="348" t="s">
        <v>385</v>
      </c>
      <c r="C688" s="565" t="s">
        <v>11338</v>
      </c>
      <c r="D688" s="565"/>
      <c r="E688" s="565"/>
      <c r="F688" s="565"/>
      <c r="G688" s="565"/>
      <c r="H688" s="565"/>
      <c r="I688" s="565"/>
      <c r="J688" s="565"/>
      <c r="K688" s="565"/>
      <c r="L688" s="348" t="s">
        <v>511</v>
      </c>
      <c r="M688" s="341">
        <v>24.87</v>
      </c>
    </row>
    <row r="689" spans="1:13" ht="13.5" customHeight="1" x14ac:dyDescent="0.25">
      <c r="A689" s="340" t="s">
        <v>11339</v>
      </c>
      <c r="B689" s="348" t="s">
        <v>385</v>
      </c>
      <c r="C689" s="565" t="s">
        <v>11340</v>
      </c>
      <c r="D689" s="565"/>
      <c r="E689" s="565"/>
      <c r="F689" s="565"/>
      <c r="G689" s="565"/>
      <c r="H689" s="565"/>
      <c r="I689" s="565"/>
      <c r="J689" s="565"/>
      <c r="K689" s="565"/>
      <c r="L689" s="348" t="s">
        <v>511</v>
      </c>
      <c r="M689" s="341">
        <v>37.93</v>
      </c>
    </row>
    <row r="690" spans="1:13" ht="12.75" customHeight="1" x14ac:dyDescent="0.25">
      <c r="A690" s="340" t="s">
        <v>11341</v>
      </c>
      <c r="B690" s="348" t="s">
        <v>385</v>
      </c>
      <c r="C690" s="565" t="s">
        <v>11342</v>
      </c>
      <c r="D690" s="565"/>
      <c r="E690" s="565"/>
      <c r="F690" s="565"/>
      <c r="G690" s="565"/>
      <c r="H690" s="565"/>
      <c r="I690" s="565"/>
      <c r="J690" s="565"/>
      <c r="K690" s="565"/>
      <c r="L690" s="348" t="s">
        <v>511</v>
      </c>
      <c r="M690" s="341">
        <v>38.450000000000003</v>
      </c>
    </row>
    <row r="691" spans="1:13" ht="12.75" customHeight="1" x14ac:dyDescent="0.25">
      <c r="A691" s="340" t="s">
        <v>11343</v>
      </c>
      <c r="B691" s="348" t="s">
        <v>385</v>
      </c>
      <c r="C691" s="565" t="s">
        <v>11344</v>
      </c>
      <c r="D691" s="565"/>
      <c r="E691" s="565"/>
      <c r="F691" s="565"/>
      <c r="G691" s="565"/>
      <c r="H691" s="565"/>
      <c r="I691" s="565"/>
      <c r="J691" s="565"/>
      <c r="K691" s="565"/>
      <c r="L691" s="348" t="s">
        <v>511</v>
      </c>
      <c r="M691" s="341">
        <v>60.7</v>
      </c>
    </row>
    <row r="692" spans="1:13" ht="13.5" customHeight="1" x14ac:dyDescent="0.25">
      <c r="A692" s="340" t="s">
        <v>11345</v>
      </c>
      <c r="B692" s="348" t="s">
        <v>385</v>
      </c>
      <c r="C692" s="565" t="s">
        <v>11346</v>
      </c>
      <c r="D692" s="565"/>
      <c r="E692" s="565"/>
      <c r="F692" s="565"/>
      <c r="G692" s="565"/>
      <c r="H692" s="565"/>
      <c r="I692" s="565"/>
      <c r="J692" s="565"/>
      <c r="K692" s="565"/>
      <c r="L692" s="348" t="s">
        <v>511</v>
      </c>
      <c r="M692" s="341">
        <v>303.7</v>
      </c>
    </row>
    <row r="693" spans="1:13" ht="12.75" customHeight="1" x14ac:dyDescent="0.25">
      <c r="A693" s="338" t="s">
        <v>11347</v>
      </c>
      <c r="B693" s="347" t="s">
        <v>385</v>
      </c>
      <c r="C693" s="564" t="s">
        <v>11348</v>
      </c>
      <c r="D693" s="564"/>
      <c r="E693" s="564"/>
      <c r="F693" s="564"/>
      <c r="G693" s="564"/>
      <c r="H693" s="564"/>
      <c r="I693" s="564"/>
      <c r="J693" s="564"/>
      <c r="K693" s="564"/>
      <c r="L693" s="339"/>
      <c r="M693" s="339"/>
    </row>
    <row r="694" spans="1:13" ht="13.5" customHeight="1" x14ac:dyDescent="0.25">
      <c r="A694" s="340" t="s">
        <v>11349</v>
      </c>
      <c r="B694" s="348" t="s">
        <v>385</v>
      </c>
      <c r="C694" s="565" t="s">
        <v>11350</v>
      </c>
      <c r="D694" s="565"/>
      <c r="E694" s="565"/>
      <c r="F694" s="565"/>
      <c r="G694" s="565"/>
      <c r="H694" s="565"/>
      <c r="I694" s="565"/>
      <c r="J694" s="565"/>
      <c r="K694" s="565"/>
      <c r="L694" s="348" t="s">
        <v>511</v>
      </c>
      <c r="M694" s="341">
        <v>75.5</v>
      </c>
    </row>
    <row r="695" spans="1:13" ht="12.75" customHeight="1" x14ac:dyDescent="0.25">
      <c r="A695" s="340" t="s">
        <v>11351</v>
      </c>
      <c r="B695" s="348" t="s">
        <v>385</v>
      </c>
      <c r="C695" s="565" t="s">
        <v>11352</v>
      </c>
      <c r="D695" s="565"/>
      <c r="E695" s="565"/>
      <c r="F695" s="565"/>
      <c r="G695" s="565"/>
      <c r="H695" s="565"/>
      <c r="I695" s="565"/>
      <c r="J695" s="565"/>
      <c r="K695" s="565"/>
      <c r="L695" s="348" t="s">
        <v>511</v>
      </c>
      <c r="M695" s="341">
        <v>81.459999999999994</v>
      </c>
    </row>
    <row r="696" spans="1:13" ht="12.75" customHeight="1" x14ac:dyDescent="0.25">
      <c r="A696" s="338" t="s">
        <v>11353</v>
      </c>
      <c r="B696" s="347" t="s">
        <v>385</v>
      </c>
      <c r="C696" s="564" t="s">
        <v>11354</v>
      </c>
      <c r="D696" s="564"/>
      <c r="E696" s="564"/>
      <c r="F696" s="564"/>
      <c r="G696" s="564"/>
      <c r="H696" s="564"/>
      <c r="I696" s="564"/>
      <c r="J696" s="564"/>
      <c r="K696" s="564"/>
      <c r="L696" s="339"/>
      <c r="M696" s="339"/>
    </row>
    <row r="697" spans="1:13" ht="13.5" customHeight="1" x14ac:dyDescent="0.25">
      <c r="A697" s="340" t="s">
        <v>11355</v>
      </c>
      <c r="B697" s="348" t="s">
        <v>385</v>
      </c>
      <c r="C697" s="565" t="s">
        <v>11356</v>
      </c>
      <c r="D697" s="565"/>
      <c r="E697" s="565"/>
      <c r="F697" s="565"/>
      <c r="G697" s="565"/>
      <c r="H697" s="565"/>
      <c r="I697" s="565"/>
      <c r="J697" s="565"/>
      <c r="K697" s="565"/>
      <c r="L697" s="348" t="s">
        <v>511</v>
      </c>
      <c r="M697" s="341">
        <v>36.46</v>
      </c>
    </row>
    <row r="698" spans="1:13" ht="12.75" customHeight="1" x14ac:dyDescent="0.25">
      <c r="A698" s="340" t="s">
        <v>11357</v>
      </c>
      <c r="B698" s="348" t="s">
        <v>385</v>
      </c>
      <c r="C698" s="565" t="s">
        <v>11358</v>
      </c>
      <c r="D698" s="565"/>
      <c r="E698" s="565"/>
      <c r="F698" s="565"/>
      <c r="G698" s="565"/>
      <c r="H698" s="565"/>
      <c r="I698" s="565"/>
      <c r="J698" s="565"/>
      <c r="K698" s="565"/>
      <c r="L698" s="348" t="s">
        <v>511</v>
      </c>
      <c r="M698" s="341">
        <v>40</v>
      </c>
    </row>
    <row r="699" spans="1:13" ht="12.75" customHeight="1" x14ac:dyDescent="0.25">
      <c r="A699" s="340" t="s">
        <v>11359</v>
      </c>
      <c r="B699" s="348" t="s">
        <v>385</v>
      </c>
      <c r="C699" s="565" t="s">
        <v>11360</v>
      </c>
      <c r="D699" s="565"/>
      <c r="E699" s="565"/>
      <c r="F699" s="565"/>
      <c r="G699" s="565"/>
      <c r="H699" s="565"/>
      <c r="I699" s="565"/>
      <c r="J699" s="565"/>
      <c r="K699" s="565"/>
      <c r="L699" s="348" t="s">
        <v>511</v>
      </c>
      <c r="M699" s="341">
        <v>46.13</v>
      </c>
    </row>
    <row r="700" spans="1:13" ht="13.5" customHeight="1" x14ac:dyDescent="0.25">
      <c r="A700" s="340" t="s">
        <v>11361</v>
      </c>
      <c r="B700" s="348" t="s">
        <v>385</v>
      </c>
      <c r="C700" s="565" t="s">
        <v>11362</v>
      </c>
      <c r="D700" s="565"/>
      <c r="E700" s="565"/>
      <c r="F700" s="565"/>
      <c r="G700" s="565"/>
      <c r="H700" s="565"/>
      <c r="I700" s="565"/>
      <c r="J700" s="565"/>
      <c r="K700" s="565"/>
      <c r="L700" s="348" t="s">
        <v>511</v>
      </c>
      <c r="M700" s="341">
        <v>98.17</v>
      </c>
    </row>
    <row r="701" spans="1:13" ht="12.75" customHeight="1" x14ac:dyDescent="0.25">
      <c r="A701" s="340" t="s">
        <v>11363</v>
      </c>
      <c r="B701" s="348" t="s">
        <v>385</v>
      </c>
      <c r="C701" s="565" t="s">
        <v>11364</v>
      </c>
      <c r="D701" s="565"/>
      <c r="E701" s="565"/>
      <c r="F701" s="565"/>
      <c r="G701" s="565"/>
      <c r="H701" s="565"/>
      <c r="I701" s="565"/>
      <c r="J701" s="565"/>
      <c r="K701" s="565"/>
      <c r="L701" s="348" t="s">
        <v>511</v>
      </c>
      <c r="M701" s="341">
        <v>127.4</v>
      </c>
    </row>
    <row r="702" spans="1:13" ht="13.5" customHeight="1" x14ac:dyDescent="0.25">
      <c r="A702" s="340" t="s">
        <v>11365</v>
      </c>
      <c r="B702" s="348" t="s">
        <v>385</v>
      </c>
      <c r="C702" s="565" t="s">
        <v>11366</v>
      </c>
      <c r="D702" s="565"/>
      <c r="E702" s="565"/>
      <c r="F702" s="565"/>
      <c r="G702" s="565"/>
      <c r="H702" s="565"/>
      <c r="I702" s="565"/>
      <c r="J702" s="565"/>
      <c r="K702" s="565"/>
      <c r="L702" s="348" t="s">
        <v>511</v>
      </c>
      <c r="M702" s="341">
        <v>186.6</v>
      </c>
    </row>
    <row r="703" spans="1:13" ht="12.75" customHeight="1" x14ac:dyDescent="0.25">
      <c r="A703" s="340" t="s">
        <v>11367</v>
      </c>
      <c r="B703" s="348" t="s">
        <v>385</v>
      </c>
      <c r="C703" s="565" t="s">
        <v>11368</v>
      </c>
      <c r="D703" s="565"/>
      <c r="E703" s="565"/>
      <c r="F703" s="565"/>
      <c r="G703" s="565"/>
      <c r="H703" s="565"/>
      <c r="I703" s="565"/>
      <c r="J703" s="565"/>
      <c r="K703" s="565"/>
      <c r="L703" s="348" t="s">
        <v>511</v>
      </c>
      <c r="M703" s="341">
        <v>303.41000000000003</v>
      </c>
    </row>
    <row r="704" spans="1:13" ht="12.75" customHeight="1" x14ac:dyDescent="0.25">
      <c r="A704" s="340" t="s">
        <v>11369</v>
      </c>
      <c r="B704" s="348" t="s">
        <v>385</v>
      </c>
      <c r="C704" s="565" t="s">
        <v>11370</v>
      </c>
      <c r="D704" s="565"/>
      <c r="E704" s="565"/>
      <c r="F704" s="565"/>
      <c r="G704" s="565"/>
      <c r="H704" s="565"/>
      <c r="I704" s="565"/>
      <c r="J704" s="565"/>
      <c r="K704" s="565"/>
      <c r="L704" s="348" t="s">
        <v>511</v>
      </c>
      <c r="M704" s="341">
        <v>469.75</v>
      </c>
    </row>
    <row r="705" spans="1:13" ht="13.5" customHeight="1" x14ac:dyDescent="0.25">
      <c r="A705" s="340" t="s">
        <v>11371</v>
      </c>
      <c r="B705" s="348" t="s">
        <v>385</v>
      </c>
      <c r="C705" s="565" t="s">
        <v>11372</v>
      </c>
      <c r="D705" s="565"/>
      <c r="E705" s="565"/>
      <c r="F705" s="565"/>
      <c r="G705" s="565"/>
      <c r="H705" s="565"/>
      <c r="I705" s="565"/>
      <c r="J705" s="565"/>
      <c r="K705" s="565"/>
      <c r="L705" s="348" t="s">
        <v>511</v>
      </c>
      <c r="M705" s="341">
        <v>706.07</v>
      </c>
    </row>
    <row r="706" spans="1:13" ht="12.75" customHeight="1" x14ac:dyDescent="0.25">
      <c r="A706" s="340" t="s">
        <v>11373</v>
      </c>
      <c r="B706" s="348" t="s">
        <v>385</v>
      </c>
      <c r="C706" s="565" t="s">
        <v>11374</v>
      </c>
      <c r="D706" s="565"/>
      <c r="E706" s="565"/>
      <c r="F706" s="565"/>
      <c r="G706" s="565"/>
      <c r="H706" s="565"/>
      <c r="I706" s="565"/>
      <c r="J706" s="565"/>
      <c r="K706" s="565"/>
      <c r="L706" s="348" t="s">
        <v>511</v>
      </c>
      <c r="M706" s="341">
        <v>87.47</v>
      </c>
    </row>
    <row r="707" spans="1:13" ht="13.5" customHeight="1" x14ac:dyDescent="0.25">
      <c r="A707" s="340" t="s">
        <v>11375</v>
      </c>
      <c r="B707" s="348" t="s">
        <v>385</v>
      </c>
      <c r="C707" s="565" t="s">
        <v>11376</v>
      </c>
      <c r="D707" s="565"/>
      <c r="E707" s="565"/>
      <c r="F707" s="565"/>
      <c r="G707" s="565"/>
      <c r="H707" s="565"/>
      <c r="I707" s="565"/>
      <c r="J707" s="565"/>
      <c r="K707" s="565"/>
      <c r="L707" s="348" t="s">
        <v>511</v>
      </c>
      <c r="M707" s="341">
        <v>94.21</v>
      </c>
    </row>
    <row r="708" spans="1:13" ht="12.75" customHeight="1" x14ac:dyDescent="0.25">
      <c r="A708" s="340" t="s">
        <v>11377</v>
      </c>
      <c r="B708" s="348" t="s">
        <v>385</v>
      </c>
      <c r="C708" s="565" t="s">
        <v>11378</v>
      </c>
      <c r="D708" s="565"/>
      <c r="E708" s="565"/>
      <c r="F708" s="565"/>
      <c r="G708" s="565"/>
      <c r="H708" s="565"/>
      <c r="I708" s="565"/>
      <c r="J708" s="565"/>
      <c r="K708" s="565"/>
      <c r="L708" s="348" t="s">
        <v>511</v>
      </c>
      <c r="M708" s="341">
        <v>107</v>
      </c>
    </row>
    <row r="709" spans="1:13" ht="12.75" customHeight="1" x14ac:dyDescent="0.25">
      <c r="A709" s="340" t="s">
        <v>11379</v>
      </c>
      <c r="B709" s="348" t="s">
        <v>385</v>
      </c>
      <c r="C709" s="565" t="s">
        <v>11380</v>
      </c>
      <c r="D709" s="565"/>
      <c r="E709" s="565"/>
      <c r="F709" s="565"/>
      <c r="G709" s="565"/>
      <c r="H709" s="565"/>
      <c r="I709" s="565"/>
      <c r="J709" s="565"/>
      <c r="K709" s="565"/>
      <c r="L709" s="348" t="s">
        <v>511</v>
      </c>
      <c r="M709" s="341">
        <v>154.91999999999999</v>
      </c>
    </row>
    <row r="710" spans="1:13" ht="13.5" customHeight="1" x14ac:dyDescent="0.25">
      <c r="A710" s="338" t="s">
        <v>11381</v>
      </c>
      <c r="B710" s="347" t="s">
        <v>385</v>
      </c>
      <c r="C710" s="564" t="s">
        <v>3495</v>
      </c>
      <c r="D710" s="564"/>
      <c r="E710" s="564"/>
      <c r="F710" s="564"/>
      <c r="G710" s="564"/>
      <c r="H710" s="564"/>
      <c r="I710" s="564"/>
      <c r="J710" s="564"/>
      <c r="K710" s="564"/>
      <c r="L710" s="339"/>
      <c r="M710" s="339"/>
    </row>
    <row r="711" spans="1:13" ht="12.75" customHeight="1" x14ac:dyDescent="0.25">
      <c r="A711" s="340" t="s">
        <v>11382</v>
      </c>
      <c r="B711" s="348" t="s">
        <v>385</v>
      </c>
      <c r="C711" s="565" t="s">
        <v>11383</v>
      </c>
      <c r="D711" s="565"/>
      <c r="E711" s="565"/>
      <c r="F711" s="565"/>
      <c r="G711" s="565"/>
      <c r="H711" s="565"/>
      <c r="I711" s="565"/>
      <c r="J711" s="565"/>
      <c r="K711" s="565"/>
      <c r="L711" s="348" t="s">
        <v>511</v>
      </c>
      <c r="M711" s="341">
        <v>391.04</v>
      </c>
    </row>
    <row r="712" spans="1:13" ht="12.75" customHeight="1" x14ac:dyDescent="0.25">
      <c r="A712" s="340" t="s">
        <v>11384</v>
      </c>
      <c r="B712" s="348" t="s">
        <v>385</v>
      </c>
      <c r="C712" s="565" t="s">
        <v>11385</v>
      </c>
      <c r="D712" s="565"/>
      <c r="E712" s="565"/>
      <c r="F712" s="565"/>
      <c r="G712" s="565"/>
      <c r="H712" s="565"/>
      <c r="I712" s="565"/>
      <c r="J712" s="565"/>
      <c r="K712" s="565"/>
      <c r="L712" s="348" t="s">
        <v>511</v>
      </c>
      <c r="M712" s="341">
        <v>364.21</v>
      </c>
    </row>
    <row r="713" spans="1:13" ht="13.5" customHeight="1" x14ac:dyDescent="0.25">
      <c r="A713" s="340" t="s">
        <v>11386</v>
      </c>
      <c r="B713" s="348" t="s">
        <v>385</v>
      </c>
      <c r="C713" s="565" t="s">
        <v>11387</v>
      </c>
      <c r="D713" s="565"/>
      <c r="E713" s="565"/>
      <c r="F713" s="565"/>
      <c r="G713" s="565"/>
      <c r="H713" s="565"/>
      <c r="I713" s="565"/>
      <c r="J713" s="565"/>
      <c r="K713" s="565"/>
      <c r="L713" s="348" t="s">
        <v>511</v>
      </c>
      <c r="M713" s="341">
        <v>342.62</v>
      </c>
    </row>
    <row r="714" spans="1:13" ht="12.75" customHeight="1" x14ac:dyDescent="0.25">
      <c r="A714" s="340" t="s">
        <v>11388</v>
      </c>
      <c r="B714" s="348" t="s">
        <v>385</v>
      </c>
      <c r="C714" s="565" t="s">
        <v>11389</v>
      </c>
      <c r="D714" s="565"/>
      <c r="E714" s="565"/>
      <c r="F714" s="565"/>
      <c r="G714" s="565"/>
      <c r="H714" s="565"/>
      <c r="I714" s="565"/>
      <c r="J714" s="565"/>
      <c r="K714" s="565"/>
      <c r="L714" s="348" t="s">
        <v>511</v>
      </c>
      <c r="M714" s="341">
        <v>279.20999999999998</v>
      </c>
    </row>
    <row r="715" spans="1:13" ht="13.5" customHeight="1" x14ac:dyDescent="0.25">
      <c r="A715" s="340" t="s">
        <v>11390</v>
      </c>
      <c r="B715" s="348" t="s">
        <v>385</v>
      </c>
      <c r="C715" s="565" t="s">
        <v>11391</v>
      </c>
      <c r="D715" s="565"/>
      <c r="E715" s="565"/>
      <c r="F715" s="565"/>
      <c r="G715" s="565"/>
      <c r="H715" s="565"/>
      <c r="I715" s="565"/>
      <c r="J715" s="565"/>
      <c r="K715" s="565"/>
      <c r="L715" s="348" t="s">
        <v>511</v>
      </c>
      <c r="M715" s="341">
        <v>101.91</v>
      </c>
    </row>
    <row r="716" spans="1:13" ht="12.75" customHeight="1" x14ac:dyDescent="0.25">
      <c r="A716" s="340" t="s">
        <v>11392</v>
      </c>
      <c r="B716" s="348" t="s">
        <v>385</v>
      </c>
      <c r="C716" s="565" t="s">
        <v>11393</v>
      </c>
      <c r="D716" s="565"/>
      <c r="E716" s="565"/>
      <c r="F716" s="565"/>
      <c r="G716" s="565"/>
      <c r="H716" s="565"/>
      <c r="I716" s="565"/>
      <c r="J716" s="565"/>
      <c r="K716" s="565"/>
      <c r="L716" s="348" t="s">
        <v>511</v>
      </c>
      <c r="M716" s="341">
        <v>335.41</v>
      </c>
    </row>
    <row r="717" spans="1:13" ht="12.75" customHeight="1" x14ac:dyDescent="0.25">
      <c r="A717" s="340" t="s">
        <v>11394</v>
      </c>
      <c r="B717" s="348" t="s">
        <v>385</v>
      </c>
      <c r="C717" s="565" t="s">
        <v>11395</v>
      </c>
      <c r="D717" s="565"/>
      <c r="E717" s="565"/>
      <c r="F717" s="565"/>
      <c r="G717" s="565"/>
      <c r="H717" s="565"/>
      <c r="I717" s="565"/>
      <c r="J717" s="565"/>
      <c r="K717" s="565"/>
      <c r="L717" s="348" t="s">
        <v>511</v>
      </c>
      <c r="M717" s="341">
        <v>232.15</v>
      </c>
    </row>
    <row r="718" spans="1:13" ht="13.5" customHeight="1" x14ac:dyDescent="0.25">
      <c r="A718" s="340" t="s">
        <v>11396</v>
      </c>
      <c r="B718" s="348" t="s">
        <v>385</v>
      </c>
      <c r="C718" s="565" t="s">
        <v>11397</v>
      </c>
      <c r="D718" s="565"/>
      <c r="E718" s="565"/>
      <c r="F718" s="565"/>
      <c r="G718" s="565"/>
      <c r="H718" s="565"/>
      <c r="I718" s="565"/>
      <c r="J718" s="565"/>
      <c r="K718" s="565"/>
      <c r="L718" s="348" t="s">
        <v>511</v>
      </c>
      <c r="M718" s="341">
        <v>84.12</v>
      </c>
    </row>
    <row r="719" spans="1:13" ht="12.75" customHeight="1" x14ac:dyDescent="0.25">
      <c r="A719" s="340" t="s">
        <v>11398</v>
      </c>
      <c r="B719" s="348" t="s">
        <v>385</v>
      </c>
      <c r="C719" s="565" t="s">
        <v>11399</v>
      </c>
      <c r="D719" s="565"/>
      <c r="E719" s="565"/>
      <c r="F719" s="565"/>
      <c r="G719" s="565"/>
      <c r="H719" s="565"/>
      <c r="I719" s="565"/>
      <c r="J719" s="565"/>
      <c r="K719" s="565"/>
      <c r="L719" s="348" t="s">
        <v>511</v>
      </c>
      <c r="M719" s="341">
        <v>49.62</v>
      </c>
    </row>
    <row r="720" spans="1:13" ht="13.5" customHeight="1" x14ac:dyDescent="0.25">
      <c r="A720" s="340" t="s">
        <v>11400</v>
      </c>
      <c r="B720" s="348" t="s">
        <v>385</v>
      </c>
      <c r="C720" s="565" t="s">
        <v>11401</v>
      </c>
      <c r="D720" s="565"/>
      <c r="E720" s="565"/>
      <c r="F720" s="565"/>
      <c r="G720" s="565"/>
      <c r="H720" s="565"/>
      <c r="I720" s="565"/>
      <c r="J720" s="565"/>
      <c r="K720" s="565"/>
      <c r="L720" s="348" t="s">
        <v>511</v>
      </c>
      <c r="M720" s="341">
        <v>316.12</v>
      </c>
    </row>
    <row r="721" spans="1:13" ht="12.75" customHeight="1" x14ac:dyDescent="0.25">
      <c r="A721" s="340" t="s">
        <v>11402</v>
      </c>
      <c r="B721" s="348" t="s">
        <v>385</v>
      </c>
      <c r="C721" s="565" t="s">
        <v>11403</v>
      </c>
      <c r="D721" s="565"/>
      <c r="E721" s="565"/>
      <c r="F721" s="565"/>
      <c r="G721" s="565"/>
      <c r="H721" s="565"/>
      <c r="I721" s="565"/>
      <c r="J721" s="565"/>
      <c r="K721" s="565"/>
      <c r="L721" s="348" t="s">
        <v>511</v>
      </c>
      <c r="M721" s="341">
        <v>48.92</v>
      </c>
    </row>
    <row r="722" spans="1:13" ht="12.75" customHeight="1" x14ac:dyDescent="0.25">
      <c r="A722" s="340" t="s">
        <v>11404</v>
      </c>
      <c r="B722" s="348" t="s">
        <v>385</v>
      </c>
      <c r="C722" s="565" t="s">
        <v>11405</v>
      </c>
      <c r="D722" s="565"/>
      <c r="E722" s="565"/>
      <c r="F722" s="565"/>
      <c r="G722" s="565"/>
      <c r="H722" s="565"/>
      <c r="I722" s="565"/>
      <c r="J722" s="565"/>
      <c r="K722" s="565"/>
      <c r="L722" s="348" t="s">
        <v>511</v>
      </c>
      <c r="M722" s="341">
        <v>59.75</v>
      </c>
    </row>
    <row r="723" spans="1:13" ht="13.5" customHeight="1" x14ac:dyDescent="0.25">
      <c r="A723" s="340" t="s">
        <v>11406</v>
      </c>
      <c r="B723" s="348" t="s">
        <v>385</v>
      </c>
      <c r="C723" s="565" t="s">
        <v>11407</v>
      </c>
      <c r="D723" s="565"/>
      <c r="E723" s="565"/>
      <c r="F723" s="565"/>
      <c r="G723" s="565"/>
      <c r="H723" s="565"/>
      <c r="I723" s="565"/>
      <c r="J723" s="565"/>
      <c r="K723" s="565"/>
      <c r="L723" s="348" t="s">
        <v>511</v>
      </c>
      <c r="M723" s="341">
        <v>805.42</v>
      </c>
    </row>
    <row r="724" spans="1:13" ht="12.75" customHeight="1" x14ac:dyDescent="0.25">
      <c r="A724" s="340" t="s">
        <v>11408</v>
      </c>
      <c r="B724" s="348" t="s">
        <v>385</v>
      </c>
      <c r="C724" s="565" t="s">
        <v>11409</v>
      </c>
      <c r="D724" s="565"/>
      <c r="E724" s="565"/>
      <c r="F724" s="565"/>
      <c r="G724" s="565"/>
      <c r="H724" s="565"/>
      <c r="I724" s="565"/>
      <c r="J724" s="565"/>
      <c r="K724" s="565"/>
      <c r="L724" s="348" t="s">
        <v>511</v>
      </c>
      <c r="M724" s="341">
        <v>123.65</v>
      </c>
    </row>
    <row r="725" spans="1:13" ht="13.5" customHeight="1" x14ac:dyDescent="0.25">
      <c r="A725" s="340" t="s">
        <v>11410</v>
      </c>
      <c r="B725" s="348" t="s">
        <v>385</v>
      </c>
      <c r="C725" s="565" t="s">
        <v>11411</v>
      </c>
      <c r="D725" s="565"/>
      <c r="E725" s="565"/>
      <c r="F725" s="565"/>
      <c r="G725" s="565"/>
      <c r="H725" s="565"/>
      <c r="I725" s="565"/>
      <c r="J725" s="565"/>
      <c r="K725" s="565"/>
      <c r="L725" s="348" t="s">
        <v>511</v>
      </c>
      <c r="M725" s="341">
        <v>123.99</v>
      </c>
    </row>
    <row r="726" spans="1:13" ht="12.75" customHeight="1" x14ac:dyDescent="0.25">
      <c r="A726" s="340" t="s">
        <v>11412</v>
      </c>
      <c r="B726" s="348" t="s">
        <v>385</v>
      </c>
      <c r="C726" s="565" t="s">
        <v>11413</v>
      </c>
      <c r="D726" s="565"/>
      <c r="E726" s="565"/>
      <c r="F726" s="565"/>
      <c r="G726" s="565"/>
      <c r="H726" s="565"/>
      <c r="I726" s="565"/>
      <c r="J726" s="565"/>
      <c r="K726" s="565"/>
      <c r="L726" s="348" t="s">
        <v>511</v>
      </c>
      <c r="M726" s="341">
        <v>140.71</v>
      </c>
    </row>
    <row r="727" spans="1:13" ht="12.75" customHeight="1" x14ac:dyDescent="0.25">
      <c r="A727" s="340" t="s">
        <v>11414</v>
      </c>
      <c r="B727" s="348" t="s">
        <v>385</v>
      </c>
      <c r="C727" s="565" t="s">
        <v>11415</v>
      </c>
      <c r="D727" s="565"/>
      <c r="E727" s="565"/>
      <c r="F727" s="565"/>
      <c r="G727" s="565"/>
      <c r="H727" s="565"/>
      <c r="I727" s="565"/>
      <c r="J727" s="565"/>
      <c r="K727" s="565"/>
      <c r="L727" s="348" t="s">
        <v>511</v>
      </c>
      <c r="M727" s="341">
        <v>85.62</v>
      </c>
    </row>
    <row r="728" spans="1:13" ht="13.5" customHeight="1" x14ac:dyDescent="0.25">
      <c r="A728" s="340" t="s">
        <v>11416</v>
      </c>
      <c r="B728" s="348" t="s">
        <v>385</v>
      </c>
      <c r="C728" s="565" t="s">
        <v>11417</v>
      </c>
      <c r="D728" s="565"/>
      <c r="E728" s="565"/>
      <c r="F728" s="565"/>
      <c r="G728" s="565"/>
      <c r="H728" s="565"/>
      <c r="I728" s="565"/>
      <c r="J728" s="565"/>
      <c r="K728" s="565"/>
      <c r="L728" s="348" t="s">
        <v>511</v>
      </c>
      <c r="M728" s="341">
        <v>88.66</v>
      </c>
    </row>
    <row r="729" spans="1:13" ht="12.75" customHeight="1" x14ac:dyDescent="0.25">
      <c r="A729" s="340" t="s">
        <v>11418</v>
      </c>
      <c r="B729" s="348" t="s">
        <v>385</v>
      </c>
      <c r="C729" s="565" t="s">
        <v>11419</v>
      </c>
      <c r="D729" s="565"/>
      <c r="E729" s="565"/>
      <c r="F729" s="565"/>
      <c r="G729" s="565"/>
      <c r="H729" s="565"/>
      <c r="I729" s="565"/>
      <c r="J729" s="565"/>
      <c r="K729" s="565"/>
      <c r="L729" s="348" t="s">
        <v>511</v>
      </c>
      <c r="M729" s="341">
        <v>108.9</v>
      </c>
    </row>
    <row r="730" spans="1:13" ht="12.75" customHeight="1" x14ac:dyDescent="0.25">
      <c r="A730" s="340" t="s">
        <v>11420</v>
      </c>
      <c r="B730" s="348" t="s">
        <v>385</v>
      </c>
      <c r="C730" s="565" t="s">
        <v>11421</v>
      </c>
      <c r="D730" s="565"/>
      <c r="E730" s="565"/>
      <c r="F730" s="565"/>
      <c r="G730" s="565"/>
      <c r="H730" s="565"/>
      <c r="I730" s="565"/>
      <c r="J730" s="565"/>
      <c r="K730" s="565"/>
      <c r="L730" s="348" t="s">
        <v>511</v>
      </c>
      <c r="M730" s="341">
        <v>58.89</v>
      </c>
    </row>
    <row r="731" spans="1:13" ht="13.5" customHeight="1" x14ac:dyDescent="0.25">
      <c r="A731" s="340" t="s">
        <v>11422</v>
      </c>
      <c r="B731" s="348" t="s">
        <v>385</v>
      </c>
      <c r="C731" s="565" t="s">
        <v>11423</v>
      </c>
      <c r="D731" s="565"/>
      <c r="E731" s="565"/>
      <c r="F731" s="565"/>
      <c r="G731" s="565"/>
      <c r="H731" s="565"/>
      <c r="I731" s="565"/>
      <c r="J731" s="565"/>
      <c r="K731" s="565"/>
      <c r="L731" s="348" t="s">
        <v>511</v>
      </c>
      <c r="M731" s="341">
        <v>54.1</v>
      </c>
    </row>
    <row r="732" spans="1:13" ht="12.75" customHeight="1" x14ac:dyDescent="0.25">
      <c r="A732" s="340" t="s">
        <v>11424</v>
      </c>
      <c r="B732" s="348" t="s">
        <v>385</v>
      </c>
      <c r="C732" s="565" t="s">
        <v>11425</v>
      </c>
      <c r="D732" s="565"/>
      <c r="E732" s="565"/>
      <c r="F732" s="565"/>
      <c r="G732" s="565"/>
      <c r="H732" s="565"/>
      <c r="I732" s="565"/>
      <c r="J732" s="565"/>
      <c r="K732" s="565"/>
      <c r="L732" s="348" t="s">
        <v>511</v>
      </c>
      <c r="M732" s="341">
        <v>48.01</v>
      </c>
    </row>
    <row r="733" spans="1:13" ht="13.5" customHeight="1" x14ac:dyDescent="0.25">
      <c r="A733" s="340" t="s">
        <v>11426</v>
      </c>
      <c r="B733" s="348" t="s">
        <v>385</v>
      </c>
      <c r="C733" s="565" t="s">
        <v>11427</v>
      </c>
      <c r="D733" s="565"/>
      <c r="E733" s="565"/>
      <c r="F733" s="565"/>
      <c r="G733" s="565"/>
      <c r="H733" s="565"/>
      <c r="I733" s="565"/>
      <c r="J733" s="565"/>
      <c r="K733" s="565"/>
      <c r="L733" s="348" t="s">
        <v>511</v>
      </c>
      <c r="M733" s="341">
        <v>55.62</v>
      </c>
    </row>
    <row r="734" spans="1:13" ht="12.75" customHeight="1" x14ac:dyDescent="0.25">
      <c r="A734" s="340" t="s">
        <v>11428</v>
      </c>
      <c r="B734" s="348" t="s">
        <v>385</v>
      </c>
      <c r="C734" s="565" t="s">
        <v>11429</v>
      </c>
      <c r="D734" s="565"/>
      <c r="E734" s="565"/>
      <c r="F734" s="565"/>
      <c r="G734" s="565"/>
      <c r="H734" s="565"/>
      <c r="I734" s="565"/>
      <c r="J734" s="565"/>
      <c r="K734" s="565"/>
      <c r="L734" s="348" t="s">
        <v>511</v>
      </c>
      <c r="M734" s="341">
        <v>361.64</v>
      </c>
    </row>
    <row r="735" spans="1:13" ht="12.75" customHeight="1" x14ac:dyDescent="0.25">
      <c r="A735" s="340" t="s">
        <v>11430</v>
      </c>
      <c r="B735" s="348" t="s">
        <v>385</v>
      </c>
      <c r="C735" s="565" t="s">
        <v>11431</v>
      </c>
      <c r="D735" s="565"/>
      <c r="E735" s="565"/>
      <c r="F735" s="565"/>
      <c r="G735" s="565"/>
      <c r="H735" s="565"/>
      <c r="I735" s="565"/>
      <c r="J735" s="565"/>
      <c r="K735" s="565"/>
      <c r="L735" s="348" t="s">
        <v>511</v>
      </c>
      <c r="M735" s="341">
        <v>112.21</v>
      </c>
    </row>
    <row r="736" spans="1:13" ht="13.5" customHeight="1" x14ac:dyDescent="0.25">
      <c r="A736" s="338" t="s">
        <v>11432</v>
      </c>
      <c r="B736" s="347" t="s">
        <v>385</v>
      </c>
      <c r="C736" s="564" t="s">
        <v>11433</v>
      </c>
      <c r="D736" s="564"/>
      <c r="E736" s="564"/>
      <c r="F736" s="564"/>
      <c r="G736" s="564"/>
      <c r="H736" s="564"/>
      <c r="I736" s="564"/>
      <c r="J736" s="564"/>
      <c r="K736" s="564"/>
      <c r="L736" s="339"/>
      <c r="M736" s="339"/>
    </row>
    <row r="737" spans="1:13" ht="12.75" customHeight="1" x14ac:dyDescent="0.25">
      <c r="A737" s="340" t="s">
        <v>11434</v>
      </c>
      <c r="B737" s="348" t="s">
        <v>385</v>
      </c>
      <c r="C737" s="565" t="s">
        <v>11435</v>
      </c>
      <c r="D737" s="565"/>
      <c r="E737" s="565"/>
      <c r="F737" s="565"/>
      <c r="G737" s="565"/>
      <c r="H737" s="565"/>
      <c r="I737" s="565"/>
      <c r="J737" s="565"/>
      <c r="K737" s="565"/>
      <c r="L737" s="348" t="s">
        <v>511</v>
      </c>
      <c r="M737" s="341">
        <v>48.51</v>
      </c>
    </row>
    <row r="738" spans="1:13" ht="13.5" customHeight="1" x14ac:dyDescent="0.25">
      <c r="A738" s="340" t="s">
        <v>11436</v>
      </c>
      <c r="B738" s="348" t="s">
        <v>385</v>
      </c>
      <c r="C738" s="565" t="s">
        <v>11437</v>
      </c>
      <c r="D738" s="565"/>
      <c r="E738" s="565"/>
      <c r="F738" s="565"/>
      <c r="G738" s="565"/>
      <c r="H738" s="565"/>
      <c r="I738" s="565"/>
      <c r="J738" s="565"/>
      <c r="K738" s="565"/>
      <c r="L738" s="348" t="s">
        <v>511</v>
      </c>
      <c r="M738" s="341">
        <v>28.47</v>
      </c>
    </row>
    <row r="739" spans="1:13" ht="12.75" customHeight="1" x14ac:dyDescent="0.25">
      <c r="A739" s="340" t="s">
        <v>11438</v>
      </c>
      <c r="B739" s="348" t="s">
        <v>385</v>
      </c>
      <c r="C739" s="565" t="s">
        <v>11439</v>
      </c>
      <c r="D739" s="565"/>
      <c r="E739" s="565"/>
      <c r="F739" s="565"/>
      <c r="G739" s="565"/>
      <c r="H739" s="565"/>
      <c r="I739" s="565"/>
      <c r="J739" s="565"/>
      <c r="K739" s="565"/>
      <c r="L739" s="348" t="s">
        <v>511</v>
      </c>
      <c r="M739" s="341">
        <v>48.64</v>
      </c>
    </row>
    <row r="740" spans="1:13" ht="12.75" customHeight="1" x14ac:dyDescent="0.25">
      <c r="A740" s="340" t="s">
        <v>11440</v>
      </c>
      <c r="B740" s="348" t="s">
        <v>385</v>
      </c>
      <c r="C740" s="565" t="s">
        <v>11441</v>
      </c>
      <c r="D740" s="565"/>
      <c r="E740" s="565"/>
      <c r="F740" s="565"/>
      <c r="G740" s="565"/>
      <c r="H740" s="565"/>
      <c r="I740" s="565"/>
      <c r="J740" s="565"/>
      <c r="K740" s="565"/>
      <c r="L740" s="348" t="s">
        <v>511</v>
      </c>
      <c r="M740" s="341">
        <v>40.770000000000003</v>
      </c>
    </row>
    <row r="741" spans="1:13" ht="13.5" customHeight="1" x14ac:dyDescent="0.25">
      <c r="A741" s="340" t="s">
        <v>11442</v>
      </c>
      <c r="B741" s="348" t="s">
        <v>385</v>
      </c>
      <c r="C741" s="565" t="s">
        <v>11443</v>
      </c>
      <c r="D741" s="565"/>
      <c r="E741" s="565"/>
      <c r="F741" s="565"/>
      <c r="G741" s="565"/>
      <c r="H741" s="565"/>
      <c r="I741" s="565"/>
      <c r="J741" s="565"/>
      <c r="K741" s="565"/>
      <c r="L741" s="348" t="s">
        <v>511</v>
      </c>
      <c r="M741" s="341">
        <v>252.62</v>
      </c>
    </row>
    <row r="742" spans="1:13" ht="12.75" customHeight="1" x14ac:dyDescent="0.25">
      <c r="A742" s="340" t="s">
        <v>11444</v>
      </c>
      <c r="B742" s="348" t="s">
        <v>385</v>
      </c>
      <c r="C742" s="565" t="s">
        <v>11445</v>
      </c>
      <c r="D742" s="565"/>
      <c r="E742" s="565"/>
      <c r="F742" s="565"/>
      <c r="G742" s="565"/>
      <c r="H742" s="565"/>
      <c r="I742" s="565"/>
      <c r="J742" s="565"/>
      <c r="K742" s="565"/>
      <c r="L742" s="348" t="s">
        <v>511</v>
      </c>
      <c r="M742" s="341">
        <v>697.72</v>
      </c>
    </row>
    <row r="743" spans="1:13" ht="12.75" customHeight="1" x14ac:dyDescent="0.25">
      <c r="A743" s="340" t="s">
        <v>11446</v>
      </c>
      <c r="B743" s="348" t="s">
        <v>385</v>
      </c>
      <c r="C743" s="565" t="s">
        <v>11447</v>
      </c>
      <c r="D743" s="565"/>
      <c r="E743" s="565"/>
      <c r="F743" s="565"/>
      <c r="G743" s="565"/>
      <c r="H743" s="565"/>
      <c r="I743" s="565"/>
      <c r="J743" s="565"/>
      <c r="K743" s="565"/>
      <c r="L743" s="348" t="s">
        <v>511</v>
      </c>
      <c r="M743" s="341">
        <v>216.65</v>
      </c>
    </row>
    <row r="744" spans="1:13" ht="13.5" customHeight="1" x14ac:dyDescent="0.25">
      <c r="A744" s="340" t="s">
        <v>11448</v>
      </c>
      <c r="B744" s="348" t="s">
        <v>385</v>
      </c>
      <c r="C744" s="565" t="s">
        <v>11449</v>
      </c>
      <c r="D744" s="565"/>
      <c r="E744" s="565"/>
      <c r="F744" s="565"/>
      <c r="G744" s="565"/>
      <c r="H744" s="565"/>
      <c r="I744" s="565"/>
      <c r="J744" s="565"/>
      <c r="K744" s="565"/>
      <c r="L744" s="348" t="s">
        <v>511</v>
      </c>
      <c r="M744" s="341">
        <v>467.45</v>
      </c>
    </row>
    <row r="745" spans="1:13" ht="12.75" customHeight="1" x14ac:dyDescent="0.25">
      <c r="A745" s="340" t="s">
        <v>11450</v>
      </c>
      <c r="B745" s="348" t="s">
        <v>385</v>
      </c>
      <c r="C745" s="565" t="s">
        <v>11451</v>
      </c>
      <c r="D745" s="565"/>
      <c r="E745" s="565"/>
      <c r="F745" s="565"/>
      <c r="G745" s="565"/>
      <c r="H745" s="565"/>
      <c r="I745" s="565"/>
      <c r="J745" s="565"/>
      <c r="K745" s="565"/>
      <c r="L745" s="348" t="s">
        <v>511</v>
      </c>
      <c r="M745" s="341">
        <v>16.38</v>
      </c>
    </row>
    <row r="746" spans="1:13" ht="13.5" customHeight="1" x14ac:dyDescent="0.25">
      <c r="A746" s="340" t="s">
        <v>11452</v>
      </c>
      <c r="B746" s="348" t="s">
        <v>385</v>
      </c>
      <c r="C746" s="565" t="s">
        <v>11453</v>
      </c>
      <c r="D746" s="565"/>
      <c r="E746" s="565"/>
      <c r="F746" s="565"/>
      <c r="G746" s="565"/>
      <c r="H746" s="565"/>
      <c r="I746" s="565"/>
      <c r="J746" s="565"/>
      <c r="K746" s="565"/>
      <c r="L746" s="348" t="s">
        <v>511</v>
      </c>
      <c r="M746" s="341">
        <v>75.02</v>
      </c>
    </row>
    <row r="747" spans="1:13" ht="12.75" customHeight="1" x14ac:dyDescent="0.25">
      <c r="A747" s="340" t="s">
        <v>11454</v>
      </c>
      <c r="B747" s="348" t="s">
        <v>385</v>
      </c>
      <c r="C747" s="565" t="s">
        <v>11455</v>
      </c>
      <c r="D747" s="565"/>
      <c r="E747" s="565"/>
      <c r="F747" s="565"/>
      <c r="G747" s="565"/>
      <c r="H747" s="565"/>
      <c r="I747" s="565"/>
      <c r="J747" s="565"/>
      <c r="K747" s="565"/>
      <c r="L747" s="348" t="s">
        <v>511</v>
      </c>
      <c r="M747" s="341">
        <v>90.6</v>
      </c>
    </row>
    <row r="748" spans="1:13" ht="12.75" customHeight="1" x14ac:dyDescent="0.25">
      <c r="A748" s="340" t="s">
        <v>11456</v>
      </c>
      <c r="B748" s="348" t="s">
        <v>385</v>
      </c>
      <c r="C748" s="565" t="s">
        <v>11457</v>
      </c>
      <c r="D748" s="565"/>
      <c r="E748" s="565"/>
      <c r="F748" s="565"/>
      <c r="G748" s="565"/>
      <c r="H748" s="565"/>
      <c r="I748" s="565"/>
      <c r="J748" s="565"/>
      <c r="K748" s="565"/>
      <c r="L748" s="348" t="s">
        <v>511</v>
      </c>
      <c r="M748" s="341">
        <v>108.74</v>
      </c>
    </row>
    <row r="749" spans="1:13" ht="13.5" customHeight="1" x14ac:dyDescent="0.25">
      <c r="A749" s="340" t="s">
        <v>11458</v>
      </c>
      <c r="B749" s="348" t="s">
        <v>385</v>
      </c>
      <c r="C749" s="565" t="s">
        <v>11459</v>
      </c>
      <c r="D749" s="565"/>
      <c r="E749" s="565"/>
      <c r="F749" s="565"/>
      <c r="G749" s="565"/>
      <c r="H749" s="565"/>
      <c r="I749" s="565"/>
      <c r="J749" s="565"/>
      <c r="K749" s="565"/>
      <c r="L749" s="348" t="s">
        <v>511</v>
      </c>
      <c r="M749" s="341">
        <v>190.32</v>
      </c>
    </row>
    <row r="750" spans="1:13" ht="12.75" customHeight="1" x14ac:dyDescent="0.25">
      <c r="A750" s="340" t="s">
        <v>11460</v>
      </c>
      <c r="B750" s="348" t="s">
        <v>385</v>
      </c>
      <c r="C750" s="565" t="s">
        <v>11461</v>
      </c>
      <c r="D750" s="565"/>
      <c r="E750" s="565"/>
      <c r="F750" s="565"/>
      <c r="G750" s="565"/>
      <c r="H750" s="565"/>
      <c r="I750" s="565"/>
      <c r="J750" s="565"/>
      <c r="K750" s="565"/>
      <c r="L750" s="348" t="s">
        <v>511</v>
      </c>
      <c r="M750" s="341">
        <v>78.540000000000006</v>
      </c>
    </row>
    <row r="751" spans="1:13" ht="13.5" customHeight="1" x14ac:dyDescent="0.25">
      <c r="A751" s="340" t="s">
        <v>11462</v>
      </c>
      <c r="B751" s="348" t="s">
        <v>385</v>
      </c>
      <c r="C751" s="565" t="s">
        <v>11463</v>
      </c>
      <c r="D751" s="565"/>
      <c r="E751" s="565"/>
      <c r="F751" s="565"/>
      <c r="G751" s="565"/>
      <c r="H751" s="565"/>
      <c r="I751" s="565"/>
      <c r="J751" s="565"/>
      <c r="K751" s="565"/>
      <c r="L751" s="348" t="s">
        <v>511</v>
      </c>
      <c r="M751" s="341">
        <v>97.04</v>
      </c>
    </row>
    <row r="752" spans="1:13" ht="12.75" customHeight="1" x14ac:dyDescent="0.25">
      <c r="A752" s="340" t="s">
        <v>11464</v>
      </c>
      <c r="B752" s="348" t="s">
        <v>385</v>
      </c>
      <c r="C752" s="565" t="s">
        <v>11465</v>
      </c>
      <c r="D752" s="565"/>
      <c r="E752" s="565"/>
      <c r="F752" s="565"/>
      <c r="G752" s="565"/>
      <c r="H752" s="565"/>
      <c r="I752" s="565"/>
      <c r="J752" s="565"/>
      <c r="K752" s="565"/>
      <c r="L752" s="348" t="s">
        <v>511</v>
      </c>
      <c r="M752" s="341">
        <v>165.67</v>
      </c>
    </row>
    <row r="753" spans="1:13" ht="12.75" customHeight="1" x14ac:dyDescent="0.25">
      <c r="A753" s="340" t="s">
        <v>11466</v>
      </c>
      <c r="B753" s="348" t="s">
        <v>385</v>
      </c>
      <c r="C753" s="565" t="s">
        <v>11467</v>
      </c>
      <c r="D753" s="565"/>
      <c r="E753" s="565"/>
      <c r="F753" s="565"/>
      <c r="G753" s="565"/>
      <c r="H753" s="565"/>
      <c r="I753" s="565"/>
      <c r="J753" s="565"/>
      <c r="K753" s="565"/>
      <c r="L753" s="348" t="s">
        <v>511</v>
      </c>
      <c r="M753" s="341">
        <v>213</v>
      </c>
    </row>
    <row r="754" spans="1:13" ht="13.5" customHeight="1" x14ac:dyDescent="0.25">
      <c r="A754" s="338" t="s">
        <v>11468</v>
      </c>
      <c r="B754" s="347" t="s">
        <v>385</v>
      </c>
      <c r="C754" s="564" t="s">
        <v>11469</v>
      </c>
      <c r="D754" s="564"/>
      <c r="E754" s="564"/>
      <c r="F754" s="564"/>
      <c r="G754" s="564"/>
      <c r="H754" s="564"/>
      <c r="I754" s="564"/>
      <c r="J754" s="564"/>
      <c r="K754" s="564"/>
      <c r="L754" s="339"/>
      <c r="M754" s="339"/>
    </row>
    <row r="755" spans="1:13" ht="12.75" customHeight="1" x14ac:dyDescent="0.25">
      <c r="A755" s="340" t="s">
        <v>11470</v>
      </c>
      <c r="B755" s="348" t="s">
        <v>385</v>
      </c>
      <c r="C755" s="565" t="s">
        <v>11471</v>
      </c>
      <c r="D755" s="565"/>
      <c r="E755" s="565"/>
      <c r="F755" s="565"/>
      <c r="G755" s="565"/>
      <c r="H755" s="565"/>
      <c r="I755" s="565"/>
      <c r="J755" s="565"/>
      <c r="K755" s="565"/>
      <c r="L755" s="348" t="s">
        <v>511</v>
      </c>
      <c r="M755" s="341">
        <v>15.62</v>
      </c>
    </row>
    <row r="756" spans="1:13" ht="12.75" customHeight="1" x14ac:dyDescent="0.25">
      <c r="A756" s="340" t="s">
        <v>11472</v>
      </c>
      <c r="B756" s="348" t="s">
        <v>385</v>
      </c>
      <c r="C756" s="565" t="s">
        <v>11473</v>
      </c>
      <c r="D756" s="565"/>
      <c r="E756" s="565"/>
      <c r="F756" s="565"/>
      <c r="G756" s="565"/>
      <c r="H756" s="565"/>
      <c r="I756" s="565"/>
      <c r="J756" s="565"/>
      <c r="K756" s="565"/>
      <c r="L756" s="348" t="s">
        <v>511</v>
      </c>
      <c r="M756" s="341">
        <v>21.19</v>
      </c>
    </row>
    <row r="757" spans="1:13" ht="13.5" customHeight="1" x14ac:dyDescent="0.25">
      <c r="A757" s="340" t="s">
        <v>11474</v>
      </c>
      <c r="B757" s="348" t="s">
        <v>385</v>
      </c>
      <c r="C757" s="565" t="s">
        <v>11475</v>
      </c>
      <c r="D757" s="565"/>
      <c r="E757" s="565"/>
      <c r="F757" s="565"/>
      <c r="G757" s="565"/>
      <c r="H757" s="565"/>
      <c r="I757" s="565"/>
      <c r="J757" s="565"/>
      <c r="K757" s="565"/>
      <c r="L757" s="348" t="s">
        <v>511</v>
      </c>
      <c r="M757" s="341">
        <v>25.73</v>
      </c>
    </row>
    <row r="758" spans="1:13" ht="12.75" customHeight="1" x14ac:dyDescent="0.25">
      <c r="A758" s="340" t="s">
        <v>11476</v>
      </c>
      <c r="B758" s="348" t="s">
        <v>385</v>
      </c>
      <c r="C758" s="565" t="s">
        <v>11477</v>
      </c>
      <c r="D758" s="565"/>
      <c r="E758" s="565"/>
      <c r="F758" s="565"/>
      <c r="G758" s="565"/>
      <c r="H758" s="565"/>
      <c r="I758" s="565"/>
      <c r="J758" s="565"/>
      <c r="K758" s="565"/>
      <c r="L758" s="348" t="s">
        <v>511</v>
      </c>
      <c r="M758" s="341">
        <v>34.35</v>
      </c>
    </row>
    <row r="759" spans="1:13" ht="13.5" customHeight="1" x14ac:dyDescent="0.25">
      <c r="A759" s="340" t="s">
        <v>11478</v>
      </c>
      <c r="B759" s="348" t="s">
        <v>385</v>
      </c>
      <c r="C759" s="565" t="s">
        <v>11479</v>
      </c>
      <c r="D759" s="565"/>
      <c r="E759" s="565"/>
      <c r="F759" s="565"/>
      <c r="G759" s="565"/>
      <c r="H759" s="565"/>
      <c r="I759" s="565"/>
      <c r="J759" s="565"/>
      <c r="K759" s="565"/>
      <c r="L759" s="348" t="s">
        <v>511</v>
      </c>
      <c r="M759" s="341">
        <v>49.68</v>
      </c>
    </row>
    <row r="760" spans="1:13" ht="12.75" customHeight="1" x14ac:dyDescent="0.25">
      <c r="A760" s="338" t="s">
        <v>11480</v>
      </c>
      <c r="B760" s="347" t="s">
        <v>385</v>
      </c>
      <c r="C760" s="564" t="s">
        <v>11481</v>
      </c>
      <c r="D760" s="564"/>
      <c r="E760" s="564"/>
      <c r="F760" s="564"/>
      <c r="G760" s="564"/>
      <c r="H760" s="564"/>
      <c r="I760" s="564"/>
      <c r="J760" s="564"/>
      <c r="K760" s="564"/>
      <c r="L760" s="339"/>
      <c r="M760" s="339"/>
    </row>
    <row r="761" spans="1:13" ht="12.75" customHeight="1" x14ac:dyDescent="0.25">
      <c r="A761" s="340" t="s">
        <v>11482</v>
      </c>
      <c r="B761" s="348" t="s">
        <v>385</v>
      </c>
      <c r="C761" s="565" t="s">
        <v>11483</v>
      </c>
      <c r="D761" s="565"/>
      <c r="E761" s="565"/>
      <c r="F761" s="565"/>
      <c r="G761" s="565"/>
      <c r="H761" s="565"/>
      <c r="I761" s="565"/>
      <c r="J761" s="565"/>
      <c r="K761" s="565"/>
      <c r="L761" s="348" t="s">
        <v>511</v>
      </c>
      <c r="M761" s="341">
        <v>32.71</v>
      </c>
    </row>
    <row r="762" spans="1:13" ht="13.5" customHeight="1" x14ac:dyDescent="0.25">
      <c r="A762" s="340" t="s">
        <v>11484</v>
      </c>
      <c r="B762" s="348" t="s">
        <v>385</v>
      </c>
      <c r="C762" s="565" t="s">
        <v>11485</v>
      </c>
      <c r="D762" s="565"/>
      <c r="E762" s="565"/>
      <c r="F762" s="565"/>
      <c r="G762" s="565"/>
      <c r="H762" s="565"/>
      <c r="I762" s="565"/>
      <c r="J762" s="565"/>
      <c r="K762" s="565"/>
      <c r="L762" s="348" t="s">
        <v>511</v>
      </c>
      <c r="M762" s="341">
        <v>27.52</v>
      </c>
    </row>
    <row r="763" spans="1:13" ht="12.75" customHeight="1" x14ac:dyDescent="0.25">
      <c r="A763" s="340" t="s">
        <v>11486</v>
      </c>
      <c r="B763" s="348" t="s">
        <v>385</v>
      </c>
      <c r="C763" s="565" t="s">
        <v>11487</v>
      </c>
      <c r="D763" s="565"/>
      <c r="E763" s="565"/>
      <c r="F763" s="565"/>
      <c r="G763" s="565"/>
      <c r="H763" s="565"/>
      <c r="I763" s="565"/>
      <c r="J763" s="565"/>
      <c r="K763" s="565"/>
      <c r="L763" s="348" t="s">
        <v>511</v>
      </c>
      <c r="M763" s="341">
        <v>209.14</v>
      </c>
    </row>
    <row r="764" spans="1:13" ht="13.5" customHeight="1" x14ac:dyDescent="0.25">
      <c r="A764" s="340" t="s">
        <v>11488</v>
      </c>
      <c r="B764" s="348" t="s">
        <v>385</v>
      </c>
      <c r="C764" s="565" t="s">
        <v>11489</v>
      </c>
      <c r="D764" s="565"/>
      <c r="E764" s="565"/>
      <c r="F764" s="565"/>
      <c r="G764" s="565"/>
      <c r="H764" s="565"/>
      <c r="I764" s="565"/>
      <c r="J764" s="565"/>
      <c r="K764" s="565"/>
      <c r="L764" s="348" t="s">
        <v>511</v>
      </c>
      <c r="M764" s="341">
        <v>209.06</v>
      </c>
    </row>
    <row r="765" spans="1:13" ht="12.75" customHeight="1" x14ac:dyDescent="0.25">
      <c r="A765" s="340" t="s">
        <v>11490</v>
      </c>
      <c r="B765" s="348" t="s">
        <v>385</v>
      </c>
      <c r="C765" s="565" t="s">
        <v>11491</v>
      </c>
      <c r="D765" s="565"/>
      <c r="E765" s="565"/>
      <c r="F765" s="565"/>
      <c r="G765" s="565"/>
      <c r="H765" s="565"/>
      <c r="I765" s="565"/>
      <c r="J765" s="565"/>
      <c r="K765" s="565"/>
      <c r="L765" s="348" t="s">
        <v>511</v>
      </c>
      <c r="M765" s="341">
        <v>99.06</v>
      </c>
    </row>
    <row r="766" spans="1:13" ht="12.75" customHeight="1" x14ac:dyDescent="0.25">
      <c r="A766" s="340" t="s">
        <v>11492</v>
      </c>
      <c r="B766" s="348" t="s">
        <v>385</v>
      </c>
      <c r="C766" s="565" t="s">
        <v>11493</v>
      </c>
      <c r="D766" s="565"/>
      <c r="E766" s="565"/>
      <c r="F766" s="565"/>
      <c r="G766" s="565"/>
      <c r="H766" s="565"/>
      <c r="I766" s="565"/>
      <c r="J766" s="565"/>
      <c r="K766" s="565"/>
      <c r="L766" s="348" t="s">
        <v>511</v>
      </c>
      <c r="M766" s="341">
        <v>54.09</v>
      </c>
    </row>
    <row r="767" spans="1:13" ht="13.5" customHeight="1" x14ac:dyDescent="0.25">
      <c r="A767" s="340" t="s">
        <v>11494</v>
      </c>
      <c r="B767" s="348" t="s">
        <v>385</v>
      </c>
      <c r="C767" s="565" t="s">
        <v>11495</v>
      </c>
      <c r="D767" s="565"/>
      <c r="E767" s="565"/>
      <c r="F767" s="565"/>
      <c r="G767" s="565"/>
      <c r="H767" s="565"/>
      <c r="I767" s="565"/>
      <c r="J767" s="565"/>
      <c r="K767" s="565"/>
      <c r="L767" s="348" t="s">
        <v>511</v>
      </c>
      <c r="M767" s="341">
        <v>33.11</v>
      </c>
    </row>
    <row r="768" spans="1:13" ht="12.75" customHeight="1" x14ac:dyDescent="0.25">
      <c r="A768" s="340" t="s">
        <v>11496</v>
      </c>
      <c r="B768" s="348" t="s">
        <v>385</v>
      </c>
      <c r="C768" s="565" t="s">
        <v>8030</v>
      </c>
      <c r="D768" s="565"/>
      <c r="E768" s="565"/>
      <c r="F768" s="565"/>
      <c r="G768" s="565"/>
      <c r="H768" s="565"/>
      <c r="I768" s="565"/>
      <c r="J768" s="565"/>
      <c r="K768" s="565"/>
      <c r="L768" s="348" t="s">
        <v>511</v>
      </c>
      <c r="M768" s="341">
        <v>35.15</v>
      </c>
    </row>
    <row r="769" spans="1:13" ht="12.75" customHeight="1" x14ac:dyDescent="0.25">
      <c r="A769" s="340" t="s">
        <v>11497</v>
      </c>
      <c r="B769" s="348" t="s">
        <v>385</v>
      </c>
      <c r="C769" s="565" t="s">
        <v>11498</v>
      </c>
      <c r="D769" s="565"/>
      <c r="E769" s="565"/>
      <c r="F769" s="565"/>
      <c r="G769" s="565"/>
      <c r="H769" s="565"/>
      <c r="I769" s="565"/>
      <c r="J769" s="565"/>
      <c r="K769" s="565"/>
      <c r="L769" s="348" t="s">
        <v>511</v>
      </c>
      <c r="M769" s="341">
        <v>66.400000000000006</v>
      </c>
    </row>
    <row r="770" spans="1:13" ht="13.5" customHeight="1" x14ac:dyDescent="0.25">
      <c r="A770" s="340" t="s">
        <v>11499</v>
      </c>
      <c r="B770" s="348" t="s">
        <v>385</v>
      </c>
      <c r="C770" s="565" t="s">
        <v>8034</v>
      </c>
      <c r="D770" s="565"/>
      <c r="E770" s="565"/>
      <c r="F770" s="565"/>
      <c r="G770" s="565"/>
      <c r="H770" s="565"/>
      <c r="I770" s="565"/>
      <c r="J770" s="565"/>
      <c r="K770" s="565"/>
      <c r="L770" s="348" t="s">
        <v>511</v>
      </c>
      <c r="M770" s="341">
        <v>39.61</v>
      </c>
    </row>
    <row r="771" spans="1:13" ht="12.75" customHeight="1" x14ac:dyDescent="0.25">
      <c r="A771" s="340" t="s">
        <v>11500</v>
      </c>
      <c r="B771" s="348" t="s">
        <v>385</v>
      </c>
      <c r="C771" s="565" t="s">
        <v>11501</v>
      </c>
      <c r="D771" s="565"/>
      <c r="E771" s="565"/>
      <c r="F771" s="565"/>
      <c r="G771" s="565"/>
      <c r="H771" s="565"/>
      <c r="I771" s="565"/>
      <c r="J771" s="565"/>
      <c r="K771" s="565"/>
      <c r="L771" s="348" t="s">
        <v>511</v>
      </c>
      <c r="M771" s="341">
        <v>10.72</v>
      </c>
    </row>
    <row r="772" spans="1:13" ht="13.5" customHeight="1" x14ac:dyDescent="0.25">
      <c r="A772" s="340" t="s">
        <v>11502</v>
      </c>
      <c r="B772" s="348" t="s">
        <v>385</v>
      </c>
      <c r="C772" s="565" t="s">
        <v>11503</v>
      </c>
      <c r="D772" s="565"/>
      <c r="E772" s="565"/>
      <c r="F772" s="565"/>
      <c r="G772" s="565"/>
      <c r="H772" s="565"/>
      <c r="I772" s="565"/>
      <c r="J772" s="565"/>
      <c r="K772" s="565"/>
      <c r="L772" s="348" t="s">
        <v>511</v>
      </c>
      <c r="M772" s="341">
        <v>169.06</v>
      </c>
    </row>
    <row r="773" spans="1:13" ht="12.75" customHeight="1" x14ac:dyDescent="0.25">
      <c r="A773" s="340" t="s">
        <v>11504</v>
      </c>
      <c r="B773" s="348" t="s">
        <v>385</v>
      </c>
      <c r="C773" s="565" t="s">
        <v>11505</v>
      </c>
      <c r="D773" s="565"/>
      <c r="E773" s="565"/>
      <c r="F773" s="565"/>
      <c r="G773" s="565"/>
      <c r="H773" s="565"/>
      <c r="I773" s="565"/>
      <c r="J773" s="565"/>
      <c r="K773" s="565"/>
      <c r="L773" s="348" t="s">
        <v>511</v>
      </c>
      <c r="M773" s="341">
        <v>194.06</v>
      </c>
    </row>
    <row r="774" spans="1:13" ht="12.75" customHeight="1" x14ac:dyDescent="0.25">
      <c r="A774" s="338" t="s">
        <v>11506</v>
      </c>
      <c r="B774" s="347" t="s">
        <v>385</v>
      </c>
      <c r="C774" s="564" t="s">
        <v>11507</v>
      </c>
      <c r="D774" s="564"/>
      <c r="E774" s="564"/>
      <c r="F774" s="564"/>
      <c r="G774" s="564"/>
      <c r="H774" s="564"/>
      <c r="I774" s="564"/>
      <c r="J774" s="564"/>
      <c r="K774" s="564"/>
      <c r="L774" s="339"/>
      <c r="M774" s="339"/>
    </row>
    <row r="775" spans="1:13" ht="13.5" customHeight="1" x14ac:dyDescent="0.25">
      <c r="A775" s="340" t="s">
        <v>11508</v>
      </c>
      <c r="B775" s="348" t="s">
        <v>385</v>
      </c>
      <c r="C775" s="565" t="s">
        <v>11509</v>
      </c>
      <c r="D775" s="565"/>
      <c r="E775" s="565"/>
      <c r="F775" s="565"/>
      <c r="G775" s="565"/>
      <c r="H775" s="565"/>
      <c r="I775" s="565"/>
      <c r="J775" s="565"/>
      <c r="K775" s="565"/>
      <c r="L775" s="348" t="s">
        <v>511</v>
      </c>
      <c r="M775" s="341">
        <v>165.65</v>
      </c>
    </row>
    <row r="776" spans="1:13" ht="12.75" customHeight="1" x14ac:dyDescent="0.25">
      <c r="A776" s="340" t="s">
        <v>11510</v>
      </c>
      <c r="B776" s="348" t="s">
        <v>385</v>
      </c>
      <c r="C776" s="565" t="s">
        <v>11511</v>
      </c>
      <c r="D776" s="565"/>
      <c r="E776" s="565"/>
      <c r="F776" s="565"/>
      <c r="G776" s="565"/>
      <c r="H776" s="565"/>
      <c r="I776" s="565"/>
      <c r="J776" s="565"/>
      <c r="K776" s="565"/>
      <c r="L776" s="348" t="s">
        <v>511</v>
      </c>
      <c r="M776" s="341">
        <v>309.47000000000003</v>
      </c>
    </row>
    <row r="777" spans="1:13" ht="13.5" customHeight="1" x14ac:dyDescent="0.25">
      <c r="A777" s="340" t="s">
        <v>11512</v>
      </c>
      <c r="B777" s="348" t="s">
        <v>385</v>
      </c>
      <c r="C777" s="565" t="s">
        <v>11513</v>
      </c>
      <c r="D777" s="565"/>
      <c r="E777" s="565"/>
      <c r="F777" s="565"/>
      <c r="G777" s="565"/>
      <c r="H777" s="565"/>
      <c r="I777" s="565"/>
      <c r="J777" s="565"/>
      <c r="K777" s="565"/>
      <c r="L777" s="348" t="s">
        <v>511</v>
      </c>
      <c r="M777" s="341">
        <v>522.9</v>
      </c>
    </row>
    <row r="778" spans="1:13" ht="12.75" customHeight="1" x14ac:dyDescent="0.25">
      <c r="A778" s="338" t="s">
        <v>11514</v>
      </c>
      <c r="B778" s="347" t="s">
        <v>385</v>
      </c>
      <c r="C778" s="564" t="s">
        <v>11515</v>
      </c>
      <c r="D778" s="564"/>
      <c r="E778" s="564"/>
      <c r="F778" s="564"/>
      <c r="G778" s="564"/>
      <c r="H778" s="564"/>
      <c r="I778" s="564"/>
      <c r="J778" s="564"/>
      <c r="K778" s="564"/>
      <c r="L778" s="339"/>
      <c r="M778" s="339"/>
    </row>
    <row r="779" spans="1:13" ht="12.75" customHeight="1" x14ac:dyDescent="0.25">
      <c r="A779" s="340" t="s">
        <v>11516</v>
      </c>
      <c r="B779" s="348" t="s">
        <v>385</v>
      </c>
      <c r="C779" s="565" t="s">
        <v>11517</v>
      </c>
      <c r="D779" s="565"/>
      <c r="E779" s="565"/>
      <c r="F779" s="565"/>
      <c r="G779" s="565"/>
      <c r="H779" s="565"/>
      <c r="I779" s="565"/>
      <c r="J779" s="565"/>
      <c r="K779" s="565"/>
      <c r="L779" s="348" t="s">
        <v>511</v>
      </c>
      <c r="M779" s="341">
        <v>7.78</v>
      </c>
    </row>
    <row r="780" spans="1:13" ht="13.5" customHeight="1" x14ac:dyDescent="0.25">
      <c r="A780" s="338" t="s">
        <v>11518</v>
      </c>
      <c r="B780" s="347" t="s">
        <v>385</v>
      </c>
      <c r="C780" s="564" t="s">
        <v>11519</v>
      </c>
      <c r="D780" s="564"/>
      <c r="E780" s="564"/>
      <c r="F780" s="564"/>
      <c r="G780" s="564"/>
      <c r="H780" s="564"/>
      <c r="I780" s="564"/>
      <c r="J780" s="564"/>
      <c r="K780" s="564"/>
      <c r="L780" s="339"/>
      <c r="M780" s="339"/>
    </row>
    <row r="781" spans="1:13" ht="12.75" customHeight="1" x14ac:dyDescent="0.25">
      <c r="A781" s="340" t="s">
        <v>11520</v>
      </c>
      <c r="B781" s="348" t="s">
        <v>385</v>
      </c>
      <c r="C781" s="565" t="s">
        <v>16484</v>
      </c>
      <c r="D781" s="565"/>
      <c r="E781" s="565"/>
      <c r="F781" s="565"/>
      <c r="G781" s="565"/>
      <c r="H781" s="565"/>
      <c r="I781" s="565"/>
      <c r="J781" s="565"/>
      <c r="K781" s="565"/>
      <c r="L781" s="348" t="s">
        <v>511</v>
      </c>
      <c r="M781" s="341">
        <v>324</v>
      </c>
    </row>
    <row r="782" spans="1:13" ht="13.5" customHeight="1" x14ac:dyDescent="0.25">
      <c r="A782" s="340" t="s">
        <v>11521</v>
      </c>
      <c r="B782" s="348" t="s">
        <v>385</v>
      </c>
      <c r="C782" s="565" t="s">
        <v>16485</v>
      </c>
      <c r="D782" s="565"/>
      <c r="E782" s="565"/>
      <c r="F782" s="565"/>
      <c r="G782" s="565"/>
      <c r="H782" s="565"/>
      <c r="I782" s="565"/>
      <c r="J782" s="565"/>
      <c r="K782" s="565"/>
      <c r="L782" s="348" t="s">
        <v>511</v>
      </c>
      <c r="M782" s="341">
        <v>398.78</v>
      </c>
    </row>
    <row r="783" spans="1:13" ht="12.75" customHeight="1" x14ac:dyDescent="0.25">
      <c r="A783" s="340" t="s">
        <v>11522</v>
      </c>
      <c r="B783" s="348" t="s">
        <v>385</v>
      </c>
      <c r="C783" s="565" t="s">
        <v>16486</v>
      </c>
      <c r="D783" s="565"/>
      <c r="E783" s="565"/>
      <c r="F783" s="565"/>
      <c r="G783" s="565"/>
      <c r="H783" s="565"/>
      <c r="I783" s="565"/>
      <c r="J783" s="565"/>
      <c r="K783" s="565"/>
      <c r="L783" s="348" t="s">
        <v>511</v>
      </c>
      <c r="M783" s="341">
        <v>44.81</v>
      </c>
    </row>
    <row r="784" spans="1:13" ht="12.75" customHeight="1" x14ac:dyDescent="0.25">
      <c r="A784" s="340" t="s">
        <v>11523</v>
      </c>
      <c r="B784" s="348" t="s">
        <v>385</v>
      </c>
      <c r="C784" s="565" t="s">
        <v>16487</v>
      </c>
      <c r="D784" s="565"/>
      <c r="E784" s="565"/>
      <c r="F784" s="565"/>
      <c r="G784" s="565"/>
      <c r="H784" s="565"/>
      <c r="I784" s="565"/>
      <c r="J784" s="565"/>
      <c r="K784" s="565"/>
      <c r="L784" s="348" t="s">
        <v>511</v>
      </c>
      <c r="M784" s="341">
        <v>58.69</v>
      </c>
    </row>
    <row r="785" spans="1:13" ht="13.5" customHeight="1" x14ac:dyDescent="0.25">
      <c r="A785" s="340" t="s">
        <v>11524</v>
      </c>
      <c r="B785" s="348" t="s">
        <v>385</v>
      </c>
      <c r="C785" s="565" t="s">
        <v>16488</v>
      </c>
      <c r="D785" s="565"/>
      <c r="E785" s="565"/>
      <c r="F785" s="565"/>
      <c r="G785" s="565"/>
      <c r="H785" s="565"/>
      <c r="I785" s="565"/>
      <c r="J785" s="565"/>
      <c r="K785" s="565"/>
      <c r="L785" s="348" t="s">
        <v>511</v>
      </c>
      <c r="M785" s="341">
        <v>40.61</v>
      </c>
    </row>
    <row r="786" spans="1:13" ht="12.75" customHeight="1" x14ac:dyDescent="0.25">
      <c r="A786" s="340" t="s">
        <v>11525</v>
      </c>
      <c r="B786" s="348" t="s">
        <v>385</v>
      </c>
      <c r="C786" s="565" t="s">
        <v>16489</v>
      </c>
      <c r="D786" s="565"/>
      <c r="E786" s="565"/>
      <c r="F786" s="565"/>
      <c r="G786" s="565"/>
      <c r="H786" s="565"/>
      <c r="I786" s="565"/>
      <c r="J786" s="565"/>
      <c r="K786" s="565"/>
      <c r="L786" s="348" t="s">
        <v>511</v>
      </c>
      <c r="M786" s="341">
        <v>88.02</v>
      </c>
    </row>
    <row r="787" spans="1:13" ht="12.75" customHeight="1" x14ac:dyDescent="0.25">
      <c r="A787" s="340" t="s">
        <v>11526</v>
      </c>
      <c r="B787" s="348" t="s">
        <v>385</v>
      </c>
      <c r="C787" s="565" t="s">
        <v>16490</v>
      </c>
      <c r="D787" s="565"/>
      <c r="E787" s="565"/>
      <c r="F787" s="565"/>
      <c r="G787" s="565"/>
      <c r="H787" s="565"/>
      <c r="I787" s="565"/>
      <c r="J787" s="565"/>
      <c r="K787" s="565"/>
      <c r="L787" s="348" t="s">
        <v>511</v>
      </c>
      <c r="M787" s="341">
        <v>107.39</v>
      </c>
    </row>
    <row r="788" spans="1:13" ht="13.5" customHeight="1" x14ac:dyDescent="0.25">
      <c r="A788" s="340" t="s">
        <v>11527</v>
      </c>
      <c r="B788" s="348" t="s">
        <v>385</v>
      </c>
      <c r="C788" s="565" t="s">
        <v>16491</v>
      </c>
      <c r="D788" s="565"/>
      <c r="E788" s="565"/>
      <c r="F788" s="565"/>
      <c r="G788" s="565"/>
      <c r="H788" s="565"/>
      <c r="I788" s="565"/>
      <c r="J788" s="565"/>
      <c r="K788" s="565"/>
      <c r="L788" s="348" t="s">
        <v>511</v>
      </c>
      <c r="M788" s="341">
        <v>43.68</v>
      </c>
    </row>
    <row r="789" spans="1:13" ht="12.75" customHeight="1" x14ac:dyDescent="0.25">
      <c r="A789" s="340" t="s">
        <v>11528</v>
      </c>
      <c r="B789" s="348" t="s">
        <v>385</v>
      </c>
      <c r="C789" s="565" t="s">
        <v>8250</v>
      </c>
      <c r="D789" s="565"/>
      <c r="E789" s="565"/>
      <c r="F789" s="565"/>
      <c r="G789" s="565"/>
      <c r="H789" s="565"/>
      <c r="I789" s="565"/>
      <c r="J789" s="565"/>
      <c r="K789" s="565"/>
      <c r="L789" s="348" t="s">
        <v>511</v>
      </c>
      <c r="M789" s="341">
        <v>29.15</v>
      </c>
    </row>
    <row r="790" spans="1:13" ht="13.5" customHeight="1" x14ac:dyDescent="0.25">
      <c r="A790" s="340" t="s">
        <v>11529</v>
      </c>
      <c r="B790" s="348" t="s">
        <v>385</v>
      </c>
      <c r="C790" s="565" t="s">
        <v>11530</v>
      </c>
      <c r="D790" s="565"/>
      <c r="E790" s="565"/>
      <c r="F790" s="565"/>
      <c r="G790" s="565"/>
      <c r="H790" s="565"/>
      <c r="I790" s="565"/>
      <c r="J790" s="565"/>
      <c r="K790" s="565"/>
      <c r="L790" s="348" t="s">
        <v>511</v>
      </c>
      <c r="M790" s="341">
        <v>34.36</v>
      </c>
    </row>
    <row r="791" spans="1:13" ht="12.75" customHeight="1" x14ac:dyDescent="0.25">
      <c r="A791" s="340" t="s">
        <v>11531</v>
      </c>
      <c r="B791" s="348" t="s">
        <v>385</v>
      </c>
      <c r="C791" s="565" t="s">
        <v>11532</v>
      </c>
      <c r="D791" s="565"/>
      <c r="E791" s="565"/>
      <c r="F791" s="565"/>
      <c r="G791" s="565"/>
      <c r="H791" s="565"/>
      <c r="I791" s="565"/>
      <c r="J791" s="565"/>
      <c r="K791" s="565"/>
      <c r="L791" s="348" t="s">
        <v>511</v>
      </c>
      <c r="M791" s="341">
        <v>279.60000000000002</v>
      </c>
    </row>
    <row r="792" spans="1:13" ht="12.75" customHeight="1" x14ac:dyDescent="0.25">
      <c r="A792" s="340" t="s">
        <v>11533</v>
      </c>
      <c r="B792" s="348" t="s">
        <v>385</v>
      </c>
      <c r="C792" s="565" t="s">
        <v>11534</v>
      </c>
      <c r="D792" s="565"/>
      <c r="E792" s="565"/>
      <c r="F792" s="565"/>
      <c r="G792" s="565"/>
      <c r="H792" s="565"/>
      <c r="I792" s="565"/>
      <c r="J792" s="565"/>
      <c r="K792" s="565"/>
      <c r="L792" s="348" t="s">
        <v>511</v>
      </c>
      <c r="M792" s="341">
        <v>298.60000000000002</v>
      </c>
    </row>
    <row r="793" spans="1:13" ht="13.5" customHeight="1" x14ac:dyDescent="0.25">
      <c r="A793" s="340" t="s">
        <v>11535</v>
      </c>
      <c r="B793" s="348" t="s">
        <v>385</v>
      </c>
      <c r="C793" s="565" t="s">
        <v>11536</v>
      </c>
      <c r="D793" s="565"/>
      <c r="E793" s="565"/>
      <c r="F793" s="565"/>
      <c r="G793" s="565"/>
      <c r="H793" s="565"/>
      <c r="I793" s="565"/>
      <c r="J793" s="565"/>
      <c r="K793" s="565"/>
      <c r="L793" s="348" t="s">
        <v>511</v>
      </c>
      <c r="M793" s="341">
        <v>437.59</v>
      </c>
    </row>
    <row r="794" spans="1:13" ht="12.75" customHeight="1" x14ac:dyDescent="0.25">
      <c r="A794" s="340" t="s">
        <v>11537</v>
      </c>
      <c r="B794" s="348" t="s">
        <v>385</v>
      </c>
      <c r="C794" s="565" t="s">
        <v>11538</v>
      </c>
      <c r="D794" s="565"/>
      <c r="E794" s="565"/>
      <c r="F794" s="565"/>
      <c r="G794" s="565"/>
      <c r="H794" s="565"/>
      <c r="I794" s="565"/>
      <c r="J794" s="565"/>
      <c r="K794" s="565"/>
      <c r="L794" s="348" t="s">
        <v>511</v>
      </c>
      <c r="M794" s="341">
        <v>297.39</v>
      </c>
    </row>
    <row r="795" spans="1:13" ht="13.5" customHeight="1" x14ac:dyDescent="0.25">
      <c r="A795" s="340" t="s">
        <v>11539</v>
      </c>
      <c r="B795" s="348" t="s">
        <v>385</v>
      </c>
      <c r="C795" s="565" t="s">
        <v>11540</v>
      </c>
      <c r="D795" s="565"/>
      <c r="E795" s="565"/>
      <c r="F795" s="565"/>
      <c r="G795" s="565"/>
      <c r="H795" s="565"/>
      <c r="I795" s="565"/>
      <c r="J795" s="565"/>
      <c r="K795" s="565"/>
      <c r="L795" s="348" t="s">
        <v>511</v>
      </c>
      <c r="M795" s="341">
        <v>571.42999999999995</v>
      </c>
    </row>
    <row r="796" spans="1:13" ht="12.75" customHeight="1" x14ac:dyDescent="0.25">
      <c r="A796" s="340" t="s">
        <v>11541</v>
      </c>
      <c r="B796" s="348" t="s">
        <v>385</v>
      </c>
      <c r="C796" s="565" t="s">
        <v>11542</v>
      </c>
      <c r="D796" s="565"/>
      <c r="E796" s="565"/>
      <c r="F796" s="565"/>
      <c r="G796" s="565"/>
      <c r="H796" s="565"/>
      <c r="I796" s="565"/>
      <c r="J796" s="565"/>
      <c r="K796" s="565"/>
      <c r="L796" s="348" t="s">
        <v>511</v>
      </c>
      <c r="M796" s="341">
        <v>3468.6</v>
      </c>
    </row>
    <row r="797" spans="1:13" ht="12.75" customHeight="1" x14ac:dyDescent="0.25">
      <c r="A797" s="340" t="s">
        <v>11543</v>
      </c>
      <c r="B797" s="348" t="s">
        <v>385</v>
      </c>
      <c r="C797" s="565" t="s">
        <v>11544</v>
      </c>
      <c r="D797" s="565"/>
      <c r="E797" s="565"/>
      <c r="F797" s="565"/>
      <c r="G797" s="565"/>
      <c r="H797" s="565"/>
      <c r="I797" s="565"/>
      <c r="J797" s="565"/>
      <c r="K797" s="565"/>
      <c r="L797" s="348" t="s">
        <v>511</v>
      </c>
      <c r="M797" s="341">
        <v>13.95</v>
      </c>
    </row>
    <row r="798" spans="1:13" ht="13.5" customHeight="1" x14ac:dyDescent="0.25">
      <c r="A798" s="340" t="s">
        <v>11545</v>
      </c>
      <c r="B798" s="348" t="s">
        <v>385</v>
      </c>
      <c r="C798" s="565" t="s">
        <v>11546</v>
      </c>
      <c r="D798" s="565"/>
      <c r="E798" s="565"/>
      <c r="F798" s="565"/>
      <c r="G798" s="565"/>
      <c r="H798" s="565"/>
      <c r="I798" s="565"/>
      <c r="J798" s="565"/>
      <c r="K798" s="565"/>
      <c r="L798" s="348" t="s">
        <v>511</v>
      </c>
      <c r="M798" s="341">
        <v>14.69</v>
      </c>
    </row>
    <row r="799" spans="1:13" ht="12.75" customHeight="1" x14ac:dyDescent="0.25">
      <c r="A799" s="340" t="s">
        <v>11547</v>
      </c>
      <c r="B799" s="348" t="s">
        <v>385</v>
      </c>
      <c r="C799" s="565" t="s">
        <v>11548</v>
      </c>
      <c r="D799" s="565"/>
      <c r="E799" s="565"/>
      <c r="F799" s="565"/>
      <c r="G799" s="565"/>
      <c r="H799" s="565"/>
      <c r="I799" s="565"/>
      <c r="J799" s="565"/>
      <c r="K799" s="565"/>
      <c r="L799" s="348" t="s">
        <v>511</v>
      </c>
      <c r="M799" s="341">
        <v>18.04</v>
      </c>
    </row>
    <row r="800" spans="1:13" ht="12.75" customHeight="1" x14ac:dyDescent="0.25">
      <c r="A800" s="338" t="s">
        <v>11549</v>
      </c>
      <c r="B800" s="347" t="s">
        <v>385</v>
      </c>
      <c r="C800" s="564" t="s">
        <v>11550</v>
      </c>
      <c r="D800" s="564"/>
      <c r="E800" s="564"/>
      <c r="F800" s="564"/>
      <c r="G800" s="564"/>
      <c r="H800" s="564"/>
      <c r="I800" s="564"/>
      <c r="J800" s="564"/>
      <c r="K800" s="564"/>
      <c r="L800" s="339"/>
      <c r="M800" s="339"/>
    </row>
    <row r="801" spans="1:13" ht="13.5" customHeight="1" x14ac:dyDescent="0.25">
      <c r="A801" s="340" t="s">
        <v>11551</v>
      </c>
      <c r="B801" s="348" t="s">
        <v>385</v>
      </c>
      <c r="C801" s="565" t="s">
        <v>11552</v>
      </c>
      <c r="D801" s="565"/>
      <c r="E801" s="565"/>
      <c r="F801" s="565"/>
      <c r="G801" s="565"/>
      <c r="H801" s="565"/>
      <c r="I801" s="565"/>
      <c r="J801" s="565"/>
      <c r="K801" s="565"/>
      <c r="L801" s="348" t="s">
        <v>511</v>
      </c>
      <c r="M801" s="341">
        <v>172.59</v>
      </c>
    </row>
    <row r="802" spans="1:13" ht="12.75" customHeight="1" x14ac:dyDescent="0.25">
      <c r="A802" s="340" t="s">
        <v>11553</v>
      </c>
      <c r="B802" s="348" t="s">
        <v>385</v>
      </c>
      <c r="C802" s="565" t="s">
        <v>11554</v>
      </c>
      <c r="D802" s="565"/>
      <c r="E802" s="565"/>
      <c r="F802" s="565"/>
      <c r="G802" s="565"/>
      <c r="H802" s="565"/>
      <c r="I802" s="565"/>
      <c r="J802" s="565"/>
      <c r="K802" s="565"/>
      <c r="L802" s="348" t="s">
        <v>511</v>
      </c>
      <c r="M802" s="341">
        <v>444.35</v>
      </c>
    </row>
    <row r="803" spans="1:13" ht="13.5" customHeight="1" x14ac:dyDescent="0.25">
      <c r="A803" s="340" t="s">
        <v>11555</v>
      </c>
      <c r="B803" s="348" t="s">
        <v>385</v>
      </c>
      <c r="C803" s="565" t="s">
        <v>11556</v>
      </c>
      <c r="D803" s="565"/>
      <c r="E803" s="565"/>
      <c r="F803" s="565"/>
      <c r="G803" s="565"/>
      <c r="H803" s="565"/>
      <c r="I803" s="565"/>
      <c r="J803" s="565"/>
      <c r="K803" s="565"/>
      <c r="L803" s="348" t="s">
        <v>511</v>
      </c>
      <c r="M803" s="341">
        <v>233.59</v>
      </c>
    </row>
    <row r="804" spans="1:13" ht="12.75" customHeight="1" x14ac:dyDescent="0.25">
      <c r="A804" s="340" t="s">
        <v>11557</v>
      </c>
      <c r="B804" s="348" t="s">
        <v>385</v>
      </c>
      <c r="C804" s="565" t="s">
        <v>11558</v>
      </c>
      <c r="D804" s="565"/>
      <c r="E804" s="565"/>
      <c r="F804" s="565"/>
      <c r="G804" s="565"/>
      <c r="H804" s="565"/>
      <c r="I804" s="565"/>
      <c r="J804" s="565"/>
      <c r="K804" s="565"/>
      <c r="L804" s="348" t="s">
        <v>511</v>
      </c>
      <c r="M804" s="341">
        <v>487.73</v>
      </c>
    </row>
    <row r="805" spans="1:13" ht="12.75" customHeight="1" x14ac:dyDescent="0.25">
      <c r="A805" s="340" t="s">
        <v>11559</v>
      </c>
      <c r="B805" s="348" t="s">
        <v>385</v>
      </c>
      <c r="C805" s="565" t="s">
        <v>11560</v>
      </c>
      <c r="D805" s="565"/>
      <c r="E805" s="565"/>
      <c r="F805" s="565"/>
      <c r="G805" s="565"/>
      <c r="H805" s="565"/>
      <c r="I805" s="565"/>
      <c r="J805" s="565"/>
      <c r="K805" s="565"/>
      <c r="L805" s="348" t="s">
        <v>511</v>
      </c>
      <c r="M805" s="341">
        <v>150.5</v>
      </c>
    </row>
    <row r="806" spans="1:13" ht="13.5" customHeight="1" x14ac:dyDescent="0.25">
      <c r="A806" s="340" t="s">
        <v>11561</v>
      </c>
      <c r="B806" s="348" t="s">
        <v>385</v>
      </c>
      <c r="C806" s="565" t="s">
        <v>11562</v>
      </c>
      <c r="D806" s="565"/>
      <c r="E806" s="565"/>
      <c r="F806" s="565"/>
      <c r="G806" s="565"/>
      <c r="H806" s="565"/>
      <c r="I806" s="565"/>
      <c r="J806" s="565"/>
      <c r="K806" s="565"/>
      <c r="L806" s="348" t="s">
        <v>511</v>
      </c>
      <c r="M806" s="341">
        <v>404.64</v>
      </c>
    </row>
    <row r="807" spans="1:13" ht="12.75" customHeight="1" x14ac:dyDescent="0.25">
      <c r="A807" s="340" t="s">
        <v>11563</v>
      </c>
      <c r="B807" s="348" t="s">
        <v>385</v>
      </c>
      <c r="C807" s="565" t="s">
        <v>11564</v>
      </c>
      <c r="D807" s="565"/>
      <c r="E807" s="565"/>
      <c r="F807" s="565"/>
      <c r="G807" s="565"/>
      <c r="H807" s="565"/>
      <c r="I807" s="565"/>
      <c r="J807" s="565"/>
      <c r="K807" s="565"/>
      <c r="L807" s="348" t="s">
        <v>511</v>
      </c>
      <c r="M807" s="341">
        <v>189.8</v>
      </c>
    </row>
    <row r="808" spans="1:13" ht="13.5" customHeight="1" x14ac:dyDescent="0.25">
      <c r="A808" s="340" t="s">
        <v>11565</v>
      </c>
      <c r="B808" s="348" t="s">
        <v>385</v>
      </c>
      <c r="C808" s="565" t="s">
        <v>11566</v>
      </c>
      <c r="D808" s="565"/>
      <c r="E808" s="565"/>
      <c r="F808" s="565"/>
      <c r="G808" s="565"/>
      <c r="H808" s="565"/>
      <c r="I808" s="565"/>
      <c r="J808" s="565"/>
      <c r="K808" s="565"/>
      <c r="L808" s="348" t="s">
        <v>511</v>
      </c>
      <c r="M808" s="341">
        <v>306.5</v>
      </c>
    </row>
    <row r="809" spans="1:13" ht="12.75" customHeight="1" x14ac:dyDescent="0.25">
      <c r="A809" s="340" t="s">
        <v>11567</v>
      </c>
      <c r="B809" s="348" t="s">
        <v>385</v>
      </c>
      <c r="C809" s="565" t="s">
        <v>11568</v>
      </c>
      <c r="D809" s="565"/>
      <c r="E809" s="565"/>
      <c r="F809" s="565"/>
      <c r="G809" s="565"/>
      <c r="H809" s="565"/>
      <c r="I809" s="565"/>
      <c r="J809" s="565"/>
      <c r="K809" s="565"/>
      <c r="L809" s="348" t="s">
        <v>511</v>
      </c>
      <c r="M809" s="341">
        <v>558.1</v>
      </c>
    </row>
    <row r="810" spans="1:13" ht="12.75" customHeight="1" x14ac:dyDescent="0.25">
      <c r="A810" s="340" t="s">
        <v>11569</v>
      </c>
      <c r="B810" s="348" t="s">
        <v>385</v>
      </c>
      <c r="C810" s="565" t="s">
        <v>11570</v>
      </c>
      <c r="D810" s="565"/>
      <c r="E810" s="565"/>
      <c r="F810" s="565"/>
      <c r="G810" s="565"/>
      <c r="H810" s="565"/>
      <c r="I810" s="565"/>
      <c r="J810" s="565"/>
      <c r="K810" s="565"/>
      <c r="L810" s="348" t="s">
        <v>1605</v>
      </c>
      <c r="M810" s="341">
        <v>2044.36</v>
      </c>
    </row>
    <row r="811" spans="1:13" ht="13.5" customHeight="1" x14ac:dyDescent="0.25">
      <c r="A811" s="340" t="s">
        <v>11571</v>
      </c>
      <c r="B811" s="348" t="s">
        <v>385</v>
      </c>
      <c r="C811" s="565" t="s">
        <v>11572</v>
      </c>
      <c r="D811" s="565"/>
      <c r="E811" s="565"/>
      <c r="F811" s="565"/>
      <c r="G811" s="565"/>
      <c r="H811" s="565"/>
      <c r="I811" s="565"/>
      <c r="J811" s="565"/>
      <c r="K811" s="565"/>
      <c r="L811" s="348" t="s">
        <v>1605</v>
      </c>
      <c r="M811" s="341">
        <v>896.98</v>
      </c>
    </row>
    <row r="812" spans="1:13" ht="12.75" customHeight="1" x14ac:dyDescent="0.25">
      <c r="A812" s="340" t="s">
        <v>11573</v>
      </c>
      <c r="B812" s="348" t="s">
        <v>385</v>
      </c>
      <c r="C812" s="565" t="s">
        <v>11574</v>
      </c>
      <c r="D812" s="565"/>
      <c r="E812" s="565"/>
      <c r="F812" s="565"/>
      <c r="G812" s="565"/>
      <c r="H812" s="565"/>
      <c r="I812" s="565"/>
      <c r="J812" s="565"/>
      <c r="K812" s="565"/>
      <c r="L812" s="348" t="s">
        <v>511</v>
      </c>
      <c r="M812" s="341">
        <v>786.3</v>
      </c>
    </row>
    <row r="813" spans="1:13" ht="12.75" customHeight="1" x14ac:dyDescent="0.25">
      <c r="A813" s="340" t="s">
        <v>11575</v>
      </c>
      <c r="B813" s="348" t="s">
        <v>385</v>
      </c>
      <c r="C813" s="565" t="s">
        <v>11576</v>
      </c>
      <c r="D813" s="565"/>
      <c r="E813" s="565"/>
      <c r="F813" s="565"/>
      <c r="G813" s="565"/>
      <c r="H813" s="565"/>
      <c r="I813" s="565"/>
      <c r="J813" s="565"/>
      <c r="K813" s="565"/>
      <c r="L813" s="348" t="s">
        <v>511</v>
      </c>
      <c r="M813" s="341">
        <v>172.5</v>
      </c>
    </row>
    <row r="814" spans="1:13" ht="13.5" customHeight="1" x14ac:dyDescent="0.25">
      <c r="A814" s="340" t="s">
        <v>11577</v>
      </c>
      <c r="B814" s="348" t="s">
        <v>385</v>
      </c>
      <c r="C814" s="565" t="s">
        <v>11578</v>
      </c>
      <c r="D814" s="565"/>
      <c r="E814" s="565"/>
      <c r="F814" s="565"/>
      <c r="G814" s="565"/>
      <c r="H814" s="565"/>
      <c r="I814" s="565"/>
      <c r="J814" s="565"/>
      <c r="K814" s="565"/>
      <c r="L814" s="348" t="s">
        <v>511</v>
      </c>
      <c r="M814" s="341">
        <v>264.58999999999997</v>
      </c>
    </row>
    <row r="815" spans="1:13" ht="12.75" customHeight="1" x14ac:dyDescent="0.25">
      <c r="A815" s="338" t="s">
        <v>11579</v>
      </c>
      <c r="B815" s="347" t="s">
        <v>385</v>
      </c>
      <c r="C815" s="564" t="s">
        <v>11580</v>
      </c>
      <c r="D815" s="564"/>
      <c r="E815" s="564"/>
      <c r="F815" s="564"/>
      <c r="G815" s="564"/>
      <c r="H815" s="564"/>
      <c r="I815" s="564"/>
      <c r="J815" s="564"/>
      <c r="K815" s="564"/>
      <c r="L815" s="339"/>
      <c r="M815" s="339"/>
    </row>
    <row r="816" spans="1:13" ht="13.5" customHeight="1" x14ac:dyDescent="0.25">
      <c r="A816" s="340" t="s">
        <v>11581</v>
      </c>
      <c r="B816" s="348" t="s">
        <v>385</v>
      </c>
      <c r="C816" s="565" t="s">
        <v>11582</v>
      </c>
      <c r="D816" s="565"/>
      <c r="E816" s="565"/>
      <c r="F816" s="565"/>
      <c r="G816" s="565"/>
      <c r="H816" s="565"/>
      <c r="I816" s="565"/>
      <c r="J816" s="565"/>
      <c r="K816" s="565"/>
      <c r="L816" s="348" t="s">
        <v>511</v>
      </c>
      <c r="M816" s="341">
        <v>318.95</v>
      </c>
    </row>
    <row r="817" spans="1:13" ht="12.75" customHeight="1" x14ac:dyDescent="0.25">
      <c r="A817" s="340" t="s">
        <v>11583</v>
      </c>
      <c r="B817" s="348" t="s">
        <v>385</v>
      </c>
      <c r="C817" s="565" t="s">
        <v>11584</v>
      </c>
      <c r="D817" s="565"/>
      <c r="E817" s="565"/>
      <c r="F817" s="565"/>
      <c r="G817" s="565"/>
      <c r="H817" s="565"/>
      <c r="I817" s="565"/>
      <c r="J817" s="565"/>
      <c r="K817" s="565"/>
      <c r="L817" s="348" t="s">
        <v>511</v>
      </c>
      <c r="M817" s="341">
        <v>651.88</v>
      </c>
    </row>
    <row r="818" spans="1:13" ht="12.75" customHeight="1" x14ac:dyDescent="0.25">
      <c r="A818" s="340" t="s">
        <v>11585</v>
      </c>
      <c r="B818" s="348" t="s">
        <v>385</v>
      </c>
      <c r="C818" s="565" t="s">
        <v>11586</v>
      </c>
      <c r="D818" s="565"/>
      <c r="E818" s="565"/>
      <c r="F818" s="565"/>
      <c r="G818" s="565"/>
      <c r="H818" s="565"/>
      <c r="I818" s="565"/>
      <c r="J818" s="565"/>
      <c r="K818" s="565"/>
      <c r="L818" s="348" t="s">
        <v>511</v>
      </c>
      <c r="M818" s="341">
        <v>391.77</v>
      </c>
    </row>
    <row r="819" spans="1:13" ht="13.5" customHeight="1" x14ac:dyDescent="0.25">
      <c r="A819" s="340" t="s">
        <v>11587</v>
      </c>
      <c r="B819" s="348" t="s">
        <v>385</v>
      </c>
      <c r="C819" s="565" t="s">
        <v>11588</v>
      </c>
      <c r="D819" s="565"/>
      <c r="E819" s="565"/>
      <c r="F819" s="565"/>
      <c r="G819" s="565"/>
      <c r="H819" s="565"/>
      <c r="I819" s="565"/>
      <c r="J819" s="565"/>
      <c r="K819" s="565"/>
      <c r="L819" s="348" t="s">
        <v>511</v>
      </c>
      <c r="M819" s="341">
        <v>445.84</v>
      </c>
    </row>
    <row r="820" spans="1:13" ht="12.75" customHeight="1" x14ac:dyDescent="0.25">
      <c r="A820" s="340" t="s">
        <v>11589</v>
      </c>
      <c r="B820" s="348" t="s">
        <v>385</v>
      </c>
      <c r="C820" s="565" t="s">
        <v>11590</v>
      </c>
      <c r="D820" s="565"/>
      <c r="E820" s="565"/>
      <c r="F820" s="565"/>
      <c r="G820" s="565"/>
      <c r="H820" s="565"/>
      <c r="I820" s="565"/>
      <c r="J820" s="565"/>
      <c r="K820" s="565"/>
      <c r="L820" s="348" t="s">
        <v>511</v>
      </c>
      <c r="M820" s="341">
        <v>328.19</v>
      </c>
    </row>
    <row r="821" spans="1:13" ht="13.5" customHeight="1" x14ac:dyDescent="0.25">
      <c r="A821" s="340" t="s">
        <v>11591</v>
      </c>
      <c r="B821" s="348" t="s">
        <v>385</v>
      </c>
      <c r="C821" s="565" t="s">
        <v>11592</v>
      </c>
      <c r="D821" s="565"/>
      <c r="E821" s="565"/>
      <c r="F821" s="565"/>
      <c r="G821" s="565"/>
      <c r="H821" s="565"/>
      <c r="I821" s="565"/>
      <c r="J821" s="565"/>
      <c r="K821" s="565"/>
      <c r="L821" s="348" t="s">
        <v>511</v>
      </c>
      <c r="M821" s="341">
        <v>661.12</v>
      </c>
    </row>
    <row r="822" spans="1:13" ht="12.75" customHeight="1" x14ac:dyDescent="0.25">
      <c r="A822" s="340" t="s">
        <v>11593</v>
      </c>
      <c r="B822" s="348" t="s">
        <v>385</v>
      </c>
      <c r="C822" s="565" t="s">
        <v>11594</v>
      </c>
      <c r="D822" s="565"/>
      <c r="E822" s="565"/>
      <c r="F822" s="565"/>
      <c r="G822" s="565"/>
      <c r="H822" s="565"/>
      <c r="I822" s="565"/>
      <c r="J822" s="565"/>
      <c r="K822" s="565"/>
      <c r="L822" s="348" t="s">
        <v>511</v>
      </c>
      <c r="M822" s="341">
        <v>613.07000000000005</v>
      </c>
    </row>
    <row r="823" spans="1:13" ht="12.75" customHeight="1" x14ac:dyDescent="0.25">
      <c r="A823" s="340" t="s">
        <v>11595</v>
      </c>
      <c r="B823" s="348" t="s">
        <v>385</v>
      </c>
      <c r="C823" s="565" t="s">
        <v>11596</v>
      </c>
      <c r="D823" s="565"/>
      <c r="E823" s="565"/>
      <c r="F823" s="565"/>
      <c r="G823" s="565"/>
      <c r="H823" s="565"/>
      <c r="I823" s="565"/>
      <c r="J823" s="565"/>
      <c r="K823" s="565"/>
      <c r="L823" s="348" t="s">
        <v>511</v>
      </c>
      <c r="M823" s="341">
        <v>124.09</v>
      </c>
    </row>
    <row r="824" spans="1:13" ht="13.5" customHeight="1" x14ac:dyDescent="0.25">
      <c r="A824" s="340" t="s">
        <v>16492</v>
      </c>
      <c r="B824" s="348" t="s">
        <v>385</v>
      </c>
      <c r="C824" s="565" t="s">
        <v>16493</v>
      </c>
      <c r="D824" s="565"/>
      <c r="E824" s="565"/>
      <c r="F824" s="565"/>
      <c r="G824" s="565"/>
      <c r="H824" s="565"/>
      <c r="I824" s="565"/>
      <c r="J824" s="565"/>
      <c r="K824" s="565"/>
      <c r="L824" s="348" t="s">
        <v>511</v>
      </c>
      <c r="M824" s="341">
        <v>78.790000000000006</v>
      </c>
    </row>
    <row r="825" spans="1:13" ht="12.75" customHeight="1" x14ac:dyDescent="0.25">
      <c r="A825" s="338" t="s">
        <v>11597</v>
      </c>
      <c r="B825" s="347" t="s">
        <v>385</v>
      </c>
      <c r="C825" s="564" t="s">
        <v>11598</v>
      </c>
      <c r="D825" s="564"/>
      <c r="E825" s="564"/>
      <c r="F825" s="564"/>
      <c r="G825" s="564"/>
      <c r="H825" s="564"/>
      <c r="I825" s="564"/>
      <c r="J825" s="564"/>
      <c r="K825" s="564"/>
      <c r="L825" s="339"/>
      <c r="M825" s="339"/>
    </row>
    <row r="826" spans="1:13" ht="12.75" customHeight="1" x14ac:dyDescent="0.25">
      <c r="A826" s="340" t="s">
        <v>11599</v>
      </c>
      <c r="B826" s="348" t="s">
        <v>385</v>
      </c>
      <c r="C826" s="565" t="s">
        <v>11600</v>
      </c>
      <c r="D826" s="565"/>
      <c r="E826" s="565"/>
      <c r="F826" s="565"/>
      <c r="G826" s="565"/>
      <c r="H826" s="565"/>
      <c r="I826" s="565"/>
      <c r="J826" s="565"/>
      <c r="K826" s="565"/>
      <c r="L826" s="348" t="s">
        <v>511</v>
      </c>
      <c r="M826" s="341">
        <v>455.59</v>
      </c>
    </row>
    <row r="827" spans="1:13" ht="13.5" customHeight="1" x14ac:dyDescent="0.25">
      <c r="A827" s="340" t="s">
        <v>11601</v>
      </c>
      <c r="B827" s="348" t="s">
        <v>385</v>
      </c>
      <c r="C827" s="565" t="s">
        <v>11602</v>
      </c>
      <c r="D827" s="565"/>
      <c r="E827" s="565"/>
      <c r="F827" s="565"/>
      <c r="G827" s="565"/>
      <c r="H827" s="565"/>
      <c r="I827" s="565"/>
      <c r="J827" s="565"/>
      <c r="K827" s="565"/>
      <c r="L827" s="348" t="s">
        <v>511</v>
      </c>
      <c r="M827" s="341">
        <v>764.82</v>
      </c>
    </row>
    <row r="828" spans="1:13" ht="12.75" customHeight="1" x14ac:dyDescent="0.25">
      <c r="A828" s="340" t="s">
        <v>11603</v>
      </c>
      <c r="B828" s="348" t="s">
        <v>385</v>
      </c>
      <c r="C828" s="565" t="s">
        <v>11604</v>
      </c>
      <c r="D828" s="565"/>
      <c r="E828" s="565"/>
      <c r="F828" s="565"/>
      <c r="G828" s="565"/>
      <c r="H828" s="565"/>
      <c r="I828" s="565"/>
      <c r="J828" s="565"/>
      <c r="K828" s="565"/>
      <c r="L828" s="348" t="s">
        <v>8</v>
      </c>
      <c r="M828" s="341">
        <v>808.52</v>
      </c>
    </row>
    <row r="829" spans="1:13" ht="13.5" customHeight="1" x14ac:dyDescent="0.25">
      <c r="A829" s="340" t="s">
        <v>11605</v>
      </c>
      <c r="B829" s="348" t="s">
        <v>385</v>
      </c>
      <c r="C829" s="565" t="s">
        <v>11606</v>
      </c>
      <c r="D829" s="565"/>
      <c r="E829" s="565"/>
      <c r="F829" s="565"/>
      <c r="G829" s="565"/>
      <c r="H829" s="565"/>
      <c r="I829" s="565"/>
      <c r="J829" s="565"/>
      <c r="K829" s="565"/>
      <c r="L829" s="348" t="s">
        <v>511</v>
      </c>
      <c r="M829" s="341">
        <v>1247.3599999999999</v>
      </c>
    </row>
    <row r="830" spans="1:13" ht="12.75" customHeight="1" x14ac:dyDescent="0.25">
      <c r="A830" s="338" t="s">
        <v>11607</v>
      </c>
      <c r="B830" s="347" t="s">
        <v>385</v>
      </c>
      <c r="C830" s="564" t="s">
        <v>11608</v>
      </c>
      <c r="D830" s="564"/>
      <c r="E830" s="564"/>
      <c r="F830" s="564"/>
      <c r="G830" s="564"/>
      <c r="H830" s="564"/>
      <c r="I830" s="564"/>
      <c r="J830" s="564"/>
      <c r="K830" s="564"/>
      <c r="L830" s="339"/>
      <c r="M830" s="339"/>
    </row>
    <row r="831" spans="1:13" ht="12.75" customHeight="1" x14ac:dyDescent="0.25">
      <c r="A831" s="340" t="s">
        <v>11609</v>
      </c>
      <c r="B831" s="348" t="s">
        <v>385</v>
      </c>
      <c r="C831" s="565" t="s">
        <v>11610</v>
      </c>
      <c r="D831" s="565"/>
      <c r="E831" s="565"/>
      <c r="F831" s="565"/>
      <c r="G831" s="565"/>
      <c r="H831" s="565"/>
      <c r="I831" s="565"/>
      <c r="J831" s="565"/>
      <c r="K831" s="565"/>
      <c r="L831" s="348" t="s">
        <v>511</v>
      </c>
      <c r="M831" s="341">
        <v>370.83</v>
      </c>
    </row>
    <row r="832" spans="1:13" ht="13.5" customHeight="1" x14ac:dyDescent="0.25">
      <c r="A832" s="340" t="s">
        <v>11611</v>
      </c>
      <c r="B832" s="348" t="s">
        <v>385</v>
      </c>
      <c r="C832" s="565" t="s">
        <v>11612</v>
      </c>
      <c r="D832" s="565"/>
      <c r="E832" s="565"/>
      <c r="F832" s="565"/>
      <c r="G832" s="565"/>
      <c r="H832" s="565"/>
      <c r="I832" s="565"/>
      <c r="J832" s="565"/>
      <c r="K832" s="565"/>
      <c r="L832" s="348" t="s">
        <v>511</v>
      </c>
      <c r="M832" s="341">
        <v>419.99</v>
      </c>
    </row>
    <row r="833" spans="1:13" ht="12.75" customHeight="1" x14ac:dyDescent="0.25">
      <c r="A833" s="338" t="s">
        <v>11613</v>
      </c>
      <c r="B833" s="347" t="s">
        <v>385</v>
      </c>
      <c r="C833" s="564" t="s">
        <v>3481</v>
      </c>
      <c r="D833" s="564"/>
      <c r="E833" s="564"/>
      <c r="F833" s="564"/>
      <c r="G833" s="564"/>
      <c r="H833" s="564"/>
      <c r="I833" s="564"/>
      <c r="J833" s="564"/>
      <c r="K833" s="564"/>
      <c r="L833" s="339"/>
      <c r="M833" s="339"/>
    </row>
    <row r="834" spans="1:13" ht="13.5" customHeight="1" x14ac:dyDescent="0.25">
      <c r="A834" s="340" t="s">
        <v>11614</v>
      </c>
      <c r="B834" s="348" t="s">
        <v>385</v>
      </c>
      <c r="C834" s="565" t="s">
        <v>11615</v>
      </c>
      <c r="D834" s="565"/>
      <c r="E834" s="565"/>
      <c r="F834" s="565"/>
      <c r="G834" s="565"/>
      <c r="H834" s="565"/>
      <c r="I834" s="565"/>
      <c r="J834" s="565"/>
      <c r="K834" s="565"/>
      <c r="L834" s="348" t="s">
        <v>511</v>
      </c>
      <c r="M834" s="341">
        <v>582.48</v>
      </c>
    </row>
    <row r="835" spans="1:13" ht="12.75" customHeight="1" x14ac:dyDescent="0.25">
      <c r="A835" s="340" t="s">
        <v>11616</v>
      </c>
      <c r="B835" s="348" t="s">
        <v>385</v>
      </c>
      <c r="C835" s="565" t="s">
        <v>11617</v>
      </c>
      <c r="D835" s="565"/>
      <c r="E835" s="565"/>
      <c r="F835" s="565"/>
      <c r="G835" s="565"/>
      <c r="H835" s="565"/>
      <c r="I835" s="565"/>
      <c r="J835" s="565"/>
      <c r="K835" s="565"/>
      <c r="L835" s="348" t="s">
        <v>511</v>
      </c>
      <c r="M835" s="341">
        <v>817.29</v>
      </c>
    </row>
    <row r="836" spans="1:13" ht="12.75" customHeight="1" x14ac:dyDescent="0.25">
      <c r="A836" s="340" t="s">
        <v>11618</v>
      </c>
      <c r="B836" s="348" t="s">
        <v>385</v>
      </c>
      <c r="C836" s="565" t="s">
        <v>11619</v>
      </c>
      <c r="D836" s="565"/>
      <c r="E836" s="565"/>
      <c r="F836" s="565"/>
      <c r="G836" s="565"/>
      <c r="H836" s="565"/>
      <c r="I836" s="565"/>
      <c r="J836" s="565"/>
      <c r="K836" s="565"/>
      <c r="L836" s="348" t="s">
        <v>511</v>
      </c>
      <c r="M836" s="341">
        <v>646.5</v>
      </c>
    </row>
    <row r="837" spans="1:13" ht="13.5" customHeight="1" x14ac:dyDescent="0.25">
      <c r="A837" s="340" t="s">
        <v>11620</v>
      </c>
      <c r="B837" s="348" t="s">
        <v>385</v>
      </c>
      <c r="C837" s="565" t="s">
        <v>11621</v>
      </c>
      <c r="D837" s="565"/>
      <c r="E837" s="565"/>
      <c r="F837" s="565"/>
      <c r="G837" s="565"/>
      <c r="H837" s="565"/>
      <c r="I837" s="565"/>
      <c r="J837" s="565"/>
      <c r="K837" s="565"/>
      <c r="L837" s="348" t="s">
        <v>511</v>
      </c>
      <c r="M837" s="341">
        <v>1265.8599999999999</v>
      </c>
    </row>
    <row r="838" spans="1:13" ht="12.75" customHeight="1" x14ac:dyDescent="0.25">
      <c r="A838" s="338" t="s">
        <v>11622</v>
      </c>
      <c r="B838" s="347" t="s">
        <v>385</v>
      </c>
      <c r="C838" s="564" t="s">
        <v>11623</v>
      </c>
      <c r="D838" s="564"/>
      <c r="E838" s="564"/>
      <c r="F838" s="564"/>
      <c r="G838" s="564"/>
      <c r="H838" s="564"/>
      <c r="I838" s="564"/>
      <c r="J838" s="564"/>
      <c r="K838" s="564"/>
      <c r="L838" s="339"/>
      <c r="M838" s="339"/>
    </row>
    <row r="839" spans="1:13" ht="12.75" customHeight="1" x14ac:dyDescent="0.25">
      <c r="A839" s="340" t="s">
        <v>11624</v>
      </c>
      <c r="B839" s="348" t="s">
        <v>385</v>
      </c>
      <c r="C839" s="565" t="s">
        <v>11625</v>
      </c>
      <c r="D839" s="565"/>
      <c r="E839" s="565"/>
      <c r="F839" s="565"/>
      <c r="G839" s="565"/>
      <c r="H839" s="565"/>
      <c r="I839" s="565"/>
      <c r="J839" s="565"/>
      <c r="K839" s="565"/>
      <c r="L839" s="348" t="s">
        <v>511</v>
      </c>
      <c r="M839" s="341">
        <v>1946.46</v>
      </c>
    </row>
    <row r="840" spans="1:13" ht="13.5" customHeight="1" x14ac:dyDescent="0.25">
      <c r="A840" s="340" t="s">
        <v>11626</v>
      </c>
      <c r="B840" s="348" t="s">
        <v>385</v>
      </c>
      <c r="C840" s="565" t="s">
        <v>8330</v>
      </c>
      <c r="D840" s="565"/>
      <c r="E840" s="565"/>
      <c r="F840" s="565"/>
      <c r="G840" s="565"/>
      <c r="H840" s="565"/>
      <c r="I840" s="565"/>
      <c r="J840" s="565"/>
      <c r="K840" s="565"/>
      <c r="L840" s="348" t="s">
        <v>511</v>
      </c>
      <c r="M840" s="341">
        <v>2596.46</v>
      </c>
    </row>
    <row r="841" spans="1:13" ht="12.75" customHeight="1" x14ac:dyDescent="0.25">
      <c r="A841" s="340" t="s">
        <v>11627</v>
      </c>
      <c r="B841" s="348" t="s">
        <v>385</v>
      </c>
      <c r="C841" s="565" t="s">
        <v>11628</v>
      </c>
      <c r="D841" s="565"/>
      <c r="E841" s="565"/>
      <c r="F841" s="565"/>
      <c r="G841" s="565"/>
      <c r="H841" s="565"/>
      <c r="I841" s="565"/>
      <c r="J841" s="565"/>
      <c r="K841" s="565"/>
      <c r="L841" s="348" t="s">
        <v>511</v>
      </c>
      <c r="M841" s="341">
        <v>1127.46</v>
      </c>
    </row>
    <row r="842" spans="1:13" ht="13.5" customHeight="1" x14ac:dyDescent="0.25">
      <c r="A842" s="340" t="s">
        <v>11629</v>
      </c>
      <c r="B842" s="348" t="s">
        <v>385</v>
      </c>
      <c r="C842" s="565" t="s">
        <v>11630</v>
      </c>
      <c r="D842" s="565"/>
      <c r="E842" s="565"/>
      <c r="F842" s="565"/>
      <c r="G842" s="565"/>
      <c r="H842" s="565"/>
      <c r="I842" s="565"/>
      <c r="J842" s="565"/>
      <c r="K842" s="565"/>
      <c r="L842" s="348" t="s">
        <v>511</v>
      </c>
      <c r="M842" s="341">
        <v>2857.46</v>
      </c>
    </row>
    <row r="843" spans="1:13" ht="12.75" customHeight="1" x14ac:dyDescent="0.25">
      <c r="A843" s="340" t="s">
        <v>11631</v>
      </c>
      <c r="B843" s="348" t="s">
        <v>385</v>
      </c>
      <c r="C843" s="565" t="s">
        <v>11632</v>
      </c>
      <c r="D843" s="565"/>
      <c r="E843" s="565"/>
      <c r="F843" s="565"/>
      <c r="G843" s="565"/>
      <c r="H843" s="565"/>
      <c r="I843" s="565"/>
      <c r="J843" s="565"/>
      <c r="K843" s="565"/>
      <c r="L843" s="348" t="s">
        <v>511</v>
      </c>
      <c r="M843" s="341">
        <v>193.85</v>
      </c>
    </row>
    <row r="844" spans="1:13" ht="12.75" customHeight="1" x14ac:dyDescent="0.25">
      <c r="A844" s="338" t="s">
        <v>11633</v>
      </c>
      <c r="B844" s="347" t="s">
        <v>385</v>
      </c>
      <c r="C844" s="564" t="s">
        <v>11634</v>
      </c>
      <c r="D844" s="564"/>
      <c r="E844" s="564"/>
      <c r="F844" s="564"/>
      <c r="G844" s="564"/>
      <c r="H844" s="564"/>
      <c r="I844" s="564"/>
      <c r="J844" s="564"/>
      <c r="K844" s="564"/>
      <c r="L844" s="339"/>
      <c r="M844" s="339"/>
    </row>
    <row r="845" spans="1:13" ht="13.5" customHeight="1" x14ac:dyDescent="0.25">
      <c r="A845" s="340" t="s">
        <v>11635</v>
      </c>
      <c r="B845" s="348" t="s">
        <v>385</v>
      </c>
      <c r="C845" s="565" t="s">
        <v>11636</v>
      </c>
      <c r="D845" s="565"/>
      <c r="E845" s="565"/>
      <c r="F845" s="565"/>
      <c r="G845" s="565"/>
      <c r="H845" s="565"/>
      <c r="I845" s="565"/>
      <c r="J845" s="565"/>
      <c r="K845" s="565"/>
      <c r="L845" s="348" t="s">
        <v>511</v>
      </c>
      <c r="M845" s="341">
        <v>70.34</v>
      </c>
    </row>
    <row r="846" spans="1:13" ht="12.75" customHeight="1" x14ac:dyDescent="0.25">
      <c r="A846" s="340" t="s">
        <v>11637</v>
      </c>
      <c r="B846" s="348" t="s">
        <v>385</v>
      </c>
      <c r="C846" s="565" t="s">
        <v>11638</v>
      </c>
      <c r="D846" s="565"/>
      <c r="E846" s="565"/>
      <c r="F846" s="565"/>
      <c r="G846" s="565"/>
      <c r="H846" s="565"/>
      <c r="I846" s="565"/>
      <c r="J846" s="565"/>
      <c r="K846" s="565"/>
      <c r="L846" s="348" t="s">
        <v>511</v>
      </c>
      <c r="M846" s="341">
        <v>142.41</v>
      </c>
    </row>
    <row r="847" spans="1:13" ht="13.5" customHeight="1" x14ac:dyDescent="0.25">
      <c r="A847" s="340" t="s">
        <v>11639</v>
      </c>
      <c r="B847" s="348" t="s">
        <v>385</v>
      </c>
      <c r="C847" s="565" t="s">
        <v>8352</v>
      </c>
      <c r="D847" s="565"/>
      <c r="E847" s="565"/>
      <c r="F847" s="565"/>
      <c r="G847" s="565"/>
      <c r="H847" s="565"/>
      <c r="I847" s="565"/>
      <c r="J847" s="565"/>
      <c r="K847" s="565"/>
      <c r="L847" s="348" t="s">
        <v>511</v>
      </c>
      <c r="M847" s="341">
        <v>54.64</v>
      </c>
    </row>
    <row r="848" spans="1:13" ht="12.75" customHeight="1" x14ac:dyDescent="0.25">
      <c r="A848" s="340" t="s">
        <v>11640</v>
      </c>
      <c r="B848" s="348" t="s">
        <v>385</v>
      </c>
      <c r="C848" s="565" t="s">
        <v>11641</v>
      </c>
      <c r="D848" s="565"/>
      <c r="E848" s="565"/>
      <c r="F848" s="565"/>
      <c r="G848" s="565"/>
      <c r="H848" s="565"/>
      <c r="I848" s="565"/>
      <c r="J848" s="565"/>
      <c r="K848" s="565"/>
      <c r="L848" s="348" t="s">
        <v>511</v>
      </c>
      <c r="M848" s="341">
        <v>70.569999999999993</v>
      </c>
    </row>
    <row r="849" spans="1:13" ht="12.75" customHeight="1" x14ac:dyDescent="0.25">
      <c r="A849" s="340" t="s">
        <v>11642</v>
      </c>
      <c r="B849" s="348" t="s">
        <v>385</v>
      </c>
      <c r="C849" s="565" t="s">
        <v>11643</v>
      </c>
      <c r="D849" s="565"/>
      <c r="E849" s="565"/>
      <c r="F849" s="565"/>
      <c r="G849" s="565"/>
      <c r="H849" s="565"/>
      <c r="I849" s="565"/>
      <c r="J849" s="565"/>
      <c r="K849" s="565"/>
      <c r="L849" s="348" t="s">
        <v>511</v>
      </c>
      <c r="M849" s="341">
        <v>82.34</v>
      </c>
    </row>
    <row r="850" spans="1:13" ht="13.5" customHeight="1" x14ac:dyDescent="0.25">
      <c r="A850" s="340" t="s">
        <v>11644</v>
      </c>
      <c r="B850" s="348" t="s">
        <v>385</v>
      </c>
      <c r="C850" s="565" t="s">
        <v>8344</v>
      </c>
      <c r="D850" s="565"/>
      <c r="E850" s="565"/>
      <c r="F850" s="565"/>
      <c r="G850" s="565"/>
      <c r="H850" s="565"/>
      <c r="I850" s="565"/>
      <c r="J850" s="565"/>
      <c r="K850" s="565"/>
      <c r="L850" s="348" t="s">
        <v>511</v>
      </c>
      <c r="M850" s="341">
        <v>57.25</v>
      </c>
    </row>
    <row r="851" spans="1:13" ht="12.75" customHeight="1" x14ac:dyDescent="0.25">
      <c r="A851" s="340" t="s">
        <v>11645</v>
      </c>
      <c r="B851" s="348" t="s">
        <v>385</v>
      </c>
      <c r="C851" s="565" t="s">
        <v>11646</v>
      </c>
      <c r="D851" s="565"/>
      <c r="E851" s="565"/>
      <c r="F851" s="565"/>
      <c r="G851" s="565"/>
      <c r="H851" s="565"/>
      <c r="I851" s="565"/>
      <c r="J851" s="565"/>
      <c r="K851" s="565"/>
      <c r="L851" s="348" t="s">
        <v>511</v>
      </c>
      <c r="M851" s="341">
        <v>37.130000000000003</v>
      </c>
    </row>
    <row r="852" spans="1:13" ht="13.5" customHeight="1" x14ac:dyDescent="0.25">
      <c r="A852" s="340" t="s">
        <v>11647</v>
      </c>
      <c r="B852" s="348" t="s">
        <v>385</v>
      </c>
      <c r="C852" s="565" t="s">
        <v>11648</v>
      </c>
      <c r="D852" s="565"/>
      <c r="E852" s="565"/>
      <c r="F852" s="565"/>
      <c r="G852" s="565"/>
      <c r="H852" s="565"/>
      <c r="I852" s="565"/>
      <c r="J852" s="565"/>
      <c r="K852" s="565"/>
      <c r="L852" s="348" t="s">
        <v>511</v>
      </c>
      <c r="M852" s="341">
        <v>48.11</v>
      </c>
    </row>
    <row r="853" spans="1:13" ht="12.75" customHeight="1" x14ac:dyDescent="0.25">
      <c r="A853" s="340" t="s">
        <v>11649</v>
      </c>
      <c r="B853" s="348" t="s">
        <v>385</v>
      </c>
      <c r="C853" s="565" t="s">
        <v>11650</v>
      </c>
      <c r="D853" s="565"/>
      <c r="E853" s="565"/>
      <c r="F853" s="565"/>
      <c r="G853" s="565"/>
      <c r="H853" s="565"/>
      <c r="I853" s="565"/>
      <c r="J853" s="565"/>
      <c r="K853" s="565"/>
      <c r="L853" s="348" t="s">
        <v>511</v>
      </c>
      <c r="M853" s="341">
        <v>80.45</v>
      </c>
    </row>
    <row r="854" spans="1:13" ht="12.75" customHeight="1" x14ac:dyDescent="0.25">
      <c r="A854" s="340" t="s">
        <v>11651</v>
      </c>
      <c r="B854" s="348" t="s">
        <v>385</v>
      </c>
      <c r="C854" s="565" t="s">
        <v>11652</v>
      </c>
      <c r="D854" s="565"/>
      <c r="E854" s="565"/>
      <c r="F854" s="565"/>
      <c r="G854" s="565"/>
      <c r="H854" s="565"/>
      <c r="I854" s="565"/>
      <c r="J854" s="565"/>
      <c r="K854" s="565"/>
      <c r="L854" s="348" t="s">
        <v>511</v>
      </c>
      <c r="M854" s="341">
        <v>22.67</v>
      </c>
    </row>
    <row r="855" spans="1:13" ht="13.5" customHeight="1" x14ac:dyDescent="0.25">
      <c r="A855" s="340" t="s">
        <v>11653</v>
      </c>
      <c r="B855" s="348" t="s">
        <v>385</v>
      </c>
      <c r="C855" s="565" t="s">
        <v>11654</v>
      </c>
      <c r="D855" s="565"/>
      <c r="E855" s="565"/>
      <c r="F855" s="565"/>
      <c r="G855" s="565"/>
      <c r="H855" s="565"/>
      <c r="I855" s="565"/>
      <c r="J855" s="565"/>
      <c r="K855" s="565"/>
      <c r="L855" s="348" t="s">
        <v>511</v>
      </c>
      <c r="M855" s="341">
        <v>65.58</v>
      </c>
    </row>
    <row r="856" spans="1:13" ht="12.75" customHeight="1" x14ac:dyDescent="0.25">
      <c r="A856" s="340" t="s">
        <v>11655</v>
      </c>
      <c r="B856" s="348" t="s">
        <v>385</v>
      </c>
      <c r="C856" s="565" t="s">
        <v>11656</v>
      </c>
      <c r="D856" s="565"/>
      <c r="E856" s="565"/>
      <c r="F856" s="565"/>
      <c r="G856" s="565"/>
      <c r="H856" s="565"/>
      <c r="I856" s="565"/>
      <c r="J856" s="565"/>
      <c r="K856" s="565"/>
      <c r="L856" s="348" t="s">
        <v>511</v>
      </c>
      <c r="M856" s="341">
        <v>623.57000000000005</v>
      </c>
    </row>
    <row r="857" spans="1:13" ht="12.75" customHeight="1" x14ac:dyDescent="0.25">
      <c r="A857" s="340" t="s">
        <v>11657</v>
      </c>
      <c r="B857" s="348" t="s">
        <v>385</v>
      </c>
      <c r="C857" s="565" t="s">
        <v>11658</v>
      </c>
      <c r="D857" s="565"/>
      <c r="E857" s="565"/>
      <c r="F857" s="565"/>
      <c r="G857" s="565"/>
      <c r="H857" s="565"/>
      <c r="I857" s="565"/>
      <c r="J857" s="565"/>
      <c r="K857" s="565"/>
      <c r="L857" s="348" t="s">
        <v>511</v>
      </c>
      <c r="M857" s="341">
        <v>786.81</v>
      </c>
    </row>
    <row r="858" spans="1:13" ht="13.5" customHeight="1" x14ac:dyDescent="0.25">
      <c r="A858" s="340" t="s">
        <v>11659</v>
      </c>
      <c r="B858" s="348" t="s">
        <v>385</v>
      </c>
      <c r="C858" s="565" t="s">
        <v>11660</v>
      </c>
      <c r="D858" s="565"/>
      <c r="E858" s="565"/>
      <c r="F858" s="565"/>
      <c r="G858" s="565"/>
      <c r="H858" s="565"/>
      <c r="I858" s="565"/>
      <c r="J858" s="565"/>
      <c r="K858" s="565"/>
      <c r="L858" s="348" t="s">
        <v>511</v>
      </c>
      <c r="M858" s="341">
        <v>69.569999999999993</v>
      </c>
    </row>
    <row r="859" spans="1:13" ht="12.75" customHeight="1" x14ac:dyDescent="0.25">
      <c r="A859" s="340" t="s">
        <v>11661</v>
      </c>
      <c r="B859" s="348" t="s">
        <v>385</v>
      </c>
      <c r="C859" s="565" t="s">
        <v>11662</v>
      </c>
      <c r="D859" s="565"/>
      <c r="E859" s="565"/>
      <c r="F859" s="565"/>
      <c r="G859" s="565"/>
      <c r="H859" s="565"/>
      <c r="I859" s="565"/>
      <c r="J859" s="565"/>
      <c r="K859" s="565"/>
      <c r="L859" s="348" t="s">
        <v>511</v>
      </c>
      <c r="M859" s="341">
        <v>13.55</v>
      </c>
    </row>
    <row r="860" spans="1:13" ht="13.5" customHeight="1" x14ac:dyDescent="0.25">
      <c r="A860" s="340" t="s">
        <v>11663</v>
      </c>
      <c r="B860" s="348" t="s">
        <v>385</v>
      </c>
      <c r="C860" s="565" t="s">
        <v>8262</v>
      </c>
      <c r="D860" s="565"/>
      <c r="E860" s="565"/>
      <c r="F860" s="565"/>
      <c r="G860" s="565"/>
      <c r="H860" s="565"/>
      <c r="I860" s="565"/>
      <c r="J860" s="565"/>
      <c r="K860" s="565"/>
      <c r="L860" s="348" t="s">
        <v>511</v>
      </c>
      <c r="M860" s="341">
        <v>18.47</v>
      </c>
    </row>
    <row r="861" spans="1:13" ht="12.75" customHeight="1" x14ac:dyDescent="0.25">
      <c r="A861" s="338" t="s">
        <v>11664</v>
      </c>
      <c r="B861" s="347" t="s">
        <v>385</v>
      </c>
      <c r="C861" s="564" t="s">
        <v>11665</v>
      </c>
      <c r="D861" s="564"/>
      <c r="E861" s="564"/>
      <c r="F861" s="564"/>
      <c r="G861" s="564"/>
      <c r="H861" s="564"/>
      <c r="I861" s="564"/>
      <c r="J861" s="564"/>
      <c r="K861" s="564"/>
      <c r="L861" s="339"/>
      <c r="M861" s="339"/>
    </row>
    <row r="862" spans="1:13" ht="12.75" customHeight="1" x14ac:dyDescent="0.25">
      <c r="A862" s="340" t="s">
        <v>11666</v>
      </c>
      <c r="B862" s="348" t="s">
        <v>385</v>
      </c>
      <c r="C862" s="565" t="s">
        <v>11667</v>
      </c>
      <c r="D862" s="565"/>
      <c r="E862" s="565"/>
      <c r="F862" s="565"/>
      <c r="G862" s="565"/>
      <c r="H862" s="565"/>
      <c r="I862" s="565"/>
      <c r="J862" s="565"/>
      <c r="K862" s="565"/>
      <c r="L862" s="348" t="s">
        <v>8</v>
      </c>
      <c r="M862" s="341">
        <v>56.9</v>
      </c>
    </row>
    <row r="863" spans="1:13" ht="13.5" customHeight="1" x14ac:dyDescent="0.25">
      <c r="A863" s="340" t="s">
        <v>11668</v>
      </c>
      <c r="B863" s="348" t="s">
        <v>385</v>
      </c>
      <c r="C863" s="565" t="s">
        <v>11669</v>
      </c>
      <c r="D863" s="565"/>
      <c r="E863" s="565"/>
      <c r="F863" s="565"/>
      <c r="G863" s="565"/>
      <c r="H863" s="565"/>
      <c r="I863" s="565"/>
      <c r="J863" s="565"/>
      <c r="K863" s="565"/>
      <c r="L863" s="348" t="s">
        <v>8</v>
      </c>
      <c r="M863" s="341">
        <v>73.34</v>
      </c>
    </row>
    <row r="864" spans="1:13" ht="12.75" customHeight="1" x14ac:dyDescent="0.25">
      <c r="A864" s="340" t="s">
        <v>11670</v>
      </c>
      <c r="B864" s="348" t="s">
        <v>385</v>
      </c>
      <c r="C864" s="565" t="s">
        <v>11671</v>
      </c>
      <c r="D864" s="565"/>
      <c r="E864" s="565"/>
      <c r="F864" s="565"/>
      <c r="G864" s="565"/>
      <c r="H864" s="565"/>
      <c r="I864" s="565"/>
      <c r="J864" s="565"/>
      <c r="K864" s="565"/>
      <c r="L864" s="348" t="s">
        <v>511</v>
      </c>
      <c r="M864" s="341">
        <v>55.56</v>
      </c>
    </row>
    <row r="865" spans="1:13" ht="13.5" customHeight="1" x14ac:dyDescent="0.25">
      <c r="A865" s="340" t="s">
        <v>11672</v>
      </c>
      <c r="B865" s="348" t="s">
        <v>385</v>
      </c>
      <c r="C865" s="565" t="s">
        <v>11673</v>
      </c>
      <c r="D865" s="565"/>
      <c r="E865" s="565"/>
      <c r="F865" s="565"/>
      <c r="G865" s="565"/>
      <c r="H865" s="565"/>
      <c r="I865" s="565"/>
      <c r="J865" s="565"/>
      <c r="K865" s="565"/>
      <c r="L865" s="348" t="s">
        <v>511</v>
      </c>
      <c r="M865" s="341">
        <v>48.15</v>
      </c>
    </row>
    <row r="866" spans="1:13" ht="12.75" customHeight="1" x14ac:dyDescent="0.25">
      <c r="A866" s="340" t="s">
        <v>11674</v>
      </c>
      <c r="B866" s="348" t="s">
        <v>385</v>
      </c>
      <c r="C866" s="565" t="s">
        <v>11675</v>
      </c>
      <c r="D866" s="565"/>
      <c r="E866" s="565"/>
      <c r="F866" s="565"/>
      <c r="G866" s="565"/>
      <c r="H866" s="565"/>
      <c r="I866" s="565"/>
      <c r="J866" s="565"/>
      <c r="K866" s="565"/>
      <c r="L866" s="348" t="s">
        <v>511</v>
      </c>
      <c r="M866" s="341">
        <v>100.91</v>
      </c>
    </row>
    <row r="867" spans="1:13" ht="12.75" customHeight="1" x14ac:dyDescent="0.25">
      <c r="A867" s="340" t="s">
        <v>11676</v>
      </c>
      <c r="B867" s="348" t="s">
        <v>385</v>
      </c>
      <c r="C867" s="565" t="s">
        <v>11677</v>
      </c>
      <c r="D867" s="565"/>
      <c r="E867" s="565"/>
      <c r="F867" s="565"/>
      <c r="G867" s="565"/>
      <c r="H867" s="565"/>
      <c r="I867" s="565"/>
      <c r="J867" s="565"/>
      <c r="K867" s="565"/>
      <c r="L867" s="348" t="s">
        <v>511</v>
      </c>
      <c r="M867" s="341">
        <v>42.89</v>
      </c>
    </row>
    <row r="868" spans="1:13" ht="13.5" customHeight="1" x14ac:dyDescent="0.25">
      <c r="A868" s="340" t="s">
        <v>11678</v>
      </c>
      <c r="B868" s="348" t="s">
        <v>385</v>
      </c>
      <c r="C868" s="565" t="s">
        <v>11679</v>
      </c>
      <c r="D868" s="565"/>
      <c r="E868" s="565"/>
      <c r="F868" s="565"/>
      <c r="G868" s="565"/>
      <c r="H868" s="565"/>
      <c r="I868" s="565"/>
      <c r="J868" s="565"/>
      <c r="K868" s="565"/>
      <c r="L868" s="348" t="s">
        <v>511</v>
      </c>
      <c r="M868" s="341">
        <v>135.52000000000001</v>
      </c>
    </row>
    <row r="869" spans="1:13" ht="12.75" customHeight="1" x14ac:dyDescent="0.25">
      <c r="A869" s="340" t="s">
        <v>11680</v>
      </c>
      <c r="B869" s="348" t="s">
        <v>385</v>
      </c>
      <c r="C869" s="565" t="s">
        <v>11681</v>
      </c>
      <c r="D869" s="565"/>
      <c r="E869" s="565"/>
      <c r="F869" s="565"/>
      <c r="G869" s="565"/>
      <c r="H869" s="565"/>
      <c r="I869" s="565"/>
      <c r="J869" s="565"/>
      <c r="K869" s="565"/>
      <c r="L869" s="348" t="s">
        <v>511</v>
      </c>
      <c r="M869" s="341">
        <v>980</v>
      </c>
    </row>
    <row r="870" spans="1:13" ht="12.75" customHeight="1" x14ac:dyDescent="0.25">
      <c r="A870" s="340" t="s">
        <v>11682</v>
      </c>
      <c r="B870" s="348" t="s">
        <v>385</v>
      </c>
      <c r="C870" s="565" t="s">
        <v>11683</v>
      </c>
      <c r="D870" s="565"/>
      <c r="E870" s="565"/>
      <c r="F870" s="565"/>
      <c r="G870" s="565"/>
      <c r="H870" s="565"/>
      <c r="I870" s="565"/>
      <c r="J870" s="565"/>
      <c r="K870" s="565"/>
      <c r="L870" s="348" t="s">
        <v>511</v>
      </c>
      <c r="M870" s="341">
        <v>36.56</v>
      </c>
    </row>
    <row r="871" spans="1:13" ht="13.5" customHeight="1" x14ac:dyDescent="0.25">
      <c r="A871" s="338" t="s">
        <v>11684</v>
      </c>
      <c r="B871" s="347" t="s">
        <v>385</v>
      </c>
      <c r="C871" s="564" t="s">
        <v>11685</v>
      </c>
      <c r="D871" s="564"/>
      <c r="E871" s="564"/>
      <c r="F871" s="564"/>
      <c r="G871" s="564"/>
      <c r="H871" s="564"/>
      <c r="I871" s="564"/>
      <c r="J871" s="564"/>
      <c r="K871" s="564"/>
      <c r="L871" s="339"/>
      <c r="M871" s="339"/>
    </row>
    <row r="872" spans="1:13" ht="12.75" customHeight="1" x14ac:dyDescent="0.25">
      <c r="A872" s="340" t="s">
        <v>11686</v>
      </c>
      <c r="B872" s="348" t="s">
        <v>385</v>
      </c>
      <c r="C872" s="565" t="s">
        <v>11687</v>
      </c>
      <c r="D872" s="565"/>
      <c r="E872" s="565"/>
      <c r="F872" s="565"/>
      <c r="G872" s="565"/>
      <c r="H872" s="565"/>
      <c r="I872" s="565"/>
      <c r="J872" s="565"/>
      <c r="K872" s="565"/>
      <c r="L872" s="348" t="s">
        <v>511</v>
      </c>
      <c r="M872" s="341">
        <v>110.52</v>
      </c>
    </row>
    <row r="873" spans="1:13" ht="13.5" customHeight="1" x14ac:dyDescent="0.25">
      <c r="A873" s="340" t="s">
        <v>11688</v>
      </c>
      <c r="B873" s="348" t="s">
        <v>385</v>
      </c>
      <c r="C873" s="565" t="s">
        <v>11689</v>
      </c>
      <c r="D873" s="565"/>
      <c r="E873" s="565"/>
      <c r="F873" s="565"/>
      <c r="G873" s="565"/>
      <c r="H873" s="565"/>
      <c r="I873" s="565"/>
      <c r="J873" s="565"/>
      <c r="K873" s="565"/>
      <c r="L873" s="348" t="s">
        <v>511</v>
      </c>
      <c r="M873" s="341">
        <v>140.33000000000001</v>
      </c>
    </row>
    <row r="874" spans="1:13" ht="12.75" customHeight="1" x14ac:dyDescent="0.25">
      <c r="A874" s="340" t="s">
        <v>11690</v>
      </c>
      <c r="B874" s="348" t="s">
        <v>385</v>
      </c>
      <c r="C874" s="565" t="s">
        <v>11691</v>
      </c>
      <c r="D874" s="565"/>
      <c r="E874" s="565"/>
      <c r="F874" s="565"/>
      <c r="G874" s="565"/>
      <c r="H874" s="565"/>
      <c r="I874" s="565"/>
      <c r="J874" s="565"/>
      <c r="K874" s="565"/>
      <c r="L874" s="348" t="s">
        <v>511</v>
      </c>
      <c r="M874" s="341">
        <v>148.11000000000001</v>
      </c>
    </row>
    <row r="875" spans="1:13" ht="12.75" customHeight="1" x14ac:dyDescent="0.25">
      <c r="A875" s="340" t="s">
        <v>11692</v>
      </c>
      <c r="B875" s="348" t="s">
        <v>385</v>
      </c>
      <c r="C875" s="565" t="s">
        <v>11693</v>
      </c>
      <c r="D875" s="565"/>
      <c r="E875" s="565"/>
      <c r="F875" s="565"/>
      <c r="G875" s="565"/>
      <c r="H875" s="565"/>
      <c r="I875" s="565"/>
      <c r="J875" s="565"/>
      <c r="K875" s="565"/>
      <c r="L875" s="348" t="s">
        <v>511</v>
      </c>
      <c r="M875" s="341">
        <v>144.35</v>
      </c>
    </row>
    <row r="876" spans="1:13" ht="13.5" customHeight="1" x14ac:dyDescent="0.25">
      <c r="A876" s="340" t="s">
        <v>11694</v>
      </c>
      <c r="B876" s="348" t="s">
        <v>385</v>
      </c>
      <c r="C876" s="565" t="s">
        <v>11695</v>
      </c>
      <c r="D876" s="565"/>
      <c r="E876" s="565"/>
      <c r="F876" s="565"/>
      <c r="G876" s="565"/>
      <c r="H876" s="565"/>
      <c r="I876" s="565"/>
      <c r="J876" s="565"/>
      <c r="K876" s="565"/>
      <c r="L876" s="348" t="s">
        <v>511</v>
      </c>
      <c r="M876" s="341">
        <v>170.25</v>
      </c>
    </row>
    <row r="877" spans="1:13" ht="12.75" customHeight="1" x14ac:dyDescent="0.25">
      <c r="A877" s="340" t="s">
        <v>11696</v>
      </c>
      <c r="B877" s="348" t="s">
        <v>385</v>
      </c>
      <c r="C877" s="565" t="s">
        <v>11697</v>
      </c>
      <c r="D877" s="565"/>
      <c r="E877" s="565"/>
      <c r="F877" s="565"/>
      <c r="G877" s="565"/>
      <c r="H877" s="565"/>
      <c r="I877" s="565"/>
      <c r="J877" s="565"/>
      <c r="K877" s="565"/>
      <c r="L877" s="348" t="s">
        <v>511</v>
      </c>
      <c r="M877" s="341">
        <v>199.58</v>
      </c>
    </row>
    <row r="878" spans="1:13" ht="13.5" customHeight="1" x14ac:dyDescent="0.25">
      <c r="A878" s="340" t="s">
        <v>11698</v>
      </c>
      <c r="B878" s="348" t="s">
        <v>385</v>
      </c>
      <c r="C878" s="565" t="s">
        <v>11699</v>
      </c>
      <c r="D878" s="565"/>
      <c r="E878" s="565"/>
      <c r="F878" s="565"/>
      <c r="G878" s="565"/>
      <c r="H878" s="565"/>
      <c r="I878" s="565"/>
      <c r="J878" s="565"/>
      <c r="K878" s="565"/>
      <c r="L878" s="348" t="s">
        <v>511</v>
      </c>
      <c r="M878" s="341">
        <v>222.52</v>
      </c>
    </row>
    <row r="879" spans="1:13" ht="12.75" customHeight="1" x14ac:dyDescent="0.25">
      <c r="A879" s="340" t="s">
        <v>11700</v>
      </c>
      <c r="B879" s="348" t="s">
        <v>385</v>
      </c>
      <c r="C879" s="565" t="s">
        <v>11701</v>
      </c>
      <c r="D879" s="565"/>
      <c r="E879" s="565"/>
      <c r="F879" s="565"/>
      <c r="G879" s="565"/>
      <c r="H879" s="565"/>
      <c r="I879" s="565"/>
      <c r="J879" s="565"/>
      <c r="K879" s="565"/>
      <c r="L879" s="348" t="s">
        <v>511</v>
      </c>
      <c r="M879" s="341">
        <v>185.3</v>
      </c>
    </row>
    <row r="880" spans="1:13" ht="12.75" customHeight="1" x14ac:dyDescent="0.25">
      <c r="A880" s="340" t="s">
        <v>11702</v>
      </c>
      <c r="B880" s="348" t="s">
        <v>385</v>
      </c>
      <c r="C880" s="565" t="s">
        <v>11703</v>
      </c>
      <c r="D880" s="565"/>
      <c r="E880" s="565"/>
      <c r="F880" s="565"/>
      <c r="G880" s="565"/>
      <c r="H880" s="565"/>
      <c r="I880" s="565"/>
      <c r="J880" s="565"/>
      <c r="K880" s="565"/>
      <c r="L880" s="348" t="s">
        <v>511</v>
      </c>
      <c r="M880" s="341">
        <v>215.59</v>
      </c>
    </row>
    <row r="881" spans="1:13" ht="13.5" customHeight="1" x14ac:dyDescent="0.25">
      <c r="A881" s="340" t="s">
        <v>11704</v>
      </c>
      <c r="B881" s="348" t="s">
        <v>385</v>
      </c>
      <c r="C881" s="565" t="s">
        <v>11705</v>
      </c>
      <c r="D881" s="565"/>
      <c r="E881" s="565"/>
      <c r="F881" s="565"/>
      <c r="G881" s="565"/>
      <c r="H881" s="565"/>
      <c r="I881" s="565"/>
      <c r="J881" s="565"/>
      <c r="K881" s="565"/>
      <c r="L881" s="348" t="s">
        <v>511</v>
      </c>
      <c r="M881" s="341">
        <v>255.39</v>
      </c>
    </row>
    <row r="882" spans="1:13" ht="12.75" customHeight="1" x14ac:dyDescent="0.25">
      <c r="A882" s="340" t="s">
        <v>11706</v>
      </c>
      <c r="B882" s="348" t="s">
        <v>385</v>
      </c>
      <c r="C882" s="565" t="s">
        <v>11707</v>
      </c>
      <c r="D882" s="565"/>
      <c r="E882" s="565"/>
      <c r="F882" s="565"/>
      <c r="G882" s="565"/>
      <c r="H882" s="565"/>
      <c r="I882" s="565"/>
      <c r="J882" s="565"/>
      <c r="K882" s="565"/>
      <c r="L882" s="348" t="s">
        <v>511</v>
      </c>
      <c r="M882" s="341">
        <v>288.74</v>
      </c>
    </row>
    <row r="883" spans="1:13" ht="12.75" customHeight="1" x14ac:dyDescent="0.25">
      <c r="A883" s="340" t="s">
        <v>11708</v>
      </c>
      <c r="B883" s="348" t="s">
        <v>385</v>
      </c>
      <c r="C883" s="565" t="s">
        <v>11709</v>
      </c>
      <c r="D883" s="565"/>
      <c r="E883" s="565"/>
      <c r="F883" s="565"/>
      <c r="G883" s="565"/>
      <c r="H883" s="565"/>
      <c r="I883" s="565"/>
      <c r="J883" s="565"/>
      <c r="K883" s="565"/>
      <c r="L883" s="348" t="s">
        <v>511</v>
      </c>
      <c r="M883" s="341">
        <v>322.69</v>
      </c>
    </row>
    <row r="884" spans="1:13" ht="13.5" customHeight="1" x14ac:dyDescent="0.25">
      <c r="A884" s="340" t="s">
        <v>11710</v>
      </c>
      <c r="B884" s="348" t="s">
        <v>385</v>
      </c>
      <c r="C884" s="565" t="s">
        <v>11711</v>
      </c>
      <c r="D884" s="565"/>
      <c r="E884" s="565"/>
      <c r="F884" s="565"/>
      <c r="G884" s="565"/>
      <c r="H884" s="565"/>
      <c r="I884" s="565"/>
      <c r="J884" s="565"/>
      <c r="K884" s="565"/>
      <c r="L884" s="348" t="s">
        <v>511</v>
      </c>
      <c r="M884" s="341">
        <v>356.04</v>
      </c>
    </row>
    <row r="885" spans="1:13" ht="12.75" customHeight="1" x14ac:dyDescent="0.25">
      <c r="A885" s="340" t="s">
        <v>11712</v>
      </c>
      <c r="B885" s="348" t="s">
        <v>385</v>
      </c>
      <c r="C885" s="565" t="s">
        <v>11713</v>
      </c>
      <c r="D885" s="565"/>
      <c r="E885" s="565"/>
      <c r="F885" s="565"/>
      <c r="G885" s="565"/>
      <c r="H885" s="565"/>
      <c r="I885" s="565"/>
      <c r="J885" s="565"/>
      <c r="K885" s="565"/>
      <c r="L885" s="348" t="s">
        <v>511</v>
      </c>
      <c r="M885" s="341">
        <v>389.4</v>
      </c>
    </row>
    <row r="886" spans="1:13" ht="13.5" customHeight="1" x14ac:dyDescent="0.25">
      <c r="A886" s="340" t="s">
        <v>11714</v>
      </c>
      <c r="B886" s="348" t="s">
        <v>385</v>
      </c>
      <c r="C886" s="565" t="s">
        <v>11715</v>
      </c>
      <c r="D886" s="565"/>
      <c r="E886" s="565"/>
      <c r="F886" s="565"/>
      <c r="G886" s="565"/>
      <c r="H886" s="565"/>
      <c r="I886" s="565"/>
      <c r="J886" s="565"/>
      <c r="K886" s="565"/>
      <c r="L886" s="348" t="s">
        <v>511</v>
      </c>
      <c r="M886" s="341">
        <v>423.35</v>
      </c>
    </row>
    <row r="887" spans="1:13" ht="12.75" customHeight="1" x14ac:dyDescent="0.25">
      <c r="A887" s="340" t="s">
        <v>11716</v>
      </c>
      <c r="B887" s="348" t="s">
        <v>385</v>
      </c>
      <c r="C887" s="565" t="s">
        <v>11717</v>
      </c>
      <c r="D887" s="565"/>
      <c r="E887" s="565"/>
      <c r="F887" s="565"/>
      <c r="G887" s="565"/>
      <c r="H887" s="565"/>
      <c r="I887" s="565"/>
      <c r="J887" s="565"/>
      <c r="K887" s="565"/>
      <c r="L887" s="348" t="s">
        <v>511</v>
      </c>
      <c r="M887" s="341">
        <v>230.01</v>
      </c>
    </row>
    <row r="888" spans="1:13" ht="12.75" customHeight="1" x14ac:dyDescent="0.25">
      <c r="A888" s="340" t="s">
        <v>11718</v>
      </c>
      <c r="B888" s="348" t="s">
        <v>385</v>
      </c>
      <c r="C888" s="565" t="s">
        <v>11719</v>
      </c>
      <c r="D888" s="565"/>
      <c r="E888" s="565"/>
      <c r="F888" s="565"/>
      <c r="G888" s="565"/>
      <c r="H888" s="565"/>
      <c r="I888" s="565"/>
      <c r="J888" s="565"/>
      <c r="K888" s="565"/>
      <c r="L888" s="348" t="s">
        <v>511</v>
      </c>
      <c r="M888" s="341">
        <v>270.27999999999997</v>
      </c>
    </row>
    <row r="889" spans="1:13" ht="13.5" customHeight="1" x14ac:dyDescent="0.25">
      <c r="A889" s="340" t="s">
        <v>11720</v>
      </c>
      <c r="B889" s="348" t="s">
        <v>385</v>
      </c>
      <c r="C889" s="565" t="s">
        <v>11721</v>
      </c>
      <c r="D889" s="565"/>
      <c r="E889" s="565"/>
      <c r="F889" s="565"/>
      <c r="G889" s="565"/>
      <c r="H889" s="565"/>
      <c r="I889" s="565"/>
      <c r="J889" s="565"/>
      <c r="K889" s="565"/>
      <c r="L889" s="348" t="s">
        <v>511</v>
      </c>
      <c r="M889" s="341">
        <v>309.94</v>
      </c>
    </row>
    <row r="890" spans="1:13" ht="12.75" customHeight="1" x14ac:dyDescent="0.25">
      <c r="A890" s="340" t="s">
        <v>11722</v>
      </c>
      <c r="B890" s="348" t="s">
        <v>385</v>
      </c>
      <c r="C890" s="565" t="s">
        <v>11723</v>
      </c>
      <c r="D890" s="565"/>
      <c r="E890" s="565"/>
      <c r="F890" s="565"/>
      <c r="G890" s="565"/>
      <c r="H890" s="565"/>
      <c r="I890" s="565"/>
      <c r="J890" s="565"/>
      <c r="K890" s="565"/>
      <c r="L890" s="348" t="s">
        <v>511</v>
      </c>
      <c r="M890" s="341">
        <v>349.63</v>
      </c>
    </row>
    <row r="891" spans="1:13" ht="13.5" customHeight="1" x14ac:dyDescent="0.25">
      <c r="A891" s="340" t="s">
        <v>11724</v>
      </c>
      <c r="B891" s="348" t="s">
        <v>385</v>
      </c>
      <c r="C891" s="565" t="s">
        <v>11725</v>
      </c>
      <c r="D891" s="565"/>
      <c r="E891" s="565"/>
      <c r="F891" s="565"/>
      <c r="G891" s="565"/>
      <c r="H891" s="565"/>
      <c r="I891" s="565"/>
      <c r="J891" s="565"/>
      <c r="K891" s="565"/>
      <c r="L891" s="348" t="s">
        <v>511</v>
      </c>
      <c r="M891" s="341">
        <v>389.29</v>
      </c>
    </row>
    <row r="892" spans="1:13" ht="12.75" customHeight="1" x14ac:dyDescent="0.25">
      <c r="A892" s="340" t="s">
        <v>11726</v>
      </c>
      <c r="B892" s="348" t="s">
        <v>385</v>
      </c>
      <c r="C892" s="565" t="s">
        <v>11727</v>
      </c>
      <c r="D892" s="565"/>
      <c r="E892" s="565"/>
      <c r="F892" s="565"/>
      <c r="G892" s="565"/>
      <c r="H892" s="565"/>
      <c r="I892" s="565"/>
      <c r="J892" s="565"/>
      <c r="K892" s="565"/>
      <c r="L892" s="348" t="s">
        <v>511</v>
      </c>
      <c r="M892" s="341">
        <v>428.91</v>
      </c>
    </row>
    <row r="893" spans="1:13" ht="12.75" customHeight="1" x14ac:dyDescent="0.25">
      <c r="A893" s="340" t="s">
        <v>11728</v>
      </c>
      <c r="B893" s="348" t="s">
        <v>385</v>
      </c>
      <c r="C893" s="565" t="s">
        <v>11729</v>
      </c>
      <c r="D893" s="565"/>
      <c r="E893" s="565"/>
      <c r="F893" s="565"/>
      <c r="G893" s="565"/>
      <c r="H893" s="565"/>
      <c r="I893" s="565"/>
      <c r="J893" s="565"/>
      <c r="K893" s="565"/>
      <c r="L893" s="348" t="s">
        <v>511</v>
      </c>
      <c r="M893" s="341">
        <v>468.6</v>
      </c>
    </row>
    <row r="894" spans="1:13" ht="13.5" customHeight="1" x14ac:dyDescent="0.25">
      <c r="A894" s="340" t="s">
        <v>11730</v>
      </c>
      <c r="B894" s="348" t="s">
        <v>385</v>
      </c>
      <c r="C894" s="565" t="s">
        <v>11731</v>
      </c>
      <c r="D894" s="565"/>
      <c r="E894" s="565"/>
      <c r="F894" s="565"/>
      <c r="G894" s="565"/>
      <c r="H894" s="565"/>
      <c r="I894" s="565"/>
      <c r="J894" s="565"/>
      <c r="K894" s="565"/>
      <c r="L894" s="348" t="s">
        <v>511</v>
      </c>
      <c r="M894" s="341">
        <v>511.17</v>
      </c>
    </row>
    <row r="895" spans="1:13" ht="12.75" customHeight="1" x14ac:dyDescent="0.25">
      <c r="A895" s="340" t="s">
        <v>11732</v>
      </c>
      <c r="B895" s="348" t="s">
        <v>385</v>
      </c>
      <c r="C895" s="565" t="s">
        <v>11733</v>
      </c>
      <c r="D895" s="565"/>
      <c r="E895" s="565"/>
      <c r="F895" s="565"/>
      <c r="G895" s="565"/>
      <c r="H895" s="565"/>
      <c r="I895" s="565"/>
      <c r="J895" s="565"/>
      <c r="K895" s="565"/>
      <c r="L895" s="348" t="s">
        <v>511</v>
      </c>
      <c r="M895" s="341">
        <v>548.52</v>
      </c>
    </row>
    <row r="896" spans="1:13" ht="12.75" customHeight="1" x14ac:dyDescent="0.25">
      <c r="A896" s="340" t="s">
        <v>11734</v>
      </c>
      <c r="B896" s="348" t="s">
        <v>385</v>
      </c>
      <c r="C896" s="565" t="s">
        <v>11735</v>
      </c>
      <c r="D896" s="565"/>
      <c r="E896" s="565"/>
      <c r="F896" s="565"/>
      <c r="G896" s="565"/>
      <c r="H896" s="565"/>
      <c r="I896" s="565"/>
      <c r="J896" s="565"/>
      <c r="K896" s="565"/>
      <c r="L896" s="348" t="s">
        <v>511</v>
      </c>
      <c r="M896" s="341">
        <v>278.55</v>
      </c>
    </row>
    <row r="897" spans="1:13" ht="13.5" customHeight="1" x14ac:dyDescent="0.25">
      <c r="A897" s="340" t="s">
        <v>11736</v>
      </c>
      <c r="B897" s="348" t="s">
        <v>385</v>
      </c>
      <c r="C897" s="565" t="s">
        <v>11737</v>
      </c>
      <c r="D897" s="565"/>
      <c r="E897" s="565"/>
      <c r="F897" s="565"/>
      <c r="G897" s="565"/>
      <c r="H897" s="565"/>
      <c r="I897" s="565"/>
      <c r="J897" s="565"/>
      <c r="K897" s="565"/>
      <c r="L897" s="348" t="s">
        <v>511</v>
      </c>
      <c r="M897" s="341">
        <v>331.2</v>
      </c>
    </row>
    <row r="898" spans="1:13" ht="12.75" customHeight="1" x14ac:dyDescent="0.25">
      <c r="A898" s="340" t="s">
        <v>11738</v>
      </c>
      <c r="B898" s="348" t="s">
        <v>385</v>
      </c>
      <c r="C898" s="565" t="s">
        <v>11739</v>
      </c>
      <c r="D898" s="565"/>
      <c r="E898" s="565"/>
      <c r="F898" s="565"/>
      <c r="G898" s="565"/>
      <c r="H898" s="565"/>
      <c r="I898" s="565"/>
      <c r="J898" s="565"/>
      <c r="K898" s="565"/>
      <c r="L898" s="348" t="s">
        <v>511</v>
      </c>
      <c r="M898" s="341">
        <v>379.04</v>
      </c>
    </row>
    <row r="899" spans="1:13" ht="13.5" customHeight="1" x14ac:dyDescent="0.25">
      <c r="A899" s="340" t="s">
        <v>11740</v>
      </c>
      <c r="B899" s="348" t="s">
        <v>385</v>
      </c>
      <c r="C899" s="565" t="s">
        <v>11741</v>
      </c>
      <c r="D899" s="565"/>
      <c r="E899" s="565"/>
      <c r="F899" s="565"/>
      <c r="G899" s="565"/>
      <c r="H899" s="565"/>
      <c r="I899" s="565"/>
      <c r="J899" s="565"/>
      <c r="K899" s="565"/>
      <c r="L899" s="348" t="s">
        <v>511</v>
      </c>
      <c r="M899" s="341">
        <v>426.84</v>
      </c>
    </row>
    <row r="900" spans="1:13" ht="12.75" customHeight="1" x14ac:dyDescent="0.25">
      <c r="A900" s="340" t="s">
        <v>11742</v>
      </c>
      <c r="B900" s="348" t="s">
        <v>385</v>
      </c>
      <c r="C900" s="565" t="s">
        <v>11743</v>
      </c>
      <c r="D900" s="565"/>
      <c r="E900" s="565"/>
      <c r="F900" s="565"/>
      <c r="G900" s="565"/>
      <c r="H900" s="565"/>
      <c r="I900" s="565"/>
      <c r="J900" s="565"/>
      <c r="K900" s="565"/>
      <c r="L900" s="348" t="s">
        <v>511</v>
      </c>
      <c r="M900" s="341">
        <v>474.68</v>
      </c>
    </row>
    <row r="901" spans="1:13" ht="12.75" customHeight="1" x14ac:dyDescent="0.25">
      <c r="A901" s="340" t="s">
        <v>11744</v>
      </c>
      <c r="B901" s="348" t="s">
        <v>385</v>
      </c>
      <c r="C901" s="565" t="s">
        <v>11745</v>
      </c>
      <c r="D901" s="565"/>
      <c r="E901" s="565"/>
      <c r="F901" s="565"/>
      <c r="G901" s="565"/>
      <c r="H901" s="565"/>
      <c r="I901" s="565"/>
      <c r="J901" s="565"/>
      <c r="K901" s="565"/>
      <c r="L901" s="348" t="s">
        <v>511</v>
      </c>
      <c r="M901" s="341">
        <v>522.46</v>
      </c>
    </row>
    <row r="902" spans="1:13" ht="13.5" customHeight="1" x14ac:dyDescent="0.25">
      <c r="A902" s="340" t="s">
        <v>11746</v>
      </c>
      <c r="B902" s="348" t="s">
        <v>385</v>
      </c>
      <c r="C902" s="565" t="s">
        <v>11747</v>
      </c>
      <c r="D902" s="565"/>
      <c r="E902" s="565"/>
      <c r="F902" s="565"/>
      <c r="G902" s="565"/>
      <c r="H902" s="565"/>
      <c r="I902" s="565"/>
      <c r="J902" s="565"/>
      <c r="K902" s="565"/>
      <c r="L902" s="348" t="s">
        <v>511</v>
      </c>
      <c r="M902" s="341">
        <v>570.32000000000005</v>
      </c>
    </row>
    <row r="903" spans="1:13" ht="12.75" customHeight="1" x14ac:dyDescent="0.25">
      <c r="A903" s="340" t="s">
        <v>11748</v>
      </c>
      <c r="B903" s="348" t="s">
        <v>385</v>
      </c>
      <c r="C903" s="565" t="s">
        <v>11749</v>
      </c>
      <c r="D903" s="565"/>
      <c r="E903" s="565"/>
      <c r="F903" s="565"/>
      <c r="G903" s="565"/>
      <c r="H903" s="565"/>
      <c r="I903" s="565"/>
      <c r="J903" s="565"/>
      <c r="K903" s="565"/>
      <c r="L903" s="348" t="s">
        <v>511</v>
      </c>
      <c r="M903" s="341">
        <v>618.11</v>
      </c>
    </row>
    <row r="904" spans="1:13" ht="13.5" customHeight="1" x14ac:dyDescent="0.25">
      <c r="A904" s="340" t="s">
        <v>11750</v>
      </c>
      <c r="B904" s="348" t="s">
        <v>385</v>
      </c>
      <c r="C904" s="565" t="s">
        <v>11751</v>
      </c>
      <c r="D904" s="565"/>
      <c r="E904" s="565"/>
      <c r="F904" s="565"/>
      <c r="G904" s="565"/>
      <c r="H904" s="565"/>
      <c r="I904" s="565"/>
      <c r="J904" s="565"/>
      <c r="K904" s="565"/>
      <c r="L904" s="348" t="s">
        <v>511</v>
      </c>
      <c r="M904" s="341">
        <v>665.95</v>
      </c>
    </row>
    <row r="905" spans="1:13" ht="12.75" customHeight="1" x14ac:dyDescent="0.25">
      <c r="A905" s="340" t="s">
        <v>11752</v>
      </c>
      <c r="B905" s="348" t="s">
        <v>385</v>
      </c>
      <c r="C905" s="565" t="s">
        <v>11753</v>
      </c>
      <c r="D905" s="565"/>
      <c r="E905" s="565"/>
      <c r="F905" s="565"/>
      <c r="G905" s="565"/>
      <c r="H905" s="565"/>
      <c r="I905" s="565"/>
      <c r="J905" s="565"/>
      <c r="K905" s="565"/>
      <c r="L905" s="348" t="s">
        <v>511</v>
      </c>
      <c r="M905" s="341">
        <v>713.75</v>
      </c>
    </row>
    <row r="906" spans="1:13" ht="12.75" customHeight="1" x14ac:dyDescent="0.25">
      <c r="A906" s="340" t="s">
        <v>11754</v>
      </c>
      <c r="B906" s="348" t="s">
        <v>385</v>
      </c>
      <c r="C906" s="565" t="s">
        <v>11755</v>
      </c>
      <c r="D906" s="565"/>
      <c r="E906" s="565"/>
      <c r="F906" s="565"/>
      <c r="G906" s="565"/>
      <c r="H906" s="565"/>
      <c r="I906" s="565"/>
      <c r="J906" s="565"/>
      <c r="K906" s="565"/>
      <c r="L906" s="348" t="s">
        <v>511</v>
      </c>
      <c r="M906" s="341">
        <v>745.24</v>
      </c>
    </row>
    <row r="907" spans="1:13" ht="13.5" customHeight="1" x14ac:dyDescent="0.25">
      <c r="A907" s="340" t="s">
        <v>11756</v>
      </c>
      <c r="B907" s="348" t="s">
        <v>385</v>
      </c>
      <c r="C907" s="565" t="s">
        <v>11757</v>
      </c>
      <c r="D907" s="565"/>
      <c r="E907" s="565"/>
      <c r="F907" s="565"/>
      <c r="G907" s="565"/>
      <c r="H907" s="565"/>
      <c r="I907" s="565"/>
      <c r="J907" s="565"/>
      <c r="K907" s="565"/>
      <c r="L907" s="348" t="s">
        <v>511</v>
      </c>
      <c r="M907" s="341">
        <v>659.92</v>
      </c>
    </row>
    <row r="908" spans="1:13" ht="12.75" customHeight="1" x14ac:dyDescent="0.25">
      <c r="A908" s="340" t="s">
        <v>11758</v>
      </c>
      <c r="B908" s="348" t="s">
        <v>385</v>
      </c>
      <c r="C908" s="565" t="s">
        <v>11759</v>
      </c>
      <c r="D908" s="565"/>
      <c r="E908" s="565"/>
      <c r="F908" s="565"/>
      <c r="G908" s="565"/>
      <c r="H908" s="565"/>
      <c r="I908" s="565"/>
      <c r="J908" s="565"/>
      <c r="K908" s="565"/>
      <c r="L908" s="348" t="s">
        <v>511</v>
      </c>
      <c r="M908" s="341">
        <v>735.14</v>
      </c>
    </row>
    <row r="909" spans="1:13" ht="13.5" customHeight="1" x14ac:dyDescent="0.25">
      <c r="A909" s="340" t="s">
        <v>11760</v>
      </c>
      <c r="B909" s="348" t="s">
        <v>385</v>
      </c>
      <c r="C909" s="565" t="s">
        <v>11761</v>
      </c>
      <c r="D909" s="565"/>
      <c r="E909" s="565"/>
      <c r="F909" s="565"/>
      <c r="G909" s="565"/>
      <c r="H909" s="565"/>
      <c r="I909" s="565"/>
      <c r="J909" s="565"/>
      <c r="K909" s="565"/>
      <c r="L909" s="348" t="s">
        <v>511</v>
      </c>
      <c r="M909" s="341">
        <v>810.42</v>
      </c>
    </row>
    <row r="910" spans="1:13" ht="12.75" customHeight="1" x14ac:dyDescent="0.25">
      <c r="A910" s="340" t="s">
        <v>11762</v>
      </c>
      <c r="B910" s="348" t="s">
        <v>385</v>
      </c>
      <c r="C910" s="565" t="s">
        <v>11763</v>
      </c>
      <c r="D910" s="565"/>
      <c r="E910" s="565"/>
      <c r="F910" s="565"/>
      <c r="G910" s="565"/>
      <c r="H910" s="565"/>
      <c r="I910" s="565"/>
      <c r="J910" s="565"/>
      <c r="K910" s="565"/>
      <c r="L910" s="348" t="s">
        <v>511</v>
      </c>
      <c r="M910" s="341">
        <v>885.69</v>
      </c>
    </row>
    <row r="911" spans="1:13" ht="12.75" customHeight="1" x14ac:dyDescent="0.25">
      <c r="A911" s="340" t="s">
        <v>11764</v>
      </c>
      <c r="B911" s="348" t="s">
        <v>385</v>
      </c>
      <c r="C911" s="565" t="s">
        <v>11765</v>
      </c>
      <c r="D911" s="565"/>
      <c r="E911" s="565"/>
      <c r="F911" s="565"/>
      <c r="G911" s="565"/>
      <c r="H911" s="565"/>
      <c r="I911" s="565"/>
      <c r="J911" s="565"/>
      <c r="K911" s="565"/>
      <c r="L911" s="348" t="s">
        <v>511</v>
      </c>
      <c r="M911" s="341">
        <v>960.96</v>
      </c>
    </row>
    <row r="912" spans="1:13" ht="13.5" customHeight="1" x14ac:dyDescent="0.25">
      <c r="A912" s="340" t="s">
        <v>11766</v>
      </c>
      <c r="B912" s="348" t="s">
        <v>385</v>
      </c>
      <c r="C912" s="565" t="s">
        <v>11767</v>
      </c>
      <c r="D912" s="565"/>
      <c r="E912" s="565"/>
      <c r="F912" s="565"/>
      <c r="G912" s="565"/>
      <c r="H912" s="565"/>
      <c r="I912" s="565"/>
      <c r="J912" s="565"/>
      <c r="K912" s="565"/>
      <c r="L912" s="348" t="s">
        <v>511</v>
      </c>
      <c r="M912" s="341">
        <v>1061.02</v>
      </c>
    </row>
    <row r="913" spans="1:13" ht="12.75" customHeight="1" x14ac:dyDescent="0.25">
      <c r="A913" s="340" t="s">
        <v>11768</v>
      </c>
      <c r="B913" s="348" t="s">
        <v>385</v>
      </c>
      <c r="C913" s="565" t="s">
        <v>11769</v>
      </c>
      <c r="D913" s="565"/>
      <c r="E913" s="565"/>
      <c r="F913" s="565"/>
      <c r="G913" s="565"/>
      <c r="H913" s="565"/>
      <c r="I913" s="565"/>
      <c r="J913" s="565"/>
      <c r="K913" s="565"/>
      <c r="L913" s="348" t="s">
        <v>511</v>
      </c>
      <c r="M913" s="341">
        <v>1112.05</v>
      </c>
    </row>
    <row r="914" spans="1:13" ht="12.75" customHeight="1" x14ac:dyDescent="0.25">
      <c r="A914" s="340" t="s">
        <v>11770</v>
      </c>
      <c r="B914" s="348" t="s">
        <v>385</v>
      </c>
      <c r="C914" s="565" t="s">
        <v>11771</v>
      </c>
      <c r="D914" s="565"/>
      <c r="E914" s="565"/>
      <c r="F914" s="565"/>
      <c r="G914" s="565"/>
      <c r="H914" s="565"/>
      <c r="I914" s="565"/>
      <c r="J914" s="565"/>
      <c r="K914" s="565"/>
      <c r="L914" s="348" t="s">
        <v>511</v>
      </c>
      <c r="M914" s="341">
        <v>1187.3</v>
      </c>
    </row>
    <row r="915" spans="1:13" ht="13.5" customHeight="1" x14ac:dyDescent="0.25">
      <c r="A915" s="340" t="s">
        <v>11772</v>
      </c>
      <c r="B915" s="348" t="s">
        <v>385</v>
      </c>
      <c r="C915" s="565" t="s">
        <v>11773</v>
      </c>
      <c r="D915" s="565"/>
      <c r="E915" s="565"/>
      <c r="F915" s="565"/>
      <c r="G915" s="565"/>
      <c r="H915" s="565"/>
      <c r="I915" s="565"/>
      <c r="J915" s="565"/>
      <c r="K915" s="565"/>
      <c r="L915" s="348" t="s">
        <v>511</v>
      </c>
      <c r="M915" s="341">
        <v>1262.58</v>
      </c>
    </row>
    <row r="916" spans="1:13" ht="12.75" customHeight="1" x14ac:dyDescent="0.25">
      <c r="A916" s="340" t="s">
        <v>11774</v>
      </c>
      <c r="B916" s="348" t="s">
        <v>385</v>
      </c>
      <c r="C916" s="565" t="s">
        <v>11775</v>
      </c>
      <c r="D916" s="565"/>
      <c r="E916" s="565"/>
      <c r="F916" s="565"/>
      <c r="G916" s="565"/>
      <c r="H916" s="565"/>
      <c r="I916" s="565"/>
      <c r="J916" s="565"/>
      <c r="K916" s="565"/>
      <c r="L916" s="348" t="s">
        <v>511</v>
      </c>
      <c r="M916" s="341">
        <v>1337.85</v>
      </c>
    </row>
    <row r="917" spans="1:13" ht="13.5" customHeight="1" x14ac:dyDescent="0.25">
      <c r="A917" s="340" t="s">
        <v>11776</v>
      </c>
      <c r="B917" s="348" t="s">
        <v>385</v>
      </c>
      <c r="C917" s="565" t="s">
        <v>11777</v>
      </c>
      <c r="D917" s="565"/>
      <c r="E917" s="565"/>
      <c r="F917" s="565"/>
      <c r="G917" s="565"/>
      <c r="H917" s="565"/>
      <c r="I917" s="565"/>
      <c r="J917" s="565"/>
      <c r="K917" s="565"/>
      <c r="L917" s="348" t="s">
        <v>511</v>
      </c>
      <c r="M917" s="341">
        <v>1413.08</v>
      </c>
    </row>
    <row r="918" spans="1:13" ht="12.75" customHeight="1" x14ac:dyDescent="0.25">
      <c r="A918" s="338" t="s">
        <v>11778</v>
      </c>
      <c r="B918" s="347" t="s">
        <v>385</v>
      </c>
      <c r="C918" s="564" t="s">
        <v>11779</v>
      </c>
      <c r="D918" s="564"/>
      <c r="E918" s="564"/>
      <c r="F918" s="564"/>
      <c r="G918" s="564"/>
      <c r="H918" s="564"/>
      <c r="I918" s="564"/>
      <c r="J918" s="564"/>
      <c r="K918" s="564"/>
      <c r="L918" s="339"/>
      <c r="M918" s="339"/>
    </row>
    <row r="919" spans="1:13" ht="12.75" customHeight="1" x14ac:dyDescent="0.25">
      <c r="A919" s="340" t="s">
        <v>11780</v>
      </c>
      <c r="B919" s="348" t="s">
        <v>385</v>
      </c>
      <c r="C919" s="565" t="s">
        <v>11687</v>
      </c>
      <c r="D919" s="565"/>
      <c r="E919" s="565"/>
      <c r="F919" s="565"/>
      <c r="G919" s="565"/>
      <c r="H919" s="565"/>
      <c r="I919" s="565"/>
      <c r="J919" s="565"/>
      <c r="K919" s="565"/>
      <c r="L919" s="348" t="s">
        <v>511</v>
      </c>
      <c r="M919" s="341">
        <v>211.36</v>
      </c>
    </row>
    <row r="920" spans="1:13" ht="13.5" customHeight="1" x14ac:dyDescent="0.25">
      <c r="A920" s="340" t="s">
        <v>11781</v>
      </c>
      <c r="B920" s="348" t="s">
        <v>385</v>
      </c>
      <c r="C920" s="565" t="s">
        <v>11689</v>
      </c>
      <c r="D920" s="565"/>
      <c r="E920" s="565"/>
      <c r="F920" s="565"/>
      <c r="G920" s="565"/>
      <c r="H920" s="565"/>
      <c r="I920" s="565"/>
      <c r="J920" s="565"/>
      <c r="K920" s="565"/>
      <c r="L920" s="348" t="s">
        <v>511</v>
      </c>
      <c r="M920" s="341">
        <v>241.17</v>
      </c>
    </row>
    <row r="921" spans="1:13" ht="12.75" customHeight="1" x14ac:dyDescent="0.25">
      <c r="A921" s="340" t="s">
        <v>11782</v>
      </c>
      <c r="B921" s="348" t="s">
        <v>385</v>
      </c>
      <c r="C921" s="565" t="s">
        <v>11691</v>
      </c>
      <c r="D921" s="565"/>
      <c r="E921" s="565"/>
      <c r="F921" s="565"/>
      <c r="G921" s="565"/>
      <c r="H921" s="565"/>
      <c r="I921" s="565"/>
      <c r="J921" s="565"/>
      <c r="K921" s="565"/>
      <c r="L921" s="348" t="s">
        <v>511</v>
      </c>
      <c r="M921" s="341">
        <v>248.95</v>
      </c>
    </row>
    <row r="922" spans="1:13" ht="13.5" customHeight="1" x14ac:dyDescent="0.25">
      <c r="A922" s="340" t="s">
        <v>11783</v>
      </c>
      <c r="B922" s="348" t="s">
        <v>385</v>
      </c>
      <c r="C922" s="565" t="s">
        <v>11693</v>
      </c>
      <c r="D922" s="565"/>
      <c r="E922" s="565"/>
      <c r="F922" s="565"/>
      <c r="G922" s="565"/>
      <c r="H922" s="565"/>
      <c r="I922" s="565"/>
      <c r="J922" s="565"/>
      <c r="K922" s="565"/>
      <c r="L922" s="348" t="s">
        <v>511</v>
      </c>
      <c r="M922" s="341">
        <v>270.77999999999997</v>
      </c>
    </row>
    <row r="923" spans="1:13" ht="12.75" customHeight="1" x14ac:dyDescent="0.25">
      <c r="A923" s="340" t="s">
        <v>11784</v>
      </c>
      <c r="B923" s="348" t="s">
        <v>385</v>
      </c>
      <c r="C923" s="565" t="s">
        <v>11695</v>
      </c>
      <c r="D923" s="565"/>
      <c r="E923" s="565"/>
      <c r="F923" s="565"/>
      <c r="G923" s="565"/>
      <c r="H923" s="565"/>
      <c r="I923" s="565"/>
      <c r="J923" s="565"/>
      <c r="K923" s="565"/>
      <c r="L923" s="348" t="s">
        <v>511</v>
      </c>
      <c r="M923" s="341">
        <v>296.68</v>
      </c>
    </row>
    <row r="924" spans="1:13" ht="12.75" customHeight="1" x14ac:dyDescent="0.25">
      <c r="A924" s="340" t="s">
        <v>11785</v>
      </c>
      <c r="B924" s="348" t="s">
        <v>385</v>
      </c>
      <c r="C924" s="565" t="s">
        <v>11697</v>
      </c>
      <c r="D924" s="565"/>
      <c r="E924" s="565"/>
      <c r="F924" s="565"/>
      <c r="G924" s="565"/>
      <c r="H924" s="565"/>
      <c r="I924" s="565"/>
      <c r="J924" s="565"/>
      <c r="K924" s="565"/>
      <c r="L924" s="348" t="s">
        <v>511</v>
      </c>
      <c r="M924" s="341">
        <v>323.11</v>
      </c>
    </row>
    <row r="925" spans="1:13" ht="13.5" customHeight="1" x14ac:dyDescent="0.25">
      <c r="A925" s="340" t="s">
        <v>11786</v>
      </c>
      <c r="B925" s="348" t="s">
        <v>385</v>
      </c>
      <c r="C925" s="565" t="s">
        <v>11699</v>
      </c>
      <c r="D925" s="565"/>
      <c r="E925" s="565"/>
      <c r="F925" s="565"/>
      <c r="G925" s="565"/>
      <c r="H925" s="565"/>
      <c r="I925" s="565"/>
      <c r="J925" s="565"/>
      <c r="K925" s="565"/>
      <c r="L925" s="348" t="s">
        <v>511</v>
      </c>
      <c r="M925" s="341">
        <v>348.95</v>
      </c>
    </row>
    <row r="926" spans="1:13" ht="12.75" customHeight="1" x14ac:dyDescent="0.25">
      <c r="A926" s="340" t="s">
        <v>11787</v>
      </c>
      <c r="B926" s="348" t="s">
        <v>385</v>
      </c>
      <c r="C926" s="565" t="s">
        <v>11701</v>
      </c>
      <c r="D926" s="565"/>
      <c r="E926" s="565"/>
      <c r="F926" s="565"/>
      <c r="G926" s="565"/>
      <c r="H926" s="565"/>
      <c r="I926" s="565"/>
      <c r="J926" s="565"/>
      <c r="K926" s="565"/>
      <c r="L926" s="348" t="s">
        <v>511</v>
      </c>
      <c r="M926" s="341">
        <v>384.54</v>
      </c>
    </row>
    <row r="927" spans="1:13" ht="12.75" customHeight="1" x14ac:dyDescent="0.25">
      <c r="A927" s="340" t="s">
        <v>11788</v>
      </c>
      <c r="B927" s="348" t="s">
        <v>385</v>
      </c>
      <c r="C927" s="565" t="s">
        <v>11703</v>
      </c>
      <c r="D927" s="565"/>
      <c r="E927" s="565"/>
      <c r="F927" s="565"/>
      <c r="G927" s="565"/>
      <c r="H927" s="565"/>
      <c r="I927" s="565"/>
      <c r="J927" s="565"/>
      <c r="K927" s="565"/>
      <c r="L927" s="348" t="s">
        <v>511</v>
      </c>
      <c r="M927" s="341">
        <v>417.84</v>
      </c>
    </row>
    <row r="928" spans="1:13" ht="13.5" customHeight="1" x14ac:dyDescent="0.25">
      <c r="A928" s="340" t="s">
        <v>11789</v>
      </c>
      <c r="B928" s="348" t="s">
        <v>385</v>
      </c>
      <c r="C928" s="565" t="s">
        <v>11705</v>
      </c>
      <c r="D928" s="565"/>
      <c r="E928" s="565"/>
      <c r="F928" s="565"/>
      <c r="G928" s="565"/>
      <c r="H928" s="565"/>
      <c r="I928" s="565"/>
      <c r="J928" s="565"/>
      <c r="K928" s="565"/>
      <c r="L928" s="348" t="s">
        <v>511</v>
      </c>
      <c r="M928" s="341">
        <v>450.55</v>
      </c>
    </row>
    <row r="929" spans="1:13" ht="12.75" customHeight="1" x14ac:dyDescent="0.25">
      <c r="A929" s="340" t="s">
        <v>11790</v>
      </c>
      <c r="B929" s="348" t="s">
        <v>385</v>
      </c>
      <c r="C929" s="565" t="s">
        <v>11707</v>
      </c>
      <c r="D929" s="565"/>
      <c r="E929" s="565"/>
      <c r="F929" s="565"/>
      <c r="G929" s="565"/>
      <c r="H929" s="565"/>
      <c r="I929" s="565"/>
      <c r="J929" s="565"/>
      <c r="K929" s="565"/>
      <c r="L929" s="348" t="s">
        <v>511</v>
      </c>
      <c r="M929" s="341">
        <v>483.26</v>
      </c>
    </row>
    <row r="930" spans="1:13" ht="13.5" customHeight="1" x14ac:dyDescent="0.25">
      <c r="A930" s="340" t="s">
        <v>11791</v>
      </c>
      <c r="B930" s="348" t="s">
        <v>385</v>
      </c>
      <c r="C930" s="565" t="s">
        <v>11709</v>
      </c>
      <c r="D930" s="565"/>
      <c r="E930" s="565"/>
      <c r="F930" s="565"/>
      <c r="G930" s="565"/>
      <c r="H930" s="565"/>
      <c r="I930" s="565"/>
      <c r="J930" s="565"/>
      <c r="K930" s="565"/>
      <c r="L930" s="348" t="s">
        <v>511</v>
      </c>
      <c r="M930" s="341">
        <v>516.57000000000005</v>
      </c>
    </row>
    <row r="931" spans="1:13" ht="12.75" customHeight="1" x14ac:dyDescent="0.25">
      <c r="A931" s="340" t="s">
        <v>11792</v>
      </c>
      <c r="B931" s="348" t="s">
        <v>385</v>
      </c>
      <c r="C931" s="565" t="s">
        <v>11711</v>
      </c>
      <c r="D931" s="565"/>
      <c r="E931" s="565"/>
      <c r="F931" s="565"/>
      <c r="G931" s="565"/>
      <c r="H931" s="565"/>
      <c r="I931" s="565"/>
      <c r="J931" s="565"/>
      <c r="K931" s="565"/>
      <c r="L931" s="348" t="s">
        <v>511</v>
      </c>
      <c r="M931" s="341">
        <v>549.27</v>
      </c>
    </row>
    <row r="932" spans="1:13" ht="12.75" customHeight="1" x14ac:dyDescent="0.25">
      <c r="A932" s="340" t="s">
        <v>11793</v>
      </c>
      <c r="B932" s="348" t="s">
        <v>385</v>
      </c>
      <c r="C932" s="565" t="s">
        <v>11713</v>
      </c>
      <c r="D932" s="565"/>
      <c r="E932" s="565"/>
      <c r="F932" s="565"/>
      <c r="G932" s="565"/>
      <c r="H932" s="565"/>
      <c r="I932" s="565"/>
      <c r="J932" s="565"/>
      <c r="K932" s="565"/>
      <c r="L932" s="348" t="s">
        <v>511</v>
      </c>
      <c r="M932" s="341">
        <v>579.84</v>
      </c>
    </row>
    <row r="933" spans="1:13" ht="13.5" customHeight="1" x14ac:dyDescent="0.25">
      <c r="A933" s="340" t="s">
        <v>11794</v>
      </c>
      <c r="B933" s="348" t="s">
        <v>385</v>
      </c>
      <c r="C933" s="565" t="s">
        <v>11715</v>
      </c>
      <c r="D933" s="565"/>
      <c r="E933" s="565"/>
      <c r="F933" s="565"/>
      <c r="G933" s="565"/>
      <c r="H933" s="565"/>
      <c r="I933" s="565"/>
      <c r="J933" s="565"/>
      <c r="K933" s="565"/>
      <c r="L933" s="348" t="s">
        <v>511</v>
      </c>
      <c r="M933" s="341">
        <v>615.28</v>
      </c>
    </row>
    <row r="934" spans="1:13" ht="12.75" customHeight="1" x14ac:dyDescent="0.25">
      <c r="A934" s="340" t="s">
        <v>11795</v>
      </c>
      <c r="B934" s="348" t="s">
        <v>385</v>
      </c>
      <c r="C934" s="565" t="s">
        <v>11717</v>
      </c>
      <c r="D934" s="565"/>
      <c r="E934" s="565"/>
      <c r="F934" s="565"/>
      <c r="G934" s="565"/>
      <c r="H934" s="565"/>
      <c r="I934" s="565"/>
      <c r="J934" s="565"/>
      <c r="K934" s="565"/>
      <c r="L934" s="348" t="s">
        <v>511</v>
      </c>
      <c r="M934" s="341">
        <v>504.54</v>
      </c>
    </row>
    <row r="935" spans="1:13" ht="13.5" customHeight="1" x14ac:dyDescent="0.25">
      <c r="A935" s="340" t="s">
        <v>11796</v>
      </c>
      <c r="B935" s="348" t="s">
        <v>385</v>
      </c>
      <c r="C935" s="565" t="s">
        <v>11719</v>
      </c>
      <c r="D935" s="565"/>
      <c r="E935" s="565"/>
      <c r="F935" s="565"/>
      <c r="G935" s="565"/>
      <c r="H935" s="565"/>
      <c r="I935" s="565"/>
      <c r="J935" s="565"/>
      <c r="K935" s="565"/>
      <c r="L935" s="348" t="s">
        <v>511</v>
      </c>
      <c r="M935" s="341">
        <v>555.94000000000005</v>
      </c>
    </row>
    <row r="936" spans="1:13" ht="12.75" customHeight="1" x14ac:dyDescent="0.25">
      <c r="A936" s="340" t="s">
        <v>11797</v>
      </c>
      <c r="B936" s="348" t="s">
        <v>385</v>
      </c>
      <c r="C936" s="565" t="s">
        <v>11721</v>
      </c>
      <c r="D936" s="565"/>
      <c r="E936" s="565"/>
      <c r="F936" s="565"/>
      <c r="G936" s="565"/>
      <c r="H936" s="565"/>
      <c r="I936" s="565"/>
      <c r="J936" s="565"/>
      <c r="K936" s="565"/>
      <c r="L936" s="348" t="s">
        <v>511</v>
      </c>
      <c r="M936" s="341">
        <v>595.6</v>
      </c>
    </row>
    <row r="937" spans="1:13" ht="12.75" customHeight="1" x14ac:dyDescent="0.25">
      <c r="A937" s="340" t="s">
        <v>11798</v>
      </c>
      <c r="B937" s="348" t="s">
        <v>385</v>
      </c>
      <c r="C937" s="565" t="s">
        <v>11723</v>
      </c>
      <c r="D937" s="565"/>
      <c r="E937" s="565"/>
      <c r="F937" s="565"/>
      <c r="G937" s="565"/>
      <c r="H937" s="565"/>
      <c r="I937" s="565"/>
      <c r="J937" s="565"/>
      <c r="K937" s="565"/>
      <c r="L937" s="348" t="s">
        <v>511</v>
      </c>
      <c r="M937" s="341">
        <v>635.29</v>
      </c>
    </row>
    <row r="938" spans="1:13" ht="13.5" customHeight="1" x14ac:dyDescent="0.25">
      <c r="A938" s="340" t="s">
        <v>11799</v>
      </c>
      <c r="B938" s="348" t="s">
        <v>385</v>
      </c>
      <c r="C938" s="565" t="s">
        <v>11725</v>
      </c>
      <c r="D938" s="565"/>
      <c r="E938" s="565"/>
      <c r="F938" s="565"/>
      <c r="G938" s="565"/>
      <c r="H938" s="565"/>
      <c r="I938" s="565"/>
      <c r="J938" s="565"/>
      <c r="K938" s="565"/>
      <c r="L938" s="348" t="s">
        <v>511</v>
      </c>
      <c r="M938" s="341">
        <v>674.95</v>
      </c>
    </row>
    <row r="939" spans="1:13" ht="12.75" customHeight="1" x14ac:dyDescent="0.25">
      <c r="A939" s="340" t="s">
        <v>11800</v>
      </c>
      <c r="B939" s="348" t="s">
        <v>385</v>
      </c>
      <c r="C939" s="565" t="s">
        <v>11727</v>
      </c>
      <c r="D939" s="565"/>
      <c r="E939" s="565"/>
      <c r="F939" s="565"/>
      <c r="G939" s="565"/>
      <c r="H939" s="565"/>
      <c r="I939" s="565"/>
      <c r="J939" s="565"/>
      <c r="K939" s="565"/>
      <c r="L939" s="348" t="s">
        <v>511</v>
      </c>
      <c r="M939" s="341">
        <v>714.57</v>
      </c>
    </row>
    <row r="940" spans="1:13" ht="12.75" customHeight="1" x14ac:dyDescent="0.25">
      <c r="A940" s="340" t="s">
        <v>11801</v>
      </c>
      <c r="B940" s="348" t="s">
        <v>385</v>
      </c>
      <c r="C940" s="565" t="s">
        <v>11729</v>
      </c>
      <c r="D940" s="565"/>
      <c r="E940" s="565"/>
      <c r="F940" s="565"/>
      <c r="G940" s="565"/>
      <c r="H940" s="565"/>
      <c r="I940" s="565"/>
      <c r="J940" s="565"/>
      <c r="K940" s="565"/>
      <c r="L940" s="348" t="s">
        <v>511</v>
      </c>
      <c r="M940" s="341">
        <v>758.23</v>
      </c>
    </row>
    <row r="941" spans="1:13" ht="13.5" customHeight="1" x14ac:dyDescent="0.25">
      <c r="A941" s="340" t="s">
        <v>11802</v>
      </c>
      <c r="B941" s="348" t="s">
        <v>385</v>
      </c>
      <c r="C941" s="565" t="s">
        <v>11731</v>
      </c>
      <c r="D941" s="565"/>
      <c r="E941" s="565"/>
      <c r="F941" s="565"/>
      <c r="G941" s="565"/>
      <c r="H941" s="565"/>
      <c r="I941" s="565"/>
      <c r="J941" s="565"/>
      <c r="K941" s="565"/>
      <c r="L941" s="348" t="s">
        <v>511</v>
      </c>
      <c r="M941" s="341">
        <v>796.83</v>
      </c>
    </row>
    <row r="942" spans="1:13" ht="12.75" customHeight="1" x14ac:dyDescent="0.25">
      <c r="A942" s="340" t="s">
        <v>11803</v>
      </c>
      <c r="B942" s="348" t="s">
        <v>385</v>
      </c>
      <c r="C942" s="565" t="s">
        <v>11733</v>
      </c>
      <c r="D942" s="565"/>
      <c r="E942" s="565"/>
      <c r="F942" s="565"/>
      <c r="G942" s="565"/>
      <c r="H942" s="565"/>
      <c r="I942" s="565"/>
      <c r="J942" s="565"/>
      <c r="K942" s="565"/>
      <c r="L942" s="348" t="s">
        <v>511</v>
      </c>
      <c r="M942" s="341">
        <v>834.18</v>
      </c>
    </row>
    <row r="943" spans="1:13" ht="13.5" customHeight="1" x14ac:dyDescent="0.25">
      <c r="A943" s="340" t="s">
        <v>11804</v>
      </c>
      <c r="B943" s="348" t="s">
        <v>385</v>
      </c>
      <c r="C943" s="565" t="s">
        <v>11735</v>
      </c>
      <c r="D943" s="565"/>
      <c r="E943" s="565"/>
      <c r="F943" s="565"/>
      <c r="G943" s="565"/>
      <c r="H943" s="565"/>
      <c r="I943" s="565"/>
      <c r="J943" s="565"/>
      <c r="K943" s="565"/>
      <c r="L943" s="348" t="s">
        <v>511</v>
      </c>
      <c r="M943" s="341">
        <v>636.69000000000005</v>
      </c>
    </row>
    <row r="944" spans="1:13" ht="12.75" customHeight="1" x14ac:dyDescent="0.25">
      <c r="A944" s="340" t="s">
        <v>11805</v>
      </c>
      <c r="B944" s="348" t="s">
        <v>385</v>
      </c>
      <c r="C944" s="565" t="s">
        <v>11737</v>
      </c>
      <c r="D944" s="565"/>
      <c r="E944" s="565"/>
      <c r="F944" s="565"/>
      <c r="G944" s="565"/>
      <c r="H944" s="565"/>
      <c r="I944" s="565"/>
      <c r="J944" s="565"/>
      <c r="K944" s="565"/>
      <c r="L944" s="348" t="s">
        <v>511</v>
      </c>
      <c r="M944" s="341">
        <v>666.45</v>
      </c>
    </row>
    <row r="945" spans="1:13" ht="12.75" customHeight="1" x14ac:dyDescent="0.25">
      <c r="A945" s="340" t="s">
        <v>11806</v>
      </c>
      <c r="B945" s="348" t="s">
        <v>385</v>
      </c>
      <c r="C945" s="565" t="s">
        <v>11739</v>
      </c>
      <c r="D945" s="565"/>
      <c r="E945" s="565"/>
      <c r="F945" s="565"/>
      <c r="G945" s="565"/>
      <c r="H945" s="565"/>
      <c r="I945" s="565"/>
      <c r="J945" s="565"/>
      <c r="K945" s="565"/>
      <c r="L945" s="348" t="s">
        <v>511</v>
      </c>
      <c r="M945" s="341">
        <v>713.16</v>
      </c>
    </row>
    <row r="946" spans="1:13" ht="13.5" customHeight="1" x14ac:dyDescent="0.25">
      <c r="A946" s="340" t="s">
        <v>11807</v>
      </c>
      <c r="B946" s="348" t="s">
        <v>385</v>
      </c>
      <c r="C946" s="565" t="s">
        <v>11741</v>
      </c>
      <c r="D946" s="565"/>
      <c r="E946" s="565"/>
      <c r="F946" s="565"/>
      <c r="G946" s="565"/>
      <c r="H946" s="565"/>
      <c r="I946" s="565"/>
      <c r="J946" s="565"/>
      <c r="K946" s="565"/>
      <c r="L946" s="348" t="s">
        <v>511</v>
      </c>
      <c r="M946" s="341">
        <v>776.12</v>
      </c>
    </row>
    <row r="947" spans="1:13" ht="12.75" customHeight="1" x14ac:dyDescent="0.25">
      <c r="A947" s="340" t="s">
        <v>11808</v>
      </c>
      <c r="B947" s="348" t="s">
        <v>385</v>
      </c>
      <c r="C947" s="565" t="s">
        <v>11743</v>
      </c>
      <c r="D947" s="565"/>
      <c r="E947" s="565"/>
      <c r="F947" s="565"/>
      <c r="G947" s="565"/>
      <c r="H947" s="565"/>
      <c r="I947" s="565"/>
      <c r="J947" s="565"/>
      <c r="K947" s="565"/>
      <c r="L947" s="348" t="s">
        <v>511</v>
      </c>
      <c r="M947" s="341">
        <v>806.58</v>
      </c>
    </row>
    <row r="948" spans="1:13" ht="13.5" customHeight="1" x14ac:dyDescent="0.25">
      <c r="A948" s="340" t="s">
        <v>11809</v>
      </c>
      <c r="B948" s="348" t="s">
        <v>385</v>
      </c>
      <c r="C948" s="565" t="s">
        <v>11745</v>
      </c>
      <c r="D948" s="565"/>
      <c r="E948" s="565"/>
      <c r="F948" s="565"/>
      <c r="G948" s="565"/>
      <c r="H948" s="565"/>
      <c r="I948" s="565"/>
      <c r="J948" s="565"/>
      <c r="K948" s="565"/>
      <c r="L948" s="348" t="s">
        <v>511</v>
      </c>
      <c r="M948" s="341">
        <v>853.25</v>
      </c>
    </row>
    <row r="949" spans="1:13" ht="12.75" customHeight="1" x14ac:dyDescent="0.25">
      <c r="A949" s="340" t="s">
        <v>11810</v>
      </c>
      <c r="B949" s="348" t="s">
        <v>385</v>
      </c>
      <c r="C949" s="565" t="s">
        <v>11747</v>
      </c>
      <c r="D949" s="565"/>
      <c r="E949" s="565"/>
      <c r="F949" s="565"/>
      <c r="G949" s="565"/>
      <c r="H949" s="565"/>
      <c r="I949" s="565"/>
      <c r="J949" s="565"/>
      <c r="K949" s="565"/>
      <c r="L949" s="348" t="s">
        <v>511</v>
      </c>
      <c r="M949" s="341">
        <v>899.99</v>
      </c>
    </row>
    <row r="950" spans="1:13" ht="12.75" customHeight="1" x14ac:dyDescent="0.25">
      <c r="A950" s="340" t="s">
        <v>11811</v>
      </c>
      <c r="B950" s="348" t="s">
        <v>385</v>
      </c>
      <c r="C950" s="565" t="s">
        <v>11749</v>
      </c>
      <c r="D950" s="565"/>
      <c r="E950" s="565"/>
      <c r="F950" s="565"/>
      <c r="G950" s="565"/>
      <c r="H950" s="565"/>
      <c r="I950" s="565"/>
      <c r="J950" s="565"/>
      <c r="K950" s="565"/>
      <c r="L950" s="348" t="s">
        <v>511</v>
      </c>
      <c r="M950" s="341">
        <v>946.67</v>
      </c>
    </row>
    <row r="951" spans="1:13" ht="13.5" customHeight="1" x14ac:dyDescent="0.25">
      <c r="A951" s="340" t="s">
        <v>11812</v>
      </c>
      <c r="B951" s="348" t="s">
        <v>385</v>
      </c>
      <c r="C951" s="565" t="s">
        <v>11751</v>
      </c>
      <c r="D951" s="565"/>
      <c r="E951" s="565"/>
      <c r="F951" s="565"/>
      <c r="G951" s="565"/>
      <c r="H951" s="565"/>
      <c r="I951" s="565"/>
      <c r="J951" s="565"/>
      <c r="K951" s="565"/>
      <c r="L951" s="348" t="s">
        <v>511</v>
      </c>
      <c r="M951" s="341">
        <v>993.4</v>
      </c>
    </row>
    <row r="952" spans="1:13" ht="12.75" customHeight="1" x14ac:dyDescent="0.25">
      <c r="A952" s="340" t="s">
        <v>11813</v>
      </c>
      <c r="B952" s="348" t="s">
        <v>385</v>
      </c>
      <c r="C952" s="565" t="s">
        <v>11753</v>
      </c>
      <c r="D952" s="565"/>
      <c r="E952" s="565"/>
      <c r="F952" s="565"/>
      <c r="G952" s="565"/>
      <c r="H952" s="565"/>
      <c r="I952" s="565"/>
      <c r="J952" s="565"/>
      <c r="K952" s="565"/>
      <c r="L952" s="348" t="s">
        <v>511</v>
      </c>
      <c r="M952" s="341">
        <v>1031.28</v>
      </c>
    </row>
    <row r="953" spans="1:13" ht="12.75" customHeight="1" x14ac:dyDescent="0.25">
      <c r="A953" s="340" t="s">
        <v>11814</v>
      </c>
      <c r="B953" s="348" t="s">
        <v>385</v>
      </c>
      <c r="C953" s="565" t="s">
        <v>11815</v>
      </c>
      <c r="D953" s="565"/>
      <c r="E953" s="565"/>
      <c r="F953" s="565"/>
      <c r="G953" s="565"/>
      <c r="H953" s="565"/>
      <c r="I953" s="565"/>
      <c r="J953" s="565"/>
      <c r="K953" s="565"/>
      <c r="L953" s="348" t="s">
        <v>511</v>
      </c>
      <c r="M953" s="341">
        <v>760.54</v>
      </c>
    </row>
    <row r="954" spans="1:13" ht="13.5" customHeight="1" x14ac:dyDescent="0.25">
      <c r="A954" s="340" t="s">
        <v>11816</v>
      </c>
      <c r="B954" s="348" t="s">
        <v>385</v>
      </c>
      <c r="C954" s="565" t="s">
        <v>11817</v>
      </c>
      <c r="D954" s="565"/>
      <c r="E954" s="565"/>
      <c r="F954" s="565"/>
      <c r="G954" s="565"/>
      <c r="H954" s="565"/>
      <c r="I954" s="565"/>
      <c r="J954" s="565"/>
      <c r="K954" s="565"/>
      <c r="L954" s="348" t="s">
        <v>511</v>
      </c>
      <c r="M954" s="341">
        <v>814.38</v>
      </c>
    </row>
    <row r="955" spans="1:13" ht="12.75" customHeight="1" x14ac:dyDescent="0.25">
      <c r="A955" s="340" t="s">
        <v>11818</v>
      </c>
      <c r="B955" s="348" t="s">
        <v>385</v>
      </c>
      <c r="C955" s="565" t="s">
        <v>11819</v>
      </c>
      <c r="D955" s="565"/>
      <c r="E955" s="565"/>
      <c r="F955" s="565"/>
      <c r="G955" s="565"/>
      <c r="H955" s="565"/>
      <c r="I955" s="565"/>
      <c r="J955" s="565"/>
      <c r="K955" s="565"/>
      <c r="L955" s="348" t="s">
        <v>511</v>
      </c>
      <c r="M955" s="341">
        <v>867.88</v>
      </c>
    </row>
    <row r="956" spans="1:13" ht="13.5" customHeight="1" x14ac:dyDescent="0.25">
      <c r="A956" s="340" t="s">
        <v>11820</v>
      </c>
      <c r="B956" s="348" t="s">
        <v>385</v>
      </c>
      <c r="C956" s="565" t="s">
        <v>11821</v>
      </c>
      <c r="D956" s="565"/>
      <c r="E956" s="565"/>
      <c r="F956" s="565"/>
      <c r="G956" s="565"/>
      <c r="H956" s="565"/>
      <c r="I956" s="565"/>
      <c r="J956" s="565"/>
      <c r="K956" s="565"/>
      <c r="L956" s="348" t="s">
        <v>511</v>
      </c>
      <c r="M956" s="341">
        <v>921.51</v>
      </c>
    </row>
    <row r="957" spans="1:13" ht="12.75" customHeight="1" x14ac:dyDescent="0.25">
      <c r="A957" s="340" t="s">
        <v>11822</v>
      </c>
      <c r="B957" s="348" t="s">
        <v>385</v>
      </c>
      <c r="C957" s="565" t="s">
        <v>11823</v>
      </c>
      <c r="D957" s="565"/>
      <c r="E957" s="565"/>
      <c r="F957" s="565"/>
      <c r="G957" s="565"/>
      <c r="H957" s="565"/>
      <c r="I957" s="565"/>
      <c r="J957" s="565"/>
      <c r="K957" s="565"/>
      <c r="L957" s="348" t="s">
        <v>511</v>
      </c>
      <c r="M957" s="341">
        <v>975.35</v>
      </c>
    </row>
    <row r="958" spans="1:13" ht="12.75" customHeight="1" x14ac:dyDescent="0.25">
      <c r="A958" s="340" t="s">
        <v>11824</v>
      </c>
      <c r="B958" s="348" t="s">
        <v>385</v>
      </c>
      <c r="C958" s="565" t="s">
        <v>11825</v>
      </c>
      <c r="D958" s="565"/>
      <c r="E958" s="565"/>
      <c r="F958" s="565"/>
      <c r="G958" s="565"/>
      <c r="H958" s="565"/>
      <c r="I958" s="565"/>
      <c r="J958" s="565"/>
      <c r="K958" s="565"/>
      <c r="L958" s="348" t="s">
        <v>511</v>
      </c>
      <c r="M958" s="341">
        <v>1032.07</v>
      </c>
    </row>
    <row r="959" spans="1:13" ht="13.5" customHeight="1" x14ac:dyDescent="0.25">
      <c r="A959" s="340" t="s">
        <v>11826</v>
      </c>
      <c r="B959" s="348" t="s">
        <v>385</v>
      </c>
      <c r="C959" s="565" t="s">
        <v>11827</v>
      </c>
      <c r="D959" s="565"/>
      <c r="E959" s="565"/>
      <c r="F959" s="565"/>
      <c r="G959" s="565"/>
      <c r="H959" s="565"/>
      <c r="I959" s="565"/>
      <c r="J959" s="565"/>
      <c r="K959" s="565"/>
      <c r="L959" s="348" t="s">
        <v>511</v>
      </c>
      <c r="M959" s="341">
        <v>1083.05</v>
      </c>
    </row>
    <row r="960" spans="1:13" ht="12.75" customHeight="1" x14ac:dyDescent="0.25">
      <c r="A960" s="340" t="s">
        <v>11828</v>
      </c>
      <c r="B960" s="348" t="s">
        <v>385</v>
      </c>
      <c r="C960" s="565" t="s">
        <v>11829</v>
      </c>
      <c r="D960" s="565"/>
      <c r="E960" s="565"/>
      <c r="F960" s="565"/>
      <c r="G960" s="565"/>
      <c r="H960" s="565"/>
      <c r="I960" s="565"/>
      <c r="J960" s="565"/>
      <c r="K960" s="565"/>
      <c r="L960" s="348" t="s">
        <v>511</v>
      </c>
      <c r="M960" s="341">
        <v>1136.31</v>
      </c>
    </row>
    <row r="961" spans="1:13" ht="13.5" customHeight="1" x14ac:dyDescent="0.25">
      <c r="A961" s="340" t="s">
        <v>11830</v>
      </c>
      <c r="B961" s="348" t="s">
        <v>385</v>
      </c>
      <c r="C961" s="565" t="s">
        <v>11831</v>
      </c>
      <c r="D961" s="565"/>
      <c r="E961" s="565"/>
      <c r="F961" s="565"/>
      <c r="G961" s="565"/>
      <c r="H961" s="565"/>
      <c r="I961" s="565"/>
      <c r="J961" s="565"/>
      <c r="K961" s="565"/>
      <c r="L961" s="348" t="s">
        <v>511</v>
      </c>
      <c r="M961" s="341">
        <v>1190.18</v>
      </c>
    </row>
    <row r="962" spans="1:13" ht="12.75" customHeight="1" x14ac:dyDescent="0.25">
      <c r="A962" s="340" t="s">
        <v>11832</v>
      </c>
      <c r="B962" s="348" t="s">
        <v>385</v>
      </c>
      <c r="C962" s="565" t="s">
        <v>11833</v>
      </c>
      <c r="D962" s="565"/>
      <c r="E962" s="565"/>
      <c r="F962" s="565"/>
      <c r="G962" s="565"/>
      <c r="H962" s="565"/>
      <c r="I962" s="565"/>
      <c r="J962" s="565"/>
      <c r="K962" s="565"/>
      <c r="L962" s="348" t="s">
        <v>511</v>
      </c>
      <c r="M962" s="341">
        <v>1244.03</v>
      </c>
    </row>
    <row r="963" spans="1:13" ht="12.75" customHeight="1" x14ac:dyDescent="0.25">
      <c r="A963" s="340" t="s">
        <v>11834</v>
      </c>
      <c r="B963" s="348" t="s">
        <v>385</v>
      </c>
      <c r="C963" s="565" t="s">
        <v>11835</v>
      </c>
      <c r="D963" s="565"/>
      <c r="E963" s="565"/>
      <c r="F963" s="565"/>
      <c r="G963" s="565"/>
      <c r="H963" s="565"/>
      <c r="I963" s="565"/>
      <c r="J963" s="565"/>
      <c r="K963" s="565"/>
      <c r="L963" s="348" t="s">
        <v>511</v>
      </c>
      <c r="M963" s="341">
        <v>1297.9000000000001</v>
      </c>
    </row>
    <row r="964" spans="1:13" ht="13.5" customHeight="1" x14ac:dyDescent="0.25">
      <c r="A964" s="340" t="s">
        <v>11836</v>
      </c>
      <c r="B964" s="348" t="s">
        <v>385</v>
      </c>
      <c r="C964" s="565" t="s">
        <v>11837</v>
      </c>
      <c r="D964" s="565"/>
      <c r="E964" s="565"/>
      <c r="F964" s="565"/>
      <c r="G964" s="565"/>
      <c r="H964" s="565"/>
      <c r="I964" s="565"/>
      <c r="J964" s="565"/>
      <c r="K964" s="565"/>
      <c r="L964" s="348" t="s">
        <v>511</v>
      </c>
      <c r="M964" s="341">
        <v>972.19</v>
      </c>
    </row>
    <row r="965" spans="1:13" ht="12.75" customHeight="1" x14ac:dyDescent="0.25">
      <c r="A965" s="340" t="s">
        <v>11838</v>
      </c>
      <c r="B965" s="348" t="s">
        <v>385</v>
      </c>
      <c r="C965" s="565" t="s">
        <v>11839</v>
      </c>
      <c r="D965" s="565"/>
      <c r="E965" s="565"/>
      <c r="F965" s="565"/>
      <c r="G965" s="565"/>
      <c r="H965" s="565"/>
      <c r="I965" s="565"/>
      <c r="J965" s="565"/>
      <c r="K965" s="565"/>
      <c r="L965" s="348" t="s">
        <v>511</v>
      </c>
      <c r="M965" s="341">
        <v>1032.7</v>
      </c>
    </row>
    <row r="966" spans="1:13" ht="12.75" customHeight="1" x14ac:dyDescent="0.25">
      <c r="A966" s="340" t="s">
        <v>11840</v>
      </c>
      <c r="B966" s="348" t="s">
        <v>385</v>
      </c>
      <c r="C966" s="565" t="s">
        <v>11841</v>
      </c>
      <c r="D966" s="565"/>
      <c r="E966" s="565"/>
      <c r="F966" s="565"/>
      <c r="G966" s="565"/>
      <c r="H966" s="565"/>
      <c r="I966" s="565"/>
      <c r="J966" s="565"/>
      <c r="K966" s="565"/>
      <c r="L966" s="348" t="s">
        <v>511</v>
      </c>
      <c r="M966" s="341">
        <v>1093.83</v>
      </c>
    </row>
    <row r="967" spans="1:13" ht="13.5" customHeight="1" x14ac:dyDescent="0.25">
      <c r="A967" s="340" t="s">
        <v>11842</v>
      </c>
      <c r="B967" s="348" t="s">
        <v>385</v>
      </c>
      <c r="C967" s="565" t="s">
        <v>11843</v>
      </c>
      <c r="D967" s="565"/>
      <c r="E967" s="565"/>
      <c r="F967" s="565"/>
      <c r="G967" s="565"/>
      <c r="H967" s="565"/>
      <c r="I967" s="565"/>
      <c r="J967" s="565"/>
      <c r="K967" s="565"/>
      <c r="L967" s="348" t="s">
        <v>511</v>
      </c>
      <c r="M967" s="341">
        <v>1154.9100000000001</v>
      </c>
    </row>
    <row r="968" spans="1:13" ht="12.75" customHeight="1" x14ac:dyDescent="0.25">
      <c r="A968" s="340" t="s">
        <v>11844</v>
      </c>
      <c r="B968" s="348" t="s">
        <v>385</v>
      </c>
      <c r="C968" s="565" t="s">
        <v>11845</v>
      </c>
      <c r="D968" s="565"/>
      <c r="E968" s="565"/>
      <c r="F968" s="565"/>
      <c r="G968" s="565"/>
      <c r="H968" s="565"/>
      <c r="I968" s="565"/>
      <c r="J968" s="565"/>
      <c r="K968" s="565"/>
      <c r="L968" s="348" t="s">
        <v>511</v>
      </c>
      <c r="M968" s="341">
        <v>1215.4000000000001</v>
      </c>
    </row>
    <row r="969" spans="1:13" ht="13.5" customHeight="1" x14ac:dyDescent="0.25">
      <c r="A969" s="340" t="s">
        <v>11846</v>
      </c>
      <c r="B969" s="348" t="s">
        <v>385</v>
      </c>
      <c r="C969" s="565" t="s">
        <v>11847</v>
      </c>
      <c r="D969" s="565"/>
      <c r="E969" s="565"/>
      <c r="F969" s="565"/>
      <c r="G969" s="565"/>
      <c r="H969" s="565"/>
      <c r="I969" s="565"/>
      <c r="J969" s="565"/>
      <c r="K969" s="565"/>
      <c r="L969" s="348" t="s">
        <v>511</v>
      </c>
      <c r="M969" s="341">
        <v>1276.47</v>
      </c>
    </row>
    <row r="970" spans="1:13" ht="12.75" customHeight="1" x14ac:dyDescent="0.25">
      <c r="A970" s="340" t="s">
        <v>11848</v>
      </c>
      <c r="B970" s="348" t="s">
        <v>385</v>
      </c>
      <c r="C970" s="565" t="s">
        <v>11849</v>
      </c>
      <c r="D970" s="565"/>
      <c r="E970" s="565"/>
      <c r="F970" s="565"/>
      <c r="G970" s="565"/>
      <c r="H970" s="565"/>
      <c r="I970" s="565"/>
      <c r="J970" s="565"/>
      <c r="K970" s="565"/>
      <c r="L970" s="348" t="s">
        <v>511</v>
      </c>
      <c r="M970" s="341">
        <v>1336.97</v>
      </c>
    </row>
    <row r="971" spans="1:13" ht="12.75" customHeight="1" x14ac:dyDescent="0.25">
      <c r="A971" s="340" t="s">
        <v>11850</v>
      </c>
      <c r="B971" s="348" t="s">
        <v>385</v>
      </c>
      <c r="C971" s="565" t="s">
        <v>11851</v>
      </c>
      <c r="D971" s="565"/>
      <c r="E971" s="565"/>
      <c r="F971" s="565"/>
      <c r="G971" s="565"/>
      <c r="H971" s="565"/>
      <c r="I971" s="565"/>
      <c r="J971" s="565"/>
      <c r="K971" s="565"/>
      <c r="L971" s="348" t="s">
        <v>511</v>
      </c>
      <c r="M971" s="341">
        <v>1398.04</v>
      </c>
    </row>
    <row r="972" spans="1:13" ht="13.5" customHeight="1" x14ac:dyDescent="0.25">
      <c r="A972" s="340" t="s">
        <v>11852</v>
      </c>
      <c r="B972" s="348" t="s">
        <v>385</v>
      </c>
      <c r="C972" s="565" t="s">
        <v>11853</v>
      </c>
      <c r="D972" s="565"/>
      <c r="E972" s="565"/>
      <c r="F972" s="565"/>
      <c r="G972" s="565"/>
      <c r="H972" s="565"/>
      <c r="I972" s="565"/>
      <c r="J972" s="565"/>
      <c r="K972" s="565"/>
      <c r="L972" s="348" t="s">
        <v>511</v>
      </c>
      <c r="M972" s="341">
        <v>1458.6</v>
      </c>
    </row>
    <row r="973" spans="1:13" ht="12.75" customHeight="1" x14ac:dyDescent="0.25">
      <c r="A973" s="340" t="s">
        <v>11854</v>
      </c>
      <c r="B973" s="348" t="s">
        <v>385</v>
      </c>
      <c r="C973" s="565" t="s">
        <v>11855</v>
      </c>
      <c r="D973" s="565"/>
      <c r="E973" s="565"/>
      <c r="F973" s="565"/>
      <c r="G973" s="565"/>
      <c r="H973" s="565"/>
      <c r="I973" s="565"/>
      <c r="J973" s="565"/>
      <c r="K973" s="565"/>
      <c r="L973" s="348" t="s">
        <v>511</v>
      </c>
      <c r="M973" s="341">
        <v>1519.66</v>
      </c>
    </row>
    <row r="974" spans="1:13" ht="13.5" customHeight="1" x14ac:dyDescent="0.25">
      <c r="A974" s="340" t="s">
        <v>11856</v>
      </c>
      <c r="B974" s="348" t="s">
        <v>385</v>
      </c>
      <c r="C974" s="565" t="s">
        <v>11857</v>
      </c>
      <c r="D974" s="565"/>
      <c r="E974" s="565"/>
      <c r="F974" s="565"/>
      <c r="G974" s="565"/>
      <c r="H974" s="565"/>
      <c r="I974" s="565"/>
      <c r="J974" s="565"/>
      <c r="K974" s="565"/>
      <c r="L974" s="348" t="s">
        <v>511</v>
      </c>
      <c r="M974" s="341">
        <v>1580.16</v>
      </c>
    </row>
    <row r="975" spans="1:13" ht="12.75" customHeight="1" x14ac:dyDescent="0.25">
      <c r="A975" s="340" t="s">
        <v>11858</v>
      </c>
      <c r="B975" s="348" t="s">
        <v>385</v>
      </c>
      <c r="C975" s="565" t="s">
        <v>11859</v>
      </c>
      <c r="D975" s="565"/>
      <c r="E975" s="565"/>
      <c r="F975" s="565"/>
      <c r="G975" s="565"/>
      <c r="H975" s="565"/>
      <c r="I975" s="565"/>
      <c r="J975" s="565"/>
      <c r="K975" s="565"/>
      <c r="L975" s="348" t="s">
        <v>511</v>
      </c>
      <c r="M975" s="341">
        <v>1641.24</v>
      </c>
    </row>
    <row r="976" spans="1:13" ht="12.75" customHeight="1" x14ac:dyDescent="0.25">
      <c r="A976" s="340" t="s">
        <v>11860</v>
      </c>
      <c r="B976" s="348" t="s">
        <v>385</v>
      </c>
      <c r="C976" s="565" t="s">
        <v>11861</v>
      </c>
      <c r="D976" s="565"/>
      <c r="E976" s="565"/>
      <c r="F976" s="565"/>
      <c r="G976" s="565"/>
      <c r="H976" s="565"/>
      <c r="I976" s="565"/>
      <c r="J976" s="565"/>
      <c r="K976" s="565"/>
      <c r="L976" s="348" t="s">
        <v>511</v>
      </c>
      <c r="M976" s="341">
        <v>1130.05</v>
      </c>
    </row>
    <row r="977" spans="1:13" ht="13.5" customHeight="1" x14ac:dyDescent="0.25">
      <c r="A977" s="340" t="s">
        <v>11862</v>
      </c>
      <c r="B977" s="348" t="s">
        <v>385</v>
      </c>
      <c r="C977" s="565" t="s">
        <v>11863</v>
      </c>
      <c r="D977" s="565"/>
      <c r="E977" s="565"/>
      <c r="F977" s="565"/>
      <c r="G977" s="565"/>
      <c r="H977" s="565"/>
      <c r="I977" s="565"/>
      <c r="J977" s="565"/>
      <c r="K977" s="565"/>
      <c r="L977" s="348" t="s">
        <v>511</v>
      </c>
      <c r="M977" s="341">
        <v>1191.1600000000001</v>
      </c>
    </row>
    <row r="978" spans="1:13" ht="12.75" customHeight="1" x14ac:dyDescent="0.25">
      <c r="A978" s="340" t="s">
        <v>11864</v>
      </c>
      <c r="B978" s="348" t="s">
        <v>385</v>
      </c>
      <c r="C978" s="565" t="s">
        <v>11865</v>
      </c>
      <c r="D978" s="565"/>
      <c r="E978" s="565"/>
      <c r="F978" s="565"/>
      <c r="G978" s="565"/>
      <c r="H978" s="565"/>
      <c r="I978" s="565"/>
      <c r="J978" s="565"/>
      <c r="K978" s="565"/>
      <c r="L978" s="348" t="s">
        <v>511</v>
      </c>
      <c r="M978" s="341">
        <v>1254.9000000000001</v>
      </c>
    </row>
    <row r="979" spans="1:13" ht="13.5" customHeight="1" x14ac:dyDescent="0.25">
      <c r="A979" s="340" t="s">
        <v>11866</v>
      </c>
      <c r="B979" s="348" t="s">
        <v>385</v>
      </c>
      <c r="C979" s="565" t="s">
        <v>11867</v>
      </c>
      <c r="D979" s="565"/>
      <c r="E979" s="565"/>
      <c r="F979" s="565"/>
      <c r="G979" s="565"/>
      <c r="H979" s="565"/>
      <c r="I979" s="565"/>
      <c r="J979" s="565"/>
      <c r="K979" s="565"/>
      <c r="L979" s="348" t="s">
        <v>511</v>
      </c>
      <c r="M979" s="341">
        <v>1323.33</v>
      </c>
    </row>
    <row r="980" spans="1:13" ht="12.75" customHeight="1" x14ac:dyDescent="0.25">
      <c r="A980" s="340" t="s">
        <v>11868</v>
      </c>
      <c r="B980" s="348" t="s">
        <v>385</v>
      </c>
      <c r="C980" s="565" t="s">
        <v>11869</v>
      </c>
      <c r="D980" s="565"/>
      <c r="E980" s="565"/>
      <c r="F980" s="565"/>
      <c r="G980" s="565"/>
      <c r="H980" s="565"/>
      <c r="I980" s="565"/>
      <c r="J980" s="565"/>
      <c r="K980" s="565"/>
      <c r="L980" s="348" t="s">
        <v>511</v>
      </c>
      <c r="M980" s="341">
        <v>1391.16</v>
      </c>
    </row>
    <row r="981" spans="1:13" ht="12.75" customHeight="1" x14ac:dyDescent="0.25">
      <c r="A981" s="340" t="s">
        <v>11870</v>
      </c>
      <c r="B981" s="348" t="s">
        <v>385</v>
      </c>
      <c r="C981" s="565" t="s">
        <v>11871</v>
      </c>
      <c r="D981" s="565"/>
      <c r="E981" s="565"/>
      <c r="F981" s="565"/>
      <c r="G981" s="565"/>
      <c r="H981" s="565"/>
      <c r="I981" s="565"/>
      <c r="J981" s="565"/>
      <c r="K981" s="565"/>
      <c r="L981" s="348" t="s">
        <v>511</v>
      </c>
      <c r="M981" s="341">
        <v>1444.9</v>
      </c>
    </row>
    <row r="982" spans="1:13" ht="13.5" customHeight="1" x14ac:dyDescent="0.25">
      <c r="A982" s="340" t="s">
        <v>11872</v>
      </c>
      <c r="B982" s="348" t="s">
        <v>385</v>
      </c>
      <c r="C982" s="565" t="s">
        <v>11873</v>
      </c>
      <c r="D982" s="565"/>
      <c r="E982" s="565"/>
      <c r="F982" s="565"/>
      <c r="G982" s="565"/>
      <c r="H982" s="565"/>
      <c r="I982" s="565"/>
      <c r="J982" s="565"/>
      <c r="K982" s="565"/>
      <c r="L982" s="348" t="s">
        <v>511</v>
      </c>
      <c r="M982" s="341">
        <v>1527.43</v>
      </c>
    </row>
    <row r="983" spans="1:13" ht="12.75" customHeight="1" x14ac:dyDescent="0.25">
      <c r="A983" s="340" t="s">
        <v>11874</v>
      </c>
      <c r="B983" s="348" t="s">
        <v>385</v>
      </c>
      <c r="C983" s="565" t="s">
        <v>11875</v>
      </c>
      <c r="D983" s="565"/>
      <c r="E983" s="565"/>
      <c r="F983" s="565"/>
      <c r="G983" s="565"/>
      <c r="H983" s="565"/>
      <c r="I983" s="565"/>
      <c r="J983" s="565"/>
      <c r="K983" s="565"/>
      <c r="L983" s="348" t="s">
        <v>511</v>
      </c>
      <c r="M983" s="341">
        <v>1595.25</v>
      </c>
    </row>
    <row r="984" spans="1:13" ht="12.75" customHeight="1" x14ac:dyDescent="0.25">
      <c r="A984" s="340" t="s">
        <v>11876</v>
      </c>
      <c r="B984" s="348" t="s">
        <v>385</v>
      </c>
      <c r="C984" s="565" t="s">
        <v>11877</v>
      </c>
      <c r="D984" s="565"/>
      <c r="E984" s="565"/>
      <c r="F984" s="565"/>
      <c r="G984" s="565"/>
      <c r="H984" s="565"/>
      <c r="I984" s="565"/>
      <c r="J984" s="565"/>
      <c r="K984" s="565"/>
      <c r="L984" s="348" t="s">
        <v>511</v>
      </c>
      <c r="M984" s="341">
        <v>1663.04</v>
      </c>
    </row>
    <row r="985" spans="1:13" ht="13.5" customHeight="1" x14ac:dyDescent="0.25">
      <c r="A985" s="340" t="s">
        <v>11878</v>
      </c>
      <c r="B985" s="348" t="s">
        <v>385</v>
      </c>
      <c r="C985" s="565" t="s">
        <v>11879</v>
      </c>
      <c r="D985" s="565"/>
      <c r="E985" s="565"/>
      <c r="F985" s="565"/>
      <c r="G985" s="565"/>
      <c r="H985" s="565"/>
      <c r="I985" s="565"/>
      <c r="J985" s="565"/>
      <c r="K985" s="565"/>
      <c r="L985" s="348" t="s">
        <v>511</v>
      </c>
      <c r="M985" s="341">
        <v>1731.45</v>
      </c>
    </row>
    <row r="986" spans="1:13" ht="12.75" customHeight="1" x14ac:dyDescent="0.25">
      <c r="A986" s="340" t="s">
        <v>11880</v>
      </c>
      <c r="B986" s="348" t="s">
        <v>385</v>
      </c>
      <c r="C986" s="565" t="s">
        <v>11881</v>
      </c>
      <c r="D986" s="565"/>
      <c r="E986" s="565"/>
      <c r="F986" s="565"/>
      <c r="G986" s="565"/>
      <c r="H986" s="565"/>
      <c r="I986" s="565"/>
      <c r="J986" s="565"/>
      <c r="K986" s="565"/>
      <c r="L986" s="348" t="s">
        <v>511</v>
      </c>
      <c r="M986" s="341">
        <v>1799.29</v>
      </c>
    </row>
    <row r="987" spans="1:13" ht="13.5" customHeight="1" x14ac:dyDescent="0.25">
      <c r="A987" s="340" t="s">
        <v>11882</v>
      </c>
      <c r="B987" s="348" t="s">
        <v>385</v>
      </c>
      <c r="C987" s="565" t="s">
        <v>11883</v>
      </c>
      <c r="D987" s="565"/>
      <c r="E987" s="565"/>
      <c r="F987" s="565"/>
      <c r="G987" s="565"/>
      <c r="H987" s="565"/>
      <c r="I987" s="565"/>
      <c r="J987" s="565"/>
      <c r="K987" s="565"/>
      <c r="L987" s="348" t="s">
        <v>511</v>
      </c>
      <c r="M987" s="341">
        <v>1867.14</v>
      </c>
    </row>
    <row r="988" spans="1:13" ht="12.75" customHeight="1" x14ac:dyDescent="0.25">
      <c r="A988" s="340" t="s">
        <v>11884</v>
      </c>
      <c r="B988" s="348" t="s">
        <v>385</v>
      </c>
      <c r="C988" s="565" t="s">
        <v>11757</v>
      </c>
      <c r="D988" s="565"/>
      <c r="E988" s="565"/>
      <c r="F988" s="565"/>
      <c r="G988" s="565"/>
      <c r="H988" s="565"/>
      <c r="I988" s="565"/>
      <c r="J988" s="565"/>
      <c r="K988" s="565"/>
      <c r="L988" s="348" t="s">
        <v>511</v>
      </c>
      <c r="M988" s="341">
        <v>1350.78</v>
      </c>
    </row>
    <row r="989" spans="1:13" ht="12.75" customHeight="1" x14ac:dyDescent="0.25">
      <c r="A989" s="340" t="s">
        <v>11885</v>
      </c>
      <c r="B989" s="348" t="s">
        <v>385</v>
      </c>
      <c r="C989" s="565" t="s">
        <v>11759</v>
      </c>
      <c r="D989" s="565"/>
      <c r="E989" s="565"/>
      <c r="F989" s="565"/>
      <c r="G989" s="565"/>
      <c r="H989" s="565"/>
      <c r="I989" s="565"/>
      <c r="J989" s="565"/>
      <c r="K989" s="565"/>
      <c r="L989" s="348" t="s">
        <v>511</v>
      </c>
      <c r="M989" s="341">
        <v>1426</v>
      </c>
    </row>
    <row r="990" spans="1:13" ht="13.5" customHeight="1" x14ac:dyDescent="0.25">
      <c r="A990" s="340" t="s">
        <v>11886</v>
      </c>
      <c r="B990" s="348" t="s">
        <v>385</v>
      </c>
      <c r="C990" s="565" t="s">
        <v>11761</v>
      </c>
      <c r="D990" s="565"/>
      <c r="E990" s="565"/>
      <c r="F990" s="565"/>
      <c r="G990" s="565"/>
      <c r="H990" s="565"/>
      <c r="I990" s="565"/>
      <c r="J990" s="565"/>
      <c r="K990" s="565"/>
      <c r="L990" s="348" t="s">
        <v>511</v>
      </c>
      <c r="M990" s="341">
        <v>1501.27</v>
      </c>
    </row>
    <row r="991" spans="1:13" ht="12.75" customHeight="1" x14ac:dyDescent="0.25">
      <c r="A991" s="340" t="s">
        <v>11887</v>
      </c>
      <c r="B991" s="348" t="s">
        <v>385</v>
      </c>
      <c r="C991" s="565" t="s">
        <v>11763</v>
      </c>
      <c r="D991" s="565"/>
      <c r="E991" s="565"/>
      <c r="F991" s="565"/>
      <c r="G991" s="565"/>
      <c r="H991" s="565"/>
      <c r="I991" s="565"/>
      <c r="J991" s="565"/>
      <c r="K991" s="565"/>
      <c r="L991" s="348" t="s">
        <v>511</v>
      </c>
      <c r="M991" s="341">
        <v>1576.54</v>
      </c>
    </row>
    <row r="992" spans="1:13" ht="13.5" customHeight="1" x14ac:dyDescent="0.25">
      <c r="A992" s="340" t="s">
        <v>11888</v>
      </c>
      <c r="B992" s="348" t="s">
        <v>385</v>
      </c>
      <c r="C992" s="565" t="s">
        <v>11765</v>
      </c>
      <c r="D992" s="565"/>
      <c r="E992" s="565"/>
      <c r="F992" s="565"/>
      <c r="G992" s="565"/>
      <c r="H992" s="565"/>
      <c r="I992" s="565"/>
      <c r="J992" s="565"/>
      <c r="K992" s="565"/>
      <c r="L992" s="348" t="s">
        <v>511</v>
      </c>
      <c r="M992" s="341">
        <v>1651.81</v>
      </c>
    </row>
    <row r="993" spans="1:13" ht="12.75" customHeight="1" x14ac:dyDescent="0.25">
      <c r="A993" s="340" t="s">
        <v>11889</v>
      </c>
      <c r="B993" s="348" t="s">
        <v>385</v>
      </c>
      <c r="C993" s="565" t="s">
        <v>11767</v>
      </c>
      <c r="D993" s="565"/>
      <c r="E993" s="565"/>
      <c r="F993" s="565"/>
      <c r="G993" s="565"/>
      <c r="H993" s="565"/>
      <c r="I993" s="565"/>
      <c r="J993" s="565"/>
      <c r="K993" s="565"/>
      <c r="L993" s="348" t="s">
        <v>511</v>
      </c>
      <c r="M993" s="341">
        <v>1726.94</v>
      </c>
    </row>
    <row r="994" spans="1:13" ht="12.75" customHeight="1" x14ac:dyDescent="0.25">
      <c r="A994" s="340" t="s">
        <v>11890</v>
      </c>
      <c r="B994" s="348" t="s">
        <v>385</v>
      </c>
      <c r="C994" s="565" t="s">
        <v>11769</v>
      </c>
      <c r="D994" s="565"/>
      <c r="E994" s="565"/>
      <c r="F994" s="565"/>
      <c r="G994" s="565"/>
      <c r="H994" s="565"/>
      <c r="I994" s="565"/>
      <c r="J994" s="565"/>
      <c r="K994" s="565"/>
      <c r="L994" s="348" t="s">
        <v>511</v>
      </c>
      <c r="M994" s="341">
        <v>1802.9</v>
      </c>
    </row>
    <row r="995" spans="1:13" ht="13.5" customHeight="1" x14ac:dyDescent="0.25">
      <c r="A995" s="340" t="s">
        <v>11891</v>
      </c>
      <c r="B995" s="348" t="s">
        <v>385</v>
      </c>
      <c r="C995" s="565" t="s">
        <v>11771</v>
      </c>
      <c r="D995" s="565"/>
      <c r="E995" s="565"/>
      <c r="F995" s="565"/>
      <c r="G995" s="565"/>
      <c r="H995" s="565"/>
      <c r="I995" s="565"/>
      <c r="J995" s="565"/>
      <c r="K995" s="565"/>
      <c r="L995" s="348" t="s">
        <v>511</v>
      </c>
      <c r="M995" s="341">
        <v>1878.15</v>
      </c>
    </row>
    <row r="996" spans="1:13" ht="12.75" customHeight="1" x14ac:dyDescent="0.25">
      <c r="A996" s="340" t="s">
        <v>11892</v>
      </c>
      <c r="B996" s="348" t="s">
        <v>385</v>
      </c>
      <c r="C996" s="565" t="s">
        <v>11773</v>
      </c>
      <c r="D996" s="565"/>
      <c r="E996" s="565"/>
      <c r="F996" s="565"/>
      <c r="G996" s="565"/>
      <c r="H996" s="565"/>
      <c r="I996" s="565"/>
      <c r="J996" s="565"/>
      <c r="K996" s="565"/>
      <c r="L996" s="348" t="s">
        <v>511</v>
      </c>
      <c r="M996" s="341">
        <v>1953.43</v>
      </c>
    </row>
    <row r="997" spans="1:13" ht="12.75" customHeight="1" x14ac:dyDescent="0.25">
      <c r="A997" s="340" t="s">
        <v>11893</v>
      </c>
      <c r="B997" s="348" t="s">
        <v>385</v>
      </c>
      <c r="C997" s="565" t="s">
        <v>11775</v>
      </c>
      <c r="D997" s="565"/>
      <c r="E997" s="565"/>
      <c r="F997" s="565"/>
      <c r="G997" s="565"/>
      <c r="H997" s="565"/>
      <c r="I997" s="565"/>
      <c r="J997" s="565"/>
      <c r="K997" s="565"/>
      <c r="L997" s="348" t="s">
        <v>511</v>
      </c>
      <c r="M997" s="341">
        <v>2028.7</v>
      </c>
    </row>
    <row r="998" spans="1:13" ht="13.5" customHeight="1" x14ac:dyDescent="0.25">
      <c r="A998" s="340" t="s">
        <v>11894</v>
      </c>
      <c r="B998" s="348" t="s">
        <v>385</v>
      </c>
      <c r="C998" s="565" t="s">
        <v>11777</v>
      </c>
      <c r="D998" s="565"/>
      <c r="E998" s="565"/>
      <c r="F998" s="565"/>
      <c r="G998" s="565"/>
      <c r="H998" s="565"/>
      <c r="I998" s="565"/>
      <c r="J998" s="565"/>
      <c r="K998" s="565"/>
      <c r="L998" s="348" t="s">
        <v>511</v>
      </c>
      <c r="M998" s="341">
        <v>2103.9299999999998</v>
      </c>
    </row>
    <row r="999" spans="1:13" ht="12.75" customHeight="1" x14ac:dyDescent="0.25">
      <c r="A999" s="338" t="s">
        <v>11895</v>
      </c>
      <c r="B999" s="347" t="s">
        <v>385</v>
      </c>
      <c r="C999" s="564" t="s">
        <v>11896</v>
      </c>
      <c r="D999" s="564"/>
      <c r="E999" s="564"/>
      <c r="F999" s="564"/>
      <c r="G999" s="564"/>
      <c r="H999" s="564"/>
      <c r="I999" s="564"/>
      <c r="J999" s="564"/>
      <c r="K999" s="564"/>
      <c r="L999" s="339"/>
      <c r="M999" s="339"/>
    </row>
    <row r="1000" spans="1:13" ht="13.5" customHeight="1" x14ac:dyDescent="0.25">
      <c r="A1000" s="340" t="s">
        <v>11897</v>
      </c>
      <c r="B1000" s="348" t="s">
        <v>385</v>
      </c>
      <c r="C1000" s="565" t="s">
        <v>16494</v>
      </c>
      <c r="D1000" s="565"/>
      <c r="E1000" s="565"/>
      <c r="F1000" s="565"/>
      <c r="G1000" s="565"/>
      <c r="H1000" s="565"/>
      <c r="I1000" s="565"/>
      <c r="J1000" s="565"/>
      <c r="K1000" s="565"/>
      <c r="L1000" s="348" t="s">
        <v>511</v>
      </c>
      <c r="M1000" s="341">
        <v>361.97</v>
      </c>
    </row>
    <row r="1001" spans="1:13" ht="12.75" customHeight="1" x14ac:dyDescent="0.25">
      <c r="A1001" s="340" t="s">
        <v>11898</v>
      </c>
      <c r="B1001" s="348" t="s">
        <v>385</v>
      </c>
      <c r="C1001" s="565" t="s">
        <v>16495</v>
      </c>
      <c r="D1001" s="565"/>
      <c r="E1001" s="565"/>
      <c r="F1001" s="565"/>
      <c r="G1001" s="565"/>
      <c r="H1001" s="565"/>
      <c r="I1001" s="565"/>
      <c r="J1001" s="565"/>
      <c r="K1001" s="565"/>
      <c r="L1001" s="348" t="s">
        <v>511</v>
      </c>
      <c r="M1001" s="341">
        <v>474.65</v>
      </c>
    </row>
    <row r="1002" spans="1:13" ht="12.75" customHeight="1" x14ac:dyDescent="0.25">
      <c r="A1002" s="340" t="s">
        <v>11899</v>
      </c>
      <c r="B1002" s="348" t="s">
        <v>385</v>
      </c>
      <c r="C1002" s="565" t="s">
        <v>16496</v>
      </c>
      <c r="D1002" s="565"/>
      <c r="E1002" s="565"/>
      <c r="F1002" s="565"/>
      <c r="G1002" s="565"/>
      <c r="H1002" s="565"/>
      <c r="I1002" s="565"/>
      <c r="J1002" s="565"/>
      <c r="K1002" s="565"/>
      <c r="L1002" s="348" t="s">
        <v>511</v>
      </c>
      <c r="M1002" s="341">
        <v>444.25</v>
      </c>
    </row>
    <row r="1003" spans="1:13" ht="13.5" customHeight="1" x14ac:dyDescent="0.25">
      <c r="A1003" s="340" t="s">
        <v>11900</v>
      </c>
      <c r="B1003" s="348" t="s">
        <v>385</v>
      </c>
      <c r="C1003" s="565" t="s">
        <v>16497</v>
      </c>
      <c r="D1003" s="565"/>
      <c r="E1003" s="565"/>
      <c r="F1003" s="565"/>
      <c r="G1003" s="565"/>
      <c r="H1003" s="565"/>
      <c r="I1003" s="565"/>
      <c r="J1003" s="565"/>
      <c r="K1003" s="565"/>
      <c r="L1003" s="348" t="s">
        <v>511</v>
      </c>
      <c r="M1003" s="341">
        <v>514.58000000000004</v>
      </c>
    </row>
    <row r="1004" spans="1:13" ht="12.75" customHeight="1" x14ac:dyDescent="0.25">
      <c r="A1004" s="340" t="s">
        <v>11901</v>
      </c>
      <c r="B1004" s="348" t="s">
        <v>385</v>
      </c>
      <c r="C1004" s="565" t="s">
        <v>16498</v>
      </c>
      <c r="D1004" s="565"/>
      <c r="E1004" s="565"/>
      <c r="F1004" s="565"/>
      <c r="G1004" s="565"/>
      <c r="H1004" s="565"/>
      <c r="I1004" s="565"/>
      <c r="J1004" s="565"/>
      <c r="K1004" s="565"/>
      <c r="L1004" s="348" t="s">
        <v>511</v>
      </c>
      <c r="M1004" s="341">
        <v>490.41</v>
      </c>
    </row>
    <row r="1005" spans="1:13" ht="13.5" customHeight="1" x14ac:dyDescent="0.25">
      <c r="A1005" s="340" t="s">
        <v>11902</v>
      </c>
      <c r="B1005" s="348" t="s">
        <v>385</v>
      </c>
      <c r="C1005" s="565" t="s">
        <v>16499</v>
      </c>
      <c r="D1005" s="565"/>
      <c r="E1005" s="565"/>
      <c r="F1005" s="565"/>
      <c r="G1005" s="565"/>
      <c r="H1005" s="565"/>
      <c r="I1005" s="565"/>
      <c r="J1005" s="565"/>
      <c r="K1005" s="565"/>
      <c r="L1005" s="348" t="s">
        <v>511</v>
      </c>
      <c r="M1005" s="341">
        <v>631.79</v>
      </c>
    </row>
    <row r="1006" spans="1:13" ht="12.75" customHeight="1" x14ac:dyDescent="0.25">
      <c r="A1006" s="338" t="s">
        <v>11903</v>
      </c>
      <c r="B1006" s="347" t="s">
        <v>385</v>
      </c>
      <c r="C1006" s="564" t="s">
        <v>11904</v>
      </c>
      <c r="D1006" s="564"/>
      <c r="E1006" s="564"/>
      <c r="F1006" s="564"/>
      <c r="G1006" s="564"/>
      <c r="H1006" s="564"/>
      <c r="I1006" s="564"/>
      <c r="J1006" s="564"/>
      <c r="K1006" s="564"/>
      <c r="L1006" s="339"/>
      <c r="M1006" s="339"/>
    </row>
    <row r="1007" spans="1:13" ht="12.75" customHeight="1" x14ac:dyDescent="0.25">
      <c r="A1007" s="340" t="s">
        <v>472</v>
      </c>
      <c r="B1007" s="348" t="s">
        <v>385</v>
      </c>
      <c r="C1007" s="565" t="s">
        <v>11905</v>
      </c>
      <c r="D1007" s="565"/>
      <c r="E1007" s="565"/>
      <c r="F1007" s="565"/>
      <c r="G1007" s="565"/>
      <c r="H1007" s="565"/>
      <c r="I1007" s="565"/>
      <c r="J1007" s="565"/>
      <c r="K1007" s="565"/>
      <c r="L1007" s="348" t="s">
        <v>8</v>
      </c>
      <c r="M1007" s="341">
        <v>89.94</v>
      </c>
    </row>
    <row r="1008" spans="1:13" ht="13.5" customHeight="1" x14ac:dyDescent="0.25">
      <c r="A1008" s="338" t="s">
        <v>11906</v>
      </c>
      <c r="B1008" s="347" t="s">
        <v>385</v>
      </c>
      <c r="C1008" s="564" t="s">
        <v>11907</v>
      </c>
      <c r="D1008" s="564"/>
      <c r="E1008" s="564"/>
      <c r="F1008" s="564"/>
      <c r="G1008" s="564"/>
      <c r="H1008" s="564"/>
      <c r="I1008" s="564"/>
      <c r="J1008" s="564"/>
      <c r="K1008" s="564"/>
      <c r="L1008" s="339"/>
      <c r="M1008" s="339"/>
    </row>
    <row r="1009" spans="1:13" ht="12.75" customHeight="1" x14ac:dyDescent="0.25">
      <c r="A1009" s="340" t="s">
        <v>11908</v>
      </c>
      <c r="B1009" s="348" t="s">
        <v>385</v>
      </c>
      <c r="C1009" s="565" t="s">
        <v>11909</v>
      </c>
      <c r="D1009" s="565"/>
      <c r="E1009" s="565"/>
      <c r="F1009" s="565"/>
      <c r="G1009" s="565"/>
      <c r="H1009" s="565"/>
      <c r="I1009" s="565"/>
      <c r="J1009" s="565"/>
      <c r="K1009" s="565"/>
      <c r="L1009" s="348" t="s">
        <v>511</v>
      </c>
      <c r="M1009" s="341">
        <v>16.86</v>
      </c>
    </row>
    <row r="1010" spans="1:13" ht="12.75" customHeight="1" x14ac:dyDescent="0.25">
      <c r="A1010" s="338" t="s">
        <v>11910</v>
      </c>
      <c r="B1010" s="347" t="s">
        <v>385</v>
      </c>
      <c r="C1010" s="564" t="s">
        <v>11911</v>
      </c>
      <c r="D1010" s="564"/>
      <c r="E1010" s="564"/>
      <c r="F1010" s="564"/>
      <c r="G1010" s="564"/>
      <c r="H1010" s="564"/>
      <c r="I1010" s="564"/>
      <c r="J1010" s="564"/>
      <c r="K1010" s="564"/>
      <c r="L1010" s="339"/>
      <c r="M1010" s="339"/>
    </row>
    <row r="1011" spans="1:13" ht="13.5" customHeight="1" x14ac:dyDescent="0.25">
      <c r="A1011" s="340" t="s">
        <v>11912</v>
      </c>
      <c r="B1011" s="348" t="s">
        <v>385</v>
      </c>
      <c r="C1011" s="565" t="s">
        <v>11913</v>
      </c>
      <c r="D1011" s="565"/>
      <c r="E1011" s="565"/>
      <c r="F1011" s="565"/>
      <c r="G1011" s="565"/>
      <c r="H1011" s="565"/>
      <c r="I1011" s="565"/>
      <c r="J1011" s="565"/>
      <c r="K1011" s="565"/>
      <c r="L1011" s="348" t="s">
        <v>511</v>
      </c>
      <c r="M1011" s="341">
        <v>6451.59</v>
      </c>
    </row>
    <row r="1012" spans="1:13" ht="12.75" customHeight="1" x14ac:dyDescent="0.25">
      <c r="A1012" s="340" t="s">
        <v>11914</v>
      </c>
      <c r="B1012" s="348" t="s">
        <v>385</v>
      </c>
      <c r="C1012" s="565" t="s">
        <v>11915</v>
      </c>
      <c r="D1012" s="565"/>
      <c r="E1012" s="565"/>
      <c r="F1012" s="565"/>
      <c r="G1012" s="565"/>
      <c r="H1012" s="565"/>
      <c r="I1012" s="565"/>
      <c r="J1012" s="565"/>
      <c r="K1012" s="565"/>
      <c r="L1012" s="348" t="s">
        <v>511</v>
      </c>
      <c r="M1012" s="341">
        <v>7537</v>
      </c>
    </row>
    <row r="1013" spans="1:13" ht="13.5" customHeight="1" x14ac:dyDescent="0.25">
      <c r="A1013" s="340" t="s">
        <v>11916</v>
      </c>
      <c r="B1013" s="348" t="s">
        <v>385</v>
      </c>
      <c r="C1013" s="565" t="s">
        <v>11917</v>
      </c>
      <c r="D1013" s="565"/>
      <c r="E1013" s="565"/>
      <c r="F1013" s="565"/>
      <c r="G1013" s="565"/>
      <c r="H1013" s="565"/>
      <c r="I1013" s="565"/>
      <c r="J1013" s="565"/>
      <c r="K1013" s="565"/>
      <c r="L1013" s="348" t="s">
        <v>511</v>
      </c>
      <c r="M1013" s="341">
        <v>1486.28</v>
      </c>
    </row>
    <row r="1014" spans="1:13" ht="12.75" customHeight="1" x14ac:dyDescent="0.25">
      <c r="A1014" s="340" t="s">
        <v>11918</v>
      </c>
      <c r="B1014" s="348" t="s">
        <v>385</v>
      </c>
      <c r="C1014" s="565" t="s">
        <v>11919</v>
      </c>
      <c r="D1014" s="565"/>
      <c r="E1014" s="565"/>
      <c r="F1014" s="565"/>
      <c r="G1014" s="565"/>
      <c r="H1014" s="565"/>
      <c r="I1014" s="565"/>
      <c r="J1014" s="565"/>
      <c r="K1014" s="565"/>
      <c r="L1014" s="348" t="s">
        <v>511</v>
      </c>
      <c r="M1014" s="341">
        <v>1625.5</v>
      </c>
    </row>
    <row r="1015" spans="1:13" ht="12.75" customHeight="1" x14ac:dyDescent="0.25">
      <c r="A1015" s="338" t="s">
        <v>11920</v>
      </c>
      <c r="B1015" s="347" t="s">
        <v>385</v>
      </c>
      <c r="C1015" s="564" t="s">
        <v>11921</v>
      </c>
      <c r="D1015" s="564"/>
      <c r="E1015" s="564"/>
      <c r="F1015" s="564"/>
      <c r="G1015" s="564"/>
      <c r="H1015" s="564"/>
      <c r="I1015" s="564"/>
      <c r="J1015" s="564"/>
      <c r="K1015" s="564"/>
      <c r="L1015" s="339"/>
      <c r="M1015" s="339"/>
    </row>
    <row r="1016" spans="1:13" ht="13.5" customHeight="1" x14ac:dyDescent="0.25">
      <c r="A1016" s="340" t="s">
        <v>11922</v>
      </c>
      <c r="B1016" s="348" t="s">
        <v>385</v>
      </c>
      <c r="C1016" s="565" t="s">
        <v>11923</v>
      </c>
      <c r="D1016" s="565"/>
      <c r="E1016" s="565"/>
      <c r="F1016" s="565"/>
      <c r="G1016" s="565"/>
      <c r="H1016" s="565"/>
      <c r="I1016" s="565"/>
      <c r="J1016" s="565"/>
      <c r="K1016" s="565"/>
      <c r="L1016" s="348" t="s">
        <v>511</v>
      </c>
      <c r="M1016" s="341">
        <v>126.51</v>
      </c>
    </row>
    <row r="1017" spans="1:13" ht="12.75" customHeight="1" x14ac:dyDescent="0.25">
      <c r="A1017" s="340" t="s">
        <v>11924</v>
      </c>
      <c r="B1017" s="348" t="s">
        <v>385</v>
      </c>
      <c r="C1017" s="565" t="s">
        <v>11925</v>
      </c>
      <c r="D1017" s="565"/>
      <c r="E1017" s="565"/>
      <c r="F1017" s="565"/>
      <c r="G1017" s="565"/>
      <c r="H1017" s="565"/>
      <c r="I1017" s="565"/>
      <c r="J1017" s="565"/>
      <c r="K1017" s="565"/>
      <c r="L1017" s="348" t="s">
        <v>511</v>
      </c>
      <c r="M1017" s="341">
        <v>126.51</v>
      </c>
    </row>
    <row r="1018" spans="1:13" ht="13.5" customHeight="1" x14ac:dyDescent="0.25">
      <c r="A1018" s="340" t="s">
        <v>11926</v>
      </c>
      <c r="B1018" s="348" t="s">
        <v>385</v>
      </c>
      <c r="C1018" s="565" t="s">
        <v>11927</v>
      </c>
      <c r="D1018" s="565"/>
      <c r="E1018" s="565"/>
      <c r="F1018" s="565"/>
      <c r="G1018" s="565"/>
      <c r="H1018" s="565"/>
      <c r="I1018" s="565"/>
      <c r="J1018" s="565"/>
      <c r="K1018" s="565"/>
      <c r="L1018" s="348" t="s">
        <v>511</v>
      </c>
      <c r="M1018" s="341">
        <v>131.51</v>
      </c>
    </row>
    <row r="1019" spans="1:13" ht="12.75" customHeight="1" x14ac:dyDescent="0.25">
      <c r="A1019" s="340" t="s">
        <v>11928</v>
      </c>
      <c r="B1019" s="348" t="s">
        <v>385</v>
      </c>
      <c r="C1019" s="565" t="s">
        <v>11929</v>
      </c>
      <c r="D1019" s="565"/>
      <c r="E1019" s="565"/>
      <c r="F1019" s="565"/>
      <c r="G1019" s="565"/>
      <c r="H1019" s="565"/>
      <c r="I1019" s="565"/>
      <c r="J1019" s="565"/>
      <c r="K1019" s="565"/>
      <c r="L1019" s="348" t="s">
        <v>511</v>
      </c>
      <c r="M1019" s="341">
        <v>121.51</v>
      </c>
    </row>
    <row r="1020" spans="1:13" ht="12.75" customHeight="1" x14ac:dyDescent="0.25">
      <c r="A1020" s="340" t="s">
        <v>11930</v>
      </c>
      <c r="B1020" s="348" t="s">
        <v>385</v>
      </c>
      <c r="C1020" s="565" t="s">
        <v>8224</v>
      </c>
      <c r="D1020" s="565"/>
      <c r="E1020" s="565"/>
      <c r="F1020" s="565"/>
      <c r="G1020" s="565"/>
      <c r="H1020" s="565"/>
      <c r="I1020" s="565"/>
      <c r="J1020" s="565"/>
      <c r="K1020" s="565"/>
      <c r="L1020" s="348" t="s">
        <v>511</v>
      </c>
      <c r="M1020" s="341">
        <v>21.11</v>
      </c>
    </row>
    <row r="1021" spans="1:13" ht="13.5" customHeight="1" x14ac:dyDescent="0.25">
      <c r="A1021" s="340" t="s">
        <v>11931</v>
      </c>
      <c r="B1021" s="348" t="s">
        <v>385</v>
      </c>
      <c r="C1021" s="565" t="s">
        <v>11932</v>
      </c>
      <c r="D1021" s="565"/>
      <c r="E1021" s="565"/>
      <c r="F1021" s="565"/>
      <c r="G1021" s="565"/>
      <c r="H1021" s="565"/>
      <c r="I1021" s="565"/>
      <c r="J1021" s="565"/>
      <c r="K1021" s="565"/>
      <c r="L1021" s="348" t="s">
        <v>511</v>
      </c>
      <c r="M1021" s="341">
        <v>303.41000000000003</v>
      </c>
    </row>
    <row r="1022" spans="1:13" ht="12.75" customHeight="1" x14ac:dyDescent="0.25">
      <c r="A1022" s="340" t="s">
        <v>11933</v>
      </c>
      <c r="B1022" s="348" t="s">
        <v>385</v>
      </c>
      <c r="C1022" s="565" t="s">
        <v>11934</v>
      </c>
      <c r="D1022" s="565"/>
      <c r="E1022" s="565"/>
      <c r="F1022" s="565"/>
      <c r="G1022" s="565"/>
      <c r="H1022" s="565"/>
      <c r="I1022" s="565"/>
      <c r="J1022" s="565"/>
      <c r="K1022" s="565"/>
      <c r="L1022" s="348" t="s">
        <v>511</v>
      </c>
      <c r="M1022" s="341">
        <v>111.1</v>
      </c>
    </row>
    <row r="1023" spans="1:13" ht="12.75" customHeight="1" x14ac:dyDescent="0.25">
      <c r="A1023" s="340" t="s">
        <v>11935</v>
      </c>
      <c r="B1023" s="348" t="s">
        <v>385</v>
      </c>
      <c r="C1023" s="565" t="s">
        <v>11936</v>
      </c>
      <c r="D1023" s="565"/>
      <c r="E1023" s="565"/>
      <c r="F1023" s="565"/>
      <c r="G1023" s="565"/>
      <c r="H1023" s="565"/>
      <c r="I1023" s="565"/>
      <c r="J1023" s="565"/>
      <c r="K1023" s="565"/>
      <c r="L1023" s="348" t="s">
        <v>511</v>
      </c>
      <c r="M1023" s="341">
        <v>186.05</v>
      </c>
    </row>
    <row r="1024" spans="1:13" ht="13.5" customHeight="1" x14ac:dyDescent="0.25">
      <c r="A1024" s="340" t="s">
        <v>11937</v>
      </c>
      <c r="B1024" s="348" t="s">
        <v>385</v>
      </c>
      <c r="C1024" s="565" t="s">
        <v>11938</v>
      </c>
      <c r="D1024" s="565"/>
      <c r="E1024" s="565"/>
      <c r="F1024" s="565"/>
      <c r="G1024" s="565"/>
      <c r="H1024" s="565"/>
      <c r="I1024" s="565"/>
      <c r="J1024" s="565"/>
      <c r="K1024" s="565"/>
      <c r="L1024" s="348" t="s">
        <v>511</v>
      </c>
      <c r="M1024" s="341">
        <v>194.4</v>
      </c>
    </row>
    <row r="1025" spans="1:13" ht="12.75" customHeight="1" x14ac:dyDescent="0.25">
      <c r="A1025" s="340" t="s">
        <v>11939</v>
      </c>
      <c r="B1025" s="348" t="s">
        <v>385</v>
      </c>
      <c r="C1025" s="565" t="s">
        <v>11940</v>
      </c>
      <c r="D1025" s="565"/>
      <c r="E1025" s="565"/>
      <c r="F1025" s="565"/>
      <c r="G1025" s="565"/>
      <c r="H1025" s="565"/>
      <c r="I1025" s="565"/>
      <c r="J1025" s="565"/>
      <c r="K1025" s="565"/>
      <c r="L1025" s="348" t="s">
        <v>511</v>
      </c>
      <c r="M1025" s="341">
        <v>29.19</v>
      </c>
    </row>
    <row r="1026" spans="1:13" ht="13.5" customHeight="1" x14ac:dyDescent="0.25">
      <c r="A1026" s="340" t="s">
        <v>11941</v>
      </c>
      <c r="B1026" s="348" t="s">
        <v>385</v>
      </c>
      <c r="C1026" s="565" t="s">
        <v>11942</v>
      </c>
      <c r="D1026" s="565"/>
      <c r="E1026" s="565"/>
      <c r="F1026" s="565"/>
      <c r="G1026" s="565"/>
      <c r="H1026" s="565"/>
      <c r="I1026" s="565"/>
      <c r="J1026" s="565"/>
      <c r="K1026" s="565"/>
      <c r="L1026" s="348" t="s">
        <v>511</v>
      </c>
      <c r="M1026" s="341">
        <v>56.49</v>
      </c>
    </row>
    <row r="1027" spans="1:13" ht="12.75" customHeight="1" x14ac:dyDescent="0.25">
      <c r="A1027" s="340" t="s">
        <v>11943</v>
      </c>
      <c r="B1027" s="348" t="s">
        <v>385</v>
      </c>
      <c r="C1027" s="565" t="s">
        <v>11944</v>
      </c>
      <c r="D1027" s="565"/>
      <c r="E1027" s="565"/>
      <c r="F1027" s="565"/>
      <c r="G1027" s="565"/>
      <c r="H1027" s="565"/>
      <c r="I1027" s="565"/>
      <c r="J1027" s="565"/>
      <c r="K1027" s="565"/>
      <c r="L1027" s="348" t="s">
        <v>511</v>
      </c>
      <c r="M1027" s="341">
        <v>148.46</v>
      </c>
    </row>
    <row r="1028" spans="1:13" ht="12.75" customHeight="1" x14ac:dyDescent="0.25">
      <c r="A1028" s="340" t="s">
        <v>11945</v>
      </c>
      <c r="B1028" s="348" t="s">
        <v>385</v>
      </c>
      <c r="C1028" s="565" t="s">
        <v>8212</v>
      </c>
      <c r="D1028" s="565"/>
      <c r="E1028" s="565"/>
      <c r="F1028" s="565"/>
      <c r="G1028" s="565"/>
      <c r="H1028" s="565"/>
      <c r="I1028" s="565"/>
      <c r="J1028" s="565"/>
      <c r="K1028" s="565"/>
      <c r="L1028" s="348" t="s">
        <v>511</v>
      </c>
      <c r="M1028" s="341">
        <v>205.85</v>
      </c>
    </row>
    <row r="1029" spans="1:13" ht="13.5" customHeight="1" x14ac:dyDescent="0.25">
      <c r="A1029" s="340" t="s">
        <v>11946</v>
      </c>
      <c r="B1029" s="348" t="s">
        <v>385</v>
      </c>
      <c r="C1029" s="565" t="s">
        <v>8210</v>
      </c>
      <c r="D1029" s="565"/>
      <c r="E1029" s="565"/>
      <c r="F1029" s="565"/>
      <c r="G1029" s="565"/>
      <c r="H1029" s="565"/>
      <c r="I1029" s="565"/>
      <c r="J1029" s="565"/>
      <c r="K1029" s="565"/>
      <c r="L1029" s="348" t="s">
        <v>511</v>
      </c>
      <c r="M1029" s="341">
        <v>258.39</v>
      </c>
    </row>
    <row r="1030" spans="1:13" ht="12.75" customHeight="1" x14ac:dyDescent="0.25">
      <c r="A1030" s="340" t="s">
        <v>11947</v>
      </c>
      <c r="B1030" s="348" t="s">
        <v>385</v>
      </c>
      <c r="C1030" s="565" t="s">
        <v>11948</v>
      </c>
      <c r="D1030" s="565"/>
      <c r="E1030" s="565"/>
      <c r="F1030" s="565"/>
      <c r="G1030" s="565"/>
      <c r="H1030" s="565"/>
      <c r="I1030" s="565"/>
      <c r="J1030" s="565"/>
      <c r="K1030" s="565"/>
      <c r="L1030" s="348" t="s">
        <v>511</v>
      </c>
      <c r="M1030" s="341">
        <v>7.25</v>
      </c>
    </row>
    <row r="1031" spans="1:13" ht="13.5" customHeight="1" x14ac:dyDescent="0.25">
      <c r="A1031" s="340" t="s">
        <v>11949</v>
      </c>
      <c r="B1031" s="348" t="s">
        <v>385</v>
      </c>
      <c r="C1031" s="565" t="s">
        <v>11950</v>
      </c>
      <c r="D1031" s="565"/>
      <c r="E1031" s="565"/>
      <c r="F1031" s="565"/>
      <c r="G1031" s="565"/>
      <c r="H1031" s="565"/>
      <c r="I1031" s="565"/>
      <c r="J1031" s="565"/>
      <c r="K1031" s="565"/>
      <c r="L1031" s="348" t="s">
        <v>511</v>
      </c>
      <c r="M1031" s="341">
        <v>513.55999999999995</v>
      </c>
    </row>
    <row r="1032" spans="1:13" ht="12.75" customHeight="1" x14ac:dyDescent="0.25">
      <c r="A1032" s="340" t="s">
        <v>11951</v>
      </c>
      <c r="B1032" s="348" t="s">
        <v>385</v>
      </c>
      <c r="C1032" s="565" t="s">
        <v>11952</v>
      </c>
      <c r="D1032" s="565"/>
      <c r="E1032" s="565"/>
      <c r="F1032" s="565"/>
      <c r="G1032" s="565"/>
      <c r="H1032" s="565"/>
      <c r="I1032" s="565"/>
      <c r="J1032" s="565"/>
      <c r="K1032" s="565"/>
      <c r="L1032" s="348" t="s">
        <v>511</v>
      </c>
      <c r="M1032" s="341">
        <v>11.44</v>
      </c>
    </row>
    <row r="1033" spans="1:13" ht="12.75" customHeight="1" x14ac:dyDescent="0.25">
      <c r="A1033" s="340" t="s">
        <v>11953</v>
      </c>
      <c r="B1033" s="348" t="s">
        <v>385</v>
      </c>
      <c r="C1033" s="565" t="s">
        <v>11954</v>
      </c>
      <c r="D1033" s="565"/>
      <c r="E1033" s="565"/>
      <c r="F1033" s="565"/>
      <c r="G1033" s="565"/>
      <c r="H1033" s="565"/>
      <c r="I1033" s="565"/>
      <c r="J1033" s="565"/>
      <c r="K1033" s="565"/>
      <c r="L1033" s="348" t="s">
        <v>511</v>
      </c>
      <c r="M1033" s="341">
        <v>285.66000000000003</v>
      </c>
    </row>
    <row r="1034" spans="1:13" ht="13.5" customHeight="1" x14ac:dyDescent="0.25">
      <c r="A1034" s="340" t="s">
        <v>11955</v>
      </c>
      <c r="B1034" s="348" t="s">
        <v>385</v>
      </c>
      <c r="C1034" s="565" t="s">
        <v>11956</v>
      </c>
      <c r="D1034" s="565"/>
      <c r="E1034" s="565"/>
      <c r="F1034" s="565"/>
      <c r="G1034" s="565"/>
      <c r="H1034" s="565"/>
      <c r="I1034" s="565"/>
      <c r="J1034" s="565"/>
      <c r="K1034" s="565"/>
      <c r="L1034" s="348" t="s">
        <v>511</v>
      </c>
      <c r="M1034" s="341">
        <v>357.66</v>
      </c>
    </row>
    <row r="1035" spans="1:13" ht="12.75" customHeight="1" x14ac:dyDescent="0.25">
      <c r="A1035" s="340" t="s">
        <v>11957</v>
      </c>
      <c r="B1035" s="348" t="s">
        <v>385</v>
      </c>
      <c r="C1035" s="565" t="s">
        <v>11958</v>
      </c>
      <c r="D1035" s="565"/>
      <c r="E1035" s="565"/>
      <c r="F1035" s="565"/>
      <c r="G1035" s="565"/>
      <c r="H1035" s="565"/>
      <c r="I1035" s="565"/>
      <c r="J1035" s="565"/>
      <c r="K1035" s="565"/>
      <c r="L1035" s="348" t="s">
        <v>511</v>
      </c>
      <c r="M1035" s="341">
        <v>201.51</v>
      </c>
    </row>
    <row r="1036" spans="1:13" ht="13.5" customHeight="1" x14ac:dyDescent="0.25">
      <c r="A1036" s="340" t="s">
        <v>11959</v>
      </c>
      <c r="B1036" s="348" t="s">
        <v>385</v>
      </c>
      <c r="C1036" s="565" t="s">
        <v>11960</v>
      </c>
      <c r="D1036" s="565"/>
      <c r="E1036" s="565"/>
      <c r="F1036" s="565"/>
      <c r="G1036" s="565"/>
      <c r="H1036" s="565"/>
      <c r="I1036" s="565"/>
      <c r="J1036" s="565"/>
      <c r="K1036" s="565"/>
      <c r="L1036" s="348" t="s">
        <v>511</v>
      </c>
      <c r="M1036" s="341">
        <v>102.69</v>
      </c>
    </row>
    <row r="1037" spans="1:13" ht="12.75" customHeight="1" x14ac:dyDescent="0.25">
      <c r="A1037" s="340" t="s">
        <v>11961</v>
      </c>
      <c r="B1037" s="348" t="s">
        <v>385</v>
      </c>
      <c r="C1037" s="565" t="s">
        <v>8226</v>
      </c>
      <c r="D1037" s="565"/>
      <c r="E1037" s="565"/>
      <c r="F1037" s="565"/>
      <c r="G1037" s="565"/>
      <c r="H1037" s="565"/>
      <c r="I1037" s="565"/>
      <c r="J1037" s="565"/>
      <c r="K1037" s="565"/>
      <c r="L1037" s="348" t="s">
        <v>511</v>
      </c>
      <c r="M1037" s="341">
        <v>206.06</v>
      </c>
    </row>
    <row r="1038" spans="1:13" ht="12.75" customHeight="1" x14ac:dyDescent="0.25">
      <c r="A1038" s="340" t="s">
        <v>11962</v>
      </c>
      <c r="B1038" s="348" t="s">
        <v>385</v>
      </c>
      <c r="C1038" s="565" t="s">
        <v>11963</v>
      </c>
      <c r="D1038" s="565"/>
      <c r="E1038" s="565"/>
      <c r="F1038" s="565"/>
      <c r="G1038" s="565"/>
      <c r="H1038" s="565"/>
      <c r="I1038" s="565"/>
      <c r="J1038" s="565"/>
      <c r="K1038" s="565"/>
      <c r="L1038" s="348" t="s">
        <v>511</v>
      </c>
      <c r="M1038" s="341">
        <v>609.23</v>
      </c>
    </row>
    <row r="1039" spans="1:13" ht="13.5" customHeight="1" x14ac:dyDescent="0.25">
      <c r="A1039" s="340" t="s">
        <v>11964</v>
      </c>
      <c r="B1039" s="348" t="s">
        <v>385</v>
      </c>
      <c r="C1039" s="565" t="s">
        <v>11965</v>
      </c>
      <c r="D1039" s="565"/>
      <c r="E1039" s="565"/>
      <c r="F1039" s="565"/>
      <c r="G1039" s="565"/>
      <c r="H1039" s="565"/>
      <c r="I1039" s="565"/>
      <c r="J1039" s="565"/>
      <c r="K1039" s="565"/>
      <c r="L1039" s="348" t="s">
        <v>511</v>
      </c>
      <c r="M1039" s="341">
        <v>1834.5</v>
      </c>
    </row>
    <row r="1040" spans="1:13" ht="12.75" customHeight="1" x14ac:dyDescent="0.25">
      <c r="A1040" s="340" t="s">
        <v>11966</v>
      </c>
      <c r="B1040" s="348" t="s">
        <v>385</v>
      </c>
      <c r="C1040" s="565" t="s">
        <v>11967</v>
      </c>
      <c r="D1040" s="565"/>
      <c r="E1040" s="565"/>
      <c r="F1040" s="565"/>
      <c r="G1040" s="565"/>
      <c r="H1040" s="565"/>
      <c r="I1040" s="565"/>
      <c r="J1040" s="565"/>
      <c r="K1040" s="565"/>
      <c r="L1040" s="348" t="s">
        <v>511</v>
      </c>
      <c r="M1040" s="341">
        <v>33.83</v>
      </c>
    </row>
    <row r="1041" spans="1:13" ht="12.75" customHeight="1" x14ac:dyDescent="0.25">
      <c r="A1041" s="340" t="s">
        <v>11968</v>
      </c>
      <c r="B1041" s="348" t="s">
        <v>385</v>
      </c>
      <c r="C1041" s="565" t="s">
        <v>11969</v>
      </c>
      <c r="D1041" s="565"/>
      <c r="E1041" s="565"/>
      <c r="F1041" s="565"/>
      <c r="G1041" s="565"/>
      <c r="H1041" s="565"/>
      <c r="I1041" s="565"/>
      <c r="J1041" s="565"/>
      <c r="K1041" s="565"/>
      <c r="L1041" s="348" t="s">
        <v>511</v>
      </c>
      <c r="M1041" s="341">
        <v>97.02</v>
      </c>
    </row>
    <row r="1042" spans="1:13" ht="13.5" customHeight="1" x14ac:dyDescent="0.25">
      <c r="A1042" s="340" t="s">
        <v>11970</v>
      </c>
      <c r="B1042" s="348" t="s">
        <v>385</v>
      </c>
      <c r="C1042" s="565" t="s">
        <v>11971</v>
      </c>
      <c r="D1042" s="565"/>
      <c r="E1042" s="565"/>
      <c r="F1042" s="565"/>
      <c r="G1042" s="565"/>
      <c r="H1042" s="565"/>
      <c r="I1042" s="565"/>
      <c r="J1042" s="565"/>
      <c r="K1042" s="565"/>
      <c r="L1042" s="348" t="s">
        <v>511</v>
      </c>
      <c r="M1042" s="341">
        <v>347.74</v>
      </c>
    </row>
    <row r="1043" spans="1:13" ht="12.75" customHeight="1" x14ac:dyDescent="0.25">
      <c r="A1043" s="340" t="s">
        <v>11972</v>
      </c>
      <c r="B1043" s="348" t="s">
        <v>385</v>
      </c>
      <c r="C1043" s="565" t="s">
        <v>11973</v>
      </c>
      <c r="D1043" s="565"/>
      <c r="E1043" s="565"/>
      <c r="F1043" s="565"/>
      <c r="G1043" s="565"/>
      <c r="H1043" s="565"/>
      <c r="I1043" s="565"/>
      <c r="J1043" s="565"/>
      <c r="K1043" s="565"/>
      <c r="L1043" s="348" t="s">
        <v>511</v>
      </c>
      <c r="M1043" s="341">
        <v>883.78</v>
      </c>
    </row>
    <row r="1044" spans="1:13" ht="13.5" customHeight="1" x14ac:dyDescent="0.25">
      <c r="A1044" s="340" t="s">
        <v>11974</v>
      </c>
      <c r="B1044" s="348" t="s">
        <v>385</v>
      </c>
      <c r="C1044" s="565" t="s">
        <v>11975</v>
      </c>
      <c r="D1044" s="565"/>
      <c r="E1044" s="565"/>
      <c r="F1044" s="565"/>
      <c r="G1044" s="565"/>
      <c r="H1044" s="565"/>
      <c r="I1044" s="565"/>
      <c r="J1044" s="565"/>
      <c r="K1044" s="565"/>
      <c r="L1044" s="348" t="s">
        <v>511</v>
      </c>
      <c r="M1044" s="341">
        <v>2182.46</v>
      </c>
    </row>
    <row r="1045" spans="1:13" ht="12.75" customHeight="1" x14ac:dyDescent="0.25">
      <c r="A1045" s="340" t="s">
        <v>11976</v>
      </c>
      <c r="B1045" s="348" t="s">
        <v>385</v>
      </c>
      <c r="C1045" s="565" t="s">
        <v>8234</v>
      </c>
      <c r="D1045" s="565"/>
      <c r="E1045" s="565"/>
      <c r="F1045" s="565"/>
      <c r="G1045" s="565"/>
      <c r="H1045" s="565"/>
      <c r="I1045" s="565"/>
      <c r="J1045" s="565"/>
      <c r="K1045" s="565"/>
      <c r="L1045" s="348" t="s">
        <v>511</v>
      </c>
      <c r="M1045" s="341">
        <v>57.97</v>
      </c>
    </row>
    <row r="1046" spans="1:13" ht="12.75" customHeight="1" x14ac:dyDescent="0.25">
      <c r="A1046" s="340" t="s">
        <v>11977</v>
      </c>
      <c r="B1046" s="348" t="s">
        <v>385</v>
      </c>
      <c r="C1046" s="565" t="s">
        <v>11978</v>
      </c>
      <c r="D1046" s="565"/>
      <c r="E1046" s="565"/>
      <c r="F1046" s="565"/>
      <c r="G1046" s="565"/>
      <c r="H1046" s="565"/>
      <c r="I1046" s="565"/>
      <c r="J1046" s="565"/>
      <c r="K1046" s="565"/>
      <c r="L1046" s="348" t="s">
        <v>511</v>
      </c>
      <c r="M1046" s="341">
        <v>105.11</v>
      </c>
    </row>
    <row r="1047" spans="1:13" ht="13.5" customHeight="1" x14ac:dyDescent="0.25">
      <c r="A1047" s="335" t="s">
        <v>11979</v>
      </c>
      <c r="B1047" s="336"/>
      <c r="C1047" s="566" t="s">
        <v>11980</v>
      </c>
      <c r="D1047" s="566"/>
      <c r="E1047" s="566"/>
      <c r="F1047" s="566"/>
      <c r="G1047" s="566"/>
      <c r="H1047" s="566"/>
      <c r="I1047" s="566"/>
      <c r="J1047" s="566"/>
      <c r="K1047" s="566"/>
      <c r="L1047" s="337"/>
      <c r="M1047" s="337"/>
    </row>
    <row r="1048" spans="1:13" ht="12.75" customHeight="1" x14ac:dyDescent="0.25">
      <c r="A1048" s="338" t="s">
        <v>2719</v>
      </c>
      <c r="B1048" s="347" t="s">
        <v>385</v>
      </c>
      <c r="C1048" s="564" t="s">
        <v>11981</v>
      </c>
      <c r="D1048" s="564"/>
      <c r="E1048" s="564"/>
      <c r="F1048" s="564"/>
      <c r="G1048" s="564"/>
      <c r="H1048" s="564"/>
      <c r="I1048" s="564"/>
      <c r="J1048" s="564"/>
      <c r="K1048" s="564"/>
      <c r="L1048" s="339"/>
      <c r="M1048" s="339"/>
    </row>
    <row r="1049" spans="1:13" ht="13.5" customHeight="1" x14ac:dyDescent="0.25">
      <c r="A1049" s="340" t="s">
        <v>11982</v>
      </c>
      <c r="B1049" s="348" t="s">
        <v>385</v>
      </c>
      <c r="C1049" s="565" t="s">
        <v>11983</v>
      </c>
      <c r="D1049" s="565"/>
      <c r="E1049" s="565"/>
      <c r="F1049" s="565"/>
      <c r="G1049" s="565"/>
      <c r="H1049" s="565"/>
      <c r="I1049" s="565"/>
      <c r="J1049" s="565"/>
      <c r="K1049" s="565"/>
      <c r="L1049" s="348" t="s">
        <v>8</v>
      </c>
      <c r="M1049" s="341">
        <v>8.77</v>
      </c>
    </row>
    <row r="1050" spans="1:13" ht="12.75" customHeight="1" x14ac:dyDescent="0.25">
      <c r="A1050" s="340" t="s">
        <v>11984</v>
      </c>
      <c r="B1050" s="348" t="s">
        <v>385</v>
      </c>
      <c r="C1050" s="565" t="s">
        <v>11985</v>
      </c>
      <c r="D1050" s="565"/>
      <c r="E1050" s="565"/>
      <c r="F1050" s="565"/>
      <c r="G1050" s="565"/>
      <c r="H1050" s="565"/>
      <c r="I1050" s="565"/>
      <c r="J1050" s="565"/>
      <c r="K1050" s="565"/>
      <c r="L1050" s="348" t="s">
        <v>8</v>
      </c>
      <c r="M1050" s="341">
        <v>12.94</v>
      </c>
    </row>
    <row r="1051" spans="1:13" ht="12.75" customHeight="1" x14ac:dyDescent="0.25">
      <c r="A1051" s="340" t="s">
        <v>11986</v>
      </c>
      <c r="B1051" s="348" t="s">
        <v>385</v>
      </c>
      <c r="C1051" s="565" t="s">
        <v>11987</v>
      </c>
      <c r="D1051" s="565"/>
      <c r="E1051" s="565"/>
      <c r="F1051" s="565"/>
      <c r="G1051" s="565"/>
      <c r="H1051" s="565"/>
      <c r="I1051" s="565"/>
      <c r="J1051" s="565"/>
      <c r="K1051" s="565"/>
      <c r="L1051" s="348" t="s">
        <v>8</v>
      </c>
      <c r="M1051" s="341">
        <v>17.690000000000001</v>
      </c>
    </row>
    <row r="1052" spans="1:13" ht="13.5" customHeight="1" x14ac:dyDescent="0.25">
      <c r="A1052" s="340" t="s">
        <v>11988</v>
      </c>
      <c r="B1052" s="348" t="s">
        <v>385</v>
      </c>
      <c r="C1052" s="565" t="s">
        <v>11989</v>
      </c>
      <c r="D1052" s="565"/>
      <c r="E1052" s="565"/>
      <c r="F1052" s="565"/>
      <c r="G1052" s="565"/>
      <c r="H1052" s="565"/>
      <c r="I1052" s="565"/>
      <c r="J1052" s="565"/>
      <c r="K1052" s="565"/>
      <c r="L1052" s="348" t="s">
        <v>8</v>
      </c>
      <c r="M1052" s="341">
        <v>26.27</v>
      </c>
    </row>
    <row r="1053" spans="1:13" ht="12.75" customHeight="1" x14ac:dyDescent="0.25">
      <c r="A1053" s="340" t="s">
        <v>11990</v>
      </c>
      <c r="B1053" s="348" t="s">
        <v>385</v>
      </c>
      <c r="C1053" s="565" t="s">
        <v>11991</v>
      </c>
      <c r="D1053" s="565"/>
      <c r="E1053" s="565"/>
      <c r="F1053" s="565"/>
      <c r="G1053" s="565"/>
      <c r="H1053" s="565"/>
      <c r="I1053" s="565"/>
      <c r="J1053" s="565"/>
      <c r="K1053" s="565"/>
      <c r="L1053" s="348" t="s">
        <v>8</v>
      </c>
      <c r="M1053" s="341">
        <v>29.32</v>
      </c>
    </row>
    <row r="1054" spans="1:13" ht="12.75" customHeight="1" x14ac:dyDescent="0.25">
      <c r="A1054" s="340" t="s">
        <v>11992</v>
      </c>
      <c r="B1054" s="348" t="s">
        <v>385</v>
      </c>
      <c r="C1054" s="565" t="s">
        <v>11993</v>
      </c>
      <c r="D1054" s="565"/>
      <c r="E1054" s="565"/>
      <c r="F1054" s="565"/>
      <c r="G1054" s="565"/>
      <c r="H1054" s="565"/>
      <c r="I1054" s="565"/>
      <c r="J1054" s="565"/>
      <c r="K1054" s="565"/>
      <c r="L1054" s="348" t="s">
        <v>8</v>
      </c>
      <c r="M1054" s="341">
        <v>43.72</v>
      </c>
    </row>
    <row r="1055" spans="1:13" ht="13.5" customHeight="1" x14ac:dyDescent="0.25">
      <c r="A1055" s="340" t="s">
        <v>11994</v>
      </c>
      <c r="B1055" s="348" t="s">
        <v>385</v>
      </c>
      <c r="C1055" s="565" t="s">
        <v>11995</v>
      </c>
      <c r="D1055" s="565"/>
      <c r="E1055" s="565"/>
      <c r="F1055" s="565"/>
      <c r="G1055" s="565"/>
      <c r="H1055" s="565"/>
      <c r="I1055" s="565"/>
      <c r="J1055" s="565"/>
      <c r="K1055" s="565"/>
      <c r="L1055" s="348" t="s">
        <v>8</v>
      </c>
      <c r="M1055" s="341">
        <v>54.45</v>
      </c>
    </row>
    <row r="1056" spans="1:13" ht="12.75" customHeight="1" x14ac:dyDescent="0.25">
      <c r="A1056" s="340" t="s">
        <v>11996</v>
      </c>
      <c r="B1056" s="348" t="s">
        <v>385</v>
      </c>
      <c r="C1056" s="565" t="s">
        <v>11997</v>
      </c>
      <c r="D1056" s="565"/>
      <c r="E1056" s="565"/>
      <c r="F1056" s="565"/>
      <c r="G1056" s="565"/>
      <c r="H1056" s="565"/>
      <c r="I1056" s="565"/>
      <c r="J1056" s="565"/>
      <c r="K1056" s="565"/>
      <c r="L1056" s="348" t="s">
        <v>8</v>
      </c>
      <c r="M1056" s="341">
        <v>73.89</v>
      </c>
    </row>
    <row r="1057" spans="1:13" ht="13.5" customHeight="1" x14ac:dyDescent="0.25">
      <c r="A1057" s="338" t="s">
        <v>2723</v>
      </c>
      <c r="B1057" s="347" t="s">
        <v>385</v>
      </c>
      <c r="C1057" s="564" t="s">
        <v>11998</v>
      </c>
      <c r="D1057" s="564"/>
      <c r="E1057" s="564"/>
      <c r="F1057" s="564"/>
      <c r="G1057" s="564"/>
      <c r="H1057" s="564"/>
      <c r="I1057" s="564"/>
      <c r="J1057" s="564"/>
      <c r="K1057" s="564"/>
      <c r="L1057" s="339"/>
      <c r="M1057" s="339"/>
    </row>
    <row r="1058" spans="1:13" ht="12.75" customHeight="1" x14ac:dyDescent="0.25">
      <c r="A1058" s="340" t="s">
        <v>425</v>
      </c>
      <c r="B1058" s="348" t="s">
        <v>385</v>
      </c>
      <c r="C1058" s="565" t="s">
        <v>11999</v>
      </c>
      <c r="D1058" s="565"/>
      <c r="E1058" s="565"/>
      <c r="F1058" s="565"/>
      <c r="G1058" s="565"/>
      <c r="H1058" s="565"/>
      <c r="I1058" s="565"/>
      <c r="J1058" s="565"/>
      <c r="K1058" s="565"/>
      <c r="L1058" s="348" t="s">
        <v>8</v>
      </c>
      <c r="M1058" s="341">
        <v>6.77</v>
      </c>
    </row>
    <row r="1059" spans="1:13" ht="12.75" customHeight="1" x14ac:dyDescent="0.25">
      <c r="A1059" s="340" t="s">
        <v>431</v>
      </c>
      <c r="B1059" s="348" t="s">
        <v>385</v>
      </c>
      <c r="C1059" s="565" t="s">
        <v>12000</v>
      </c>
      <c r="D1059" s="565"/>
      <c r="E1059" s="565"/>
      <c r="F1059" s="565"/>
      <c r="G1059" s="565"/>
      <c r="H1059" s="565"/>
      <c r="I1059" s="565"/>
      <c r="J1059" s="565"/>
      <c r="K1059" s="565"/>
      <c r="L1059" s="348" t="s">
        <v>8</v>
      </c>
      <c r="M1059" s="341">
        <v>12.65</v>
      </c>
    </row>
    <row r="1060" spans="1:13" ht="13.5" customHeight="1" x14ac:dyDescent="0.25">
      <c r="A1060" s="338" t="s">
        <v>2731</v>
      </c>
      <c r="B1060" s="347" t="s">
        <v>385</v>
      </c>
      <c r="C1060" s="564" t="s">
        <v>12001</v>
      </c>
      <c r="D1060" s="564"/>
      <c r="E1060" s="564"/>
      <c r="F1060" s="564"/>
      <c r="G1060" s="564"/>
      <c r="H1060" s="564"/>
      <c r="I1060" s="564"/>
      <c r="J1060" s="564"/>
      <c r="K1060" s="564"/>
      <c r="L1060" s="339"/>
      <c r="M1060" s="339"/>
    </row>
    <row r="1061" spans="1:13" ht="12.75" customHeight="1" x14ac:dyDescent="0.25">
      <c r="A1061" s="340" t="s">
        <v>12002</v>
      </c>
      <c r="B1061" s="348" t="s">
        <v>385</v>
      </c>
      <c r="C1061" s="565" t="s">
        <v>12003</v>
      </c>
      <c r="D1061" s="565"/>
      <c r="E1061" s="565"/>
      <c r="F1061" s="565"/>
      <c r="G1061" s="565"/>
      <c r="H1061" s="565"/>
      <c r="I1061" s="565"/>
      <c r="J1061" s="565"/>
      <c r="K1061" s="565"/>
      <c r="L1061" s="348" t="s">
        <v>8</v>
      </c>
      <c r="M1061" s="341">
        <v>18.829999999999998</v>
      </c>
    </row>
    <row r="1062" spans="1:13" ht="13.5" customHeight="1" x14ac:dyDescent="0.25">
      <c r="A1062" s="340" t="s">
        <v>12004</v>
      </c>
      <c r="B1062" s="348" t="s">
        <v>385</v>
      </c>
      <c r="C1062" s="565" t="s">
        <v>12005</v>
      </c>
      <c r="D1062" s="565"/>
      <c r="E1062" s="565"/>
      <c r="F1062" s="565"/>
      <c r="G1062" s="565"/>
      <c r="H1062" s="565"/>
      <c r="I1062" s="565"/>
      <c r="J1062" s="565"/>
      <c r="K1062" s="565"/>
      <c r="L1062" s="348" t="s">
        <v>8</v>
      </c>
      <c r="M1062" s="341">
        <v>30.31</v>
      </c>
    </row>
    <row r="1063" spans="1:13" ht="12.75" customHeight="1" x14ac:dyDescent="0.25">
      <c r="A1063" s="340" t="s">
        <v>12006</v>
      </c>
      <c r="B1063" s="348" t="s">
        <v>385</v>
      </c>
      <c r="C1063" s="565" t="s">
        <v>12007</v>
      </c>
      <c r="D1063" s="565"/>
      <c r="E1063" s="565"/>
      <c r="F1063" s="565"/>
      <c r="G1063" s="565"/>
      <c r="H1063" s="565"/>
      <c r="I1063" s="565"/>
      <c r="J1063" s="565"/>
      <c r="K1063" s="565"/>
      <c r="L1063" s="348" t="s">
        <v>8</v>
      </c>
      <c r="M1063" s="341">
        <v>62.8</v>
      </c>
    </row>
    <row r="1064" spans="1:13" ht="12.75" customHeight="1" x14ac:dyDescent="0.25">
      <c r="A1064" s="338" t="s">
        <v>2758</v>
      </c>
      <c r="B1064" s="347" t="s">
        <v>385</v>
      </c>
      <c r="C1064" s="564" t="s">
        <v>12008</v>
      </c>
      <c r="D1064" s="564"/>
      <c r="E1064" s="564"/>
      <c r="F1064" s="564"/>
      <c r="G1064" s="564"/>
      <c r="H1064" s="564"/>
      <c r="I1064" s="564"/>
      <c r="J1064" s="564"/>
      <c r="K1064" s="564"/>
      <c r="L1064" s="339"/>
      <c r="M1064" s="339"/>
    </row>
    <row r="1065" spans="1:13" ht="13.5" customHeight="1" x14ac:dyDescent="0.25">
      <c r="A1065" s="340" t="s">
        <v>12009</v>
      </c>
      <c r="B1065" s="348" t="s">
        <v>385</v>
      </c>
      <c r="C1065" s="565" t="s">
        <v>11983</v>
      </c>
      <c r="D1065" s="565"/>
      <c r="E1065" s="565"/>
      <c r="F1065" s="565"/>
      <c r="G1065" s="565"/>
      <c r="H1065" s="565"/>
      <c r="I1065" s="565"/>
      <c r="J1065" s="565"/>
      <c r="K1065" s="565"/>
      <c r="L1065" s="348" t="s">
        <v>8</v>
      </c>
      <c r="M1065" s="341">
        <v>35.18</v>
      </c>
    </row>
    <row r="1066" spans="1:13" ht="12.75" customHeight="1" x14ac:dyDescent="0.25">
      <c r="A1066" s="340" t="s">
        <v>12010</v>
      </c>
      <c r="B1066" s="348" t="s">
        <v>385</v>
      </c>
      <c r="C1066" s="565" t="s">
        <v>11985</v>
      </c>
      <c r="D1066" s="565"/>
      <c r="E1066" s="565"/>
      <c r="F1066" s="565"/>
      <c r="G1066" s="565"/>
      <c r="H1066" s="565"/>
      <c r="I1066" s="565"/>
      <c r="J1066" s="565"/>
      <c r="K1066" s="565"/>
      <c r="L1066" s="348" t="s">
        <v>8</v>
      </c>
      <c r="M1066" s="341">
        <v>48.32</v>
      </c>
    </row>
    <row r="1067" spans="1:13" ht="12.75" customHeight="1" x14ac:dyDescent="0.25">
      <c r="A1067" s="340" t="s">
        <v>12011</v>
      </c>
      <c r="B1067" s="348" t="s">
        <v>385</v>
      </c>
      <c r="C1067" s="565" t="s">
        <v>11987</v>
      </c>
      <c r="D1067" s="565"/>
      <c r="E1067" s="565"/>
      <c r="F1067" s="565"/>
      <c r="G1067" s="565"/>
      <c r="H1067" s="565"/>
      <c r="I1067" s="565"/>
      <c r="J1067" s="565"/>
      <c r="K1067" s="565"/>
      <c r="L1067" s="348" t="s">
        <v>8</v>
      </c>
      <c r="M1067" s="341">
        <v>63.62</v>
      </c>
    </row>
    <row r="1068" spans="1:13" ht="13.5" customHeight="1" x14ac:dyDescent="0.25">
      <c r="A1068" s="340" t="s">
        <v>12012</v>
      </c>
      <c r="B1068" s="348" t="s">
        <v>385</v>
      </c>
      <c r="C1068" s="565" t="s">
        <v>11989</v>
      </c>
      <c r="D1068" s="565"/>
      <c r="E1068" s="565"/>
      <c r="F1068" s="565"/>
      <c r="G1068" s="565"/>
      <c r="H1068" s="565"/>
      <c r="I1068" s="565"/>
      <c r="J1068" s="565"/>
      <c r="K1068" s="565"/>
      <c r="L1068" s="348" t="s">
        <v>8</v>
      </c>
      <c r="M1068" s="341">
        <v>81.680000000000007</v>
      </c>
    </row>
    <row r="1069" spans="1:13" ht="12.75" customHeight="1" x14ac:dyDescent="0.25">
      <c r="A1069" s="340" t="s">
        <v>12013</v>
      </c>
      <c r="B1069" s="348" t="s">
        <v>385</v>
      </c>
      <c r="C1069" s="565" t="s">
        <v>11991</v>
      </c>
      <c r="D1069" s="565"/>
      <c r="E1069" s="565"/>
      <c r="F1069" s="565"/>
      <c r="G1069" s="565"/>
      <c r="H1069" s="565"/>
      <c r="I1069" s="565"/>
      <c r="J1069" s="565"/>
      <c r="K1069" s="565"/>
      <c r="L1069" s="348" t="s">
        <v>8</v>
      </c>
      <c r="M1069" s="341">
        <v>100.84</v>
      </c>
    </row>
    <row r="1070" spans="1:13" ht="13.5" customHeight="1" x14ac:dyDescent="0.25">
      <c r="A1070" s="340" t="s">
        <v>12014</v>
      </c>
      <c r="B1070" s="348" t="s">
        <v>385</v>
      </c>
      <c r="C1070" s="565" t="s">
        <v>11993</v>
      </c>
      <c r="D1070" s="565"/>
      <c r="E1070" s="565"/>
      <c r="F1070" s="565"/>
      <c r="G1070" s="565"/>
      <c r="H1070" s="565"/>
      <c r="I1070" s="565"/>
      <c r="J1070" s="565"/>
      <c r="K1070" s="565"/>
      <c r="L1070" s="348" t="s">
        <v>8</v>
      </c>
      <c r="M1070" s="341">
        <v>134.47999999999999</v>
      </c>
    </row>
    <row r="1071" spans="1:13" ht="12.75" customHeight="1" x14ac:dyDescent="0.25">
      <c r="A1071" s="340" t="s">
        <v>12015</v>
      </c>
      <c r="B1071" s="348" t="s">
        <v>385</v>
      </c>
      <c r="C1071" s="565" t="s">
        <v>11995</v>
      </c>
      <c r="D1071" s="565"/>
      <c r="E1071" s="565"/>
      <c r="F1071" s="565"/>
      <c r="G1071" s="565"/>
      <c r="H1071" s="565"/>
      <c r="I1071" s="565"/>
      <c r="J1071" s="565"/>
      <c r="K1071" s="565"/>
      <c r="L1071" s="348" t="s">
        <v>8</v>
      </c>
      <c r="M1071" s="341">
        <v>162.41999999999999</v>
      </c>
    </row>
    <row r="1072" spans="1:13" ht="12.75" customHeight="1" x14ac:dyDescent="0.25">
      <c r="A1072" s="338" t="s">
        <v>12016</v>
      </c>
      <c r="B1072" s="347" t="s">
        <v>385</v>
      </c>
      <c r="C1072" s="564" t="s">
        <v>12017</v>
      </c>
      <c r="D1072" s="564"/>
      <c r="E1072" s="564"/>
      <c r="F1072" s="564"/>
      <c r="G1072" s="564"/>
      <c r="H1072" s="564"/>
      <c r="I1072" s="564"/>
      <c r="J1072" s="564"/>
      <c r="K1072" s="564"/>
      <c r="L1072" s="339"/>
      <c r="M1072" s="339"/>
    </row>
    <row r="1073" spans="1:13" ht="13.5" customHeight="1" x14ac:dyDescent="0.25">
      <c r="A1073" s="340" t="s">
        <v>12018</v>
      </c>
      <c r="B1073" s="348" t="s">
        <v>385</v>
      </c>
      <c r="C1073" s="565" t="s">
        <v>12019</v>
      </c>
      <c r="D1073" s="565"/>
      <c r="E1073" s="565"/>
      <c r="F1073" s="565"/>
      <c r="G1073" s="565"/>
      <c r="H1073" s="565"/>
      <c r="I1073" s="565"/>
      <c r="J1073" s="565"/>
      <c r="K1073" s="565"/>
      <c r="L1073" s="348" t="s">
        <v>8</v>
      </c>
      <c r="M1073" s="341">
        <v>39.909999999999997</v>
      </c>
    </row>
    <row r="1074" spans="1:13" ht="12.75" customHeight="1" x14ac:dyDescent="0.25">
      <c r="A1074" s="340" t="s">
        <v>12020</v>
      </c>
      <c r="B1074" s="348" t="s">
        <v>385</v>
      </c>
      <c r="C1074" s="565" t="s">
        <v>12021</v>
      </c>
      <c r="D1074" s="565"/>
      <c r="E1074" s="565"/>
      <c r="F1074" s="565"/>
      <c r="G1074" s="565"/>
      <c r="H1074" s="565"/>
      <c r="I1074" s="565"/>
      <c r="J1074" s="565"/>
      <c r="K1074" s="565"/>
      <c r="L1074" s="348" t="s">
        <v>8</v>
      </c>
      <c r="M1074" s="341">
        <v>46.09</v>
      </c>
    </row>
    <row r="1075" spans="1:13" ht="13.5" customHeight="1" x14ac:dyDescent="0.25">
      <c r="A1075" s="340" t="s">
        <v>12022</v>
      </c>
      <c r="B1075" s="348" t="s">
        <v>385</v>
      </c>
      <c r="C1075" s="565" t="s">
        <v>12023</v>
      </c>
      <c r="D1075" s="565"/>
      <c r="E1075" s="565"/>
      <c r="F1075" s="565"/>
      <c r="G1075" s="565"/>
      <c r="H1075" s="565"/>
      <c r="I1075" s="565"/>
      <c r="J1075" s="565"/>
      <c r="K1075" s="565"/>
      <c r="L1075" s="348" t="s">
        <v>8</v>
      </c>
      <c r="M1075" s="341">
        <v>48.88</v>
      </c>
    </row>
    <row r="1076" spans="1:13" ht="12.75" customHeight="1" x14ac:dyDescent="0.25">
      <c r="A1076" s="340" t="s">
        <v>12024</v>
      </c>
      <c r="B1076" s="348" t="s">
        <v>385</v>
      </c>
      <c r="C1076" s="565" t="s">
        <v>12025</v>
      </c>
      <c r="D1076" s="565"/>
      <c r="E1076" s="565"/>
      <c r="F1076" s="565"/>
      <c r="G1076" s="565"/>
      <c r="H1076" s="565"/>
      <c r="I1076" s="565"/>
      <c r="J1076" s="565"/>
      <c r="K1076" s="565"/>
      <c r="L1076" s="348" t="s">
        <v>8</v>
      </c>
      <c r="M1076" s="341">
        <v>48.68</v>
      </c>
    </row>
    <row r="1077" spans="1:13" ht="12.75" customHeight="1" x14ac:dyDescent="0.25">
      <c r="A1077" s="340" t="s">
        <v>12026</v>
      </c>
      <c r="B1077" s="348" t="s">
        <v>385</v>
      </c>
      <c r="C1077" s="565" t="s">
        <v>12027</v>
      </c>
      <c r="D1077" s="565"/>
      <c r="E1077" s="565"/>
      <c r="F1077" s="565"/>
      <c r="G1077" s="565"/>
      <c r="H1077" s="565"/>
      <c r="I1077" s="565"/>
      <c r="J1077" s="565"/>
      <c r="K1077" s="565"/>
      <c r="L1077" s="348" t="s">
        <v>8</v>
      </c>
      <c r="M1077" s="341">
        <v>71.06</v>
      </c>
    </row>
    <row r="1078" spans="1:13" ht="13.5" customHeight="1" x14ac:dyDescent="0.25">
      <c r="A1078" s="340" t="s">
        <v>12028</v>
      </c>
      <c r="B1078" s="348" t="s">
        <v>385</v>
      </c>
      <c r="C1078" s="565" t="s">
        <v>12029</v>
      </c>
      <c r="D1078" s="565"/>
      <c r="E1078" s="565"/>
      <c r="F1078" s="565"/>
      <c r="G1078" s="565"/>
      <c r="H1078" s="565"/>
      <c r="I1078" s="565"/>
      <c r="J1078" s="565"/>
      <c r="K1078" s="565"/>
      <c r="L1078" s="348" t="s">
        <v>8</v>
      </c>
      <c r="M1078" s="341">
        <v>154.15</v>
      </c>
    </row>
    <row r="1079" spans="1:13" ht="12.75" customHeight="1" x14ac:dyDescent="0.25">
      <c r="A1079" s="340" t="s">
        <v>12030</v>
      </c>
      <c r="B1079" s="348" t="s">
        <v>385</v>
      </c>
      <c r="C1079" s="565" t="s">
        <v>12031</v>
      </c>
      <c r="D1079" s="565"/>
      <c r="E1079" s="565"/>
      <c r="F1079" s="565"/>
      <c r="G1079" s="565"/>
      <c r="H1079" s="565"/>
      <c r="I1079" s="565"/>
      <c r="J1079" s="565"/>
      <c r="K1079" s="565"/>
      <c r="L1079" s="348" t="s">
        <v>511</v>
      </c>
      <c r="M1079" s="341">
        <v>8.33</v>
      </c>
    </row>
    <row r="1080" spans="1:13" ht="12.75" customHeight="1" x14ac:dyDescent="0.25">
      <c r="A1080" s="340" t="s">
        <v>12032</v>
      </c>
      <c r="B1080" s="348" t="s">
        <v>385</v>
      </c>
      <c r="C1080" s="565" t="s">
        <v>8482</v>
      </c>
      <c r="D1080" s="565"/>
      <c r="E1080" s="565"/>
      <c r="F1080" s="565"/>
      <c r="G1080" s="565"/>
      <c r="H1080" s="565"/>
      <c r="I1080" s="565"/>
      <c r="J1080" s="565"/>
      <c r="K1080" s="565"/>
      <c r="L1080" s="348" t="s">
        <v>511</v>
      </c>
      <c r="M1080" s="341">
        <v>8.83</v>
      </c>
    </row>
    <row r="1081" spans="1:13" ht="13.5" customHeight="1" x14ac:dyDescent="0.25">
      <c r="A1081" s="340" t="s">
        <v>12033</v>
      </c>
      <c r="B1081" s="348" t="s">
        <v>385</v>
      </c>
      <c r="C1081" s="565" t="s">
        <v>8486</v>
      </c>
      <c r="D1081" s="565"/>
      <c r="E1081" s="565"/>
      <c r="F1081" s="565"/>
      <c r="G1081" s="565"/>
      <c r="H1081" s="565"/>
      <c r="I1081" s="565"/>
      <c r="J1081" s="565"/>
      <c r="K1081" s="565"/>
      <c r="L1081" s="348" t="s">
        <v>511</v>
      </c>
      <c r="M1081" s="341">
        <v>10.72</v>
      </c>
    </row>
    <row r="1082" spans="1:13" ht="12.75" customHeight="1" x14ac:dyDescent="0.25">
      <c r="A1082" s="340" t="s">
        <v>12034</v>
      </c>
      <c r="B1082" s="348" t="s">
        <v>385</v>
      </c>
      <c r="C1082" s="565" t="s">
        <v>8488</v>
      </c>
      <c r="D1082" s="565"/>
      <c r="E1082" s="565"/>
      <c r="F1082" s="565"/>
      <c r="G1082" s="565"/>
      <c r="H1082" s="565"/>
      <c r="I1082" s="565"/>
      <c r="J1082" s="565"/>
      <c r="K1082" s="565"/>
      <c r="L1082" s="348" t="s">
        <v>511</v>
      </c>
      <c r="M1082" s="341">
        <v>12.58</v>
      </c>
    </row>
    <row r="1083" spans="1:13" ht="13.5" customHeight="1" x14ac:dyDescent="0.25">
      <c r="A1083" s="340" t="s">
        <v>421</v>
      </c>
      <c r="B1083" s="348" t="s">
        <v>385</v>
      </c>
      <c r="C1083" s="565" t="s">
        <v>8608</v>
      </c>
      <c r="D1083" s="565"/>
      <c r="E1083" s="565"/>
      <c r="F1083" s="565"/>
      <c r="G1083" s="565"/>
      <c r="H1083" s="565"/>
      <c r="I1083" s="565"/>
      <c r="J1083" s="565"/>
      <c r="K1083" s="565"/>
      <c r="L1083" s="348" t="s">
        <v>511</v>
      </c>
      <c r="M1083" s="341">
        <v>14.81</v>
      </c>
    </row>
    <row r="1084" spans="1:13" ht="12.75" customHeight="1" x14ac:dyDescent="0.25">
      <c r="A1084" s="340" t="s">
        <v>12035</v>
      </c>
      <c r="B1084" s="348" t="s">
        <v>385</v>
      </c>
      <c r="C1084" s="565" t="s">
        <v>8610</v>
      </c>
      <c r="D1084" s="565"/>
      <c r="E1084" s="565"/>
      <c r="F1084" s="565"/>
      <c r="G1084" s="565"/>
      <c r="H1084" s="565"/>
      <c r="I1084" s="565"/>
      <c r="J1084" s="565"/>
      <c r="K1084" s="565"/>
      <c r="L1084" s="348" t="s">
        <v>511</v>
      </c>
      <c r="M1084" s="341">
        <v>19.21</v>
      </c>
    </row>
    <row r="1085" spans="1:13" ht="12.75" customHeight="1" x14ac:dyDescent="0.25">
      <c r="A1085" s="340" t="s">
        <v>12036</v>
      </c>
      <c r="B1085" s="348" t="s">
        <v>385</v>
      </c>
      <c r="C1085" s="565" t="s">
        <v>8612</v>
      </c>
      <c r="D1085" s="565"/>
      <c r="E1085" s="565"/>
      <c r="F1085" s="565"/>
      <c r="G1085" s="565"/>
      <c r="H1085" s="565"/>
      <c r="I1085" s="565"/>
      <c r="J1085" s="565"/>
      <c r="K1085" s="565"/>
      <c r="L1085" s="348" t="s">
        <v>511</v>
      </c>
      <c r="M1085" s="341">
        <v>22.64</v>
      </c>
    </row>
    <row r="1086" spans="1:13" ht="13.5" customHeight="1" x14ac:dyDescent="0.25">
      <c r="A1086" s="340" t="s">
        <v>12037</v>
      </c>
      <c r="B1086" s="348" t="s">
        <v>385</v>
      </c>
      <c r="C1086" s="565" t="s">
        <v>8476</v>
      </c>
      <c r="D1086" s="565"/>
      <c r="E1086" s="565"/>
      <c r="F1086" s="565"/>
      <c r="G1086" s="565"/>
      <c r="H1086" s="565"/>
      <c r="I1086" s="565"/>
      <c r="J1086" s="565"/>
      <c r="K1086" s="565"/>
      <c r="L1086" s="348" t="s">
        <v>8</v>
      </c>
      <c r="M1086" s="341">
        <v>5.76</v>
      </c>
    </row>
    <row r="1087" spans="1:13" ht="12.75" customHeight="1" x14ac:dyDescent="0.25">
      <c r="A1087" s="340" t="s">
        <v>12038</v>
      </c>
      <c r="B1087" s="348" t="s">
        <v>385</v>
      </c>
      <c r="C1087" s="565" t="s">
        <v>12039</v>
      </c>
      <c r="D1087" s="565"/>
      <c r="E1087" s="565"/>
      <c r="F1087" s="565"/>
      <c r="G1087" s="565"/>
      <c r="H1087" s="565"/>
      <c r="I1087" s="565"/>
      <c r="J1087" s="565"/>
      <c r="K1087" s="565"/>
      <c r="L1087" s="348" t="s">
        <v>511</v>
      </c>
      <c r="M1087" s="341">
        <v>36.49</v>
      </c>
    </row>
    <row r="1088" spans="1:13" ht="13.5" customHeight="1" x14ac:dyDescent="0.25">
      <c r="A1088" s="340" t="s">
        <v>12040</v>
      </c>
      <c r="B1088" s="348" t="s">
        <v>385</v>
      </c>
      <c r="C1088" s="565" t="s">
        <v>12041</v>
      </c>
      <c r="D1088" s="565"/>
      <c r="E1088" s="565"/>
      <c r="F1088" s="565"/>
      <c r="G1088" s="565"/>
      <c r="H1088" s="565"/>
      <c r="I1088" s="565"/>
      <c r="J1088" s="565"/>
      <c r="K1088" s="565"/>
      <c r="L1088" s="348" t="s">
        <v>511</v>
      </c>
      <c r="M1088" s="341">
        <v>42.75</v>
      </c>
    </row>
    <row r="1089" spans="1:13" ht="12.75" customHeight="1" x14ac:dyDescent="0.25">
      <c r="A1089" s="340" t="s">
        <v>423</v>
      </c>
      <c r="B1089" s="348" t="s">
        <v>385</v>
      </c>
      <c r="C1089" s="565" t="s">
        <v>12042</v>
      </c>
      <c r="D1089" s="565"/>
      <c r="E1089" s="565"/>
      <c r="F1089" s="565"/>
      <c r="G1089" s="565"/>
      <c r="H1089" s="565"/>
      <c r="I1089" s="565"/>
      <c r="J1089" s="565"/>
      <c r="K1089" s="565"/>
      <c r="L1089" s="348" t="s">
        <v>511</v>
      </c>
      <c r="M1089" s="341">
        <v>47.09</v>
      </c>
    </row>
    <row r="1090" spans="1:13" ht="12.75" customHeight="1" x14ac:dyDescent="0.25">
      <c r="A1090" s="340" t="s">
        <v>12043</v>
      </c>
      <c r="B1090" s="348" t="s">
        <v>385</v>
      </c>
      <c r="C1090" s="565" t="s">
        <v>12044</v>
      </c>
      <c r="D1090" s="565"/>
      <c r="E1090" s="565"/>
      <c r="F1090" s="565"/>
      <c r="G1090" s="565"/>
      <c r="H1090" s="565"/>
      <c r="I1090" s="565"/>
      <c r="J1090" s="565"/>
      <c r="K1090" s="565"/>
      <c r="L1090" s="348" t="s">
        <v>511</v>
      </c>
      <c r="M1090" s="341">
        <v>54.34</v>
      </c>
    </row>
    <row r="1091" spans="1:13" ht="13.5" customHeight="1" x14ac:dyDescent="0.25">
      <c r="A1091" s="340" t="s">
        <v>12045</v>
      </c>
      <c r="B1091" s="348" t="s">
        <v>385</v>
      </c>
      <c r="C1091" s="565" t="s">
        <v>12046</v>
      </c>
      <c r="D1091" s="565"/>
      <c r="E1091" s="565"/>
      <c r="F1091" s="565"/>
      <c r="G1091" s="565"/>
      <c r="H1091" s="565"/>
      <c r="I1091" s="565"/>
      <c r="J1091" s="565"/>
      <c r="K1091" s="565"/>
      <c r="L1091" s="348" t="s">
        <v>511</v>
      </c>
      <c r="M1091" s="341">
        <v>74.12</v>
      </c>
    </row>
    <row r="1092" spans="1:13" ht="12.75" customHeight="1" x14ac:dyDescent="0.25">
      <c r="A1092" s="340" t="s">
        <v>12047</v>
      </c>
      <c r="B1092" s="348" t="s">
        <v>385</v>
      </c>
      <c r="C1092" s="565" t="s">
        <v>12048</v>
      </c>
      <c r="D1092" s="565"/>
      <c r="E1092" s="565"/>
      <c r="F1092" s="565"/>
      <c r="G1092" s="565"/>
      <c r="H1092" s="565"/>
      <c r="I1092" s="565"/>
      <c r="J1092" s="565"/>
      <c r="K1092" s="565"/>
      <c r="L1092" s="348" t="s">
        <v>511</v>
      </c>
      <c r="M1092" s="341">
        <v>140.63999999999999</v>
      </c>
    </row>
    <row r="1093" spans="1:13" ht="12.75" customHeight="1" x14ac:dyDescent="0.25">
      <c r="A1093" s="340" t="s">
        <v>12049</v>
      </c>
      <c r="B1093" s="348" t="s">
        <v>385</v>
      </c>
      <c r="C1093" s="565" t="s">
        <v>12050</v>
      </c>
      <c r="D1093" s="565"/>
      <c r="E1093" s="565"/>
      <c r="F1093" s="565"/>
      <c r="G1093" s="565"/>
      <c r="H1093" s="565"/>
      <c r="I1093" s="565"/>
      <c r="J1093" s="565"/>
      <c r="K1093" s="565"/>
      <c r="L1093" s="348" t="s">
        <v>511</v>
      </c>
      <c r="M1093" s="341">
        <v>24.38</v>
      </c>
    </row>
    <row r="1094" spans="1:13" ht="13.5" customHeight="1" x14ac:dyDescent="0.25">
      <c r="A1094" s="340" t="s">
        <v>12051</v>
      </c>
      <c r="B1094" s="348" t="s">
        <v>385</v>
      </c>
      <c r="C1094" s="565" t="s">
        <v>12052</v>
      </c>
      <c r="D1094" s="565"/>
      <c r="E1094" s="565"/>
      <c r="F1094" s="565"/>
      <c r="G1094" s="565"/>
      <c r="H1094" s="565"/>
      <c r="I1094" s="565"/>
      <c r="J1094" s="565"/>
      <c r="K1094" s="565"/>
      <c r="L1094" s="348" t="s">
        <v>511</v>
      </c>
      <c r="M1094" s="341">
        <v>29.32</v>
      </c>
    </row>
    <row r="1095" spans="1:13" ht="12.75" customHeight="1" x14ac:dyDescent="0.25">
      <c r="A1095" s="340" t="s">
        <v>12053</v>
      </c>
      <c r="B1095" s="348" t="s">
        <v>385</v>
      </c>
      <c r="C1095" s="565" t="s">
        <v>12054</v>
      </c>
      <c r="D1095" s="565"/>
      <c r="E1095" s="565"/>
      <c r="F1095" s="565"/>
      <c r="G1095" s="565"/>
      <c r="H1095" s="565"/>
      <c r="I1095" s="565"/>
      <c r="J1095" s="565"/>
      <c r="K1095" s="565"/>
      <c r="L1095" s="348" t="s">
        <v>511</v>
      </c>
      <c r="M1095" s="341">
        <v>47.51</v>
      </c>
    </row>
    <row r="1096" spans="1:13" ht="13.5" customHeight="1" x14ac:dyDescent="0.25">
      <c r="A1096" s="340" t="s">
        <v>12055</v>
      </c>
      <c r="B1096" s="348" t="s">
        <v>385</v>
      </c>
      <c r="C1096" s="565" t="s">
        <v>12056</v>
      </c>
      <c r="D1096" s="565"/>
      <c r="E1096" s="565"/>
      <c r="F1096" s="565"/>
      <c r="G1096" s="565"/>
      <c r="H1096" s="565"/>
      <c r="I1096" s="565"/>
      <c r="J1096" s="565"/>
      <c r="K1096" s="565"/>
      <c r="L1096" s="348" t="s">
        <v>511</v>
      </c>
      <c r="M1096" s="341">
        <v>43.17</v>
      </c>
    </row>
    <row r="1097" spans="1:13" ht="12.75" customHeight="1" x14ac:dyDescent="0.25">
      <c r="A1097" s="340" t="s">
        <v>12057</v>
      </c>
      <c r="B1097" s="348" t="s">
        <v>385</v>
      </c>
      <c r="C1097" s="565" t="s">
        <v>12058</v>
      </c>
      <c r="D1097" s="565"/>
      <c r="E1097" s="565"/>
      <c r="F1097" s="565"/>
      <c r="G1097" s="565"/>
      <c r="H1097" s="565"/>
      <c r="I1097" s="565"/>
      <c r="J1097" s="565"/>
      <c r="K1097" s="565"/>
      <c r="L1097" s="348" t="s">
        <v>511</v>
      </c>
      <c r="M1097" s="341">
        <v>58.14</v>
      </c>
    </row>
    <row r="1098" spans="1:13" ht="12.75" customHeight="1" x14ac:dyDescent="0.25">
      <c r="A1098" s="340" t="s">
        <v>12059</v>
      </c>
      <c r="B1098" s="348" t="s">
        <v>385</v>
      </c>
      <c r="C1098" s="565" t="s">
        <v>12060</v>
      </c>
      <c r="D1098" s="565"/>
      <c r="E1098" s="565"/>
      <c r="F1098" s="565"/>
      <c r="G1098" s="565"/>
      <c r="H1098" s="565"/>
      <c r="I1098" s="565"/>
      <c r="J1098" s="565"/>
      <c r="K1098" s="565"/>
      <c r="L1098" s="348" t="s">
        <v>511</v>
      </c>
      <c r="M1098" s="341">
        <v>98.66</v>
      </c>
    </row>
    <row r="1099" spans="1:13" ht="13.5" customHeight="1" x14ac:dyDescent="0.25">
      <c r="A1099" s="340" t="s">
        <v>12061</v>
      </c>
      <c r="B1099" s="348" t="s">
        <v>385</v>
      </c>
      <c r="C1099" s="565" t="s">
        <v>12062</v>
      </c>
      <c r="D1099" s="565"/>
      <c r="E1099" s="565"/>
      <c r="F1099" s="565"/>
      <c r="G1099" s="565"/>
      <c r="H1099" s="565"/>
      <c r="I1099" s="565"/>
      <c r="J1099" s="565"/>
      <c r="K1099" s="565"/>
      <c r="L1099" s="348" t="s">
        <v>511</v>
      </c>
      <c r="M1099" s="341">
        <v>64.099999999999994</v>
      </c>
    </row>
    <row r="1100" spans="1:13" ht="12.75" customHeight="1" x14ac:dyDescent="0.25">
      <c r="A1100" s="340" t="s">
        <v>12063</v>
      </c>
      <c r="B1100" s="348" t="s">
        <v>385</v>
      </c>
      <c r="C1100" s="565" t="s">
        <v>12064</v>
      </c>
      <c r="D1100" s="565"/>
      <c r="E1100" s="565"/>
      <c r="F1100" s="565"/>
      <c r="G1100" s="565"/>
      <c r="H1100" s="565"/>
      <c r="I1100" s="565"/>
      <c r="J1100" s="565"/>
      <c r="K1100" s="565"/>
      <c r="L1100" s="348" t="s">
        <v>511</v>
      </c>
      <c r="M1100" s="341">
        <v>68.03</v>
      </c>
    </row>
    <row r="1101" spans="1:13" ht="13.5" customHeight="1" x14ac:dyDescent="0.25">
      <c r="A1101" s="340" t="s">
        <v>12065</v>
      </c>
      <c r="B1101" s="348" t="s">
        <v>385</v>
      </c>
      <c r="C1101" s="565" t="s">
        <v>12066</v>
      </c>
      <c r="D1101" s="565"/>
      <c r="E1101" s="565"/>
      <c r="F1101" s="565"/>
      <c r="G1101" s="565"/>
      <c r="H1101" s="565"/>
      <c r="I1101" s="565"/>
      <c r="J1101" s="565"/>
      <c r="K1101" s="565"/>
      <c r="L1101" s="348" t="s">
        <v>511</v>
      </c>
      <c r="M1101" s="341">
        <v>69</v>
      </c>
    </row>
    <row r="1102" spans="1:13" ht="12.75" customHeight="1" x14ac:dyDescent="0.25">
      <c r="A1102" s="340" t="s">
        <v>12067</v>
      </c>
      <c r="B1102" s="348" t="s">
        <v>385</v>
      </c>
      <c r="C1102" s="565" t="s">
        <v>12068</v>
      </c>
      <c r="D1102" s="565"/>
      <c r="E1102" s="565"/>
      <c r="F1102" s="565"/>
      <c r="G1102" s="565"/>
      <c r="H1102" s="565"/>
      <c r="I1102" s="565"/>
      <c r="J1102" s="565"/>
      <c r="K1102" s="565"/>
      <c r="L1102" s="348" t="s">
        <v>511</v>
      </c>
      <c r="M1102" s="341">
        <v>75.08</v>
      </c>
    </row>
    <row r="1103" spans="1:13" ht="12.75" customHeight="1" x14ac:dyDescent="0.25">
      <c r="A1103" s="340" t="s">
        <v>12069</v>
      </c>
      <c r="B1103" s="348" t="s">
        <v>385</v>
      </c>
      <c r="C1103" s="565" t="s">
        <v>12070</v>
      </c>
      <c r="D1103" s="565"/>
      <c r="E1103" s="565"/>
      <c r="F1103" s="565"/>
      <c r="G1103" s="565"/>
      <c r="H1103" s="565"/>
      <c r="I1103" s="565"/>
      <c r="J1103" s="565"/>
      <c r="K1103" s="565"/>
      <c r="L1103" s="348" t="s">
        <v>511</v>
      </c>
      <c r="M1103" s="341">
        <v>99.28</v>
      </c>
    </row>
    <row r="1104" spans="1:13" ht="13.5" customHeight="1" x14ac:dyDescent="0.25">
      <c r="A1104" s="340" t="s">
        <v>12071</v>
      </c>
      <c r="B1104" s="348" t="s">
        <v>385</v>
      </c>
      <c r="C1104" s="565" t="s">
        <v>12072</v>
      </c>
      <c r="D1104" s="565"/>
      <c r="E1104" s="565"/>
      <c r="F1104" s="565"/>
      <c r="G1104" s="565"/>
      <c r="H1104" s="565"/>
      <c r="I1104" s="565"/>
      <c r="J1104" s="565"/>
      <c r="K1104" s="565"/>
      <c r="L1104" s="348" t="s">
        <v>511</v>
      </c>
      <c r="M1104" s="341">
        <v>181.79</v>
      </c>
    </row>
    <row r="1105" spans="1:13" ht="12.75" customHeight="1" x14ac:dyDescent="0.25">
      <c r="A1105" s="340" t="s">
        <v>12073</v>
      </c>
      <c r="B1105" s="348" t="s">
        <v>385</v>
      </c>
      <c r="C1105" s="565" t="s">
        <v>12074</v>
      </c>
      <c r="D1105" s="565"/>
      <c r="E1105" s="565"/>
      <c r="F1105" s="565"/>
      <c r="G1105" s="565"/>
      <c r="H1105" s="565"/>
      <c r="I1105" s="565"/>
      <c r="J1105" s="565"/>
      <c r="K1105" s="565"/>
      <c r="L1105" s="348" t="s">
        <v>511</v>
      </c>
      <c r="M1105" s="341">
        <v>11.13</v>
      </c>
    </row>
    <row r="1106" spans="1:13" ht="13.5" customHeight="1" x14ac:dyDescent="0.25">
      <c r="A1106" s="340" t="s">
        <v>12075</v>
      </c>
      <c r="B1106" s="348" t="s">
        <v>385</v>
      </c>
      <c r="C1106" s="565" t="s">
        <v>12076</v>
      </c>
      <c r="D1106" s="565"/>
      <c r="E1106" s="565"/>
      <c r="F1106" s="565"/>
      <c r="G1106" s="565"/>
      <c r="H1106" s="565"/>
      <c r="I1106" s="565"/>
      <c r="J1106" s="565"/>
      <c r="K1106" s="565"/>
      <c r="L1106" s="348" t="s">
        <v>511</v>
      </c>
      <c r="M1106" s="341">
        <v>13.13</v>
      </c>
    </row>
    <row r="1107" spans="1:13" ht="12.75" customHeight="1" x14ac:dyDescent="0.25">
      <c r="A1107" s="340" t="s">
        <v>12077</v>
      </c>
      <c r="B1107" s="348" t="s">
        <v>385</v>
      </c>
      <c r="C1107" s="565" t="s">
        <v>12078</v>
      </c>
      <c r="D1107" s="565"/>
      <c r="E1107" s="565"/>
      <c r="F1107" s="565"/>
      <c r="G1107" s="565"/>
      <c r="H1107" s="565"/>
      <c r="I1107" s="565"/>
      <c r="J1107" s="565"/>
      <c r="K1107" s="565"/>
      <c r="L1107" s="348" t="s">
        <v>511</v>
      </c>
      <c r="M1107" s="341">
        <v>14.13</v>
      </c>
    </row>
    <row r="1108" spans="1:13" ht="12.75" customHeight="1" x14ac:dyDescent="0.25">
      <c r="A1108" s="340" t="s">
        <v>12079</v>
      </c>
      <c r="B1108" s="348" t="s">
        <v>385</v>
      </c>
      <c r="C1108" s="565" t="s">
        <v>12080</v>
      </c>
      <c r="D1108" s="565"/>
      <c r="E1108" s="565"/>
      <c r="F1108" s="565"/>
      <c r="G1108" s="565"/>
      <c r="H1108" s="565"/>
      <c r="I1108" s="565"/>
      <c r="J1108" s="565"/>
      <c r="K1108" s="565"/>
      <c r="L1108" s="348" t="s">
        <v>511</v>
      </c>
      <c r="M1108" s="341">
        <v>13.13</v>
      </c>
    </row>
    <row r="1109" spans="1:13" ht="13.5" customHeight="1" x14ac:dyDescent="0.25">
      <c r="A1109" s="340" t="s">
        <v>12081</v>
      </c>
      <c r="B1109" s="348" t="s">
        <v>385</v>
      </c>
      <c r="C1109" s="565" t="s">
        <v>12082</v>
      </c>
      <c r="D1109" s="565"/>
      <c r="E1109" s="565"/>
      <c r="F1109" s="565"/>
      <c r="G1109" s="565"/>
      <c r="H1109" s="565"/>
      <c r="I1109" s="565"/>
      <c r="J1109" s="565"/>
      <c r="K1109" s="565"/>
      <c r="L1109" s="348" t="s">
        <v>511</v>
      </c>
      <c r="M1109" s="341">
        <v>18.13</v>
      </c>
    </row>
    <row r="1110" spans="1:13" ht="12.75" customHeight="1" x14ac:dyDescent="0.25">
      <c r="A1110" s="340" t="s">
        <v>12083</v>
      </c>
      <c r="B1110" s="348" t="s">
        <v>385</v>
      </c>
      <c r="C1110" s="565" t="s">
        <v>12084</v>
      </c>
      <c r="D1110" s="565"/>
      <c r="E1110" s="565"/>
      <c r="F1110" s="565"/>
      <c r="G1110" s="565"/>
      <c r="H1110" s="565"/>
      <c r="I1110" s="565"/>
      <c r="J1110" s="565"/>
      <c r="K1110" s="565"/>
      <c r="L1110" s="348" t="s">
        <v>511</v>
      </c>
      <c r="M1110" s="341">
        <v>20.74</v>
      </c>
    </row>
    <row r="1111" spans="1:13" ht="12.75" customHeight="1" x14ac:dyDescent="0.25">
      <c r="A1111" s="340" t="s">
        <v>12085</v>
      </c>
      <c r="B1111" s="348" t="s">
        <v>385</v>
      </c>
      <c r="C1111" s="565" t="s">
        <v>12086</v>
      </c>
      <c r="D1111" s="565"/>
      <c r="E1111" s="565"/>
      <c r="F1111" s="565"/>
      <c r="G1111" s="565"/>
      <c r="H1111" s="565"/>
      <c r="I1111" s="565"/>
      <c r="J1111" s="565"/>
      <c r="K1111" s="565"/>
      <c r="L1111" s="348" t="s">
        <v>511</v>
      </c>
      <c r="M1111" s="341">
        <v>8.2899999999999991</v>
      </c>
    </row>
    <row r="1112" spans="1:13" ht="13.5" customHeight="1" x14ac:dyDescent="0.25">
      <c r="A1112" s="340" t="s">
        <v>12087</v>
      </c>
      <c r="B1112" s="348" t="s">
        <v>385</v>
      </c>
      <c r="C1112" s="565" t="s">
        <v>12088</v>
      </c>
      <c r="D1112" s="565"/>
      <c r="E1112" s="565"/>
      <c r="F1112" s="565"/>
      <c r="G1112" s="565"/>
      <c r="H1112" s="565"/>
      <c r="I1112" s="565"/>
      <c r="J1112" s="565"/>
      <c r="K1112" s="565"/>
      <c r="L1112" s="348" t="s">
        <v>511</v>
      </c>
      <c r="M1112" s="341">
        <v>8.82</v>
      </c>
    </row>
    <row r="1113" spans="1:13" ht="12.75" customHeight="1" x14ac:dyDescent="0.25">
      <c r="A1113" s="340" t="s">
        <v>12089</v>
      </c>
      <c r="B1113" s="348" t="s">
        <v>385</v>
      </c>
      <c r="C1113" s="565" t="s">
        <v>12090</v>
      </c>
      <c r="D1113" s="565"/>
      <c r="E1113" s="565"/>
      <c r="F1113" s="565"/>
      <c r="G1113" s="565"/>
      <c r="H1113" s="565"/>
      <c r="I1113" s="565"/>
      <c r="J1113" s="565"/>
      <c r="K1113" s="565"/>
      <c r="L1113" s="348" t="s">
        <v>511</v>
      </c>
      <c r="M1113" s="341">
        <v>9.6199999999999992</v>
      </c>
    </row>
    <row r="1114" spans="1:13" ht="13.5" customHeight="1" x14ac:dyDescent="0.25">
      <c r="A1114" s="340" t="s">
        <v>12091</v>
      </c>
      <c r="B1114" s="348" t="s">
        <v>385</v>
      </c>
      <c r="C1114" s="565" t="s">
        <v>12092</v>
      </c>
      <c r="D1114" s="565"/>
      <c r="E1114" s="565"/>
      <c r="F1114" s="565"/>
      <c r="G1114" s="565"/>
      <c r="H1114" s="565"/>
      <c r="I1114" s="565"/>
      <c r="J1114" s="565"/>
      <c r="K1114" s="565"/>
      <c r="L1114" s="348" t="s">
        <v>511</v>
      </c>
      <c r="M1114" s="341">
        <v>8.94</v>
      </c>
    </row>
    <row r="1115" spans="1:13" ht="12.75" customHeight="1" x14ac:dyDescent="0.25">
      <c r="A1115" s="340" t="s">
        <v>12093</v>
      </c>
      <c r="B1115" s="348" t="s">
        <v>385</v>
      </c>
      <c r="C1115" s="565" t="s">
        <v>12094</v>
      </c>
      <c r="D1115" s="565"/>
      <c r="E1115" s="565"/>
      <c r="F1115" s="565"/>
      <c r="G1115" s="565"/>
      <c r="H1115" s="565"/>
      <c r="I1115" s="565"/>
      <c r="J1115" s="565"/>
      <c r="K1115" s="565"/>
      <c r="L1115" s="348" t="s">
        <v>511</v>
      </c>
      <c r="M1115" s="341">
        <v>11.09</v>
      </c>
    </row>
    <row r="1116" spans="1:13" ht="12.75" customHeight="1" x14ac:dyDescent="0.25">
      <c r="A1116" s="340" t="s">
        <v>12095</v>
      </c>
      <c r="B1116" s="348" t="s">
        <v>385</v>
      </c>
      <c r="C1116" s="565" t="s">
        <v>12096</v>
      </c>
      <c r="D1116" s="565"/>
      <c r="E1116" s="565"/>
      <c r="F1116" s="565"/>
      <c r="G1116" s="565"/>
      <c r="H1116" s="565"/>
      <c r="I1116" s="565"/>
      <c r="J1116" s="565"/>
      <c r="K1116" s="565"/>
      <c r="L1116" s="348" t="s">
        <v>511</v>
      </c>
      <c r="M1116" s="341">
        <v>17.010000000000002</v>
      </c>
    </row>
    <row r="1117" spans="1:13" ht="13.5" customHeight="1" x14ac:dyDescent="0.25">
      <c r="A1117" s="340" t="s">
        <v>12097</v>
      </c>
      <c r="B1117" s="348" t="s">
        <v>385</v>
      </c>
      <c r="C1117" s="565" t="s">
        <v>8550</v>
      </c>
      <c r="D1117" s="565"/>
      <c r="E1117" s="565"/>
      <c r="F1117" s="565"/>
      <c r="G1117" s="565"/>
      <c r="H1117" s="565"/>
      <c r="I1117" s="565"/>
      <c r="J1117" s="565"/>
      <c r="K1117" s="565"/>
      <c r="L1117" s="348" t="s">
        <v>511</v>
      </c>
      <c r="M1117" s="341">
        <v>10.029999999999999</v>
      </c>
    </row>
    <row r="1118" spans="1:13" ht="12.75" customHeight="1" x14ac:dyDescent="0.25">
      <c r="A1118" s="340" t="s">
        <v>12098</v>
      </c>
      <c r="B1118" s="348" t="s">
        <v>385</v>
      </c>
      <c r="C1118" s="565" t="s">
        <v>8552</v>
      </c>
      <c r="D1118" s="565"/>
      <c r="E1118" s="565"/>
      <c r="F1118" s="565"/>
      <c r="G1118" s="565"/>
      <c r="H1118" s="565"/>
      <c r="I1118" s="565"/>
      <c r="J1118" s="565"/>
      <c r="K1118" s="565"/>
      <c r="L1118" s="348" t="s">
        <v>511</v>
      </c>
      <c r="M1118" s="341">
        <v>11.01</v>
      </c>
    </row>
    <row r="1119" spans="1:13" ht="13.5" customHeight="1" x14ac:dyDescent="0.25">
      <c r="A1119" s="340" t="s">
        <v>12099</v>
      </c>
      <c r="B1119" s="348" t="s">
        <v>385</v>
      </c>
      <c r="C1119" s="565" t="s">
        <v>8554</v>
      </c>
      <c r="D1119" s="565"/>
      <c r="E1119" s="565"/>
      <c r="F1119" s="565"/>
      <c r="G1119" s="565"/>
      <c r="H1119" s="565"/>
      <c r="I1119" s="565"/>
      <c r="J1119" s="565"/>
      <c r="K1119" s="565"/>
      <c r="L1119" s="348" t="s">
        <v>511</v>
      </c>
      <c r="M1119" s="341">
        <v>11.78</v>
      </c>
    </row>
    <row r="1120" spans="1:13" ht="12.75" customHeight="1" x14ac:dyDescent="0.25">
      <c r="A1120" s="340" t="s">
        <v>12100</v>
      </c>
      <c r="B1120" s="348" t="s">
        <v>385</v>
      </c>
      <c r="C1120" s="565" t="s">
        <v>12101</v>
      </c>
      <c r="D1120" s="565"/>
      <c r="E1120" s="565"/>
      <c r="F1120" s="565"/>
      <c r="G1120" s="565"/>
      <c r="H1120" s="565"/>
      <c r="I1120" s="565"/>
      <c r="J1120" s="565"/>
      <c r="K1120" s="565"/>
      <c r="L1120" s="348" t="s">
        <v>511</v>
      </c>
      <c r="M1120" s="341">
        <v>30.78</v>
      </c>
    </row>
    <row r="1121" spans="1:13" ht="12.75" customHeight="1" x14ac:dyDescent="0.25">
      <c r="A1121" s="338" t="s">
        <v>12102</v>
      </c>
      <c r="B1121" s="347" t="s">
        <v>385</v>
      </c>
      <c r="C1121" s="564" t="s">
        <v>12103</v>
      </c>
      <c r="D1121" s="564"/>
      <c r="E1121" s="564"/>
      <c r="F1121" s="564"/>
      <c r="G1121" s="564"/>
      <c r="H1121" s="564"/>
      <c r="I1121" s="564"/>
      <c r="J1121" s="564"/>
      <c r="K1121" s="564"/>
      <c r="L1121" s="339"/>
      <c r="M1121" s="339"/>
    </row>
    <row r="1122" spans="1:13" ht="13.5" customHeight="1" x14ac:dyDescent="0.25">
      <c r="A1122" s="340" t="s">
        <v>12104</v>
      </c>
      <c r="B1122" s="348" t="s">
        <v>385</v>
      </c>
      <c r="C1122" s="565" t="s">
        <v>12105</v>
      </c>
      <c r="D1122" s="565"/>
      <c r="E1122" s="565"/>
      <c r="F1122" s="565"/>
      <c r="G1122" s="565"/>
      <c r="H1122" s="565"/>
      <c r="I1122" s="565"/>
      <c r="J1122" s="565"/>
      <c r="K1122" s="565"/>
      <c r="L1122" s="348" t="s">
        <v>8</v>
      </c>
      <c r="M1122" s="341">
        <v>27.56</v>
      </c>
    </row>
    <row r="1123" spans="1:13" ht="12.75" customHeight="1" x14ac:dyDescent="0.25">
      <c r="A1123" s="340" t="s">
        <v>12106</v>
      </c>
      <c r="B1123" s="348" t="s">
        <v>385</v>
      </c>
      <c r="C1123" s="565" t="s">
        <v>8478</v>
      </c>
      <c r="D1123" s="565"/>
      <c r="E1123" s="565"/>
      <c r="F1123" s="565"/>
      <c r="G1123" s="565"/>
      <c r="H1123" s="565"/>
      <c r="I1123" s="565"/>
      <c r="J1123" s="565"/>
      <c r="K1123" s="565"/>
      <c r="L1123" s="348" t="s">
        <v>8</v>
      </c>
      <c r="M1123" s="341">
        <v>13.06</v>
      </c>
    </row>
    <row r="1124" spans="1:13" ht="12.75" customHeight="1" x14ac:dyDescent="0.25">
      <c r="A1124" s="340" t="s">
        <v>12107</v>
      </c>
      <c r="B1124" s="348" t="s">
        <v>385</v>
      </c>
      <c r="C1124" s="565" t="s">
        <v>12108</v>
      </c>
      <c r="D1124" s="565"/>
      <c r="E1124" s="565"/>
      <c r="F1124" s="565"/>
      <c r="G1124" s="565"/>
      <c r="H1124" s="565"/>
      <c r="I1124" s="565"/>
      <c r="J1124" s="565"/>
      <c r="K1124" s="565"/>
      <c r="L1124" s="348" t="s">
        <v>511</v>
      </c>
      <c r="M1124" s="341">
        <v>18.350000000000001</v>
      </c>
    </row>
    <row r="1125" spans="1:13" ht="13.5" customHeight="1" x14ac:dyDescent="0.25">
      <c r="A1125" s="340" t="s">
        <v>12109</v>
      </c>
      <c r="B1125" s="348" t="s">
        <v>385</v>
      </c>
      <c r="C1125" s="565" t="s">
        <v>8568</v>
      </c>
      <c r="D1125" s="565"/>
      <c r="E1125" s="565"/>
      <c r="F1125" s="565"/>
      <c r="G1125" s="565"/>
      <c r="H1125" s="565"/>
      <c r="I1125" s="565"/>
      <c r="J1125" s="565"/>
      <c r="K1125" s="565"/>
      <c r="L1125" s="348" t="s">
        <v>511</v>
      </c>
      <c r="M1125" s="341">
        <v>8.9700000000000006</v>
      </c>
    </row>
    <row r="1126" spans="1:13" ht="12.75" customHeight="1" x14ac:dyDescent="0.25">
      <c r="A1126" s="340" t="s">
        <v>12110</v>
      </c>
      <c r="B1126" s="348" t="s">
        <v>385</v>
      </c>
      <c r="C1126" s="565" t="s">
        <v>8570</v>
      </c>
      <c r="D1126" s="565"/>
      <c r="E1126" s="565"/>
      <c r="F1126" s="565"/>
      <c r="G1126" s="565"/>
      <c r="H1126" s="565"/>
      <c r="I1126" s="565"/>
      <c r="J1126" s="565"/>
      <c r="K1126" s="565"/>
      <c r="L1126" s="348" t="s">
        <v>511</v>
      </c>
      <c r="M1126" s="341">
        <v>18.079999999999998</v>
      </c>
    </row>
    <row r="1127" spans="1:13" ht="13.5" customHeight="1" x14ac:dyDescent="0.25">
      <c r="A1127" s="340" t="s">
        <v>12111</v>
      </c>
      <c r="B1127" s="348" t="s">
        <v>385</v>
      </c>
      <c r="C1127" s="565" t="s">
        <v>12112</v>
      </c>
      <c r="D1127" s="565"/>
      <c r="E1127" s="565"/>
      <c r="F1127" s="565"/>
      <c r="G1127" s="565"/>
      <c r="H1127" s="565"/>
      <c r="I1127" s="565"/>
      <c r="J1127" s="565"/>
      <c r="K1127" s="565"/>
      <c r="L1127" s="348" t="s">
        <v>511</v>
      </c>
      <c r="M1127" s="341">
        <v>11.76</v>
      </c>
    </row>
    <row r="1128" spans="1:13" ht="12.75" customHeight="1" x14ac:dyDescent="0.25">
      <c r="A1128" s="340" t="s">
        <v>12113</v>
      </c>
      <c r="B1128" s="348" t="s">
        <v>385</v>
      </c>
      <c r="C1128" s="565" t="s">
        <v>12114</v>
      </c>
      <c r="D1128" s="565"/>
      <c r="E1128" s="565"/>
      <c r="F1128" s="565"/>
      <c r="G1128" s="565"/>
      <c r="H1128" s="565"/>
      <c r="I1128" s="565"/>
      <c r="J1128" s="565"/>
      <c r="K1128" s="565"/>
      <c r="L1128" s="348" t="s">
        <v>511</v>
      </c>
      <c r="M1128" s="341">
        <v>9.44</v>
      </c>
    </row>
    <row r="1129" spans="1:13" ht="12.75" customHeight="1" x14ac:dyDescent="0.25">
      <c r="A1129" s="340" t="s">
        <v>12115</v>
      </c>
      <c r="B1129" s="348" t="s">
        <v>385</v>
      </c>
      <c r="C1129" s="565" t="s">
        <v>12116</v>
      </c>
      <c r="D1129" s="565"/>
      <c r="E1129" s="565"/>
      <c r="F1129" s="565"/>
      <c r="G1129" s="565"/>
      <c r="H1129" s="565"/>
      <c r="I1129" s="565"/>
      <c r="J1129" s="565"/>
      <c r="K1129" s="565"/>
      <c r="L1129" s="348" t="s">
        <v>511</v>
      </c>
      <c r="M1129" s="341">
        <v>13.46</v>
      </c>
    </row>
    <row r="1130" spans="1:13" ht="13.5" customHeight="1" x14ac:dyDescent="0.25">
      <c r="A1130" s="340" t="s">
        <v>12117</v>
      </c>
      <c r="B1130" s="348" t="s">
        <v>385</v>
      </c>
      <c r="C1130" s="565" t="s">
        <v>8578</v>
      </c>
      <c r="D1130" s="565"/>
      <c r="E1130" s="565"/>
      <c r="F1130" s="565"/>
      <c r="G1130" s="565"/>
      <c r="H1130" s="565"/>
      <c r="I1130" s="565"/>
      <c r="J1130" s="565"/>
      <c r="K1130" s="565"/>
      <c r="L1130" s="348" t="s">
        <v>511</v>
      </c>
      <c r="M1130" s="341">
        <v>9.99</v>
      </c>
    </row>
    <row r="1131" spans="1:13" ht="12.75" customHeight="1" x14ac:dyDescent="0.25">
      <c r="A1131" s="340" t="s">
        <v>12118</v>
      </c>
      <c r="B1131" s="348" t="s">
        <v>385</v>
      </c>
      <c r="C1131" s="565" t="s">
        <v>12119</v>
      </c>
      <c r="D1131" s="565"/>
      <c r="E1131" s="565"/>
      <c r="F1131" s="565"/>
      <c r="G1131" s="565"/>
      <c r="H1131" s="565"/>
      <c r="I1131" s="565"/>
      <c r="J1131" s="565"/>
      <c r="K1131" s="565"/>
      <c r="L1131" s="348" t="s">
        <v>511</v>
      </c>
      <c r="M1131" s="341">
        <v>14.13</v>
      </c>
    </row>
    <row r="1132" spans="1:13" ht="13.5" customHeight="1" x14ac:dyDescent="0.25">
      <c r="A1132" s="340" t="s">
        <v>12120</v>
      </c>
      <c r="B1132" s="348" t="s">
        <v>385</v>
      </c>
      <c r="C1132" s="565" t="s">
        <v>12121</v>
      </c>
      <c r="D1132" s="565"/>
      <c r="E1132" s="565"/>
      <c r="F1132" s="565"/>
      <c r="G1132" s="565"/>
      <c r="H1132" s="565"/>
      <c r="I1132" s="565"/>
      <c r="J1132" s="565"/>
      <c r="K1132" s="565"/>
      <c r="L1132" s="348" t="s">
        <v>511</v>
      </c>
      <c r="M1132" s="341">
        <v>15.73</v>
      </c>
    </row>
    <row r="1133" spans="1:13" ht="12.75" customHeight="1" x14ac:dyDescent="0.25">
      <c r="A1133" s="340" t="s">
        <v>12122</v>
      </c>
      <c r="B1133" s="348" t="s">
        <v>385</v>
      </c>
      <c r="C1133" s="565" t="s">
        <v>12123</v>
      </c>
      <c r="D1133" s="565"/>
      <c r="E1133" s="565"/>
      <c r="F1133" s="565"/>
      <c r="G1133" s="565"/>
      <c r="H1133" s="565"/>
      <c r="I1133" s="565"/>
      <c r="J1133" s="565"/>
      <c r="K1133" s="565"/>
      <c r="L1133" s="348" t="s">
        <v>511</v>
      </c>
      <c r="M1133" s="341">
        <v>17.43</v>
      </c>
    </row>
    <row r="1134" spans="1:13" ht="12.75" customHeight="1" x14ac:dyDescent="0.25">
      <c r="A1134" s="340" t="s">
        <v>12124</v>
      </c>
      <c r="B1134" s="348" t="s">
        <v>385</v>
      </c>
      <c r="C1134" s="565" t="s">
        <v>12125</v>
      </c>
      <c r="D1134" s="565"/>
      <c r="E1134" s="565"/>
      <c r="F1134" s="565"/>
      <c r="G1134" s="565"/>
      <c r="H1134" s="565"/>
      <c r="I1134" s="565"/>
      <c r="J1134" s="565"/>
      <c r="K1134" s="565"/>
      <c r="L1134" s="348" t="s">
        <v>511</v>
      </c>
      <c r="M1134" s="341">
        <v>19.13</v>
      </c>
    </row>
    <row r="1135" spans="1:13" ht="13.5" customHeight="1" x14ac:dyDescent="0.25">
      <c r="A1135" s="340" t="s">
        <v>12126</v>
      </c>
      <c r="B1135" s="348" t="s">
        <v>385</v>
      </c>
      <c r="C1135" s="565" t="s">
        <v>12127</v>
      </c>
      <c r="D1135" s="565"/>
      <c r="E1135" s="565"/>
      <c r="F1135" s="565"/>
      <c r="G1135" s="565"/>
      <c r="H1135" s="565"/>
      <c r="I1135" s="565"/>
      <c r="J1135" s="565"/>
      <c r="K1135" s="565"/>
      <c r="L1135" s="348" t="s">
        <v>511</v>
      </c>
      <c r="M1135" s="341">
        <v>13.74</v>
      </c>
    </row>
    <row r="1136" spans="1:13" ht="12.75" customHeight="1" x14ac:dyDescent="0.25">
      <c r="A1136" s="340" t="s">
        <v>12128</v>
      </c>
      <c r="B1136" s="348" t="s">
        <v>385</v>
      </c>
      <c r="C1136" s="565" t="s">
        <v>12129</v>
      </c>
      <c r="D1136" s="565"/>
      <c r="E1136" s="565"/>
      <c r="F1136" s="565"/>
      <c r="G1136" s="565"/>
      <c r="H1136" s="565"/>
      <c r="I1136" s="565"/>
      <c r="J1136" s="565"/>
      <c r="K1136" s="565"/>
      <c r="L1136" s="348" t="s">
        <v>511</v>
      </c>
      <c r="M1136" s="341">
        <v>14.39</v>
      </c>
    </row>
    <row r="1137" spans="1:13" ht="12.75" customHeight="1" x14ac:dyDescent="0.25">
      <c r="A1137" s="338" t="s">
        <v>12130</v>
      </c>
      <c r="B1137" s="347" t="s">
        <v>385</v>
      </c>
      <c r="C1137" s="564" t="s">
        <v>12131</v>
      </c>
      <c r="D1137" s="564"/>
      <c r="E1137" s="564"/>
      <c r="F1137" s="564"/>
      <c r="G1137" s="564"/>
      <c r="H1137" s="564"/>
      <c r="I1137" s="564"/>
      <c r="J1137" s="564"/>
      <c r="K1137" s="564"/>
      <c r="L1137" s="339"/>
      <c r="M1137" s="339"/>
    </row>
    <row r="1138" spans="1:13" ht="13.5" customHeight="1" x14ac:dyDescent="0.25">
      <c r="A1138" s="340" t="s">
        <v>12132</v>
      </c>
      <c r="B1138" s="348" t="s">
        <v>385</v>
      </c>
      <c r="C1138" s="565" t="s">
        <v>12133</v>
      </c>
      <c r="D1138" s="565"/>
      <c r="E1138" s="565"/>
      <c r="F1138" s="565"/>
      <c r="G1138" s="565"/>
      <c r="H1138" s="565"/>
      <c r="I1138" s="565"/>
      <c r="J1138" s="565"/>
      <c r="K1138" s="565"/>
      <c r="L1138" s="348" t="s">
        <v>511</v>
      </c>
      <c r="M1138" s="341">
        <v>23.01</v>
      </c>
    </row>
    <row r="1139" spans="1:13" ht="12.75" customHeight="1" x14ac:dyDescent="0.25">
      <c r="A1139" s="340" t="s">
        <v>12134</v>
      </c>
      <c r="B1139" s="348" t="s">
        <v>385</v>
      </c>
      <c r="C1139" s="565" t="s">
        <v>12135</v>
      </c>
      <c r="D1139" s="565"/>
      <c r="E1139" s="565"/>
      <c r="F1139" s="565"/>
      <c r="G1139" s="565"/>
      <c r="H1139" s="565"/>
      <c r="I1139" s="565"/>
      <c r="J1139" s="565"/>
      <c r="K1139" s="565"/>
      <c r="L1139" s="348" t="s">
        <v>511</v>
      </c>
      <c r="M1139" s="341">
        <v>57.07</v>
      </c>
    </row>
    <row r="1140" spans="1:13" ht="13.5" customHeight="1" x14ac:dyDescent="0.25">
      <c r="A1140" s="340" t="s">
        <v>12136</v>
      </c>
      <c r="B1140" s="348" t="s">
        <v>385</v>
      </c>
      <c r="C1140" s="565" t="s">
        <v>12137</v>
      </c>
      <c r="D1140" s="565"/>
      <c r="E1140" s="565"/>
      <c r="F1140" s="565"/>
      <c r="G1140" s="565"/>
      <c r="H1140" s="565"/>
      <c r="I1140" s="565"/>
      <c r="J1140" s="565"/>
      <c r="K1140" s="565"/>
      <c r="L1140" s="348" t="s">
        <v>511</v>
      </c>
      <c r="M1140" s="341">
        <v>113.89</v>
      </c>
    </row>
    <row r="1141" spans="1:13" ht="12.75" customHeight="1" x14ac:dyDescent="0.25">
      <c r="A1141" s="340" t="s">
        <v>12138</v>
      </c>
      <c r="B1141" s="348" t="s">
        <v>385</v>
      </c>
      <c r="C1141" s="565" t="s">
        <v>12139</v>
      </c>
      <c r="D1141" s="565"/>
      <c r="E1141" s="565"/>
      <c r="F1141" s="565"/>
      <c r="G1141" s="565"/>
      <c r="H1141" s="565"/>
      <c r="I1141" s="565"/>
      <c r="J1141" s="565"/>
      <c r="K1141" s="565"/>
      <c r="L1141" s="348" t="s">
        <v>511</v>
      </c>
      <c r="M1141" s="341">
        <v>39.57</v>
      </c>
    </row>
    <row r="1142" spans="1:13" ht="12.75" customHeight="1" x14ac:dyDescent="0.25">
      <c r="A1142" s="340" t="s">
        <v>12140</v>
      </c>
      <c r="B1142" s="348" t="s">
        <v>385</v>
      </c>
      <c r="C1142" s="565" t="s">
        <v>12141</v>
      </c>
      <c r="D1142" s="565"/>
      <c r="E1142" s="565"/>
      <c r="F1142" s="565"/>
      <c r="G1142" s="565"/>
      <c r="H1142" s="565"/>
      <c r="I1142" s="565"/>
      <c r="J1142" s="565"/>
      <c r="K1142" s="565"/>
      <c r="L1142" s="348" t="s">
        <v>511</v>
      </c>
      <c r="M1142" s="341">
        <v>71.569999999999993</v>
      </c>
    </row>
    <row r="1143" spans="1:13" ht="13.5" customHeight="1" x14ac:dyDescent="0.25">
      <c r="A1143" s="340" t="s">
        <v>12142</v>
      </c>
      <c r="B1143" s="348" t="s">
        <v>385</v>
      </c>
      <c r="C1143" s="565" t="s">
        <v>12143</v>
      </c>
      <c r="D1143" s="565"/>
      <c r="E1143" s="565"/>
      <c r="F1143" s="565"/>
      <c r="G1143" s="565"/>
      <c r="H1143" s="565"/>
      <c r="I1143" s="565"/>
      <c r="J1143" s="565"/>
      <c r="K1143" s="565"/>
      <c r="L1143" s="348" t="s">
        <v>511</v>
      </c>
      <c r="M1143" s="341">
        <v>108.41</v>
      </c>
    </row>
    <row r="1144" spans="1:13" ht="12.75" customHeight="1" x14ac:dyDescent="0.25">
      <c r="A1144" s="340" t="s">
        <v>12144</v>
      </c>
      <c r="B1144" s="348" t="s">
        <v>385</v>
      </c>
      <c r="C1144" s="565" t="s">
        <v>12145</v>
      </c>
      <c r="D1144" s="565"/>
      <c r="E1144" s="565"/>
      <c r="F1144" s="565"/>
      <c r="G1144" s="565"/>
      <c r="H1144" s="565"/>
      <c r="I1144" s="565"/>
      <c r="J1144" s="565"/>
      <c r="K1144" s="565"/>
      <c r="L1144" s="348" t="s">
        <v>511</v>
      </c>
      <c r="M1144" s="341">
        <v>226.97</v>
      </c>
    </row>
    <row r="1145" spans="1:13" ht="13.5" customHeight="1" x14ac:dyDescent="0.25">
      <c r="A1145" s="340" t="s">
        <v>12146</v>
      </c>
      <c r="B1145" s="348" t="s">
        <v>385</v>
      </c>
      <c r="C1145" s="565" t="s">
        <v>12147</v>
      </c>
      <c r="D1145" s="565"/>
      <c r="E1145" s="565"/>
      <c r="F1145" s="565"/>
      <c r="G1145" s="565"/>
      <c r="H1145" s="565"/>
      <c r="I1145" s="565"/>
      <c r="J1145" s="565"/>
      <c r="K1145" s="565"/>
      <c r="L1145" s="348" t="s">
        <v>511</v>
      </c>
      <c r="M1145" s="341">
        <v>534.76</v>
      </c>
    </row>
    <row r="1146" spans="1:13" ht="12.75" customHeight="1" x14ac:dyDescent="0.25">
      <c r="A1146" s="340" t="s">
        <v>12148</v>
      </c>
      <c r="B1146" s="348" t="s">
        <v>385</v>
      </c>
      <c r="C1146" s="565" t="s">
        <v>12149</v>
      </c>
      <c r="D1146" s="565"/>
      <c r="E1146" s="565"/>
      <c r="F1146" s="565"/>
      <c r="G1146" s="565"/>
      <c r="H1146" s="565"/>
      <c r="I1146" s="565"/>
      <c r="J1146" s="565"/>
      <c r="K1146" s="565"/>
      <c r="L1146" s="348" t="s">
        <v>511</v>
      </c>
      <c r="M1146" s="341">
        <v>53.15</v>
      </c>
    </row>
    <row r="1147" spans="1:13" ht="12.75" customHeight="1" x14ac:dyDescent="0.25">
      <c r="A1147" s="340" t="s">
        <v>12150</v>
      </c>
      <c r="B1147" s="348" t="s">
        <v>385</v>
      </c>
      <c r="C1147" s="565" t="s">
        <v>12151</v>
      </c>
      <c r="D1147" s="565"/>
      <c r="E1147" s="565"/>
      <c r="F1147" s="565"/>
      <c r="G1147" s="565"/>
      <c r="H1147" s="565"/>
      <c r="I1147" s="565"/>
      <c r="J1147" s="565"/>
      <c r="K1147" s="565"/>
      <c r="L1147" s="348" t="s">
        <v>511</v>
      </c>
      <c r="M1147" s="341">
        <v>70.48</v>
      </c>
    </row>
    <row r="1148" spans="1:13" ht="13.5" customHeight="1" x14ac:dyDescent="0.25">
      <c r="A1148" s="340" t="s">
        <v>12152</v>
      </c>
      <c r="B1148" s="348" t="s">
        <v>385</v>
      </c>
      <c r="C1148" s="565" t="s">
        <v>12153</v>
      </c>
      <c r="D1148" s="565"/>
      <c r="E1148" s="565"/>
      <c r="F1148" s="565"/>
      <c r="G1148" s="565"/>
      <c r="H1148" s="565"/>
      <c r="I1148" s="565"/>
      <c r="J1148" s="565"/>
      <c r="K1148" s="565"/>
      <c r="L1148" s="348" t="s">
        <v>511</v>
      </c>
      <c r="M1148" s="341">
        <v>118.07</v>
      </c>
    </row>
    <row r="1149" spans="1:13" ht="12.75" customHeight="1" x14ac:dyDescent="0.25">
      <c r="A1149" s="340" t="s">
        <v>12154</v>
      </c>
      <c r="B1149" s="348" t="s">
        <v>385</v>
      </c>
      <c r="C1149" s="565" t="s">
        <v>8650</v>
      </c>
      <c r="D1149" s="565"/>
      <c r="E1149" s="565"/>
      <c r="F1149" s="565"/>
      <c r="G1149" s="565"/>
      <c r="H1149" s="565"/>
      <c r="I1149" s="565"/>
      <c r="J1149" s="565"/>
      <c r="K1149" s="565"/>
      <c r="L1149" s="348" t="s">
        <v>511</v>
      </c>
      <c r="M1149" s="341">
        <v>7.17</v>
      </c>
    </row>
    <row r="1150" spans="1:13" ht="12.75" customHeight="1" x14ac:dyDescent="0.25">
      <c r="A1150" s="340" t="s">
        <v>12155</v>
      </c>
      <c r="B1150" s="348" t="s">
        <v>385</v>
      </c>
      <c r="C1150" s="565" t="s">
        <v>8652</v>
      </c>
      <c r="D1150" s="565"/>
      <c r="E1150" s="565"/>
      <c r="F1150" s="565"/>
      <c r="G1150" s="565"/>
      <c r="H1150" s="565"/>
      <c r="I1150" s="565"/>
      <c r="J1150" s="565"/>
      <c r="K1150" s="565"/>
      <c r="L1150" s="348" t="s">
        <v>511</v>
      </c>
      <c r="M1150" s="341">
        <v>8.8000000000000007</v>
      </c>
    </row>
    <row r="1151" spans="1:13" ht="13.5" customHeight="1" x14ac:dyDescent="0.25">
      <c r="A1151" s="340" t="s">
        <v>12156</v>
      </c>
      <c r="B1151" s="348" t="s">
        <v>385</v>
      </c>
      <c r="C1151" s="565" t="s">
        <v>12157</v>
      </c>
      <c r="D1151" s="565"/>
      <c r="E1151" s="565"/>
      <c r="F1151" s="565"/>
      <c r="G1151" s="565"/>
      <c r="H1151" s="565"/>
      <c r="I1151" s="565"/>
      <c r="J1151" s="565"/>
      <c r="K1151" s="565"/>
      <c r="L1151" s="348" t="s">
        <v>511</v>
      </c>
      <c r="M1151" s="341">
        <v>11.29</v>
      </c>
    </row>
    <row r="1152" spans="1:13" ht="12.75" customHeight="1" x14ac:dyDescent="0.25">
      <c r="A1152" s="340" t="s">
        <v>12158</v>
      </c>
      <c r="B1152" s="348" t="s">
        <v>385</v>
      </c>
      <c r="C1152" s="565" t="s">
        <v>12159</v>
      </c>
      <c r="D1152" s="565"/>
      <c r="E1152" s="565"/>
      <c r="F1152" s="565"/>
      <c r="G1152" s="565"/>
      <c r="H1152" s="565"/>
      <c r="I1152" s="565"/>
      <c r="J1152" s="565"/>
      <c r="K1152" s="565"/>
      <c r="L1152" s="348" t="s">
        <v>511</v>
      </c>
      <c r="M1152" s="341">
        <v>8.11</v>
      </c>
    </row>
    <row r="1153" spans="1:13" ht="13.5" customHeight="1" x14ac:dyDescent="0.25">
      <c r="A1153" s="340" t="s">
        <v>12160</v>
      </c>
      <c r="B1153" s="348" t="s">
        <v>385</v>
      </c>
      <c r="C1153" s="565" t="s">
        <v>12161</v>
      </c>
      <c r="D1153" s="565"/>
      <c r="E1153" s="565"/>
      <c r="F1153" s="565"/>
      <c r="G1153" s="565"/>
      <c r="H1153" s="565"/>
      <c r="I1153" s="565"/>
      <c r="J1153" s="565"/>
      <c r="K1153" s="565"/>
      <c r="L1153" s="348" t="s">
        <v>511</v>
      </c>
      <c r="M1153" s="341">
        <v>10.34</v>
      </c>
    </row>
    <row r="1154" spans="1:13" ht="12.75" customHeight="1" x14ac:dyDescent="0.25">
      <c r="A1154" s="340" t="s">
        <v>12162</v>
      </c>
      <c r="B1154" s="348" t="s">
        <v>385</v>
      </c>
      <c r="C1154" s="565" t="s">
        <v>12163</v>
      </c>
      <c r="D1154" s="565"/>
      <c r="E1154" s="565"/>
      <c r="F1154" s="565"/>
      <c r="G1154" s="565"/>
      <c r="H1154" s="565"/>
      <c r="I1154" s="565"/>
      <c r="J1154" s="565"/>
      <c r="K1154" s="565"/>
      <c r="L1154" s="348" t="s">
        <v>511</v>
      </c>
      <c r="M1154" s="341">
        <v>8.11</v>
      </c>
    </row>
    <row r="1155" spans="1:13" ht="12.75" customHeight="1" x14ac:dyDescent="0.25">
      <c r="A1155" s="340" t="s">
        <v>12164</v>
      </c>
      <c r="B1155" s="348" t="s">
        <v>385</v>
      </c>
      <c r="C1155" s="565" t="s">
        <v>12165</v>
      </c>
      <c r="D1155" s="565"/>
      <c r="E1155" s="565"/>
      <c r="F1155" s="565"/>
      <c r="G1155" s="565"/>
      <c r="H1155" s="565"/>
      <c r="I1155" s="565"/>
      <c r="J1155" s="565"/>
      <c r="K1155" s="565"/>
      <c r="L1155" s="348" t="s">
        <v>511</v>
      </c>
      <c r="M1155" s="341">
        <v>9.11</v>
      </c>
    </row>
    <row r="1156" spans="1:13" ht="13.5" customHeight="1" x14ac:dyDescent="0.25">
      <c r="A1156" s="340" t="s">
        <v>12166</v>
      </c>
      <c r="B1156" s="348" t="s">
        <v>385</v>
      </c>
      <c r="C1156" s="565" t="s">
        <v>12167</v>
      </c>
      <c r="D1156" s="565"/>
      <c r="E1156" s="565"/>
      <c r="F1156" s="565"/>
      <c r="G1156" s="565"/>
      <c r="H1156" s="565"/>
      <c r="I1156" s="565"/>
      <c r="J1156" s="565"/>
      <c r="K1156" s="565"/>
      <c r="L1156" s="348" t="s">
        <v>511</v>
      </c>
      <c r="M1156" s="341">
        <v>9.11</v>
      </c>
    </row>
    <row r="1157" spans="1:13" ht="12.75" customHeight="1" x14ac:dyDescent="0.25">
      <c r="A1157" s="340" t="s">
        <v>12168</v>
      </c>
      <c r="B1157" s="348" t="s">
        <v>385</v>
      </c>
      <c r="C1157" s="565" t="s">
        <v>12169</v>
      </c>
      <c r="D1157" s="565"/>
      <c r="E1157" s="565"/>
      <c r="F1157" s="565"/>
      <c r="G1157" s="565"/>
      <c r="H1157" s="565"/>
      <c r="I1157" s="565"/>
      <c r="J1157" s="565"/>
      <c r="K1157" s="565"/>
      <c r="L1157" s="348" t="s">
        <v>511</v>
      </c>
      <c r="M1157" s="341">
        <v>10.49</v>
      </c>
    </row>
    <row r="1158" spans="1:13" ht="13.5" customHeight="1" x14ac:dyDescent="0.25">
      <c r="A1158" s="340" t="s">
        <v>12170</v>
      </c>
      <c r="B1158" s="348" t="s">
        <v>385</v>
      </c>
      <c r="C1158" s="565" t="s">
        <v>12171</v>
      </c>
      <c r="D1158" s="565"/>
      <c r="E1158" s="565"/>
      <c r="F1158" s="565"/>
      <c r="G1158" s="565"/>
      <c r="H1158" s="565"/>
      <c r="I1158" s="565"/>
      <c r="J1158" s="565"/>
      <c r="K1158" s="565"/>
      <c r="L1158" s="348" t="s">
        <v>511</v>
      </c>
      <c r="M1158" s="341">
        <v>13.3</v>
      </c>
    </row>
    <row r="1159" spans="1:13" ht="12.75" customHeight="1" x14ac:dyDescent="0.25">
      <c r="A1159" s="340" t="s">
        <v>12172</v>
      </c>
      <c r="B1159" s="348" t="s">
        <v>385</v>
      </c>
      <c r="C1159" s="565" t="s">
        <v>8643</v>
      </c>
      <c r="D1159" s="565"/>
      <c r="E1159" s="565"/>
      <c r="F1159" s="565"/>
      <c r="G1159" s="565"/>
      <c r="H1159" s="565"/>
      <c r="I1159" s="565"/>
      <c r="J1159" s="565"/>
      <c r="K1159" s="565"/>
      <c r="L1159" s="348" t="s">
        <v>511</v>
      </c>
      <c r="M1159" s="341">
        <v>15.65</v>
      </c>
    </row>
    <row r="1160" spans="1:13" ht="12.75" customHeight="1" x14ac:dyDescent="0.25">
      <c r="A1160" s="340" t="s">
        <v>428</v>
      </c>
      <c r="B1160" s="348" t="s">
        <v>385</v>
      </c>
      <c r="C1160" s="565" t="s">
        <v>8646</v>
      </c>
      <c r="D1160" s="565"/>
      <c r="E1160" s="565"/>
      <c r="F1160" s="565"/>
      <c r="G1160" s="565"/>
      <c r="H1160" s="565"/>
      <c r="I1160" s="565"/>
      <c r="J1160" s="565"/>
      <c r="K1160" s="565"/>
      <c r="L1160" s="348" t="s">
        <v>511</v>
      </c>
      <c r="M1160" s="341">
        <v>8.43</v>
      </c>
    </row>
    <row r="1161" spans="1:13" ht="13.5" customHeight="1" x14ac:dyDescent="0.25">
      <c r="A1161" s="340" t="s">
        <v>12173</v>
      </c>
      <c r="B1161" s="348" t="s">
        <v>385</v>
      </c>
      <c r="C1161" s="565" t="s">
        <v>12174</v>
      </c>
      <c r="D1161" s="565"/>
      <c r="E1161" s="565"/>
      <c r="F1161" s="565"/>
      <c r="G1161" s="565"/>
      <c r="H1161" s="565"/>
      <c r="I1161" s="565"/>
      <c r="J1161" s="565"/>
      <c r="K1161" s="565"/>
      <c r="L1161" s="348" t="s">
        <v>511</v>
      </c>
      <c r="M1161" s="341">
        <v>58.43</v>
      </c>
    </row>
    <row r="1162" spans="1:13" ht="12.75" customHeight="1" x14ac:dyDescent="0.25">
      <c r="A1162" s="340" t="s">
        <v>12175</v>
      </c>
      <c r="B1162" s="348" t="s">
        <v>385</v>
      </c>
      <c r="C1162" s="565" t="s">
        <v>12176</v>
      </c>
      <c r="D1162" s="565"/>
      <c r="E1162" s="565"/>
      <c r="F1162" s="565"/>
      <c r="G1162" s="565"/>
      <c r="H1162" s="565"/>
      <c r="I1162" s="565"/>
      <c r="J1162" s="565"/>
      <c r="K1162" s="565"/>
      <c r="L1162" s="348" t="s">
        <v>511</v>
      </c>
      <c r="M1162" s="341">
        <v>203.22</v>
      </c>
    </row>
    <row r="1163" spans="1:13" ht="13.5" customHeight="1" x14ac:dyDescent="0.25">
      <c r="A1163" s="340" t="s">
        <v>12177</v>
      </c>
      <c r="B1163" s="348" t="s">
        <v>385</v>
      </c>
      <c r="C1163" s="565" t="s">
        <v>12178</v>
      </c>
      <c r="D1163" s="565"/>
      <c r="E1163" s="565"/>
      <c r="F1163" s="565"/>
      <c r="G1163" s="565"/>
      <c r="H1163" s="565"/>
      <c r="I1163" s="565"/>
      <c r="J1163" s="565"/>
      <c r="K1163" s="565"/>
      <c r="L1163" s="348" t="s">
        <v>511</v>
      </c>
      <c r="M1163" s="341">
        <v>316.61</v>
      </c>
    </row>
    <row r="1164" spans="1:13" ht="12.75" customHeight="1" x14ac:dyDescent="0.25">
      <c r="A1164" s="340" t="s">
        <v>12179</v>
      </c>
      <c r="B1164" s="348" t="s">
        <v>385</v>
      </c>
      <c r="C1164" s="565" t="s">
        <v>12180</v>
      </c>
      <c r="D1164" s="565"/>
      <c r="E1164" s="565"/>
      <c r="F1164" s="565"/>
      <c r="G1164" s="565"/>
      <c r="H1164" s="565"/>
      <c r="I1164" s="565"/>
      <c r="J1164" s="565"/>
      <c r="K1164" s="565"/>
      <c r="L1164" s="348" t="s">
        <v>511</v>
      </c>
      <c r="M1164" s="341">
        <v>374.4</v>
      </c>
    </row>
    <row r="1165" spans="1:13" ht="12.75" customHeight="1" x14ac:dyDescent="0.25">
      <c r="A1165" s="340" t="s">
        <v>12181</v>
      </c>
      <c r="B1165" s="348" t="s">
        <v>385</v>
      </c>
      <c r="C1165" s="565" t="s">
        <v>12182</v>
      </c>
      <c r="D1165" s="565"/>
      <c r="E1165" s="565"/>
      <c r="F1165" s="565"/>
      <c r="G1165" s="565"/>
      <c r="H1165" s="565"/>
      <c r="I1165" s="565"/>
      <c r="J1165" s="565"/>
      <c r="K1165" s="565"/>
      <c r="L1165" s="348" t="s">
        <v>511</v>
      </c>
      <c r="M1165" s="341">
        <v>317.86</v>
      </c>
    </row>
    <row r="1166" spans="1:13" ht="13.5" customHeight="1" x14ac:dyDescent="0.25">
      <c r="A1166" s="340" t="s">
        <v>12183</v>
      </c>
      <c r="B1166" s="348" t="s">
        <v>385</v>
      </c>
      <c r="C1166" s="565" t="s">
        <v>12184</v>
      </c>
      <c r="D1166" s="565"/>
      <c r="E1166" s="565"/>
      <c r="F1166" s="565"/>
      <c r="G1166" s="565"/>
      <c r="H1166" s="565"/>
      <c r="I1166" s="565"/>
      <c r="J1166" s="565"/>
      <c r="K1166" s="565"/>
      <c r="L1166" s="348" t="s">
        <v>511</v>
      </c>
      <c r="M1166" s="341">
        <v>554.32000000000005</v>
      </c>
    </row>
    <row r="1167" spans="1:13" ht="12.75" customHeight="1" x14ac:dyDescent="0.25">
      <c r="A1167" s="340" t="s">
        <v>12185</v>
      </c>
      <c r="B1167" s="348" t="s">
        <v>385</v>
      </c>
      <c r="C1167" s="565" t="s">
        <v>12186</v>
      </c>
      <c r="D1167" s="565"/>
      <c r="E1167" s="565"/>
      <c r="F1167" s="565"/>
      <c r="G1167" s="565"/>
      <c r="H1167" s="565"/>
      <c r="I1167" s="565"/>
      <c r="J1167" s="565"/>
      <c r="K1167" s="565"/>
      <c r="L1167" s="348" t="s">
        <v>511</v>
      </c>
      <c r="M1167" s="341">
        <v>743.59</v>
      </c>
    </row>
    <row r="1168" spans="1:13" ht="12.75" customHeight="1" x14ac:dyDescent="0.25">
      <c r="A1168" s="340" t="s">
        <v>12187</v>
      </c>
      <c r="B1168" s="348" t="s">
        <v>385</v>
      </c>
      <c r="C1168" s="565" t="s">
        <v>12188</v>
      </c>
      <c r="D1168" s="565"/>
      <c r="E1168" s="565"/>
      <c r="F1168" s="565"/>
      <c r="G1168" s="565"/>
      <c r="H1168" s="565"/>
      <c r="I1168" s="565"/>
      <c r="J1168" s="565"/>
      <c r="K1168" s="565"/>
      <c r="L1168" s="348" t="s">
        <v>511</v>
      </c>
      <c r="M1168" s="341">
        <v>1130.27</v>
      </c>
    </row>
    <row r="1169" spans="1:13" ht="13.5" customHeight="1" x14ac:dyDescent="0.25">
      <c r="A1169" s="340" t="s">
        <v>12189</v>
      </c>
      <c r="B1169" s="348" t="s">
        <v>385</v>
      </c>
      <c r="C1169" s="565" t="s">
        <v>12190</v>
      </c>
      <c r="D1169" s="565"/>
      <c r="E1169" s="565"/>
      <c r="F1169" s="565"/>
      <c r="G1169" s="565"/>
      <c r="H1169" s="565"/>
      <c r="I1169" s="565"/>
      <c r="J1169" s="565"/>
      <c r="K1169" s="565"/>
      <c r="L1169" s="348" t="s">
        <v>511</v>
      </c>
      <c r="M1169" s="341">
        <v>324.95</v>
      </c>
    </row>
    <row r="1170" spans="1:13" ht="12.75" customHeight="1" x14ac:dyDescent="0.25">
      <c r="A1170" s="340" t="s">
        <v>12191</v>
      </c>
      <c r="B1170" s="348" t="s">
        <v>385</v>
      </c>
      <c r="C1170" s="565" t="s">
        <v>12192</v>
      </c>
      <c r="D1170" s="565"/>
      <c r="E1170" s="565"/>
      <c r="F1170" s="565"/>
      <c r="G1170" s="565"/>
      <c r="H1170" s="565"/>
      <c r="I1170" s="565"/>
      <c r="J1170" s="565"/>
      <c r="K1170" s="565"/>
      <c r="L1170" s="348" t="s">
        <v>511</v>
      </c>
      <c r="M1170" s="341">
        <v>379.64</v>
      </c>
    </row>
    <row r="1171" spans="1:13" ht="13.5" customHeight="1" x14ac:dyDescent="0.25">
      <c r="A1171" s="340" t="s">
        <v>12193</v>
      </c>
      <c r="B1171" s="348" t="s">
        <v>385</v>
      </c>
      <c r="C1171" s="565" t="s">
        <v>12194</v>
      </c>
      <c r="D1171" s="565"/>
      <c r="E1171" s="565"/>
      <c r="F1171" s="565"/>
      <c r="G1171" s="565"/>
      <c r="H1171" s="565"/>
      <c r="I1171" s="565"/>
      <c r="J1171" s="565"/>
      <c r="K1171" s="565"/>
      <c r="L1171" s="348" t="s">
        <v>511</v>
      </c>
      <c r="M1171" s="341">
        <v>1233.31</v>
      </c>
    </row>
    <row r="1172" spans="1:13" ht="12.75" customHeight="1" x14ac:dyDescent="0.25">
      <c r="A1172" s="338" t="s">
        <v>12195</v>
      </c>
      <c r="B1172" s="347" t="s">
        <v>385</v>
      </c>
      <c r="C1172" s="564" t="s">
        <v>12196</v>
      </c>
      <c r="D1172" s="564"/>
      <c r="E1172" s="564"/>
      <c r="F1172" s="564"/>
      <c r="G1172" s="564"/>
      <c r="H1172" s="564"/>
      <c r="I1172" s="564"/>
      <c r="J1172" s="564"/>
      <c r="K1172" s="564"/>
      <c r="L1172" s="339"/>
      <c r="M1172" s="339"/>
    </row>
    <row r="1173" spans="1:13" ht="12.75" customHeight="1" x14ac:dyDescent="0.25">
      <c r="A1173" s="340" t="s">
        <v>12197</v>
      </c>
      <c r="B1173" s="348" t="s">
        <v>385</v>
      </c>
      <c r="C1173" s="565" t="s">
        <v>12198</v>
      </c>
      <c r="D1173" s="565"/>
      <c r="E1173" s="565"/>
      <c r="F1173" s="565"/>
      <c r="G1173" s="565"/>
      <c r="H1173" s="565"/>
      <c r="I1173" s="565"/>
      <c r="J1173" s="565"/>
      <c r="K1173" s="565"/>
      <c r="L1173" s="348" t="s">
        <v>511</v>
      </c>
      <c r="M1173" s="341">
        <v>113.93</v>
      </c>
    </row>
    <row r="1174" spans="1:13" ht="13.5" customHeight="1" x14ac:dyDescent="0.25">
      <c r="A1174" s="340" t="s">
        <v>12199</v>
      </c>
      <c r="B1174" s="348" t="s">
        <v>385</v>
      </c>
      <c r="C1174" s="565" t="s">
        <v>12200</v>
      </c>
      <c r="D1174" s="565"/>
      <c r="E1174" s="565"/>
      <c r="F1174" s="565"/>
      <c r="G1174" s="565"/>
      <c r="H1174" s="565"/>
      <c r="I1174" s="565"/>
      <c r="J1174" s="565"/>
      <c r="K1174" s="565"/>
      <c r="L1174" s="348" t="s">
        <v>511</v>
      </c>
      <c r="M1174" s="341">
        <v>137.61000000000001</v>
      </c>
    </row>
    <row r="1175" spans="1:13" ht="12.75" customHeight="1" x14ac:dyDescent="0.25">
      <c r="A1175" s="340" t="s">
        <v>12201</v>
      </c>
      <c r="B1175" s="348" t="s">
        <v>385</v>
      </c>
      <c r="C1175" s="565" t="s">
        <v>12202</v>
      </c>
      <c r="D1175" s="565"/>
      <c r="E1175" s="565"/>
      <c r="F1175" s="565"/>
      <c r="G1175" s="565"/>
      <c r="H1175" s="565"/>
      <c r="I1175" s="565"/>
      <c r="J1175" s="565"/>
      <c r="K1175" s="565"/>
      <c r="L1175" s="348" t="s">
        <v>511</v>
      </c>
      <c r="M1175" s="341">
        <v>549.97</v>
      </c>
    </row>
    <row r="1176" spans="1:13" ht="13.5" customHeight="1" x14ac:dyDescent="0.25">
      <c r="A1176" s="338" t="s">
        <v>12203</v>
      </c>
      <c r="B1176" s="347" t="s">
        <v>385</v>
      </c>
      <c r="C1176" s="564" t="s">
        <v>12204</v>
      </c>
      <c r="D1176" s="564"/>
      <c r="E1176" s="564"/>
      <c r="F1176" s="564"/>
      <c r="G1176" s="564"/>
      <c r="H1176" s="564"/>
      <c r="I1176" s="564"/>
      <c r="J1176" s="564"/>
      <c r="K1176" s="564"/>
      <c r="L1176" s="339"/>
      <c r="M1176" s="339"/>
    </row>
    <row r="1177" spans="1:13" ht="12.75" customHeight="1" x14ac:dyDescent="0.25">
      <c r="A1177" s="340" t="s">
        <v>12205</v>
      </c>
      <c r="B1177" s="348" t="s">
        <v>385</v>
      </c>
      <c r="C1177" s="565" t="s">
        <v>12206</v>
      </c>
      <c r="D1177" s="565"/>
      <c r="E1177" s="565"/>
      <c r="F1177" s="565"/>
      <c r="G1177" s="565"/>
      <c r="H1177" s="565"/>
      <c r="I1177" s="565"/>
      <c r="J1177" s="565"/>
      <c r="K1177" s="565"/>
      <c r="L1177" s="348" t="s">
        <v>511</v>
      </c>
      <c r="M1177" s="341">
        <v>22.1</v>
      </c>
    </row>
    <row r="1178" spans="1:13" ht="12.75" customHeight="1" x14ac:dyDescent="0.25">
      <c r="A1178" s="340" t="s">
        <v>12207</v>
      </c>
      <c r="B1178" s="348" t="s">
        <v>385</v>
      </c>
      <c r="C1178" s="565" t="s">
        <v>12208</v>
      </c>
      <c r="D1178" s="565"/>
      <c r="E1178" s="565"/>
      <c r="F1178" s="565"/>
      <c r="G1178" s="565"/>
      <c r="H1178" s="565"/>
      <c r="I1178" s="565"/>
      <c r="J1178" s="565"/>
      <c r="K1178" s="565"/>
      <c r="L1178" s="348" t="s">
        <v>511</v>
      </c>
      <c r="M1178" s="341">
        <v>27.3</v>
      </c>
    </row>
    <row r="1179" spans="1:13" ht="13.5" customHeight="1" x14ac:dyDescent="0.25">
      <c r="A1179" s="340" t="s">
        <v>12209</v>
      </c>
      <c r="B1179" s="348" t="s">
        <v>385</v>
      </c>
      <c r="C1179" s="565" t="s">
        <v>12210</v>
      </c>
      <c r="D1179" s="565"/>
      <c r="E1179" s="565"/>
      <c r="F1179" s="565"/>
      <c r="G1179" s="565"/>
      <c r="H1179" s="565"/>
      <c r="I1179" s="565"/>
      <c r="J1179" s="565"/>
      <c r="K1179" s="565"/>
      <c r="L1179" s="348" t="s">
        <v>511</v>
      </c>
      <c r="M1179" s="341">
        <v>72.650000000000006</v>
      </c>
    </row>
    <row r="1180" spans="1:13" ht="12.75" customHeight="1" x14ac:dyDescent="0.25">
      <c r="A1180" s="340" t="s">
        <v>12211</v>
      </c>
      <c r="B1180" s="348" t="s">
        <v>385</v>
      </c>
      <c r="C1180" s="565" t="s">
        <v>12212</v>
      </c>
      <c r="D1180" s="565"/>
      <c r="E1180" s="565"/>
      <c r="F1180" s="565"/>
      <c r="G1180" s="565"/>
      <c r="H1180" s="565"/>
      <c r="I1180" s="565"/>
      <c r="J1180" s="565"/>
      <c r="K1180" s="565"/>
      <c r="L1180" s="348" t="s">
        <v>511</v>
      </c>
      <c r="M1180" s="341">
        <v>44.74</v>
      </c>
    </row>
    <row r="1181" spans="1:13" ht="12.75" customHeight="1" x14ac:dyDescent="0.25">
      <c r="A1181" s="340" t="s">
        <v>12213</v>
      </c>
      <c r="B1181" s="348" t="s">
        <v>385</v>
      </c>
      <c r="C1181" s="565" t="s">
        <v>12214</v>
      </c>
      <c r="D1181" s="565"/>
      <c r="E1181" s="565"/>
      <c r="F1181" s="565"/>
      <c r="G1181" s="565"/>
      <c r="H1181" s="565"/>
      <c r="I1181" s="565"/>
      <c r="J1181" s="565"/>
      <c r="K1181" s="565"/>
      <c r="L1181" s="348" t="s">
        <v>511</v>
      </c>
      <c r="M1181" s="341">
        <v>6.72</v>
      </c>
    </row>
    <row r="1182" spans="1:13" ht="13.5" customHeight="1" x14ac:dyDescent="0.25">
      <c r="A1182" s="340" t="s">
        <v>12215</v>
      </c>
      <c r="B1182" s="348" t="s">
        <v>385</v>
      </c>
      <c r="C1182" s="565" t="s">
        <v>12216</v>
      </c>
      <c r="D1182" s="565"/>
      <c r="E1182" s="565"/>
      <c r="F1182" s="565"/>
      <c r="G1182" s="565"/>
      <c r="H1182" s="565"/>
      <c r="I1182" s="565"/>
      <c r="J1182" s="565"/>
      <c r="K1182" s="565"/>
      <c r="L1182" s="348" t="s">
        <v>511</v>
      </c>
      <c r="M1182" s="341">
        <v>22.19</v>
      </c>
    </row>
    <row r="1183" spans="1:13" ht="12.75" customHeight="1" x14ac:dyDescent="0.25">
      <c r="A1183" s="340" t="s">
        <v>12217</v>
      </c>
      <c r="B1183" s="348" t="s">
        <v>385</v>
      </c>
      <c r="C1183" s="565" t="s">
        <v>12218</v>
      </c>
      <c r="D1183" s="565"/>
      <c r="E1183" s="565"/>
      <c r="F1183" s="565"/>
      <c r="G1183" s="565"/>
      <c r="H1183" s="565"/>
      <c r="I1183" s="565"/>
      <c r="J1183" s="565"/>
      <c r="K1183" s="565"/>
      <c r="L1183" s="348" t="s">
        <v>511</v>
      </c>
      <c r="M1183" s="341">
        <v>15.96</v>
      </c>
    </row>
    <row r="1184" spans="1:13" ht="13.5" customHeight="1" x14ac:dyDescent="0.25">
      <c r="A1184" s="340" t="s">
        <v>12219</v>
      </c>
      <c r="B1184" s="348" t="s">
        <v>385</v>
      </c>
      <c r="C1184" s="565" t="s">
        <v>12220</v>
      </c>
      <c r="D1184" s="565"/>
      <c r="E1184" s="565"/>
      <c r="F1184" s="565"/>
      <c r="G1184" s="565"/>
      <c r="H1184" s="565"/>
      <c r="I1184" s="565"/>
      <c r="J1184" s="565"/>
      <c r="K1184" s="565"/>
      <c r="L1184" s="348" t="s">
        <v>511</v>
      </c>
      <c r="M1184" s="341">
        <v>24.8</v>
      </c>
    </row>
    <row r="1185" spans="1:13" ht="12.75" customHeight="1" x14ac:dyDescent="0.25">
      <c r="A1185" s="340" t="s">
        <v>12221</v>
      </c>
      <c r="B1185" s="348" t="s">
        <v>385</v>
      </c>
      <c r="C1185" s="565" t="s">
        <v>12222</v>
      </c>
      <c r="D1185" s="565"/>
      <c r="E1185" s="565"/>
      <c r="F1185" s="565"/>
      <c r="G1185" s="565"/>
      <c r="H1185" s="565"/>
      <c r="I1185" s="565"/>
      <c r="J1185" s="565"/>
      <c r="K1185" s="565"/>
      <c r="L1185" s="348" t="s">
        <v>511</v>
      </c>
      <c r="M1185" s="341">
        <v>28.75</v>
      </c>
    </row>
    <row r="1186" spans="1:13" ht="12.75" customHeight="1" x14ac:dyDescent="0.25">
      <c r="A1186" s="340" t="s">
        <v>12223</v>
      </c>
      <c r="B1186" s="348" t="s">
        <v>385</v>
      </c>
      <c r="C1186" s="565" t="s">
        <v>12224</v>
      </c>
      <c r="D1186" s="565"/>
      <c r="E1186" s="565"/>
      <c r="F1186" s="565"/>
      <c r="G1186" s="565"/>
      <c r="H1186" s="565"/>
      <c r="I1186" s="565"/>
      <c r="J1186" s="565"/>
      <c r="K1186" s="565"/>
      <c r="L1186" s="348" t="s">
        <v>511</v>
      </c>
      <c r="M1186" s="341">
        <v>18.89</v>
      </c>
    </row>
    <row r="1187" spans="1:13" ht="13.5" customHeight="1" x14ac:dyDescent="0.25">
      <c r="A1187" s="340" t="s">
        <v>12225</v>
      </c>
      <c r="B1187" s="348" t="s">
        <v>385</v>
      </c>
      <c r="C1187" s="565" t="s">
        <v>12226</v>
      </c>
      <c r="D1187" s="565"/>
      <c r="E1187" s="565"/>
      <c r="F1187" s="565"/>
      <c r="G1187" s="565"/>
      <c r="H1187" s="565"/>
      <c r="I1187" s="565"/>
      <c r="J1187" s="565"/>
      <c r="K1187" s="565"/>
      <c r="L1187" s="348" t="s">
        <v>511</v>
      </c>
      <c r="M1187" s="341">
        <v>24.77</v>
      </c>
    </row>
    <row r="1188" spans="1:13" ht="12.75" customHeight="1" x14ac:dyDescent="0.25">
      <c r="A1188" s="338" t="s">
        <v>12227</v>
      </c>
      <c r="B1188" s="347" t="s">
        <v>385</v>
      </c>
      <c r="C1188" s="564" t="s">
        <v>12228</v>
      </c>
      <c r="D1188" s="564"/>
      <c r="E1188" s="564"/>
      <c r="F1188" s="564"/>
      <c r="G1188" s="564"/>
      <c r="H1188" s="564"/>
      <c r="I1188" s="564"/>
      <c r="J1188" s="564"/>
      <c r="K1188" s="564"/>
      <c r="L1188" s="339"/>
      <c r="M1188" s="339"/>
    </row>
    <row r="1189" spans="1:13" ht="13.5" customHeight="1" x14ac:dyDescent="0.25">
      <c r="A1189" s="340" t="s">
        <v>12229</v>
      </c>
      <c r="B1189" s="348" t="s">
        <v>385</v>
      </c>
      <c r="C1189" s="565" t="s">
        <v>12230</v>
      </c>
      <c r="D1189" s="565"/>
      <c r="E1189" s="565"/>
      <c r="F1189" s="565"/>
      <c r="G1189" s="565"/>
      <c r="H1189" s="565"/>
      <c r="I1189" s="565"/>
      <c r="J1189" s="565"/>
      <c r="K1189" s="565"/>
      <c r="L1189" s="348" t="s">
        <v>511</v>
      </c>
      <c r="M1189" s="341">
        <v>30.26</v>
      </c>
    </row>
    <row r="1190" spans="1:13" ht="12.75" customHeight="1" x14ac:dyDescent="0.25">
      <c r="A1190" s="340" t="s">
        <v>12231</v>
      </c>
      <c r="B1190" s="348" t="s">
        <v>385</v>
      </c>
      <c r="C1190" s="565" t="s">
        <v>12232</v>
      </c>
      <c r="D1190" s="565"/>
      <c r="E1190" s="565"/>
      <c r="F1190" s="565"/>
      <c r="G1190" s="565"/>
      <c r="H1190" s="565"/>
      <c r="I1190" s="565"/>
      <c r="J1190" s="565"/>
      <c r="K1190" s="565"/>
      <c r="L1190" s="348" t="s">
        <v>511</v>
      </c>
      <c r="M1190" s="341">
        <v>47.28</v>
      </c>
    </row>
    <row r="1191" spans="1:13" ht="12.75" customHeight="1" x14ac:dyDescent="0.25">
      <c r="A1191" s="340" t="s">
        <v>12233</v>
      </c>
      <c r="B1191" s="348" t="s">
        <v>385</v>
      </c>
      <c r="C1191" s="565" t="s">
        <v>12234</v>
      </c>
      <c r="D1191" s="565"/>
      <c r="E1191" s="565"/>
      <c r="F1191" s="565"/>
      <c r="G1191" s="565"/>
      <c r="H1191" s="565"/>
      <c r="I1191" s="565"/>
      <c r="J1191" s="565"/>
      <c r="K1191" s="565"/>
      <c r="L1191" s="348" t="s">
        <v>511</v>
      </c>
      <c r="M1191" s="341">
        <v>87.24</v>
      </c>
    </row>
    <row r="1192" spans="1:13" ht="13.5" customHeight="1" x14ac:dyDescent="0.25">
      <c r="A1192" s="340" t="s">
        <v>12235</v>
      </c>
      <c r="B1192" s="348" t="s">
        <v>385</v>
      </c>
      <c r="C1192" s="565" t="s">
        <v>12236</v>
      </c>
      <c r="D1192" s="565"/>
      <c r="E1192" s="565"/>
      <c r="F1192" s="565"/>
      <c r="G1192" s="565"/>
      <c r="H1192" s="565"/>
      <c r="I1192" s="565"/>
      <c r="J1192" s="565"/>
      <c r="K1192" s="565"/>
      <c r="L1192" s="348" t="s">
        <v>511</v>
      </c>
      <c r="M1192" s="341">
        <v>104.39</v>
      </c>
    </row>
    <row r="1193" spans="1:13" ht="12.75" customHeight="1" x14ac:dyDescent="0.25">
      <c r="A1193" s="340" t="s">
        <v>12237</v>
      </c>
      <c r="B1193" s="348" t="s">
        <v>385</v>
      </c>
      <c r="C1193" s="565" t="s">
        <v>12238</v>
      </c>
      <c r="D1193" s="565"/>
      <c r="E1193" s="565"/>
      <c r="F1193" s="565"/>
      <c r="G1193" s="565"/>
      <c r="H1193" s="565"/>
      <c r="I1193" s="565"/>
      <c r="J1193" s="565"/>
      <c r="K1193" s="565"/>
      <c r="L1193" s="348" t="s">
        <v>511</v>
      </c>
      <c r="M1193" s="341">
        <v>111.52</v>
      </c>
    </row>
    <row r="1194" spans="1:13" ht="12.75" customHeight="1" x14ac:dyDescent="0.25">
      <c r="A1194" s="340" t="s">
        <v>12239</v>
      </c>
      <c r="B1194" s="348" t="s">
        <v>385</v>
      </c>
      <c r="C1194" s="565" t="s">
        <v>12240</v>
      </c>
      <c r="D1194" s="565"/>
      <c r="E1194" s="565"/>
      <c r="F1194" s="565"/>
      <c r="G1194" s="565"/>
      <c r="H1194" s="565"/>
      <c r="I1194" s="565"/>
      <c r="J1194" s="565"/>
      <c r="K1194" s="565"/>
      <c r="L1194" s="348" t="s">
        <v>511</v>
      </c>
      <c r="M1194" s="341">
        <v>148.44999999999999</v>
      </c>
    </row>
    <row r="1195" spans="1:13" ht="13.5" customHeight="1" x14ac:dyDescent="0.25">
      <c r="A1195" s="340" t="s">
        <v>12241</v>
      </c>
      <c r="B1195" s="348" t="s">
        <v>385</v>
      </c>
      <c r="C1195" s="565" t="s">
        <v>12242</v>
      </c>
      <c r="D1195" s="565"/>
      <c r="E1195" s="565"/>
      <c r="F1195" s="565"/>
      <c r="G1195" s="565"/>
      <c r="H1195" s="565"/>
      <c r="I1195" s="565"/>
      <c r="J1195" s="565"/>
      <c r="K1195" s="565"/>
      <c r="L1195" s="348" t="s">
        <v>511</v>
      </c>
      <c r="M1195" s="341">
        <v>146.65</v>
      </c>
    </row>
    <row r="1196" spans="1:13" ht="12.75" customHeight="1" x14ac:dyDescent="0.25">
      <c r="A1196" s="340" t="s">
        <v>12243</v>
      </c>
      <c r="B1196" s="348" t="s">
        <v>385</v>
      </c>
      <c r="C1196" s="565" t="s">
        <v>12244</v>
      </c>
      <c r="D1196" s="565"/>
      <c r="E1196" s="565"/>
      <c r="F1196" s="565"/>
      <c r="G1196" s="565"/>
      <c r="H1196" s="565"/>
      <c r="I1196" s="565"/>
      <c r="J1196" s="565"/>
      <c r="K1196" s="565"/>
      <c r="L1196" s="348" t="s">
        <v>511</v>
      </c>
      <c r="M1196" s="341">
        <v>146.65</v>
      </c>
    </row>
    <row r="1197" spans="1:13" ht="13.5" customHeight="1" x14ac:dyDescent="0.25">
      <c r="A1197" s="340" t="s">
        <v>12245</v>
      </c>
      <c r="B1197" s="348" t="s">
        <v>385</v>
      </c>
      <c r="C1197" s="565" t="s">
        <v>12246</v>
      </c>
      <c r="D1197" s="565"/>
      <c r="E1197" s="565"/>
      <c r="F1197" s="565"/>
      <c r="G1197" s="565"/>
      <c r="H1197" s="565"/>
      <c r="I1197" s="565"/>
      <c r="J1197" s="565"/>
      <c r="K1197" s="565"/>
      <c r="L1197" s="348" t="s">
        <v>511</v>
      </c>
      <c r="M1197" s="341">
        <v>172.98</v>
      </c>
    </row>
    <row r="1198" spans="1:13" ht="12.75" customHeight="1" x14ac:dyDescent="0.25">
      <c r="A1198" s="340" t="s">
        <v>12247</v>
      </c>
      <c r="B1198" s="348" t="s">
        <v>385</v>
      </c>
      <c r="C1198" s="565" t="s">
        <v>12248</v>
      </c>
      <c r="D1198" s="565"/>
      <c r="E1198" s="565"/>
      <c r="F1198" s="565"/>
      <c r="G1198" s="565"/>
      <c r="H1198" s="565"/>
      <c r="I1198" s="565"/>
      <c r="J1198" s="565"/>
      <c r="K1198" s="565"/>
      <c r="L1198" s="348" t="s">
        <v>511</v>
      </c>
      <c r="M1198" s="341">
        <v>461.83</v>
      </c>
    </row>
    <row r="1199" spans="1:13" ht="12.75" customHeight="1" x14ac:dyDescent="0.25">
      <c r="A1199" s="340" t="s">
        <v>12249</v>
      </c>
      <c r="B1199" s="348" t="s">
        <v>385</v>
      </c>
      <c r="C1199" s="565" t="s">
        <v>12250</v>
      </c>
      <c r="D1199" s="565"/>
      <c r="E1199" s="565"/>
      <c r="F1199" s="565"/>
      <c r="G1199" s="565"/>
      <c r="H1199" s="565"/>
      <c r="I1199" s="565"/>
      <c r="J1199" s="565"/>
      <c r="K1199" s="565"/>
      <c r="L1199" s="348" t="s">
        <v>511</v>
      </c>
      <c r="M1199" s="341">
        <v>468.33</v>
      </c>
    </row>
    <row r="1200" spans="1:13" ht="13.5" customHeight="1" x14ac:dyDescent="0.25">
      <c r="A1200" s="340" t="s">
        <v>12251</v>
      </c>
      <c r="B1200" s="348" t="s">
        <v>385</v>
      </c>
      <c r="C1200" s="565" t="s">
        <v>12252</v>
      </c>
      <c r="D1200" s="565"/>
      <c r="E1200" s="565"/>
      <c r="F1200" s="565"/>
      <c r="G1200" s="565"/>
      <c r="H1200" s="565"/>
      <c r="I1200" s="565"/>
      <c r="J1200" s="565"/>
      <c r="K1200" s="565"/>
      <c r="L1200" s="348" t="s">
        <v>511</v>
      </c>
      <c r="M1200" s="341">
        <v>468.33</v>
      </c>
    </row>
    <row r="1201" spans="1:13" ht="12.75" customHeight="1" x14ac:dyDescent="0.25">
      <c r="A1201" s="338" t="s">
        <v>12253</v>
      </c>
      <c r="B1201" s="347" t="s">
        <v>385</v>
      </c>
      <c r="C1201" s="564" t="s">
        <v>12254</v>
      </c>
      <c r="D1201" s="564"/>
      <c r="E1201" s="564"/>
      <c r="F1201" s="564"/>
      <c r="G1201" s="564"/>
      <c r="H1201" s="564"/>
      <c r="I1201" s="564"/>
      <c r="J1201" s="564"/>
      <c r="K1201" s="564"/>
      <c r="L1201" s="339"/>
      <c r="M1201" s="339"/>
    </row>
    <row r="1202" spans="1:13" ht="13.5" customHeight="1" x14ac:dyDescent="0.25">
      <c r="A1202" s="340" t="s">
        <v>12255</v>
      </c>
      <c r="B1202" s="348" t="s">
        <v>385</v>
      </c>
      <c r="C1202" s="565" t="s">
        <v>12256</v>
      </c>
      <c r="D1202" s="565"/>
      <c r="E1202" s="565"/>
      <c r="F1202" s="565"/>
      <c r="G1202" s="565"/>
      <c r="H1202" s="565"/>
      <c r="I1202" s="565"/>
      <c r="J1202" s="565"/>
      <c r="K1202" s="565"/>
      <c r="L1202" s="348" t="s">
        <v>511</v>
      </c>
      <c r="M1202" s="341">
        <v>16.55</v>
      </c>
    </row>
    <row r="1203" spans="1:13" ht="12.75" customHeight="1" x14ac:dyDescent="0.25">
      <c r="A1203" s="340" t="s">
        <v>12257</v>
      </c>
      <c r="B1203" s="348" t="s">
        <v>385</v>
      </c>
      <c r="C1203" s="565" t="s">
        <v>12258</v>
      </c>
      <c r="D1203" s="565"/>
      <c r="E1203" s="565"/>
      <c r="F1203" s="565"/>
      <c r="G1203" s="565"/>
      <c r="H1203" s="565"/>
      <c r="I1203" s="565"/>
      <c r="J1203" s="565"/>
      <c r="K1203" s="565"/>
      <c r="L1203" s="348" t="s">
        <v>511</v>
      </c>
      <c r="M1203" s="341">
        <v>16.55</v>
      </c>
    </row>
    <row r="1204" spans="1:13" ht="12.75" customHeight="1" x14ac:dyDescent="0.25">
      <c r="A1204" s="340" t="s">
        <v>12259</v>
      </c>
      <c r="B1204" s="348" t="s">
        <v>385</v>
      </c>
      <c r="C1204" s="565" t="s">
        <v>12260</v>
      </c>
      <c r="D1204" s="565"/>
      <c r="E1204" s="565"/>
      <c r="F1204" s="565"/>
      <c r="G1204" s="565"/>
      <c r="H1204" s="565"/>
      <c r="I1204" s="565"/>
      <c r="J1204" s="565"/>
      <c r="K1204" s="565"/>
      <c r="L1204" s="348" t="s">
        <v>511</v>
      </c>
      <c r="M1204" s="341">
        <v>16.55</v>
      </c>
    </row>
    <row r="1205" spans="1:13" ht="13.5" customHeight="1" x14ac:dyDescent="0.25">
      <c r="A1205" s="340" t="s">
        <v>12261</v>
      </c>
      <c r="B1205" s="348" t="s">
        <v>385</v>
      </c>
      <c r="C1205" s="565" t="s">
        <v>12262</v>
      </c>
      <c r="D1205" s="565"/>
      <c r="E1205" s="565"/>
      <c r="F1205" s="565"/>
      <c r="G1205" s="565"/>
      <c r="H1205" s="565"/>
      <c r="I1205" s="565"/>
      <c r="J1205" s="565"/>
      <c r="K1205" s="565"/>
      <c r="L1205" s="348" t="s">
        <v>511</v>
      </c>
      <c r="M1205" s="341">
        <v>16.55</v>
      </c>
    </row>
    <row r="1206" spans="1:13" ht="12.75" customHeight="1" x14ac:dyDescent="0.25">
      <c r="A1206" s="340" t="s">
        <v>12263</v>
      </c>
      <c r="B1206" s="348" t="s">
        <v>385</v>
      </c>
      <c r="C1206" s="565" t="s">
        <v>12264</v>
      </c>
      <c r="D1206" s="565"/>
      <c r="E1206" s="565"/>
      <c r="F1206" s="565"/>
      <c r="G1206" s="565"/>
      <c r="H1206" s="565"/>
      <c r="I1206" s="565"/>
      <c r="J1206" s="565"/>
      <c r="K1206" s="565"/>
      <c r="L1206" s="348" t="s">
        <v>511</v>
      </c>
      <c r="M1206" s="341">
        <v>16.55</v>
      </c>
    </row>
    <row r="1207" spans="1:13" ht="12.75" customHeight="1" x14ac:dyDescent="0.25">
      <c r="A1207" s="340" t="s">
        <v>12265</v>
      </c>
      <c r="B1207" s="348" t="s">
        <v>385</v>
      </c>
      <c r="C1207" s="565" t="s">
        <v>12266</v>
      </c>
      <c r="D1207" s="565"/>
      <c r="E1207" s="565"/>
      <c r="F1207" s="565"/>
      <c r="G1207" s="565"/>
      <c r="H1207" s="565"/>
      <c r="I1207" s="565"/>
      <c r="J1207" s="565"/>
      <c r="K1207" s="565"/>
      <c r="L1207" s="348" t="s">
        <v>511</v>
      </c>
      <c r="M1207" s="341">
        <v>19.809999999999999</v>
      </c>
    </row>
    <row r="1208" spans="1:13" ht="13.5" customHeight="1" x14ac:dyDescent="0.25">
      <c r="A1208" s="340" t="s">
        <v>12267</v>
      </c>
      <c r="B1208" s="348" t="s">
        <v>385</v>
      </c>
      <c r="C1208" s="565" t="s">
        <v>12268</v>
      </c>
      <c r="D1208" s="565"/>
      <c r="E1208" s="565"/>
      <c r="F1208" s="565"/>
      <c r="G1208" s="565"/>
      <c r="H1208" s="565"/>
      <c r="I1208" s="565"/>
      <c r="J1208" s="565"/>
      <c r="K1208" s="565"/>
      <c r="L1208" s="348" t="s">
        <v>511</v>
      </c>
      <c r="M1208" s="341">
        <v>19.809999999999999</v>
      </c>
    </row>
    <row r="1209" spans="1:13" ht="12.75" customHeight="1" x14ac:dyDescent="0.25">
      <c r="A1209" s="340" t="s">
        <v>12269</v>
      </c>
      <c r="B1209" s="348" t="s">
        <v>385</v>
      </c>
      <c r="C1209" s="565" t="s">
        <v>12270</v>
      </c>
      <c r="D1209" s="565"/>
      <c r="E1209" s="565"/>
      <c r="F1209" s="565"/>
      <c r="G1209" s="565"/>
      <c r="H1209" s="565"/>
      <c r="I1209" s="565"/>
      <c r="J1209" s="565"/>
      <c r="K1209" s="565"/>
      <c r="L1209" s="348" t="s">
        <v>511</v>
      </c>
      <c r="M1209" s="341">
        <v>22.35</v>
      </c>
    </row>
    <row r="1210" spans="1:13" ht="13.5" customHeight="1" x14ac:dyDescent="0.25">
      <c r="A1210" s="340" t="s">
        <v>12271</v>
      </c>
      <c r="B1210" s="348" t="s">
        <v>385</v>
      </c>
      <c r="C1210" s="565" t="s">
        <v>12272</v>
      </c>
      <c r="D1210" s="565"/>
      <c r="E1210" s="565"/>
      <c r="F1210" s="565"/>
      <c r="G1210" s="565"/>
      <c r="H1210" s="565"/>
      <c r="I1210" s="565"/>
      <c r="J1210" s="565"/>
      <c r="K1210" s="565"/>
      <c r="L1210" s="348" t="s">
        <v>511</v>
      </c>
      <c r="M1210" s="341">
        <v>55.21</v>
      </c>
    </row>
    <row r="1211" spans="1:13" ht="12.75" customHeight="1" x14ac:dyDescent="0.25">
      <c r="A1211" s="340" t="s">
        <v>12273</v>
      </c>
      <c r="B1211" s="348" t="s">
        <v>385</v>
      </c>
      <c r="C1211" s="565" t="s">
        <v>12274</v>
      </c>
      <c r="D1211" s="565"/>
      <c r="E1211" s="565"/>
      <c r="F1211" s="565"/>
      <c r="G1211" s="565"/>
      <c r="H1211" s="565"/>
      <c r="I1211" s="565"/>
      <c r="J1211" s="565"/>
      <c r="K1211" s="565"/>
      <c r="L1211" s="348" t="s">
        <v>511</v>
      </c>
      <c r="M1211" s="341">
        <v>55.21</v>
      </c>
    </row>
    <row r="1212" spans="1:13" ht="12.75" customHeight="1" x14ac:dyDescent="0.25">
      <c r="A1212" s="340" t="s">
        <v>12275</v>
      </c>
      <c r="B1212" s="348" t="s">
        <v>385</v>
      </c>
      <c r="C1212" s="565" t="s">
        <v>12276</v>
      </c>
      <c r="D1212" s="565"/>
      <c r="E1212" s="565"/>
      <c r="F1212" s="565"/>
      <c r="G1212" s="565"/>
      <c r="H1212" s="565"/>
      <c r="I1212" s="565"/>
      <c r="J1212" s="565"/>
      <c r="K1212" s="565"/>
      <c r="L1212" s="348" t="s">
        <v>511</v>
      </c>
      <c r="M1212" s="341">
        <v>55.21</v>
      </c>
    </row>
    <row r="1213" spans="1:13" ht="13.5" customHeight="1" x14ac:dyDescent="0.25">
      <c r="A1213" s="340" t="s">
        <v>12277</v>
      </c>
      <c r="B1213" s="348" t="s">
        <v>385</v>
      </c>
      <c r="C1213" s="565" t="s">
        <v>12278</v>
      </c>
      <c r="D1213" s="565"/>
      <c r="E1213" s="565"/>
      <c r="F1213" s="565"/>
      <c r="G1213" s="565"/>
      <c r="H1213" s="565"/>
      <c r="I1213" s="565"/>
      <c r="J1213" s="565"/>
      <c r="K1213" s="565"/>
      <c r="L1213" s="348" t="s">
        <v>511</v>
      </c>
      <c r="M1213" s="341">
        <v>55.21</v>
      </c>
    </row>
    <row r="1214" spans="1:13" ht="12.75" customHeight="1" x14ac:dyDescent="0.25">
      <c r="A1214" s="340" t="s">
        <v>12279</v>
      </c>
      <c r="B1214" s="348" t="s">
        <v>385</v>
      </c>
      <c r="C1214" s="565" t="s">
        <v>12280</v>
      </c>
      <c r="D1214" s="565"/>
      <c r="E1214" s="565"/>
      <c r="F1214" s="565"/>
      <c r="G1214" s="565"/>
      <c r="H1214" s="565"/>
      <c r="I1214" s="565"/>
      <c r="J1214" s="565"/>
      <c r="K1214" s="565"/>
      <c r="L1214" s="348" t="s">
        <v>511</v>
      </c>
      <c r="M1214" s="341">
        <v>55.21</v>
      </c>
    </row>
    <row r="1215" spans="1:13" ht="13.5" customHeight="1" x14ac:dyDescent="0.25">
      <c r="A1215" s="340" t="s">
        <v>12281</v>
      </c>
      <c r="B1215" s="348" t="s">
        <v>385</v>
      </c>
      <c r="C1215" s="565" t="s">
        <v>12282</v>
      </c>
      <c r="D1215" s="565"/>
      <c r="E1215" s="565"/>
      <c r="F1215" s="565"/>
      <c r="G1215" s="565"/>
      <c r="H1215" s="565"/>
      <c r="I1215" s="565"/>
      <c r="J1215" s="565"/>
      <c r="K1215" s="565"/>
      <c r="L1215" s="348" t="s">
        <v>511</v>
      </c>
      <c r="M1215" s="341">
        <v>55.21</v>
      </c>
    </row>
    <row r="1216" spans="1:13" ht="12.75" customHeight="1" x14ac:dyDescent="0.25">
      <c r="A1216" s="340" t="s">
        <v>12283</v>
      </c>
      <c r="B1216" s="348" t="s">
        <v>385</v>
      </c>
      <c r="C1216" s="565" t="s">
        <v>12284</v>
      </c>
      <c r="D1216" s="565"/>
      <c r="E1216" s="565"/>
      <c r="F1216" s="565"/>
      <c r="G1216" s="565"/>
      <c r="H1216" s="565"/>
      <c r="I1216" s="565"/>
      <c r="J1216" s="565"/>
      <c r="K1216" s="565"/>
      <c r="L1216" s="348" t="s">
        <v>511</v>
      </c>
      <c r="M1216" s="341">
        <v>55.21</v>
      </c>
    </row>
    <row r="1217" spans="1:13" ht="12.75" customHeight="1" x14ac:dyDescent="0.25">
      <c r="A1217" s="340" t="s">
        <v>12285</v>
      </c>
      <c r="B1217" s="348" t="s">
        <v>385</v>
      </c>
      <c r="C1217" s="565" t="s">
        <v>12286</v>
      </c>
      <c r="D1217" s="565"/>
      <c r="E1217" s="565"/>
      <c r="F1217" s="565"/>
      <c r="G1217" s="565"/>
      <c r="H1217" s="565"/>
      <c r="I1217" s="565"/>
      <c r="J1217" s="565"/>
      <c r="K1217" s="565"/>
      <c r="L1217" s="348" t="s">
        <v>511</v>
      </c>
      <c r="M1217" s="341">
        <v>58.76</v>
      </c>
    </row>
    <row r="1218" spans="1:13" ht="13.5" customHeight="1" x14ac:dyDescent="0.25">
      <c r="A1218" s="340" t="s">
        <v>12287</v>
      </c>
      <c r="B1218" s="348" t="s">
        <v>385</v>
      </c>
      <c r="C1218" s="565" t="s">
        <v>12288</v>
      </c>
      <c r="D1218" s="565"/>
      <c r="E1218" s="565"/>
      <c r="F1218" s="565"/>
      <c r="G1218" s="565"/>
      <c r="H1218" s="565"/>
      <c r="I1218" s="565"/>
      <c r="J1218" s="565"/>
      <c r="K1218" s="565"/>
      <c r="L1218" s="348" t="s">
        <v>511</v>
      </c>
      <c r="M1218" s="341">
        <v>65.2</v>
      </c>
    </row>
    <row r="1219" spans="1:13" ht="12.75" customHeight="1" x14ac:dyDescent="0.25">
      <c r="A1219" s="340" t="s">
        <v>12289</v>
      </c>
      <c r="B1219" s="348" t="s">
        <v>385</v>
      </c>
      <c r="C1219" s="565" t="s">
        <v>12290</v>
      </c>
      <c r="D1219" s="565"/>
      <c r="E1219" s="565"/>
      <c r="F1219" s="565"/>
      <c r="G1219" s="565"/>
      <c r="H1219" s="565"/>
      <c r="I1219" s="565"/>
      <c r="J1219" s="565"/>
      <c r="K1219" s="565"/>
      <c r="L1219" s="348" t="s">
        <v>511</v>
      </c>
      <c r="M1219" s="341">
        <v>72.010000000000005</v>
      </c>
    </row>
    <row r="1220" spans="1:13" ht="12.75" customHeight="1" x14ac:dyDescent="0.25">
      <c r="A1220" s="340" t="s">
        <v>12291</v>
      </c>
      <c r="B1220" s="348" t="s">
        <v>385</v>
      </c>
      <c r="C1220" s="565" t="s">
        <v>12292</v>
      </c>
      <c r="D1220" s="565"/>
      <c r="E1220" s="565"/>
      <c r="F1220" s="565"/>
      <c r="G1220" s="565"/>
      <c r="H1220" s="565"/>
      <c r="I1220" s="565"/>
      <c r="J1220" s="565"/>
      <c r="K1220" s="565"/>
      <c r="L1220" s="348" t="s">
        <v>511</v>
      </c>
      <c r="M1220" s="341">
        <v>72.010000000000005</v>
      </c>
    </row>
    <row r="1221" spans="1:13" ht="13.5" customHeight="1" x14ac:dyDescent="0.25">
      <c r="A1221" s="340" t="s">
        <v>12293</v>
      </c>
      <c r="B1221" s="348" t="s">
        <v>385</v>
      </c>
      <c r="C1221" s="565" t="s">
        <v>12294</v>
      </c>
      <c r="D1221" s="565"/>
      <c r="E1221" s="565"/>
      <c r="F1221" s="565"/>
      <c r="G1221" s="565"/>
      <c r="H1221" s="565"/>
      <c r="I1221" s="565"/>
      <c r="J1221" s="565"/>
      <c r="K1221" s="565"/>
      <c r="L1221" s="348" t="s">
        <v>511</v>
      </c>
      <c r="M1221" s="341">
        <v>72.010000000000005</v>
      </c>
    </row>
    <row r="1222" spans="1:13" ht="12.75" customHeight="1" x14ac:dyDescent="0.25">
      <c r="A1222" s="340" t="s">
        <v>12295</v>
      </c>
      <c r="B1222" s="348" t="s">
        <v>385</v>
      </c>
      <c r="C1222" s="565" t="s">
        <v>12296</v>
      </c>
      <c r="D1222" s="565"/>
      <c r="E1222" s="565"/>
      <c r="F1222" s="565"/>
      <c r="G1222" s="565"/>
      <c r="H1222" s="565"/>
      <c r="I1222" s="565"/>
      <c r="J1222" s="565"/>
      <c r="K1222" s="565"/>
      <c r="L1222" s="348" t="s">
        <v>511</v>
      </c>
      <c r="M1222" s="341">
        <v>72.010000000000005</v>
      </c>
    </row>
    <row r="1223" spans="1:13" ht="13.5" customHeight="1" x14ac:dyDescent="0.25">
      <c r="A1223" s="340" t="s">
        <v>12297</v>
      </c>
      <c r="B1223" s="348" t="s">
        <v>385</v>
      </c>
      <c r="C1223" s="565" t="s">
        <v>12298</v>
      </c>
      <c r="D1223" s="565"/>
      <c r="E1223" s="565"/>
      <c r="F1223" s="565"/>
      <c r="G1223" s="565"/>
      <c r="H1223" s="565"/>
      <c r="I1223" s="565"/>
      <c r="J1223" s="565"/>
      <c r="K1223" s="565"/>
      <c r="L1223" s="348" t="s">
        <v>511</v>
      </c>
      <c r="M1223" s="341">
        <v>72</v>
      </c>
    </row>
    <row r="1224" spans="1:13" ht="12.75" customHeight="1" x14ac:dyDescent="0.25">
      <c r="A1224" s="340" t="s">
        <v>12299</v>
      </c>
      <c r="B1224" s="348" t="s">
        <v>385</v>
      </c>
      <c r="C1224" s="565" t="s">
        <v>12300</v>
      </c>
      <c r="D1224" s="565"/>
      <c r="E1224" s="565"/>
      <c r="F1224" s="565"/>
      <c r="G1224" s="565"/>
      <c r="H1224" s="565"/>
      <c r="I1224" s="565"/>
      <c r="J1224" s="565"/>
      <c r="K1224" s="565"/>
      <c r="L1224" s="348" t="s">
        <v>511</v>
      </c>
      <c r="M1224" s="341">
        <v>72.010000000000005</v>
      </c>
    </row>
    <row r="1225" spans="1:13" ht="12.75" customHeight="1" x14ac:dyDescent="0.25">
      <c r="A1225" s="340" t="s">
        <v>12301</v>
      </c>
      <c r="B1225" s="348" t="s">
        <v>385</v>
      </c>
      <c r="C1225" s="565" t="s">
        <v>12302</v>
      </c>
      <c r="D1225" s="565"/>
      <c r="E1225" s="565"/>
      <c r="F1225" s="565"/>
      <c r="G1225" s="565"/>
      <c r="H1225" s="565"/>
      <c r="I1225" s="565"/>
      <c r="J1225" s="565"/>
      <c r="K1225" s="565"/>
      <c r="L1225" s="348" t="s">
        <v>511</v>
      </c>
      <c r="M1225" s="341">
        <v>76.540000000000006</v>
      </c>
    </row>
    <row r="1226" spans="1:13" ht="13.5" customHeight="1" x14ac:dyDescent="0.25">
      <c r="A1226" s="338" t="s">
        <v>12303</v>
      </c>
      <c r="B1226" s="347" t="s">
        <v>385</v>
      </c>
      <c r="C1226" s="564" t="s">
        <v>12304</v>
      </c>
      <c r="D1226" s="564"/>
      <c r="E1226" s="564"/>
      <c r="F1226" s="564"/>
      <c r="G1226" s="564"/>
      <c r="H1226" s="564"/>
      <c r="I1226" s="564"/>
      <c r="J1226" s="564"/>
      <c r="K1226" s="564"/>
      <c r="L1226" s="339"/>
      <c r="M1226" s="339"/>
    </row>
    <row r="1227" spans="1:13" ht="12.75" customHeight="1" x14ac:dyDescent="0.25">
      <c r="A1227" s="340" t="s">
        <v>12305</v>
      </c>
      <c r="B1227" s="348" t="s">
        <v>385</v>
      </c>
      <c r="C1227" s="565" t="s">
        <v>12306</v>
      </c>
      <c r="D1227" s="565"/>
      <c r="E1227" s="565"/>
      <c r="F1227" s="565"/>
      <c r="G1227" s="565"/>
      <c r="H1227" s="565"/>
      <c r="I1227" s="565"/>
      <c r="J1227" s="565"/>
      <c r="K1227" s="565"/>
      <c r="L1227" s="348" t="s">
        <v>511</v>
      </c>
      <c r="M1227" s="341">
        <v>100.91</v>
      </c>
    </row>
    <row r="1228" spans="1:13" ht="13.5" customHeight="1" x14ac:dyDescent="0.25">
      <c r="A1228" s="340" t="s">
        <v>12307</v>
      </c>
      <c r="B1228" s="348" t="s">
        <v>385</v>
      </c>
      <c r="C1228" s="565" t="s">
        <v>12308</v>
      </c>
      <c r="D1228" s="565"/>
      <c r="E1228" s="565"/>
      <c r="F1228" s="565"/>
      <c r="G1228" s="565"/>
      <c r="H1228" s="565"/>
      <c r="I1228" s="565"/>
      <c r="J1228" s="565"/>
      <c r="K1228" s="565"/>
      <c r="L1228" s="348" t="s">
        <v>511</v>
      </c>
      <c r="M1228" s="341">
        <v>100.91</v>
      </c>
    </row>
    <row r="1229" spans="1:13" ht="12.75" customHeight="1" x14ac:dyDescent="0.25">
      <c r="A1229" s="338" t="s">
        <v>12309</v>
      </c>
      <c r="B1229" s="347" t="s">
        <v>385</v>
      </c>
      <c r="C1229" s="564" t="s">
        <v>12310</v>
      </c>
      <c r="D1229" s="564"/>
      <c r="E1229" s="564"/>
      <c r="F1229" s="564"/>
      <c r="G1229" s="564"/>
      <c r="H1229" s="564"/>
      <c r="I1229" s="564"/>
      <c r="J1229" s="564"/>
      <c r="K1229" s="564"/>
      <c r="L1229" s="339"/>
      <c r="M1229" s="339"/>
    </row>
    <row r="1230" spans="1:13" ht="12.75" customHeight="1" x14ac:dyDescent="0.25">
      <c r="A1230" s="340" t="s">
        <v>12311</v>
      </c>
      <c r="B1230" s="348" t="s">
        <v>385</v>
      </c>
      <c r="C1230" s="565" t="s">
        <v>12312</v>
      </c>
      <c r="D1230" s="565"/>
      <c r="E1230" s="565"/>
      <c r="F1230" s="565"/>
      <c r="G1230" s="565"/>
      <c r="H1230" s="565"/>
      <c r="I1230" s="565"/>
      <c r="J1230" s="565"/>
      <c r="K1230" s="565"/>
      <c r="L1230" s="348" t="s">
        <v>511</v>
      </c>
      <c r="M1230" s="341">
        <v>43.43</v>
      </c>
    </row>
    <row r="1231" spans="1:13" ht="13.5" customHeight="1" x14ac:dyDescent="0.25">
      <c r="A1231" s="340" t="s">
        <v>12313</v>
      </c>
      <c r="B1231" s="348" t="s">
        <v>385</v>
      </c>
      <c r="C1231" s="565" t="s">
        <v>12314</v>
      </c>
      <c r="D1231" s="565"/>
      <c r="E1231" s="565"/>
      <c r="F1231" s="565"/>
      <c r="G1231" s="565"/>
      <c r="H1231" s="565"/>
      <c r="I1231" s="565"/>
      <c r="J1231" s="565"/>
      <c r="K1231" s="565"/>
      <c r="L1231" s="348" t="s">
        <v>511</v>
      </c>
      <c r="M1231" s="341">
        <v>44.39</v>
      </c>
    </row>
    <row r="1232" spans="1:13" ht="12.75" customHeight="1" x14ac:dyDescent="0.25">
      <c r="A1232" s="340" t="s">
        <v>12315</v>
      </c>
      <c r="B1232" s="348" t="s">
        <v>385</v>
      </c>
      <c r="C1232" s="565" t="s">
        <v>12316</v>
      </c>
      <c r="D1232" s="565"/>
      <c r="E1232" s="565"/>
      <c r="F1232" s="565"/>
      <c r="G1232" s="565"/>
      <c r="H1232" s="565"/>
      <c r="I1232" s="565"/>
      <c r="J1232" s="565"/>
      <c r="K1232" s="565"/>
      <c r="L1232" s="348" t="s">
        <v>511</v>
      </c>
      <c r="M1232" s="341">
        <v>18.5</v>
      </c>
    </row>
    <row r="1233" spans="1:13" ht="13.5" customHeight="1" x14ac:dyDescent="0.25">
      <c r="A1233" s="340" t="s">
        <v>12317</v>
      </c>
      <c r="B1233" s="348" t="s">
        <v>385</v>
      </c>
      <c r="C1233" s="565" t="s">
        <v>12318</v>
      </c>
      <c r="D1233" s="565"/>
      <c r="E1233" s="565"/>
      <c r="F1233" s="565"/>
      <c r="G1233" s="565"/>
      <c r="H1233" s="565"/>
      <c r="I1233" s="565"/>
      <c r="J1233" s="565"/>
      <c r="K1233" s="565"/>
      <c r="L1233" s="348" t="s">
        <v>511</v>
      </c>
      <c r="M1233" s="341">
        <v>517.84</v>
      </c>
    </row>
    <row r="1234" spans="1:13" ht="12.75" customHeight="1" x14ac:dyDescent="0.25">
      <c r="A1234" s="340" t="s">
        <v>12319</v>
      </c>
      <c r="B1234" s="348" t="s">
        <v>385</v>
      </c>
      <c r="C1234" s="565" t="s">
        <v>12320</v>
      </c>
      <c r="D1234" s="565"/>
      <c r="E1234" s="565"/>
      <c r="F1234" s="565"/>
      <c r="G1234" s="565"/>
      <c r="H1234" s="565"/>
      <c r="I1234" s="565"/>
      <c r="J1234" s="565"/>
      <c r="K1234" s="565"/>
      <c r="L1234" s="348" t="s">
        <v>511</v>
      </c>
      <c r="M1234" s="341">
        <v>539.16999999999996</v>
      </c>
    </row>
    <row r="1235" spans="1:13" ht="12.75" customHeight="1" x14ac:dyDescent="0.25">
      <c r="A1235" s="340" t="s">
        <v>12321</v>
      </c>
      <c r="B1235" s="348" t="s">
        <v>385</v>
      </c>
      <c r="C1235" s="565" t="s">
        <v>12322</v>
      </c>
      <c r="D1235" s="565"/>
      <c r="E1235" s="565"/>
      <c r="F1235" s="565"/>
      <c r="G1235" s="565"/>
      <c r="H1235" s="565"/>
      <c r="I1235" s="565"/>
      <c r="J1235" s="565"/>
      <c r="K1235" s="565"/>
      <c r="L1235" s="348" t="s">
        <v>511</v>
      </c>
      <c r="M1235" s="341">
        <v>552.82000000000005</v>
      </c>
    </row>
    <row r="1236" spans="1:13" ht="13.5" customHeight="1" x14ac:dyDescent="0.25">
      <c r="A1236" s="338" t="s">
        <v>12323</v>
      </c>
      <c r="B1236" s="347" t="s">
        <v>385</v>
      </c>
      <c r="C1236" s="564" t="s">
        <v>12324</v>
      </c>
      <c r="D1236" s="564"/>
      <c r="E1236" s="564"/>
      <c r="F1236" s="564"/>
      <c r="G1236" s="564"/>
      <c r="H1236" s="564"/>
      <c r="I1236" s="564"/>
      <c r="J1236" s="564"/>
      <c r="K1236" s="564"/>
      <c r="L1236" s="339"/>
      <c r="M1236" s="339"/>
    </row>
    <row r="1237" spans="1:13" ht="12.75" customHeight="1" x14ac:dyDescent="0.25">
      <c r="A1237" s="340" t="s">
        <v>12325</v>
      </c>
      <c r="B1237" s="348" t="s">
        <v>385</v>
      </c>
      <c r="C1237" s="565" t="s">
        <v>12326</v>
      </c>
      <c r="D1237" s="565"/>
      <c r="E1237" s="565"/>
      <c r="F1237" s="565"/>
      <c r="G1237" s="565"/>
      <c r="H1237" s="565"/>
      <c r="I1237" s="565"/>
      <c r="J1237" s="565"/>
      <c r="K1237" s="565"/>
      <c r="L1237" s="348" t="s">
        <v>8</v>
      </c>
      <c r="M1237" s="341">
        <v>1.61</v>
      </c>
    </row>
    <row r="1238" spans="1:13" ht="12.75" customHeight="1" x14ac:dyDescent="0.25">
      <c r="A1238" s="340" t="s">
        <v>12327</v>
      </c>
      <c r="B1238" s="348" t="s">
        <v>385</v>
      </c>
      <c r="C1238" s="565" t="s">
        <v>12328</v>
      </c>
      <c r="D1238" s="565"/>
      <c r="E1238" s="565"/>
      <c r="F1238" s="565"/>
      <c r="G1238" s="565"/>
      <c r="H1238" s="565"/>
      <c r="I1238" s="565"/>
      <c r="J1238" s="565"/>
      <c r="K1238" s="565"/>
      <c r="L1238" s="348" t="s">
        <v>8</v>
      </c>
      <c r="M1238" s="341">
        <v>2.6</v>
      </c>
    </row>
    <row r="1239" spans="1:13" ht="13.5" customHeight="1" x14ac:dyDescent="0.25">
      <c r="A1239" s="340" t="s">
        <v>12329</v>
      </c>
      <c r="B1239" s="348" t="s">
        <v>385</v>
      </c>
      <c r="C1239" s="565" t="s">
        <v>12330</v>
      </c>
      <c r="D1239" s="565"/>
      <c r="E1239" s="565"/>
      <c r="F1239" s="565"/>
      <c r="G1239" s="565"/>
      <c r="H1239" s="565"/>
      <c r="I1239" s="565"/>
      <c r="J1239" s="565"/>
      <c r="K1239" s="565"/>
      <c r="L1239" s="348" t="s">
        <v>8</v>
      </c>
      <c r="M1239" s="341">
        <v>4.28</v>
      </c>
    </row>
    <row r="1240" spans="1:13" ht="12.75" customHeight="1" x14ac:dyDescent="0.25">
      <c r="A1240" s="340" t="s">
        <v>12331</v>
      </c>
      <c r="B1240" s="348" t="s">
        <v>385</v>
      </c>
      <c r="C1240" s="565" t="s">
        <v>12332</v>
      </c>
      <c r="D1240" s="565"/>
      <c r="E1240" s="565"/>
      <c r="F1240" s="565"/>
      <c r="G1240" s="565"/>
      <c r="H1240" s="565"/>
      <c r="I1240" s="565"/>
      <c r="J1240" s="565"/>
      <c r="K1240" s="565"/>
      <c r="L1240" s="348" t="s">
        <v>8</v>
      </c>
      <c r="M1240" s="341">
        <v>5.28</v>
      </c>
    </row>
    <row r="1241" spans="1:13" ht="13.5" customHeight="1" x14ac:dyDescent="0.25">
      <c r="A1241" s="340" t="s">
        <v>12333</v>
      </c>
      <c r="B1241" s="348" t="s">
        <v>385</v>
      </c>
      <c r="C1241" s="565" t="s">
        <v>12334</v>
      </c>
      <c r="D1241" s="565"/>
      <c r="E1241" s="565"/>
      <c r="F1241" s="565"/>
      <c r="G1241" s="565"/>
      <c r="H1241" s="565"/>
      <c r="I1241" s="565"/>
      <c r="J1241" s="565"/>
      <c r="K1241" s="565"/>
      <c r="L1241" s="348" t="s">
        <v>8</v>
      </c>
      <c r="M1241" s="341">
        <v>8.5500000000000007</v>
      </c>
    </row>
    <row r="1242" spans="1:13" ht="12.75" customHeight="1" x14ac:dyDescent="0.25">
      <c r="A1242" s="338" t="s">
        <v>12335</v>
      </c>
      <c r="B1242" s="347" t="s">
        <v>385</v>
      </c>
      <c r="C1242" s="564" t="s">
        <v>12336</v>
      </c>
      <c r="D1242" s="564"/>
      <c r="E1242" s="564"/>
      <c r="F1242" s="564"/>
      <c r="G1242" s="564"/>
      <c r="H1242" s="564"/>
      <c r="I1242" s="564"/>
      <c r="J1242" s="564"/>
      <c r="K1242" s="564"/>
      <c r="L1242" s="339"/>
      <c r="M1242" s="339"/>
    </row>
    <row r="1243" spans="1:13" ht="12.75" customHeight="1" x14ac:dyDescent="0.25">
      <c r="A1243" s="340" t="s">
        <v>12337</v>
      </c>
      <c r="B1243" s="348" t="s">
        <v>385</v>
      </c>
      <c r="C1243" s="565" t="s">
        <v>12338</v>
      </c>
      <c r="D1243" s="565"/>
      <c r="E1243" s="565"/>
      <c r="F1243" s="565"/>
      <c r="G1243" s="565"/>
      <c r="H1243" s="565"/>
      <c r="I1243" s="565"/>
      <c r="J1243" s="565"/>
      <c r="K1243" s="565"/>
      <c r="L1243" s="348" t="s">
        <v>8</v>
      </c>
      <c r="M1243" s="341">
        <v>1.73</v>
      </c>
    </row>
    <row r="1244" spans="1:13" ht="13.5" customHeight="1" x14ac:dyDescent="0.25">
      <c r="A1244" s="340" t="s">
        <v>12339</v>
      </c>
      <c r="B1244" s="348" t="s">
        <v>385</v>
      </c>
      <c r="C1244" s="565" t="s">
        <v>12340</v>
      </c>
      <c r="D1244" s="565"/>
      <c r="E1244" s="565"/>
      <c r="F1244" s="565"/>
      <c r="G1244" s="565"/>
      <c r="H1244" s="565"/>
      <c r="I1244" s="565"/>
      <c r="J1244" s="565"/>
      <c r="K1244" s="565"/>
      <c r="L1244" s="348" t="s">
        <v>8</v>
      </c>
      <c r="M1244" s="341">
        <v>2.58</v>
      </c>
    </row>
    <row r="1245" spans="1:13" ht="12.75" customHeight="1" x14ac:dyDescent="0.25">
      <c r="A1245" s="340" t="s">
        <v>12341</v>
      </c>
      <c r="B1245" s="348" t="s">
        <v>385</v>
      </c>
      <c r="C1245" s="565" t="s">
        <v>12342</v>
      </c>
      <c r="D1245" s="565"/>
      <c r="E1245" s="565"/>
      <c r="F1245" s="565"/>
      <c r="G1245" s="565"/>
      <c r="H1245" s="565"/>
      <c r="I1245" s="565"/>
      <c r="J1245" s="565"/>
      <c r="K1245" s="565"/>
      <c r="L1245" s="348" t="s">
        <v>8</v>
      </c>
      <c r="M1245" s="341">
        <v>3.51</v>
      </c>
    </row>
    <row r="1246" spans="1:13" ht="13.5" customHeight="1" x14ac:dyDescent="0.25">
      <c r="A1246" s="340" t="s">
        <v>12343</v>
      </c>
      <c r="B1246" s="348" t="s">
        <v>385</v>
      </c>
      <c r="C1246" s="565" t="s">
        <v>12344</v>
      </c>
      <c r="D1246" s="565"/>
      <c r="E1246" s="565"/>
      <c r="F1246" s="565"/>
      <c r="G1246" s="565"/>
      <c r="H1246" s="565"/>
      <c r="I1246" s="565"/>
      <c r="J1246" s="565"/>
      <c r="K1246" s="565"/>
      <c r="L1246" s="348" t="s">
        <v>8</v>
      </c>
      <c r="M1246" s="341">
        <v>4.9400000000000004</v>
      </c>
    </row>
    <row r="1247" spans="1:13" ht="12.75" customHeight="1" x14ac:dyDescent="0.25">
      <c r="A1247" s="340" t="s">
        <v>12345</v>
      </c>
      <c r="B1247" s="348" t="s">
        <v>385</v>
      </c>
      <c r="C1247" s="565" t="s">
        <v>12346</v>
      </c>
      <c r="D1247" s="565"/>
      <c r="E1247" s="565"/>
      <c r="F1247" s="565"/>
      <c r="G1247" s="565"/>
      <c r="H1247" s="565"/>
      <c r="I1247" s="565"/>
      <c r="J1247" s="565"/>
      <c r="K1247" s="565"/>
      <c r="L1247" s="348" t="s">
        <v>8</v>
      </c>
      <c r="M1247" s="341">
        <v>8.18</v>
      </c>
    </row>
    <row r="1248" spans="1:13" ht="12.75" customHeight="1" x14ac:dyDescent="0.25">
      <c r="A1248" s="340" t="s">
        <v>12347</v>
      </c>
      <c r="B1248" s="348" t="s">
        <v>385</v>
      </c>
      <c r="C1248" s="565" t="s">
        <v>12348</v>
      </c>
      <c r="D1248" s="565"/>
      <c r="E1248" s="565"/>
      <c r="F1248" s="565"/>
      <c r="G1248" s="565"/>
      <c r="H1248" s="565"/>
      <c r="I1248" s="565"/>
      <c r="J1248" s="565"/>
      <c r="K1248" s="565"/>
      <c r="L1248" s="348" t="s">
        <v>8</v>
      </c>
      <c r="M1248" s="341">
        <v>12.38</v>
      </c>
    </row>
    <row r="1249" spans="1:13" ht="13.5" customHeight="1" x14ac:dyDescent="0.25">
      <c r="A1249" s="340" t="s">
        <v>12349</v>
      </c>
      <c r="B1249" s="348" t="s">
        <v>385</v>
      </c>
      <c r="C1249" s="565" t="s">
        <v>12350</v>
      </c>
      <c r="D1249" s="565"/>
      <c r="E1249" s="565"/>
      <c r="F1249" s="565"/>
      <c r="G1249" s="565"/>
      <c r="H1249" s="565"/>
      <c r="I1249" s="565"/>
      <c r="J1249" s="565"/>
      <c r="K1249" s="565"/>
      <c r="L1249" s="348" t="s">
        <v>8</v>
      </c>
      <c r="M1249" s="341">
        <v>18.23</v>
      </c>
    </row>
    <row r="1250" spans="1:13" ht="12.75" customHeight="1" x14ac:dyDescent="0.25">
      <c r="A1250" s="340" t="s">
        <v>12351</v>
      </c>
      <c r="B1250" s="348" t="s">
        <v>385</v>
      </c>
      <c r="C1250" s="565" t="s">
        <v>12352</v>
      </c>
      <c r="D1250" s="565"/>
      <c r="E1250" s="565"/>
      <c r="F1250" s="565"/>
      <c r="G1250" s="565"/>
      <c r="H1250" s="565"/>
      <c r="I1250" s="565"/>
      <c r="J1250" s="565"/>
      <c r="K1250" s="565"/>
      <c r="L1250" s="348" t="s">
        <v>8</v>
      </c>
      <c r="M1250" s="341">
        <v>24.44</v>
      </c>
    </row>
    <row r="1251" spans="1:13" ht="12.75" customHeight="1" x14ac:dyDescent="0.25">
      <c r="A1251" s="340" t="s">
        <v>12353</v>
      </c>
      <c r="B1251" s="348" t="s">
        <v>385</v>
      </c>
      <c r="C1251" s="565" t="s">
        <v>12354</v>
      </c>
      <c r="D1251" s="565"/>
      <c r="E1251" s="565"/>
      <c r="F1251" s="565"/>
      <c r="G1251" s="565"/>
      <c r="H1251" s="565"/>
      <c r="I1251" s="565"/>
      <c r="J1251" s="565"/>
      <c r="K1251" s="565"/>
      <c r="L1251" s="348" t="s">
        <v>8</v>
      </c>
      <c r="M1251" s="341">
        <v>33.1</v>
      </c>
    </row>
    <row r="1252" spans="1:13" ht="13.5" customHeight="1" x14ac:dyDescent="0.25">
      <c r="A1252" s="340" t="s">
        <v>12355</v>
      </c>
      <c r="B1252" s="348" t="s">
        <v>385</v>
      </c>
      <c r="C1252" s="565" t="s">
        <v>12356</v>
      </c>
      <c r="D1252" s="565"/>
      <c r="E1252" s="565"/>
      <c r="F1252" s="565"/>
      <c r="G1252" s="565"/>
      <c r="H1252" s="565"/>
      <c r="I1252" s="565"/>
      <c r="J1252" s="565"/>
      <c r="K1252" s="565"/>
      <c r="L1252" s="348" t="s">
        <v>8</v>
      </c>
      <c r="M1252" s="341">
        <v>50.75</v>
      </c>
    </row>
    <row r="1253" spans="1:13" ht="12.75" customHeight="1" x14ac:dyDescent="0.25">
      <c r="A1253" s="340" t="s">
        <v>12357</v>
      </c>
      <c r="B1253" s="348" t="s">
        <v>385</v>
      </c>
      <c r="C1253" s="565" t="s">
        <v>12358</v>
      </c>
      <c r="D1253" s="565"/>
      <c r="E1253" s="565"/>
      <c r="F1253" s="565"/>
      <c r="G1253" s="565"/>
      <c r="H1253" s="565"/>
      <c r="I1253" s="565"/>
      <c r="J1253" s="565"/>
      <c r="K1253" s="565"/>
      <c r="L1253" s="348" t="s">
        <v>8</v>
      </c>
      <c r="M1253" s="341">
        <v>66.959999999999994</v>
      </c>
    </row>
    <row r="1254" spans="1:13" ht="13.5" customHeight="1" x14ac:dyDescent="0.25">
      <c r="A1254" s="340" t="s">
        <v>12359</v>
      </c>
      <c r="B1254" s="348" t="s">
        <v>385</v>
      </c>
      <c r="C1254" s="565" t="s">
        <v>12360</v>
      </c>
      <c r="D1254" s="565"/>
      <c r="E1254" s="565"/>
      <c r="F1254" s="565"/>
      <c r="G1254" s="565"/>
      <c r="H1254" s="565"/>
      <c r="I1254" s="565"/>
      <c r="J1254" s="565"/>
      <c r="K1254" s="565"/>
      <c r="L1254" s="348" t="s">
        <v>8</v>
      </c>
      <c r="M1254" s="341">
        <v>84.62</v>
      </c>
    </row>
    <row r="1255" spans="1:13" ht="12.75" customHeight="1" x14ac:dyDescent="0.25">
      <c r="A1255" s="340" t="s">
        <v>12361</v>
      </c>
      <c r="B1255" s="348" t="s">
        <v>385</v>
      </c>
      <c r="C1255" s="565" t="s">
        <v>12362</v>
      </c>
      <c r="D1255" s="565"/>
      <c r="E1255" s="565"/>
      <c r="F1255" s="565"/>
      <c r="G1255" s="565"/>
      <c r="H1255" s="565"/>
      <c r="I1255" s="565"/>
      <c r="J1255" s="565"/>
      <c r="K1255" s="565"/>
      <c r="L1255" s="348" t="s">
        <v>8</v>
      </c>
      <c r="M1255" s="341">
        <v>1.77</v>
      </c>
    </row>
    <row r="1256" spans="1:13" ht="12.75" customHeight="1" x14ac:dyDescent="0.25">
      <c r="A1256" s="340" t="s">
        <v>12363</v>
      </c>
      <c r="B1256" s="348" t="s">
        <v>385</v>
      </c>
      <c r="C1256" s="565" t="s">
        <v>12364</v>
      </c>
      <c r="D1256" s="565"/>
      <c r="E1256" s="565"/>
      <c r="F1256" s="565"/>
      <c r="G1256" s="565"/>
      <c r="H1256" s="565"/>
      <c r="I1256" s="565"/>
      <c r="J1256" s="565"/>
      <c r="K1256" s="565"/>
      <c r="L1256" s="348" t="s">
        <v>8</v>
      </c>
      <c r="M1256" s="341">
        <v>2.64</v>
      </c>
    </row>
    <row r="1257" spans="1:13" ht="13.5" customHeight="1" x14ac:dyDescent="0.25">
      <c r="A1257" s="340" t="s">
        <v>12365</v>
      </c>
      <c r="B1257" s="348" t="s">
        <v>385</v>
      </c>
      <c r="C1257" s="565" t="s">
        <v>12366</v>
      </c>
      <c r="D1257" s="565"/>
      <c r="E1257" s="565"/>
      <c r="F1257" s="565"/>
      <c r="G1257" s="565"/>
      <c r="H1257" s="565"/>
      <c r="I1257" s="565"/>
      <c r="J1257" s="565"/>
      <c r="K1257" s="565"/>
      <c r="L1257" s="348" t="s">
        <v>8</v>
      </c>
      <c r="M1257" s="341">
        <v>3.78</v>
      </c>
    </row>
    <row r="1258" spans="1:13" ht="12.75" customHeight="1" x14ac:dyDescent="0.25">
      <c r="A1258" s="340" t="s">
        <v>12367</v>
      </c>
      <c r="B1258" s="348" t="s">
        <v>385</v>
      </c>
      <c r="C1258" s="565" t="s">
        <v>12368</v>
      </c>
      <c r="D1258" s="565"/>
      <c r="E1258" s="565"/>
      <c r="F1258" s="565"/>
      <c r="G1258" s="565"/>
      <c r="H1258" s="565"/>
      <c r="I1258" s="565"/>
      <c r="J1258" s="565"/>
      <c r="K1258" s="565"/>
      <c r="L1258" s="348" t="s">
        <v>8</v>
      </c>
      <c r="M1258" s="341">
        <v>5.3</v>
      </c>
    </row>
    <row r="1259" spans="1:13" ht="13.5" customHeight="1" x14ac:dyDescent="0.25">
      <c r="A1259" s="340" t="s">
        <v>12369</v>
      </c>
      <c r="B1259" s="348" t="s">
        <v>385</v>
      </c>
      <c r="C1259" s="565" t="s">
        <v>12370</v>
      </c>
      <c r="D1259" s="565"/>
      <c r="E1259" s="565"/>
      <c r="F1259" s="565"/>
      <c r="G1259" s="565"/>
      <c r="H1259" s="565"/>
      <c r="I1259" s="565"/>
      <c r="J1259" s="565"/>
      <c r="K1259" s="565"/>
      <c r="L1259" s="348" t="s">
        <v>8</v>
      </c>
      <c r="M1259" s="341">
        <v>8.48</v>
      </c>
    </row>
    <row r="1260" spans="1:13" ht="12.75" customHeight="1" x14ac:dyDescent="0.25">
      <c r="A1260" s="340" t="s">
        <v>12371</v>
      </c>
      <c r="B1260" s="348" t="s">
        <v>385</v>
      </c>
      <c r="C1260" s="565" t="s">
        <v>12372</v>
      </c>
      <c r="D1260" s="565"/>
      <c r="E1260" s="565"/>
      <c r="F1260" s="565"/>
      <c r="G1260" s="565"/>
      <c r="H1260" s="565"/>
      <c r="I1260" s="565"/>
      <c r="J1260" s="565"/>
      <c r="K1260" s="565"/>
      <c r="L1260" s="348" t="s">
        <v>8</v>
      </c>
      <c r="M1260" s="341">
        <v>12.72</v>
      </c>
    </row>
    <row r="1261" spans="1:13" ht="12.75" customHeight="1" x14ac:dyDescent="0.25">
      <c r="A1261" s="340" t="s">
        <v>12373</v>
      </c>
      <c r="B1261" s="348" t="s">
        <v>385</v>
      </c>
      <c r="C1261" s="565" t="s">
        <v>12374</v>
      </c>
      <c r="D1261" s="565"/>
      <c r="E1261" s="565"/>
      <c r="F1261" s="565"/>
      <c r="G1261" s="565"/>
      <c r="H1261" s="565"/>
      <c r="I1261" s="565"/>
      <c r="J1261" s="565"/>
      <c r="K1261" s="565"/>
      <c r="L1261" s="348" t="s">
        <v>8</v>
      </c>
      <c r="M1261" s="341">
        <v>18.82</v>
      </c>
    </row>
    <row r="1262" spans="1:13" ht="13.5" customHeight="1" x14ac:dyDescent="0.25">
      <c r="A1262" s="340" t="s">
        <v>12375</v>
      </c>
      <c r="B1262" s="348" t="s">
        <v>385</v>
      </c>
      <c r="C1262" s="565" t="s">
        <v>12376</v>
      </c>
      <c r="D1262" s="565"/>
      <c r="E1262" s="565"/>
      <c r="F1262" s="565"/>
      <c r="G1262" s="565"/>
      <c r="H1262" s="565"/>
      <c r="I1262" s="565"/>
      <c r="J1262" s="565"/>
      <c r="K1262" s="565"/>
      <c r="L1262" s="348" t="s">
        <v>8</v>
      </c>
      <c r="M1262" s="341">
        <v>25.18</v>
      </c>
    </row>
    <row r="1263" spans="1:13" ht="12.75" customHeight="1" x14ac:dyDescent="0.25">
      <c r="A1263" s="340" t="s">
        <v>12377</v>
      </c>
      <c r="B1263" s="348" t="s">
        <v>385</v>
      </c>
      <c r="C1263" s="565" t="s">
        <v>12378</v>
      </c>
      <c r="D1263" s="565"/>
      <c r="E1263" s="565"/>
      <c r="F1263" s="565"/>
      <c r="G1263" s="565"/>
      <c r="H1263" s="565"/>
      <c r="I1263" s="565"/>
      <c r="J1263" s="565"/>
      <c r="K1263" s="565"/>
      <c r="L1263" s="348" t="s">
        <v>8</v>
      </c>
      <c r="M1263" s="341">
        <v>33.64</v>
      </c>
    </row>
    <row r="1264" spans="1:13" ht="12.75" customHeight="1" x14ac:dyDescent="0.25">
      <c r="A1264" s="340" t="s">
        <v>12379</v>
      </c>
      <c r="B1264" s="348" t="s">
        <v>385</v>
      </c>
      <c r="C1264" s="565" t="s">
        <v>12380</v>
      </c>
      <c r="D1264" s="565"/>
      <c r="E1264" s="565"/>
      <c r="F1264" s="565"/>
      <c r="G1264" s="565"/>
      <c r="H1264" s="565"/>
      <c r="I1264" s="565"/>
      <c r="J1264" s="565"/>
      <c r="K1264" s="565"/>
      <c r="L1264" s="348" t="s">
        <v>8</v>
      </c>
      <c r="M1264" s="341">
        <v>48.66</v>
      </c>
    </row>
    <row r="1265" spans="1:13" ht="13.5" customHeight="1" x14ac:dyDescent="0.25">
      <c r="A1265" s="340" t="s">
        <v>12381</v>
      </c>
      <c r="B1265" s="348" t="s">
        <v>385</v>
      </c>
      <c r="C1265" s="565" t="s">
        <v>12382</v>
      </c>
      <c r="D1265" s="565"/>
      <c r="E1265" s="565"/>
      <c r="F1265" s="565"/>
      <c r="G1265" s="565"/>
      <c r="H1265" s="565"/>
      <c r="I1265" s="565"/>
      <c r="J1265" s="565"/>
      <c r="K1265" s="565"/>
      <c r="L1265" s="348" t="s">
        <v>8</v>
      </c>
      <c r="M1265" s="341">
        <v>67.62</v>
      </c>
    </row>
    <row r="1266" spans="1:13" ht="12.75" customHeight="1" x14ac:dyDescent="0.25">
      <c r="A1266" s="340" t="s">
        <v>12383</v>
      </c>
      <c r="B1266" s="348" t="s">
        <v>385</v>
      </c>
      <c r="C1266" s="565" t="s">
        <v>12384</v>
      </c>
      <c r="D1266" s="565"/>
      <c r="E1266" s="565"/>
      <c r="F1266" s="565"/>
      <c r="G1266" s="565"/>
      <c r="H1266" s="565"/>
      <c r="I1266" s="565"/>
      <c r="J1266" s="565"/>
      <c r="K1266" s="565"/>
      <c r="L1266" s="348" t="s">
        <v>8</v>
      </c>
      <c r="M1266" s="341">
        <v>85.76</v>
      </c>
    </row>
    <row r="1267" spans="1:13" ht="13.5" customHeight="1" x14ac:dyDescent="0.25">
      <c r="A1267" s="340" t="s">
        <v>12385</v>
      </c>
      <c r="B1267" s="348" t="s">
        <v>385</v>
      </c>
      <c r="C1267" s="565" t="s">
        <v>12386</v>
      </c>
      <c r="D1267" s="565"/>
      <c r="E1267" s="565"/>
      <c r="F1267" s="565"/>
      <c r="G1267" s="565"/>
      <c r="H1267" s="565"/>
      <c r="I1267" s="565"/>
      <c r="J1267" s="565"/>
      <c r="K1267" s="565"/>
      <c r="L1267" s="348" t="s">
        <v>8</v>
      </c>
      <c r="M1267" s="341">
        <v>109.76</v>
      </c>
    </row>
    <row r="1268" spans="1:13" ht="12.75" customHeight="1" x14ac:dyDescent="0.25">
      <c r="A1268" s="340" t="s">
        <v>12387</v>
      </c>
      <c r="B1268" s="348" t="s">
        <v>385</v>
      </c>
      <c r="C1268" s="565" t="s">
        <v>12388</v>
      </c>
      <c r="D1268" s="565"/>
      <c r="E1268" s="565"/>
      <c r="F1268" s="565"/>
      <c r="G1268" s="565"/>
      <c r="H1268" s="565"/>
      <c r="I1268" s="565"/>
      <c r="J1268" s="565"/>
      <c r="K1268" s="565"/>
      <c r="L1268" s="348" t="s">
        <v>8</v>
      </c>
      <c r="M1268" s="341">
        <v>128.94999999999999</v>
      </c>
    </row>
    <row r="1269" spans="1:13" ht="12.75" customHeight="1" x14ac:dyDescent="0.25">
      <c r="A1269" s="340" t="s">
        <v>12389</v>
      </c>
      <c r="B1269" s="348" t="s">
        <v>385</v>
      </c>
      <c r="C1269" s="565" t="s">
        <v>12390</v>
      </c>
      <c r="D1269" s="565"/>
      <c r="E1269" s="565"/>
      <c r="F1269" s="565"/>
      <c r="G1269" s="565"/>
      <c r="H1269" s="565"/>
      <c r="I1269" s="565"/>
      <c r="J1269" s="565"/>
      <c r="K1269" s="565"/>
      <c r="L1269" s="348" t="s">
        <v>8</v>
      </c>
      <c r="M1269" s="341">
        <v>161.71</v>
      </c>
    </row>
    <row r="1270" spans="1:13" ht="13.5" customHeight="1" x14ac:dyDescent="0.25">
      <c r="A1270" s="338" t="s">
        <v>12391</v>
      </c>
      <c r="B1270" s="347" t="s">
        <v>385</v>
      </c>
      <c r="C1270" s="564" t="s">
        <v>12392</v>
      </c>
      <c r="D1270" s="564"/>
      <c r="E1270" s="564"/>
      <c r="F1270" s="564"/>
      <c r="G1270" s="564"/>
      <c r="H1270" s="564"/>
      <c r="I1270" s="564"/>
      <c r="J1270" s="564"/>
      <c r="K1270" s="564"/>
      <c r="L1270" s="339"/>
      <c r="M1270" s="339"/>
    </row>
    <row r="1271" spans="1:13" ht="12.75" customHeight="1" x14ac:dyDescent="0.25">
      <c r="A1271" s="340" t="s">
        <v>12393</v>
      </c>
      <c r="B1271" s="348" t="s">
        <v>385</v>
      </c>
      <c r="C1271" s="565" t="s">
        <v>12394</v>
      </c>
      <c r="D1271" s="565"/>
      <c r="E1271" s="565"/>
      <c r="F1271" s="565"/>
      <c r="G1271" s="565"/>
      <c r="H1271" s="565"/>
      <c r="I1271" s="565"/>
      <c r="J1271" s="565"/>
      <c r="K1271" s="565"/>
      <c r="L1271" s="348" t="s">
        <v>511</v>
      </c>
      <c r="M1271" s="341">
        <v>14.47</v>
      </c>
    </row>
    <row r="1272" spans="1:13" ht="13.5" customHeight="1" x14ac:dyDescent="0.25">
      <c r="A1272" s="340" t="s">
        <v>12395</v>
      </c>
      <c r="B1272" s="348" t="s">
        <v>385</v>
      </c>
      <c r="C1272" s="565" t="s">
        <v>12396</v>
      </c>
      <c r="D1272" s="565"/>
      <c r="E1272" s="565"/>
      <c r="F1272" s="565"/>
      <c r="G1272" s="565"/>
      <c r="H1272" s="565"/>
      <c r="I1272" s="565"/>
      <c r="J1272" s="565"/>
      <c r="K1272" s="565"/>
      <c r="L1272" s="348" t="s">
        <v>511</v>
      </c>
      <c r="M1272" s="341">
        <v>8.24</v>
      </c>
    </row>
    <row r="1273" spans="1:13" ht="12.75" customHeight="1" x14ac:dyDescent="0.25">
      <c r="A1273" s="340" t="s">
        <v>12397</v>
      </c>
      <c r="B1273" s="348" t="s">
        <v>385</v>
      </c>
      <c r="C1273" s="565" t="s">
        <v>12398</v>
      </c>
      <c r="D1273" s="565"/>
      <c r="E1273" s="565"/>
      <c r="F1273" s="565"/>
      <c r="G1273" s="565"/>
      <c r="H1273" s="565"/>
      <c r="I1273" s="565"/>
      <c r="J1273" s="565"/>
      <c r="K1273" s="565"/>
      <c r="L1273" s="348" t="s">
        <v>511</v>
      </c>
      <c r="M1273" s="341">
        <v>8.16</v>
      </c>
    </row>
    <row r="1274" spans="1:13" ht="12.75" customHeight="1" x14ac:dyDescent="0.25">
      <c r="A1274" s="340" t="s">
        <v>12399</v>
      </c>
      <c r="B1274" s="348" t="s">
        <v>385</v>
      </c>
      <c r="C1274" s="565" t="s">
        <v>12400</v>
      </c>
      <c r="D1274" s="565"/>
      <c r="E1274" s="565"/>
      <c r="F1274" s="565"/>
      <c r="G1274" s="565"/>
      <c r="H1274" s="565"/>
      <c r="I1274" s="565"/>
      <c r="J1274" s="565"/>
      <c r="K1274" s="565"/>
      <c r="L1274" s="348" t="s">
        <v>511</v>
      </c>
      <c r="M1274" s="341">
        <v>12.33</v>
      </c>
    </row>
    <row r="1275" spans="1:13" ht="13.5" customHeight="1" x14ac:dyDescent="0.25">
      <c r="A1275" s="340" t="s">
        <v>12401</v>
      </c>
      <c r="B1275" s="348" t="s">
        <v>385</v>
      </c>
      <c r="C1275" s="565" t="s">
        <v>12402</v>
      </c>
      <c r="D1275" s="565"/>
      <c r="E1275" s="565"/>
      <c r="F1275" s="565"/>
      <c r="G1275" s="565"/>
      <c r="H1275" s="565"/>
      <c r="I1275" s="565"/>
      <c r="J1275" s="565"/>
      <c r="K1275" s="565"/>
      <c r="L1275" s="348" t="s">
        <v>511</v>
      </c>
      <c r="M1275" s="341">
        <v>16.79</v>
      </c>
    </row>
    <row r="1276" spans="1:13" ht="12.75" customHeight="1" x14ac:dyDescent="0.25">
      <c r="A1276" s="340" t="s">
        <v>12403</v>
      </c>
      <c r="B1276" s="348" t="s">
        <v>385</v>
      </c>
      <c r="C1276" s="565" t="s">
        <v>12404</v>
      </c>
      <c r="D1276" s="565"/>
      <c r="E1276" s="565"/>
      <c r="F1276" s="565"/>
      <c r="G1276" s="565"/>
      <c r="H1276" s="565"/>
      <c r="I1276" s="565"/>
      <c r="J1276" s="565"/>
      <c r="K1276" s="565"/>
      <c r="L1276" s="348" t="s">
        <v>511</v>
      </c>
      <c r="M1276" s="341">
        <v>20.91</v>
      </c>
    </row>
    <row r="1277" spans="1:13" ht="12.75" customHeight="1" x14ac:dyDescent="0.25">
      <c r="A1277" s="340" t="s">
        <v>12405</v>
      </c>
      <c r="B1277" s="348" t="s">
        <v>385</v>
      </c>
      <c r="C1277" s="565" t="s">
        <v>12406</v>
      </c>
      <c r="D1277" s="565"/>
      <c r="E1277" s="565"/>
      <c r="F1277" s="565"/>
      <c r="G1277" s="565"/>
      <c r="H1277" s="565"/>
      <c r="I1277" s="565"/>
      <c r="J1277" s="565"/>
      <c r="K1277" s="565"/>
      <c r="L1277" s="348" t="s">
        <v>511</v>
      </c>
      <c r="M1277" s="341">
        <v>19.55</v>
      </c>
    </row>
    <row r="1278" spans="1:13" ht="13.5" customHeight="1" x14ac:dyDescent="0.25">
      <c r="A1278" s="340" t="s">
        <v>12407</v>
      </c>
      <c r="B1278" s="348" t="s">
        <v>385</v>
      </c>
      <c r="C1278" s="565" t="s">
        <v>12408</v>
      </c>
      <c r="D1278" s="565"/>
      <c r="E1278" s="565"/>
      <c r="F1278" s="565"/>
      <c r="G1278" s="565"/>
      <c r="H1278" s="565"/>
      <c r="I1278" s="565"/>
      <c r="J1278" s="565"/>
      <c r="K1278" s="565"/>
      <c r="L1278" s="348" t="s">
        <v>511</v>
      </c>
      <c r="M1278" s="341">
        <v>19.89</v>
      </c>
    </row>
    <row r="1279" spans="1:13" ht="12.75" customHeight="1" x14ac:dyDescent="0.25">
      <c r="A1279" s="340" t="s">
        <v>12409</v>
      </c>
      <c r="B1279" s="348" t="s">
        <v>385</v>
      </c>
      <c r="C1279" s="565" t="s">
        <v>12410</v>
      </c>
      <c r="D1279" s="565"/>
      <c r="E1279" s="565"/>
      <c r="F1279" s="565"/>
      <c r="G1279" s="565"/>
      <c r="H1279" s="565"/>
      <c r="I1279" s="565"/>
      <c r="J1279" s="565"/>
      <c r="K1279" s="565"/>
      <c r="L1279" s="348" t="s">
        <v>511</v>
      </c>
      <c r="M1279" s="341">
        <v>23.22</v>
      </c>
    </row>
    <row r="1280" spans="1:13" ht="13.5" customHeight="1" x14ac:dyDescent="0.25">
      <c r="A1280" s="340" t="s">
        <v>12411</v>
      </c>
      <c r="B1280" s="348" t="s">
        <v>385</v>
      </c>
      <c r="C1280" s="565" t="s">
        <v>12412</v>
      </c>
      <c r="D1280" s="565"/>
      <c r="E1280" s="565"/>
      <c r="F1280" s="565"/>
      <c r="G1280" s="565"/>
      <c r="H1280" s="565"/>
      <c r="I1280" s="565"/>
      <c r="J1280" s="565"/>
      <c r="K1280" s="565"/>
      <c r="L1280" s="348" t="s">
        <v>511</v>
      </c>
      <c r="M1280" s="341">
        <v>36.56</v>
      </c>
    </row>
    <row r="1281" spans="1:13" ht="12.75" customHeight="1" x14ac:dyDescent="0.25">
      <c r="A1281" s="340" t="s">
        <v>12413</v>
      </c>
      <c r="B1281" s="348" t="s">
        <v>385</v>
      </c>
      <c r="C1281" s="565" t="s">
        <v>12414</v>
      </c>
      <c r="D1281" s="565"/>
      <c r="E1281" s="565"/>
      <c r="F1281" s="565"/>
      <c r="G1281" s="565"/>
      <c r="H1281" s="565"/>
      <c r="I1281" s="565"/>
      <c r="J1281" s="565"/>
      <c r="K1281" s="565"/>
      <c r="L1281" s="348" t="s">
        <v>511</v>
      </c>
      <c r="M1281" s="341">
        <v>27.64</v>
      </c>
    </row>
    <row r="1282" spans="1:13" ht="12.75" customHeight="1" x14ac:dyDescent="0.25">
      <c r="A1282" s="340" t="s">
        <v>12415</v>
      </c>
      <c r="B1282" s="348" t="s">
        <v>385</v>
      </c>
      <c r="C1282" s="565" t="s">
        <v>12416</v>
      </c>
      <c r="D1282" s="565"/>
      <c r="E1282" s="565"/>
      <c r="F1282" s="565"/>
      <c r="G1282" s="565"/>
      <c r="H1282" s="565"/>
      <c r="I1282" s="565"/>
      <c r="J1282" s="565"/>
      <c r="K1282" s="565"/>
      <c r="L1282" s="348" t="s">
        <v>511</v>
      </c>
      <c r="M1282" s="341">
        <v>7.66</v>
      </c>
    </row>
    <row r="1283" spans="1:13" ht="13.5" customHeight="1" x14ac:dyDescent="0.25">
      <c r="A1283" s="340" t="s">
        <v>12417</v>
      </c>
      <c r="B1283" s="348" t="s">
        <v>385</v>
      </c>
      <c r="C1283" s="565" t="s">
        <v>12418</v>
      </c>
      <c r="D1283" s="565"/>
      <c r="E1283" s="565"/>
      <c r="F1283" s="565"/>
      <c r="G1283" s="565"/>
      <c r="H1283" s="565"/>
      <c r="I1283" s="565"/>
      <c r="J1283" s="565"/>
      <c r="K1283" s="565"/>
      <c r="L1283" s="348" t="s">
        <v>511</v>
      </c>
      <c r="M1283" s="341">
        <v>7.19</v>
      </c>
    </row>
    <row r="1284" spans="1:13" ht="12.75" customHeight="1" x14ac:dyDescent="0.25">
      <c r="A1284" s="340" t="s">
        <v>12419</v>
      </c>
      <c r="B1284" s="348" t="s">
        <v>385</v>
      </c>
      <c r="C1284" s="565" t="s">
        <v>12420</v>
      </c>
      <c r="D1284" s="565"/>
      <c r="E1284" s="565"/>
      <c r="F1284" s="565"/>
      <c r="G1284" s="565"/>
      <c r="H1284" s="565"/>
      <c r="I1284" s="565"/>
      <c r="J1284" s="565"/>
      <c r="K1284" s="565"/>
      <c r="L1284" s="348" t="s">
        <v>511</v>
      </c>
      <c r="M1284" s="341">
        <v>5.26</v>
      </c>
    </row>
    <row r="1285" spans="1:13" ht="13.5" customHeight="1" x14ac:dyDescent="0.25">
      <c r="A1285" s="340" t="s">
        <v>12421</v>
      </c>
      <c r="B1285" s="348" t="s">
        <v>385</v>
      </c>
      <c r="C1285" s="565" t="s">
        <v>12422</v>
      </c>
      <c r="D1285" s="565"/>
      <c r="E1285" s="565"/>
      <c r="F1285" s="565"/>
      <c r="G1285" s="565"/>
      <c r="H1285" s="565"/>
      <c r="I1285" s="565"/>
      <c r="J1285" s="565"/>
      <c r="K1285" s="565"/>
      <c r="L1285" s="348" t="s">
        <v>511</v>
      </c>
      <c r="M1285" s="341">
        <v>5.75</v>
      </c>
    </row>
    <row r="1286" spans="1:13" ht="12.75" customHeight="1" x14ac:dyDescent="0.25">
      <c r="A1286" s="338" t="s">
        <v>12423</v>
      </c>
      <c r="B1286" s="347" t="s">
        <v>385</v>
      </c>
      <c r="C1286" s="564" t="s">
        <v>12424</v>
      </c>
      <c r="D1286" s="564"/>
      <c r="E1286" s="564"/>
      <c r="F1286" s="564"/>
      <c r="G1286" s="564"/>
      <c r="H1286" s="564"/>
      <c r="I1286" s="564"/>
      <c r="J1286" s="564"/>
      <c r="K1286" s="564"/>
      <c r="L1286" s="339"/>
      <c r="M1286" s="339"/>
    </row>
    <row r="1287" spans="1:13" ht="12.75" customHeight="1" x14ac:dyDescent="0.25">
      <c r="A1287" s="340" t="s">
        <v>12425</v>
      </c>
      <c r="B1287" s="348" t="s">
        <v>385</v>
      </c>
      <c r="C1287" s="565" t="s">
        <v>12426</v>
      </c>
      <c r="D1287" s="565"/>
      <c r="E1287" s="565"/>
      <c r="F1287" s="565"/>
      <c r="G1287" s="565"/>
      <c r="H1287" s="565"/>
      <c r="I1287" s="565"/>
      <c r="J1287" s="565"/>
      <c r="K1287" s="565"/>
      <c r="L1287" s="348" t="s">
        <v>511</v>
      </c>
      <c r="M1287" s="341">
        <v>15.18</v>
      </c>
    </row>
    <row r="1288" spans="1:13" ht="13.5" customHeight="1" x14ac:dyDescent="0.25">
      <c r="A1288" s="340" t="s">
        <v>12427</v>
      </c>
      <c r="B1288" s="348" t="s">
        <v>385</v>
      </c>
      <c r="C1288" s="565" t="s">
        <v>12428</v>
      </c>
      <c r="D1288" s="565"/>
      <c r="E1288" s="565"/>
      <c r="F1288" s="565"/>
      <c r="G1288" s="565"/>
      <c r="H1288" s="565"/>
      <c r="I1288" s="565"/>
      <c r="J1288" s="565"/>
      <c r="K1288" s="565"/>
      <c r="L1288" s="348" t="s">
        <v>511</v>
      </c>
      <c r="M1288" s="341">
        <v>20.94</v>
      </c>
    </row>
    <row r="1289" spans="1:13" ht="12.75" customHeight="1" x14ac:dyDescent="0.25">
      <c r="A1289" s="340" t="s">
        <v>12429</v>
      </c>
      <c r="B1289" s="348" t="s">
        <v>385</v>
      </c>
      <c r="C1289" s="565" t="s">
        <v>12430</v>
      </c>
      <c r="D1289" s="565"/>
      <c r="E1289" s="565"/>
      <c r="F1289" s="565"/>
      <c r="G1289" s="565"/>
      <c r="H1289" s="565"/>
      <c r="I1289" s="565"/>
      <c r="J1289" s="565"/>
      <c r="K1289" s="565"/>
      <c r="L1289" s="348" t="s">
        <v>511</v>
      </c>
      <c r="M1289" s="341">
        <v>27.17</v>
      </c>
    </row>
    <row r="1290" spans="1:13" ht="13.5" customHeight="1" x14ac:dyDescent="0.25">
      <c r="A1290" s="340" t="s">
        <v>12431</v>
      </c>
      <c r="B1290" s="348" t="s">
        <v>385</v>
      </c>
      <c r="C1290" s="565" t="s">
        <v>12432</v>
      </c>
      <c r="D1290" s="565"/>
      <c r="E1290" s="565"/>
      <c r="F1290" s="565"/>
      <c r="G1290" s="565"/>
      <c r="H1290" s="565"/>
      <c r="I1290" s="565"/>
      <c r="J1290" s="565"/>
      <c r="K1290" s="565"/>
      <c r="L1290" s="348" t="s">
        <v>511</v>
      </c>
      <c r="M1290" s="341">
        <v>34.119999999999997</v>
      </c>
    </row>
    <row r="1291" spans="1:13" ht="12.75" customHeight="1" x14ac:dyDescent="0.25">
      <c r="A1291" s="340" t="s">
        <v>12433</v>
      </c>
      <c r="B1291" s="348" t="s">
        <v>385</v>
      </c>
      <c r="C1291" s="565" t="s">
        <v>12434</v>
      </c>
      <c r="D1291" s="565"/>
      <c r="E1291" s="565"/>
      <c r="F1291" s="565"/>
      <c r="G1291" s="565"/>
      <c r="H1291" s="565"/>
      <c r="I1291" s="565"/>
      <c r="J1291" s="565"/>
      <c r="K1291" s="565"/>
      <c r="L1291" s="348" t="s">
        <v>511</v>
      </c>
      <c r="M1291" s="341">
        <v>13.74</v>
      </c>
    </row>
    <row r="1292" spans="1:13" ht="12.75" customHeight="1" x14ac:dyDescent="0.25">
      <c r="A1292" s="340" t="s">
        <v>12435</v>
      </c>
      <c r="B1292" s="348" t="s">
        <v>385</v>
      </c>
      <c r="C1292" s="565" t="s">
        <v>12436</v>
      </c>
      <c r="D1292" s="565"/>
      <c r="E1292" s="565"/>
      <c r="F1292" s="565"/>
      <c r="G1292" s="565"/>
      <c r="H1292" s="565"/>
      <c r="I1292" s="565"/>
      <c r="J1292" s="565"/>
      <c r="K1292" s="565"/>
      <c r="L1292" s="348" t="s">
        <v>511</v>
      </c>
      <c r="M1292" s="341">
        <v>21.89</v>
      </c>
    </row>
    <row r="1293" spans="1:13" ht="13.5" customHeight="1" x14ac:dyDescent="0.25">
      <c r="A1293" s="340" t="s">
        <v>12437</v>
      </c>
      <c r="B1293" s="348" t="s">
        <v>385</v>
      </c>
      <c r="C1293" s="565" t="s">
        <v>12438</v>
      </c>
      <c r="D1293" s="565"/>
      <c r="E1293" s="565"/>
      <c r="F1293" s="565"/>
      <c r="G1293" s="565"/>
      <c r="H1293" s="565"/>
      <c r="I1293" s="565"/>
      <c r="J1293" s="565"/>
      <c r="K1293" s="565"/>
      <c r="L1293" s="348" t="s">
        <v>511</v>
      </c>
      <c r="M1293" s="341">
        <v>26.19</v>
      </c>
    </row>
    <row r="1294" spans="1:13" ht="12.75" customHeight="1" x14ac:dyDescent="0.25">
      <c r="A1294" s="340" t="s">
        <v>12439</v>
      </c>
      <c r="B1294" s="348" t="s">
        <v>385</v>
      </c>
      <c r="C1294" s="565" t="s">
        <v>12440</v>
      </c>
      <c r="D1294" s="565"/>
      <c r="E1294" s="565"/>
      <c r="F1294" s="565"/>
      <c r="G1294" s="565"/>
      <c r="H1294" s="565"/>
      <c r="I1294" s="565"/>
      <c r="J1294" s="565"/>
      <c r="K1294" s="565"/>
      <c r="L1294" s="348" t="s">
        <v>511</v>
      </c>
      <c r="M1294" s="341">
        <v>9.59</v>
      </c>
    </row>
    <row r="1295" spans="1:13" ht="12.75" customHeight="1" x14ac:dyDescent="0.25">
      <c r="A1295" s="340" t="s">
        <v>12441</v>
      </c>
      <c r="B1295" s="348" t="s">
        <v>385</v>
      </c>
      <c r="C1295" s="565" t="s">
        <v>12442</v>
      </c>
      <c r="D1295" s="565"/>
      <c r="E1295" s="565"/>
      <c r="F1295" s="565"/>
      <c r="G1295" s="565"/>
      <c r="H1295" s="565"/>
      <c r="I1295" s="565"/>
      <c r="J1295" s="565"/>
      <c r="K1295" s="565"/>
      <c r="L1295" s="348" t="s">
        <v>511</v>
      </c>
      <c r="M1295" s="341">
        <v>18.79</v>
      </c>
    </row>
    <row r="1296" spans="1:13" ht="13.5" customHeight="1" x14ac:dyDescent="0.25">
      <c r="A1296" s="340" t="s">
        <v>12443</v>
      </c>
      <c r="B1296" s="348" t="s">
        <v>385</v>
      </c>
      <c r="C1296" s="565" t="s">
        <v>12444</v>
      </c>
      <c r="D1296" s="565"/>
      <c r="E1296" s="565"/>
      <c r="F1296" s="565"/>
      <c r="G1296" s="565"/>
      <c r="H1296" s="565"/>
      <c r="I1296" s="565"/>
      <c r="J1296" s="565"/>
      <c r="K1296" s="565"/>
      <c r="L1296" s="348" t="s">
        <v>511</v>
      </c>
      <c r="M1296" s="341">
        <v>5.08</v>
      </c>
    </row>
    <row r="1297" spans="1:13" ht="12.75" customHeight="1" x14ac:dyDescent="0.25">
      <c r="A1297" s="340" t="s">
        <v>12445</v>
      </c>
      <c r="B1297" s="348" t="s">
        <v>385</v>
      </c>
      <c r="C1297" s="565" t="s">
        <v>12446</v>
      </c>
      <c r="D1297" s="565"/>
      <c r="E1297" s="565"/>
      <c r="F1297" s="565"/>
      <c r="G1297" s="565"/>
      <c r="H1297" s="565"/>
      <c r="I1297" s="565"/>
      <c r="J1297" s="565"/>
      <c r="K1297" s="565"/>
      <c r="L1297" s="348" t="s">
        <v>511</v>
      </c>
      <c r="M1297" s="341">
        <v>4.97</v>
      </c>
    </row>
    <row r="1298" spans="1:13" ht="13.5" customHeight="1" x14ac:dyDescent="0.25">
      <c r="A1298" s="340" t="s">
        <v>12447</v>
      </c>
      <c r="B1298" s="348" t="s">
        <v>385</v>
      </c>
      <c r="C1298" s="565" t="s">
        <v>12448</v>
      </c>
      <c r="D1298" s="565"/>
      <c r="E1298" s="565"/>
      <c r="F1298" s="565"/>
      <c r="G1298" s="565"/>
      <c r="H1298" s="565"/>
      <c r="I1298" s="565"/>
      <c r="J1298" s="565"/>
      <c r="K1298" s="565"/>
      <c r="L1298" s="348" t="s">
        <v>511</v>
      </c>
      <c r="M1298" s="341">
        <v>6.48</v>
      </c>
    </row>
    <row r="1299" spans="1:13" ht="12.75" customHeight="1" x14ac:dyDescent="0.25">
      <c r="A1299" s="340" t="s">
        <v>12449</v>
      </c>
      <c r="B1299" s="348" t="s">
        <v>385</v>
      </c>
      <c r="C1299" s="565" t="s">
        <v>12450</v>
      </c>
      <c r="D1299" s="565"/>
      <c r="E1299" s="565"/>
      <c r="F1299" s="565"/>
      <c r="G1299" s="565"/>
      <c r="H1299" s="565"/>
      <c r="I1299" s="565"/>
      <c r="J1299" s="565"/>
      <c r="K1299" s="565"/>
      <c r="L1299" s="348" t="s">
        <v>511</v>
      </c>
      <c r="M1299" s="341">
        <v>5.46</v>
      </c>
    </row>
    <row r="1300" spans="1:13" ht="12.75" customHeight="1" x14ac:dyDescent="0.25">
      <c r="A1300" s="340" t="s">
        <v>12451</v>
      </c>
      <c r="B1300" s="348" t="s">
        <v>385</v>
      </c>
      <c r="C1300" s="565" t="s">
        <v>12452</v>
      </c>
      <c r="D1300" s="565"/>
      <c r="E1300" s="565"/>
      <c r="F1300" s="565"/>
      <c r="G1300" s="565"/>
      <c r="H1300" s="565"/>
      <c r="I1300" s="565"/>
      <c r="J1300" s="565"/>
      <c r="K1300" s="565"/>
      <c r="L1300" s="348" t="s">
        <v>511</v>
      </c>
      <c r="M1300" s="341">
        <v>7.68</v>
      </c>
    </row>
    <row r="1301" spans="1:13" ht="13.5" customHeight="1" x14ac:dyDescent="0.25">
      <c r="A1301" s="338" t="s">
        <v>12453</v>
      </c>
      <c r="B1301" s="347" t="s">
        <v>385</v>
      </c>
      <c r="C1301" s="564" t="s">
        <v>12454</v>
      </c>
      <c r="D1301" s="564"/>
      <c r="E1301" s="564"/>
      <c r="F1301" s="564"/>
      <c r="G1301" s="564"/>
      <c r="H1301" s="564"/>
      <c r="I1301" s="564"/>
      <c r="J1301" s="564"/>
      <c r="K1301" s="564"/>
      <c r="L1301" s="339"/>
      <c r="M1301" s="339"/>
    </row>
    <row r="1302" spans="1:13" ht="12.75" customHeight="1" x14ac:dyDescent="0.25">
      <c r="A1302" s="340" t="s">
        <v>12455</v>
      </c>
      <c r="B1302" s="348" t="s">
        <v>385</v>
      </c>
      <c r="C1302" s="565" t="s">
        <v>12456</v>
      </c>
      <c r="D1302" s="565"/>
      <c r="E1302" s="565"/>
      <c r="F1302" s="565"/>
      <c r="G1302" s="565"/>
      <c r="H1302" s="565"/>
      <c r="I1302" s="565"/>
      <c r="J1302" s="565"/>
      <c r="K1302" s="565"/>
      <c r="L1302" s="348" t="s">
        <v>511</v>
      </c>
      <c r="M1302" s="341">
        <v>70.05</v>
      </c>
    </row>
    <row r="1303" spans="1:13" ht="13.5" customHeight="1" x14ac:dyDescent="0.25">
      <c r="A1303" s="340" t="s">
        <v>12457</v>
      </c>
      <c r="B1303" s="348" t="s">
        <v>385</v>
      </c>
      <c r="C1303" s="565" t="s">
        <v>12458</v>
      </c>
      <c r="D1303" s="565"/>
      <c r="E1303" s="565"/>
      <c r="F1303" s="565"/>
      <c r="G1303" s="565"/>
      <c r="H1303" s="565"/>
      <c r="I1303" s="565"/>
      <c r="J1303" s="565"/>
      <c r="K1303" s="565"/>
      <c r="L1303" s="348" t="s">
        <v>511</v>
      </c>
      <c r="M1303" s="341">
        <v>70.05</v>
      </c>
    </row>
    <row r="1304" spans="1:13" ht="12.75" customHeight="1" x14ac:dyDescent="0.25">
      <c r="A1304" s="340" t="s">
        <v>12459</v>
      </c>
      <c r="B1304" s="348" t="s">
        <v>385</v>
      </c>
      <c r="C1304" s="565" t="s">
        <v>12460</v>
      </c>
      <c r="D1304" s="565"/>
      <c r="E1304" s="565"/>
      <c r="F1304" s="565"/>
      <c r="G1304" s="565"/>
      <c r="H1304" s="565"/>
      <c r="I1304" s="565"/>
      <c r="J1304" s="565"/>
      <c r="K1304" s="565"/>
      <c r="L1304" s="348" t="s">
        <v>511</v>
      </c>
      <c r="M1304" s="341">
        <v>70.05</v>
      </c>
    </row>
    <row r="1305" spans="1:13" ht="12.75" customHeight="1" x14ac:dyDescent="0.25">
      <c r="A1305" s="340" t="s">
        <v>12461</v>
      </c>
      <c r="B1305" s="348" t="s">
        <v>385</v>
      </c>
      <c r="C1305" s="565" t="s">
        <v>12462</v>
      </c>
      <c r="D1305" s="565"/>
      <c r="E1305" s="565"/>
      <c r="F1305" s="565"/>
      <c r="G1305" s="565"/>
      <c r="H1305" s="565"/>
      <c r="I1305" s="565"/>
      <c r="J1305" s="565"/>
      <c r="K1305" s="565"/>
      <c r="L1305" s="348" t="s">
        <v>511</v>
      </c>
      <c r="M1305" s="341">
        <v>95.26</v>
      </c>
    </row>
    <row r="1306" spans="1:13" ht="13.5" customHeight="1" x14ac:dyDescent="0.25">
      <c r="A1306" s="340" t="s">
        <v>12463</v>
      </c>
      <c r="B1306" s="348" t="s">
        <v>385</v>
      </c>
      <c r="C1306" s="565" t="s">
        <v>12464</v>
      </c>
      <c r="D1306" s="565"/>
      <c r="E1306" s="565"/>
      <c r="F1306" s="565"/>
      <c r="G1306" s="565"/>
      <c r="H1306" s="565"/>
      <c r="I1306" s="565"/>
      <c r="J1306" s="565"/>
      <c r="K1306" s="565"/>
      <c r="L1306" s="348" t="s">
        <v>511</v>
      </c>
      <c r="M1306" s="341">
        <v>116.74</v>
      </c>
    </row>
    <row r="1307" spans="1:13" ht="12.75" customHeight="1" x14ac:dyDescent="0.25">
      <c r="A1307" s="340" t="s">
        <v>12465</v>
      </c>
      <c r="B1307" s="348" t="s">
        <v>385</v>
      </c>
      <c r="C1307" s="565" t="s">
        <v>12466</v>
      </c>
      <c r="D1307" s="565"/>
      <c r="E1307" s="565"/>
      <c r="F1307" s="565"/>
      <c r="G1307" s="565"/>
      <c r="H1307" s="565"/>
      <c r="I1307" s="565"/>
      <c r="J1307" s="565"/>
      <c r="K1307" s="565"/>
      <c r="L1307" s="348" t="s">
        <v>1605</v>
      </c>
      <c r="M1307" s="341">
        <v>134.88</v>
      </c>
    </row>
    <row r="1308" spans="1:13" ht="12.75" customHeight="1" x14ac:dyDescent="0.25">
      <c r="A1308" s="340" t="s">
        <v>12467</v>
      </c>
      <c r="B1308" s="348" t="s">
        <v>385</v>
      </c>
      <c r="C1308" s="565" t="s">
        <v>12468</v>
      </c>
      <c r="D1308" s="565"/>
      <c r="E1308" s="565"/>
      <c r="F1308" s="565"/>
      <c r="G1308" s="565"/>
      <c r="H1308" s="565"/>
      <c r="I1308" s="565"/>
      <c r="J1308" s="565"/>
      <c r="K1308" s="565"/>
      <c r="L1308" s="348" t="s">
        <v>1605</v>
      </c>
      <c r="M1308" s="341">
        <v>140.88</v>
      </c>
    </row>
    <row r="1309" spans="1:13" ht="13.5" customHeight="1" x14ac:dyDescent="0.25">
      <c r="A1309" s="340" t="s">
        <v>12469</v>
      </c>
      <c r="B1309" s="348" t="s">
        <v>385</v>
      </c>
      <c r="C1309" s="565" t="s">
        <v>12470</v>
      </c>
      <c r="D1309" s="565"/>
      <c r="E1309" s="565"/>
      <c r="F1309" s="565"/>
      <c r="G1309" s="565"/>
      <c r="H1309" s="565"/>
      <c r="I1309" s="565"/>
      <c r="J1309" s="565"/>
      <c r="K1309" s="565"/>
      <c r="L1309" s="348" t="s">
        <v>1605</v>
      </c>
      <c r="M1309" s="341">
        <v>187.57</v>
      </c>
    </row>
    <row r="1310" spans="1:13" ht="12.75" customHeight="1" x14ac:dyDescent="0.25">
      <c r="A1310" s="340" t="s">
        <v>12471</v>
      </c>
      <c r="B1310" s="348" t="s">
        <v>385</v>
      </c>
      <c r="C1310" s="565" t="s">
        <v>8228</v>
      </c>
      <c r="D1310" s="565"/>
      <c r="E1310" s="565"/>
      <c r="F1310" s="565"/>
      <c r="G1310" s="565"/>
      <c r="H1310" s="565"/>
      <c r="I1310" s="565"/>
      <c r="J1310" s="565"/>
      <c r="K1310" s="565"/>
      <c r="L1310" s="348" t="s">
        <v>511</v>
      </c>
      <c r="M1310" s="341">
        <v>244.16</v>
      </c>
    </row>
    <row r="1311" spans="1:13" ht="13.5" customHeight="1" x14ac:dyDescent="0.25">
      <c r="A1311" s="340" t="s">
        <v>12472</v>
      </c>
      <c r="B1311" s="348" t="s">
        <v>385</v>
      </c>
      <c r="C1311" s="565" t="s">
        <v>12473</v>
      </c>
      <c r="D1311" s="565"/>
      <c r="E1311" s="565"/>
      <c r="F1311" s="565"/>
      <c r="G1311" s="565"/>
      <c r="H1311" s="565"/>
      <c r="I1311" s="565"/>
      <c r="J1311" s="565"/>
      <c r="K1311" s="565"/>
      <c r="L1311" s="348" t="s">
        <v>511</v>
      </c>
      <c r="M1311" s="341">
        <v>60.64</v>
      </c>
    </row>
    <row r="1312" spans="1:13" ht="12.75" customHeight="1" x14ac:dyDescent="0.25">
      <c r="A1312" s="340" t="s">
        <v>12474</v>
      </c>
      <c r="B1312" s="348" t="s">
        <v>385</v>
      </c>
      <c r="C1312" s="565" t="s">
        <v>12475</v>
      </c>
      <c r="D1312" s="565"/>
      <c r="E1312" s="565"/>
      <c r="F1312" s="565"/>
      <c r="G1312" s="565"/>
      <c r="H1312" s="565"/>
      <c r="I1312" s="565"/>
      <c r="J1312" s="565"/>
      <c r="K1312" s="565"/>
      <c r="L1312" s="348" t="s">
        <v>511</v>
      </c>
      <c r="M1312" s="341">
        <v>114.52</v>
      </c>
    </row>
    <row r="1313" spans="1:13" ht="12.75" customHeight="1" x14ac:dyDescent="0.25">
      <c r="A1313" s="340" t="s">
        <v>12476</v>
      </c>
      <c r="B1313" s="348" t="s">
        <v>385</v>
      </c>
      <c r="C1313" s="565" t="s">
        <v>12477</v>
      </c>
      <c r="D1313" s="565"/>
      <c r="E1313" s="565"/>
      <c r="F1313" s="565"/>
      <c r="G1313" s="565"/>
      <c r="H1313" s="565"/>
      <c r="I1313" s="565"/>
      <c r="J1313" s="565"/>
      <c r="K1313" s="565"/>
      <c r="L1313" s="348" t="s">
        <v>511</v>
      </c>
      <c r="M1313" s="341">
        <v>116.74</v>
      </c>
    </row>
    <row r="1314" spans="1:13" ht="13.5" customHeight="1" x14ac:dyDescent="0.25">
      <c r="A1314" s="338" t="s">
        <v>12478</v>
      </c>
      <c r="B1314" s="347" t="s">
        <v>385</v>
      </c>
      <c r="C1314" s="564" t="s">
        <v>12479</v>
      </c>
      <c r="D1314" s="564"/>
      <c r="E1314" s="564"/>
      <c r="F1314" s="564"/>
      <c r="G1314" s="564"/>
      <c r="H1314" s="564"/>
      <c r="I1314" s="564"/>
      <c r="J1314" s="564"/>
      <c r="K1314" s="564"/>
      <c r="L1314" s="339"/>
      <c r="M1314" s="339"/>
    </row>
    <row r="1315" spans="1:13" ht="12.75" customHeight="1" x14ac:dyDescent="0.25">
      <c r="A1315" s="340" t="s">
        <v>12480</v>
      </c>
      <c r="B1315" s="348" t="s">
        <v>385</v>
      </c>
      <c r="C1315" s="565" t="s">
        <v>12481</v>
      </c>
      <c r="D1315" s="565"/>
      <c r="E1315" s="565"/>
      <c r="F1315" s="565"/>
      <c r="G1315" s="565"/>
      <c r="H1315" s="565"/>
      <c r="I1315" s="565"/>
      <c r="J1315" s="565"/>
      <c r="K1315" s="565"/>
      <c r="L1315" s="348" t="s">
        <v>511</v>
      </c>
      <c r="M1315" s="341">
        <v>70.05</v>
      </c>
    </row>
    <row r="1316" spans="1:13" ht="13.5" customHeight="1" x14ac:dyDescent="0.25">
      <c r="A1316" s="340" t="s">
        <v>12482</v>
      </c>
      <c r="B1316" s="348" t="s">
        <v>385</v>
      </c>
      <c r="C1316" s="565" t="s">
        <v>12483</v>
      </c>
      <c r="D1316" s="565"/>
      <c r="E1316" s="565"/>
      <c r="F1316" s="565"/>
      <c r="G1316" s="565"/>
      <c r="H1316" s="565"/>
      <c r="I1316" s="565"/>
      <c r="J1316" s="565"/>
      <c r="K1316" s="565"/>
      <c r="L1316" s="348" t="s">
        <v>511</v>
      </c>
      <c r="M1316" s="341">
        <v>116.74</v>
      </c>
    </row>
    <row r="1317" spans="1:13" ht="12.75" customHeight="1" x14ac:dyDescent="0.25">
      <c r="A1317" s="340" t="s">
        <v>12484</v>
      </c>
      <c r="B1317" s="348" t="s">
        <v>385</v>
      </c>
      <c r="C1317" s="565" t="s">
        <v>12485</v>
      </c>
      <c r="D1317" s="565"/>
      <c r="E1317" s="565"/>
      <c r="F1317" s="565"/>
      <c r="G1317" s="565"/>
      <c r="H1317" s="565"/>
      <c r="I1317" s="565"/>
      <c r="J1317" s="565"/>
      <c r="K1317" s="565"/>
      <c r="L1317" s="348" t="s">
        <v>511</v>
      </c>
      <c r="M1317" s="341">
        <v>116.74</v>
      </c>
    </row>
    <row r="1318" spans="1:13" ht="12.75" customHeight="1" x14ac:dyDescent="0.25">
      <c r="A1318" s="340" t="s">
        <v>12486</v>
      </c>
      <c r="B1318" s="348" t="s">
        <v>385</v>
      </c>
      <c r="C1318" s="565" t="s">
        <v>12487</v>
      </c>
      <c r="D1318" s="565"/>
      <c r="E1318" s="565"/>
      <c r="F1318" s="565"/>
      <c r="G1318" s="565"/>
      <c r="H1318" s="565"/>
      <c r="I1318" s="565"/>
      <c r="J1318" s="565"/>
      <c r="K1318" s="565"/>
      <c r="L1318" s="348" t="s">
        <v>511</v>
      </c>
      <c r="M1318" s="341">
        <v>70.05</v>
      </c>
    </row>
    <row r="1319" spans="1:13" ht="13.5" customHeight="1" x14ac:dyDescent="0.25">
      <c r="A1319" s="340" t="s">
        <v>12488</v>
      </c>
      <c r="B1319" s="348" t="s">
        <v>385</v>
      </c>
      <c r="C1319" s="565" t="s">
        <v>12489</v>
      </c>
      <c r="D1319" s="565"/>
      <c r="E1319" s="565"/>
      <c r="F1319" s="565"/>
      <c r="G1319" s="565"/>
      <c r="H1319" s="565"/>
      <c r="I1319" s="565"/>
      <c r="J1319" s="565"/>
      <c r="K1319" s="565"/>
      <c r="L1319" s="348" t="s">
        <v>511</v>
      </c>
      <c r="M1319" s="341">
        <v>70.05</v>
      </c>
    </row>
    <row r="1320" spans="1:13" ht="12.75" customHeight="1" x14ac:dyDescent="0.25">
      <c r="A1320" s="340" t="s">
        <v>12490</v>
      </c>
      <c r="B1320" s="348" t="s">
        <v>385</v>
      </c>
      <c r="C1320" s="565" t="s">
        <v>12491</v>
      </c>
      <c r="D1320" s="565"/>
      <c r="E1320" s="565"/>
      <c r="F1320" s="565"/>
      <c r="G1320" s="565"/>
      <c r="H1320" s="565"/>
      <c r="I1320" s="565"/>
      <c r="J1320" s="565"/>
      <c r="K1320" s="565"/>
      <c r="L1320" s="348" t="s">
        <v>511</v>
      </c>
      <c r="M1320" s="341">
        <v>116.74</v>
      </c>
    </row>
    <row r="1321" spans="1:13" ht="12.75" customHeight="1" x14ac:dyDescent="0.25">
      <c r="A1321" s="340" t="s">
        <v>12492</v>
      </c>
      <c r="B1321" s="348" t="s">
        <v>385</v>
      </c>
      <c r="C1321" s="565" t="s">
        <v>12493</v>
      </c>
      <c r="D1321" s="565"/>
      <c r="E1321" s="565"/>
      <c r="F1321" s="565"/>
      <c r="G1321" s="565"/>
      <c r="H1321" s="565"/>
      <c r="I1321" s="565"/>
      <c r="J1321" s="565"/>
      <c r="K1321" s="565"/>
      <c r="L1321" s="348" t="s">
        <v>511</v>
      </c>
      <c r="M1321" s="341">
        <v>116.74</v>
      </c>
    </row>
    <row r="1322" spans="1:13" ht="13.5" customHeight="1" x14ac:dyDescent="0.25">
      <c r="A1322" s="340" t="s">
        <v>12494</v>
      </c>
      <c r="B1322" s="348" t="s">
        <v>385</v>
      </c>
      <c r="C1322" s="565" t="s">
        <v>12466</v>
      </c>
      <c r="D1322" s="565"/>
      <c r="E1322" s="565"/>
      <c r="F1322" s="565"/>
      <c r="G1322" s="565"/>
      <c r="H1322" s="565"/>
      <c r="I1322" s="565"/>
      <c r="J1322" s="565"/>
      <c r="K1322" s="565"/>
      <c r="L1322" s="348" t="s">
        <v>511</v>
      </c>
      <c r="M1322" s="341">
        <v>134.88</v>
      </c>
    </row>
    <row r="1323" spans="1:13" ht="12.75" customHeight="1" x14ac:dyDescent="0.25">
      <c r="A1323" s="340" t="s">
        <v>12495</v>
      </c>
      <c r="B1323" s="348" t="s">
        <v>385</v>
      </c>
      <c r="C1323" s="565" t="s">
        <v>12468</v>
      </c>
      <c r="D1323" s="565"/>
      <c r="E1323" s="565"/>
      <c r="F1323" s="565"/>
      <c r="G1323" s="565"/>
      <c r="H1323" s="565"/>
      <c r="I1323" s="565"/>
      <c r="J1323" s="565"/>
      <c r="K1323" s="565"/>
      <c r="L1323" s="348" t="s">
        <v>511</v>
      </c>
      <c r="M1323" s="341">
        <v>140.88</v>
      </c>
    </row>
    <row r="1324" spans="1:13" ht="13.5" customHeight="1" x14ac:dyDescent="0.25">
      <c r="A1324" s="340" t="s">
        <v>12496</v>
      </c>
      <c r="B1324" s="348" t="s">
        <v>385</v>
      </c>
      <c r="C1324" s="565" t="s">
        <v>12470</v>
      </c>
      <c r="D1324" s="565"/>
      <c r="E1324" s="565"/>
      <c r="F1324" s="565"/>
      <c r="G1324" s="565"/>
      <c r="H1324" s="565"/>
      <c r="I1324" s="565"/>
      <c r="J1324" s="565"/>
      <c r="K1324" s="565"/>
      <c r="L1324" s="348" t="s">
        <v>511</v>
      </c>
      <c r="M1324" s="341">
        <v>187.57</v>
      </c>
    </row>
    <row r="1325" spans="1:13" ht="12.75" customHeight="1" x14ac:dyDescent="0.25">
      <c r="A1325" s="338" t="s">
        <v>12497</v>
      </c>
      <c r="B1325" s="347" t="s">
        <v>385</v>
      </c>
      <c r="C1325" s="564" t="s">
        <v>12498</v>
      </c>
      <c r="D1325" s="564"/>
      <c r="E1325" s="564"/>
      <c r="F1325" s="564"/>
      <c r="G1325" s="564"/>
      <c r="H1325" s="564"/>
      <c r="I1325" s="564"/>
      <c r="J1325" s="564"/>
      <c r="K1325" s="564"/>
      <c r="L1325" s="339"/>
      <c r="M1325" s="339"/>
    </row>
    <row r="1326" spans="1:13" ht="12.75" customHeight="1" x14ac:dyDescent="0.25">
      <c r="A1326" s="340" t="s">
        <v>12499</v>
      </c>
      <c r="B1326" s="348" t="s">
        <v>385</v>
      </c>
      <c r="C1326" s="565" t="s">
        <v>12500</v>
      </c>
      <c r="D1326" s="565"/>
      <c r="E1326" s="565"/>
      <c r="F1326" s="565"/>
      <c r="G1326" s="565"/>
      <c r="H1326" s="565"/>
      <c r="I1326" s="565"/>
      <c r="J1326" s="565"/>
      <c r="K1326" s="565"/>
      <c r="L1326" s="348" t="s">
        <v>511</v>
      </c>
      <c r="M1326" s="341">
        <v>70.349999999999994</v>
      </c>
    </row>
    <row r="1327" spans="1:13" ht="13.5" customHeight="1" x14ac:dyDescent="0.25">
      <c r="A1327" s="338" t="s">
        <v>12501</v>
      </c>
      <c r="B1327" s="347" t="s">
        <v>385</v>
      </c>
      <c r="C1327" s="564" t="s">
        <v>12502</v>
      </c>
      <c r="D1327" s="564"/>
      <c r="E1327" s="564"/>
      <c r="F1327" s="564"/>
      <c r="G1327" s="564"/>
      <c r="H1327" s="564"/>
      <c r="I1327" s="564"/>
      <c r="J1327" s="564"/>
      <c r="K1327" s="564"/>
      <c r="L1327" s="339"/>
      <c r="M1327" s="339"/>
    </row>
    <row r="1328" spans="1:13" ht="12.75" customHeight="1" x14ac:dyDescent="0.25">
      <c r="A1328" s="340" t="s">
        <v>12503</v>
      </c>
      <c r="B1328" s="348" t="s">
        <v>385</v>
      </c>
      <c r="C1328" s="565" t="s">
        <v>12504</v>
      </c>
      <c r="D1328" s="565"/>
      <c r="E1328" s="565"/>
      <c r="F1328" s="565"/>
      <c r="G1328" s="565"/>
      <c r="H1328" s="565"/>
      <c r="I1328" s="565"/>
      <c r="J1328" s="565"/>
      <c r="K1328" s="565"/>
      <c r="L1328" s="348" t="s">
        <v>511</v>
      </c>
      <c r="M1328" s="341">
        <v>123.26</v>
      </c>
    </row>
    <row r="1329" spans="1:13" ht="13.5" customHeight="1" x14ac:dyDescent="0.25">
      <c r="A1329" s="340" t="s">
        <v>12505</v>
      </c>
      <c r="B1329" s="348" t="s">
        <v>385</v>
      </c>
      <c r="C1329" s="565" t="s">
        <v>12506</v>
      </c>
      <c r="D1329" s="565"/>
      <c r="E1329" s="565"/>
      <c r="F1329" s="565"/>
      <c r="G1329" s="565"/>
      <c r="H1329" s="565"/>
      <c r="I1329" s="565"/>
      <c r="J1329" s="565"/>
      <c r="K1329" s="565"/>
      <c r="L1329" s="348" t="s">
        <v>511</v>
      </c>
      <c r="M1329" s="341">
        <v>47.26</v>
      </c>
    </row>
    <row r="1330" spans="1:13" ht="12.75" customHeight="1" x14ac:dyDescent="0.25">
      <c r="A1330" s="340" t="s">
        <v>12507</v>
      </c>
      <c r="B1330" s="348" t="s">
        <v>385</v>
      </c>
      <c r="C1330" s="565" t="s">
        <v>12508</v>
      </c>
      <c r="D1330" s="565"/>
      <c r="E1330" s="565"/>
      <c r="F1330" s="565"/>
      <c r="G1330" s="565"/>
      <c r="H1330" s="565"/>
      <c r="I1330" s="565"/>
      <c r="J1330" s="565"/>
      <c r="K1330" s="565"/>
      <c r="L1330" s="348" t="s">
        <v>511</v>
      </c>
      <c r="M1330" s="341">
        <v>51</v>
      </c>
    </row>
    <row r="1331" spans="1:13" ht="12.75" customHeight="1" x14ac:dyDescent="0.25">
      <c r="A1331" s="338" t="s">
        <v>12509</v>
      </c>
      <c r="B1331" s="347" t="s">
        <v>385</v>
      </c>
      <c r="C1331" s="564" t="s">
        <v>12510</v>
      </c>
      <c r="D1331" s="564"/>
      <c r="E1331" s="564"/>
      <c r="F1331" s="564"/>
      <c r="G1331" s="564"/>
      <c r="H1331" s="564"/>
      <c r="I1331" s="564"/>
      <c r="J1331" s="564"/>
      <c r="K1331" s="564"/>
      <c r="L1331" s="339"/>
      <c r="M1331" s="339"/>
    </row>
    <row r="1332" spans="1:13" ht="13.5" customHeight="1" x14ac:dyDescent="0.25">
      <c r="A1332" s="340" t="s">
        <v>12511</v>
      </c>
      <c r="B1332" s="348" t="s">
        <v>385</v>
      </c>
      <c r="C1332" s="565" t="s">
        <v>12512</v>
      </c>
      <c r="D1332" s="565"/>
      <c r="E1332" s="565"/>
      <c r="F1332" s="565"/>
      <c r="G1332" s="565"/>
      <c r="H1332" s="565"/>
      <c r="I1332" s="565"/>
      <c r="J1332" s="565"/>
      <c r="K1332" s="565"/>
      <c r="L1332" s="348" t="s">
        <v>511</v>
      </c>
      <c r="M1332" s="341">
        <v>172.98</v>
      </c>
    </row>
    <row r="1333" spans="1:13" ht="12.75" customHeight="1" x14ac:dyDescent="0.25">
      <c r="A1333" s="340" t="s">
        <v>12513</v>
      </c>
      <c r="B1333" s="348" t="s">
        <v>385</v>
      </c>
      <c r="C1333" s="565" t="s">
        <v>12514</v>
      </c>
      <c r="D1333" s="565"/>
      <c r="E1333" s="565"/>
      <c r="F1333" s="565"/>
      <c r="G1333" s="565"/>
      <c r="H1333" s="565"/>
      <c r="I1333" s="565"/>
      <c r="J1333" s="565"/>
      <c r="K1333" s="565"/>
      <c r="L1333" s="348" t="s">
        <v>511</v>
      </c>
      <c r="M1333" s="341">
        <v>174.9</v>
      </c>
    </row>
    <row r="1334" spans="1:13" ht="12.75" customHeight="1" x14ac:dyDescent="0.25">
      <c r="A1334" s="338" t="s">
        <v>12515</v>
      </c>
      <c r="B1334" s="347" t="s">
        <v>385</v>
      </c>
      <c r="C1334" s="564" t="s">
        <v>12516</v>
      </c>
      <c r="D1334" s="564"/>
      <c r="E1334" s="564"/>
      <c r="F1334" s="564"/>
      <c r="G1334" s="564"/>
      <c r="H1334" s="564"/>
      <c r="I1334" s="564"/>
      <c r="J1334" s="564"/>
      <c r="K1334" s="564"/>
      <c r="L1334" s="339"/>
      <c r="M1334" s="339"/>
    </row>
    <row r="1335" spans="1:13" ht="13.5" customHeight="1" x14ac:dyDescent="0.25">
      <c r="A1335" s="340" t="s">
        <v>12517</v>
      </c>
      <c r="B1335" s="348" t="s">
        <v>385</v>
      </c>
      <c r="C1335" s="565" t="s">
        <v>12518</v>
      </c>
      <c r="D1335" s="565"/>
      <c r="E1335" s="565"/>
      <c r="F1335" s="565"/>
      <c r="G1335" s="565"/>
      <c r="H1335" s="565"/>
      <c r="I1335" s="565"/>
      <c r="J1335" s="565"/>
      <c r="K1335" s="565"/>
      <c r="L1335" s="348" t="s">
        <v>511</v>
      </c>
      <c r="M1335" s="341">
        <v>16.100000000000001</v>
      </c>
    </row>
    <row r="1336" spans="1:13" ht="12.75" customHeight="1" x14ac:dyDescent="0.25">
      <c r="A1336" s="340" t="s">
        <v>12519</v>
      </c>
      <c r="B1336" s="348" t="s">
        <v>385</v>
      </c>
      <c r="C1336" s="565" t="s">
        <v>9022</v>
      </c>
      <c r="D1336" s="565"/>
      <c r="E1336" s="565"/>
      <c r="F1336" s="565"/>
      <c r="G1336" s="565"/>
      <c r="H1336" s="565"/>
      <c r="I1336" s="565"/>
      <c r="J1336" s="565"/>
      <c r="K1336" s="565"/>
      <c r="L1336" s="348" t="s">
        <v>511</v>
      </c>
      <c r="M1336" s="341">
        <v>20.13</v>
      </c>
    </row>
    <row r="1337" spans="1:13" ht="13.5" customHeight="1" x14ac:dyDescent="0.25">
      <c r="A1337" s="340" t="s">
        <v>12520</v>
      </c>
      <c r="B1337" s="348" t="s">
        <v>385</v>
      </c>
      <c r="C1337" s="565" t="s">
        <v>12521</v>
      </c>
      <c r="D1337" s="565"/>
      <c r="E1337" s="565"/>
      <c r="F1337" s="565"/>
      <c r="G1337" s="565"/>
      <c r="H1337" s="565"/>
      <c r="I1337" s="565"/>
      <c r="J1337" s="565"/>
      <c r="K1337" s="565"/>
      <c r="L1337" s="348" t="s">
        <v>511</v>
      </c>
      <c r="M1337" s="341">
        <v>132.53</v>
      </c>
    </row>
    <row r="1338" spans="1:13" ht="12.75" customHeight="1" x14ac:dyDescent="0.25">
      <c r="A1338" s="340" t="s">
        <v>12522</v>
      </c>
      <c r="B1338" s="348" t="s">
        <v>385</v>
      </c>
      <c r="C1338" s="565" t="s">
        <v>9027</v>
      </c>
      <c r="D1338" s="565"/>
      <c r="E1338" s="565"/>
      <c r="F1338" s="565"/>
      <c r="G1338" s="565"/>
      <c r="H1338" s="565"/>
      <c r="I1338" s="565"/>
      <c r="J1338" s="565"/>
      <c r="K1338" s="565"/>
      <c r="L1338" s="348" t="s">
        <v>511</v>
      </c>
      <c r="M1338" s="341">
        <v>157.53</v>
      </c>
    </row>
    <row r="1339" spans="1:13" ht="12.75" customHeight="1" x14ac:dyDescent="0.25">
      <c r="A1339" s="340" t="s">
        <v>12523</v>
      </c>
      <c r="B1339" s="348" t="s">
        <v>385</v>
      </c>
      <c r="C1339" s="565" t="s">
        <v>9029</v>
      </c>
      <c r="D1339" s="565"/>
      <c r="E1339" s="565"/>
      <c r="F1339" s="565"/>
      <c r="G1339" s="565"/>
      <c r="H1339" s="565"/>
      <c r="I1339" s="565"/>
      <c r="J1339" s="565"/>
      <c r="K1339" s="565"/>
      <c r="L1339" s="348" t="s">
        <v>511</v>
      </c>
      <c r="M1339" s="341">
        <v>187.53</v>
      </c>
    </row>
    <row r="1340" spans="1:13" ht="13.5" customHeight="1" x14ac:dyDescent="0.25">
      <c r="A1340" s="340" t="s">
        <v>12524</v>
      </c>
      <c r="B1340" s="348" t="s">
        <v>385</v>
      </c>
      <c r="C1340" s="565" t="s">
        <v>12525</v>
      </c>
      <c r="D1340" s="565"/>
      <c r="E1340" s="565"/>
      <c r="F1340" s="565"/>
      <c r="G1340" s="565"/>
      <c r="H1340" s="565"/>
      <c r="I1340" s="565"/>
      <c r="J1340" s="565"/>
      <c r="K1340" s="565"/>
      <c r="L1340" s="348" t="s">
        <v>511</v>
      </c>
      <c r="M1340" s="341">
        <v>12.69</v>
      </c>
    </row>
    <row r="1341" spans="1:13" ht="12.75" customHeight="1" x14ac:dyDescent="0.25">
      <c r="A1341" s="338" t="s">
        <v>12526</v>
      </c>
      <c r="B1341" s="347" t="s">
        <v>385</v>
      </c>
      <c r="C1341" s="564" t="s">
        <v>12527</v>
      </c>
      <c r="D1341" s="564"/>
      <c r="E1341" s="564"/>
      <c r="F1341" s="564"/>
      <c r="G1341" s="564"/>
      <c r="H1341" s="564"/>
      <c r="I1341" s="564"/>
      <c r="J1341" s="564"/>
      <c r="K1341" s="564"/>
      <c r="L1341" s="339"/>
      <c r="M1341" s="339"/>
    </row>
    <row r="1342" spans="1:13" ht="13.5" customHeight="1" x14ac:dyDescent="0.25">
      <c r="A1342" s="340" t="s">
        <v>12528</v>
      </c>
      <c r="B1342" s="348" t="s">
        <v>385</v>
      </c>
      <c r="C1342" s="565" t="s">
        <v>12529</v>
      </c>
      <c r="D1342" s="565"/>
      <c r="E1342" s="565"/>
      <c r="F1342" s="565"/>
      <c r="G1342" s="565"/>
      <c r="H1342" s="565"/>
      <c r="I1342" s="565"/>
      <c r="J1342" s="565"/>
      <c r="K1342" s="565"/>
      <c r="L1342" s="348" t="s">
        <v>511</v>
      </c>
      <c r="M1342" s="341">
        <v>600.72</v>
      </c>
    </row>
    <row r="1343" spans="1:13" ht="12.75" customHeight="1" x14ac:dyDescent="0.25">
      <c r="A1343" s="340" t="s">
        <v>12530</v>
      </c>
      <c r="B1343" s="348" t="s">
        <v>385</v>
      </c>
      <c r="C1343" s="565" t="s">
        <v>12531</v>
      </c>
      <c r="D1343" s="565"/>
      <c r="E1343" s="565"/>
      <c r="F1343" s="565"/>
      <c r="G1343" s="565"/>
      <c r="H1343" s="565"/>
      <c r="I1343" s="565"/>
      <c r="J1343" s="565"/>
      <c r="K1343" s="565"/>
      <c r="L1343" s="348" t="s">
        <v>511</v>
      </c>
      <c r="M1343" s="341">
        <v>1020.72</v>
      </c>
    </row>
    <row r="1344" spans="1:13" ht="12.75" customHeight="1" x14ac:dyDescent="0.25">
      <c r="A1344" s="340" t="s">
        <v>12532</v>
      </c>
      <c r="B1344" s="348" t="s">
        <v>385</v>
      </c>
      <c r="C1344" s="565" t="s">
        <v>12533</v>
      </c>
      <c r="D1344" s="565"/>
      <c r="E1344" s="565"/>
      <c r="F1344" s="565"/>
      <c r="G1344" s="565"/>
      <c r="H1344" s="565"/>
      <c r="I1344" s="565"/>
      <c r="J1344" s="565"/>
      <c r="K1344" s="565"/>
      <c r="L1344" s="348" t="s">
        <v>511</v>
      </c>
      <c r="M1344" s="341">
        <v>2286.27</v>
      </c>
    </row>
    <row r="1345" spans="1:13" ht="13.5" customHeight="1" x14ac:dyDescent="0.25">
      <c r="A1345" s="338" t="s">
        <v>12534</v>
      </c>
      <c r="B1345" s="347" t="s">
        <v>385</v>
      </c>
      <c r="C1345" s="564" t="s">
        <v>12535</v>
      </c>
      <c r="D1345" s="564"/>
      <c r="E1345" s="564"/>
      <c r="F1345" s="564"/>
      <c r="G1345" s="564"/>
      <c r="H1345" s="564"/>
      <c r="I1345" s="564"/>
      <c r="J1345" s="564"/>
      <c r="K1345" s="564"/>
      <c r="L1345" s="339"/>
      <c r="M1345" s="339"/>
    </row>
    <row r="1346" spans="1:13" ht="12.75" customHeight="1" x14ac:dyDescent="0.25">
      <c r="A1346" s="340" t="s">
        <v>12536</v>
      </c>
      <c r="B1346" s="348" t="s">
        <v>385</v>
      </c>
      <c r="C1346" s="565" t="s">
        <v>12537</v>
      </c>
      <c r="D1346" s="565"/>
      <c r="E1346" s="565"/>
      <c r="F1346" s="565"/>
      <c r="G1346" s="565"/>
      <c r="H1346" s="565"/>
      <c r="I1346" s="565"/>
      <c r="J1346" s="565"/>
      <c r="K1346" s="565"/>
      <c r="L1346" s="348" t="s">
        <v>511</v>
      </c>
      <c r="M1346" s="341">
        <v>13.24</v>
      </c>
    </row>
    <row r="1347" spans="1:13" ht="12.75" customHeight="1" x14ac:dyDescent="0.25">
      <c r="A1347" s="340" t="s">
        <v>12538</v>
      </c>
      <c r="B1347" s="348" t="s">
        <v>385</v>
      </c>
      <c r="C1347" s="565" t="s">
        <v>12539</v>
      </c>
      <c r="D1347" s="565"/>
      <c r="E1347" s="565"/>
      <c r="F1347" s="565"/>
      <c r="G1347" s="565"/>
      <c r="H1347" s="565"/>
      <c r="I1347" s="565"/>
      <c r="J1347" s="565"/>
      <c r="K1347" s="565"/>
      <c r="L1347" s="348" t="s">
        <v>511</v>
      </c>
      <c r="M1347" s="341">
        <v>11.23</v>
      </c>
    </row>
    <row r="1348" spans="1:13" ht="13.5" customHeight="1" x14ac:dyDescent="0.25">
      <c r="A1348" s="340" t="s">
        <v>12540</v>
      </c>
      <c r="B1348" s="348" t="s">
        <v>385</v>
      </c>
      <c r="C1348" s="565" t="s">
        <v>12541</v>
      </c>
      <c r="D1348" s="565"/>
      <c r="E1348" s="565"/>
      <c r="F1348" s="565"/>
      <c r="G1348" s="565"/>
      <c r="H1348" s="565"/>
      <c r="I1348" s="565"/>
      <c r="J1348" s="565"/>
      <c r="K1348" s="565"/>
      <c r="L1348" s="348" t="s">
        <v>511</v>
      </c>
      <c r="M1348" s="341">
        <v>17.45</v>
      </c>
    </row>
    <row r="1349" spans="1:13" ht="12.75" customHeight="1" x14ac:dyDescent="0.25">
      <c r="A1349" s="340" t="s">
        <v>12542</v>
      </c>
      <c r="B1349" s="348" t="s">
        <v>385</v>
      </c>
      <c r="C1349" s="565" t="s">
        <v>12543</v>
      </c>
      <c r="D1349" s="565"/>
      <c r="E1349" s="565"/>
      <c r="F1349" s="565"/>
      <c r="G1349" s="565"/>
      <c r="H1349" s="565"/>
      <c r="I1349" s="565"/>
      <c r="J1349" s="565"/>
      <c r="K1349" s="565"/>
      <c r="L1349" s="348" t="s">
        <v>511</v>
      </c>
      <c r="M1349" s="341">
        <v>24.6</v>
      </c>
    </row>
    <row r="1350" spans="1:13" ht="13.5" customHeight="1" x14ac:dyDescent="0.25">
      <c r="A1350" s="340" t="s">
        <v>12544</v>
      </c>
      <c r="B1350" s="348" t="s">
        <v>385</v>
      </c>
      <c r="C1350" s="565" t="s">
        <v>12545</v>
      </c>
      <c r="D1350" s="565"/>
      <c r="E1350" s="565"/>
      <c r="F1350" s="565"/>
      <c r="G1350" s="565"/>
      <c r="H1350" s="565"/>
      <c r="I1350" s="565"/>
      <c r="J1350" s="565"/>
      <c r="K1350" s="565"/>
      <c r="L1350" s="348" t="s">
        <v>511</v>
      </c>
      <c r="M1350" s="341">
        <v>20.63</v>
      </c>
    </row>
    <row r="1351" spans="1:13" ht="12.75" customHeight="1" x14ac:dyDescent="0.25">
      <c r="A1351" s="340" t="s">
        <v>12546</v>
      </c>
      <c r="B1351" s="348" t="s">
        <v>385</v>
      </c>
      <c r="C1351" s="565" t="s">
        <v>12547</v>
      </c>
      <c r="D1351" s="565"/>
      <c r="E1351" s="565"/>
      <c r="F1351" s="565"/>
      <c r="G1351" s="565"/>
      <c r="H1351" s="565"/>
      <c r="I1351" s="565"/>
      <c r="J1351" s="565"/>
      <c r="K1351" s="565"/>
      <c r="L1351" s="348" t="s">
        <v>511</v>
      </c>
      <c r="M1351" s="341">
        <v>30.8</v>
      </c>
    </row>
    <row r="1352" spans="1:13" ht="12.75" customHeight="1" x14ac:dyDescent="0.25">
      <c r="A1352" s="340" t="s">
        <v>12548</v>
      </c>
      <c r="B1352" s="348" t="s">
        <v>385</v>
      </c>
      <c r="C1352" s="565" t="s">
        <v>12549</v>
      </c>
      <c r="D1352" s="565"/>
      <c r="E1352" s="565"/>
      <c r="F1352" s="565"/>
      <c r="G1352" s="565"/>
      <c r="H1352" s="565"/>
      <c r="I1352" s="565"/>
      <c r="J1352" s="565"/>
      <c r="K1352" s="565"/>
      <c r="L1352" s="348" t="s">
        <v>511</v>
      </c>
      <c r="M1352" s="341">
        <v>47.73</v>
      </c>
    </row>
    <row r="1353" spans="1:13" ht="13.5" customHeight="1" x14ac:dyDescent="0.25">
      <c r="A1353" s="340" t="s">
        <v>12550</v>
      </c>
      <c r="B1353" s="348" t="s">
        <v>385</v>
      </c>
      <c r="C1353" s="565" t="s">
        <v>12551</v>
      </c>
      <c r="D1353" s="565"/>
      <c r="E1353" s="565"/>
      <c r="F1353" s="565"/>
      <c r="G1353" s="565"/>
      <c r="H1353" s="565"/>
      <c r="I1353" s="565"/>
      <c r="J1353" s="565"/>
      <c r="K1353" s="565"/>
      <c r="L1353" s="348" t="s">
        <v>511</v>
      </c>
      <c r="M1353" s="341">
        <v>65.13</v>
      </c>
    </row>
    <row r="1354" spans="1:13" ht="12.75" customHeight="1" x14ac:dyDescent="0.25">
      <c r="A1354" s="340" t="s">
        <v>12552</v>
      </c>
      <c r="B1354" s="348" t="s">
        <v>385</v>
      </c>
      <c r="C1354" s="565" t="s">
        <v>12553</v>
      </c>
      <c r="D1354" s="565"/>
      <c r="E1354" s="565"/>
      <c r="F1354" s="565"/>
      <c r="G1354" s="565"/>
      <c r="H1354" s="565"/>
      <c r="I1354" s="565"/>
      <c r="J1354" s="565"/>
      <c r="K1354" s="565"/>
      <c r="L1354" s="348" t="s">
        <v>511</v>
      </c>
      <c r="M1354" s="341">
        <v>16.13</v>
      </c>
    </row>
    <row r="1355" spans="1:13" ht="13.5" customHeight="1" x14ac:dyDescent="0.25">
      <c r="A1355" s="340" t="s">
        <v>12554</v>
      </c>
      <c r="B1355" s="348" t="s">
        <v>385</v>
      </c>
      <c r="C1355" s="565" t="s">
        <v>12555</v>
      </c>
      <c r="D1355" s="565"/>
      <c r="E1355" s="565"/>
      <c r="F1355" s="565"/>
      <c r="G1355" s="565"/>
      <c r="H1355" s="565"/>
      <c r="I1355" s="565"/>
      <c r="J1355" s="565"/>
      <c r="K1355" s="565"/>
      <c r="L1355" s="348" t="s">
        <v>511</v>
      </c>
      <c r="M1355" s="341">
        <v>19.13</v>
      </c>
    </row>
    <row r="1356" spans="1:13" ht="12.75" customHeight="1" x14ac:dyDescent="0.25">
      <c r="A1356" s="340" t="s">
        <v>12556</v>
      </c>
      <c r="B1356" s="348" t="s">
        <v>385</v>
      </c>
      <c r="C1356" s="565" t="s">
        <v>12557</v>
      </c>
      <c r="D1356" s="565"/>
      <c r="E1356" s="565"/>
      <c r="F1356" s="565"/>
      <c r="G1356" s="565"/>
      <c r="H1356" s="565"/>
      <c r="I1356" s="565"/>
      <c r="J1356" s="565"/>
      <c r="K1356" s="565"/>
      <c r="L1356" s="348" t="s">
        <v>511</v>
      </c>
      <c r="M1356" s="341">
        <v>19.13</v>
      </c>
    </row>
    <row r="1357" spans="1:13" ht="12.75" customHeight="1" x14ac:dyDescent="0.25">
      <c r="A1357" s="340" t="s">
        <v>12558</v>
      </c>
      <c r="B1357" s="348" t="s">
        <v>385</v>
      </c>
      <c r="C1357" s="565" t="s">
        <v>12559</v>
      </c>
      <c r="D1357" s="565"/>
      <c r="E1357" s="565"/>
      <c r="F1357" s="565"/>
      <c r="G1357" s="565"/>
      <c r="H1357" s="565"/>
      <c r="I1357" s="565"/>
      <c r="J1357" s="565"/>
      <c r="K1357" s="565"/>
      <c r="L1357" s="348" t="s">
        <v>511</v>
      </c>
      <c r="M1357" s="341">
        <v>11.03</v>
      </c>
    </row>
    <row r="1358" spans="1:13" ht="13.5" customHeight="1" x14ac:dyDescent="0.25">
      <c r="A1358" s="340" t="s">
        <v>12560</v>
      </c>
      <c r="B1358" s="348" t="s">
        <v>385</v>
      </c>
      <c r="C1358" s="565" t="s">
        <v>12561</v>
      </c>
      <c r="D1358" s="565"/>
      <c r="E1358" s="565"/>
      <c r="F1358" s="565"/>
      <c r="G1358" s="565"/>
      <c r="H1358" s="565"/>
      <c r="I1358" s="565"/>
      <c r="J1358" s="565"/>
      <c r="K1358" s="565"/>
      <c r="L1358" s="348" t="s">
        <v>511</v>
      </c>
      <c r="M1358" s="341">
        <v>12.13</v>
      </c>
    </row>
    <row r="1359" spans="1:13" ht="12.75" customHeight="1" x14ac:dyDescent="0.25">
      <c r="A1359" s="340" t="s">
        <v>12562</v>
      </c>
      <c r="B1359" s="348" t="s">
        <v>385</v>
      </c>
      <c r="C1359" s="565" t="s">
        <v>12563</v>
      </c>
      <c r="D1359" s="565"/>
      <c r="E1359" s="565"/>
      <c r="F1359" s="565"/>
      <c r="G1359" s="565"/>
      <c r="H1359" s="565"/>
      <c r="I1359" s="565"/>
      <c r="J1359" s="565"/>
      <c r="K1359" s="565"/>
      <c r="L1359" s="348" t="s">
        <v>511</v>
      </c>
      <c r="M1359" s="341">
        <v>12.63</v>
      </c>
    </row>
    <row r="1360" spans="1:13" ht="13.5" customHeight="1" x14ac:dyDescent="0.25">
      <c r="A1360" s="340" t="s">
        <v>12564</v>
      </c>
      <c r="B1360" s="348" t="s">
        <v>385</v>
      </c>
      <c r="C1360" s="565" t="s">
        <v>12565</v>
      </c>
      <c r="D1360" s="565"/>
      <c r="E1360" s="565"/>
      <c r="F1360" s="565"/>
      <c r="G1360" s="565"/>
      <c r="H1360" s="565"/>
      <c r="I1360" s="565"/>
      <c r="J1360" s="565"/>
      <c r="K1360" s="565"/>
      <c r="L1360" s="348" t="s">
        <v>511</v>
      </c>
      <c r="M1360" s="341">
        <v>14.33</v>
      </c>
    </row>
    <row r="1361" spans="1:13" ht="12.75" customHeight="1" x14ac:dyDescent="0.25">
      <c r="A1361" s="340" t="s">
        <v>12566</v>
      </c>
      <c r="B1361" s="348" t="s">
        <v>385</v>
      </c>
      <c r="C1361" s="565" t="s">
        <v>12553</v>
      </c>
      <c r="D1361" s="565"/>
      <c r="E1361" s="565"/>
      <c r="F1361" s="565"/>
      <c r="G1361" s="565"/>
      <c r="H1361" s="565"/>
      <c r="I1361" s="565"/>
      <c r="J1361" s="565"/>
      <c r="K1361" s="565"/>
      <c r="L1361" s="348" t="s">
        <v>511</v>
      </c>
      <c r="M1361" s="341">
        <v>16.13</v>
      </c>
    </row>
    <row r="1362" spans="1:13" ht="12.75" customHeight="1" x14ac:dyDescent="0.25">
      <c r="A1362" s="340" t="s">
        <v>12567</v>
      </c>
      <c r="B1362" s="348" t="s">
        <v>385</v>
      </c>
      <c r="C1362" s="565" t="s">
        <v>12568</v>
      </c>
      <c r="D1362" s="565"/>
      <c r="E1362" s="565"/>
      <c r="F1362" s="565"/>
      <c r="G1362" s="565"/>
      <c r="H1362" s="565"/>
      <c r="I1362" s="565"/>
      <c r="J1362" s="565"/>
      <c r="K1362" s="565"/>
      <c r="L1362" s="348" t="s">
        <v>511</v>
      </c>
      <c r="M1362" s="341">
        <v>19.13</v>
      </c>
    </row>
    <row r="1363" spans="1:13" ht="13.5" customHeight="1" x14ac:dyDescent="0.25">
      <c r="A1363" s="338" t="s">
        <v>12569</v>
      </c>
      <c r="B1363" s="347" t="s">
        <v>385</v>
      </c>
      <c r="C1363" s="564" t="s">
        <v>12570</v>
      </c>
      <c r="D1363" s="564"/>
      <c r="E1363" s="564"/>
      <c r="F1363" s="564"/>
      <c r="G1363" s="564"/>
      <c r="H1363" s="564"/>
      <c r="I1363" s="564"/>
      <c r="J1363" s="564"/>
      <c r="K1363" s="564"/>
      <c r="L1363" s="339"/>
      <c r="M1363" s="339"/>
    </row>
    <row r="1364" spans="1:13" ht="12.75" customHeight="1" x14ac:dyDescent="0.25">
      <c r="A1364" s="340" t="s">
        <v>12571</v>
      </c>
      <c r="B1364" s="348" t="s">
        <v>385</v>
      </c>
      <c r="C1364" s="565" t="s">
        <v>12572</v>
      </c>
      <c r="D1364" s="565"/>
      <c r="E1364" s="565"/>
      <c r="F1364" s="565"/>
      <c r="G1364" s="565"/>
      <c r="H1364" s="565"/>
      <c r="I1364" s="565"/>
      <c r="J1364" s="565"/>
      <c r="K1364" s="565"/>
      <c r="L1364" s="348" t="s">
        <v>511</v>
      </c>
      <c r="M1364" s="341">
        <v>1645.96</v>
      </c>
    </row>
    <row r="1365" spans="1:13" ht="12.75" customHeight="1" x14ac:dyDescent="0.25">
      <c r="A1365" s="340" t="s">
        <v>12573</v>
      </c>
      <c r="B1365" s="348" t="s">
        <v>385</v>
      </c>
      <c r="C1365" s="565" t="s">
        <v>12574</v>
      </c>
      <c r="D1365" s="565"/>
      <c r="E1365" s="565"/>
      <c r="F1365" s="565"/>
      <c r="G1365" s="565"/>
      <c r="H1365" s="565"/>
      <c r="I1365" s="565"/>
      <c r="J1365" s="565"/>
      <c r="K1365" s="565"/>
      <c r="L1365" s="348" t="s">
        <v>511</v>
      </c>
      <c r="M1365" s="341">
        <v>1682.48</v>
      </c>
    </row>
    <row r="1366" spans="1:13" ht="13.5" customHeight="1" x14ac:dyDescent="0.25">
      <c r="A1366" s="340" t="s">
        <v>12575</v>
      </c>
      <c r="B1366" s="348" t="s">
        <v>385</v>
      </c>
      <c r="C1366" s="565" t="s">
        <v>12576</v>
      </c>
      <c r="D1366" s="565"/>
      <c r="E1366" s="565"/>
      <c r="F1366" s="565"/>
      <c r="G1366" s="565"/>
      <c r="H1366" s="565"/>
      <c r="I1366" s="565"/>
      <c r="J1366" s="565"/>
      <c r="K1366" s="565"/>
      <c r="L1366" s="348" t="s">
        <v>511</v>
      </c>
      <c r="M1366" s="341">
        <v>1758.5</v>
      </c>
    </row>
    <row r="1367" spans="1:13" ht="12.75" customHeight="1" x14ac:dyDescent="0.25">
      <c r="A1367" s="340" t="s">
        <v>12577</v>
      </c>
      <c r="B1367" s="348" t="s">
        <v>385</v>
      </c>
      <c r="C1367" s="565" t="s">
        <v>12578</v>
      </c>
      <c r="D1367" s="565"/>
      <c r="E1367" s="565"/>
      <c r="F1367" s="565"/>
      <c r="G1367" s="565"/>
      <c r="H1367" s="565"/>
      <c r="I1367" s="565"/>
      <c r="J1367" s="565"/>
      <c r="K1367" s="565"/>
      <c r="L1367" s="348" t="s">
        <v>511</v>
      </c>
      <c r="M1367" s="341">
        <v>1853.37</v>
      </c>
    </row>
    <row r="1368" spans="1:13" ht="13.5" customHeight="1" x14ac:dyDescent="0.25">
      <c r="A1368" s="340" t="s">
        <v>12579</v>
      </c>
      <c r="B1368" s="348" t="s">
        <v>385</v>
      </c>
      <c r="C1368" s="565" t="s">
        <v>12580</v>
      </c>
      <c r="D1368" s="565"/>
      <c r="E1368" s="565"/>
      <c r="F1368" s="565"/>
      <c r="G1368" s="565"/>
      <c r="H1368" s="565"/>
      <c r="I1368" s="565"/>
      <c r="J1368" s="565"/>
      <c r="K1368" s="565"/>
      <c r="L1368" s="348" t="s">
        <v>511</v>
      </c>
      <c r="M1368" s="341">
        <v>2032.99</v>
      </c>
    </row>
    <row r="1369" spans="1:13" ht="12.75" customHeight="1" x14ac:dyDescent="0.25">
      <c r="A1369" s="340" t="s">
        <v>12581</v>
      </c>
      <c r="B1369" s="348" t="s">
        <v>385</v>
      </c>
      <c r="C1369" s="565" t="s">
        <v>12582</v>
      </c>
      <c r="D1369" s="565"/>
      <c r="E1369" s="565"/>
      <c r="F1369" s="565"/>
      <c r="G1369" s="565"/>
      <c r="H1369" s="565"/>
      <c r="I1369" s="565"/>
      <c r="J1369" s="565"/>
      <c r="K1369" s="565"/>
      <c r="L1369" s="348" t="s">
        <v>511</v>
      </c>
      <c r="M1369" s="341">
        <v>2163.81</v>
      </c>
    </row>
    <row r="1370" spans="1:13" ht="12.75" customHeight="1" x14ac:dyDescent="0.25">
      <c r="A1370" s="340" t="s">
        <v>12583</v>
      </c>
      <c r="B1370" s="348" t="s">
        <v>385</v>
      </c>
      <c r="C1370" s="565" t="s">
        <v>12584</v>
      </c>
      <c r="D1370" s="565"/>
      <c r="E1370" s="565"/>
      <c r="F1370" s="565"/>
      <c r="G1370" s="565"/>
      <c r="H1370" s="565"/>
      <c r="I1370" s="565"/>
      <c r="J1370" s="565"/>
      <c r="K1370" s="565"/>
      <c r="L1370" s="348" t="s">
        <v>511</v>
      </c>
      <c r="M1370" s="341">
        <v>2431.27</v>
      </c>
    </row>
    <row r="1371" spans="1:13" ht="13.5" customHeight="1" x14ac:dyDescent="0.25">
      <c r="A1371" s="340" t="s">
        <v>12585</v>
      </c>
      <c r="B1371" s="348" t="s">
        <v>385</v>
      </c>
      <c r="C1371" s="565" t="s">
        <v>12586</v>
      </c>
      <c r="D1371" s="565"/>
      <c r="E1371" s="565"/>
      <c r="F1371" s="565"/>
      <c r="G1371" s="565"/>
      <c r="H1371" s="565"/>
      <c r="I1371" s="565"/>
      <c r="J1371" s="565"/>
      <c r="K1371" s="565"/>
      <c r="L1371" s="348" t="s">
        <v>511</v>
      </c>
      <c r="M1371" s="341">
        <v>2779.3</v>
      </c>
    </row>
    <row r="1372" spans="1:13" ht="12.75" customHeight="1" x14ac:dyDescent="0.25">
      <c r="A1372" s="340" t="s">
        <v>12587</v>
      </c>
      <c r="B1372" s="348" t="s">
        <v>385</v>
      </c>
      <c r="C1372" s="565" t="s">
        <v>12588</v>
      </c>
      <c r="D1372" s="565"/>
      <c r="E1372" s="565"/>
      <c r="F1372" s="565"/>
      <c r="G1372" s="565"/>
      <c r="H1372" s="565"/>
      <c r="I1372" s="565"/>
      <c r="J1372" s="565"/>
      <c r="K1372" s="565"/>
      <c r="L1372" s="348" t="s">
        <v>511</v>
      </c>
      <c r="M1372" s="341">
        <v>3255.07</v>
      </c>
    </row>
    <row r="1373" spans="1:13" ht="13.5" customHeight="1" x14ac:dyDescent="0.25">
      <c r="A1373" s="340" t="s">
        <v>12589</v>
      </c>
      <c r="B1373" s="348" t="s">
        <v>385</v>
      </c>
      <c r="C1373" s="565" t="s">
        <v>12590</v>
      </c>
      <c r="D1373" s="565"/>
      <c r="E1373" s="565"/>
      <c r="F1373" s="565"/>
      <c r="G1373" s="565"/>
      <c r="H1373" s="565"/>
      <c r="I1373" s="565"/>
      <c r="J1373" s="565"/>
      <c r="K1373" s="565"/>
      <c r="L1373" s="348" t="s">
        <v>511</v>
      </c>
      <c r="M1373" s="341">
        <v>3649.49</v>
      </c>
    </row>
    <row r="1374" spans="1:13" ht="12.75" customHeight="1" x14ac:dyDescent="0.25">
      <c r="A1374" s="340" t="s">
        <v>12591</v>
      </c>
      <c r="B1374" s="348" t="s">
        <v>385</v>
      </c>
      <c r="C1374" s="565" t="s">
        <v>12592</v>
      </c>
      <c r="D1374" s="565"/>
      <c r="E1374" s="565"/>
      <c r="F1374" s="565"/>
      <c r="G1374" s="565"/>
      <c r="H1374" s="565"/>
      <c r="I1374" s="565"/>
      <c r="J1374" s="565"/>
      <c r="K1374" s="565"/>
      <c r="L1374" s="348" t="s">
        <v>511</v>
      </c>
      <c r="M1374" s="341">
        <v>4968.34</v>
      </c>
    </row>
    <row r="1375" spans="1:13" ht="12.75" customHeight="1" x14ac:dyDescent="0.25">
      <c r="A1375" s="340" t="s">
        <v>12593</v>
      </c>
      <c r="B1375" s="348" t="s">
        <v>385</v>
      </c>
      <c r="C1375" s="565" t="s">
        <v>12594</v>
      </c>
      <c r="D1375" s="565"/>
      <c r="E1375" s="565"/>
      <c r="F1375" s="565"/>
      <c r="G1375" s="565"/>
      <c r="H1375" s="565"/>
      <c r="I1375" s="565"/>
      <c r="J1375" s="565"/>
      <c r="K1375" s="565"/>
      <c r="L1375" s="348" t="s">
        <v>511</v>
      </c>
      <c r="M1375" s="341">
        <v>5595.63</v>
      </c>
    </row>
    <row r="1376" spans="1:13" ht="13.5" customHeight="1" x14ac:dyDescent="0.25">
      <c r="A1376" s="340" t="s">
        <v>12595</v>
      </c>
      <c r="B1376" s="348" t="s">
        <v>385</v>
      </c>
      <c r="C1376" s="565" t="s">
        <v>12596</v>
      </c>
      <c r="D1376" s="565"/>
      <c r="E1376" s="565"/>
      <c r="F1376" s="565"/>
      <c r="G1376" s="565"/>
      <c r="H1376" s="565"/>
      <c r="I1376" s="565"/>
      <c r="J1376" s="565"/>
      <c r="K1376" s="565"/>
      <c r="L1376" s="348" t="s">
        <v>511</v>
      </c>
      <c r="M1376" s="341">
        <v>5595.63</v>
      </c>
    </row>
    <row r="1377" spans="1:13" ht="12.75" customHeight="1" x14ac:dyDescent="0.25">
      <c r="A1377" s="338" t="s">
        <v>12597</v>
      </c>
      <c r="B1377" s="347" t="s">
        <v>385</v>
      </c>
      <c r="C1377" s="564" t="s">
        <v>12598</v>
      </c>
      <c r="D1377" s="564"/>
      <c r="E1377" s="564"/>
      <c r="F1377" s="564"/>
      <c r="G1377" s="564"/>
      <c r="H1377" s="564"/>
      <c r="I1377" s="564"/>
      <c r="J1377" s="564"/>
      <c r="K1377" s="564"/>
      <c r="L1377" s="339"/>
      <c r="M1377" s="339"/>
    </row>
    <row r="1378" spans="1:13" ht="12.75" customHeight="1" x14ac:dyDescent="0.25">
      <c r="A1378" s="340" t="s">
        <v>12599</v>
      </c>
      <c r="B1378" s="348" t="s">
        <v>385</v>
      </c>
      <c r="C1378" s="565" t="s">
        <v>12572</v>
      </c>
      <c r="D1378" s="565"/>
      <c r="E1378" s="565"/>
      <c r="F1378" s="565"/>
      <c r="G1378" s="565"/>
      <c r="H1378" s="565"/>
      <c r="I1378" s="565"/>
      <c r="J1378" s="565"/>
      <c r="K1378" s="565"/>
      <c r="L1378" s="348" t="s">
        <v>511</v>
      </c>
      <c r="M1378" s="341">
        <v>1298.3800000000001</v>
      </c>
    </row>
    <row r="1379" spans="1:13" ht="13.5" customHeight="1" x14ac:dyDescent="0.25">
      <c r="A1379" s="340" t="s">
        <v>12600</v>
      </c>
      <c r="B1379" s="348" t="s">
        <v>385</v>
      </c>
      <c r="C1379" s="565" t="s">
        <v>12574</v>
      </c>
      <c r="D1379" s="565"/>
      <c r="E1379" s="565"/>
      <c r="F1379" s="565"/>
      <c r="G1379" s="565"/>
      <c r="H1379" s="565"/>
      <c r="I1379" s="565"/>
      <c r="J1379" s="565"/>
      <c r="K1379" s="565"/>
      <c r="L1379" s="348" t="s">
        <v>511</v>
      </c>
      <c r="M1379" s="341">
        <v>1334.9</v>
      </c>
    </row>
    <row r="1380" spans="1:13" ht="12.75" customHeight="1" x14ac:dyDescent="0.25">
      <c r="A1380" s="340" t="s">
        <v>12601</v>
      </c>
      <c r="B1380" s="348" t="s">
        <v>385</v>
      </c>
      <c r="C1380" s="565" t="s">
        <v>12576</v>
      </c>
      <c r="D1380" s="565"/>
      <c r="E1380" s="565"/>
      <c r="F1380" s="565"/>
      <c r="G1380" s="565"/>
      <c r="H1380" s="565"/>
      <c r="I1380" s="565"/>
      <c r="J1380" s="565"/>
      <c r="K1380" s="565"/>
      <c r="L1380" s="348" t="s">
        <v>511</v>
      </c>
      <c r="M1380" s="341">
        <v>1410.92</v>
      </c>
    </row>
    <row r="1381" spans="1:13" ht="13.5" customHeight="1" x14ac:dyDescent="0.25">
      <c r="A1381" s="340" t="s">
        <v>12602</v>
      </c>
      <c r="B1381" s="348" t="s">
        <v>385</v>
      </c>
      <c r="C1381" s="565" t="s">
        <v>12578</v>
      </c>
      <c r="D1381" s="565"/>
      <c r="E1381" s="565"/>
      <c r="F1381" s="565"/>
      <c r="G1381" s="565"/>
      <c r="H1381" s="565"/>
      <c r="I1381" s="565"/>
      <c r="J1381" s="565"/>
      <c r="K1381" s="565"/>
      <c r="L1381" s="348" t="s">
        <v>511</v>
      </c>
      <c r="M1381" s="341">
        <v>1505.79</v>
      </c>
    </row>
    <row r="1382" spans="1:13" ht="12.75" customHeight="1" x14ac:dyDescent="0.25">
      <c r="A1382" s="340" t="s">
        <v>12603</v>
      </c>
      <c r="B1382" s="348" t="s">
        <v>385</v>
      </c>
      <c r="C1382" s="565" t="s">
        <v>12580</v>
      </c>
      <c r="D1382" s="565"/>
      <c r="E1382" s="565"/>
      <c r="F1382" s="565"/>
      <c r="G1382" s="565"/>
      <c r="H1382" s="565"/>
      <c r="I1382" s="565"/>
      <c r="J1382" s="565"/>
      <c r="K1382" s="565"/>
      <c r="L1382" s="348" t="s">
        <v>511</v>
      </c>
      <c r="M1382" s="341">
        <v>1685.41</v>
      </c>
    </row>
    <row r="1383" spans="1:13" ht="12.75" customHeight="1" x14ac:dyDescent="0.25">
      <c r="A1383" s="340" t="s">
        <v>12604</v>
      </c>
      <c r="B1383" s="348" t="s">
        <v>385</v>
      </c>
      <c r="C1383" s="565" t="s">
        <v>12582</v>
      </c>
      <c r="D1383" s="565"/>
      <c r="E1383" s="565"/>
      <c r="F1383" s="565"/>
      <c r="G1383" s="565"/>
      <c r="H1383" s="565"/>
      <c r="I1383" s="565"/>
      <c r="J1383" s="565"/>
      <c r="K1383" s="565"/>
      <c r="L1383" s="348" t="s">
        <v>511</v>
      </c>
      <c r="M1383" s="341">
        <v>1816.23</v>
      </c>
    </row>
    <row r="1384" spans="1:13" ht="13.5" customHeight="1" x14ac:dyDescent="0.25">
      <c r="A1384" s="340" t="s">
        <v>12605</v>
      </c>
      <c r="B1384" s="348" t="s">
        <v>385</v>
      </c>
      <c r="C1384" s="565" t="s">
        <v>12584</v>
      </c>
      <c r="D1384" s="565"/>
      <c r="E1384" s="565"/>
      <c r="F1384" s="565"/>
      <c r="G1384" s="565"/>
      <c r="H1384" s="565"/>
      <c r="I1384" s="565"/>
      <c r="J1384" s="565"/>
      <c r="K1384" s="565"/>
      <c r="L1384" s="348" t="s">
        <v>511</v>
      </c>
      <c r="M1384" s="341">
        <v>2083.69</v>
      </c>
    </row>
    <row r="1385" spans="1:13" ht="12.75" customHeight="1" x14ac:dyDescent="0.25">
      <c r="A1385" s="340" t="s">
        <v>12606</v>
      </c>
      <c r="B1385" s="348" t="s">
        <v>385</v>
      </c>
      <c r="C1385" s="565" t="s">
        <v>12586</v>
      </c>
      <c r="D1385" s="565"/>
      <c r="E1385" s="565"/>
      <c r="F1385" s="565"/>
      <c r="G1385" s="565"/>
      <c r="H1385" s="565"/>
      <c r="I1385" s="565"/>
      <c r="J1385" s="565"/>
      <c r="K1385" s="565"/>
      <c r="L1385" s="348" t="s">
        <v>511</v>
      </c>
      <c r="M1385" s="341">
        <v>2431.7199999999998</v>
      </c>
    </row>
    <row r="1386" spans="1:13" ht="13.5" customHeight="1" x14ac:dyDescent="0.25">
      <c r="A1386" s="340" t="s">
        <v>12607</v>
      </c>
      <c r="B1386" s="348" t="s">
        <v>385</v>
      </c>
      <c r="C1386" s="565" t="s">
        <v>12588</v>
      </c>
      <c r="D1386" s="565"/>
      <c r="E1386" s="565"/>
      <c r="F1386" s="565"/>
      <c r="G1386" s="565"/>
      <c r="H1386" s="565"/>
      <c r="I1386" s="565"/>
      <c r="J1386" s="565"/>
      <c r="K1386" s="565"/>
      <c r="L1386" s="348" t="s">
        <v>511</v>
      </c>
      <c r="M1386" s="341">
        <v>2829.45</v>
      </c>
    </row>
    <row r="1387" spans="1:13" ht="12.75" customHeight="1" x14ac:dyDescent="0.25">
      <c r="A1387" s="340" t="s">
        <v>12608</v>
      </c>
      <c r="B1387" s="348" t="s">
        <v>385</v>
      </c>
      <c r="C1387" s="565" t="s">
        <v>12590</v>
      </c>
      <c r="D1387" s="565"/>
      <c r="E1387" s="565"/>
      <c r="F1387" s="565"/>
      <c r="G1387" s="565"/>
      <c r="H1387" s="565"/>
      <c r="I1387" s="565"/>
      <c r="J1387" s="565"/>
      <c r="K1387" s="565"/>
      <c r="L1387" s="348" t="s">
        <v>511</v>
      </c>
      <c r="M1387" s="341">
        <v>3223.87</v>
      </c>
    </row>
    <row r="1388" spans="1:13" ht="12.75" customHeight="1" x14ac:dyDescent="0.25">
      <c r="A1388" s="340" t="s">
        <v>12609</v>
      </c>
      <c r="B1388" s="348" t="s">
        <v>385</v>
      </c>
      <c r="C1388" s="565" t="s">
        <v>12592</v>
      </c>
      <c r="D1388" s="565"/>
      <c r="E1388" s="565"/>
      <c r="F1388" s="565"/>
      <c r="G1388" s="565"/>
      <c r="H1388" s="565"/>
      <c r="I1388" s="565"/>
      <c r="J1388" s="565"/>
      <c r="K1388" s="565"/>
      <c r="L1388" s="348" t="s">
        <v>511</v>
      </c>
      <c r="M1388" s="341">
        <v>4954.93</v>
      </c>
    </row>
    <row r="1389" spans="1:13" ht="13.5" customHeight="1" x14ac:dyDescent="0.25">
      <c r="A1389" s="340" t="s">
        <v>12610</v>
      </c>
      <c r="B1389" s="348" t="s">
        <v>385</v>
      </c>
      <c r="C1389" s="565" t="s">
        <v>12594</v>
      </c>
      <c r="D1389" s="565"/>
      <c r="E1389" s="565"/>
      <c r="F1389" s="565"/>
      <c r="G1389" s="565"/>
      <c r="H1389" s="565"/>
      <c r="I1389" s="565"/>
      <c r="J1389" s="565"/>
      <c r="K1389" s="565"/>
      <c r="L1389" s="348" t="s">
        <v>511</v>
      </c>
      <c r="M1389" s="341">
        <v>5582.22</v>
      </c>
    </row>
    <row r="1390" spans="1:13" ht="12.75" customHeight="1" x14ac:dyDescent="0.25">
      <c r="A1390" s="340" t="s">
        <v>12611</v>
      </c>
      <c r="B1390" s="348" t="s">
        <v>385</v>
      </c>
      <c r="C1390" s="565" t="s">
        <v>12596</v>
      </c>
      <c r="D1390" s="565"/>
      <c r="E1390" s="565"/>
      <c r="F1390" s="565"/>
      <c r="G1390" s="565"/>
      <c r="H1390" s="565"/>
      <c r="I1390" s="565"/>
      <c r="J1390" s="565"/>
      <c r="K1390" s="565"/>
      <c r="L1390" s="348" t="s">
        <v>511</v>
      </c>
      <c r="M1390" s="341">
        <v>5582.22</v>
      </c>
    </row>
    <row r="1391" spans="1:13" ht="12.75" customHeight="1" x14ac:dyDescent="0.25">
      <c r="A1391" s="338" t="s">
        <v>12612</v>
      </c>
      <c r="B1391" s="347" t="s">
        <v>385</v>
      </c>
      <c r="C1391" s="564" t="s">
        <v>12613</v>
      </c>
      <c r="D1391" s="564"/>
      <c r="E1391" s="564"/>
      <c r="F1391" s="564"/>
      <c r="G1391" s="564"/>
      <c r="H1391" s="564"/>
      <c r="I1391" s="564"/>
      <c r="J1391" s="564"/>
      <c r="K1391" s="564"/>
      <c r="L1391" s="339"/>
      <c r="M1391" s="339"/>
    </row>
    <row r="1392" spans="1:13" ht="13.5" customHeight="1" x14ac:dyDescent="0.25">
      <c r="A1392" s="340" t="s">
        <v>12614</v>
      </c>
      <c r="B1392" s="348" t="s">
        <v>385</v>
      </c>
      <c r="C1392" s="565" t="s">
        <v>12615</v>
      </c>
      <c r="D1392" s="565"/>
      <c r="E1392" s="565"/>
      <c r="F1392" s="565"/>
      <c r="G1392" s="565"/>
      <c r="H1392" s="565"/>
      <c r="I1392" s="565"/>
      <c r="J1392" s="565"/>
      <c r="K1392" s="565"/>
      <c r="L1392" s="348" t="s">
        <v>8</v>
      </c>
      <c r="M1392" s="341">
        <v>3.04</v>
      </c>
    </row>
    <row r="1393" spans="1:13" ht="12.75" customHeight="1" x14ac:dyDescent="0.25">
      <c r="A1393" s="340" t="s">
        <v>12616</v>
      </c>
      <c r="B1393" s="348" t="s">
        <v>385</v>
      </c>
      <c r="C1393" s="565" t="s">
        <v>12617</v>
      </c>
      <c r="D1393" s="565"/>
      <c r="E1393" s="565"/>
      <c r="F1393" s="565"/>
      <c r="G1393" s="565"/>
      <c r="H1393" s="565"/>
      <c r="I1393" s="565"/>
      <c r="J1393" s="565"/>
      <c r="K1393" s="565"/>
      <c r="L1393" s="348" t="s">
        <v>8</v>
      </c>
      <c r="M1393" s="341">
        <v>7.17</v>
      </c>
    </row>
    <row r="1394" spans="1:13" ht="13.5" customHeight="1" x14ac:dyDescent="0.25">
      <c r="A1394" s="340" t="s">
        <v>12618</v>
      </c>
      <c r="B1394" s="348" t="s">
        <v>385</v>
      </c>
      <c r="C1394" s="565" t="s">
        <v>12619</v>
      </c>
      <c r="D1394" s="565"/>
      <c r="E1394" s="565"/>
      <c r="F1394" s="565"/>
      <c r="G1394" s="565"/>
      <c r="H1394" s="565"/>
      <c r="I1394" s="565"/>
      <c r="J1394" s="565"/>
      <c r="K1394" s="565"/>
      <c r="L1394" s="348" t="s">
        <v>8</v>
      </c>
      <c r="M1394" s="341">
        <v>12.75</v>
      </c>
    </row>
    <row r="1395" spans="1:13" ht="12.75" customHeight="1" x14ac:dyDescent="0.25">
      <c r="A1395" s="340" t="s">
        <v>12620</v>
      </c>
      <c r="B1395" s="348" t="s">
        <v>385</v>
      </c>
      <c r="C1395" s="565" t="s">
        <v>12621</v>
      </c>
      <c r="D1395" s="565"/>
      <c r="E1395" s="565"/>
      <c r="F1395" s="565"/>
      <c r="G1395" s="565"/>
      <c r="H1395" s="565"/>
      <c r="I1395" s="565"/>
      <c r="J1395" s="565"/>
      <c r="K1395" s="565"/>
      <c r="L1395" s="348" t="s">
        <v>8</v>
      </c>
      <c r="M1395" s="341">
        <v>17.18</v>
      </c>
    </row>
    <row r="1396" spans="1:13" ht="12.75" customHeight="1" x14ac:dyDescent="0.25">
      <c r="A1396" s="340" t="s">
        <v>12622</v>
      </c>
      <c r="B1396" s="348" t="s">
        <v>385</v>
      </c>
      <c r="C1396" s="565" t="s">
        <v>12623</v>
      </c>
      <c r="D1396" s="565"/>
      <c r="E1396" s="565"/>
      <c r="F1396" s="565"/>
      <c r="G1396" s="565"/>
      <c r="H1396" s="565"/>
      <c r="I1396" s="565"/>
      <c r="J1396" s="565"/>
      <c r="K1396" s="565"/>
      <c r="L1396" s="348" t="s">
        <v>8</v>
      </c>
      <c r="M1396" s="341">
        <v>26.07</v>
      </c>
    </row>
    <row r="1397" spans="1:13" ht="13.5" customHeight="1" x14ac:dyDescent="0.25">
      <c r="A1397" s="340" t="s">
        <v>12624</v>
      </c>
      <c r="B1397" s="348" t="s">
        <v>385</v>
      </c>
      <c r="C1397" s="565" t="s">
        <v>12625</v>
      </c>
      <c r="D1397" s="565"/>
      <c r="E1397" s="565"/>
      <c r="F1397" s="565"/>
      <c r="G1397" s="565"/>
      <c r="H1397" s="565"/>
      <c r="I1397" s="565"/>
      <c r="J1397" s="565"/>
      <c r="K1397" s="565"/>
      <c r="L1397" s="348" t="s">
        <v>8</v>
      </c>
      <c r="M1397" s="341">
        <v>2.83</v>
      </c>
    </row>
    <row r="1398" spans="1:13" ht="12.75" customHeight="1" x14ac:dyDescent="0.25">
      <c r="A1398" s="340" t="s">
        <v>12626</v>
      </c>
      <c r="B1398" s="348" t="s">
        <v>385</v>
      </c>
      <c r="C1398" s="565" t="s">
        <v>12627</v>
      </c>
      <c r="D1398" s="565"/>
      <c r="E1398" s="565"/>
      <c r="F1398" s="565"/>
      <c r="G1398" s="565"/>
      <c r="H1398" s="565"/>
      <c r="I1398" s="565"/>
      <c r="J1398" s="565"/>
      <c r="K1398" s="565"/>
      <c r="L1398" s="348" t="s">
        <v>8</v>
      </c>
      <c r="M1398" s="341">
        <v>4.4800000000000004</v>
      </c>
    </row>
    <row r="1399" spans="1:13" ht="13.5" customHeight="1" x14ac:dyDescent="0.25">
      <c r="A1399" s="340" t="s">
        <v>12628</v>
      </c>
      <c r="B1399" s="348" t="s">
        <v>385</v>
      </c>
      <c r="C1399" s="565" t="s">
        <v>12629</v>
      </c>
      <c r="D1399" s="565"/>
      <c r="E1399" s="565"/>
      <c r="F1399" s="565"/>
      <c r="G1399" s="565"/>
      <c r="H1399" s="565"/>
      <c r="I1399" s="565"/>
      <c r="J1399" s="565"/>
      <c r="K1399" s="565"/>
      <c r="L1399" s="348" t="s">
        <v>8</v>
      </c>
      <c r="M1399" s="341">
        <v>6.37</v>
      </c>
    </row>
    <row r="1400" spans="1:13" ht="12.75" customHeight="1" x14ac:dyDescent="0.25">
      <c r="A1400" s="340" t="s">
        <v>12630</v>
      </c>
      <c r="B1400" s="348" t="s">
        <v>385</v>
      </c>
      <c r="C1400" s="565" t="s">
        <v>12631</v>
      </c>
      <c r="D1400" s="565"/>
      <c r="E1400" s="565"/>
      <c r="F1400" s="565"/>
      <c r="G1400" s="565"/>
      <c r="H1400" s="565"/>
      <c r="I1400" s="565"/>
      <c r="J1400" s="565"/>
      <c r="K1400" s="565"/>
      <c r="L1400" s="348" t="s">
        <v>8</v>
      </c>
      <c r="M1400" s="341">
        <v>14.45</v>
      </c>
    </row>
    <row r="1401" spans="1:13" ht="12.75" customHeight="1" x14ac:dyDescent="0.25">
      <c r="A1401" s="340" t="s">
        <v>12632</v>
      </c>
      <c r="B1401" s="348" t="s">
        <v>385</v>
      </c>
      <c r="C1401" s="565" t="s">
        <v>12633</v>
      </c>
      <c r="D1401" s="565"/>
      <c r="E1401" s="565"/>
      <c r="F1401" s="565"/>
      <c r="G1401" s="565"/>
      <c r="H1401" s="565"/>
      <c r="I1401" s="565"/>
      <c r="J1401" s="565"/>
      <c r="K1401" s="565"/>
      <c r="L1401" s="348" t="s">
        <v>8</v>
      </c>
      <c r="M1401" s="341">
        <v>21.5</v>
      </c>
    </row>
    <row r="1402" spans="1:13" ht="13.5" customHeight="1" x14ac:dyDescent="0.25">
      <c r="A1402" s="340" t="s">
        <v>12634</v>
      </c>
      <c r="B1402" s="348" t="s">
        <v>385</v>
      </c>
      <c r="C1402" s="565" t="s">
        <v>12635</v>
      </c>
      <c r="D1402" s="565"/>
      <c r="E1402" s="565"/>
      <c r="F1402" s="565"/>
      <c r="G1402" s="565"/>
      <c r="H1402" s="565"/>
      <c r="I1402" s="565"/>
      <c r="J1402" s="565"/>
      <c r="K1402" s="565"/>
      <c r="L1402" s="348" t="s">
        <v>8</v>
      </c>
      <c r="M1402" s="341">
        <v>25.89</v>
      </c>
    </row>
    <row r="1403" spans="1:13" ht="12.75" customHeight="1" x14ac:dyDescent="0.25">
      <c r="A1403" s="340" t="s">
        <v>12636</v>
      </c>
      <c r="B1403" s="348" t="s">
        <v>385</v>
      </c>
      <c r="C1403" s="565" t="s">
        <v>12637</v>
      </c>
      <c r="D1403" s="565"/>
      <c r="E1403" s="565"/>
      <c r="F1403" s="565"/>
      <c r="G1403" s="565"/>
      <c r="H1403" s="565"/>
      <c r="I1403" s="565"/>
      <c r="J1403" s="565"/>
      <c r="K1403" s="565"/>
      <c r="L1403" s="348" t="s">
        <v>8</v>
      </c>
      <c r="M1403" s="341">
        <v>54.85</v>
      </c>
    </row>
    <row r="1404" spans="1:13" ht="12.75" customHeight="1" x14ac:dyDescent="0.25">
      <c r="A1404" s="340" t="s">
        <v>12638</v>
      </c>
      <c r="B1404" s="348" t="s">
        <v>385</v>
      </c>
      <c r="C1404" s="565" t="s">
        <v>12639</v>
      </c>
      <c r="D1404" s="565"/>
      <c r="E1404" s="565"/>
      <c r="F1404" s="565"/>
      <c r="G1404" s="565"/>
      <c r="H1404" s="565"/>
      <c r="I1404" s="565"/>
      <c r="J1404" s="565"/>
      <c r="K1404" s="565"/>
      <c r="L1404" s="348" t="s">
        <v>8</v>
      </c>
      <c r="M1404" s="341">
        <v>4.16</v>
      </c>
    </row>
    <row r="1405" spans="1:13" ht="13.5" customHeight="1" x14ac:dyDescent="0.25">
      <c r="A1405" s="338" t="s">
        <v>12640</v>
      </c>
      <c r="B1405" s="347" t="s">
        <v>385</v>
      </c>
      <c r="C1405" s="564" t="s">
        <v>12641</v>
      </c>
      <c r="D1405" s="564"/>
      <c r="E1405" s="564"/>
      <c r="F1405" s="564"/>
      <c r="G1405" s="564"/>
      <c r="H1405" s="564"/>
      <c r="I1405" s="564"/>
      <c r="J1405" s="564"/>
      <c r="K1405" s="564"/>
      <c r="L1405" s="339"/>
      <c r="M1405" s="339"/>
    </row>
    <row r="1406" spans="1:13" ht="12.75" customHeight="1" x14ac:dyDescent="0.25">
      <c r="A1406" s="340" t="s">
        <v>12642</v>
      </c>
      <c r="B1406" s="348" t="s">
        <v>385</v>
      </c>
      <c r="C1406" s="565" t="s">
        <v>12643</v>
      </c>
      <c r="D1406" s="565"/>
      <c r="E1406" s="565"/>
      <c r="F1406" s="565"/>
      <c r="G1406" s="565"/>
      <c r="H1406" s="565"/>
      <c r="I1406" s="565"/>
      <c r="J1406" s="565"/>
      <c r="K1406" s="565"/>
      <c r="L1406" s="348" t="s">
        <v>511</v>
      </c>
      <c r="M1406" s="341">
        <v>13.82</v>
      </c>
    </row>
    <row r="1407" spans="1:13" ht="13.5" customHeight="1" x14ac:dyDescent="0.25">
      <c r="A1407" s="340" t="s">
        <v>12644</v>
      </c>
      <c r="B1407" s="348" t="s">
        <v>385</v>
      </c>
      <c r="C1407" s="565" t="s">
        <v>12645</v>
      </c>
      <c r="D1407" s="565"/>
      <c r="E1407" s="565"/>
      <c r="F1407" s="565"/>
      <c r="G1407" s="565"/>
      <c r="H1407" s="565"/>
      <c r="I1407" s="565"/>
      <c r="J1407" s="565"/>
      <c r="K1407" s="565"/>
      <c r="L1407" s="348" t="s">
        <v>511</v>
      </c>
      <c r="M1407" s="341">
        <v>16.5</v>
      </c>
    </row>
    <row r="1408" spans="1:13" ht="12.75" customHeight="1" x14ac:dyDescent="0.25">
      <c r="A1408" s="340" t="s">
        <v>12646</v>
      </c>
      <c r="B1408" s="348" t="s">
        <v>385</v>
      </c>
      <c r="C1408" s="565" t="s">
        <v>12647</v>
      </c>
      <c r="D1408" s="565"/>
      <c r="E1408" s="565"/>
      <c r="F1408" s="565"/>
      <c r="G1408" s="565"/>
      <c r="H1408" s="565"/>
      <c r="I1408" s="565"/>
      <c r="J1408" s="565"/>
      <c r="K1408" s="565"/>
      <c r="L1408" s="348" t="s">
        <v>511</v>
      </c>
      <c r="M1408" s="341">
        <v>5.75</v>
      </c>
    </row>
    <row r="1409" spans="1:13" ht="12.75" customHeight="1" x14ac:dyDescent="0.25">
      <c r="A1409" s="338" t="s">
        <v>12648</v>
      </c>
      <c r="B1409" s="347" t="s">
        <v>385</v>
      </c>
      <c r="C1409" s="564" t="s">
        <v>12649</v>
      </c>
      <c r="D1409" s="564"/>
      <c r="E1409" s="564"/>
      <c r="F1409" s="564"/>
      <c r="G1409" s="564"/>
      <c r="H1409" s="564"/>
      <c r="I1409" s="564"/>
      <c r="J1409" s="564"/>
      <c r="K1409" s="564"/>
      <c r="L1409" s="339"/>
      <c r="M1409" s="339"/>
    </row>
    <row r="1410" spans="1:13" ht="13.5" customHeight="1" x14ac:dyDescent="0.25">
      <c r="A1410" s="340" t="s">
        <v>12650</v>
      </c>
      <c r="B1410" s="348" t="s">
        <v>385</v>
      </c>
      <c r="C1410" s="565" t="s">
        <v>12651</v>
      </c>
      <c r="D1410" s="565"/>
      <c r="E1410" s="565"/>
      <c r="F1410" s="565"/>
      <c r="G1410" s="565"/>
      <c r="H1410" s="565"/>
      <c r="I1410" s="565"/>
      <c r="J1410" s="565"/>
      <c r="K1410" s="565"/>
      <c r="L1410" s="348" t="s">
        <v>511</v>
      </c>
      <c r="M1410" s="341">
        <v>4.53</v>
      </c>
    </row>
    <row r="1411" spans="1:13" ht="12.75" customHeight="1" x14ac:dyDescent="0.25">
      <c r="A1411" s="340" t="s">
        <v>12652</v>
      </c>
      <c r="B1411" s="348" t="s">
        <v>385</v>
      </c>
      <c r="C1411" s="565" t="s">
        <v>12653</v>
      </c>
      <c r="D1411" s="565"/>
      <c r="E1411" s="565"/>
      <c r="F1411" s="565"/>
      <c r="G1411" s="565"/>
      <c r="H1411" s="565"/>
      <c r="I1411" s="565"/>
      <c r="J1411" s="565"/>
      <c r="K1411" s="565"/>
      <c r="L1411" s="348" t="s">
        <v>511</v>
      </c>
      <c r="M1411" s="341">
        <v>4.53</v>
      </c>
    </row>
    <row r="1412" spans="1:13" ht="13.5" customHeight="1" x14ac:dyDescent="0.25">
      <c r="A1412" s="340" t="s">
        <v>12654</v>
      </c>
      <c r="B1412" s="348" t="s">
        <v>385</v>
      </c>
      <c r="C1412" s="565" t="s">
        <v>12655</v>
      </c>
      <c r="D1412" s="565"/>
      <c r="E1412" s="565"/>
      <c r="F1412" s="565"/>
      <c r="G1412" s="565"/>
      <c r="H1412" s="565"/>
      <c r="I1412" s="565"/>
      <c r="J1412" s="565"/>
      <c r="K1412" s="565"/>
      <c r="L1412" s="348" t="s">
        <v>8</v>
      </c>
      <c r="M1412" s="341">
        <v>3.76</v>
      </c>
    </row>
    <row r="1413" spans="1:13" ht="12.75" customHeight="1" x14ac:dyDescent="0.25">
      <c r="A1413" s="340" t="s">
        <v>12656</v>
      </c>
      <c r="B1413" s="348" t="s">
        <v>385</v>
      </c>
      <c r="C1413" s="565" t="s">
        <v>12657</v>
      </c>
      <c r="D1413" s="565"/>
      <c r="E1413" s="565"/>
      <c r="F1413" s="565"/>
      <c r="G1413" s="565"/>
      <c r="H1413" s="565"/>
      <c r="I1413" s="565"/>
      <c r="J1413" s="565"/>
      <c r="K1413" s="565"/>
      <c r="L1413" s="348" t="s">
        <v>8</v>
      </c>
      <c r="M1413" s="341">
        <v>5.98</v>
      </c>
    </row>
    <row r="1414" spans="1:13" ht="12.75" customHeight="1" x14ac:dyDescent="0.25">
      <c r="A1414" s="340" t="s">
        <v>12658</v>
      </c>
      <c r="B1414" s="348" t="s">
        <v>385</v>
      </c>
      <c r="C1414" s="565" t="s">
        <v>12659</v>
      </c>
      <c r="D1414" s="565"/>
      <c r="E1414" s="565"/>
      <c r="F1414" s="565"/>
      <c r="G1414" s="565"/>
      <c r="H1414" s="565"/>
      <c r="I1414" s="565"/>
      <c r="J1414" s="565"/>
      <c r="K1414" s="565"/>
      <c r="L1414" s="348" t="s">
        <v>511</v>
      </c>
      <c r="M1414" s="341">
        <v>10.82</v>
      </c>
    </row>
    <row r="1415" spans="1:13" ht="13.5" customHeight="1" x14ac:dyDescent="0.25">
      <c r="A1415" s="340" t="s">
        <v>12660</v>
      </c>
      <c r="B1415" s="348" t="s">
        <v>385</v>
      </c>
      <c r="C1415" s="565" t="s">
        <v>12661</v>
      </c>
      <c r="D1415" s="565"/>
      <c r="E1415" s="565"/>
      <c r="F1415" s="565"/>
      <c r="G1415" s="565"/>
      <c r="H1415" s="565"/>
      <c r="I1415" s="565"/>
      <c r="J1415" s="565"/>
      <c r="K1415" s="565"/>
      <c r="L1415" s="348" t="s">
        <v>511</v>
      </c>
      <c r="M1415" s="341">
        <v>1.95</v>
      </c>
    </row>
    <row r="1416" spans="1:13" ht="12.75" customHeight="1" x14ac:dyDescent="0.25">
      <c r="A1416" s="340" t="s">
        <v>12662</v>
      </c>
      <c r="B1416" s="348" t="s">
        <v>385</v>
      </c>
      <c r="C1416" s="565" t="s">
        <v>12663</v>
      </c>
      <c r="D1416" s="565"/>
      <c r="E1416" s="565"/>
      <c r="F1416" s="565"/>
      <c r="G1416" s="565"/>
      <c r="H1416" s="565"/>
      <c r="I1416" s="565"/>
      <c r="J1416" s="565"/>
      <c r="K1416" s="565"/>
      <c r="L1416" s="348" t="s">
        <v>511</v>
      </c>
      <c r="M1416" s="341">
        <v>1.95</v>
      </c>
    </row>
    <row r="1417" spans="1:13" ht="13.5" customHeight="1" x14ac:dyDescent="0.25">
      <c r="A1417" s="340" t="s">
        <v>12664</v>
      </c>
      <c r="B1417" s="348" t="s">
        <v>385</v>
      </c>
      <c r="C1417" s="565" t="s">
        <v>12665</v>
      </c>
      <c r="D1417" s="565"/>
      <c r="E1417" s="565"/>
      <c r="F1417" s="565"/>
      <c r="G1417" s="565"/>
      <c r="H1417" s="565"/>
      <c r="I1417" s="565"/>
      <c r="J1417" s="565"/>
      <c r="K1417" s="565"/>
      <c r="L1417" s="348" t="s">
        <v>511</v>
      </c>
      <c r="M1417" s="341">
        <v>1.97</v>
      </c>
    </row>
    <row r="1418" spans="1:13" ht="12.75" customHeight="1" x14ac:dyDescent="0.25">
      <c r="A1418" s="340" t="s">
        <v>12666</v>
      </c>
      <c r="B1418" s="348" t="s">
        <v>385</v>
      </c>
      <c r="C1418" s="565" t="s">
        <v>12667</v>
      </c>
      <c r="D1418" s="565"/>
      <c r="E1418" s="565"/>
      <c r="F1418" s="565"/>
      <c r="G1418" s="565"/>
      <c r="H1418" s="565"/>
      <c r="I1418" s="565"/>
      <c r="J1418" s="565"/>
      <c r="K1418" s="565"/>
      <c r="L1418" s="348" t="s">
        <v>511</v>
      </c>
      <c r="M1418" s="341">
        <v>2.0499999999999998</v>
      </c>
    </row>
    <row r="1419" spans="1:13" ht="12.75" customHeight="1" x14ac:dyDescent="0.25">
      <c r="A1419" s="340" t="s">
        <v>12668</v>
      </c>
      <c r="B1419" s="348" t="s">
        <v>385</v>
      </c>
      <c r="C1419" s="565" t="s">
        <v>8914</v>
      </c>
      <c r="D1419" s="565"/>
      <c r="E1419" s="565"/>
      <c r="F1419" s="565"/>
      <c r="G1419" s="565"/>
      <c r="H1419" s="565"/>
      <c r="I1419" s="565"/>
      <c r="J1419" s="565"/>
      <c r="K1419" s="565"/>
      <c r="L1419" s="348" t="s">
        <v>511</v>
      </c>
      <c r="M1419" s="341">
        <v>3.15</v>
      </c>
    </row>
    <row r="1420" spans="1:13" ht="13.5" customHeight="1" x14ac:dyDescent="0.25">
      <c r="A1420" s="340" t="s">
        <v>12669</v>
      </c>
      <c r="B1420" s="348" t="s">
        <v>385</v>
      </c>
      <c r="C1420" s="565" t="s">
        <v>12670</v>
      </c>
      <c r="D1420" s="565"/>
      <c r="E1420" s="565"/>
      <c r="F1420" s="565"/>
      <c r="G1420" s="565"/>
      <c r="H1420" s="565"/>
      <c r="I1420" s="565"/>
      <c r="J1420" s="565"/>
      <c r="K1420" s="565"/>
      <c r="L1420" s="348" t="s">
        <v>511</v>
      </c>
      <c r="M1420" s="341">
        <v>14.03</v>
      </c>
    </row>
    <row r="1421" spans="1:13" ht="12.75" customHeight="1" x14ac:dyDescent="0.25">
      <c r="A1421" s="340" t="s">
        <v>12671</v>
      </c>
      <c r="B1421" s="348" t="s">
        <v>385</v>
      </c>
      <c r="C1421" s="565" t="s">
        <v>12672</v>
      </c>
      <c r="D1421" s="565"/>
      <c r="E1421" s="565"/>
      <c r="F1421" s="565"/>
      <c r="G1421" s="565"/>
      <c r="H1421" s="565"/>
      <c r="I1421" s="565"/>
      <c r="J1421" s="565"/>
      <c r="K1421" s="565"/>
      <c r="L1421" s="348" t="s">
        <v>511</v>
      </c>
      <c r="M1421" s="341">
        <v>47.59</v>
      </c>
    </row>
    <row r="1422" spans="1:13" ht="12.75" customHeight="1" x14ac:dyDescent="0.25">
      <c r="A1422" s="340" t="s">
        <v>12673</v>
      </c>
      <c r="B1422" s="348" t="s">
        <v>385</v>
      </c>
      <c r="C1422" s="565" t="s">
        <v>8942</v>
      </c>
      <c r="D1422" s="565"/>
      <c r="E1422" s="565"/>
      <c r="F1422" s="565"/>
      <c r="G1422" s="565"/>
      <c r="H1422" s="565"/>
      <c r="I1422" s="565"/>
      <c r="J1422" s="565"/>
      <c r="K1422" s="565"/>
      <c r="L1422" s="348" t="s">
        <v>511</v>
      </c>
      <c r="M1422" s="341">
        <v>29.4</v>
      </c>
    </row>
    <row r="1423" spans="1:13" ht="13.5" customHeight="1" x14ac:dyDescent="0.25">
      <c r="A1423" s="340" t="s">
        <v>12674</v>
      </c>
      <c r="B1423" s="348" t="s">
        <v>385</v>
      </c>
      <c r="C1423" s="565" t="s">
        <v>12675</v>
      </c>
      <c r="D1423" s="565"/>
      <c r="E1423" s="565"/>
      <c r="F1423" s="565"/>
      <c r="G1423" s="565"/>
      <c r="H1423" s="565"/>
      <c r="I1423" s="565"/>
      <c r="J1423" s="565"/>
      <c r="K1423" s="565"/>
      <c r="L1423" s="348" t="s">
        <v>511</v>
      </c>
      <c r="M1423" s="341">
        <v>116.38</v>
      </c>
    </row>
    <row r="1424" spans="1:13" ht="12.75" customHeight="1" x14ac:dyDescent="0.25">
      <c r="A1424" s="340" t="s">
        <v>12676</v>
      </c>
      <c r="B1424" s="348" t="s">
        <v>385</v>
      </c>
      <c r="C1424" s="565" t="s">
        <v>12677</v>
      </c>
      <c r="D1424" s="565"/>
      <c r="E1424" s="565"/>
      <c r="F1424" s="565"/>
      <c r="G1424" s="565"/>
      <c r="H1424" s="565"/>
      <c r="I1424" s="565"/>
      <c r="J1424" s="565"/>
      <c r="K1424" s="565"/>
      <c r="L1424" s="348" t="s">
        <v>511</v>
      </c>
      <c r="M1424" s="341">
        <v>70.91</v>
      </c>
    </row>
    <row r="1425" spans="1:13" ht="13.5" customHeight="1" x14ac:dyDescent="0.25">
      <c r="A1425" s="340" t="s">
        <v>12678</v>
      </c>
      <c r="B1425" s="348" t="s">
        <v>385</v>
      </c>
      <c r="C1425" s="565" t="s">
        <v>12679</v>
      </c>
      <c r="D1425" s="565"/>
      <c r="E1425" s="565"/>
      <c r="F1425" s="565"/>
      <c r="G1425" s="565"/>
      <c r="H1425" s="565"/>
      <c r="I1425" s="565"/>
      <c r="J1425" s="565"/>
      <c r="K1425" s="565"/>
      <c r="L1425" s="348" t="s">
        <v>511</v>
      </c>
      <c r="M1425" s="341">
        <v>94.45</v>
      </c>
    </row>
    <row r="1426" spans="1:13" ht="12.75" customHeight="1" x14ac:dyDescent="0.25">
      <c r="A1426" s="340" t="s">
        <v>12680</v>
      </c>
      <c r="B1426" s="348" t="s">
        <v>385</v>
      </c>
      <c r="C1426" s="565" t="s">
        <v>12681</v>
      </c>
      <c r="D1426" s="565"/>
      <c r="E1426" s="565"/>
      <c r="F1426" s="565"/>
      <c r="G1426" s="565"/>
      <c r="H1426" s="565"/>
      <c r="I1426" s="565"/>
      <c r="J1426" s="565"/>
      <c r="K1426" s="565"/>
      <c r="L1426" s="348" t="s">
        <v>511</v>
      </c>
      <c r="M1426" s="341">
        <v>36.26</v>
      </c>
    </row>
    <row r="1427" spans="1:13" ht="12.75" customHeight="1" x14ac:dyDescent="0.25">
      <c r="A1427" s="340" t="s">
        <v>12682</v>
      </c>
      <c r="B1427" s="348" t="s">
        <v>385</v>
      </c>
      <c r="C1427" s="565" t="s">
        <v>12683</v>
      </c>
      <c r="D1427" s="565"/>
      <c r="E1427" s="565"/>
      <c r="F1427" s="565"/>
      <c r="G1427" s="565"/>
      <c r="H1427" s="565"/>
      <c r="I1427" s="565"/>
      <c r="J1427" s="565"/>
      <c r="K1427" s="565"/>
      <c r="L1427" s="348" t="s">
        <v>511</v>
      </c>
      <c r="M1427" s="341">
        <v>18.66</v>
      </c>
    </row>
    <row r="1428" spans="1:13" ht="13.5" customHeight="1" x14ac:dyDescent="0.25">
      <c r="A1428" s="340" t="s">
        <v>12684</v>
      </c>
      <c r="B1428" s="348" t="s">
        <v>385</v>
      </c>
      <c r="C1428" s="565" t="s">
        <v>12685</v>
      </c>
      <c r="D1428" s="565"/>
      <c r="E1428" s="565"/>
      <c r="F1428" s="565"/>
      <c r="G1428" s="565"/>
      <c r="H1428" s="565"/>
      <c r="I1428" s="565"/>
      <c r="J1428" s="565"/>
      <c r="K1428" s="565"/>
      <c r="L1428" s="348" t="s">
        <v>511</v>
      </c>
      <c r="M1428" s="341">
        <v>1178.47</v>
      </c>
    </row>
    <row r="1429" spans="1:13" ht="12.75" customHeight="1" x14ac:dyDescent="0.25">
      <c r="A1429" s="340" t="s">
        <v>12686</v>
      </c>
      <c r="B1429" s="348" t="s">
        <v>385</v>
      </c>
      <c r="C1429" s="565" t="s">
        <v>12687</v>
      </c>
      <c r="D1429" s="565"/>
      <c r="E1429" s="565"/>
      <c r="F1429" s="565"/>
      <c r="G1429" s="565"/>
      <c r="H1429" s="565"/>
      <c r="I1429" s="565"/>
      <c r="J1429" s="565"/>
      <c r="K1429" s="565"/>
      <c r="L1429" s="348" t="s">
        <v>511</v>
      </c>
      <c r="M1429" s="341">
        <v>49.51</v>
      </c>
    </row>
    <row r="1430" spans="1:13" ht="13.5" customHeight="1" x14ac:dyDescent="0.25">
      <c r="A1430" s="340" t="s">
        <v>12688</v>
      </c>
      <c r="B1430" s="348" t="s">
        <v>385</v>
      </c>
      <c r="C1430" s="565" t="s">
        <v>12689</v>
      </c>
      <c r="D1430" s="565"/>
      <c r="E1430" s="565"/>
      <c r="F1430" s="565"/>
      <c r="G1430" s="565"/>
      <c r="H1430" s="565"/>
      <c r="I1430" s="565"/>
      <c r="J1430" s="565"/>
      <c r="K1430" s="565"/>
      <c r="L1430" s="348" t="s">
        <v>511</v>
      </c>
      <c r="M1430" s="341">
        <v>66.510000000000005</v>
      </c>
    </row>
    <row r="1431" spans="1:13" ht="12.75" customHeight="1" x14ac:dyDescent="0.25">
      <c r="A1431" s="340" t="s">
        <v>12690</v>
      </c>
      <c r="B1431" s="348" t="s">
        <v>385</v>
      </c>
      <c r="C1431" s="565" t="s">
        <v>12691</v>
      </c>
      <c r="D1431" s="565"/>
      <c r="E1431" s="565"/>
      <c r="F1431" s="565"/>
      <c r="G1431" s="565"/>
      <c r="H1431" s="565"/>
      <c r="I1431" s="565"/>
      <c r="J1431" s="565"/>
      <c r="K1431" s="565"/>
      <c r="L1431" s="348" t="s">
        <v>511</v>
      </c>
      <c r="M1431" s="341">
        <v>210.5</v>
      </c>
    </row>
    <row r="1432" spans="1:13" ht="12.75" customHeight="1" x14ac:dyDescent="0.25">
      <c r="A1432" s="340" t="s">
        <v>12692</v>
      </c>
      <c r="B1432" s="348" t="s">
        <v>385</v>
      </c>
      <c r="C1432" s="565" t="s">
        <v>12693</v>
      </c>
      <c r="D1432" s="565"/>
      <c r="E1432" s="565"/>
      <c r="F1432" s="565"/>
      <c r="G1432" s="565"/>
      <c r="H1432" s="565"/>
      <c r="I1432" s="565"/>
      <c r="J1432" s="565"/>
      <c r="K1432" s="565"/>
      <c r="L1432" s="348" t="s">
        <v>511</v>
      </c>
      <c r="M1432" s="341">
        <v>288.2</v>
      </c>
    </row>
    <row r="1433" spans="1:13" ht="13.5" customHeight="1" x14ac:dyDescent="0.25">
      <c r="A1433" s="340" t="s">
        <v>12694</v>
      </c>
      <c r="B1433" s="348" t="s">
        <v>385</v>
      </c>
      <c r="C1433" s="565" t="s">
        <v>12695</v>
      </c>
      <c r="D1433" s="565"/>
      <c r="E1433" s="565"/>
      <c r="F1433" s="565"/>
      <c r="G1433" s="565"/>
      <c r="H1433" s="565"/>
      <c r="I1433" s="565"/>
      <c r="J1433" s="565"/>
      <c r="K1433" s="565"/>
      <c r="L1433" s="348" t="s">
        <v>511</v>
      </c>
      <c r="M1433" s="341">
        <v>25</v>
      </c>
    </row>
    <row r="1434" spans="1:13" ht="12.75" customHeight="1" x14ac:dyDescent="0.25">
      <c r="A1434" s="338" t="s">
        <v>12696</v>
      </c>
      <c r="B1434" s="347" t="s">
        <v>385</v>
      </c>
      <c r="C1434" s="564" t="s">
        <v>12697</v>
      </c>
      <c r="D1434" s="564"/>
      <c r="E1434" s="564"/>
      <c r="F1434" s="564"/>
      <c r="G1434" s="564"/>
      <c r="H1434" s="564"/>
      <c r="I1434" s="564"/>
      <c r="J1434" s="564"/>
      <c r="K1434" s="564"/>
      <c r="L1434" s="339"/>
      <c r="M1434" s="339"/>
    </row>
    <row r="1435" spans="1:13" ht="12.75" customHeight="1" x14ac:dyDescent="0.25">
      <c r="A1435" s="340" t="s">
        <v>12698</v>
      </c>
      <c r="B1435" s="348" t="s">
        <v>385</v>
      </c>
      <c r="C1435" s="565" t="s">
        <v>12699</v>
      </c>
      <c r="D1435" s="565"/>
      <c r="E1435" s="565"/>
      <c r="F1435" s="565"/>
      <c r="G1435" s="565"/>
      <c r="H1435" s="565"/>
      <c r="I1435" s="565"/>
      <c r="J1435" s="565"/>
      <c r="K1435" s="565"/>
      <c r="L1435" s="348" t="s">
        <v>511</v>
      </c>
      <c r="M1435" s="341">
        <v>70.42</v>
      </c>
    </row>
    <row r="1436" spans="1:13" ht="13.5" customHeight="1" x14ac:dyDescent="0.25">
      <c r="A1436" s="340" t="s">
        <v>12700</v>
      </c>
      <c r="B1436" s="348" t="s">
        <v>385</v>
      </c>
      <c r="C1436" s="565" t="s">
        <v>12701</v>
      </c>
      <c r="D1436" s="565"/>
      <c r="E1436" s="565"/>
      <c r="F1436" s="565"/>
      <c r="G1436" s="565"/>
      <c r="H1436" s="565"/>
      <c r="I1436" s="565"/>
      <c r="J1436" s="565"/>
      <c r="K1436" s="565"/>
      <c r="L1436" s="348" t="s">
        <v>511</v>
      </c>
      <c r="M1436" s="341">
        <v>19.440000000000001</v>
      </c>
    </row>
    <row r="1437" spans="1:13" ht="12.75" customHeight="1" x14ac:dyDescent="0.25">
      <c r="A1437" s="340" t="s">
        <v>12702</v>
      </c>
      <c r="B1437" s="348" t="s">
        <v>385</v>
      </c>
      <c r="C1437" s="565" t="s">
        <v>12703</v>
      </c>
      <c r="D1437" s="565"/>
      <c r="E1437" s="565"/>
      <c r="F1437" s="565"/>
      <c r="G1437" s="565"/>
      <c r="H1437" s="565"/>
      <c r="I1437" s="565"/>
      <c r="J1437" s="565"/>
      <c r="K1437" s="565"/>
      <c r="L1437" s="348" t="s">
        <v>511</v>
      </c>
      <c r="M1437" s="341">
        <v>216.64</v>
      </c>
    </row>
    <row r="1438" spans="1:13" ht="13.5" customHeight="1" x14ac:dyDescent="0.25">
      <c r="A1438" s="340" t="s">
        <v>12704</v>
      </c>
      <c r="B1438" s="348" t="s">
        <v>385</v>
      </c>
      <c r="C1438" s="565" t="s">
        <v>12705</v>
      </c>
      <c r="D1438" s="565"/>
      <c r="E1438" s="565"/>
      <c r="F1438" s="565"/>
      <c r="G1438" s="565"/>
      <c r="H1438" s="565"/>
      <c r="I1438" s="565"/>
      <c r="J1438" s="565"/>
      <c r="K1438" s="565"/>
      <c r="L1438" s="348" t="s">
        <v>511</v>
      </c>
      <c r="M1438" s="341">
        <v>93.16</v>
      </c>
    </row>
    <row r="1439" spans="1:13" ht="12.75" customHeight="1" x14ac:dyDescent="0.25">
      <c r="A1439" s="340" t="s">
        <v>12706</v>
      </c>
      <c r="B1439" s="348" t="s">
        <v>385</v>
      </c>
      <c r="C1439" s="565" t="s">
        <v>12707</v>
      </c>
      <c r="D1439" s="565"/>
      <c r="E1439" s="565"/>
      <c r="F1439" s="565"/>
      <c r="G1439" s="565"/>
      <c r="H1439" s="565"/>
      <c r="I1439" s="565"/>
      <c r="J1439" s="565"/>
      <c r="K1439" s="565"/>
      <c r="L1439" s="348" t="s">
        <v>511</v>
      </c>
      <c r="M1439" s="341">
        <v>134.72</v>
      </c>
    </row>
    <row r="1440" spans="1:13" ht="12.75" customHeight="1" x14ac:dyDescent="0.25">
      <c r="A1440" s="338" t="s">
        <v>12708</v>
      </c>
      <c r="B1440" s="347" t="s">
        <v>385</v>
      </c>
      <c r="C1440" s="564" t="s">
        <v>12709</v>
      </c>
      <c r="D1440" s="564"/>
      <c r="E1440" s="564"/>
      <c r="F1440" s="564"/>
      <c r="G1440" s="564"/>
      <c r="H1440" s="564"/>
      <c r="I1440" s="564"/>
      <c r="J1440" s="564"/>
      <c r="K1440" s="564"/>
      <c r="L1440" s="339"/>
      <c r="M1440" s="339"/>
    </row>
    <row r="1441" spans="1:13" ht="13.5" customHeight="1" x14ac:dyDescent="0.25">
      <c r="A1441" s="340" t="s">
        <v>12710</v>
      </c>
      <c r="B1441" s="348" t="s">
        <v>385</v>
      </c>
      <c r="C1441" s="565" t="s">
        <v>12711</v>
      </c>
      <c r="D1441" s="565"/>
      <c r="E1441" s="565"/>
      <c r="F1441" s="565"/>
      <c r="G1441" s="565"/>
      <c r="H1441" s="565"/>
      <c r="I1441" s="565"/>
      <c r="J1441" s="565"/>
      <c r="K1441" s="565"/>
      <c r="L1441" s="348" t="s">
        <v>511</v>
      </c>
      <c r="M1441" s="341">
        <v>122.62</v>
      </c>
    </row>
    <row r="1442" spans="1:13" ht="12.75" customHeight="1" x14ac:dyDescent="0.25">
      <c r="A1442" s="340" t="s">
        <v>12712</v>
      </c>
      <c r="B1442" s="348" t="s">
        <v>385</v>
      </c>
      <c r="C1442" s="565" t="s">
        <v>12713</v>
      </c>
      <c r="D1442" s="565"/>
      <c r="E1442" s="565"/>
      <c r="F1442" s="565"/>
      <c r="G1442" s="565"/>
      <c r="H1442" s="565"/>
      <c r="I1442" s="565"/>
      <c r="J1442" s="565"/>
      <c r="K1442" s="565"/>
      <c r="L1442" s="348" t="s">
        <v>511</v>
      </c>
      <c r="M1442" s="341">
        <v>967.6</v>
      </c>
    </row>
    <row r="1443" spans="1:13" ht="13.5" customHeight="1" x14ac:dyDescent="0.25">
      <c r="A1443" s="340" t="s">
        <v>12714</v>
      </c>
      <c r="B1443" s="348" t="s">
        <v>385</v>
      </c>
      <c r="C1443" s="565" t="s">
        <v>12715</v>
      </c>
      <c r="D1443" s="565"/>
      <c r="E1443" s="565"/>
      <c r="F1443" s="565"/>
      <c r="G1443" s="565"/>
      <c r="H1443" s="565"/>
      <c r="I1443" s="565"/>
      <c r="J1443" s="565"/>
      <c r="K1443" s="565"/>
      <c r="L1443" s="348" t="s">
        <v>511</v>
      </c>
      <c r="M1443" s="341">
        <v>1512.59</v>
      </c>
    </row>
    <row r="1444" spans="1:13" ht="12.75" customHeight="1" x14ac:dyDescent="0.25">
      <c r="A1444" s="338" t="s">
        <v>12716</v>
      </c>
      <c r="B1444" s="347" t="s">
        <v>385</v>
      </c>
      <c r="C1444" s="564" t="s">
        <v>12717</v>
      </c>
      <c r="D1444" s="564"/>
      <c r="E1444" s="564"/>
      <c r="F1444" s="564"/>
      <c r="G1444" s="564"/>
      <c r="H1444" s="564"/>
      <c r="I1444" s="564"/>
      <c r="J1444" s="564"/>
      <c r="K1444" s="564"/>
      <c r="L1444" s="339"/>
      <c r="M1444" s="339"/>
    </row>
    <row r="1445" spans="1:13" ht="12.75" customHeight="1" x14ac:dyDescent="0.25">
      <c r="A1445" s="340" t="s">
        <v>12718</v>
      </c>
      <c r="B1445" s="348" t="s">
        <v>385</v>
      </c>
      <c r="C1445" s="565" t="s">
        <v>12719</v>
      </c>
      <c r="D1445" s="565"/>
      <c r="E1445" s="565"/>
      <c r="F1445" s="565"/>
      <c r="G1445" s="565"/>
      <c r="H1445" s="565"/>
      <c r="I1445" s="565"/>
      <c r="J1445" s="565"/>
      <c r="K1445" s="565"/>
      <c r="L1445" s="348" t="s">
        <v>511</v>
      </c>
      <c r="M1445" s="341">
        <v>70.14</v>
      </c>
    </row>
    <row r="1446" spans="1:13" ht="13.5" customHeight="1" x14ac:dyDescent="0.25">
      <c r="A1446" s="340" t="s">
        <v>12720</v>
      </c>
      <c r="B1446" s="348" t="s">
        <v>385</v>
      </c>
      <c r="C1446" s="565" t="s">
        <v>12721</v>
      </c>
      <c r="D1446" s="565"/>
      <c r="E1446" s="565"/>
      <c r="F1446" s="565"/>
      <c r="G1446" s="565"/>
      <c r="H1446" s="565"/>
      <c r="I1446" s="565"/>
      <c r="J1446" s="565"/>
      <c r="K1446" s="565"/>
      <c r="L1446" s="348" t="s">
        <v>511</v>
      </c>
      <c r="M1446" s="341">
        <v>158.01</v>
      </c>
    </row>
    <row r="1447" spans="1:13" ht="12.75" customHeight="1" x14ac:dyDescent="0.25">
      <c r="A1447" s="340" t="s">
        <v>12722</v>
      </c>
      <c r="B1447" s="348" t="s">
        <v>385</v>
      </c>
      <c r="C1447" s="565" t="s">
        <v>12723</v>
      </c>
      <c r="D1447" s="565"/>
      <c r="E1447" s="565"/>
      <c r="F1447" s="565"/>
      <c r="G1447" s="565"/>
      <c r="H1447" s="565"/>
      <c r="I1447" s="565"/>
      <c r="J1447" s="565"/>
      <c r="K1447" s="565"/>
      <c r="L1447" s="348" t="s">
        <v>511</v>
      </c>
      <c r="M1447" s="341">
        <v>321.83</v>
      </c>
    </row>
    <row r="1448" spans="1:13" ht="12.75" customHeight="1" x14ac:dyDescent="0.25">
      <c r="A1448" s="340" t="s">
        <v>12724</v>
      </c>
      <c r="B1448" s="348" t="s">
        <v>385</v>
      </c>
      <c r="C1448" s="565" t="s">
        <v>12725</v>
      </c>
      <c r="D1448" s="565"/>
      <c r="E1448" s="565"/>
      <c r="F1448" s="565"/>
      <c r="G1448" s="565"/>
      <c r="H1448" s="565"/>
      <c r="I1448" s="565"/>
      <c r="J1448" s="565"/>
      <c r="K1448" s="565"/>
      <c r="L1448" s="348" t="s">
        <v>511</v>
      </c>
      <c r="M1448" s="341">
        <v>522.53</v>
      </c>
    </row>
    <row r="1449" spans="1:13" ht="13.5" customHeight="1" x14ac:dyDescent="0.25">
      <c r="A1449" s="340" t="s">
        <v>12726</v>
      </c>
      <c r="B1449" s="348" t="s">
        <v>385</v>
      </c>
      <c r="C1449" s="565" t="s">
        <v>12727</v>
      </c>
      <c r="D1449" s="565"/>
      <c r="E1449" s="565"/>
      <c r="F1449" s="565"/>
      <c r="G1449" s="565"/>
      <c r="H1449" s="565"/>
      <c r="I1449" s="565"/>
      <c r="J1449" s="565"/>
      <c r="K1449" s="565"/>
      <c r="L1449" s="348" t="s">
        <v>511</v>
      </c>
      <c r="M1449" s="341">
        <v>1547.61</v>
      </c>
    </row>
    <row r="1450" spans="1:13" ht="12.75" customHeight="1" x14ac:dyDescent="0.25">
      <c r="A1450" s="338" t="s">
        <v>12728</v>
      </c>
      <c r="B1450" s="347" t="s">
        <v>385</v>
      </c>
      <c r="C1450" s="564" t="s">
        <v>12729</v>
      </c>
      <c r="D1450" s="564"/>
      <c r="E1450" s="564"/>
      <c r="F1450" s="564"/>
      <c r="G1450" s="564"/>
      <c r="H1450" s="564"/>
      <c r="I1450" s="564"/>
      <c r="J1450" s="564"/>
      <c r="K1450" s="564"/>
      <c r="L1450" s="339"/>
      <c r="M1450" s="339"/>
    </row>
    <row r="1451" spans="1:13" ht="13.5" customHeight="1" x14ac:dyDescent="0.25">
      <c r="A1451" s="340" t="s">
        <v>12730</v>
      </c>
      <c r="B1451" s="348" t="s">
        <v>385</v>
      </c>
      <c r="C1451" s="565" t="s">
        <v>12731</v>
      </c>
      <c r="D1451" s="565"/>
      <c r="E1451" s="565"/>
      <c r="F1451" s="565"/>
      <c r="G1451" s="565"/>
      <c r="H1451" s="565"/>
      <c r="I1451" s="565"/>
      <c r="J1451" s="565"/>
      <c r="K1451" s="565"/>
      <c r="L1451" s="348" t="s">
        <v>8</v>
      </c>
      <c r="M1451" s="341">
        <v>8.44</v>
      </c>
    </row>
    <row r="1452" spans="1:13" ht="12.75" customHeight="1" x14ac:dyDescent="0.25">
      <c r="A1452" s="340" t="s">
        <v>12732</v>
      </c>
      <c r="B1452" s="348" t="s">
        <v>385</v>
      </c>
      <c r="C1452" s="565" t="s">
        <v>12733</v>
      </c>
      <c r="D1452" s="565"/>
      <c r="E1452" s="565"/>
      <c r="F1452" s="565"/>
      <c r="G1452" s="565"/>
      <c r="H1452" s="565"/>
      <c r="I1452" s="565"/>
      <c r="J1452" s="565"/>
      <c r="K1452" s="565"/>
      <c r="L1452" s="348" t="s">
        <v>8</v>
      </c>
      <c r="M1452" s="341">
        <v>12.89</v>
      </c>
    </row>
    <row r="1453" spans="1:13" ht="12.75" customHeight="1" x14ac:dyDescent="0.25">
      <c r="A1453" s="340" t="s">
        <v>12734</v>
      </c>
      <c r="B1453" s="348" t="s">
        <v>385</v>
      </c>
      <c r="C1453" s="565" t="s">
        <v>12735</v>
      </c>
      <c r="D1453" s="565"/>
      <c r="E1453" s="565"/>
      <c r="F1453" s="565"/>
      <c r="G1453" s="565"/>
      <c r="H1453" s="565"/>
      <c r="I1453" s="565"/>
      <c r="J1453" s="565"/>
      <c r="K1453" s="565"/>
      <c r="L1453" s="348" t="s">
        <v>8</v>
      </c>
      <c r="M1453" s="341">
        <v>17.84</v>
      </c>
    </row>
    <row r="1454" spans="1:13" ht="13.5" customHeight="1" x14ac:dyDescent="0.25">
      <c r="A1454" s="340" t="s">
        <v>12736</v>
      </c>
      <c r="B1454" s="348" t="s">
        <v>385</v>
      </c>
      <c r="C1454" s="565" t="s">
        <v>12737</v>
      </c>
      <c r="D1454" s="565"/>
      <c r="E1454" s="565"/>
      <c r="F1454" s="565"/>
      <c r="G1454" s="565"/>
      <c r="H1454" s="565"/>
      <c r="I1454" s="565"/>
      <c r="J1454" s="565"/>
      <c r="K1454" s="565"/>
      <c r="L1454" s="348" t="s">
        <v>8</v>
      </c>
      <c r="M1454" s="341">
        <v>25.12</v>
      </c>
    </row>
    <row r="1455" spans="1:13" ht="12.75" customHeight="1" x14ac:dyDescent="0.25">
      <c r="A1455" s="340" t="s">
        <v>12738</v>
      </c>
      <c r="B1455" s="348" t="s">
        <v>385</v>
      </c>
      <c r="C1455" s="565" t="s">
        <v>12739</v>
      </c>
      <c r="D1455" s="565"/>
      <c r="E1455" s="565"/>
      <c r="F1455" s="565"/>
      <c r="G1455" s="565"/>
      <c r="H1455" s="565"/>
      <c r="I1455" s="565"/>
      <c r="J1455" s="565"/>
      <c r="K1455" s="565"/>
      <c r="L1455" s="348" t="s">
        <v>8</v>
      </c>
      <c r="M1455" s="341">
        <v>35.979999999999997</v>
      </c>
    </row>
    <row r="1456" spans="1:13" ht="13.5" customHeight="1" x14ac:dyDescent="0.25">
      <c r="A1456" s="340" t="s">
        <v>12740</v>
      </c>
      <c r="B1456" s="348" t="s">
        <v>385</v>
      </c>
      <c r="C1456" s="565" t="s">
        <v>12741</v>
      </c>
      <c r="D1456" s="565"/>
      <c r="E1456" s="565"/>
      <c r="F1456" s="565"/>
      <c r="G1456" s="565"/>
      <c r="H1456" s="565"/>
      <c r="I1456" s="565"/>
      <c r="J1456" s="565"/>
      <c r="K1456" s="565"/>
      <c r="L1456" s="348" t="s">
        <v>8</v>
      </c>
      <c r="M1456" s="341">
        <v>50.77</v>
      </c>
    </row>
    <row r="1457" spans="1:13" ht="12.75" customHeight="1" x14ac:dyDescent="0.25">
      <c r="A1457" s="338" t="s">
        <v>12742</v>
      </c>
      <c r="B1457" s="347" t="s">
        <v>385</v>
      </c>
      <c r="C1457" s="564" t="s">
        <v>12743</v>
      </c>
      <c r="D1457" s="564"/>
      <c r="E1457" s="564"/>
      <c r="F1457" s="564"/>
      <c r="G1457" s="564"/>
      <c r="H1457" s="564"/>
      <c r="I1457" s="564"/>
      <c r="J1457" s="564"/>
      <c r="K1457" s="564"/>
      <c r="L1457" s="339"/>
      <c r="M1457" s="339"/>
    </row>
    <row r="1458" spans="1:13" ht="12.75" customHeight="1" x14ac:dyDescent="0.25">
      <c r="A1458" s="340" t="s">
        <v>12744</v>
      </c>
      <c r="B1458" s="348" t="s">
        <v>385</v>
      </c>
      <c r="C1458" s="565" t="s">
        <v>12745</v>
      </c>
      <c r="D1458" s="565"/>
      <c r="E1458" s="565"/>
      <c r="F1458" s="565"/>
      <c r="G1458" s="565"/>
      <c r="H1458" s="565"/>
      <c r="I1458" s="565"/>
      <c r="J1458" s="565"/>
      <c r="K1458" s="565"/>
      <c r="L1458" s="348" t="s">
        <v>511</v>
      </c>
      <c r="M1458" s="341">
        <v>13.59</v>
      </c>
    </row>
    <row r="1459" spans="1:13" ht="13.5" customHeight="1" x14ac:dyDescent="0.25">
      <c r="A1459" s="340" t="s">
        <v>12746</v>
      </c>
      <c r="B1459" s="348" t="s">
        <v>385</v>
      </c>
      <c r="C1459" s="565" t="s">
        <v>12747</v>
      </c>
      <c r="D1459" s="565"/>
      <c r="E1459" s="565"/>
      <c r="F1459" s="565"/>
      <c r="G1459" s="565"/>
      <c r="H1459" s="565"/>
      <c r="I1459" s="565"/>
      <c r="J1459" s="565"/>
      <c r="K1459" s="565"/>
      <c r="L1459" s="348" t="s">
        <v>511</v>
      </c>
      <c r="M1459" s="341">
        <v>13.07</v>
      </c>
    </row>
    <row r="1460" spans="1:13" ht="12.75" customHeight="1" x14ac:dyDescent="0.25">
      <c r="A1460" s="340" t="s">
        <v>12748</v>
      </c>
      <c r="B1460" s="348" t="s">
        <v>385</v>
      </c>
      <c r="C1460" s="565" t="s">
        <v>12749</v>
      </c>
      <c r="D1460" s="565"/>
      <c r="E1460" s="565"/>
      <c r="F1460" s="565"/>
      <c r="G1460" s="565"/>
      <c r="H1460" s="565"/>
      <c r="I1460" s="565"/>
      <c r="J1460" s="565"/>
      <c r="K1460" s="565"/>
      <c r="L1460" s="348" t="s">
        <v>511</v>
      </c>
      <c r="M1460" s="341">
        <v>188.06</v>
      </c>
    </row>
    <row r="1461" spans="1:13" ht="12.75" customHeight="1" x14ac:dyDescent="0.25">
      <c r="A1461" s="340" t="s">
        <v>12750</v>
      </c>
      <c r="B1461" s="348" t="s">
        <v>385</v>
      </c>
      <c r="C1461" s="565" t="s">
        <v>12751</v>
      </c>
      <c r="D1461" s="565"/>
      <c r="E1461" s="565"/>
      <c r="F1461" s="565"/>
      <c r="G1461" s="565"/>
      <c r="H1461" s="565"/>
      <c r="I1461" s="565"/>
      <c r="J1461" s="565"/>
      <c r="K1461" s="565"/>
      <c r="L1461" s="348" t="s">
        <v>511</v>
      </c>
      <c r="M1461" s="341">
        <v>197.16</v>
      </c>
    </row>
    <row r="1462" spans="1:13" ht="13.5" customHeight="1" x14ac:dyDescent="0.25">
      <c r="A1462" s="340" t="s">
        <v>12752</v>
      </c>
      <c r="B1462" s="348" t="s">
        <v>385</v>
      </c>
      <c r="C1462" s="565" t="s">
        <v>12753</v>
      </c>
      <c r="D1462" s="565"/>
      <c r="E1462" s="565"/>
      <c r="F1462" s="565"/>
      <c r="G1462" s="565"/>
      <c r="H1462" s="565"/>
      <c r="I1462" s="565"/>
      <c r="J1462" s="565"/>
      <c r="K1462" s="565"/>
      <c r="L1462" s="348" t="s">
        <v>511</v>
      </c>
      <c r="M1462" s="341">
        <v>34.81</v>
      </c>
    </row>
    <row r="1463" spans="1:13" ht="12.75" customHeight="1" x14ac:dyDescent="0.25">
      <c r="A1463" s="340" t="s">
        <v>12754</v>
      </c>
      <c r="B1463" s="348" t="s">
        <v>385</v>
      </c>
      <c r="C1463" s="565" t="s">
        <v>12755</v>
      </c>
      <c r="D1463" s="565"/>
      <c r="E1463" s="565"/>
      <c r="F1463" s="565"/>
      <c r="G1463" s="565"/>
      <c r="H1463" s="565"/>
      <c r="I1463" s="565"/>
      <c r="J1463" s="565"/>
      <c r="K1463" s="565"/>
      <c r="L1463" s="348" t="s">
        <v>511</v>
      </c>
      <c r="M1463" s="341">
        <v>3.48</v>
      </c>
    </row>
    <row r="1464" spans="1:13" ht="13.5" customHeight="1" x14ac:dyDescent="0.25">
      <c r="A1464" s="340" t="s">
        <v>12756</v>
      </c>
      <c r="B1464" s="348" t="s">
        <v>385</v>
      </c>
      <c r="C1464" s="565" t="s">
        <v>12757</v>
      </c>
      <c r="D1464" s="565"/>
      <c r="E1464" s="565"/>
      <c r="F1464" s="565"/>
      <c r="G1464" s="565"/>
      <c r="H1464" s="565"/>
      <c r="I1464" s="565"/>
      <c r="J1464" s="565"/>
      <c r="K1464" s="565"/>
      <c r="L1464" s="348" t="s">
        <v>511</v>
      </c>
      <c r="M1464" s="341">
        <v>50.73</v>
      </c>
    </row>
    <row r="1465" spans="1:13" ht="12.75" customHeight="1" x14ac:dyDescent="0.25">
      <c r="A1465" s="340" t="s">
        <v>12758</v>
      </c>
      <c r="B1465" s="348" t="s">
        <v>385</v>
      </c>
      <c r="C1465" s="565" t="s">
        <v>12759</v>
      </c>
      <c r="D1465" s="565"/>
      <c r="E1465" s="565"/>
      <c r="F1465" s="565"/>
      <c r="G1465" s="565"/>
      <c r="H1465" s="565"/>
      <c r="I1465" s="565"/>
      <c r="J1465" s="565"/>
      <c r="K1465" s="565"/>
      <c r="L1465" s="348" t="s">
        <v>511</v>
      </c>
      <c r="M1465" s="341">
        <v>551.27</v>
      </c>
    </row>
    <row r="1466" spans="1:13" ht="12.75" customHeight="1" x14ac:dyDescent="0.25">
      <c r="A1466" s="340" t="s">
        <v>12760</v>
      </c>
      <c r="B1466" s="348" t="s">
        <v>385</v>
      </c>
      <c r="C1466" s="565" t="s">
        <v>12761</v>
      </c>
      <c r="D1466" s="565"/>
      <c r="E1466" s="565"/>
      <c r="F1466" s="565"/>
      <c r="G1466" s="565"/>
      <c r="H1466" s="565"/>
      <c r="I1466" s="565"/>
      <c r="J1466" s="565"/>
      <c r="K1466" s="565"/>
      <c r="L1466" s="348" t="s">
        <v>511</v>
      </c>
      <c r="M1466" s="341">
        <v>6.92</v>
      </c>
    </row>
    <row r="1467" spans="1:13" ht="13.5" customHeight="1" x14ac:dyDescent="0.25">
      <c r="A1467" s="340" t="s">
        <v>12762</v>
      </c>
      <c r="B1467" s="348" t="s">
        <v>385</v>
      </c>
      <c r="C1467" s="565" t="s">
        <v>12763</v>
      </c>
      <c r="D1467" s="565"/>
      <c r="E1467" s="565"/>
      <c r="F1467" s="565"/>
      <c r="G1467" s="565"/>
      <c r="H1467" s="565"/>
      <c r="I1467" s="565"/>
      <c r="J1467" s="565"/>
      <c r="K1467" s="565"/>
      <c r="L1467" s="348" t="s">
        <v>511</v>
      </c>
      <c r="M1467" s="341">
        <v>4.51</v>
      </c>
    </row>
    <row r="1468" spans="1:13" ht="12.75" customHeight="1" x14ac:dyDescent="0.25">
      <c r="A1468" s="340" t="s">
        <v>12764</v>
      </c>
      <c r="B1468" s="348" t="s">
        <v>385</v>
      </c>
      <c r="C1468" s="565" t="s">
        <v>12765</v>
      </c>
      <c r="D1468" s="565"/>
      <c r="E1468" s="565"/>
      <c r="F1468" s="565"/>
      <c r="G1468" s="565"/>
      <c r="H1468" s="565"/>
      <c r="I1468" s="565"/>
      <c r="J1468" s="565"/>
      <c r="K1468" s="565"/>
      <c r="L1468" s="348" t="s">
        <v>511</v>
      </c>
      <c r="M1468" s="341">
        <v>30.32</v>
      </c>
    </row>
    <row r="1469" spans="1:13" ht="13.5" customHeight="1" x14ac:dyDescent="0.25">
      <c r="A1469" s="340" t="s">
        <v>12766</v>
      </c>
      <c r="B1469" s="348" t="s">
        <v>385</v>
      </c>
      <c r="C1469" s="565" t="s">
        <v>12767</v>
      </c>
      <c r="D1469" s="565"/>
      <c r="E1469" s="565"/>
      <c r="F1469" s="565"/>
      <c r="G1469" s="565"/>
      <c r="H1469" s="565"/>
      <c r="I1469" s="565"/>
      <c r="J1469" s="565"/>
      <c r="K1469" s="565"/>
      <c r="L1469" s="348" t="s">
        <v>511</v>
      </c>
      <c r="M1469" s="341">
        <v>4.92</v>
      </c>
    </row>
    <row r="1470" spans="1:13" ht="12.75" customHeight="1" x14ac:dyDescent="0.25">
      <c r="A1470" s="340" t="s">
        <v>12768</v>
      </c>
      <c r="B1470" s="348" t="s">
        <v>385</v>
      </c>
      <c r="C1470" s="565" t="s">
        <v>12769</v>
      </c>
      <c r="D1470" s="565"/>
      <c r="E1470" s="565"/>
      <c r="F1470" s="565"/>
      <c r="G1470" s="565"/>
      <c r="H1470" s="565"/>
      <c r="I1470" s="565"/>
      <c r="J1470" s="565"/>
      <c r="K1470" s="565"/>
      <c r="L1470" s="348" t="s">
        <v>511</v>
      </c>
      <c r="M1470" s="341">
        <v>4.51</v>
      </c>
    </row>
    <row r="1471" spans="1:13" ht="12.75" customHeight="1" x14ac:dyDescent="0.25">
      <c r="A1471" s="340" t="s">
        <v>12770</v>
      </c>
      <c r="B1471" s="348" t="s">
        <v>385</v>
      </c>
      <c r="C1471" s="565" t="s">
        <v>12771</v>
      </c>
      <c r="D1471" s="565"/>
      <c r="E1471" s="565"/>
      <c r="F1471" s="565"/>
      <c r="G1471" s="565"/>
      <c r="H1471" s="565"/>
      <c r="I1471" s="565"/>
      <c r="J1471" s="565"/>
      <c r="K1471" s="565"/>
      <c r="L1471" s="348" t="s">
        <v>511</v>
      </c>
      <c r="M1471" s="341">
        <v>62.63</v>
      </c>
    </row>
    <row r="1472" spans="1:13" ht="13.5" customHeight="1" x14ac:dyDescent="0.25">
      <c r="A1472" s="340" t="s">
        <v>12772</v>
      </c>
      <c r="B1472" s="348" t="s">
        <v>385</v>
      </c>
      <c r="C1472" s="565" t="s">
        <v>12773</v>
      </c>
      <c r="D1472" s="565"/>
      <c r="E1472" s="565"/>
      <c r="F1472" s="565"/>
      <c r="G1472" s="565"/>
      <c r="H1472" s="565"/>
      <c r="I1472" s="565"/>
      <c r="J1472" s="565"/>
      <c r="K1472" s="565"/>
      <c r="L1472" s="348" t="s">
        <v>511</v>
      </c>
      <c r="M1472" s="341">
        <v>3.89</v>
      </c>
    </row>
    <row r="1473" spans="1:13" ht="12.75" customHeight="1" x14ac:dyDescent="0.25">
      <c r="A1473" s="340" t="s">
        <v>12774</v>
      </c>
      <c r="B1473" s="348" t="s">
        <v>385</v>
      </c>
      <c r="C1473" s="565" t="s">
        <v>12775</v>
      </c>
      <c r="D1473" s="565"/>
      <c r="E1473" s="565"/>
      <c r="F1473" s="565"/>
      <c r="G1473" s="565"/>
      <c r="H1473" s="565"/>
      <c r="I1473" s="565"/>
      <c r="J1473" s="565"/>
      <c r="K1473" s="565"/>
      <c r="L1473" s="348" t="s">
        <v>511</v>
      </c>
      <c r="M1473" s="341">
        <v>305.95999999999998</v>
      </c>
    </row>
    <row r="1474" spans="1:13" ht="12.75" customHeight="1" x14ac:dyDescent="0.25">
      <c r="A1474" s="340" t="s">
        <v>12776</v>
      </c>
      <c r="B1474" s="348" t="s">
        <v>385</v>
      </c>
      <c r="C1474" s="565" t="s">
        <v>12777</v>
      </c>
      <c r="D1474" s="565"/>
      <c r="E1474" s="565"/>
      <c r="F1474" s="565"/>
      <c r="G1474" s="565"/>
      <c r="H1474" s="565"/>
      <c r="I1474" s="565"/>
      <c r="J1474" s="565"/>
      <c r="K1474" s="565"/>
      <c r="L1474" s="348" t="s">
        <v>511</v>
      </c>
      <c r="M1474" s="341">
        <v>152.57</v>
      </c>
    </row>
    <row r="1475" spans="1:13" ht="13.5" customHeight="1" x14ac:dyDescent="0.25">
      <c r="A1475" s="340" t="s">
        <v>12778</v>
      </c>
      <c r="B1475" s="348" t="s">
        <v>385</v>
      </c>
      <c r="C1475" s="565" t="s">
        <v>12779</v>
      </c>
      <c r="D1475" s="565"/>
      <c r="E1475" s="565"/>
      <c r="F1475" s="565"/>
      <c r="G1475" s="565"/>
      <c r="H1475" s="565"/>
      <c r="I1475" s="565"/>
      <c r="J1475" s="565"/>
      <c r="K1475" s="565"/>
      <c r="L1475" s="348" t="s">
        <v>511</v>
      </c>
      <c r="M1475" s="341">
        <v>5.94</v>
      </c>
    </row>
    <row r="1476" spans="1:13" ht="12.75" customHeight="1" x14ac:dyDescent="0.25">
      <c r="A1476" s="340" t="s">
        <v>12780</v>
      </c>
      <c r="B1476" s="348" t="s">
        <v>385</v>
      </c>
      <c r="C1476" s="565" t="s">
        <v>12781</v>
      </c>
      <c r="D1476" s="565"/>
      <c r="E1476" s="565"/>
      <c r="F1476" s="565"/>
      <c r="G1476" s="565"/>
      <c r="H1476" s="565"/>
      <c r="I1476" s="565"/>
      <c r="J1476" s="565"/>
      <c r="K1476" s="565"/>
      <c r="L1476" s="348" t="s">
        <v>511</v>
      </c>
      <c r="M1476" s="341">
        <v>4.3099999999999996</v>
      </c>
    </row>
    <row r="1477" spans="1:13" ht="13.5" customHeight="1" x14ac:dyDescent="0.25">
      <c r="A1477" s="340" t="s">
        <v>12782</v>
      </c>
      <c r="B1477" s="348" t="s">
        <v>385</v>
      </c>
      <c r="C1477" s="565" t="s">
        <v>12783</v>
      </c>
      <c r="D1477" s="565"/>
      <c r="E1477" s="565"/>
      <c r="F1477" s="565"/>
      <c r="G1477" s="565"/>
      <c r="H1477" s="565"/>
      <c r="I1477" s="565"/>
      <c r="J1477" s="565"/>
      <c r="K1477" s="565"/>
      <c r="L1477" s="348" t="s">
        <v>511</v>
      </c>
      <c r="M1477" s="341">
        <v>1.95</v>
      </c>
    </row>
    <row r="1478" spans="1:13" ht="12.75" customHeight="1" x14ac:dyDescent="0.25">
      <c r="A1478" s="340" t="s">
        <v>12784</v>
      </c>
      <c r="B1478" s="348" t="s">
        <v>385</v>
      </c>
      <c r="C1478" s="565" t="s">
        <v>12785</v>
      </c>
      <c r="D1478" s="565"/>
      <c r="E1478" s="565"/>
      <c r="F1478" s="565"/>
      <c r="G1478" s="565"/>
      <c r="H1478" s="565"/>
      <c r="I1478" s="565"/>
      <c r="J1478" s="565"/>
      <c r="K1478" s="565"/>
      <c r="L1478" s="348" t="s">
        <v>511</v>
      </c>
      <c r="M1478" s="341">
        <v>2.35</v>
      </c>
    </row>
    <row r="1479" spans="1:13" ht="12.75" customHeight="1" x14ac:dyDescent="0.25">
      <c r="A1479" s="340" t="s">
        <v>12786</v>
      </c>
      <c r="B1479" s="348" t="s">
        <v>385</v>
      </c>
      <c r="C1479" s="565" t="s">
        <v>12787</v>
      </c>
      <c r="D1479" s="565"/>
      <c r="E1479" s="565"/>
      <c r="F1479" s="565"/>
      <c r="G1479" s="565"/>
      <c r="H1479" s="565"/>
      <c r="I1479" s="565"/>
      <c r="J1479" s="565"/>
      <c r="K1479" s="565"/>
      <c r="L1479" s="348" t="s">
        <v>511</v>
      </c>
      <c r="M1479" s="341">
        <v>2.4</v>
      </c>
    </row>
    <row r="1480" spans="1:13" ht="13.5" customHeight="1" x14ac:dyDescent="0.25">
      <c r="A1480" s="340" t="s">
        <v>12788</v>
      </c>
      <c r="B1480" s="348" t="s">
        <v>385</v>
      </c>
      <c r="C1480" s="565" t="s">
        <v>9153</v>
      </c>
      <c r="D1480" s="565"/>
      <c r="E1480" s="565"/>
      <c r="F1480" s="565"/>
      <c r="G1480" s="565"/>
      <c r="H1480" s="565"/>
      <c r="I1480" s="565"/>
      <c r="J1480" s="565"/>
      <c r="K1480" s="565"/>
      <c r="L1480" s="348" t="s">
        <v>511</v>
      </c>
      <c r="M1480" s="341">
        <v>4.5</v>
      </c>
    </row>
    <row r="1481" spans="1:13" ht="12.75" customHeight="1" x14ac:dyDescent="0.25">
      <c r="A1481" s="340" t="s">
        <v>12789</v>
      </c>
      <c r="B1481" s="348" t="s">
        <v>385</v>
      </c>
      <c r="C1481" s="565" t="s">
        <v>12790</v>
      </c>
      <c r="D1481" s="565"/>
      <c r="E1481" s="565"/>
      <c r="F1481" s="565"/>
      <c r="G1481" s="565"/>
      <c r="H1481" s="565"/>
      <c r="I1481" s="565"/>
      <c r="J1481" s="565"/>
      <c r="K1481" s="565"/>
      <c r="L1481" s="348" t="s">
        <v>511</v>
      </c>
      <c r="M1481" s="341">
        <v>25.61</v>
      </c>
    </row>
    <row r="1482" spans="1:13" ht="13.5" customHeight="1" x14ac:dyDescent="0.25">
      <c r="A1482" s="340" t="s">
        <v>12791</v>
      </c>
      <c r="B1482" s="348" t="s">
        <v>385</v>
      </c>
      <c r="C1482" s="565" t="s">
        <v>12792</v>
      </c>
      <c r="D1482" s="565"/>
      <c r="E1482" s="565"/>
      <c r="F1482" s="565"/>
      <c r="G1482" s="565"/>
      <c r="H1482" s="565"/>
      <c r="I1482" s="565"/>
      <c r="J1482" s="565"/>
      <c r="K1482" s="565"/>
      <c r="L1482" s="348" t="s">
        <v>511</v>
      </c>
      <c r="M1482" s="341">
        <v>203.36</v>
      </c>
    </row>
    <row r="1483" spans="1:13" ht="12.75" customHeight="1" x14ac:dyDescent="0.25">
      <c r="A1483" s="340" t="s">
        <v>12793</v>
      </c>
      <c r="B1483" s="348" t="s">
        <v>385</v>
      </c>
      <c r="C1483" s="565" t="s">
        <v>12794</v>
      </c>
      <c r="D1483" s="565"/>
      <c r="E1483" s="565"/>
      <c r="F1483" s="565"/>
      <c r="G1483" s="565"/>
      <c r="H1483" s="565"/>
      <c r="I1483" s="565"/>
      <c r="J1483" s="565"/>
      <c r="K1483" s="565"/>
      <c r="L1483" s="348" t="s">
        <v>511</v>
      </c>
      <c r="M1483" s="341">
        <v>148.15</v>
      </c>
    </row>
    <row r="1484" spans="1:13" ht="12.75" customHeight="1" x14ac:dyDescent="0.25">
      <c r="A1484" s="340" t="s">
        <v>12795</v>
      </c>
      <c r="B1484" s="348" t="s">
        <v>385</v>
      </c>
      <c r="C1484" s="565" t="s">
        <v>12796</v>
      </c>
      <c r="D1484" s="565"/>
      <c r="E1484" s="565"/>
      <c r="F1484" s="565"/>
      <c r="G1484" s="565"/>
      <c r="H1484" s="565"/>
      <c r="I1484" s="565"/>
      <c r="J1484" s="565"/>
      <c r="K1484" s="565"/>
      <c r="L1484" s="348" t="s">
        <v>511</v>
      </c>
      <c r="M1484" s="341">
        <v>2.11</v>
      </c>
    </row>
    <row r="1485" spans="1:13" ht="13.5" customHeight="1" x14ac:dyDescent="0.25">
      <c r="A1485" s="340" t="s">
        <v>12797</v>
      </c>
      <c r="B1485" s="348" t="s">
        <v>385</v>
      </c>
      <c r="C1485" s="565" t="s">
        <v>12798</v>
      </c>
      <c r="D1485" s="565"/>
      <c r="E1485" s="565"/>
      <c r="F1485" s="565"/>
      <c r="G1485" s="565"/>
      <c r="H1485" s="565"/>
      <c r="I1485" s="565"/>
      <c r="J1485" s="565"/>
      <c r="K1485" s="565"/>
      <c r="L1485" s="348" t="s">
        <v>511</v>
      </c>
      <c r="M1485" s="341">
        <v>52.29</v>
      </c>
    </row>
    <row r="1486" spans="1:13" ht="12.75" customHeight="1" x14ac:dyDescent="0.25">
      <c r="A1486" s="340" t="s">
        <v>12799</v>
      </c>
      <c r="B1486" s="348" t="s">
        <v>385</v>
      </c>
      <c r="C1486" s="565" t="s">
        <v>12800</v>
      </c>
      <c r="D1486" s="565"/>
      <c r="E1486" s="565"/>
      <c r="F1486" s="565"/>
      <c r="G1486" s="565"/>
      <c r="H1486" s="565"/>
      <c r="I1486" s="565"/>
      <c r="J1486" s="565"/>
      <c r="K1486" s="565"/>
      <c r="L1486" s="348" t="s">
        <v>511</v>
      </c>
      <c r="M1486" s="341">
        <v>15.83</v>
      </c>
    </row>
    <row r="1487" spans="1:13" ht="13.5" customHeight="1" x14ac:dyDescent="0.25">
      <c r="A1487" s="340" t="s">
        <v>12801</v>
      </c>
      <c r="B1487" s="348" t="s">
        <v>385</v>
      </c>
      <c r="C1487" s="565" t="s">
        <v>12802</v>
      </c>
      <c r="D1487" s="565"/>
      <c r="E1487" s="565"/>
      <c r="F1487" s="565"/>
      <c r="G1487" s="565"/>
      <c r="H1487" s="565"/>
      <c r="I1487" s="565"/>
      <c r="J1487" s="565"/>
      <c r="K1487" s="565"/>
      <c r="L1487" s="348" t="s">
        <v>511</v>
      </c>
      <c r="M1487" s="341">
        <v>49.52</v>
      </c>
    </row>
    <row r="1488" spans="1:13" ht="12.75" customHeight="1" x14ac:dyDescent="0.25">
      <c r="A1488" s="340" t="s">
        <v>12803</v>
      </c>
      <c r="B1488" s="348" t="s">
        <v>385</v>
      </c>
      <c r="C1488" s="565" t="s">
        <v>12804</v>
      </c>
      <c r="D1488" s="565"/>
      <c r="E1488" s="565"/>
      <c r="F1488" s="565"/>
      <c r="G1488" s="565"/>
      <c r="H1488" s="565"/>
      <c r="I1488" s="565"/>
      <c r="J1488" s="565"/>
      <c r="K1488" s="565"/>
      <c r="L1488" s="348" t="s">
        <v>511</v>
      </c>
      <c r="M1488" s="341">
        <v>17.09</v>
      </c>
    </row>
    <row r="1489" spans="1:13" ht="12.75" customHeight="1" x14ac:dyDescent="0.25">
      <c r="A1489" s="340" t="s">
        <v>12805</v>
      </c>
      <c r="B1489" s="348" t="s">
        <v>385</v>
      </c>
      <c r="C1489" s="565" t="s">
        <v>12806</v>
      </c>
      <c r="D1489" s="565"/>
      <c r="E1489" s="565"/>
      <c r="F1489" s="565"/>
      <c r="G1489" s="565"/>
      <c r="H1489" s="565"/>
      <c r="I1489" s="565"/>
      <c r="J1489" s="565"/>
      <c r="K1489" s="565"/>
      <c r="L1489" s="348" t="s">
        <v>511</v>
      </c>
      <c r="M1489" s="341">
        <v>21.07</v>
      </c>
    </row>
    <row r="1490" spans="1:13" ht="13.5" customHeight="1" x14ac:dyDescent="0.25">
      <c r="A1490" s="340" t="s">
        <v>12807</v>
      </c>
      <c r="B1490" s="348" t="s">
        <v>385</v>
      </c>
      <c r="C1490" s="565" t="s">
        <v>12808</v>
      </c>
      <c r="D1490" s="565"/>
      <c r="E1490" s="565"/>
      <c r="F1490" s="565"/>
      <c r="G1490" s="565"/>
      <c r="H1490" s="565"/>
      <c r="I1490" s="565"/>
      <c r="J1490" s="565"/>
      <c r="K1490" s="565"/>
      <c r="L1490" s="348" t="s">
        <v>511</v>
      </c>
      <c r="M1490" s="341">
        <v>576.42999999999995</v>
      </c>
    </row>
    <row r="1491" spans="1:13" ht="12.75" customHeight="1" x14ac:dyDescent="0.25">
      <c r="A1491" s="340" t="s">
        <v>12809</v>
      </c>
      <c r="B1491" s="348" t="s">
        <v>385</v>
      </c>
      <c r="C1491" s="565" t="s">
        <v>12810</v>
      </c>
      <c r="D1491" s="565"/>
      <c r="E1491" s="565"/>
      <c r="F1491" s="565"/>
      <c r="G1491" s="565"/>
      <c r="H1491" s="565"/>
      <c r="I1491" s="565"/>
      <c r="J1491" s="565"/>
      <c r="K1491" s="565"/>
      <c r="L1491" s="348" t="s">
        <v>511</v>
      </c>
      <c r="M1491" s="341">
        <v>84.18</v>
      </c>
    </row>
    <row r="1492" spans="1:13" ht="12.75" customHeight="1" x14ac:dyDescent="0.25">
      <c r="A1492" s="340" t="s">
        <v>12811</v>
      </c>
      <c r="B1492" s="348" t="s">
        <v>385</v>
      </c>
      <c r="C1492" s="565" t="s">
        <v>12812</v>
      </c>
      <c r="D1492" s="565"/>
      <c r="E1492" s="565"/>
      <c r="F1492" s="565"/>
      <c r="G1492" s="565"/>
      <c r="H1492" s="565"/>
      <c r="I1492" s="565"/>
      <c r="J1492" s="565"/>
      <c r="K1492" s="565"/>
      <c r="L1492" s="348" t="s">
        <v>511</v>
      </c>
      <c r="M1492" s="341">
        <v>17.100000000000001</v>
      </c>
    </row>
    <row r="1493" spans="1:13" ht="13.5" customHeight="1" x14ac:dyDescent="0.25">
      <c r="A1493" s="340" t="s">
        <v>12813</v>
      </c>
      <c r="B1493" s="348" t="s">
        <v>385</v>
      </c>
      <c r="C1493" s="565" t="s">
        <v>12814</v>
      </c>
      <c r="D1493" s="565"/>
      <c r="E1493" s="565"/>
      <c r="F1493" s="565"/>
      <c r="G1493" s="565"/>
      <c r="H1493" s="565"/>
      <c r="I1493" s="565"/>
      <c r="J1493" s="565"/>
      <c r="K1493" s="565"/>
      <c r="L1493" s="348" t="s">
        <v>511</v>
      </c>
      <c r="M1493" s="341">
        <v>74.900000000000006</v>
      </c>
    </row>
    <row r="1494" spans="1:13" ht="12.75" customHeight="1" x14ac:dyDescent="0.25">
      <c r="A1494" s="340" t="s">
        <v>12815</v>
      </c>
      <c r="B1494" s="348" t="s">
        <v>385</v>
      </c>
      <c r="C1494" s="565" t="s">
        <v>9172</v>
      </c>
      <c r="D1494" s="565"/>
      <c r="E1494" s="565"/>
      <c r="F1494" s="565"/>
      <c r="G1494" s="565"/>
      <c r="H1494" s="565"/>
      <c r="I1494" s="565"/>
      <c r="J1494" s="565"/>
      <c r="K1494" s="565"/>
      <c r="L1494" s="348" t="s">
        <v>511</v>
      </c>
      <c r="M1494" s="341">
        <v>46.4</v>
      </c>
    </row>
    <row r="1495" spans="1:13" ht="13.5" customHeight="1" x14ac:dyDescent="0.25">
      <c r="A1495" s="340" t="s">
        <v>12816</v>
      </c>
      <c r="B1495" s="348" t="s">
        <v>385</v>
      </c>
      <c r="C1495" s="565" t="s">
        <v>12817</v>
      </c>
      <c r="D1495" s="565"/>
      <c r="E1495" s="565"/>
      <c r="F1495" s="565"/>
      <c r="G1495" s="565"/>
      <c r="H1495" s="565"/>
      <c r="I1495" s="565"/>
      <c r="J1495" s="565"/>
      <c r="K1495" s="565"/>
      <c r="L1495" s="348" t="s">
        <v>511</v>
      </c>
      <c r="M1495" s="341">
        <v>8</v>
      </c>
    </row>
    <row r="1496" spans="1:13" ht="12.75" customHeight="1" x14ac:dyDescent="0.25">
      <c r="A1496" s="340" t="s">
        <v>12818</v>
      </c>
      <c r="B1496" s="348" t="s">
        <v>385</v>
      </c>
      <c r="C1496" s="565" t="s">
        <v>12819</v>
      </c>
      <c r="D1496" s="565"/>
      <c r="E1496" s="565"/>
      <c r="F1496" s="565"/>
      <c r="G1496" s="565"/>
      <c r="H1496" s="565"/>
      <c r="I1496" s="565"/>
      <c r="J1496" s="565"/>
      <c r="K1496" s="565"/>
      <c r="L1496" s="348" t="s">
        <v>511</v>
      </c>
      <c r="M1496" s="341">
        <v>30.28</v>
      </c>
    </row>
    <row r="1497" spans="1:13" ht="12.75" customHeight="1" x14ac:dyDescent="0.25">
      <c r="A1497" s="338" t="s">
        <v>12820</v>
      </c>
      <c r="B1497" s="347" t="s">
        <v>385</v>
      </c>
      <c r="C1497" s="564" t="s">
        <v>12821</v>
      </c>
      <c r="D1497" s="564"/>
      <c r="E1497" s="564"/>
      <c r="F1497" s="564"/>
      <c r="G1497" s="564"/>
      <c r="H1497" s="564"/>
      <c r="I1497" s="564"/>
      <c r="J1497" s="564"/>
      <c r="K1497" s="564"/>
      <c r="L1497" s="339"/>
      <c r="M1497" s="339"/>
    </row>
    <row r="1498" spans="1:13" ht="13.5" customHeight="1" x14ac:dyDescent="0.25">
      <c r="A1498" s="340" t="s">
        <v>12822</v>
      </c>
      <c r="B1498" s="348" t="s">
        <v>385</v>
      </c>
      <c r="C1498" s="565" t="s">
        <v>12823</v>
      </c>
      <c r="D1498" s="565"/>
      <c r="E1498" s="565"/>
      <c r="F1498" s="565"/>
      <c r="G1498" s="565"/>
      <c r="H1498" s="565"/>
      <c r="I1498" s="565"/>
      <c r="J1498" s="565"/>
      <c r="K1498" s="565"/>
      <c r="L1498" s="348" t="s">
        <v>511</v>
      </c>
      <c r="M1498" s="341">
        <v>73.06</v>
      </c>
    </row>
    <row r="1499" spans="1:13" ht="12.75" customHeight="1" x14ac:dyDescent="0.25">
      <c r="A1499" s="335" t="s">
        <v>12824</v>
      </c>
      <c r="B1499" s="336"/>
      <c r="C1499" s="566" t="s">
        <v>12825</v>
      </c>
      <c r="D1499" s="566"/>
      <c r="E1499" s="566"/>
      <c r="F1499" s="566"/>
      <c r="G1499" s="566"/>
      <c r="H1499" s="566"/>
      <c r="I1499" s="566"/>
      <c r="J1499" s="566"/>
      <c r="K1499" s="566"/>
      <c r="L1499" s="337"/>
      <c r="M1499" s="337"/>
    </row>
    <row r="1500" spans="1:13" ht="13.5" customHeight="1" x14ac:dyDescent="0.25">
      <c r="A1500" s="338" t="s">
        <v>2781</v>
      </c>
      <c r="B1500" s="347" t="s">
        <v>385</v>
      </c>
      <c r="C1500" s="564" t="s">
        <v>12826</v>
      </c>
      <c r="D1500" s="564"/>
      <c r="E1500" s="564"/>
      <c r="F1500" s="564"/>
      <c r="G1500" s="564"/>
      <c r="H1500" s="564"/>
      <c r="I1500" s="564"/>
      <c r="J1500" s="564"/>
      <c r="K1500" s="564"/>
      <c r="L1500" s="339"/>
      <c r="M1500" s="339"/>
    </row>
    <row r="1501" spans="1:13" ht="12.75" customHeight="1" x14ac:dyDescent="0.25">
      <c r="A1501" s="340" t="s">
        <v>12827</v>
      </c>
      <c r="B1501" s="348" t="s">
        <v>385</v>
      </c>
      <c r="C1501" s="565" t="s">
        <v>12828</v>
      </c>
      <c r="D1501" s="565"/>
      <c r="E1501" s="565"/>
      <c r="F1501" s="565"/>
      <c r="G1501" s="565"/>
      <c r="H1501" s="565"/>
      <c r="I1501" s="565"/>
      <c r="J1501" s="565"/>
      <c r="K1501" s="565"/>
      <c r="L1501" s="348" t="s">
        <v>511</v>
      </c>
      <c r="M1501" s="341">
        <v>467.72</v>
      </c>
    </row>
    <row r="1502" spans="1:13" ht="2.25" customHeight="1" x14ac:dyDescent="0.25">
      <c r="C1502" s="565"/>
      <c r="D1502" s="565"/>
      <c r="E1502" s="565"/>
      <c r="F1502" s="565"/>
      <c r="G1502" s="565"/>
      <c r="H1502" s="565"/>
      <c r="I1502" s="565"/>
      <c r="J1502" s="565"/>
      <c r="K1502" s="565"/>
    </row>
    <row r="1503" spans="1:13" ht="13.5" customHeight="1" x14ac:dyDescent="0.25">
      <c r="A1503" s="340" t="s">
        <v>12829</v>
      </c>
      <c r="B1503" s="348" t="s">
        <v>385</v>
      </c>
      <c r="C1503" s="565" t="s">
        <v>12830</v>
      </c>
      <c r="D1503" s="565"/>
      <c r="E1503" s="565"/>
      <c r="F1503" s="565"/>
      <c r="G1503" s="565"/>
      <c r="H1503" s="565"/>
      <c r="I1503" s="565"/>
      <c r="J1503" s="565"/>
      <c r="K1503" s="565"/>
      <c r="L1503" s="348" t="s">
        <v>511</v>
      </c>
      <c r="M1503" s="341">
        <v>437.62</v>
      </c>
    </row>
    <row r="1504" spans="1:13" ht="12.75" customHeight="1" x14ac:dyDescent="0.25">
      <c r="A1504" s="340" t="s">
        <v>12831</v>
      </c>
      <c r="B1504" s="348" t="s">
        <v>385</v>
      </c>
      <c r="C1504" s="565" t="s">
        <v>12832</v>
      </c>
      <c r="D1504" s="565"/>
      <c r="E1504" s="565"/>
      <c r="F1504" s="565"/>
      <c r="G1504" s="565"/>
      <c r="H1504" s="565"/>
      <c r="I1504" s="565"/>
      <c r="J1504" s="565"/>
      <c r="K1504" s="565"/>
      <c r="L1504" s="348" t="s">
        <v>511</v>
      </c>
      <c r="M1504" s="341">
        <v>404.6</v>
      </c>
    </row>
    <row r="1505" spans="1:13" ht="2.25" customHeight="1" x14ac:dyDescent="0.25">
      <c r="C1505" s="565"/>
      <c r="D1505" s="565"/>
      <c r="E1505" s="565"/>
      <c r="F1505" s="565"/>
      <c r="G1505" s="565"/>
      <c r="H1505" s="565"/>
      <c r="I1505" s="565"/>
      <c r="J1505" s="565"/>
      <c r="K1505" s="565"/>
    </row>
    <row r="1506" spans="1:13" ht="13.5" customHeight="1" x14ac:dyDescent="0.25">
      <c r="A1506" s="340" t="s">
        <v>12833</v>
      </c>
      <c r="B1506" s="348" t="s">
        <v>385</v>
      </c>
      <c r="C1506" s="565" t="s">
        <v>12834</v>
      </c>
      <c r="D1506" s="565"/>
      <c r="E1506" s="565"/>
      <c r="F1506" s="565"/>
      <c r="G1506" s="565"/>
      <c r="H1506" s="565"/>
      <c r="I1506" s="565"/>
      <c r="J1506" s="565"/>
      <c r="K1506" s="565"/>
      <c r="L1506" s="348" t="s">
        <v>511</v>
      </c>
      <c r="M1506" s="341">
        <v>467.72</v>
      </c>
    </row>
    <row r="1507" spans="1:13" ht="2.25" customHeight="1" x14ac:dyDescent="0.25">
      <c r="C1507" s="565"/>
      <c r="D1507" s="565"/>
      <c r="E1507" s="565"/>
      <c r="F1507" s="565"/>
      <c r="G1507" s="565"/>
      <c r="H1507" s="565"/>
      <c r="I1507" s="565"/>
      <c r="J1507" s="565"/>
      <c r="K1507" s="565"/>
    </row>
    <row r="1508" spans="1:13" ht="13.5" customHeight="1" x14ac:dyDescent="0.25">
      <c r="A1508" s="340" t="s">
        <v>12835</v>
      </c>
      <c r="B1508" s="348" t="s">
        <v>385</v>
      </c>
      <c r="C1508" s="565" t="s">
        <v>12836</v>
      </c>
      <c r="D1508" s="565"/>
      <c r="E1508" s="565"/>
      <c r="F1508" s="565"/>
      <c r="G1508" s="565"/>
      <c r="H1508" s="565"/>
      <c r="I1508" s="565"/>
      <c r="J1508" s="565"/>
      <c r="K1508" s="565"/>
      <c r="L1508" s="348" t="s">
        <v>511</v>
      </c>
      <c r="M1508" s="341">
        <v>472.85</v>
      </c>
    </row>
    <row r="1509" spans="1:13" ht="2.25" customHeight="1" x14ac:dyDescent="0.25">
      <c r="C1509" s="565"/>
      <c r="D1509" s="565"/>
      <c r="E1509" s="565"/>
      <c r="F1509" s="565"/>
      <c r="G1509" s="565"/>
      <c r="H1509" s="565"/>
      <c r="I1509" s="565"/>
      <c r="J1509" s="565"/>
      <c r="K1509" s="565"/>
    </row>
    <row r="1510" spans="1:13" ht="12.75" customHeight="1" x14ac:dyDescent="0.25">
      <c r="A1510" s="338" t="s">
        <v>2789</v>
      </c>
      <c r="B1510" s="347" t="s">
        <v>385</v>
      </c>
      <c r="C1510" s="564" t="s">
        <v>12837</v>
      </c>
      <c r="D1510" s="564"/>
      <c r="E1510" s="564"/>
      <c r="F1510" s="564"/>
      <c r="G1510" s="564"/>
      <c r="H1510" s="564"/>
      <c r="I1510" s="564"/>
      <c r="J1510" s="564"/>
      <c r="K1510" s="564"/>
      <c r="L1510" s="339"/>
      <c r="M1510" s="339"/>
    </row>
    <row r="1511" spans="1:13" ht="13.5" customHeight="1" x14ac:dyDescent="0.25">
      <c r="A1511" s="340" t="s">
        <v>12838</v>
      </c>
      <c r="B1511" s="348" t="s">
        <v>385</v>
      </c>
      <c r="C1511" s="565" t="s">
        <v>12839</v>
      </c>
      <c r="D1511" s="565"/>
      <c r="E1511" s="565"/>
      <c r="F1511" s="565"/>
      <c r="G1511" s="565"/>
      <c r="H1511" s="565"/>
      <c r="I1511" s="565"/>
      <c r="J1511" s="565"/>
      <c r="K1511" s="565"/>
      <c r="L1511" s="348" t="s">
        <v>511</v>
      </c>
      <c r="M1511" s="341">
        <v>465.84</v>
      </c>
    </row>
    <row r="1512" spans="1:13" ht="12.75" customHeight="1" x14ac:dyDescent="0.25">
      <c r="A1512" s="340" t="s">
        <v>12840</v>
      </c>
      <c r="B1512" s="348" t="s">
        <v>385</v>
      </c>
      <c r="C1512" s="565" t="s">
        <v>12841</v>
      </c>
      <c r="D1512" s="565"/>
      <c r="E1512" s="565"/>
      <c r="F1512" s="565"/>
      <c r="G1512" s="565"/>
      <c r="H1512" s="565"/>
      <c r="I1512" s="565"/>
      <c r="J1512" s="565"/>
      <c r="K1512" s="565"/>
      <c r="L1512" s="348" t="s">
        <v>511</v>
      </c>
      <c r="M1512" s="341">
        <v>502.3</v>
      </c>
    </row>
    <row r="1513" spans="1:13" ht="13.5" customHeight="1" x14ac:dyDescent="0.25">
      <c r="A1513" s="340" t="s">
        <v>12842</v>
      </c>
      <c r="B1513" s="348" t="s">
        <v>385</v>
      </c>
      <c r="C1513" s="565" t="s">
        <v>12843</v>
      </c>
      <c r="D1513" s="565"/>
      <c r="E1513" s="565"/>
      <c r="F1513" s="565"/>
      <c r="G1513" s="565"/>
      <c r="H1513" s="565"/>
      <c r="I1513" s="565"/>
      <c r="J1513" s="565"/>
      <c r="K1513" s="565"/>
      <c r="L1513" s="348" t="s">
        <v>511</v>
      </c>
      <c r="M1513" s="341">
        <v>503.75</v>
      </c>
    </row>
    <row r="1514" spans="1:13" ht="12.75" customHeight="1" x14ac:dyDescent="0.25">
      <c r="A1514" s="340" t="s">
        <v>12844</v>
      </c>
      <c r="B1514" s="348" t="s">
        <v>385</v>
      </c>
      <c r="C1514" s="565" t="s">
        <v>12845</v>
      </c>
      <c r="D1514" s="565"/>
      <c r="E1514" s="565"/>
      <c r="F1514" s="565"/>
      <c r="G1514" s="565"/>
      <c r="H1514" s="565"/>
      <c r="I1514" s="565"/>
      <c r="J1514" s="565"/>
      <c r="K1514" s="565"/>
      <c r="L1514" s="348" t="s">
        <v>511</v>
      </c>
      <c r="M1514" s="341">
        <v>514.29999999999995</v>
      </c>
    </row>
    <row r="1515" spans="1:13" ht="12.75" customHeight="1" x14ac:dyDescent="0.25">
      <c r="A1515" s="340" t="s">
        <v>12846</v>
      </c>
      <c r="B1515" s="348" t="s">
        <v>385</v>
      </c>
      <c r="C1515" s="565" t="s">
        <v>12847</v>
      </c>
      <c r="D1515" s="565"/>
      <c r="E1515" s="565"/>
      <c r="F1515" s="565"/>
      <c r="G1515" s="565"/>
      <c r="H1515" s="565"/>
      <c r="I1515" s="565"/>
      <c r="J1515" s="565"/>
      <c r="K1515" s="565"/>
      <c r="L1515" s="348" t="s">
        <v>511</v>
      </c>
      <c r="M1515" s="341">
        <v>842.14</v>
      </c>
    </row>
    <row r="1516" spans="1:13" ht="3" customHeight="1" x14ac:dyDescent="0.25">
      <c r="C1516" s="565"/>
      <c r="D1516" s="565"/>
      <c r="E1516" s="565"/>
      <c r="F1516" s="565"/>
      <c r="G1516" s="565"/>
      <c r="H1516" s="565"/>
      <c r="I1516" s="565"/>
      <c r="J1516" s="565"/>
      <c r="K1516" s="565"/>
    </row>
    <row r="1517" spans="1:13" ht="12.75" customHeight="1" x14ac:dyDescent="0.25">
      <c r="A1517" s="340" t="s">
        <v>12848</v>
      </c>
      <c r="B1517" s="348" t="s">
        <v>385</v>
      </c>
      <c r="C1517" s="565" t="s">
        <v>12849</v>
      </c>
      <c r="D1517" s="565"/>
      <c r="E1517" s="565"/>
      <c r="F1517" s="565"/>
      <c r="G1517" s="565"/>
      <c r="H1517" s="565"/>
      <c r="I1517" s="565"/>
      <c r="J1517" s="565"/>
      <c r="K1517" s="565"/>
      <c r="L1517" s="348" t="s">
        <v>511</v>
      </c>
      <c r="M1517" s="341">
        <v>852.69</v>
      </c>
    </row>
    <row r="1518" spans="1:13" ht="3" customHeight="1" x14ac:dyDescent="0.25">
      <c r="C1518" s="565"/>
      <c r="D1518" s="565"/>
      <c r="E1518" s="565"/>
      <c r="F1518" s="565"/>
      <c r="G1518" s="565"/>
      <c r="H1518" s="565"/>
      <c r="I1518" s="565"/>
      <c r="J1518" s="565"/>
      <c r="K1518" s="565"/>
    </row>
    <row r="1519" spans="1:13" ht="12.75" customHeight="1" x14ac:dyDescent="0.25">
      <c r="A1519" s="338" t="s">
        <v>2841</v>
      </c>
      <c r="B1519" s="347" t="s">
        <v>385</v>
      </c>
      <c r="C1519" s="564" t="s">
        <v>12850</v>
      </c>
      <c r="D1519" s="564"/>
      <c r="E1519" s="564"/>
      <c r="F1519" s="564"/>
      <c r="G1519" s="564"/>
      <c r="H1519" s="564"/>
      <c r="I1519" s="564"/>
      <c r="J1519" s="564"/>
      <c r="K1519" s="564"/>
      <c r="L1519" s="339"/>
      <c r="M1519" s="339"/>
    </row>
    <row r="1520" spans="1:13" ht="12.75" customHeight="1" x14ac:dyDescent="0.25">
      <c r="A1520" s="340" t="s">
        <v>12851</v>
      </c>
      <c r="B1520" s="348" t="s">
        <v>385</v>
      </c>
      <c r="C1520" s="565" t="s">
        <v>12852</v>
      </c>
      <c r="D1520" s="565"/>
      <c r="E1520" s="565"/>
      <c r="F1520" s="565"/>
      <c r="G1520" s="565"/>
      <c r="H1520" s="565"/>
      <c r="I1520" s="565"/>
      <c r="J1520" s="565"/>
      <c r="K1520" s="565"/>
      <c r="L1520" s="348" t="s">
        <v>511</v>
      </c>
      <c r="M1520" s="341">
        <v>482.45</v>
      </c>
    </row>
    <row r="1521" spans="1:13" ht="3" customHeight="1" x14ac:dyDescent="0.25">
      <c r="C1521" s="565"/>
      <c r="D1521" s="565"/>
      <c r="E1521" s="565"/>
      <c r="F1521" s="565"/>
      <c r="G1521" s="565"/>
      <c r="H1521" s="565"/>
      <c r="I1521" s="565"/>
      <c r="J1521" s="565"/>
      <c r="K1521" s="565"/>
    </row>
    <row r="1522" spans="1:13" ht="12.75" customHeight="1" x14ac:dyDescent="0.25">
      <c r="A1522" s="338" t="s">
        <v>12853</v>
      </c>
      <c r="B1522" s="347" t="s">
        <v>385</v>
      </c>
      <c r="C1522" s="564" t="s">
        <v>12854</v>
      </c>
      <c r="D1522" s="564"/>
      <c r="E1522" s="564"/>
      <c r="F1522" s="564"/>
      <c r="G1522" s="564"/>
      <c r="H1522" s="564"/>
      <c r="I1522" s="564"/>
      <c r="J1522" s="564"/>
      <c r="K1522" s="564"/>
      <c r="L1522" s="339"/>
      <c r="M1522" s="339"/>
    </row>
    <row r="1523" spans="1:13" ht="12.75" customHeight="1" x14ac:dyDescent="0.25">
      <c r="A1523" s="340" t="s">
        <v>12855</v>
      </c>
      <c r="B1523" s="348" t="s">
        <v>385</v>
      </c>
      <c r="C1523" s="565" t="s">
        <v>12856</v>
      </c>
      <c r="D1523" s="565"/>
      <c r="E1523" s="565"/>
      <c r="F1523" s="565"/>
      <c r="G1523" s="565"/>
      <c r="H1523" s="565"/>
      <c r="I1523" s="565"/>
      <c r="J1523" s="565"/>
      <c r="K1523" s="565"/>
      <c r="L1523" s="348" t="s">
        <v>511</v>
      </c>
      <c r="M1523" s="341">
        <v>242.87</v>
      </c>
    </row>
    <row r="1524" spans="1:13" ht="13.5" customHeight="1" x14ac:dyDescent="0.25">
      <c r="A1524" s="340" t="s">
        <v>12857</v>
      </c>
      <c r="B1524" s="348" t="s">
        <v>385</v>
      </c>
      <c r="C1524" s="565" t="s">
        <v>12858</v>
      </c>
      <c r="D1524" s="565"/>
      <c r="E1524" s="565"/>
      <c r="F1524" s="565"/>
      <c r="G1524" s="565"/>
      <c r="H1524" s="565"/>
      <c r="I1524" s="565"/>
      <c r="J1524" s="565"/>
      <c r="K1524" s="565"/>
      <c r="L1524" s="348" t="s">
        <v>511</v>
      </c>
      <c r="M1524" s="341">
        <v>215.93</v>
      </c>
    </row>
    <row r="1525" spans="1:13" ht="12.75" customHeight="1" x14ac:dyDescent="0.25">
      <c r="A1525" s="340" t="s">
        <v>12859</v>
      </c>
      <c r="B1525" s="348" t="s">
        <v>385</v>
      </c>
      <c r="C1525" s="565" t="s">
        <v>12860</v>
      </c>
      <c r="D1525" s="565"/>
      <c r="E1525" s="565"/>
      <c r="F1525" s="565"/>
      <c r="G1525" s="565"/>
      <c r="H1525" s="565"/>
      <c r="I1525" s="565"/>
      <c r="J1525" s="565"/>
      <c r="K1525" s="565"/>
      <c r="L1525" s="348" t="s">
        <v>511</v>
      </c>
      <c r="M1525" s="341">
        <v>250.93</v>
      </c>
    </row>
    <row r="1526" spans="1:13" ht="13.5" customHeight="1" x14ac:dyDescent="0.25">
      <c r="A1526" s="340" t="s">
        <v>12861</v>
      </c>
      <c r="B1526" s="348" t="s">
        <v>385</v>
      </c>
      <c r="C1526" s="565" t="s">
        <v>12862</v>
      </c>
      <c r="D1526" s="565"/>
      <c r="E1526" s="565"/>
      <c r="F1526" s="565"/>
      <c r="G1526" s="565"/>
      <c r="H1526" s="565"/>
      <c r="I1526" s="565"/>
      <c r="J1526" s="565"/>
      <c r="K1526" s="565"/>
      <c r="L1526" s="348" t="s">
        <v>511</v>
      </c>
      <c r="M1526" s="341">
        <v>250.93</v>
      </c>
    </row>
    <row r="1527" spans="1:13" ht="12.75" customHeight="1" x14ac:dyDescent="0.25">
      <c r="A1527" s="338" t="s">
        <v>12863</v>
      </c>
      <c r="B1527" s="347" t="s">
        <v>385</v>
      </c>
      <c r="C1527" s="564" t="s">
        <v>12864</v>
      </c>
      <c r="D1527" s="564"/>
      <c r="E1527" s="564"/>
      <c r="F1527" s="564"/>
      <c r="G1527" s="564"/>
      <c r="H1527" s="564"/>
      <c r="I1527" s="564"/>
      <c r="J1527" s="564"/>
      <c r="K1527" s="564"/>
      <c r="L1527" s="339"/>
      <c r="M1527" s="339"/>
    </row>
    <row r="1528" spans="1:13" ht="12.75" customHeight="1" x14ac:dyDescent="0.25">
      <c r="A1528" s="340" t="s">
        <v>12865</v>
      </c>
      <c r="B1528" s="348" t="s">
        <v>385</v>
      </c>
      <c r="C1528" s="565" t="s">
        <v>12866</v>
      </c>
      <c r="D1528" s="565"/>
      <c r="E1528" s="565"/>
      <c r="F1528" s="565"/>
      <c r="G1528" s="565"/>
      <c r="H1528" s="565"/>
      <c r="I1528" s="565"/>
      <c r="J1528" s="565"/>
      <c r="K1528" s="565"/>
      <c r="L1528" s="348" t="s">
        <v>511</v>
      </c>
      <c r="M1528" s="341">
        <v>302.16000000000003</v>
      </c>
    </row>
    <row r="1529" spans="1:13" ht="13.5" customHeight="1" x14ac:dyDescent="0.25">
      <c r="A1529" s="340" t="s">
        <v>12867</v>
      </c>
      <c r="B1529" s="348" t="s">
        <v>385</v>
      </c>
      <c r="C1529" s="565" t="s">
        <v>12868</v>
      </c>
      <c r="D1529" s="565"/>
      <c r="E1529" s="565"/>
      <c r="F1529" s="565"/>
      <c r="G1529" s="565"/>
      <c r="H1529" s="565"/>
      <c r="I1529" s="565"/>
      <c r="J1529" s="565"/>
      <c r="K1529" s="565"/>
      <c r="L1529" s="348" t="s">
        <v>511</v>
      </c>
      <c r="M1529" s="341">
        <v>303.62</v>
      </c>
    </row>
    <row r="1530" spans="1:13" ht="12.75" customHeight="1" x14ac:dyDescent="0.25">
      <c r="A1530" s="340" t="s">
        <v>12869</v>
      </c>
      <c r="B1530" s="348" t="s">
        <v>385</v>
      </c>
      <c r="C1530" s="565" t="s">
        <v>12870</v>
      </c>
      <c r="D1530" s="565"/>
      <c r="E1530" s="565"/>
      <c r="F1530" s="565"/>
      <c r="G1530" s="565"/>
      <c r="H1530" s="565"/>
      <c r="I1530" s="565"/>
      <c r="J1530" s="565"/>
      <c r="K1530" s="565"/>
      <c r="L1530" s="348" t="s">
        <v>511</v>
      </c>
      <c r="M1530" s="341">
        <v>305.07</v>
      </c>
    </row>
    <row r="1531" spans="1:13" ht="13.5" customHeight="1" x14ac:dyDescent="0.25">
      <c r="A1531" s="338" t="s">
        <v>12871</v>
      </c>
      <c r="B1531" s="347" t="s">
        <v>385</v>
      </c>
      <c r="C1531" s="564" t="s">
        <v>12872</v>
      </c>
      <c r="D1531" s="564"/>
      <c r="E1531" s="564"/>
      <c r="F1531" s="564"/>
      <c r="G1531" s="564"/>
      <c r="H1531" s="564"/>
      <c r="I1531" s="564"/>
      <c r="J1531" s="564"/>
      <c r="K1531" s="564"/>
      <c r="L1531" s="339"/>
      <c r="M1531" s="339"/>
    </row>
    <row r="1532" spans="1:13" ht="12.75" customHeight="1" x14ac:dyDescent="0.25">
      <c r="A1532" s="340" t="s">
        <v>12873</v>
      </c>
      <c r="B1532" s="348" t="s">
        <v>385</v>
      </c>
      <c r="C1532" s="565" t="s">
        <v>12874</v>
      </c>
      <c r="D1532" s="565"/>
      <c r="E1532" s="565"/>
      <c r="F1532" s="565"/>
      <c r="G1532" s="565"/>
      <c r="H1532" s="565"/>
      <c r="I1532" s="565"/>
      <c r="J1532" s="565"/>
      <c r="K1532" s="565"/>
      <c r="L1532" s="348" t="s">
        <v>511</v>
      </c>
      <c r="M1532" s="341">
        <v>193.88</v>
      </c>
    </row>
    <row r="1533" spans="1:13" ht="12.75" customHeight="1" x14ac:dyDescent="0.25">
      <c r="A1533" s="340" t="s">
        <v>12875</v>
      </c>
      <c r="B1533" s="348" t="s">
        <v>385</v>
      </c>
      <c r="C1533" s="565" t="s">
        <v>12876</v>
      </c>
      <c r="D1533" s="565"/>
      <c r="E1533" s="565"/>
      <c r="F1533" s="565"/>
      <c r="G1533" s="565"/>
      <c r="H1533" s="565"/>
      <c r="I1533" s="565"/>
      <c r="J1533" s="565"/>
      <c r="K1533" s="565"/>
      <c r="L1533" s="348" t="s">
        <v>511</v>
      </c>
      <c r="M1533" s="341">
        <v>223.09</v>
      </c>
    </row>
    <row r="1534" spans="1:13" ht="13.5" customHeight="1" x14ac:dyDescent="0.25">
      <c r="A1534" s="340" t="s">
        <v>12877</v>
      </c>
      <c r="B1534" s="348" t="s">
        <v>385</v>
      </c>
      <c r="C1534" s="565" t="s">
        <v>12878</v>
      </c>
      <c r="D1534" s="565"/>
      <c r="E1534" s="565"/>
      <c r="F1534" s="565"/>
      <c r="G1534" s="565"/>
      <c r="H1534" s="565"/>
      <c r="I1534" s="565"/>
      <c r="J1534" s="565"/>
      <c r="K1534" s="565"/>
      <c r="L1534" s="348" t="s">
        <v>511</v>
      </c>
      <c r="M1534" s="341">
        <v>224.57</v>
      </c>
    </row>
    <row r="1535" spans="1:13" ht="12.75" customHeight="1" x14ac:dyDescent="0.25">
      <c r="A1535" s="340" t="s">
        <v>12879</v>
      </c>
      <c r="B1535" s="348" t="s">
        <v>385</v>
      </c>
      <c r="C1535" s="565" t="s">
        <v>12880</v>
      </c>
      <c r="D1535" s="565"/>
      <c r="E1535" s="565"/>
      <c r="F1535" s="565"/>
      <c r="G1535" s="565"/>
      <c r="H1535" s="565"/>
      <c r="I1535" s="565"/>
      <c r="J1535" s="565"/>
      <c r="K1535" s="565"/>
      <c r="L1535" s="348" t="s">
        <v>511</v>
      </c>
      <c r="M1535" s="341">
        <v>213.61</v>
      </c>
    </row>
    <row r="1536" spans="1:13" ht="12.75" customHeight="1" x14ac:dyDescent="0.25">
      <c r="A1536" s="340" t="s">
        <v>12881</v>
      </c>
      <c r="B1536" s="348" t="s">
        <v>385</v>
      </c>
      <c r="C1536" s="565" t="s">
        <v>12882</v>
      </c>
      <c r="D1536" s="565"/>
      <c r="E1536" s="565"/>
      <c r="F1536" s="565"/>
      <c r="G1536" s="565"/>
      <c r="H1536" s="565"/>
      <c r="I1536" s="565"/>
      <c r="J1536" s="565"/>
      <c r="K1536" s="565"/>
      <c r="L1536" s="348" t="s">
        <v>511</v>
      </c>
      <c r="M1536" s="341">
        <v>232.58</v>
      </c>
    </row>
    <row r="1537" spans="1:13" ht="13.5" customHeight="1" x14ac:dyDescent="0.25">
      <c r="A1537" s="340" t="s">
        <v>12883</v>
      </c>
      <c r="B1537" s="348" t="s">
        <v>385</v>
      </c>
      <c r="C1537" s="565" t="s">
        <v>12884</v>
      </c>
      <c r="D1537" s="565"/>
      <c r="E1537" s="565"/>
      <c r="F1537" s="565"/>
      <c r="G1537" s="565"/>
      <c r="H1537" s="565"/>
      <c r="I1537" s="565"/>
      <c r="J1537" s="565"/>
      <c r="K1537" s="565"/>
      <c r="L1537" s="348" t="s">
        <v>511</v>
      </c>
      <c r="M1537" s="341">
        <v>74.03</v>
      </c>
    </row>
    <row r="1538" spans="1:13" ht="12.75" customHeight="1" x14ac:dyDescent="0.25">
      <c r="A1538" s="340" t="s">
        <v>12885</v>
      </c>
      <c r="B1538" s="348" t="s">
        <v>385</v>
      </c>
      <c r="C1538" s="565" t="s">
        <v>7698</v>
      </c>
      <c r="D1538" s="565"/>
      <c r="E1538" s="565"/>
      <c r="F1538" s="565"/>
      <c r="G1538" s="565"/>
      <c r="H1538" s="565"/>
      <c r="I1538" s="565"/>
      <c r="J1538" s="565"/>
      <c r="K1538" s="565"/>
      <c r="L1538" s="348" t="s">
        <v>511</v>
      </c>
      <c r="M1538" s="341">
        <v>104.13</v>
      </c>
    </row>
    <row r="1539" spans="1:13" ht="13.5" customHeight="1" x14ac:dyDescent="0.25">
      <c r="A1539" s="340" t="s">
        <v>12886</v>
      </c>
      <c r="B1539" s="348" t="s">
        <v>385</v>
      </c>
      <c r="C1539" s="565" t="s">
        <v>12887</v>
      </c>
      <c r="D1539" s="565"/>
      <c r="E1539" s="565"/>
      <c r="F1539" s="565"/>
      <c r="G1539" s="565"/>
      <c r="H1539" s="565"/>
      <c r="I1539" s="565"/>
      <c r="J1539" s="565"/>
      <c r="K1539" s="565"/>
      <c r="L1539" s="348" t="s">
        <v>511</v>
      </c>
      <c r="M1539" s="341">
        <v>10.57</v>
      </c>
    </row>
    <row r="1540" spans="1:13" ht="12.75" customHeight="1" x14ac:dyDescent="0.25">
      <c r="A1540" s="340" t="s">
        <v>12888</v>
      </c>
      <c r="B1540" s="348" t="s">
        <v>385</v>
      </c>
      <c r="C1540" s="565" t="s">
        <v>12889</v>
      </c>
      <c r="D1540" s="565"/>
      <c r="E1540" s="565"/>
      <c r="F1540" s="565"/>
      <c r="G1540" s="565"/>
      <c r="H1540" s="565"/>
      <c r="I1540" s="565"/>
      <c r="J1540" s="565"/>
      <c r="K1540" s="565"/>
      <c r="L1540" s="348" t="s">
        <v>511</v>
      </c>
      <c r="M1540" s="341">
        <v>10.97</v>
      </c>
    </row>
    <row r="1541" spans="1:13" ht="12.75" customHeight="1" x14ac:dyDescent="0.25">
      <c r="A1541" s="340" t="s">
        <v>12890</v>
      </c>
      <c r="B1541" s="348" t="s">
        <v>385</v>
      </c>
      <c r="C1541" s="565" t="s">
        <v>12891</v>
      </c>
      <c r="D1541" s="565"/>
      <c r="E1541" s="565"/>
      <c r="F1541" s="565"/>
      <c r="G1541" s="565"/>
      <c r="H1541" s="565"/>
      <c r="I1541" s="565"/>
      <c r="J1541" s="565"/>
      <c r="K1541" s="565"/>
      <c r="L1541" s="348" t="s">
        <v>511</v>
      </c>
      <c r="M1541" s="341">
        <v>7.92</v>
      </c>
    </row>
    <row r="1542" spans="1:13" ht="13.5" customHeight="1" x14ac:dyDescent="0.25">
      <c r="A1542" s="335" t="s">
        <v>12892</v>
      </c>
      <c r="B1542" s="336"/>
      <c r="C1542" s="566" t="s">
        <v>12893</v>
      </c>
      <c r="D1542" s="566"/>
      <c r="E1542" s="566"/>
      <c r="F1542" s="566"/>
      <c r="G1542" s="566"/>
      <c r="H1542" s="566"/>
      <c r="I1542" s="566"/>
      <c r="J1542" s="566"/>
      <c r="K1542" s="566"/>
      <c r="L1542" s="337"/>
      <c r="M1542" s="337"/>
    </row>
    <row r="1543" spans="1:13" ht="12.75" customHeight="1" x14ac:dyDescent="0.25">
      <c r="A1543" s="338" t="s">
        <v>12894</v>
      </c>
      <c r="B1543" s="347" t="s">
        <v>385</v>
      </c>
      <c r="C1543" s="564" t="s">
        <v>12895</v>
      </c>
      <c r="D1543" s="564"/>
      <c r="E1543" s="564"/>
      <c r="F1543" s="564"/>
      <c r="G1543" s="564"/>
      <c r="H1543" s="564"/>
      <c r="I1543" s="564"/>
      <c r="J1543" s="564"/>
      <c r="K1543" s="564"/>
      <c r="L1543" s="339"/>
      <c r="M1543" s="339"/>
    </row>
    <row r="1544" spans="1:13" ht="13.5" customHeight="1" x14ac:dyDescent="0.25">
      <c r="A1544" s="340" t="s">
        <v>12896</v>
      </c>
      <c r="B1544" s="348" t="s">
        <v>385</v>
      </c>
      <c r="C1544" s="565" t="s">
        <v>12897</v>
      </c>
      <c r="D1544" s="565"/>
      <c r="E1544" s="565"/>
      <c r="F1544" s="565"/>
      <c r="G1544" s="565"/>
      <c r="H1544" s="565"/>
      <c r="I1544" s="565"/>
      <c r="J1544" s="565"/>
      <c r="K1544" s="565"/>
      <c r="L1544" s="348" t="s">
        <v>511</v>
      </c>
      <c r="M1544" s="341">
        <v>1134.82</v>
      </c>
    </row>
    <row r="1545" spans="1:13" ht="12.75" customHeight="1" x14ac:dyDescent="0.25">
      <c r="A1545" s="338" t="s">
        <v>12898</v>
      </c>
      <c r="B1545" s="347" t="s">
        <v>385</v>
      </c>
      <c r="C1545" s="564" t="s">
        <v>12899</v>
      </c>
      <c r="D1545" s="564"/>
      <c r="E1545" s="564"/>
      <c r="F1545" s="564"/>
      <c r="G1545" s="564"/>
      <c r="H1545" s="564"/>
      <c r="I1545" s="564"/>
      <c r="J1545" s="564"/>
      <c r="K1545" s="564"/>
      <c r="L1545" s="339"/>
      <c r="M1545" s="339"/>
    </row>
    <row r="1546" spans="1:13" ht="12.75" customHeight="1" x14ac:dyDescent="0.25">
      <c r="A1546" s="340" t="s">
        <v>12900</v>
      </c>
      <c r="B1546" s="348" t="s">
        <v>385</v>
      </c>
      <c r="C1546" s="565" t="s">
        <v>12901</v>
      </c>
      <c r="D1546" s="565"/>
      <c r="E1546" s="565"/>
      <c r="F1546" s="565"/>
      <c r="G1546" s="565"/>
      <c r="H1546" s="565"/>
      <c r="I1546" s="565"/>
      <c r="J1546" s="565"/>
      <c r="K1546" s="565"/>
      <c r="L1546" s="348" t="s">
        <v>511</v>
      </c>
      <c r="M1546" s="341">
        <v>2032.22</v>
      </c>
    </row>
    <row r="1547" spans="1:13" ht="13.5" customHeight="1" x14ac:dyDescent="0.25">
      <c r="A1547" s="340" t="s">
        <v>12902</v>
      </c>
      <c r="B1547" s="348" t="s">
        <v>385</v>
      </c>
      <c r="C1547" s="565" t="s">
        <v>12903</v>
      </c>
      <c r="D1547" s="565"/>
      <c r="E1547" s="565"/>
      <c r="F1547" s="565"/>
      <c r="G1547" s="565"/>
      <c r="H1547" s="565"/>
      <c r="I1547" s="565"/>
      <c r="J1547" s="565"/>
      <c r="K1547" s="565"/>
      <c r="L1547" s="348" t="s">
        <v>511</v>
      </c>
      <c r="M1547" s="341">
        <v>4410.76</v>
      </c>
    </row>
    <row r="1548" spans="1:13" ht="12.75" customHeight="1" x14ac:dyDescent="0.25">
      <c r="A1548" s="338" t="s">
        <v>12904</v>
      </c>
      <c r="B1548" s="347" t="s">
        <v>385</v>
      </c>
      <c r="C1548" s="564" t="s">
        <v>12905</v>
      </c>
      <c r="D1548" s="564"/>
      <c r="E1548" s="564"/>
      <c r="F1548" s="564"/>
      <c r="G1548" s="564"/>
      <c r="H1548" s="564"/>
      <c r="I1548" s="564"/>
      <c r="J1548" s="564"/>
      <c r="K1548" s="564"/>
      <c r="L1548" s="339"/>
      <c r="M1548" s="339"/>
    </row>
    <row r="1549" spans="1:13" ht="12.75" customHeight="1" x14ac:dyDescent="0.25">
      <c r="A1549" s="340" t="s">
        <v>12906</v>
      </c>
      <c r="B1549" s="348" t="s">
        <v>385</v>
      </c>
      <c r="C1549" s="565" t="s">
        <v>12907</v>
      </c>
      <c r="D1549" s="565"/>
      <c r="E1549" s="565"/>
      <c r="F1549" s="565"/>
      <c r="G1549" s="565"/>
      <c r="H1549" s="565"/>
      <c r="I1549" s="565"/>
      <c r="J1549" s="565"/>
      <c r="K1549" s="565"/>
      <c r="L1549" s="348" t="s">
        <v>511</v>
      </c>
      <c r="M1549" s="341">
        <v>1243.5999999999999</v>
      </c>
    </row>
    <row r="1550" spans="1:13" ht="13.5" customHeight="1" x14ac:dyDescent="0.25">
      <c r="A1550" s="340" t="s">
        <v>12908</v>
      </c>
      <c r="B1550" s="348" t="s">
        <v>385</v>
      </c>
      <c r="C1550" s="565" t="s">
        <v>12909</v>
      </c>
      <c r="D1550" s="565"/>
      <c r="E1550" s="565"/>
      <c r="F1550" s="565"/>
      <c r="G1550" s="565"/>
      <c r="H1550" s="565"/>
      <c r="I1550" s="565"/>
      <c r="J1550" s="565"/>
      <c r="K1550" s="565"/>
      <c r="L1550" s="348" t="s">
        <v>8</v>
      </c>
      <c r="M1550" s="341">
        <v>254.47</v>
      </c>
    </row>
    <row r="1551" spans="1:13" ht="12.75" customHeight="1" x14ac:dyDescent="0.25">
      <c r="A1551" s="340" t="s">
        <v>12910</v>
      </c>
      <c r="B1551" s="348" t="s">
        <v>385</v>
      </c>
      <c r="C1551" s="565" t="s">
        <v>12911</v>
      </c>
      <c r="D1551" s="565"/>
      <c r="E1551" s="565"/>
      <c r="F1551" s="565"/>
      <c r="G1551" s="565"/>
      <c r="H1551" s="565"/>
      <c r="I1551" s="565"/>
      <c r="J1551" s="565"/>
      <c r="K1551" s="565"/>
      <c r="L1551" s="348" t="s">
        <v>8</v>
      </c>
      <c r="M1551" s="341">
        <v>335.27</v>
      </c>
    </row>
    <row r="1552" spans="1:13" ht="13.5" customHeight="1" x14ac:dyDescent="0.25">
      <c r="A1552" s="340" t="s">
        <v>490</v>
      </c>
      <c r="B1552" s="348" t="s">
        <v>385</v>
      </c>
      <c r="C1552" s="565" t="s">
        <v>12912</v>
      </c>
      <c r="D1552" s="565"/>
      <c r="E1552" s="565"/>
      <c r="F1552" s="565"/>
      <c r="G1552" s="565"/>
      <c r="H1552" s="565"/>
      <c r="I1552" s="565"/>
      <c r="J1552" s="565"/>
      <c r="K1552" s="565"/>
      <c r="L1552" s="348" t="s">
        <v>8</v>
      </c>
      <c r="M1552" s="341">
        <v>415.67</v>
      </c>
    </row>
    <row r="1553" spans="1:13" ht="12.75" customHeight="1" x14ac:dyDescent="0.25">
      <c r="A1553" s="340" t="s">
        <v>12913</v>
      </c>
      <c r="B1553" s="348" t="s">
        <v>385</v>
      </c>
      <c r="C1553" s="565" t="s">
        <v>12914</v>
      </c>
      <c r="D1553" s="565"/>
      <c r="E1553" s="565"/>
      <c r="F1553" s="565"/>
      <c r="G1553" s="565"/>
      <c r="H1553" s="565"/>
      <c r="I1553" s="565"/>
      <c r="J1553" s="565"/>
      <c r="K1553" s="565"/>
      <c r="L1553" s="348" t="s">
        <v>8</v>
      </c>
      <c r="M1553" s="341">
        <v>494.07</v>
      </c>
    </row>
    <row r="1554" spans="1:13" ht="12.75" customHeight="1" x14ac:dyDescent="0.25">
      <c r="A1554" s="338" t="s">
        <v>12915</v>
      </c>
      <c r="B1554" s="347" t="s">
        <v>385</v>
      </c>
      <c r="C1554" s="564" t="s">
        <v>12916</v>
      </c>
      <c r="D1554" s="564"/>
      <c r="E1554" s="564"/>
      <c r="F1554" s="564"/>
      <c r="G1554" s="564"/>
      <c r="H1554" s="564"/>
      <c r="I1554" s="564"/>
      <c r="J1554" s="564"/>
      <c r="K1554" s="564"/>
      <c r="L1554" s="339"/>
      <c r="M1554" s="339"/>
    </row>
    <row r="1555" spans="1:13" ht="13.5" customHeight="1" x14ac:dyDescent="0.25">
      <c r="A1555" s="340" t="s">
        <v>12917</v>
      </c>
      <c r="B1555" s="348" t="s">
        <v>385</v>
      </c>
      <c r="C1555" s="565" t="s">
        <v>7506</v>
      </c>
      <c r="D1555" s="565"/>
      <c r="E1555" s="565"/>
      <c r="F1555" s="565"/>
      <c r="G1555" s="565"/>
      <c r="H1555" s="565"/>
      <c r="I1555" s="565"/>
      <c r="J1555" s="565"/>
      <c r="K1555" s="565"/>
      <c r="L1555" s="348" t="s">
        <v>511</v>
      </c>
      <c r="M1555" s="341">
        <v>115.62</v>
      </c>
    </row>
    <row r="1556" spans="1:13" ht="12.75" customHeight="1" x14ac:dyDescent="0.25">
      <c r="A1556" s="340" t="s">
        <v>12918</v>
      </c>
      <c r="B1556" s="348" t="s">
        <v>385</v>
      </c>
      <c r="C1556" s="565" t="s">
        <v>7512</v>
      </c>
      <c r="D1556" s="565"/>
      <c r="E1556" s="565"/>
      <c r="F1556" s="565"/>
      <c r="G1556" s="565"/>
      <c r="H1556" s="565"/>
      <c r="I1556" s="565"/>
      <c r="J1556" s="565"/>
      <c r="K1556" s="565"/>
      <c r="L1556" s="348" t="s">
        <v>511</v>
      </c>
      <c r="M1556" s="341">
        <v>110.14</v>
      </c>
    </row>
    <row r="1557" spans="1:13" ht="13.5" customHeight="1" x14ac:dyDescent="0.25">
      <c r="A1557" s="340" t="s">
        <v>12919</v>
      </c>
      <c r="B1557" s="348" t="s">
        <v>385</v>
      </c>
      <c r="C1557" s="565" t="s">
        <v>7508</v>
      </c>
      <c r="D1557" s="565"/>
      <c r="E1557" s="565"/>
      <c r="F1557" s="565"/>
      <c r="G1557" s="565"/>
      <c r="H1557" s="565"/>
      <c r="I1557" s="565"/>
      <c r="J1557" s="565"/>
      <c r="K1557" s="565"/>
      <c r="L1557" s="348" t="s">
        <v>511</v>
      </c>
      <c r="M1557" s="341">
        <v>122.62</v>
      </c>
    </row>
    <row r="1558" spans="1:13" ht="12.75" customHeight="1" x14ac:dyDescent="0.25">
      <c r="A1558" s="340" t="s">
        <v>12920</v>
      </c>
      <c r="B1558" s="348" t="s">
        <v>385</v>
      </c>
      <c r="C1558" s="565" t="s">
        <v>7510</v>
      </c>
      <c r="D1558" s="565"/>
      <c r="E1558" s="565"/>
      <c r="F1558" s="565"/>
      <c r="G1558" s="565"/>
      <c r="H1558" s="565"/>
      <c r="I1558" s="565"/>
      <c r="J1558" s="565"/>
      <c r="K1558" s="565"/>
      <c r="L1558" s="348" t="s">
        <v>511</v>
      </c>
      <c r="M1558" s="341">
        <v>199.16</v>
      </c>
    </row>
    <row r="1559" spans="1:13" ht="12.75" customHeight="1" x14ac:dyDescent="0.25">
      <c r="A1559" s="340" t="s">
        <v>12921</v>
      </c>
      <c r="B1559" s="348" t="s">
        <v>385</v>
      </c>
      <c r="C1559" s="565" t="s">
        <v>7514</v>
      </c>
      <c r="D1559" s="565"/>
      <c r="E1559" s="565"/>
      <c r="F1559" s="565"/>
      <c r="G1559" s="565"/>
      <c r="H1559" s="565"/>
      <c r="I1559" s="565"/>
      <c r="J1559" s="565"/>
      <c r="K1559" s="565"/>
      <c r="L1559" s="348" t="s">
        <v>511</v>
      </c>
      <c r="M1559" s="341">
        <v>169.56</v>
      </c>
    </row>
    <row r="1560" spans="1:13" ht="13.5" customHeight="1" x14ac:dyDescent="0.25">
      <c r="A1560" s="340" t="s">
        <v>12922</v>
      </c>
      <c r="B1560" s="348" t="s">
        <v>385</v>
      </c>
      <c r="C1560" s="565" t="s">
        <v>7504</v>
      </c>
      <c r="D1560" s="565"/>
      <c r="E1560" s="565"/>
      <c r="F1560" s="565"/>
      <c r="G1560" s="565"/>
      <c r="H1560" s="565"/>
      <c r="I1560" s="565"/>
      <c r="J1560" s="565"/>
      <c r="K1560" s="565"/>
      <c r="L1560" s="348" t="s">
        <v>511</v>
      </c>
      <c r="M1560" s="341">
        <v>79.239999999999995</v>
      </c>
    </row>
    <row r="1561" spans="1:13" ht="12.75" customHeight="1" x14ac:dyDescent="0.25">
      <c r="A1561" s="340" t="s">
        <v>12923</v>
      </c>
      <c r="B1561" s="348" t="s">
        <v>385</v>
      </c>
      <c r="C1561" s="565" t="s">
        <v>12924</v>
      </c>
      <c r="D1561" s="565"/>
      <c r="E1561" s="565"/>
      <c r="F1561" s="565"/>
      <c r="G1561" s="565"/>
      <c r="H1561" s="565"/>
      <c r="I1561" s="565"/>
      <c r="J1561" s="565"/>
      <c r="K1561" s="565"/>
      <c r="L1561" s="348" t="s">
        <v>8</v>
      </c>
      <c r="M1561" s="341">
        <v>72.52</v>
      </c>
    </row>
    <row r="1562" spans="1:13" ht="12.75" customHeight="1" x14ac:dyDescent="0.25">
      <c r="A1562" s="340" t="s">
        <v>16500</v>
      </c>
      <c r="B1562" s="348" t="s">
        <v>385</v>
      </c>
      <c r="C1562" s="565" t="s">
        <v>16501</v>
      </c>
      <c r="D1562" s="565"/>
      <c r="E1562" s="565"/>
      <c r="F1562" s="565"/>
      <c r="G1562" s="565"/>
      <c r="H1562" s="565"/>
      <c r="I1562" s="565"/>
      <c r="J1562" s="565"/>
      <c r="K1562" s="565"/>
      <c r="L1562" s="348" t="s">
        <v>8</v>
      </c>
      <c r="M1562" s="341">
        <v>293.86</v>
      </c>
    </row>
    <row r="1563" spans="1:13" ht="3" customHeight="1" x14ac:dyDescent="0.25">
      <c r="C1563" s="565"/>
      <c r="D1563" s="565"/>
      <c r="E1563" s="565"/>
      <c r="F1563" s="565"/>
      <c r="G1563" s="565"/>
      <c r="H1563" s="565"/>
      <c r="I1563" s="565"/>
      <c r="J1563" s="565"/>
      <c r="K1563" s="565"/>
    </row>
    <row r="1564" spans="1:13" ht="12.75" customHeight="1" x14ac:dyDescent="0.25">
      <c r="A1564" s="340" t="s">
        <v>16502</v>
      </c>
      <c r="B1564" s="348" t="s">
        <v>385</v>
      </c>
      <c r="C1564" s="565" t="s">
        <v>16503</v>
      </c>
      <c r="D1564" s="565"/>
      <c r="E1564" s="565"/>
      <c r="F1564" s="565"/>
      <c r="G1564" s="565"/>
      <c r="H1564" s="565"/>
      <c r="I1564" s="565"/>
      <c r="J1564" s="565"/>
      <c r="K1564" s="565"/>
      <c r="L1564" s="348" t="s">
        <v>8</v>
      </c>
      <c r="M1564" s="341">
        <v>374.2</v>
      </c>
    </row>
    <row r="1565" spans="1:13" ht="3" customHeight="1" x14ac:dyDescent="0.25">
      <c r="C1565" s="565"/>
      <c r="D1565" s="565"/>
      <c r="E1565" s="565"/>
      <c r="F1565" s="565"/>
      <c r="G1565" s="565"/>
      <c r="H1565" s="565"/>
      <c r="I1565" s="565"/>
      <c r="J1565" s="565"/>
      <c r="K1565" s="565"/>
    </row>
    <row r="1566" spans="1:13" ht="12.75" customHeight="1" x14ac:dyDescent="0.25">
      <c r="A1566" s="340" t="s">
        <v>16504</v>
      </c>
      <c r="B1566" s="348" t="s">
        <v>385</v>
      </c>
      <c r="C1566" s="565" t="s">
        <v>16505</v>
      </c>
      <c r="D1566" s="565"/>
      <c r="E1566" s="565"/>
      <c r="F1566" s="565"/>
      <c r="G1566" s="565"/>
      <c r="H1566" s="565"/>
      <c r="I1566" s="565"/>
      <c r="J1566" s="565"/>
      <c r="K1566" s="565"/>
      <c r="L1566" s="348" t="s">
        <v>8</v>
      </c>
      <c r="M1566" s="341">
        <v>449.06</v>
      </c>
    </row>
    <row r="1567" spans="1:13" ht="2.25" customHeight="1" x14ac:dyDescent="0.25">
      <c r="C1567" s="565"/>
      <c r="D1567" s="565"/>
      <c r="E1567" s="565"/>
      <c r="F1567" s="565"/>
      <c r="G1567" s="565"/>
      <c r="H1567" s="565"/>
      <c r="I1567" s="565"/>
      <c r="J1567" s="565"/>
      <c r="K1567" s="565"/>
    </row>
    <row r="1568" spans="1:13" ht="13.5" customHeight="1" x14ac:dyDescent="0.25">
      <c r="A1568" s="340" t="s">
        <v>16506</v>
      </c>
      <c r="B1568" s="348" t="s">
        <v>385</v>
      </c>
      <c r="C1568" s="565" t="s">
        <v>16507</v>
      </c>
      <c r="D1568" s="565"/>
      <c r="E1568" s="565"/>
      <c r="F1568" s="565"/>
      <c r="G1568" s="565"/>
      <c r="H1568" s="565"/>
      <c r="I1568" s="565"/>
      <c r="J1568" s="565"/>
      <c r="K1568" s="565"/>
      <c r="L1568" s="348" t="s">
        <v>8</v>
      </c>
      <c r="M1568" s="341">
        <v>307.94</v>
      </c>
    </row>
    <row r="1569" spans="1:13" ht="9" customHeight="1" x14ac:dyDescent="0.25">
      <c r="C1569" s="565"/>
      <c r="D1569" s="565"/>
      <c r="E1569" s="565"/>
      <c r="F1569" s="565"/>
      <c r="G1569" s="565"/>
      <c r="H1569" s="565"/>
      <c r="I1569" s="565"/>
      <c r="J1569" s="565"/>
      <c r="K1569" s="565"/>
    </row>
    <row r="1570" spans="1:13" ht="13.5" customHeight="1" x14ac:dyDescent="0.25">
      <c r="A1570" s="340" t="s">
        <v>16508</v>
      </c>
      <c r="B1570" s="348" t="s">
        <v>385</v>
      </c>
      <c r="C1570" s="565" t="s">
        <v>16509</v>
      </c>
      <c r="D1570" s="565"/>
      <c r="E1570" s="565"/>
      <c r="F1570" s="565"/>
      <c r="G1570" s="565"/>
      <c r="H1570" s="565"/>
      <c r="I1570" s="565"/>
      <c r="J1570" s="565"/>
      <c r="K1570" s="565"/>
      <c r="L1570" s="348" t="s">
        <v>8</v>
      </c>
      <c r="M1570" s="341">
        <v>383.3</v>
      </c>
    </row>
    <row r="1571" spans="1:13" ht="9" customHeight="1" x14ac:dyDescent="0.25">
      <c r="C1571" s="565"/>
      <c r="D1571" s="565"/>
      <c r="E1571" s="565"/>
      <c r="F1571" s="565"/>
      <c r="G1571" s="565"/>
      <c r="H1571" s="565"/>
      <c r="I1571" s="565"/>
      <c r="J1571" s="565"/>
      <c r="K1571" s="565"/>
    </row>
    <row r="1572" spans="1:13" ht="13.5" customHeight="1" x14ac:dyDescent="0.25">
      <c r="A1572" s="338" t="s">
        <v>12925</v>
      </c>
      <c r="B1572" s="347" t="s">
        <v>385</v>
      </c>
      <c r="C1572" s="564" t="s">
        <v>12926</v>
      </c>
      <c r="D1572" s="564"/>
      <c r="E1572" s="564"/>
      <c r="F1572" s="564"/>
      <c r="G1572" s="564"/>
      <c r="H1572" s="564"/>
      <c r="I1572" s="564"/>
      <c r="J1572" s="564"/>
      <c r="K1572" s="564"/>
      <c r="L1572" s="339"/>
      <c r="M1572" s="339"/>
    </row>
    <row r="1573" spans="1:13" ht="12.75" customHeight="1" x14ac:dyDescent="0.25">
      <c r="A1573" s="340" t="s">
        <v>12927</v>
      </c>
      <c r="B1573" s="348" t="s">
        <v>385</v>
      </c>
      <c r="C1573" s="565" t="s">
        <v>12928</v>
      </c>
      <c r="D1573" s="565"/>
      <c r="E1573" s="565"/>
      <c r="F1573" s="565"/>
      <c r="G1573" s="565"/>
      <c r="H1573" s="565"/>
      <c r="I1573" s="565"/>
      <c r="J1573" s="565"/>
      <c r="K1573" s="565"/>
      <c r="L1573" s="348" t="s">
        <v>511</v>
      </c>
      <c r="M1573" s="341">
        <v>265.74</v>
      </c>
    </row>
    <row r="1574" spans="1:13" ht="13.5" customHeight="1" x14ac:dyDescent="0.25">
      <c r="A1574" s="340" t="s">
        <v>12929</v>
      </c>
      <c r="B1574" s="348" t="s">
        <v>385</v>
      </c>
      <c r="C1574" s="565" t="s">
        <v>12930</v>
      </c>
      <c r="D1574" s="565"/>
      <c r="E1574" s="565"/>
      <c r="F1574" s="565"/>
      <c r="G1574" s="565"/>
      <c r="H1574" s="565"/>
      <c r="I1574" s="565"/>
      <c r="J1574" s="565"/>
      <c r="K1574" s="565"/>
      <c r="L1574" s="348" t="s">
        <v>511</v>
      </c>
      <c r="M1574" s="341">
        <v>348.99</v>
      </c>
    </row>
    <row r="1575" spans="1:13" ht="12.75" customHeight="1" x14ac:dyDescent="0.25">
      <c r="A1575" s="340" t="s">
        <v>12931</v>
      </c>
      <c r="B1575" s="348" t="s">
        <v>385</v>
      </c>
      <c r="C1575" s="565" t="s">
        <v>12932</v>
      </c>
      <c r="D1575" s="565"/>
      <c r="E1575" s="565"/>
      <c r="F1575" s="565"/>
      <c r="G1575" s="565"/>
      <c r="H1575" s="565"/>
      <c r="I1575" s="565"/>
      <c r="J1575" s="565"/>
      <c r="K1575" s="565"/>
      <c r="L1575" s="348" t="s">
        <v>8</v>
      </c>
      <c r="M1575" s="341">
        <v>635.85</v>
      </c>
    </row>
    <row r="1576" spans="1:13" ht="12.75" customHeight="1" x14ac:dyDescent="0.25">
      <c r="A1576" s="340" t="s">
        <v>12933</v>
      </c>
      <c r="B1576" s="348" t="s">
        <v>385</v>
      </c>
      <c r="C1576" s="565" t="s">
        <v>12934</v>
      </c>
      <c r="D1576" s="565"/>
      <c r="E1576" s="565"/>
      <c r="F1576" s="565"/>
      <c r="G1576" s="565"/>
      <c r="H1576" s="565"/>
      <c r="I1576" s="565"/>
      <c r="J1576" s="565"/>
      <c r="K1576" s="565"/>
      <c r="L1576" s="348" t="s">
        <v>511</v>
      </c>
      <c r="M1576" s="341">
        <v>315.38</v>
      </c>
    </row>
    <row r="1577" spans="1:13" ht="13.5" customHeight="1" x14ac:dyDescent="0.25">
      <c r="A1577" s="340" t="s">
        <v>12935</v>
      </c>
      <c r="B1577" s="348" t="s">
        <v>385</v>
      </c>
      <c r="C1577" s="565" t="s">
        <v>12936</v>
      </c>
      <c r="D1577" s="565"/>
      <c r="E1577" s="565"/>
      <c r="F1577" s="565"/>
      <c r="G1577" s="565"/>
      <c r="H1577" s="565"/>
      <c r="I1577" s="565"/>
      <c r="J1577" s="565"/>
      <c r="K1577" s="565"/>
      <c r="L1577" s="348" t="s">
        <v>511</v>
      </c>
      <c r="M1577" s="341">
        <v>1113.51</v>
      </c>
    </row>
    <row r="1578" spans="1:13" ht="12.75" customHeight="1" x14ac:dyDescent="0.25">
      <c r="A1578" s="338" t="s">
        <v>12937</v>
      </c>
      <c r="B1578" s="347" t="s">
        <v>385</v>
      </c>
      <c r="C1578" s="564" t="s">
        <v>12938</v>
      </c>
      <c r="D1578" s="564"/>
      <c r="E1578" s="564"/>
      <c r="F1578" s="564"/>
      <c r="G1578" s="564"/>
      <c r="H1578" s="564"/>
      <c r="I1578" s="564"/>
      <c r="J1578" s="564"/>
      <c r="K1578" s="564"/>
      <c r="L1578" s="339"/>
      <c r="M1578" s="339"/>
    </row>
    <row r="1579" spans="1:13" ht="12.75" customHeight="1" x14ac:dyDescent="0.25">
      <c r="A1579" s="340" t="s">
        <v>12939</v>
      </c>
      <c r="B1579" s="348" t="s">
        <v>385</v>
      </c>
      <c r="C1579" s="565" t="s">
        <v>12940</v>
      </c>
      <c r="D1579" s="565"/>
      <c r="E1579" s="565"/>
      <c r="F1579" s="565"/>
      <c r="G1579" s="565"/>
      <c r="H1579" s="565"/>
      <c r="I1579" s="565"/>
      <c r="J1579" s="565"/>
      <c r="K1579" s="565"/>
      <c r="L1579" s="348" t="s">
        <v>511</v>
      </c>
      <c r="M1579" s="341">
        <v>1399.73</v>
      </c>
    </row>
    <row r="1580" spans="1:13" ht="13.5" customHeight="1" x14ac:dyDescent="0.25">
      <c r="A1580" s="340" t="s">
        <v>12941</v>
      </c>
      <c r="B1580" s="348" t="s">
        <v>385</v>
      </c>
      <c r="C1580" s="565" t="s">
        <v>12942</v>
      </c>
      <c r="D1580" s="565"/>
      <c r="E1580" s="565"/>
      <c r="F1580" s="565"/>
      <c r="G1580" s="565"/>
      <c r="H1580" s="565"/>
      <c r="I1580" s="565"/>
      <c r="J1580" s="565"/>
      <c r="K1580" s="565"/>
      <c r="L1580" s="348" t="s">
        <v>511</v>
      </c>
      <c r="M1580" s="341">
        <v>2322.9899999999998</v>
      </c>
    </row>
    <row r="1581" spans="1:13" ht="12.75" customHeight="1" x14ac:dyDescent="0.25">
      <c r="A1581" s="340" t="s">
        <v>12943</v>
      </c>
      <c r="B1581" s="348" t="s">
        <v>385</v>
      </c>
      <c r="C1581" s="565" t="s">
        <v>12944</v>
      </c>
      <c r="D1581" s="565"/>
      <c r="E1581" s="565"/>
      <c r="F1581" s="565"/>
      <c r="G1581" s="565"/>
      <c r="H1581" s="565"/>
      <c r="I1581" s="565"/>
      <c r="J1581" s="565"/>
      <c r="K1581" s="565"/>
      <c r="L1581" s="348" t="s">
        <v>511</v>
      </c>
      <c r="M1581" s="341">
        <v>1773.64</v>
      </c>
    </row>
    <row r="1582" spans="1:13" ht="13.5" customHeight="1" x14ac:dyDescent="0.25">
      <c r="A1582" s="340" t="s">
        <v>12945</v>
      </c>
      <c r="B1582" s="348" t="s">
        <v>385</v>
      </c>
      <c r="C1582" s="565" t="s">
        <v>12946</v>
      </c>
      <c r="D1582" s="565"/>
      <c r="E1582" s="565"/>
      <c r="F1582" s="565"/>
      <c r="G1582" s="565"/>
      <c r="H1582" s="565"/>
      <c r="I1582" s="565"/>
      <c r="J1582" s="565"/>
      <c r="K1582" s="565"/>
      <c r="L1582" s="348" t="s">
        <v>511</v>
      </c>
      <c r="M1582" s="341">
        <v>2196.77</v>
      </c>
    </row>
    <row r="1583" spans="1:13" ht="12.75" customHeight="1" x14ac:dyDescent="0.25">
      <c r="A1583" s="340" t="s">
        <v>12947</v>
      </c>
      <c r="B1583" s="348" t="s">
        <v>385</v>
      </c>
      <c r="C1583" s="565" t="s">
        <v>12948</v>
      </c>
      <c r="D1583" s="565"/>
      <c r="E1583" s="565"/>
      <c r="F1583" s="565"/>
      <c r="G1583" s="565"/>
      <c r="H1583" s="565"/>
      <c r="I1583" s="565"/>
      <c r="J1583" s="565"/>
      <c r="K1583" s="565"/>
      <c r="L1583" s="348" t="s">
        <v>511</v>
      </c>
      <c r="M1583" s="341">
        <v>695.58</v>
      </c>
    </row>
    <row r="1584" spans="1:13" ht="12.75" customHeight="1" x14ac:dyDescent="0.25">
      <c r="A1584" s="340" t="s">
        <v>12949</v>
      </c>
      <c r="B1584" s="348" t="s">
        <v>385</v>
      </c>
      <c r="C1584" s="565" t="s">
        <v>12950</v>
      </c>
      <c r="D1584" s="565"/>
      <c r="E1584" s="565"/>
      <c r="F1584" s="565"/>
      <c r="G1584" s="565"/>
      <c r="H1584" s="565"/>
      <c r="I1584" s="565"/>
      <c r="J1584" s="565"/>
      <c r="K1584" s="565"/>
      <c r="L1584" s="348" t="s">
        <v>511</v>
      </c>
      <c r="M1584" s="341">
        <v>950.54</v>
      </c>
    </row>
    <row r="1585" spans="1:13" ht="13.5" customHeight="1" x14ac:dyDescent="0.25">
      <c r="A1585" s="340" t="s">
        <v>12951</v>
      </c>
      <c r="B1585" s="348" t="s">
        <v>385</v>
      </c>
      <c r="C1585" s="565" t="s">
        <v>12952</v>
      </c>
      <c r="D1585" s="565"/>
      <c r="E1585" s="565"/>
      <c r="F1585" s="565"/>
      <c r="G1585" s="565"/>
      <c r="H1585" s="565"/>
      <c r="I1585" s="565"/>
      <c r="J1585" s="565"/>
      <c r="K1585" s="565"/>
      <c r="L1585" s="348" t="s">
        <v>511</v>
      </c>
      <c r="M1585" s="341">
        <v>1276.08</v>
      </c>
    </row>
    <row r="1586" spans="1:13" ht="12.75" customHeight="1" x14ac:dyDescent="0.25">
      <c r="A1586" s="340" t="s">
        <v>12953</v>
      </c>
      <c r="B1586" s="348" t="s">
        <v>385</v>
      </c>
      <c r="C1586" s="565" t="s">
        <v>12954</v>
      </c>
      <c r="D1586" s="565"/>
      <c r="E1586" s="565"/>
      <c r="F1586" s="565"/>
      <c r="G1586" s="565"/>
      <c r="H1586" s="565"/>
      <c r="I1586" s="565"/>
      <c r="J1586" s="565"/>
      <c r="K1586" s="565"/>
      <c r="L1586" s="348" t="s">
        <v>511</v>
      </c>
      <c r="M1586" s="341">
        <v>1069.57</v>
      </c>
    </row>
    <row r="1587" spans="1:13" ht="13.5" customHeight="1" x14ac:dyDescent="0.25">
      <c r="A1587" s="340" t="s">
        <v>12955</v>
      </c>
      <c r="B1587" s="348" t="s">
        <v>385</v>
      </c>
      <c r="C1587" s="565" t="s">
        <v>12956</v>
      </c>
      <c r="D1587" s="565"/>
      <c r="E1587" s="565"/>
      <c r="F1587" s="565"/>
      <c r="G1587" s="565"/>
      <c r="H1587" s="565"/>
      <c r="I1587" s="565"/>
      <c r="J1587" s="565"/>
      <c r="K1587" s="565"/>
      <c r="L1587" s="348" t="s">
        <v>511</v>
      </c>
      <c r="M1587" s="341">
        <v>1492.81</v>
      </c>
    </row>
    <row r="1588" spans="1:13" ht="12.75" customHeight="1" x14ac:dyDescent="0.25">
      <c r="A1588" s="340" t="s">
        <v>12957</v>
      </c>
      <c r="B1588" s="348" t="s">
        <v>385</v>
      </c>
      <c r="C1588" s="565" t="s">
        <v>12958</v>
      </c>
      <c r="D1588" s="565"/>
      <c r="E1588" s="565"/>
      <c r="F1588" s="565"/>
      <c r="G1588" s="565"/>
      <c r="H1588" s="565"/>
      <c r="I1588" s="565"/>
      <c r="J1588" s="565"/>
      <c r="K1588" s="565"/>
      <c r="L1588" s="348" t="s">
        <v>511</v>
      </c>
      <c r="M1588" s="341">
        <v>1248.72</v>
      </c>
    </row>
    <row r="1589" spans="1:13" ht="12.75" customHeight="1" x14ac:dyDescent="0.25">
      <c r="A1589" s="340" t="s">
        <v>12959</v>
      </c>
      <c r="B1589" s="348" t="s">
        <v>385</v>
      </c>
      <c r="C1589" s="565" t="s">
        <v>12960</v>
      </c>
      <c r="D1589" s="565"/>
      <c r="E1589" s="565"/>
      <c r="F1589" s="565"/>
      <c r="G1589" s="565"/>
      <c r="H1589" s="565"/>
      <c r="I1589" s="565"/>
      <c r="J1589" s="565"/>
      <c r="K1589" s="565"/>
      <c r="L1589" s="348" t="s">
        <v>511</v>
      </c>
      <c r="M1589" s="341">
        <v>1782.57</v>
      </c>
    </row>
    <row r="1590" spans="1:13" ht="13.5" customHeight="1" x14ac:dyDescent="0.25">
      <c r="A1590" s="340" t="s">
        <v>12961</v>
      </c>
      <c r="B1590" s="348" t="s">
        <v>385</v>
      </c>
      <c r="C1590" s="565" t="s">
        <v>12962</v>
      </c>
      <c r="D1590" s="565"/>
      <c r="E1590" s="565"/>
      <c r="F1590" s="565"/>
      <c r="G1590" s="565"/>
      <c r="H1590" s="565"/>
      <c r="I1590" s="565"/>
      <c r="J1590" s="565"/>
      <c r="K1590" s="565"/>
      <c r="L1590" s="348" t="s">
        <v>511</v>
      </c>
      <c r="M1590" s="341">
        <v>2510.6</v>
      </c>
    </row>
    <row r="1591" spans="1:13" ht="12.75" customHeight="1" x14ac:dyDescent="0.25">
      <c r="A1591" s="340" t="s">
        <v>12963</v>
      </c>
      <c r="B1591" s="348" t="s">
        <v>385</v>
      </c>
      <c r="C1591" s="565" t="s">
        <v>12964</v>
      </c>
      <c r="D1591" s="565"/>
      <c r="E1591" s="565"/>
      <c r="F1591" s="565"/>
      <c r="G1591" s="565"/>
      <c r="H1591" s="565"/>
      <c r="I1591" s="565"/>
      <c r="J1591" s="565"/>
      <c r="K1591" s="565"/>
      <c r="L1591" s="348" t="s">
        <v>511</v>
      </c>
      <c r="M1591" s="341">
        <v>2727.94</v>
      </c>
    </row>
    <row r="1592" spans="1:13" ht="12.75" customHeight="1" x14ac:dyDescent="0.25">
      <c r="A1592" s="340" t="s">
        <v>12965</v>
      </c>
      <c r="B1592" s="348" t="s">
        <v>385</v>
      </c>
      <c r="C1592" s="565" t="s">
        <v>12966</v>
      </c>
      <c r="D1592" s="565"/>
      <c r="E1592" s="565"/>
      <c r="F1592" s="565"/>
      <c r="G1592" s="565"/>
      <c r="H1592" s="565"/>
      <c r="I1592" s="565"/>
      <c r="J1592" s="565"/>
      <c r="K1592" s="565"/>
      <c r="L1592" s="348" t="s">
        <v>511</v>
      </c>
      <c r="M1592" s="341">
        <v>425.23</v>
      </c>
    </row>
    <row r="1593" spans="1:13" ht="13.5" customHeight="1" x14ac:dyDescent="0.25">
      <c r="A1593" s="338" t="s">
        <v>12967</v>
      </c>
      <c r="B1593" s="347" t="s">
        <v>385</v>
      </c>
      <c r="C1593" s="564" t="s">
        <v>12968</v>
      </c>
      <c r="D1593" s="564"/>
      <c r="E1593" s="564"/>
      <c r="F1593" s="564"/>
      <c r="G1593" s="564"/>
      <c r="H1593" s="564"/>
      <c r="I1593" s="564"/>
      <c r="J1593" s="564"/>
      <c r="K1593" s="564"/>
      <c r="L1593" s="339"/>
      <c r="M1593" s="339"/>
    </row>
    <row r="1594" spans="1:13" ht="12.75" customHeight="1" x14ac:dyDescent="0.25">
      <c r="A1594" s="340" t="s">
        <v>12969</v>
      </c>
      <c r="B1594" s="348" t="s">
        <v>385</v>
      </c>
      <c r="C1594" s="565" t="s">
        <v>12970</v>
      </c>
      <c r="D1594" s="565"/>
      <c r="E1594" s="565"/>
      <c r="F1594" s="565"/>
      <c r="G1594" s="565"/>
      <c r="H1594" s="565"/>
      <c r="I1594" s="565"/>
      <c r="J1594" s="565"/>
      <c r="K1594" s="565"/>
      <c r="L1594" s="348" t="s">
        <v>511</v>
      </c>
      <c r="M1594" s="341">
        <v>2095.52</v>
      </c>
    </row>
    <row r="1595" spans="1:13" ht="13.5" customHeight="1" x14ac:dyDescent="0.25">
      <c r="A1595" s="340" t="s">
        <v>12971</v>
      </c>
      <c r="B1595" s="348" t="s">
        <v>385</v>
      </c>
      <c r="C1595" s="565" t="s">
        <v>12972</v>
      </c>
      <c r="D1595" s="565"/>
      <c r="E1595" s="565"/>
      <c r="F1595" s="565"/>
      <c r="G1595" s="565"/>
      <c r="H1595" s="565"/>
      <c r="I1595" s="565"/>
      <c r="J1595" s="565"/>
      <c r="K1595" s="565"/>
      <c r="L1595" s="348" t="s">
        <v>511</v>
      </c>
      <c r="M1595" s="341">
        <v>2939.17</v>
      </c>
    </row>
    <row r="1596" spans="1:13" ht="12.75" customHeight="1" x14ac:dyDescent="0.25">
      <c r="A1596" s="338" t="s">
        <v>12973</v>
      </c>
      <c r="B1596" s="347" t="s">
        <v>385</v>
      </c>
      <c r="C1596" s="564" t="s">
        <v>12974</v>
      </c>
      <c r="D1596" s="564"/>
      <c r="E1596" s="564"/>
      <c r="F1596" s="564"/>
      <c r="G1596" s="564"/>
      <c r="H1596" s="564"/>
      <c r="I1596" s="564"/>
      <c r="J1596" s="564"/>
      <c r="K1596" s="564"/>
      <c r="L1596" s="339"/>
      <c r="M1596" s="339"/>
    </row>
    <row r="1597" spans="1:13" ht="12.75" customHeight="1" x14ac:dyDescent="0.25">
      <c r="A1597" s="340" t="s">
        <v>12975</v>
      </c>
      <c r="B1597" s="348" t="s">
        <v>385</v>
      </c>
      <c r="C1597" s="565" t="s">
        <v>12976</v>
      </c>
      <c r="D1597" s="565"/>
      <c r="E1597" s="565"/>
      <c r="F1597" s="565"/>
      <c r="G1597" s="565"/>
      <c r="H1597" s="565"/>
      <c r="I1597" s="565"/>
      <c r="J1597" s="565"/>
      <c r="K1597" s="565"/>
      <c r="L1597" s="348" t="s">
        <v>511</v>
      </c>
      <c r="M1597" s="341">
        <v>511.1</v>
      </c>
    </row>
    <row r="1598" spans="1:13" ht="13.5" customHeight="1" x14ac:dyDescent="0.25">
      <c r="A1598" s="340" t="s">
        <v>12977</v>
      </c>
      <c r="B1598" s="348" t="s">
        <v>385</v>
      </c>
      <c r="C1598" s="565" t="s">
        <v>12978</v>
      </c>
      <c r="D1598" s="565"/>
      <c r="E1598" s="565"/>
      <c r="F1598" s="565"/>
      <c r="G1598" s="565"/>
      <c r="H1598" s="565"/>
      <c r="I1598" s="565"/>
      <c r="J1598" s="565"/>
      <c r="K1598" s="565"/>
      <c r="L1598" s="348" t="s">
        <v>511</v>
      </c>
      <c r="M1598" s="341">
        <v>801.75</v>
      </c>
    </row>
    <row r="1599" spans="1:13" ht="12.75" customHeight="1" x14ac:dyDescent="0.25">
      <c r="A1599" s="338" t="s">
        <v>12979</v>
      </c>
      <c r="B1599" s="347" t="s">
        <v>385</v>
      </c>
      <c r="C1599" s="564" t="s">
        <v>12980</v>
      </c>
      <c r="D1599" s="564"/>
      <c r="E1599" s="564"/>
      <c r="F1599" s="564"/>
      <c r="G1599" s="564"/>
      <c r="H1599" s="564"/>
      <c r="I1599" s="564"/>
      <c r="J1599" s="564"/>
      <c r="K1599" s="564"/>
      <c r="L1599" s="339"/>
      <c r="M1599" s="339"/>
    </row>
    <row r="1600" spans="1:13" ht="13.5" customHeight="1" x14ac:dyDescent="0.25">
      <c r="A1600" s="340" t="s">
        <v>12981</v>
      </c>
      <c r="B1600" s="348" t="s">
        <v>385</v>
      </c>
      <c r="C1600" s="565" t="s">
        <v>12982</v>
      </c>
      <c r="D1600" s="565"/>
      <c r="E1600" s="565"/>
      <c r="F1600" s="565"/>
      <c r="G1600" s="565"/>
      <c r="H1600" s="565"/>
      <c r="I1600" s="565"/>
      <c r="J1600" s="565"/>
      <c r="K1600" s="565"/>
      <c r="L1600" s="348" t="s">
        <v>511</v>
      </c>
      <c r="M1600" s="341">
        <v>1780.76</v>
      </c>
    </row>
    <row r="1601" spans="1:13" ht="12.75" customHeight="1" x14ac:dyDescent="0.25">
      <c r="A1601" s="340" t="s">
        <v>12983</v>
      </c>
      <c r="B1601" s="348" t="s">
        <v>385</v>
      </c>
      <c r="C1601" s="565" t="s">
        <v>12984</v>
      </c>
      <c r="D1601" s="565"/>
      <c r="E1601" s="565"/>
      <c r="F1601" s="565"/>
      <c r="G1601" s="565"/>
      <c r="H1601" s="565"/>
      <c r="I1601" s="565"/>
      <c r="J1601" s="565"/>
      <c r="K1601" s="565"/>
      <c r="L1601" s="348" t="s">
        <v>511</v>
      </c>
      <c r="M1601" s="341">
        <v>496.77</v>
      </c>
    </row>
    <row r="1602" spans="1:13" ht="12.75" customHeight="1" x14ac:dyDescent="0.25">
      <c r="A1602" s="340" t="s">
        <v>12985</v>
      </c>
      <c r="B1602" s="348" t="s">
        <v>385</v>
      </c>
      <c r="C1602" s="565" t="s">
        <v>12986</v>
      </c>
      <c r="D1602" s="565"/>
      <c r="E1602" s="565"/>
      <c r="F1602" s="565"/>
      <c r="G1602" s="565"/>
      <c r="H1602" s="565"/>
      <c r="I1602" s="565"/>
      <c r="J1602" s="565"/>
      <c r="K1602" s="565"/>
      <c r="L1602" s="348" t="s">
        <v>511</v>
      </c>
      <c r="M1602" s="341">
        <v>1081.3</v>
      </c>
    </row>
    <row r="1603" spans="1:13" ht="13.5" customHeight="1" x14ac:dyDescent="0.25">
      <c r="A1603" s="340" t="s">
        <v>12987</v>
      </c>
      <c r="B1603" s="348" t="s">
        <v>385</v>
      </c>
      <c r="C1603" s="565" t="s">
        <v>12988</v>
      </c>
      <c r="D1603" s="565"/>
      <c r="E1603" s="565"/>
      <c r="F1603" s="565"/>
      <c r="G1603" s="565"/>
      <c r="H1603" s="565"/>
      <c r="I1603" s="565"/>
      <c r="J1603" s="565"/>
      <c r="K1603" s="565"/>
      <c r="L1603" s="348" t="s">
        <v>511</v>
      </c>
      <c r="M1603" s="341">
        <v>1919.59</v>
      </c>
    </row>
    <row r="1604" spans="1:13" ht="12.75" customHeight="1" x14ac:dyDescent="0.25">
      <c r="A1604" s="340" t="s">
        <v>12989</v>
      </c>
      <c r="B1604" s="348" t="s">
        <v>385</v>
      </c>
      <c r="C1604" s="565" t="s">
        <v>12990</v>
      </c>
      <c r="D1604" s="565"/>
      <c r="E1604" s="565"/>
      <c r="F1604" s="565"/>
      <c r="G1604" s="565"/>
      <c r="H1604" s="565"/>
      <c r="I1604" s="565"/>
      <c r="J1604" s="565"/>
      <c r="K1604" s="565"/>
      <c r="L1604" s="348" t="s">
        <v>511</v>
      </c>
      <c r="M1604" s="341">
        <v>2038.25</v>
      </c>
    </row>
    <row r="1605" spans="1:13" ht="12.75" customHeight="1" x14ac:dyDescent="0.25">
      <c r="A1605" s="340" t="s">
        <v>12991</v>
      </c>
      <c r="B1605" s="348" t="s">
        <v>385</v>
      </c>
      <c r="C1605" s="565" t="s">
        <v>12992</v>
      </c>
      <c r="D1605" s="565"/>
      <c r="E1605" s="565"/>
      <c r="F1605" s="565"/>
      <c r="G1605" s="565"/>
      <c r="H1605" s="565"/>
      <c r="I1605" s="565"/>
      <c r="J1605" s="565"/>
      <c r="K1605" s="565"/>
      <c r="L1605" s="348" t="s">
        <v>511</v>
      </c>
      <c r="M1605" s="341">
        <v>2163.0300000000002</v>
      </c>
    </row>
    <row r="1606" spans="1:13" ht="13.5" customHeight="1" x14ac:dyDescent="0.25">
      <c r="A1606" s="340" t="s">
        <v>12993</v>
      </c>
      <c r="B1606" s="348" t="s">
        <v>385</v>
      </c>
      <c r="C1606" s="565" t="s">
        <v>12994</v>
      </c>
      <c r="D1606" s="565"/>
      <c r="E1606" s="565"/>
      <c r="F1606" s="565"/>
      <c r="G1606" s="565"/>
      <c r="H1606" s="565"/>
      <c r="I1606" s="565"/>
      <c r="J1606" s="565"/>
      <c r="K1606" s="565"/>
      <c r="L1606" s="348" t="s">
        <v>511</v>
      </c>
      <c r="M1606" s="341">
        <v>1888.99</v>
      </c>
    </row>
    <row r="1607" spans="1:13" ht="12.75" customHeight="1" x14ac:dyDescent="0.25">
      <c r="A1607" s="340" t="s">
        <v>12995</v>
      </c>
      <c r="B1607" s="348" t="s">
        <v>385</v>
      </c>
      <c r="C1607" s="565" t="s">
        <v>12996</v>
      </c>
      <c r="D1607" s="565"/>
      <c r="E1607" s="565"/>
      <c r="F1607" s="565"/>
      <c r="G1607" s="565"/>
      <c r="H1607" s="565"/>
      <c r="I1607" s="565"/>
      <c r="J1607" s="565"/>
      <c r="K1607" s="565"/>
      <c r="L1607" s="348" t="s">
        <v>511</v>
      </c>
      <c r="M1607" s="341">
        <v>1139.94</v>
      </c>
    </row>
    <row r="1608" spans="1:13" ht="13.5" customHeight="1" x14ac:dyDescent="0.25">
      <c r="A1608" s="338" t="s">
        <v>12997</v>
      </c>
      <c r="B1608" s="347" t="s">
        <v>385</v>
      </c>
      <c r="C1608" s="564" t="s">
        <v>12998</v>
      </c>
      <c r="D1608" s="564"/>
      <c r="E1608" s="564"/>
      <c r="F1608" s="564"/>
      <c r="G1608" s="564"/>
      <c r="H1608" s="564"/>
      <c r="I1608" s="564"/>
      <c r="J1608" s="564"/>
      <c r="K1608" s="564"/>
      <c r="L1608" s="339"/>
      <c r="M1608" s="339"/>
    </row>
    <row r="1609" spans="1:13" ht="12.75" customHeight="1" x14ac:dyDescent="0.25">
      <c r="A1609" s="340" t="s">
        <v>12999</v>
      </c>
      <c r="B1609" s="348" t="s">
        <v>385</v>
      </c>
      <c r="C1609" s="565" t="s">
        <v>13000</v>
      </c>
      <c r="D1609" s="565"/>
      <c r="E1609" s="565"/>
      <c r="F1609" s="565"/>
      <c r="G1609" s="565"/>
      <c r="H1609" s="565"/>
      <c r="I1609" s="565"/>
      <c r="J1609" s="565"/>
      <c r="K1609" s="565"/>
      <c r="L1609" s="348" t="s">
        <v>511</v>
      </c>
      <c r="M1609" s="341">
        <v>2249.6799999999998</v>
      </c>
    </row>
    <row r="1610" spans="1:13" ht="12.75" customHeight="1" x14ac:dyDescent="0.25">
      <c r="A1610" s="340" t="s">
        <v>13001</v>
      </c>
      <c r="B1610" s="348" t="s">
        <v>385</v>
      </c>
      <c r="C1610" s="565" t="s">
        <v>13002</v>
      </c>
      <c r="D1610" s="565"/>
      <c r="E1610" s="565"/>
      <c r="F1610" s="565"/>
      <c r="G1610" s="565"/>
      <c r="H1610" s="565"/>
      <c r="I1610" s="565"/>
      <c r="J1610" s="565"/>
      <c r="K1610" s="565"/>
      <c r="L1610" s="348" t="s">
        <v>511</v>
      </c>
      <c r="M1610" s="341">
        <v>1224.6099999999999</v>
      </c>
    </row>
    <row r="1611" spans="1:13" ht="13.5" customHeight="1" x14ac:dyDescent="0.25">
      <c r="A1611" s="340" t="s">
        <v>13003</v>
      </c>
      <c r="B1611" s="348" t="s">
        <v>385</v>
      </c>
      <c r="C1611" s="565" t="s">
        <v>13004</v>
      </c>
      <c r="D1611" s="565"/>
      <c r="E1611" s="565"/>
      <c r="F1611" s="565"/>
      <c r="G1611" s="565"/>
      <c r="H1611" s="565"/>
      <c r="I1611" s="565"/>
      <c r="J1611" s="565"/>
      <c r="K1611" s="565"/>
      <c r="L1611" s="348" t="s">
        <v>511</v>
      </c>
      <c r="M1611" s="341">
        <v>617.46</v>
      </c>
    </row>
    <row r="1612" spans="1:13" ht="12.75" customHeight="1" x14ac:dyDescent="0.25">
      <c r="A1612" s="338" t="s">
        <v>16510</v>
      </c>
      <c r="B1612" s="347" t="s">
        <v>385</v>
      </c>
      <c r="C1612" s="564" t="s">
        <v>533</v>
      </c>
      <c r="D1612" s="564"/>
      <c r="E1612" s="564"/>
      <c r="F1612" s="564"/>
      <c r="G1612" s="564"/>
      <c r="H1612" s="564"/>
      <c r="I1612" s="564"/>
      <c r="J1612" s="564"/>
      <c r="K1612" s="564"/>
      <c r="L1612" s="339"/>
      <c r="M1612" s="339"/>
    </row>
    <row r="1613" spans="1:13" ht="13.5" customHeight="1" x14ac:dyDescent="0.25">
      <c r="A1613" s="340" t="s">
        <v>16511</v>
      </c>
      <c r="B1613" s="348" t="s">
        <v>385</v>
      </c>
      <c r="C1613" s="565" t="s">
        <v>13908</v>
      </c>
      <c r="D1613" s="565"/>
      <c r="E1613" s="565"/>
      <c r="F1613" s="565"/>
      <c r="G1613" s="565"/>
      <c r="H1613" s="565"/>
      <c r="I1613" s="565"/>
      <c r="J1613" s="565"/>
      <c r="K1613" s="565"/>
      <c r="L1613" s="348" t="s">
        <v>9</v>
      </c>
      <c r="M1613" s="341">
        <v>197.35</v>
      </c>
    </row>
    <row r="1614" spans="1:13" ht="12.75" customHeight="1" x14ac:dyDescent="0.25">
      <c r="A1614" s="338" t="s">
        <v>16512</v>
      </c>
      <c r="B1614" s="347" t="s">
        <v>385</v>
      </c>
      <c r="C1614" s="564" t="s">
        <v>13909</v>
      </c>
      <c r="D1614" s="564"/>
      <c r="E1614" s="564"/>
      <c r="F1614" s="564"/>
      <c r="G1614" s="564"/>
      <c r="H1614" s="564"/>
      <c r="I1614" s="564"/>
      <c r="J1614" s="564"/>
      <c r="K1614" s="564"/>
      <c r="L1614" s="339"/>
      <c r="M1614" s="339"/>
    </row>
    <row r="1615" spans="1:13" ht="12.75" customHeight="1" x14ac:dyDescent="0.25">
      <c r="A1615" s="340" t="s">
        <v>16513</v>
      </c>
      <c r="B1615" s="348" t="s">
        <v>385</v>
      </c>
      <c r="C1615" s="565" t="s">
        <v>13910</v>
      </c>
      <c r="D1615" s="565"/>
      <c r="E1615" s="565"/>
      <c r="F1615" s="565"/>
      <c r="G1615" s="565"/>
      <c r="H1615" s="565"/>
      <c r="I1615" s="565"/>
      <c r="J1615" s="565"/>
      <c r="K1615" s="565"/>
      <c r="L1615" s="348" t="s">
        <v>511</v>
      </c>
      <c r="M1615" s="341">
        <v>73.09</v>
      </c>
    </row>
    <row r="1616" spans="1:13" ht="13.5" customHeight="1" x14ac:dyDescent="0.25">
      <c r="A1616" s="340" t="s">
        <v>16514</v>
      </c>
      <c r="B1616" s="348" t="s">
        <v>385</v>
      </c>
      <c r="C1616" s="565" t="s">
        <v>13911</v>
      </c>
      <c r="D1616" s="565"/>
      <c r="E1616" s="565"/>
      <c r="F1616" s="565"/>
      <c r="G1616" s="565"/>
      <c r="H1616" s="565"/>
      <c r="I1616" s="565"/>
      <c r="J1616" s="565"/>
      <c r="K1616" s="565"/>
      <c r="L1616" s="348" t="s">
        <v>8</v>
      </c>
      <c r="M1616" s="341">
        <v>2.87</v>
      </c>
    </row>
    <row r="1617" spans="1:13" ht="12.75" customHeight="1" x14ac:dyDescent="0.25">
      <c r="A1617" s="335" t="s">
        <v>13005</v>
      </c>
      <c r="B1617" s="336"/>
      <c r="C1617" s="566" t="s">
        <v>3092</v>
      </c>
      <c r="D1617" s="566"/>
      <c r="E1617" s="566"/>
      <c r="F1617" s="566"/>
      <c r="G1617" s="566"/>
      <c r="H1617" s="566"/>
      <c r="I1617" s="566"/>
      <c r="J1617" s="566"/>
      <c r="K1617" s="566"/>
      <c r="L1617" s="337"/>
      <c r="M1617" s="337"/>
    </row>
    <row r="1618" spans="1:13" ht="13.5" customHeight="1" x14ac:dyDescent="0.25">
      <c r="A1618" s="338" t="s">
        <v>3150</v>
      </c>
      <c r="B1618" s="347" t="s">
        <v>385</v>
      </c>
      <c r="C1618" s="564" t="s">
        <v>13006</v>
      </c>
      <c r="D1618" s="564"/>
      <c r="E1618" s="564"/>
      <c r="F1618" s="564"/>
      <c r="G1618" s="564"/>
      <c r="H1618" s="564"/>
      <c r="I1618" s="564"/>
      <c r="J1618" s="564"/>
      <c r="K1618" s="564"/>
      <c r="L1618" s="339"/>
      <c r="M1618" s="339"/>
    </row>
    <row r="1619" spans="1:13" ht="12.75" customHeight="1" x14ac:dyDescent="0.25">
      <c r="A1619" s="340" t="s">
        <v>409</v>
      </c>
      <c r="B1619" s="348" t="s">
        <v>385</v>
      </c>
      <c r="C1619" s="565" t="s">
        <v>13007</v>
      </c>
      <c r="D1619" s="565"/>
      <c r="E1619" s="565"/>
      <c r="F1619" s="565"/>
      <c r="G1619" s="565"/>
      <c r="H1619" s="565"/>
      <c r="I1619" s="565"/>
      <c r="J1619" s="565"/>
      <c r="K1619" s="565"/>
      <c r="L1619" s="348" t="s">
        <v>9</v>
      </c>
      <c r="M1619" s="341">
        <v>7.85</v>
      </c>
    </row>
    <row r="1620" spans="1:13" ht="12.75" customHeight="1" x14ac:dyDescent="0.25">
      <c r="A1620" s="340" t="s">
        <v>13008</v>
      </c>
      <c r="B1620" s="348" t="s">
        <v>385</v>
      </c>
      <c r="C1620" s="565" t="s">
        <v>13009</v>
      </c>
      <c r="D1620" s="565"/>
      <c r="E1620" s="565"/>
      <c r="F1620" s="565"/>
      <c r="G1620" s="565"/>
      <c r="H1620" s="565"/>
      <c r="I1620" s="565"/>
      <c r="J1620" s="565"/>
      <c r="K1620" s="565"/>
      <c r="L1620" s="348" t="s">
        <v>9</v>
      </c>
      <c r="M1620" s="341">
        <v>11.75</v>
      </c>
    </row>
    <row r="1621" spans="1:13" ht="13.5" customHeight="1" x14ac:dyDescent="0.25">
      <c r="A1621" s="340" t="s">
        <v>410</v>
      </c>
      <c r="B1621" s="348" t="s">
        <v>385</v>
      </c>
      <c r="C1621" s="565" t="s">
        <v>13010</v>
      </c>
      <c r="D1621" s="565"/>
      <c r="E1621" s="565"/>
      <c r="F1621" s="565"/>
      <c r="G1621" s="565"/>
      <c r="H1621" s="565"/>
      <c r="I1621" s="565"/>
      <c r="J1621" s="565"/>
      <c r="K1621" s="565"/>
      <c r="L1621" s="348" t="s">
        <v>9</v>
      </c>
      <c r="M1621" s="341">
        <v>26.05</v>
      </c>
    </row>
    <row r="1622" spans="1:13" ht="12.75" customHeight="1" x14ac:dyDescent="0.25">
      <c r="A1622" s="340" t="s">
        <v>408</v>
      </c>
      <c r="B1622" s="348" t="s">
        <v>385</v>
      </c>
      <c r="C1622" s="565" t="s">
        <v>13011</v>
      </c>
      <c r="D1622" s="565"/>
      <c r="E1622" s="565"/>
      <c r="F1622" s="565"/>
      <c r="G1622" s="565"/>
      <c r="H1622" s="565"/>
      <c r="I1622" s="565"/>
      <c r="J1622" s="565"/>
      <c r="K1622" s="565"/>
      <c r="L1622" s="348" t="s">
        <v>9</v>
      </c>
      <c r="M1622" s="341">
        <v>34.07</v>
      </c>
    </row>
    <row r="1623" spans="1:13" ht="12.75" customHeight="1" x14ac:dyDescent="0.25">
      <c r="A1623" s="340" t="s">
        <v>13012</v>
      </c>
      <c r="B1623" s="348" t="s">
        <v>385</v>
      </c>
      <c r="C1623" s="565" t="s">
        <v>13013</v>
      </c>
      <c r="D1623" s="565"/>
      <c r="E1623" s="565"/>
      <c r="F1623" s="565"/>
      <c r="G1623" s="565"/>
      <c r="H1623" s="565"/>
      <c r="I1623" s="565"/>
      <c r="J1623" s="565"/>
      <c r="K1623" s="565"/>
      <c r="L1623" s="348" t="s">
        <v>9</v>
      </c>
      <c r="M1623" s="341">
        <v>36.24</v>
      </c>
    </row>
    <row r="1624" spans="1:13" ht="13.5" customHeight="1" x14ac:dyDescent="0.25">
      <c r="A1624" s="340" t="s">
        <v>13014</v>
      </c>
      <c r="B1624" s="348" t="s">
        <v>385</v>
      </c>
      <c r="C1624" s="565" t="s">
        <v>13015</v>
      </c>
      <c r="D1624" s="565"/>
      <c r="E1624" s="565"/>
      <c r="F1624" s="565"/>
      <c r="G1624" s="565"/>
      <c r="H1624" s="565"/>
      <c r="I1624" s="565"/>
      <c r="J1624" s="565"/>
      <c r="K1624" s="565"/>
      <c r="L1624" s="348" t="s">
        <v>9</v>
      </c>
      <c r="M1624" s="341">
        <v>38.83</v>
      </c>
    </row>
    <row r="1625" spans="1:13" ht="12.75" customHeight="1" x14ac:dyDescent="0.25">
      <c r="A1625" s="340" t="s">
        <v>13016</v>
      </c>
      <c r="B1625" s="348" t="s">
        <v>385</v>
      </c>
      <c r="C1625" s="565" t="s">
        <v>13017</v>
      </c>
      <c r="D1625" s="565"/>
      <c r="E1625" s="565"/>
      <c r="F1625" s="565"/>
      <c r="G1625" s="565"/>
      <c r="H1625" s="565"/>
      <c r="I1625" s="565"/>
      <c r="J1625" s="565"/>
      <c r="K1625" s="565"/>
      <c r="L1625" s="348" t="s">
        <v>9</v>
      </c>
      <c r="M1625" s="341">
        <v>41.73</v>
      </c>
    </row>
    <row r="1626" spans="1:13" ht="13.5" customHeight="1" x14ac:dyDescent="0.25">
      <c r="A1626" s="340" t="s">
        <v>13018</v>
      </c>
      <c r="B1626" s="348" t="s">
        <v>385</v>
      </c>
      <c r="C1626" s="565" t="s">
        <v>13019</v>
      </c>
      <c r="D1626" s="565"/>
      <c r="E1626" s="565"/>
      <c r="F1626" s="565"/>
      <c r="G1626" s="565"/>
      <c r="H1626" s="565"/>
      <c r="I1626" s="565"/>
      <c r="J1626" s="565"/>
      <c r="K1626" s="565"/>
      <c r="L1626" s="348" t="s">
        <v>9</v>
      </c>
      <c r="M1626" s="341">
        <v>20.170000000000002</v>
      </c>
    </row>
    <row r="1627" spans="1:13" ht="12.75" customHeight="1" x14ac:dyDescent="0.25">
      <c r="A1627" s="340" t="s">
        <v>13020</v>
      </c>
      <c r="B1627" s="348" t="s">
        <v>385</v>
      </c>
      <c r="C1627" s="565" t="s">
        <v>13021</v>
      </c>
      <c r="D1627" s="565"/>
      <c r="E1627" s="565"/>
      <c r="F1627" s="565"/>
      <c r="G1627" s="565"/>
      <c r="H1627" s="565"/>
      <c r="I1627" s="565"/>
      <c r="J1627" s="565"/>
      <c r="K1627" s="565"/>
      <c r="L1627" s="348" t="s">
        <v>8</v>
      </c>
      <c r="M1627" s="341">
        <v>11.41</v>
      </c>
    </row>
    <row r="1628" spans="1:13" ht="12.75" customHeight="1" x14ac:dyDescent="0.25">
      <c r="A1628" s="340" t="s">
        <v>13022</v>
      </c>
      <c r="B1628" s="348" t="s">
        <v>385</v>
      </c>
      <c r="C1628" s="565" t="s">
        <v>13023</v>
      </c>
      <c r="D1628" s="565"/>
      <c r="E1628" s="565"/>
      <c r="F1628" s="565"/>
      <c r="G1628" s="565"/>
      <c r="H1628" s="565"/>
      <c r="I1628" s="565"/>
      <c r="J1628" s="565"/>
      <c r="K1628" s="565"/>
      <c r="L1628" s="348" t="s">
        <v>8</v>
      </c>
      <c r="M1628" s="341">
        <v>11.41</v>
      </c>
    </row>
    <row r="1629" spans="1:13" ht="13.5" customHeight="1" x14ac:dyDescent="0.25">
      <c r="A1629" s="338" t="s">
        <v>3154</v>
      </c>
      <c r="B1629" s="347" t="s">
        <v>385</v>
      </c>
      <c r="C1629" s="564" t="s">
        <v>13024</v>
      </c>
      <c r="D1629" s="564"/>
      <c r="E1629" s="564"/>
      <c r="F1629" s="564"/>
      <c r="G1629" s="564"/>
      <c r="H1629" s="564"/>
      <c r="I1629" s="564"/>
      <c r="J1629" s="564"/>
      <c r="K1629" s="564"/>
      <c r="L1629" s="339"/>
      <c r="M1629" s="339"/>
    </row>
    <row r="1630" spans="1:13" ht="12.75" customHeight="1" x14ac:dyDescent="0.25">
      <c r="A1630" s="340" t="s">
        <v>13025</v>
      </c>
      <c r="B1630" s="348" t="s">
        <v>385</v>
      </c>
      <c r="C1630" s="565" t="s">
        <v>13026</v>
      </c>
      <c r="D1630" s="565"/>
      <c r="E1630" s="565"/>
      <c r="F1630" s="565"/>
      <c r="G1630" s="565"/>
      <c r="H1630" s="565"/>
      <c r="I1630" s="565"/>
      <c r="J1630" s="565"/>
      <c r="K1630" s="565"/>
      <c r="L1630" s="348" t="s">
        <v>9</v>
      </c>
      <c r="M1630" s="341">
        <v>65.62</v>
      </c>
    </row>
    <row r="1631" spans="1:13" ht="13.5" customHeight="1" x14ac:dyDescent="0.25">
      <c r="A1631" s="338" t="s">
        <v>3160</v>
      </c>
      <c r="B1631" s="347" t="s">
        <v>385</v>
      </c>
      <c r="C1631" s="564" t="s">
        <v>13027</v>
      </c>
      <c r="D1631" s="564"/>
      <c r="E1631" s="564"/>
      <c r="F1631" s="564"/>
      <c r="G1631" s="564"/>
      <c r="H1631" s="564"/>
      <c r="I1631" s="564"/>
      <c r="J1631" s="564"/>
      <c r="K1631" s="564"/>
      <c r="L1631" s="339"/>
      <c r="M1631" s="339"/>
    </row>
    <row r="1632" spans="1:13" ht="12.75" customHeight="1" x14ac:dyDescent="0.25">
      <c r="A1632" s="340" t="s">
        <v>13028</v>
      </c>
      <c r="B1632" s="348" t="s">
        <v>385</v>
      </c>
      <c r="C1632" s="565" t="s">
        <v>13029</v>
      </c>
      <c r="D1632" s="565"/>
      <c r="E1632" s="565"/>
      <c r="F1632" s="565"/>
      <c r="G1632" s="565"/>
      <c r="H1632" s="565"/>
      <c r="I1632" s="565"/>
      <c r="J1632" s="565"/>
      <c r="K1632" s="565"/>
      <c r="L1632" s="348" t="s">
        <v>9</v>
      </c>
      <c r="M1632" s="341">
        <v>23.2</v>
      </c>
    </row>
    <row r="1633" spans="1:13" ht="12.75" customHeight="1" x14ac:dyDescent="0.25">
      <c r="A1633" s="338" t="s">
        <v>13030</v>
      </c>
      <c r="B1633" s="347" t="s">
        <v>385</v>
      </c>
      <c r="C1633" s="564" t="s">
        <v>13031</v>
      </c>
      <c r="D1633" s="564"/>
      <c r="E1633" s="564"/>
      <c r="F1633" s="564"/>
      <c r="G1633" s="564"/>
      <c r="H1633" s="564"/>
      <c r="I1633" s="564"/>
      <c r="J1633" s="564"/>
      <c r="K1633" s="564"/>
      <c r="L1633" s="339"/>
      <c r="M1633" s="339"/>
    </row>
    <row r="1634" spans="1:13" ht="13.5" customHeight="1" x14ac:dyDescent="0.25">
      <c r="A1634" s="340" t="s">
        <v>13032</v>
      </c>
      <c r="B1634" s="348" t="s">
        <v>385</v>
      </c>
      <c r="C1634" s="565" t="s">
        <v>13033</v>
      </c>
      <c r="D1634" s="565"/>
      <c r="E1634" s="565"/>
      <c r="F1634" s="565"/>
      <c r="G1634" s="565"/>
      <c r="H1634" s="565"/>
      <c r="I1634" s="565"/>
      <c r="J1634" s="565"/>
      <c r="K1634" s="565"/>
      <c r="L1634" s="348" t="s">
        <v>9</v>
      </c>
      <c r="M1634" s="341">
        <v>75.19</v>
      </c>
    </row>
    <row r="1635" spans="1:13" ht="12.75" customHeight="1" x14ac:dyDescent="0.25">
      <c r="A1635" s="340" t="s">
        <v>13034</v>
      </c>
      <c r="B1635" s="348" t="s">
        <v>385</v>
      </c>
      <c r="C1635" s="565" t="s">
        <v>13035</v>
      </c>
      <c r="D1635" s="565"/>
      <c r="E1635" s="565"/>
      <c r="F1635" s="565"/>
      <c r="G1635" s="565"/>
      <c r="H1635" s="565"/>
      <c r="I1635" s="565"/>
      <c r="J1635" s="565"/>
      <c r="K1635" s="565"/>
      <c r="L1635" s="348" t="s">
        <v>9</v>
      </c>
      <c r="M1635" s="341">
        <v>75.14</v>
      </c>
    </row>
    <row r="1636" spans="1:13" ht="12.75" customHeight="1" x14ac:dyDescent="0.25">
      <c r="A1636" s="338" t="s">
        <v>13036</v>
      </c>
      <c r="B1636" s="347" t="s">
        <v>385</v>
      </c>
      <c r="C1636" s="564" t="s">
        <v>13037</v>
      </c>
      <c r="D1636" s="564"/>
      <c r="E1636" s="564"/>
      <c r="F1636" s="564"/>
      <c r="G1636" s="564"/>
      <c r="H1636" s="564"/>
      <c r="I1636" s="564"/>
      <c r="J1636" s="564"/>
      <c r="K1636" s="564"/>
      <c r="L1636" s="339"/>
      <c r="M1636" s="339"/>
    </row>
    <row r="1637" spans="1:13" ht="13.5" customHeight="1" x14ac:dyDescent="0.25">
      <c r="A1637" s="340" t="s">
        <v>13038</v>
      </c>
      <c r="B1637" s="348" t="s">
        <v>385</v>
      </c>
      <c r="C1637" s="565" t="s">
        <v>13039</v>
      </c>
      <c r="D1637" s="565"/>
      <c r="E1637" s="565"/>
      <c r="F1637" s="565"/>
      <c r="G1637" s="565"/>
      <c r="H1637" s="565"/>
      <c r="I1637" s="565"/>
      <c r="J1637" s="565"/>
      <c r="K1637" s="565"/>
      <c r="L1637" s="348" t="s">
        <v>9</v>
      </c>
      <c r="M1637" s="341">
        <v>120.37</v>
      </c>
    </row>
    <row r="1638" spans="1:13" ht="12.75" customHeight="1" x14ac:dyDescent="0.25">
      <c r="A1638" s="340" t="s">
        <v>13040</v>
      </c>
      <c r="B1638" s="348" t="s">
        <v>385</v>
      </c>
      <c r="C1638" s="565" t="s">
        <v>13041</v>
      </c>
      <c r="D1638" s="565"/>
      <c r="E1638" s="565"/>
      <c r="F1638" s="565"/>
      <c r="G1638" s="565"/>
      <c r="H1638" s="565"/>
      <c r="I1638" s="565"/>
      <c r="J1638" s="565"/>
      <c r="K1638" s="565"/>
      <c r="L1638" s="348" t="s">
        <v>9</v>
      </c>
      <c r="M1638" s="341">
        <v>88.96</v>
      </c>
    </row>
    <row r="1639" spans="1:13" ht="13.5" customHeight="1" x14ac:dyDescent="0.25">
      <c r="A1639" s="340" t="s">
        <v>13042</v>
      </c>
      <c r="B1639" s="348" t="s">
        <v>385</v>
      </c>
      <c r="C1639" s="565" t="s">
        <v>13043</v>
      </c>
      <c r="D1639" s="565"/>
      <c r="E1639" s="565"/>
      <c r="F1639" s="565"/>
      <c r="G1639" s="565"/>
      <c r="H1639" s="565"/>
      <c r="I1639" s="565"/>
      <c r="J1639" s="565"/>
      <c r="K1639" s="565"/>
      <c r="L1639" s="348" t="s">
        <v>9</v>
      </c>
      <c r="M1639" s="341">
        <v>124.57</v>
      </c>
    </row>
    <row r="1640" spans="1:13" ht="12.75" customHeight="1" x14ac:dyDescent="0.25">
      <c r="A1640" s="340" t="s">
        <v>13044</v>
      </c>
      <c r="B1640" s="348" t="s">
        <v>385</v>
      </c>
      <c r="C1640" s="565" t="s">
        <v>13045</v>
      </c>
      <c r="D1640" s="565"/>
      <c r="E1640" s="565"/>
      <c r="F1640" s="565"/>
      <c r="G1640" s="565"/>
      <c r="H1640" s="565"/>
      <c r="I1640" s="565"/>
      <c r="J1640" s="565"/>
      <c r="K1640" s="565"/>
      <c r="L1640" s="348" t="s">
        <v>9</v>
      </c>
      <c r="M1640" s="341">
        <v>49.6</v>
      </c>
    </row>
    <row r="1641" spans="1:13" ht="12.75" customHeight="1" x14ac:dyDescent="0.25">
      <c r="A1641" s="340" t="s">
        <v>13046</v>
      </c>
      <c r="B1641" s="348" t="s">
        <v>385</v>
      </c>
      <c r="C1641" s="565" t="s">
        <v>13047</v>
      </c>
      <c r="D1641" s="565"/>
      <c r="E1641" s="565"/>
      <c r="F1641" s="565"/>
      <c r="G1641" s="565"/>
      <c r="H1641" s="565"/>
      <c r="I1641" s="565"/>
      <c r="J1641" s="565"/>
      <c r="K1641" s="565"/>
      <c r="L1641" s="348" t="s">
        <v>9</v>
      </c>
      <c r="M1641" s="341">
        <v>62.09</v>
      </c>
    </row>
    <row r="1642" spans="1:13" ht="13.5" customHeight="1" x14ac:dyDescent="0.25">
      <c r="A1642" s="338" t="s">
        <v>13048</v>
      </c>
      <c r="B1642" s="347" t="s">
        <v>385</v>
      </c>
      <c r="C1642" s="564" t="s">
        <v>13049</v>
      </c>
      <c r="D1642" s="564"/>
      <c r="E1642" s="564"/>
      <c r="F1642" s="564"/>
      <c r="G1642" s="564"/>
      <c r="H1642" s="564"/>
      <c r="I1642" s="564"/>
      <c r="J1642" s="564"/>
      <c r="K1642" s="564"/>
      <c r="L1642" s="339"/>
      <c r="M1642" s="339"/>
    </row>
    <row r="1643" spans="1:13" ht="12.75" customHeight="1" x14ac:dyDescent="0.25">
      <c r="A1643" s="340" t="s">
        <v>13050</v>
      </c>
      <c r="B1643" s="348" t="s">
        <v>385</v>
      </c>
      <c r="C1643" s="565" t="s">
        <v>13051</v>
      </c>
      <c r="D1643" s="565"/>
      <c r="E1643" s="565"/>
      <c r="F1643" s="565"/>
      <c r="G1643" s="565"/>
      <c r="H1643" s="565"/>
      <c r="I1643" s="565"/>
      <c r="J1643" s="565"/>
      <c r="K1643" s="565"/>
      <c r="L1643" s="348" t="s">
        <v>8</v>
      </c>
      <c r="M1643" s="341">
        <v>13.7</v>
      </c>
    </row>
    <row r="1644" spans="1:13" ht="13.5" customHeight="1" x14ac:dyDescent="0.25">
      <c r="A1644" s="340" t="s">
        <v>13052</v>
      </c>
      <c r="B1644" s="348" t="s">
        <v>385</v>
      </c>
      <c r="C1644" s="565" t="s">
        <v>13053</v>
      </c>
      <c r="D1644" s="565"/>
      <c r="E1644" s="565"/>
      <c r="F1644" s="565"/>
      <c r="G1644" s="565"/>
      <c r="H1644" s="565"/>
      <c r="I1644" s="565"/>
      <c r="J1644" s="565"/>
      <c r="K1644" s="565"/>
      <c r="L1644" s="348" t="s">
        <v>9</v>
      </c>
      <c r="M1644" s="341">
        <v>75.849999999999994</v>
      </c>
    </row>
    <row r="1645" spans="1:13" ht="12.75" customHeight="1" x14ac:dyDescent="0.25">
      <c r="A1645" s="340" t="s">
        <v>13054</v>
      </c>
      <c r="B1645" s="348" t="s">
        <v>385</v>
      </c>
      <c r="C1645" s="565" t="s">
        <v>13055</v>
      </c>
      <c r="D1645" s="565"/>
      <c r="E1645" s="565"/>
      <c r="F1645" s="565"/>
      <c r="G1645" s="565"/>
      <c r="H1645" s="565"/>
      <c r="I1645" s="565"/>
      <c r="J1645" s="565"/>
      <c r="K1645" s="565"/>
      <c r="L1645" s="348" t="s">
        <v>9</v>
      </c>
      <c r="M1645" s="341">
        <v>238.27</v>
      </c>
    </row>
    <row r="1646" spans="1:13" ht="12.75" customHeight="1" x14ac:dyDescent="0.25">
      <c r="A1646" s="340" t="s">
        <v>13056</v>
      </c>
      <c r="B1646" s="348" t="s">
        <v>385</v>
      </c>
      <c r="C1646" s="565" t="s">
        <v>13057</v>
      </c>
      <c r="D1646" s="565"/>
      <c r="E1646" s="565"/>
      <c r="F1646" s="565"/>
      <c r="G1646" s="565"/>
      <c r="H1646" s="565"/>
      <c r="I1646" s="565"/>
      <c r="J1646" s="565"/>
      <c r="K1646" s="565"/>
      <c r="L1646" s="348" t="s">
        <v>9</v>
      </c>
      <c r="M1646" s="341">
        <v>269.77</v>
      </c>
    </row>
    <row r="1647" spans="1:13" ht="13.5" customHeight="1" x14ac:dyDescent="0.25">
      <c r="A1647" s="338" t="s">
        <v>13058</v>
      </c>
      <c r="B1647" s="347" t="s">
        <v>385</v>
      </c>
      <c r="C1647" s="564" t="s">
        <v>13059</v>
      </c>
      <c r="D1647" s="564"/>
      <c r="E1647" s="564"/>
      <c r="F1647" s="564"/>
      <c r="G1647" s="564"/>
      <c r="H1647" s="564"/>
      <c r="I1647" s="564"/>
      <c r="J1647" s="564"/>
      <c r="K1647" s="564"/>
      <c r="L1647" s="339"/>
      <c r="M1647" s="339"/>
    </row>
    <row r="1648" spans="1:13" ht="12.75" customHeight="1" x14ac:dyDescent="0.25">
      <c r="A1648" s="340" t="s">
        <v>13060</v>
      </c>
      <c r="B1648" s="348" t="s">
        <v>385</v>
      </c>
      <c r="C1648" s="565" t="s">
        <v>13061</v>
      </c>
      <c r="D1648" s="565"/>
      <c r="E1648" s="565"/>
      <c r="F1648" s="565"/>
      <c r="G1648" s="565"/>
      <c r="H1648" s="565"/>
      <c r="I1648" s="565"/>
      <c r="J1648" s="565"/>
      <c r="K1648" s="565"/>
      <c r="L1648" s="348" t="s">
        <v>8</v>
      </c>
      <c r="M1648" s="341">
        <v>14.6</v>
      </c>
    </row>
    <row r="1649" spans="1:13" ht="12.75" customHeight="1" x14ac:dyDescent="0.25">
      <c r="A1649" s="335" t="s">
        <v>13062</v>
      </c>
      <c r="B1649" s="336"/>
      <c r="C1649" s="566" t="s">
        <v>13063</v>
      </c>
      <c r="D1649" s="566"/>
      <c r="E1649" s="566"/>
      <c r="F1649" s="566"/>
      <c r="G1649" s="566"/>
      <c r="H1649" s="566"/>
      <c r="I1649" s="566"/>
      <c r="J1649" s="566"/>
      <c r="K1649" s="566"/>
      <c r="L1649" s="337"/>
      <c r="M1649" s="337"/>
    </row>
    <row r="1650" spans="1:13" ht="13.5" customHeight="1" x14ac:dyDescent="0.25">
      <c r="A1650" s="338" t="s">
        <v>3188</v>
      </c>
      <c r="B1650" s="347" t="s">
        <v>385</v>
      </c>
      <c r="C1650" s="564" t="s">
        <v>16515</v>
      </c>
      <c r="D1650" s="564"/>
      <c r="E1650" s="564"/>
      <c r="F1650" s="564"/>
      <c r="G1650" s="564"/>
      <c r="H1650" s="564"/>
      <c r="I1650" s="564"/>
      <c r="J1650" s="564"/>
      <c r="K1650" s="564"/>
      <c r="L1650" s="339"/>
      <c r="M1650" s="339"/>
    </row>
    <row r="1651" spans="1:13" ht="12.75" customHeight="1" x14ac:dyDescent="0.25">
      <c r="A1651" s="340" t="s">
        <v>13064</v>
      </c>
      <c r="B1651" s="348" t="s">
        <v>385</v>
      </c>
      <c r="C1651" s="565" t="s">
        <v>13065</v>
      </c>
      <c r="D1651" s="565"/>
      <c r="E1651" s="565"/>
      <c r="F1651" s="565"/>
      <c r="G1651" s="565"/>
      <c r="H1651" s="565"/>
      <c r="I1651" s="565"/>
      <c r="J1651" s="565"/>
      <c r="K1651" s="565"/>
      <c r="L1651" s="348" t="s">
        <v>9</v>
      </c>
      <c r="M1651" s="341">
        <v>51.02</v>
      </c>
    </row>
    <row r="1652" spans="1:13" ht="13.5" customHeight="1" x14ac:dyDescent="0.25">
      <c r="A1652" s="340" t="s">
        <v>13066</v>
      </c>
      <c r="B1652" s="348" t="s">
        <v>385</v>
      </c>
      <c r="C1652" s="565" t="s">
        <v>13067</v>
      </c>
      <c r="D1652" s="565"/>
      <c r="E1652" s="565"/>
      <c r="F1652" s="565"/>
      <c r="G1652" s="565"/>
      <c r="H1652" s="565"/>
      <c r="I1652" s="565"/>
      <c r="J1652" s="565"/>
      <c r="K1652" s="565"/>
      <c r="L1652" s="348" t="s">
        <v>9</v>
      </c>
      <c r="M1652" s="341">
        <v>64.41</v>
      </c>
    </row>
    <row r="1653" spans="1:13" ht="12.75" customHeight="1" x14ac:dyDescent="0.25">
      <c r="A1653" s="340" t="s">
        <v>13068</v>
      </c>
      <c r="B1653" s="348" t="s">
        <v>385</v>
      </c>
      <c r="C1653" s="565" t="s">
        <v>13069</v>
      </c>
      <c r="D1653" s="565"/>
      <c r="E1653" s="565"/>
      <c r="F1653" s="565"/>
      <c r="G1653" s="565"/>
      <c r="H1653" s="565"/>
      <c r="I1653" s="565"/>
      <c r="J1653" s="565"/>
      <c r="K1653" s="565"/>
      <c r="L1653" s="348" t="s">
        <v>9</v>
      </c>
      <c r="M1653" s="341">
        <v>77.81</v>
      </c>
    </row>
    <row r="1654" spans="1:13" ht="12.75" customHeight="1" x14ac:dyDescent="0.25">
      <c r="A1654" s="340" t="s">
        <v>13070</v>
      </c>
      <c r="B1654" s="348" t="s">
        <v>385</v>
      </c>
      <c r="C1654" s="565" t="s">
        <v>13071</v>
      </c>
      <c r="D1654" s="565"/>
      <c r="E1654" s="565"/>
      <c r="F1654" s="565"/>
      <c r="G1654" s="565"/>
      <c r="H1654" s="565"/>
      <c r="I1654" s="565"/>
      <c r="J1654" s="565"/>
      <c r="K1654" s="565"/>
      <c r="L1654" s="348" t="s">
        <v>9</v>
      </c>
      <c r="M1654" s="341">
        <v>62.41</v>
      </c>
    </row>
    <row r="1655" spans="1:13" ht="13.5" customHeight="1" x14ac:dyDescent="0.25">
      <c r="A1655" s="340" t="s">
        <v>13072</v>
      </c>
      <c r="B1655" s="348" t="s">
        <v>385</v>
      </c>
      <c r="C1655" s="565" t="s">
        <v>13073</v>
      </c>
      <c r="D1655" s="565"/>
      <c r="E1655" s="565"/>
      <c r="F1655" s="565"/>
      <c r="G1655" s="565"/>
      <c r="H1655" s="565"/>
      <c r="I1655" s="565"/>
      <c r="J1655" s="565"/>
      <c r="K1655" s="565"/>
      <c r="L1655" s="348" t="s">
        <v>9</v>
      </c>
      <c r="M1655" s="341">
        <v>77.67</v>
      </c>
    </row>
    <row r="1656" spans="1:13" ht="12.75" customHeight="1" x14ac:dyDescent="0.25">
      <c r="A1656" s="340" t="s">
        <v>13074</v>
      </c>
      <c r="B1656" s="348" t="s">
        <v>385</v>
      </c>
      <c r="C1656" s="565" t="s">
        <v>13075</v>
      </c>
      <c r="D1656" s="565"/>
      <c r="E1656" s="565"/>
      <c r="F1656" s="565"/>
      <c r="G1656" s="565"/>
      <c r="H1656" s="565"/>
      <c r="I1656" s="565"/>
      <c r="J1656" s="565"/>
      <c r="K1656" s="565"/>
      <c r="L1656" s="348" t="s">
        <v>9</v>
      </c>
      <c r="M1656" s="341">
        <v>92.94</v>
      </c>
    </row>
    <row r="1657" spans="1:13" ht="13.5" customHeight="1" x14ac:dyDescent="0.25">
      <c r="A1657" s="338" t="s">
        <v>3198</v>
      </c>
      <c r="B1657" s="347" t="s">
        <v>385</v>
      </c>
      <c r="C1657" s="564" t="s">
        <v>13077</v>
      </c>
      <c r="D1657" s="564"/>
      <c r="E1657" s="564"/>
      <c r="F1657" s="564"/>
      <c r="G1657" s="564"/>
      <c r="H1657" s="564"/>
      <c r="I1657" s="564"/>
      <c r="J1657" s="564"/>
      <c r="K1657" s="564"/>
      <c r="L1657" s="339"/>
      <c r="M1657" s="339"/>
    </row>
    <row r="1658" spans="1:13" ht="12.75" customHeight="1" x14ac:dyDescent="0.25">
      <c r="A1658" s="340" t="s">
        <v>13078</v>
      </c>
      <c r="B1658" s="348" t="s">
        <v>385</v>
      </c>
      <c r="C1658" s="565" t="s">
        <v>13079</v>
      </c>
      <c r="D1658" s="565"/>
      <c r="E1658" s="565"/>
      <c r="F1658" s="565"/>
      <c r="G1658" s="565"/>
      <c r="H1658" s="565"/>
      <c r="I1658" s="565"/>
      <c r="J1658" s="565"/>
      <c r="K1658" s="565"/>
      <c r="L1658" s="348" t="s">
        <v>9</v>
      </c>
      <c r="M1658" s="341">
        <v>35.43</v>
      </c>
    </row>
    <row r="1659" spans="1:13" ht="12.75" customHeight="1" x14ac:dyDescent="0.25">
      <c r="A1659" s="340" t="s">
        <v>13080</v>
      </c>
      <c r="B1659" s="348" t="s">
        <v>385</v>
      </c>
      <c r="C1659" s="565" t="s">
        <v>13081</v>
      </c>
      <c r="D1659" s="565"/>
      <c r="E1659" s="565"/>
      <c r="F1659" s="565"/>
      <c r="G1659" s="565"/>
      <c r="H1659" s="565"/>
      <c r="I1659" s="565"/>
      <c r="J1659" s="565"/>
      <c r="K1659" s="565"/>
      <c r="L1659" s="348" t="s">
        <v>9</v>
      </c>
      <c r="M1659" s="341">
        <v>38.340000000000003</v>
      </c>
    </row>
    <row r="1660" spans="1:13" ht="13.5" customHeight="1" x14ac:dyDescent="0.25">
      <c r="A1660" s="340" t="s">
        <v>13082</v>
      </c>
      <c r="B1660" s="348" t="s">
        <v>385</v>
      </c>
      <c r="C1660" s="565" t="s">
        <v>13083</v>
      </c>
      <c r="D1660" s="565"/>
      <c r="E1660" s="565"/>
      <c r="F1660" s="565"/>
      <c r="G1660" s="565"/>
      <c r="H1660" s="565"/>
      <c r="I1660" s="565"/>
      <c r="J1660" s="565"/>
      <c r="K1660" s="565"/>
      <c r="L1660" s="348" t="s">
        <v>9</v>
      </c>
      <c r="M1660" s="341">
        <v>41.26</v>
      </c>
    </row>
    <row r="1661" spans="1:13" ht="12.75" customHeight="1" x14ac:dyDescent="0.25">
      <c r="A1661" s="338" t="s">
        <v>13084</v>
      </c>
      <c r="B1661" s="347" t="s">
        <v>385</v>
      </c>
      <c r="C1661" s="564" t="s">
        <v>13085</v>
      </c>
      <c r="D1661" s="564"/>
      <c r="E1661" s="564"/>
      <c r="F1661" s="564"/>
      <c r="G1661" s="564"/>
      <c r="H1661" s="564"/>
      <c r="I1661" s="564"/>
      <c r="J1661" s="564"/>
      <c r="K1661" s="564"/>
      <c r="L1661" s="339"/>
      <c r="M1661" s="339"/>
    </row>
    <row r="1662" spans="1:13" ht="12.75" customHeight="1" x14ac:dyDescent="0.25">
      <c r="A1662" s="340" t="s">
        <v>13086</v>
      </c>
      <c r="B1662" s="348" t="s">
        <v>385</v>
      </c>
      <c r="C1662" s="565" t="s">
        <v>13087</v>
      </c>
      <c r="D1662" s="565"/>
      <c r="E1662" s="565"/>
      <c r="F1662" s="565"/>
      <c r="G1662" s="565"/>
      <c r="H1662" s="565"/>
      <c r="I1662" s="565"/>
      <c r="J1662" s="565"/>
      <c r="K1662" s="565"/>
      <c r="L1662" s="348" t="s">
        <v>9</v>
      </c>
      <c r="M1662" s="341">
        <v>44.53</v>
      </c>
    </row>
    <row r="1663" spans="1:13" ht="13.5" customHeight="1" x14ac:dyDescent="0.25">
      <c r="A1663" s="340" t="s">
        <v>13088</v>
      </c>
      <c r="B1663" s="348" t="s">
        <v>385</v>
      </c>
      <c r="C1663" s="565" t="s">
        <v>13089</v>
      </c>
      <c r="D1663" s="565"/>
      <c r="E1663" s="565"/>
      <c r="F1663" s="565"/>
      <c r="G1663" s="565"/>
      <c r="H1663" s="565"/>
      <c r="I1663" s="565"/>
      <c r="J1663" s="565"/>
      <c r="K1663" s="565"/>
      <c r="L1663" s="348" t="s">
        <v>9</v>
      </c>
      <c r="M1663" s="341">
        <v>47.45</v>
      </c>
    </row>
    <row r="1664" spans="1:13" ht="12.75" customHeight="1" x14ac:dyDescent="0.25">
      <c r="A1664" s="340" t="s">
        <v>13090</v>
      </c>
      <c r="B1664" s="348" t="s">
        <v>385</v>
      </c>
      <c r="C1664" s="565" t="s">
        <v>13091</v>
      </c>
      <c r="D1664" s="565"/>
      <c r="E1664" s="565"/>
      <c r="F1664" s="565"/>
      <c r="G1664" s="565"/>
      <c r="H1664" s="565"/>
      <c r="I1664" s="565"/>
      <c r="J1664" s="565"/>
      <c r="K1664" s="565"/>
      <c r="L1664" s="348" t="s">
        <v>9</v>
      </c>
      <c r="M1664" s="341">
        <v>45.74</v>
      </c>
    </row>
    <row r="1665" spans="1:13" ht="13.5" customHeight="1" x14ac:dyDescent="0.25">
      <c r="A1665" s="340" t="s">
        <v>13092</v>
      </c>
      <c r="B1665" s="348" t="s">
        <v>385</v>
      </c>
      <c r="C1665" s="565" t="s">
        <v>13093</v>
      </c>
      <c r="D1665" s="565"/>
      <c r="E1665" s="565"/>
      <c r="F1665" s="565"/>
      <c r="G1665" s="565"/>
      <c r="H1665" s="565"/>
      <c r="I1665" s="565"/>
      <c r="J1665" s="565"/>
      <c r="K1665" s="565"/>
      <c r="L1665" s="348" t="s">
        <v>9</v>
      </c>
      <c r="M1665" s="341">
        <v>48.66</v>
      </c>
    </row>
    <row r="1666" spans="1:13" ht="12.75" customHeight="1" x14ac:dyDescent="0.25">
      <c r="A1666" s="340" t="s">
        <v>13094</v>
      </c>
      <c r="B1666" s="348" t="s">
        <v>385</v>
      </c>
      <c r="C1666" s="565" t="s">
        <v>13095</v>
      </c>
      <c r="D1666" s="565"/>
      <c r="E1666" s="565"/>
      <c r="F1666" s="565"/>
      <c r="G1666" s="565"/>
      <c r="H1666" s="565"/>
      <c r="I1666" s="565"/>
      <c r="J1666" s="565"/>
      <c r="K1666" s="565"/>
      <c r="L1666" s="348" t="s">
        <v>9</v>
      </c>
      <c r="M1666" s="341">
        <v>47.36</v>
      </c>
    </row>
    <row r="1667" spans="1:13" ht="12.75" customHeight="1" x14ac:dyDescent="0.25">
      <c r="A1667" s="340" t="s">
        <v>13096</v>
      </c>
      <c r="B1667" s="348" t="s">
        <v>385</v>
      </c>
      <c r="C1667" s="565" t="s">
        <v>13097</v>
      </c>
      <c r="D1667" s="565"/>
      <c r="E1667" s="565"/>
      <c r="F1667" s="565"/>
      <c r="G1667" s="565"/>
      <c r="H1667" s="565"/>
      <c r="I1667" s="565"/>
      <c r="J1667" s="565"/>
      <c r="K1667" s="565"/>
      <c r="L1667" s="348" t="s">
        <v>9</v>
      </c>
      <c r="M1667" s="341">
        <v>50.28</v>
      </c>
    </row>
    <row r="1668" spans="1:13" ht="13.5" customHeight="1" x14ac:dyDescent="0.25">
      <c r="A1668" s="338" t="s">
        <v>13098</v>
      </c>
      <c r="B1668" s="347" t="s">
        <v>385</v>
      </c>
      <c r="C1668" s="564" t="s">
        <v>13099</v>
      </c>
      <c r="D1668" s="564"/>
      <c r="E1668" s="564"/>
      <c r="F1668" s="564"/>
      <c r="G1668" s="564"/>
      <c r="H1668" s="564"/>
      <c r="I1668" s="564"/>
      <c r="J1668" s="564"/>
      <c r="K1668" s="564"/>
      <c r="L1668" s="339"/>
      <c r="M1668" s="339"/>
    </row>
    <row r="1669" spans="1:13" ht="12.75" customHeight="1" x14ac:dyDescent="0.25">
      <c r="A1669" s="340" t="s">
        <v>13100</v>
      </c>
      <c r="B1669" s="348" t="s">
        <v>385</v>
      </c>
      <c r="C1669" s="565" t="s">
        <v>13079</v>
      </c>
      <c r="D1669" s="565"/>
      <c r="E1669" s="565"/>
      <c r="F1669" s="565"/>
      <c r="G1669" s="565"/>
      <c r="H1669" s="565"/>
      <c r="I1669" s="565"/>
      <c r="J1669" s="565"/>
      <c r="K1669" s="565"/>
      <c r="L1669" s="348" t="s">
        <v>9</v>
      </c>
      <c r="M1669" s="341">
        <v>39.85</v>
      </c>
    </row>
    <row r="1670" spans="1:13" ht="13.5" customHeight="1" x14ac:dyDescent="0.25">
      <c r="A1670" s="340" t="s">
        <v>13101</v>
      </c>
      <c r="B1670" s="348" t="s">
        <v>385</v>
      </c>
      <c r="C1670" s="565" t="s">
        <v>13081</v>
      </c>
      <c r="D1670" s="565"/>
      <c r="E1670" s="565"/>
      <c r="F1670" s="565"/>
      <c r="G1670" s="565"/>
      <c r="H1670" s="565"/>
      <c r="I1670" s="565"/>
      <c r="J1670" s="565"/>
      <c r="K1670" s="565"/>
      <c r="L1670" s="348" t="s">
        <v>9</v>
      </c>
      <c r="M1670" s="341">
        <v>42.76</v>
      </c>
    </row>
    <row r="1671" spans="1:13" ht="12.75" customHeight="1" x14ac:dyDescent="0.25">
      <c r="A1671" s="340" t="s">
        <v>13102</v>
      </c>
      <c r="B1671" s="348" t="s">
        <v>385</v>
      </c>
      <c r="C1671" s="565" t="s">
        <v>13083</v>
      </c>
      <c r="D1671" s="565"/>
      <c r="E1671" s="565"/>
      <c r="F1671" s="565"/>
      <c r="G1671" s="565"/>
      <c r="H1671" s="565"/>
      <c r="I1671" s="565"/>
      <c r="J1671" s="565"/>
      <c r="K1671" s="565"/>
      <c r="L1671" s="348" t="s">
        <v>9</v>
      </c>
      <c r="M1671" s="341">
        <v>45.68</v>
      </c>
    </row>
    <row r="1672" spans="1:13" ht="12.75" customHeight="1" x14ac:dyDescent="0.25">
      <c r="A1672" s="338" t="s">
        <v>13103</v>
      </c>
      <c r="B1672" s="347" t="s">
        <v>385</v>
      </c>
      <c r="C1672" s="564" t="s">
        <v>13104</v>
      </c>
      <c r="D1672" s="564"/>
      <c r="E1672" s="564"/>
      <c r="F1672" s="564"/>
      <c r="G1672" s="564"/>
      <c r="H1672" s="564"/>
      <c r="I1672" s="564"/>
      <c r="J1672" s="564"/>
      <c r="K1672" s="564"/>
      <c r="L1672" s="339"/>
      <c r="M1672" s="339"/>
    </row>
    <row r="1673" spans="1:13" ht="13.5" customHeight="1" x14ac:dyDescent="0.25">
      <c r="A1673" s="340" t="s">
        <v>13105</v>
      </c>
      <c r="B1673" s="348" t="s">
        <v>385</v>
      </c>
      <c r="C1673" s="565" t="s">
        <v>13106</v>
      </c>
      <c r="D1673" s="565"/>
      <c r="E1673" s="565"/>
      <c r="F1673" s="565"/>
      <c r="G1673" s="565"/>
      <c r="H1673" s="565"/>
      <c r="I1673" s="565"/>
      <c r="J1673" s="565"/>
      <c r="K1673" s="565"/>
      <c r="L1673" s="348" t="s">
        <v>9</v>
      </c>
      <c r="M1673" s="341">
        <v>47.81</v>
      </c>
    </row>
    <row r="1674" spans="1:13" ht="12.75" customHeight="1" x14ac:dyDescent="0.25">
      <c r="A1674" s="340" t="s">
        <v>13107</v>
      </c>
      <c r="B1674" s="348" t="s">
        <v>385</v>
      </c>
      <c r="C1674" s="565" t="s">
        <v>13108</v>
      </c>
      <c r="D1674" s="565"/>
      <c r="E1674" s="565"/>
      <c r="F1674" s="565"/>
      <c r="G1674" s="565"/>
      <c r="H1674" s="565"/>
      <c r="I1674" s="565"/>
      <c r="J1674" s="565"/>
      <c r="K1674" s="565"/>
      <c r="L1674" s="348" t="s">
        <v>9</v>
      </c>
      <c r="M1674" s="341">
        <v>50.73</v>
      </c>
    </row>
    <row r="1675" spans="1:13" ht="13.5" customHeight="1" x14ac:dyDescent="0.25">
      <c r="A1675" s="340" t="s">
        <v>13109</v>
      </c>
      <c r="B1675" s="348" t="s">
        <v>385</v>
      </c>
      <c r="C1675" s="565" t="s">
        <v>13110</v>
      </c>
      <c r="D1675" s="565"/>
      <c r="E1675" s="565"/>
      <c r="F1675" s="565"/>
      <c r="G1675" s="565"/>
      <c r="H1675" s="565"/>
      <c r="I1675" s="565"/>
      <c r="J1675" s="565"/>
      <c r="K1675" s="565"/>
      <c r="L1675" s="348" t="s">
        <v>9</v>
      </c>
      <c r="M1675" s="341">
        <v>49.02</v>
      </c>
    </row>
    <row r="1676" spans="1:13" ht="12.75" customHeight="1" x14ac:dyDescent="0.25">
      <c r="A1676" s="340" t="s">
        <v>13111</v>
      </c>
      <c r="B1676" s="348" t="s">
        <v>385</v>
      </c>
      <c r="C1676" s="565" t="s">
        <v>13112</v>
      </c>
      <c r="D1676" s="565"/>
      <c r="E1676" s="565"/>
      <c r="F1676" s="565"/>
      <c r="G1676" s="565"/>
      <c r="H1676" s="565"/>
      <c r="I1676" s="565"/>
      <c r="J1676" s="565"/>
      <c r="K1676" s="565"/>
      <c r="L1676" s="348" t="s">
        <v>9</v>
      </c>
      <c r="M1676" s="341">
        <v>51.94</v>
      </c>
    </row>
    <row r="1677" spans="1:13" ht="12.75" customHeight="1" x14ac:dyDescent="0.25">
      <c r="A1677" s="340" t="s">
        <v>13113</v>
      </c>
      <c r="B1677" s="348" t="s">
        <v>385</v>
      </c>
      <c r="C1677" s="565" t="s">
        <v>13114</v>
      </c>
      <c r="D1677" s="565"/>
      <c r="E1677" s="565"/>
      <c r="F1677" s="565"/>
      <c r="G1677" s="565"/>
      <c r="H1677" s="565"/>
      <c r="I1677" s="565"/>
      <c r="J1677" s="565"/>
      <c r="K1677" s="565"/>
      <c r="L1677" s="348" t="s">
        <v>9</v>
      </c>
      <c r="M1677" s="341">
        <v>50.64</v>
      </c>
    </row>
    <row r="1678" spans="1:13" ht="13.5" customHeight="1" x14ac:dyDescent="0.25">
      <c r="A1678" s="340" t="s">
        <v>13115</v>
      </c>
      <c r="B1678" s="348" t="s">
        <v>385</v>
      </c>
      <c r="C1678" s="565" t="s">
        <v>13116</v>
      </c>
      <c r="D1678" s="565"/>
      <c r="E1678" s="565"/>
      <c r="F1678" s="565"/>
      <c r="G1678" s="565"/>
      <c r="H1678" s="565"/>
      <c r="I1678" s="565"/>
      <c r="J1678" s="565"/>
      <c r="K1678" s="565"/>
      <c r="L1678" s="348" t="s">
        <v>9</v>
      </c>
      <c r="M1678" s="341">
        <v>53.56</v>
      </c>
    </row>
    <row r="1679" spans="1:13" ht="12.75" customHeight="1" x14ac:dyDescent="0.25">
      <c r="A1679" s="338" t="s">
        <v>13117</v>
      </c>
      <c r="B1679" s="347" t="s">
        <v>385</v>
      </c>
      <c r="C1679" s="564" t="s">
        <v>13118</v>
      </c>
      <c r="D1679" s="564"/>
      <c r="E1679" s="564"/>
      <c r="F1679" s="564"/>
      <c r="G1679" s="564"/>
      <c r="H1679" s="564"/>
      <c r="I1679" s="564"/>
      <c r="J1679" s="564"/>
      <c r="K1679" s="564"/>
      <c r="L1679" s="339"/>
      <c r="M1679" s="339"/>
    </row>
    <row r="1680" spans="1:13" ht="12.75" customHeight="1" x14ac:dyDescent="0.25">
      <c r="A1680" s="340" t="s">
        <v>13119</v>
      </c>
      <c r="B1680" s="348" t="s">
        <v>385</v>
      </c>
      <c r="C1680" s="565" t="s">
        <v>13079</v>
      </c>
      <c r="D1680" s="565"/>
      <c r="E1680" s="565"/>
      <c r="F1680" s="565"/>
      <c r="G1680" s="565"/>
      <c r="H1680" s="565"/>
      <c r="I1680" s="565"/>
      <c r="J1680" s="565"/>
      <c r="K1680" s="565"/>
      <c r="L1680" s="348" t="s">
        <v>9</v>
      </c>
      <c r="M1680" s="341">
        <v>43.24</v>
      </c>
    </row>
    <row r="1681" spans="1:13" ht="13.5" customHeight="1" x14ac:dyDescent="0.25">
      <c r="A1681" s="340" t="s">
        <v>13120</v>
      </c>
      <c r="B1681" s="348" t="s">
        <v>385</v>
      </c>
      <c r="C1681" s="565" t="s">
        <v>13083</v>
      </c>
      <c r="D1681" s="565"/>
      <c r="E1681" s="565"/>
      <c r="F1681" s="565"/>
      <c r="G1681" s="565"/>
      <c r="H1681" s="565"/>
      <c r="I1681" s="565"/>
      <c r="J1681" s="565"/>
      <c r="K1681" s="565"/>
      <c r="L1681" s="348" t="s">
        <v>9</v>
      </c>
      <c r="M1681" s="341">
        <v>50.99</v>
      </c>
    </row>
    <row r="1682" spans="1:13" ht="12.75" customHeight="1" x14ac:dyDescent="0.25">
      <c r="A1682" s="338" t="s">
        <v>13121</v>
      </c>
      <c r="B1682" s="347" t="s">
        <v>385</v>
      </c>
      <c r="C1682" s="564" t="s">
        <v>525</v>
      </c>
      <c r="D1682" s="564"/>
      <c r="E1682" s="564"/>
      <c r="F1682" s="564"/>
      <c r="G1682" s="564"/>
      <c r="H1682" s="564"/>
      <c r="I1682" s="564"/>
      <c r="J1682" s="564"/>
      <c r="K1682" s="564"/>
      <c r="L1682" s="339"/>
      <c r="M1682" s="339"/>
    </row>
    <row r="1683" spans="1:13" ht="13.5" customHeight="1" x14ac:dyDescent="0.25">
      <c r="A1683" s="340" t="s">
        <v>13122</v>
      </c>
      <c r="B1683" s="348" t="s">
        <v>385</v>
      </c>
      <c r="C1683" s="565" t="s">
        <v>13123</v>
      </c>
      <c r="D1683" s="565"/>
      <c r="E1683" s="565"/>
      <c r="F1683" s="565"/>
      <c r="G1683" s="565"/>
      <c r="H1683" s="565"/>
      <c r="I1683" s="565"/>
      <c r="J1683" s="565"/>
      <c r="K1683" s="565"/>
      <c r="L1683" s="348" t="s">
        <v>9</v>
      </c>
      <c r="M1683" s="341">
        <v>213.51</v>
      </c>
    </row>
    <row r="1684" spans="1:13" ht="12.75" customHeight="1" x14ac:dyDescent="0.25">
      <c r="A1684" s="338" t="s">
        <v>13124</v>
      </c>
      <c r="B1684" s="347" t="s">
        <v>385</v>
      </c>
      <c r="C1684" s="564" t="s">
        <v>526</v>
      </c>
      <c r="D1684" s="564"/>
      <c r="E1684" s="564"/>
      <c r="F1684" s="564"/>
      <c r="G1684" s="564"/>
      <c r="H1684" s="564"/>
      <c r="I1684" s="564"/>
      <c r="J1684" s="564"/>
      <c r="K1684" s="564"/>
      <c r="L1684" s="339"/>
      <c r="M1684" s="339"/>
    </row>
    <row r="1685" spans="1:13" ht="12.75" customHeight="1" x14ac:dyDescent="0.25">
      <c r="A1685" s="340" t="s">
        <v>13125</v>
      </c>
      <c r="B1685" s="348" t="s">
        <v>385</v>
      </c>
      <c r="C1685" s="565" t="s">
        <v>13126</v>
      </c>
      <c r="D1685" s="565"/>
      <c r="E1685" s="565"/>
      <c r="F1685" s="565"/>
      <c r="G1685" s="565"/>
      <c r="H1685" s="565"/>
      <c r="I1685" s="565"/>
      <c r="J1685" s="565"/>
      <c r="K1685" s="565"/>
      <c r="L1685" s="348" t="s">
        <v>9</v>
      </c>
      <c r="M1685" s="341">
        <v>84.16</v>
      </c>
    </row>
    <row r="1686" spans="1:13" ht="13.5" customHeight="1" x14ac:dyDescent="0.25">
      <c r="A1686" s="340" t="s">
        <v>13127</v>
      </c>
      <c r="B1686" s="348" t="s">
        <v>385</v>
      </c>
      <c r="C1686" s="565" t="s">
        <v>13128</v>
      </c>
      <c r="D1686" s="565"/>
      <c r="E1686" s="565"/>
      <c r="F1686" s="565"/>
      <c r="G1686" s="565"/>
      <c r="H1686" s="565"/>
      <c r="I1686" s="565"/>
      <c r="J1686" s="565"/>
      <c r="K1686" s="565"/>
      <c r="L1686" s="348" t="s">
        <v>9</v>
      </c>
      <c r="M1686" s="341">
        <v>83.09</v>
      </c>
    </row>
    <row r="1687" spans="1:13" ht="12.75" customHeight="1" x14ac:dyDescent="0.25">
      <c r="A1687" s="338" t="s">
        <v>13129</v>
      </c>
      <c r="B1687" s="347" t="s">
        <v>385</v>
      </c>
      <c r="C1687" s="564" t="s">
        <v>13130</v>
      </c>
      <c r="D1687" s="564"/>
      <c r="E1687" s="564"/>
      <c r="F1687" s="564"/>
      <c r="G1687" s="564"/>
      <c r="H1687" s="564"/>
      <c r="I1687" s="564"/>
      <c r="J1687" s="564"/>
      <c r="K1687" s="564"/>
      <c r="L1687" s="339"/>
      <c r="M1687" s="339"/>
    </row>
    <row r="1688" spans="1:13" ht="13.5" customHeight="1" x14ac:dyDescent="0.25">
      <c r="A1688" s="340" t="s">
        <v>13131</v>
      </c>
      <c r="B1688" s="348" t="s">
        <v>385</v>
      </c>
      <c r="C1688" s="565" t="s">
        <v>13053</v>
      </c>
      <c r="D1688" s="565"/>
      <c r="E1688" s="565"/>
      <c r="F1688" s="565"/>
      <c r="G1688" s="565"/>
      <c r="H1688" s="565"/>
      <c r="I1688" s="565"/>
      <c r="J1688" s="565"/>
      <c r="K1688" s="565"/>
      <c r="L1688" s="348" t="s">
        <v>9</v>
      </c>
      <c r="M1688" s="341">
        <v>78.53</v>
      </c>
    </row>
    <row r="1689" spans="1:13" ht="12.75" customHeight="1" x14ac:dyDescent="0.25">
      <c r="A1689" s="340" t="s">
        <v>13132</v>
      </c>
      <c r="B1689" s="348" t="s">
        <v>385</v>
      </c>
      <c r="C1689" s="565" t="s">
        <v>13133</v>
      </c>
      <c r="D1689" s="565"/>
      <c r="E1689" s="565"/>
      <c r="F1689" s="565"/>
      <c r="G1689" s="565"/>
      <c r="H1689" s="565"/>
      <c r="I1689" s="565"/>
      <c r="J1689" s="565"/>
      <c r="K1689" s="565"/>
      <c r="L1689" s="348" t="s">
        <v>9</v>
      </c>
      <c r="M1689" s="341">
        <v>229.97</v>
      </c>
    </row>
    <row r="1690" spans="1:13" ht="12.75" customHeight="1" x14ac:dyDescent="0.25">
      <c r="A1690" s="340" t="s">
        <v>13134</v>
      </c>
      <c r="B1690" s="348" t="s">
        <v>385</v>
      </c>
      <c r="C1690" s="565" t="s">
        <v>13135</v>
      </c>
      <c r="D1690" s="565"/>
      <c r="E1690" s="565"/>
      <c r="F1690" s="565"/>
      <c r="G1690" s="565"/>
      <c r="H1690" s="565"/>
      <c r="I1690" s="565"/>
      <c r="J1690" s="565"/>
      <c r="K1690" s="565"/>
      <c r="L1690" s="348" t="s">
        <v>9</v>
      </c>
      <c r="M1690" s="341">
        <v>251.37</v>
      </c>
    </row>
    <row r="1691" spans="1:13" ht="13.5" customHeight="1" x14ac:dyDescent="0.25">
      <c r="A1691" s="338" t="s">
        <v>13136</v>
      </c>
      <c r="B1691" s="347" t="s">
        <v>385</v>
      </c>
      <c r="C1691" s="564" t="s">
        <v>13137</v>
      </c>
      <c r="D1691" s="564"/>
      <c r="E1691" s="564"/>
      <c r="F1691" s="564"/>
      <c r="G1691" s="564"/>
      <c r="H1691" s="564"/>
      <c r="I1691" s="564"/>
      <c r="J1691" s="564"/>
      <c r="K1691" s="564"/>
      <c r="L1691" s="339"/>
      <c r="M1691" s="339"/>
    </row>
    <row r="1692" spans="1:13" ht="12.75" customHeight="1" x14ac:dyDescent="0.25">
      <c r="A1692" s="340" t="s">
        <v>13138</v>
      </c>
      <c r="B1692" s="348" t="s">
        <v>385</v>
      </c>
      <c r="C1692" s="565" t="s">
        <v>13139</v>
      </c>
      <c r="D1692" s="565"/>
      <c r="E1692" s="565"/>
      <c r="F1692" s="565"/>
      <c r="G1692" s="565"/>
      <c r="H1692" s="565"/>
      <c r="I1692" s="565"/>
      <c r="J1692" s="565"/>
      <c r="K1692" s="565"/>
      <c r="L1692" s="348" t="s">
        <v>9</v>
      </c>
      <c r="M1692" s="341">
        <v>106.83</v>
      </c>
    </row>
    <row r="1693" spans="1:13" ht="12.75" customHeight="1" x14ac:dyDescent="0.25">
      <c r="A1693" s="340" t="s">
        <v>13140</v>
      </c>
      <c r="B1693" s="348" t="s">
        <v>385</v>
      </c>
      <c r="C1693" s="565" t="s">
        <v>13141</v>
      </c>
      <c r="D1693" s="565"/>
      <c r="E1693" s="565"/>
      <c r="F1693" s="565"/>
      <c r="G1693" s="565"/>
      <c r="H1693" s="565"/>
      <c r="I1693" s="565"/>
      <c r="J1693" s="565"/>
      <c r="K1693" s="565"/>
      <c r="L1693" s="348" t="s">
        <v>9</v>
      </c>
      <c r="M1693" s="341">
        <v>83.28</v>
      </c>
    </row>
    <row r="1694" spans="1:13" ht="13.5" customHeight="1" x14ac:dyDescent="0.25">
      <c r="A1694" s="340" t="s">
        <v>13142</v>
      </c>
      <c r="B1694" s="348" t="s">
        <v>385</v>
      </c>
      <c r="C1694" s="565" t="s">
        <v>13143</v>
      </c>
      <c r="D1694" s="565"/>
      <c r="E1694" s="565"/>
      <c r="F1694" s="565"/>
      <c r="G1694" s="565"/>
      <c r="H1694" s="565"/>
      <c r="I1694" s="565"/>
      <c r="J1694" s="565"/>
      <c r="K1694" s="565"/>
      <c r="L1694" s="348" t="s">
        <v>9</v>
      </c>
      <c r="M1694" s="341">
        <v>104.68</v>
      </c>
    </row>
    <row r="1695" spans="1:13" ht="12.75" customHeight="1" x14ac:dyDescent="0.25">
      <c r="A1695" s="340" t="s">
        <v>13144</v>
      </c>
      <c r="B1695" s="348" t="s">
        <v>385</v>
      </c>
      <c r="C1695" s="565" t="s">
        <v>13145</v>
      </c>
      <c r="D1695" s="565"/>
      <c r="E1695" s="565"/>
      <c r="F1695" s="565"/>
      <c r="G1695" s="565"/>
      <c r="H1695" s="565"/>
      <c r="I1695" s="565"/>
      <c r="J1695" s="565"/>
      <c r="K1695" s="565"/>
      <c r="L1695" s="348" t="s">
        <v>9</v>
      </c>
      <c r="M1695" s="341">
        <v>103.51</v>
      </c>
    </row>
    <row r="1696" spans="1:13" ht="13.5" customHeight="1" x14ac:dyDescent="0.25">
      <c r="A1696" s="338" t="s">
        <v>13146</v>
      </c>
      <c r="B1696" s="347" t="s">
        <v>385</v>
      </c>
      <c r="C1696" s="564" t="s">
        <v>13147</v>
      </c>
      <c r="D1696" s="564"/>
      <c r="E1696" s="564"/>
      <c r="F1696" s="564"/>
      <c r="G1696" s="564"/>
      <c r="H1696" s="564"/>
      <c r="I1696" s="564"/>
      <c r="J1696" s="564"/>
      <c r="K1696" s="564"/>
      <c r="L1696" s="339"/>
      <c r="M1696" s="339"/>
    </row>
    <row r="1697" spans="1:13" ht="12.75" customHeight="1" x14ac:dyDescent="0.25">
      <c r="A1697" s="340" t="s">
        <v>13148</v>
      </c>
      <c r="B1697" s="348" t="s">
        <v>385</v>
      </c>
      <c r="C1697" s="565" t="s">
        <v>13149</v>
      </c>
      <c r="D1697" s="565"/>
      <c r="E1697" s="565"/>
      <c r="F1697" s="565"/>
      <c r="G1697" s="565"/>
      <c r="H1697" s="565"/>
      <c r="I1697" s="565"/>
      <c r="J1697" s="565"/>
      <c r="K1697" s="565"/>
      <c r="L1697" s="348" t="s">
        <v>9</v>
      </c>
      <c r="M1697" s="341">
        <v>88.43</v>
      </c>
    </row>
    <row r="1698" spans="1:13" ht="12.75" customHeight="1" x14ac:dyDescent="0.25">
      <c r="A1698" s="340" t="s">
        <v>13150</v>
      </c>
      <c r="B1698" s="348" t="s">
        <v>385</v>
      </c>
      <c r="C1698" s="565" t="s">
        <v>13151</v>
      </c>
      <c r="D1698" s="565"/>
      <c r="E1698" s="565"/>
      <c r="F1698" s="565"/>
      <c r="G1698" s="565"/>
      <c r="H1698" s="565"/>
      <c r="I1698" s="565"/>
      <c r="J1698" s="565"/>
      <c r="K1698" s="565"/>
      <c r="L1698" s="348" t="s">
        <v>9</v>
      </c>
      <c r="M1698" s="341">
        <v>51.25</v>
      </c>
    </row>
    <row r="1699" spans="1:13" ht="13.5" customHeight="1" x14ac:dyDescent="0.25">
      <c r="A1699" s="340" t="s">
        <v>13152</v>
      </c>
      <c r="B1699" s="348" t="s">
        <v>385</v>
      </c>
      <c r="C1699" s="565" t="s">
        <v>13153</v>
      </c>
      <c r="D1699" s="565"/>
      <c r="E1699" s="565"/>
      <c r="F1699" s="565"/>
      <c r="G1699" s="565"/>
      <c r="H1699" s="565"/>
      <c r="I1699" s="565"/>
      <c r="J1699" s="565"/>
      <c r="K1699" s="565"/>
      <c r="L1699" s="348" t="s">
        <v>9</v>
      </c>
      <c r="M1699" s="341">
        <v>77.58</v>
      </c>
    </row>
    <row r="1700" spans="1:13" ht="12.75" customHeight="1" x14ac:dyDescent="0.25">
      <c r="A1700" s="338" t="s">
        <v>13154</v>
      </c>
      <c r="B1700" s="347" t="s">
        <v>385</v>
      </c>
      <c r="C1700" s="564" t="s">
        <v>13155</v>
      </c>
      <c r="D1700" s="564"/>
      <c r="E1700" s="564"/>
      <c r="F1700" s="564"/>
      <c r="G1700" s="564"/>
      <c r="H1700" s="564"/>
      <c r="I1700" s="564"/>
      <c r="J1700" s="564"/>
      <c r="K1700" s="564"/>
      <c r="L1700" s="339"/>
      <c r="M1700" s="339"/>
    </row>
    <row r="1701" spans="1:13" ht="13.5" customHeight="1" x14ac:dyDescent="0.25">
      <c r="A1701" s="340" t="s">
        <v>13156</v>
      </c>
      <c r="B1701" s="348" t="s">
        <v>385</v>
      </c>
      <c r="C1701" s="565" t="s">
        <v>13157</v>
      </c>
      <c r="D1701" s="565"/>
      <c r="E1701" s="565"/>
      <c r="F1701" s="565"/>
      <c r="G1701" s="565"/>
      <c r="H1701" s="565"/>
      <c r="I1701" s="565"/>
      <c r="J1701" s="565"/>
      <c r="K1701" s="565"/>
      <c r="L1701" s="348" t="s">
        <v>9</v>
      </c>
      <c r="M1701" s="341">
        <v>78.430000000000007</v>
      </c>
    </row>
    <row r="1702" spans="1:13" ht="12.75" customHeight="1" x14ac:dyDescent="0.25">
      <c r="A1702" s="338" t="s">
        <v>13158</v>
      </c>
      <c r="B1702" s="347" t="s">
        <v>385</v>
      </c>
      <c r="C1702" s="564" t="s">
        <v>16516</v>
      </c>
      <c r="D1702" s="564"/>
      <c r="E1702" s="564"/>
      <c r="F1702" s="564"/>
      <c r="G1702" s="564"/>
      <c r="H1702" s="564"/>
      <c r="I1702" s="564"/>
      <c r="J1702" s="564"/>
      <c r="K1702" s="564"/>
      <c r="L1702" s="339"/>
      <c r="M1702" s="339"/>
    </row>
    <row r="1703" spans="1:13" ht="12.75" customHeight="1" x14ac:dyDescent="0.25">
      <c r="A1703" s="340" t="s">
        <v>13159</v>
      </c>
      <c r="B1703" s="348" t="s">
        <v>385</v>
      </c>
      <c r="C1703" s="565" t="s">
        <v>13160</v>
      </c>
      <c r="D1703" s="565"/>
      <c r="E1703" s="565"/>
      <c r="F1703" s="565"/>
      <c r="G1703" s="565"/>
      <c r="H1703" s="565"/>
      <c r="I1703" s="565"/>
      <c r="J1703" s="565"/>
      <c r="K1703" s="565"/>
      <c r="L1703" s="348" t="s">
        <v>9</v>
      </c>
      <c r="M1703" s="341">
        <v>74.75</v>
      </c>
    </row>
    <row r="1704" spans="1:13" ht="13.5" customHeight="1" x14ac:dyDescent="0.25">
      <c r="A1704" s="340" t="s">
        <v>13161</v>
      </c>
      <c r="B1704" s="348" t="s">
        <v>385</v>
      </c>
      <c r="C1704" s="565" t="s">
        <v>13162</v>
      </c>
      <c r="D1704" s="565"/>
      <c r="E1704" s="565"/>
      <c r="F1704" s="565"/>
      <c r="G1704" s="565"/>
      <c r="H1704" s="565"/>
      <c r="I1704" s="565"/>
      <c r="J1704" s="565"/>
      <c r="K1704" s="565"/>
      <c r="L1704" s="348" t="s">
        <v>9</v>
      </c>
      <c r="M1704" s="341">
        <v>68.09</v>
      </c>
    </row>
    <row r="1705" spans="1:13" ht="12.75" customHeight="1" x14ac:dyDescent="0.25">
      <c r="A1705" s="340" t="s">
        <v>13163</v>
      </c>
      <c r="B1705" s="348" t="s">
        <v>385</v>
      </c>
      <c r="C1705" s="565" t="s">
        <v>13164</v>
      </c>
      <c r="D1705" s="565"/>
      <c r="E1705" s="565"/>
      <c r="F1705" s="565"/>
      <c r="G1705" s="565"/>
      <c r="H1705" s="565"/>
      <c r="I1705" s="565"/>
      <c r="J1705" s="565"/>
      <c r="K1705" s="565"/>
      <c r="L1705" s="348" t="s">
        <v>9</v>
      </c>
      <c r="M1705" s="341">
        <v>57.58</v>
      </c>
    </row>
    <row r="1706" spans="1:13" ht="12.75" customHeight="1" x14ac:dyDescent="0.25">
      <c r="A1706" s="340" t="s">
        <v>13165</v>
      </c>
      <c r="B1706" s="348" t="s">
        <v>385</v>
      </c>
      <c r="C1706" s="565" t="s">
        <v>13166</v>
      </c>
      <c r="D1706" s="565"/>
      <c r="E1706" s="565"/>
      <c r="F1706" s="565"/>
      <c r="G1706" s="565"/>
      <c r="H1706" s="565"/>
      <c r="I1706" s="565"/>
      <c r="J1706" s="565"/>
      <c r="K1706" s="565"/>
      <c r="L1706" s="348" t="s">
        <v>9</v>
      </c>
      <c r="M1706" s="341">
        <v>9.58</v>
      </c>
    </row>
    <row r="1707" spans="1:13" ht="13.5" customHeight="1" x14ac:dyDescent="0.25">
      <c r="A1707" s="338" t="s">
        <v>13167</v>
      </c>
      <c r="B1707" s="347" t="s">
        <v>385</v>
      </c>
      <c r="C1707" s="564" t="s">
        <v>13168</v>
      </c>
      <c r="D1707" s="564"/>
      <c r="E1707" s="564"/>
      <c r="F1707" s="564"/>
      <c r="G1707" s="564"/>
      <c r="H1707" s="564"/>
      <c r="I1707" s="564"/>
      <c r="J1707" s="564"/>
      <c r="K1707" s="564"/>
      <c r="L1707" s="339"/>
      <c r="M1707" s="339"/>
    </row>
    <row r="1708" spans="1:13" ht="12.75" customHeight="1" x14ac:dyDescent="0.25">
      <c r="A1708" s="340" t="s">
        <v>13169</v>
      </c>
      <c r="B1708" s="348" t="s">
        <v>385</v>
      </c>
      <c r="C1708" s="565" t="s">
        <v>13076</v>
      </c>
      <c r="D1708" s="565"/>
      <c r="E1708" s="565"/>
      <c r="F1708" s="565"/>
      <c r="G1708" s="565"/>
      <c r="H1708" s="565"/>
      <c r="I1708" s="565"/>
      <c r="J1708" s="565"/>
      <c r="K1708" s="565"/>
      <c r="L1708" s="348" t="s">
        <v>9</v>
      </c>
      <c r="M1708" s="341">
        <v>65.58</v>
      </c>
    </row>
    <row r="1709" spans="1:13" ht="13.5" customHeight="1" x14ac:dyDescent="0.25">
      <c r="A1709" s="340" t="s">
        <v>13170</v>
      </c>
      <c r="B1709" s="348" t="s">
        <v>385</v>
      </c>
      <c r="C1709" s="565" t="s">
        <v>13171</v>
      </c>
      <c r="D1709" s="565"/>
      <c r="E1709" s="565"/>
      <c r="F1709" s="565"/>
      <c r="G1709" s="565"/>
      <c r="H1709" s="565"/>
      <c r="I1709" s="565"/>
      <c r="J1709" s="565"/>
      <c r="K1709" s="565"/>
      <c r="L1709" s="348" t="s">
        <v>9</v>
      </c>
      <c r="M1709" s="341">
        <v>9.58</v>
      </c>
    </row>
    <row r="1710" spans="1:13" ht="12.75" customHeight="1" x14ac:dyDescent="0.25">
      <c r="A1710" s="338" t="s">
        <v>13172</v>
      </c>
      <c r="B1710" s="347" t="s">
        <v>385</v>
      </c>
      <c r="C1710" s="564" t="s">
        <v>10417</v>
      </c>
      <c r="D1710" s="564"/>
      <c r="E1710" s="564"/>
      <c r="F1710" s="564"/>
      <c r="G1710" s="564"/>
      <c r="H1710" s="564"/>
      <c r="I1710" s="564"/>
      <c r="J1710" s="564"/>
      <c r="K1710" s="564"/>
      <c r="L1710" s="339"/>
      <c r="M1710" s="339"/>
    </row>
    <row r="1711" spans="1:13" ht="12.75" customHeight="1" x14ac:dyDescent="0.25">
      <c r="A1711" s="340" t="s">
        <v>13173</v>
      </c>
      <c r="B1711" s="348" t="s">
        <v>385</v>
      </c>
      <c r="C1711" s="565" t="s">
        <v>13174</v>
      </c>
      <c r="D1711" s="565"/>
      <c r="E1711" s="565"/>
      <c r="F1711" s="565"/>
      <c r="G1711" s="565"/>
      <c r="H1711" s="565"/>
      <c r="I1711" s="565"/>
      <c r="J1711" s="565"/>
      <c r="K1711" s="565"/>
      <c r="L1711" s="348" t="s">
        <v>9</v>
      </c>
      <c r="M1711" s="341">
        <v>115.64</v>
      </c>
    </row>
    <row r="1712" spans="1:13" ht="13.5" customHeight="1" x14ac:dyDescent="0.25">
      <c r="A1712" s="340" t="s">
        <v>13175</v>
      </c>
      <c r="B1712" s="348" t="s">
        <v>385</v>
      </c>
      <c r="C1712" s="565" t="s">
        <v>13176</v>
      </c>
      <c r="D1712" s="565"/>
      <c r="E1712" s="565"/>
      <c r="F1712" s="565"/>
      <c r="G1712" s="565"/>
      <c r="H1712" s="565"/>
      <c r="I1712" s="565"/>
      <c r="J1712" s="565"/>
      <c r="K1712" s="565"/>
      <c r="L1712" s="348" t="s">
        <v>9</v>
      </c>
      <c r="M1712" s="341">
        <v>40.340000000000003</v>
      </c>
    </row>
    <row r="1713" spans="1:13" ht="12.75" customHeight="1" x14ac:dyDescent="0.25">
      <c r="A1713" s="338" t="s">
        <v>13177</v>
      </c>
      <c r="B1713" s="347" t="s">
        <v>385</v>
      </c>
      <c r="C1713" s="564" t="s">
        <v>527</v>
      </c>
      <c r="D1713" s="564"/>
      <c r="E1713" s="564"/>
      <c r="F1713" s="564"/>
      <c r="G1713" s="564"/>
      <c r="H1713" s="564"/>
      <c r="I1713" s="564"/>
      <c r="J1713" s="564"/>
      <c r="K1713" s="564"/>
      <c r="L1713" s="339"/>
      <c r="M1713" s="339"/>
    </row>
    <row r="1714" spans="1:13" ht="13.5" customHeight="1" x14ac:dyDescent="0.25">
      <c r="A1714" s="340" t="s">
        <v>13178</v>
      </c>
      <c r="B1714" s="348" t="s">
        <v>385</v>
      </c>
      <c r="C1714" s="565" t="s">
        <v>13179</v>
      </c>
      <c r="D1714" s="565"/>
      <c r="E1714" s="565"/>
      <c r="F1714" s="565"/>
      <c r="G1714" s="565"/>
      <c r="H1714" s="565"/>
      <c r="I1714" s="565"/>
      <c r="J1714" s="565"/>
      <c r="K1714" s="565"/>
      <c r="L1714" s="348" t="s">
        <v>8</v>
      </c>
      <c r="M1714" s="341">
        <v>23.11</v>
      </c>
    </row>
    <row r="1715" spans="1:13" ht="12.75" customHeight="1" x14ac:dyDescent="0.25">
      <c r="A1715" s="338" t="s">
        <v>13180</v>
      </c>
      <c r="B1715" s="347" t="s">
        <v>385</v>
      </c>
      <c r="C1715" s="564" t="s">
        <v>13181</v>
      </c>
      <c r="D1715" s="564"/>
      <c r="E1715" s="564"/>
      <c r="F1715" s="564"/>
      <c r="G1715" s="564"/>
      <c r="H1715" s="564"/>
      <c r="I1715" s="564"/>
      <c r="J1715" s="564"/>
      <c r="K1715" s="564"/>
      <c r="L1715" s="339"/>
      <c r="M1715" s="339"/>
    </row>
    <row r="1716" spans="1:13" ht="12.75" customHeight="1" x14ac:dyDescent="0.25">
      <c r="A1716" s="340" t="s">
        <v>13182</v>
      </c>
      <c r="B1716" s="348" t="s">
        <v>385</v>
      </c>
      <c r="C1716" s="565" t="s">
        <v>13183</v>
      </c>
      <c r="D1716" s="565"/>
      <c r="E1716" s="565"/>
      <c r="F1716" s="565"/>
      <c r="G1716" s="565"/>
      <c r="H1716" s="565"/>
      <c r="I1716" s="565"/>
      <c r="J1716" s="565"/>
      <c r="K1716" s="565"/>
      <c r="L1716" s="348" t="s">
        <v>8</v>
      </c>
      <c r="M1716" s="341">
        <v>13.4</v>
      </c>
    </row>
    <row r="1717" spans="1:13" ht="13.5" customHeight="1" x14ac:dyDescent="0.25">
      <c r="A1717" s="340" t="s">
        <v>13184</v>
      </c>
      <c r="B1717" s="348" t="s">
        <v>385</v>
      </c>
      <c r="C1717" s="565" t="s">
        <v>13185</v>
      </c>
      <c r="D1717" s="565"/>
      <c r="E1717" s="565"/>
      <c r="F1717" s="565"/>
      <c r="G1717" s="565"/>
      <c r="H1717" s="565"/>
      <c r="I1717" s="565"/>
      <c r="J1717" s="565"/>
      <c r="K1717" s="565"/>
      <c r="L1717" s="348" t="s">
        <v>8</v>
      </c>
      <c r="M1717" s="341">
        <v>13.7</v>
      </c>
    </row>
    <row r="1718" spans="1:13" ht="12.75" customHeight="1" x14ac:dyDescent="0.25">
      <c r="A1718" s="340" t="s">
        <v>13186</v>
      </c>
      <c r="B1718" s="348" t="s">
        <v>385</v>
      </c>
      <c r="C1718" s="565" t="s">
        <v>13187</v>
      </c>
      <c r="D1718" s="565"/>
      <c r="E1718" s="565"/>
      <c r="F1718" s="565"/>
      <c r="G1718" s="565"/>
      <c r="H1718" s="565"/>
      <c r="I1718" s="565"/>
      <c r="J1718" s="565"/>
      <c r="K1718" s="565"/>
      <c r="L1718" s="348" t="s">
        <v>8</v>
      </c>
      <c r="M1718" s="341">
        <v>30.9</v>
      </c>
    </row>
    <row r="1719" spans="1:13" ht="12.75" customHeight="1" x14ac:dyDescent="0.25">
      <c r="A1719" s="338" t="s">
        <v>13188</v>
      </c>
      <c r="B1719" s="347" t="s">
        <v>385</v>
      </c>
      <c r="C1719" s="564" t="s">
        <v>13189</v>
      </c>
      <c r="D1719" s="564"/>
      <c r="E1719" s="564"/>
      <c r="F1719" s="564"/>
      <c r="G1719" s="564"/>
      <c r="H1719" s="564"/>
      <c r="I1719" s="564"/>
      <c r="J1719" s="564"/>
      <c r="K1719" s="564"/>
      <c r="L1719" s="339"/>
      <c r="M1719" s="339"/>
    </row>
    <row r="1720" spans="1:13" ht="13.5" customHeight="1" x14ac:dyDescent="0.25">
      <c r="A1720" s="340" t="s">
        <v>13190</v>
      </c>
      <c r="B1720" s="348" t="s">
        <v>385</v>
      </c>
      <c r="C1720" s="565" t="s">
        <v>13191</v>
      </c>
      <c r="D1720" s="565"/>
      <c r="E1720" s="565"/>
      <c r="F1720" s="565"/>
      <c r="G1720" s="565"/>
      <c r="H1720" s="565"/>
      <c r="I1720" s="565"/>
      <c r="J1720" s="565"/>
      <c r="K1720" s="565"/>
      <c r="L1720" s="348" t="s">
        <v>8</v>
      </c>
      <c r="M1720" s="341">
        <v>12.75</v>
      </c>
    </row>
    <row r="1721" spans="1:13" ht="12.75" customHeight="1" x14ac:dyDescent="0.25">
      <c r="A1721" s="340" t="s">
        <v>13192</v>
      </c>
      <c r="B1721" s="348" t="s">
        <v>385</v>
      </c>
      <c r="C1721" s="565" t="s">
        <v>13193</v>
      </c>
      <c r="D1721" s="565"/>
      <c r="E1721" s="565"/>
      <c r="F1721" s="565"/>
      <c r="G1721" s="565"/>
      <c r="H1721" s="565"/>
      <c r="I1721" s="565"/>
      <c r="J1721" s="565"/>
      <c r="K1721" s="565"/>
      <c r="L1721" s="348" t="s">
        <v>8</v>
      </c>
      <c r="M1721" s="341">
        <v>12.99</v>
      </c>
    </row>
    <row r="1722" spans="1:13" ht="13.5" customHeight="1" x14ac:dyDescent="0.25">
      <c r="A1722" s="338" t="s">
        <v>13194</v>
      </c>
      <c r="B1722" s="347" t="s">
        <v>385</v>
      </c>
      <c r="C1722" s="564" t="s">
        <v>13195</v>
      </c>
      <c r="D1722" s="564"/>
      <c r="E1722" s="564"/>
      <c r="F1722" s="564"/>
      <c r="G1722" s="564"/>
      <c r="H1722" s="564"/>
      <c r="I1722" s="564"/>
      <c r="J1722" s="564"/>
      <c r="K1722" s="564"/>
      <c r="L1722" s="339"/>
      <c r="M1722" s="339"/>
    </row>
    <row r="1723" spans="1:13" ht="12.75" customHeight="1" x14ac:dyDescent="0.25">
      <c r="A1723" s="340" t="s">
        <v>13196</v>
      </c>
      <c r="B1723" s="348" t="s">
        <v>385</v>
      </c>
      <c r="C1723" s="565" t="s">
        <v>13197</v>
      </c>
      <c r="D1723" s="565"/>
      <c r="E1723" s="565"/>
      <c r="F1723" s="565"/>
      <c r="G1723" s="565"/>
      <c r="H1723" s="565"/>
      <c r="I1723" s="565"/>
      <c r="J1723" s="565"/>
      <c r="K1723" s="565"/>
      <c r="L1723" s="348" t="s">
        <v>9</v>
      </c>
      <c r="M1723" s="341">
        <v>243.56</v>
      </c>
    </row>
    <row r="1724" spans="1:13" ht="12.75" customHeight="1" x14ac:dyDescent="0.25">
      <c r="A1724" s="340" t="s">
        <v>13198</v>
      </c>
      <c r="B1724" s="348" t="s">
        <v>385</v>
      </c>
      <c r="C1724" s="565" t="s">
        <v>13199</v>
      </c>
      <c r="D1724" s="565"/>
      <c r="E1724" s="565"/>
      <c r="F1724" s="565"/>
      <c r="G1724" s="565"/>
      <c r="H1724" s="565"/>
      <c r="I1724" s="565"/>
      <c r="J1724" s="565"/>
      <c r="K1724" s="565"/>
      <c r="L1724" s="348" t="s">
        <v>9</v>
      </c>
      <c r="M1724" s="341">
        <v>263.56</v>
      </c>
    </row>
    <row r="1725" spans="1:13" ht="13.5" customHeight="1" x14ac:dyDescent="0.25">
      <c r="A1725" s="340" t="s">
        <v>13200</v>
      </c>
      <c r="B1725" s="348" t="s">
        <v>385</v>
      </c>
      <c r="C1725" s="565" t="s">
        <v>13201</v>
      </c>
      <c r="D1725" s="565"/>
      <c r="E1725" s="565"/>
      <c r="F1725" s="565"/>
      <c r="G1725" s="565"/>
      <c r="H1725" s="565"/>
      <c r="I1725" s="565"/>
      <c r="J1725" s="565"/>
      <c r="K1725" s="565"/>
      <c r="L1725" s="348" t="s">
        <v>9</v>
      </c>
      <c r="M1725" s="341">
        <v>173</v>
      </c>
    </row>
    <row r="1726" spans="1:13" ht="12.75" customHeight="1" x14ac:dyDescent="0.25">
      <c r="A1726" s="340" t="s">
        <v>13202</v>
      </c>
      <c r="B1726" s="348" t="s">
        <v>385</v>
      </c>
      <c r="C1726" s="565" t="s">
        <v>13203</v>
      </c>
      <c r="D1726" s="565"/>
      <c r="E1726" s="565"/>
      <c r="F1726" s="565"/>
      <c r="G1726" s="565"/>
      <c r="H1726" s="565"/>
      <c r="I1726" s="565"/>
      <c r="J1726" s="565"/>
      <c r="K1726" s="565"/>
      <c r="L1726" s="348" t="s">
        <v>9</v>
      </c>
      <c r="M1726" s="341">
        <v>132.81</v>
      </c>
    </row>
    <row r="1727" spans="1:13" ht="13.5" customHeight="1" x14ac:dyDescent="0.25">
      <c r="A1727" s="338" t="s">
        <v>13204</v>
      </c>
      <c r="B1727" s="347" t="s">
        <v>385</v>
      </c>
      <c r="C1727" s="564" t="s">
        <v>13205</v>
      </c>
      <c r="D1727" s="564"/>
      <c r="E1727" s="564"/>
      <c r="F1727" s="564"/>
      <c r="G1727" s="564"/>
      <c r="H1727" s="564"/>
      <c r="I1727" s="564"/>
      <c r="J1727" s="564"/>
      <c r="K1727" s="564"/>
      <c r="L1727" s="339"/>
      <c r="M1727" s="339"/>
    </row>
    <row r="1728" spans="1:13" ht="12.75" customHeight="1" x14ac:dyDescent="0.25">
      <c r="A1728" s="340" t="s">
        <v>13206</v>
      </c>
      <c r="B1728" s="348" t="s">
        <v>385</v>
      </c>
      <c r="C1728" s="565" t="s">
        <v>13207</v>
      </c>
      <c r="D1728" s="565"/>
      <c r="E1728" s="565"/>
      <c r="F1728" s="565"/>
      <c r="G1728" s="565"/>
      <c r="H1728" s="565"/>
      <c r="I1728" s="565"/>
      <c r="J1728" s="565"/>
      <c r="K1728" s="565"/>
      <c r="L1728" s="348" t="s">
        <v>9</v>
      </c>
      <c r="M1728" s="341">
        <v>243.56</v>
      </c>
    </row>
    <row r="1729" spans="1:13" ht="12.75" customHeight="1" x14ac:dyDescent="0.25">
      <c r="A1729" s="340" t="s">
        <v>13208</v>
      </c>
      <c r="B1729" s="348" t="s">
        <v>385</v>
      </c>
      <c r="C1729" s="565" t="s">
        <v>13209</v>
      </c>
      <c r="D1729" s="565"/>
      <c r="E1729" s="565"/>
      <c r="F1729" s="565"/>
      <c r="G1729" s="565"/>
      <c r="H1729" s="565"/>
      <c r="I1729" s="565"/>
      <c r="J1729" s="565"/>
      <c r="K1729" s="565"/>
      <c r="L1729" s="348" t="s">
        <v>9</v>
      </c>
      <c r="M1729" s="341">
        <v>263.56</v>
      </c>
    </row>
    <row r="1730" spans="1:13" ht="13.5" customHeight="1" x14ac:dyDescent="0.25">
      <c r="A1730" s="340" t="s">
        <v>13210</v>
      </c>
      <c r="B1730" s="348" t="s">
        <v>385</v>
      </c>
      <c r="C1730" s="565" t="s">
        <v>13211</v>
      </c>
      <c r="D1730" s="565"/>
      <c r="E1730" s="565"/>
      <c r="F1730" s="565"/>
      <c r="G1730" s="565"/>
      <c r="H1730" s="565"/>
      <c r="I1730" s="565"/>
      <c r="J1730" s="565"/>
      <c r="K1730" s="565"/>
      <c r="L1730" s="348" t="s">
        <v>9</v>
      </c>
      <c r="M1730" s="341">
        <v>173</v>
      </c>
    </row>
    <row r="1731" spans="1:13" ht="12.75" customHeight="1" x14ac:dyDescent="0.25">
      <c r="A1731" s="338" t="s">
        <v>13212</v>
      </c>
      <c r="B1731" s="347" t="s">
        <v>385</v>
      </c>
      <c r="C1731" s="564" t="s">
        <v>3070</v>
      </c>
      <c r="D1731" s="564"/>
      <c r="E1731" s="564"/>
      <c r="F1731" s="564"/>
      <c r="G1731" s="564"/>
      <c r="H1731" s="564"/>
      <c r="I1731" s="564"/>
      <c r="J1731" s="564"/>
      <c r="K1731" s="564"/>
      <c r="L1731" s="339"/>
      <c r="M1731" s="339"/>
    </row>
    <row r="1732" spans="1:13" ht="12.75" customHeight="1" x14ac:dyDescent="0.25">
      <c r="A1732" s="340" t="s">
        <v>13213</v>
      </c>
      <c r="B1732" s="348" t="s">
        <v>385</v>
      </c>
      <c r="C1732" s="565" t="s">
        <v>13214</v>
      </c>
      <c r="D1732" s="565"/>
      <c r="E1732" s="565"/>
      <c r="F1732" s="565"/>
      <c r="G1732" s="565"/>
      <c r="H1732" s="565"/>
      <c r="I1732" s="565"/>
      <c r="J1732" s="565"/>
      <c r="K1732" s="565"/>
      <c r="L1732" s="348" t="s">
        <v>8</v>
      </c>
      <c r="M1732" s="341">
        <v>45.51</v>
      </c>
    </row>
    <row r="1733" spans="1:13" ht="13.5" customHeight="1" x14ac:dyDescent="0.25">
      <c r="A1733" s="340" t="s">
        <v>13215</v>
      </c>
      <c r="B1733" s="348" t="s">
        <v>385</v>
      </c>
      <c r="C1733" s="565" t="s">
        <v>13216</v>
      </c>
      <c r="D1733" s="565"/>
      <c r="E1733" s="565"/>
      <c r="F1733" s="565"/>
      <c r="G1733" s="565"/>
      <c r="H1733" s="565"/>
      <c r="I1733" s="565"/>
      <c r="J1733" s="565"/>
      <c r="K1733" s="565"/>
      <c r="L1733" s="348" t="s">
        <v>8</v>
      </c>
      <c r="M1733" s="341">
        <v>53.9</v>
      </c>
    </row>
    <row r="1734" spans="1:13" ht="12.75" customHeight="1" x14ac:dyDescent="0.25">
      <c r="A1734" s="340" t="s">
        <v>13217</v>
      </c>
      <c r="B1734" s="348" t="s">
        <v>385</v>
      </c>
      <c r="C1734" s="565" t="s">
        <v>13218</v>
      </c>
      <c r="D1734" s="565"/>
      <c r="E1734" s="565"/>
      <c r="F1734" s="565"/>
      <c r="G1734" s="565"/>
      <c r="H1734" s="565"/>
      <c r="I1734" s="565"/>
      <c r="J1734" s="565"/>
      <c r="K1734" s="565"/>
      <c r="L1734" s="348" t="s">
        <v>8</v>
      </c>
      <c r="M1734" s="341">
        <v>69.7</v>
      </c>
    </row>
    <row r="1735" spans="1:13" ht="13.5" customHeight="1" x14ac:dyDescent="0.25">
      <c r="A1735" s="340" t="s">
        <v>13219</v>
      </c>
      <c r="B1735" s="348" t="s">
        <v>385</v>
      </c>
      <c r="C1735" s="565" t="s">
        <v>13220</v>
      </c>
      <c r="D1735" s="565"/>
      <c r="E1735" s="565"/>
      <c r="F1735" s="565"/>
      <c r="G1735" s="565"/>
      <c r="H1735" s="565"/>
      <c r="I1735" s="565"/>
      <c r="J1735" s="565"/>
      <c r="K1735" s="565"/>
      <c r="L1735" s="348" t="s">
        <v>8</v>
      </c>
      <c r="M1735" s="341">
        <v>77.47</v>
      </c>
    </row>
    <row r="1736" spans="1:13" ht="12.75" customHeight="1" x14ac:dyDescent="0.25">
      <c r="A1736" s="340" t="s">
        <v>13221</v>
      </c>
      <c r="B1736" s="348" t="s">
        <v>385</v>
      </c>
      <c r="C1736" s="565" t="s">
        <v>13222</v>
      </c>
      <c r="D1736" s="565"/>
      <c r="E1736" s="565"/>
      <c r="F1736" s="565"/>
      <c r="G1736" s="565"/>
      <c r="H1736" s="565"/>
      <c r="I1736" s="565"/>
      <c r="J1736" s="565"/>
      <c r="K1736" s="565"/>
      <c r="L1736" s="348" t="s">
        <v>8</v>
      </c>
      <c r="M1736" s="341">
        <v>114.72</v>
      </c>
    </row>
    <row r="1737" spans="1:13" ht="12.75" customHeight="1" x14ac:dyDescent="0.25">
      <c r="A1737" s="340" t="s">
        <v>13223</v>
      </c>
      <c r="B1737" s="348" t="s">
        <v>385</v>
      </c>
      <c r="C1737" s="565" t="s">
        <v>13224</v>
      </c>
      <c r="D1737" s="565"/>
      <c r="E1737" s="565"/>
      <c r="F1737" s="565"/>
      <c r="G1737" s="565"/>
      <c r="H1737" s="565"/>
      <c r="I1737" s="565"/>
      <c r="J1737" s="565"/>
      <c r="K1737" s="565"/>
      <c r="L1737" s="348" t="s">
        <v>8</v>
      </c>
      <c r="M1737" s="341">
        <v>179.32</v>
      </c>
    </row>
    <row r="1738" spans="1:13" ht="13.5" customHeight="1" x14ac:dyDescent="0.25">
      <c r="A1738" s="340" t="s">
        <v>13225</v>
      </c>
      <c r="B1738" s="348" t="s">
        <v>385</v>
      </c>
      <c r="C1738" s="565" t="s">
        <v>13226</v>
      </c>
      <c r="D1738" s="565"/>
      <c r="E1738" s="565"/>
      <c r="F1738" s="565"/>
      <c r="G1738" s="565"/>
      <c r="H1738" s="565"/>
      <c r="I1738" s="565"/>
      <c r="J1738" s="565"/>
      <c r="K1738" s="565"/>
      <c r="L1738" s="348" t="s">
        <v>8</v>
      </c>
      <c r="M1738" s="341">
        <v>260.85000000000002</v>
      </c>
    </row>
    <row r="1739" spans="1:13" ht="12.75" customHeight="1" x14ac:dyDescent="0.25">
      <c r="A1739" s="338" t="s">
        <v>16517</v>
      </c>
      <c r="B1739" s="347" t="s">
        <v>385</v>
      </c>
      <c r="C1739" s="564" t="s">
        <v>13890</v>
      </c>
      <c r="D1739" s="564"/>
      <c r="E1739" s="564"/>
      <c r="F1739" s="564"/>
      <c r="G1739" s="564"/>
      <c r="H1739" s="564"/>
      <c r="I1739" s="564"/>
      <c r="J1739" s="564"/>
      <c r="K1739" s="564"/>
      <c r="L1739" s="339"/>
      <c r="M1739" s="339"/>
    </row>
    <row r="1740" spans="1:13" ht="13.5" customHeight="1" x14ac:dyDescent="0.25">
      <c r="A1740" s="340" t="s">
        <v>16518</v>
      </c>
      <c r="B1740" s="348" t="s">
        <v>385</v>
      </c>
      <c r="C1740" s="565" t="s">
        <v>13891</v>
      </c>
      <c r="D1740" s="565"/>
      <c r="E1740" s="565"/>
      <c r="F1740" s="565"/>
      <c r="G1740" s="565"/>
      <c r="H1740" s="565"/>
      <c r="I1740" s="565"/>
      <c r="J1740" s="565"/>
      <c r="K1740" s="565"/>
      <c r="L1740" s="348" t="s">
        <v>9</v>
      </c>
      <c r="M1740" s="341">
        <v>48.44</v>
      </c>
    </row>
    <row r="1741" spans="1:13" ht="12.75" customHeight="1" x14ac:dyDescent="0.25">
      <c r="A1741" s="340" t="s">
        <v>16519</v>
      </c>
      <c r="B1741" s="348" t="s">
        <v>385</v>
      </c>
      <c r="C1741" s="565" t="s">
        <v>13076</v>
      </c>
      <c r="D1741" s="565"/>
      <c r="E1741" s="565"/>
      <c r="F1741" s="565"/>
      <c r="G1741" s="565"/>
      <c r="H1741" s="565"/>
      <c r="I1741" s="565"/>
      <c r="J1741" s="565"/>
      <c r="K1741" s="565"/>
      <c r="L1741" s="348" t="s">
        <v>9</v>
      </c>
      <c r="M1741" s="341">
        <v>65.58</v>
      </c>
    </row>
    <row r="1742" spans="1:13" ht="12.75" customHeight="1" x14ac:dyDescent="0.25">
      <c r="A1742" s="338" t="s">
        <v>16520</v>
      </c>
      <c r="B1742" s="347" t="s">
        <v>385</v>
      </c>
      <c r="C1742" s="564" t="s">
        <v>13895</v>
      </c>
      <c r="D1742" s="564"/>
      <c r="E1742" s="564"/>
      <c r="F1742" s="564"/>
      <c r="G1742" s="564"/>
      <c r="H1742" s="564"/>
      <c r="I1742" s="564"/>
      <c r="J1742" s="564"/>
      <c r="K1742" s="564"/>
      <c r="L1742" s="339"/>
      <c r="M1742" s="339"/>
    </row>
    <row r="1743" spans="1:13" ht="13.5" customHeight="1" x14ac:dyDescent="0.25">
      <c r="A1743" s="340" t="s">
        <v>16521</v>
      </c>
      <c r="B1743" s="348" t="s">
        <v>385</v>
      </c>
      <c r="C1743" s="565" t="s">
        <v>13896</v>
      </c>
      <c r="D1743" s="565"/>
      <c r="E1743" s="565"/>
      <c r="F1743" s="565"/>
      <c r="G1743" s="565"/>
      <c r="H1743" s="565"/>
      <c r="I1743" s="565"/>
      <c r="J1743" s="565"/>
      <c r="K1743" s="565"/>
      <c r="L1743" s="348" t="s">
        <v>10</v>
      </c>
      <c r="M1743" s="341">
        <v>15.79</v>
      </c>
    </row>
    <row r="1744" spans="1:13" ht="12.75" customHeight="1" x14ac:dyDescent="0.25">
      <c r="A1744" s="338" t="s">
        <v>16522</v>
      </c>
      <c r="B1744" s="347" t="s">
        <v>385</v>
      </c>
      <c r="C1744" s="564" t="s">
        <v>13899</v>
      </c>
      <c r="D1744" s="564"/>
      <c r="E1744" s="564"/>
      <c r="F1744" s="564"/>
      <c r="G1744" s="564"/>
      <c r="H1744" s="564"/>
      <c r="I1744" s="564"/>
      <c r="J1744" s="564"/>
      <c r="K1744" s="564"/>
      <c r="L1744" s="339"/>
      <c r="M1744" s="339"/>
    </row>
    <row r="1745" spans="1:13" ht="13.5" customHeight="1" x14ac:dyDescent="0.25">
      <c r="A1745" s="340" t="s">
        <v>16523</v>
      </c>
      <c r="B1745" s="348" t="s">
        <v>385</v>
      </c>
      <c r="C1745" s="565" t="s">
        <v>13076</v>
      </c>
      <c r="D1745" s="565"/>
      <c r="E1745" s="565"/>
      <c r="F1745" s="565"/>
      <c r="G1745" s="565"/>
      <c r="H1745" s="565"/>
      <c r="I1745" s="565"/>
      <c r="J1745" s="565"/>
      <c r="K1745" s="565"/>
      <c r="L1745" s="348" t="s">
        <v>9</v>
      </c>
      <c r="M1745" s="341">
        <v>65.58</v>
      </c>
    </row>
    <row r="1746" spans="1:13" ht="12.75" customHeight="1" x14ac:dyDescent="0.25">
      <c r="A1746" s="340" t="s">
        <v>16524</v>
      </c>
      <c r="B1746" s="348" t="s">
        <v>385</v>
      </c>
      <c r="C1746" s="565" t="s">
        <v>13171</v>
      </c>
      <c r="D1746" s="565"/>
      <c r="E1746" s="565"/>
      <c r="F1746" s="565"/>
      <c r="G1746" s="565"/>
      <c r="H1746" s="565"/>
      <c r="I1746" s="565"/>
      <c r="J1746" s="565"/>
      <c r="K1746" s="565"/>
      <c r="L1746" s="348" t="s">
        <v>9</v>
      </c>
      <c r="M1746" s="341">
        <v>9.58</v>
      </c>
    </row>
    <row r="1747" spans="1:13" ht="12.75" customHeight="1" x14ac:dyDescent="0.25">
      <c r="A1747" s="335" t="s">
        <v>13227</v>
      </c>
      <c r="B1747" s="336"/>
      <c r="C1747" s="566" t="s">
        <v>13228</v>
      </c>
      <c r="D1747" s="566"/>
      <c r="E1747" s="566"/>
      <c r="F1747" s="566"/>
      <c r="G1747" s="566"/>
      <c r="H1747" s="566"/>
      <c r="I1747" s="566"/>
      <c r="J1747" s="566"/>
      <c r="K1747" s="566"/>
      <c r="L1747" s="337"/>
      <c r="M1747" s="337"/>
    </row>
    <row r="1748" spans="1:13" ht="13.5" customHeight="1" x14ac:dyDescent="0.25">
      <c r="A1748" s="338" t="s">
        <v>3226</v>
      </c>
      <c r="B1748" s="347" t="s">
        <v>385</v>
      </c>
      <c r="C1748" s="564" t="s">
        <v>13229</v>
      </c>
      <c r="D1748" s="564"/>
      <c r="E1748" s="564"/>
      <c r="F1748" s="564"/>
      <c r="G1748" s="564"/>
      <c r="H1748" s="564"/>
      <c r="I1748" s="564"/>
      <c r="J1748" s="564"/>
      <c r="K1748" s="564"/>
      <c r="L1748" s="339"/>
      <c r="M1748" s="339"/>
    </row>
    <row r="1749" spans="1:13" ht="12.75" customHeight="1" x14ac:dyDescent="0.25">
      <c r="A1749" s="340" t="s">
        <v>13230</v>
      </c>
      <c r="B1749" s="348" t="s">
        <v>385</v>
      </c>
      <c r="C1749" s="565" t="s">
        <v>13231</v>
      </c>
      <c r="D1749" s="565"/>
      <c r="E1749" s="565"/>
      <c r="F1749" s="565"/>
      <c r="G1749" s="565"/>
      <c r="H1749" s="565"/>
      <c r="I1749" s="565"/>
      <c r="J1749" s="565"/>
      <c r="K1749" s="565"/>
      <c r="L1749" s="348" t="s">
        <v>9</v>
      </c>
      <c r="M1749" s="341">
        <v>163.29</v>
      </c>
    </row>
    <row r="1750" spans="1:13" ht="12.75" customHeight="1" x14ac:dyDescent="0.25">
      <c r="A1750" s="340" t="s">
        <v>13232</v>
      </c>
      <c r="B1750" s="348" t="s">
        <v>385</v>
      </c>
      <c r="C1750" s="565" t="s">
        <v>13233</v>
      </c>
      <c r="D1750" s="565"/>
      <c r="E1750" s="565"/>
      <c r="F1750" s="565"/>
      <c r="G1750" s="565"/>
      <c r="H1750" s="565"/>
      <c r="I1750" s="565"/>
      <c r="J1750" s="565"/>
      <c r="K1750" s="565"/>
      <c r="L1750" s="348" t="s">
        <v>9</v>
      </c>
      <c r="M1750" s="341">
        <v>185.67</v>
      </c>
    </row>
    <row r="1751" spans="1:13" ht="13.5" customHeight="1" x14ac:dyDescent="0.25">
      <c r="A1751" s="338" t="s">
        <v>3242</v>
      </c>
      <c r="B1751" s="347" t="s">
        <v>385</v>
      </c>
      <c r="C1751" s="564" t="s">
        <v>6088</v>
      </c>
      <c r="D1751" s="564"/>
      <c r="E1751" s="564"/>
      <c r="F1751" s="564"/>
      <c r="G1751" s="564"/>
      <c r="H1751" s="564"/>
      <c r="I1751" s="564"/>
      <c r="J1751" s="564"/>
      <c r="K1751" s="564"/>
      <c r="L1751" s="339"/>
      <c r="M1751" s="339"/>
    </row>
    <row r="1752" spans="1:13" ht="12.75" customHeight="1" x14ac:dyDescent="0.25">
      <c r="A1752" s="340" t="s">
        <v>13234</v>
      </c>
      <c r="B1752" s="348" t="s">
        <v>385</v>
      </c>
      <c r="C1752" s="565" t="s">
        <v>13235</v>
      </c>
      <c r="D1752" s="565"/>
      <c r="E1752" s="565"/>
      <c r="F1752" s="565"/>
      <c r="G1752" s="565"/>
      <c r="H1752" s="565"/>
      <c r="I1752" s="565"/>
      <c r="J1752" s="565"/>
      <c r="K1752" s="565"/>
      <c r="L1752" s="348" t="s">
        <v>9</v>
      </c>
      <c r="M1752" s="341">
        <v>185</v>
      </c>
    </row>
    <row r="1753" spans="1:13" ht="13.5" customHeight="1" x14ac:dyDescent="0.25">
      <c r="A1753" s="338" t="s">
        <v>3261</v>
      </c>
      <c r="B1753" s="347" t="s">
        <v>385</v>
      </c>
      <c r="C1753" s="564" t="s">
        <v>13236</v>
      </c>
      <c r="D1753" s="564"/>
      <c r="E1753" s="564"/>
      <c r="F1753" s="564"/>
      <c r="G1753" s="564"/>
      <c r="H1753" s="564"/>
      <c r="I1753" s="564"/>
      <c r="J1753" s="564"/>
      <c r="K1753" s="564"/>
      <c r="L1753" s="339"/>
      <c r="M1753" s="339"/>
    </row>
    <row r="1754" spans="1:13" ht="12.75" customHeight="1" x14ac:dyDescent="0.25">
      <c r="A1754" s="340" t="s">
        <v>13237</v>
      </c>
      <c r="B1754" s="348" t="s">
        <v>385</v>
      </c>
      <c r="C1754" s="565" t="s">
        <v>13233</v>
      </c>
      <c r="D1754" s="565"/>
      <c r="E1754" s="565"/>
      <c r="F1754" s="565"/>
      <c r="G1754" s="565"/>
      <c r="H1754" s="565"/>
      <c r="I1754" s="565"/>
      <c r="J1754" s="565"/>
      <c r="K1754" s="565"/>
      <c r="L1754" s="348" t="s">
        <v>9</v>
      </c>
      <c r="M1754" s="341">
        <v>185</v>
      </c>
    </row>
    <row r="1755" spans="1:13" ht="12.75" customHeight="1" x14ac:dyDescent="0.25">
      <c r="A1755" s="338" t="s">
        <v>13238</v>
      </c>
      <c r="B1755" s="347" t="s">
        <v>385</v>
      </c>
      <c r="C1755" s="564" t="s">
        <v>6079</v>
      </c>
      <c r="D1755" s="564"/>
      <c r="E1755" s="564"/>
      <c r="F1755" s="564"/>
      <c r="G1755" s="564"/>
      <c r="H1755" s="564"/>
      <c r="I1755" s="564"/>
      <c r="J1755" s="564"/>
      <c r="K1755" s="564"/>
      <c r="L1755" s="339"/>
      <c r="M1755" s="339"/>
    </row>
    <row r="1756" spans="1:13" ht="13.5" customHeight="1" x14ac:dyDescent="0.25">
      <c r="A1756" s="340" t="s">
        <v>13239</v>
      </c>
      <c r="B1756" s="348" t="s">
        <v>385</v>
      </c>
      <c r="C1756" s="565" t="s">
        <v>13240</v>
      </c>
      <c r="D1756" s="565"/>
      <c r="E1756" s="565"/>
      <c r="F1756" s="565"/>
      <c r="G1756" s="565"/>
      <c r="H1756" s="565"/>
      <c r="I1756" s="565"/>
      <c r="J1756" s="565"/>
      <c r="K1756" s="565"/>
      <c r="L1756" s="348" t="s">
        <v>9</v>
      </c>
      <c r="M1756" s="341">
        <v>787.5</v>
      </c>
    </row>
    <row r="1757" spans="1:13" ht="12.75" customHeight="1" x14ac:dyDescent="0.25">
      <c r="A1757" s="338" t="s">
        <v>13241</v>
      </c>
      <c r="B1757" s="347" t="s">
        <v>385</v>
      </c>
      <c r="C1757" s="564" t="s">
        <v>13242</v>
      </c>
      <c r="D1757" s="564"/>
      <c r="E1757" s="564"/>
      <c r="F1757" s="564"/>
      <c r="G1757" s="564"/>
      <c r="H1757" s="564"/>
      <c r="I1757" s="564"/>
      <c r="J1757" s="564"/>
      <c r="K1757" s="564"/>
      <c r="L1757" s="339"/>
      <c r="M1757" s="339"/>
    </row>
    <row r="1758" spans="1:13" ht="13.5" customHeight="1" x14ac:dyDescent="0.25">
      <c r="A1758" s="340" t="s">
        <v>491</v>
      </c>
      <c r="B1758" s="348" t="s">
        <v>385</v>
      </c>
      <c r="C1758" s="565" t="s">
        <v>13243</v>
      </c>
      <c r="D1758" s="565"/>
      <c r="E1758" s="565"/>
      <c r="F1758" s="565"/>
      <c r="G1758" s="565"/>
      <c r="H1758" s="565"/>
      <c r="I1758" s="565"/>
      <c r="J1758" s="565"/>
      <c r="K1758" s="565"/>
      <c r="L1758" s="348" t="s">
        <v>9</v>
      </c>
      <c r="M1758" s="341">
        <v>254.28</v>
      </c>
    </row>
    <row r="1759" spans="1:13" ht="12.75" customHeight="1" x14ac:dyDescent="0.25">
      <c r="A1759" s="340" t="s">
        <v>13244</v>
      </c>
      <c r="B1759" s="348" t="s">
        <v>385</v>
      </c>
      <c r="C1759" s="565" t="s">
        <v>13245</v>
      </c>
      <c r="D1759" s="565"/>
      <c r="E1759" s="565"/>
      <c r="F1759" s="565"/>
      <c r="G1759" s="565"/>
      <c r="H1759" s="565"/>
      <c r="I1759" s="565"/>
      <c r="J1759" s="565"/>
      <c r="K1759" s="565"/>
      <c r="L1759" s="348" t="s">
        <v>511</v>
      </c>
      <c r="M1759" s="341">
        <v>110.28</v>
      </c>
    </row>
    <row r="1760" spans="1:13" ht="12.75" customHeight="1" x14ac:dyDescent="0.25">
      <c r="A1760" s="340" t="s">
        <v>13246</v>
      </c>
      <c r="B1760" s="348" t="s">
        <v>385</v>
      </c>
      <c r="C1760" s="565" t="s">
        <v>13247</v>
      </c>
      <c r="D1760" s="565"/>
      <c r="E1760" s="565"/>
      <c r="F1760" s="565"/>
      <c r="G1760" s="565"/>
      <c r="H1760" s="565"/>
      <c r="I1760" s="565"/>
      <c r="J1760" s="565"/>
      <c r="K1760" s="565"/>
      <c r="L1760" s="348" t="s">
        <v>511</v>
      </c>
      <c r="M1760" s="341">
        <v>83.28</v>
      </c>
    </row>
    <row r="1761" spans="1:13" ht="13.5" customHeight="1" x14ac:dyDescent="0.25">
      <c r="A1761" s="340" t="s">
        <v>13248</v>
      </c>
      <c r="B1761" s="348" t="s">
        <v>385</v>
      </c>
      <c r="C1761" s="565" t="s">
        <v>13249</v>
      </c>
      <c r="D1761" s="565"/>
      <c r="E1761" s="565"/>
      <c r="F1761" s="565"/>
      <c r="G1761" s="565"/>
      <c r="H1761" s="565"/>
      <c r="I1761" s="565"/>
      <c r="J1761" s="565"/>
      <c r="K1761" s="565"/>
      <c r="L1761" s="348" t="s">
        <v>511</v>
      </c>
      <c r="M1761" s="341">
        <v>150.78</v>
      </c>
    </row>
    <row r="1762" spans="1:13" ht="12.75" customHeight="1" x14ac:dyDescent="0.25">
      <c r="A1762" s="335" t="s">
        <v>13250</v>
      </c>
      <c r="B1762" s="336"/>
      <c r="C1762" s="566" t="s">
        <v>497</v>
      </c>
      <c r="D1762" s="566"/>
      <c r="E1762" s="566"/>
      <c r="F1762" s="566"/>
      <c r="G1762" s="566"/>
      <c r="H1762" s="566"/>
      <c r="I1762" s="566"/>
      <c r="J1762" s="566"/>
      <c r="K1762" s="566"/>
      <c r="L1762" s="337"/>
      <c r="M1762" s="337"/>
    </row>
    <row r="1763" spans="1:13" ht="12.75" customHeight="1" x14ac:dyDescent="0.25">
      <c r="A1763" s="338" t="s">
        <v>3271</v>
      </c>
      <c r="B1763" s="347" t="s">
        <v>385</v>
      </c>
      <c r="C1763" s="564" t="s">
        <v>13251</v>
      </c>
      <c r="D1763" s="564"/>
      <c r="E1763" s="564"/>
      <c r="F1763" s="564"/>
      <c r="G1763" s="564"/>
      <c r="H1763" s="564"/>
      <c r="I1763" s="564"/>
      <c r="J1763" s="564"/>
      <c r="K1763" s="564"/>
      <c r="L1763" s="339"/>
      <c r="M1763" s="339"/>
    </row>
    <row r="1764" spans="1:13" ht="13.5" customHeight="1" x14ac:dyDescent="0.25">
      <c r="A1764" s="340" t="s">
        <v>13252</v>
      </c>
      <c r="B1764" s="348" t="s">
        <v>385</v>
      </c>
      <c r="C1764" s="565" t="s">
        <v>13253</v>
      </c>
      <c r="D1764" s="565"/>
      <c r="E1764" s="565"/>
      <c r="F1764" s="565"/>
      <c r="G1764" s="565"/>
      <c r="H1764" s="565"/>
      <c r="I1764" s="565"/>
      <c r="J1764" s="565"/>
      <c r="K1764" s="565"/>
      <c r="L1764" s="348" t="s">
        <v>9</v>
      </c>
      <c r="M1764" s="341">
        <v>9.8699999999999992</v>
      </c>
    </row>
    <row r="1765" spans="1:13" ht="12.75" customHeight="1" x14ac:dyDescent="0.25">
      <c r="A1765" s="340" t="s">
        <v>13254</v>
      </c>
      <c r="B1765" s="348" t="s">
        <v>385</v>
      </c>
      <c r="C1765" s="565" t="s">
        <v>13255</v>
      </c>
      <c r="D1765" s="565"/>
      <c r="E1765" s="565"/>
      <c r="F1765" s="565"/>
      <c r="G1765" s="565"/>
      <c r="H1765" s="565"/>
      <c r="I1765" s="565"/>
      <c r="J1765" s="565"/>
      <c r="K1765" s="565"/>
      <c r="L1765" s="348" t="s">
        <v>9</v>
      </c>
      <c r="M1765" s="341">
        <v>10.94</v>
      </c>
    </row>
    <row r="1766" spans="1:13" ht="13.5" customHeight="1" x14ac:dyDescent="0.25">
      <c r="A1766" s="340" t="s">
        <v>13256</v>
      </c>
      <c r="B1766" s="348" t="s">
        <v>385</v>
      </c>
      <c r="C1766" s="565" t="s">
        <v>13257</v>
      </c>
      <c r="D1766" s="565"/>
      <c r="E1766" s="565"/>
      <c r="F1766" s="565"/>
      <c r="G1766" s="565"/>
      <c r="H1766" s="565"/>
      <c r="I1766" s="565"/>
      <c r="J1766" s="565"/>
      <c r="K1766" s="565"/>
      <c r="L1766" s="348" t="s">
        <v>9</v>
      </c>
      <c r="M1766" s="341">
        <v>12.01</v>
      </c>
    </row>
    <row r="1767" spans="1:13" ht="12.75" customHeight="1" x14ac:dyDescent="0.25">
      <c r="A1767" s="340" t="s">
        <v>13258</v>
      </c>
      <c r="B1767" s="348" t="s">
        <v>385</v>
      </c>
      <c r="C1767" s="565" t="s">
        <v>13259</v>
      </c>
      <c r="D1767" s="565"/>
      <c r="E1767" s="565"/>
      <c r="F1767" s="565"/>
      <c r="G1767" s="565"/>
      <c r="H1767" s="565"/>
      <c r="I1767" s="565"/>
      <c r="J1767" s="565"/>
      <c r="K1767" s="565"/>
      <c r="L1767" s="348" t="s">
        <v>8</v>
      </c>
      <c r="M1767" s="341">
        <v>2.57</v>
      </c>
    </row>
    <row r="1768" spans="1:13" ht="12.75" customHeight="1" x14ac:dyDescent="0.25">
      <c r="A1768" s="338" t="s">
        <v>3281</v>
      </c>
      <c r="B1768" s="347" t="s">
        <v>385</v>
      </c>
      <c r="C1768" s="564" t="s">
        <v>13260</v>
      </c>
      <c r="D1768" s="564"/>
      <c r="E1768" s="564"/>
      <c r="F1768" s="564"/>
      <c r="G1768" s="564"/>
      <c r="H1768" s="564"/>
      <c r="I1768" s="564"/>
      <c r="J1768" s="564"/>
      <c r="K1768" s="564"/>
      <c r="L1768" s="339"/>
      <c r="M1768" s="339"/>
    </row>
    <row r="1769" spans="1:13" ht="13.5" customHeight="1" x14ac:dyDescent="0.25">
      <c r="A1769" s="340" t="s">
        <v>13261</v>
      </c>
      <c r="B1769" s="348" t="s">
        <v>385</v>
      </c>
      <c r="C1769" s="565" t="s">
        <v>13262</v>
      </c>
      <c r="D1769" s="565"/>
      <c r="E1769" s="565"/>
      <c r="F1769" s="565"/>
      <c r="G1769" s="565"/>
      <c r="H1769" s="565"/>
      <c r="I1769" s="565"/>
      <c r="J1769" s="565"/>
      <c r="K1769" s="565"/>
      <c r="L1769" s="348" t="s">
        <v>9</v>
      </c>
      <c r="M1769" s="341">
        <v>4.6100000000000003</v>
      </c>
    </row>
    <row r="1770" spans="1:13" ht="12.75" customHeight="1" x14ac:dyDescent="0.25">
      <c r="A1770" s="338" t="s">
        <v>3327</v>
      </c>
      <c r="B1770" s="347" t="s">
        <v>385</v>
      </c>
      <c r="C1770" s="564" t="s">
        <v>13263</v>
      </c>
      <c r="D1770" s="564"/>
      <c r="E1770" s="564"/>
      <c r="F1770" s="564"/>
      <c r="G1770" s="564"/>
      <c r="H1770" s="564"/>
      <c r="I1770" s="564"/>
      <c r="J1770" s="564"/>
      <c r="K1770" s="564"/>
      <c r="L1770" s="339"/>
      <c r="M1770" s="339"/>
    </row>
    <row r="1771" spans="1:13" ht="13.5" customHeight="1" x14ac:dyDescent="0.25">
      <c r="A1771" s="340" t="s">
        <v>13264</v>
      </c>
      <c r="B1771" s="348" t="s">
        <v>385</v>
      </c>
      <c r="C1771" s="565" t="s">
        <v>13265</v>
      </c>
      <c r="D1771" s="565"/>
      <c r="E1771" s="565"/>
      <c r="F1771" s="565"/>
      <c r="G1771" s="565"/>
      <c r="H1771" s="565"/>
      <c r="I1771" s="565"/>
      <c r="J1771" s="565"/>
      <c r="K1771" s="565"/>
      <c r="L1771" s="348" t="s">
        <v>9</v>
      </c>
      <c r="M1771" s="341">
        <v>12.36</v>
      </c>
    </row>
    <row r="1772" spans="1:13" ht="12.75" customHeight="1" x14ac:dyDescent="0.25">
      <c r="A1772" s="340" t="s">
        <v>13266</v>
      </c>
      <c r="B1772" s="348" t="s">
        <v>385</v>
      </c>
      <c r="C1772" s="565" t="s">
        <v>13267</v>
      </c>
      <c r="D1772" s="565"/>
      <c r="E1772" s="565"/>
      <c r="F1772" s="565"/>
      <c r="G1772" s="565"/>
      <c r="H1772" s="565"/>
      <c r="I1772" s="565"/>
      <c r="J1772" s="565"/>
      <c r="K1772" s="565"/>
      <c r="L1772" s="348" t="s">
        <v>9</v>
      </c>
      <c r="M1772" s="341">
        <v>13.59</v>
      </c>
    </row>
    <row r="1773" spans="1:13" ht="12.75" customHeight="1" x14ac:dyDescent="0.25">
      <c r="A1773" s="340" t="s">
        <v>13268</v>
      </c>
      <c r="B1773" s="348" t="s">
        <v>385</v>
      </c>
      <c r="C1773" s="565" t="s">
        <v>13269</v>
      </c>
      <c r="D1773" s="565"/>
      <c r="E1773" s="565"/>
      <c r="F1773" s="565"/>
      <c r="G1773" s="565"/>
      <c r="H1773" s="565"/>
      <c r="I1773" s="565"/>
      <c r="J1773" s="565"/>
      <c r="K1773" s="565"/>
      <c r="L1773" s="348" t="s">
        <v>9</v>
      </c>
      <c r="M1773" s="341">
        <v>24.29</v>
      </c>
    </row>
    <row r="1774" spans="1:13" ht="13.5" customHeight="1" x14ac:dyDescent="0.25">
      <c r="A1774" s="340" t="s">
        <v>13270</v>
      </c>
      <c r="B1774" s="348" t="s">
        <v>385</v>
      </c>
      <c r="C1774" s="565" t="s">
        <v>13271</v>
      </c>
      <c r="D1774" s="565"/>
      <c r="E1774" s="565"/>
      <c r="F1774" s="565"/>
      <c r="G1774" s="565"/>
      <c r="H1774" s="565"/>
      <c r="I1774" s="565"/>
      <c r="J1774" s="565"/>
      <c r="K1774" s="565"/>
      <c r="L1774" s="348" t="s">
        <v>9</v>
      </c>
      <c r="M1774" s="341">
        <v>23.19</v>
      </c>
    </row>
    <row r="1775" spans="1:13" ht="12.75" customHeight="1" x14ac:dyDescent="0.25">
      <c r="A1775" s="340" t="s">
        <v>13272</v>
      </c>
      <c r="B1775" s="348" t="s">
        <v>385</v>
      </c>
      <c r="C1775" s="565" t="s">
        <v>13273</v>
      </c>
      <c r="D1775" s="565"/>
      <c r="E1775" s="565"/>
      <c r="F1775" s="565"/>
      <c r="G1775" s="565"/>
      <c r="H1775" s="565"/>
      <c r="I1775" s="565"/>
      <c r="J1775" s="565"/>
      <c r="K1775" s="565"/>
      <c r="L1775" s="348" t="s">
        <v>9</v>
      </c>
      <c r="M1775" s="341">
        <v>25.52</v>
      </c>
    </row>
    <row r="1776" spans="1:13" ht="12.75" customHeight="1" x14ac:dyDescent="0.25">
      <c r="A1776" s="338" t="s">
        <v>3345</v>
      </c>
      <c r="B1776" s="347" t="s">
        <v>385</v>
      </c>
      <c r="C1776" s="564" t="s">
        <v>13274</v>
      </c>
      <c r="D1776" s="564"/>
      <c r="E1776" s="564"/>
      <c r="F1776" s="564"/>
      <c r="G1776" s="564"/>
      <c r="H1776" s="564"/>
      <c r="I1776" s="564"/>
      <c r="J1776" s="564"/>
      <c r="K1776" s="564"/>
      <c r="L1776" s="339"/>
      <c r="M1776" s="339"/>
    </row>
    <row r="1777" spans="1:13" ht="13.5" customHeight="1" x14ac:dyDescent="0.25">
      <c r="A1777" s="340" t="s">
        <v>13275</v>
      </c>
      <c r="B1777" s="348" t="s">
        <v>385</v>
      </c>
      <c r="C1777" s="565" t="s">
        <v>13276</v>
      </c>
      <c r="D1777" s="565"/>
      <c r="E1777" s="565"/>
      <c r="F1777" s="565"/>
      <c r="G1777" s="565"/>
      <c r="H1777" s="565"/>
      <c r="I1777" s="565"/>
      <c r="J1777" s="565"/>
      <c r="K1777" s="565"/>
      <c r="L1777" s="348" t="s">
        <v>9</v>
      </c>
      <c r="M1777" s="341">
        <v>14.21</v>
      </c>
    </row>
    <row r="1778" spans="1:13" ht="12.75" customHeight="1" x14ac:dyDescent="0.25">
      <c r="A1778" s="340" t="s">
        <v>13277</v>
      </c>
      <c r="B1778" s="348" t="s">
        <v>385</v>
      </c>
      <c r="C1778" s="565" t="s">
        <v>13278</v>
      </c>
      <c r="D1778" s="565"/>
      <c r="E1778" s="565"/>
      <c r="F1778" s="565"/>
      <c r="G1778" s="565"/>
      <c r="H1778" s="565"/>
      <c r="I1778" s="565"/>
      <c r="J1778" s="565"/>
      <c r="K1778" s="565"/>
      <c r="L1778" s="348" t="s">
        <v>9</v>
      </c>
      <c r="M1778" s="341">
        <v>14.79</v>
      </c>
    </row>
    <row r="1779" spans="1:13" ht="13.5" customHeight="1" x14ac:dyDescent="0.25">
      <c r="A1779" s="340" t="s">
        <v>13279</v>
      </c>
      <c r="B1779" s="348" t="s">
        <v>385</v>
      </c>
      <c r="C1779" s="565" t="s">
        <v>13280</v>
      </c>
      <c r="D1779" s="565"/>
      <c r="E1779" s="565"/>
      <c r="F1779" s="565"/>
      <c r="G1779" s="565"/>
      <c r="H1779" s="565"/>
      <c r="I1779" s="565"/>
      <c r="J1779" s="565"/>
      <c r="K1779" s="565"/>
      <c r="L1779" s="348" t="s">
        <v>9</v>
      </c>
      <c r="M1779" s="341">
        <v>15.44</v>
      </c>
    </row>
    <row r="1780" spans="1:13" ht="12.75" customHeight="1" x14ac:dyDescent="0.25">
      <c r="A1780" s="340" t="s">
        <v>13281</v>
      </c>
      <c r="B1780" s="348" t="s">
        <v>385</v>
      </c>
      <c r="C1780" s="565" t="s">
        <v>13282</v>
      </c>
      <c r="D1780" s="565"/>
      <c r="E1780" s="565"/>
      <c r="F1780" s="565"/>
      <c r="G1780" s="565"/>
      <c r="H1780" s="565"/>
      <c r="I1780" s="565"/>
      <c r="J1780" s="565"/>
      <c r="K1780" s="565"/>
      <c r="L1780" s="348" t="s">
        <v>9</v>
      </c>
      <c r="M1780" s="341">
        <v>16.28</v>
      </c>
    </row>
    <row r="1781" spans="1:13" ht="12.75" customHeight="1" x14ac:dyDescent="0.25">
      <c r="A1781" s="340" t="s">
        <v>13283</v>
      </c>
      <c r="B1781" s="348" t="s">
        <v>385</v>
      </c>
      <c r="C1781" s="565" t="s">
        <v>13284</v>
      </c>
      <c r="D1781" s="565"/>
      <c r="E1781" s="565"/>
      <c r="F1781" s="565"/>
      <c r="G1781" s="565"/>
      <c r="H1781" s="565"/>
      <c r="I1781" s="565"/>
      <c r="J1781" s="565"/>
      <c r="K1781" s="565"/>
      <c r="L1781" s="348" t="s">
        <v>9</v>
      </c>
      <c r="M1781" s="341">
        <v>25.08</v>
      </c>
    </row>
    <row r="1782" spans="1:13" ht="13.5" customHeight="1" x14ac:dyDescent="0.25">
      <c r="A1782" s="340" t="s">
        <v>13285</v>
      </c>
      <c r="B1782" s="348" t="s">
        <v>385</v>
      </c>
      <c r="C1782" s="565" t="s">
        <v>13286</v>
      </c>
      <c r="D1782" s="565"/>
      <c r="E1782" s="565"/>
      <c r="F1782" s="565"/>
      <c r="G1782" s="565"/>
      <c r="H1782" s="565"/>
      <c r="I1782" s="565"/>
      <c r="J1782" s="565"/>
      <c r="K1782" s="565"/>
      <c r="L1782" s="348" t="s">
        <v>9</v>
      </c>
      <c r="M1782" s="341">
        <v>25.66</v>
      </c>
    </row>
    <row r="1783" spans="1:13" ht="12.75" customHeight="1" x14ac:dyDescent="0.25">
      <c r="A1783" s="340" t="s">
        <v>13287</v>
      </c>
      <c r="B1783" s="348" t="s">
        <v>385</v>
      </c>
      <c r="C1783" s="565" t="s">
        <v>13288</v>
      </c>
      <c r="D1783" s="565"/>
      <c r="E1783" s="565"/>
      <c r="F1783" s="565"/>
      <c r="G1783" s="565"/>
      <c r="H1783" s="565"/>
      <c r="I1783" s="565"/>
      <c r="J1783" s="565"/>
      <c r="K1783" s="565"/>
      <c r="L1783" s="348" t="s">
        <v>9</v>
      </c>
      <c r="M1783" s="341">
        <v>27.16</v>
      </c>
    </row>
    <row r="1784" spans="1:13" ht="13.5" customHeight="1" x14ac:dyDescent="0.25">
      <c r="A1784" s="340" t="s">
        <v>13289</v>
      </c>
      <c r="B1784" s="348" t="s">
        <v>385</v>
      </c>
      <c r="C1784" s="565" t="s">
        <v>13290</v>
      </c>
      <c r="D1784" s="565"/>
      <c r="E1784" s="565"/>
      <c r="F1784" s="565"/>
      <c r="G1784" s="565"/>
      <c r="H1784" s="565"/>
      <c r="I1784" s="565"/>
      <c r="J1784" s="565"/>
      <c r="K1784" s="565"/>
      <c r="L1784" s="348" t="s">
        <v>9</v>
      </c>
      <c r="M1784" s="341">
        <v>27.74</v>
      </c>
    </row>
    <row r="1785" spans="1:13" ht="12.75" customHeight="1" x14ac:dyDescent="0.25">
      <c r="A1785" s="340" t="s">
        <v>13291</v>
      </c>
      <c r="B1785" s="348" t="s">
        <v>385</v>
      </c>
      <c r="C1785" s="565" t="s">
        <v>13292</v>
      </c>
      <c r="D1785" s="565"/>
      <c r="E1785" s="565"/>
      <c r="F1785" s="565"/>
      <c r="G1785" s="565"/>
      <c r="H1785" s="565"/>
      <c r="I1785" s="565"/>
      <c r="J1785" s="565"/>
      <c r="K1785" s="565"/>
      <c r="L1785" s="348" t="s">
        <v>9</v>
      </c>
      <c r="M1785" s="341">
        <v>16.29</v>
      </c>
    </row>
    <row r="1786" spans="1:13" ht="12.75" customHeight="1" x14ac:dyDescent="0.25">
      <c r="A1786" s="338" t="s">
        <v>3356</v>
      </c>
      <c r="B1786" s="347" t="s">
        <v>385</v>
      </c>
      <c r="C1786" s="564" t="s">
        <v>13293</v>
      </c>
      <c r="D1786" s="564"/>
      <c r="E1786" s="564"/>
      <c r="F1786" s="564"/>
      <c r="G1786" s="564"/>
      <c r="H1786" s="564"/>
      <c r="I1786" s="564"/>
      <c r="J1786" s="564"/>
      <c r="K1786" s="564"/>
      <c r="L1786" s="339"/>
      <c r="M1786" s="339"/>
    </row>
    <row r="1787" spans="1:13" ht="13.5" customHeight="1" x14ac:dyDescent="0.25">
      <c r="A1787" s="340" t="s">
        <v>13294</v>
      </c>
      <c r="B1787" s="348" t="s">
        <v>385</v>
      </c>
      <c r="C1787" s="565" t="s">
        <v>13265</v>
      </c>
      <c r="D1787" s="565"/>
      <c r="E1787" s="565"/>
      <c r="F1787" s="565"/>
      <c r="G1787" s="565"/>
      <c r="H1787" s="565"/>
      <c r="I1787" s="565"/>
      <c r="J1787" s="565"/>
      <c r="K1787" s="565"/>
      <c r="L1787" s="348" t="s">
        <v>9</v>
      </c>
      <c r="M1787" s="341">
        <v>14.21</v>
      </c>
    </row>
    <row r="1788" spans="1:13" ht="12.75" customHeight="1" x14ac:dyDescent="0.25">
      <c r="A1788" s="340" t="s">
        <v>13295</v>
      </c>
      <c r="B1788" s="348" t="s">
        <v>385</v>
      </c>
      <c r="C1788" s="565" t="s">
        <v>13267</v>
      </c>
      <c r="D1788" s="565"/>
      <c r="E1788" s="565"/>
      <c r="F1788" s="565"/>
      <c r="G1788" s="565"/>
      <c r="H1788" s="565"/>
      <c r="I1788" s="565"/>
      <c r="J1788" s="565"/>
      <c r="K1788" s="565"/>
      <c r="L1788" s="348" t="s">
        <v>9</v>
      </c>
      <c r="M1788" s="341">
        <v>15.44</v>
      </c>
    </row>
    <row r="1789" spans="1:13" ht="12.75" customHeight="1" x14ac:dyDescent="0.25">
      <c r="A1789" s="340" t="s">
        <v>13296</v>
      </c>
      <c r="B1789" s="348" t="s">
        <v>385</v>
      </c>
      <c r="C1789" s="565" t="s">
        <v>13297</v>
      </c>
      <c r="D1789" s="565"/>
      <c r="E1789" s="565"/>
      <c r="F1789" s="565"/>
      <c r="G1789" s="565"/>
      <c r="H1789" s="565"/>
      <c r="I1789" s="565"/>
      <c r="J1789" s="565"/>
      <c r="K1789" s="565"/>
      <c r="L1789" s="348" t="s">
        <v>9</v>
      </c>
      <c r="M1789" s="341">
        <v>25.08</v>
      </c>
    </row>
    <row r="1790" spans="1:13" ht="13.5" customHeight="1" x14ac:dyDescent="0.25">
      <c r="A1790" s="340" t="s">
        <v>13298</v>
      </c>
      <c r="B1790" s="348" t="s">
        <v>385</v>
      </c>
      <c r="C1790" s="565" t="s">
        <v>13299</v>
      </c>
      <c r="D1790" s="565"/>
      <c r="E1790" s="565"/>
      <c r="F1790" s="565"/>
      <c r="G1790" s="565"/>
      <c r="H1790" s="565"/>
      <c r="I1790" s="565"/>
      <c r="J1790" s="565"/>
      <c r="K1790" s="565"/>
      <c r="L1790" s="348" t="s">
        <v>9</v>
      </c>
      <c r="M1790" s="341">
        <v>24.32</v>
      </c>
    </row>
    <row r="1791" spans="1:13" ht="12.75" customHeight="1" x14ac:dyDescent="0.25">
      <c r="A1791" s="340" t="s">
        <v>13300</v>
      </c>
      <c r="B1791" s="348" t="s">
        <v>385</v>
      </c>
      <c r="C1791" s="565" t="s">
        <v>13301</v>
      </c>
      <c r="D1791" s="565"/>
      <c r="E1791" s="565"/>
      <c r="F1791" s="565"/>
      <c r="G1791" s="565"/>
      <c r="H1791" s="565"/>
      <c r="I1791" s="565"/>
      <c r="J1791" s="565"/>
      <c r="K1791" s="565"/>
      <c r="L1791" s="348" t="s">
        <v>9</v>
      </c>
      <c r="M1791" s="341">
        <v>25.94</v>
      </c>
    </row>
    <row r="1792" spans="1:13" ht="13.5" customHeight="1" x14ac:dyDescent="0.25">
      <c r="A1792" s="340" t="s">
        <v>13302</v>
      </c>
      <c r="B1792" s="348" t="s">
        <v>385</v>
      </c>
      <c r="C1792" s="565" t="s">
        <v>13303</v>
      </c>
      <c r="D1792" s="565"/>
      <c r="E1792" s="565"/>
      <c r="F1792" s="565"/>
      <c r="G1792" s="565"/>
      <c r="H1792" s="565"/>
      <c r="I1792" s="565"/>
      <c r="J1792" s="565"/>
      <c r="K1792" s="565"/>
      <c r="L1792" s="348" t="s">
        <v>9</v>
      </c>
      <c r="M1792" s="341">
        <v>17.100000000000001</v>
      </c>
    </row>
    <row r="1793" spans="1:13" ht="12.75" customHeight="1" x14ac:dyDescent="0.25">
      <c r="A1793" s="340" t="s">
        <v>13304</v>
      </c>
      <c r="B1793" s="348" t="s">
        <v>385</v>
      </c>
      <c r="C1793" s="565" t="s">
        <v>13305</v>
      </c>
      <c r="D1793" s="565"/>
      <c r="E1793" s="565"/>
      <c r="F1793" s="565"/>
      <c r="G1793" s="565"/>
      <c r="H1793" s="565"/>
      <c r="I1793" s="565"/>
      <c r="J1793" s="565"/>
      <c r="K1793" s="565"/>
      <c r="L1793" s="348" t="s">
        <v>9</v>
      </c>
      <c r="M1793" s="341">
        <v>27.16</v>
      </c>
    </row>
    <row r="1794" spans="1:13" ht="12.75" customHeight="1" x14ac:dyDescent="0.25">
      <c r="A1794" s="340" t="s">
        <v>13306</v>
      </c>
      <c r="B1794" s="348" t="s">
        <v>385</v>
      </c>
      <c r="C1794" s="565" t="s">
        <v>13307</v>
      </c>
      <c r="D1794" s="565"/>
      <c r="E1794" s="565"/>
      <c r="F1794" s="565"/>
      <c r="G1794" s="565"/>
      <c r="H1794" s="565"/>
      <c r="I1794" s="565"/>
      <c r="J1794" s="565"/>
      <c r="K1794" s="565"/>
      <c r="L1794" s="348" t="s">
        <v>9</v>
      </c>
      <c r="M1794" s="341">
        <v>16.29</v>
      </c>
    </row>
    <row r="1795" spans="1:13" ht="13.5" customHeight="1" x14ac:dyDescent="0.25">
      <c r="A1795" s="338" t="s">
        <v>3395</v>
      </c>
      <c r="B1795" s="347" t="s">
        <v>385</v>
      </c>
      <c r="C1795" s="564" t="s">
        <v>13308</v>
      </c>
      <c r="D1795" s="564"/>
      <c r="E1795" s="564"/>
      <c r="F1795" s="564"/>
      <c r="G1795" s="564"/>
      <c r="H1795" s="564"/>
      <c r="I1795" s="564"/>
      <c r="J1795" s="564"/>
      <c r="K1795" s="564"/>
      <c r="L1795" s="339"/>
      <c r="M1795" s="339"/>
    </row>
    <row r="1796" spans="1:13" ht="12.75" customHeight="1" x14ac:dyDescent="0.25">
      <c r="A1796" s="340" t="s">
        <v>13309</v>
      </c>
      <c r="B1796" s="348" t="s">
        <v>385</v>
      </c>
      <c r="C1796" s="565" t="s">
        <v>13310</v>
      </c>
      <c r="D1796" s="565"/>
      <c r="E1796" s="565"/>
      <c r="F1796" s="565"/>
      <c r="G1796" s="565"/>
      <c r="H1796" s="565"/>
      <c r="I1796" s="565"/>
      <c r="J1796" s="565"/>
      <c r="K1796" s="565"/>
      <c r="L1796" s="348" t="s">
        <v>9</v>
      </c>
      <c r="M1796" s="341">
        <v>11.12</v>
      </c>
    </row>
    <row r="1797" spans="1:13" ht="13.5" customHeight="1" x14ac:dyDescent="0.25">
      <c r="A1797" s="340" t="s">
        <v>13311</v>
      </c>
      <c r="B1797" s="348" t="s">
        <v>385</v>
      </c>
      <c r="C1797" s="565" t="s">
        <v>13312</v>
      </c>
      <c r="D1797" s="565"/>
      <c r="E1797" s="565"/>
      <c r="F1797" s="565"/>
      <c r="G1797" s="565"/>
      <c r="H1797" s="565"/>
      <c r="I1797" s="565"/>
      <c r="J1797" s="565"/>
      <c r="K1797" s="565"/>
      <c r="L1797" s="348" t="s">
        <v>9</v>
      </c>
      <c r="M1797" s="341">
        <v>12.97</v>
      </c>
    </row>
    <row r="1798" spans="1:13" ht="12.75" customHeight="1" x14ac:dyDescent="0.25">
      <c r="A1798" s="340" t="s">
        <v>13313</v>
      </c>
      <c r="B1798" s="348" t="s">
        <v>385</v>
      </c>
      <c r="C1798" s="565" t="s">
        <v>13314</v>
      </c>
      <c r="D1798" s="565"/>
      <c r="E1798" s="565"/>
      <c r="F1798" s="565"/>
      <c r="G1798" s="565"/>
      <c r="H1798" s="565"/>
      <c r="I1798" s="565"/>
      <c r="J1798" s="565"/>
      <c r="K1798" s="565"/>
      <c r="L1798" s="348" t="s">
        <v>9</v>
      </c>
      <c r="M1798" s="341">
        <v>23.27</v>
      </c>
    </row>
    <row r="1799" spans="1:13" ht="12.75" customHeight="1" x14ac:dyDescent="0.25">
      <c r="A1799" s="340" t="s">
        <v>13315</v>
      </c>
      <c r="B1799" s="348" t="s">
        <v>385</v>
      </c>
      <c r="C1799" s="565" t="s">
        <v>13316</v>
      </c>
      <c r="D1799" s="565"/>
      <c r="E1799" s="565"/>
      <c r="F1799" s="565"/>
      <c r="G1799" s="565"/>
      <c r="H1799" s="565"/>
      <c r="I1799" s="565"/>
      <c r="J1799" s="565"/>
      <c r="K1799" s="565"/>
      <c r="L1799" s="348" t="s">
        <v>9</v>
      </c>
      <c r="M1799" s="341">
        <v>13.55</v>
      </c>
    </row>
    <row r="1800" spans="1:13" ht="13.5" customHeight="1" x14ac:dyDescent="0.25">
      <c r="A1800" s="340" t="s">
        <v>13317</v>
      </c>
      <c r="B1800" s="348" t="s">
        <v>385</v>
      </c>
      <c r="C1800" s="565" t="s">
        <v>13318</v>
      </c>
      <c r="D1800" s="565"/>
      <c r="E1800" s="565"/>
      <c r="F1800" s="565"/>
      <c r="G1800" s="565"/>
      <c r="H1800" s="565"/>
      <c r="I1800" s="565"/>
      <c r="J1800" s="565"/>
      <c r="K1800" s="565"/>
      <c r="L1800" s="348" t="s">
        <v>9</v>
      </c>
      <c r="M1800" s="341">
        <v>22.34</v>
      </c>
    </row>
    <row r="1801" spans="1:13" ht="12.75" customHeight="1" x14ac:dyDescent="0.25">
      <c r="A1801" s="340" t="s">
        <v>13319</v>
      </c>
      <c r="B1801" s="348" t="s">
        <v>385</v>
      </c>
      <c r="C1801" s="565" t="s">
        <v>13320</v>
      </c>
      <c r="D1801" s="565"/>
      <c r="E1801" s="565"/>
      <c r="F1801" s="565"/>
      <c r="G1801" s="565"/>
      <c r="H1801" s="565"/>
      <c r="I1801" s="565"/>
      <c r="J1801" s="565"/>
      <c r="K1801" s="565"/>
      <c r="L1801" s="348" t="s">
        <v>9</v>
      </c>
      <c r="M1801" s="341">
        <v>24.05</v>
      </c>
    </row>
    <row r="1802" spans="1:13" ht="13.5" customHeight="1" x14ac:dyDescent="0.25">
      <c r="A1802" s="340" t="s">
        <v>13321</v>
      </c>
      <c r="B1802" s="348" t="s">
        <v>385</v>
      </c>
      <c r="C1802" s="565" t="s">
        <v>13322</v>
      </c>
      <c r="D1802" s="565"/>
      <c r="E1802" s="565"/>
      <c r="F1802" s="565"/>
      <c r="G1802" s="565"/>
      <c r="H1802" s="565"/>
      <c r="I1802" s="565"/>
      <c r="J1802" s="565"/>
      <c r="K1802" s="565"/>
      <c r="L1802" s="348" t="s">
        <v>9</v>
      </c>
      <c r="M1802" s="341">
        <v>23.47</v>
      </c>
    </row>
    <row r="1803" spans="1:13" ht="12.75" customHeight="1" x14ac:dyDescent="0.25">
      <c r="A1803" s="340" t="s">
        <v>13323</v>
      </c>
      <c r="B1803" s="348" t="s">
        <v>385</v>
      </c>
      <c r="C1803" s="565" t="s">
        <v>13324</v>
      </c>
      <c r="D1803" s="565"/>
      <c r="E1803" s="565"/>
      <c r="F1803" s="565"/>
      <c r="G1803" s="565"/>
      <c r="H1803" s="565"/>
      <c r="I1803" s="565"/>
      <c r="J1803" s="565"/>
      <c r="K1803" s="565"/>
      <c r="L1803" s="348" t="s">
        <v>9</v>
      </c>
      <c r="M1803" s="341">
        <v>11.04</v>
      </c>
    </row>
    <row r="1804" spans="1:13" ht="12.75" customHeight="1" x14ac:dyDescent="0.25">
      <c r="A1804" s="340" t="s">
        <v>13325</v>
      </c>
      <c r="B1804" s="348" t="s">
        <v>385</v>
      </c>
      <c r="C1804" s="565" t="s">
        <v>13326</v>
      </c>
      <c r="D1804" s="565"/>
      <c r="E1804" s="565"/>
      <c r="F1804" s="565"/>
      <c r="G1804" s="565"/>
      <c r="H1804" s="565"/>
      <c r="I1804" s="565"/>
      <c r="J1804" s="565"/>
      <c r="K1804" s="565"/>
      <c r="L1804" s="348" t="s">
        <v>9</v>
      </c>
      <c r="M1804" s="341">
        <v>12.89</v>
      </c>
    </row>
    <row r="1805" spans="1:13" ht="13.5" customHeight="1" x14ac:dyDescent="0.25">
      <c r="A1805" s="340" t="s">
        <v>13327</v>
      </c>
      <c r="B1805" s="348" t="s">
        <v>385</v>
      </c>
      <c r="C1805" s="565" t="s">
        <v>13328</v>
      </c>
      <c r="D1805" s="565"/>
      <c r="E1805" s="565"/>
      <c r="F1805" s="565"/>
      <c r="G1805" s="565"/>
      <c r="H1805" s="565"/>
      <c r="I1805" s="565"/>
      <c r="J1805" s="565"/>
      <c r="K1805" s="565"/>
      <c r="L1805" s="348" t="s">
        <v>9</v>
      </c>
      <c r="M1805" s="341">
        <v>23.19</v>
      </c>
    </row>
    <row r="1806" spans="1:13" ht="12.75" customHeight="1" x14ac:dyDescent="0.25">
      <c r="A1806" s="340" t="s">
        <v>13329</v>
      </c>
      <c r="B1806" s="348" t="s">
        <v>385</v>
      </c>
      <c r="C1806" s="565" t="s">
        <v>13330</v>
      </c>
      <c r="D1806" s="565"/>
      <c r="E1806" s="565"/>
      <c r="F1806" s="565"/>
      <c r="G1806" s="565"/>
      <c r="H1806" s="565"/>
      <c r="I1806" s="565"/>
      <c r="J1806" s="565"/>
      <c r="K1806" s="565"/>
      <c r="L1806" s="348" t="s">
        <v>9</v>
      </c>
      <c r="M1806" s="341">
        <v>22.26</v>
      </c>
    </row>
    <row r="1807" spans="1:13" ht="12.75" customHeight="1" x14ac:dyDescent="0.25">
      <c r="A1807" s="340" t="s">
        <v>13331</v>
      </c>
      <c r="B1807" s="348" t="s">
        <v>385</v>
      </c>
      <c r="C1807" s="565" t="s">
        <v>13332</v>
      </c>
      <c r="D1807" s="565"/>
      <c r="E1807" s="565"/>
      <c r="F1807" s="565"/>
      <c r="G1807" s="565"/>
      <c r="H1807" s="565"/>
      <c r="I1807" s="565"/>
      <c r="J1807" s="565"/>
      <c r="K1807" s="565"/>
      <c r="L1807" s="348" t="s">
        <v>9</v>
      </c>
      <c r="M1807" s="341">
        <v>23.39</v>
      </c>
    </row>
    <row r="1808" spans="1:13" ht="13.5" customHeight="1" x14ac:dyDescent="0.25">
      <c r="A1808" s="340" t="s">
        <v>13333</v>
      </c>
      <c r="B1808" s="348" t="s">
        <v>385</v>
      </c>
      <c r="C1808" s="565" t="s">
        <v>13334</v>
      </c>
      <c r="D1808" s="565"/>
      <c r="E1808" s="565"/>
      <c r="F1808" s="565"/>
      <c r="G1808" s="565"/>
      <c r="H1808" s="565"/>
      <c r="I1808" s="565"/>
      <c r="J1808" s="565"/>
      <c r="K1808" s="565"/>
      <c r="L1808" s="348" t="s">
        <v>9</v>
      </c>
      <c r="M1808" s="341">
        <v>24.32</v>
      </c>
    </row>
    <row r="1809" spans="1:13" ht="12.75" customHeight="1" x14ac:dyDescent="0.25">
      <c r="A1809" s="338" t="s">
        <v>13335</v>
      </c>
      <c r="B1809" s="347" t="s">
        <v>385</v>
      </c>
      <c r="C1809" s="564" t="s">
        <v>13336</v>
      </c>
      <c r="D1809" s="564"/>
      <c r="E1809" s="564"/>
      <c r="F1809" s="564"/>
      <c r="G1809" s="564"/>
      <c r="H1809" s="564"/>
      <c r="I1809" s="564"/>
      <c r="J1809" s="564"/>
      <c r="K1809" s="564"/>
      <c r="L1809" s="339"/>
      <c r="M1809" s="339"/>
    </row>
    <row r="1810" spans="1:13" ht="13.5" customHeight="1" x14ac:dyDescent="0.25">
      <c r="A1810" s="340" t="s">
        <v>13337</v>
      </c>
      <c r="B1810" s="348" t="s">
        <v>385</v>
      </c>
      <c r="C1810" s="565" t="s">
        <v>13338</v>
      </c>
      <c r="D1810" s="565"/>
      <c r="E1810" s="565"/>
      <c r="F1810" s="565"/>
      <c r="G1810" s="565"/>
      <c r="H1810" s="565"/>
      <c r="I1810" s="565"/>
      <c r="J1810" s="565"/>
      <c r="K1810" s="565"/>
      <c r="L1810" s="348" t="s">
        <v>9</v>
      </c>
      <c r="M1810" s="341">
        <v>19.38</v>
      </c>
    </row>
    <row r="1811" spans="1:13" ht="12.75" customHeight="1" x14ac:dyDescent="0.25">
      <c r="A1811" s="340" t="s">
        <v>13339</v>
      </c>
      <c r="B1811" s="348" t="s">
        <v>385</v>
      </c>
      <c r="C1811" s="565" t="s">
        <v>13340</v>
      </c>
      <c r="D1811" s="565"/>
      <c r="E1811" s="565"/>
      <c r="F1811" s="565"/>
      <c r="G1811" s="565"/>
      <c r="H1811" s="565"/>
      <c r="I1811" s="565"/>
      <c r="J1811" s="565"/>
      <c r="K1811" s="565"/>
      <c r="L1811" s="348" t="s">
        <v>9</v>
      </c>
      <c r="M1811" s="341">
        <v>24.82</v>
      </c>
    </row>
    <row r="1812" spans="1:13" ht="12.75" customHeight="1" x14ac:dyDescent="0.25">
      <c r="A1812" s="340" t="s">
        <v>13341</v>
      </c>
      <c r="B1812" s="348" t="s">
        <v>385</v>
      </c>
      <c r="C1812" s="565" t="s">
        <v>13342</v>
      </c>
      <c r="D1812" s="565"/>
      <c r="E1812" s="565"/>
      <c r="F1812" s="565"/>
      <c r="G1812" s="565"/>
      <c r="H1812" s="565"/>
      <c r="I1812" s="565"/>
      <c r="J1812" s="565"/>
      <c r="K1812" s="565"/>
      <c r="L1812" s="348" t="s">
        <v>9</v>
      </c>
      <c r="M1812" s="341">
        <v>22.57</v>
      </c>
    </row>
    <row r="1813" spans="1:13" ht="13.5" customHeight="1" x14ac:dyDescent="0.25">
      <c r="A1813" s="340" t="s">
        <v>13343</v>
      </c>
      <c r="B1813" s="348" t="s">
        <v>385</v>
      </c>
      <c r="C1813" s="565" t="s">
        <v>13344</v>
      </c>
      <c r="D1813" s="565"/>
      <c r="E1813" s="565"/>
      <c r="F1813" s="565"/>
      <c r="G1813" s="565"/>
      <c r="H1813" s="565"/>
      <c r="I1813" s="565"/>
      <c r="J1813" s="565"/>
      <c r="K1813" s="565"/>
      <c r="L1813" s="348" t="s">
        <v>9</v>
      </c>
      <c r="M1813" s="341">
        <v>37.83</v>
      </c>
    </row>
    <row r="1814" spans="1:13" ht="12.75" customHeight="1" x14ac:dyDescent="0.25">
      <c r="A1814" s="340" t="s">
        <v>13345</v>
      </c>
      <c r="B1814" s="348" t="s">
        <v>385</v>
      </c>
      <c r="C1814" s="565" t="s">
        <v>13346</v>
      </c>
      <c r="D1814" s="565"/>
      <c r="E1814" s="565"/>
      <c r="F1814" s="565"/>
      <c r="G1814" s="565"/>
      <c r="H1814" s="565"/>
      <c r="I1814" s="565"/>
      <c r="J1814" s="565"/>
      <c r="K1814" s="565"/>
      <c r="L1814" s="348" t="s">
        <v>9</v>
      </c>
      <c r="M1814" s="341">
        <v>31.46</v>
      </c>
    </row>
    <row r="1815" spans="1:13" ht="13.5" customHeight="1" x14ac:dyDescent="0.25">
      <c r="A1815" s="340" t="s">
        <v>13347</v>
      </c>
      <c r="B1815" s="348" t="s">
        <v>385</v>
      </c>
      <c r="C1815" s="565" t="s">
        <v>13348</v>
      </c>
      <c r="D1815" s="565"/>
      <c r="E1815" s="565"/>
      <c r="F1815" s="565"/>
      <c r="G1815" s="565"/>
      <c r="H1815" s="565"/>
      <c r="I1815" s="565"/>
      <c r="J1815" s="565"/>
      <c r="K1815" s="565"/>
      <c r="L1815" s="348" t="s">
        <v>9</v>
      </c>
      <c r="M1815" s="341">
        <v>31.46</v>
      </c>
    </row>
    <row r="1816" spans="1:13" ht="12.75" customHeight="1" x14ac:dyDescent="0.25">
      <c r="A1816" s="340" t="s">
        <v>13349</v>
      </c>
      <c r="B1816" s="348" t="s">
        <v>385</v>
      </c>
      <c r="C1816" s="565" t="s">
        <v>13350</v>
      </c>
      <c r="D1816" s="565"/>
      <c r="E1816" s="565"/>
      <c r="F1816" s="565"/>
      <c r="G1816" s="565"/>
      <c r="H1816" s="565"/>
      <c r="I1816" s="565"/>
      <c r="J1816" s="565"/>
      <c r="K1816" s="565"/>
      <c r="L1816" s="348" t="s">
        <v>9</v>
      </c>
      <c r="M1816" s="341">
        <v>20.12</v>
      </c>
    </row>
    <row r="1817" spans="1:13" ht="12.75" customHeight="1" x14ac:dyDescent="0.25">
      <c r="A1817" s="340" t="s">
        <v>13351</v>
      </c>
      <c r="B1817" s="348" t="s">
        <v>385</v>
      </c>
      <c r="C1817" s="565" t="s">
        <v>13352</v>
      </c>
      <c r="D1817" s="565"/>
      <c r="E1817" s="565"/>
      <c r="F1817" s="565"/>
      <c r="G1817" s="565"/>
      <c r="H1817" s="565"/>
      <c r="I1817" s="565"/>
      <c r="J1817" s="565"/>
      <c r="K1817" s="565"/>
      <c r="L1817" s="348" t="s">
        <v>9</v>
      </c>
      <c r="M1817" s="341">
        <v>35.19</v>
      </c>
    </row>
    <row r="1818" spans="1:13" ht="13.5" customHeight="1" x14ac:dyDescent="0.25">
      <c r="A1818" s="340" t="s">
        <v>13353</v>
      </c>
      <c r="B1818" s="348" t="s">
        <v>385</v>
      </c>
      <c r="C1818" s="565" t="s">
        <v>13354</v>
      </c>
      <c r="D1818" s="565"/>
      <c r="E1818" s="565"/>
      <c r="F1818" s="565"/>
      <c r="G1818" s="565"/>
      <c r="H1818" s="565"/>
      <c r="I1818" s="565"/>
      <c r="J1818" s="565"/>
      <c r="K1818" s="565"/>
      <c r="L1818" s="348" t="s">
        <v>9</v>
      </c>
      <c r="M1818" s="341">
        <v>21.79</v>
      </c>
    </row>
    <row r="1819" spans="1:13" ht="12.75" customHeight="1" x14ac:dyDescent="0.25">
      <c r="A1819" s="340" t="s">
        <v>13355</v>
      </c>
      <c r="B1819" s="348" t="s">
        <v>385</v>
      </c>
      <c r="C1819" s="565" t="s">
        <v>13356</v>
      </c>
      <c r="D1819" s="565"/>
      <c r="E1819" s="565"/>
      <c r="F1819" s="565"/>
      <c r="G1819" s="565"/>
      <c r="H1819" s="565"/>
      <c r="I1819" s="565"/>
      <c r="J1819" s="565"/>
      <c r="K1819" s="565"/>
      <c r="L1819" s="348" t="s">
        <v>9</v>
      </c>
      <c r="M1819" s="341">
        <v>26.45</v>
      </c>
    </row>
    <row r="1820" spans="1:13" ht="12.75" customHeight="1" x14ac:dyDescent="0.25">
      <c r="A1820" s="340" t="s">
        <v>13357</v>
      </c>
      <c r="B1820" s="348" t="s">
        <v>385</v>
      </c>
      <c r="C1820" s="565" t="s">
        <v>13358</v>
      </c>
      <c r="D1820" s="565"/>
      <c r="E1820" s="565"/>
      <c r="F1820" s="565"/>
      <c r="G1820" s="565"/>
      <c r="H1820" s="565"/>
      <c r="I1820" s="565"/>
      <c r="J1820" s="565"/>
      <c r="K1820" s="565"/>
      <c r="L1820" s="348" t="s">
        <v>9</v>
      </c>
      <c r="M1820" s="341">
        <v>26.45</v>
      </c>
    </row>
    <row r="1821" spans="1:13" ht="13.5" customHeight="1" x14ac:dyDescent="0.25">
      <c r="A1821" s="340" t="s">
        <v>13359</v>
      </c>
      <c r="B1821" s="348" t="s">
        <v>385</v>
      </c>
      <c r="C1821" s="565" t="s">
        <v>13360</v>
      </c>
      <c r="D1821" s="565"/>
      <c r="E1821" s="565"/>
      <c r="F1821" s="565"/>
      <c r="G1821" s="565"/>
      <c r="H1821" s="565"/>
      <c r="I1821" s="565"/>
      <c r="J1821" s="565"/>
      <c r="K1821" s="565"/>
      <c r="L1821" s="348" t="s">
        <v>9</v>
      </c>
      <c r="M1821" s="341">
        <v>19.899999999999999</v>
      </c>
    </row>
    <row r="1822" spans="1:13" ht="12.75" customHeight="1" x14ac:dyDescent="0.25">
      <c r="A1822" s="340" t="s">
        <v>13361</v>
      </c>
      <c r="B1822" s="348" t="s">
        <v>385</v>
      </c>
      <c r="C1822" s="565" t="s">
        <v>13362</v>
      </c>
      <c r="D1822" s="565"/>
      <c r="E1822" s="565"/>
      <c r="F1822" s="565"/>
      <c r="G1822" s="565"/>
      <c r="H1822" s="565"/>
      <c r="I1822" s="565"/>
      <c r="J1822" s="565"/>
      <c r="K1822" s="565"/>
      <c r="L1822" s="348" t="s">
        <v>9</v>
      </c>
      <c r="M1822" s="341">
        <v>23.81</v>
      </c>
    </row>
    <row r="1823" spans="1:13" ht="13.5" customHeight="1" x14ac:dyDescent="0.25">
      <c r="A1823" s="340" t="s">
        <v>13363</v>
      </c>
      <c r="B1823" s="348" t="s">
        <v>385</v>
      </c>
      <c r="C1823" s="565" t="s">
        <v>13364</v>
      </c>
      <c r="D1823" s="565"/>
      <c r="E1823" s="565"/>
      <c r="F1823" s="565"/>
      <c r="G1823" s="565"/>
      <c r="H1823" s="565"/>
      <c r="I1823" s="565"/>
      <c r="J1823" s="565"/>
      <c r="K1823" s="565"/>
      <c r="L1823" s="348" t="s">
        <v>9</v>
      </c>
      <c r="M1823" s="341">
        <v>23.81</v>
      </c>
    </row>
    <row r="1824" spans="1:13" ht="12.75" customHeight="1" x14ac:dyDescent="0.25">
      <c r="A1824" s="338" t="s">
        <v>13365</v>
      </c>
      <c r="B1824" s="347" t="s">
        <v>385</v>
      </c>
      <c r="C1824" s="564" t="s">
        <v>13366</v>
      </c>
      <c r="D1824" s="564"/>
      <c r="E1824" s="564"/>
      <c r="F1824" s="564"/>
      <c r="G1824" s="564"/>
      <c r="H1824" s="564"/>
      <c r="I1824" s="564"/>
      <c r="J1824" s="564"/>
      <c r="K1824" s="564"/>
      <c r="L1824" s="339"/>
      <c r="M1824" s="339"/>
    </row>
    <row r="1825" spans="1:13" ht="12.75" customHeight="1" x14ac:dyDescent="0.25">
      <c r="A1825" s="340" t="s">
        <v>13367</v>
      </c>
      <c r="B1825" s="348" t="s">
        <v>385</v>
      </c>
      <c r="C1825" s="565" t="s">
        <v>13368</v>
      </c>
      <c r="D1825" s="565"/>
      <c r="E1825" s="565"/>
      <c r="F1825" s="565"/>
      <c r="G1825" s="565"/>
      <c r="H1825" s="565"/>
      <c r="I1825" s="565"/>
      <c r="J1825" s="565"/>
      <c r="K1825" s="565"/>
      <c r="L1825" s="348" t="s">
        <v>9</v>
      </c>
      <c r="M1825" s="341">
        <v>21.37</v>
      </c>
    </row>
    <row r="1826" spans="1:13" ht="13.5" customHeight="1" x14ac:dyDescent="0.25">
      <c r="A1826" s="338" t="s">
        <v>13369</v>
      </c>
      <c r="B1826" s="347" t="s">
        <v>385</v>
      </c>
      <c r="C1826" s="564" t="s">
        <v>13370</v>
      </c>
      <c r="D1826" s="564"/>
      <c r="E1826" s="564"/>
      <c r="F1826" s="564"/>
      <c r="G1826" s="564"/>
      <c r="H1826" s="564"/>
      <c r="I1826" s="564"/>
      <c r="J1826" s="564"/>
      <c r="K1826" s="564"/>
      <c r="L1826" s="339"/>
      <c r="M1826" s="339"/>
    </row>
    <row r="1827" spans="1:13" ht="12.75" customHeight="1" x14ac:dyDescent="0.25">
      <c r="A1827" s="340" t="s">
        <v>13371</v>
      </c>
      <c r="B1827" s="348" t="s">
        <v>385</v>
      </c>
      <c r="C1827" s="565" t="s">
        <v>13372</v>
      </c>
      <c r="D1827" s="565"/>
      <c r="E1827" s="565"/>
      <c r="F1827" s="565"/>
      <c r="G1827" s="565"/>
      <c r="H1827" s="565"/>
      <c r="I1827" s="565"/>
      <c r="J1827" s="565"/>
      <c r="K1827" s="565"/>
      <c r="L1827" s="348" t="s">
        <v>9</v>
      </c>
      <c r="M1827" s="341">
        <v>20.84</v>
      </c>
    </row>
    <row r="1828" spans="1:13" ht="13.5" customHeight="1" x14ac:dyDescent="0.25">
      <c r="A1828" s="340" t="s">
        <v>13373</v>
      </c>
      <c r="B1828" s="348" t="s">
        <v>385</v>
      </c>
      <c r="C1828" s="565" t="s">
        <v>13374</v>
      </c>
      <c r="D1828" s="565"/>
      <c r="E1828" s="565"/>
      <c r="F1828" s="565"/>
      <c r="G1828" s="565"/>
      <c r="H1828" s="565"/>
      <c r="I1828" s="565"/>
      <c r="J1828" s="565"/>
      <c r="K1828" s="565"/>
      <c r="L1828" s="348" t="s">
        <v>9</v>
      </c>
      <c r="M1828" s="341">
        <v>24.81</v>
      </c>
    </row>
    <row r="1829" spans="1:13" ht="12.75" customHeight="1" x14ac:dyDescent="0.25">
      <c r="A1829" s="338" t="s">
        <v>13375</v>
      </c>
      <c r="B1829" s="347" t="s">
        <v>385</v>
      </c>
      <c r="C1829" s="564" t="s">
        <v>13376</v>
      </c>
      <c r="D1829" s="564"/>
      <c r="E1829" s="564"/>
      <c r="F1829" s="564"/>
      <c r="G1829" s="564"/>
      <c r="H1829" s="564"/>
      <c r="I1829" s="564"/>
      <c r="J1829" s="564"/>
      <c r="K1829" s="564"/>
      <c r="L1829" s="339"/>
      <c r="M1829" s="339"/>
    </row>
    <row r="1830" spans="1:13" ht="12.75" customHeight="1" x14ac:dyDescent="0.25">
      <c r="A1830" s="340" t="s">
        <v>13377</v>
      </c>
      <c r="B1830" s="348" t="s">
        <v>385</v>
      </c>
      <c r="C1830" s="565" t="s">
        <v>13378</v>
      </c>
      <c r="D1830" s="565"/>
      <c r="E1830" s="565"/>
      <c r="F1830" s="565"/>
      <c r="G1830" s="565"/>
      <c r="H1830" s="565"/>
      <c r="I1830" s="565"/>
      <c r="J1830" s="565"/>
      <c r="K1830" s="565"/>
      <c r="L1830" s="348" t="s">
        <v>9</v>
      </c>
      <c r="M1830" s="341">
        <v>26.51</v>
      </c>
    </row>
    <row r="1831" spans="1:13" ht="13.5" customHeight="1" x14ac:dyDescent="0.25">
      <c r="A1831" s="340" t="s">
        <v>13379</v>
      </c>
      <c r="B1831" s="348" t="s">
        <v>385</v>
      </c>
      <c r="C1831" s="565" t="s">
        <v>13380</v>
      </c>
      <c r="D1831" s="565"/>
      <c r="E1831" s="565"/>
      <c r="F1831" s="565"/>
      <c r="G1831" s="565"/>
      <c r="H1831" s="565"/>
      <c r="I1831" s="565"/>
      <c r="J1831" s="565"/>
      <c r="K1831" s="565"/>
      <c r="L1831" s="348" t="s">
        <v>9</v>
      </c>
      <c r="M1831" s="341">
        <v>26.51</v>
      </c>
    </row>
    <row r="1832" spans="1:13" ht="12.75" customHeight="1" x14ac:dyDescent="0.25">
      <c r="A1832" s="340" t="s">
        <v>13381</v>
      </c>
      <c r="B1832" s="348" t="s">
        <v>385</v>
      </c>
      <c r="C1832" s="565" t="s">
        <v>13382</v>
      </c>
      <c r="D1832" s="565"/>
      <c r="E1832" s="565"/>
      <c r="F1832" s="565"/>
      <c r="G1832" s="565"/>
      <c r="H1832" s="565"/>
      <c r="I1832" s="565"/>
      <c r="J1832" s="565"/>
      <c r="K1832" s="565"/>
      <c r="L1832" s="348" t="s">
        <v>9</v>
      </c>
      <c r="M1832" s="341">
        <v>26.51</v>
      </c>
    </row>
    <row r="1833" spans="1:13" ht="12.75" customHeight="1" x14ac:dyDescent="0.25">
      <c r="A1833" s="338" t="s">
        <v>13383</v>
      </c>
      <c r="B1833" s="347" t="s">
        <v>385</v>
      </c>
      <c r="C1833" s="564" t="s">
        <v>13384</v>
      </c>
      <c r="D1833" s="564"/>
      <c r="E1833" s="564"/>
      <c r="F1833" s="564"/>
      <c r="G1833" s="564"/>
      <c r="H1833" s="564"/>
      <c r="I1833" s="564"/>
      <c r="J1833" s="564"/>
      <c r="K1833" s="564"/>
      <c r="L1833" s="339"/>
      <c r="M1833" s="339"/>
    </row>
    <row r="1834" spans="1:13" ht="13.5" customHeight="1" x14ac:dyDescent="0.25">
      <c r="A1834" s="340" t="s">
        <v>13385</v>
      </c>
      <c r="B1834" s="348" t="s">
        <v>385</v>
      </c>
      <c r="C1834" s="565" t="s">
        <v>13386</v>
      </c>
      <c r="D1834" s="565"/>
      <c r="E1834" s="565"/>
      <c r="F1834" s="565"/>
      <c r="G1834" s="565"/>
      <c r="H1834" s="565"/>
      <c r="I1834" s="565"/>
      <c r="J1834" s="565"/>
      <c r="K1834" s="565"/>
      <c r="L1834" s="348" t="s">
        <v>9</v>
      </c>
      <c r="M1834" s="341">
        <v>31.02</v>
      </c>
    </row>
    <row r="1835" spans="1:13" ht="12.75" customHeight="1" x14ac:dyDescent="0.25">
      <c r="A1835" s="340" t="s">
        <v>13387</v>
      </c>
      <c r="B1835" s="348" t="s">
        <v>385</v>
      </c>
      <c r="C1835" s="565" t="s">
        <v>13388</v>
      </c>
      <c r="D1835" s="565"/>
      <c r="E1835" s="565"/>
      <c r="F1835" s="565"/>
      <c r="G1835" s="565"/>
      <c r="H1835" s="565"/>
      <c r="I1835" s="565"/>
      <c r="J1835" s="565"/>
      <c r="K1835" s="565"/>
      <c r="L1835" s="348" t="s">
        <v>9</v>
      </c>
      <c r="M1835" s="341">
        <v>26.51</v>
      </c>
    </row>
    <row r="1836" spans="1:13" ht="13.5" customHeight="1" x14ac:dyDescent="0.25">
      <c r="A1836" s="340" t="s">
        <v>13389</v>
      </c>
      <c r="B1836" s="348" t="s">
        <v>385</v>
      </c>
      <c r="C1836" s="565" t="s">
        <v>13390</v>
      </c>
      <c r="D1836" s="565"/>
      <c r="E1836" s="565"/>
      <c r="F1836" s="565"/>
      <c r="G1836" s="565"/>
      <c r="H1836" s="565"/>
      <c r="I1836" s="565"/>
      <c r="J1836" s="565"/>
      <c r="K1836" s="565"/>
      <c r="L1836" s="348" t="s">
        <v>9</v>
      </c>
      <c r="M1836" s="341">
        <v>26.51</v>
      </c>
    </row>
    <row r="1837" spans="1:13" ht="12.75" customHeight="1" x14ac:dyDescent="0.25">
      <c r="A1837" s="338" t="s">
        <v>13391</v>
      </c>
      <c r="B1837" s="347" t="s">
        <v>385</v>
      </c>
      <c r="C1837" s="564" t="s">
        <v>13392</v>
      </c>
      <c r="D1837" s="564"/>
      <c r="E1837" s="564"/>
      <c r="F1837" s="564"/>
      <c r="G1837" s="564"/>
      <c r="H1837" s="564"/>
      <c r="I1837" s="564"/>
      <c r="J1837" s="564"/>
      <c r="K1837" s="564"/>
      <c r="L1837" s="339"/>
      <c r="M1837" s="339"/>
    </row>
    <row r="1838" spans="1:13" ht="12.75" customHeight="1" x14ac:dyDescent="0.25">
      <c r="A1838" s="340" t="s">
        <v>13393</v>
      </c>
      <c r="B1838" s="348" t="s">
        <v>385</v>
      </c>
      <c r="C1838" s="565" t="s">
        <v>13394</v>
      </c>
      <c r="D1838" s="565"/>
      <c r="E1838" s="565"/>
      <c r="F1838" s="565"/>
      <c r="G1838" s="565"/>
      <c r="H1838" s="565"/>
      <c r="I1838" s="565"/>
      <c r="J1838" s="565"/>
      <c r="K1838" s="565"/>
      <c r="L1838" s="348" t="s">
        <v>9</v>
      </c>
      <c r="M1838" s="341">
        <v>16.100000000000001</v>
      </c>
    </row>
    <row r="1839" spans="1:13" ht="13.5" customHeight="1" x14ac:dyDescent="0.25">
      <c r="A1839" s="340" t="s">
        <v>13395</v>
      </c>
      <c r="B1839" s="348" t="s">
        <v>385</v>
      </c>
      <c r="C1839" s="565" t="s">
        <v>13396</v>
      </c>
      <c r="D1839" s="565"/>
      <c r="E1839" s="565"/>
      <c r="F1839" s="565"/>
      <c r="G1839" s="565"/>
      <c r="H1839" s="565"/>
      <c r="I1839" s="565"/>
      <c r="J1839" s="565"/>
      <c r="K1839" s="565"/>
      <c r="L1839" s="348" t="s">
        <v>9</v>
      </c>
      <c r="M1839" s="341">
        <v>18.13</v>
      </c>
    </row>
    <row r="1840" spans="1:13" ht="12.75" customHeight="1" x14ac:dyDescent="0.25">
      <c r="A1840" s="340" t="s">
        <v>13397</v>
      </c>
      <c r="B1840" s="348" t="s">
        <v>385</v>
      </c>
      <c r="C1840" s="565" t="s">
        <v>13398</v>
      </c>
      <c r="D1840" s="565"/>
      <c r="E1840" s="565"/>
      <c r="F1840" s="565"/>
      <c r="G1840" s="565"/>
      <c r="H1840" s="565"/>
      <c r="I1840" s="565"/>
      <c r="J1840" s="565"/>
      <c r="K1840" s="565"/>
      <c r="L1840" s="348" t="s">
        <v>9</v>
      </c>
      <c r="M1840" s="341">
        <v>20.329999999999998</v>
      </c>
    </row>
    <row r="1841" spans="1:13" ht="13.5" customHeight="1" x14ac:dyDescent="0.25">
      <c r="A1841" s="340" t="s">
        <v>13399</v>
      </c>
      <c r="B1841" s="348" t="s">
        <v>385</v>
      </c>
      <c r="C1841" s="565" t="s">
        <v>13400</v>
      </c>
      <c r="D1841" s="565"/>
      <c r="E1841" s="565"/>
      <c r="F1841" s="565"/>
      <c r="G1841" s="565"/>
      <c r="H1841" s="565"/>
      <c r="I1841" s="565"/>
      <c r="J1841" s="565"/>
      <c r="K1841" s="565"/>
      <c r="L1841" s="348" t="s">
        <v>9</v>
      </c>
      <c r="M1841" s="341">
        <v>21.74</v>
      </c>
    </row>
    <row r="1842" spans="1:13" ht="12.75" customHeight="1" x14ac:dyDescent="0.25">
      <c r="A1842" s="338" t="s">
        <v>13401</v>
      </c>
      <c r="B1842" s="347" t="s">
        <v>385</v>
      </c>
      <c r="C1842" s="564" t="s">
        <v>13402</v>
      </c>
      <c r="D1842" s="564"/>
      <c r="E1842" s="564"/>
      <c r="F1842" s="564"/>
      <c r="G1842" s="564"/>
      <c r="H1842" s="564"/>
      <c r="I1842" s="564"/>
      <c r="J1842" s="564"/>
      <c r="K1842" s="564"/>
      <c r="L1842" s="339"/>
      <c r="M1842" s="339"/>
    </row>
    <row r="1843" spans="1:13" ht="12.75" customHeight="1" x14ac:dyDescent="0.25">
      <c r="A1843" s="340" t="s">
        <v>13403</v>
      </c>
      <c r="B1843" s="348" t="s">
        <v>385</v>
      </c>
      <c r="C1843" s="565" t="s">
        <v>13404</v>
      </c>
      <c r="D1843" s="565"/>
      <c r="E1843" s="565"/>
      <c r="F1843" s="565"/>
      <c r="G1843" s="565"/>
      <c r="H1843" s="565"/>
      <c r="I1843" s="565"/>
      <c r="J1843" s="565"/>
      <c r="K1843" s="565"/>
      <c r="L1843" s="348" t="s">
        <v>9</v>
      </c>
      <c r="M1843" s="341">
        <v>41.14</v>
      </c>
    </row>
    <row r="1844" spans="1:13" ht="13.5" customHeight="1" x14ac:dyDescent="0.25">
      <c r="A1844" s="338" t="s">
        <v>13405</v>
      </c>
      <c r="B1844" s="347" t="s">
        <v>385</v>
      </c>
      <c r="C1844" s="564" t="s">
        <v>13406</v>
      </c>
      <c r="D1844" s="564"/>
      <c r="E1844" s="564"/>
      <c r="F1844" s="564"/>
      <c r="G1844" s="564"/>
      <c r="H1844" s="564"/>
      <c r="I1844" s="564"/>
      <c r="J1844" s="564"/>
      <c r="K1844" s="564"/>
      <c r="L1844" s="339"/>
      <c r="M1844" s="339"/>
    </row>
    <row r="1845" spans="1:13" ht="12.75" customHeight="1" x14ac:dyDescent="0.25">
      <c r="A1845" s="340" t="s">
        <v>13407</v>
      </c>
      <c r="B1845" s="348" t="s">
        <v>385</v>
      </c>
      <c r="C1845" s="565" t="s">
        <v>13408</v>
      </c>
      <c r="D1845" s="565"/>
      <c r="E1845" s="565"/>
      <c r="F1845" s="565"/>
      <c r="G1845" s="565"/>
      <c r="H1845" s="565"/>
      <c r="I1845" s="565"/>
      <c r="J1845" s="565"/>
      <c r="K1845" s="565"/>
      <c r="L1845" s="348" t="s">
        <v>8</v>
      </c>
      <c r="M1845" s="341">
        <v>5.16</v>
      </c>
    </row>
    <row r="1846" spans="1:13" ht="12.75" customHeight="1" x14ac:dyDescent="0.25">
      <c r="A1846" s="340" t="s">
        <v>13409</v>
      </c>
      <c r="B1846" s="348" t="s">
        <v>385</v>
      </c>
      <c r="C1846" s="565" t="s">
        <v>13410</v>
      </c>
      <c r="D1846" s="565"/>
      <c r="E1846" s="565"/>
      <c r="F1846" s="565"/>
      <c r="G1846" s="565"/>
      <c r="H1846" s="565"/>
      <c r="I1846" s="565"/>
      <c r="J1846" s="565"/>
      <c r="K1846" s="565"/>
      <c r="L1846" s="348" t="s">
        <v>9</v>
      </c>
      <c r="M1846" s="341">
        <v>17.96</v>
      </c>
    </row>
    <row r="1847" spans="1:13" ht="13.5" customHeight="1" x14ac:dyDescent="0.25">
      <c r="A1847" s="335" t="s">
        <v>13411</v>
      </c>
      <c r="B1847" s="336"/>
      <c r="C1847" s="566" t="s">
        <v>515</v>
      </c>
      <c r="D1847" s="566"/>
      <c r="E1847" s="566"/>
      <c r="F1847" s="566"/>
      <c r="G1847" s="566"/>
      <c r="H1847" s="566"/>
      <c r="I1847" s="566"/>
      <c r="J1847" s="566"/>
      <c r="K1847" s="566"/>
      <c r="L1847" s="337"/>
      <c r="M1847" s="337"/>
    </row>
    <row r="1848" spans="1:13" ht="12.75" customHeight="1" x14ac:dyDescent="0.25">
      <c r="A1848" s="338" t="s">
        <v>3469</v>
      </c>
      <c r="B1848" s="347" t="s">
        <v>385</v>
      </c>
      <c r="C1848" s="564" t="s">
        <v>13412</v>
      </c>
      <c r="D1848" s="564"/>
      <c r="E1848" s="564"/>
      <c r="F1848" s="564"/>
      <c r="G1848" s="564"/>
      <c r="H1848" s="564"/>
      <c r="I1848" s="564"/>
      <c r="J1848" s="564"/>
      <c r="K1848" s="564"/>
      <c r="L1848" s="339"/>
      <c r="M1848" s="339"/>
    </row>
    <row r="1849" spans="1:13" ht="13.5" customHeight="1" x14ac:dyDescent="0.25">
      <c r="A1849" s="340" t="s">
        <v>13413</v>
      </c>
      <c r="B1849" s="348" t="s">
        <v>385</v>
      </c>
      <c r="C1849" s="565" t="s">
        <v>13414</v>
      </c>
      <c r="D1849" s="565"/>
      <c r="E1849" s="565"/>
      <c r="F1849" s="565"/>
      <c r="G1849" s="565"/>
      <c r="H1849" s="565"/>
      <c r="I1849" s="565"/>
      <c r="J1849" s="565"/>
      <c r="K1849" s="565"/>
      <c r="L1849" s="348" t="s">
        <v>511</v>
      </c>
      <c r="M1849" s="341">
        <v>1076.1300000000001</v>
      </c>
    </row>
    <row r="1850" spans="1:13" ht="12.75" customHeight="1" x14ac:dyDescent="0.25">
      <c r="A1850" s="340" t="s">
        <v>13415</v>
      </c>
      <c r="B1850" s="348" t="s">
        <v>385</v>
      </c>
      <c r="C1850" s="565" t="s">
        <v>13416</v>
      </c>
      <c r="D1850" s="565"/>
      <c r="E1850" s="565"/>
      <c r="F1850" s="565"/>
      <c r="G1850" s="565"/>
      <c r="H1850" s="565"/>
      <c r="I1850" s="565"/>
      <c r="J1850" s="565"/>
      <c r="K1850" s="565"/>
      <c r="L1850" s="348" t="s">
        <v>511</v>
      </c>
      <c r="M1850" s="341">
        <v>4022.67</v>
      </c>
    </row>
    <row r="1851" spans="1:13" ht="12.75" customHeight="1" x14ac:dyDescent="0.25">
      <c r="A1851" s="340" t="s">
        <v>13417</v>
      </c>
      <c r="B1851" s="348" t="s">
        <v>385</v>
      </c>
      <c r="C1851" s="565" t="s">
        <v>13418</v>
      </c>
      <c r="D1851" s="565"/>
      <c r="E1851" s="565"/>
      <c r="F1851" s="565"/>
      <c r="G1851" s="565"/>
      <c r="H1851" s="565"/>
      <c r="I1851" s="565"/>
      <c r="J1851" s="565"/>
      <c r="K1851" s="565"/>
      <c r="L1851" s="348" t="s">
        <v>1605</v>
      </c>
      <c r="M1851" s="341">
        <v>1560.62</v>
      </c>
    </row>
    <row r="1852" spans="1:13" ht="13.5" customHeight="1" x14ac:dyDescent="0.25">
      <c r="A1852" s="340" t="s">
        <v>13419</v>
      </c>
      <c r="B1852" s="348" t="s">
        <v>385</v>
      </c>
      <c r="C1852" s="565" t="s">
        <v>13420</v>
      </c>
      <c r="D1852" s="565"/>
      <c r="E1852" s="565"/>
      <c r="F1852" s="565"/>
      <c r="G1852" s="565"/>
      <c r="H1852" s="565"/>
      <c r="I1852" s="565"/>
      <c r="J1852" s="565"/>
      <c r="K1852" s="565"/>
      <c r="L1852" s="348" t="s">
        <v>1605</v>
      </c>
      <c r="M1852" s="341">
        <v>1597.76</v>
      </c>
    </row>
    <row r="1853" spans="1:13" ht="12.75" customHeight="1" x14ac:dyDescent="0.25">
      <c r="A1853" s="340" t="s">
        <v>13421</v>
      </c>
      <c r="B1853" s="348" t="s">
        <v>385</v>
      </c>
      <c r="C1853" s="565" t="s">
        <v>9530</v>
      </c>
      <c r="D1853" s="565"/>
      <c r="E1853" s="565"/>
      <c r="F1853" s="565"/>
      <c r="G1853" s="565"/>
      <c r="H1853" s="565"/>
      <c r="I1853" s="565"/>
      <c r="J1853" s="565"/>
      <c r="K1853" s="565"/>
      <c r="L1853" s="348" t="s">
        <v>511</v>
      </c>
      <c r="M1853" s="341">
        <v>1613.01</v>
      </c>
    </row>
    <row r="1854" spans="1:13" ht="13.5" customHeight="1" x14ac:dyDescent="0.25">
      <c r="A1854" s="338" t="s">
        <v>3518</v>
      </c>
      <c r="B1854" s="347" t="s">
        <v>385</v>
      </c>
      <c r="C1854" s="564" t="s">
        <v>13422</v>
      </c>
      <c r="D1854" s="564"/>
      <c r="E1854" s="564"/>
      <c r="F1854" s="564"/>
      <c r="G1854" s="564"/>
      <c r="H1854" s="564"/>
      <c r="I1854" s="564"/>
      <c r="J1854" s="564"/>
      <c r="K1854" s="564"/>
      <c r="L1854" s="339"/>
      <c r="M1854" s="339"/>
    </row>
    <row r="1855" spans="1:13" ht="12.75" customHeight="1" x14ac:dyDescent="0.25">
      <c r="A1855" s="340" t="s">
        <v>13423</v>
      </c>
      <c r="B1855" s="348" t="s">
        <v>385</v>
      </c>
      <c r="C1855" s="565" t="s">
        <v>13424</v>
      </c>
      <c r="D1855" s="565"/>
      <c r="E1855" s="565"/>
      <c r="F1855" s="565"/>
      <c r="G1855" s="565"/>
      <c r="H1855" s="565"/>
      <c r="I1855" s="565"/>
      <c r="J1855" s="565"/>
      <c r="K1855" s="565"/>
      <c r="L1855" s="348" t="s">
        <v>511</v>
      </c>
      <c r="M1855" s="341">
        <v>190.87</v>
      </c>
    </row>
    <row r="1856" spans="1:13" ht="12.75" customHeight="1" x14ac:dyDescent="0.25">
      <c r="A1856" s="340" t="s">
        <v>13425</v>
      </c>
      <c r="B1856" s="348" t="s">
        <v>385</v>
      </c>
      <c r="C1856" s="565" t="s">
        <v>13426</v>
      </c>
      <c r="D1856" s="565"/>
      <c r="E1856" s="565"/>
      <c r="F1856" s="565"/>
      <c r="G1856" s="565"/>
      <c r="H1856" s="565"/>
      <c r="I1856" s="565"/>
      <c r="J1856" s="565"/>
      <c r="K1856" s="565"/>
      <c r="L1856" s="348" t="s">
        <v>511</v>
      </c>
      <c r="M1856" s="341">
        <v>419.16</v>
      </c>
    </row>
    <row r="1857" spans="1:13" ht="13.5" customHeight="1" x14ac:dyDescent="0.25">
      <c r="A1857" s="340" t="s">
        <v>13427</v>
      </c>
      <c r="B1857" s="348" t="s">
        <v>385</v>
      </c>
      <c r="C1857" s="565" t="s">
        <v>13428</v>
      </c>
      <c r="D1857" s="565"/>
      <c r="E1857" s="565"/>
      <c r="F1857" s="565"/>
      <c r="G1857" s="565"/>
      <c r="H1857" s="565"/>
      <c r="I1857" s="565"/>
      <c r="J1857" s="565"/>
      <c r="K1857" s="565"/>
      <c r="L1857" s="348" t="s">
        <v>511</v>
      </c>
      <c r="M1857" s="341">
        <v>11.59</v>
      </c>
    </row>
    <row r="1858" spans="1:13" ht="12.75" customHeight="1" x14ac:dyDescent="0.25">
      <c r="A1858" s="340" t="s">
        <v>13429</v>
      </c>
      <c r="B1858" s="348" t="s">
        <v>385</v>
      </c>
      <c r="C1858" s="565" t="s">
        <v>13430</v>
      </c>
      <c r="D1858" s="565"/>
      <c r="E1858" s="565"/>
      <c r="F1858" s="565"/>
      <c r="G1858" s="565"/>
      <c r="H1858" s="565"/>
      <c r="I1858" s="565"/>
      <c r="J1858" s="565"/>
      <c r="K1858" s="565"/>
      <c r="L1858" s="348" t="s">
        <v>511</v>
      </c>
      <c r="M1858" s="341">
        <v>4.45</v>
      </c>
    </row>
    <row r="1859" spans="1:13" ht="12.75" customHeight="1" x14ac:dyDescent="0.25">
      <c r="A1859" s="340" t="s">
        <v>438</v>
      </c>
      <c r="B1859" s="348" t="s">
        <v>385</v>
      </c>
      <c r="C1859" s="565" t="s">
        <v>13431</v>
      </c>
      <c r="D1859" s="565"/>
      <c r="E1859" s="565"/>
      <c r="F1859" s="565"/>
      <c r="G1859" s="565"/>
      <c r="H1859" s="565"/>
      <c r="I1859" s="565"/>
      <c r="J1859" s="565"/>
      <c r="K1859" s="565"/>
      <c r="L1859" s="348" t="s">
        <v>511</v>
      </c>
      <c r="M1859" s="341">
        <v>87.49</v>
      </c>
    </row>
    <row r="1860" spans="1:13" ht="13.5" customHeight="1" x14ac:dyDescent="0.25">
      <c r="A1860" s="340" t="s">
        <v>13432</v>
      </c>
      <c r="B1860" s="348" t="s">
        <v>385</v>
      </c>
      <c r="C1860" s="565" t="s">
        <v>13433</v>
      </c>
      <c r="D1860" s="565"/>
      <c r="E1860" s="565"/>
      <c r="F1860" s="565"/>
      <c r="G1860" s="565"/>
      <c r="H1860" s="565"/>
      <c r="I1860" s="565"/>
      <c r="J1860" s="565"/>
      <c r="K1860" s="565"/>
      <c r="L1860" s="348" t="s">
        <v>511</v>
      </c>
      <c r="M1860" s="341">
        <v>87.49</v>
      </c>
    </row>
    <row r="1861" spans="1:13" ht="12.75" customHeight="1" x14ac:dyDescent="0.25">
      <c r="A1861" s="340" t="s">
        <v>13434</v>
      </c>
      <c r="B1861" s="348" t="s">
        <v>385</v>
      </c>
      <c r="C1861" s="565" t="s">
        <v>13435</v>
      </c>
      <c r="D1861" s="565"/>
      <c r="E1861" s="565"/>
      <c r="F1861" s="565"/>
      <c r="G1861" s="565"/>
      <c r="H1861" s="565"/>
      <c r="I1861" s="565"/>
      <c r="J1861" s="565"/>
      <c r="K1861" s="565"/>
      <c r="L1861" s="348" t="s">
        <v>511</v>
      </c>
      <c r="M1861" s="341">
        <v>608.30999999999995</v>
      </c>
    </row>
    <row r="1862" spans="1:13" ht="13.5" customHeight="1" x14ac:dyDescent="0.25">
      <c r="A1862" s="340" t="s">
        <v>13436</v>
      </c>
      <c r="B1862" s="348" t="s">
        <v>385</v>
      </c>
      <c r="C1862" s="565" t="s">
        <v>13437</v>
      </c>
      <c r="D1862" s="565"/>
      <c r="E1862" s="565"/>
      <c r="F1862" s="565"/>
      <c r="G1862" s="565"/>
      <c r="H1862" s="565"/>
      <c r="I1862" s="565"/>
      <c r="J1862" s="565"/>
      <c r="K1862" s="565"/>
      <c r="L1862" s="348" t="s">
        <v>511</v>
      </c>
      <c r="M1862" s="341">
        <v>973.31</v>
      </c>
    </row>
    <row r="1863" spans="1:13" ht="12.75" customHeight="1" x14ac:dyDescent="0.25">
      <c r="A1863" s="340" t="s">
        <v>13438</v>
      </c>
      <c r="B1863" s="348" t="s">
        <v>385</v>
      </c>
      <c r="C1863" s="565" t="s">
        <v>13439</v>
      </c>
      <c r="D1863" s="565"/>
      <c r="E1863" s="565"/>
      <c r="F1863" s="565"/>
      <c r="G1863" s="565"/>
      <c r="H1863" s="565"/>
      <c r="I1863" s="565"/>
      <c r="J1863" s="565"/>
      <c r="K1863" s="565"/>
      <c r="L1863" s="348" t="s">
        <v>511</v>
      </c>
      <c r="M1863" s="341">
        <v>973.31</v>
      </c>
    </row>
    <row r="1864" spans="1:13" ht="12.75" customHeight="1" x14ac:dyDescent="0.25">
      <c r="A1864" s="340" t="s">
        <v>13440</v>
      </c>
      <c r="B1864" s="348" t="s">
        <v>385</v>
      </c>
      <c r="C1864" s="565" t="s">
        <v>13441</v>
      </c>
      <c r="D1864" s="565"/>
      <c r="E1864" s="565"/>
      <c r="F1864" s="565"/>
      <c r="G1864" s="565"/>
      <c r="H1864" s="565"/>
      <c r="I1864" s="565"/>
      <c r="J1864" s="565"/>
      <c r="K1864" s="565"/>
      <c r="L1864" s="348" t="s">
        <v>511</v>
      </c>
      <c r="M1864" s="341">
        <v>388.31</v>
      </c>
    </row>
    <row r="1865" spans="1:13" ht="13.5" customHeight="1" x14ac:dyDescent="0.25">
      <c r="A1865" s="340" t="s">
        <v>13442</v>
      </c>
      <c r="B1865" s="348" t="s">
        <v>385</v>
      </c>
      <c r="C1865" s="565" t="s">
        <v>13443</v>
      </c>
      <c r="D1865" s="565"/>
      <c r="E1865" s="565"/>
      <c r="F1865" s="565"/>
      <c r="G1865" s="565"/>
      <c r="H1865" s="565"/>
      <c r="I1865" s="565"/>
      <c r="J1865" s="565"/>
      <c r="K1865" s="565"/>
      <c r="L1865" s="348" t="s">
        <v>511</v>
      </c>
      <c r="M1865" s="341">
        <v>698.31</v>
      </c>
    </row>
    <row r="1866" spans="1:13" ht="12.75" customHeight="1" x14ac:dyDescent="0.25">
      <c r="A1866" s="340" t="s">
        <v>13444</v>
      </c>
      <c r="B1866" s="348" t="s">
        <v>385</v>
      </c>
      <c r="C1866" s="565" t="s">
        <v>13445</v>
      </c>
      <c r="D1866" s="565"/>
      <c r="E1866" s="565"/>
      <c r="F1866" s="565"/>
      <c r="G1866" s="565"/>
      <c r="H1866" s="565"/>
      <c r="I1866" s="565"/>
      <c r="J1866" s="565"/>
      <c r="K1866" s="565"/>
      <c r="L1866" s="348" t="s">
        <v>511</v>
      </c>
      <c r="M1866" s="341">
        <v>36.950000000000003</v>
      </c>
    </row>
    <row r="1867" spans="1:13" ht="13.5" customHeight="1" x14ac:dyDescent="0.25">
      <c r="A1867" s="338" t="s">
        <v>3522</v>
      </c>
      <c r="B1867" s="347" t="s">
        <v>385</v>
      </c>
      <c r="C1867" s="564" t="s">
        <v>13446</v>
      </c>
      <c r="D1867" s="564"/>
      <c r="E1867" s="564"/>
      <c r="F1867" s="564"/>
      <c r="G1867" s="564"/>
      <c r="H1867" s="564"/>
      <c r="I1867" s="564"/>
      <c r="J1867" s="564"/>
      <c r="K1867" s="564"/>
      <c r="L1867" s="339"/>
      <c r="M1867" s="339"/>
    </row>
    <row r="1868" spans="1:13" ht="12.75" customHeight="1" x14ac:dyDescent="0.25">
      <c r="A1868" s="340" t="s">
        <v>13447</v>
      </c>
      <c r="B1868" s="348" t="s">
        <v>385</v>
      </c>
      <c r="C1868" s="565" t="s">
        <v>13448</v>
      </c>
      <c r="D1868" s="565"/>
      <c r="E1868" s="565"/>
      <c r="F1868" s="565"/>
      <c r="G1868" s="565"/>
      <c r="H1868" s="565"/>
      <c r="I1868" s="565"/>
      <c r="J1868" s="565"/>
      <c r="K1868" s="565"/>
      <c r="L1868" s="348" t="s">
        <v>511</v>
      </c>
      <c r="M1868" s="341">
        <v>52.42</v>
      </c>
    </row>
    <row r="1869" spans="1:13" ht="12.75" customHeight="1" x14ac:dyDescent="0.25">
      <c r="A1869" s="340" t="s">
        <v>13449</v>
      </c>
      <c r="B1869" s="348" t="s">
        <v>385</v>
      </c>
      <c r="C1869" s="565" t="s">
        <v>13450</v>
      </c>
      <c r="D1869" s="565"/>
      <c r="E1869" s="565"/>
      <c r="F1869" s="565"/>
      <c r="G1869" s="565"/>
      <c r="H1869" s="565"/>
      <c r="I1869" s="565"/>
      <c r="J1869" s="565"/>
      <c r="K1869" s="565"/>
      <c r="L1869" s="348" t="s">
        <v>511</v>
      </c>
      <c r="M1869" s="341">
        <v>52.42</v>
      </c>
    </row>
    <row r="1870" spans="1:13" ht="13.5" customHeight="1" x14ac:dyDescent="0.25">
      <c r="A1870" s="340" t="s">
        <v>13451</v>
      </c>
      <c r="B1870" s="348" t="s">
        <v>385</v>
      </c>
      <c r="C1870" s="565" t="s">
        <v>13452</v>
      </c>
      <c r="D1870" s="565"/>
      <c r="E1870" s="565"/>
      <c r="F1870" s="565"/>
      <c r="G1870" s="565"/>
      <c r="H1870" s="565"/>
      <c r="I1870" s="565"/>
      <c r="J1870" s="565"/>
      <c r="K1870" s="565"/>
      <c r="L1870" s="348" t="s">
        <v>511</v>
      </c>
      <c r="M1870" s="341">
        <v>49.5</v>
      </c>
    </row>
    <row r="1871" spans="1:13" ht="12.75" customHeight="1" x14ac:dyDescent="0.25">
      <c r="A1871" s="340" t="s">
        <v>13453</v>
      </c>
      <c r="B1871" s="348" t="s">
        <v>385</v>
      </c>
      <c r="C1871" s="565" t="s">
        <v>13454</v>
      </c>
      <c r="D1871" s="565"/>
      <c r="E1871" s="565"/>
      <c r="F1871" s="565"/>
      <c r="G1871" s="565"/>
      <c r="H1871" s="565"/>
      <c r="I1871" s="565"/>
      <c r="J1871" s="565"/>
      <c r="K1871" s="565"/>
      <c r="L1871" s="348" t="s">
        <v>511</v>
      </c>
      <c r="M1871" s="341">
        <v>18.5</v>
      </c>
    </row>
    <row r="1872" spans="1:13" ht="13.5" customHeight="1" x14ac:dyDescent="0.25">
      <c r="A1872" s="340" t="s">
        <v>13455</v>
      </c>
      <c r="B1872" s="348" t="s">
        <v>385</v>
      </c>
      <c r="C1872" s="565" t="s">
        <v>13456</v>
      </c>
      <c r="D1872" s="565"/>
      <c r="E1872" s="565"/>
      <c r="F1872" s="565"/>
      <c r="G1872" s="565"/>
      <c r="H1872" s="565"/>
      <c r="I1872" s="565"/>
      <c r="J1872" s="565"/>
      <c r="K1872" s="565"/>
      <c r="L1872" s="348" t="s">
        <v>511</v>
      </c>
      <c r="M1872" s="341">
        <v>18.52</v>
      </c>
    </row>
    <row r="1873" spans="1:13" ht="12.75" customHeight="1" x14ac:dyDescent="0.25">
      <c r="A1873" s="340" t="s">
        <v>13457</v>
      </c>
      <c r="B1873" s="348" t="s">
        <v>385</v>
      </c>
      <c r="C1873" s="565" t="s">
        <v>13458</v>
      </c>
      <c r="D1873" s="565"/>
      <c r="E1873" s="565"/>
      <c r="F1873" s="565"/>
      <c r="G1873" s="565"/>
      <c r="H1873" s="565"/>
      <c r="I1873" s="565"/>
      <c r="J1873" s="565"/>
      <c r="K1873" s="565"/>
      <c r="L1873" s="348" t="s">
        <v>511</v>
      </c>
      <c r="M1873" s="341">
        <v>18.5</v>
      </c>
    </row>
    <row r="1874" spans="1:13" ht="12.75" customHeight="1" x14ac:dyDescent="0.25">
      <c r="A1874" s="340" t="s">
        <v>13459</v>
      </c>
      <c r="B1874" s="348" t="s">
        <v>385</v>
      </c>
      <c r="C1874" s="565" t="s">
        <v>13460</v>
      </c>
      <c r="D1874" s="565"/>
      <c r="E1874" s="565"/>
      <c r="F1874" s="565"/>
      <c r="G1874" s="565"/>
      <c r="H1874" s="565"/>
      <c r="I1874" s="565"/>
      <c r="J1874" s="565"/>
      <c r="K1874" s="565"/>
      <c r="L1874" s="348" t="s">
        <v>511</v>
      </c>
      <c r="M1874" s="341">
        <v>13.32</v>
      </c>
    </row>
    <row r="1875" spans="1:13" ht="13.5" customHeight="1" x14ac:dyDescent="0.25">
      <c r="A1875" s="340" t="s">
        <v>13461</v>
      </c>
      <c r="B1875" s="348" t="s">
        <v>385</v>
      </c>
      <c r="C1875" s="565" t="s">
        <v>13462</v>
      </c>
      <c r="D1875" s="565"/>
      <c r="E1875" s="565"/>
      <c r="F1875" s="565"/>
      <c r="G1875" s="565"/>
      <c r="H1875" s="565"/>
      <c r="I1875" s="565"/>
      <c r="J1875" s="565"/>
      <c r="K1875" s="565"/>
      <c r="L1875" s="348" t="s">
        <v>511</v>
      </c>
      <c r="M1875" s="341">
        <v>13.32</v>
      </c>
    </row>
    <row r="1876" spans="1:13" ht="12.75" customHeight="1" x14ac:dyDescent="0.25">
      <c r="A1876" s="340" t="s">
        <v>13463</v>
      </c>
      <c r="B1876" s="348" t="s">
        <v>385</v>
      </c>
      <c r="C1876" s="565" t="s">
        <v>13464</v>
      </c>
      <c r="D1876" s="565"/>
      <c r="E1876" s="565"/>
      <c r="F1876" s="565"/>
      <c r="G1876" s="565"/>
      <c r="H1876" s="565"/>
      <c r="I1876" s="565"/>
      <c r="J1876" s="565"/>
      <c r="K1876" s="565"/>
      <c r="L1876" s="348" t="s">
        <v>511</v>
      </c>
      <c r="M1876" s="341">
        <v>13.8</v>
      </c>
    </row>
    <row r="1877" spans="1:13" ht="12.75" customHeight="1" x14ac:dyDescent="0.25">
      <c r="A1877" s="340" t="s">
        <v>13465</v>
      </c>
      <c r="B1877" s="348" t="s">
        <v>385</v>
      </c>
      <c r="C1877" s="565" t="s">
        <v>13466</v>
      </c>
      <c r="D1877" s="565"/>
      <c r="E1877" s="565"/>
      <c r="F1877" s="565"/>
      <c r="G1877" s="565"/>
      <c r="H1877" s="565"/>
      <c r="I1877" s="565"/>
      <c r="J1877" s="565"/>
      <c r="K1877" s="565"/>
      <c r="L1877" s="348" t="s">
        <v>511</v>
      </c>
      <c r="M1877" s="341">
        <v>7.05</v>
      </c>
    </row>
    <row r="1878" spans="1:13" ht="13.5" customHeight="1" x14ac:dyDescent="0.25">
      <c r="A1878" s="340" t="s">
        <v>13467</v>
      </c>
      <c r="B1878" s="348" t="s">
        <v>385</v>
      </c>
      <c r="C1878" s="565" t="s">
        <v>13468</v>
      </c>
      <c r="D1878" s="565"/>
      <c r="E1878" s="565"/>
      <c r="F1878" s="565"/>
      <c r="G1878" s="565"/>
      <c r="H1878" s="565"/>
      <c r="I1878" s="565"/>
      <c r="J1878" s="565"/>
      <c r="K1878" s="565"/>
      <c r="L1878" s="348" t="s">
        <v>511</v>
      </c>
      <c r="M1878" s="341">
        <v>6.77</v>
      </c>
    </row>
    <row r="1879" spans="1:13" ht="12.75" customHeight="1" x14ac:dyDescent="0.25">
      <c r="A1879" s="338" t="s">
        <v>3541</v>
      </c>
      <c r="B1879" s="347" t="s">
        <v>385</v>
      </c>
      <c r="C1879" s="564" t="s">
        <v>13469</v>
      </c>
      <c r="D1879" s="564"/>
      <c r="E1879" s="564"/>
      <c r="F1879" s="564"/>
      <c r="G1879" s="564"/>
      <c r="H1879" s="564"/>
      <c r="I1879" s="564"/>
      <c r="J1879" s="564"/>
      <c r="K1879" s="564"/>
      <c r="L1879" s="339"/>
      <c r="M1879" s="339"/>
    </row>
    <row r="1880" spans="1:13" ht="13.5" customHeight="1" x14ac:dyDescent="0.25">
      <c r="A1880" s="340" t="s">
        <v>13470</v>
      </c>
      <c r="B1880" s="348" t="s">
        <v>385</v>
      </c>
      <c r="C1880" s="565" t="s">
        <v>13471</v>
      </c>
      <c r="D1880" s="565"/>
      <c r="E1880" s="565"/>
      <c r="F1880" s="565"/>
      <c r="G1880" s="565"/>
      <c r="H1880" s="565"/>
      <c r="I1880" s="565"/>
      <c r="J1880" s="565"/>
      <c r="K1880" s="565"/>
      <c r="L1880" s="348" t="s">
        <v>9</v>
      </c>
      <c r="M1880" s="341">
        <v>182.23</v>
      </c>
    </row>
    <row r="1881" spans="1:13" ht="12.75" customHeight="1" x14ac:dyDescent="0.25">
      <c r="A1881" s="340" t="s">
        <v>13472</v>
      </c>
      <c r="B1881" s="348" t="s">
        <v>385</v>
      </c>
      <c r="C1881" s="565" t="s">
        <v>13473</v>
      </c>
      <c r="D1881" s="565"/>
      <c r="E1881" s="565"/>
      <c r="F1881" s="565"/>
      <c r="G1881" s="565"/>
      <c r="H1881" s="565"/>
      <c r="I1881" s="565"/>
      <c r="J1881" s="565"/>
      <c r="K1881" s="565"/>
      <c r="L1881" s="348" t="s">
        <v>9</v>
      </c>
      <c r="M1881" s="341">
        <v>208.53</v>
      </c>
    </row>
    <row r="1882" spans="1:13" ht="12.75" customHeight="1" x14ac:dyDescent="0.25">
      <c r="A1882" s="340" t="s">
        <v>13474</v>
      </c>
      <c r="B1882" s="348" t="s">
        <v>385</v>
      </c>
      <c r="C1882" s="565" t="s">
        <v>13475</v>
      </c>
      <c r="D1882" s="565"/>
      <c r="E1882" s="565"/>
      <c r="F1882" s="565"/>
      <c r="G1882" s="565"/>
      <c r="H1882" s="565"/>
      <c r="I1882" s="565"/>
      <c r="J1882" s="565"/>
      <c r="K1882" s="565"/>
      <c r="L1882" s="348" t="s">
        <v>9</v>
      </c>
      <c r="M1882" s="341">
        <v>335.53</v>
      </c>
    </row>
    <row r="1883" spans="1:13" ht="13.5" customHeight="1" x14ac:dyDescent="0.25">
      <c r="A1883" s="340" t="s">
        <v>13476</v>
      </c>
      <c r="B1883" s="348" t="s">
        <v>385</v>
      </c>
      <c r="C1883" s="565" t="s">
        <v>13477</v>
      </c>
      <c r="D1883" s="565"/>
      <c r="E1883" s="565"/>
      <c r="F1883" s="565"/>
      <c r="G1883" s="565"/>
      <c r="H1883" s="565"/>
      <c r="I1883" s="565"/>
      <c r="J1883" s="565"/>
      <c r="K1883" s="565"/>
      <c r="L1883" s="348" t="s">
        <v>9</v>
      </c>
      <c r="M1883" s="341">
        <v>293.02999999999997</v>
      </c>
    </row>
    <row r="1884" spans="1:13" ht="12.75" customHeight="1" x14ac:dyDescent="0.25">
      <c r="A1884" s="340" t="s">
        <v>13478</v>
      </c>
      <c r="B1884" s="348" t="s">
        <v>385</v>
      </c>
      <c r="C1884" s="565" t="s">
        <v>13479</v>
      </c>
      <c r="D1884" s="565"/>
      <c r="E1884" s="565"/>
      <c r="F1884" s="565"/>
      <c r="G1884" s="565"/>
      <c r="H1884" s="565"/>
      <c r="I1884" s="565"/>
      <c r="J1884" s="565"/>
      <c r="K1884" s="565"/>
      <c r="L1884" s="348" t="s">
        <v>9</v>
      </c>
      <c r="M1884" s="341">
        <v>240.75</v>
      </c>
    </row>
    <row r="1885" spans="1:13" ht="13.5" customHeight="1" x14ac:dyDescent="0.25">
      <c r="A1885" s="340" t="s">
        <v>13480</v>
      </c>
      <c r="B1885" s="348" t="s">
        <v>385</v>
      </c>
      <c r="C1885" s="565" t="s">
        <v>13481</v>
      </c>
      <c r="D1885" s="565"/>
      <c r="E1885" s="565"/>
      <c r="F1885" s="565"/>
      <c r="G1885" s="565"/>
      <c r="H1885" s="565"/>
      <c r="I1885" s="565"/>
      <c r="J1885" s="565"/>
      <c r="K1885" s="565"/>
      <c r="L1885" s="348" t="s">
        <v>9</v>
      </c>
      <c r="M1885" s="341">
        <v>326.37</v>
      </c>
    </row>
    <row r="1886" spans="1:13" ht="12.75" customHeight="1" x14ac:dyDescent="0.25">
      <c r="A1886" s="340" t="s">
        <v>13482</v>
      </c>
      <c r="B1886" s="348" t="s">
        <v>385</v>
      </c>
      <c r="C1886" s="565" t="s">
        <v>13483</v>
      </c>
      <c r="D1886" s="565"/>
      <c r="E1886" s="565"/>
      <c r="F1886" s="565"/>
      <c r="G1886" s="565"/>
      <c r="H1886" s="565"/>
      <c r="I1886" s="565"/>
      <c r="J1886" s="565"/>
      <c r="K1886" s="565"/>
      <c r="L1886" s="348" t="s">
        <v>9</v>
      </c>
      <c r="M1886" s="341">
        <v>293.25</v>
      </c>
    </row>
    <row r="1887" spans="1:13" ht="12.75" customHeight="1" x14ac:dyDescent="0.25">
      <c r="A1887" s="340" t="s">
        <v>13484</v>
      </c>
      <c r="B1887" s="348" t="s">
        <v>385</v>
      </c>
      <c r="C1887" s="565" t="s">
        <v>13485</v>
      </c>
      <c r="D1887" s="565"/>
      <c r="E1887" s="565"/>
      <c r="F1887" s="565"/>
      <c r="G1887" s="565"/>
      <c r="H1887" s="565"/>
      <c r="I1887" s="565"/>
      <c r="J1887" s="565"/>
      <c r="K1887" s="565"/>
      <c r="L1887" s="348" t="s">
        <v>8</v>
      </c>
      <c r="M1887" s="341">
        <v>13.7</v>
      </c>
    </row>
    <row r="1888" spans="1:13" ht="13.5" customHeight="1" x14ac:dyDescent="0.25">
      <c r="A1888" s="340" t="s">
        <v>13486</v>
      </c>
      <c r="B1888" s="348" t="s">
        <v>385</v>
      </c>
      <c r="C1888" s="565" t="s">
        <v>13487</v>
      </c>
      <c r="D1888" s="565"/>
      <c r="E1888" s="565"/>
      <c r="F1888" s="565"/>
      <c r="G1888" s="565"/>
      <c r="H1888" s="565"/>
      <c r="I1888" s="565"/>
      <c r="J1888" s="565"/>
      <c r="K1888" s="565"/>
      <c r="L1888" s="348" t="s">
        <v>8</v>
      </c>
      <c r="M1888" s="341">
        <v>30.9</v>
      </c>
    </row>
    <row r="1889" spans="1:13" ht="12.75" customHeight="1" x14ac:dyDescent="0.25">
      <c r="A1889" s="340" t="s">
        <v>13488</v>
      </c>
      <c r="B1889" s="348" t="s">
        <v>385</v>
      </c>
      <c r="C1889" s="565" t="s">
        <v>13489</v>
      </c>
      <c r="D1889" s="565"/>
      <c r="E1889" s="565"/>
      <c r="F1889" s="565"/>
      <c r="G1889" s="565"/>
      <c r="H1889" s="565"/>
      <c r="I1889" s="565"/>
      <c r="J1889" s="565"/>
      <c r="K1889" s="565"/>
      <c r="L1889" s="348" t="s">
        <v>8</v>
      </c>
      <c r="M1889" s="341">
        <v>32.049999999999997</v>
      </c>
    </row>
    <row r="1890" spans="1:13" ht="12.75" customHeight="1" x14ac:dyDescent="0.25">
      <c r="A1890" s="338" t="s">
        <v>3552</v>
      </c>
      <c r="B1890" s="347" t="s">
        <v>385</v>
      </c>
      <c r="C1890" s="564" t="s">
        <v>13490</v>
      </c>
      <c r="D1890" s="564"/>
      <c r="E1890" s="564"/>
      <c r="F1890" s="564"/>
      <c r="G1890" s="564"/>
      <c r="H1890" s="564"/>
      <c r="I1890" s="564"/>
      <c r="J1890" s="564"/>
      <c r="K1890" s="564"/>
      <c r="L1890" s="339"/>
      <c r="M1890" s="339"/>
    </row>
    <row r="1891" spans="1:13" ht="13.5" customHeight="1" x14ac:dyDescent="0.25">
      <c r="A1891" s="340" t="s">
        <v>13491</v>
      </c>
      <c r="B1891" s="348" t="s">
        <v>385</v>
      </c>
      <c r="C1891" s="565" t="s">
        <v>13492</v>
      </c>
      <c r="D1891" s="565"/>
      <c r="E1891" s="565"/>
      <c r="F1891" s="565"/>
      <c r="G1891" s="565"/>
      <c r="H1891" s="565"/>
      <c r="I1891" s="565"/>
      <c r="J1891" s="565"/>
      <c r="K1891" s="565"/>
      <c r="L1891" s="348" t="s">
        <v>9</v>
      </c>
      <c r="M1891" s="341">
        <v>221.59</v>
      </c>
    </row>
    <row r="1892" spans="1:13" ht="12.75" customHeight="1" x14ac:dyDescent="0.25">
      <c r="A1892" s="340" t="s">
        <v>13493</v>
      </c>
      <c r="B1892" s="348" t="s">
        <v>385</v>
      </c>
      <c r="C1892" s="565" t="s">
        <v>13494</v>
      </c>
      <c r="D1892" s="565"/>
      <c r="E1892" s="565"/>
      <c r="F1892" s="565"/>
      <c r="G1892" s="565"/>
      <c r="H1892" s="565"/>
      <c r="I1892" s="565"/>
      <c r="J1892" s="565"/>
      <c r="K1892" s="565"/>
      <c r="L1892" s="348" t="s">
        <v>9</v>
      </c>
      <c r="M1892" s="341">
        <v>273.87</v>
      </c>
    </row>
    <row r="1893" spans="1:13" ht="13.5" customHeight="1" x14ac:dyDescent="0.25">
      <c r="A1893" s="340" t="s">
        <v>13495</v>
      </c>
      <c r="B1893" s="348" t="s">
        <v>385</v>
      </c>
      <c r="C1893" s="565" t="s">
        <v>13496</v>
      </c>
      <c r="D1893" s="565"/>
      <c r="E1893" s="565"/>
      <c r="F1893" s="565"/>
      <c r="G1893" s="565"/>
      <c r="H1893" s="565"/>
      <c r="I1893" s="565"/>
      <c r="J1893" s="565"/>
      <c r="K1893" s="565"/>
      <c r="L1893" s="348" t="s">
        <v>9</v>
      </c>
      <c r="M1893" s="341">
        <v>315.52999999999997</v>
      </c>
    </row>
    <row r="1894" spans="1:13" ht="12.75" customHeight="1" x14ac:dyDescent="0.25">
      <c r="A1894" s="340" t="s">
        <v>13497</v>
      </c>
      <c r="B1894" s="348" t="s">
        <v>385</v>
      </c>
      <c r="C1894" s="565" t="s">
        <v>13498</v>
      </c>
      <c r="D1894" s="565"/>
      <c r="E1894" s="565"/>
      <c r="F1894" s="565"/>
      <c r="G1894" s="565"/>
      <c r="H1894" s="565"/>
      <c r="I1894" s="565"/>
      <c r="J1894" s="565"/>
      <c r="K1894" s="565"/>
      <c r="L1894" s="348" t="s">
        <v>9</v>
      </c>
      <c r="M1894" s="341">
        <v>274.08999999999997</v>
      </c>
    </row>
    <row r="1895" spans="1:13" ht="12.75" customHeight="1" x14ac:dyDescent="0.25">
      <c r="A1895" s="340" t="s">
        <v>13499</v>
      </c>
      <c r="B1895" s="348" t="s">
        <v>385</v>
      </c>
      <c r="C1895" s="565" t="s">
        <v>13500</v>
      </c>
      <c r="D1895" s="565"/>
      <c r="E1895" s="565"/>
      <c r="F1895" s="565"/>
      <c r="G1895" s="565"/>
      <c r="H1895" s="565"/>
      <c r="I1895" s="565"/>
      <c r="J1895" s="565"/>
      <c r="K1895" s="565"/>
      <c r="L1895" s="348" t="s">
        <v>9</v>
      </c>
      <c r="M1895" s="341">
        <v>290.44</v>
      </c>
    </row>
    <row r="1896" spans="1:13" ht="13.5" customHeight="1" x14ac:dyDescent="0.25">
      <c r="A1896" s="338" t="s">
        <v>508</v>
      </c>
      <c r="B1896" s="347" t="s">
        <v>385</v>
      </c>
      <c r="C1896" s="564" t="s">
        <v>13501</v>
      </c>
      <c r="D1896" s="564"/>
      <c r="E1896" s="564"/>
      <c r="F1896" s="564"/>
      <c r="G1896" s="564"/>
      <c r="H1896" s="564"/>
      <c r="I1896" s="564"/>
      <c r="J1896" s="564"/>
      <c r="K1896" s="564"/>
      <c r="L1896" s="339"/>
      <c r="M1896" s="339"/>
    </row>
    <row r="1897" spans="1:13" ht="12.75" customHeight="1" x14ac:dyDescent="0.25">
      <c r="A1897" s="340" t="s">
        <v>13502</v>
      </c>
      <c r="B1897" s="348" t="s">
        <v>385</v>
      </c>
      <c r="C1897" s="565" t="s">
        <v>13503</v>
      </c>
      <c r="D1897" s="565"/>
      <c r="E1897" s="565"/>
      <c r="F1897" s="565"/>
      <c r="G1897" s="565"/>
      <c r="H1897" s="565"/>
      <c r="I1897" s="565"/>
      <c r="J1897" s="565"/>
      <c r="K1897" s="565"/>
      <c r="L1897" s="348" t="s">
        <v>8</v>
      </c>
      <c r="M1897" s="341">
        <v>241.46</v>
      </c>
    </row>
    <row r="1898" spans="1:13" ht="13.5" customHeight="1" x14ac:dyDescent="0.25">
      <c r="A1898" s="340" t="s">
        <v>13504</v>
      </c>
      <c r="B1898" s="348" t="s">
        <v>385</v>
      </c>
      <c r="C1898" s="565" t="s">
        <v>13505</v>
      </c>
      <c r="D1898" s="565"/>
      <c r="E1898" s="565"/>
      <c r="F1898" s="565"/>
      <c r="G1898" s="565"/>
      <c r="H1898" s="565"/>
      <c r="I1898" s="565"/>
      <c r="J1898" s="565"/>
      <c r="K1898" s="565"/>
      <c r="L1898" s="348" t="s">
        <v>511</v>
      </c>
      <c r="M1898" s="341">
        <v>167.69</v>
      </c>
    </row>
    <row r="1899" spans="1:13" ht="12.75" customHeight="1" x14ac:dyDescent="0.25">
      <c r="A1899" s="340" t="s">
        <v>13506</v>
      </c>
      <c r="B1899" s="348" t="s">
        <v>385</v>
      </c>
      <c r="C1899" s="565" t="s">
        <v>13507</v>
      </c>
      <c r="D1899" s="565"/>
      <c r="E1899" s="565"/>
      <c r="F1899" s="565"/>
      <c r="G1899" s="565"/>
      <c r="H1899" s="565"/>
      <c r="I1899" s="565"/>
      <c r="J1899" s="565"/>
      <c r="K1899" s="565"/>
      <c r="L1899" s="348" t="s">
        <v>511</v>
      </c>
      <c r="M1899" s="341">
        <v>551.1</v>
      </c>
    </row>
    <row r="1900" spans="1:13" ht="12.75" customHeight="1" x14ac:dyDescent="0.25">
      <c r="A1900" s="340" t="s">
        <v>13508</v>
      </c>
      <c r="B1900" s="348" t="s">
        <v>385</v>
      </c>
      <c r="C1900" s="565" t="s">
        <v>13509</v>
      </c>
      <c r="D1900" s="565"/>
      <c r="E1900" s="565"/>
      <c r="F1900" s="565"/>
      <c r="G1900" s="565"/>
      <c r="H1900" s="565"/>
      <c r="I1900" s="565"/>
      <c r="J1900" s="565"/>
      <c r="K1900" s="565"/>
      <c r="L1900" s="348" t="s">
        <v>1605</v>
      </c>
      <c r="M1900" s="341">
        <v>1140.69</v>
      </c>
    </row>
    <row r="1901" spans="1:13" ht="13.5" customHeight="1" x14ac:dyDescent="0.25">
      <c r="A1901" s="340" t="s">
        <v>13510</v>
      </c>
      <c r="B1901" s="348" t="s">
        <v>385</v>
      </c>
      <c r="C1901" s="565" t="s">
        <v>13511</v>
      </c>
      <c r="D1901" s="565"/>
      <c r="E1901" s="565"/>
      <c r="F1901" s="565"/>
      <c r="G1901" s="565"/>
      <c r="H1901" s="565"/>
      <c r="I1901" s="565"/>
      <c r="J1901" s="565"/>
      <c r="K1901" s="565"/>
      <c r="L1901" s="348" t="s">
        <v>8</v>
      </c>
      <c r="M1901" s="341">
        <v>244.51</v>
      </c>
    </row>
    <row r="1902" spans="1:13" ht="12.75" customHeight="1" x14ac:dyDescent="0.25">
      <c r="A1902" s="338" t="s">
        <v>13512</v>
      </c>
      <c r="B1902" s="347" t="s">
        <v>385</v>
      </c>
      <c r="C1902" s="564" t="s">
        <v>16525</v>
      </c>
      <c r="D1902" s="564"/>
      <c r="E1902" s="564"/>
      <c r="F1902" s="564"/>
      <c r="G1902" s="564"/>
      <c r="H1902" s="564"/>
      <c r="I1902" s="564"/>
      <c r="J1902" s="564"/>
      <c r="K1902" s="564"/>
      <c r="L1902" s="339"/>
      <c r="M1902" s="339"/>
    </row>
    <row r="1903" spans="1:13" ht="12.75" customHeight="1" x14ac:dyDescent="0.25">
      <c r="A1903" s="340" t="s">
        <v>13513</v>
      </c>
      <c r="B1903" s="348" t="s">
        <v>385</v>
      </c>
      <c r="C1903" s="565" t="s">
        <v>13514</v>
      </c>
      <c r="D1903" s="565"/>
      <c r="E1903" s="565"/>
      <c r="F1903" s="565"/>
      <c r="G1903" s="565"/>
      <c r="H1903" s="565"/>
      <c r="I1903" s="565"/>
      <c r="J1903" s="565"/>
      <c r="K1903" s="565"/>
      <c r="L1903" s="348" t="s">
        <v>511</v>
      </c>
      <c r="M1903" s="341">
        <v>2328.3200000000002</v>
      </c>
    </row>
    <row r="1904" spans="1:13" ht="13.5" customHeight="1" x14ac:dyDescent="0.25">
      <c r="A1904" s="340" t="s">
        <v>13515</v>
      </c>
      <c r="B1904" s="348" t="s">
        <v>385</v>
      </c>
      <c r="C1904" s="565" t="s">
        <v>9540</v>
      </c>
      <c r="D1904" s="565"/>
      <c r="E1904" s="565"/>
      <c r="F1904" s="565"/>
      <c r="G1904" s="565"/>
      <c r="H1904" s="565"/>
      <c r="I1904" s="565"/>
      <c r="J1904" s="565"/>
      <c r="K1904" s="565"/>
      <c r="L1904" s="348" t="s">
        <v>511</v>
      </c>
      <c r="M1904" s="341">
        <v>5047.96</v>
      </c>
    </row>
    <row r="1905" spans="1:13" ht="12.75" customHeight="1" x14ac:dyDescent="0.25">
      <c r="A1905" s="340" t="s">
        <v>13516</v>
      </c>
      <c r="B1905" s="348" t="s">
        <v>385</v>
      </c>
      <c r="C1905" s="565" t="s">
        <v>9542</v>
      </c>
      <c r="D1905" s="565"/>
      <c r="E1905" s="565"/>
      <c r="F1905" s="565"/>
      <c r="G1905" s="565"/>
      <c r="H1905" s="565"/>
      <c r="I1905" s="565"/>
      <c r="J1905" s="565"/>
      <c r="K1905" s="565"/>
      <c r="L1905" s="348" t="s">
        <v>511</v>
      </c>
      <c r="M1905" s="341">
        <v>4935.96</v>
      </c>
    </row>
    <row r="1906" spans="1:13" ht="13.5" customHeight="1" x14ac:dyDescent="0.25">
      <c r="A1906" s="340" t="s">
        <v>13517</v>
      </c>
      <c r="B1906" s="348" t="s">
        <v>385</v>
      </c>
      <c r="C1906" s="565" t="s">
        <v>9544</v>
      </c>
      <c r="D1906" s="565"/>
      <c r="E1906" s="565"/>
      <c r="F1906" s="565"/>
      <c r="G1906" s="565"/>
      <c r="H1906" s="565"/>
      <c r="I1906" s="565"/>
      <c r="J1906" s="565"/>
      <c r="K1906" s="565"/>
      <c r="L1906" s="348" t="s">
        <v>511</v>
      </c>
      <c r="M1906" s="341">
        <v>4823.96</v>
      </c>
    </row>
    <row r="1907" spans="1:13" ht="12.75" customHeight="1" x14ac:dyDescent="0.25">
      <c r="A1907" s="340" t="s">
        <v>13518</v>
      </c>
      <c r="B1907" s="348" t="s">
        <v>385</v>
      </c>
      <c r="C1907" s="565" t="s">
        <v>9546</v>
      </c>
      <c r="D1907" s="565"/>
      <c r="E1907" s="565"/>
      <c r="F1907" s="565"/>
      <c r="G1907" s="565"/>
      <c r="H1907" s="565"/>
      <c r="I1907" s="565"/>
      <c r="J1907" s="565"/>
      <c r="K1907" s="565"/>
      <c r="L1907" s="348" t="s">
        <v>511</v>
      </c>
      <c r="M1907" s="341">
        <v>2135.96</v>
      </c>
    </row>
    <row r="1908" spans="1:13" ht="12.75" customHeight="1" x14ac:dyDescent="0.25">
      <c r="A1908" s="338" t="s">
        <v>13519</v>
      </c>
      <c r="B1908" s="347" t="s">
        <v>385</v>
      </c>
      <c r="C1908" s="564" t="s">
        <v>13520</v>
      </c>
      <c r="D1908" s="564"/>
      <c r="E1908" s="564"/>
      <c r="F1908" s="564"/>
      <c r="G1908" s="564"/>
      <c r="H1908" s="564"/>
      <c r="I1908" s="564"/>
      <c r="J1908" s="564"/>
      <c r="K1908" s="564"/>
      <c r="L1908" s="339"/>
      <c r="M1908" s="339"/>
    </row>
    <row r="1909" spans="1:13" ht="13.5" customHeight="1" x14ac:dyDescent="0.25">
      <c r="A1909" s="340" t="s">
        <v>13521</v>
      </c>
      <c r="B1909" s="348" t="s">
        <v>385</v>
      </c>
      <c r="C1909" s="565" t="s">
        <v>13522</v>
      </c>
      <c r="D1909" s="565"/>
      <c r="E1909" s="565"/>
      <c r="F1909" s="565"/>
      <c r="G1909" s="565"/>
      <c r="H1909" s="565"/>
      <c r="I1909" s="565"/>
      <c r="J1909" s="565"/>
      <c r="K1909" s="565"/>
      <c r="L1909" s="348" t="s">
        <v>511</v>
      </c>
      <c r="M1909" s="341">
        <v>33.340000000000003</v>
      </c>
    </row>
    <row r="1910" spans="1:13" ht="12.75" customHeight="1" x14ac:dyDescent="0.25">
      <c r="A1910" s="338" t="s">
        <v>16526</v>
      </c>
      <c r="B1910" s="347" t="s">
        <v>385</v>
      </c>
      <c r="C1910" s="564" t="s">
        <v>13884</v>
      </c>
      <c r="D1910" s="564"/>
      <c r="E1910" s="564"/>
      <c r="F1910" s="564"/>
      <c r="G1910" s="564"/>
      <c r="H1910" s="564"/>
      <c r="I1910" s="564"/>
      <c r="J1910" s="564"/>
      <c r="K1910" s="564"/>
      <c r="L1910" s="339"/>
      <c r="M1910" s="339"/>
    </row>
    <row r="1911" spans="1:13" ht="13.5" customHeight="1" x14ac:dyDescent="0.25">
      <c r="A1911" s="340" t="s">
        <v>16527</v>
      </c>
      <c r="B1911" s="348" t="s">
        <v>385</v>
      </c>
      <c r="C1911" s="565" t="s">
        <v>13885</v>
      </c>
      <c r="D1911" s="565"/>
      <c r="E1911" s="565"/>
      <c r="F1911" s="565"/>
      <c r="G1911" s="565"/>
      <c r="H1911" s="565"/>
      <c r="I1911" s="565"/>
      <c r="J1911" s="565"/>
      <c r="K1911" s="565"/>
      <c r="L1911" s="348" t="s">
        <v>8</v>
      </c>
      <c r="M1911" s="341">
        <v>45.44</v>
      </c>
    </row>
    <row r="1912" spans="1:13" ht="2.25" customHeight="1" x14ac:dyDescent="0.25">
      <c r="C1912" s="565"/>
      <c r="D1912" s="565"/>
      <c r="E1912" s="565"/>
      <c r="F1912" s="565"/>
      <c r="G1912" s="565"/>
      <c r="H1912" s="565"/>
      <c r="I1912" s="565"/>
      <c r="J1912" s="565"/>
      <c r="K1912" s="565"/>
    </row>
    <row r="1913" spans="1:13" ht="12.75" customHeight="1" x14ac:dyDescent="0.25">
      <c r="A1913" s="340" t="s">
        <v>16528</v>
      </c>
      <c r="B1913" s="348" t="s">
        <v>385</v>
      </c>
      <c r="C1913" s="565" t="s">
        <v>9265</v>
      </c>
      <c r="D1913" s="565"/>
      <c r="E1913" s="565"/>
      <c r="F1913" s="565"/>
      <c r="G1913" s="565"/>
      <c r="H1913" s="565"/>
      <c r="I1913" s="565"/>
      <c r="J1913" s="565"/>
      <c r="K1913" s="565"/>
      <c r="L1913" s="348" t="s">
        <v>8</v>
      </c>
      <c r="M1913" s="341">
        <v>55.54</v>
      </c>
    </row>
    <row r="1914" spans="1:13" ht="3" customHeight="1" x14ac:dyDescent="0.25">
      <c r="C1914" s="565"/>
      <c r="D1914" s="565"/>
      <c r="E1914" s="565"/>
      <c r="F1914" s="565"/>
      <c r="G1914" s="565"/>
      <c r="H1914" s="565"/>
      <c r="I1914" s="565"/>
      <c r="J1914" s="565"/>
      <c r="K1914" s="565"/>
    </row>
    <row r="1915" spans="1:13" ht="12.75" customHeight="1" x14ac:dyDescent="0.25">
      <c r="A1915" s="340" t="s">
        <v>16529</v>
      </c>
      <c r="B1915" s="348" t="s">
        <v>385</v>
      </c>
      <c r="C1915" s="565" t="s">
        <v>13886</v>
      </c>
      <c r="D1915" s="565"/>
      <c r="E1915" s="565"/>
      <c r="F1915" s="565"/>
      <c r="G1915" s="565"/>
      <c r="H1915" s="565"/>
      <c r="I1915" s="565"/>
      <c r="J1915" s="565"/>
      <c r="K1915" s="565"/>
      <c r="L1915" s="348" t="s">
        <v>8</v>
      </c>
      <c r="M1915" s="341">
        <v>32.75</v>
      </c>
    </row>
    <row r="1916" spans="1:13" ht="12.75" customHeight="1" x14ac:dyDescent="0.25">
      <c r="A1916" s="340" t="s">
        <v>16530</v>
      </c>
      <c r="B1916" s="348" t="s">
        <v>385</v>
      </c>
      <c r="C1916" s="565" t="s">
        <v>13887</v>
      </c>
      <c r="D1916" s="565"/>
      <c r="E1916" s="565"/>
      <c r="F1916" s="565"/>
      <c r="G1916" s="565"/>
      <c r="H1916" s="565"/>
      <c r="I1916" s="565"/>
      <c r="J1916" s="565"/>
      <c r="K1916" s="565"/>
      <c r="L1916" s="348" t="s">
        <v>8</v>
      </c>
      <c r="M1916" s="341">
        <v>44.52</v>
      </c>
    </row>
    <row r="1917" spans="1:13" ht="13.5" customHeight="1" x14ac:dyDescent="0.25">
      <c r="A1917" s="338" t="s">
        <v>16531</v>
      </c>
      <c r="B1917" s="347" t="s">
        <v>385</v>
      </c>
      <c r="C1917" s="564" t="s">
        <v>13888</v>
      </c>
      <c r="D1917" s="564"/>
      <c r="E1917" s="564"/>
      <c r="F1917" s="564"/>
      <c r="G1917" s="564"/>
      <c r="H1917" s="564"/>
      <c r="I1917" s="564"/>
      <c r="J1917" s="564"/>
      <c r="K1917" s="564"/>
      <c r="L1917" s="339"/>
      <c r="M1917" s="339"/>
    </row>
    <row r="1918" spans="1:13" ht="12.75" customHeight="1" x14ac:dyDescent="0.25">
      <c r="A1918" s="340" t="s">
        <v>16532</v>
      </c>
      <c r="B1918" s="348" t="s">
        <v>385</v>
      </c>
      <c r="C1918" s="565" t="s">
        <v>10439</v>
      </c>
      <c r="D1918" s="565"/>
      <c r="E1918" s="565"/>
      <c r="F1918" s="565"/>
      <c r="G1918" s="565"/>
      <c r="H1918" s="565"/>
      <c r="I1918" s="565"/>
      <c r="J1918" s="565"/>
      <c r="K1918" s="565"/>
      <c r="L1918" s="348" t="s">
        <v>8</v>
      </c>
      <c r="M1918" s="341">
        <v>31.33</v>
      </c>
    </row>
    <row r="1919" spans="1:13" ht="13.5" customHeight="1" x14ac:dyDescent="0.25">
      <c r="A1919" s="340" t="s">
        <v>16533</v>
      </c>
      <c r="B1919" s="348" t="s">
        <v>385</v>
      </c>
      <c r="C1919" s="565" t="s">
        <v>13889</v>
      </c>
      <c r="D1919" s="565"/>
      <c r="E1919" s="565"/>
      <c r="F1919" s="565"/>
      <c r="G1919" s="565"/>
      <c r="H1919" s="565"/>
      <c r="I1919" s="565"/>
      <c r="J1919" s="565"/>
      <c r="K1919" s="565"/>
      <c r="L1919" s="348" t="s">
        <v>8</v>
      </c>
      <c r="M1919" s="341">
        <v>46.65</v>
      </c>
    </row>
    <row r="1920" spans="1:13" ht="12.75" customHeight="1" x14ac:dyDescent="0.25">
      <c r="A1920" s="338" t="s">
        <v>16534</v>
      </c>
      <c r="B1920" s="347" t="s">
        <v>385</v>
      </c>
      <c r="C1920" s="564" t="s">
        <v>13905</v>
      </c>
      <c r="D1920" s="564"/>
      <c r="E1920" s="564"/>
      <c r="F1920" s="564"/>
      <c r="G1920" s="564"/>
      <c r="H1920" s="564"/>
      <c r="I1920" s="564"/>
      <c r="J1920" s="564"/>
      <c r="K1920" s="564"/>
      <c r="L1920" s="339"/>
      <c r="M1920" s="339"/>
    </row>
    <row r="1921" spans="1:13" ht="12.75" customHeight="1" x14ac:dyDescent="0.25">
      <c r="A1921" s="340" t="s">
        <v>16535</v>
      </c>
      <c r="B1921" s="348" t="s">
        <v>385</v>
      </c>
      <c r="C1921" s="565" t="s">
        <v>13906</v>
      </c>
      <c r="D1921" s="565"/>
      <c r="E1921" s="565"/>
      <c r="F1921" s="565"/>
      <c r="G1921" s="565"/>
      <c r="H1921" s="565"/>
      <c r="I1921" s="565"/>
      <c r="J1921" s="565"/>
      <c r="K1921" s="565"/>
      <c r="L1921" s="348" t="s">
        <v>8</v>
      </c>
      <c r="M1921" s="341">
        <v>20.36</v>
      </c>
    </row>
    <row r="1922" spans="1:13" ht="13.5" customHeight="1" x14ac:dyDescent="0.25">
      <c r="A1922" s="338" t="s">
        <v>16536</v>
      </c>
      <c r="B1922" s="347" t="s">
        <v>385</v>
      </c>
      <c r="C1922" s="564" t="s">
        <v>13907</v>
      </c>
      <c r="D1922" s="564"/>
      <c r="E1922" s="564"/>
      <c r="F1922" s="564"/>
      <c r="G1922" s="564"/>
      <c r="H1922" s="564"/>
      <c r="I1922" s="564"/>
      <c r="J1922" s="564"/>
      <c r="K1922" s="564"/>
      <c r="L1922" s="339"/>
      <c r="M1922" s="339"/>
    </row>
    <row r="1923" spans="1:13" ht="12.75" customHeight="1" x14ac:dyDescent="0.25">
      <c r="A1923" s="340" t="s">
        <v>16537</v>
      </c>
      <c r="B1923" s="348" t="s">
        <v>385</v>
      </c>
      <c r="C1923" s="565" t="s">
        <v>16538</v>
      </c>
      <c r="D1923" s="565"/>
      <c r="E1923" s="565"/>
      <c r="F1923" s="565"/>
      <c r="G1923" s="565"/>
      <c r="H1923" s="565"/>
      <c r="I1923" s="565"/>
      <c r="J1923" s="565"/>
      <c r="K1923" s="565"/>
      <c r="L1923" s="348" t="s">
        <v>8</v>
      </c>
      <c r="M1923" s="341">
        <v>228.79</v>
      </c>
    </row>
    <row r="1924" spans="1:13" ht="13.5" customHeight="1" x14ac:dyDescent="0.25">
      <c r="A1924" s="340" t="s">
        <v>16539</v>
      </c>
      <c r="B1924" s="348" t="s">
        <v>385</v>
      </c>
      <c r="C1924" s="565" t="s">
        <v>16540</v>
      </c>
      <c r="D1924" s="565"/>
      <c r="E1924" s="565"/>
      <c r="F1924" s="565"/>
      <c r="G1924" s="565"/>
      <c r="H1924" s="565"/>
      <c r="I1924" s="565"/>
      <c r="J1924" s="565"/>
      <c r="K1924" s="565"/>
      <c r="L1924" s="348" t="s">
        <v>8</v>
      </c>
      <c r="M1924" s="341">
        <v>224.8</v>
      </c>
    </row>
    <row r="1925" spans="1:13" ht="12.75" customHeight="1" x14ac:dyDescent="0.25">
      <c r="A1925" s="338" t="s">
        <v>16541</v>
      </c>
      <c r="B1925" s="347" t="s">
        <v>385</v>
      </c>
      <c r="C1925" s="564" t="s">
        <v>16542</v>
      </c>
      <c r="D1925" s="564"/>
      <c r="E1925" s="564"/>
      <c r="F1925" s="564"/>
      <c r="G1925" s="564"/>
      <c r="H1925" s="564"/>
      <c r="I1925" s="564"/>
      <c r="J1925" s="564"/>
      <c r="K1925" s="564"/>
      <c r="L1925" s="339"/>
      <c r="M1925" s="339"/>
    </row>
    <row r="1926" spans="1:13" ht="12.75" customHeight="1" x14ac:dyDescent="0.25">
      <c r="A1926" s="340" t="s">
        <v>16543</v>
      </c>
      <c r="B1926" s="348" t="s">
        <v>385</v>
      </c>
      <c r="C1926" s="565" t="s">
        <v>16544</v>
      </c>
      <c r="D1926" s="565"/>
      <c r="E1926" s="565"/>
      <c r="F1926" s="565"/>
      <c r="G1926" s="565"/>
      <c r="H1926" s="565"/>
      <c r="I1926" s="565"/>
      <c r="J1926" s="565"/>
      <c r="K1926" s="565"/>
      <c r="L1926" s="348" t="s">
        <v>511</v>
      </c>
      <c r="M1926" s="341">
        <v>638.16</v>
      </c>
    </row>
    <row r="1927" spans="1:13" ht="13.5" customHeight="1" x14ac:dyDescent="0.25">
      <c r="A1927" s="340" t="s">
        <v>16545</v>
      </c>
      <c r="B1927" s="348" t="s">
        <v>385</v>
      </c>
      <c r="C1927" s="565" t="s">
        <v>16546</v>
      </c>
      <c r="D1927" s="565"/>
      <c r="E1927" s="565"/>
      <c r="F1927" s="565"/>
      <c r="G1927" s="565"/>
      <c r="H1927" s="565"/>
      <c r="I1927" s="565"/>
      <c r="J1927" s="565"/>
      <c r="K1927" s="565"/>
      <c r="L1927" s="348" t="s">
        <v>511</v>
      </c>
      <c r="M1927" s="341">
        <v>653.16</v>
      </c>
    </row>
    <row r="1928" spans="1:13" ht="12.75" customHeight="1" x14ac:dyDescent="0.25">
      <c r="A1928" s="340" t="s">
        <v>16547</v>
      </c>
      <c r="B1928" s="348" t="s">
        <v>385</v>
      </c>
      <c r="C1928" s="565" t="s">
        <v>16548</v>
      </c>
      <c r="D1928" s="565"/>
      <c r="E1928" s="565"/>
      <c r="F1928" s="565"/>
      <c r="G1928" s="565"/>
      <c r="H1928" s="565"/>
      <c r="I1928" s="565"/>
      <c r="J1928" s="565"/>
      <c r="K1928" s="565"/>
      <c r="L1928" s="348" t="s">
        <v>511</v>
      </c>
      <c r="M1928" s="341">
        <v>291.52999999999997</v>
      </c>
    </row>
    <row r="1929" spans="1:13" ht="13.5" customHeight="1" x14ac:dyDescent="0.25">
      <c r="A1929" s="340" t="s">
        <v>16549</v>
      </c>
      <c r="B1929" s="348" t="s">
        <v>385</v>
      </c>
      <c r="C1929" s="565" t="s">
        <v>16550</v>
      </c>
      <c r="D1929" s="565"/>
      <c r="E1929" s="565"/>
      <c r="F1929" s="565"/>
      <c r="G1929" s="565"/>
      <c r="H1929" s="565"/>
      <c r="I1929" s="565"/>
      <c r="J1929" s="565"/>
      <c r="K1929" s="565"/>
      <c r="L1929" s="348" t="s">
        <v>511</v>
      </c>
      <c r="M1929" s="341">
        <v>321.52999999999997</v>
      </c>
    </row>
    <row r="1930" spans="1:13" ht="12.75" customHeight="1" x14ac:dyDescent="0.25">
      <c r="A1930" s="335" t="s">
        <v>13523</v>
      </c>
      <c r="B1930" s="336"/>
      <c r="C1930" s="566" t="s">
        <v>5565</v>
      </c>
      <c r="D1930" s="566"/>
      <c r="E1930" s="566"/>
      <c r="F1930" s="566"/>
      <c r="G1930" s="566"/>
      <c r="H1930" s="566"/>
      <c r="I1930" s="566"/>
      <c r="J1930" s="566"/>
      <c r="K1930" s="566"/>
      <c r="L1930" s="337"/>
      <c r="M1930" s="337"/>
    </row>
    <row r="1931" spans="1:13" ht="12.75" customHeight="1" x14ac:dyDescent="0.25">
      <c r="A1931" s="338" t="s">
        <v>3659</v>
      </c>
      <c r="B1931" s="347" t="s">
        <v>385</v>
      </c>
      <c r="C1931" s="564" t="s">
        <v>13524</v>
      </c>
      <c r="D1931" s="564"/>
      <c r="E1931" s="564"/>
      <c r="F1931" s="564"/>
      <c r="G1931" s="564"/>
      <c r="H1931" s="564"/>
      <c r="I1931" s="564"/>
      <c r="J1931" s="564"/>
      <c r="K1931" s="564"/>
      <c r="L1931" s="339"/>
      <c r="M1931" s="339"/>
    </row>
    <row r="1932" spans="1:13" ht="5.25" customHeight="1" x14ac:dyDescent="0.25">
      <c r="C1932" s="564"/>
      <c r="D1932" s="564"/>
      <c r="E1932" s="564"/>
      <c r="F1932" s="564"/>
      <c r="G1932" s="564"/>
      <c r="H1932" s="564"/>
      <c r="I1932" s="564"/>
      <c r="J1932" s="564"/>
      <c r="K1932" s="564"/>
    </row>
    <row r="1933" spans="1:13" ht="12.75" customHeight="1" x14ac:dyDescent="0.25">
      <c r="A1933" s="340" t="s">
        <v>13525</v>
      </c>
      <c r="B1933" s="348" t="s">
        <v>385</v>
      </c>
      <c r="C1933" s="565" t="s">
        <v>13526</v>
      </c>
      <c r="D1933" s="565"/>
      <c r="E1933" s="565"/>
      <c r="F1933" s="565"/>
      <c r="G1933" s="565"/>
      <c r="H1933" s="565"/>
      <c r="I1933" s="565"/>
      <c r="J1933" s="565"/>
      <c r="K1933" s="565"/>
      <c r="L1933" s="348" t="s">
        <v>8</v>
      </c>
      <c r="M1933" s="341">
        <v>231.58</v>
      </c>
    </row>
    <row r="1934" spans="1:13" ht="13.5" customHeight="1" x14ac:dyDescent="0.25">
      <c r="A1934" s="340" t="s">
        <v>13527</v>
      </c>
      <c r="B1934" s="348" t="s">
        <v>385</v>
      </c>
      <c r="C1934" s="565" t="s">
        <v>13528</v>
      </c>
      <c r="D1934" s="565"/>
      <c r="E1934" s="565"/>
      <c r="F1934" s="565"/>
      <c r="G1934" s="565"/>
      <c r="H1934" s="565"/>
      <c r="I1934" s="565"/>
      <c r="J1934" s="565"/>
      <c r="K1934" s="565"/>
      <c r="L1934" s="348" t="s">
        <v>8</v>
      </c>
      <c r="M1934" s="341">
        <v>814.78</v>
      </c>
    </row>
    <row r="1935" spans="1:13" ht="12.75" customHeight="1" x14ac:dyDescent="0.25">
      <c r="A1935" s="340" t="s">
        <v>13529</v>
      </c>
      <c r="B1935" s="348" t="s">
        <v>385</v>
      </c>
      <c r="C1935" s="565" t="s">
        <v>13530</v>
      </c>
      <c r="D1935" s="565"/>
      <c r="E1935" s="565"/>
      <c r="F1935" s="565"/>
      <c r="G1935" s="565"/>
      <c r="H1935" s="565"/>
      <c r="I1935" s="565"/>
      <c r="J1935" s="565"/>
      <c r="K1935" s="565"/>
      <c r="L1935" s="348" t="s">
        <v>8</v>
      </c>
      <c r="M1935" s="341">
        <v>2801.21</v>
      </c>
    </row>
    <row r="1936" spans="1:13" ht="12.75" customHeight="1" x14ac:dyDescent="0.25">
      <c r="A1936" s="340" t="s">
        <v>13531</v>
      </c>
      <c r="B1936" s="348" t="s">
        <v>385</v>
      </c>
      <c r="C1936" s="565" t="s">
        <v>13532</v>
      </c>
      <c r="D1936" s="565"/>
      <c r="E1936" s="565"/>
      <c r="F1936" s="565"/>
      <c r="G1936" s="565"/>
      <c r="H1936" s="565"/>
      <c r="I1936" s="565"/>
      <c r="J1936" s="565"/>
      <c r="K1936" s="565"/>
      <c r="L1936" s="348" t="s">
        <v>8</v>
      </c>
      <c r="M1936" s="341">
        <v>374.75</v>
      </c>
    </row>
    <row r="1937" spans="1:13" ht="13.5" customHeight="1" x14ac:dyDescent="0.25">
      <c r="A1937" s="340" t="s">
        <v>13533</v>
      </c>
      <c r="B1937" s="348" t="s">
        <v>385</v>
      </c>
      <c r="C1937" s="565" t="s">
        <v>13534</v>
      </c>
      <c r="D1937" s="565"/>
      <c r="E1937" s="565"/>
      <c r="F1937" s="565"/>
      <c r="G1937" s="565"/>
      <c r="H1937" s="565"/>
      <c r="I1937" s="565"/>
      <c r="J1937" s="565"/>
      <c r="K1937" s="565"/>
      <c r="L1937" s="348" t="s">
        <v>8</v>
      </c>
      <c r="M1937" s="341">
        <v>1319.89</v>
      </c>
    </row>
    <row r="1938" spans="1:13" ht="12.75" customHeight="1" x14ac:dyDescent="0.25">
      <c r="A1938" s="338" t="s">
        <v>3668</v>
      </c>
      <c r="B1938" s="347" t="s">
        <v>385</v>
      </c>
      <c r="C1938" s="564" t="s">
        <v>13535</v>
      </c>
      <c r="D1938" s="564"/>
      <c r="E1938" s="564"/>
      <c r="F1938" s="564"/>
      <c r="G1938" s="564"/>
      <c r="H1938" s="564"/>
      <c r="I1938" s="564"/>
      <c r="J1938" s="564"/>
      <c r="K1938" s="564"/>
      <c r="L1938" s="339"/>
      <c r="M1938" s="339"/>
    </row>
    <row r="1939" spans="1:13" ht="12.75" customHeight="1" x14ac:dyDescent="0.25">
      <c r="A1939" s="340" t="s">
        <v>13536</v>
      </c>
      <c r="B1939" s="348" t="s">
        <v>385</v>
      </c>
      <c r="C1939" s="565" t="s">
        <v>13537</v>
      </c>
      <c r="D1939" s="565"/>
      <c r="E1939" s="565"/>
      <c r="F1939" s="565"/>
      <c r="G1939" s="565"/>
      <c r="H1939" s="565"/>
      <c r="I1939" s="565"/>
      <c r="J1939" s="565"/>
      <c r="K1939" s="565"/>
      <c r="L1939" s="348" t="s">
        <v>8</v>
      </c>
      <c r="M1939" s="341">
        <v>174.23</v>
      </c>
    </row>
    <row r="1940" spans="1:13" ht="13.5" customHeight="1" x14ac:dyDescent="0.25">
      <c r="A1940" s="340" t="s">
        <v>13538</v>
      </c>
      <c r="B1940" s="348" t="s">
        <v>385</v>
      </c>
      <c r="C1940" s="565" t="s">
        <v>13539</v>
      </c>
      <c r="D1940" s="565"/>
      <c r="E1940" s="565"/>
      <c r="F1940" s="565"/>
      <c r="G1940" s="565"/>
      <c r="H1940" s="565"/>
      <c r="I1940" s="565"/>
      <c r="J1940" s="565"/>
      <c r="K1940" s="565"/>
      <c r="L1940" s="348" t="s">
        <v>8</v>
      </c>
      <c r="M1940" s="341">
        <v>229.84</v>
      </c>
    </row>
    <row r="1941" spans="1:13" ht="12.75" customHeight="1" x14ac:dyDescent="0.25">
      <c r="A1941" s="340" t="s">
        <v>13540</v>
      </c>
      <c r="B1941" s="348" t="s">
        <v>385</v>
      </c>
      <c r="C1941" s="565" t="s">
        <v>13541</v>
      </c>
      <c r="D1941" s="565"/>
      <c r="E1941" s="565"/>
      <c r="F1941" s="565"/>
      <c r="G1941" s="565"/>
      <c r="H1941" s="565"/>
      <c r="I1941" s="565"/>
      <c r="J1941" s="565"/>
      <c r="K1941" s="565"/>
      <c r="L1941" s="348" t="s">
        <v>8</v>
      </c>
      <c r="M1941" s="341">
        <v>289.36</v>
      </c>
    </row>
    <row r="1942" spans="1:13" ht="13.5" customHeight="1" x14ac:dyDescent="0.25">
      <c r="A1942" s="340" t="s">
        <v>13542</v>
      </c>
      <c r="B1942" s="348" t="s">
        <v>385</v>
      </c>
      <c r="C1942" s="565" t="s">
        <v>13543</v>
      </c>
      <c r="D1942" s="565"/>
      <c r="E1942" s="565"/>
      <c r="F1942" s="565"/>
      <c r="G1942" s="565"/>
      <c r="H1942" s="565"/>
      <c r="I1942" s="565"/>
      <c r="J1942" s="565"/>
      <c r="K1942" s="565"/>
      <c r="L1942" s="348" t="s">
        <v>8</v>
      </c>
      <c r="M1942" s="341">
        <v>467.45</v>
      </c>
    </row>
    <row r="1943" spans="1:13" ht="12.75" customHeight="1" x14ac:dyDescent="0.25">
      <c r="A1943" s="340" t="s">
        <v>13544</v>
      </c>
      <c r="B1943" s="348" t="s">
        <v>385</v>
      </c>
      <c r="C1943" s="565" t="s">
        <v>13545</v>
      </c>
      <c r="D1943" s="565"/>
      <c r="E1943" s="565"/>
      <c r="F1943" s="565"/>
      <c r="G1943" s="565"/>
      <c r="H1943" s="565"/>
      <c r="I1943" s="565"/>
      <c r="J1943" s="565"/>
      <c r="K1943" s="565"/>
      <c r="L1943" s="348" t="s">
        <v>8</v>
      </c>
      <c r="M1943" s="341">
        <v>552.64</v>
      </c>
    </row>
    <row r="1944" spans="1:13" ht="12.75" customHeight="1" x14ac:dyDescent="0.25">
      <c r="A1944" s="340" t="s">
        <v>13546</v>
      </c>
      <c r="B1944" s="348" t="s">
        <v>385</v>
      </c>
      <c r="C1944" s="565" t="s">
        <v>13547</v>
      </c>
      <c r="D1944" s="565"/>
      <c r="E1944" s="565"/>
      <c r="F1944" s="565"/>
      <c r="G1944" s="565"/>
      <c r="H1944" s="565"/>
      <c r="I1944" s="565"/>
      <c r="J1944" s="565"/>
      <c r="K1944" s="565"/>
      <c r="L1944" s="348" t="s">
        <v>8</v>
      </c>
      <c r="M1944" s="341">
        <v>787.8</v>
      </c>
    </row>
    <row r="1945" spans="1:13" ht="13.5" customHeight="1" x14ac:dyDescent="0.25">
      <c r="A1945" s="340" t="s">
        <v>13548</v>
      </c>
      <c r="B1945" s="348" t="s">
        <v>385</v>
      </c>
      <c r="C1945" s="565" t="s">
        <v>13549</v>
      </c>
      <c r="D1945" s="565"/>
      <c r="E1945" s="565"/>
      <c r="F1945" s="565"/>
      <c r="G1945" s="565"/>
      <c r="H1945" s="565"/>
      <c r="I1945" s="565"/>
      <c r="J1945" s="565"/>
      <c r="K1945" s="565"/>
      <c r="L1945" s="348" t="s">
        <v>8</v>
      </c>
      <c r="M1945" s="341">
        <v>1096.24</v>
      </c>
    </row>
    <row r="1946" spans="1:13" ht="12.75" customHeight="1" x14ac:dyDescent="0.25">
      <c r="A1946" s="338" t="s">
        <v>3674</v>
      </c>
      <c r="B1946" s="347" t="s">
        <v>385</v>
      </c>
      <c r="C1946" s="564" t="s">
        <v>13550</v>
      </c>
      <c r="D1946" s="564"/>
      <c r="E1946" s="564"/>
      <c r="F1946" s="564"/>
      <c r="G1946" s="564"/>
      <c r="H1946" s="564"/>
      <c r="I1946" s="564"/>
      <c r="J1946" s="564"/>
      <c r="K1946" s="564"/>
      <c r="L1946" s="339"/>
      <c r="M1946" s="339"/>
    </row>
    <row r="1947" spans="1:13" ht="13.5" customHeight="1" x14ac:dyDescent="0.25">
      <c r="A1947" s="340" t="s">
        <v>13551</v>
      </c>
      <c r="B1947" s="348" t="s">
        <v>385</v>
      </c>
      <c r="C1947" s="565" t="s">
        <v>13537</v>
      </c>
      <c r="D1947" s="565"/>
      <c r="E1947" s="565"/>
      <c r="F1947" s="565"/>
      <c r="G1947" s="565"/>
      <c r="H1947" s="565"/>
      <c r="I1947" s="565"/>
      <c r="J1947" s="565"/>
      <c r="K1947" s="565"/>
      <c r="L1947" s="348" t="s">
        <v>8</v>
      </c>
      <c r="M1947" s="341">
        <v>200.23</v>
      </c>
    </row>
    <row r="1948" spans="1:13" ht="12.75" customHeight="1" x14ac:dyDescent="0.25">
      <c r="A1948" s="340" t="s">
        <v>13552</v>
      </c>
      <c r="B1948" s="348" t="s">
        <v>385</v>
      </c>
      <c r="C1948" s="565" t="s">
        <v>13539</v>
      </c>
      <c r="D1948" s="565"/>
      <c r="E1948" s="565"/>
      <c r="F1948" s="565"/>
      <c r="G1948" s="565"/>
      <c r="H1948" s="565"/>
      <c r="I1948" s="565"/>
      <c r="J1948" s="565"/>
      <c r="K1948" s="565"/>
      <c r="L1948" s="348" t="s">
        <v>8</v>
      </c>
      <c r="M1948" s="341">
        <v>263.83999999999997</v>
      </c>
    </row>
    <row r="1949" spans="1:13" ht="12.75" customHeight="1" x14ac:dyDescent="0.25">
      <c r="A1949" s="340" t="s">
        <v>13553</v>
      </c>
      <c r="B1949" s="348" t="s">
        <v>385</v>
      </c>
      <c r="C1949" s="565" t="s">
        <v>13541</v>
      </c>
      <c r="D1949" s="565"/>
      <c r="E1949" s="565"/>
      <c r="F1949" s="565"/>
      <c r="G1949" s="565"/>
      <c r="H1949" s="565"/>
      <c r="I1949" s="565"/>
      <c r="J1949" s="565"/>
      <c r="K1949" s="565"/>
      <c r="L1949" s="348" t="s">
        <v>8</v>
      </c>
      <c r="M1949" s="341">
        <v>331.36</v>
      </c>
    </row>
    <row r="1950" spans="1:13" ht="13.5" customHeight="1" x14ac:dyDescent="0.25">
      <c r="A1950" s="340" t="s">
        <v>13554</v>
      </c>
      <c r="B1950" s="348" t="s">
        <v>385</v>
      </c>
      <c r="C1950" s="565" t="s">
        <v>13543</v>
      </c>
      <c r="D1950" s="565"/>
      <c r="E1950" s="565"/>
      <c r="F1950" s="565"/>
      <c r="G1950" s="565"/>
      <c r="H1950" s="565"/>
      <c r="I1950" s="565"/>
      <c r="J1950" s="565"/>
      <c r="K1950" s="565"/>
      <c r="L1950" s="348" t="s">
        <v>8</v>
      </c>
      <c r="M1950" s="341">
        <v>538.45000000000005</v>
      </c>
    </row>
    <row r="1951" spans="1:13" ht="12.75" customHeight="1" x14ac:dyDescent="0.25">
      <c r="A1951" s="340" t="s">
        <v>13555</v>
      </c>
      <c r="B1951" s="348" t="s">
        <v>385</v>
      </c>
      <c r="C1951" s="565" t="s">
        <v>13545</v>
      </c>
      <c r="D1951" s="565"/>
      <c r="E1951" s="565"/>
      <c r="F1951" s="565"/>
      <c r="G1951" s="565"/>
      <c r="H1951" s="565"/>
      <c r="I1951" s="565"/>
      <c r="J1951" s="565"/>
      <c r="K1951" s="565"/>
      <c r="L1951" s="348" t="s">
        <v>8</v>
      </c>
      <c r="M1951" s="341">
        <v>738.58</v>
      </c>
    </row>
    <row r="1952" spans="1:13" ht="12.75" customHeight="1" x14ac:dyDescent="0.25">
      <c r="A1952" s="340" t="s">
        <v>13556</v>
      </c>
      <c r="B1952" s="348" t="s">
        <v>385</v>
      </c>
      <c r="C1952" s="565" t="s">
        <v>13547</v>
      </c>
      <c r="D1952" s="565"/>
      <c r="E1952" s="565"/>
      <c r="F1952" s="565"/>
      <c r="G1952" s="565"/>
      <c r="H1952" s="565"/>
      <c r="I1952" s="565"/>
      <c r="J1952" s="565"/>
      <c r="K1952" s="565"/>
      <c r="L1952" s="348" t="s">
        <v>8</v>
      </c>
      <c r="M1952" s="341">
        <v>826.82</v>
      </c>
    </row>
    <row r="1953" spans="1:13" ht="13.5" customHeight="1" x14ac:dyDescent="0.25">
      <c r="A1953" s="340" t="s">
        <v>13557</v>
      </c>
      <c r="B1953" s="348" t="s">
        <v>385</v>
      </c>
      <c r="C1953" s="565" t="s">
        <v>13549</v>
      </c>
      <c r="D1953" s="565"/>
      <c r="E1953" s="565"/>
      <c r="F1953" s="565"/>
      <c r="G1953" s="565"/>
      <c r="H1953" s="565"/>
      <c r="I1953" s="565"/>
      <c r="J1953" s="565"/>
      <c r="K1953" s="565"/>
      <c r="L1953" s="348" t="s">
        <v>8</v>
      </c>
      <c r="M1953" s="341">
        <v>1075.29</v>
      </c>
    </row>
    <row r="1954" spans="1:13" ht="12.75" customHeight="1" x14ac:dyDescent="0.25">
      <c r="A1954" s="338" t="s">
        <v>3678</v>
      </c>
      <c r="B1954" s="347" t="s">
        <v>385</v>
      </c>
      <c r="C1954" s="564" t="s">
        <v>13558</v>
      </c>
      <c r="D1954" s="564"/>
      <c r="E1954" s="564"/>
      <c r="F1954" s="564"/>
      <c r="G1954" s="564"/>
      <c r="H1954" s="564"/>
      <c r="I1954" s="564"/>
      <c r="J1954" s="564"/>
      <c r="K1954" s="564"/>
      <c r="L1954" s="339"/>
      <c r="M1954" s="339"/>
    </row>
    <row r="1955" spans="1:13" ht="13.5" customHeight="1" x14ac:dyDescent="0.25">
      <c r="A1955" s="340" t="s">
        <v>13559</v>
      </c>
      <c r="B1955" s="348" t="s">
        <v>385</v>
      </c>
      <c r="C1955" s="565" t="s">
        <v>13541</v>
      </c>
      <c r="D1955" s="565"/>
      <c r="E1955" s="565"/>
      <c r="F1955" s="565"/>
      <c r="G1955" s="565"/>
      <c r="H1955" s="565"/>
      <c r="I1955" s="565"/>
      <c r="J1955" s="565"/>
      <c r="K1955" s="565"/>
      <c r="L1955" s="348" t="s">
        <v>8</v>
      </c>
      <c r="M1955" s="341">
        <v>394.36</v>
      </c>
    </row>
    <row r="1956" spans="1:13" ht="12.75" customHeight="1" x14ac:dyDescent="0.25">
      <c r="A1956" s="340" t="s">
        <v>13560</v>
      </c>
      <c r="B1956" s="348" t="s">
        <v>385</v>
      </c>
      <c r="C1956" s="565" t="s">
        <v>13543</v>
      </c>
      <c r="D1956" s="565"/>
      <c r="E1956" s="565"/>
      <c r="F1956" s="565"/>
      <c r="G1956" s="565"/>
      <c r="H1956" s="565"/>
      <c r="I1956" s="565"/>
      <c r="J1956" s="565"/>
      <c r="K1956" s="565"/>
      <c r="L1956" s="348" t="s">
        <v>8</v>
      </c>
      <c r="M1956" s="341">
        <v>645.45000000000005</v>
      </c>
    </row>
    <row r="1957" spans="1:13" ht="12.75" customHeight="1" x14ac:dyDescent="0.25">
      <c r="A1957" s="340" t="s">
        <v>13561</v>
      </c>
      <c r="B1957" s="348" t="s">
        <v>385</v>
      </c>
      <c r="C1957" s="565" t="s">
        <v>13545</v>
      </c>
      <c r="D1957" s="565"/>
      <c r="E1957" s="565"/>
      <c r="F1957" s="565"/>
      <c r="G1957" s="565"/>
      <c r="H1957" s="565"/>
      <c r="I1957" s="565"/>
      <c r="J1957" s="565"/>
      <c r="K1957" s="565"/>
      <c r="L1957" s="348" t="s">
        <v>8</v>
      </c>
      <c r="M1957" s="341">
        <v>669.26</v>
      </c>
    </row>
    <row r="1958" spans="1:13" ht="13.5" customHeight="1" x14ac:dyDescent="0.25">
      <c r="A1958" s="340" t="s">
        <v>13562</v>
      </c>
      <c r="B1958" s="348" t="s">
        <v>385</v>
      </c>
      <c r="C1958" s="565" t="s">
        <v>13547</v>
      </c>
      <c r="D1958" s="565"/>
      <c r="E1958" s="565"/>
      <c r="F1958" s="565"/>
      <c r="G1958" s="565"/>
      <c r="H1958" s="565"/>
      <c r="I1958" s="565"/>
      <c r="J1958" s="565"/>
      <c r="K1958" s="565"/>
      <c r="L1958" s="348" t="s">
        <v>8</v>
      </c>
      <c r="M1958" s="341">
        <v>1036.23</v>
      </c>
    </row>
    <row r="1959" spans="1:13" ht="12.75" customHeight="1" x14ac:dyDescent="0.25">
      <c r="A1959" s="340" t="s">
        <v>13563</v>
      </c>
      <c r="B1959" s="348" t="s">
        <v>385</v>
      </c>
      <c r="C1959" s="565" t="s">
        <v>13549</v>
      </c>
      <c r="D1959" s="565"/>
      <c r="E1959" s="565"/>
      <c r="F1959" s="565"/>
      <c r="G1959" s="565"/>
      <c r="H1959" s="565"/>
      <c r="I1959" s="565"/>
      <c r="J1959" s="565"/>
      <c r="K1959" s="565"/>
      <c r="L1959" s="348" t="s">
        <v>8</v>
      </c>
      <c r="M1959" s="341">
        <v>1525.25</v>
      </c>
    </row>
    <row r="1960" spans="1:13" ht="13.5" customHeight="1" x14ac:dyDescent="0.25">
      <c r="A1960" s="338" t="s">
        <v>3692</v>
      </c>
      <c r="B1960" s="347" t="s">
        <v>385</v>
      </c>
      <c r="C1960" s="564" t="s">
        <v>13564</v>
      </c>
      <c r="D1960" s="564"/>
      <c r="E1960" s="564"/>
      <c r="F1960" s="564"/>
      <c r="G1960" s="564"/>
      <c r="H1960" s="564"/>
      <c r="I1960" s="564"/>
      <c r="J1960" s="564"/>
      <c r="K1960" s="564"/>
      <c r="L1960" s="339"/>
      <c r="M1960" s="339"/>
    </row>
    <row r="1961" spans="1:13" ht="12.75" customHeight="1" x14ac:dyDescent="0.25">
      <c r="A1961" s="340" t="s">
        <v>13565</v>
      </c>
      <c r="B1961" s="348" t="s">
        <v>385</v>
      </c>
      <c r="C1961" s="565" t="s">
        <v>13566</v>
      </c>
      <c r="D1961" s="565"/>
      <c r="E1961" s="565"/>
      <c r="F1961" s="565"/>
      <c r="G1961" s="565"/>
      <c r="H1961" s="565"/>
      <c r="I1961" s="565"/>
      <c r="J1961" s="565"/>
      <c r="K1961" s="565"/>
      <c r="L1961" s="348" t="s">
        <v>10</v>
      </c>
      <c r="M1961" s="341">
        <v>601.05999999999995</v>
      </c>
    </row>
    <row r="1962" spans="1:13" ht="12.75" customHeight="1" x14ac:dyDescent="0.25">
      <c r="A1962" s="338" t="s">
        <v>3700</v>
      </c>
      <c r="B1962" s="347" t="s">
        <v>385</v>
      </c>
      <c r="C1962" s="564" t="s">
        <v>13567</v>
      </c>
      <c r="D1962" s="564"/>
      <c r="E1962" s="564"/>
      <c r="F1962" s="564"/>
      <c r="G1962" s="564"/>
      <c r="H1962" s="564"/>
      <c r="I1962" s="564"/>
      <c r="J1962" s="564"/>
      <c r="K1962" s="564"/>
      <c r="L1962" s="339"/>
      <c r="M1962" s="339"/>
    </row>
    <row r="1963" spans="1:13" ht="13.5" customHeight="1" x14ac:dyDescent="0.25">
      <c r="A1963" s="340" t="s">
        <v>13568</v>
      </c>
      <c r="B1963" s="348" t="s">
        <v>385</v>
      </c>
      <c r="C1963" s="565" t="s">
        <v>13569</v>
      </c>
      <c r="D1963" s="565"/>
      <c r="E1963" s="565"/>
      <c r="F1963" s="565"/>
      <c r="G1963" s="565"/>
      <c r="H1963" s="565"/>
      <c r="I1963" s="565"/>
      <c r="J1963" s="565"/>
      <c r="K1963" s="565"/>
      <c r="L1963" s="348" t="s">
        <v>9</v>
      </c>
      <c r="M1963" s="341">
        <v>26.84</v>
      </c>
    </row>
    <row r="1964" spans="1:13" ht="12.75" customHeight="1" x14ac:dyDescent="0.25">
      <c r="A1964" s="338" t="s">
        <v>3706</v>
      </c>
      <c r="B1964" s="347" t="s">
        <v>385</v>
      </c>
      <c r="C1964" s="564" t="s">
        <v>13570</v>
      </c>
      <c r="D1964" s="564"/>
      <c r="E1964" s="564"/>
      <c r="F1964" s="564"/>
      <c r="G1964" s="564"/>
      <c r="H1964" s="564"/>
      <c r="I1964" s="564"/>
      <c r="J1964" s="564"/>
      <c r="K1964" s="564"/>
      <c r="L1964" s="339"/>
      <c r="M1964" s="339"/>
    </row>
    <row r="1965" spans="1:13" ht="12.75" customHeight="1" x14ac:dyDescent="0.25">
      <c r="A1965" s="340" t="s">
        <v>13571</v>
      </c>
      <c r="B1965" s="348" t="s">
        <v>385</v>
      </c>
      <c r="C1965" s="565" t="s">
        <v>13572</v>
      </c>
      <c r="D1965" s="565"/>
      <c r="E1965" s="565"/>
      <c r="F1965" s="565"/>
      <c r="G1965" s="565"/>
      <c r="H1965" s="565"/>
      <c r="I1965" s="565"/>
      <c r="J1965" s="565"/>
      <c r="K1965" s="565"/>
      <c r="L1965" s="348" t="s">
        <v>9</v>
      </c>
      <c r="M1965" s="341">
        <v>50.85</v>
      </c>
    </row>
    <row r="1966" spans="1:13" ht="13.5" customHeight="1" x14ac:dyDescent="0.25">
      <c r="A1966" s="338" t="s">
        <v>3712</v>
      </c>
      <c r="B1966" s="347" t="s">
        <v>385</v>
      </c>
      <c r="C1966" s="564" t="s">
        <v>13573</v>
      </c>
      <c r="D1966" s="564"/>
      <c r="E1966" s="564"/>
      <c r="F1966" s="564"/>
      <c r="G1966" s="564"/>
      <c r="H1966" s="564"/>
      <c r="I1966" s="564"/>
      <c r="J1966" s="564"/>
      <c r="K1966" s="564"/>
      <c r="L1966" s="339"/>
      <c r="M1966" s="339"/>
    </row>
    <row r="1967" spans="1:13" ht="12.75" customHeight="1" x14ac:dyDescent="0.25">
      <c r="A1967" s="340" t="s">
        <v>13574</v>
      </c>
      <c r="B1967" s="348" t="s">
        <v>385</v>
      </c>
      <c r="C1967" s="565" t="s">
        <v>13575</v>
      </c>
      <c r="D1967" s="565"/>
      <c r="E1967" s="565"/>
      <c r="F1967" s="565"/>
      <c r="G1967" s="565"/>
      <c r="H1967" s="565"/>
      <c r="I1967" s="565"/>
      <c r="J1967" s="565"/>
      <c r="K1967" s="565"/>
      <c r="L1967" s="348" t="s">
        <v>511</v>
      </c>
      <c r="M1967" s="341">
        <v>1152.6400000000001</v>
      </c>
    </row>
    <row r="1968" spans="1:13" ht="13.5" customHeight="1" x14ac:dyDescent="0.25">
      <c r="A1968" s="340" t="s">
        <v>13576</v>
      </c>
      <c r="B1968" s="348" t="s">
        <v>385</v>
      </c>
      <c r="C1968" s="565" t="s">
        <v>13577</v>
      </c>
      <c r="D1968" s="565"/>
      <c r="E1968" s="565"/>
      <c r="F1968" s="565"/>
      <c r="G1968" s="565"/>
      <c r="H1968" s="565"/>
      <c r="I1968" s="565"/>
      <c r="J1968" s="565"/>
      <c r="K1968" s="565"/>
      <c r="L1968" s="348" t="s">
        <v>511</v>
      </c>
      <c r="M1968" s="341">
        <v>1263.74</v>
      </c>
    </row>
    <row r="1969" spans="1:13" ht="12.75" customHeight="1" x14ac:dyDescent="0.25">
      <c r="A1969" s="340" t="s">
        <v>13578</v>
      </c>
      <c r="B1969" s="348" t="s">
        <v>385</v>
      </c>
      <c r="C1969" s="565" t="s">
        <v>13579</v>
      </c>
      <c r="D1969" s="565"/>
      <c r="E1969" s="565"/>
      <c r="F1969" s="565"/>
      <c r="G1969" s="565"/>
      <c r="H1969" s="565"/>
      <c r="I1969" s="565"/>
      <c r="J1969" s="565"/>
      <c r="K1969" s="565"/>
      <c r="L1969" s="348" t="s">
        <v>511</v>
      </c>
      <c r="M1969" s="341">
        <v>1380.97</v>
      </c>
    </row>
    <row r="1970" spans="1:13" ht="12.75" customHeight="1" x14ac:dyDescent="0.25">
      <c r="A1970" s="340" t="s">
        <v>13580</v>
      </c>
      <c r="B1970" s="348" t="s">
        <v>385</v>
      </c>
      <c r="C1970" s="565" t="s">
        <v>13581</v>
      </c>
      <c r="D1970" s="565"/>
      <c r="E1970" s="565"/>
      <c r="F1970" s="565"/>
      <c r="G1970" s="565"/>
      <c r="H1970" s="565"/>
      <c r="I1970" s="565"/>
      <c r="J1970" s="565"/>
      <c r="K1970" s="565"/>
      <c r="L1970" s="348" t="s">
        <v>511</v>
      </c>
      <c r="M1970" s="341">
        <v>1501.26</v>
      </c>
    </row>
    <row r="1971" spans="1:13" ht="13.5" customHeight="1" x14ac:dyDescent="0.25">
      <c r="A1971" s="340" t="s">
        <v>13582</v>
      </c>
      <c r="B1971" s="348" t="s">
        <v>385</v>
      </c>
      <c r="C1971" s="565" t="s">
        <v>13583</v>
      </c>
      <c r="D1971" s="565"/>
      <c r="E1971" s="565"/>
      <c r="F1971" s="565"/>
      <c r="G1971" s="565"/>
      <c r="H1971" s="565"/>
      <c r="I1971" s="565"/>
      <c r="J1971" s="565"/>
      <c r="K1971" s="565"/>
      <c r="L1971" s="348" t="s">
        <v>511</v>
      </c>
      <c r="M1971" s="341">
        <v>1632.13</v>
      </c>
    </row>
    <row r="1972" spans="1:13" ht="12.75" customHeight="1" x14ac:dyDescent="0.25">
      <c r="A1972" s="340" t="s">
        <v>13584</v>
      </c>
      <c r="B1972" s="348" t="s">
        <v>385</v>
      </c>
      <c r="C1972" s="565" t="s">
        <v>13585</v>
      </c>
      <c r="D1972" s="565"/>
      <c r="E1972" s="565"/>
      <c r="F1972" s="565"/>
      <c r="G1972" s="565"/>
      <c r="H1972" s="565"/>
      <c r="I1972" s="565"/>
      <c r="J1972" s="565"/>
      <c r="K1972" s="565"/>
      <c r="L1972" s="348" t="s">
        <v>511</v>
      </c>
      <c r="M1972" s="341">
        <v>1760.56</v>
      </c>
    </row>
    <row r="1973" spans="1:13" ht="13.5" customHeight="1" x14ac:dyDescent="0.25">
      <c r="A1973" s="340" t="s">
        <v>13586</v>
      </c>
      <c r="B1973" s="348" t="s">
        <v>385</v>
      </c>
      <c r="C1973" s="565" t="s">
        <v>13587</v>
      </c>
      <c r="D1973" s="565"/>
      <c r="E1973" s="565"/>
      <c r="F1973" s="565"/>
      <c r="G1973" s="565"/>
      <c r="H1973" s="565"/>
      <c r="I1973" s="565"/>
      <c r="J1973" s="565"/>
      <c r="K1973" s="565"/>
      <c r="L1973" s="348" t="s">
        <v>511</v>
      </c>
      <c r="M1973" s="341">
        <v>2429.23</v>
      </c>
    </row>
    <row r="1974" spans="1:13" ht="12.75" customHeight="1" x14ac:dyDescent="0.25">
      <c r="A1974" s="340" t="s">
        <v>13588</v>
      </c>
      <c r="B1974" s="348" t="s">
        <v>385</v>
      </c>
      <c r="C1974" s="565" t="s">
        <v>13589</v>
      </c>
      <c r="D1974" s="565"/>
      <c r="E1974" s="565"/>
      <c r="F1974" s="565"/>
      <c r="G1974" s="565"/>
      <c r="H1974" s="565"/>
      <c r="I1974" s="565"/>
      <c r="J1974" s="565"/>
      <c r="K1974" s="565"/>
      <c r="L1974" s="348" t="s">
        <v>511</v>
      </c>
      <c r="M1974" s="341">
        <v>2583.94</v>
      </c>
    </row>
    <row r="1975" spans="1:13" ht="12.75" customHeight="1" x14ac:dyDescent="0.25">
      <c r="A1975" s="340" t="s">
        <v>13590</v>
      </c>
      <c r="B1975" s="348" t="s">
        <v>385</v>
      </c>
      <c r="C1975" s="565" t="s">
        <v>13591</v>
      </c>
      <c r="D1975" s="565"/>
      <c r="E1975" s="565"/>
      <c r="F1975" s="565"/>
      <c r="G1975" s="565"/>
      <c r="H1975" s="565"/>
      <c r="I1975" s="565"/>
      <c r="J1975" s="565"/>
      <c r="K1975" s="565"/>
      <c r="L1975" s="348" t="s">
        <v>511</v>
      </c>
      <c r="M1975" s="341">
        <v>2937.21</v>
      </c>
    </row>
    <row r="1976" spans="1:13" ht="13.5" customHeight="1" x14ac:dyDescent="0.25">
      <c r="A1976" s="340" t="s">
        <v>13592</v>
      </c>
      <c r="B1976" s="348" t="s">
        <v>385</v>
      </c>
      <c r="C1976" s="565" t="s">
        <v>13593</v>
      </c>
      <c r="D1976" s="565"/>
      <c r="E1976" s="565"/>
      <c r="F1976" s="565"/>
      <c r="G1976" s="565"/>
      <c r="H1976" s="565"/>
      <c r="I1976" s="565"/>
      <c r="J1976" s="565"/>
      <c r="K1976" s="565"/>
      <c r="L1976" s="348" t="s">
        <v>511</v>
      </c>
      <c r="M1976" s="341">
        <v>3283.46</v>
      </c>
    </row>
    <row r="1977" spans="1:13" ht="12.75" customHeight="1" x14ac:dyDescent="0.25">
      <c r="A1977" s="338" t="s">
        <v>3718</v>
      </c>
      <c r="B1977" s="347" t="s">
        <v>385</v>
      </c>
      <c r="C1977" s="564" t="s">
        <v>13594</v>
      </c>
      <c r="D1977" s="564"/>
      <c r="E1977" s="564"/>
      <c r="F1977" s="564"/>
      <c r="G1977" s="564"/>
      <c r="H1977" s="564"/>
      <c r="I1977" s="564"/>
      <c r="J1977" s="564"/>
      <c r="K1977" s="564"/>
      <c r="L1977" s="339"/>
      <c r="M1977" s="339"/>
    </row>
    <row r="1978" spans="1:13" ht="12.75" customHeight="1" x14ac:dyDescent="0.25">
      <c r="A1978" s="340" t="s">
        <v>16551</v>
      </c>
      <c r="B1978" s="348" t="s">
        <v>385</v>
      </c>
      <c r="C1978" s="565" t="s">
        <v>16552</v>
      </c>
      <c r="D1978" s="565"/>
      <c r="E1978" s="565"/>
      <c r="F1978" s="565"/>
      <c r="G1978" s="565"/>
      <c r="H1978" s="565"/>
      <c r="I1978" s="565"/>
      <c r="J1978" s="565"/>
      <c r="K1978" s="565"/>
      <c r="L1978" s="348" t="s">
        <v>511</v>
      </c>
      <c r="M1978" s="341">
        <v>974.71</v>
      </c>
    </row>
    <row r="1979" spans="1:13" ht="13.5" customHeight="1" x14ac:dyDescent="0.25">
      <c r="A1979" s="340" t="s">
        <v>16553</v>
      </c>
      <c r="B1979" s="348" t="s">
        <v>385</v>
      </c>
      <c r="C1979" s="565" t="s">
        <v>16554</v>
      </c>
      <c r="D1979" s="565"/>
      <c r="E1979" s="565"/>
      <c r="F1979" s="565"/>
      <c r="G1979" s="565"/>
      <c r="H1979" s="565"/>
      <c r="I1979" s="565"/>
      <c r="J1979" s="565"/>
      <c r="K1979" s="565"/>
      <c r="L1979" s="348" t="s">
        <v>511</v>
      </c>
      <c r="M1979" s="341">
        <v>1663.73</v>
      </c>
    </row>
    <row r="1980" spans="1:13" ht="12.75" customHeight="1" x14ac:dyDescent="0.25">
      <c r="A1980" s="338" t="s">
        <v>3724</v>
      </c>
      <c r="B1980" s="347" t="s">
        <v>385</v>
      </c>
      <c r="C1980" s="564" t="s">
        <v>13595</v>
      </c>
      <c r="D1980" s="564"/>
      <c r="E1980" s="564"/>
      <c r="F1980" s="564"/>
      <c r="G1980" s="564"/>
      <c r="H1980" s="564"/>
      <c r="I1980" s="564"/>
      <c r="J1980" s="564"/>
      <c r="K1980" s="564"/>
      <c r="L1980" s="339"/>
      <c r="M1980" s="339"/>
    </row>
    <row r="1981" spans="1:13" ht="13.5" customHeight="1" x14ac:dyDescent="0.25">
      <c r="A1981" s="340" t="s">
        <v>16555</v>
      </c>
      <c r="B1981" s="348" t="s">
        <v>385</v>
      </c>
      <c r="C1981" s="565" t="s">
        <v>16556</v>
      </c>
      <c r="D1981" s="565"/>
      <c r="E1981" s="565"/>
      <c r="F1981" s="565"/>
      <c r="G1981" s="565"/>
      <c r="H1981" s="565"/>
      <c r="I1981" s="565"/>
      <c r="J1981" s="565"/>
      <c r="K1981" s="565"/>
      <c r="L1981" s="348" t="s">
        <v>8</v>
      </c>
      <c r="M1981" s="341">
        <v>852.19</v>
      </c>
    </row>
    <row r="1982" spans="1:13" ht="12.75" customHeight="1" x14ac:dyDescent="0.25">
      <c r="A1982" s="340" t="s">
        <v>16557</v>
      </c>
      <c r="B1982" s="348" t="s">
        <v>385</v>
      </c>
      <c r="C1982" s="565" t="s">
        <v>16558</v>
      </c>
      <c r="D1982" s="565"/>
      <c r="E1982" s="565"/>
      <c r="F1982" s="565"/>
      <c r="G1982" s="565"/>
      <c r="H1982" s="565"/>
      <c r="I1982" s="565"/>
      <c r="J1982" s="565"/>
      <c r="K1982" s="565"/>
      <c r="L1982" s="348" t="s">
        <v>8</v>
      </c>
      <c r="M1982" s="341">
        <v>1426.27</v>
      </c>
    </row>
    <row r="1983" spans="1:13" ht="12.75" customHeight="1" x14ac:dyDescent="0.25">
      <c r="A1983" s="338" t="s">
        <v>3730</v>
      </c>
      <c r="B1983" s="347" t="s">
        <v>385</v>
      </c>
      <c r="C1983" s="564" t="s">
        <v>13596</v>
      </c>
      <c r="D1983" s="564"/>
      <c r="E1983" s="564"/>
      <c r="F1983" s="564"/>
      <c r="G1983" s="564"/>
      <c r="H1983" s="564"/>
      <c r="I1983" s="564"/>
      <c r="J1983" s="564"/>
      <c r="K1983" s="564"/>
      <c r="L1983" s="339"/>
      <c r="M1983" s="339"/>
    </row>
    <row r="1984" spans="1:13" ht="13.5" customHeight="1" x14ac:dyDescent="0.25">
      <c r="A1984" s="340" t="s">
        <v>13597</v>
      </c>
      <c r="B1984" s="348" t="s">
        <v>385</v>
      </c>
      <c r="C1984" s="565" t="s">
        <v>13598</v>
      </c>
      <c r="D1984" s="565"/>
      <c r="E1984" s="565"/>
      <c r="F1984" s="565"/>
      <c r="G1984" s="565"/>
      <c r="H1984" s="565"/>
      <c r="I1984" s="565"/>
      <c r="J1984" s="565"/>
      <c r="K1984" s="565"/>
      <c r="L1984" s="348" t="s">
        <v>511</v>
      </c>
      <c r="M1984" s="341">
        <v>775.23</v>
      </c>
    </row>
    <row r="1985" spans="1:13" ht="12.75" customHeight="1" x14ac:dyDescent="0.25">
      <c r="A1985" s="340" t="s">
        <v>13599</v>
      </c>
      <c r="B1985" s="348" t="s">
        <v>385</v>
      </c>
      <c r="C1985" s="565" t="s">
        <v>13600</v>
      </c>
      <c r="D1985" s="565"/>
      <c r="E1985" s="565"/>
      <c r="F1985" s="565"/>
      <c r="G1985" s="565"/>
      <c r="H1985" s="565"/>
      <c r="I1985" s="565"/>
      <c r="J1985" s="565"/>
      <c r="K1985" s="565"/>
      <c r="L1985" s="348" t="s">
        <v>511</v>
      </c>
      <c r="M1985" s="341">
        <v>378.59</v>
      </c>
    </row>
    <row r="1986" spans="1:13" ht="13.5" customHeight="1" x14ac:dyDescent="0.25">
      <c r="A1986" s="338" t="s">
        <v>13601</v>
      </c>
      <c r="B1986" s="347" t="s">
        <v>385</v>
      </c>
      <c r="C1986" s="564" t="s">
        <v>13602</v>
      </c>
      <c r="D1986" s="564"/>
      <c r="E1986" s="564"/>
      <c r="F1986" s="564"/>
      <c r="G1986" s="564"/>
      <c r="H1986" s="564"/>
      <c r="I1986" s="564"/>
      <c r="J1986" s="564"/>
      <c r="K1986" s="564"/>
      <c r="L1986" s="339"/>
      <c r="M1986" s="339"/>
    </row>
    <row r="1987" spans="1:13" ht="12.75" customHeight="1" x14ac:dyDescent="0.25">
      <c r="A1987" s="340" t="s">
        <v>13603</v>
      </c>
      <c r="B1987" s="348" t="s">
        <v>385</v>
      </c>
      <c r="C1987" s="565" t="s">
        <v>13598</v>
      </c>
      <c r="D1987" s="565"/>
      <c r="E1987" s="565"/>
      <c r="F1987" s="565"/>
      <c r="G1987" s="565"/>
      <c r="H1987" s="565"/>
      <c r="I1987" s="565"/>
      <c r="J1987" s="565"/>
      <c r="K1987" s="565"/>
      <c r="L1987" s="348" t="s">
        <v>511</v>
      </c>
      <c r="M1987" s="341">
        <v>707.22</v>
      </c>
    </row>
    <row r="1988" spans="1:13" ht="12.75" customHeight="1" x14ac:dyDescent="0.25">
      <c r="A1988" s="340" t="s">
        <v>13604</v>
      </c>
      <c r="B1988" s="348" t="s">
        <v>385</v>
      </c>
      <c r="C1988" s="565" t="s">
        <v>13600</v>
      </c>
      <c r="D1988" s="565"/>
      <c r="E1988" s="565"/>
      <c r="F1988" s="565"/>
      <c r="G1988" s="565"/>
      <c r="H1988" s="565"/>
      <c r="I1988" s="565"/>
      <c r="J1988" s="565"/>
      <c r="K1988" s="565"/>
      <c r="L1988" s="348" t="s">
        <v>511</v>
      </c>
      <c r="M1988" s="341">
        <v>127.05</v>
      </c>
    </row>
    <row r="1989" spans="1:13" ht="13.5" customHeight="1" x14ac:dyDescent="0.25">
      <c r="A1989" s="338" t="s">
        <v>13605</v>
      </c>
      <c r="B1989" s="347" t="s">
        <v>385</v>
      </c>
      <c r="C1989" s="564" t="s">
        <v>13606</v>
      </c>
      <c r="D1989" s="564"/>
      <c r="E1989" s="564"/>
      <c r="F1989" s="564"/>
      <c r="G1989" s="564"/>
      <c r="H1989" s="564"/>
      <c r="I1989" s="564"/>
      <c r="J1989" s="564"/>
      <c r="K1989" s="564"/>
      <c r="L1989" s="339"/>
      <c r="M1989" s="339"/>
    </row>
    <row r="1990" spans="1:13" ht="12.75" customHeight="1" x14ac:dyDescent="0.25">
      <c r="A1990" s="340" t="s">
        <v>13607</v>
      </c>
      <c r="B1990" s="348" t="s">
        <v>385</v>
      </c>
      <c r="C1990" s="565" t="s">
        <v>13575</v>
      </c>
      <c r="D1990" s="565"/>
      <c r="E1990" s="565"/>
      <c r="F1990" s="565"/>
      <c r="G1990" s="565"/>
      <c r="H1990" s="565"/>
      <c r="I1990" s="565"/>
      <c r="J1990" s="565"/>
      <c r="K1990" s="565"/>
      <c r="L1990" s="348" t="s">
        <v>511</v>
      </c>
      <c r="M1990" s="341">
        <v>1455.2</v>
      </c>
    </row>
    <row r="1991" spans="1:13" ht="13.5" customHeight="1" x14ac:dyDescent="0.25">
      <c r="A1991" s="340" t="s">
        <v>13608</v>
      </c>
      <c r="B1991" s="348" t="s">
        <v>385</v>
      </c>
      <c r="C1991" s="565" t="s">
        <v>13577</v>
      </c>
      <c r="D1991" s="565"/>
      <c r="E1991" s="565"/>
      <c r="F1991" s="565"/>
      <c r="G1991" s="565"/>
      <c r="H1991" s="565"/>
      <c r="I1991" s="565"/>
      <c r="J1991" s="565"/>
      <c r="K1991" s="565"/>
      <c r="L1991" s="348" t="s">
        <v>511</v>
      </c>
      <c r="M1991" s="341">
        <v>1671.11</v>
      </c>
    </row>
    <row r="1992" spans="1:13" ht="12.75" customHeight="1" x14ac:dyDescent="0.25">
      <c r="A1992" s="340" t="s">
        <v>13609</v>
      </c>
      <c r="B1992" s="348" t="s">
        <v>385</v>
      </c>
      <c r="C1992" s="565" t="s">
        <v>13579</v>
      </c>
      <c r="D1992" s="565"/>
      <c r="E1992" s="565"/>
      <c r="F1992" s="565"/>
      <c r="G1992" s="565"/>
      <c r="H1992" s="565"/>
      <c r="I1992" s="565"/>
      <c r="J1992" s="565"/>
      <c r="K1992" s="565"/>
      <c r="L1992" s="348" t="s">
        <v>511</v>
      </c>
      <c r="M1992" s="341">
        <v>1895.15</v>
      </c>
    </row>
    <row r="1993" spans="1:13" ht="12.75" customHeight="1" x14ac:dyDescent="0.25">
      <c r="A1993" s="340" t="s">
        <v>13610</v>
      </c>
      <c r="B1993" s="348" t="s">
        <v>385</v>
      </c>
      <c r="C1993" s="565" t="s">
        <v>13581</v>
      </c>
      <c r="D1993" s="565"/>
      <c r="E1993" s="565"/>
      <c r="F1993" s="565"/>
      <c r="G1993" s="565"/>
      <c r="H1993" s="565"/>
      <c r="I1993" s="565"/>
      <c r="J1993" s="565"/>
      <c r="K1993" s="565"/>
      <c r="L1993" s="348" t="s">
        <v>511</v>
      </c>
      <c r="M1993" s="341">
        <v>2338.62</v>
      </c>
    </row>
    <row r="1994" spans="1:13" ht="13.5" customHeight="1" x14ac:dyDescent="0.25">
      <c r="A1994" s="340" t="s">
        <v>13611</v>
      </c>
      <c r="B1994" s="348" t="s">
        <v>385</v>
      </c>
      <c r="C1994" s="565" t="s">
        <v>13583</v>
      </c>
      <c r="D1994" s="565"/>
      <c r="E1994" s="565"/>
      <c r="F1994" s="565"/>
      <c r="G1994" s="565"/>
      <c r="H1994" s="565"/>
      <c r="I1994" s="565"/>
      <c r="J1994" s="565"/>
      <c r="K1994" s="565"/>
      <c r="L1994" s="348" t="s">
        <v>511</v>
      </c>
      <c r="M1994" s="341">
        <v>2760.46</v>
      </c>
    </row>
    <row r="1995" spans="1:13" ht="12.75" customHeight="1" x14ac:dyDescent="0.25">
      <c r="A1995" s="340" t="s">
        <v>13612</v>
      </c>
      <c r="B1995" s="348" t="s">
        <v>385</v>
      </c>
      <c r="C1995" s="565" t="s">
        <v>13585</v>
      </c>
      <c r="D1995" s="565"/>
      <c r="E1995" s="565"/>
      <c r="F1995" s="565"/>
      <c r="G1995" s="565"/>
      <c r="H1995" s="565"/>
      <c r="I1995" s="565"/>
      <c r="J1995" s="565"/>
      <c r="K1995" s="565"/>
      <c r="L1995" s="348" t="s">
        <v>511</v>
      </c>
      <c r="M1995" s="341">
        <v>3038.74</v>
      </c>
    </row>
    <row r="1996" spans="1:13" ht="12.75" customHeight="1" x14ac:dyDescent="0.25">
      <c r="A1996" s="340" t="s">
        <v>13613</v>
      </c>
      <c r="B1996" s="348" t="s">
        <v>385</v>
      </c>
      <c r="C1996" s="565" t="s">
        <v>13587</v>
      </c>
      <c r="D1996" s="565"/>
      <c r="E1996" s="565"/>
      <c r="F1996" s="565"/>
      <c r="G1996" s="565"/>
      <c r="H1996" s="565"/>
      <c r="I1996" s="565"/>
      <c r="J1996" s="565"/>
      <c r="K1996" s="565"/>
      <c r="L1996" s="348" t="s">
        <v>511</v>
      </c>
      <c r="M1996" s="341">
        <v>3572.8</v>
      </c>
    </row>
    <row r="1997" spans="1:13" ht="13.5" customHeight="1" x14ac:dyDescent="0.25">
      <c r="A1997" s="340" t="s">
        <v>13614</v>
      </c>
      <c r="B1997" s="348" t="s">
        <v>385</v>
      </c>
      <c r="C1997" s="565" t="s">
        <v>13589</v>
      </c>
      <c r="D1997" s="565"/>
      <c r="E1997" s="565"/>
      <c r="F1997" s="565"/>
      <c r="G1997" s="565"/>
      <c r="H1997" s="565"/>
      <c r="I1997" s="565"/>
      <c r="J1997" s="565"/>
      <c r="K1997" s="565"/>
      <c r="L1997" s="348" t="s">
        <v>511</v>
      </c>
      <c r="M1997" s="341">
        <v>3916.61</v>
      </c>
    </row>
    <row r="1998" spans="1:13" ht="12.75" customHeight="1" x14ac:dyDescent="0.25">
      <c r="A1998" s="340" t="s">
        <v>13615</v>
      </c>
      <c r="B1998" s="348" t="s">
        <v>385</v>
      </c>
      <c r="C1998" s="565" t="s">
        <v>13591</v>
      </c>
      <c r="D1998" s="565"/>
      <c r="E1998" s="565"/>
      <c r="F1998" s="565"/>
      <c r="G1998" s="565"/>
      <c r="H1998" s="565"/>
      <c r="I1998" s="565"/>
      <c r="J1998" s="565"/>
      <c r="K1998" s="565"/>
      <c r="L1998" s="348" t="s">
        <v>511</v>
      </c>
      <c r="M1998" s="341">
        <v>4230.96</v>
      </c>
    </row>
    <row r="1999" spans="1:13" ht="13.5" customHeight="1" x14ac:dyDescent="0.25">
      <c r="A1999" s="340" t="s">
        <v>13616</v>
      </c>
      <c r="B1999" s="348" t="s">
        <v>385</v>
      </c>
      <c r="C1999" s="565" t="s">
        <v>13593</v>
      </c>
      <c r="D1999" s="565"/>
      <c r="E1999" s="565"/>
      <c r="F1999" s="565"/>
      <c r="G1999" s="565"/>
      <c r="H1999" s="565"/>
      <c r="I1999" s="565"/>
      <c r="J1999" s="565"/>
      <c r="K1999" s="565"/>
      <c r="L1999" s="348" t="s">
        <v>511</v>
      </c>
      <c r="M1999" s="341">
        <v>4927.25</v>
      </c>
    </row>
    <row r="2000" spans="1:13" ht="12.75" customHeight="1" x14ac:dyDescent="0.25">
      <c r="A2000" s="338" t="s">
        <v>13617</v>
      </c>
      <c r="B2000" s="347" t="s">
        <v>385</v>
      </c>
      <c r="C2000" s="564" t="s">
        <v>13618</v>
      </c>
      <c r="D2000" s="564"/>
      <c r="E2000" s="564"/>
      <c r="F2000" s="564"/>
      <c r="G2000" s="564"/>
      <c r="H2000" s="564"/>
      <c r="I2000" s="564"/>
      <c r="J2000" s="564"/>
      <c r="K2000" s="564"/>
      <c r="L2000" s="339"/>
      <c r="M2000" s="339"/>
    </row>
    <row r="2001" spans="1:13" ht="12.75" customHeight="1" x14ac:dyDescent="0.25">
      <c r="A2001" s="340" t="s">
        <v>13619</v>
      </c>
      <c r="B2001" s="348" t="s">
        <v>385</v>
      </c>
      <c r="C2001" s="565" t="s">
        <v>13575</v>
      </c>
      <c r="D2001" s="565"/>
      <c r="E2001" s="565"/>
      <c r="F2001" s="565"/>
      <c r="G2001" s="565"/>
      <c r="H2001" s="565"/>
      <c r="I2001" s="565"/>
      <c r="J2001" s="565"/>
      <c r="K2001" s="565"/>
      <c r="L2001" s="348" t="s">
        <v>511</v>
      </c>
      <c r="M2001" s="341">
        <v>1888.46</v>
      </c>
    </row>
    <row r="2002" spans="1:13" ht="13.5" customHeight="1" x14ac:dyDescent="0.25">
      <c r="A2002" s="340" t="s">
        <v>13620</v>
      </c>
      <c r="B2002" s="348" t="s">
        <v>385</v>
      </c>
      <c r="C2002" s="565" t="s">
        <v>13577</v>
      </c>
      <c r="D2002" s="565"/>
      <c r="E2002" s="565"/>
      <c r="F2002" s="565"/>
      <c r="G2002" s="565"/>
      <c r="H2002" s="565"/>
      <c r="I2002" s="565"/>
      <c r="J2002" s="565"/>
      <c r="K2002" s="565"/>
      <c r="L2002" s="348" t="s">
        <v>511</v>
      </c>
      <c r="M2002" s="341">
        <v>2240.0100000000002</v>
      </c>
    </row>
    <row r="2003" spans="1:13" ht="12.75" customHeight="1" x14ac:dyDescent="0.25">
      <c r="A2003" s="340" t="s">
        <v>13621</v>
      </c>
      <c r="B2003" s="348" t="s">
        <v>385</v>
      </c>
      <c r="C2003" s="565" t="s">
        <v>13579</v>
      </c>
      <c r="D2003" s="565"/>
      <c r="E2003" s="565"/>
      <c r="F2003" s="565"/>
      <c r="G2003" s="565"/>
      <c r="H2003" s="565"/>
      <c r="I2003" s="565"/>
      <c r="J2003" s="565"/>
      <c r="K2003" s="565"/>
      <c r="L2003" s="348" t="s">
        <v>511</v>
      </c>
      <c r="M2003" s="341">
        <v>2506.67</v>
      </c>
    </row>
    <row r="2004" spans="1:13" ht="13.5" customHeight="1" x14ac:dyDescent="0.25">
      <c r="A2004" s="340" t="s">
        <v>13622</v>
      </c>
      <c r="B2004" s="348" t="s">
        <v>385</v>
      </c>
      <c r="C2004" s="565" t="s">
        <v>13581</v>
      </c>
      <c r="D2004" s="565"/>
      <c r="E2004" s="565"/>
      <c r="F2004" s="565"/>
      <c r="G2004" s="565"/>
      <c r="H2004" s="565"/>
      <c r="I2004" s="565"/>
      <c r="J2004" s="565"/>
      <c r="K2004" s="565"/>
      <c r="L2004" s="348" t="s">
        <v>511</v>
      </c>
      <c r="M2004" s="341">
        <v>2766.28</v>
      </c>
    </row>
    <row r="2005" spans="1:13" ht="12.75" customHeight="1" x14ac:dyDescent="0.25">
      <c r="A2005" s="340" t="s">
        <v>13623</v>
      </c>
      <c r="B2005" s="348" t="s">
        <v>385</v>
      </c>
      <c r="C2005" s="565" t="s">
        <v>13583</v>
      </c>
      <c r="D2005" s="565"/>
      <c r="E2005" s="565"/>
      <c r="F2005" s="565"/>
      <c r="G2005" s="565"/>
      <c r="H2005" s="565"/>
      <c r="I2005" s="565"/>
      <c r="J2005" s="565"/>
      <c r="K2005" s="565"/>
      <c r="L2005" s="348" t="s">
        <v>511</v>
      </c>
      <c r="M2005" s="341">
        <v>3329.53</v>
      </c>
    </row>
    <row r="2006" spans="1:13" ht="12.75" customHeight="1" x14ac:dyDescent="0.25">
      <c r="A2006" s="340" t="s">
        <v>13624</v>
      </c>
      <c r="B2006" s="348" t="s">
        <v>385</v>
      </c>
      <c r="C2006" s="565" t="s">
        <v>13585</v>
      </c>
      <c r="D2006" s="565"/>
      <c r="E2006" s="565"/>
      <c r="F2006" s="565"/>
      <c r="G2006" s="565"/>
      <c r="H2006" s="565"/>
      <c r="I2006" s="565"/>
      <c r="J2006" s="565"/>
      <c r="K2006" s="565"/>
      <c r="L2006" s="348" t="s">
        <v>511</v>
      </c>
      <c r="M2006" s="341">
        <v>3629.81</v>
      </c>
    </row>
    <row r="2007" spans="1:13" ht="13.5" customHeight="1" x14ac:dyDescent="0.25">
      <c r="A2007" s="340" t="s">
        <v>13625</v>
      </c>
      <c r="B2007" s="348" t="s">
        <v>385</v>
      </c>
      <c r="C2007" s="565" t="s">
        <v>13587</v>
      </c>
      <c r="D2007" s="565"/>
      <c r="E2007" s="565"/>
      <c r="F2007" s="565"/>
      <c r="G2007" s="565"/>
      <c r="H2007" s="565"/>
      <c r="I2007" s="565"/>
      <c r="J2007" s="565"/>
      <c r="K2007" s="565"/>
      <c r="L2007" s="348" t="s">
        <v>511</v>
      </c>
      <c r="M2007" s="341">
        <v>3922.09</v>
      </c>
    </row>
    <row r="2008" spans="1:13" ht="12.75" customHeight="1" x14ac:dyDescent="0.25">
      <c r="A2008" s="340" t="s">
        <v>13626</v>
      </c>
      <c r="B2008" s="348" t="s">
        <v>385</v>
      </c>
      <c r="C2008" s="565" t="s">
        <v>13589</v>
      </c>
      <c r="D2008" s="565"/>
      <c r="E2008" s="565"/>
      <c r="F2008" s="565"/>
      <c r="G2008" s="565"/>
      <c r="H2008" s="565"/>
      <c r="I2008" s="565"/>
      <c r="J2008" s="565"/>
      <c r="K2008" s="565"/>
      <c r="L2008" s="348" t="s">
        <v>511</v>
      </c>
      <c r="M2008" s="341">
        <v>4244.26</v>
      </c>
    </row>
    <row r="2009" spans="1:13" ht="12.75" customHeight="1" x14ac:dyDescent="0.25">
      <c r="A2009" s="340" t="s">
        <v>13627</v>
      </c>
      <c r="B2009" s="348" t="s">
        <v>385</v>
      </c>
      <c r="C2009" s="565" t="s">
        <v>13591</v>
      </c>
      <c r="D2009" s="565"/>
      <c r="E2009" s="565"/>
      <c r="F2009" s="565"/>
      <c r="G2009" s="565"/>
      <c r="H2009" s="565"/>
      <c r="I2009" s="565"/>
      <c r="J2009" s="565"/>
      <c r="K2009" s="565"/>
      <c r="L2009" s="348" t="s">
        <v>511</v>
      </c>
      <c r="M2009" s="341">
        <v>4568.8900000000003</v>
      </c>
    </row>
    <row r="2010" spans="1:13" ht="13.5" customHeight="1" x14ac:dyDescent="0.25">
      <c r="A2010" s="340" t="s">
        <v>13628</v>
      </c>
      <c r="B2010" s="348" t="s">
        <v>385</v>
      </c>
      <c r="C2010" s="565" t="s">
        <v>13593</v>
      </c>
      <c r="D2010" s="565"/>
      <c r="E2010" s="565"/>
      <c r="F2010" s="565"/>
      <c r="G2010" s="565"/>
      <c r="H2010" s="565"/>
      <c r="I2010" s="565"/>
      <c r="J2010" s="565"/>
      <c r="K2010" s="565"/>
      <c r="L2010" s="348" t="s">
        <v>511</v>
      </c>
      <c r="M2010" s="341">
        <v>5281.18</v>
      </c>
    </row>
    <row r="2011" spans="1:13" ht="12.75" customHeight="1" x14ac:dyDescent="0.25">
      <c r="A2011" s="338" t="s">
        <v>13629</v>
      </c>
      <c r="B2011" s="347" t="s">
        <v>385</v>
      </c>
      <c r="C2011" s="564" t="s">
        <v>13630</v>
      </c>
      <c r="D2011" s="564"/>
      <c r="E2011" s="564"/>
      <c r="F2011" s="564"/>
      <c r="G2011" s="564"/>
      <c r="H2011" s="564"/>
      <c r="I2011" s="564"/>
      <c r="J2011" s="564"/>
      <c r="K2011" s="564"/>
      <c r="L2011" s="339"/>
      <c r="M2011" s="339"/>
    </row>
    <row r="2012" spans="1:13" ht="13.5" customHeight="1" x14ac:dyDescent="0.25">
      <c r="A2012" s="340" t="s">
        <v>13631</v>
      </c>
      <c r="B2012" s="348" t="s">
        <v>385</v>
      </c>
      <c r="C2012" s="565" t="s">
        <v>13575</v>
      </c>
      <c r="D2012" s="565"/>
      <c r="E2012" s="565"/>
      <c r="F2012" s="565"/>
      <c r="G2012" s="565"/>
      <c r="H2012" s="565"/>
      <c r="I2012" s="565"/>
      <c r="J2012" s="565"/>
      <c r="K2012" s="565"/>
      <c r="L2012" s="348" t="s">
        <v>511</v>
      </c>
      <c r="M2012" s="341">
        <v>2308.88</v>
      </c>
    </row>
    <row r="2013" spans="1:13" ht="12.75" customHeight="1" x14ac:dyDescent="0.25">
      <c r="A2013" s="340" t="s">
        <v>13632</v>
      </c>
      <c r="B2013" s="348" t="s">
        <v>385</v>
      </c>
      <c r="C2013" s="565" t="s">
        <v>13577</v>
      </c>
      <c r="D2013" s="565"/>
      <c r="E2013" s="565"/>
      <c r="F2013" s="565"/>
      <c r="G2013" s="565"/>
      <c r="H2013" s="565"/>
      <c r="I2013" s="565"/>
      <c r="J2013" s="565"/>
      <c r="K2013" s="565"/>
      <c r="L2013" s="348" t="s">
        <v>511</v>
      </c>
      <c r="M2013" s="341">
        <v>2573.81</v>
      </c>
    </row>
    <row r="2014" spans="1:13" ht="12.75" customHeight="1" x14ac:dyDescent="0.25">
      <c r="A2014" s="340" t="s">
        <v>13633</v>
      </c>
      <c r="B2014" s="348" t="s">
        <v>385</v>
      </c>
      <c r="C2014" s="565" t="s">
        <v>13579</v>
      </c>
      <c r="D2014" s="565"/>
      <c r="E2014" s="565"/>
      <c r="F2014" s="565"/>
      <c r="G2014" s="565"/>
      <c r="H2014" s="565"/>
      <c r="I2014" s="565"/>
      <c r="J2014" s="565"/>
      <c r="K2014" s="565"/>
      <c r="L2014" s="348" t="s">
        <v>511</v>
      </c>
      <c r="M2014" s="341">
        <v>2852.15</v>
      </c>
    </row>
    <row r="2015" spans="1:13" ht="13.5" customHeight="1" x14ac:dyDescent="0.25">
      <c r="A2015" s="340" t="s">
        <v>13634</v>
      </c>
      <c r="B2015" s="348" t="s">
        <v>385</v>
      </c>
      <c r="C2015" s="565" t="s">
        <v>13581</v>
      </c>
      <c r="D2015" s="565"/>
      <c r="E2015" s="565"/>
      <c r="F2015" s="565"/>
      <c r="G2015" s="565"/>
      <c r="H2015" s="565"/>
      <c r="I2015" s="565"/>
      <c r="J2015" s="565"/>
      <c r="K2015" s="565"/>
      <c r="L2015" s="348" t="s">
        <v>511</v>
      </c>
      <c r="M2015" s="341">
        <v>3270.44</v>
      </c>
    </row>
    <row r="2016" spans="1:13" ht="12.75" customHeight="1" x14ac:dyDescent="0.25">
      <c r="A2016" s="340" t="s">
        <v>13635</v>
      </c>
      <c r="B2016" s="348" t="s">
        <v>385</v>
      </c>
      <c r="C2016" s="565" t="s">
        <v>13583</v>
      </c>
      <c r="D2016" s="565"/>
      <c r="E2016" s="565"/>
      <c r="F2016" s="565"/>
      <c r="G2016" s="565"/>
      <c r="H2016" s="565"/>
      <c r="I2016" s="565"/>
      <c r="J2016" s="565"/>
      <c r="K2016" s="565"/>
      <c r="L2016" s="348" t="s">
        <v>511</v>
      </c>
      <c r="M2016" s="341">
        <v>3734.53</v>
      </c>
    </row>
    <row r="2017" spans="1:13" ht="13.5" customHeight="1" x14ac:dyDescent="0.25">
      <c r="A2017" s="340" t="s">
        <v>13636</v>
      </c>
      <c r="B2017" s="348" t="s">
        <v>385</v>
      </c>
      <c r="C2017" s="565" t="s">
        <v>13585</v>
      </c>
      <c r="D2017" s="565"/>
      <c r="E2017" s="565"/>
      <c r="F2017" s="565"/>
      <c r="G2017" s="565"/>
      <c r="H2017" s="565"/>
      <c r="I2017" s="565"/>
      <c r="J2017" s="565"/>
      <c r="K2017" s="565"/>
      <c r="L2017" s="348" t="s">
        <v>511</v>
      </c>
      <c r="M2017" s="341">
        <v>4051.44</v>
      </c>
    </row>
    <row r="2018" spans="1:13" ht="12.75" customHeight="1" x14ac:dyDescent="0.25">
      <c r="A2018" s="340" t="s">
        <v>13637</v>
      </c>
      <c r="B2018" s="348" t="s">
        <v>385</v>
      </c>
      <c r="C2018" s="565" t="s">
        <v>13587</v>
      </c>
      <c r="D2018" s="565"/>
      <c r="E2018" s="565"/>
      <c r="F2018" s="565"/>
      <c r="G2018" s="565"/>
      <c r="H2018" s="565"/>
      <c r="I2018" s="565"/>
      <c r="J2018" s="565"/>
      <c r="K2018" s="565"/>
      <c r="L2018" s="348" t="s">
        <v>511</v>
      </c>
      <c r="M2018" s="341">
        <v>4393.95</v>
      </c>
    </row>
    <row r="2019" spans="1:13" ht="12.75" customHeight="1" x14ac:dyDescent="0.25">
      <c r="A2019" s="340" t="s">
        <v>13638</v>
      </c>
      <c r="B2019" s="348" t="s">
        <v>385</v>
      </c>
      <c r="C2019" s="565" t="s">
        <v>13589</v>
      </c>
      <c r="D2019" s="565"/>
      <c r="E2019" s="565"/>
      <c r="F2019" s="565"/>
      <c r="G2019" s="565"/>
      <c r="H2019" s="565"/>
      <c r="I2019" s="565"/>
      <c r="J2019" s="565"/>
      <c r="K2019" s="565"/>
      <c r="L2019" s="348" t="s">
        <v>511</v>
      </c>
      <c r="M2019" s="341">
        <v>4739.71</v>
      </c>
    </row>
    <row r="2020" spans="1:13" ht="13.5" customHeight="1" x14ac:dyDescent="0.25">
      <c r="A2020" s="340" t="s">
        <v>13639</v>
      </c>
      <c r="B2020" s="348" t="s">
        <v>385</v>
      </c>
      <c r="C2020" s="565" t="s">
        <v>13591</v>
      </c>
      <c r="D2020" s="565"/>
      <c r="E2020" s="565"/>
      <c r="F2020" s="565"/>
      <c r="G2020" s="565"/>
      <c r="H2020" s="565"/>
      <c r="I2020" s="565"/>
      <c r="J2020" s="565"/>
      <c r="K2020" s="565"/>
      <c r="L2020" s="348" t="s">
        <v>511</v>
      </c>
      <c r="M2020" s="341">
        <v>5083.45</v>
      </c>
    </row>
    <row r="2021" spans="1:13" ht="12.75" customHeight="1" x14ac:dyDescent="0.25">
      <c r="A2021" s="340" t="s">
        <v>13640</v>
      </c>
      <c r="B2021" s="348" t="s">
        <v>385</v>
      </c>
      <c r="C2021" s="565" t="s">
        <v>13593</v>
      </c>
      <c r="D2021" s="565"/>
      <c r="E2021" s="565"/>
      <c r="F2021" s="565"/>
      <c r="G2021" s="565"/>
      <c r="H2021" s="565"/>
      <c r="I2021" s="565"/>
      <c r="J2021" s="565"/>
      <c r="K2021" s="565"/>
      <c r="L2021" s="348" t="s">
        <v>511</v>
      </c>
      <c r="M2021" s="341">
        <v>5837.61</v>
      </c>
    </row>
    <row r="2022" spans="1:13" ht="12.75" customHeight="1" x14ac:dyDescent="0.25">
      <c r="A2022" s="338" t="s">
        <v>13641</v>
      </c>
      <c r="B2022" s="347" t="s">
        <v>385</v>
      </c>
      <c r="C2022" s="564" t="s">
        <v>13642</v>
      </c>
      <c r="D2022" s="564"/>
      <c r="E2022" s="564"/>
      <c r="F2022" s="564"/>
      <c r="G2022" s="564"/>
      <c r="H2022" s="564"/>
      <c r="I2022" s="564"/>
      <c r="J2022" s="564"/>
      <c r="K2022" s="564"/>
      <c r="L2022" s="339"/>
      <c r="M2022" s="339"/>
    </row>
    <row r="2023" spans="1:13" ht="13.5" customHeight="1" x14ac:dyDescent="0.25">
      <c r="A2023" s="340" t="s">
        <v>13643</v>
      </c>
      <c r="B2023" s="348" t="s">
        <v>385</v>
      </c>
      <c r="C2023" s="565" t="s">
        <v>13575</v>
      </c>
      <c r="D2023" s="565"/>
      <c r="E2023" s="565"/>
      <c r="F2023" s="565"/>
      <c r="G2023" s="565"/>
      <c r="H2023" s="565"/>
      <c r="I2023" s="565"/>
      <c r="J2023" s="565"/>
      <c r="K2023" s="565"/>
      <c r="L2023" s="348" t="s">
        <v>511</v>
      </c>
      <c r="M2023" s="341">
        <v>2215.34</v>
      </c>
    </row>
    <row r="2024" spans="1:13" ht="12.75" customHeight="1" x14ac:dyDescent="0.25">
      <c r="A2024" s="340" t="s">
        <v>13644</v>
      </c>
      <c r="B2024" s="348" t="s">
        <v>385</v>
      </c>
      <c r="C2024" s="565" t="s">
        <v>13577</v>
      </c>
      <c r="D2024" s="565"/>
      <c r="E2024" s="565"/>
      <c r="F2024" s="565"/>
      <c r="G2024" s="565"/>
      <c r="H2024" s="565"/>
      <c r="I2024" s="565"/>
      <c r="J2024" s="565"/>
      <c r="K2024" s="565"/>
      <c r="L2024" s="348" t="s">
        <v>511</v>
      </c>
      <c r="M2024" s="341">
        <v>2323.16</v>
      </c>
    </row>
    <row r="2025" spans="1:13" ht="13.5" customHeight="1" x14ac:dyDescent="0.25">
      <c r="A2025" s="340" t="s">
        <v>13645</v>
      </c>
      <c r="B2025" s="348" t="s">
        <v>385</v>
      </c>
      <c r="C2025" s="565" t="s">
        <v>13579</v>
      </c>
      <c r="D2025" s="565"/>
      <c r="E2025" s="565"/>
      <c r="F2025" s="565"/>
      <c r="G2025" s="565"/>
      <c r="H2025" s="565"/>
      <c r="I2025" s="565"/>
      <c r="J2025" s="565"/>
      <c r="K2025" s="565"/>
      <c r="L2025" s="348" t="s">
        <v>511</v>
      </c>
      <c r="M2025" s="341">
        <v>2419.86</v>
      </c>
    </row>
    <row r="2026" spans="1:13" ht="12.75" customHeight="1" x14ac:dyDescent="0.25">
      <c r="A2026" s="340" t="s">
        <v>13646</v>
      </c>
      <c r="B2026" s="348" t="s">
        <v>385</v>
      </c>
      <c r="C2026" s="565" t="s">
        <v>13581</v>
      </c>
      <c r="D2026" s="565"/>
      <c r="E2026" s="565"/>
      <c r="F2026" s="565"/>
      <c r="G2026" s="565"/>
      <c r="H2026" s="565"/>
      <c r="I2026" s="565"/>
      <c r="J2026" s="565"/>
      <c r="K2026" s="565"/>
      <c r="L2026" s="348" t="s">
        <v>511</v>
      </c>
      <c r="M2026" s="341">
        <v>2729.02</v>
      </c>
    </row>
    <row r="2027" spans="1:13" ht="12.75" customHeight="1" x14ac:dyDescent="0.25">
      <c r="A2027" s="340" t="s">
        <v>13647</v>
      </c>
      <c r="B2027" s="348" t="s">
        <v>385</v>
      </c>
      <c r="C2027" s="565" t="s">
        <v>13583</v>
      </c>
      <c r="D2027" s="565"/>
      <c r="E2027" s="565"/>
      <c r="F2027" s="565"/>
      <c r="G2027" s="565"/>
      <c r="H2027" s="565"/>
      <c r="I2027" s="565"/>
      <c r="J2027" s="565"/>
      <c r="K2027" s="565"/>
      <c r="L2027" s="348" t="s">
        <v>511</v>
      </c>
      <c r="M2027" s="341">
        <v>2946.95</v>
      </c>
    </row>
    <row r="2028" spans="1:13" ht="13.5" customHeight="1" x14ac:dyDescent="0.25">
      <c r="A2028" s="340" t="s">
        <v>13648</v>
      </c>
      <c r="B2028" s="348" t="s">
        <v>385</v>
      </c>
      <c r="C2028" s="565" t="s">
        <v>13585</v>
      </c>
      <c r="D2028" s="565"/>
      <c r="E2028" s="565"/>
      <c r="F2028" s="565"/>
      <c r="G2028" s="565"/>
      <c r="H2028" s="565"/>
      <c r="I2028" s="565"/>
      <c r="J2028" s="565"/>
      <c r="K2028" s="565"/>
      <c r="L2028" s="348" t="s">
        <v>511</v>
      </c>
      <c r="M2028" s="341">
        <v>3265.08</v>
      </c>
    </row>
    <row r="2029" spans="1:13" ht="12.75" customHeight="1" x14ac:dyDescent="0.25">
      <c r="A2029" s="340" t="s">
        <v>13649</v>
      </c>
      <c r="B2029" s="348" t="s">
        <v>385</v>
      </c>
      <c r="C2029" s="565" t="s">
        <v>13587</v>
      </c>
      <c r="D2029" s="565"/>
      <c r="E2029" s="565"/>
      <c r="F2029" s="565"/>
      <c r="G2029" s="565"/>
      <c r="H2029" s="565"/>
      <c r="I2029" s="565"/>
      <c r="J2029" s="565"/>
      <c r="K2029" s="565"/>
      <c r="L2029" s="348" t="s">
        <v>511</v>
      </c>
      <c r="M2029" s="341">
        <v>3902.05</v>
      </c>
    </row>
    <row r="2030" spans="1:13" ht="13.5" customHeight="1" x14ac:dyDescent="0.25">
      <c r="A2030" s="340" t="s">
        <v>13650</v>
      </c>
      <c r="B2030" s="348" t="s">
        <v>385</v>
      </c>
      <c r="C2030" s="565" t="s">
        <v>13589</v>
      </c>
      <c r="D2030" s="565"/>
      <c r="E2030" s="565"/>
      <c r="F2030" s="565"/>
      <c r="G2030" s="565"/>
      <c r="H2030" s="565"/>
      <c r="I2030" s="565"/>
      <c r="J2030" s="565"/>
      <c r="K2030" s="565"/>
      <c r="L2030" s="348" t="s">
        <v>511</v>
      </c>
      <c r="M2030" s="341">
        <v>4212.91</v>
      </c>
    </row>
    <row r="2031" spans="1:13" ht="12.75" customHeight="1" x14ac:dyDescent="0.25">
      <c r="A2031" s="340" t="s">
        <v>13651</v>
      </c>
      <c r="B2031" s="348" t="s">
        <v>385</v>
      </c>
      <c r="C2031" s="565" t="s">
        <v>13591</v>
      </c>
      <c r="D2031" s="565"/>
      <c r="E2031" s="565"/>
      <c r="F2031" s="565"/>
      <c r="G2031" s="565"/>
      <c r="H2031" s="565"/>
      <c r="I2031" s="565"/>
      <c r="J2031" s="565"/>
      <c r="K2031" s="565"/>
      <c r="L2031" s="348" t="s">
        <v>511</v>
      </c>
      <c r="M2031" s="341">
        <v>4550.05</v>
      </c>
    </row>
    <row r="2032" spans="1:13" ht="12.75" customHeight="1" x14ac:dyDescent="0.25">
      <c r="A2032" s="340" t="s">
        <v>13652</v>
      </c>
      <c r="B2032" s="348" t="s">
        <v>385</v>
      </c>
      <c r="C2032" s="565" t="s">
        <v>13593</v>
      </c>
      <c r="D2032" s="565"/>
      <c r="E2032" s="565"/>
      <c r="F2032" s="565"/>
      <c r="G2032" s="565"/>
      <c r="H2032" s="565"/>
      <c r="I2032" s="565"/>
      <c r="J2032" s="565"/>
      <c r="K2032" s="565"/>
      <c r="L2032" s="348" t="s">
        <v>511</v>
      </c>
      <c r="M2032" s="341">
        <v>5227.1000000000004</v>
      </c>
    </row>
    <row r="2033" spans="1:13" ht="13.5" customHeight="1" x14ac:dyDescent="0.25">
      <c r="A2033" s="338" t="s">
        <v>13653</v>
      </c>
      <c r="B2033" s="347" t="s">
        <v>385</v>
      </c>
      <c r="C2033" s="564" t="s">
        <v>13654</v>
      </c>
      <c r="D2033" s="564"/>
      <c r="E2033" s="564"/>
      <c r="F2033" s="564"/>
      <c r="G2033" s="564"/>
      <c r="H2033" s="564"/>
      <c r="I2033" s="564"/>
      <c r="J2033" s="564"/>
      <c r="K2033" s="564"/>
      <c r="L2033" s="339"/>
      <c r="M2033" s="339"/>
    </row>
    <row r="2034" spans="1:13" ht="12.75" customHeight="1" x14ac:dyDescent="0.25">
      <c r="A2034" s="340" t="s">
        <v>13655</v>
      </c>
      <c r="B2034" s="348" t="s">
        <v>385</v>
      </c>
      <c r="C2034" s="565" t="s">
        <v>13575</v>
      </c>
      <c r="D2034" s="565"/>
      <c r="E2034" s="565"/>
      <c r="F2034" s="565"/>
      <c r="G2034" s="565"/>
      <c r="H2034" s="565"/>
      <c r="I2034" s="565"/>
      <c r="J2034" s="565"/>
      <c r="K2034" s="565"/>
      <c r="L2034" s="348" t="s">
        <v>511</v>
      </c>
      <c r="M2034" s="341">
        <v>2695.56</v>
      </c>
    </row>
    <row r="2035" spans="1:13" ht="12.75" customHeight="1" x14ac:dyDescent="0.25">
      <c r="A2035" s="340" t="s">
        <v>13656</v>
      </c>
      <c r="B2035" s="348" t="s">
        <v>385</v>
      </c>
      <c r="C2035" s="565" t="s">
        <v>13577</v>
      </c>
      <c r="D2035" s="565"/>
      <c r="E2035" s="565"/>
      <c r="F2035" s="565"/>
      <c r="G2035" s="565"/>
      <c r="H2035" s="565"/>
      <c r="I2035" s="565"/>
      <c r="J2035" s="565"/>
      <c r="K2035" s="565"/>
      <c r="L2035" s="348" t="s">
        <v>511</v>
      </c>
      <c r="M2035" s="341">
        <v>2937.64</v>
      </c>
    </row>
    <row r="2036" spans="1:13" ht="13.5" customHeight="1" x14ac:dyDescent="0.25">
      <c r="A2036" s="340" t="s">
        <v>13657</v>
      </c>
      <c r="B2036" s="348" t="s">
        <v>385</v>
      </c>
      <c r="C2036" s="565" t="s">
        <v>13579</v>
      </c>
      <c r="D2036" s="565"/>
      <c r="E2036" s="565"/>
      <c r="F2036" s="565"/>
      <c r="G2036" s="565"/>
      <c r="H2036" s="565"/>
      <c r="I2036" s="565"/>
      <c r="J2036" s="565"/>
      <c r="K2036" s="565"/>
      <c r="L2036" s="348" t="s">
        <v>511</v>
      </c>
      <c r="M2036" s="341">
        <v>3048.53</v>
      </c>
    </row>
    <row r="2037" spans="1:13" ht="12.75" customHeight="1" x14ac:dyDescent="0.25">
      <c r="A2037" s="340" t="s">
        <v>13658</v>
      </c>
      <c r="B2037" s="348" t="s">
        <v>385</v>
      </c>
      <c r="C2037" s="565" t="s">
        <v>13581</v>
      </c>
      <c r="D2037" s="565"/>
      <c r="E2037" s="565"/>
      <c r="F2037" s="565"/>
      <c r="G2037" s="565"/>
      <c r="H2037" s="565"/>
      <c r="I2037" s="565"/>
      <c r="J2037" s="565"/>
      <c r="K2037" s="565"/>
      <c r="L2037" s="348" t="s">
        <v>511</v>
      </c>
      <c r="M2037" s="341">
        <v>3152.71</v>
      </c>
    </row>
    <row r="2038" spans="1:13" ht="13.5" customHeight="1" x14ac:dyDescent="0.25">
      <c r="A2038" s="340" t="s">
        <v>13659</v>
      </c>
      <c r="B2038" s="348" t="s">
        <v>385</v>
      </c>
      <c r="C2038" s="565" t="s">
        <v>13583</v>
      </c>
      <c r="D2038" s="565"/>
      <c r="E2038" s="565"/>
      <c r="F2038" s="565"/>
      <c r="G2038" s="565"/>
      <c r="H2038" s="565"/>
      <c r="I2038" s="565"/>
      <c r="J2038" s="565"/>
      <c r="K2038" s="565"/>
      <c r="L2038" s="348" t="s">
        <v>511</v>
      </c>
      <c r="M2038" s="341">
        <v>3535.05</v>
      </c>
    </row>
    <row r="2039" spans="1:13" ht="12.75" customHeight="1" x14ac:dyDescent="0.25">
      <c r="A2039" s="340" t="s">
        <v>13660</v>
      </c>
      <c r="B2039" s="348" t="s">
        <v>385</v>
      </c>
      <c r="C2039" s="565" t="s">
        <v>13585</v>
      </c>
      <c r="D2039" s="565"/>
      <c r="E2039" s="565"/>
      <c r="F2039" s="565"/>
      <c r="G2039" s="565"/>
      <c r="H2039" s="565"/>
      <c r="I2039" s="565"/>
      <c r="J2039" s="565"/>
      <c r="K2039" s="565"/>
      <c r="L2039" s="348" t="s">
        <v>511</v>
      </c>
      <c r="M2039" s="341">
        <v>3896.8</v>
      </c>
    </row>
    <row r="2040" spans="1:13" ht="12.75" customHeight="1" x14ac:dyDescent="0.25">
      <c r="A2040" s="340" t="s">
        <v>13661</v>
      </c>
      <c r="B2040" s="348" t="s">
        <v>385</v>
      </c>
      <c r="C2040" s="565" t="s">
        <v>13587</v>
      </c>
      <c r="D2040" s="565"/>
      <c r="E2040" s="565"/>
      <c r="F2040" s="565"/>
      <c r="G2040" s="565"/>
      <c r="H2040" s="565"/>
      <c r="I2040" s="565"/>
      <c r="J2040" s="565"/>
      <c r="K2040" s="565"/>
      <c r="L2040" s="348" t="s">
        <v>511</v>
      </c>
      <c r="M2040" s="341">
        <v>4224.99</v>
      </c>
    </row>
    <row r="2041" spans="1:13" ht="13.5" customHeight="1" x14ac:dyDescent="0.25">
      <c r="A2041" s="340" t="s">
        <v>13662</v>
      </c>
      <c r="B2041" s="348" t="s">
        <v>385</v>
      </c>
      <c r="C2041" s="565" t="s">
        <v>13589</v>
      </c>
      <c r="D2041" s="565"/>
      <c r="E2041" s="565"/>
      <c r="F2041" s="565"/>
      <c r="G2041" s="565"/>
      <c r="H2041" s="565"/>
      <c r="I2041" s="565"/>
      <c r="J2041" s="565"/>
      <c r="K2041" s="565"/>
      <c r="L2041" s="348" t="s">
        <v>511</v>
      </c>
      <c r="M2041" s="341">
        <v>4542.03</v>
      </c>
    </row>
    <row r="2042" spans="1:13" ht="12.75" customHeight="1" x14ac:dyDescent="0.25">
      <c r="A2042" s="340" t="s">
        <v>13663</v>
      </c>
      <c r="B2042" s="348" t="s">
        <v>385</v>
      </c>
      <c r="C2042" s="565" t="s">
        <v>13591</v>
      </c>
      <c r="D2042" s="565"/>
      <c r="E2042" s="565"/>
      <c r="F2042" s="565"/>
      <c r="G2042" s="565"/>
      <c r="H2042" s="565"/>
      <c r="I2042" s="565"/>
      <c r="J2042" s="565"/>
      <c r="K2042" s="565"/>
      <c r="L2042" s="348" t="s">
        <v>511</v>
      </c>
      <c r="M2042" s="341">
        <v>4893.63</v>
      </c>
    </row>
    <row r="2043" spans="1:13" ht="13.5" customHeight="1" x14ac:dyDescent="0.25">
      <c r="A2043" s="340" t="s">
        <v>13664</v>
      </c>
      <c r="B2043" s="348" t="s">
        <v>385</v>
      </c>
      <c r="C2043" s="565" t="s">
        <v>13593</v>
      </c>
      <c r="D2043" s="565"/>
      <c r="E2043" s="565"/>
      <c r="F2043" s="565"/>
      <c r="G2043" s="565"/>
      <c r="H2043" s="565"/>
      <c r="I2043" s="565"/>
      <c r="J2043" s="565"/>
      <c r="K2043" s="565"/>
      <c r="L2043" s="348" t="s">
        <v>511</v>
      </c>
      <c r="M2043" s="341">
        <v>5615.09</v>
      </c>
    </row>
    <row r="2044" spans="1:13" ht="12.75" customHeight="1" x14ac:dyDescent="0.25">
      <c r="A2044" s="338" t="s">
        <v>13665</v>
      </c>
      <c r="B2044" s="347" t="s">
        <v>385</v>
      </c>
      <c r="C2044" s="564" t="s">
        <v>13666</v>
      </c>
      <c r="D2044" s="564"/>
      <c r="E2044" s="564"/>
      <c r="F2044" s="564"/>
      <c r="G2044" s="564"/>
      <c r="H2044" s="564"/>
      <c r="I2044" s="564"/>
      <c r="J2044" s="564"/>
      <c r="K2044" s="564"/>
      <c r="L2044" s="339"/>
      <c r="M2044" s="339"/>
    </row>
    <row r="2045" spans="1:13" ht="12.75" customHeight="1" x14ac:dyDescent="0.25">
      <c r="A2045" s="340" t="s">
        <v>13667</v>
      </c>
      <c r="B2045" s="348" t="s">
        <v>385</v>
      </c>
      <c r="C2045" s="565" t="s">
        <v>13575</v>
      </c>
      <c r="D2045" s="565"/>
      <c r="E2045" s="565"/>
      <c r="F2045" s="565"/>
      <c r="G2045" s="565"/>
      <c r="H2045" s="565"/>
      <c r="I2045" s="565"/>
      <c r="J2045" s="565"/>
      <c r="K2045" s="565"/>
      <c r="L2045" s="348" t="s">
        <v>511</v>
      </c>
      <c r="M2045" s="341">
        <v>3272.7</v>
      </c>
    </row>
    <row r="2046" spans="1:13" ht="13.5" customHeight="1" x14ac:dyDescent="0.25">
      <c r="A2046" s="340" t="s">
        <v>13668</v>
      </c>
      <c r="B2046" s="348" t="s">
        <v>385</v>
      </c>
      <c r="C2046" s="565" t="s">
        <v>13577</v>
      </c>
      <c r="D2046" s="565"/>
      <c r="E2046" s="565"/>
      <c r="F2046" s="565"/>
      <c r="G2046" s="565"/>
      <c r="H2046" s="565"/>
      <c r="I2046" s="565"/>
      <c r="J2046" s="565"/>
      <c r="K2046" s="565"/>
      <c r="L2046" s="348" t="s">
        <v>511</v>
      </c>
      <c r="M2046" s="341">
        <v>3396.25</v>
      </c>
    </row>
    <row r="2047" spans="1:13" ht="12.75" customHeight="1" x14ac:dyDescent="0.25">
      <c r="A2047" s="340" t="s">
        <v>13669</v>
      </c>
      <c r="B2047" s="348" t="s">
        <v>385</v>
      </c>
      <c r="C2047" s="565" t="s">
        <v>13579</v>
      </c>
      <c r="D2047" s="565"/>
      <c r="E2047" s="565"/>
      <c r="F2047" s="565"/>
      <c r="G2047" s="565"/>
      <c r="H2047" s="565"/>
      <c r="I2047" s="565"/>
      <c r="J2047" s="565"/>
      <c r="K2047" s="565"/>
      <c r="L2047" s="348" t="s">
        <v>511</v>
      </c>
      <c r="M2047" s="341">
        <v>3507.14</v>
      </c>
    </row>
    <row r="2048" spans="1:13" ht="12.75" customHeight="1" x14ac:dyDescent="0.25">
      <c r="A2048" s="340" t="s">
        <v>13670</v>
      </c>
      <c r="B2048" s="348" t="s">
        <v>385</v>
      </c>
      <c r="C2048" s="565" t="s">
        <v>13581</v>
      </c>
      <c r="D2048" s="565"/>
      <c r="E2048" s="565"/>
      <c r="F2048" s="565"/>
      <c r="G2048" s="565"/>
      <c r="H2048" s="565"/>
      <c r="I2048" s="565"/>
      <c r="J2048" s="565"/>
      <c r="K2048" s="565"/>
      <c r="L2048" s="348" t="s">
        <v>511</v>
      </c>
      <c r="M2048" s="341">
        <v>3737.32</v>
      </c>
    </row>
    <row r="2049" spans="1:13" ht="13.5" customHeight="1" x14ac:dyDescent="0.25">
      <c r="A2049" s="340" t="s">
        <v>13671</v>
      </c>
      <c r="B2049" s="348" t="s">
        <v>385</v>
      </c>
      <c r="C2049" s="565" t="s">
        <v>13583</v>
      </c>
      <c r="D2049" s="565"/>
      <c r="E2049" s="565"/>
      <c r="F2049" s="565"/>
      <c r="G2049" s="565"/>
      <c r="H2049" s="565"/>
      <c r="I2049" s="565"/>
      <c r="J2049" s="565"/>
      <c r="K2049" s="565"/>
      <c r="L2049" s="348" t="s">
        <v>511</v>
      </c>
      <c r="M2049" s="341">
        <v>3997.66</v>
      </c>
    </row>
    <row r="2050" spans="1:13" ht="12.75" customHeight="1" x14ac:dyDescent="0.25">
      <c r="A2050" s="340" t="s">
        <v>13672</v>
      </c>
      <c r="B2050" s="348" t="s">
        <v>385</v>
      </c>
      <c r="C2050" s="565" t="s">
        <v>13585</v>
      </c>
      <c r="D2050" s="565"/>
      <c r="E2050" s="565"/>
      <c r="F2050" s="565"/>
      <c r="G2050" s="565"/>
      <c r="H2050" s="565"/>
      <c r="I2050" s="565"/>
      <c r="J2050" s="565"/>
      <c r="K2050" s="565"/>
      <c r="L2050" s="348" t="s">
        <v>511</v>
      </c>
      <c r="M2050" s="341">
        <v>4373.9399999999996</v>
      </c>
    </row>
    <row r="2051" spans="1:13" ht="13.5" customHeight="1" x14ac:dyDescent="0.25">
      <c r="A2051" s="340" t="s">
        <v>13673</v>
      </c>
      <c r="B2051" s="348" t="s">
        <v>385</v>
      </c>
      <c r="C2051" s="565" t="s">
        <v>13587</v>
      </c>
      <c r="D2051" s="565"/>
      <c r="E2051" s="565"/>
      <c r="F2051" s="565"/>
      <c r="G2051" s="565"/>
      <c r="H2051" s="565"/>
      <c r="I2051" s="565"/>
      <c r="J2051" s="565"/>
      <c r="K2051" s="565"/>
      <c r="L2051" s="348" t="s">
        <v>511</v>
      </c>
      <c r="M2051" s="341">
        <v>4730.1099999999997</v>
      </c>
    </row>
    <row r="2052" spans="1:13" ht="12.75" customHeight="1" x14ac:dyDescent="0.25">
      <c r="A2052" s="340" t="s">
        <v>13674</v>
      </c>
      <c r="B2052" s="348" t="s">
        <v>385</v>
      </c>
      <c r="C2052" s="565" t="s">
        <v>13589</v>
      </c>
      <c r="D2052" s="565"/>
      <c r="E2052" s="565"/>
      <c r="F2052" s="565"/>
      <c r="G2052" s="565"/>
      <c r="H2052" s="565"/>
      <c r="I2052" s="565"/>
      <c r="J2052" s="565"/>
      <c r="K2052" s="565"/>
      <c r="L2052" s="348" t="s">
        <v>511</v>
      </c>
      <c r="M2052" s="341">
        <v>5068.41</v>
      </c>
    </row>
    <row r="2053" spans="1:13" ht="12.75" customHeight="1" x14ac:dyDescent="0.25">
      <c r="A2053" s="340" t="s">
        <v>13675</v>
      </c>
      <c r="B2053" s="348" t="s">
        <v>385</v>
      </c>
      <c r="C2053" s="565" t="s">
        <v>13591</v>
      </c>
      <c r="D2053" s="565"/>
      <c r="E2053" s="565"/>
      <c r="F2053" s="565"/>
      <c r="G2053" s="565"/>
      <c r="H2053" s="565"/>
      <c r="I2053" s="565"/>
      <c r="J2053" s="565"/>
      <c r="K2053" s="565"/>
      <c r="L2053" s="348" t="s">
        <v>511</v>
      </c>
      <c r="M2053" s="341">
        <v>5434.55</v>
      </c>
    </row>
    <row r="2054" spans="1:13" ht="13.5" customHeight="1" x14ac:dyDescent="0.25">
      <c r="A2054" s="340" t="s">
        <v>13676</v>
      </c>
      <c r="B2054" s="348" t="s">
        <v>385</v>
      </c>
      <c r="C2054" s="565" t="s">
        <v>13593</v>
      </c>
      <c r="D2054" s="565"/>
      <c r="E2054" s="565"/>
      <c r="F2054" s="565"/>
      <c r="G2054" s="565"/>
      <c r="H2054" s="565"/>
      <c r="I2054" s="565"/>
      <c r="J2054" s="565"/>
      <c r="K2054" s="565"/>
      <c r="L2054" s="348" t="s">
        <v>511</v>
      </c>
      <c r="M2054" s="341">
        <v>6205.25</v>
      </c>
    </row>
    <row r="2055" spans="1:13" ht="12.75" customHeight="1" x14ac:dyDescent="0.25">
      <c r="A2055" s="338" t="s">
        <v>13677</v>
      </c>
      <c r="B2055" s="347" t="s">
        <v>385</v>
      </c>
      <c r="C2055" s="564" t="s">
        <v>13678</v>
      </c>
      <c r="D2055" s="564"/>
      <c r="E2055" s="564"/>
      <c r="F2055" s="564"/>
      <c r="G2055" s="564"/>
      <c r="H2055" s="564"/>
      <c r="I2055" s="564"/>
      <c r="J2055" s="564"/>
      <c r="K2055" s="564"/>
      <c r="L2055" s="339"/>
      <c r="M2055" s="339"/>
    </row>
    <row r="2056" spans="1:13" ht="13.5" customHeight="1" x14ac:dyDescent="0.25">
      <c r="A2056" s="340" t="s">
        <v>13679</v>
      </c>
      <c r="B2056" s="348" t="s">
        <v>385</v>
      </c>
      <c r="C2056" s="565" t="s">
        <v>13680</v>
      </c>
      <c r="D2056" s="565"/>
      <c r="E2056" s="565"/>
      <c r="F2056" s="565"/>
      <c r="G2056" s="565"/>
      <c r="H2056" s="565"/>
      <c r="I2056" s="565"/>
      <c r="J2056" s="565"/>
      <c r="K2056" s="565"/>
      <c r="L2056" s="348" t="s">
        <v>8</v>
      </c>
      <c r="M2056" s="341">
        <v>778.41</v>
      </c>
    </row>
    <row r="2057" spans="1:13" ht="12.75" customHeight="1" x14ac:dyDescent="0.25">
      <c r="A2057" s="340" t="s">
        <v>13681</v>
      </c>
      <c r="B2057" s="348" t="s">
        <v>385</v>
      </c>
      <c r="C2057" s="565" t="s">
        <v>13682</v>
      </c>
      <c r="D2057" s="565"/>
      <c r="E2057" s="565"/>
      <c r="F2057" s="565"/>
      <c r="G2057" s="565"/>
      <c r="H2057" s="565"/>
      <c r="I2057" s="565"/>
      <c r="J2057" s="565"/>
      <c r="K2057" s="565"/>
      <c r="L2057" s="348" t="s">
        <v>8</v>
      </c>
      <c r="M2057" s="341">
        <v>534.47</v>
      </c>
    </row>
    <row r="2058" spans="1:13" ht="12.75" customHeight="1" x14ac:dyDescent="0.25">
      <c r="A2058" s="338" t="s">
        <v>13683</v>
      </c>
      <c r="B2058" s="347" t="s">
        <v>385</v>
      </c>
      <c r="C2058" s="564" t="s">
        <v>13684</v>
      </c>
      <c r="D2058" s="564"/>
      <c r="E2058" s="564"/>
      <c r="F2058" s="564"/>
      <c r="G2058" s="564"/>
      <c r="H2058" s="564"/>
      <c r="I2058" s="564"/>
      <c r="J2058" s="564"/>
      <c r="K2058" s="564"/>
      <c r="L2058" s="339"/>
      <c r="M2058" s="339"/>
    </row>
    <row r="2059" spans="1:13" ht="13.5" customHeight="1" x14ac:dyDescent="0.25">
      <c r="A2059" s="340" t="s">
        <v>13685</v>
      </c>
      <c r="B2059" s="348" t="s">
        <v>385</v>
      </c>
      <c r="C2059" s="565" t="s">
        <v>13686</v>
      </c>
      <c r="D2059" s="565"/>
      <c r="E2059" s="565"/>
      <c r="F2059" s="565"/>
      <c r="G2059" s="565"/>
      <c r="H2059" s="565"/>
      <c r="I2059" s="565"/>
      <c r="J2059" s="565"/>
      <c r="K2059" s="565"/>
      <c r="L2059" s="348" t="s">
        <v>511</v>
      </c>
      <c r="M2059" s="341">
        <v>887</v>
      </c>
    </row>
    <row r="2060" spans="1:13" ht="12.75" customHeight="1" x14ac:dyDescent="0.25">
      <c r="A2060" s="340" t="s">
        <v>13687</v>
      </c>
      <c r="B2060" s="348" t="s">
        <v>385</v>
      </c>
      <c r="C2060" s="565" t="s">
        <v>13688</v>
      </c>
      <c r="D2060" s="565"/>
      <c r="E2060" s="565"/>
      <c r="F2060" s="565"/>
      <c r="G2060" s="565"/>
      <c r="H2060" s="565"/>
      <c r="I2060" s="565"/>
      <c r="J2060" s="565"/>
      <c r="K2060" s="565"/>
      <c r="L2060" s="348" t="s">
        <v>511</v>
      </c>
      <c r="M2060" s="341">
        <v>119.98</v>
      </c>
    </row>
    <row r="2061" spans="1:13" ht="13.5" customHeight="1" x14ac:dyDescent="0.25">
      <c r="A2061" s="340" t="s">
        <v>13689</v>
      </c>
      <c r="B2061" s="348" t="s">
        <v>385</v>
      </c>
      <c r="C2061" s="565" t="s">
        <v>13690</v>
      </c>
      <c r="D2061" s="565"/>
      <c r="E2061" s="565"/>
      <c r="F2061" s="565"/>
      <c r="G2061" s="565"/>
      <c r="H2061" s="565"/>
      <c r="I2061" s="565"/>
      <c r="J2061" s="565"/>
      <c r="K2061" s="565"/>
      <c r="L2061" s="348" t="s">
        <v>511</v>
      </c>
      <c r="M2061" s="341">
        <v>244.53</v>
      </c>
    </row>
    <row r="2062" spans="1:13" ht="12.75" customHeight="1" x14ac:dyDescent="0.25">
      <c r="A2062" s="338" t="s">
        <v>13691</v>
      </c>
      <c r="B2062" s="347" t="s">
        <v>385</v>
      </c>
      <c r="C2062" s="564" t="s">
        <v>13692</v>
      </c>
      <c r="D2062" s="564"/>
      <c r="E2062" s="564"/>
      <c r="F2062" s="564"/>
      <c r="G2062" s="564"/>
      <c r="H2062" s="564"/>
      <c r="I2062" s="564"/>
      <c r="J2062" s="564"/>
      <c r="K2062" s="564"/>
      <c r="L2062" s="339"/>
      <c r="M2062" s="339"/>
    </row>
    <row r="2063" spans="1:13" ht="12.75" customHeight="1" x14ac:dyDescent="0.25">
      <c r="A2063" s="340" t="s">
        <v>13693</v>
      </c>
      <c r="B2063" s="348" t="s">
        <v>385</v>
      </c>
      <c r="C2063" s="565" t="s">
        <v>13575</v>
      </c>
      <c r="D2063" s="565"/>
      <c r="E2063" s="565"/>
      <c r="F2063" s="565"/>
      <c r="G2063" s="565"/>
      <c r="H2063" s="565"/>
      <c r="I2063" s="565"/>
      <c r="J2063" s="565"/>
      <c r="K2063" s="565"/>
      <c r="L2063" s="348" t="s">
        <v>8</v>
      </c>
      <c r="M2063" s="341">
        <v>707.85</v>
      </c>
    </row>
    <row r="2064" spans="1:13" ht="13.5" customHeight="1" x14ac:dyDescent="0.25">
      <c r="A2064" s="340" t="s">
        <v>13694</v>
      </c>
      <c r="B2064" s="348" t="s">
        <v>385</v>
      </c>
      <c r="C2064" s="565" t="s">
        <v>13577</v>
      </c>
      <c r="D2064" s="565"/>
      <c r="E2064" s="565"/>
      <c r="F2064" s="565"/>
      <c r="G2064" s="565"/>
      <c r="H2064" s="565"/>
      <c r="I2064" s="565"/>
      <c r="J2064" s="565"/>
      <c r="K2064" s="565"/>
      <c r="L2064" s="348" t="s">
        <v>8</v>
      </c>
      <c r="M2064" s="341">
        <v>802.05</v>
      </c>
    </row>
    <row r="2065" spans="1:13" ht="12.75" customHeight="1" x14ac:dyDescent="0.25">
      <c r="A2065" s="340" t="s">
        <v>13695</v>
      </c>
      <c r="B2065" s="348" t="s">
        <v>385</v>
      </c>
      <c r="C2065" s="565" t="s">
        <v>13579</v>
      </c>
      <c r="D2065" s="565"/>
      <c r="E2065" s="565"/>
      <c r="F2065" s="565"/>
      <c r="G2065" s="565"/>
      <c r="H2065" s="565"/>
      <c r="I2065" s="565"/>
      <c r="J2065" s="565"/>
      <c r="K2065" s="565"/>
      <c r="L2065" s="348" t="s">
        <v>8</v>
      </c>
      <c r="M2065" s="341">
        <v>890.67</v>
      </c>
    </row>
    <row r="2066" spans="1:13" ht="12.75" customHeight="1" x14ac:dyDescent="0.25">
      <c r="A2066" s="340" t="s">
        <v>13696</v>
      </c>
      <c r="B2066" s="348" t="s">
        <v>385</v>
      </c>
      <c r="C2066" s="565" t="s">
        <v>13581</v>
      </c>
      <c r="D2066" s="565"/>
      <c r="E2066" s="565"/>
      <c r="F2066" s="565"/>
      <c r="G2066" s="565"/>
      <c r="H2066" s="565"/>
      <c r="I2066" s="565"/>
      <c r="J2066" s="565"/>
      <c r="K2066" s="565"/>
      <c r="L2066" s="348" t="s">
        <v>8</v>
      </c>
      <c r="M2066" s="341">
        <v>987.24</v>
      </c>
    </row>
    <row r="2067" spans="1:13" ht="13.5" customHeight="1" x14ac:dyDescent="0.25">
      <c r="A2067" s="340" t="s">
        <v>13697</v>
      </c>
      <c r="B2067" s="348" t="s">
        <v>385</v>
      </c>
      <c r="C2067" s="565" t="s">
        <v>13583</v>
      </c>
      <c r="D2067" s="565"/>
      <c r="E2067" s="565"/>
      <c r="F2067" s="565"/>
      <c r="G2067" s="565"/>
      <c r="H2067" s="565"/>
      <c r="I2067" s="565"/>
      <c r="J2067" s="565"/>
      <c r="K2067" s="565"/>
      <c r="L2067" s="348" t="s">
        <v>8</v>
      </c>
      <c r="M2067" s="341">
        <v>1078.22</v>
      </c>
    </row>
    <row r="2068" spans="1:13" ht="12.75" customHeight="1" x14ac:dyDescent="0.25">
      <c r="A2068" s="340" t="s">
        <v>13698</v>
      </c>
      <c r="B2068" s="348" t="s">
        <v>385</v>
      </c>
      <c r="C2068" s="565" t="s">
        <v>13585</v>
      </c>
      <c r="D2068" s="565"/>
      <c r="E2068" s="565"/>
      <c r="F2068" s="565"/>
      <c r="G2068" s="565"/>
      <c r="H2068" s="565"/>
      <c r="I2068" s="565"/>
      <c r="J2068" s="565"/>
      <c r="K2068" s="565"/>
      <c r="L2068" s="348" t="s">
        <v>8</v>
      </c>
      <c r="M2068" s="341">
        <v>1177.1600000000001</v>
      </c>
    </row>
    <row r="2069" spans="1:13" ht="13.5" customHeight="1" x14ac:dyDescent="0.25">
      <c r="A2069" s="340" t="s">
        <v>13699</v>
      </c>
      <c r="B2069" s="348" t="s">
        <v>385</v>
      </c>
      <c r="C2069" s="565" t="s">
        <v>13587</v>
      </c>
      <c r="D2069" s="565"/>
      <c r="E2069" s="565"/>
      <c r="F2069" s="565"/>
      <c r="G2069" s="565"/>
      <c r="H2069" s="565"/>
      <c r="I2069" s="565"/>
      <c r="J2069" s="565"/>
      <c r="K2069" s="565"/>
      <c r="L2069" s="348" t="s">
        <v>8</v>
      </c>
      <c r="M2069" s="341">
        <v>1466.35</v>
      </c>
    </row>
    <row r="2070" spans="1:13" ht="12.75" customHeight="1" x14ac:dyDescent="0.25">
      <c r="A2070" s="340" t="s">
        <v>13700</v>
      </c>
      <c r="B2070" s="348" t="s">
        <v>385</v>
      </c>
      <c r="C2070" s="565" t="s">
        <v>13589</v>
      </c>
      <c r="D2070" s="565"/>
      <c r="E2070" s="565"/>
      <c r="F2070" s="565"/>
      <c r="G2070" s="565"/>
      <c r="H2070" s="565"/>
      <c r="I2070" s="565"/>
      <c r="J2070" s="565"/>
      <c r="K2070" s="565"/>
      <c r="L2070" s="348" t="s">
        <v>8</v>
      </c>
      <c r="M2070" s="341">
        <v>1574.55</v>
      </c>
    </row>
    <row r="2071" spans="1:13" ht="12.75" customHeight="1" x14ac:dyDescent="0.25">
      <c r="A2071" s="340" t="s">
        <v>13701</v>
      </c>
      <c r="B2071" s="348" t="s">
        <v>385</v>
      </c>
      <c r="C2071" s="565" t="s">
        <v>13591</v>
      </c>
      <c r="D2071" s="565"/>
      <c r="E2071" s="565"/>
      <c r="F2071" s="565"/>
      <c r="G2071" s="565"/>
      <c r="H2071" s="565"/>
      <c r="I2071" s="565"/>
      <c r="J2071" s="565"/>
      <c r="K2071" s="565"/>
      <c r="L2071" s="348" t="s">
        <v>8</v>
      </c>
      <c r="M2071" s="341">
        <v>1684.42</v>
      </c>
    </row>
    <row r="2072" spans="1:13" ht="13.5" customHeight="1" x14ac:dyDescent="0.25">
      <c r="A2072" s="340" t="s">
        <v>13702</v>
      </c>
      <c r="B2072" s="348" t="s">
        <v>385</v>
      </c>
      <c r="C2072" s="565" t="s">
        <v>13593</v>
      </c>
      <c r="D2072" s="565"/>
      <c r="E2072" s="565"/>
      <c r="F2072" s="565"/>
      <c r="G2072" s="565"/>
      <c r="H2072" s="565"/>
      <c r="I2072" s="565"/>
      <c r="J2072" s="565"/>
      <c r="K2072" s="565"/>
      <c r="L2072" s="348" t="s">
        <v>8</v>
      </c>
      <c r="M2072" s="341">
        <v>2390.44</v>
      </c>
    </row>
    <row r="2073" spans="1:13" ht="12.75" customHeight="1" x14ac:dyDescent="0.25">
      <c r="A2073" s="338" t="s">
        <v>13703</v>
      </c>
      <c r="B2073" s="347" t="s">
        <v>385</v>
      </c>
      <c r="C2073" s="564" t="s">
        <v>13704</v>
      </c>
      <c r="D2073" s="564"/>
      <c r="E2073" s="564"/>
      <c r="F2073" s="564"/>
      <c r="G2073" s="564"/>
      <c r="H2073" s="564"/>
      <c r="I2073" s="564"/>
      <c r="J2073" s="564"/>
      <c r="K2073" s="564"/>
      <c r="L2073" s="339"/>
      <c r="M2073" s="339"/>
    </row>
    <row r="2074" spans="1:13" ht="13.5" customHeight="1" x14ac:dyDescent="0.25">
      <c r="A2074" s="340" t="s">
        <v>13705</v>
      </c>
      <c r="B2074" s="348" t="s">
        <v>385</v>
      </c>
      <c r="C2074" s="565" t="s">
        <v>13575</v>
      </c>
      <c r="D2074" s="565"/>
      <c r="E2074" s="565"/>
      <c r="F2074" s="565"/>
      <c r="G2074" s="565"/>
      <c r="H2074" s="565"/>
      <c r="I2074" s="565"/>
      <c r="J2074" s="565"/>
      <c r="K2074" s="565"/>
      <c r="L2074" s="348" t="s">
        <v>8</v>
      </c>
      <c r="M2074" s="341">
        <v>469.04</v>
      </c>
    </row>
    <row r="2075" spans="1:13" ht="12.75" customHeight="1" x14ac:dyDescent="0.25">
      <c r="A2075" s="340" t="s">
        <v>13706</v>
      </c>
      <c r="B2075" s="348" t="s">
        <v>385</v>
      </c>
      <c r="C2075" s="565" t="s">
        <v>13577</v>
      </c>
      <c r="D2075" s="565"/>
      <c r="E2075" s="565"/>
      <c r="F2075" s="565"/>
      <c r="G2075" s="565"/>
      <c r="H2075" s="565"/>
      <c r="I2075" s="565"/>
      <c r="J2075" s="565"/>
      <c r="K2075" s="565"/>
      <c r="L2075" s="348" t="s">
        <v>8</v>
      </c>
      <c r="M2075" s="341">
        <v>557.67999999999995</v>
      </c>
    </row>
    <row r="2076" spans="1:13" ht="12.75" customHeight="1" x14ac:dyDescent="0.25">
      <c r="A2076" s="340" t="s">
        <v>13707</v>
      </c>
      <c r="B2076" s="348" t="s">
        <v>385</v>
      </c>
      <c r="C2076" s="565" t="s">
        <v>13579</v>
      </c>
      <c r="D2076" s="565"/>
      <c r="E2076" s="565"/>
      <c r="F2076" s="565"/>
      <c r="G2076" s="565"/>
      <c r="H2076" s="565"/>
      <c r="I2076" s="565"/>
      <c r="J2076" s="565"/>
      <c r="K2076" s="565"/>
      <c r="L2076" s="348" t="s">
        <v>8</v>
      </c>
      <c r="M2076" s="341">
        <v>640.55999999999995</v>
      </c>
    </row>
    <row r="2077" spans="1:13" ht="13.5" customHeight="1" x14ac:dyDescent="0.25">
      <c r="A2077" s="340" t="s">
        <v>13708</v>
      </c>
      <c r="B2077" s="348" t="s">
        <v>385</v>
      </c>
      <c r="C2077" s="565" t="s">
        <v>13581</v>
      </c>
      <c r="D2077" s="565"/>
      <c r="E2077" s="565"/>
      <c r="F2077" s="565"/>
      <c r="G2077" s="565"/>
      <c r="H2077" s="565"/>
      <c r="I2077" s="565"/>
      <c r="J2077" s="565"/>
      <c r="K2077" s="565"/>
      <c r="L2077" s="348" t="s">
        <v>8</v>
      </c>
      <c r="M2077" s="341">
        <v>732.06</v>
      </c>
    </row>
    <row r="2078" spans="1:13" ht="12.75" customHeight="1" x14ac:dyDescent="0.25">
      <c r="A2078" s="340" t="s">
        <v>13709</v>
      </c>
      <c r="B2078" s="348" t="s">
        <v>385</v>
      </c>
      <c r="C2078" s="565" t="s">
        <v>13583</v>
      </c>
      <c r="D2078" s="565"/>
      <c r="E2078" s="565"/>
      <c r="F2078" s="565"/>
      <c r="G2078" s="565"/>
      <c r="H2078" s="565"/>
      <c r="I2078" s="565"/>
      <c r="J2078" s="565"/>
      <c r="K2078" s="565"/>
      <c r="L2078" s="348" t="s">
        <v>8</v>
      </c>
      <c r="M2078" s="341">
        <v>817.31</v>
      </c>
    </row>
    <row r="2079" spans="1:13" ht="12.75" customHeight="1" x14ac:dyDescent="0.25">
      <c r="A2079" s="340" t="s">
        <v>13710</v>
      </c>
      <c r="B2079" s="348" t="s">
        <v>385</v>
      </c>
      <c r="C2079" s="565" t="s">
        <v>13585</v>
      </c>
      <c r="D2079" s="565"/>
      <c r="E2079" s="565"/>
      <c r="F2079" s="565"/>
      <c r="G2079" s="565"/>
      <c r="H2079" s="565"/>
      <c r="I2079" s="565"/>
      <c r="J2079" s="565"/>
      <c r="K2079" s="565"/>
      <c r="L2079" s="348" t="s">
        <v>8</v>
      </c>
      <c r="M2079" s="341">
        <v>904.46</v>
      </c>
    </row>
    <row r="2080" spans="1:13" ht="13.5" customHeight="1" x14ac:dyDescent="0.25">
      <c r="A2080" s="340" t="s">
        <v>13711</v>
      </c>
      <c r="B2080" s="348" t="s">
        <v>385</v>
      </c>
      <c r="C2080" s="565" t="s">
        <v>13587</v>
      </c>
      <c r="D2080" s="565"/>
      <c r="E2080" s="565"/>
      <c r="F2080" s="565"/>
      <c r="G2080" s="565"/>
      <c r="H2080" s="565"/>
      <c r="I2080" s="565"/>
      <c r="J2080" s="565"/>
      <c r="K2080" s="565"/>
      <c r="L2080" s="348" t="s">
        <v>8</v>
      </c>
      <c r="M2080" s="341">
        <v>1172.78</v>
      </c>
    </row>
    <row r="2081" spans="1:13" ht="12.75" customHeight="1" x14ac:dyDescent="0.25">
      <c r="A2081" s="340" t="s">
        <v>13712</v>
      </c>
      <c r="B2081" s="348" t="s">
        <v>385</v>
      </c>
      <c r="C2081" s="565" t="s">
        <v>13589</v>
      </c>
      <c r="D2081" s="565"/>
      <c r="E2081" s="565"/>
      <c r="F2081" s="565"/>
      <c r="G2081" s="565"/>
      <c r="H2081" s="565"/>
      <c r="I2081" s="565"/>
      <c r="J2081" s="565"/>
      <c r="K2081" s="565"/>
      <c r="L2081" s="348" t="s">
        <v>8</v>
      </c>
      <c r="M2081" s="341">
        <v>1276.2</v>
      </c>
    </row>
    <row r="2082" spans="1:13" ht="13.5" customHeight="1" x14ac:dyDescent="0.25">
      <c r="A2082" s="340" t="s">
        <v>13713</v>
      </c>
      <c r="B2082" s="348" t="s">
        <v>385</v>
      </c>
      <c r="C2082" s="565" t="s">
        <v>13591</v>
      </c>
      <c r="D2082" s="565"/>
      <c r="E2082" s="565"/>
      <c r="F2082" s="565"/>
      <c r="G2082" s="565"/>
      <c r="H2082" s="565"/>
      <c r="I2082" s="565"/>
      <c r="J2082" s="565"/>
      <c r="K2082" s="565"/>
      <c r="L2082" s="348" t="s">
        <v>8</v>
      </c>
      <c r="M2082" s="341">
        <v>1381.03</v>
      </c>
    </row>
    <row r="2083" spans="1:13" ht="12.75" customHeight="1" x14ac:dyDescent="0.25">
      <c r="A2083" s="340" t="s">
        <v>13714</v>
      </c>
      <c r="B2083" s="348" t="s">
        <v>385</v>
      </c>
      <c r="C2083" s="565" t="s">
        <v>13593</v>
      </c>
      <c r="D2083" s="565"/>
      <c r="E2083" s="565"/>
      <c r="F2083" s="565"/>
      <c r="G2083" s="565"/>
      <c r="H2083" s="565"/>
      <c r="I2083" s="565"/>
      <c r="J2083" s="565"/>
      <c r="K2083" s="565"/>
      <c r="L2083" s="348" t="s">
        <v>8</v>
      </c>
      <c r="M2083" s="341">
        <v>2046.05</v>
      </c>
    </row>
    <row r="2084" spans="1:13" ht="12.75" customHeight="1" x14ac:dyDescent="0.25">
      <c r="A2084" s="338" t="s">
        <v>13715</v>
      </c>
      <c r="B2084" s="347" t="s">
        <v>385</v>
      </c>
      <c r="C2084" s="564" t="s">
        <v>13716</v>
      </c>
      <c r="D2084" s="564"/>
      <c r="E2084" s="564"/>
      <c r="F2084" s="564"/>
      <c r="G2084" s="564"/>
      <c r="H2084" s="564"/>
      <c r="I2084" s="564"/>
      <c r="J2084" s="564"/>
      <c r="K2084" s="564"/>
      <c r="L2084" s="339"/>
      <c r="M2084" s="339"/>
    </row>
    <row r="2085" spans="1:13" ht="13.5" customHeight="1" x14ac:dyDescent="0.25">
      <c r="A2085" s="340" t="s">
        <v>13717</v>
      </c>
      <c r="B2085" s="348" t="s">
        <v>385</v>
      </c>
      <c r="C2085" s="565" t="s">
        <v>13718</v>
      </c>
      <c r="D2085" s="565"/>
      <c r="E2085" s="565"/>
      <c r="F2085" s="565"/>
      <c r="G2085" s="565"/>
      <c r="H2085" s="565"/>
      <c r="I2085" s="565"/>
      <c r="J2085" s="565"/>
      <c r="K2085" s="565"/>
      <c r="L2085" s="348" t="s">
        <v>8</v>
      </c>
      <c r="M2085" s="341">
        <v>110.19</v>
      </c>
    </row>
    <row r="2086" spans="1:13" ht="12.75" customHeight="1" x14ac:dyDescent="0.25">
      <c r="A2086" s="340" t="s">
        <v>13719</v>
      </c>
      <c r="B2086" s="348" t="s">
        <v>385</v>
      </c>
      <c r="C2086" s="565" t="s">
        <v>13720</v>
      </c>
      <c r="D2086" s="565"/>
      <c r="E2086" s="565"/>
      <c r="F2086" s="565"/>
      <c r="G2086" s="565"/>
      <c r="H2086" s="565"/>
      <c r="I2086" s="565"/>
      <c r="J2086" s="565"/>
      <c r="K2086" s="565"/>
      <c r="L2086" s="348" t="s">
        <v>8</v>
      </c>
      <c r="M2086" s="341">
        <v>88.43</v>
      </c>
    </row>
    <row r="2087" spans="1:13" ht="13.5" customHeight="1" x14ac:dyDescent="0.25">
      <c r="A2087" s="340" t="s">
        <v>13721</v>
      </c>
      <c r="B2087" s="348" t="s">
        <v>385</v>
      </c>
      <c r="C2087" s="565" t="s">
        <v>13722</v>
      </c>
      <c r="D2087" s="565"/>
      <c r="E2087" s="565"/>
      <c r="F2087" s="565"/>
      <c r="G2087" s="565"/>
      <c r="H2087" s="565"/>
      <c r="I2087" s="565"/>
      <c r="J2087" s="565"/>
      <c r="K2087" s="565"/>
      <c r="L2087" s="348" t="s">
        <v>8</v>
      </c>
      <c r="M2087" s="341">
        <v>129.01</v>
      </c>
    </row>
    <row r="2088" spans="1:13" ht="12.75" customHeight="1" x14ac:dyDescent="0.25">
      <c r="A2088" s="338" t="s">
        <v>13723</v>
      </c>
      <c r="B2088" s="347" t="s">
        <v>385</v>
      </c>
      <c r="C2088" s="564" t="s">
        <v>13724</v>
      </c>
      <c r="D2088" s="564"/>
      <c r="E2088" s="564"/>
      <c r="F2088" s="564"/>
      <c r="G2088" s="564"/>
      <c r="H2088" s="564"/>
      <c r="I2088" s="564"/>
      <c r="J2088" s="564"/>
      <c r="K2088" s="564"/>
      <c r="L2088" s="339"/>
      <c r="M2088" s="339"/>
    </row>
    <row r="2089" spans="1:13" ht="12.75" customHeight="1" x14ac:dyDescent="0.25">
      <c r="A2089" s="340" t="s">
        <v>13725</v>
      </c>
      <c r="B2089" s="348" t="s">
        <v>385</v>
      </c>
      <c r="C2089" s="565" t="s">
        <v>13726</v>
      </c>
      <c r="D2089" s="565"/>
      <c r="E2089" s="565"/>
      <c r="F2089" s="565"/>
      <c r="G2089" s="565"/>
      <c r="H2089" s="565"/>
      <c r="I2089" s="565"/>
      <c r="J2089" s="565"/>
      <c r="K2089" s="565"/>
      <c r="L2089" s="348" t="s">
        <v>10</v>
      </c>
      <c r="M2089" s="341">
        <v>107.36</v>
      </c>
    </row>
    <row r="2090" spans="1:13" ht="13.5" customHeight="1" x14ac:dyDescent="0.25">
      <c r="A2090" s="340" t="s">
        <v>13727</v>
      </c>
      <c r="B2090" s="348" t="s">
        <v>385</v>
      </c>
      <c r="C2090" s="565" t="s">
        <v>13728</v>
      </c>
      <c r="D2090" s="565"/>
      <c r="E2090" s="565"/>
      <c r="F2090" s="565"/>
      <c r="G2090" s="565"/>
      <c r="H2090" s="565"/>
      <c r="I2090" s="565"/>
      <c r="J2090" s="565"/>
      <c r="K2090" s="565"/>
      <c r="L2090" s="348" t="s">
        <v>10</v>
      </c>
      <c r="M2090" s="341">
        <v>204.52</v>
      </c>
    </row>
    <row r="2091" spans="1:13" ht="12.75" customHeight="1" x14ac:dyDescent="0.25">
      <c r="A2091" s="338" t="s">
        <v>13729</v>
      </c>
      <c r="B2091" s="347" t="s">
        <v>385</v>
      </c>
      <c r="C2091" s="564" t="s">
        <v>13730</v>
      </c>
      <c r="D2091" s="564"/>
      <c r="E2091" s="564"/>
      <c r="F2091" s="564"/>
      <c r="G2091" s="564"/>
      <c r="H2091" s="564"/>
      <c r="I2091" s="564"/>
      <c r="J2091" s="564"/>
      <c r="K2091" s="564"/>
      <c r="L2091" s="339"/>
      <c r="M2091" s="339"/>
    </row>
    <row r="2092" spans="1:13" ht="12.75" customHeight="1" x14ac:dyDescent="0.25">
      <c r="A2092" s="340" t="s">
        <v>13731</v>
      </c>
      <c r="B2092" s="348" t="s">
        <v>385</v>
      </c>
      <c r="C2092" s="565" t="s">
        <v>13732</v>
      </c>
      <c r="D2092" s="565"/>
      <c r="E2092" s="565"/>
      <c r="F2092" s="565"/>
      <c r="G2092" s="565"/>
      <c r="H2092" s="565"/>
      <c r="I2092" s="565"/>
      <c r="J2092" s="565"/>
      <c r="K2092" s="565"/>
      <c r="L2092" s="348" t="s">
        <v>8</v>
      </c>
      <c r="M2092" s="341">
        <v>35.090000000000003</v>
      </c>
    </row>
    <row r="2093" spans="1:13" ht="13.5" customHeight="1" x14ac:dyDescent="0.25">
      <c r="A2093" s="340" t="s">
        <v>13733</v>
      </c>
      <c r="B2093" s="348" t="s">
        <v>385</v>
      </c>
      <c r="C2093" s="565" t="s">
        <v>13734</v>
      </c>
      <c r="D2093" s="565"/>
      <c r="E2093" s="565"/>
      <c r="F2093" s="565"/>
      <c r="G2093" s="565"/>
      <c r="H2093" s="565"/>
      <c r="I2093" s="565"/>
      <c r="J2093" s="565"/>
      <c r="K2093" s="565"/>
      <c r="L2093" s="348" t="s">
        <v>8</v>
      </c>
      <c r="M2093" s="341">
        <v>35.090000000000003</v>
      </c>
    </row>
    <row r="2094" spans="1:13" ht="12.75" customHeight="1" x14ac:dyDescent="0.25">
      <c r="A2094" s="340" t="s">
        <v>13735</v>
      </c>
      <c r="B2094" s="348" t="s">
        <v>385</v>
      </c>
      <c r="C2094" s="565" t="s">
        <v>13736</v>
      </c>
      <c r="D2094" s="565"/>
      <c r="E2094" s="565"/>
      <c r="F2094" s="565"/>
      <c r="G2094" s="565"/>
      <c r="H2094" s="565"/>
      <c r="I2094" s="565"/>
      <c r="J2094" s="565"/>
      <c r="K2094" s="565"/>
      <c r="L2094" s="348" t="s">
        <v>8</v>
      </c>
      <c r="M2094" s="341">
        <v>36.090000000000003</v>
      </c>
    </row>
    <row r="2095" spans="1:13" ht="13.5" customHeight="1" x14ac:dyDescent="0.25">
      <c r="A2095" s="338" t="s">
        <v>13737</v>
      </c>
      <c r="B2095" s="347" t="s">
        <v>385</v>
      </c>
      <c r="C2095" s="564" t="s">
        <v>13738</v>
      </c>
      <c r="D2095" s="564"/>
      <c r="E2095" s="564"/>
      <c r="F2095" s="564"/>
      <c r="G2095" s="564"/>
      <c r="H2095" s="564"/>
      <c r="I2095" s="564"/>
      <c r="J2095" s="564"/>
      <c r="K2095" s="564"/>
      <c r="L2095" s="339"/>
      <c r="M2095" s="339"/>
    </row>
    <row r="2096" spans="1:13" ht="12.75" customHeight="1" x14ac:dyDescent="0.25">
      <c r="A2096" s="340" t="s">
        <v>13739</v>
      </c>
      <c r="B2096" s="348" t="s">
        <v>385</v>
      </c>
      <c r="C2096" s="565" t="s">
        <v>13740</v>
      </c>
      <c r="D2096" s="565"/>
      <c r="E2096" s="565"/>
      <c r="F2096" s="565"/>
      <c r="G2096" s="565"/>
      <c r="H2096" s="565"/>
      <c r="I2096" s="565"/>
      <c r="J2096" s="565"/>
      <c r="K2096" s="565"/>
      <c r="L2096" s="348" t="s">
        <v>8</v>
      </c>
      <c r="M2096" s="341">
        <v>204.7</v>
      </c>
    </row>
    <row r="2097" spans="1:13" ht="12.75" customHeight="1" x14ac:dyDescent="0.25">
      <c r="A2097" s="340" t="s">
        <v>13741</v>
      </c>
      <c r="B2097" s="348" t="s">
        <v>385</v>
      </c>
      <c r="C2097" s="565" t="s">
        <v>13742</v>
      </c>
      <c r="D2097" s="565"/>
      <c r="E2097" s="565"/>
      <c r="F2097" s="565"/>
      <c r="G2097" s="565"/>
      <c r="H2097" s="565"/>
      <c r="I2097" s="565"/>
      <c r="J2097" s="565"/>
      <c r="K2097" s="565"/>
      <c r="L2097" s="348" t="s">
        <v>8</v>
      </c>
      <c r="M2097" s="341">
        <v>73.22</v>
      </c>
    </row>
    <row r="2098" spans="1:13" ht="13.5" customHeight="1" x14ac:dyDescent="0.25">
      <c r="A2098" s="340" t="s">
        <v>13743</v>
      </c>
      <c r="B2098" s="348" t="s">
        <v>385</v>
      </c>
      <c r="C2098" s="565" t="s">
        <v>13744</v>
      </c>
      <c r="D2098" s="565"/>
      <c r="E2098" s="565"/>
      <c r="F2098" s="565"/>
      <c r="G2098" s="565"/>
      <c r="H2098" s="565"/>
      <c r="I2098" s="565"/>
      <c r="J2098" s="565"/>
      <c r="K2098" s="565"/>
      <c r="L2098" s="348" t="s">
        <v>8</v>
      </c>
      <c r="M2098" s="341">
        <v>102.37</v>
      </c>
    </row>
    <row r="2099" spans="1:13" ht="12.75" customHeight="1" x14ac:dyDescent="0.25">
      <c r="A2099" s="340" t="s">
        <v>13745</v>
      </c>
      <c r="B2099" s="348" t="s">
        <v>385</v>
      </c>
      <c r="C2099" s="565" t="s">
        <v>13746</v>
      </c>
      <c r="D2099" s="565"/>
      <c r="E2099" s="565"/>
      <c r="F2099" s="565"/>
      <c r="G2099" s="565"/>
      <c r="H2099" s="565"/>
      <c r="I2099" s="565"/>
      <c r="J2099" s="565"/>
      <c r="K2099" s="565"/>
      <c r="L2099" s="348" t="s">
        <v>8</v>
      </c>
      <c r="M2099" s="341">
        <v>144.66999999999999</v>
      </c>
    </row>
    <row r="2100" spans="1:13" ht="13.5" customHeight="1" x14ac:dyDescent="0.25">
      <c r="A2100" s="340" t="s">
        <v>13747</v>
      </c>
      <c r="B2100" s="348" t="s">
        <v>385</v>
      </c>
      <c r="C2100" s="565" t="s">
        <v>13748</v>
      </c>
      <c r="D2100" s="565"/>
      <c r="E2100" s="565"/>
      <c r="F2100" s="565"/>
      <c r="G2100" s="565"/>
      <c r="H2100" s="565"/>
      <c r="I2100" s="565"/>
      <c r="J2100" s="565"/>
      <c r="K2100" s="565"/>
      <c r="L2100" s="348" t="s">
        <v>8</v>
      </c>
      <c r="M2100" s="341">
        <v>163.12</v>
      </c>
    </row>
    <row r="2101" spans="1:13" ht="12.75" customHeight="1" x14ac:dyDescent="0.25">
      <c r="A2101" s="340" t="s">
        <v>13749</v>
      </c>
      <c r="B2101" s="348" t="s">
        <v>385</v>
      </c>
      <c r="C2101" s="565" t="s">
        <v>13750</v>
      </c>
      <c r="D2101" s="565"/>
      <c r="E2101" s="565"/>
      <c r="F2101" s="565"/>
      <c r="G2101" s="565"/>
      <c r="H2101" s="565"/>
      <c r="I2101" s="565"/>
      <c r="J2101" s="565"/>
      <c r="K2101" s="565"/>
      <c r="L2101" s="348" t="s">
        <v>8</v>
      </c>
      <c r="M2101" s="341">
        <v>383.88</v>
      </c>
    </row>
    <row r="2102" spans="1:13" ht="12.75" customHeight="1" x14ac:dyDescent="0.25">
      <c r="A2102" s="340" t="s">
        <v>13751</v>
      </c>
      <c r="B2102" s="348" t="s">
        <v>385</v>
      </c>
      <c r="C2102" s="565" t="s">
        <v>13752</v>
      </c>
      <c r="D2102" s="565"/>
      <c r="E2102" s="565"/>
      <c r="F2102" s="565"/>
      <c r="G2102" s="565"/>
      <c r="H2102" s="565"/>
      <c r="I2102" s="565"/>
      <c r="J2102" s="565"/>
      <c r="K2102" s="565"/>
      <c r="L2102" s="348" t="s">
        <v>8</v>
      </c>
      <c r="M2102" s="341">
        <v>199.94</v>
      </c>
    </row>
    <row r="2103" spans="1:13" ht="13.5" customHeight="1" x14ac:dyDescent="0.25">
      <c r="A2103" s="340" t="s">
        <v>13753</v>
      </c>
      <c r="B2103" s="348" t="s">
        <v>385</v>
      </c>
      <c r="C2103" s="565" t="s">
        <v>13754</v>
      </c>
      <c r="D2103" s="565"/>
      <c r="E2103" s="565"/>
      <c r="F2103" s="565"/>
      <c r="G2103" s="565"/>
      <c r="H2103" s="565"/>
      <c r="I2103" s="565"/>
      <c r="J2103" s="565"/>
      <c r="K2103" s="565"/>
      <c r="L2103" s="348" t="s">
        <v>8</v>
      </c>
      <c r="M2103" s="341">
        <v>207.6</v>
      </c>
    </row>
    <row r="2104" spans="1:13" ht="12.75" customHeight="1" x14ac:dyDescent="0.25">
      <c r="A2104" s="340" t="s">
        <v>13755</v>
      </c>
      <c r="B2104" s="348" t="s">
        <v>385</v>
      </c>
      <c r="C2104" s="565" t="s">
        <v>13756</v>
      </c>
      <c r="D2104" s="565"/>
      <c r="E2104" s="565"/>
      <c r="F2104" s="565"/>
      <c r="G2104" s="565"/>
      <c r="H2104" s="565"/>
      <c r="I2104" s="565"/>
      <c r="J2104" s="565"/>
      <c r="K2104" s="565"/>
      <c r="L2104" s="348" t="s">
        <v>8</v>
      </c>
      <c r="M2104" s="341">
        <v>142.9</v>
      </c>
    </row>
    <row r="2105" spans="1:13" ht="12.75" customHeight="1" x14ac:dyDescent="0.25">
      <c r="A2105" s="340" t="s">
        <v>13757</v>
      </c>
      <c r="B2105" s="348" t="s">
        <v>385</v>
      </c>
      <c r="C2105" s="565" t="s">
        <v>13758</v>
      </c>
      <c r="D2105" s="565"/>
      <c r="E2105" s="565"/>
      <c r="F2105" s="565"/>
      <c r="G2105" s="565"/>
      <c r="H2105" s="565"/>
      <c r="I2105" s="565"/>
      <c r="J2105" s="565"/>
      <c r="K2105" s="565"/>
      <c r="L2105" s="348" t="s">
        <v>8</v>
      </c>
      <c r="M2105" s="341">
        <v>202.49</v>
      </c>
    </row>
    <row r="2106" spans="1:13" ht="13.5" customHeight="1" x14ac:dyDescent="0.25">
      <c r="A2106" s="338" t="s">
        <v>13759</v>
      </c>
      <c r="B2106" s="347" t="s">
        <v>385</v>
      </c>
      <c r="C2106" s="564" t="s">
        <v>13760</v>
      </c>
      <c r="D2106" s="564"/>
      <c r="E2106" s="564"/>
      <c r="F2106" s="564"/>
      <c r="G2106" s="564"/>
      <c r="H2106" s="564"/>
      <c r="I2106" s="564"/>
      <c r="J2106" s="564"/>
      <c r="K2106" s="564"/>
      <c r="L2106" s="339"/>
      <c r="M2106" s="339"/>
    </row>
    <row r="2107" spans="1:13" ht="12.75" customHeight="1" x14ac:dyDescent="0.25">
      <c r="A2107" s="340" t="s">
        <v>13761</v>
      </c>
      <c r="B2107" s="348" t="s">
        <v>385</v>
      </c>
      <c r="C2107" s="565" t="s">
        <v>13762</v>
      </c>
      <c r="D2107" s="565"/>
      <c r="E2107" s="565"/>
      <c r="F2107" s="565"/>
      <c r="G2107" s="565"/>
      <c r="H2107" s="565"/>
      <c r="I2107" s="565"/>
      <c r="J2107" s="565"/>
      <c r="K2107" s="565"/>
      <c r="L2107" s="348" t="s">
        <v>9</v>
      </c>
      <c r="M2107" s="341">
        <v>20.98</v>
      </c>
    </row>
    <row r="2108" spans="1:13" ht="13.5" customHeight="1" x14ac:dyDescent="0.25">
      <c r="A2108" s="340" t="s">
        <v>13763</v>
      </c>
      <c r="B2108" s="348" t="s">
        <v>385</v>
      </c>
      <c r="C2108" s="565" t="s">
        <v>13764</v>
      </c>
      <c r="D2108" s="565"/>
      <c r="E2108" s="565"/>
      <c r="F2108" s="565"/>
      <c r="G2108" s="565"/>
      <c r="H2108" s="565"/>
      <c r="I2108" s="565"/>
      <c r="J2108" s="565"/>
      <c r="K2108" s="565"/>
      <c r="L2108" s="348" t="s">
        <v>9</v>
      </c>
      <c r="M2108" s="341">
        <v>47.59</v>
      </c>
    </row>
    <row r="2109" spans="1:13" ht="12.75" customHeight="1" x14ac:dyDescent="0.25">
      <c r="A2109" s="338" t="s">
        <v>13765</v>
      </c>
      <c r="B2109" s="347" t="s">
        <v>385</v>
      </c>
      <c r="C2109" s="564" t="s">
        <v>13766</v>
      </c>
      <c r="D2109" s="564"/>
      <c r="E2109" s="564"/>
      <c r="F2109" s="564"/>
      <c r="G2109" s="564"/>
      <c r="H2109" s="564"/>
      <c r="I2109" s="564"/>
      <c r="J2109" s="564"/>
      <c r="K2109" s="564"/>
      <c r="L2109" s="339"/>
      <c r="M2109" s="339"/>
    </row>
    <row r="2110" spans="1:13" ht="12.75" customHeight="1" x14ac:dyDescent="0.25">
      <c r="A2110" s="340" t="s">
        <v>13767</v>
      </c>
      <c r="B2110" s="348" t="s">
        <v>385</v>
      </c>
      <c r="C2110" s="565" t="s">
        <v>13768</v>
      </c>
      <c r="D2110" s="565"/>
      <c r="E2110" s="565"/>
      <c r="F2110" s="565"/>
      <c r="G2110" s="565"/>
      <c r="H2110" s="565"/>
      <c r="I2110" s="565"/>
      <c r="J2110" s="565"/>
      <c r="K2110" s="565"/>
      <c r="L2110" s="348" t="s">
        <v>9</v>
      </c>
      <c r="M2110" s="341">
        <v>137.81</v>
      </c>
    </row>
    <row r="2111" spans="1:13" ht="13.5" customHeight="1" x14ac:dyDescent="0.25">
      <c r="A2111" s="340" t="s">
        <v>13769</v>
      </c>
      <c r="B2111" s="348" t="s">
        <v>385</v>
      </c>
      <c r="C2111" s="565" t="s">
        <v>13770</v>
      </c>
      <c r="D2111" s="565"/>
      <c r="E2111" s="565"/>
      <c r="F2111" s="565"/>
      <c r="G2111" s="565"/>
      <c r="H2111" s="565"/>
      <c r="I2111" s="565"/>
      <c r="J2111" s="565"/>
      <c r="K2111" s="565"/>
      <c r="L2111" s="348" t="s">
        <v>9</v>
      </c>
      <c r="M2111" s="341">
        <v>218.55</v>
      </c>
    </row>
    <row r="2112" spans="1:13" ht="12.75" customHeight="1" x14ac:dyDescent="0.25">
      <c r="A2112" s="338" t="s">
        <v>13771</v>
      </c>
      <c r="B2112" s="347" t="s">
        <v>385</v>
      </c>
      <c r="C2112" s="564" t="s">
        <v>13772</v>
      </c>
      <c r="D2112" s="564"/>
      <c r="E2112" s="564"/>
      <c r="F2112" s="564"/>
      <c r="G2112" s="564"/>
      <c r="H2112" s="564"/>
      <c r="I2112" s="564"/>
      <c r="J2112" s="564"/>
      <c r="K2112" s="564"/>
      <c r="L2112" s="339"/>
      <c r="M2112" s="339"/>
    </row>
    <row r="2113" spans="1:13" ht="13.5" customHeight="1" x14ac:dyDescent="0.25">
      <c r="A2113" s="340" t="s">
        <v>13773</v>
      </c>
      <c r="B2113" s="348" t="s">
        <v>385</v>
      </c>
      <c r="C2113" s="565" t="s">
        <v>13774</v>
      </c>
      <c r="D2113" s="565"/>
      <c r="E2113" s="565"/>
      <c r="F2113" s="565"/>
      <c r="G2113" s="565"/>
      <c r="H2113" s="565"/>
      <c r="I2113" s="565"/>
      <c r="J2113" s="565"/>
      <c r="K2113" s="565"/>
      <c r="L2113" s="348" t="s">
        <v>9</v>
      </c>
      <c r="M2113" s="341">
        <v>14.16</v>
      </c>
    </row>
    <row r="2114" spans="1:13" ht="12.75" customHeight="1" x14ac:dyDescent="0.25">
      <c r="A2114" s="338" t="s">
        <v>13775</v>
      </c>
      <c r="B2114" s="347" t="s">
        <v>385</v>
      </c>
      <c r="C2114" s="564" t="s">
        <v>13776</v>
      </c>
      <c r="D2114" s="564"/>
      <c r="E2114" s="564"/>
      <c r="F2114" s="564"/>
      <c r="G2114" s="564"/>
      <c r="H2114" s="564"/>
      <c r="I2114" s="564"/>
      <c r="J2114" s="564"/>
      <c r="K2114" s="564"/>
      <c r="L2114" s="339"/>
      <c r="M2114" s="339"/>
    </row>
    <row r="2115" spans="1:13" ht="12.75" customHeight="1" x14ac:dyDescent="0.25">
      <c r="A2115" s="340" t="s">
        <v>13777</v>
      </c>
      <c r="B2115" s="348" t="s">
        <v>385</v>
      </c>
      <c r="C2115" s="565" t="s">
        <v>13778</v>
      </c>
      <c r="D2115" s="565"/>
      <c r="E2115" s="565"/>
      <c r="F2115" s="565"/>
      <c r="G2115" s="565"/>
      <c r="H2115" s="565"/>
      <c r="I2115" s="565"/>
      <c r="J2115" s="565"/>
      <c r="K2115" s="565"/>
      <c r="L2115" s="348" t="s">
        <v>511</v>
      </c>
      <c r="M2115" s="341">
        <v>1054.1600000000001</v>
      </c>
    </row>
    <row r="2116" spans="1:13" ht="13.5" customHeight="1" x14ac:dyDescent="0.25">
      <c r="A2116" s="340" t="s">
        <v>13779</v>
      </c>
      <c r="B2116" s="348" t="s">
        <v>385</v>
      </c>
      <c r="C2116" s="565" t="s">
        <v>13780</v>
      </c>
      <c r="D2116" s="565"/>
      <c r="E2116" s="565"/>
      <c r="F2116" s="565"/>
      <c r="G2116" s="565"/>
      <c r="H2116" s="565"/>
      <c r="I2116" s="565"/>
      <c r="J2116" s="565"/>
      <c r="K2116" s="565"/>
      <c r="L2116" s="348" t="s">
        <v>8</v>
      </c>
      <c r="M2116" s="341">
        <v>319.99</v>
      </c>
    </row>
    <row r="2117" spans="1:13" ht="12.75" customHeight="1" x14ac:dyDescent="0.25">
      <c r="A2117" s="340" t="s">
        <v>13781</v>
      </c>
      <c r="B2117" s="348" t="s">
        <v>385</v>
      </c>
      <c r="C2117" s="565" t="s">
        <v>13782</v>
      </c>
      <c r="D2117" s="565"/>
      <c r="E2117" s="565"/>
      <c r="F2117" s="565"/>
      <c r="G2117" s="565"/>
      <c r="H2117" s="565"/>
      <c r="I2117" s="565"/>
      <c r="J2117" s="565"/>
      <c r="K2117" s="565"/>
      <c r="L2117" s="348" t="s">
        <v>511</v>
      </c>
      <c r="M2117" s="341">
        <v>1944.47</v>
      </c>
    </row>
    <row r="2118" spans="1:13" ht="13.5" customHeight="1" x14ac:dyDescent="0.25">
      <c r="A2118" s="340" t="s">
        <v>13783</v>
      </c>
      <c r="B2118" s="348" t="s">
        <v>385</v>
      </c>
      <c r="C2118" s="565" t="s">
        <v>13784</v>
      </c>
      <c r="D2118" s="565"/>
      <c r="E2118" s="565"/>
      <c r="F2118" s="565"/>
      <c r="G2118" s="565"/>
      <c r="H2118" s="565"/>
      <c r="I2118" s="565"/>
      <c r="J2118" s="565"/>
      <c r="K2118" s="565"/>
      <c r="L2118" s="348" t="s">
        <v>8</v>
      </c>
      <c r="M2118" s="341">
        <v>618.49</v>
      </c>
    </row>
    <row r="2119" spans="1:13" ht="12.75" customHeight="1" x14ac:dyDescent="0.25">
      <c r="A2119" s="338" t="s">
        <v>13785</v>
      </c>
      <c r="B2119" s="347" t="s">
        <v>385</v>
      </c>
      <c r="C2119" s="564" t="s">
        <v>13786</v>
      </c>
      <c r="D2119" s="564"/>
      <c r="E2119" s="564"/>
      <c r="F2119" s="564"/>
      <c r="G2119" s="564"/>
      <c r="H2119" s="564"/>
      <c r="I2119" s="564"/>
      <c r="J2119" s="564"/>
      <c r="K2119" s="564"/>
      <c r="L2119" s="339"/>
      <c r="M2119" s="339"/>
    </row>
    <row r="2120" spans="1:13" ht="12.75" customHeight="1" x14ac:dyDescent="0.25">
      <c r="A2120" s="340" t="s">
        <v>13787</v>
      </c>
      <c r="B2120" s="348" t="s">
        <v>385</v>
      </c>
      <c r="C2120" s="565" t="s">
        <v>13788</v>
      </c>
      <c r="D2120" s="565"/>
      <c r="E2120" s="565"/>
      <c r="F2120" s="565"/>
      <c r="G2120" s="565"/>
      <c r="H2120" s="565"/>
      <c r="I2120" s="565"/>
      <c r="J2120" s="565"/>
      <c r="K2120" s="565"/>
      <c r="L2120" s="348" t="s">
        <v>10</v>
      </c>
      <c r="M2120" s="341">
        <v>199.65</v>
      </c>
    </row>
    <row r="2121" spans="1:13" ht="13.5" customHeight="1" x14ac:dyDescent="0.25">
      <c r="A2121" s="338" t="s">
        <v>13789</v>
      </c>
      <c r="B2121" s="347" t="s">
        <v>385</v>
      </c>
      <c r="C2121" s="564" t="s">
        <v>13790</v>
      </c>
      <c r="D2121" s="564"/>
      <c r="E2121" s="564"/>
      <c r="F2121" s="564"/>
      <c r="G2121" s="564"/>
      <c r="H2121" s="564"/>
      <c r="I2121" s="564"/>
      <c r="J2121" s="564"/>
      <c r="K2121" s="564"/>
      <c r="L2121" s="339"/>
      <c r="M2121" s="339"/>
    </row>
    <row r="2122" spans="1:13" ht="12.75" customHeight="1" x14ac:dyDescent="0.25">
      <c r="A2122" s="340" t="s">
        <v>13791</v>
      </c>
      <c r="B2122" s="348" t="s">
        <v>385</v>
      </c>
      <c r="C2122" s="565" t="s">
        <v>13792</v>
      </c>
      <c r="D2122" s="565"/>
      <c r="E2122" s="565"/>
      <c r="F2122" s="565"/>
      <c r="G2122" s="565"/>
      <c r="H2122" s="565"/>
      <c r="I2122" s="565"/>
      <c r="J2122" s="565"/>
      <c r="K2122" s="565"/>
      <c r="L2122" s="348" t="s">
        <v>511</v>
      </c>
      <c r="M2122" s="341">
        <v>198.02</v>
      </c>
    </row>
    <row r="2123" spans="1:13" ht="12.75" customHeight="1" x14ac:dyDescent="0.25">
      <c r="A2123" s="340" t="s">
        <v>13793</v>
      </c>
      <c r="B2123" s="348" t="s">
        <v>385</v>
      </c>
      <c r="C2123" s="565" t="s">
        <v>13794</v>
      </c>
      <c r="D2123" s="565"/>
      <c r="E2123" s="565"/>
      <c r="F2123" s="565"/>
      <c r="G2123" s="565"/>
      <c r="H2123" s="565"/>
      <c r="I2123" s="565"/>
      <c r="J2123" s="565"/>
      <c r="K2123" s="565"/>
      <c r="L2123" s="348" t="s">
        <v>511</v>
      </c>
      <c r="M2123" s="341">
        <v>235.46</v>
      </c>
    </row>
    <row r="2124" spans="1:13" ht="13.5" customHeight="1" x14ac:dyDescent="0.25">
      <c r="A2124" s="340" t="s">
        <v>13795</v>
      </c>
      <c r="B2124" s="348" t="s">
        <v>385</v>
      </c>
      <c r="C2124" s="565" t="s">
        <v>13796</v>
      </c>
      <c r="D2124" s="565"/>
      <c r="E2124" s="565"/>
      <c r="F2124" s="565"/>
      <c r="G2124" s="565"/>
      <c r="H2124" s="565"/>
      <c r="I2124" s="565"/>
      <c r="J2124" s="565"/>
      <c r="K2124" s="565"/>
      <c r="L2124" s="348" t="s">
        <v>8</v>
      </c>
      <c r="M2124" s="341">
        <v>135.44</v>
      </c>
    </row>
    <row r="2125" spans="1:13" ht="12.75" customHeight="1" x14ac:dyDescent="0.25">
      <c r="A2125" s="340" t="s">
        <v>13797</v>
      </c>
      <c r="B2125" s="348" t="s">
        <v>385</v>
      </c>
      <c r="C2125" s="565" t="s">
        <v>13798</v>
      </c>
      <c r="D2125" s="565"/>
      <c r="E2125" s="565"/>
      <c r="F2125" s="565"/>
      <c r="G2125" s="565"/>
      <c r="H2125" s="565"/>
      <c r="I2125" s="565"/>
      <c r="J2125" s="565"/>
      <c r="K2125" s="565"/>
      <c r="L2125" s="348" t="s">
        <v>8</v>
      </c>
      <c r="M2125" s="341">
        <v>158.35</v>
      </c>
    </row>
    <row r="2126" spans="1:13" ht="13.5" customHeight="1" x14ac:dyDescent="0.25">
      <c r="A2126" s="338" t="s">
        <v>13799</v>
      </c>
      <c r="B2126" s="347" t="s">
        <v>385</v>
      </c>
      <c r="C2126" s="564" t="s">
        <v>13800</v>
      </c>
      <c r="D2126" s="564"/>
      <c r="E2126" s="564"/>
      <c r="F2126" s="564"/>
      <c r="G2126" s="564"/>
      <c r="H2126" s="564"/>
      <c r="I2126" s="564"/>
      <c r="J2126" s="564"/>
      <c r="K2126" s="564"/>
      <c r="L2126" s="339"/>
      <c r="M2126" s="339"/>
    </row>
    <row r="2127" spans="1:13" ht="12.75" customHeight="1" x14ac:dyDescent="0.25">
      <c r="A2127" s="340" t="s">
        <v>13801</v>
      </c>
      <c r="B2127" s="348" t="s">
        <v>385</v>
      </c>
      <c r="C2127" s="565" t="s">
        <v>13802</v>
      </c>
      <c r="D2127" s="565"/>
      <c r="E2127" s="565"/>
      <c r="F2127" s="565"/>
      <c r="G2127" s="565"/>
      <c r="H2127" s="565"/>
      <c r="I2127" s="565"/>
      <c r="J2127" s="565"/>
      <c r="K2127" s="565"/>
      <c r="L2127" s="348" t="s">
        <v>511</v>
      </c>
      <c r="M2127" s="341">
        <v>185.06</v>
      </c>
    </row>
    <row r="2128" spans="1:13" ht="12.75" customHeight="1" x14ac:dyDescent="0.25">
      <c r="A2128" s="340" t="s">
        <v>13803</v>
      </c>
      <c r="B2128" s="348" t="s">
        <v>385</v>
      </c>
      <c r="C2128" s="565" t="s">
        <v>13804</v>
      </c>
      <c r="D2128" s="565"/>
      <c r="E2128" s="565"/>
      <c r="F2128" s="565"/>
      <c r="G2128" s="565"/>
      <c r="H2128" s="565"/>
      <c r="I2128" s="565"/>
      <c r="J2128" s="565"/>
      <c r="K2128" s="565"/>
      <c r="L2128" s="348" t="s">
        <v>511</v>
      </c>
      <c r="M2128" s="341">
        <v>242.51</v>
      </c>
    </row>
    <row r="2129" spans="1:13" ht="13.5" customHeight="1" x14ac:dyDescent="0.25">
      <c r="A2129" s="340" t="s">
        <v>13805</v>
      </c>
      <c r="B2129" s="348" t="s">
        <v>385</v>
      </c>
      <c r="C2129" s="565" t="s">
        <v>13806</v>
      </c>
      <c r="D2129" s="565"/>
      <c r="E2129" s="565"/>
      <c r="F2129" s="565"/>
      <c r="G2129" s="565"/>
      <c r="H2129" s="565"/>
      <c r="I2129" s="565"/>
      <c r="J2129" s="565"/>
      <c r="K2129" s="565"/>
      <c r="L2129" s="348" t="s">
        <v>511</v>
      </c>
      <c r="M2129" s="341">
        <v>404.94</v>
      </c>
    </row>
    <row r="2130" spans="1:13" ht="12.75" customHeight="1" x14ac:dyDescent="0.25">
      <c r="A2130" s="338" t="s">
        <v>13807</v>
      </c>
      <c r="B2130" s="347" t="s">
        <v>385</v>
      </c>
      <c r="C2130" s="564" t="s">
        <v>13808</v>
      </c>
      <c r="D2130" s="564"/>
      <c r="E2130" s="564"/>
      <c r="F2130" s="564"/>
      <c r="G2130" s="564"/>
      <c r="H2130" s="564"/>
      <c r="I2130" s="564"/>
      <c r="J2130" s="564"/>
      <c r="K2130" s="564"/>
      <c r="L2130" s="339"/>
      <c r="M2130" s="339"/>
    </row>
    <row r="2131" spans="1:13" ht="13.5" customHeight="1" x14ac:dyDescent="0.25">
      <c r="A2131" s="340" t="s">
        <v>13809</v>
      </c>
      <c r="B2131" s="348" t="s">
        <v>385</v>
      </c>
      <c r="C2131" s="565" t="s">
        <v>13810</v>
      </c>
      <c r="D2131" s="565"/>
      <c r="E2131" s="565"/>
      <c r="F2131" s="565"/>
      <c r="G2131" s="565"/>
      <c r="H2131" s="565"/>
      <c r="I2131" s="565"/>
      <c r="J2131" s="565"/>
      <c r="K2131" s="565"/>
      <c r="L2131" s="348" t="s">
        <v>8</v>
      </c>
      <c r="M2131" s="341">
        <v>80.900000000000006</v>
      </c>
    </row>
    <row r="2132" spans="1:13" ht="12.75" customHeight="1" x14ac:dyDescent="0.25">
      <c r="A2132" s="340" t="s">
        <v>13811</v>
      </c>
      <c r="B2132" s="348" t="s">
        <v>385</v>
      </c>
      <c r="C2132" s="565" t="s">
        <v>13812</v>
      </c>
      <c r="D2132" s="565"/>
      <c r="E2132" s="565"/>
      <c r="F2132" s="565"/>
      <c r="G2132" s="565"/>
      <c r="H2132" s="565"/>
      <c r="I2132" s="565"/>
      <c r="J2132" s="565"/>
      <c r="K2132" s="565"/>
      <c r="L2132" s="348" t="s">
        <v>8</v>
      </c>
      <c r="M2132" s="341">
        <v>136.81</v>
      </c>
    </row>
    <row r="2133" spans="1:13" ht="12.75" customHeight="1" x14ac:dyDescent="0.25">
      <c r="A2133" s="340" t="s">
        <v>13813</v>
      </c>
      <c r="B2133" s="348" t="s">
        <v>385</v>
      </c>
      <c r="C2133" s="565" t="s">
        <v>13814</v>
      </c>
      <c r="D2133" s="565"/>
      <c r="E2133" s="565"/>
      <c r="F2133" s="565"/>
      <c r="G2133" s="565"/>
      <c r="H2133" s="565"/>
      <c r="I2133" s="565"/>
      <c r="J2133" s="565"/>
      <c r="K2133" s="565"/>
      <c r="L2133" s="348" t="s">
        <v>8</v>
      </c>
      <c r="M2133" s="341">
        <v>203</v>
      </c>
    </row>
    <row r="2134" spans="1:13" ht="13.5" customHeight="1" x14ac:dyDescent="0.25">
      <c r="A2134" s="338" t="s">
        <v>13815</v>
      </c>
      <c r="B2134" s="347" t="s">
        <v>385</v>
      </c>
      <c r="C2134" s="564" t="s">
        <v>13816</v>
      </c>
      <c r="D2134" s="564"/>
      <c r="E2134" s="564"/>
      <c r="F2134" s="564"/>
      <c r="G2134" s="564"/>
      <c r="H2134" s="564"/>
      <c r="I2134" s="564"/>
      <c r="J2134" s="564"/>
      <c r="K2134" s="564"/>
      <c r="L2134" s="339"/>
      <c r="M2134" s="339"/>
    </row>
    <row r="2135" spans="1:13" ht="12.75" customHeight="1" x14ac:dyDescent="0.25">
      <c r="A2135" s="340" t="s">
        <v>13817</v>
      </c>
      <c r="B2135" s="348" t="s">
        <v>385</v>
      </c>
      <c r="C2135" s="565" t="s">
        <v>13818</v>
      </c>
      <c r="D2135" s="565"/>
      <c r="E2135" s="565"/>
      <c r="F2135" s="565"/>
      <c r="G2135" s="565"/>
      <c r="H2135" s="565"/>
      <c r="I2135" s="565"/>
      <c r="J2135" s="565"/>
      <c r="K2135" s="565"/>
      <c r="L2135" s="348" t="s">
        <v>8</v>
      </c>
      <c r="M2135" s="341">
        <v>19.25</v>
      </c>
    </row>
    <row r="2136" spans="1:13" ht="12.75" customHeight="1" x14ac:dyDescent="0.25">
      <c r="A2136" s="340" t="s">
        <v>13819</v>
      </c>
      <c r="B2136" s="348" t="s">
        <v>385</v>
      </c>
      <c r="C2136" s="565" t="s">
        <v>13820</v>
      </c>
      <c r="D2136" s="565"/>
      <c r="E2136" s="565"/>
      <c r="F2136" s="565"/>
      <c r="G2136" s="565"/>
      <c r="H2136" s="565"/>
      <c r="I2136" s="565"/>
      <c r="J2136" s="565"/>
      <c r="K2136" s="565"/>
      <c r="L2136" s="348" t="s">
        <v>8</v>
      </c>
      <c r="M2136" s="341">
        <v>45.2</v>
      </c>
    </row>
    <row r="2137" spans="1:13" ht="13.5" customHeight="1" x14ac:dyDescent="0.25">
      <c r="A2137" s="340" t="s">
        <v>13821</v>
      </c>
      <c r="B2137" s="348" t="s">
        <v>385</v>
      </c>
      <c r="C2137" s="565" t="s">
        <v>13822</v>
      </c>
      <c r="D2137" s="565"/>
      <c r="E2137" s="565"/>
      <c r="F2137" s="565"/>
      <c r="G2137" s="565"/>
      <c r="H2137" s="565"/>
      <c r="I2137" s="565"/>
      <c r="J2137" s="565"/>
      <c r="K2137" s="565"/>
      <c r="L2137" s="348" t="s">
        <v>8</v>
      </c>
      <c r="M2137" s="341">
        <v>94.99</v>
      </c>
    </row>
    <row r="2138" spans="1:13" ht="12.75" customHeight="1" x14ac:dyDescent="0.25">
      <c r="A2138" s="340" t="s">
        <v>13823</v>
      </c>
      <c r="B2138" s="348" t="s">
        <v>385</v>
      </c>
      <c r="C2138" s="565" t="s">
        <v>13824</v>
      </c>
      <c r="D2138" s="565"/>
      <c r="E2138" s="565"/>
      <c r="F2138" s="565"/>
      <c r="G2138" s="565"/>
      <c r="H2138" s="565"/>
      <c r="I2138" s="565"/>
      <c r="J2138" s="565"/>
      <c r="K2138" s="565"/>
      <c r="L2138" s="348" t="s">
        <v>8</v>
      </c>
      <c r="M2138" s="341">
        <v>116.96</v>
      </c>
    </row>
    <row r="2139" spans="1:13" ht="13.5" customHeight="1" x14ac:dyDescent="0.25">
      <c r="A2139" s="340" t="s">
        <v>13825</v>
      </c>
      <c r="B2139" s="348" t="s">
        <v>385</v>
      </c>
      <c r="C2139" s="565" t="s">
        <v>13826</v>
      </c>
      <c r="D2139" s="565"/>
      <c r="E2139" s="565"/>
      <c r="F2139" s="565"/>
      <c r="G2139" s="565"/>
      <c r="H2139" s="565"/>
      <c r="I2139" s="565"/>
      <c r="J2139" s="565"/>
      <c r="K2139" s="565"/>
      <c r="L2139" s="348" t="s">
        <v>8</v>
      </c>
      <c r="M2139" s="341">
        <v>150.34</v>
      </c>
    </row>
    <row r="2140" spans="1:13" ht="12.75" customHeight="1" x14ac:dyDescent="0.25">
      <c r="A2140" s="340" t="s">
        <v>13827</v>
      </c>
      <c r="B2140" s="348" t="s">
        <v>385</v>
      </c>
      <c r="C2140" s="565" t="s">
        <v>13828</v>
      </c>
      <c r="D2140" s="565"/>
      <c r="E2140" s="565"/>
      <c r="F2140" s="565"/>
      <c r="G2140" s="565"/>
      <c r="H2140" s="565"/>
      <c r="I2140" s="565"/>
      <c r="J2140" s="565"/>
      <c r="K2140" s="565"/>
      <c r="L2140" s="348" t="s">
        <v>8</v>
      </c>
      <c r="M2140" s="341">
        <v>316.25</v>
      </c>
    </row>
    <row r="2141" spans="1:13" ht="12.75" customHeight="1" x14ac:dyDescent="0.25">
      <c r="A2141" s="338" t="s">
        <v>16559</v>
      </c>
      <c r="B2141" s="347" t="s">
        <v>385</v>
      </c>
      <c r="C2141" s="564" t="s">
        <v>13892</v>
      </c>
      <c r="D2141" s="564"/>
      <c r="E2141" s="564"/>
      <c r="F2141" s="564"/>
      <c r="G2141" s="564"/>
      <c r="H2141" s="564"/>
      <c r="I2141" s="564"/>
      <c r="J2141" s="564"/>
      <c r="K2141" s="564"/>
      <c r="L2141" s="339"/>
      <c r="M2141" s="339"/>
    </row>
    <row r="2142" spans="1:13" ht="13.5" customHeight="1" x14ac:dyDescent="0.25">
      <c r="A2142" s="340" t="s">
        <v>16560</v>
      </c>
      <c r="B2142" s="348" t="s">
        <v>385</v>
      </c>
      <c r="C2142" s="565" t="s">
        <v>10860</v>
      </c>
      <c r="D2142" s="565"/>
      <c r="E2142" s="565"/>
      <c r="F2142" s="565"/>
      <c r="G2142" s="565"/>
      <c r="H2142" s="565"/>
      <c r="I2142" s="565"/>
      <c r="J2142" s="565"/>
      <c r="K2142" s="565"/>
      <c r="L2142" s="348" t="s">
        <v>10</v>
      </c>
      <c r="M2142" s="341">
        <v>191.65</v>
      </c>
    </row>
    <row r="2143" spans="1:13" ht="12.75" customHeight="1" x14ac:dyDescent="0.25">
      <c r="A2143" s="340" t="s">
        <v>16561</v>
      </c>
      <c r="B2143" s="348" t="s">
        <v>385</v>
      </c>
      <c r="C2143" s="565" t="s">
        <v>13893</v>
      </c>
      <c r="D2143" s="565"/>
      <c r="E2143" s="565"/>
      <c r="F2143" s="565"/>
      <c r="G2143" s="565"/>
      <c r="H2143" s="565"/>
      <c r="I2143" s="565"/>
      <c r="J2143" s="565"/>
      <c r="K2143" s="565"/>
      <c r="L2143" s="348" t="s">
        <v>10</v>
      </c>
      <c r="M2143" s="341">
        <v>208.37</v>
      </c>
    </row>
    <row r="2144" spans="1:13" ht="13.5" customHeight="1" x14ac:dyDescent="0.25">
      <c r="A2144" s="340" t="s">
        <v>16562</v>
      </c>
      <c r="B2144" s="348" t="s">
        <v>385</v>
      </c>
      <c r="C2144" s="565" t="s">
        <v>13894</v>
      </c>
      <c r="D2144" s="565"/>
      <c r="E2144" s="565"/>
      <c r="F2144" s="565"/>
      <c r="G2144" s="565"/>
      <c r="H2144" s="565"/>
      <c r="I2144" s="565"/>
      <c r="J2144" s="565"/>
      <c r="K2144" s="565"/>
      <c r="L2144" s="348" t="s">
        <v>10</v>
      </c>
      <c r="M2144" s="341">
        <v>208.37</v>
      </c>
    </row>
    <row r="2145" spans="1:13" ht="12.75" customHeight="1" x14ac:dyDescent="0.25">
      <c r="A2145" s="335" t="s">
        <v>13829</v>
      </c>
      <c r="B2145" s="336"/>
      <c r="C2145" s="566" t="s">
        <v>13830</v>
      </c>
      <c r="D2145" s="566"/>
      <c r="E2145" s="566"/>
      <c r="F2145" s="566"/>
      <c r="G2145" s="566"/>
      <c r="H2145" s="566"/>
      <c r="I2145" s="566"/>
      <c r="J2145" s="566"/>
      <c r="K2145" s="566"/>
      <c r="L2145" s="337"/>
      <c r="M2145" s="337"/>
    </row>
    <row r="2146" spans="1:13" ht="12.75" customHeight="1" x14ac:dyDescent="0.25">
      <c r="A2146" s="338" t="s">
        <v>3737</v>
      </c>
      <c r="B2146" s="347" t="s">
        <v>385</v>
      </c>
      <c r="C2146" s="564" t="s">
        <v>13831</v>
      </c>
      <c r="D2146" s="564"/>
      <c r="E2146" s="564"/>
      <c r="F2146" s="564"/>
      <c r="G2146" s="564"/>
      <c r="H2146" s="564"/>
      <c r="I2146" s="564"/>
      <c r="J2146" s="564"/>
      <c r="K2146" s="564"/>
      <c r="L2146" s="339"/>
      <c r="M2146" s="339"/>
    </row>
    <row r="2147" spans="1:13" ht="13.5" customHeight="1" x14ac:dyDescent="0.25">
      <c r="A2147" s="340" t="s">
        <v>13832</v>
      </c>
      <c r="B2147" s="348" t="s">
        <v>385</v>
      </c>
      <c r="C2147" s="565" t="s">
        <v>13833</v>
      </c>
      <c r="D2147" s="565"/>
      <c r="E2147" s="565"/>
      <c r="F2147" s="565"/>
      <c r="G2147" s="565"/>
      <c r="H2147" s="565"/>
      <c r="I2147" s="565"/>
      <c r="J2147" s="565"/>
      <c r="K2147" s="565"/>
      <c r="L2147" s="348" t="s">
        <v>9</v>
      </c>
      <c r="M2147" s="341">
        <v>2.65</v>
      </c>
    </row>
    <row r="2148" spans="1:13" ht="12.75" customHeight="1" x14ac:dyDescent="0.25">
      <c r="A2148" s="340" t="s">
        <v>13834</v>
      </c>
      <c r="B2148" s="348" t="s">
        <v>385</v>
      </c>
      <c r="C2148" s="565" t="s">
        <v>13835</v>
      </c>
      <c r="D2148" s="565"/>
      <c r="E2148" s="565"/>
      <c r="F2148" s="565"/>
      <c r="G2148" s="565"/>
      <c r="H2148" s="565"/>
      <c r="I2148" s="565"/>
      <c r="J2148" s="565"/>
      <c r="K2148" s="565"/>
      <c r="L2148" s="348" t="s">
        <v>9</v>
      </c>
      <c r="M2148" s="341">
        <v>4.49</v>
      </c>
    </row>
    <row r="2149" spans="1:13" ht="12.75" customHeight="1" x14ac:dyDescent="0.25">
      <c r="A2149" s="338" t="s">
        <v>3794</v>
      </c>
      <c r="B2149" s="347" t="s">
        <v>385</v>
      </c>
      <c r="C2149" s="564" t="s">
        <v>13836</v>
      </c>
      <c r="D2149" s="564"/>
      <c r="E2149" s="564"/>
      <c r="F2149" s="564"/>
      <c r="G2149" s="564"/>
      <c r="H2149" s="564"/>
      <c r="I2149" s="564"/>
      <c r="J2149" s="564"/>
      <c r="K2149" s="564"/>
      <c r="L2149" s="339"/>
      <c r="M2149" s="339"/>
    </row>
    <row r="2150" spans="1:13" ht="13.5" customHeight="1" x14ac:dyDescent="0.25">
      <c r="A2150" s="340" t="s">
        <v>13837</v>
      </c>
      <c r="B2150" s="348" t="s">
        <v>385</v>
      </c>
      <c r="C2150" s="565" t="s">
        <v>13838</v>
      </c>
      <c r="D2150" s="565"/>
      <c r="E2150" s="565"/>
      <c r="F2150" s="565"/>
      <c r="G2150" s="565"/>
      <c r="H2150" s="565"/>
      <c r="I2150" s="565"/>
      <c r="J2150" s="565"/>
      <c r="K2150" s="565"/>
      <c r="L2150" s="348" t="s">
        <v>10</v>
      </c>
      <c r="M2150" s="341">
        <v>15.43</v>
      </c>
    </row>
    <row r="2151" spans="1:13" ht="12.75" customHeight="1" x14ac:dyDescent="0.25">
      <c r="A2151" s="338" t="s">
        <v>3803</v>
      </c>
      <c r="B2151" s="347" t="s">
        <v>385</v>
      </c>
      <c r="C2151" s="564" t="s">
        <v>13839</v>
      </c>
      <c r="D2151" s="564"/>
      <c r="E2151" s="564"/>
      <c r="F2151" s="564"/>
      <c r="G2151" s="564"/>
      <c r="H2151" s="564"/>
      <c r="I2151" s="564"/>
      <c r="J2151" s="564"/>
      <c r="K2151" s="564"/>
      <c r="L2151" s="339"/>
      <c r="M2151" s="339"/>
    </row>
    <row r="2152" spans="1:13" ht="13.5" customHeight="1" x14ac:dyDescent="0.25">
      <c r="A2152" s="340" t="s">
        <v>13840</v>
      </c>
      <c r="B2152" s="348" t="s">
        <v>385</v>
      </c>
      <c r="C2152" s="565" t="s">
        <v>13841</v>
      </c>
      <c r="D2152" s="565"/>
      <c r="E2152" s="565"/>
      <c r="F2152" s="565"/>
      <c r="G2152" s="565"/>
      <c r="H2152" s="565"/>
      <c r="I2152" s="565"/>
      <c r="J2152" s="565"/>
      <c r="K2152" s="565"/>
      <c r="L2152" s="348" t="s">
        <v>10</v>
      </c>
      <c r="M2152" s="341">
        <v>201.74</v>
      </c>
    </row>
    <row r="2153" spans="1:13" ht="12.75" customHeight="1" x14ac:dyDescent="0.25">
      <c r="A2153" s="340" t="s">
        <v>13842</v>
      </c>
      <c r="B2153" s="348" t="s">
        <v>385</v>
      </c>
      <c r="C2153" s="565" t="s">
        <v>13843</v>
      </c>
      <c r="D2153" s="565"/>
      <c r="E2153" s="565"/>
      <c r="F2153" s="565"/>
      <c r="G2153" s="565"/>
      <c r="H2153" s="565"/>
      <c r="I2153" s="565"/>
      <c r="J2153" s="565"/>
      <c r="K2153" s="565"/>
      <c r="L2153" s="348" t="s">
        <v>10</v>
      </c>
      <c r="M2153" s="341">
        <v>201.74</v>
      </c>
    </row>
    <row r="2154" spans="1:13" ht="12.75" customHeight="1" x14ac:dyDescent="0.25">
      <c r="A2154" s="338" t="s">
        <v>3824</v>
      </c>
      <c r="B2154" s="347" t="s">
        <v>385</v>
      </c>
      <c r="C2154" s="564" t="s">
        <v>13844</v>
      </c>
      <c r="D2154" s="564"/>
      <c r="E2154" s="564"/>
      <c r="F2154" s="564"/>
      <c r="G2154" s="564"/>
      <c r="H2154" s="564"/>
      <c r="I2154" s="564"/>
      <c r="J2154" s="564"/>
      <c r="K2154" s="564"/>
      <c r="L2154" s="339"/>
      <c r="M2154" s="339"/>
    </row>
    <row r="2155" spans="1:13" ht="13.5" customHeight="1" x14ac:dyDescent="0.25">
      <c r="A2155" s="340" t="s">
        <v>13845</v>
      </c>
      <c r="B2155" s="348" t="s">
        <v>385</v>
      </c>
      <c r="C2155" s="565" t="s">
        <v>13841</v>
      </c>
      <c r="D2155" s="565"/>
      <c r="E2155" s="565"/>
      <c r="F2155" s="565"/>
      <c r="G2155" s="565"/>
      <c r="H2155" s="565"/>
      <c r="I2155" s="565"/>
      <c r="J2155" s="565"/>
      <c r="K2155" s="565"/>
      <c r="L2155" s="348" t="s">
        <v>10</v>
      </c>
      <c r="M2155" s="341">
        <v>215.24</v>
      </c>
    </row>
    <row r="2156" spans="1:13" ht="12.75" customHeight="1" x14ac:dyDescent="0.25">
      <c r="A2156" s="340" t="s">
        <v>13846</v>
      </c>
      <c r="B2156" s="348" t="s">
        <v>385</v>
      </c>
      <c r="C2156" s="565" t="s">
        <v>13843</v>
      </c>
      <c r="D2156" s="565"/>
      <c r="E2156" s="565"/>
      <c r="F2156" s="565"/>
      <c r="G2156" s="565"/>
      <c r="H2156" s="565"/>
      <c r="I2156" s="565"/>
      <c r="J2156" s="565"/>
      <c r="K2156" s="565"/>
      <c r="L2156" s="348" t="s">
        <v>10</v>
      </c>
      <c r="M2156" s="341">
        <v>215.24</v>
      </c>
    </row>
    <row r="2157" spans="1:13" ht="13.5" customHeight="1" x14ac:dyDescent="0.25">
      <c r="A2157" s="338" t="s">
        <v>3866</v>
      </c>
      <c r="B2157" s="347" t="s">
        <v>385</v>
      </c>
      <c r="C2157" s="564" t="s">
        <v>13847</v>
      </c>
      <c r="D2157" s="564"/>
      <c r="E2157" s="564"/>
      <c r="F2157" s="564"/>
      <c r="G2157" s="564"/>
      <c r="H2157" s="564"/>
      <c r="I2157" s="564"/>
      <c r="J2157" s="564"/>
      <c r="K2157" s="564"/>
      <c r="L2157" s="339"/>
      <c r="M2157" s="339"/>
    </row>
    <row r="2158" spans="1:13" ht="12.75" customHeight="1" x14ac:dyDescent="0.25">
      <c r="A2158" s="340" t="s">
        <v>13848</v>
      </c>
      <c r="B2158" s="348" t="s">
        <v>385</v>
      </c>
      <c r="C2158" s="565" t="s">
        <v>13841</v>
      </c>
      <c r="D2158" s="565"/>
      <c r="E2158" s="565"/>
      <c r="F2158" s="565"/>
      <c r="G2158" s="565"/>
      <c r="H2158" s="565"/>
      <c r="I2158" s="565"/>
      <c r="J2158" s="565"/>
      <c r="K2158" s="565"/>
      <c r="L2158" s="348" t="s">
        <v>10</v>
      </c>
      <c r="M2158" s="341">
        <v>207.84</v>
      </c>
    </row>
    <row r="2159" spans="1:13" ht="12.75" customHeight="1" x14ac:dyDescent="0.25">
      <c r="A2159" s="340" t="s">
        <v>13849</v>
      </c>
      <c r="B2159" s="348" t="s">
        <v>385</v>
      </c>
      <c r="C2159" s="565" t="s">
        <v>13850</v>
      </c>
      <c r="D2159" s="565"/>
      <c r="E2159" s="565"/>
      <c r="F2159" s="565"/>
      <c r="G2159" s="565"/>
      <c r="H2159" s="565"/>
      <c r="I2159" s="565"/>
      <c r="J2159" s="565"/>
      <c r="K2159" s="565"/>
      <c r="L2159" s="348" t="s">
        <v>10</v>
      </c>
      <c r="M2159" s="341">
        <v>24.14</v>
      </c>
    </row>
    <row r="2160" spans="1:13" ht="13.5" customHeight="1" x14ac:dyDescent="0.25">
      <c r="A2160" s="340" t="s">
        <v>13851</v>
      </c>
      <c r="B2160" s="348" t="s">
        <v>385</v>
      </c>
      <c r="C2160" s="565" t="s">
        <v>13852</v>
      </c>
      <c r="D2160" s="565"/>
      <c r="E2160" s="565"/>
      <c r="F2160" s="565"/>
      <c r="G2160" s="565"/>
      <c r="H2160" s="565"/>
      <c r="I2160" s="565"/>
      <c r="J2160" s="565"/>
      <c r="K2160" s="565"/>
      <c r="L2160" s="348" t="s">
        <v>10</v>
      </c>
      <c r="M2160" s="341">
        <v>293.44</v>
      </c>
    </row>
    <row r="2161" spans="1:13" ht="12.75" customHeight="1" x14ac:dyDescent="0.25">
      <c r="A2161" s="340" t="s">
        <v>13853</v>
      </c>
      <c r="B2161" s="348" t="s">
        <v>385</v>
      </c>
      <c r="C2161" s="565" t="s">
        <v>13854</v>
      </c>
      <c r="D2161" s="565"/>
      <c r="E2161" s="565"/>
      <c r="F2161" s="565"/>
      <c r="G2161" s="565"/>
      <c r="H2161" s="565"/>
      <c r="I2161" s="565"/>
      <c r="J2161" s="565"/>
      <c r="K2161" s="565"/>
      <c r="L2161" s="348" t="s">
        <v>10</v>
      </c>
      <c r="M2161" s="341">
        <v>23.19</v>
      </c>
    </row>
    <row r="2162" spans="1:13" ht="12.75" customHeight="1" x14ac:dyDescent="0.25">
      <c r="A2162" s="338" t="s">
        <v>3876</v>
      </c>
      <c r="B2162" s="347" t="s">
        <v>385</v>
      </c>
      <c r="C2162" s="564" t="s">
        <v>13855</v>
      </c>
      <c r="D2162" s="564"/>
      <c r="E2162" s="564"/>
      <c r="F2162" s="564"/>
      <c r="G2162" s="564"/>
      <c r="H2162" s="564"/>
      <c r="I2162" s="564"/>
      <c r="J2162" s="564"/>
      <c r="K2162" s="564"/>
      <c r="L2162" s="339"/>
      <c r="M2162" s="339"/>
    </row>
    <row r="2163" spans="1:13" ht="13.5" customHeight="1" x14ac:dyDescent="0.25">
      <c r="A2163" s="340" t="s">
        <v>13856</v>
      </c>
      <c r="B2163" s="348" t="s">
        <v>385</v>
      </c>
      <c r="C2163" s="565" t="s">
        <v>13841</v>
      </c>
      <c r="D2163" s="565"/>
      <c r="E2163" s="565"/>
      <c r="F2163" s="565"/>
      <c r="G2163" s="565"/>
      <c r="H2163" s="565"/>
      <c r="I2163" s="565"/>
      <c r="J2163" s="565"/>
      <c r="K2163" s="565"/>
      <c r="L2163" s="348" t="s">
        <v>10</v>
      </c>
      <c r="M2163" s="341">
        <v>215.74</v>
      </c>
    </row>
    <row r="2164" spans="1:13" ht="12.75" customHeight="1" x14ac:dyDescent="0.25">
      <c r="A2164" s="338" t="s">
        <v>4076</v>
      </c>
      <c r="B2164" s="347" t="s">
        <v>385</v>
      </c>
      <c r="C2164" s="564" t="s">
        <v>10548</v>
      </c>
      <c r="D2164" s="564"/>
      <c r="E2164" s="564"/>
      <c r="F2164" s="564"/>
      <c r="G2164" s="564"/>
      <c r="H2164" s="564"/>
      <c r="I2164" s="564"/>
      <c r="J2164" s="564"/>
      <c r="K2164" s="564"/>
      <c r="L2164" s="339"/>
      <c r="M2164" s="339"/>
    </row>
    <row r="2165" spans="1:13" ht="13.5" customHeight="1" x14ac:dyDescent="0.25">
      <c r="A2165" s="340" t="s">
        <v>13857</v>
      </c>
      <c r="B2165" s="348" t="s">
        <v>385</v>
      </c>
      <c r="C2165" s="565" t="s">
        <v>13858</v>
      </c>
      <c r="D2165" s="565"/>
      <c r="E2165" s="565"/>
      <c r="F2165" s="565"/>
      <c r="G2165" s="565"/>
      <c r="H2165" s="565"/>
      <c r="I2165" s="565"/>
      <c r="J2165" s="565"/>
      <c r="K2165" s="565"/>
      <c r="L2165" s="348" t="s">
        <v>13859</v>
      </c>
      <c r="M2165" s="341">
        <v>1.43</v>
      </c>
    </row>
    <row r="2166" spans="1:13" ht="12.75" customHeight="1" x14ac:dyDescent="0.25">
      <c r="A2166" s="340" t="s">
        <v>13860</v>
      </c>
      <c r="B2166" s="348" t="s">
        <v>385</v>
      </c>
      <c r="C2166" s="565" t="s">
        <v>13861</v>
      </c>
      <c r="D2166" s="565"/>
      <c r="E2166" s="565"/>
      <c r="F2166" s="565"/>
      <c r="G2166" s="565"/>
      <c r="H2166" s="565"/>
      <c r="I2166" s="565"/>
      <c r="J2166" s="565"/>
      <c r="K2166" s="565"/>
      <c r="L2166" s="348" t="s">
        <v>13859</v>
      </c>
      <c r="M2166" s="341">
        <v>1.02</v>
      </c>
    </row>
    <row r="2167" spans="1:13" ht="12.75" customHeight="1" x14ac:dyDescent="0.25">
      <c r="A2167" s="338" t="s">
        <v>4257</v>
      </c>
      <c r="B2167" s="347" t="s">
        <v>385</v>
      </c>
      <c r="C2167" s="564" t="s">
        <v>497</v>
      </c>
      <c r="D2167" s="564"/>
      <c r="E2167" s="564"/>
      <c r="F2167" s="564"/>
      <c r="G2167" s="564"/>
      <c r="H2167" s="564"/>
      <c r="I2167" s="564"/>
      <c r="J2167" s="564"/>
      <c r="K2167" s="564"/>
      <c r="L2167" s="339"/>
      <c r="M2167" s="339"/>
    </row>
    <row r="2168" spans="1:13" ht="13.5" customHeight="1" x14ac:dyDescent="0.25">
      <c r="A2168" s="340" t="s">
        <v>13862</v>
      </c>
      <c r="B2168" s="348" t="s">
        <v>385</v>
      </c>
      <c r="C2168" s="565" t="s">
        <v>13863</v>
      </c>
      <c r="D2168" s="565"/>
      <c r="E2168" s="565"/>
      <c r="F2168" s="565"/>
      <c r="G2168" s="565"/>
      <c r="H2168" s="565"/>
      <c r="I2168" s="565"/>
      <c r="J2168" s="565"/>
      <c r="K2168" s="565"/>
      <c r="L2168" s="348" t="s">
        <v>9</v>
      </c>
      <c r="M2168" s="341">
        <v>2.4500000000000002</v>
      </c>
    </row>
    <row r="2169" spans="1:13" ht="12.75" customHeight="1" x14ac:dyDescent="0.25">
      <c r="A2169" s="338" t="s">
        <v>4341</v>
      </c>
      <c r="B2169" s="347" t="s">
        <v>385</v>
      </c>
      <c r="C2169" s="564" t="s">
        <v>13864</v>
      </c>
      <c r="D2169" s="564"/>
      <c r="E2169" s="564"/>
      <c r="F2169" s="564"/>
      <c r="G2169" s="564"/>
      <c r="H2169" s="564"/>
      <c r="I2169" s="564"/>
      <c r="J2169" s="564"/>
      <c r="K2169" s="564"/>
      <c r="L2169" s="339"/>
      <c r="M2169" s="339"/>
    </row>
    <row r="2170" spans="1:13" ht="13.5" customHeight="1" x14ac:dyDescent="0.25">
      <c r="A2170" s="340" t="s">
        <v>13865</v>
      </c>
      <c r="B2170" s="348" t="s">
        <v>385</v>
      </c>
      <c r="C2170" s="565" t="s">
        <v>13866</v>
      </c>
      <c r="D2170" s="565"/>
      <c r="E2170" s="565"/>
      <c r="F2170" s="565"/>
      <c r="G2170" s="565"/>
      <c r="H2170" s="565"/>
      <c r="I2170" s="565"/>
      <c r="J2170" s="565"/>
      <c r="K2170" s="565"/>
      <c r="L2170" s="348" t="s">
        <v>382</v>
      </c>
      <c r="M2170" s="341">
        <v>390.16</v>
      </c>
    </row>
    <row r="2171" spans="1:13" ht="12.75" customHeight="1" x14ac:dyDescent="0.25">
      <c r="A2171" s="338" t="s">
        <v>4379</v>
      </c>
      <c r="B2171" s="347" t="s">
        <v>385</v>
      </c>
      <c r="C2171" s="564" t="s">
        <v>13867</v>
      </c>
      <c r="D2171" s="564"/>
      <c r="E2171" s="564"/>
      <c r="F2171" s="564"/>
      <c r="G2171" s="564"/>
      <c r="H2171" s="564"/>
      <c r="I2171" s="564"/>
      <c r="J2171" s="564"/>
      <c r="K2171" s="564"/>
      <c r="L2171" s="339"/>
      <c r="M2171" s="339"/>
    </row>
    <row r="2172" spans="1:13" ht="12.75" customHeight="1" x14ac:dyDescent="0.25">
      <c r="A2172" s="340" t="s">
        <v>13868</v>
      </c>
      <c r="B2172" s="348" t="s">
        <v>385</v>
      </c>
      <c r="C2172" s="565" t="s">
        <v>13869</v>
      </c>
      <c r="D2172" s="565"/>
      <c r="E2172" s="565"/>
      <c r="F2172" s="565"/>
      <c r="G2172" s="565"/>
      <c r="H2172" s="565"/>
      <c r="I2172" s="565"/>
      <c r="J2172" s="565"/>
      <c r="K2172" s="565"/>
      <c r="L2172" s="348" t="s">
        <v>9</v>
      </c>
      <c r="M2172" s="341">
        <v>55.88</v>
      </c>
    </row>
    <row r="2173" spans="1:13" ht="13.5" customHeight="1" x14ac:dyDescent="0.25">
      <c r="A2173" s="338" t="s">
        <v>4391</v>
      </c>
      <c r="B2173" s="347" t="s">
        <v>385</v>
      </c>
      <c r="C2173" s="564" t="s">
        <v>13870</v>
      </c>
      <c r="D2173" s="564"/>
      <c r="E2173" s="564"/>
      <c r="F2173" s="564"/>
      <c r="G2173" s="564"/>
      <c r="H2173" s="564"/>
      <c r="I2173" s="564"/>
      <c r="J2173" s="564"/>
      <c r="K2173" s="564"/>
      <c r="L2173" s="339"/>
      <c r="M2173" s="339"/>
    </row>
    <row r="2174" spans="1:13" ht="12.75" customHeight="1" x14ac:dyDescent="0.25">
      <c r="A2174" s="340" t="s">
        <v>13871</v>
      </c>
      <c r="B2174" s="348" t="s">
        <v>385</v>
      </c>
      <c r="C2174" s="565" t="s">
        <v>13869</v>
      </c>
      <c r="D2174" s="565"/>
      <c r="E2174" s="565"/>
      <c r="F2174" s="565"/>
      <c r="G2174" s="565"/>
      <c r="H2174" s="565"/>
      <c r="I2174" s="565"/>
      <c r="J2174" s="565"/>
      <c r="K2174" s="565"/>
      <c r="L2174" s="348" t="s">
        <v>9</v>
      </c>
      <c r="M2174" s="341">
        <v>39.71</v>
      </c>
    </row>
    <row r="2175" spans="1:13" ht="12.75" customHeight="1" x14ac:dyDescent="0.25">
      <c r="A2175" s="338" t="s">
        <v>4469</v>
      </c>
      <c r="B2175" s="347" t="s">
        <v>385</v>
      </c>
      <c r="C2175" s="564" t="s">
        <v>13872</v>
      </c>
      <c r="D2175" s="564"/>
      <c r="E2175" s="564"/>
      <c r="F2175" s="564"/>
      <c r="G2175" s="564"/>
      <c r="H2175" s="564"/>
      <c r="I2175" s="564"/>
      <c r="J2175" s="564"/>
      <c r="K2175" s="564"/>
      <c r="L2175" s="339"/>
      <c r="M2175" s="339"/>
    </row>
    <row r="2176" spans="1:13" ht="13.5" customHeight="1" x14ac:dyDescent="0.25">
      <c r="A2176" s="340" t="s">
        <v>13873</v>
      </c>
      <c r="B2176" s="348" t="s">
        <v>385</v>
      </c>
      <c r="C2176" s="565" t="s">
        <v>13874</v>
      </c>
      <c r="D2176" s="565"/>
      <c r="E2176" s="565"/>
      <c r="F2176" s="565"/>
      <c r="G2176" s="565"/>
      <c r="H2176" s="565"/>
      <c r="I2176" s="565"/>
      <c r="J2176" s="565"/>
      <c r="K2176" s="565"/>
      <c r="L2176" s="348" t="s">
        <v>9</v>
      </c>
      <c r="M2176" s="341">
        <v>101.73</v>
      </c>
    </row>
    <row r="2177" spans="1:13" ht="12.75" customHeight="1" x14ac:dyDescent="0.25">
      <c r="A2177" s="340" t="s">
        <v>13875</v>
      </c>
      <c r="B2177" s="348" t="s">
        <v>385</v>
      </c>
      <c r="C2177" s="565" t="s">
        <v>13876</v>
      </c>
      <c r="D2177" s="565"/>
      <c r="E2177" s="565"/>
      <c r="F2177" s="565"/>
      <c r="G2177" s="565"/>
      <c r="H2177" s="565"/>
      <c r="I2177" s="565"/>
      <c r="J2177" s="565"/>
      <c r="K2177" s="565"/>
      <c r="L2177" s="348" t="s">
        <v>9</v>
      </c>
      <c r="M2177" s="341">
        <v>87.77</v>
      </c>
    </row>
    <row r="2178" spans="1:13" ht="13.5" customHeight="1" x14ac:dyDescent="0.25">
      <c r="A2178" s="340" t="s">
        <v>13877</v>
      </c>
      <c r="B2178" s="348" t="s">
        <v>385</v>
      </c>
      <c r="C2178" s="565" t="s">
        <v>13878</v>
      </c>
      <c r="D2178" s="565"/>
      <c r="E2178" s="565"/>
      <c r="F2178" s="565"/>
      <c r="G2178" s="565"/>
      <c r="H2178" s="565"/>
      <c r="I2178" s="565"/>
      <c r="J2178" s="565"/>
      <c r="K2178" s="565"/>
      <c r="L2178" s="348" t="s">
        <v>9</v>
      </c>
      <c r="M2178" s="341">
        <v>89.04</v>
      </c>
    </row>
    <row r="2179" spans="1:13" ht="12.75" customHeight="1" x14ac:dyDescent="0.25">
      <c r="A2179" s="338" t="s">
        <v>4487</v>
      </c>
      <c r="B2179" s="347" t="s">
        <v>385</v>
      </c>
      <c r="C2179" s="564" t="s">
        <v>13879</v>
      </c>
      <c r="D2179" s="564"/>
      <c r="E2179" s="564"/>
      <c r="F2179" s="564"/>
      <c r="G2179" s="564"/>
      <c r="H2179" s="564"/>
      <c r="I2179" s="564"/>
      <c r="J2179" s="564"/>
      <c r="K2179" s="564"/>
      <c r="L2179" s="339"/>
      <c r="M2179" s="339"/>
    </row>
    <row r="2180" spans="1:13" ht="12.75" customHeight="1" x14ac:dyDescent="0.25">
      <c r="A2180" s="340" t="s">
        <v>19</v>
      </c>
      <c r="B2180" s="348" t="s">
        <v>385</v>
      </c>
      <c r="C2180" s="565" t="s">
        <v>13880</v>
      </c>
      <c r="D2180" s="565"/>
      <c r="E2180" s="565"/>
      <c r="F2180" s="565"/>
      <c r="G2180" s="565"/>
      <c r="H2180" s="565"/>
      <c r="I2180" s="565"/>
      <c r="J2180" s="565"/>
      <c r="K2180" s="565"/>
      <c r="L2180" s="348" t="s">
        <v>9</v>
      </c>
      <c r="M2180" s="341">
        <v>14.77</v>
      </c>
    </row>
    <row r="2181" spans="1:13" ht="13.5" customHeight="1" x14ac:dyDescent="0.25">
      <c r="A2181" s="340" t="s">
        <v>13881</v>
      </c>
      <c r="B2181" s="348" t="s">
        <v>385</v>
      </c>
      <c r="C2181" s="565" t="s">
        <v>13882</v>
      </c>
      <c r="D2181" s="565"/>
      <c r="E2181" s="565"/>
      <c r="F2181" s="565"/>
      <c r="G2181" s="565"/>
      <c r="H2181" s="565"/>
      <c r="I2181" s="565"/>
      <c r="J2181" s="565"/>
      <c r="K2181" s="565"/>
      <c r="L2181" s="348" t="s">
        <v>9</v>
      </c>
      <c r="M2181" s="341">
        <v>18.7</v>
      </c>
    </row>
    <row r="2182" spans="1:13" ht="12.75" customHeight="1" x14ac:dyDescent="0.25">
      <c r="A2182" s="335" t="s">
        <v>13883</v>
      </c>
      <c r="B2182" s="336"/>
      <c r="C2182" s="566" t="s">
        <v>16563</v>
      </c>
      <c r="D2182" s="566"/>
      <c r="E2182" s="566"/>
      <c r="F2182" s="566"/>
      <c r="G2182" s="566"/>
      <c r="H2182" s="566"/>
      <c r="I2182" s="566"/>
      <c r="J2182" s="566"/>
      <c r="K2182" s="566"/>
      <c r="L2182" s="337"/>
      <c r="M2182" s="337"/>
    </row>
    <row r="2183" spans="1:13" ht="13.5" customHeight="1" x14ac:dyDescent="0.25">
      <c r="A2183" s="338" t="s">
        <v>13912</v>
      </c>
      <c r="B2183" s="347" t="s">
        <v>385</v>
      </c>
      <c r="C2183" s="564" t="s">
        <v>13913</v>
      </c>
      <c r="D2183" s="564"/>
      <c r="E2183" s="564"/>
      <c r="F2183" s="564"/>
      <c r="G2183" s="564"/>
      <c r="H2183" s="564"/>
      <c r="I2183" s="564"/>
      <c r="J2183" s="564"/>
      <c r="K2183" s="564"/>
      <c r="L2183" s="339"/>
      <c r="M2183" s="339"/>
    </row>
    <row r="2184" spans="1:13" ht="12.75" customHeight="1" x14ac:dyDescent="0.25">
      <c r="A2184" s="340" t="s">
        <v>13914</v>
      </c>
      <c r="B2184" s="348" t="s">
        <v>385</v>
      </c>
      <c r="C2184" s="565" t="s">
        <v>13915</v>
      </c>
      <c r="D2184" s="565"/>
      <c r="E2184" s="565"/>
      <c r="F2184" s="565"/>
      <c r="G2184" s="565"/>
      <c r="H2184" s="565"/>
      <c r="I2184" s="565"/>
      <c r="J2184" s="565"/>
      <c r="K2184" s="565"/>
      <c r="L2184" s="348" t="s">
        <v>9</v>
      </c>
      <c r="M2184" s="341">
        <v>22.51</v>
      </c>
    </row>
    <row r="2185" spans="1:13" ht="12.75" customHeight="1" x14ac:dyDescent="0.25">
      <c r="A2185" s="340" t="s">
        <v>13916</v>
      </c>
      <c r="B2185" s="348" t="s">
        <v>385</v>
      </c>
      <c r="C2185" s="565" t="s">
        <v>13917</v>
      </c>
      <c r="D2185" s="565"/>
      <c r="E2185" s="565"/>
      <c r="F2185" s="565"/>
      <c r="G2185" s="565"/>
      <c r="H2185" s="565"/>
      <c r="I2185" s="565"/>
      <c r="J2185" s="565"/>
      <c r="K2185" s="565"/>
      <c r="L2185" s="348" t="s">
        <v>9</v>
      </c>
      <c r="M2185" s="341">
        <v>19.809999999999999</v>
      </c>
    </row>
    <row r="2186" spans="1:13" ht="13.5" customHeight="1" x14ac:dyDescent="0.25">
      <c r="A2186" s="340" t="s">
        <v>13918</v>
      </c>
      <c r="B2186" s="348" t="s">
        <v>385</v>
      </c>
      <c r="C2186" s="565" t="s">
        <v>13919</v>
      </c>
      <c r="D2186" s="565"/>
      <c r="E2186" s="565"/>
      <c r="F2186" s="565"/>
      <c r="G2186" s="565"/>
      <c r="H2186" s="565"/>
      <c r="I2186" s="565"/>
      <c r="J2186" s="565"/>
      <c r="K2186" s="565"/>
      <c r="L2186" s="348" t="s">
        <v>9</v>
      </c>
      <c r="M2186" s="341">
        <v>25.21</v>
      </c>
    </row>
    <row r="2187" spans="1:13" ht="12.75" customHeight="1" x14ac:dyDescent="0.25">
      <c r="A2187" s="338" t="s">
        <v>13920</v>
      </c>
      <c r="B2187" s="347" t="s">
        <v>385</v>
      </c>
      <c r="C2187" s="564" t="s">
        <v>13921</v>
      </c>
      <c r="D2187" s="564"/>
      <c r="E2187" s="564"/>
      <c r="F2187" s="564"/>
      <c r="G2187" s="564"/>
      <c r="H2187" s="564"/>
      <c r="I2187" s="564"/>
      <c r="J2187" s="564"/>
      <c r="K2187" s="564"/>
      <c r="L2187" s="339"/>
      <c r="M2187" s="339"/>
    </row>
    <row r="2188" spans="1:13" ht="13.5" customHeight="1" x14ac:dyDescent="0.25">
      <c r="A2188" s="340" t="s">
        <v>13922</v>
      </c>
      <c r="B2188" s="348" t="s">
        <v>385</v>
      </c>
      <c r="C2188" s="565" t="s">
        <v>13923</v>
      </c>
      <c r="D2188" s="565"/>
      <c r="E2188" s="565"/>
      <c r="F2188" s="565"/>
      <c r="G2188" s="565"/>
      <c r="H2188" s="565"/>
      <c r="I2188" s="565"/>
      <c r="J2188" s="565"/>
      <c r="K2188" s="565"/>
      <c r="L2188" s="348" t="s">
        <v>511</v>
      </c>
      <c r="M2188" s="341">
        <v>19.079999999999998</v>
      </c>
    </row>
    <row r="2189" spans="1:13" ht="12.75" customHeight="1" x14ac:dyDescent="0.25">
      <c r="A2189" s="340" t="s">
        <v>13924</v>
      </c>
      <c r="B2189" s="348" t="s">
        <v>385</v>
      </c>
      <c r="C2189" s="565" t="s">
        <v>13925</v>
      </c>
      <c r="D2189" s="565"/>
      <c r="E2189" s="565"/>
      <c r="F2189" s="565"/>
      <c r="G2189" s="565"/>
      <c r="H2189" s="565"/>
      <c r="I2189" s="565"/>
      <c r="J2189" s="565"/>
      <c r="K2189" s="565"/>
      <c r="L2189" s="348" t="s">
        <v>511</v>
      </c>
      <c r="M2189" s="341">
        <v>38.17</v>
      </c>
    </row>
    <row r="2190" spans="1:13" ht="12.75" customHeight="1" x14ac:dyDescent="0.25">
      <c r="A2190" s="340" t="s">
        <v>13926</v>
      </c>
      <c r="B2190" s="348" t="s">
        <v>385</v>
      </c>
      <c r="C2190" s="565" t="s">
        <v>13927</v>
      </c>
      <c r="D2190" s="565"/>
      <c r="E2190" s="565"/>
      <c r="F2190" s="565"/>
      <c r="G2190" s="565"/>
      <c r="H2190" s="565"/>
      <c r="I2190" s="565"/>
      <c r="J2190" s="565"/>
      <c r="K2190" s="565"/>
      <c r="L2190" s="348" t="s">
        <v>511</v>
      </c>
      <c r="M2190" s="341">
        <v>8.26</v>
      </c>
    </row>
    <row r="2191" spans="1:13" ht="13.5" customHeight="1" x14ac:dyDescent="0.25">
      <c r="A2191" s="340" t="s">
        <v>13928</v>
      </c>
      <c r="B2191" s="348" t="s">
        <v>385</v>
      </c>
      <c r="C2191" s="565" t="s">
        <v>13929</v>
      </c>
      <c r="D2191" s="565"/>
      <c r="E2191" s="565"/>
      <c r="F2191" s="565"/>
      <c r="G2191" s="565"/>
      <c r="H2191" s="565"/>
      <c r="I2191" s="565"/>
      <c r="J2191" s="565"/>
      <c r="K2191" s="565"/>
      <c r="L2191" s="348" t="s">
        <v>9</v>
      </c>
      <c r="M2191" s="341">
        <v>23.77</v>
      </c>
    </row>
    <row r="2192" spans="1:13" ht="12.75" customHeight="1" x14ac:dyDescent="0.25">
      <c r="A2192" s="338" t="s">
        <v>13930</v>
      </c>
      <c r="B2192" s="347" t="s">
        <v>385</v>
      </c>
      <c r="C2192" s="564" t="s">
        <v>13931</v>
      </c>
      <c r="D2192" s="564"/>
      <c r="E2192" s="564"/>
      <c r="F2192" s="564"/>
      <c r="G2192" s="564"/>
      <c r="H2192" s="564"/>
      <c r="I2192" s="564"/>
      <c r="J2192" s="564"/>
      <c r="K2192" s="564"/>
      <c r="L2192" s="339"/>
      <c r="M2192" s="339"/>
    </row>
    <row r="2193" spans="1:13" ht="12.75" customHeight="1" x14ac:dyDescent="0.25">
      <c r="A2193" s="340" t="s">
        <v>13932</v>
      </c>
      <c r="B2193" s="348" t="s">
        <v>385</v>
      </c>
      <c r="C2193" s="565" t="s">
        <v>13933</v>
      </c>
      <c r="D2193" s="565"/>
      <c r="E2193" s="565"/>
      <c r="F2193" s="565"/>
      <c r="G2193" s="565"/>
      <c r="H2193" s="565"/>
      <c r="I2193" s="565"/>
      <c r="J2193" s="565"/>
      <c r="K2193" s="565"/>
      <c r="L2193" s="348" t="s">
        <v>10</v>
      </c>
      <c r="M2193" s="341">
        <v>78</v>
      </c>
    </row>
    <row r="2194" spans="1:13" ht="13.5" customHeight="1" x14ac:dyDescent="0.25">
      <c r="A2194" s="340" t="s">
        <v>13934</v>
      </c>
      <c r="B2194" s="348" t="s">
        <v>385</v>
      </c>
      <c r="C2194" s="565" t="s">
        <v>9766</v>
      </c>
      <c r="D2194" s="565"/>
      <c r="E2194" s="565"/>
      <c r="F2194" s="565"/>
      <c r="G2194" s="565"/>
      <c r="H2194" s="565"/>
      <c r="I2194" s="565"/>
      <c r="J2194" s="565"/>
      <c r="K2194" s="565"/>
      <c r="L2194" s="348" t="s">
        <v>10</v>
      </c>
      <c r="M2194" s="341">
        <v>410</v>
      </c>
    </row>
    <row r="2195" spans="1:13" ht="12.75" customHeight="1" x14ac:dyDescent="0.25">
      <c r="A2195" s="340" t="s">
        <v>13935</v>
      </c>
      <c r="B2195" s="348" t="s">
        <v>385</v>
      </c>
      <c r="C2195" s="565" t="s">
        <v>13936</v>
      </c>
      <c r="D2195" s="565"/>
      <c r="E2195" s="565"/>
      <c r="F2195" s="565"/>
      <c r="G2195" s="565"/>
      <c r="H2195" s="565"/>
      <c r="I2195" s="565"/>
      <c r="J2195" s="565"/>
      <c r="K2195" s="565"/>
      <c r="L2195" s="348" t="s">
        <v>216</v>
      </c>
      <c r="M2195" s="341">
        <v>10.43</v>
      </c>
    </row>
    <row r="2196" spans="1:13" ht="13.5" customHeight="1" x14ac:dyDescent="0.25">
      <c r="A2196" s="340" t="s">
        <v>13937</v>
      </c>
      <c r="B2196" s="348" t="s">
        <v>385</v>
      </c>
      <c r="C2196" s="565" t="s">
        <v>13938</v>
      </c>
      <c r="D2196" s="565"/>
      <c r="E2196" s="565"/>
      <c r="F2196" s="565"/>
      <c r="G2196" s="565"/>
      <c r="H2196" s="565"/>
      <c r="I2196" s="565"/>
      <c r="J2196" s="565"/>
      <c r="K2196" s="565"/>
      <c r="L2196" s="348" t="s">
        <v>216</v>
      </c>
      <c r="M2196" s="341">
        <v>10.130000000000001</v>
      </c>
    </row>
    <row r="2197" spans="1:13" ht="12.75" customHeight="1" x14ac:dyDescent="0.25">
      <c r="A2197" s="340" t="s">
        <v>13939</v>
      </c>
      <c r="B2197" s="348" t="s">
        <v>385</v>
      </c>
      <c r="C2197" s="565" t="s">
        <v>13940</v>
      </c>
      <c r="D2197" s="565"/>
      <c r="E2197" s="565"/>
      <c r="F2197" s="565"/>
      <c r="G2197" s="565"/>
      <c r="H2197" s="565"/>
      <c r="I2197" s="565"/>
      <c r="J2197" s="565"/>
      <c r="K2197" s="565"/>
      <c r="L2197" s="348" t="s">
        <v>216</v>
      </c>
      <c r="M2197" s="341">
        <v>0.13</v>
      </c>
    </row>
    <row r="2198" spans="1:13" ht="12.75" customHeight="1" x14ac:dyDescent="0.25">
      <c r="A2198" s="338" t="s">
        <v>13941</v>
      </c>
      <c r="B2198" s="347" t="s">
        <v>385</v>
      </c>
      <c r="C2198" s="564" t="s">
        <v>13942</v>
      </c>
      <c r="D2198" s="564"/>
      <c r="E2198" s="564"/>
      <c r="F2198" s="564"/>
      <c r="G2198" s="564"/>
      <c r="H2198" s="564"/>
      <c r="I2198" s="564"/>
      <c r="J2198" s="564"/>
      <c r="K2198" s="564"/>
      <c r="L2198" s="339"/>
      <c r="M2198" s="339"/>
    </row>
    <row r="2199" spans="1:13" ht="13.5" customHeight="1" x14ac:dyDescent="0.25">
      <c r="A2199" s="340" t="s">
        <v>13943</v>
      </c>
      <c r="B2199" s="348" t="s">
        <v>385</v>
      </c>
      <c r="C2199" s="565" t="s">
        <v>13944</v>
      </c>
      <c r="D2199" s="565"/>
      <c r="E2199" s="565"/>
      <c r="F2199" s="565"/>
      <c r="G2199" s="565"/>
      <c r="H2199" s="565"/>
      <c r="I2199" s="565"/>
      <c r="J2199" s="565"/>
      <c r="K2199" s="565"/>
      <c r="L2199" s="348" t="s">
        <v>511</v>
      </c>
      <c r="M2199" s="341">
        <v>47.17</v>
      </c>
    </row>
    <row r="2200" spans="1:13" ht="12.75" customHeight="1" x14ac:dyDescent="0.25">
      <c r="A2200" s="340" t="s">
        <v>13945</v>
      </c>
      <c r="B2200" s="348" t="s">
        <v>385</v>
      </c>
      <c r="C2200" s="565" t="s">
        <v>13946</v>
      </c>
      <c r="D2200" s="565"/>
      <c r="E2200" s="565"/>
      <c r="F2200" s="565"/>
      <c r="G2200" s="565"/>
      <c r="H2200" s="565"/>
      <c r="I2200" s="565"/>
      <c r="J2200" s="565"/>
      <c r="K2200" s="565"/>
      <c r="L2200" s="348" t="s">
        <v>511</v>
      </c>
      <c r="M2200" s="341">
        <v>81.11</v>
      </c>
    </row>
    <row r="2201" spans="1:13" ht="13.5" customHeight="1" x14ac:dyDescent="0.25">
      <c r="A2201" s="340" t="s">
        <v>13947</v>
      </c>
      <c r="B2201" s="348" t="s">
        <v>385</v>
      </c>
      <c r="C2201" s="565" t="s">
        <v>13948</v>
      </c>
      <c r="D2201" s="565"/>
      <c r="E2201" s="565"/>
      <c r="F2201" s="565"/>
      <c r="G2201" s="565"/>
      <c r="H2201" s="565"/>
      <c r="I2201" s="565"/>
      <c r="J2201" s="565"/>
      <c r="K2201" s="565"/>
      <c r="L2201" s="348" t="s">
        <v>511</v>
      </c>
      <c r="M2201" s="341">
        <v>63.48</v>
      </c>
    </row>
    <row r="2202" spans="1:13" ht="12.75" customHeight="1" x14ac:dyDescent="0.25">
      <c r="A2202" s="340" t="s">
        <v>13949</v>
      </c>
      <c r="B2202" s="348" t="s">
        <v>385</v>
      </c>
      <c r="C2202" s="565" t="s">
        <v>13950</v>
      </c>
      <c r="D2202" s="565"/>
      <c r="E2202" s="565"/>
      <c r="F2202" s="565"/>
      <c r="G2202" s="565"/>
      <c r="H2202" s="565"/>
      <c r="I2202" s="565"/>
      <c r="J2202" s="565"/>
      <c r="K2202" s="565"/>
      <c r="L2202" s="348" t="s">
        <v>511</v>
      </c>
      <c r="M2202" s="341">
        <v>63.48</v>
      </c>
    </row>
    <row r="2203" spans="1:13" ht="12.75" customHeight="1" x14ac:dyDescent="0.25">
      <c r="A2203" s="340" t="s">
        <v>13951</v>
      </c>
      <c r="B2203" s="348" t="s">
        <v>385</v>
      </c>
      <c r="C2203" s="565" t="s">
        <v>13952</v>
      </c>
      <c r="D2203" s="565"/>
      <c r="E2203" s="565"/>
      <c r="F2203" s="565"/>
      <c r="G2203" s="565"/>
      <c r="H2203" s="565"/>
      <c r="I2203" s="565"/>
      <c r="J2203" s="565"/>
      <c r="K2203" s="565"/>
      <c r="L2203" s="348" t="s">
        <v>511</v>
      </c>
      <c r="M2203" s="341">
        <v>89.13</v>
      </c>
    </row>
    <row r="2204" spans="1:13" ht="13.5" customHeight="1" x14ac:dyDescent="0.25">
      <c r="A2204" s="340" t="s">
        <v>13953</v>
      </c>
      <c r="B2204" s="348" t="s">
        <v>385</v>
      </c>
      <c r="C2204" s="565" t="s">
        <v>9784</v>
      </c>
      <c r="D2204" s="565"/>
      <c r="E2204" s="565"/>
      <c r="F2204" s="565"/>
      <c r="G2204" s="565"/>
      <c r="H2204" s="565"/>
      <c r="I2204" s="565"/>
      <c r="J2204" s="565"/>
      <c r="K2204" s="565"/>
      <c r="L2204" s="348" t="s">
        <v>511</v>
      </c>
      <c r="M2204" s="341">
        <v>1.07</v>
      </c>
    </row>
    <row r="2205" spans="1:13" ht="12.75" customHeight="1" x14ac:dyDescent="0.25">
      <c r="A2205" s="340" t="s">
        <v>13954</v>
      </c>
      <c r="B2205" s="348" t="s">
        <v>385</v>
      </c>
      <c r="C2205" s="565" t="s">
        <v>9786</v>
      </c>
      <c r="D2205" s="565"/>
      <c r="E2205" s="565"/>
      <c r="F2205" s="565"/>
      <c r="G2205" s="565"/>
      <c r="H2205" s="565"/>
      <c r="I2205" s="565"/>
      <c r="J2205" s="565"/>
      <c r="K2205" s="565"/>
      <c r="L2205" s="348" t="s">
        <v>511</v>
      </c>
      <c r="M2205" s="341">
        <v>1.07</v>
      </c>
    </row>
    <row r="2206" spans="1:13" ht="12.75" customHeight="1" x14ac:dyDescent="0.25">
      <c r="A2206" s="340" t="s">
        <v>13955</v>
      </c>
      <c r="B2206" s="348" t="s">
        <v>385</v>
      </c>
      <c r="C2206" s="565" t="s">
        <v>9788</v>
      </c>
      <c r="D2206" s="565"/>
      <c r="E2206" s="565"/>
      <c r="F2206" s="565"/>
      <c r="G2206" s="565"/>
      <c r="H2206" s="565"/>
      <c r="I2206" s="565"/>
      <c r="J2206" s="565"/>
      <c r="K2206" s="565"/>
      <c r="L2206" s="348" t="s">
        <v>511</v>
      </c>
      <c r="M2206" s="341">
        <v>1.23</v>
      </c>
    </row>
    <row r="2207" spans="1:13" ht="13.5" customHeight="1" x14ac:dyDescent="0.25">
      <c r="A2207" s="340" t="s">
        <v>13956</v>
      </c>
      <c r="B2207" s="348" t="s">
        <v>385</v>
      </c>
      <c r="C2207" s="565" t="s">
        <v>13957</v>
      </c>
      <c r="D2207" s="565"/>
      <c r="E2207" s="565"/>
      <c r="F2207" s="565"/>
      <c r="G2207" s="565"/>
      <c r="H2207" s="565"/>
      <c r="I2207" s="565"/>
      <c r="J2207" s="565"/>
      <c r="K2207" s="565"/>
      <c r="L2207" s="348" t="s">
        <v>511</v>
      </c>
      <c r="M2207" s="341">
        <v>0.91</v>
      </c>
    </row>
    <row r="2208" spans="1:13" ht="12.75" customHeight="1" x14ac:dyDescent="0.25">
      <c r="A2208" s="340" t="s">
        <v>13958</v>
      </c>
      <c r="B2208" s="348" t="s">
        <v>385</v>
      </c>
      <c r="C2208" s="565" t="s">
        <v>13959</v>
      </c>
      <c r="D2208" s="565"/>
      <c r="E2208" s="565"/>
      <c r="F2208" s="565"/>
      <c r="G2208" s="565"/>
      <c r="H2208" s="565"/>
      <c r="I2208" s="565"/>
      <c r="J2208" s="565"/>
      <c r="K2208" s="565"/>
      <c r="L2208" s="348" t="s">
        <v>511</v>
      </c>
      <c r="M2208" s="341">
        <v>0.91</v>
      </c>
    </row>
    <row r="2209" spans="1:13" ht="13.5" customHeight="1" x14ac:dyDescent="0.25">
      <c r="A2209" s="340" t="s">
        <v>13960</v>
      </c>
      <c r="B2209" s="348" t="s">
        <v>385</v>
      </c>
      <c r="C2209" s="565" t="s">
        <v>13961</v>
      </c>
      <c r="D2209" s="565"/>
      <c r="E2209" s="565"/>
      <c r="F2209" s="565"/>
      <c r="G2209" s="565"/>
      <c r="H2209" s="565"/>
      <c r="I2209" s="565"/>
      <c r="J2209" s="565"/>
      <c r="K2209" s="565"/>
      <c r="L2209" s="348" t="s">
        <v>511</v>
      </c>
      <c r="M2209" s="341">
        <v>48.68</v>
      </c>
    </row>
    <row r="2210" spans="1:13" ht="12.75" customHeight="1" x14ac:dyDescent="0.25">
      <c r="A2210" s="338" t="s">
        <v>13962</v>
      </c>
      <c r="B2210" s="347" t="s">
        <v>385</v>
      </c>
      <c r="C2210" s="564" t="s">
        <v>13963</v>
      </c>
      <c r="D2210" s="564"/>
      <c r="E2210" s="564"/>
      <c r="F2210" s="564"/>
      <c r="G2210" s="564"/>
      <c r="H2210" s="564"/>
      <c r="I2210" s="564"/>
      <c r="J2210" s="564"/>
      <c r="K2210" s="564"/>
      <c r="L2210" s="339"/>
      <c r="M2210" s="339"/>
    </row>
    <row r="2211" spans="1:13" ht="12.75" customHeight="1" x14ac:dyDescent="0.25">
      <c r="A2211" s="340" t="s">
        <v>13964</v>
      </c>
      <c r="B2211" s="348" t="s">
        <v>385</v>
      </c>
      <c r="C2211" s="565" t="s">
        <v>13965</v>
      </c>
      <c r="D2211" s="565"/>
      <c r="E2211" s="565"/>
      <c r="F2211" s="565"/>
      <c r="G2211" s="565"/>
      <c r="H2211" s="565"/>
      <c r="I2211" s="565"/>
      <c r="J2211" s="565"/>
      <c r="K2211" s="565"/>
      <c r="L2211" s="348" t="s">
        <v>511</v>
      </c>
      <c r="M2211" s="341">
        <v>91.62</v>
      </c>
    </row>
    <row r="2212" spans="1:13" ht="13.5" customHeight="1" x14ac:dyDescent="0.25">
      <c r="A2212" s="338" t="s">
        <v>16564</v>
      </c>
      <c r="B2212" s="339"/>
      <c r="C2212" s="564" t="s">
        <v>16565</v>
      </c>
      <c r="D2212" s="564"/>
      <c r="E2212" s="564"/>
      <c r="F2212" s="564"/>
      <c r="G2212" s="564"/>
      <c r="H2212" s="564"/>
      <c r="I2212" s="564"/>
      <c r="J2212" s="564"/>
      <c r="K2212" s="564"/>
      <c r="L2212" s="339"/>
      <c r="M2212" s="339"/>
    </row>
    <row r="2213" spans="1:13" ht="12.75" customHeight="1" x14ac:dyDescent="0.25">
      <c r="A2213" s="340" t="s">
        <v>16566</v>
      </c>
      <c r="B2213" s="348" t="s">
        <v>385</v>
      </c>
      <c r="C2213" s="565" t="s">
        <v>10518</v>
      </c>
      <c r="D2213" s="565"/>
      <c r="E2213" s="565"/>
      <c r="F2213" s="565"/>
      <c r="G2213" s="565"/>
      <c r="H2213" s="565"/>
      <c r="I2213" s="565"/>
      <c r="J2213" s="565"/>
      <c r="K2213" s="565"/>
      <c r="L2213" s="348" t="s">
        <v>511</v>
      </c>
      <c r="M2213" s="341">
        <v>130.74</v>
      </c>
    </row>
    <row r="2214" spans="1:13" ht="13.5" customHeight="1" x14ac:dyDescent="0.25">
      <c r="A2214" s="340" t="s">
        <v>16567</v>
      </c>
      <c r="B2214" s="348" t="s">
        <v>385</v>
      </c>
      <c r="C2214" s="565" t="s">
        <v>16568</v>
      </c>
      <c r="D2214" s="565"/>
      <c r="E2214" s="565"/>
      <c r="F2214" s="565"/>
      <c r="G2214" s="565"/>
      <c r="H2214" s="565"/>
      <c r="I2214" s="565"/>
      <c r="J2214" s="565"/>
      <c r="K2214" s="565"/>
      <c r="L2214" s="348" t="s">
        <v>511</v>
      </c>
      <c r="M2214" s="341">
        <v>215.84</v>
      </c>
    </row>
    <row r="2215" spans="1:13" ht="12.75" customHeight="1" x14ac:dyDescent="0.25">
      <c r="A2215" s="340" t="s">
        <v>16569</v>
      </c>
      <c r="B2215" s="348" t="s">
        <v>385</v>
      </c>
      <c r="C2215" s="565" t="s">
        <v>10519</v>
      </c>
      <c r="D2215" s="565"/>
      <c r="E2215" s="565"/>
      <c r="F2215" s="565"/>
      <c r="G2215" s="565"/>
      <c r="H2215" s="565"/>
      <c r="I2215" s="565"/>
      <c r="J2215" s="565"/>
      <c r="K2215" s="565"/>
      <c r="L2215" s="348" t="s">
        <v>511</v>
      </c>
      <c r="M2215" s="341">
        <v>340.42</v>
      </c>
    </row>
    <row r="2216" spans="1:13" ht="12.75" customHeight="1" x14ac:dyDescent="0.25">
      <c r="A2216" s="335" t="s">
        <v>13966</v>
      </c>
      <c r="B2216" s="336"/>
      <c r="C2216" s="566" t="s">
        <v>13967</v>
      </c>
      <c r="D2216" s="566"/>
      <c r="E2216" s="566"/>
      <c r="F2216" s="566"/>
      <c r="G2216" s="566"/>
      <c r="H2216" s="566"/>
      <c r="I2216" s="566"/>
      <c r="J2216" s="566"/>
      <c r="K2216" s="566"/>
      <c r="L2216" s="337"/>
      <c r="M2216" s="337"/>
    </row>
    <row r="2217" spans="1:13" ht="13.5" customHeight="1" x14ac:dyDescent="0.25">
      <c r="A2217" s="338" t="s">
        <v>13968</v>
      </c>
      <c r="B2217" s="347" t="s">
        <v>385</v>
      </c>
      <c r="C2217" s="564" t="s">
        <v>13969</v>
      </c>
      <c r="D2217" s="564"/>
      <c r="E2217" s="564"/>
      <c r="F2217" s="564"/>
      <c r="G2217" s="564"/>
      <c r="H2217" s="564"/>
      <c r="I2217" s="564"/>
      <c r="J2217" s="564"/>
      <c r="K2217" s="564"/>
      <c r="L2217" s="339"/>
      <c r="M2217" s="339"/>
    </row>
    <row r="2218" spans="1:13" ht="12.75" customHeight="1" x14ac:dyDescent="0.25">
      <c r="A2218" s="340" t="s">
        <v>13970</v>
      </c>
      <c r="B2218" s="348" t="s">
        <v>385</v>
      </c>
      <c r="C2218" s="565" t="s">
        <v>13971</v>
      </c>
      <c r="D2218" s="565"/>
      <c r="E2218" s="565"/>
      <c r="F2218" s="565"/>
      <c r="G2218" s="565"/>
      <c r="H2218" s="565"/>
      <c r="I2218" s="565"/>
      <c r="J2218" s="565"/>
      <c r="K2218" s="565"/>
      <c r="L2218" s="348" t="s">
        <v>10</v>
      </c>
      <c r="M2218" s="341">
        <v>475.6</v>
      </c>
    </row>
    <row r="2219" spans="1:13" ht="12.75" customHeight="1" x14ac:dyDescent="0.25">
      <c r="A2219" s="340" t="s">
        <v>13972</v>
      </c>
      <c r="B2219" s="348" t="s">
        <v>385</v>
      </c>
      <c r="C2219" s="565" t="s">
        <v>13973</v>
      </c>
      <c r="D2219" s="565"/>
      <c r="E2219" s="565"/>
      <c r="F2219" s="565"/>
      <c r="G2219" s="565"/>
      <c r="H2219" s="565"/>
      <c r="I2219" s="565"/>
      <c r="J2219" s="565"/>
      <c r="K2219" s="565"/>
      <c r="L2219" s="348" t="s">
        <v>10</v>
      </c>
      <c r="M2219" s="341">
        <v>492.21</v>
      </c>
    </row>
    <row r="2220" spans="1:13" ht="13.5" customHeight="1" x14ac:dyDescent="0.25">
      <c r="A2220" s="338" t="s">
        <v>13974</v>
      </c>
      <c r="B2220" s="347" t="s">
        <v>385</v>
      </c>
      <c r="C2220" s="564" t="s">
        <v>13975</v>
      </c>
      <c r="D2220" s="564"/>
      <c r="E2220" s="564"/>
      <c r="F2220" s="564"/>
      <c r="G2220" s="564"/>
      <c r="H2220" s="564"/>
      <c r="I2220" s="564"/>
      <c r="J2220" s="564"/>
      <c r="K2220" s="564"/>
      <c r="L2220" s="339"/>
      <c r="M2220" s="339"/>
    </row>
    <row r="2221" spans="1:13" ht="12.75" customHeight="1" x14ac:dyDescent="0.25">
      <c r="A2221" s="340" t="s">
        <v>13976</v>
      </c>
      <c r="B2221" s="348" t="s">
        <v>385</v>
      </c>
      <c r="C2221" s="565" t="s">
        <v>13977</v>
      </c>
      <c r="D2221" s="565"/>
      <c r="E2221" s="565"/>
      <c r="F2221" s="565"/>
      <c r="G2221" s="565"/>
      <c r="H2221" s="565"/>
      <c r="I2221" s="565"/>
      <c r="J2221" s="565"/>
      <c r="K2221" s="565"/>
      <c r="L2221" s="348" t="s">
        <v>10</v>
      </c>
      <c r="M2221" s="341">
        <v>421.58</v>
      </c>
    </row>
    <row r="2222" spans="1:13" ht="13.5" customHeight="1" x14ac:dyDescent="0.25">
      <c r="A2222" s="340" t="s">
        <v>13978</v>
      </c>
      <c r="B2222" s="348" t="s">
        <v>385</v>
      </c>
      <c r="C2222" s="565" t="s">
        <v>13979</v>
      </c>
      <c r="D2222" s="565"/>
      <c r="E2222" s="565"/>
      <c r="F2222" s="565"/>
      <c r="G2222" s="565"/>
      <c r="H2222" s="565"/>
      <c r="I2222" s="565"/>
      <c r="J2222" s="565"/>
      <c r="K2222" s="565"/>
      <c r="L2222" s="348" t="s">
        <v>10</v>
      </c>
      <c r="M2222" s="341">
        <v>432.91</v>
      </c>
    </row>
    <row r="2223" spans="1:13" ht="12.75" customHeight="1" x14ac:dyDescent="0.25">
      <c r="A2223" s="340" t="s">
        <v>13980</v>
      </c>
      <c r="B2223" s="348" t="s">
        <v>385</v>
      </c>
      <c r="C2223" s="565" t="s">
        <v>13981</v>
      </c>
      <c r="D2223" s="565"/>
      <c r="E2223" s="565"/>
      <c r="F2223" s="565"/>
      <c r="G2223" s="565"/>
      <c r="H2223" s="565"/>
      <c r="I2223" s="565"/>
      <c r="J2223" s="565"/>
      <c r="K2223" s="565"/>
      <c r="L2223" s="348" t="s">
        <v>10</v>
      </c>
      <c r="M2223" s="341">
        <v>523.54</v>
      </c>
    </row>
    <row r="2224" spans="1:13" ht="12.75" customHeight="1" x14ac:dyDescent="0.25">
      <c r="A2224" s="340" t="s">
        <v>13982</v>
      </c>
      <c r="B2224" s="348" t="s">
        <v>385</v>
      </c>
      <c r="C2224" s="565" t="s">
        <v>13983</v>
      </c>
      <c r="D2224" s="565"/>
      <c r="E2224" s="565"/>
      <c r="F2224" s="565"/>
      <c r="G2224" s="565"/>
      <c r="H2224" s="565"/>
      <c r="I2224" s="565"/>
      <c r="J2224" s="565"/>
      <c r="K2224" s="565"/>
      <c r="L2224" s="348" t="s">
        <v>10</v>
      </c>
      <c r="M2224" s="341">
        <v>523.54</v>
      </c>
    </row>
    <row r="2225" spans="1:13" ht="13.5" customHeight="1" x14ac:dyDescent="0.25">
      <c r="A2225" s="340" t="s">
        <v>13984</v>
      </c>
      <c r="B2225" s="348" t="s">
        <v>385</v>
      </c>
      <c r="C2225" s="565" t="s">
        <v>13985</v>
      </c>
      <c r="D2225" s="565"/>
      <c r="E2225" s="565"/>
      <c r="F2225" s="565"/>
      <c r="G2225" s="565"/>
      <c r="H2225" s="565"/>
      <c r="I2225" s="565"/>
      <c r="J2225" s="565"/>
      <c r="K2225" s="565"/>
      <c r="L2225" s="348" t="s">
        <v>10</v>
      </c>
      <c r="M2225" s="341">
        <v>560.37</v>
      </c>
    </row>
    <row r="2226" spans="1:13" ht="12.75" customHeight="1" x14ac:dyDescent="0.25">
      <c r="A2226" s="340" t="s">
        <v>13986</v>
      </c>
      <c r="B2226" s="348" t="s">
        <v>385</v>
      </c>
      <c r="C2226" s="565" t="s">
        <v>13987</v>
      </c>
      <c r="D2226" s="565"/>
      <c r="E2226" s="565"/>
      <c r="F2226" s="565"/>
      <c r="G2226" s="565"/>
      <c r="H2226" s="565"/>
      <c r="I2226" s="565"/>
      <c r="J2226" s="565"/>
      <c r="K2226" s="565"/>
      <c r="L2226" s="348" t="s">
        <v>10</v>
      </c>
      <c r="M2226" s="341">
        <v>579.46</v>
      </c>
    </row>
    <row r="2227" spans="1:13" ht="13.5" customHeight="1" x14ac:dyDescent="0.25">
      <c r="A2227" s="340" t="s">
        <v>13988</v>
      </c>
      <c r="B2227" s="348" t="s">
        <v>385</v>
      </c>
      <c r="C2227" s="565" t="s">
        <v>13989</v>
      </c>
      <c r="D2227" s="565"/>
      <c r="E2227" s="565"/>
      <c r="F2227" s="565"/>
      <c r="G2227" s="565"/>
      <c r="H2227" s="565"/>
      <c r="I2227" s="565"/>
      <c r="J2227" s="565"/>
      <c r="K2227" s="565"/>
      <c r="L2227" s="348" t="s">
        <v>10</v>
      </c>
      <c r="M2227" s="341">
        <v>630.19000000000005</v>
      </c>
    </row>
    <row r="2228" spans="1:13" ht="12.75" customHeight="1" x14ac:dyDescent="0.25">
      <c r="A2228" s="338" t="s">
        <v>13990</v>
      </c>
      <c r="B2228" s="347" t="s">
        <v>385</v>
      </c>
      <c r="C2228" s="564" t="s">
        <v>13991</v>
      </c>
      <c r="D2228" s="564"/>
      <c r="E2228" s="564"/>
      <c r="F2228" s="564"/>
      <c r="G2228" s="564"/>
      <c r="H2228" s="564"/>
      <c r="I2228" s="564"/>
      <c r="J2228" s="564"/>
      <c r="K2228" s="564"/>
      <c r="L2228" s="339"/>
      <c r="M2228" s="339"/>
    </row>
    <row r="2229" spans="1:13" ht="12.75" customHeight="1" x14ac:dyDescent="0.25">
      <c r="A2229" s="340" t="s">
        <v>13992</v>
      </c>
      <c r="B2229" s="348" t="s">
        <v>385</v>
      </c>
      <c r="C2229" s="565" t="s">
        <v>13993</v>
      </c>
      <c r="D2229" s="565"/>
      <c r="E2229" s="565"/>
      <c r="F2229" s="565"/>
      <c r="G2229" s="565"/>
      <c r="H2229" s="565"/>
      <c r="I2229" s="565"/>
      <c r="J2229" s="565"/>
      <c r="K2229" s="565"/>
      <c r="L2229" s="348" t="s">
        <v>10</v>
      </c>
      <c r="M2229" s="341">
        <v>544</v>
      </c>
    </row>
    <row r="2230" spans="1:13" ht="13.5" customHeight="1" x14ac:dyDescent="0.25">
      <c r="A2230" s="340" t="s">
        <v>13994</v>
      </c>
      <c r="B2230" s="348" t="s">
        <v>385</v>
      </c>
      <c r="C2230" s="565" t="s">
        <v>13995</v>
      </c>
      <c r="D2230" s="565"/>
      <c r="E2230" s="565"/>
      <c r="F2230" s="565"/>
      <c r="G2230" s="565"/>
      <c r="H2230" s="565"/>
      <c r="I2230" s="565"/>
      <c r="J2230" s="565"/>
      <c r="K2230" s="565"/>
      <c r="L2230" s="348" t="s">
        <v>10</v>
      </c>
      <c r="M2230" s="341">
        <v>556.79999999999995</v>
      </c>
    </row>
    <row r="2231" spans="1:13" ht="12.75" customHeight="1" x14ac:dyDescent="0.25">
      <c r="A2231" s="340" t="s">
        <v>13996</v>
      </c>
      <c r="B2231" s="348" t="s">
        <v>385</v>
      </c>
      <c r="C2231" s="565" t="s">
        <v>13997</v>
      </c>
      <c r="D2231" s="565"/>
      <c r="E2231" s="565"/>
      <c r="F2231" s="565"/>
      <c r="G2231" s="565"/>
      <c r="H2231" s="565"/>
      <c r="I2231" s="565"/>
      <c r="J2231" s="565"/>
      <c r="K2231" s="565"/>
      <c r="L2231" s="348" t="s">
        <v>10</v>
      </c>
      <c r="M2231" s="341">
        <v>669.68</v>
      </c>
    </row>
    <row r="2232" spans="1:13" ht="12.75" customHeight="1" x14ac:dyDescent="0.25">
      <c r="A2232" s="340" t="s">
        <v>13998</v>
      </c>
      <c r="B2232" s="348" t="s">
        <v>385</v>
      </c>
      <c r="C2232" s="565" t="s">
        <v>13999</v>
      </c>
      <c r="D2232" s="565"/>
      <c r="E2232" s="565"/>
      <c r="F2232" s="565"/>
      <c r="G2232" s="565"/>
      <c r="H2232" s="565"/>
      <c r="I2232" s="565"/>
      <c r="J2232" s="565"/>
      <c r="K2232" s="565"/>
      <c r="L2232" s="348" t="s">
        <v>10</v>
      </c>
      <c r="M2232" s="341">
        <v>669.68</v>
      </c>
    </row>
    <row r="2233" spans="1:13" ht="13.5" customHeight="1" x14ac:dyDescent="0.25">
      <c r="A2233" s="340" t="s">
        <v>14000</v>
      </c>
      <c r="B2233" s="348" t="s">
        <v>385</v>
      </c>
      <c r="C2233" s="565" t="s">
        <v>14001</v>
      </c>
      <c r="D2233" s="565"/>
      <c r="E2233" s="565"/>
      <c r="F2233" s="565"/>
      <c r="G2233" s="565"/>
      <c r="H2233" s="565"/>
      <c r="I2233" s="565"/>
      <c r="J2233" s="565"/>
      <c r="K2233" s="565"/>
      <c r="L2233" s="348" t="s">
        <v>10</v>
      </c>
      <c r="M2233" s="341">
        <v>712.04</v>
      </c>
    </row>
    <row r="2234" spans="1:13" ht="12.75" customHeight="1" x14ac:dyDescent="0.25">
      <c r="A2234" s="340" t="s">
        <v>14002</v>
      </c>
      <c r="B2234" s="348" t="s">
        <v>385</v>
      </c>
      <c r="C2234" s="565" t="s">
        <v>14003</v>
      </c>
      <c r="D2234" s="565"/>
      <c r="E2234" s="565"/>
      <c r="F2234" s="565"/>
      <c r="G2234" s="565"/>
      <c r="H2234" s="565"/>
      <c r="I2234" s="565"/>
      <c r="J2234" s="565"/>
      <c r="K2234" s="565"/>
      <c r="L2234" s="348" t="s">
        <v>10</v>
      </c>
      <c r="M2234" s="341">
        <v>733.99</v>
      </c>
    </row>
    <row r="2235" spans="1:13" ht="13.5" customHeight="1" x14ac:dyDescent="0.25">
      <c r="A2235" s="340" t="s">
        <v>14004</v>
      </c>
      <c r="B2235" s="348" t="s">
        <v>385</v>
      </c>
      <c r="C2235" s="565" t="s">
        <v>14005</v>
      </c>
      <c r="D2235" s="565"/>
      <c r="E2235" s="565"/>
      <c r="F2235" s="565"/>
      <c r="G2235" s="565"/>
      <c r="H2235" s="565"/>
      <c r="I2235" s="565"/>
      <c r="J2235" s="565"/>
      <c r="K2235" s="565"/>
      <c r="L2235" s="348" t="s">
        <v>10</v>
      </c>
      <c r="M2235" s="341">
        <v>792.33</v>
      </c>
    </row>
    <row r="2236" spans="1:13" ht="12.75" customHeight="1" x14ac:dyDescent="0.25">
      <c r="A2236" s="338" t="s">
        <v>14006</v>
      </c>
      <c r="B2236" s="347" t="s">
        <v>385</v>
      </c>
      <c r="C2236" s="564" t="s">
        <v>14007</v>
      </c>
      <c r="D2236" s="564"/>
      <c r="E2236" s="564"/>
      <c r="F2236" s="564"/>
      <c r="G2236" s="564"/>
      <c r="H2236" s="564"/>
      <c r="I2236" s="564"/>
      <c r="J2236" s="564"/>
      <c r="K2236" s="564"/>
      <c r="L2236" s="339"/>
      <c r="M2236" s="339"/>
    </row>
    <row r="2237" spans="1:13" ht="12.75" customHeight="1" x14ac:dyDescent="0.25">
      <c r="A2237" s="340" t="s">
        <v>14008</v>
      </c>
      <c r="B2237" s="348" t="s">
        <v>385</v>
      </c>
      <c r="C2237" s="565" t="s">
        <v>14009</v>
      </c>
      <c r="D2237" s="565"/>
      <c r="E2237" s="565"/>
      <c r="F2237" s="565"/>
      <c r="G2237" s="565"/>
      <c r="H2237" s="565"/>
      <c r="I2237" s="565"/>
      <c r="J2237" s="565"/>
      <c r="K2237" s="565"/>
      <c r="L2237" s="348" t="s">
        <v>10</v>
      </c>
      <c r="M2237" s="341">
        <v>671.4</v>
      </c>
    </row>
    <row r="2238" spans="1:13" ht="13.5" customHeight="1" x14ac:dyDescent="0.25">
      <c r="A2238" s="340" t="s">
        <v>14010</v>
      </c>
      <c r="B2238" s="348" t="s">
        <v>385</v>
      </c>
      <c r="C2238" s="565" t="s">
        <v>14011</v>
      </c>
      <c r="D2238" s="565"/>
      <c r="E2238" s="565"/>
      <c r="F2238" s="565"/>
      <c r="G2238" s="565"/>
      <c r="H2238" s="565"/>
      <c r="I2238" s="565"/>
      <c r="J2238" s="565"/>
      <c r="K2238" s="565"/>
      <c r="L2238" s="348" t="s">
        <v>10</v>
      </c>
      <c r="M2238" s="341">
        <v>711.92</v>
      </c>
    </row>
    <row r="2239" spans="1:13" ht="12.75" customHeight="1" x14ac:dyDescent="0.25">
      <c r="A2239" s="340" t="s">
        <v>14012</v>
      </c>
      <c r="B2239" s="348" t="s">
        <v>385</v>
      </c>
      <c r="C2239" s="565" t="s">
        <v>14013</v>
      </c>
      <c r="D2239" s="565"/>
      <c r="E2239" s="565"/>
      <c r="F2239" s="565"/>
      <c r="G2239" s="565"/>
      <c r="H2239" s="565"/>
      <c r="I2239" s="565"/>
      <c r="J2239" s="565"/>
      <c r="K2239" s="565"/>
      <c r="L2239" s="348" t="s">
        <v>10</v>
      </c>
      <c r="M2239" s="341">
        <v>732.92</v>
      </c>
    </row>
    <row r="2240" spans="1:13" ht="13.5" customHeight="1" x14ac:dyDescent="0.25">
      <c r="A2240" s="340" t="s">
        <v>14014</v>
      </c>
      <c r="B2240" s="348" t="s">
        <v>385</v>
      </c>
      <c r="C2240" s="565" t="s">
        <v>14015</v>
      </c>
      <c r="D2240" s="565"/>
      <c r="E2240" s="565"/>
      <c r="F2240" s="565"/>
      <c r="G2240" s="565"/>
      <c r="H2240" s="565"/>
      <c r="I2240" s="565"/>
      <c r="J2240" s="565"/>
      <c r="K2240" s="565"/>
      <c r="L2240" s="348" t="s">
        <v>10</v>
      </c>
      <c r="M2240" s="341">
        <v>788.72</v>
      </c>
    </row>
    <row r="2241" spans="1:13" ht="12.75" customHeight="1" x14ac:dyDescent="0.25">
      <c r="A2241" s="338" t="s">
        <v>14016</v>
      </c>
      <c r="B2241" s="347" t="s">
        <v>385</v>
      </c>
      <c r="C2241" s="564" t="s">
        <v>14017</v>
      </c>
      <c r="D2241" s="564"/>
      <c r="E2241" s="564"/>
      <c r="F2241" s="564"/>
      <c r="G2241" s="564"/>
      <c r="H2241" s="564"/>
      <c r="I2241" s="564"/>
      <c r="J2241" s="564"/>
      <c r="K2241" s="564"/>
      <c r="L2241" s="339"/>
      <c r="M2241" s="339"/>
    </row>
    <row r="2242" spans="1:13" ht="12.75" customHeight="1" x14ac:dyDescent="0.25">
      <c r="A2242" s="340" t="s">
        <v>14018</v>
      </c>
      <c r="B2242" s="348" t="s">
        <v>385</v>
      </c>
      <c r="C2242" s="565" t="s">
        <v>14019</v>
      </c>
      <c r="D2242" s="565"/>
      <c r="E2242" s="565"/>
      <c r="F2242" s="565"/>
      <c r="G2242" s="565"/>
      <c r="H2242" s="565"/>
      <c r="I2242" s="565"/>
      <c r="J2242" s="565"/>
      <c r="K2242" s="565"/>
      <c r="L2242" s="348" t="s">
        <v>10</v>
      </c>
      <c r="M2242" s="341">
        <v>314.61</v>
      </c>
    </row>
    <row r="2243" spans="1:13" ht="13.5" customHeight="1" x14ac:dyDescent="0.25">
      <c r="A2243" s="338" t="s">
        <v>14020</v>
      </c>
      <c r="B2243" s="339"/>
      <c r="C2243" s="564" t="s">
        <v>14021</v>
      </c>
      <c r="D2243" s="564"/>
      <c r="E2243" s="564"/>
      <c r="F2243" s="564"/>
      <c r="G2243" s="564"/>
      <c r="H2243" s="564"/>
      <c r="I2243" s="564"/>
      <c r="J2243" s="564"/>
      <c r="K2243" s="564"/>
      <c r="L2243" s="339"/>
      <c r="M2243" s="339"/>
    </row>
    <row r="2244" spans="1:13" ht="12.75" customHeight="1" x14ac:dyDescent="0.25">
      <c r="A2244" s="340" t="s">
        <v>14022</v>
      </c>
      <c r="B2244" s="348" t="s">
        <v>385</v>
      </c>
      <c r="C2244" s="565" t="s">
        <v>14023</v>
      </c>
      <c r="D2244" s="565"/>
      <c r="E2244" s="565"/>
      <c r="F2244" s="565"/>
      <c r="G2244" s="565"/>
      <c r="H2244" s="565"/>
      <c r="I2244" s="565"/>
      <c r="J2244" s="565"/>
      <c r="K2244" s="565"/>
      <c r="L2244" s="348" t="s">
        <v>10</v>
      </c>
      <c r="M2244" s="341">
        <v>67.61</v>
      </c>
    </row>
    <row r="2245" spans="1:13" ht="13.5" customHeight="1" x14ac:dyDescent="0.25">
      <c r="A2245" s="340" t="s">
        <v>14024</v>
      </c>
      <c r="B2245" s="348" t="s">
        <v>385</v>
      </c>
      <c r="C2245" s="565" t="s">
        <v>14025</v>
      </c>
      <c r="D2245" s="565"/>
      <c r="E2245" s="565"/>
      <c r="F2245" s="565"/>
      <c r="G2245" s="565"/>
      <c r="H2245" s="565"/>
      <c r="I2245" s="565"/>
      <c r="J2245" s="565"/>
      <c r="K2245" s="565"/>
      <c r="L2245" s="348" t="s">
        <v>10</v>
      </c>
      <c r="M2245" s="341">
        <v>27.82</v>
      </c>
    </row>
    <row r="2246" spans="1:13" ht="12.75" customHeight="1" x14ac:dyDescent="0.25">
      <c r="A2246" s="340" t="s">
        <v>14026</v>
      </c>
      <c r="B2246" s="348" t="s">
        <v>385</v>
      </c>
      <c r="C2246" s="565" t="s">
        <v>14027</v>
      </c>
      <c r="D2246" s="565"/>
      <c r="E2246" s="565"/>
      <c r="F2246" s="565"/>
      <c r="G2246" s="565"/>
      <c r="H2246" s="565"/>
      <c r="I2246" s="565"/>
      <c r="J2246" s="565"/>
      <c r="K2246" s="565"/>
      <c r="L2246" s="348" t="s">
        <v>10</v>
      </c>
      <c r="M2246" s="341">
        <v>95.51</v>
      </c>
    </row>
    <row r="2247" spans="1:13" ht="12.75" customHeight="1" x14ac:dyDescent="0.25">
      <c r="A2247" s="340" t="s">
        <v>14028</v>
      </c>
      <c r="B2247" s="348" t="s">
        <v>385</v>
      </c>
      <c r="C2247" s="565" t="s">
        <v>14029</v>
      </c>
      <c r="D2247" s="565"/>
      <c r="E2247" s="565"/>
      <c r="F2247" s="565"/>
      <c r="G2247" s="565"/>
      <c r="H2247" s="565"/>
      <c r="I2247" s="565"/>
      <c r="J2247" s="565"/>
      <c r="K2247" s="565"/>
      <c r="L2247" s="348" t="s">
        <v>10</v>
      </c>
      <c r="M2247" s="341">
        <v>55.4</v>
      </c>
    </row>
    <row r="2248" spans="1:13" ht="13.5" customHeight="1" x14ac:dyDescent="0.25">
      <c r="A2248" s="338" t="s">
        <v>14030</v>
      </c>
      <c r="B2248" s="347" t="s">
        <v>385</v>
      </c>
      <c r="C2248" s="564" t="s">
        <v>14031</v>
      </c>
      <c r="D2248" s="564"/>
      <c r="E2248" s="564"/>
      <c r="F2248" s="564"/>
      <c r="G2248" s="564"/>
      <c r="H2248" s="564"/>
      <c r="I2248" s="564"/>
      <c r="J2248" s="564"/>
      <c r="K2248" s="564"/>
      <c r="L2248" s="339"/>
      <c r="M2248" s="339"/>
    </row>
    <row r="2249" spans="1:13" ht="12.75" customHeight="1" x14ac:dyDescent="0.25">
      <c r="A2249" s="340" t="s">
        <v>14032</v>
      </c>
      <c r="B2249" s="348" t="s">
        <v>385</v>
      </c>
      <c r="C2249" s="565" t="s">
        <v>14033</v>
      </c>
      <c r="D2249" s="565"/>
      <c r="E2249" s="565"/>
      <c r="F2249" s="565"/>
      <c r="G2249" s="565"/>
      <c r="H2249" s="565"/>
      <c r="I2249" s="565"/>
      <c r="J2249" s="565"/>
      <c r="K2249" s="565"/>
      <c r="L2249" s="348" t="s">
        <v>9</v>
      </c>
      <c r="M2249" s="341">
        <v>79.02</v>
      </c>
    </row>
    <row r="2250" spans="1:13" ht="12.75" customHeight="1" x14ac:dyDescent="0.25">
      <c r="A2250" s="340" t="s">
        <v>14034</v>
      </c>
      <c r="B2250" s="348" t="s">
        <v>385</v>
      </c>
      <c r="C2250" s="565" t="s">
        <v>14035</v>
      </c>
      <c r="D2250" s="565"/>
      <c r="E2250" s="565"/>
      <c r="F2250" s="565"/>
      <c r="G2250" s="565"/>
      <c r="H2250" s="565"/>
      <c r="I2250" s="565"/>
      <c r="J2250" s="565"/>
      <c r="K2250" s="565"/>
      <c r="L2250" s="348" t="s">
        <v>9</v>
      </c>
      <c r="M2250" s="341">
        <v>74.84</v>
      </c>
    </row>
    <row r="2251" spans="1:13" ht="13.5" customHeight="1" x14ac:dyDescent="0.25">
      <c r="A2251" s="340" t="s">
        <v>14036</v>
      </c>
      <c r="B2251" s="348" t="s">
        <v>385</v>
      </c>
      <c r="C2251" s="565" t="s">
        <v>14037</v>
      </c>
      <c r="D2251" s="565"/>
      <c r="E2251" s="565"/>
      <c r="F2251" s="565"/>
      <c r="G2251" s="565"/>
      <c r="H2251" s="565"/>
      <c r="I2251" s="565"/>
      <c r="J2251" s="565"/>
      <c r="K2251" s="565"/>
      <c r="L2251" s="348" t="s">
        <v>9</v>
      </c>
      <c r="M2251" s="341">
        <v>26.62</v>
      </c>
    </row>
    <row r="2252" spans="1:13" ht="12.75" customHeight="1" x14ac:dyDescent="0.25">
      <c r="A2252" s="340" t="s">
        <v>14038</v>
      </c>
      <c r="B2252" s="348" t="s">
        <v>385</v>
      </c>
      <c r="C2252" s="565" t="s">
        <v>14039</v>
      </c>
      <c r="D2252" s="565"/>
      <c r="E2252" s="565"/>
      <c r="F2252" s="565"/>
      <c r="G2252" s="565"/>
      <c r="H2252" s="565"/>
      <c r="I2252" s="565"/>
      <c r="J2252" s="565"/>
      <c r="K2252" s="565"/>
      <c r="L2252" s="348" t="s">
        <v>9</v>
      </c>
      <c r="M2252" s="341">
        <v>85.8</v>
      </c>
    </row>
    <row r="2253" spans="1:13" ht="13.5" customHeight="1" x14ac:dyDescent="0.25">
      <c r="A2253" s="340" t="s">
        <v>14040</v>
      </c>
      <c r="B2253" s="348" t="s">
        <v>385</v>
      </c>
      <c r="C2253" s="565" t="s">
        <v>14041</v>
      </c>
      <c r="D2253" s="565"/>
      <c r="E2253" s="565"/>
      <c r="F2253" s="565"/>
      <c r="G2253" s="565"/>
      <c r="H2253" s="565"/>
      <c r="I2253" s="565"/>
      <c r="J2253" s="565"/>
      <c r="K2253" s="565"/>
      <c r="L2253" s="348" t="s">
        <v>9</v>
      </c>
      <c r="M2253" s="341">
        <v>76.739999999999995</v>
      </c>
    </row>
    <row r="2254" spans="1:13" ht="12.75" customHeight="1" x14ac:dyDescent="0.25">
      <c r="A2254" s="340" t="s">
        <v>14042</v>
      </c>
      <c r="B2254" s="348" t="s">
        <v>385</v>
      </c>
      <c r="C2254" s="565" t="s">
        <v>14043</v>
      </c>
      <c r="D2254" s="565"/>
      <c r="E2254" s="565"/>
      <c r="F2254" s="565"/>
      <c r="G2254" s="565"/>
      <c r="H2254" s="565"/>
      <c r="I2254" s="565"/>
      <c r="J2254" s="565"/>
      <c r="K2254" s="565"/>
      <c r="L2254" s="348" t="s">
        <v>9</v>
      </c>
      <c r="M2254" s="341">
        <v>81.11</v>
      </c>
    </row>
    <row r="2255" spans="1:13" ht="12.75" customHeight="1" x14ac:dyDescent="0.25">
      <c r="A2255" s="340" t="s">
        <v>14044</v>
      </c>
      <c r="B2255" s="348" t="s">
        <v>385</v>
      </c>
      <c r="C2255" s="565" t="s">
        <v>14045</v>
      </c>
      <c r="D2255" s="565"/>
      <c r="E2255" s="565"/>
      <c r="F2255" s="565"/>
      <c r="G2255" s="565"/>
      <c r="H2255" s="565"/>
      <c r="I2255" s="565"/>
      <c r="J2255" s="565"/>
      <c r="K2255" s="565"/>
      <c r="L2255" s="348" t="s">
        <v>9</v>
      </c>
      <c r="M2255" s="341">
        <v>77.75</v>
      </c>
    </row>
    <row r="2256" spans="1:13" ht="13.5" customHeight="1" x14ac:dyDescent="0.25">
      <c r="A2256" s="340" t="s">
        <v>14046</v>
      </c>
      <c r="B2256" s="348" t="s">
        <v>385</v>
      </c>
      <c r="C2256" s="565" t="s">
        <v>14047</v>
      </c>
      <c r="D2256" s="565"/>
      <c r="E2256" s="565"/>
      <c r="F2256" s="565"/>
      <c r="G2256" s="565"/>
      <c r="H2256" s="565"/>
      <c r="I2256" s="565"/>
      <c r="J2256" s="565"/>
      <c r="K2256" s="565"/>
      <c r="L2256" s="348" t="s">
        <v>9</v>
      </c>
      <c r="M2256" s="341">
        <v>19.97</v>
      </c>
    </row>
    <row r="2257" spans="1:13" ht="12.75" customHeight="1" x14ac:dyDescent="0.25">
      <c r="A2257" s="340" t="s">
        <v>14048</v>
      </c>
      <c r="B2257" s="348" t="s">
        <v>385</v>
      </c>
      <c r="C2257" s="565" t="s">
        <v>14049</v>
      </c>
      <c r="D2257" s="565"/>
      <c r="E2257" s="565"/>
      <c r="F2257" s="565"/>
      <c r="G2257" s="565"/>
      <c r="H2257" s="565"/>
      <c r="I2257" s="565"/>
      <c r="J2257" s="565"/>
      <c r="K2257" s="565"/>
      <c r="L2257" s="348" t="s">
        <v>9</v>
      </c>
      <c r="M2257" s="341">
        <v>47.59</v>
      </c>
    </row>
    <row r="2258" spans="1:13" ht="13.5" customHeight="1" x14ac:dyDescent="0.25">
      <c r="A2258" s="340" t="s">
        <v>14050</v>
      </c>
      <c r="B2258" s="348" t="s">
        <v>385</v>
      </c>
      <c r="C2258" s="565" t="s">
        <v>14051</v>
      </c>
      <c r="D2258" s="565"/>
      <c r="E2258" s="565"/>
      <c r="F2258" s="565"/>
      <c r="G2258" s="565"/>
      <c r="H2258" s="565"/>
      <c r="I2258" s="565"/>
      <c r="J2258" s="565"/>
      <c r="K2258" s="565"/>
      <c r="L2258" s="348" t="s">
        <v>9</v>
      </c>
      <c r="M2258" s="341">
        <v>137.81</v>
      </c>
    </row>
    <row r="2259" spans="1:13" ht="12.75" customHeight="1" x14ac:dyDescent="0.25">
      <c r="A2259" s="340" t="s">
        <v>14052</v>
      </c>
      <c r="B2259" s="348" t="s">
        <v>385</v>
      </c>
      <c r="C2259" s="565" t="s">
        <v>14053</v>
      </c>
      <c r="D2259" s="565"/>
      <c r="E2259" s="565"/>
      <c r="F2259" s="565"/>
      <c r="G2259" s="565"/>
      <c r="H2259" s="565"/>
      <c r="I2259" s="565"/>
      <c r="J2259" s="565"/>
      <c r="K2259" s="565"/>
      <c r="L2259" s="348" t="s">
        <v>9</v>
      </c>
      <c r="M2259" s="341">
        <v>218.55</v>
      </c>
    </row>
    <row r="2260" spans="1:13" ht="12.75" customHeight="1" x14ac:dyDescent="0.25">
      <c r="A2260" s="338" t="s">
        <v>14054</v>
      </c>
      <c r="B2260" s="347" t="s">
        <v>385</v>
      </c>
      <c r="C2260" s="564" t="s">
        <v>14055</v>
      </c>
      <c r="D2260" s="564"/>
      <c r="E2260" s="564"/>
      <c r="F2260" s="564"/>
      <c r="G2260" s="564"/>
      <c r="H2260" s="564"/>
      <c r="I2260" s="564"/>
      <c r="J2260" s="564"/>
      <c r="K2260" s="564"/>
      <c r="L2260" s="339"/>
      <c r="M2260" s="339"/>
    </row>
    <row r="2261" spans="1:13" ht="13.5" customHeight="1" x14ac:dyDescent="0.25">
      <c r="A2261" s="340" t="s">
        <v>14056</v>
      </c>
      <c r="B2261" s="348" t="s">
        <v>385</v>
      </c>
      <c r="C2261" s="565" t="s">
        <v>14057</v>
      </c>
      <c r="D2261" s="565"/>
      <c r="E2261" s="565"/>
      <c r="F2261" s="565"/>
      <c r="G2261" s="565"/>
      <c r="H2261" s="565"/>
      <c r="I2261" s="565"/>
      <c r="J2261" s="565"/>
      <c r="K2261" s="565"/>
      <c r="L2261" s="348" t="s">
        <v>216</v>
      </c>
      <c r="M2261" s="341">
        <v>14.25</v>
      </c>
    </row>
    <row r="2262" spans="1:13" ht="12.75" customHeight="1" x14ac:dyDescent="0.25">
      <c r="A2262" s="340" t="s">
        <v>14058</v>
      </c>
      <c r="B2262" s="348" t="s">
        <v>385</v>
      </c>
      <c r="C2262" s="565" t="s">
        <v>14059</v>
      </c>
      <c r="D2262" s="565"/>
      <c r="E2262" s="565"/>
      <c r="F2262" s="565"/>
      <c r="G2262" s="565"/>
      <c r="H2262" s="565"/>
      <c r="I2262" s="565"/>
      <c r="J2262" s="565"/>
      <c r="K2262" s="565"/>
      <c r="L2262" s="348" t="s">
        <v>216</v>
      </c>
      <c r="M2262" s="341">
        <v>12.32</v>
      </c>
    </row>
    <row r="2263" spans="1:13" ht="12.75" customHeight="1" x14ac:dyDescent="0.25">
      <c r="A2263" s="340" t="s">
        <v>14060</v>
      </c>
      <c r="B2263" s="348" t="s">
        <v>385</v>
      </c>
      <c r="C2263" s="565" t="s">
        <v>14061</v>
      </c>
      <c r="D2263" s="565"/>
      <c r="E2263" s="565"/>
      <c r="F2263" s="565"/>
      <c r="G2263" s="565"/>
      <c r="H2263" s="565"/>
      <c r="I2263" s="565"/>
      <c r="J2263" s="565"/>
      <c r="K2263" s="565"/>
      <c r="L2263" s="348" t="s">
        <v>216</v>
      </c>
      <c r="M2263" s="341">
        <v>11.92</v>
      </c>
    </row>
    <row r="2264" spans="1:13" ht="13.5" customHeight="1" x14ac:dyDescent="0.25">
      <c r="A2264" s="340" t="s">
        <v>14062</v>
      </c>
      <c r="B2264" s="348" t="s">
        <v>385</v>
      </c>
      <c r="C2264" s="565" t="s">
        <v>14063</v>
      </c>
      <c r="D2264" s="565"/>
      <c r="E2264" s="565"/>
      <c r="F2264" s="565"/>
      <c r="G2264" s="565"/>
      <c r="H2264" s="565"/>
      <c r="I2264" s="565"/>
      <c r="J2264" s="565"/>
      <c r="K2264" s="565"/>
      <c r="L2264" s="348" t="s">
        <v>216</v>
      </c>
      <c r="M2264" s="341">
        <v>14.03</v>
      </c>
    </row>
    <row r="2265" spans="1:13" ht="12.75" customHeight="1" x14ac:dyDescent="0.25">
      <c r="A2265" s="340" t="s">
        <v>14064</v>
      </c>
      <c r="B2265" s="348" t="s">
        <v>385</v>
      </c>
      <c r="C2265" s="565" t="s">
        <v>14065</v>
      </c>
      <c r="D2265" s="565"/>
      <c r="E2265" s="565"/>
      <c r="F2265" s="565"/>
      <c r="G2265" s="565"/>
      <c r="H2265" s="565"/>
      <c r="I2265" s="565"/>
      <c r="J2265" s="565"/>
      <c r="K2265" s="565"/>
      <c r="L2265" s="348" t="s">
        <v>216</v>
      </c>
      <c r="M2265" s="341">
        <v>12.66</v>
      </c>
    </row>
    <row r="2266" spans="1:13" ht="13.5" customHeight="1" x14ac:dyDescent="0.25">
      <c r="A2266" s="338" t="s">
        <v>14066</v>
      </c>
      <c r="B2266" s="347" t="s">
        <v>385</v>
      </c>
      <c r="C2266" s="564" t="s">
        <v>14067</v>
      </c>
      <c r="D2266" s="564"/>
      <c r="E2266" s="564"/>
      <c r="F2266" s="564"/>
      <c r="G2266" s="564"/>
      <c r="H2266" s="564"/>
      <c r="I2266" s="564"/>
      <c r="J2266" s="564"/>
      <c r="K2266" s="564"/>
      <c r="L2266" s="339"/>
      <c r="M2266" s="339"/>
    </row>
    <row r="2267" spans="1:13" ht="12.75" customHeight="1" x14ac:dyDescent="0.25">
      <c r="A2267" s="340" t="s">
        <v>413</v>
      </c>
      <c r="B2267" s="348" t="s">
        <v>385</v>
      </c>
      <c r="C2267" s="565" t="s">
        <v>14068</v>
      </c>
      <c r="D2267" s="565"/>
      <c r="E2267" s="565"/>
      <c r="F2267" s="565"/>
      <c r="G2267" s="565"/>
      <c r="H2267" s="565"/>
      <c r="I2267" s="565"/>
      <c r="J2267" s="565"/>
      <c r="K2267" s="565"/>
      <c r="L2267" s="348" t="s">
        <v>10</v>
      </c>
      <c r="M2267" s="341">
        <v>906.75</v>
      </c>
    </row>
    <row r="2268" spans="1:13" ht="12.75" customHeight="1" x14ac:dyDescent="0.25">
      <c r="A2268" s="340" t="s">
        <v>14069</v>
      </c>
      <c r="B2268" s="348" t="s">
        <v>385</v>
      </c>
      <c r="C2268" s="565" t="s">
        <v>14070</v>
      </c>
      <c r="D2268" s="565"/>
      <c r="E2268" s="565"/>
      <c r="F2268" s="565"/>
      <c r="G2268" s="565"/>
      <c r="H2268" s="565"/>
      <c r="I2268" s="565"/>
      <c r="J2268" s="565"/>
      <c r="K2268" s="565"/>
      <c r="L2268" s="348" t="s">
        <v>10</v>
      </c>
      <c r="M2268" s="341">
        <v>716.35</v>
      </c>
    </row>
    <row r="2269" spans="1:13" ht="13.5" customHeight="1" x14ac:dyDescent="0.25">
      <c r="A2269" s="340" t="s">
        <v>14071</v>
      </c>
      <c r="B2269" s="348" t="s">
        <v>385</v>
      </c>
      <c r="C2269" s="565" t="s">
        <v>14072</v>
      </c>
      <c r="D2269" s="565"/>
      <c r="E2269" s="565"/>
      <c r="F2269" s="565"/>
      <c r="G2269" s="565"/>
      <c r="H2269" s="565"/>
      <c r="I2269" s="565"/>
      <c r="J2269" s="565"/>
      <c r="K2269" s="565"/>
      <c r="L2269" s="348" t="s">
        <v>10</v>
      </c>
      <c r="M2269" s="341">
        <v>583.75</v>
      </c>
    </row>
    <row r="2270" spans="1:13" ht="12.75" customHeight="1" x14ac:dyDescent="0.25">
      <c r="A2270" s="340" t="s">
        <v>14073</v>
      </c>
      <c r="B2270" s="348" t="s">
        <v>385</v>
      </c>
      <c r="C2270" s="565" t="s">
        <v>14074</v>
      </c>
      <c r="D2270" s="565"/>
      <c r="E2270" s="565"/>
      <c r="F2270" s="565"/>
      <c r="G2270" s="565"/>
      <c r="H2270" s="565"/>
      <c r="I2270" s="565"/>
      <c r="J2270" s="565"/>
      <c r="K2270" s="565"/>
      <c r="L2270" s="348" t="s">
        <v>10</v>
      </c>
      <c r="M2270" s="341">
        <v>532.89</v>
      </c>
    </row>
    <row r="2271" spans="1:13" ht="13.5" customHeight="1" x14ac:dyDescent="0.25">
      <c r="A2271" s="340" t="s">
        <v>14075</v>
      </c>
      <c r="B2271" s="348" t="s">
        <v>385</v>
      </c>
      <c r="C2271" s="565" t="s">
        <v>14076</v>
      </c>
      <c r="D2271" s="565"/>
      <c r="E2271" s="565"/>
      <c r="F2271" s="565"/>
      <c r="G2271" s="565"/>
      <c r="H2271" s="565"/>
      <c r="I2271" s="565"/>
      <c r="J2271" s="565"/>
      <c r="K2271" s="565"/>
      <c r="L2271" s="348" t="s">
        <v>10</v>
      </c>
      <c r="M2271" s="341">
        <v>493.86</v>
      </c>
    </row>
    <row r="2272" spans="1:13" ht="12.75" customHeight="1" x14ac:dyDescent="0.25">
      <c r="A2272" s="340" t="s">
        <v>14077</v>
      </c>
      <c r="B2272" s="348" t="s">
        <v>385</v>
      </c>
      <c r="C2272" s="565" t="s">
        <v>14078</v>
      </c>
      <c r="D2272" s="565"/>
      <c r="E2272" s="565"/>
      <c r="F2272" s="565"/>
      <c r="G2272" s="565"/>
      <c r="H2272" s="565"/>
      <c r="I2272" s="565"/>
      <c r="J2272" s="565"/>
      <c r="K2272" s="565"/>
      <c r="L2272" s="348" t="s">
        <v>10</v>
      </c>
      <c r="M2272" s="341">
        <v>466.66</v>
      </c>
    </row>
    <row r="2273" spans="1:13" ht="12.75" customHeight="1" x14ac:dyDescent="0.25">
      <c r="A2273" s="340" t="s">
        <v>14079</v>
      </c>
      <c r="B2273" s="348" t="s">
        <v>385</v>
      </c>
      <c r="C2273" s="565" t="s">
        <v>14080</v>
      </c>
      <c r="D2273" s="565"/>
      <c r="E2273" s="565"/>
      <c r="F2273" s="565"/>
      <c r="G2273" s="565"/>
      <c r="H2273" s="565"/>
      <c r="I2273" s="565"/>
      <c r="J2273" s="565"/>
      <c r="K2273" s="565"/>
      <c r="L2273" s="348" t="s">
        <v>10</v>
      </c>
      <c r="M2273" s="341">
        <v>433.87</v>
      </c>
    </row>
    <row r="2274" spans="1:13" ht="13.5" customHeight="1" x14ac:dyDescent="0.25">
      <c r="A2274" s="340" t="s">
        <v>14081</v>
      </c>
      <c r="B2274" s="348" t="s">
        <v>385</v>
      </c>
      <c r="C2274" s="565" t="s">
        <v>14082</v>
      </c>
      <c r="D2274" s="565"/>
      <c r="E2274" s="565"/>
      <c r="F2274" s="565"/>
      <c r="G2274" s="565"/>
      <c r="H2274" s="565"/>
      <c r="I2274" s="565"/>
      <c r="J2274" s="565"/>
      <c r="K2274" s="565"/>
      <c r="L2274" s="348" t="s">
        <v>10</v>
      </c>
      <c r="M2274" s="341">
        <v>407.35</v>
      </c>
    </row>
    <row r="2275" spans="1:13" ht="12.75" customHeight="1" x14ac:dyDescent="0.25">
      <c r="A2275" s="338" t="s">
        <v>14083</v>
      </c>
      <c r="B2275" s="347" t="s">
        <v>385</v>
      </c>
      <c r="C2275" s="564" t="s">
        <v>14084</v>
      </c>
      <c r="D2275" s="564"/>
      <c r="E2275" s="564"/>
      <c r="F2275" s="564"/>
      <c r="G2275" s="564"/>
      <c r="H2275" s="564"/>
      <c r="I2275" s="564"/>
      <c r="J2275" s="564"/>
      <c r="K2275" s="564"/>
      <c r="L2275" s="339"/>
      <c r="M2275" s="339"/>
    </row>
    <row r="2276" spans="1:13" ht="12.75" customHeight="1" x14ac:dyDescent="0.25">
      <c r="A2276" s="340" t="s">
        <v>14085</v>
      </c>
      <c r="B2276" s="348" t="s">
        <v>385</v>
      </c>
      <c r="C2276" s="565" t="s">
        <v>14086</v>
      </c>
      <c r="D2276" s="565"/>
      <c r="E2276" s="565"/>
      <c r="F2276" s="565"/>
      <c r="G2276" s="565"/>
      <c r="H2276" s="565"/>
      <c r="I2276" s="565"/>
      <c r="J2276" s="565"/>
      <c r="K2276" s="565"/>
      <c r="L2276" s="348" t="s">
        <v>10</v>
      </c>
      <c r="M2276" s="341">
        <v>600.22</v>
      </c>
    </row>
    <row r="2277" spans="1:13" ht="13.5" customHeight="1" x14ac:dyDescent="0.25">
      <c r="A2277" s="338" t="s">
        <v>14087</v>
      </c>
      <c r="B2277" s="347" t="s">
        <v>385</v>
      </c>
      <c r="C2277" s="564" t="s">
        <v>14088</v>
      </c>
      <c r="D2277" s="564"/>
      <c r="E2277" s="564"/>
      <c r="F2277" s="564"/>
      <c r="G2277" s="564"/>
      <c r="H2277" s="564"/>
      <c r="I2277" s="564"/>
      <c r="J2277" s="564"/>
      <c r="K2277" s="564"/>
      <c r="L2277" s="339"/>
      <c r="M2277" s="339"/>
    </row>
    <row r="2278" spans="1:13" ht="12.75" customHeight="1" x14ac:dyDescent="0.25">
      <c r="A2278" s="340" t="s">
        <v>14089</v>
      </c>
      <c r="B2278" s="348" t="s">
        <v>385</v>
      </c>
      <c r="C2278" s="565" t="s">
        <v>14090</v>
      </c>
      <c r="D2278" s="565"/>
      <c r="E2278" s="565"/>
      <c r="F2278" s="565"/>
      <c r="G2278" s="565"/>
      <c r="H2278" s="565"/>
      <c r="I2278" s="565"/>
      <c r="J2278" s="565"/>
      <c r="K2278" s="565"/>
      <c r="L2278" s="348" t="s">
        <v>9</v>
      </c>
      <c r="M2278" s="341">
        <v>56.26</v>
      </c>
    </row>
    <row r="2279" spans="1:13" ht="13.5" customHeight="1" x14ac:dyDescent="0.25">
      <c r="A2279" s="340" t="s">
        <v>14091</v>
      </c>
      <c r="B2279" s="348" t="s">
        <v>385</v>
      </c>
      <c r="C2279" s="565" t="s">
        <v>14092</v>
      </c>
      <c r="D2279" s="565"/>
      <c r="E2279" s="565"/>
      <c r="F2279" s="565"/>
      <c r="G2279" s="565"/>
      <c r="H2279" s="565"/>
      <c r="I2279" s="565"/>
      <c r="J2279" s="565"/>
      <c r="K2279" s="565"/>
      <c r="L2279" s="348" t="s">
        <v>9</v>
      </c>
      <c r="M2279" s="341">
        <v>104.55</v>
      </c>
    </row>
    <row r="2280" spans="1:13" ht="12.75" customHeight="1" x14ac:dyDescent="0.25">
      <c r="A2280" s="340" t="s">
        <v>14093</v>
      </c>
      <c r="B2280" s="348" t="s">
        <v>385</v>
      </c>
      <c r="C2280" s="565" t="s">
        <v>14094</v>
      </c>
      <c r="D2280" s="565"/>
      <c r="E2280" s="565"/>
      <c r="F2280" s="565"/>
      <c r="G2280" s="565"/>
      <c r="H2280" s="565"/>
      <c r="I2280" s="565"/>
      <c r="J2280" s="565"/>
      <c r="K2280" s="565"/>
      <c r="L2280" s="348" t="s">
        <v>9</v>
      </c>
      <c r="M2280" s="341">
        <v>182.68</v>
      </c>
    </row>
    <row r="2281" spans="1:13" ht="12.75" customHeight="1" x14ac:dyDescent="0.25">
      <c r="A2281" s="340" t="s">
        <v>14095</v>
      </c>
      <c r="B2281" s="348" t="s">
        <v>385</v>
      </c>
      <c r="C2281" s="565" t="s">
        <v>14096</v>
      </c>
      <c r="D2281" s="565"/>
      <c r="E2281" s="565"/>
      <c r="F2281" s="565"/>
      <c r="G2281" s="565"/>
      <c r="H2281" s="565"/>
      <c r="I2281" s="565"/>
      <c r="J2281" s="565"/>
      <c r="K2281" s="565"/>
      <c r="L2281" s="348" t="s">
        <v>9</v>
      </c>
      <c r="M2281" s="341">
        <v>60.09</v>
      </c>
    </row>
    <row r="2282" spans="1:13" ht="13.5" customHeight="1" x14ac:dyDescent="0.25">
      <c r="A2282" s="340" t="s">
        <v>14097</v>
      </c>
      <c r="B2282" s="348" t="s">
        <v>385</v>
      </c>
      <c r="C2282" s="565" t="s">
        <v>14098</v>
      </c>
      <c r="D2282" s="565"/>
      <c r="E2282" s="565"/>
      <c r="F2282" s="565"/>
      <c r="G2282" s="565"/>
      <c r="H2282" s="565"/>
      <c r="I2282" s="565"/>
      <c r="J2282" s="565"/>
      <c r="K2282" s="565"/>
      <c r="L2282" s="348" t="s">
        <v>9</v>
      </c>
      <c r="M2282" s="341">
        <v>112.22</v>
      </c>
    </row>
    <row r="2283" spans="1:13" ht="12.75" customHeight="1" x14ac:dyDescent="0.25">
      <c r="A2283" s="340" t="s">
        <v>14099</v>
      </c>
      <c r="B2283" s="348" t="s">
        <v>385</v>
      </c>
      <c r="C2283" s="565" t="s">
        <v>14100</v>
      </c>
      <c r="D2283" s="565"/>
      <c r="E2283" s="565"/>
      <c r="F2283" s="565"/>
      <c r="G2283" s="565"/>
      <c r="H2283" s="565"/>
      <c r="I2283" s="565"/>
      <c r="J2283" s="565"/>
      <c r="K2283" s="565"/>
      <c r="L2283" s="348" t="s">
        <v>9</v>
      </c>
      <c r="M2283" s="341">
        <v>192.25</v>
      </c>
    </row>
    <row r="2284" spans="1:13" ht="13.5" customHeight="1" x14ac:dyDescent="0.25">
      <c r="A2284" s="340" t="s">
        <v>14101</v>
      </c>
      <c r="B2284" s="348" t="s">
        <v>385</v>
      </c>
      <c r="C2284" s="565" t="s">
        <v>14102</v>
      </c>
      <c r="D2284" s="565"/>
      <c r="E2284" s="565"/>
      <c r="F2284" s="565"/>
      <c r="G2284" s="565"/>
      <c r="H2284" s="565"/>
      <c r="I2284" s="565"/>
      <c r="J2284" s="565"/>
      <c r="K2284" s="565"/>
      <c r="L2284" s="348" t="s">
        <v>9</v>
      </c>
      <c r="M2284" s="341">
        <v>54</v>
      </c>
    </row>
    <row r="2285" spans="1:13" ht="12.75" customHeight="1" x14ac:dyDescent="0.25">
      <c r="A2285" s="340" t="s">
        <v>14103</v>
      </c>
      <c r="B2285" s="348" t="s">
        <v>385</v>
      </c>
      <c r="C2285" s="565" t="s">
        <v>14104</v>
      </c>
      <c r="D2285" s="565"/>
      <c r="E2285" s="565"/>
      <c r="F2285" s="565"/>
      <c r="G2285" s="565"/>
      <c r="H2285" s="565"/>
      <c r="I2285" s="565"/>
      <c r="J2285" s="565"/>
      <c r="K2285" s="565"/>
      <c r="L2285" s="348" t="s">
        <v>9</v>
      </c>
      <c r="M2285" s="341">
        <v>75.12</v>
      </c>
    </row>
    <row r="2286" spans="1:13" ht="12.75" customHeight="1" x14ac:dyDescent="0.25">
      <c r="A2286" s="340" t="s">
        <v>14105</v>
      </c>
      <c r="B2286" s="348" t="s">
        <v>385</v>
      </c>
      <c r="C2286" s="565" t="s">
        <v>14106</v>
      </c>
      <c r="D2286" s="565"/>
      <c r="E2286" s="565"/>
      <c r="F2286" s="565"/>
      <c r="G2286" s="565"/>
      <c r="H2286" s="565"/>
      <c r="I2286" s="565"/>
      <c r="J2286" s="565"/>
      <c r="K2286" s="565"/>
      <c r="L2286" s="348" t="s">
        <v>9</v>
      </c>
      <c r="M2286" s="341">
        <v>87.86</v>
      </c>
    </row>
    <row r="2287" spans="1:13" ht="13.5" customHeight="1" x14ac:dyDescent="0.25">
      <c r="A2287" s="340" t="s">
        <v>14107</v>
      </c>
      <c r="B2287" s="348" t="s">
        <v>385</v>
      </c>
      <c r="C2287" s="565" t="s">
        <v>14108</v>
      </c>
      <c r="D2287" s="565"/>
      <c r="E2287" s="565"/>
      <c r="F2287" s="565"/>
      <c r="G2287" s="565"/>
      <c r="H2287" s="565"/>
      <c r="I2287" s="565"/>
      <c r="J2287" s="565"/>
      <c r="K2287" s="565"/>
      <c r="L2287" s="348" t="s">
        <v>9</v>
      </c>
      <c r="M2287" s="341">
        <v>64.680000000000007</v>
      </c>
    </row>
    <row r="2288" spans="1:13" ht="12.75" customHeight="1" x14ac:dyDescent="0.25">
      <c r="A2288" s="340" t="s">
        <v>14109</v>
      </c>
      <c r="B2288" s="348" t="s">
        <v>385</v>
      </c>
      <c r="C2288" s="565" t="s">
        <v>14110</v>
      </c>
      <c r="D2288" s="565"/>
      <c r="E2288" s="565"/>
      <c r="F2288" s="565"/>
      <c r="G2288" s="565"/>
      <c r="H2288" s="565"/>
      <c r="I2288" s="565"/>
      <c r="J2288" s="565"/>
      <c r="K2288" s="565"/>
      <c r="L2288" s="348" t="s">
        <v>9</v>
      </c>
      <c r="M2288" s="341">
        <v>70.87</v>
      </c>
    </row>
    <row r="2289" spans="1:13" ht="12.75" customHeight="1" x14ac:dyDescent="0.25">
      <c r="A2289" s="340" t="s">
        <v>14111</v>
      </c>
      <c r="B2289" s="348" t="s">
        <v>385</v>
      </c>
      <c r="C2289" s="565" t="s">
        <v>14112</v>
      </c>
      <c r="D2289" s="565"/>
      <c r="E2289" s="565"/>
      <c r="F2289" s="565"/>
      <c r="G2289" s="565"/>
      <c r="H2289" s="565"/>
      <c r="I2289" s="565"/>
      <c r="J2289" s="565"/>
      <c r="K2289" s="565"/>
      <c r="L2289" s="348" t="s">
        <v>9</v>
      </c>
      <c r="M2289" s="341">
        <v>83.74</v>
      </c>
    </row>
    <row r="2290" spans="1:13" ht="13.5" customHeight="1" x14ac:dyDescent="0.25">
      <c r="A2290" s="340" t="s">
        <v>14113</v>
      </c>
      <c r="B2290" s="348" t="s">
        <v>385</v>
      </c>
      <c r="C2290" s="565" t="s">
        <v>14114</v>
      </c>
      <c r="D2290" s="565"/>
      <c r="E2290" s="565"/>
      <c r="F2290" s="565"/>
      <c r="G2290" s="565"/>
      <c r="H2290" s="565"/>
      <c r="I2290" s="565"/>
      <c r="J2290" s="565"/>
      <c r="K2290" s="565"/>
      <c r="L2290" s="348" t="s">
        <v>9</v>
      </c>
      <c r="M2290" s="341">
        <v>69.28</v>
      </c>
    </row>
    <row r="2291" spans="1:13" ht="12.75" customHeight="1" x14ac:dyDescent="0.25">
      <c r="A2291" s="340" t="s">
        <v>14115</v>
      </c>
      <c r="B2291" s="348" t="s">
        <v>385</v>
      </c>
      <c r="C2291" s="565" t="s">
        <v>14116</v>
      </c>
      <c r="D2291" s="565"/>
      <c r="E2291" s="565"/>
      <c r="F2291" s="565"/>
      <c r="G2291" s="565"/>
      <c r="H2291" s="565"/>
      <c r="I2291" s="565"/>
      <c r="J2291" s="565"/>
      <c r="K2291" s="565"/>
      <c r="L2291" s="348" t="s">
        <v>9</v>
      </c>
      <c r="M2291" s="341">
        <v>76.62</v>
      </c>
    </row>
    <row r="2292" spans="1:13" ht="13.5" customHeight="1" x14ac:dyDescent="0.25">
      <c r="A2292" s="340" t="s">
        <v>14117</v>
      </c>
      <c r="B2292" s="348" t="s">
        <v>385</v>
      </c>
      <c r="C2292" s="565" t="s">
        <v>14118</v>
      </c>
      <c r="D2292" s="565"/>
      <c r="E2292" s="565"/>
      <c r="F2292" s="565"/>
      <c r="G2292" s="565"/>
      <c r="H2292" s="565"/>
      <c r="I2292" s="565"/>
      <c r="J2292" s="565"/>
      <c r="K2292" s="565"/>
      <c r="L2292" s="348" t="s">
        <v>9</v>
      </c>
      <c r="M2292" s="341">
        <v>89.49</v>
      </c>
    </row>
    <row r="2293" spans="1:13" ht="12.75" customHeight="1" x14ac:dyDescent="0.25">
      <c r="A2293" s="338" t="s">
        <v>14119</v>
      </c>
      <c r="B2293" s="347" t="s">
        <v>385</v>
      </c>
      <c r="C2293" s="564" t="s">
        <v>3092</v>
      </c>
      <c r="D2293" s="564"/>
      <c r="E2293" s="564"/>
      <c r="F2293" s="564"/>
      <c r="G2293" s="564"/>
      <c r="H2293" s="564"/>
      <c r="I2293" s="564"/>
      <c r="J2293" s="564"/>
      <c r="K2293" s="564"/>
      <c r="L2293" s="339"/>
      <c r="M2293" s="339"/>
    </row>
    <row r="2294" spans="1:13" ht="12.75" customHeight="1" x14ac:dyDescent="0.25">
      <c r="A2294" s="340" t="s">
        <v>14120</v>
      </c>
      <c r="B2294" s="348" t="s">
        <v>385</v>
      </c>
      <c r="C2294" s="565" t="s">
        <v>14121</v>
      </c>
      <c r="D2294" s="565"/>
      <c r="E2294" s="565"/>
      <c r="F2294" s="565"/>
      <c r="G2294" s="565"/>
      <c r="H2294" s="565"/>
      <c r="I2294" s="565"/>
      <c r="J2294" s="565"/>
      <c r="K2294" s="565"/>
      <c r="L2294" s="348" t="s">
        <v>9</v>
      </c>
      <c r="M2294" s="341">
        <v>7.85</v>
      </c>
    </row>
    <row r="2295" spans="1:13" ht="13.5" customHeight="1" x14ac:dyDescent="0.25">
      <c r="A2295" s="340" t="s">
        <v>14122</v>
      </c>
      <c r="B2295" s="348" t="s">
        <v>385</v>
      </c>
      <c r="C2295" s="565" t="s">
        <v>14123</v>
      </c>
      <c r="D2295" s="565"/>
      <c r="E2295" s="565"/>
      <c r="F2295" s="565"/>
      <c r="G2295" s="565"/>
      <c r="H2295" s="565"/>
      <c r="I2295" s="565"/>
      <c r="J2295" s="565"/>
      <c r="K2295" s="565"/>
      <c r="L2295" s="348" t="s">
        <v>9</v>
      </c>
      <c r="M2295" s="341">
        <v>11.75</v>
      </c>
    </row>
    <row r="2296" spans="1:13" ht="12.75" customHeight="1" x14ac:dyDescent="0.25">
      <c r="A2296" s="340" t="s">
        <v>14124</v>
      </c>
      <c r="B2296" s="348" t="s">
        <v>385</v>
      </c>
      <c r="C2296" s="565" t="s">
        <v>14125</v>
      </c>
      <c r="D2296" s="565"/>
      <c r="E2296" s="565"/>
      <c r="F2296" s="565"/>
      <c r="G2296" s="565"/>
      <c r="H2296" s="565"/>
      <c r="I2296" s="565"/>
      <c r="J2296" s="565"/>
      <c r="K2296" s="565"/>
      <c r="L2296" s="348" t="s">
        <v>9</v>
      </c>
      <c r="M2296" s="341">
        <v>11.86</v>
      </c>
    </row>
    <row r="2297" spans="1:13" ht="13.5" customHeight="1" x14ac:dyDescent="0.25">
      <c r="A2297" s="340" t="s">
        <v>14126</v>
      </c>
      <c r="B2297" s="348" t="s">
        <v>385</v>
      </c>
      <c r="C2297" s="565" t="s">
        <v>14127</v>
      </c>
      <c r="D2297" s="565"/>
      <c r="E2297" s="565"/>
      <c r="F2297" s="565"/>
      <c r="G2297" s="565"/>
      <c r="H2297" s="565"/>
      <c r="I2297" s="565"/>
      <c r="J2297" s="565"/>
      <c r="K2297" s="565"/>
      <c r="L2297" s="348" t="s">
        <v>9</v>
      </c>
      <c r="M2297" s="341">
        <v>26.05</v>
      </c>
    </row>
    <row r="2298" spans="1:13" ht="12.75" customHeight="1" x14ac:dyDescent="0.25">
      <c r="A2298" s="340" t="s">
        <v>14128</v>
      </c>
      <c r="B2298" s="348" t="s">
        <v>385</v>
      </c>
      <c r="C2298" s="565" t="s">
        <v>14129</v>
      </c>
      <c r="D2298" s="565"/>
      <c r="E2298" s="565"/>
      <c r="F2298" s="565"/>
      <c r="G2298" s="565"/>
      <c r="H2298" s="565"/>
      <c r="I2298" s="565"/>
      <c r="J2298" s="565"/>
      <c r="K2298" s="565"/>
      <c r="L2298" s="348" t="s">
        <v>9</v>
      </c>
      <c r="M2298" s="341">
        <v>34.07</v>
      </c>
    </row>
    <row r="2299" spans="1:13" ht="12.75" customHeight="1" x14ac:dyDescent="0.25">
      <c r="A2299" s="340" t="s">
        <v>14130</v>
      </c>
      <c r="B2299" s="348" t="s">
        <v>385</v>
      </c>
      <c r="C2299" s="565" t="s">
        <v>14131</v>
      </c>
      <c r="D2299" s="565"/>
      <c r="E2299" s="565"/>
      <c r="F2299" s="565"/>
      <c r="G2299" s="565"/>
      <c r="H2299" s="565"/>
      <c r="I2299" s="565"/>
      <c r="J2299" s="565"/>
      <c r="K2299" s="565"/>
      <c r="L2299" s="348" t="s">
        <v>9</v>
      </c>
      <c r="M2299" s="341">
        <v>36.24</v>
      </c>
    </row>
    <row r="2300" spans="1:13" ht="13.5" customHeight="1" x14ac:dyDescent="0.25">
      <c r="A2300" s="340" t="s">
        <v>14132</v>
      </c>
      <c r="B2300" s="348" t="s">
        <v>385</v>
      </c>
      <c r="C2300" s="565" t="s">
        <v>14133</v>
      </c>
      <c r="D2300" s="565"/>
      <c r="E2300" s="565"/>
      <c r="F2300" s="565"/>
      <c r="G2300" s="565"/>
      <c r="H2300" s="565"/>
      <c r="I2300" s="565"/>
      <c r="J2300" s="565"/>
      <c r="K2300" s="565"/>
      <c r="L2300" s="348" t="s">
        <v>9</v>
      </c>
      <c r="M2300" s="341">
        <v>74.069999999999993</v>
      </c>
    </row>
    <row r="2301" spans="1:13" ht="12.75" customHeight="1" x14ac:dyDescent="0.25">
      <c r="A2301" s="338" t="s">
        <v>14134</v>
      </c>
      <c r="B2301" s="347" t="s">
        <v>385</v>
      </c>
      <c r="C2301" s="564" t="s">
        <v>516</v>
      </c>
      <c r="D2301" s="564"/>
      <c r="E2301" s="564"/>
      <c r="F2301" s="564"/>
      <c r="G2301" s="564"/>
      <c r="H2301" s="564"/>
      <c r="I2301" s="564"/>
      <c r="J2301" s="564"/>
      <c r="K2301" s="564"/>
      <c r="L2301" s="339"/>
      <c r="M2301" s="339"/>
    </row>
    <row r="2302" spans="1:13" ht="12.75" customHeight="1" x14ac:dyDescent="0.25">
      <c r="A2302" s="340" t="s">
        <v>14135</v>
      </c>
      <c r="B2302" s="348" t="s">
        <v>385</v>
      </c>
      <c r="C2302" s="565" t="s">
        <v>14136</v>
      </c>
      <c r="D2302" s="565"/>
      <c r="E2302" s="565"/>
      <c r="F2302" s="565"/>
      <c r="G2302" s="565"/>
      <c r="H2302" s="565"/>
      <c r="I2302" s="565"/>
      <c r="J2302" s="565"/>
      <c r="K2302" s="565"/>
      <c r="L2302" s="348" t="s">
        <v>10</v>
      </c>
      <c r="M2302" s="341">
        <v>47.37</v>
      </c>
    </row>
    <row r="2303" spans="1:13" ht="13.5" customHeight="1" x14ac:dyDescent="0.25">
      <c r="A2303" s="340" t="s">
        <v>14137</v>
      </c>
      <c r="B2303" s="348" t="s">
        <v>385</v>
      </c>
      <c r="C2303" s="565" t="s">
        <v>14138</v>
      </c>
      <c r="D2303" s="565"/>
      <c r="E2303" s="565"/>
      <c r="F2303" s="565"/>
      <c r="G2303" s="565"/>
      <c r="H2303" s="565"/>
      <c r="I2303" s="565"/>
      <c r="J2303" s="565"/>
      <c r="K2303" s="565"/>
      <c r="L2303" s="348" t="s">
        <v>10</v>
      </c>
      <c r="M2303" s="341">
        <v>63.16</v>
      </c>
    </row>
    <row r="2304" spans="1:13" ht="12.75" customHeight="1" x14ac:dyDescent="0.25">
      <c r="A2304" s="340" t="s">
        <v>14139</v>
      </c>
      <c r="B2304" s="348" t="s">
        <v>385</v>
      </c>
      <c r="C2304" s="565" t="s">
        <v>14140</v>
      </c>
      <c r="D2304" s="565"/>
      <c r="E2304" s="565"/>
      <c r="F2304" s="565"/>
      <c r="G2304" s="565"/>
      <c r="H2304" s="565"/>
      <c r="I2304" s="565"/>
      <c r="J2304" s="565"/>
      <c r="K2304" s="565"/>
      <c r="L2304" s="348" t="s">
        <v>10</v>
      </c>
      <c r="M2304" s="341">
        <v>78.95</v>
      </c>
    </row>
    <row r="2305" spans="1:13" ht="13.5" customHeight="1" x14ac:dyDescent="0.25">
      <c r="A2305" s="340" t="s">
        <v>14141</v>
      </c>
      <c r="B2305" s="348" t="s">
        <v>385</v>
      </c>
      <c r="C2305" s="565" t="s">
        <v>14142</v>
      </c>
      <c r="D2305" s="565"/>
      <c r="E2305" s="565"/>
      <c r="F2305" s="565"/>
      <c r="G2305" s="565"/>
      <c r="H2305" s="565"/>
      <c r="I2305" s="565"/>
      <c r="J2305" s="565"/>
      <c r="K2305" s="565"/>
      <c r="L2305" s="348" t="s">
        <v>10</v>
      </c>
      <c r="M2305" s="341">
        <v>5.94</v>
      </c>
    </row>
    <row r="2306" spans="1:13" ht="12.75" customHeight="1" x14ac:dyDescent="0.25">
      <c r="A2306" s="340" t="s">
        <v>14143</v>
      </c>
      <c r="B2306" s="348" t="s">
        <v>385</v>
      </c>
      <c r="C2306" s="565" t="s">
        <v>14144</v>
      </c>
      <c r="D2306" s="565"/>
      <c r="E2306" s="565"/>
      <c r="F2306" s="565"/>
      <c r="G2306" s="565"/>
      <c r="H2306" s="565"/>
      <c r="I2306" s="565"/>
      <c r="J2306" s="565"/>
      <c r="K2306" s="565"/>
      <c r="L2306" s="348" t="s">
        <v>10</v>
      </c>
      <c r="M2306" s="341">
        <v>7.53</v>
      </c>
    </row>
    <row r="2307" spans="1:13" ht="12.75" customHeight="1" x14ac:dyDescent="0.25">
      <c r="A2307" s="340" t="s">
        <v>14145</v>
      </c>
      <c r="B2307" s="348" t="s">
        <v>385</v>
      </c>
      <c r="C2307" s="565" t="s">
        <v>14146</v>
      </c>
      <c r="D2307" s="565"/>
      <c r="E2307" s="565"/>
      <c r="F2307" s="565"/>
      <c r="G2307" s="565"/>
      <c r="H2307" s="565"/>
      <c r="I2307" s="565"/>
      <c r="J2307" s="565"/>
      <c r="K2307" s="565"/>
      <c r="L2307" s="348" t="s">
        <v>10</v>
      </c>
      <c r="M2307" s="341">
        <v>8.8000000000000007</v>
      </c>
    </row>
    <row r="2308" spans="1:13" ht="13.5" customHeight="1" x14ac:dyDescent="0.25">
      <c r="A2308" s="340" t="s">
        <v>14147</v>
      </c>
      <c r="B2308" s="348" t="s">
        <v>385</v>
      </c>
      <c r="C2308" s="565" t="s">
        <v>14148</v>
      </c>
      <c r="D2308" s="565"/>
      <c r="E2308" s="565"/>
      <c r="F2308" s="565"/>
      <c r="G2308" s="565"/>
      <c r="H2308" s="565"/>
      <c r="I2308" s="565"/>
      <c r="J2308" s="565"/>
      <c r="K2308" s="565"/>
      <c r="L2308" s="348" t="s">
        <v>10</v>
      </c>
      <c r="M2308" s="341">
        <v>9.43</v>
      </c>
    </row>
    <row r="2309" spans="1:13" ht="12.75" customHeight="1" x14ac:dyDescent="0.25">
      <c r="A2309" s="340" t="s">
        <v>14149</v>
      </c>
      <c r="B2309" s="348" t="s">
        <v>385</v>
      </c>
      <c r="C2309" s="565" t="s">
        <v>14150</v>
      </c>
      <c r="D2309" s="565"/>
      <c r="E2309" s="565"/>
      <c r="F2309" s="565"/>
      <c r="G2309" s="565"/>
      <c r="H2309" s="565"/>
      <c r="I2309" s="565"/>
      <c r="J2309" s="565"/>
      <c r="K2309" s="565"/>
      <c r="L2309" s="348" t="s">
        <v>10</v>
      </c>
      <c r="M2309" s="341">
        <v>7.4</v>
      </c>
    </row>
    <row r="2310" spans="1:13" ht="13.5" customHeight="1" x14ac:dyDescent="0.25">
      <c r="A2310" s="340" t="s">
        <v>14151</v>
      </c>
      <c r="B2310" s="348" t="s">
        <v>385</v>
      </c>
      <c r="C2310" s="565" t="s">
        <v>14152</v>
      </c>
      <c r="D2310" s="565"/>
      <c r="E2310" s="565"/>
      <c r="F2310" s="565"/>
      <c r="G2310" s="565"/>
      <c r="H2310" s="565"/>
      <c r="I2310" s="565"/>
      <c r="J2310" s="565"/>
      <c r="K2310" s="565"/>
      <c r="L2310" s="348" t="s">
        <v>10</v>
      </c>
      <c r="M2310" s="341">
        <v>9.2200000000000006</v>
      </c>
    </row>
    <row r="2311" spans="1:13" ht="12.75" customHeight="1" x14ac:dyDescent="0.25">
      <c r="A2311" s="340" t="s">
        <v>14153</v>
      </c>
      <c r="B2311" s="348" t="s">
        <v>385</v>
      </c>
      <c r="C2311" s="565" t="s">
        <v>14154</v>
      </c>
      <c r="D2311" s="565"/>
      <c r="E2311" s="565"/>
      <c r="F2311" s="565"/>
      <c r="G2311" s="565"/>
      <c r="H2311" s="565"/>
      <c r="I2311" s="565"/>
      <c r="J2311" s="565"/>
      <c r="K2311" s="565"/>
      <c r="L2311" s="348" t="s">
        <v>10</v>
      </c>
      <c r="M2311" s="341">
        <v>11.02</v>
      </c>
    </row>
    <row r="2312" spans="1:13" ht="12.75" customHeight="1" x14ac:dyDescent="0.25">
      <c r="A2312" s="340" t="s">
        <v>14155</v>
      </c>
      <c r="B2312" s="348" t="s">
        <v>385</v>
      </c>
      <c r="C2312" s="565" t="s">
        <v>14156</v>
      </c>
      <c r="D2312" s="565"/>
      <c r="E2312" s="565"/>
      <c r="F2312" s="565"/>
      <c r="G2312" s="565"/>
      <c r="H2312" s="565"/>
      <c r="I2312" s="565"/>
      <c r="J2312" s="565"/>
      <c r="K2312" s="565"/>
      <c r="L2312" s="348" t="s">
        <v>10</v>
      </c>
      <c r="M2312" s="341">
        <v>11.62</v>
      </c>
    </row>
    <row r="2313" spans="1:13" ht="13.5" customHeight="1" x14ac:dyDescent="0.25">
      <c r="A2313" s="340" t="s">
        <v>14157</v>
      </c>
      <c r="B2313" s="348" t="s">
        <v>385</v>
      </c>
      <c r="C2313" s="565" t="s">
        <v>14158</v>
      </c>
      <c r="D2313" s="565"/>
      <c r="E2313" s="565"/>
      <c r="F2313" s="565"/>
      <c r="G2313" s="565"/>
      <c r="H2313" s="565"/>
      <c r="I2313" s="565"/>
      <c r="J2313" s="565"/>
      <c r="K2313" s="565"/>
      <c r="L2313" s="348" t="s">
        <v>10</v>
      </c>
      <c r="M2313" s="341">
        <v>284.8</v>
      </c>
    </row>
    <row r="2314" spans="1:13" ht="12.75" customHeight="1" x14ac:dyDescent="0.25">
      <c r="A2314" s="340" t="s">
        <v>14159</v>
      </c>
      <c r="B2314" s="348" t="s">
        <v>385</v>
      </c>
      <c r="C2314" s="565" t="s">
        <v>14160</v>
      </c>
      <c r="D2314" s="565"/>
      <c r="E2314" s="565"/>
      <c r="F2314" s="565"/>
      <c r="G2314" s="565"/>
      <c r="H2314" s="565"/>
      <c r="I2314" s="565"/>
      <c r="J2314" s="565"/>
      <c r="K2314" s="565"/>
      <c r="L2314" s="348" t="s">
        <v>10</v>
      </c>
      <c r="M2314" s="341">
        <v>338.01</v>
      </c>
    </row>
    <row r="2315" spans="1:13" ht="13.5" customHeight="1" x14ac:dyDescent="0.25">
      <c r="A2315" s="340" t="s">
        <v>14161</v>
      </c>
      <c r="B2315" s="348" t="s">
        <v>385</v>
      </c>
      <c r="C2315" s="565" t="s">
        <v>14162</v>
      </c>
      <c r="D2315" s="565"/>
      <c r="E2315" s="565"/>
      <c r="F2315" s="565"/>
      <c r="G2315" s="565"/>
      <c r="H2315" s="565"/>
      <c r="I2315" s="565"/>
      <c r="J2315" s="565"/>
      <c r="K2315" s="565"/>
      <c r="L2315" s="348" t="s">
        <v>9</v>
      </c>
      <c r="M2315" s="341">
        <v>5.21</v>
      </c>
    </row>
    <row r="2316" spans="1:13" ht="12.75" customHeight="1" x14ac:dyDescent="0.25">
      <c r="A2316" s="340" t="s">
        <v>14163</v>
      </c>
      <c r="B2316" s="348" t="s">
        <v>385</v>
      </c>
      <c r="C2316" s="565" t="s">
        <v>14164</v>
      </c>
      <c r="D2316" s="565"/>
      <c r="E2316" s="565"/>
      <c r="F2316" s="565"/>
      <c r="G2316" s="565"/>
      <c r="H2316" s="565"/>
      <c r="I2316" s="565"/>
      <c r="J2316" s="565"/>
      <c r="K2316" s="565"/>
      <c r="L2316" s="348" t="s">
        <v>9</v>
      </c>
      <c r="M2316" s="341">
        <v>4.49</v>
      </c>
    </row>
    <row r="2317" spans="1:13" ht="12.75" customHeight="1" x14ac:dyDescent="0.25">
      <c r="A2317" s="340" t="s">
        <v>14165</v>
      </c>
      <c r="B2317" s="348" t="s">
        <v>385</v>
      </c>
      <c r="C2317" s="565" t="s">
        <v>14166</v>
      </c>
      <c r="D2317" s="565"/>
      <c r="E2317" s="565"/>
      <c r="F2317" s="565"/>
      <c r="G2317" s="565"/>
      <c r="H2317" s="565"/>
      <c r="I2317" s="565"/>
      <c r="J2317" s="565"/>
      <c r="K2317" s="565"/>
      <c r="L2317" s="348" t="s">
        <v>10</v>
      </c>
      <c r="M2317" s="341">
        <v>47.37</v>
      </c>
    </row>
    <row r="2318" spans="1:13" ht="13.5" customHeight="1" x14ac:dyDescent="0.25">
      <c r="A2318" s="340" t="s">
        <v>14167</v>
      </c>
      <c r="B2318" s="348" t="s">
        <v>385</v>
      </c>
      <c r="C2318" s="565" t="s">
        <v>14168</v>
      </c>
      <c r="D2318" s="565"/>
      <c r="E2318" s="565"/>
      <c r="F2318" s="565"/>
      <c r="G2318" s="565"/>
      <c r="H2318" s="565"/>
      <c r="I2318" s="565"/>
      <c r="J2318" s="565"/>
      <c r="K2318" s="565"/>
      <c r="L2318" s="348" t="s">
        <v>10</v>
      </c>
      <c r="M2318" s="341">
        <v>21.61</v>
      </c>
    </row>
    <row r="2319" spans="1:13" ht="12.75" customHeight="1" x14ac:dyDescent="0.25">
      <c r="A2319" s="340" t="s">
        <v>14169</v>
      </c>
      <c r="B2319" s="348" t="s">
        <v>385</v>
      </c>
      <c r="C2319" s="565" t="s">
        <v>14170</v>
      </c>
      <c r="D2319" s="565"/>
      <c r="E2319" s="565"/>
      <c r="F2319" s="565"/>
      <c r="G2319" s="565"/>
      <c r="H2319" s="565"/>
      <c r="I2319" s="565"/>
      <c r="J2319" s="565"/>
      <c r="K2319" s="565"/>
      <c r="L2319" s="348" t="s">
        <v>10</v>
      </c>
      <c r="M2319" s="341">
        <v>5.04</v>
      </c>
    </row>
    <row r="2320" spans="1:13" ht="12.75" customHeight="1" x14ac:dyDescent="0.25">
      <c r="A2320" s="340" t="s">
        <v>14171</v>
      </c>
      <c r="B2320" s="348" t="s">
        <v>385</v>
      </c>
      <c r="C2320" s="565" t="s">
        <v>14172</v>
      </c>
      <c r="D2320" s="565"/>
      <c r="E2320" s="565"/>
      <c r="F2320" s="565"/>
      <c r="G2320" s="565"/>
      <c r="H2320" s="565"/>
      <c r="I2320" s="565"/>
      <c r="J2320" s="565"/>
      <c r="K2320" s="565"/>
      <c r="L2320" s="348" t="s">
        <v>10</v>
      </c>
      <c r="M2320" s="341">
        <v>25.51</v>
      </c>
    </row>
    <row r="2321" spans="1:13" ht="13.5" customHeight="1" x14ac:dyDescent="0.25">
      <c r="A2321" s="340" t="s">
        <v>14173</v>
      </c>
      <c r="B2321" s="348" t="s">
        <v>385</v>
      </c>
      <c r="C2321" s="565" t="s">
        <v>14174</v>
      </c>
      <c r="D2321" s="565"/>
      <c r="E2321" s="565"/>
      <c r="F2321" s="565"/>
      <c r="G2321" s="565"/>
      <c r="H2321" s="565"/>
      <c r="I2321" s="565"/>
      <c r="J2321" s="565"/>
      <c r="K2321" s="565"/>
      <c r="L2321" s="348" t="s">
        <v>10</v>
      </c>
      <c r="M2321" s="341">
        <v>2.93</v>
      </c>
    </row>
    <row r="2322" spans="1:13" ht="12.75" customHeight="1" x14ac:dyDescent="0.25">
      <c r="A2322" s="338" t="s">
        <v>14175</v>
      </c>
      <c r="B2322" s="347" t="s">
        <v>385</v>
      </c>
      <c r="C2322" s="564" t="s">
        <v>14176</v>
      </c>
      <c r="D2322" s="564"/>
      <c r="E2322" s="564"/>
      <c r="F2322" s="564"/>
      <c r="G2322" s="564"/>
      <c r="H2322" s="564"/>
      <c r="I2322" s="564"/>
      <c r="J2322" s="564"/>
      <c r="K2322" s="564"/>
      <c r="L2322" s="339"/>
      <c r="M2322" s="339"/>
    </row>
    <row r="2323" spans="1:13" ht="13.5" customHeight="1" x14ac:dyDescent="0.25">
      <c r="A2323" s="340" t="s">
        <v>14177</v>
      </c>
      <c r="B2323" s="348" t="s">
        <v>385</v>
      </c>
      <c r="C2323" s="565" t="s">
        <v>14178</v>
      </c>
      <c r="D2323" s="565"/>
      <c r="E2323" s="565"/>
      <c r="F2323" s="565"/>
      <c r="G2323" s="565"/>
      <c r="H2323" s="565"/>
      <c r="I2323" s="565"/>
      <c r="J2323" s="565"/>
      <c r="K2323" s="565"/>
      <c r="L2323" s="348" t="s">
        <v>10</v>
      </c>
      <c r="M2323" s="341">
        <v>639.37</v>
      </c>
    </row>
    <row r="2324" spans="1:13" ht="12.75" customHeight="1" x14ac:dyDescent="0.25">
      <c r="A2324" s="338" t="s">
        <v>14179</v>
      </c>
      <c r="B2324" s="347" t="s">
        <v>385</v>
      </c>
      <c r="C2324" s="564" t="s">
        <v>14180</v>
      </c>
      <c r="D2324" s="564"/>
      <c r="E2324" s="564"/>
      <c r="F2324" s="564"/>
      <c r="G2324" s="564"/>
      <c r="H2324" s="564"/>
      <c r="I2324" s="564"/>
      <c r="J2324" s="564"/>
      <c r="K2324" s="564"/>
      <c r="L2324" s="339"/>
      <c r="M2324" s="339"/>
    </row>
    <row r="2325" spans="1:13" ht="12.75" customHeight="1" x14ac:dyDescent="0.25">
      <c r="A2325" s="340" t="s">
        <v>14181</v>
      </c>
      <c r="B2325" s="348" t="s">
        <v>385</v>
      </c>
      <c r="C2325" s="565" t="s">
        <v>14182</v>
      </c>
      <c r="D2325" s="565"/>
      <c r="E2325" s="565"/>
      <c r="F2325" s="565"/>
      <c r="G2325" s="565"/>
      <c r="H2325" s="565"/>
      <c r="I2325" s="565"/>
      <c r="J2325" s="565"/>
      <c r="K2325" s="565"/>
      <c r="L2325" s="348" t="s">
        <v>13859</v>
      </c>
      <c r="M2325" s="341">
        <v>1.43</v>
      </c>
    </row>
    <row r="2326" spans="1:13" ht="13.5" customHeight="1" x14ac:dyDescent="0.25">
      <c r="A2326" s="340" t="s">
        <v>14183</v>
      </c>
      <c r="B2326" s="348" t="s">
        <v>385</v>
      </c>
      <c r="C2326" s="565" t="s">
        <v>14184</v>
      </c>
      <c r="D2326" s="565"/>
      <c r="E2326" s="565"/>
      <c r="F2326" s="565"/>
      <c r="G2326" s="565"/>
      <c r="H2326" s="565"/>
      <c r="I2326" s="565"/>
      <c r="J2326" s="565"/>
      <c r="K2326" s="565"/>
      <c r="L2326" s="348" t="s">
        <v>13859</v>
      </c>
      <c r="M2326" s="341">
        <v>1.02</v>
      </c>
    </row>
    <row r="2327" spans="1:13" ht="12.75" customHeight="1" x14ac:dyDescent="0.25">
      <c r="A2327" s="338" t="s">
        <v>14185</v>
      </c>
      <c r="B2327" s="347" t="s">
        <v>385</v>
      </c>
      <c r="C2327" s="564" t="s">
        <v>14186</v>
      </c>
      <c r="D2327" s="564"/>
      <c r="E2327" s="564"/>
      <c r="F2327" s="564"/>
      <c r="G2327" s="564"/>
      <c r="H2327" s="564"/>
      <c r="I2327" s="564"/>
      <c r="J2327" s="564"/>
      <c r="K2327" s="564"/>
      <c r="L2327" s="339"/>
      <c r="M2327" s="339"/>
    </row>
    <row r="2328" spans="1:13" ht="13.5" customHeight="1" x14ac:dyDescent="0.25">
      <c r="A2328" s="340" t="s">
        <v>14187</v>
      </c>
      <c r="B2328" s="348" t="s">
        <v>385</v>
      </c>
      <c r="C2328" s="565" t="s">
        <v>14188</v>
      </c>
      <c r="D2328" s="565"/>
      <c r="E2328" s="565"/>
      <c r="F2328" s="565"/>
      <c r="G2328" s="565"/>
      <c r="H2328" s="565"/>
      <c r="I2328" s="565"/>
      <c r="J2328" s="565"/>
      <c r="K2328" s="565"/>
      <c r="L2328" s="348" t="s">
        <v>382</v>
      </c>
      <c r="M2328" s="341">
        <v>271.7</v>
      </c>
    </row>
    <row r="2329" spans="1:13" ht="12.75" customHeight="1" x14ac:dyDescent="0.25">
      <c r="A2329" s="338" t="s">
        <v>14189</v>
      </c>
      <c r="B2329" s="347" t="s">
        <v>385</v>
      </c>
      <c r="C2329" s="564" t="s">
        <v>14190</v>
      </c>
      <c r="D2329" s="564"/>
      <c r="E2329" s="564"/>
      <c r="F2329" s="564"/>
      <c r="G2329" s="564"/>
      <c r="H2329" s="564"/>
      <c r="I2329" s="564"/>
      <c r="J2329" s="564"/>
      <c r="K2329" s="564"/>
      <c r="L2329" s="339"/>
      <c r="M2329" s="339"/>
    </row>
    <row r="2330" spans="1:13" ht="12.75" customHeight="1" x14ac:dyDescent="0.25">
      <c r="A2330" s="340" t="s">
        <v>14191</v>
      </c>
      <c r="B2330" s="348" t="s">
        <v>385</v>
      </c>
      <c r="C2330" s="565" t="s">
        <v>14192</v>
      </c>
      <c r="D2330" s="565"/>
      <c r="E2330" s="565"/>
      <c r="F2330" s="565"/>
      <c r="G2330" s="565"/>
      <c r="H2330" s="565"/>
      <c r="I2330" s="565"/>
      <c r="J2330" s="565"/>
      <c r="K2330" s="565"/>
      <c r="L2330" s="348" t="s">
        <v>9</v>
      </c>
      <c r="M2330" s="341">
        <v>3.6</v>
      </c>
    </row>
    <row r="2331" spans="1:13" ht="13.5" customHeight="1" x14ac:dyDescent="0.25">
      <c r="A2331" s="340" t="s">
        <v>14193</v>
      </c>
      <c r="B2331" s="348" t="s">
        <v>385</v>
      </c>
      <c r="C2331" s="565" t="s">
        <v>14194</v>
      </c>
      <c r="D2331" s="565"/>
      <c r="E2331" s="565"/>
      <c r="F2331" s="565"/>
      <c r="G2331" s="565"/>
      <c r="H2331" s="565"/>
      <c r="I2331" s="565"/>
      <c r="J2331" s="565"/>
      <c r="K2331" s="565"/>
      <c r="L2331" s="348" t="s">
        <v>10</v>
      </c>
      <c r="M2331" s="341">
        <v>23.08</v>
      </c>
    </row>
    <row r="2332" spans="1:13" ht="12.75" customHeight="1" x14ac:dyDescent="0.25">
      <c r="A2332" s="340" t="s">
        <v>14195</v>
      </c>
      <c r="B2332" s="348" t="s">
        <v>385</v>
      </c>
      <c r="C2332" s="565" t="s">
        <v>14196</v>
      </c>
      <c r="D2332" s="565"/>
      <c r="E2332" s="565"/>
      <c r="F2332" s="565"/>
      <c r="G2332" s="565"/>
      <c r="H2332" s="565"/>
      <c r="I2332" s="565"/>
      <c r="J2332" s="565"/>
      <c r="K2332" s="565"/>
      <c r="L2332" s="348" t="s">
        <v>10</v>
      </c>
      <c r="M2332" s="341">
        <v>7.85</v>
      </c>
    </row>
    <row r="2333" spans="1:13" ht="12.75" customHeight="1" x14ac:dyDescent="0.25">
      <c r="A2333" s="340" t="s">
        <v>14197</v>
      </c>
      <c r="B2333" s="348" t="s">
        <v>385</v>
      </c>
      <c r="C2333" s="565" t="s">
        <v>14198</v>
      </c>
      <c r="D2333" s="565"/>
      <c r="E2333" s="565"/>
      <c r="F2333" s="565"/>
      <c r="G2333" s="565"/>
      <c r="H2333" s="565"/>
      <c r="I2333" s="565"/>
      <c r="J2333" s="565"/>
      <c r="K2333" s="565"/>
      <c r="L2333" s="348" t="s">
        <v>7819</v>
      </c>
      <c r="M2333" s="341">
        <v>44.27</v>
      </c>
    </row>
    <row r="2334" spans="1:13" ht="13.5" customHeight="1" x14ac:dyDescent="0.25">
      <c r="A2334" s="340" t="s">
        <v>14199</v>
      </c>
      <c r="B2334" s="348" t="s">
        <v>385</v>
      </c>
      <c r="C2334" s="565" t="s">
        <v>14200</v>
      </c>
      <c r="D2334" s="565"/>
      <c r="E2334" s="565"/>
      <c r="F2334" s="565"/>
      <c r="G2334" s="565"/>
      <c r="H2334" s="565"/>
      <c r="I2334" s="565"/>
      <c r="J2334" s="565"/>
      <c r="K2334" s="565"/>
      <c r="L2334" s="348" t="s">
        <v>7819</v>
      </c>
      <c r="M2334" s="341">
        <v>89.89</v>
      </c>
    </row>
    <row r="2335" spans="1:13" ht="12.75" customHeight="1" x14ac:dyDescent="0.25">
      <c r="A2335" s="340" t="s">
        <v>14201</v>
      </c>
      <c r="B2335" s="348" t="s">
        <v>385</v>
      </c>
      <c r="C2335" s="565" t="s">
        <v>14202</v>
      </c>
      <c r="D2335" s="565"/>
      <c r="E2335" s="565"/>
      <c r="F2335" s="565"/>
      <c r="G2335" s="565"/>
      <c r="H2335" s="565"/>
      <c r="I2335" s="565"/>
      <c r="J2335" s="565"/>
      <c r="K2335" s="565"/>
      <c r="L2335" s="348" t="s">
        <v>7819</v>
      </c>
      <c r="M2335" s="341">
        <v>134.16</v>
      </c>
    </row>
    <row r="2336" spans="1:13" ht="13.5" customHeight="1" x14ac:dyDescent="0.25">
      <c r="A2336" s="340" t="s">
        <v>14203</v>
      </c>
      <c r="B2336" s="348" t="s">
        <v>385</v>
      </c>
      <c r="C2336" s="565" t="s">
        <v>14204</v>
      </c>
      <c r="D2336" s="565"/>
      <c r="E2336" s="565"/>
      <c r="F2336" s="565"/>
      <c r="G2336" s="565"/>
      <c r="H2336" s="565"/>
      <c r="I2336" s="565"/>
      <c r="J2336" s="565"/>
      <c r="K2336" s="565"/>
      <c r="L2336" s="348" t="s">
        <v>7819</v>
      </c>
      <c r="M2336" s="341">
        <v>178.43</v>
      </c>
    </row>
    <row r="2337" spans="1:13" ht="12.75" customHeight="1" x14ac:dyDescent="0.25">
      <c r="A2337" s="338" t="s">
        <v>14205</v>
      </c>
      <c r="B2337" s="347" t="s">
        <v>385</v>
      </c>
      <c r="C2337" s="564" t="s">
        <v>14206</v>
      </c>
      <c r="D2337" s="564"/>
      <c r="E2337" s="564"/>
      <c r="F2337" s="564"/>
      <c r="G2337" s="564"/>
      <c r="H2337" s="564"/>
      <c r="I2337" s="564"/>
      <c r="J2337" s="564"/>
      <c r="K2337" s="564"/>
      <c r="L2337" s="339"/>
      <c r="M2337" s="339"/>
    </row>
    <row r="2338" spans="1:13" ht="12.75" customHeight="1" x14ac:dyDescent="0.25">
      <c r="A2338" s="340" t="s">
        <v>14207</v>
      </c>
      <c r="B2338" s="348" t="s">
        <v>385</v>
      </c>
      <c r="C2338" s="565" t="s">
        <v>10862</v>
      </c>
      <c r="D2338" s="565"/>
      <c r="E2338" s="565"/>
      <c r="F2338" s="565"/>
      <c r="G2338" s="565"/>
      <c r="H2338" s="565"/>
      <c r="I2338" s="565"/>
      <c r="J2338" s="565"/>
      <c r="K2338" s="565"/>
      <c r="L2338" s="348" t="s">
        <v>10</v>
      </c>
      <c r="M2338" s="341">
        <v>208.37</v>
      </c>
    </row>
    <row r="2339" spans="1:13" ht="13.5" customHeight="1" x14ac:dyDescent="0.25">
      <c r="A2339" s="338" t="s">
        <v>14208</v>
      </c>
      <c r="B2339" s="347" t="s">
        <v>385</v>
      </c>
      <c r="C2339" s="564" t="s">
        <v>10864</v>
      </c>
      <c r="D2339" s="564"/>
      <c r="E2339" s="564"/>
      <c r="F2339" s="564"/>
      <c r="G2339" s="564"/>
      <c r="H2339" s="564"/>
      <c r="I2339" s="564"/>
      <c r="J2339" s="564"/>
      <c r="K2339" s="564"/>
      <c r="L2339" s="339"/>
      <c r="M2339" s="339"/>
    </row>
    <row r="2340" spans="1:13" ht="12.75" customHeight="1" x14ac:dyDescent="0.25">
      <c r="A2340" s="340" t="s">
        <v>14209</v>
      </c>
      <c r="B2340" s="348" t="s">
        <v>385</v>
      </c>
      <c r="C2340" s="565" t="s">
        <v>14210</v>
      </c>
      <c r="D2340" s="565"/>
      <c r="E2340" s="565"/>
      <c r="F2340" s="565"/>
      <c r="G2340" s="565"/>
      <c r="H2340" s="565"/>
      <c r="I2340" s="565"/>
      <c r="J2340" s="565"/>
      <c r="K2340" s="565"/>
      <c r="L2340" s="348" t="s">
        <v>9</v>
      </c>
      <c r="M2340" s="341">
        <v>5.28</v>
      </c>
    </row>
    <row r="2341" spans="1:13" ht="13.5" customHeight="1" x14ac:dyDescent="0.25">
      <c r="A2341" s="338" t="s">
        <v>14211</v>
      </c>
      <c r="B2341" s="347" t="s">
        <v>385</v>
      </c>
      <c r="C2341" s="564" t="s">
        <v>14212</v>
      </c>
      <c r="D2341" s="564"/>
      <c r="E2341" s="564"/>
      <c r="F2341" s="564"/>
      <c r="G2341" s="564"/>
      <c r="H2341" s="564"/>
      <c r="I2341" s="564"/>
      <c r="J2341" s="564"/>
      <c r="K2341" s="564"/>
      <c r="L2341" s="339"/>
      <c r="M2341" s="339"/>
    </row>
    <row r="2342" spans="1:13" ht="12.75" customHeight="1" x14ac:dyDescent="0.25">
      <c r="A2342" s="340" t="s">
        <v>14213</v>
      </c>
      <c r="B2342" s="348" t="s">
        <v>385</v>
      </c>
      <c r="C2342" s="565" t="s">
        <v>10872</v>
      </c>
      <c r="D2342" s="565"/>
      <c r="E2342" s="565"/>
      <c r="F2342" s="565"/>
      <c r="G2342" s="565"/>
      <c r="H2342" s="565"/>
      <c r="I2342" s="565"/>
      <c r="J2342" s="565"/>
      <c r="K2342" s="565"/>
      <c r="L2342" s="348" t="s">
        <v>511</v>
      </c>
      <c r="M2342" s="341">
        <v>9.76</v>
      </c>
    </row>
    <row r="2343" spans="1:13" ht="12.75" customHeight="1" x14ac:dyDescent="0.25">
      <c r="A2343" s="338" t="s">
        <v>14214</v>
      </c>
      <c r="B2343" s="347" t="s">
        <v>385</v>
      </c>
      <c r="C2343" s="564" t="s">
        <v>14215</v>
      </c>
      <c r="D2343" s="564"/>
      <c r="E2343" s="564"/>
      <c r="F2343" s="564"/>
      <c r="G2343" s="564"/>
      <c r="H2343" s="564"/>
      <c r="I2343" s="564"/>
      <c r="J2343" s="564"/>
      <c r="K2343" s="564"/>
      <c r="L2343" s="339"/>
      <c r="M2343" s="339"/>
    </row>
    <row r="2344" spans="1:13" ht="13.5" customHeight="1" x14ac:dyDescent="0.25">
      <c r="A2344" s="340" t="s">
        <v>14216</v>
      </c>
      <c r="B2344" s="348" t="s">
        <v>385</v>
      </c>
      <c r="C2344" s="565" t="s">
        <v>15</v>
      </c>
      <c r="D2344" s="565"/>
      <c r="E2344" s="565"/>
      <c r="F2344" s="565"/>
      <c r="G2344" s="565"/>
      <c r="H2344" s="565"/>
      <c r="I2344" s="565"/>
      <c r="J2344" s="565"/>
      <c r="K2344" s="565"/>
      <c r="L2344" s="348" t="s">
        <v>8</v>
      </c>
      <c r="M2344" s="341">
        <v>1.99</v>
      </c>
    </row>
    <row r="2345" spans="1:13" ht="12.75" customHeight="1" x14ac:dyDescent="0.25">
      <c r="A2345" s="338" t="s">
        <v>14217</v>
      </c>
      <c r="B2345" s="347" t="s">
        <v>385</v>
      </c>
      <c r="C2345" s="564" t="s">
        <v>14218</v>
      </c>
      <c r="D2345" s="564"/>
      <c r="E2345" s="564"/>
      <c r="F2345" s="564"/>
      <c r="G2345" s="564"/>
      <c r="H2345" s="564"/>
      <c r="I2345" s="564"/>
      <c r="J2345" s="564"/>
      <c r="K2345" s="564"/>
      <c r="L2345" s="339"/>
      <c r="M2345" s="339"/>
    </row>
    <row r="2346" spans="1:13" ht="12.75" customHeight="1" x14ac:dyDescent="0.25">
      <c r="A2346" s="340" t="s">
        <v>14219</v>
      </c>
      <c r="B2346" s="348" t="s">
        <v>385</v>
      </c>
      <c r="C2346" s="565" t="s">
        <v>14220</v>
      </c>
      <c r="D2346" s="565"/>
      <c r="E2346" s="565"/>
      <c r="F2346" s="565"/>
      <c r="G2346" s="565"/>
      <c r="H2346" s="565"/>
      <c r="I2346" s="565"/>
      <c r="J2346" s="565"/>
      <c r="K2346" s="565"/>
      <c r="L2346" s="348" t="s">
        <v>511</v>
      </c>
      <c r="M2346" s="341">
        <v>1184.31</v>
      </c>
    </row>
    <row r="2347" spans="1:13" ht="13.5" customHeight="1" x14ac:dyDescent="0.25">
      <c r="A2347" s="340" t="s">
        <v>14221</v>
      </c>
      <c r="B2347" s="348" t="s">
        <v>385</v>
      </c>
      <c r="C2347" s="565" t="s">
        <v>14222</v>
      </c>
      <c r="D2347" s="565"/>
      <c r="E2347" s="565"/>
      <c r="F2347" s="565"/>
      <c r="G2347" s="565"/>
      <c r="H2347" s="565"/>
      <c r="I2347" s="565"/>
      <c r="J2347" s="565"/>
      <c r="K2347" s="565"/>
      <c r="L2347" s="348" t="s">
        <v>511</v>
      </c>
      <c r="M2347" s="341">
        <v>544.09</v>
      </c>
    </row>
    <row r="2348" spans="1:13" ht="12.75" customHeight="1" x14ac:dyDescent="0.25">
      <c r="A2348" s="340" t="s">
        <v>14223</v>
      </c>
      <c r="B2348" s="348" t="s">
        <v>385</v>
      </c>
      <c r="C2348" s="565" t="s">
        <v>14224</v>
      </c>
      <c r="D2348" s="565"/>
      <c r="E2348" s="565"/>
      <c r="F2348" s="565"/>
      <c r="G2348" s="565"/>
      <c r="H2348" s="565"/>
      <c r="I2348" s="565"/>
      <c r="J2348" s="565"/>
      <c r="K2348" s="565"/>
      <c r="L2348" s="348" t="s">
        <v>511</v>
      </c>
      <c r="M2348" s="341">
        <v>2181.9699999999998</v>
      </c>
    </row>
    <row r="2349" spans="1:13" ht="13.5" customHeight="1" x14ac:dyDescent="0.25">
      <c r="A2349" s="340" t="s">
        <v>14225</v>
      </c>
      <c r="B2349" s="348" t="s">
        <v>385</v>
      </c>
      <c r="C2349" s="565" t="s">
        <v>14226</v>
      </c>
      <c r="D2349" s="565"/>
      <c r="E2349" s="565"/>
      <c r="F2349" s="565"/>
      <c r="G2349" s="565"/>
      <c r="H2349" s="565"/>
      <c r="I2349" s="565"/>
      <c r="J2349" s="565"/>
      <c r="K2349" s="565"/>
      <c r="L2349" s="348" t="s">
        <v>511</v>
      </c>
      <c r="M2349" s="341">
        <v>583.59</v>
      </c>
    </row>
    <row r="2350" spans="1:13" ht="12.75" customHeight="1" x14ac:dyDescent="0.25">
      <c r="A2350" s="340" t="s">
        <v>14227</v>
      </c>
      <c r="B2350" s="348" t="s">
        <v>385</v>
      </c>
      <c r="C2350" s="565" t="s">
        <v>14228</v>
      </c>
      <c r="D2350" s="565"/>
      <c r="E2350" s="565"/>
      <c r="F2350" s="565"/>
      <c r="G2350" s="565"/>
      <c r="H2350" s="565"/>
      <c r="I2350" s="565"/>
      <c r="J2350" s="565"/>
      <c r="K2350" s="565"/>
      <c r="L2350" s="348" t="s">
        <v>511</v>
      </c>
      <c r="M2350" s="341">
        <v>417.83</v>
      </c>
    </row>
    <row r="2351" spans="1:13" ht="12.75" customHeight="1" x14ac:dyDescent="0.25">
      <c r="A2351" s="340" t="s">
        <v>14229</v>
      </c>
      <c r="B2351" s="348" t="s">
        <v>385</v>
      </c>
      <c r="C2351" s="565" t="s">
        <v>14230</v>
      </c>
      <c r="D2351" s="565"/>
      <c r="E2351" s="565"/>
      <c r="F2351" s="565"/>
      <c r="G2351" s="565"/>
      <c r="H2351" s="565"/>
      <c r="I2351" s="565"/>
      <c r="J2351" s="565"/>
      <c r="K2351" s="565"/>
      <c r="L2351" s="348" t="s">
        <v>511</v>
      </c>
      <c r="M2351" s="341">
        <v>245.69</v>
      </c>
    </row>
    <row r="2352" spans="1:13" ht="13.5" customHeight="1" x14ac:dyDescent="0.25">
      <c r="A2352" s="340" t="s">
        <v>14231</v>
      </c>
      <c r="B2352" s="348" t="s">
        <v>385</v>
      </c>
      <c r="C2352" s="565" t="s">
        <v>14232</v>
      </c>
      <c r="D2352" s="565"/>
      <c r="E2352" s="565"/>
      <c r="F2352" s="565"/>
      <c r="G2352" s="565"/>
      <c r="H2352" s="565"/>
      <c r="I2352" s="565"/>
      <c r="J2352" s="565"/>
      <c r="K2352" s="565"/>
      <c r="L2352" s="348" t="s">
        <v>511</v>
      </c>
      <c r="M2352" s="341">
        <v>351.1</v>
      </c>
    </row>
    <row r="2353" spans="1:13" ht="12.75" customHeight="1" x14ac:dyDescent="0.25">
      <c r="A2353" s="340" t="s">
        <v>14233</v>
      </c>
      <c r="B2353" s="348" t="s">
        <v>385</v>
      </c>
      <c r="C2353" s="565" t="s">
        <v>14234</v>
      </c>
      <c r="D2353" s="565"/>
      <c r="E2353" s="565"/>
      <c r="F2353" s="565"/>
      <c r="G2353" s="565"/>
      <c r="H2353" s="565"/>
      <c r="I2353" s="565"/>
      <c r="J2353" s="565"/>
      <c r="K2353" s="565"/>
      <c r="L2353" s="348" t="s">
        <v>511</v>
      </c>
      <c r="M2353" s="341">
        <v>466.2</v>
      </c>
    </row>
    <row r="2354" spans="1:13" ht="13.5" customHeight="1" x14ac:dyDescent="0.25">
      <c r="A2354" s="340" t="s">
        <v>14235</v>
      </c>
      <c r="B2354" s="348" t="s">
        <v>385</v>
      </c>
      <c r="C2354" s="565" t="s">
        <v>14236</v>
      </c>
      <c r="D2354" s="565"/>
      <c r="E2354" s="565"/>
      <c r="F2354" s="565"/>
      <c r="G2354" s="565"/>
      <c r="H2354" s="565"/>
      <c r="I2354" s="565"/>
      <c r="J2354" s="565"/>
      <c r="K2354" s="565"/>
      <c r="L2354" s="348" t="s">
        <v>511</v>
      </c>
      <c r="M2354" s="341">
        <v>189.1</v>
      </c>
    </row>
    <row r="2355" spans="1:13" ht="12.75" customHeight="1" x14ac:dyDescent="0.25">
      <c r="A2355" s="340" t="s">
        <v>14237</v>
      </c>
      <c r="B2355" s="348" t="s">
        <v>385</v>
      </c>
      <c r="C2355" s="565" t="s">
        <v>14238</v>
      </c>
      <c r="D2355" s="565"/>
      <c r="E2355" s="565"/>
      <c r="F2355" s="565"/>
      <c r="G2355" s="565"/>
      <c r="H2355" s="565"/>
      <c r="I2355" s="565"/>
      <c r="J2355" s="565"/>
      <c r="K2355" s="565"/>
      <c r="L2355" s="348" t="s">
        <v>511</v>
      </c>
      <c r="M2355" s="341">
        <v>232.45</v>
      </c>
    </row>
    <row r="2356" spans="1:13" ht="12.75" customHeight="1" x14ac:dyDescent="0.25">
      <c r="A2356" s="340" t="s">
        <v>14239</v>
      </c>
      <c r="B2356" s="348" t="s">
        <v>385</v>
      </c>
      <c r="C2356" s="565" t="s">
        <v>14240</v>
      </c>
      <c r="D2356" s="565"/>
      <c r="E2356" s="565"/>
      <c r="F2356" s="565"/>
      <c r="G2356" s="565"/>
      <c r="H2356" s="565"/>
      <c r="I2356" s="565"/>
      <c r="J2356" s="565"/>
      <c r="K2356" s="565"/>
      <c r="L2356" s="348" t="s">
        <v>511</v>
      </c>
      <c r="M2356" s="341">
        <v>324.2</v>
      </c>
    </row>
    <row r="2357" spans="1:13" ht="13.5" customHeight="1" x14ac:dyDescent="0.25">
      <c r="A2357" s="340" t="s">
        <v>14241</v>
      </c>
      <c r="B2357" s="348" t="s">
        <v>385</v>
      </c>
      <c r="C2357" s="565" t="s">
        <v>14242</v>
      </c>
      <c r="D2357" s="565"/>
      <c r="E2357" s="565"/>
      <c r="F2357" s="565"/>
      <c r="G2357" s="565"/>
      <c r="H2357" s="565"/>
      <c r="I2357" s="565"/>
      <c r="J2357" s="565"/>
      <c r="K2357" s="565"/>
      <c r="L2357" s="348" t="s">
        <v>511</v>
      </c>
      <c r="M2357" s="341">
        <v>281.45999999999998</v>
      </c>
    </row>
    <row r="2358" spans="1:13" ht="12.75" customHeight="1" x14ac:dyDescent="0.25">
      <c r="A2358" s="340" t="s">
        <v>14243</v>
      </c>
      <c r="B2358" s="348" t="s">
        <v>385</v>
      </c>
      <c r="C2358" s="565" t="s">
        <v>14244</v>
      </c>
      <c r="D2358" s="565"/>
      <c r="E2358" s="565"/>
      <c r="F2358" s="565"/>
      <c r="G2358" s="565"/>
      <c r="H2358" s="565"/>
      <c r="I2358" s="565"/>
      <c r="J2358" s="565"/>
      <c r="K2358" s="565"/>
      <c r="L2358" s="348" t="s">
        <v>511</v>
      </c>
      <c r="M2358" s="341">
        <v>344.81</v>
      </c>
    </row>
    <row r="2359" spans="1:13" ht="12.75" customHeight="1" x14ac:dyDescent="0.25">
      <c r="A2359" s="340" t="s">
        <v>14245</v>
      </c>
      <c r="B2359" s="348" t="s">
        <v>385</v>
      </c>
      <c r="C2359" s="565" t="s">
        <v>14246</v>
      </c>
      <c r="D2359" s="565"/>
      <c r="E2359" s="565"/>
      <c r="F2359" s="565"/>
      <c r="G2359" s="565"/>
      <c r="H2359" s="565"/>
      <c r="I2359" s="565"/>
      <c r="J2359" s="565"/>
      <c r="K2359" s="565"/>
      <c r="L2359" s="348" t="s">
        <v>511</v>
      </c>
      <c r="M2359" s="341">
        <v>495.64</v>
      </c>
    </row>
    <row r="2360" spans="1:13" ht="13.5" customHeight="1" x14ac:dyDescent="0.25">
      <c r="A2360" s="340" t="s">
        <v>14247</v>
      </c>
      <c r="B2360" s="348" t="s">
        <v>385</v>
      </c>
      <c r="C2360" s="565" t="s">
        <v>14248</v>
      </c>
      <c r="D2360" s="565"/>
      <c r="E2360" s="565"/>
      <c r="F2360" s="565"/>
      <c r="G2360" s="565"/>
      <c r="H2360" s="565"/>
      <c r="I2360" s="565"/>
      <c r="J2360" s="565"/>
      <c r="K2360" s="565"/>
      <c r="L2360" s="348" t="s">
        <v>511</v>
      </c>
      <c r="M2360" s="341">
        <v>226.68</v>
      </c>
    </row>
    <row r="2361" spans="1:13" ht="12.75" customHeight="1" x14ac:dyDescent="0.25">
      <c r="A2361" s="340" t="s">
        <v>14249</v>
      </c>
      <c r="B2361" s="348" t="s">
        <v>385</v>
      </c>
      <c r="C2361" s="565" t="s">
        <v>14250</v>
      </c>
      <c r="D2361" s="565"/>
      <c r="E2361" s="565"/>
      <c r="F2361" s="565"/>
      <c r="G2361" s="565"/>
      <c r="H2361" s="565"/>
      <c r="I2361" s="565"/>
      <c r="J2361" s="565"/>
      <c r="K2361" s="565"/>
      <c r="L2361" s="348" t="s">
        <v>511</v>
      </c>
      <c r="M2361" s="341">
        <v>316.07</v>
      </c>
    </row>
    <row r="2362" spans="1:13" ht="13.5" customHeight="1" x14ac:dyDescent="0.25">
      <c r="A2362" s="340" t="s">
        <v>14251</v>
      </c>
      <c r="B2362" s="348" t="s">
        <v>385</v>
      </c>
      <c r="C2362" s="565" t="s">
        <v>14252</v>
      </c>
      <c r="D2362" s="565"/>
      <c r="E2362" s="565"/>
      <c r="F2362" s="565"/>
      <c r="G2362" s="565"/>
      <c r="H2362" s="565"/>
      <c r="I2362" s="565"/>
      <c r="J2362" s="565"/>
      <c r="K2362" s="565"/>
      <c r="L2362" s="348" t="s">
        <v>511</v>
      </c>
      <c r="M2362" s="341">
        <v>758.81</v>
      </c>
    </row>
    <row r="2363" spans="1:13" ht="12.75" customHeight="1" x14ac:dyDescent="0.25">
      <c r="A2363" s="340" t="s">
        <v>14253</v>
      </c>
      <c r="B2363" s="348" t="s">
        <v>385</v>
      </c>
      <c r="C2363" s="565" t="s">
        <v>14254</v>
      </c>
      <c r="D2363" s="565"/>
      <c r="E2363" s="565"/>
      <c r="F2363" s="565"/>
      <c r="G2363" s="565"/>
      <c r="H2363" s="565"/>
      <c r="I2363" s="565"/>
      <c r="J2363" s="565"/>
      <c r="K2363" s="565"/>
      <c r="L2363" s="348" t="s">
        <v>511</v>
      </c>
      <c r="M2363" s="341">
        <v>1100.93</v>
      </c>
    </row>
    <row r="2364" spans="1:13" ht="12.75" customHeight="1" x14ac:dyDescent="0.25">
      <c r="A2364" s="340" t="s">
        <v>14255</v>
      </c>
      <c r="B2364" s="348" t="s">
        <v>385</v>
      </c>
      <c r="C2364" s="565" t="s">
        <v>14256</v>
      </c>
      <c r="D2364" s="565"/>
      <c r="E2364" s="565"/>
      <c r="F2364" s="565"/>
      <c r="G2364" s="565"/>
      <c r="H2364" s="565"/>
      <c r="I2364" s="565"/>
      <c r="J2364" s="565"/>
      <c r="K2364" s="565"/>
      <c r="L2364" s="348" t="s">
        <v>511</v>
      </c>
      <c r="M2364" s="341">
        <v>1802.61</v>
      </c>
    </row>
    <row r="2365" spans="1:13" ht="13.5" customHeight="1" x14ac:dyDescent="0.25">
      <c r="A2365" s="340" t="s">
        <v>14257</v>
      </c>
      <c r="B2365" s="348" t="s">
        <v>385</v>
      </c>
      <c r="C2365" s="565" t="s">
        <v>14258</v>
      </c>
      <c r="D2365" s="565"/>
      <c r="E2365" s="565"/>
      <c r="F2365" s="565"/>
      <c r="G2365" s="565"/>
      <c r="H2365" s="565"/>
      <c r="I2365" s="565"/>
      <c r="J2365" s="565"/>
      <c r="K2365" s="565"/>
      <c r="L2365" s="348" t="s">
        <v>511</v>
      </c>
      <c r="M2365" s="341">
        <v>2769.97</v>
      </c>
    </row>
    <row r="2366" spans="1:13" ht="12.75" customHeight="1" x14ac:dyDescent="0.25">
      <c r="A2366" s="340" t="s">
        <v>14259</v>
      </c>
      <c r="B2366" s="348" t="s">
        <v>385</v>
      </c>
      <c r="C2366" s="565" t="s">
        <v>14260</v>
      </c>
      <c r="D2366" s="565"/>
      <c r="E2366" s="565"/>
      <c r="F2366" s="565"/>
      <c r="G2366" s="565"/>
      <c r="H2366" s="565"/>
      <c r="I2366" s="565"/>
      <c r="J2366" s="565"/>
      <c r="K2366" s="565"/>
      <c r="L2366" s="348" t="s">
        <v>511</v>
      </c>
      <c r="M2366" s="341">
        <v>349.74</v>
      </c>
    </row>
    <row r="2367" spans="1:13" ht="13.5" customHeight="1" x14ac:dyDescent="0.25">
      <c r="A2367" s="338" t="s">
        <v>14261</v>
      </c>
      <c r="B2367" s="347" t="s">
        <v>385</v>
      </c>
      <c r="C2367" s="564" t="s">
        <v>497</v>
      </c>
      <c r="D2367" s="564"/>
      <c r="E2367" s="564"/>
      <c r="F2367" s="564"/>
      <c r="G2367" s="564"/>
      <c r="H2367" s="564"/>
      <c r="I2367" s="564"/>
      <c r="J2367" s="564"/>
      <c r="K2367" s="564"/>
      <c r="L2367" s="339"/>
      <c r="M2367" s="339"/>
    </row>
    <row r="2368" spans="1:13" ht="12.75" customHeight="1" x14ac:dyDescent="0.25">
      <c r="A2368" s="340" t="s">
        <v>14262</v>
      </c>
      <c r="B2368" s="348" t="s">
        <v>385</v>
      </c>
      <c r="C2368" s="565" t="s">
        <v>14263</v>
      </c>
      <c r="D2368" s="565"/>
      <c r="E2368" s="565"/>
      <c r="F2368" s="565"/>
      <c r="G2368" s="565"/>
      <c r="H2368" s="565"/>
      <c r="I2368" s="565"/>
      <c r="J2368" s="565"/>
      <c r="K2368" s="565"/>
      <c r="L2368" s="348" t="s">
        <v>9</v>
      </c>
      <c r="M2368" s="341">
        <v>9.8699999999999992</v>
      </c>
    </row>
    <row r="2369" spans="1:13" ht="12.75" customHeight="1" x14ac:dyDescent="0.25">
      <c r="A2369" s="340" t="s">
        <v>14264</v>
      </c>
      <c r="B2369" s="348" t="s">
        <v>385</v>
      </c>
      <c r="C2369" s="565" t="s">
        <v>14265</v>
      </c>
      <c r="D2369" s="565"/>
      <c r="E2369" s="565"/>
      <c r="F2369" s="565"/>
      <c r="G2369" s="565"/>
      <c r="H2369" s="565"/>
      <c r="I2369" s="565"/>
      <c r="J2369" s="565"/>
      <c r="K2369" s="565"/>
      <c r="L2369" s="348" t="s">
        <v>9</v>
      </c>
      <c r="M2369" s="341">
        <v>12.36</v>
      </c>
    </row>
    <row r="2370" spans="1:13" ht="13.5" customHeight="1" x14ac:dyDescent="0.25">
      <c r="A2370" s="340" t="s">
        <v>14266</v>
      </c>
      <c r="B2370" s="348" t="s">
        <v>385</v>
      </c>
      <c r="C2370" s="565" t="s">
        <v>14267</v>
      </c>
      <c r="D2370" s="565"/>
      <c r="E2370" s="565"/>
      <c r="F2370" s="565"/>
      <c r="G2370" s="565"/>
      <c r="H2370" s="565"/>
      <c r="I2370" s="565"/>
      <c r="J2370" s="565"/>
      <c r="K2370" s="565"/>
      <c r="L2370" s="348" t="s">
        <v>9</v>
      </c>
      <c r="M2370" s="341">
        <v>22.48</v>
      </c>
    </row>
    <row r="2371" spans="1:13" ht="12.75" customHeight="1" x14ac:dyDescent="0.25">
      <c r="A2371" s="340" t="s">
        <v>14268</v>
      </c>
      <c r="B2371" s="348" t="s">
        <v>385</v>
      </c>
      <c r="C2371" s="565" t="s">
        <v>14269</v>
      </c>
      <c r="D2371" s="565"/>
      <c r="E2371" s="565"/>
      <c r="F2371" s="565"/>
      <c r="G2371" s="565"/>
      <c r="H2371" s="565"/>
      <c r="I2371" s="565"/>
      <c r="J2371" s="565"/>
      <c r="K2371" s="565"/>
      <c r="L2371" s="348" t="s">
        <v>9</v>
      </c>
      <c r="M2371" s="341">
        <v>20.23</v>
      </c>
    </row>
    <row r="2372" spans="1:13" ht="13.5" customHeight="1" x14ac:dyDescent="0.25">
      <c r="A2372" s="340" t="s">
        <v>14270</v>
      </c>
      <c r="B2372" s="348" t="s">
        <v>385</v>
      </c>
      <c r="C2372" s="565" t="s">
        <v>14271</v>
      </c>
      <c r="D2372" s="565"/>
      <c r="E2372" s="565"/>
      <c r="F2372" s="565"/>
      <c r="G2372" s="565"/>
      <c r="H2372" s="565"/>
      <c r="I2372" s="565"/>
      <c r="J2372" s="565"/>
      <c r="K2372" s="565"/>
      <c r="L2372" s="348" t="s">
        <v>9</v>
      </c>
      <c r="M2372" s="341">
        <v>20.09</v>
      </c>
    </row>
    <row r="2373" spans="1:13" ht="12.75" customHeight="1" x14ac:dyDescent="0.25">
      <c r="A2373" s="340" t="s">
        <v>14272</v>
      </c>
      <c r="B2373" s="348" t="s">
        <v>385</v>
      </c>
      <c r="C2373" s="565" t="s">
        <v>14273</v>
      </c>
      <c r="D2373" s="565"/>
      <c r="E2373" s="565"/>
      <c r="F2373" s="565"/>
      <c r="G2373" s="565"/>
      <c r="H2373" s="565"/>
      <c r="I2373" s="565"/>
      <c r="J2373" s="565"/>
      <c r="K2373" s="565"/>
      <c r="L2373" s="348" t="s">
        <v>9</v>
      </c>
      <c r="M2373" s="341">
        <v>24.04</v>
      </c>
    </row>
    <row r="2374" spans="1:13" ht="12.75" customHeight="1" x14ac:dyDescent="0.25">
      <c r="A2374" s="340" t="s">
        <v>14274</v>
      </c>
      <c r="B2374" s="348" t="s">
        <v>385</v>
      </c>
      <c r="C2374" s="565" t="s">
        <v>14275</v>
      </c>
      <c r="D2374" s="565"/>
      <c r="E2374" s="565"/>
      <c r="F2374" s="565"/>
      <c r="G2374" s="565"/>
      <c r="H2374" s="565"/>
      <c r="I2374" s="565"/>
      <c r="J2374" s="565"/>
      <c r="K2374" s="565"/>
      <c r="L2374" s="348" t="s">
        <v>9</v>
      </c>
      <c r="M2374" s="341">
        <v>17.54</v>
      </c>
    </row>
    <row r="2375" spans="1:13" ht="13.5" customHeight="1" x14ac:dyDescent="0.25">
      <c r="A2375" s="340" t="s">
        <v>14276</v>
      </c>
      <c r="B2375" s="348" t="s">
        <v>385</v>
      </c>
      <c r="C2375" s="565" t="s">
        <v>14277</v>
      </c>
      <c r="D2375" s="565"/>
      <c r="E2375" s="565"/>
      <c r="F2375" s="565"/>
      <c r="G2375" s="565"/>
      <c r="H2375" s="565"/>
      <c r="I2375" s="565"/>
      <c r="J2375" s="565"/>
      <c r="K2375" s="565"/>
      <c r="L2375" s="348" t="s">
        <v>9</v>
      </c>
      <c r="M2375" s="341">
        <v>18.96</v>
      </c>
    </row>
    <row r="2376" spans="1:13" ht="12.75" customHeight="1" x14ac:dyDescent="0.25">
      <c r="A2376" s="338" t="s">
        <v>14278</v>
      </c>
      <c r="B2376" s="347" t="s">
        <v>385</v>
      </c>
      <c r="C2376" s="564" t="s">
        <v>14279</v>
      </c>
      <c r="D2376" s="564"/>
      <c r="E2376" s="564"/>
      <c r="F2376" s="564"/>
      <c r="G2376" s="564"/>
      <c r="H2376" s="564"/>
      <c r="I2376" s="564"/>
      <c r="J2376" s="564"/>
      <c r="K2376" s="564"/>
      <c r="L2376" s="339"/>
      <c r="M2376" s="339"/>
    </row>
    <row r="2377" spans="1:13" ht="12.75" customHeight="1" x14ac:dyDescent="0.25">
      <c r="A2377" s="340" t="s">
        <v>14280</v>
      </c>
      <c r="B2377" s="348" t="s">
        <v>385</v>
      </c>
      <c r="C2377" s="565" t="s">
        <v>14281</v>
      </c>
      <c r="D2377" s="565"/>
      <c r="E2377" s="565"/>
      <c r="F2377" s="565"/>
      <c r="G2377" s="565"/>
      <c r="H2377" s="565"/>
      <c r="I2377" s="565"/>
      <c r="J2377" s="565"/>
      <c r="K2377" s="565"/>
      <c r="L2377" s="348" t="s">
        <v>8</v>
      </c>
      <c r="M2377" s="341">
        <v>211.69</v>
      </c>
    </row>
    <row r="2378" spans="1:13" ht="13.5" customHeight="1" x14ac:dyDescent="0.25">
      <c r="A2378" s="340" t="s">
        <v>14282</v>
      </c>
      <c r="B2378" s="348" t="s">
        <v>385</v>
      </c>
      <c r="C2378" s="565" t="s">
        <v>14283</v>
      </c>
      <c r="D2378" s="565"/>
      <c r="E2378" s="565"/>
      <c r="F2378" s="565"/>
      <c r="G2378" s="565"/>
      <c r="H2378" s="565"/>
      <c r="I2378" s="565"/>
      <c r="J2378" s="565"/>
      <c r="K2378" s="565"/>
      <c r="L2378" s="348" t="s">
        <v>511</v>
      </c>
      <c r="M2378" s="341">
        <v>542.76</v>
      </c>
    </row>
    <row r="2379" spans="1:13" ht="12.75" customHeight="1" x14ac:dyDescent="0.25">
      <c r="A2379" s="340" t="s">
        <v>14284</v>
      </c>
      <c r="B2379" s="348" t="s">
        <v>385</v>
      </c>
      <c r="C2379" s="565" t="s">
        <v>13788</v>
      </c>
      <c r="D2379" s="565"/>
      <c r="E2379" s="565"/>
      <c r="F2379" s="565"/>
      <c r="G2379" s="565"/>
      <c r="H2379" s="565"/>
      <c r="I2379" s="565"/>
      <c r="J2379" s="565"/>
      <c r="K2379" s="565"/>
      <c r="L2379" s="348" t="s">
        <v>10</v>
      </c>
      <c r="M2379" s="341">
        <v>199.65</v>
      </c>
    </row>
    <row r="2380" spans="1:13" ht="13.5" customHeight="1" x14ac:dyDescent="0.25">
      <c r="A2380" s="340" t="s">
        <v>14285</v>
      </c>
      <c r="B2380" s="348" t="s">
        <v>385</v>
      </c>
      <c r="C2380" s="565" t="s">
        <v>13774</v>
      </c>
      <c r="D2380" s="565"/>
      <c r="E2380" s="565"/>
      <c r="F2380" s="565"/>
      <c r="G2380" s="565"/>
      <c r="H2380" s="565"/>
      <c r="I2380" s="565"/>
      <c r="J2380" s="565"/>
      <c r="K2380" s="565"/>
      <c r="L2380" s="348" t="s">
        <v>9</v>
      </c>
      <c r="M2380" s="341">
        <v>14.16</v>
      </c>
    </row>
    <row r="2381" spans="1:13" ht="12.75" customHeight="1" x14ac:dyDescent="0.25">
      <c r="A2381" s="340" t="s">
        <v>14286</v>
      </c>
      <c r="B2381" s="348" t="s">
        <v>385</v>
      </c>
      <c r="C2381" s="565" t="s">
        <v>14287</v>
      </c>
      <c r="D2381" s="565"/>
      <c r="E2381" s="565"/>
      <c r="F2381" s="565"/>
      <c r="G2381" s="565"/>
      <c r="H2381" s="565"/>
      <c r="I2381" s="565"/>
      <c r="J2381" s="565"/>
      <c r="K2381" s="565"/>
      <c r="L2381" s="348" t="s">
        <v>512</v>
      </c>
      <c r="M2381" s="341">
        <v>122.69</v>
      </c>
    </row>
    <row r="2382" spans="1:13" ht="12.75" customHeight="1" x14ac:dyDescent="0.25">
      <c r="A2382" s="338" t="s">
        <v>14288</v>
      </c>
      <c r="B2382" s="347" t="s">
        <v>385</v>
      </c>
      <c r="C2382" s="564" t="s">
        <v>14289</v>
      </c>
      <c r="D2382" s="564"/>
      <c r="E2382" s="564"/>
      <c r="F2382" s="564"/>
      <c r="G2382" s="564"/>
      <c r="H2382" s="564"/>
      <c r="I2382" s="564"/>
      <c r="J2382" s="564"/>
      <c r="K2382" s="564"/>
      <c r="L2382" s="339"/>
      <c r="M2382" s="339"/>
    </row>
    <row r="2383" spans="1:13" ht="13.5" customHeight="1" x14ac:dyDescent="0.25">
      <c r="A2383" s="340" t="s">
        <v>14290</v>
      </c>
      <c r="B2383" s="348" t="s">
        <v>385</v>
      </c>
      <c r="C2383" s="565" t="s">
        <v>14291</v>
      </c>
      <c r="D2383" s="565"/>
      <c r="E2383" s="565"/>
      <c r="F2383" s="565"/>
      <c r="G2383" s="565"/>
      <c r="H2383" s="565"/>
      <c r="I2383" s="565"/>
      <c r="J2383" s="565"/>
      <c r="K2383" s="565"/>
      <c r="L2383" s="348" t="s">
        <v>8</v>
      </c>
      <c r="M2383" s="341">
        <v>203.92</v>
      </c>
    </row>
    <row r="2384" spans="1:13" ht="12.75" customHeight="1" x14ac:dyDescent="0.25">
      <c r="A2384" s="340" t="s">
        <v>14292</v>
      </c>
      <c r="B2384" s="348" t="s">
        <v>385</v>
      </c>
      <c r="C2384" s="565" t="s">
        <v>14293</v>
      </c>
      <c r="D2384" s="565"/>
      <c r="E2384" s="565"/>
      <c r="F2384" s="565"/>
      <c r="G2384" s="565"/>
      <c r="H2384" s="565"/>
      <c r="I2384" s="565"/>
      <c r="J2384" s="565"/>
      <c r="K2384" s="565"/>
      <c r="L2384" s="348" t="s">
        <v>8</v>
      </c>
      <c r="M2384" s="341">
        <v>283.77</v>
      </c>
    </row>
    <row r="2385" spans="1:13" ht="13.5" customHeight="1" x14ac:dyDescent="0.25">
      <c r="A2385" s="340" t="s">
        <v>14294</v>
      </c>
      <c r="B2385" s="348" t="s">
        <v>385</v>
      </c>
      <c r="C2385" s="565" t="s">
        <v>14295</v>
      </c>
      <c r="D2385" s="565"/>
      <c r="E2385" s="565"/>
      <c r="F2385" s="565"/>
      <c r="G2385" s="565"/>
      <c r="H2385" s="565"/>
      <c r="I2385" s="565"/>
      <c r="J2385" s="565"/>
      <c r="K2385" s="565"/>
      <c r="L2385" s="348" t="s">
        <v>8</v>
      </c>
      <c r="M2385" s="341">
        <v>327.57</v>
      </c>
    </row>
    <row r="2386" spans="1:13" ht="12.75" customHeight="1" x14ac:dyDescent="0.25">
      <c r="A2386" s="340" t="s">
        <v>14296</v>
      </c>
      <c r="B2386" s="348" t="s">
        <v>385</v>
      </c>
      <c r="C2386" s="565" t="s">
        <v>14297</v>
      </c>
      <c r="D2386" s="565"/>
      <c r="E2386" s="565"/>
      <c r="F2386" s="565"/>
      <c r="G2386" s="565"/>
      <c r="H2386" s="565"/>
      <c r="I2386" s="565"/>
      <c r="J2386" s="565"/>
      <c r="K2386" s="565"/>
      <c r="L2386" s="348" t="s">
        <v>8</v>
      </c>
      <c r="M2386" s="341">
        <v>505.56</v>
      </c>
    </row>
    <row r="2387" spans="1:13" ht="12.75" customHeight="1" x14ac:dyDescent="0.25">
      <c r="A2387" s="340" t="s">
        <v>14298</v>
      </c>
      <c r="B2387" s="348" t="s">
        <v>385</v>
      </c>
      <c r="C2387" s="565" t="s">
        <v>13545</v>
      </c>
      <c r="D2387" s="565"/>
      <c r="E2387" s="565"/>
      <c r="F2387" s="565"/>
      <c r="G2387" s="565"/>
      <c r="H2387" s="565"/>
      <c r="I2387" s="565"/>
      <c r="J2387" s="565"/>
      <c r="K2387" s="565"/>
      <c r="L2387" s="348" t="s">
        <v>8</v>
      </c>
      <c r="M2387" s="341">
        <v>698.06</v>
      </c>
    </row>
    <row r="2388" spans="1:13" ht="13.5" customHeight="1" x14ac:dyDescent="0.25">
      <c r="A2388" s="340" t="s">
        <v>14299</v>
      </c>
      <c r="B2388" s="348" t="s">
        <v>385</v>
      </c>
      <c r="C2388" s="565" t="s">
        <v>13549</v>
      </c>
      <c r="D2388" s="565"/>
      <c r="E2388" s="565"/>
      <c r="F2388" s="565"/>
      <c r="G2388" s="565"/>
      <c r="H2388" s="565"/>
      <c r="I2388" s="565"/>
      <c r="J2388" s="565"/>
      <c r="K2388" s="565"/>
      <c r="L2388" s="348" t="s">
        <v>8</v>
      </c>
      <c r="M2388" s="341">
        <v>1223.0999999999999</v>
      </c>
    </row>
    <row r="2389" spans="1:13" ht="12.75" customHeight="1" x14ac:dyDescent="0.25">
      <c r="A2389" s="335" t="s">
        <v>14300</v>
      </c>
      <c r="B2389" s="336"/>
      <c r="C2389" s="566" t="s">
        <v>14301</v>
      </c>
      <c r="D2389" s="566"/>
      <c r="E2389" s="566"/>
      <c r="F2389" s="566"/>
      <c r="G2389" s="566"/>
      <c r="H2389" s="566"/>
      <c r="I2389" s="566"/>
      <c r="J2389" s="566"/>
      <c r="K2389" s="566"/>
      <c r="L2389" s="337"/>
      <c r="M2389" s="337"/>
    </row>
    <row r="2390" spans="1:13" ht="12.75" customHeight="1" x14ac:dyDescent="0.25">
      <c r="A2390" s="338" t="s">
        <v>14302</v>
      </c>
      <c r="B2390" s="347" t="s">
        <v>385</v>
      </c>
      <c r="C2390" s="564" t="s">
        <v>14303</v>
      </c>
      <c r="D2390" s="564"/>
      <c r="E2390" s="564"/>
      <c r="F2390" s="564"/>
      <c r="G2390" s="564"/>
      <c r="H2390" s="564"/>
      <c r="I2390" s="564"/>
      <c r="J2390" s="564"/>
      <c r="K2390" s="564"/>
      <c r="L2390" s="339"/>
      <c r="M2390" s="339"/>
    </row>
    <row r="2391" spans="1:13" ht="13.5" customHeight="1" x14ac:dyDescent="0.25">
      <c r="A2391" s="340" t="s">
        <v>14304</v>
      </c>
      <c r="B2391" s="348" t="s">
        <v>385</v>
      </c>
      <c r="C2391" s="565" t="s">
        <v>14305</v>
      </c>
      <c r="D2391" s="565"/>
      <c r="E2391" s="565"/>
      <c r="F2391" s="565"/>
      <c r="G2391" s="565"/>
      <c r="H2391" s="565"/>
      <c r="I2391" s="565"/>
      <c r="J2391" s="565"/>
      <c r="K2391" s="565"/>
      <c r="L2391" s="348" t="s">
        <v>9</v>
      </c>
      <c r="M2391" s="341">
        <v>541.32000000000005</v>
      </c>
    </row>
    <row r="2392" spans="1:13" ht="12.75" customHeight="1" x14ac:dyDescent="0.25">
      <c r="A2392" s="340" t="s">
        <v>14306</v>
      </c>
      <c r="B2392" s="348" t="s">
        <v>385</v>
      </c>
      <c r="C2392" s="565" t="s">
        <v>14307</v>
      </c>
      <c r="D2392" s="565"/>
      <c r="E2392" s="565"/>
      <c r="F2392" s="565"/>
      <c r="G2392" s="565"/>
      <c r="H2392" s="565"/>
      <c r="I2392" s="565"/>
      <c r="J2392" s="565"/>
      <c r="K2392" s="565"/>
      <c r="L2392" s="348" t="s">
        <v>9</v>
      </c>
      <c r="M2392" s="341">
        <v>775.9</v>
      </c>
    </row>
    <row r="2393" spans="1:13" ht="13.5" customHeight="1" x14ac:dyDescent="0.25">
      <c r="A2393" s="340" t="s">
        <v>14308</v>
      </c>
      <c r="B2393" s="348" t="s">
        <v>385</v>
      </c>
      <c r="C2393" s="565" t="s">
        <v>14309</v>
      </c>
      <c r="D2393" s="565"/>
      <c r="E2393" s="565"/>
      <c r="F2393" s="565"/>
      <c r="G2393" s="565"/>
      <c r="H2393" s="565"/>
      <c r="I2393" s="565"/>
      <c r="J2393" s="565"/>
      <c r="K2393" s="565"/>
      <c r="L2393" s="348" t="s">
        <v>9</v>
      </c>
      <c r="M2393" s="341">
        <v>443.47</v>
      </c>
    </row>
    <row r="2394" spans="1:13" ht="12.75" customHeight="1" x14ac:dyDescent="0.25">
      <c r="A2394" s="340" t="s">
        <v>14310</v>
      </c>
      <c r="B2394" s="348" t="s">
        <v>385</v>
      </c>
      <c r="C2394" s="565" t="s">
        <v>14311</v>
      </c>
      <c r="D2394" s="565"/>
      <c r="E2394" s="565"/>
      <c r="F2394" s="565"/>
      <c r="G2394" s="565"/>
      <c r="H2394" s="565"/>
      <c r="I2394" s="565"/>
      <c r="J2394" s="565"/>
      <c r="K2394" s="565"/>
      <c r="L2394" s="348" t="s">
        <v>9</v>
      </c>
      <c r="M2394" s="341">
        <v>443.47</v>
      </c>
    </row>
    <row r="2395" spans="1:13" ht="12.75" customHeight="1" x14ac:dyDescent="0.25">
      <c r="A2395" s="338" t="s">
        <v>14312</v>
      </c>
      <c r="B2395" s="347" t="s">
        <v>385</v>
      </c>
      <c r="C2395" s="564" t="s">
        <v>14313</v>
      </c>
      <c r="D2395" s="564"/>
      <c r="E2395" s="564"/>
      <c r="F2395" s="564"/>
      <c r="G2395" s="564"/>
      <c r="H2395" s="564"/>
      <c r="I2395" s="564"/>
      <c r="J2395" s="564"/>
      <c r="K2395" s="564"/>
      <c r="L2395" s="339"/>
      <c r="M2395" s="339"/>
    </row>
    <row r="2396" spans="1:13" ht="13.5" customHeight="1" x14ac:dyDescent="0.25">
      <c r="A2396" s="340" t="s">
        <v>14314</v>
      </c>
      <c r="B2396" s="348" t="s">
        <v>385</v>
      </c>
      <c r="C2396" s="565" t="s">
        <v>14315</v>
      </c>
      <c r="D2396" s="565"/>
      <c r="E2396" s="565"/>
      <c r="F2396" s="565"/>
      <c r="G2396" s="565"/>
      <c r="H2396" s="565"/>
      <c r="I2396" s="565"/>
      <c r="J2396" s="565"/>
      <c r="K2396" s="565"/>
      <c r="L2396" s="348" t="s">
        <v>511</v>
      </c>
      <c r="M2396" s="341">
        <v>323.55</v>
      </c>
    </row>
    <row r="2397" spans="1:13" ht="12.75" customHeight="1" x14ac:dyDescent="0.25">
      <c r="A2397" s="335" t="s">
        <v>14316</v>
      </c>
      <c r="B2397" s="336"/>
      <c r="C2397" s="566" t="s">
        <v>14317</v>
      </c>
      <c r="D2397" s="566"/>
      <c r="E2397" s="566"/>
      <c r="F2397" s="566"/>
      <c r="G2397" s="566"/>
      <c r="H2397" s="566"/>
      <c r="I2397" s="566"/>
      <c r="J2397" s="566"/>
      <c r="K2397" s="566"/>
      <c r="L2397" s="337"/>
      <c r="M2397" s="337"/>
    </row>
    <row r="2398" spans="1:13" ht="13.5" customHeight="1" x14ac:dyDescent="0.25">
      <c r="A2398" s="338" t="s">
        <v>14318</v>
      </c>
      <c r="B2398" s="347" t="s">
        <v>385</v>
      </c>
      <c r="C2398" s="564" t="s">
        <v>14319</v>
      </c>
      <c r="D2398" s="564"/>
      <c r="E2398" s="564"/>
      <c r="F2398" s="564"/>
      <c r="G2398" s="564"/>
      <c r="H2398" s="564"/>
      <c r="I2398" s="564"/>
      <c r="J2398" s="564"/>
      <c r="K2398" s="564"/>
      <c r="L2398" s="339"/>
      <c r="M2398" s="339"/>
    </row>
    <row r="2399" spans="1:13" ht="12.75" customHeight="1" x14ac:dyDescent="0.25">
      <c r="A2399" s="340" t="s">
        <v>14320</v>
      </c>
      <c r="B2399" s="348" t="s">
        <v>385</v>
      </c>
      <c r="C2399" s="565" t="s">
        <v>14321</v>
      </c>
      <c r="D2399" s="565"/>
      <c r="E2399" s="565"/>
      <c r="F2399" s="565"/>
      <c r="G2399" s="565"/>
      <c r="H2399" s="565"/>
      <c r="I2399" s="565"/>
      <c r="J2399" s="565"/>
      <c r="K2399" s="565"/>
      <c r="L2399" s="348" t="s">
        <v>511</v>
      </c>
      <c r="M2399" s="341">
        <v>3</v>
      </c>
    </row>
    <row r="2400" spans="1:13" ht="12.75" customHeight="1" x14ac:dyDescent="0.25">
      <c r="A2400" s="340" t="s">
        <v>14322</v>
      </c>
      <c r="B2400" s="348" t="s">
        <v>385</v>
      </c>
      <c r="C2400" s="565" t="s">
        <v>14323</v>
      </c>
      <c r="D2400" s="565"/>
      <c r="E2400" s="565"/>
      <c r="F2400" s="565"/>
      <c r="G2400" s="565"/>
      <c r="H2400" s="565"/>
      <c r="I2400" s="565"/>
      <c r="J2400" s="565"/>
      <c r="K2400" s="565"/>
      <c r="L2400" s="348" t="s">
        <v>511</v>
      </c>
      <c r="M2400" s="341">
        <v>0.15</v>
      </c>
    </row>
    <row r="2401" spans="1:13" ht="13.5" customHeight="1" x14ac:dyDescent="0.25">
      <c r="A2401" s="338" t="s">
        <v>14324</v>
      </c>
      <c r="B2401" s="347" t="s">
        <v>385</v>
      </c>
      <c r="C2401" s="564" t="s">
        <v>14325</v>
      </c>
      <c r="D2401" s="564"/>
      <c r="E2401" s="564"/>
      <c r="F2401" s="564"/>
      <c r="G2401" s="564"/>
      <c r="H2401" s="564"/>
      <c r="I2401" s="564"/>
      <c r="J2401" s="564"/>
      <c r="K2401" s="564"/>
      <c r="L2401" s="339"/>
      <c r="M2401" s="339"/>
    </row>
    <row r="2402" spans="1:13" ht="12.75" customHeight="1" x14ac:dyDescent="0.25">
      <c r="A2402" s="340" t="s">
        <v>14326</v>
      </c>
      <c r="B2402" s="348" t="s">
        <v>385</v>
      </c>
      <c r="C2402" s="565" t="s">
        <v>14327</v>
      </c>
      <c r="D2402" s="565"/>
      <c r="E2402" s="565"/>
      <c r="F2402" s="565"/>
      <c r="G2402" s="565"/>
      <c r="H2402" s="565"/>
      <c r="I2402" s="565"/>
      <c r="J2402" s="565"/>
      <c r="K2402" s="565"/>
      <c r="L2402" s="348" t="s">
        <v>7742</v>
      </c>
      <c r="M2402" s="341">
        <v>11</v>
      </c>
    </row>
    <row r="2403" spans="1:13" ht="12.75" customHeight="1" x14ac:dyDescent="0.25">
      <c r="A2403" s="335" t="s">
        <v>14328</v>
      </c>
      <c r="B2403" s="336"/>
      <c r="C2403" s="566" t="s">
        <v>530</v>
      </c>
      <c r="D2403" s="566"/>
      <c r="E2403" s="566"/>
      <c r="F2403" s="566"/>
      <c r="G2403" s="566"/>
      <c r="H2403" s="566"/>
      <c r="I2403" s="566"/>
      <c r="J2403" s="566"/>
      <c r="K2403" s="566"/>
      <c r="L2403" s="337"/>
      <c r="M2403" s="337"/>
    </row>
    <row r="2404" spans="1:13" ht="13.5" customHeight="1" x14ac:dyDescent="0.25">
      <c r="A2404" s="338" t="s">
        <v>14329</v>
      </c>
      <c r="B2404" s="347" t="s">
        <v>385</v>
      </c>
      <c r="C2404" s="564" t="s">
        <v>14330</v>
      </c>
      <c r="D2404" s="564"/>
      <c r="E2404" s="564"/>
      <c r="F2404" s="564"/>
      <c r="G2404" s="564"/>
      <c r="H2404" s="564"/>
      <c r="I2404" s="564"/>
      <c r="J2404" s="564"/>
      <c r="K2404" s="564"/>
      <c r="L2404" s="339"/>
      <c r="M2404" s="339"/>
    </row>
    <row r="2405" spans="1:13" ht="12.75" customHeight="1" x14ac:dyDescent="0.25">
      <c r="A2405" s="340" t="s">
        <v>14331</v>
      </c>
      <c r="B2405" s="348" t="s">
        <v>385</v>
      </c>
      <c r="C2405" s="565" t="s">
        <v>14332</v>
      </c>
      <c r="D2405" s="565"/>
      <c r="E2405" s="565"/>
      <c r="F2405" s="565"/>
      <c r="G2405" s="565"/>
      <c r="H2405" s="565"/>
      <c r="I2405" s="565"/>
      <c r="J2405" s="565"/>
      <c r="K2405" s="565"/>
      <c r="L2405" s="348" t="s">
        <v>562</v>
      </c>
      <c r="M2405" s="341">
        <v>17499.310000000001</v>
      </c>
    </row>
    <row r="2406" spans="1:13" ht="13.5" customHeight="1" x14ac:dyDescent="0.25">
      <c r="A2406" s="340" t="s">
        <v>14333</v>
      </c>
      <c r="B2406" s="348" t="s">
        <v>385</v>
      </c>
      <c r="C2406" s="565" t="s">
        <v>14334</v>
      </c>
      <c r="D2406" s="565"/>
      <c r="E2406" s="565"/>
      <c r="F2406" s="565"/>
      <c r="G2406" s="565"/>
      <c r="H2406" s="565"/>
      <c r="I2406" s="565"/>
      <c r="J2406" s="565"/>
      <c r="K2406" s="565"/>
      <c r="L2406" s="348" t="s">
        <v>562</v>
      </c>
      <c r="M2406" s="341">
        <v>19615.63</v>
      </c>
    </row>
    <row r="2407" spans="1:13" ht="12.75" customHeight="1" x14ac:dyDescent="0.25">
      <c r="A2407" s="338" t="s">
        <v>14335</v>
      </c>
      <c r="B2407" s="339"/>
      <c r="C2407" s="564" t="s">
        <v>14336</v>
      </c>
      <c r="D2407" s="564"/>
      <c r="E2407" s="564"/>
      <c r="F2407" s="564"/>
      <c r="G2407" s="564"/>
      <c r="H2407" s="564"/>
      <c r="I2407" s="564"/>
      <c r="J2407" s="564"/>
      <c r="K2407" s="564"/>
      <c r="L2407" s="339"/>
      <c r="M2407" s="339"/>
    </row>
    <row r="2408" spans="1:13" ht="12.75" customHeight="1" x14ac:dyDescent="0.25">
      <c r="A2408" s="340" t="s">
        <v>14337</v>
      </c>
      <c r="B2408" s="348" t="s">
        <v>385</v>
      </c>
      <c r="C2408" s="565" t="s">
        <v>14338</v>
      </c>
      <c r="D2408" s="565"/>
      <c r="E2408" s="565"/>
      <c r="F2408" s="565"/>
      <c r="G2408" s="565"/>
      <c r="H2408" s="565"/>
      <c r="I2408" s="565"/>
      <c r="J2408" s="565"/>
      <c r="K2408" s="565"/>
      <c r="L2408" s="348" t="s">
        <v>26</v>
      </c>
      <c r="M2408" s="341">
        <v>3.17</v>
      </c>
    </row>
    <row r="2409" spans="1:13" ht="13.5" customHeight="1" x14ac:dyDescent="0.25">
      <c r="A2409" s="335" t="s">
        <v>14339</v>
      </c>
      <c r="B2409" s="336"/>
      <c r="C2409" s="566" t="s">
        <v>14340</v>
      </c>
      <c r="D2409" s="566"/>
      <c r="E2409" s="566"/>
      <c r="F2409" s="566"/>
      <c r="G2409" s="566"/>
      <c r="H2409" s="566"/>
      <c r="I2409" s="566"/>
      <c r="J2409" s="566"/>
      <c r="K2409" s="566"/>
      <c r="L2409" s="337"/>
      <c r="M2409" s="337"/>
    </row>
    <row r="2410" spans="1:13" ht="12.75" customHeight="1" x14ac:dyDescent="0.25">
      <c r="A2410" s="338" t="s">
        <v>14341</v>
      </c>
      <c r="B2410" s="347" t="s">
        <v>385</v>
      </c>
      <c r="C2410" s="564" t="s">
        <v>14342</v>
      </c>
      <c r="D2410" s="564"/>
      <c r="E2410" s="564"/>
      <c r="F2410" s="564"/>
      <c r="G2410" s="564"/>
      <c r="H2410" s="564"/>
      <c r="I2410" s="564"/>
      <c r="J2410" s="564"/>
      <c r="K2410" s="564"/>
      <c r="L2410" s="339"/>
      <c r="M2410" s="339"/>
    </row>
    <row r="2411" spans="1:13" ht="13.5" customHeight="1" x14ac:dyDescent="0.25">
      <c r="A2411" s="340" t="s">
        <v>14343</v>
      </c>
      <c r="B2411" s="348" t="s">
        <v>385</v>
      </c>
      <c r="C2411" s="565" t="s">
        <v>14344</v>
      </c>
      <c r="D2411" s="565"/>
      <c r="E2411" s="565"/>
      <c r="F2411" s="565"/>
      <c r="G2411" s="565"/>
      <c r="H2411" s="565"/>
      <c r="I2411" s="565"/>
      <c r="J2411" s="565"/>
      <c r="K2411" s="565"/>
      <c r="L2411" s="348" t="s">
        <v>562</v>
      </c>
      <c r="M2411" s="341">
        <v>23200</v>
      </c>
    </row>
    <row r="2412" spans="1:13" ht="12.75" customHeight="1" x14ac:dyDescent="0.25">
      <c r="A2412" s="340" t="s">
        <v>14345</v>
      </c>
      <c r="B2412" s="348" t="s">
        <v>385</v>
      </c>
      <c r="C2412" s="565" t="s">
        <v>14346</v>
      </c>
      <c r="D2412" s="565"/>
      <c r="E2412" s="565"/>
      <c r="F2412" s="565"/>
      <c r="G2412" s="565"/>
      <c r="H2412" s="565"/>
      <c r="I2412" s="565"/>
      <c r="J2412" s="565"/>
      <c r="K2412" s="565"/>
      <c r="L2412" s="348" t="s">
        <v>562</v>
      </c>
      <c r="M2412" s="341">
        <v>20523.080000000002</v>
      </c>
    </row>
    <row r="2413" spans="1:13" ht="12.75" customHeight="1" x14ac:dyDescent="0.25">
      <c r="A2413" s="340" t="s">
        <v>14347</v>
      </c>
      <c r="B2413" s="348" t="s">
        <v>385</v>
      </c>
      <c r="C2413" s="565" t="s">
        <v>14348</v>
      </c>
      <c r="D2413" s="565"/>
      <c r="E2413" s="565"/>
      <c r="F2413" s="565"/>
      <c r="G2413" s="565"/>
      <c r="H2413" s="565"/>
      <c r="I2413" s="565"/>
      <c r="J2413" s="565"/>
      <c r="K2413" s="565"/>
      <c r="L2413" s="348" t="s">
        <v>562</v>
      </c>
      <c r="M2413" s="341">
        <v>17846.150000000001</v>
      </c>
    </row>
    <row r="2414" spans="1:13" ht="13.5" customHeight="1" x14ac:dyDescent="0.25">
      <c r="A2414" s="340" t="s">
        <v>14349</v>
      </c>
      <c r="B2414" s="348" t="s">
        <v>385</v>
      </c>
      <c r="C2414" s="565" t="s">
        <v>14350</v>
      </c>
      <c r="D2414" s="565"/>
      <c r="E2414" s="565"/>
      <c r="F2414" s="565"/>
      <c r="G2414" s="565"/>
      <c r="H2414" s="565"/>
      <c r="I2414" s="565"/>
      <c r="J2414" s="565"/>
      <c r="K2414" s="565"/>
      <c r="L2414" s="348" t="s">
        <v>562</v>
      </c>
      <c r="M2414" s="341">
        <v>12576.19</v>
      </c>
    </row>
    <row r="2415" spans="1:13" ht="12.75" customHeight="1" x14ac:dyDescent="0.25">
      <c r="A2415" s="340" t="s">
        <v>14351</v>
      </c>
      <c r="B2415" s="348" t="s">
        <v>385</v>
      </c>
      <c r="C2415" s="565" t="s">
        <v>14352</v>
      </c>
      <c r="D2415" s="565"/>
      <c r="E2415" s="565"/>
      <c r="F2415" s="565"/>
      <c r="G2415" s="565"/>
      <c r="H2415" s="565"/>
      <c r="I2415" s="565"/>
      <c r="J2415" s="565"/>
      <c r="K2415" s="565"/>
      <c r="L2415" s="348" t="s">
        <v>562</v>
      </c>
      <c r="M2415" s="341">
        <v>5897.8</v>
      </c>
    </row>
    <row r="2416" spans="1:13" ht="12.75" customHeight="1" x14ac:dyDescent="0.25">
      <c r="A2416" s="340" t="s">
        <v>14353</v>
      </c>
      <c r="B2416" s="348" t="s">
        <v>385</v>
      </c>
      <c r="C2416" s="565" t="s">
        <v>689</v>
      </c>
      <c r="D2416" s="565"/>
      <c r="E2416" s="565"/>
      <c r="F2416" s="565"/>
      <c r="G2416" s="565"/>
      <c r="H2416" s="565"/>
      <c r="I2416" s="565"/>
      <c r="J2416" s="565"/>
      <c r="K2416" s="565"/>
      <c r="L2416" s="348" t="s">
        <v>562</v>
      </c>
      <c r="M2416" s="341">
        <v>8572.9</v>
      </c>
    </row>
    <row r="2417" spans="1:13" ht="13.5" customHeight="1" x14ac:dyDescent="0.25">
      <c r="A2417" s="340" t="s">
        <v>14354</v>
      </c>
      <c r="B2417" s="348" t="s">
        <v>385</v>
      </c>
      <c r="C2417" s="565" t="s">
        <v>14355</v>
      </c>
      <c r="D2417" s="565"/>
      <c r="E2417" s="565"/>
      <c r="F2417" s="565"/>
      <c r="G2417" s="565"/>
      <c r="H2417" s="565"/>
      <c r="I2417" s="565"/>
      <c r="J2417" s="565"/>
      <c r="K2417" s="565"/>
      <c r="L2417" s="348" t="s">
        <v>562</v>
      </c>
      <c r="M2417" s="341">
        <v>7227.95</v>
      </c>
    </row>
    <row r="2418" spans="1:13" ht="12.75" customHeight="1" x14ac:dyDescent="0.25">
      <c r="A2418" s="340" t="s">
        <v>14356</v>
      </c>
      <c r="B2418" s="348" t="s">
        <v>385</v>
      </c>
      <c r="C2418" s="565" t="s">
        <v>575</v>
      </c>
      <c r="D2418" s="565"/>
      <c r="E2418" s="565"/>
      <c r="F2418" s="565"/>
      <c r="G2418" s="565"/>
      <c r="H2418" s="565"/>
      <c r="I2418" s="565"/>
      <c r="J2418" s="565"/>
      <c r="K2418" s="565"/>
      <c r="L2418" s="348" t="s">
        <v>562</v>
      </c>
      <c r="M2418" s="341">
        <v>3918.3</v>
      </c>
    </row>
    <row r="2419" spans="1:13" ht="13.5" customHeight="1" x14ac:dyDescent="0.25">
      <c r="A2419" s="340" t="s">
        <v>14357</v>
      </c>
      <c r="B2419" s="348" t="s">
        <v>385</v>
      </c>
      <c r="C2419" s="565" t="s">
        <v>7260</v>
      </c>
      <c r="D2419" s="565"/>
      <c r="E2419" s="565"/>
      <c r="F2419" s="565"/>
      <c r="G2419" s="565"/>
      <c r="H2419" s="565"/>
      <c r="I2419" s="565"/>
      <c r="J2419" s="565"/>
      <c r="K2419" s="565"/>
      <c r="L2419" s="348" t="s">
        <v>562</v>
      </c>
      <c r="M2419" s="341">
        <v>3505.75</v>
      </c>
    </row>
    <row r="2420" spans="1:13" ht="12.75" customHeight="1" x14ac:dyDescent="0.25">
      <c r="A2420" s="340" t="s">
        <v>14358</v>
      </c>
      <c r="B2420" s="348" t="s">
        <v>385</v>
      </c>
      <c r="C2420" s="565" t="s">
        <v>7292</v>
      </c>
      <c r="D2420" s="565"/>
      <c r="E2420" s="565"/>
      <c r="F2420" s="565"/>
      <c r="G2420" s="565"/>
      <c r="H2420" s="565"/>
      <c r="I2420" s="565"/>
      <c r="J2420" s="565"/>
      <c r="K2420" s="565"/>
      <c r="L2420" s="348" t="s">
        <v>562</v>
      </c>
      <c r="M2420" s="341">
        <v>2921.15</v>
      </c>
    </row>
    <row r="2421" spans="1:13" ht="12.75" customHeight="1" x14ac:dyDescent="0.25">
      <c r="A2421" s="340" t="s">
        <v>14359</v>
      </c>
      <c r="B2421" s="348" t="s">
        <v>385</v>
      </c>
      <c r="C2421" s="565" t="s">
        <v>7320</v>
      </c>
      <c r="D2421" s="565"/>
      <c r="E2421" s="565"/>
      <c r="F2421" s="565"/>
      <c r="G2421" s="565"/>
      <c r="H2421" s="565"/>
      <c r="I2421" s="565"/>
      <c r="J2421" s="565"/>
      <c r="K2421" s="565"/>
      <c r="L2421" s="348" t="s">
        <v>562</v>
      </c>
      <c r="M2421" s="341">
        <v>9432.14</v>
      </c>
    </row>
    <row r="2422" spans="1:13" ht="13.5" customHeight="1" x14ac:dyDescent="0.25">
      <c r="A2422" s="340" t="s">
        <v>14360</v>
      </c>
      <c r="B2422" s="348" t="s">
        <v>385</v>
      </c>
      <c r="C2422" s="565" t="s">
        <v>7322</v>
      </c>
      <c r="D2422" s="565"/>
      <c r="E2422" s="565"/>
      <c r="F2422" s="565"/>
      <c r="G2422" s="565"/>
      <c r="H2422" s="565"/>
      <c r="I2422" s="565"/>
      <c r="J2422" s="565"/>
      <c r="K2422" s="565"/>
      <c r="L2422" s="348" t="s">
        <v>562</v>
      </c>
      <c r="M2422" s="341">
        <v>11397.17</v>
      </c>
    </row>
    <row r="2423" spans="1:13" ht="12.75" customHeight="1" x14ac:dyDescent="0.25">
      <c r="A2423" s="340" t="s">
        <v>14361</v>
      </c>
      <c r="B2423" s="348" t="s">
        <v>385</v>
      </c>
      <c r="C2423" s="565" t="s">
        <v>7324</v>
      </c>
      <c r="D2423" s="565"/>
      <c r="E2423" s="565"/>
      <c r="F2423" s="565"/>
      <c r="G2423" s="565"/>
      <c r="H2423" s="565"/>
      <c r="I2423" s="565"/>
      <c r="J2423" s="565"/>
      <c r="K2423" s="565"/>
      <c r="L2423" s="348" t="s">
        <v>562</v>
      </c>
      <c r="M2423" s="341">
        <v>13384.62</v>
      </c>
    </row>
    <row r="2424" spans="1:13" ht="13.5" customHeight="1" x14ac:dyDescent="0.25">
      <c r="A2424" s="340" t="s">
        <v>14362</v>
      </c>
      <c r="B2424" s="348" t="s">
        <v>385</v>
      </c>
      <c r="C2424" s="565" t="s">
        <v>7326</v>
      </c>
      <c r="D2424" s="565"/>
      <c r="E2424" s="565"/>
      <c r="F2424" s="565"/>
      <c r="G2424" s="565"/>
      <c r="H2424" s="565"/>
      <c r="I2424" s="565"/>
      <c r="J2424" s="565"/>
      <c r="K2424" s="565"/>
      <c r="L2424" s="348" t="s">
        <v>562</v>
      </c>
      <c r="M2424" s="341">
        <v>16173.08</v>
      </c>
    </row>
    <row r="2425" spans="1:13" ht="12.75" customHeight="1" x14ac:dyDescent="0.25">
      <c r="A2425" s="340" t="s">
        <v>14363</v>
      </c>
      <c r="B2425" s="348" t="s">
        <v>385</v>
      </c>
      <c r="C2425" s="565" t="s">
        <v>7328</v>
      </c>
      <c r="D2425" s="565"/>
      <c r="E2425" s="565"/>
      <c r="F2425" s="565"/>
      <c r="G2425" s="565"/>
      <c r="H2425" s="565"/>
      <c r="I2425" s="565"/>
      <c r="J2425" s="565"/>
      <c r="K2425" s="565"/>
      <c r="L2425" s="348" t="s">
        <v>562</v>
      </c>
      <c r="M2425" s="341">
        <v>15392.31</v>
      </c>
    </row>
    <row r="2426" spans="1:13" ht="12.75" customHeight="1" x14ac:dyDescent="0.25">
      <c r="A2426" s="340" t="s">
        <v>14364</v>
      </c>
      <c r="B2426" s="348" t="s">
        <v>385</v>
      </c>
      <c r="C2426" s="565" t="s">
        <v>7330</v>
      </c>
      <c r="D2426" s="565"/>
      <c r="E2426" s="565"/>
      <c r="F2426" s="565"/>
      <c r="G2426" s="565"/>
      <c r="H2426" s="565"/>
      <c r="I2426" s="565"/>
      <c r="J2426" s="565"/>
      <c r="K2426" s="565"/>
      <c r="L2426" s="348" t="s">
        <v>562</v>
      </c>
      <c r="M2426" s="341">
        <v>18599.04</v>
      </c>
    </row>
    <row r="2427" spans="1:13" ht="13.5" customHeight="1" x14ac:dyDescent="0.25">
      <c r="A2427" s="340" t="s">
        <v>14365</v>
      </c>
      <c r="B2427" s="348" t="s">
        <v>385</v>
      </c>
      <c r="C2427" s="565" t="s">
        <v>7332</v>
      </c>
      <c r="D2427" s="565"/>
      <c r="E2427" s="565"/>
      <c r="F2427" s="565"/>
      <c r="G2427" s="565"/>
      <c r="H2427" s="565"/>
      <c r="I2427" s="565"/>
      <c r="J2427" s="565"/>
      <c r="K2427" s="565"/>
      <c r="L2427" s="348" t="s">
        <v>562</v>
      </c>
      <c r="M2427" s="341">
        <v>17400</v>
      </c>
    </row>
    <row r="2428" spans="1:13" ht="12.75" customHeight="1" x14ac:dyDescent="0.25">
      <c r="A2428" s="340" t="s">
        <v>14366</v>
      </c>
      <c r="B2428" s="348" t="s">
        <v>385</v>
      </c>
      <c r="C2428" s="565" t="s">
        <v>7334</v>
      </c>
      <c r="D2428" s="565"/>
      <c r="E2428" s="565"/>
      <c r="F2428" s="565"/>
      <c r="G2428" s="565"/>
      <c r="H2428" s="565"/>
      <c r="I2428" s="565"/>
      <c r="J2428" s="565"/>
      <c r="K2428" s="565"/>
      <c r="L2428" s="348" t="s">
        <v>562</v>
      </c>
      <c r="M2428" s="341">
        <v>21025</v>
      </c>
    </row>
    <row r="2429" spans="1:13" ht="12.75" customHeight="1" x14ac:dyDescent="0.25">
      <c r="A2429" s="340" t="s">
        <v>16570</v>
      </c>
      <c r="B2429" s="348" t="s">
        <v>385</v>
      </c>
      <c r="C2429" s="565" t="s">
        <v>16571</v>
      </c>
      <c r="D2429" s="565"/>
      <c r="E2429" s="565"/>
      <c r="F2429" s="565"/>
      <c r="G2429" s="565"/>
      <c r="H2429" s="565"/>
      <c r="I2429" s="565"/>
      <c r="J2429" s="565"/>
      <c r="K2429" s="565"/>
      <c r="L2429" s="348" t="s">
        <v>562</v>
      </c>
      <c r="M2429" s="341">
        <v>9328.06</v>
      </c>
    </row>
    <row r="2430" spans="1:13" ht="3" customHeight="1" x14ac:dyDescent="0.25">
      <c r="C2430" s="565"/>
      <c r="D2430" s="565"/>
      <c r="E2430" s="565"/>
      <c r="F2430" s="565"/>
      <c r="G2430" s="565"/>
      <c r="H2430" s="565"/>
      <c r="I2430" s="565"/>
      <c r="J2430" s="565"/>
      <c r="K2430" s="565"/>
    </row>
    <row r="2431" spans="1:13" ht="12.75" customHeight="1" x14ac:dyDescent="0.25">
      <c r="A2431" s="340" t="s">
        <v>16572</v>
      </c>
      <c r="B2431" s="348" t="s">
        <v>385</v>
      </c>
      <c r="C2431" s="565" t="s">
        <v>16573</v>
      </c>
      <c r="D2431" s="565"/>
      <c r="E2431" s="565"/>
      <c r="F2431" s="565"/>
      <c r="G2431" s="565"/>
      <c r="H2431" s="565"/>
      <c r="I2431" s="565"/>
      <c r="J2431" s="565"/>
      <c r="K2431" s="565"/>
      <c r="L2431" s="348" t="s">
        <v>562</v>
      </c>
      <c r="M2431" s="341">
        <v>12667.18</v>
      </c>
    </row>
    <row r="2432" spans="1:13" ht="13.5" customHeight="1" x14ac:dyDescent="0.25">
      <c r="A2432" s="335" t="s">
        <v>14367</v>
      </c>
      <c r="B2432" s="336"/>
      <c r="C2432" s="566" t="s">
        <v>14368</v>
      </c>
      <c r="D2432" s="566"/>
      <c r="E2432" s="566"/>
      <c r="F2432" s="566"/>
      <c r="G2432" s="566"/>
      <c r="H2432" s="566"/>
      <c r="I2432" s="566"/>
      <c r="J2432" s="566"/>
      <c r="K2432" s="566"/>
      <c r="L2432" s="337"/>
      <c r="M2432" s="337"/>
    </row>
    <row r="2433" spans="1:13" ht="12.75" customHeight="1" x14ac:dyDescent="0.25">
      <c r="A2433" s="338" t="s">
        <v>14369</v>
      </c>
      <c r="B2433" s="347" t="s">
        <v>385</v>
      </c>
      <c r="C2433" s="564" t="s">
        <v>14370</v>
      </c>
      <c r="D2433" s="564"/>
      <c r="E2433" s="564"/>
      <c r="F2433" s="564"/>
      <c r="G2433" s="564"/>
      <c r="H2433" s="564"/>
      <c r="I2433" s="564"/>
      <c r="J2433" s="564"/>
      <c r="K2433" s="564"/>
      <c r="L2433" s="339"/>
      <c r="M2433" s="339"/>
    </row>
    <row r="2434" spans="1:13" ht="12.75" customHeight="1" x14ac:dyDescent="0.25">
      <c r="A2434" s="340" t="s">
        <v>14371</v>
      </c>
      <c r="B2434" s="348" t="s">
        <v>385</v>
      </c>
      <c r="C2434" s="565" t="s">
        <v>14372</v>
      </c>
      <c r="D2434" s="565"/>
      <c r="E2434" s="565"/>
      <c r="F2434" s="565"/>
      <c r="G2434" s="565"/>
      <c r="H2434" s="565"/>
      <c r="I2434" s="565"/>
      <c r="J2434" s="565"/>
      <c r="K2434" s="565"/>
      <c r="L2434" s="348" t="s">
        <v>562</v>
      </c>
      <c r="M2434" s="341">
        <v>2421.91</v>
      </c>
    </row>
    <row r="2435" spans="1:13" ht="13.5" customHeight="1" x14ac:dyDescent="0.25">
      <c r="A2435" s="340" t="s">
        <v>14373</v>
      </c>
      <c r="B2435" s="348" t="s">
        <v>385</v>
      </c>
      <c r="C2435" s="565" t="s">
        <v>14374</v>
      </c>
      <c r="D2435" s="565"/>
      <c r="E2435" s="565"/>
      <c r="F2435" s="565"/>
      <c r="G2435" s="565"/>
      <c r="H2435" s="565"/>
      <c r="I2435" s="565"/>
      <c r="J2435" s="565"/>
      <c r="K2435" s="565"/>
      <c r="L2435" s="348" t="s">
        <v>562</v>
      </c>
      <c r="M2435" s="341">
        <v>3222.58</v>
      </c>
    </row>
    <row r="2436" spans="1:13" ht="12.75" customHeight="1" x14ac:dyDescent="0.25">
      <c r="A2436" s="340" t="s">
        <v>14375</v>
      </c>
      <c r="B2436" s="348" t="s">
        <v>385</v>
      </c>
      <c r="C2436" s="565" t="s">
        <v>14376</v>
      </c>
      <c r="D2436" s="565"/>
      <c r="E2436" s="565"/>
      <c r="F2436" s="565"/>
      <c r="G2436" s="565"/>
      <c r="H2436" s="565"/>
      <c r="I2436" s="565"/>
      <c r="J2436" s="565"/>
      <c r="K2436" s="565"/>
      <c r="L2436" s="348" t="s">
        <v>562</v>
      </c>
      <c r="M2436" s="341">
        <v>3709.14</v>
      </c>
    </row>
    <row r="2437" spans="1:13" ht="13.5" customHeight="1" x14ac:dyDescent="0.25">
      <c r="A2437" s="338" t="s">
        <v>14377</v>
      </c>
      <c r="B2437" s="339"/>
      <c r="C2437" s="564" t="s">
        <v>14378</v>
      </c>
      <c r="D2437" s="564"/>
      <c r="E2437" s="564"/>
      <c r="F2437" s="564"/>
      <c r="G2437" s="564"/>
      <c r="H2437" s="564"/>
      <c r="I2437" s="564"/>
      <c r="J2437" s="564"/>
      <c r="K2437" s="564"/>
      <c r="L2437" s="339"/>
      <c r="M2437" s="339"/>
    </row>
    <row r="2438" spans="1:13" ht="12.75" customHeight="1" x14ac:dyDescent="0.25">
      <c r="A2438" s="340" t="s">
        <v>14379</v>
      </c>
      <c r="B2438" s="348" t="s">
        <v>385</v>
      </c>
      <c r="C2438" s="565" t="s">
        <v>14380</v>
      </c>
      <c r="D2438" s="565"/>
      <c r="E2438" s="565"/>
      <c r="F2438" s="565"/>
      <c r="G2438" s="565"/>
      <c r="H2438" s="565"/>
      <c r="I2438" s="565"/>
      <c r="J2438" s="565"/>
      <c r="K2438" s="565"/>
      <c r="L2438" s="348" t="s">
        <v>59</v>
      </c>
      <c r="M2438" s="341">
        <v>4.62</v>
      </c>
    </row>
    <row r="2439" spans="1:13" ht="12.75" customHeight="1" x14ac:dyDescent="0.25">
      <c r="A2439" s="340" t="s">
        <v>14381</v>
      </c>
      <c r="B2439" s="348" t="s">
        <v>385</v>
      </c>
      <c r="C2439" s="565" t="s">
        <v>653</v>
      </c>
      <c r="D2439" s="565"/>
      <c r="E2439" s="565"/>
      <c r="F2439" s="565"/>
      <c r="G2439" s="565"/>
      <c r="H2439" s="565"/>
      <c r="I2439" s="565"/>
      <c r="J2439" s="565"/>
      <c r="K2439" s="565"/>
      <c r="L2439" s="348" t="s">
        <v>59</v>
      </c>
      <c r="M2439" s="341">
        <v>3.59</v>
      </c>
    </row>
    <row r="2440" spans="1:13" ht="13.5" customHeight="1" x14ac:dyDescent="0.25">
      <c r="A2440" s="340" t="s">
        <v>14382</v>
      </c>
      <c r="B2440" s="348" t="s">
        <v>385</v>
      </c>
      <c r="C2440" s="565" t="s">
        <v>14383</v>
      </c>
      <c r="D2440" s="565"/>
      <c r="E2440" s="565"/>
      <c r="F2440" s="565"/>
      <c r="G2440" s="565"/>
      <c r="H2440" s="565"/>
      <c r="I2440" s="565"/>
      <c r="J2440" s="565"/>
      <c r="K2440" s="565"/>
      <c r="L2440" s="348" t="s">
        <v>59</v>
      </c>
      <c r="M2440" s="341">
        <v>5.95</v>
      </c>
    </row>
    <row r="2441" spans="1:13" ht="12.75" customHeight="1" x14ac:dyDescent="0.25">
      <c r="A2441" s="335" t="s">
        <v>14384</v>
      </c>
      <c r="B2441" s="336"/>
      <c r="C2441" s="566" t="s">
        <v>14385</v>
      </c>
      <c r="D2441" s="566"/>
      <c r="E2441" s="566"/>
      <c r="F2441" s="566"/>
      <c r="G2441" s="566"/>
      <c r="H2441" s="566"/>
      <c r="I2441" s="566"/>
      <c r="J2441" s="566"/>
      <c r="K2441" s="566"/>
      <c r="L2441" s="337"/>
      <c r="M2441" s="337"/>
    </row>
    <row r="2442" spans="1:13" ht="13.5" customHeight="1" x14ac:dyDescent="0.25">
      <c r="A2442" s="338" t="s">
        <v>14386</v>
      </c>
      <c r="B2442" s="347" t="s">
        <v>385</v>
      </c>
      <c r="C2442" s="564" t="s">
        <v>14387</v>
      </c>
      <c r="D2442" s="564"/>
      <c r="E2442" s="564"/>
      <c r="F2442" s="564"/>
      <c r="G2442" s="564"/>
      <c r="H2442" s="564"/>
      <c r="I2442" s="564"/>
      <c r="J2442" s="564"/>
      <c r="K2442" s="564"/>
      <c r="L2442" s="339"/>
      <c r="M2442" s="339"/>
    </row>
    <row r="2443" spans="1:13" ht="12.75" customHeight="1" x14ac:dyDescent="0.25">
      <c r="A2443" s="340" t="s">
        <v>14388</v>
      </c>
      <c r="B2443" s="348" t="s">
        <v>385</v>
      </c>
      <c r="C2443" s="565" t="s">
        <v>14389</v>
      </c>
      <c r="D2443" s="565"/>
      <c r="E2443" s="565"/>
      <c r="F2443" s="565"/>
      <c r="G2443" s="565"/>
      <c r="H2443" s="565"/>
      <c r="I2443" s="565"/>
      <c r="J2443" s="565"/>
      <c r="K2443" s="565"/>
      <c r="L2443" s="348" t="s">
        <v>8</v>
      </c>
      <c r="M2443" s="341">
        <v>17.510000000000002</v>
      </c>
    </row>
    <row r="2444" spans="1:13" ht="12.75" customHeight="1" x14ac:dyDescent="0.25">
      <c r="A2444" s="340" t="s">
        <v>14390</v>
      </c>
      <c r="B2444" s="348" t="s">
        <v>385</v>
      </c>
      <c r="C2444" s="565" t="s">
        <v>14391</v>
      </c>
      <c r="D2444" s="565"/>
      <c r="E2444" s="565"/>
      <c r="F2444" s="565"/>
      <c r="G2444" s="565"/>
      <c r="H2444" s="565"/>
      <c r="I2444" s="565"/>
      <c r="J2444" s="565"/>
      <c r="K2444" s="565"/>
      <c r="L2444" s="348" t="s">
        <v>8</v>
      </c>
      <c r="M2444" s="341">
        <v>8.1</v>
      </c>
    </row>
    <row r="2445" spans="1:13" ht="13.5" customHeight="1" x14ac:dyDescent="0.25">
      <c r="A2445" s="338" t="s">
        <v>14392</v>
      </c>
      <c r="B2445" s="347" t="s">
        <v>385</v>
      </c>
      <c r="C2445" s="564" t="s">
        <v>14393</v>
      </c>
      <c r="D2445" s="564"/>
      <c r="E2445" s="564"/>
      <c r="F2445" s="564"/>
      <c r="G2445" s="564"/>
      <c r="H2445" s="564"/>
      <c r="I2445" s="564"/>
      <c r="J2445" s="564"/>
      <c r="K2445" s="564"/>
      <c r="L2445" s="339"/>
      <c r="M2445" s="339"/>
    </row>
    <row r="2446" spans="1:13" ht="12.75" customHeight="1" x14ac:dyDescent="0.25">
      <c r="A2446" s="340" t="s">
        <v>14394</v>
      </c>
      <c r="B2446" s="348" t="s">
        <v>385</v>
      </c>
      <c r="C2446" s="565" t="s">
        <v>14395</v>
      </c>
      <c r="D2446" s="565"/>
      <c r="E2446" s="565"/>
      <c r="F2446" s="565"/>
      <c r="G2446" s="565"/>
      <c r="H2446" s="565"/>
      <c r="I2446" s="565"/>
      <c r="J2446" s="565"/>
      <c r="K2446" s="565"/>
      <c r="L2446" s="348" t="s">
        <v>511</v>
      </c>
      <c r="M2446" s="341">
        <v>164.94</v>
      </c>
    </row>
    <row r="2447" spans="1:13" ht="12.75" customHeight="1" x14ac:dyDescent="0.25">
      <c r="A2447" s="338" t="s">
        <v>14396</v>
      </c>
      <c r="B2447" s="347" t="s">
        <v>385</v>
      </c>
      <c r="C2447" s="564" t="s">
        <v>14397</v>
      </c>
      <c r="D2447" s="564"/>
      <c r="E2447" s="564"/>
      <c r="F2447" s="564"/>
      <c r="G2447" s="564"/>
      <c r="H2447" s="564"/>
      <c r="I2447" s="564"/>
      <c r="J2447" s="564"/>
      <c r="K2447" s="564"/>
      <c r="L2447" s="339"/>
      <c r="M2447" s="339"/>
    </row>
    <row r="2448" spans="1:13" ht="13.5" customHeight="1" x14ac:dyDescent="0.25">
      <c r="A2448" s="340" t="s">
        <v>14398</v>
      </c>
      <c r="B2448" s="348" t="s">
        <v>385</v>
      </c>
      <c r="C2448" s="565" t="s">
        <v>14399</v>
      </c>
      <c r="D2448" s="565"/>
      <c r="E2448" s="565"/>
      <c r="F2448" s="565"/>
      <c r="G2448" s="565"/>
      <c r="H2448" s="565"/>
      <c r="I2448" s="565"/>
      <c r="J2448" s="565"/>
      <c r="K2448" s="565"/>
      <c r="L2448" s="348" t="s">
        <v>511</v>
      </c>
      <c r="M2448" s="341">
        <v>118.76</v>
      </c>
    </row>
    <row r="2449" spans="1:13" ht="12.75" customHeight="1" x14ac:dyDescent="0.25">
      <c r="A2449" s="340" t="s">
        <v>14400</v>
      </c>
      <c r="B2449" s="348" t="s">
        <v>385</v>
      </c>
      <c r="C2449" s="565" t="s">
        <v>14401</v>
      </c>
      <c r="D2449" s="565"/>
      <c r="E2449" s="565"/>
      <c r="F2449" s="565"/>
      <c r="G2449" s="565"/>
      <c r="H2449" s="565"/>
      <c r="I2449" s="565"/>
      <c r="J2449" s="565"/>
      <c r="K2449" s="565"/>
      <c r="L2449" s="348" t="s">
        <v>1605</v>
      </c>
      <c r="M2449" s="341">
        <v>320.79000000000002</v>
      </c>
    </row>
    <row r="2450" spans="1:13" ht="13.5" customHeight="1" x14ac:dyDescent="0.25">
      <c r="A2450" s="340" t="s">
        <v>14402</v>
      </c>
      <c r="B2450" s="348" t="s">
        <v>385</v>
      </c>
      <c r="C2450" s="565" t="s">
        <v>14403</v>
      </c>
      <c r="D2450" s="565"/>
      <c r="E2450" s="565"/>
      <c r="F2450" s="565"/>
      <c r="G2450" s="565"/>
      <c r="H2450" s="565"/>
      <c r="I2450" s="565"/>
      <c r="J2450" s="565"/>
      <c r="K2450" s="565"/>
      <c r="L2450" s="348" t="s">
        <v>511</v>
      </c>
      <c r="M2450" s="341">
        <v>97.7</v>
      </c>
    </row>
    <row r="2451" spans="1:13" ht="12.75" customHeight="1" x14ac:dyDescent="0.25">
      <c r="A2451" s="335" t="s">
        <v>14404</v>
      </c>
      <c r="B2451" s="336"/>
      <c r="C2451" s="566" t="s">
        <v>14405</v>
      </c>
      <c r="D2451" s="566"/>
      <c r="E2451" s="566"/>
      <c r="F2451" s="566"/>
      <c r="G2451" s="566"/>
      <c r="H2451" s="566"/>
      <c r="I2451" s="566"/>
      <c r="J2451" s="566"/>
      <c r="K2451" s="566"/>
      <c r="L2451" s="337"/>
      <c r="M2451" s="337"/>
    </row>
    <row r="2452" spans="1:13" ht="12.75" customHeight="1" x14ac:dyDescent="0.25">
      <c r="A2452" s="338" t="s">
        <v>14406</v>
      </c>
      <c r="B2452" s="347" t="s">
        <v>385</v>
      </c>
      <c r="C2452" s="564" t="s">
        <v>14407</v>
      </c>
      <c r="D2452" s="564"/>
      <c r="E2452" s="564"/>
      <c r="F2452" s="564"/>
      <c r="G2452" s="564"/>
      <c r="H2452" s="564"/>
      <c r="I2452" s="564"/>
      <c r="J2452" s="564"/>
      <c r="K2452" s="564"/>
      <c r="L2452" s="339"/>
      <c r="M2452" s="339"/>
    </row>
    <row r="2453" spans="1:13" ht="13.5" customHeight="1" x14ac:dyDescent="0.25">
      <c r="A2453" s="340" t="s">
        <v>14408</v>
      </c>
      <c r="B2453" s="348" t="s">
        <v>385</v>
      </c>
      <c r="C2453" s="565" t="s">
        <v>14409</v>
      </c>
      <c r="D2453" s="565"/>
      <c r="E2453" s="565"/>
      <c r="F2453" s="565"/>
      <c r="G2453" s="565"/>
      <c r="H2453" s="565"/>
      <c r="I2453" s="565"/>
      <c r="J2453" s="565"/>
      <c r="K2453" s="565"/>
      <c r="L2453" s="348" t="s">
        <v>511</v>
      </c>
      <c r="M2453" s="341">
        <v>392.89</v>
      </c>
    </row>
    <row r="2454" spans="1:13" ht="12.75" customHeight="1" x14ac:dyDescent="0.25">
      <c r="A2454" s="338" t="s">
        <v>14410</v>
      </c>
      <c r="B2454" s="347" t="s">
        <v>385</v>
      </c>
      <c r="C2454" s="564" t="s">
        <v>14411</v>
      </c>
      <c r="D2454" s="564"/>
      <c r="E2454" s="564"/>
      <c r="F2454" s="564"/>
      <c r="G2454" s="564"/>
      <c r="H2454" s="564"/>
      <c r="I2454" s="564"/>
      <c r="J2454" s="564"/>
      <c r="K2454" s="564"/>
      <c r="L2454" s="339"/>
      <c r="M2454" s="339"/>
    </row>
    <row r="2455" spans="1:13" ht="13.5" customHeight="1" x14ac:dyDescent="0.25">
      <c r="A2455" s="340" t="s">
        <v>14412</v>
      </c>
      <c r="B2455" s="348" t="s">
        <v>385</v>
      </c>
      <c r="C2455" s="565" t="s">
        <v>14413</v>
      </c>
      <c r="D2455" s="565"/>
      <c r="E2455" s="565"/>
      <c r="F2455" s="565"/>
      <c r="G2455" s="565"/>
      <c r="H2455" s="565"/>
      <c r="I2455" s="565"/>
      <c r="J2455" s="565"/>
      <c r="K2455" s="565"/>
      <c r="L2455" s="348" t="s">
        <v>1605</v>
      </c>
      <c r="M2455" s="341">
        <v>78.23</v>
      </c>
    </row>
    <row r="2456" spans="1:13" ht="12.75" customHeight="1" x14ac:dyDescent="0.25">
      <c r="A2456" s="340" t="s">
        <v>14414</v>
      </c>
      <c r="B2456" s="348" t="s">
        <v>385</v>
      </c>
      <c r="C2456" s="565" t="s">
        <v>14415</v>
      </c>
      <c r="D2456" s="565"/>
      <c r="E2456" s="565"/>
      <c r="F2456" s="565"/>
      <c r="G2456" s="565"/>
      <c r="H2456" s="565"/>
      <c r="I2456" s="565"/>
      <c r="J2456" s="565"/>
      <c r="K2456" s="565"/>
      <c r="L2456" s="348" t="s">
        <v>1605</v>
      </c>
      <c r="M2456" s="341">
        <v>73.099999999999994</v>
      </c>
    </row>
    <row r="2457" spans="1:13" ht="12.75" customHeight="1" x14ac:dyDescent="0.25">
      <c r="A2457" s="340" t="s">
        <v>14416</v>
      </c>
      <c r="B2457" s="348" t="s">
        <v>385</v>
      </c>
      <c r="C2457" s="565" t="s">
        <v>14417</v>
      </c>
      <c r="D2457" s="565"/>
      <c r="E2457" s="565"/>
      <c r="F2457" s="565"/>
      <c r="G2457" s="565"/>
      <c r="H2457" s="565"/>
      <c r="I2457" s="565"/>
      <c r="J2457" s="565"/>
      <c r="K2457" s="565"/>
      <c r="L2457" s="348" t="s">
        <v>511</v>
      </c>
      <c r="M2457" s="341">
        <v>60.09</v>
      </c>
    </row>
    <row r="2458" spans="1:13" ht="13.5" customHeight="1" x14ac:dyDescent="0.25">
      <c r="A2458" s="340" t="s">
        <v>14418</v>
      </c>
      <c r="B2458" s="348" t="s">
        <v>385</v>
      </c>
      <c r="C2458" s="565" t="s">
        <v>14419</v>
      </c>
      <c r="D2458" s="565"/>
      <c r="E2458" s="565"/>
      <c r="F2458" s="565"/>
      <c r="G2458" s="565"/>
      <c r="H2458" s="565"/>
      <c r="I2458" s="565"/>
      <c r="J2458" s="565"/>
      <c r="K2458" s="565"/>
      <c r="L2458" s="348" t="s">
        <v>511</v>
      </c>
      <c r="M2458" s="341">
        <v>35.68</v>
      </c>
    </row>
    <row r="2459" spans="1:13" ht="12.75" customHeight="1" x14ac:dyDescent="0.25">
      <c r="A2459" s="338" t="s">
        <v>14420</v>
      </c>
      <c r="B2459" s="347" t="s">
        <v>385</v>
      </c>
      <c r="C2459" s="564" t="s">
        <v>515</v>
      </c>
      <c r="D2459" s="564"/>
      <c r="E2459" s="564"/>
      <c r="F2459" s="564"/>
      <c r="G2459" s="564"/>
      <c r="H2459" s="564"/>
      <c r="I2459" s="564"/>
      <c r="J2459" s="564"/>
      <c r="K2459" s="564"/>
      <c r="L2459" s="339"/>
      <c r="M2459" s="339"/>
    </row>
    <row r="2460" spans="1:13" ht="12.75" customHeight="1" x14ac:dyDescent="0.25">
      <c r="A2460" s="340" t="s">
        <v>14421</v>
      </c>
      <c r="B2460" s="348" t="s">
        <v>385</v>
      </c>
      <c r="C2460" s="565" t="s">
        <v>14422</v>
      </c>
      <c r="D2460" s="565"/>
      <c r="E2460" s="565"/>
      <c r="F2460" s="565"/>
      <c r="G2460" s="565"/>
      <c r="H2460" s="565"/>
      <c r="I2460" s="565"/>
      <c r="J2460" s="565"/>
      <c r="K2460" s="565"/>
      <c r="L2460" s="348" t="s">
        <v>511</v>
      </c>
      <c r="M2460" s="341">
        <v>2266.7800000000002</v>
      </c>
    </row>
    <row r="2461" spans="1:13" ht="13.5" customHeight="1" x14ac:dyDescent="0.25">
      <c r="A2461" s="338" t="s">
        <v>14423</v>
      </c>
      <c r="B2461" s="347" t="s">
        <v>385</v>
      </c>
      <c r="C2461" s="564" t="s">
        <v>14424</v>
      </c>
      <c r="D2461" s="564"/>
      <c r="E2461" s="564"/>
      <c r="F2461" s="564"/>
      <c r="G2461" s="564"/>
      <c r="H2461" s="564"/>
      <c r="I2461" s="564"/>
      <c r="J2461" s="564"/>
      <c r="K2461" s="564"/>
      <c r="L2461" s="339"/>
      <c r="M2461" s="339"/>
    </row>
    <row r="2462" spans="1:13" ht="12.75" customHeight="1" x14ac:dyDescent="0.25">
      <c r="A2462" s="340" t="s">
        <v>14425</v>
      </c>
      <c r="B2462" s="348" t="s">
        <v>385</v>
      </c>
      <c r="C2462" s="565" t="s">
        <v>14426</v>
      </c>
      <c r="D2462" s="565"/>
      <c r="E2462" s="565"/>
      <c r="F2462" s="565"/>
      <c r="G2462" s="565"/>
      <c r="H2462" s="565"/>
      <c r="I2462" s="565"/>
      <c r="J2462" s="565"/>
      <c r="K2462" s="565"/>
      <c r="L2462" s="348" t="s">
        <v>8</v>
      </c>
      <c r="M2462" s="341">
        <v>250.6</v>
      </c>
    </row>
    <row r="2463" spans="1:13" ht="13.5" customHeight="1" x14ac:dyDescent="0.25">
      <c r="A2463" s="340" t="s">
        <v>14427</v>
      </c>
      <c r="B2463" s="348" t="s">
        <v>385</v>
      </c>
      <c r="C2463" s="565" t="s">
        <v>14428</v>
      </c>
      <c r="D2463" s="565"/>
      <c r="E2463" s="565"/>
      <c r="F2463" s="565"/>
      <c r="G2463" s="565"/>
      <c r="H2463" s="565"/>
      <c r="I2463" s="565"/>
      <c r="J2463" s="565"/>
      <c r="K2463" s="565"/>
      <c r="L2463" s="348" t="s">
        <v>511</v>
      </c>
      <c r="M2463" s="341">
        <v>119.79</v>
      </c>
    </row>
    <row r="2464" spans="1:13" ht="12.75" customHeight="1" x14ac:dyDescent="0.25">
      <c r="A2464" s="340" t="s">
        <v>14429</v>
      </c>
      <c r="B2464" s="348" t="s">
        <v>385</v>
      </c>
      <c r="C2464" s="565" t="s">
        <v>14430</v>
      </c>
      <c r="D2464" s="565"/>
      <c r="E2464" s="565"/>
      <c r="F2464" s="565"/>
      <c r="G2464" s="565"/>
      <c r="H2464" s="565"/>
      <c r="I2464" s="565"/>
      <c r="J2464" s="565"/>
      <c r="K2464" s="565"/>
      <c r="L2464" s="348" t="s">
        <v>511</v>
      </c>
      <c r="M2464" s="341">
        <v>149.46</v>
      </c>
    </row>
    <row r="2465" spans="1:13" ht="12.75" customHeight="1" x14ac:dyDescent="0.25">
      <c r="A2465" s="340" t="s">
        <v>14431</v>
      </c>
      <c r="B2465" s="348" t="s">
        <v>385</v>
      </c>
      <c r="C2465" s="565" t="s">
        <v>14432</v>
      </c>
      <c r="D2465" s="565"/>
      <c r="E2465" s="565"/>
      <c r="F2465" s="565"/>
      <c r="G2465" s="565"/>
      <c r="H2465" s="565"/>
      <c r="I2465" s="565"/>
      <c r="J2465" s="565"/>
      <c r="K2465" s="565"/>
      <c r="L2465" s="348" t="s">
        <v>511</v>
      </c>
      <c r="M2465" s="341">
        <v>229.98</v>
      </c>
    </row>
    <row r="2466" spans="1:13" ht="13.5" customHeight="1" x14ac:dyDescent="0.25">
      <c r="A2466" s="340" t="s">
        <v>14433</v>
      </c>
      <c r="B2466" s="348" t="s">
        <v>385</v>
      </c>
      <c r="C2466" s="565" t="s">
        <v>14434</v>
      </c>
      <c r="D2466" s="565"/>
      <c r="E2466" s="565"/>
      <c r="F2466" s="565"/>
      <c r="G2466" s="565"/>
      <c r="H2466" s="565"/>
      <c r="I2466" s="565"/>
      <c r="J2466" s="565"/>
      <c r="K2466" s="565"/>
      <c r="L2466" s="348" t="s">
        <v>511</v>
      </c>
      <c r="M2466" s="341">
        <v>326.05</v>
      </c>
    </row>
    <row r="2467" spans="1:13" ht="12.75" customHeight="1" x14ac:dyDescent="0.25">
      <c r="A2467" s="340" t="s">
        <v>14435</v>
      </c>
      <c r="B2467" s="348" t="s">
        <v>385</v>
      </c>
      <c r="C2467" s="565" t="s">
        <v>14436</v>
      </c>
      <c r="D2467" s="565"/>
      <c r="E2467" s="565"/>
      <c r="F2467" s="565"/>
      <c r="G2467" s="565"/>
      <c r="H2467" s="565"/>
      <c r="I2467" s="565"/>
      <c r="J2467" s="565"/>
      <c r="K2467" s="565"/>
      <c r="L2467" s="348" t="s">
        <v>511</v>
      </c>
      <c r="M2467" s="341">
        <v>392.48</v>
      </c>
    </row>
    <row r="2468" spans="1:13" ht="13.5" customHeight="1" x14ac:dyDescent="0.25">
      <c r="A2468" s="340" t="s">
        <v>14437</v>
      </c>
      <c r="B2468" s="348" t="s">
        <v>385</v>
      </c>
      <c r="C2468" s="565" t="s">
        <v>14438</v>
      </c>
      <c r="D2468" s="565"/>
      <c r="E2468" s="565"/>
      <c r="F2468" s="565"/>
      <c r="G2468" s="565"/>
      <c r="H2468" s="565"/>
      <c r="I2468" s="565"/>
      <c r="J2468" s="565"/>
      <c r="K2468" s="565"/>
      <c r="L2468" s="348" t="s">
        <v>8</v>
      </c>
      <c r="M2468" s="341">
        <v>246.97</v>
      </c>
    </row>
    <row r="2469" spans="1:13" ht="12.75" customHeight="1" x14ac:dyDescent="0.25">
      <c r="A2469" s="340" t="s">
        <v>14439</v>
      </c>
      <c r="B2469" s="348" t="s">
        <v>385</v>
      </c>
      <c r="C2469" s="565" t="s">
        <v>14440</v>
      </c>
      <c r="D2469" s="565"/>
      <c r="E2469" s="565"/>
      <c r="F2469" s="565"/>
      <c r="G2469" s="565"/>
      <c r="H2469" s="565"/>
      <c r="I2469" s="565"/>
      <c r="J2469" s="565"/>
      <c r="K2469" s="565"/>
      <c r="L2469" s="348" t="s">
        <v>511</v>
      </c>
      <c r="M2469" s="341">
        <v>493.08</v>
      </c>
    </row>
    <row r="2470" spans="1:13" ht="12.75" customHeight="1" x14ac:dyDescent="0.25">
      <c r="A2470" s="340" t="s">
        <v>14441</v>
      </c>
      <c r="B2470" s="348" t="s">
        <v>385</v>
      </c>
      <c r="C2470" s="565" t="s">
        <v>14442</v>
      </c>
      <c r="D2470" s="565"/>
      <c r="E2470" s="565"/>
      <c r="F2470" s="565"/>
      <c r="G2470" s="565"/>
      <c r="H2470" s="565"/>
      <c r="I2470" s="565"/>
      <c r="J2470" s="565"/>
      <c r="K2470" s="565"/>
      <c r="L2470" s="348" t="s">
        <v>511</v>
      </c>
      <c r="M2470" s="341">
        <v>601.49</v>
      </c>
    </row>
    <row r="2471" spans="1:13" ht="13.5" customHeight="1" x14ac:dyDescent="0.25">
      <c r="A2471" s="340" t="s">
        <v>14443</v>
      </c>
      <c r="B2471" s="348" t="s">
        <v>385</v>
      </c>
      <c r="C2471" s="565" t="s">
        <v>14444</v>
      </c>
      <c r="D2471" s="565"/>
      <c r="E2471" s="565"/>
      <c r="F2471" s="565"/>
      <c r="G2471" s="565"/>
      <c r="H2471" s="565"/>
      <c r="I2471" s="565"/>
      <c r="J2471" s="565"/>
      <c r="K2471" s="565"/>
      <c r="L2471" s="348" t="s">
        <v>511</v>
      </c>
      <c r="M2471" s="341">
        <v>696.48</v>
      </c>
    </row>
    <row r="2472" spans="1:13" ht="12.75" customHeight="1" x14ac:dyDescent="0.25">
      <c r="A2472" s="340" t="s">
        <v>14445</v>
      </c>
      <c r="B2472" s="348" t="s">
        <v>385</v>
      </c>
      <c r="C2472" s="565" t="s">
        <v>14446</v>
      </c>
      <c r="D2472" s="565"/>
      <c r="E2472" s="565"/>
      <c r="F2472" s="565"/>
      <c r="G2472" s="565"/>
      <c r="H2472" s="565"/>
      <c r="I2472" s="565"/>
      <c r="J2472" s="565"/>
      <c r="K2472" s="565"/>
      <c r="L2472" s="348" t="s">
        <v>511</v>
      </c>
      <c r="M2472" s="341">
        <v>798.69</v>
      </c>
    </row>
    <row r="2473" spans="1:13" ht="12.75" customHeight="1" x14ac:dyDescent="0.25">
      <c r="A2473" s="340" t="s">
        <v>14447</v>
      </c>
      <c r="B2473" s="348" t="s">
        <v>385</v>
      </c>
      <c r="C2473" s="565" t="s">
        <v>14448</v>
      </c>
      <c r="D2473" s="565"/>
      <c r="E2473" s="565"/>
      <c r="F2473" s="565"/>
      <c r="G2473" s="565"/>
      <c r="H2473" s="565"/>
      <c r="I2473" s="565"/>
      <c r="J2473" s="565"/>
      <c r="K2473" s="565"/>
      <c r="L2473" s="348" t="s">
        <v>1605</v>
      </c>
      <c r="M2473" s="341">
        <v>6494.04</v>
      </c>
    </row>
    <row r="2474" spans="1:13" ht="13.5" customHeight="1" x14ac:dyDescent="0.25">
      <c r="A2474" s="340" t="s">
        <v>14449</v>
      </c>
      <c r="B2474" s="348" t="s">
        <v>385</v>
      </c>
      <c r="C2474" s="565" t="s">
        <v>14450</v>
      </c>
      <c r="D2474" s="565"/>
      <c r="E2474" s="565"/>
      <c r="F2474" s="565"/>
      <c r="G2474" s="565"/>
      <c r="H2474" s="565"/>
      <c r="I2474" s="565"/>
      <c r="J2474" s="565"/>
      <c r="K2474" s="565"/>
      <c r="L2474" s="348" t="s">
        <v>511</v>
      </c>
      <c r="M2474" s="341">
        <v>350.3</v>
      </c>
    </row>
    <row r="2475" spans="1:13" ht="12.75" customHeight="1" x14ac:dyDescent="0.25">
      <c r="A2475" s="340" t="s">
        <v>14451</v>
      </c>
      <c r="B2475" s="348" t="s">
        <v>385</v>
      </c>
      <c r="C2475" s="565" t="s">
        <v>14452</v>
      </c>
      <c r="D2475" s="565"/>
      <c r="E2475" s="565"/>
      <c r="F2475" s="565"/>
      <c r="G2475" s="565"/>
      <c r="H2475" s="565"/>
      <c r="I2475" s="565"/>
      <c r="J2475" s="565"/>
      <c r="K2475" s="565"/>
      <c r="L2475" s="348" t="s">
        <v>511</v>
      </c>
      <c r="M2475" s="341">
        <v>519.73</v>
      </c>
    </row>
    <row r="2476" spans="1:13" ht="13.5" customHeight="1" x14ac:dyDescent="0.25">
      <c r="A2476" s="340" t="s">
        <v>14453</v>
      </c>
      <c r="B2476" s="348" t="s">
        <v>385</v>
      </c>
      <c r="C2476" s="565" t="s">
        <v>14454</v>
      </c>
      <c r="D2476" s="565"/>
      <c r="E2476" s="565"/>
      <c r="F2476" s="565"/>
      <c r="G2476" s="565"/>
      <c r="H2476" s="565"/>
      <c r="I2476" s="565"/>
      <c r="J2476" s="565"/>
      <c r="K2476" s="565"/>
      <c r="L2476" s="348" t="s">
        <v>511</v>
      </c>
      <c r="M2476" s="341">
        <v>176.15</v>
      </c>
    </row>
    <row r="2477" spans="1:13" ht="12.75" customHeight="1" x14ac:dyDescent="0.25">
      <c r="A2477" s="338" t="s">
        <v>14455</v>
      </c>
      <c r="B2477" s="347" t="s">
        <v>385</v>
      </c>
      <c r="C2477" s="564" t="s">
        <v>14456</v>
      </c>
      <c r="D2477" s="564"/>
      <c r="E2477" s="564"/>
      <c r="F2477" s="564"/>
      <c r="G2477" s="564"/>
      <c r="H2477" s="564"/>
      <c r="I2477" s="564"/>
      <c r="J2477" s="564"/>
      <c r="K2477" s="564"/>
      <c r="L2477" s="339"/>
      <c r="M2477" s="339"/>
    </row>
    <row r="2478" spans="1:13" ht="12.75" customHeight="1" x14ac:dyDescent="0.25">
      <c r="A2478" s="340" t="s">
        <v>14457</v>
      </c>
      <c r="B2478" s="348" t="s">
        <v>385</v>
      </c>
      <c r="C2478" s="565" t="s">
        <v>14458</v>
      </c>
      <c r="D2478" s="565"/>
      <c r="E2478" s="565"/>
      <c r="F2478" s="565"/>
      <c r="G2478" s="565"/>
      <c r="H2478" s="565"/>
      <c r="I2478" s="565"/>
      <c r="J2478" s="565"/>
      <c r="K2478" s="565"/>
      <c r="L2478" s="348" t="s">
        <v>8</v>
      </c>
      <c r="M2478" s="341">
        <v>142.58000000000001</v>
      </c>
    </row>
    <row r="2479" spans="1:13" ht="13.5" customHeight="1" x14ac:dyDescent="0.25">
      <c r="A2479" s="340" t="s">
        <v>14459</v>
      </c>
      <c r="B2479" s="348" t="s">
        <v>385</v>
      </c>
      <c r="C2479" s="565" t="s">
        <v>14460</v>
      </c>
      <c r="D2479" s="565"/>
      <c r="E2479" s="565"/>
      <c r="F2479" s="565"/>
      <c r="G2479" s="565"/>
      <c r="H2479" s="565"/>
      <c r="I2479" s="565"/>
      <c r="J2479" s="565"/>
      <c r="K2479" s="565"/>
      <c r="L2479" s="348" t="s">
        <v>8</v>
      </c>
      <c r="M2479" s="341">
        <v>80.36</v>
      </c>
    </row>
    <row r="2480" spans="1:13" ht="12.75" customHeight="1" x14ac:dyDescent="0.25">
      <c r="A2480" s="340" t="s">
        <v>14461</v>
      </c>
      <c r="B2480" s="348" t="s">
        <v>385</v>
      </c>
      <c r="C2480" s="565" t="s">
        <v>14462</v>
      </c>
      <c r="D2480" s="565"/>
      <c r="E2480" s="565"/>
      <c r="F2480" s="565"/>
      <c r="G2480" s="565"/>
      <c r="H2480" s="565"/>
      <c r="I2480" s="565"/>
      <c r="J2480" s="565"/>
      <c r="K2480" s="565"/>
      <c r="L2480" s="348" t="s">
        <v>511</v>
      </c>
      <c r="M2480" s="341">
        <v>62.93</v>
      </c>
    </row>
    <row r="2481" spans="1:13" ht="13.5" customHeight="1" x14ac:dyDescent="0.25">
      <c r="A2481" s="340" t="s">
        <v>14463</v>
      </c>
      <c r="B2481" s="348" t="s">
        <v>385</v>
      </c>
      <c r="C2481" s="565" t="s">
        <v>14464</v>
      </c>
      <c r="D2481" s="565"/>
      <c r="E2481" s="565"/>
      <c r="F2481" s="565"/>
      <c r="G2481" s="565"/>
      <c r="H2481" s="565"/>
      <c r="I2481" s="565"/>
      <c r="J2481" s="565"/>
      <c r="K2481" s="565"/>
      <c r="L2481" s="348" t="s">
        <v>511</v>
      </c>
      <c r="M2481" s="341">
        <v>991.95</v>
      </c>
    </row>
    <row r="2482" spans="1:13" ht="12.75" customHeight="1" x14ac:dyDescent="0.25">
      <c r="A2482" s="338" t="s">
        <v>14465</v>
      </c>
      <c r="B2482" s="347" t="s">
        <v>385</v>
      </c>
      <c r="C2482" s="564" t="s">
        <v>14466</v>
      </c>
      <c r="D2482" s="564"/>
      <c r="E2482" s="564"/>
      <c r="F2482" s="564"/>
      <c r="G2482" s="564"/>
      <c r="H2482" s="564"/>
      <c r="I2482" s="564"/>
      <c r="J2482" s="564"/>
      <c r="K2482" s="564"/>
      <c r="L2482" s="339"/>
      <c r="M2482" s="339"/>
    </row>
    <row r="2483" spans="1:13" ht="12.75" customHeight="1" x14ac:dyDescent="0.25">
      <c r="A2483" s="340" t="s">
        <v>14467</v>
      </c>
      <c r="B2483" s="348" t="s">
        <v>385</v>
      </c>
      <c r="C2483" s="565" t="s">
        <v>14468</v>
      </c>
      <c r="D2483" s="565"/>
      <c r="E2483" s="565"/>
      <c r="F2483" s="565"/>
      <c r="G2483" s="565"/>
      <c r="H2483" s="565"/>
      <c r="I2483" s="565"/>
      <c r="J2483" s="565"/>
      <c r="K2483" s="565"/>
      <c r="L2483" s="348" t="s">
        <v>511</v>
      </c>
      <c r="M2483" s="341">
        <v>1251.93</v>
      </c>
    </row>
    <row r="2484" spans="1:13" ht="13.5" customHeight="1" x14ac:dyDescent="0.25">
      <c r="A2484" s="340" t="s">
        <v>14469</v>
      </c>
      <c r="B2484" s="348" t="s">
        <v>385</v>
      </c>
      <c r="C2484" s="565" t="s">
        <v>14470</v>
      </c>
      <c r="D2484" s="565"/>
      <c r="E2484" s="565"/>
      <c r="F2484" s="565"/>
      <c r="G2484" s="565"/>
      <c r="H2484" s="565"/>
      <c r="I2484" s="565"/>
      <c r="J2484" s="565"/>
      <c r="K2484" s="565"/>
      <c r="L2484" s="348" t="s">
        <v>511</v>
      </c>
      <c r="M2484" s="341">
        <v>2042.96</v>
      </c>
    </row>
    <row r="2485" spans="1:13" ht="12.75" customHeight="1" x14ac:dyDescent="0.25">
      <c r="A2485" s="340" t="s">
        <v>14471</v>
      </c>
      <c r="B2485" s="348" t="s">
        <v>385</v>
      </c>
      <c r="C2485" s="565" t="s">
        <v>14472</v>
      </c>
      <c r="D2485" s="565"/>
      <c r="E2485" s="565"/>
      <c r="F2485" s="565"/>
      <c r="G2485" s="565"/>
      <c r="H2485" s="565"/>
      <c r="I2485" s="565"/>
      <c r="J2485" s="565"/>
      <c r="K2485" s="565"/>
      <c r="L2485" s="348" t="s">
        <v>511</v>
      </c>
      <c r="M2485" s="341">
        <v>1586.95</v>
      </c>
    </row>
    <row r="2486" spans="1:13" ht="12.75" customHeight="1" x14ac:dyDescent="0.25">
      <c r="A2486" s="340" t="s">
        <v>14473</v>
      </c>
      <c r="B2486" s="348" t="s">
        <v>385</v>
      </c>
      <c r="C2486" s="565" t="s">
        <v>14474</v>
      </c>
      <c r="D2486" s="565"/>
      <c r="E2486" s="565"/>
      <c r="F2486" s="565"/>
      <c r="G2486" s="565"/>
      <c r="H2486" s="565"/>
      <c r="I2486" s="565"/>
      <c r="J2486" s="565"/>
      <c r="K2486" s="565"/>
      <c r="L2486" s="348" t="s">
        <v>511</v>
      </c>
      <c r="M2486" s="341">
        <v>1954.22</v>
      </c>
    </row>
    <row r="2487" spans="1:13" ht="13.5" customHeight="1" x14ac:dyDescent="0.25">
      <c r="A2487" s="340" t="s">
        <v>14475</v>
      </c>
      <c r="B2487" s="348" t="s">
        <v>385</v>
      </c>
      <c r="C2487" s="565" t="s">
        <v>14476</v>
      </c>
      <c r="D2487" s="565"/>
      <c r="E2487" s="565"/>
      <c r="F2487" s="565"/>
      <c r="G2487" s="565"/>
      <c r="H2487" s="565"/>
      <c r="I2487" s="565"/>
      <c r="J2487" s="565"/>
      <c r="K2487" s="565"/>
      <c r="L2487" s="348" t="s">
        <v>511</v>
      </c>
      <c r="M2487" s="341">
        <v>648.91</v>
      </c>
    </row>
    <row r="2488" spans="1:13" ht="12.75" customHeight="1" x14ac:dyDescent="0.25">
      <c r="A2488" s="340" t="s">
        <v>14477</v>
      </c>
      <c r="B2488" s="348" t="s">
        <v>385</v>
      </c>
      <c r="C2488" s="565" t="s">
        <v>14478</v>
      </c>
      <c r="D2488" s="565"/>
      <c r="E2488" s="565"/>
      <c r="F2488" s="565"/>
      <c r="G2488" s="565"/>
      <c r="H2488" s="565"/>
      <c r="I2488" s="565"/>
      <c r="J2488" s="565"/>
      <c r="K2488" s="565"/>
      <c r="L2488" s="348" t="s">
        <v>511</v>
      </c>
      <c r="M2488" s="341">
        <v>612.01</v>
      </c>
    </row>
    <row r="2489" spans="1:13" ht="13.5" customHeight="1" x14ac:dyDescent="0.25">
      <c r="A2489" s="340" t="s">
        <v>14479</v>
      </c>
      <c r="B2489" s="348" t="s">
        <v>385</v>
      </c>
      <c r="C2489" s="565" t="s">
        <v>14480</v>
      </c>
      <c r="D2489" s="565"/>
      <c r="E2489" s="565"/>
      <c r="F2489" s="565"/>
      <c r="G2489" s="565"/>
      <c r="H2489" s="565"/>
      <c r="I2489" s="565"/>
      <c r="J2489" s="565"/>
      <c r="K2489" s="565"/>
      <c r="L2489" s="348" t="s">
        <v>511</v>
      </c>
      <c r="M2489" s="341">
        <v>884.43</v>
      </c>
    </row>
    <row r="2490" spans="1:13" ht="12.75" customHeight="1" x14ac:dyDescent="0.25">
      <c r="A2490" s="340" t="s">
        <v>14481</v>
      </c>
      <c r="B2490" s="348" t="s">
        <v>385</v>
      </c>
      <c r="C2490" s="565" t="s">
        <v>14482</v>
      </c>
      <c r="D2490" s="565"/>
      <c r="E2490" s="565"/>
      <c r="F2490" s="565"/>
      <c r="G2490" s="565"/>
      <c r="H2490" s="565"/>
      <c r="I2490" s="565"/>
      <c r="J2490" s="565"/>
      <c r="K2490" s="565"/>
      <c r="L2490" s="348" t="s">
        <v>511</v>
      </c>
      <c r="M2490" s="341">
        <v>1182.73</v>
      </c>
    </row>
    <row r="2491" spans="1:13" ht="12.75" customHeight="1" x14ac:dyDescent="0.25">
      <c r="A2491" s="340" t="s">
        <v>14483</v>
      </c>
      <c r="B2491" s="348" t="s">
        <v>385</v>
      </c>
      <c r="C2491" s="565" t="s">
        <v>14484</v>
      </c>
      <c r="D2491" s="565"/>
      <c r="E2491" s="565"/>
      <c r="F2491" s="565"/>
      <c r="G2491" s="565"/>
      <c r="H2491" s="565"/>
      <c r="I2491" s="565"/>
      <c r="J2491" s="565"/>
      <c r="K2491" s="565"/>
      <c r="L2491" s="348" t="s">
        <v>511</v>
      </c>
      <c r="M2491" s="341">
        <v>814.51</v>
      </c>
    </row>
    <row r="2492" spans="1:13" ht="13.5" customHeight="1" x14ac:dyDescent="0.25">
      <c r="A2492" s="340" t="s">
        <v>14485</v>
      </c>
      <c r="B2492" s="348" t="s">
        <v>385</v>
      </c>
      <c r="C2492" s="565" t="s">
        <v>14486</v>
      </c>
      <c r="D2492" s="565"/>
      <c r="E2492" s="565"/>
      <c r="F2492" s="565"/>
      <c r="G2492" s="565"/>
      <c r="H2492" s="565"/>
      <c r="I2492" s="565"/>
      <c r="J2492" s="565"/>
      <c r="K2492" s="565"/>
      <c r="L2492" s="348" t="s">
        <v>511</v>
      </c>
      <c r="M2492" s="341">
        <v>993.7</v>
      </c>
    </row>
    <row r="2493" spans="1:13" ht="12.75" customHeight="1" x14ac:dyDescent="0.25">
      <c r="A2493" s="340" t="s">
        <v>14487</v>
      </c>
      <c r="B2493" s="348" t="s">
        <v>385</v>
      </c>
      <c r="C2493" s="565" t="s">
        <v>14488</v>
      </c>
      <c r="D2493" s="565"/>
      <c r="E2493" s="565"/>
      <c r="F2493" s="565"/>
      <c r="G2493" s="565"/>
      <c r="H2493" s="565"/>
      <c r="I2493" s="565"/>
      <c r="J2493" s="565"/>
      <c r="K2493" s="565"/>
      <c r="L2493" s="348" t="s">
        <v>511</v>
      </c>
      <c r="M2493" s="341">
        <v>1395.57</v>
      </c>
    </row>
    <row r="2494" spans="1:13" ht="13.5" customHeight="1" x14ac:dyDescent="0.25">
      <c r="A2494" s="340" t="s">
        <v>14489</v>
      </c>
      <c r="B2494" s="348" t="s">
        <v>385</v>
      </c>
      <c r="C2494" s="565" t="s">
        <v>14490</v>
      </c>
      <c r="D2494" s="565"/>
      <c r="E2494" s="565"/>
      <c r="F2494" s="565"/>
      <c r="G2494" s="565"/>
      <c r="H2494" s="565"/>
      <c r="I2494" s="565"/>
      <c r="J2494" s="565"/>
      <c r="K2494" s="565"/>
      <c r="L2494" s="348" t="s">
        <v>511</v>
      </c>
      <c r="M2494" s="341">
        <v>1174.82</v>
      </c>
    </row>
    <row r="2495" spans="1:13" ht="12.75" customHeight="1" x14ac:dyDescent="0.25">
      <c r="A2495" s="340" t="s">
        <v>14491</v>
      </c>
      <c r="B2495" s="348" t="s">
        <v>385</v>
      </c>
      <c r="C2495" s="565" t="s">
        <v>14492</v>
      </c>
      <c r="D2495" s="565"/>
      <c r="E2495" s="565"/>
      <c r="F2495" s="565"/>
      <c r="G2495" s="565"/>
      <c r="H2495" s="565"/>
      <c r="I2495" s="565"/>
      <c r="J2495" s="565"/>
      <c r="K2495" s="565"/>
      <c r="L2495" s="348" t="s">
        <v>511</v>
      </c>
      <c r="M2495" s="341">
        <v>1660.14</v>
      </c>
    </row>
    <row r="2496" spans="1:13" ht="12.75" customHeight="1" x14ac:dyDescent="0.25">
      <c r="A2496" s="340" t="s">
        <v>14493</v>
      </c>
      <c r="B2496" s="348" t="s">
        <v>385</v>
      </c>
      <c r="C2496" s="565" t="s">
        <v>14494</v>
      </c>
      <c r="D2496" s="565"/>
      <c r="E2496" s="565"/>
      <c r="F2496" s="565"/>
      <c r="G2496" s="565"/>
      <c r="H2496" s="565"/>
      <c r="I2496" s="565"/>
      <c r="J2496" s="565"/>
      <c r="K2496" s="565"/>
      <c r="L2496" s="348" t="s">
        <v>511</v>
      </c>
      <c r="M2496" s="341">
        <v>2316.35</v>
      </c>
    </row>
    <row r="2497" spans="1:13" ht="13.5" customHeight="1" x14ac:dyDescent="0.25">
      <c r="A2497" s="340" t="s">
        <v>14495</v>
      </c>
      <c r="B2497" s="348" t="s">
        <v>385</v>
      </c>
      <c r="C2497" s="565" t="s">
        <v>14496</v>
      </c>
      <c r="D2497" s="565"/>
      <c r="E2497" s="565"/>
      <c r="F2497" s="565"/>
      <c r="G2497" s="565"/>
      <c r="H2497" s="565"/>
      <c r="I2497" s="565"/>
      <c r="J2497" s="565"/>
      <c r="K2497" s="565"/>
      <c r="L2497" s="348" t="s">
        <v>511</v>
      </c>
      <c r="M2497" s="341">
        <v>1857.83</v>
      </c>
    </row>
    <row r="2498" spans="1:13" ht="12.75" customHeight="1" x14ac:dyDescent="0.25">
      <c r="A2498" s="340" t="s">
        <v>14497</v>
      </c>
      <c r="B2498" s="348" t="s">
        <v>385</v>
      </c>
      <c r="C2498" s="565" t="s">
        <v>14498</v>
      </c>
      <c r="D2498" s="565"/>
      <c r="E2498" s="565"/>
      <c r="F2498" s="565"/>
      <c r="G2498" s="565"/>
      <c r="H2498" s="565"/>
      <c r="I2498" s="565"/>
      <c r="J2498" s="565"/>
      <c r="K2498" s="565"/>
      <c r="L2498" s="348" t="s">
        <v>511</v>
      </c>
      <c r="M2498" s="341">
        <v>2543.81</v>
      </c>
    </row>
    <row r="2499" spans="1:13" ht="13.5" customHeight="1" x14ac:dyDescent="0.25">
      <c r="A2499" s="340" t="s">
        <v>14499</v>
      </c>
      <c r="B2499" s="348" t="s">
        <v>385</v>
      </c>
      <c r="C2499" s="565" t="s">
        <v>14500</v>
      </c>
      <c r="D2499" s="565"/>
      <c r="E2499" s="565"/>
      <c r="F2499" s="565"/>
      <c r="G2499" s="565"/>
      <c r="H2499" s="565"/>
      <c r="I2499" s="565"/>
      <c r="J2499" s="565"/>
      <c r="K2499" s="565"/>
      <c r="L2499" s="348" t="s">
        <v>511</v>
      </c>
      <c r="M2499" s="341">
        <v>2071.7399999999998</v>
      </c>
    </row>
    <row r="2500" spans="1:13" ht="12.75" customHeight="1" x14ac:dyDescent="0.25">
      <c r="A2500" s="340" t="s">
        <v>14501</v>
      </c>
      <c r="B2500" s="348" t="s">
        <v>385</v>
      </c>
      <c r="C2500" s="565" t="s">
        <v>14502</v>
      </c>
      <c r="D2500" s="565"/>
      <c r="E2500" s="565"/>
      <c r="F2500" s="565"/>
      <c r="G2500" s="565"/>
      <c r="H2500" s="565"/>
      <c r="I2500" s="565"/>
      <c r="J2500" s="565"/>
      <c r="K2500" s="565"/>
      <c r="L2500" s="348" t="s">
        <v>511</v>
      </c>
      <c r="M2500" s="341">
        <v>2608.06</v>
      </c>
    </row>
    <row r="2501" spans="1:13" ht="12.75" customHeight="1" x14ac:dyDescent="0.25">
      <c r="A2501" s="340" t="s">
        <v>14503</v>
      </c>
      <c r="B2501" s="348" t="s">
        <v>385</v>
      </c>
      <c r="C2501" s="565" t="s">
        <v>14504</v>
      </c>
      <c r="D2501" s="565"/>
      <c r="E2501" s="565"/>
      <c r="F2501" s="565"/>
      <c r="G2501" s="565"/>
      <c r="H2501" s="565"/>
      <c r="I2501" s="565"/>
      <c r="J2501" s="565"/>
      <c r="K2501" s="565"/>
      <c r="L2501" s="348" t="s">
        <v>511</v>
      </c>
      <c r="M2501" s="341">
        <v>366.88</v>
      </c>
    </row>
    <row r="2502" spans="1:13" ht="13.5" customHeight="1" x14ac:dyDescent="0.25">
      <c r="A2502" s="340" t="s">
        <v>14505</v>
      </c>
      <c r="B2502" s="348" t="s">
        <v>385</v>
      </c>
      <c r="C2502" s="565" t="s">
        <v>14506</v>
      </c>
      <c r="D2502" s="565"/>
      <c r="E2502" s="565"/>
      <c r="F2502" s="565"/>
      <c r="G2502" s="565"/>
      <c r="H2502" s="565"/>
      <c r="I2502" s="565"/>
      <c r="J2502" s="565"/>
      <c r="K2502" s="565"/>
      <c r="L2502" s="348" t="s">
        <v>511</v>
      </c>
      <c r="M2502" s="341">
        <v>616.34</v>
      </c>
    </row>
    <row r="2503" spans="1:13" ht="12.75" customHeight="1" x14ac:dyDescent="0.25">
      <c r="A2503" s="340" t="s">
        <v>14507</v>
      </c>
      <c r="B2503" s="348" t="s">
        <v>385</v>
      </c>
      <c r="C2503" s="565" t="s">
        <v>14508</v>
      </c>
      <c r="D2503" s="565"/>
      <c r="E2503" s="565"/>
      <c r="F2503" s="565"/>
      <c r="G2503" s="565"/>
      <c r="H2503" s="565"/>
      <c r="I2503" s="565"/>
      <c r="J2503" s="565"/>
      <c r="K2503" s="565"/>
      <c r="L2503" s="348" t="s">
        <v>511</v>
      </c>
      <c r="M2503" s="341">
        <v>987.02</v>
      </c>
    </row>
    <row r="2504" spans="1:13" ht="12.75" customHeight="1" x14ac:dyDescent="0.25">
      <c r="A2504" s="340" t="s">
        <v>14509</v>
      </c>
      <c r="B2504" s="348" t="s">
        <v>385</v>
      </c>
      <c r="C2504" s="565" t="s">
        <v>14510</v>
      </c>
      <c r="D2504" s="565"/>
      <c r="E2504" s="565"/>
      <c r="F2504" s="565"/>
      <c r="G2504" s="565"/>
      <c r="H2504" s="565"/>
      <c r="I2504" s="565"/>
      <c r="J2504" s="565"/>
      <c r="K2504" s="565"/>
      <c r="L2504" s="348" t="s">
        <v>511</v>
      </c>
      <c r="M2504" s="341">
        <v>132.99</v>
      </c>
    </row>
    <row r="2505" spans="1:13" ht="13.5" customHeight="1" x14ac:dyDescent="0.25">
      <c r="A2505" s="340" t="s">
        <v>14511</v>
      </c>
      <c r="B2505" s="348" t="s">
        <v>385</v>
      </c>
      <c r="C2505" s="565" t="s">
        <v>14512</v>
      </c>
      <c r="D2505" s="565"/>
      <c r="E2505" s="565"/>
      <c r="F2505" s="565"/>
      <c r="G2505" s="565"/>
      <c r="H2505" s="565"/>
      <c r="I2505" s="565"/>
      <c r="J2505" s="565"/>
      <c r="K2505" s="565"/>
      <c r="L2505" s="348" t="s">
        <v>511</v>
      </c>
      <c r="M2505" s="341">
        <v>310.39</v>
      </c>
    </row>
    <row r="2506" spans="1:13" ht="12.75" customHeight="1" x14ac:dyDescent="0.25">
      <c r="A2506" s="340" t="s">
        <v>14513</v>
      </c>
      <c r="B2506" s="348" t="s">
        <v>385</v>
      </c>
      <c r="C2506" s="565" t="s">
        <v>14514</v>
      </c>
      <c r="D2506" s="565"/>
      <c r="E2506" s="565"/>
      <c r="F2506" s="565"/>
      <c r="G2506" s="565"/>
      <c r="H2506" s="565"/>
      <c r="I2506" s="565"/>
      <c r="J2506" s="565"/>
      <c r="K2506" s="565"/>
      <c r="L2506" s="348" t="s">
        <v>511</v>
      </c>
      <c r="M2506" s="341">
        <v>253.75</v>
      </c>
    </row>
    <row r="2507" spans="1:13" ht="13.5" customHeight="1" x14ac:dyDescent="0.25">
      <c r="A2507" s="340" t="s">
        <v>14515</v>
      </c>
      <c r="B2507" s="348" t="s">
        <v>385</v>
      </c>
      <c r="C2507" s="565" t="s">
        <v>14516</v>
      </c>
      <c r="D2507" s="565"/>
      <c r="E2507" s="565"/>
      <c r="F2507" s="565"/>
      <c r="G2507" s="565"/>
      <c r="H2507" s="565"/>
      <c r="I2507" s="565"/>
      <c r="J2507" s="565"/>
      <c r="K2507" s="565"/>
      <c r="L2507" s="348" t="s">
        <v>511</v>
      </c>
      <c r="M2507" s="341">
        <v>672.68</v>
      </c>
    </row>
    <row r="2508" spans="1:13" ht="12.75" customHeight="1" x14ac:dyDescent="0.25">
      <c r="A2508" s="340" t="s">
        <v>14517</v>
      </c>
      <c r="B2508" s="348" t="s">
        <v>385</v>
      </c>
      <c r="C2508" s="565" t="s">
        <v>14518</v>
      </c>
      <c r="D2508" s="565"/>
      <c r="E2508" s="565"/>
      <c r="F2508" s="565"/>
      <c r="G2508" s="565"/>
      <c r="H2508" s="565"/>
      <c r="I2508" s="565"/>
      <c r="J2508" s="565"/>
      <c r="K2508" s="565"/>
      <c r="L2508" s="348" t="s">
        <v>511</v>
      </c>
      <c r="M2508" s="341">
        <v>1088.02</v>
      </c>
    </row>
    <row r="2509" spans="1:13" ht="12.75" customHeight="1" x14ac:dyDescent="0.25">
      <c r="A2509" s="340" t="s">
        <v>14519</v>
      </c>
      <c r="B2509" s="348" t="s">
        <v>385</v>
      </c>
      <c r="C2509" s="565" t="s">
        <v>14520</v>
      </c>
      <c r="D2509" s="565"/>
      <c r="E2509" s="565"/>
      <c r="F2509" s="565"/>
      <c r="G2509" s="565"/>
      <c r="H2509" s="565"/>
      <c r="I2509" s="565"/>
      <c r="J2509" s="565"/>
      <c r="K2509" s="565"/>
      <c r="L2509" s="348" t="s">
        <v>511</v>
      </c>
      <c r="M2509" s="341">
        <v>100.87</v>
      </c>
    </row>
    <row r="2510" spans="1:13" ht="13.5" customHeight="1" x14ac:dyDescent="0.25">
      <c r="A2510" s="340" t="s">
        <v>14521</v>
      </c>
      <c r="B2510" s="348" t="s">
        <v>385</v>
      </c>
      <c r="C2510" s="565" t="s">
        <v>14522</v>
      </c>
      <c r="D2510" s="565"/>
      <c r="E2510" s="565"/>
      <c r="F2510" s="565"/>
      <c r="G2510" s="565"/>
      <c r="H2510" s="565"/>
      <c r="I2510" s="565"/>
      <c r="J2510" s="565"/>
      <c r="K2510" s="565"/>
      <c r="L2510" s="348" t="s">
        <v>511</v>
      </c>
      <c r="M2510" s="341">
        <v>128.08000000000001</v>
      </c>
    </row>
    <row r="2511" spans="1:13" ht="12.75" customHeight="1" x14ac:dyDescent="0.25">
      <c r="A2511" s="340" t="s">
        <v>14523</v>
      </c>
      <c r="B2511" s="348" t="s">
        <v>385</v>
      </c>
      <c r="C2511" s="565" t="s">
        <v>14524</v>
      </c>
      <c r="D2511" s="565"/>
      <c r="E2511" s="565"/>
      <c r="F2511" s="565"/>
      <c r="G2511" s="565"/>
      <c r="H2511" s="565"/>
      <c r="I2511" s="565"/>
      <c r="J2511" s="565"/>
      <c r="K2511" s="565"/>
      <c r="L2511" s="348" t="s">
        <v>511</v>
      </c>
      <c r="M2511" s="341">
        <v>1181.83</v>
      </c>
    </row>
    <row r="2512" spans="1:13" ht="13.5" customHeight="1" x14ac:dyDescent="0.25">
      <c r="A2512" s="340" t="s">
        <v>14525</v>
      </c>
      <c r="B2512" s="348" t="s">
        <v>385</v>
      </c>
      <c r="C2512" s="565" t="s">
        <v>14526</v>
      </c>
      <c r="D2512" s="565"/>
      <c r="E2512" s="565"/>
      <c r="F2512" s="565"/>
      <c r="G2512" s="565"/>
      <c r="H2512" s="565"/>
      <c r="I2512" s="565"/>
      <c r="J2512" s="565"/>
      <c r="K2512" s="565"/>
      <c r="L2512" s="348" t="s">
        <v>9</v>
      </c>
      <c r="M2512" s="341">
        <v>177.79</v>
      </c>
    </row>
    <row r="2513" spans="1:13" ht="12.75" customHeight="1" x14ac:dyDescent="0.25">
      <c r="A2513" s="338" t="s">
        <v>14527</v>
      </c>
      <c r="B2513" s="347" t="s">
        <v>385</v>
      </c>
      <c r="C2513" s="564" t="s">
        <v>14528</v>
      </c>
      <c r="D2513" s="564"/>
      <c r="E2513" s="564"/>
      <c r="F2513" s="564"/>
      <c r="G2513" s="564"/>
      <c r="H2513" s="564"/>
      <c r="I2513" s="564"/>
      <c r="J2513" s="564"/>
      <c r="K2513" s="564"/>
      <c r="L2513" s="339"/>
      <c r="M2513" s="339"/>
    </row>
    <row r="2514" spans="1:13" ht="12.75" customHeight="1" x14ac:dyDescent="0.25">
      <c r="A2514" s="340" t="s">
        <v>14529</v>
      </c>
      <c r="B2514" s="348" t="s">
        <v>385</v>
      </c>
      <c r="C2514" s="565" t="s">
        <v>14530</v>
      </c>
      <c r="D2514" s="565"/>
      <c r="E2514" s="565"/>
      <c r="F2514" s="565"/>
      <c r="G2514" s="565"/>
      <c r="H2514" s="565"/>
      <c r="I2514" s="565"/>
      <c r="J2514" s="565"/>
      <c r="K2514" s="565"/>
      <c r="L2514" s="348" t="s">
        <v>511</v>
      </c>
      <c r="M2514" s="341">
        <v>847.65</v>
      </c>
    </row>
    <row r="2515" spans="1:13" ht="13.5" customHeight="1" x14ac:dyDescent="0.25">
      <c r="A2515" s="340" t="s">
        <v>14531</v>
      </c>
      <c r="B2515" s="348" t="s">
        <v>385</v>
      </c>
      <c r="C2515" s="565" t="s">
        <v>14532</v>
      </c>
      <c r="D2515" s="565"/>
      <c r="E2515" s="565"/>
      <c r="F2515" s="565"/>
      <c r="G2515" s="565"/>
      <c r="H2515" s="565"/>
      <c r="I2515" s="565"/>
      <c r="J2515" s="565"/>
      <c r="K2515" s="565"/>
      <c r="L2515" s="348" t="s">
        <v>511</v>
      </c>
      <c r="M2515" s="341">
        <v>406.61</v>
      </c>
    </row>
    <row r="2516" spans="1:13" ht="12.75" customHeight="1" x14ac:dyDescent="0.25">
      <c r="A2516" s="340" t="s">
        <v>14533</v>
      </c>
      <c r="B2516" s="348" t="s">
        <v>385</v>
      </c>
      <c r="C2516" s="565" t="s">
        <v>14534</v>
      </c>
      <c r="D2516" s="565"/>
      <c r="E2516" s="565"/>
      <c r="F2516" s="565"/>
      <c r="G2516" s="565"/>
      <c r="H2516" s="565"/>
      <c r="I2516" s="565"/>
      <c r="J2516" s="565"/>
      <c r="K2516" s="565"/>
      <c r="L2516" s="348" t="s">
        <v>511</v>
      </c>
      <c r="M2516" s="341">
        <v>889.26</v>
      </c>
    </row>
    <row r="2517" spans="1:13" ht="12.75" customHeight="1" x14ac:dyDescent="0.25">
      <c r="A2517" s="340" t="s">
        <v>14535</v>
      </c>
      <c r="B2517" s="348" t="s">
        <v>385</v>
      </c>
      <c r="C2517" s="565" t="s">
        <v>14536</v>
      </c>
      <c r="D2517" s="565"/>
      <c r="E2517" s="565"/>
      <c r="F2517" s="565"/>
      <c r="G2517" s="565"/>
      <c r="H2517" s="565"/>
      <c r="I2517" s="565"/>
      <c r="J2517" s="565"/>
      <c r="K2517" s="565"/>
      <c r="L2517" s="348" t="s">
        <v>511</v>
      </c>
      <c r="M2517" s="341">
        <v>658.93</v>
      </c>
    </row>
    <row r="2518" spans="1:13" ht="13.5" customHeight="1" x14ac:dyDescent="0.25">
      <c r="A2518" s="340" t="s">
        <v>14537</v>
      </c>
      <c r="B2518" s="348" t="s">
        <v>385</v>
      </c>
      <c r="C2518" s="565" t="s">
        <v>14538</v>
      </c>
      <c r="D2518" s="565"/>
      <c r="E2518" s="565"/>
      <c r="F2518" s="565"/>
      <c r="G2518" s="565"/>
      <c r="H2518" s="565"/>
      <c r="I2518" s="565"/>
      <c r="J2518" s="565"/>
      <c r="K2518" s="565"/>
      <c r="L2518" s="348" t="s">
        <v>511</v>
      </c>
      <c r="M2518" s="341">
        <v>1815.49</v>
      </c>
    </row>
    <row r="2519" spans="1:13" ht="12.75" customHeight="1" x14ac:dyDescent="0.25">
      <c r="A2519" s="340" t="s">
        <v>14539</v>
      </c>
      <c r="B2519" s="348" t="s">
        <v>385</v>
      </c>
      <c r="C2519" s="565" t="s">
        <v>14540</v>
      </c>
      <c r="D2519" s="565"/>
      <c r="E2519" s="565"/>
      <c r="F2519" s="565"/>
      <c r="G2519" s="565"/>
      <c r="H2519" s="565"/>
      <c r="I2519" s="565"/>
      <c r="J2519" s="565"/>
      <c r="K2519" s="565"/>
      <c r="L2519" s="348" t="s">
        <v>511</v>
      </c>
      <c r="M2519" s="341">
        <v>2631.91</v>
      </c>
    </row>
    <row r="2520" spans="1:13" ht="13.5" customHeight="1" x14ac:dyDescent="0.25">
      <c r="A2520" s="340" t="s">
        <v>14541</v>
      </c>
      <c r="B2520" s="348" t="s">
        <v>385</v>
      </c>
      <c r="C2520" s="565" t="s">
        <v>14542</v>
      </c>
      <c r="D2520" s="565"/>
      <c r="E2520" s="565"/>
      <c r="F2520" s="565"/>
      <c r="G2520" s="565"/>
      <c r="H2520" s="565"/>
      <c r="I2520" s="565"/>
      <c r="J2520" s="565"/>
      <c r="K2520" s="565"/>
      <c r="L2520" s="348" t="s">
        <v>511</v>
      </c>
      <c r="M2520" s="341">
        <v>241.34</v>
      </c>
    </row>
    <row r="2521" spans="1:13" ht="12.75" customHeight="1" x14ac:dyDescent="0.25">
      <c r="A2521" s="340" t="s">
        <v>14543</v>
      </c>
      <c r="B2521" s="348" t="s">
        <v>385</v>
      </c>
      <c r="C2521" s="565" t="s">
        <v>14544</v>
      </c>
      <c r="D2521" s="565"/>
      <c r="E2521" s="565"/>
      <c r="F2521" s="565"/>
      <c r="G2521" s="565"/>
      <c r="H2521" s="565"/>
      <c r="I2521" s="565"/>
      <c r="J2521" s="565"/>
      <c r="K2521" s="565"/>
      <c r="L2521" s="348" t="s">
        <v>511</v>
      </c>
      <c r="M2521" s="341">
        <v>2388.61</v>
      </c>
    </row>
    <row r="2522" spans="1:13" ht="12.75" customHeight="1" x14ac:dyDescent="0.25">
      <c r="A2522" s="340" t="s">
        <v>14545</v>
      </c>
      <c r="B2522" s="348" t="s">
        <v>385</v>
      </c>
      <c r="C2522" s="565" t="s">
        <v>14546</v>
      </c>
      <c r="D2522" s="565"/>
      <c r="E2522" s="565"/>
      <c r="F2522" s="565"/>
      <c r="G2522" s="565"/>
      <c r="H2522" s="565"/>
      <c r="I2522" s="565"/>
      <c r="J2522" s="565"/>
      <c r="K2522" s="565"/>
      <c r="L2522" s="348" t="s">
        <v>8</v>
      </c>
      <c r="M2522" s="341">
        <v>522.12</v>
      </c>
    </row>
    <row r="2523" spans="1:13" ht="13.5" customHeight="1" x14ac:dyDescent="0.25">
      <c r="A2523" s="340" t="s">
        <v>14547</v>
      </c>
      <c r="B2523" s="348" t="s">
        <v>385</v>
      </c>
      <c r="C2523" s="565" t="s">
        <v>14548</v>
      </c>
      <c r="D2523" s="565"/>
      <c r="E2523" s="565"/>
      <c r="F2523" s="565"/>
      <c r="G2523" s="565"/>
      <c r="H2523" s="565"/>
      <c r="I2523" s="565"/>
      <c r="J2523" s="565"/>
      <c r="K2523" s="565"/>
      <c r="L2523" s="348" t="s">
        <v>511</v>
      </c>
      <c r="M2523" s="341">
        <v>1451.6</v>
      </c>
    </row>
    <row r="2524" spans="1:13" ht="12.75" customHeight="1" x14ac:dyDescent="0.25">
      <c r="A2524" s="340" t="s">
        <v>14549</v>
      </c>
      <c r="B2524" s="348" t="s">
        <v>385</v>
      </c>
      <c r="C2524" s="565" t="s">
        <v>14550</v>
      </c>
      <c r="D2524" s="565"/>
      <c r="E2524" s="565"/>
      <c r="F2524" s="565"/>
      <c r="G2524" s="565"/>
      <c r="H2524" s="565"/>
      <c r="I2524" s="565"/>
      <c r="J2524" s="565"/>
      <c r="K2524" s="565"/>
      <c r="L2524" s="348" t="s">
        <v>511</v>
      </c>
      <c r="M2524" s="341">
        <v>213.22</v>
      </c>
    </row>
    <row r="2525" spans="1:13" ht="13.5" customHeight="1" x14ac:dyDescent="0.25">
      <c r="A2525" s="340" t="s">
        <v>14551</v>
      </c>
      <c r="B2525" s="348" t="s">
        <v>385</v>
      </c>
      <c r="C2525" s="565" t="s">
        <v>14552</v>
      </c>
      <c r="D2525" s="565"/>
      <c r="E2525" s="565"/>
      <c r="F2525" s="565"/>
      <c r="G2525" s="565"/>
      <c r="H2525" s="565"/>
      <c r="I2525" s="565"/>
      <c r="J2525" s="565"/>
      <c r="K2525" s="565"/>
      <c r="L2525" s="348" t="s">
        <v>511</v>
      </c>
      <c r="M2525" s="341">
        <v>396.64</v>
      </c>
    </row>
    <row r="2526" spans="1:13" ht="12.75" customHeight="1" x14ac:dyDescent="0.25">
      <c r="A2526" s="338" t="s">
        <v>14553</v>
      </c>
      <c r="B2526" s="347" t="s">
        <v>385</v>
      </c>
      <c r="C2526" s="564" t="s">
        <v>14554</v>
      </c>
      <c r="D2526" s="564"/>
      <c r="E2526" s="564"/>
      <c r="F2526" s="564"/>
      <c r="G2526" s="564"/>
      <c r="H2526" s="564"/>
      <c r="I2526" s="564"/>
      <c r="J2526" s="564"/>
      <c r="K2526" s="564"/>
      <c r="L2526" s="339"/>
      <c r="M2526" s="339"/>
    </row>
    <row r="2527" spans="1:13" ht="12.75" customHeight="1" x14ac:dyDescent="0.25">
      <c r="A2527" s="340" t="s">
        <v>14555</v>
      </c>
      <c r="B2527" s="348" t="s">
        <v>385</v>
      </c>
      <c r="C2527" s="565" t="s">
        <v>14556</v>
      </c>
      <c r="D2527" s="565"/>
      <c r="E2527" s="565"/>
      <c r="F2527" s="565"/>
      <c r="G2527" s="565"/>
      <c r="H2527" s="565"/>
      <c r="I2527" s="565"/>
      <c r="J2527" s="565"/>
      <c r="K2527" s="565"/>
      <c r="L2527" s="348" t="s">
        <v>511</v>
      </c>
      <c r="M2527" s="341">
        <v>452.75</v>
      </c>
    </row>
    <row r="2528" spans="1:13" ht="13.5" customHeight="1" x14ac:dyDescent="0.25">
      <c r="A2528" s="340" t="s">
        <v>14557</v>
      </c>
      <c r="B2528" s="348" t="s">
        <v>385</v>
      </c>
      <c r="C2528" s="565" t="s">
        <v>14558</v>
      </c>
      <c r="D2528" s="565"/>
      <c r="E2528" s="565"/>
      <c r="F2528" s="565"/>
      <c r="G2528" s="565"/>
      <c r="H2528" s="565"/>
      <c r="I2528" s="565"/>
      <c r="J2528" s="565"/>
      <c r="K2528" s="565"/>
      <c r="L2528" s="348" t="s">
        <v>511</v>
      </c>
      <c r="M2528" s="341">
        <v>743.4</v>
      </c>
    </row>
    <row r="2529" spans="1:13" ht="12.75" customHeight="1" x14ac:dyDescent="0.25">
      <c r="A2529" s="340" t="s">
        <v>14559</v>
      </c>
      <c r="B2529" s="348" t="s">
        <v>385</v>
      </c>
      <c r="C2529" s="565" t="s">
        <v>14560</v>
      </c>
      <c r="D2529" s="565"/>
      <c r="E2529" s="565"/>
      <c r="F2529" s="565"/>
      <c r="G2529" s="565"/>
      <c r="H2529" s="565"/>
      <c r="I2529" s="565"/>
      <c r="J2529" s="565"/>
      <c r="K2529" s="565"/>
      <c r="L2529" s="348" t="s">
        <v>511</v>
      </c>
      <c r="M2529" s="341">
        <v>205.42</v>
      </c>
    </row>
    <row r="2530" spans="1:13" ht="12.75" customHeight="1" x14ac:dyDescent="0.25">
      <c r="A2530" s="340" t="s">
        <v>14561</v>
      </c>
      <c r="B2530" s="348" t="s">
        <v>385</v>
      </c>
      <c r="C2530" s="565" t="s">
        <v>14562</v>
      </c>
      <c r="D2530" s="565"/>
      <c r="E2530" s="565"/>
      <c r="F2530" s="565"/>
      <c r="G2530" s="565"/>
      <c r="H2530" s="565"/>
      <c r="I2530" s="565"/>
      <c r="J2530" s="565"/>
      <c r="K2530" s="565"/>
      <c r="L2530" s="348" t="s">
        <v>511</v>
      </c>
      <c r="M2530" s="341">
        <v>1697.98</v>
      </c>
    </row>
    <row r="2531" spans="1:13" ht="13.5" customHeight="1" x14ac:dyDescent="0.25">
      <c r="A2531" s="340" t="s">
        <v>14563</v>
      </c>
      <c r="B2531" s="348" t="s">
        <v>385</v>
      </c>
      <c r="C2531" s="565" t="s">
        <v>14564</v>
      </c>
      <c r="D2531" s="565"/>
      <c r="E2531" s="565"/>
      <c r="F2531" s="565"/>
      <c r="G2531" s="565"/>
      <c r="H2531" s="565"/>
      <c r="I2531" s="565"/>
      <c r="J2531" s="565"/>
      <c r="K2531" s="565"/>
      <c r="L2531" s="348" t="s">
        <v>511</v>
      </c>
      <c r="M2531" s="341">
        <v>3990.71</v>
      </c>
    </row>
    <row r="2532" spans="1:13" ht="12.75" customHeight="1" x14ac:dyDescent="0.25">
      <c r="A2532" s="340" t="s">
        <v>14565</v>
      </c>
      <c r="B2532" s="348" t="s">
        <v>385</v>
      </c>
      <c r="C2532" s="565" t="s">
        <v>14566</v>
      </c>
      <c r="D2532" s="565"/>
      <c r="E2532" s="565"/>
      <c r="F2532" s="565"/>
      <c r="G2532" s="565"/>
      <c r="H2532" s="565"/>
      <c r="I2532" s="565"/>
      <c r="J2532" s="565"/>
      <c r="K2532" s="565"/>
      <c r="L2532" s="348" t="s">
        <v>511</v>
      </c>
      <c r="M2532" s="341">
        <v>1884.42</v>
      </c>
    </row>
    <row r="2533" spans="1:13" ht="13.5" customHeight="1" x14ac:dyDescent="0.25">
      <c r="A2533" s="340" t="s">
        <v>14567</v>
      </c>
      <c r="B2533" s="348" t="s">
        <v>385</v>
      </c>
      <c r="C2533" s="565" t="s">
        <v>14568</v>
      </c>
      <c r="D2533" s="565"/>
      <c r="E2533" s="565"/>
      <c r="F2533" s="565"/>
      <c r="G2533" s="565"/>
      <c r="H2533" s="565"/>
      <c r="I2533" s="565"/>
      <c r="J2533" s="565"/>
      <c r="K2533" s="565"/>
      <c r="L2533" s="348" t="s">
        <v>511</v>
      </c>
      <c r="M2533" s="341">
        <v>229.66</v>
      </c>
    </row>
    <row r="2534" spans="1:13" ht="12.75" customHeight="1" x14ac:dyDescent="0.25">
      <c r="A2534" s="340" t="s">
        <v>14569</v>
      </c>
      <c r="B2534" s="348" t="s">
        <v>385</v>
      </c>
      <c r="C2534" s="565" t="s">
        <v>14570</v>
      </c>
      <c r="D2534" s="565"/>
      <c r="E2534" s="565"/>
      <c r="F2534" s="565"/>
      <c r="G2534" s="565"/>
      <c r="H2534" s="565"/>
      <c r="I2534" s="565"/>
      <c r="J2534" s="565"/>
      <c r="K2534" s="565"/>
      <c r="L2534" s="348" t="s">
        <v>511</v>
      </c>
      <c r="M2534" s="341">
        <v>465.4</v>
      </c>
    </row>
    <row r="2535" spans="1:13" ht="12.75" customHeight="1" x14ac:dyDescent="0.25">
      <c r="A2535" s="338" t="s">
        <v>14571</v>
      </c>
      <c r="B2535" s="347" t="s">
        <v>385</v>
      </c>
      <c r="C2535" s="564" t="s">
        <v>14572</v>
      </c>
      <c r="D2535" s="564"/>
      <c r="E2535" s="564"/>
      <c r="F2535" s="564"/>
      <c r="G2535" s="564"/>
      <c r="H2535" s="564"/>
      <c r="I2535" s="564"/>
      <c r="J2535" s="564"/>
      <c r="K2535" s="564"/>
      <c r="L2535" s="339"/>
      <c r="M2535" s="339"/>
    </row>
    <row r="2536" spans="1:13" ht="13.5" customHeight="1" x14ac:dyDescent="0.25">
      <c r="A2536" s="340" t="s">
        <v>14573</v>
      </c>
      <c r="B2536" s="348" t="s">
        <v>385</v>
      </c>
      <c r="C2536" s="565" t="s">
        <v>14574</v>
      </c>
      <c r="D2536" s="565"/>
      <c r="E2536" s="565"/>
      <c r="F2536" s="565"/>
      <c r="G2536" s="565"/>
      <c r="H2536" s="565"/>
      <c r="I2536" s="565"/>
      <c r="J2536" s="565"/>
      <c r="K2536" s="565"/>
      <c r="L2536" s="348" t="s">
        <v>511</v>
      </c>
      <c r="M2536" s="341">
        <v>1605.73</v>
      </c>
    </row>
    <row r="2537" spans="1:13" ht="12.75" customHeight="1" x14ac:dyDescent="0.25">
      <c r="A2537" s="340" t="s">
        <v>14575</v>
      </c>
      <c r="B2537" s="348" t="s">
        <v>385</v>
      </c>
      <c r="C2537" s="565" t="s">
        <v>14576</v>
      </c>
      <c r="D2537" s="565"/>
      <c r="E2537" s="565"/>
      <c r="F2537" s="565"/>
      <c r="G2537" s="565"/>
      <c r="H2537" s="565"/>
      <c r="I2537" s="565"/>
      <c r="J2537" s="565"/>
      <c r="K2537" s="565"/>
      <c r="L2537" s="348" t="s">
        <v>511</v>
      </c>
      <c r="M2537" s="341">
        <v>467.63</v>
      </c>
    </row>
    <row r="2538" spans="1:13" ht="13.5" customHeight="1" x14ac:dyDescent="0.25">
      <c r="A2538" s="340" t="s">
        <v>14577</v>
      </c>
      <c r="B2538" s="348" t="s">
        <v>385</v>
      </c>
      <c r="C2538" s="565" t="s">
        <v>14578</v>
      </c>
      <c r="D2538" s="565"/>
      <c r="E2538" s="565"/>
      <c r="F2538" s="565"/>
      <c r="G2538" s="565"/>
      <c r="H2538" s="565"/>
      <c r="I2538" s="565"/>
      <c r="J2538" s="565"/>
      <c r="K2538" s="565"/>
      <c r="L2538" s="348" t="s">
        <v>511</v>
      </c>
      <c r="M2538" s="341">
        <v>985.08</v>
      </c>
    </row>
    <row r="2539" spans="1:13" ht="12.75" customHeight="1" x14ac:dyDescent="0.25">
      <c r="A2539" s="340" t="s">
        <v>14579</v>
      </c>
      <c r="B2539" s="348" t="s">
        <v>385</v>
      </c>
      <c r="C2539" s="565" t="s">
        <v>14580</v>
      </c>
      <c r="D2539" s="565"/>
      <c r="E2539" s="565"/>
      <c r="F2539" s="565"/>
      <c r="G2539" s="565"/>
      <c r="H2539" s="565"/>
      <c r="I2539" s="565"/>
      <c r="J2539" s="565"/>
      <c r="K2539" s="565"/>
      <c r="L2539" s="348" t="s">
        <v>511</v>
      </c>
      <c r="M2539" s="341">
        <v>985.08</v>
      </c>
    </row>
    <row r="2540" spans="1:13" ht="12.75" customHeight="1" x14ac:dyDescent="0.25">
      <c r="A2540" s="340" t="s">
        <v>14581</v>
      </c>
      <c r="B2540" s="348" t="s">
        <v>385</v>
      </c>
      <c r="C2540" s="565" t="s">
        <v>14582</v>
      </c>
      <c r="D2540" s="565"/>
      <c r="E2540" s="565"/>
      <c r="F2540" s="565"/>
      <c r="G2540" s="565"/>
      <c r="H2540" s="565"/>
      <c r="I2540" s="565"/>
      <c r="J2540" s="565"/>
      <c r="K2540" s="565"/>
      <c r="L2540" s="348" t="s">
        <v>511</v>
      </c>
      <c r="M2540" s="341">
        <v>718.82</v>
      </c>
    </row>
    <row r="2541" spans="1:13" ht="13.5" customHeight="1" x14ac:dyDescent="0.25">
      <c r="A2541" s="340" t="s">
        <v>14583</v>
      </c>
      <c r="B2541" s="348" t="s">
        <v>385</v>
      </c>
      <c r="C2541" s="565" t="s">
        <v>14584</v>
      </c>
      <c r="D2541" s="565"/>
      <c r="E2541" s="565"/>
      <c r="F2541" s="565"/>
      <c r="G2541" s="565"/>
      <c r="H2541" s="565"/>
      <c r="I2541" s="565"/>
      <c r="J2541" s="565"/>
      <c r="K2541" s="565"/>
      <c r="L2541" s="348" t="s">
        <v>511</v>
      </c>
      <c r="M2541" s="341">
        <v>2912.57</v>
      </c>
    </row>
    <row r="2542" spans="1:13" ht="12.75" customHeight="1" x14ac:dyDescent="0.25">
      <c r="A2542" s="340" t="s">
        <v>14585</v>
      </c>
      <c r="B2542" s="348" t="s">
        <v>385</v>
      </c>
      <c r="C2542" s="565" t="s">
        <v>14586</v>
      </c>
      <c r="D2542" s="565"/>
      <c r="E2542" s="565"/>
      <c r="F2542" s="565"/>
      <c r="G2542" s="565"/>
      <c r="H2542" s="565"/>
      <c r="I2542" s="565"/>
      <c r="J2542" s="565"/>
      <c r="K2542" s="565"/>
      <c r="L2542" s="348" t="s">
        <v>511</v>
      </c>
      <c r="M2542" s="341">
        <v>1805.33</v>
      </c>
    </row>
    <row r="2543" spans="1:13" ht="12.75" customHeight="1" x14ac:dyDescent="0.25">
      <c r="A2543" s="340" t="s">
        <v>14587</v>
      </c>
      <c r="B2543" s="348" t="s">
        <v>385</v>
      </c>
      <c r="C2543" s="565" t="s">
        <v>14588</v>
      </c>
      <c r="D2543" s="565"/>
      <c r="E2543" s="565"/>
      <c r="F2543" s="565"/>
      <c r="G2543" s="565"/>
      <c r="H2543" s="565"/>
      <c r="I2543" s="565"/>
      <c r="J2543" s="565"/>
      <c r="K2543" s="565"/>
      <c r="L2543" s="348" t="s">
        <v>511</v>
      </c>
      <c r="M2543" s="341">
        <v>1907.6</v>
      </c>
    </row>
    <row r="2544" spans="1:13" ht="13.5" customHeight="1" x14ac:dyDescent="0.25">
      <c r="A2544" s="340" t="s">
        <v>14589</v>
      </c>
      <c r="B2544" s="348" t="s">
        <v>385</v>
      </c>
      <c r="C2544" s="565" t="s">
        <v>14590</v>
      </c>
      <c r="D2544" s="565"/>
      <c r="E2544" s="565"/>
      <c r="F2544" s="565"/>
      <c r="G2544" s="565"/>
      <c r="H2544" s="565"/>
      <c r="I2544" s="565"/>
      <c r="J2544" s="565"/>
      <c r="K2544" s="565"/>
      <c r="L2544" s="348" t="s">
        <v>511</v>
      </c>
      <c r="M2544" s="341">
        <v>2016.05</v>
      </c>
    </row>
    <row r="2545" spans="1:13" ht="12.75" customHeight="1" x14ac:dyDescent="0.25">
      <c r="A2545" s="340" t="s">
        <v>14591</v>
      </c>
      <c r="B2545" s="348" t="s">
        <v>385</v>
      </c>
      <c r="C2545" s="565" t="s">
        <v>14592</v>
      </c>
      <c r="D2545" s="565"/>
      <c r="E2545" s="565"/>
      <c r="F2545" s="565"/>
      <c r="G2545" s="565"/>
      <c r="H2545" s="565"/>
      <c r="I2545" s="565"/>
      <c r="J2545" s="565"/>
      <c r="K2545" s="565"/>
      <c r="L2545" s="348" t="s">
        <v>511</v>
      </c>
      <c r="M2545" s="341">
        <v>1632.3</v>
      </c>
    </row>
    <row r="2546" spans="1:13" ht="13.5" customHeight="1" x14ac:dyDescent="0.25">
      <c r="A2546" s="340" t="s">
        <v>14593</v>
      </c>
      <c r="B2546" s="348" t="s">
        <v>385</v>
      </c>
      <c r="C2546" s="565" t="s">
        <v>14594</v>
      </c>
      <c r="D2546" s="565"/>
      <c r="E2546" s="565"/>
      <c r="F2546" s="565"/>
      <c r="G2546" s="565"/>
      <c r="H2546" s="565"/>
      <c r="I2546" s="565"/>
      <c r="J2546" s="565"/>
      <c r="K2546" s="565"/>
      <c r="L2546" s="348" t="s">
        <v>511</v>
      </c>
      <c r="M2546" s="341">
        <v>1011.58</v>
      </c>
    </row>
    <row r="2547" spans="1:13" ht="12.75" customHeight="1" x14ac:dyDescent="0.25">
      <c r="A2547" s="338" t="s">
        <v>14595</v>
      </c>
      <c r="B2547" s="347" t="s">
        <v>385</v>
      </c>
      <c r="C2547" s="564" t="s">
        <v>14596</v>
      </c>
      <c r="D2547" s="564"/>
      <c r="E2547" s="564"/>
      <c r="F2547" s="564"/>
      <c r="G2547" s="564"/>
      <c r="H2547" s="564"/>
      <c r="I2547" s="564"/>
      <c r="J2547" s="564"/>
      <c r="K2547" s="564"/>
      <c r="L2547" s="339"/>
      <c r="M2547" s="339"/>
    </row>
    <row r="2548" spans="1:13" ht="12.75" customHeight="1" x14ac:dyDescent="0.25">
      <c r="A2548" s="340" t="s">
        <v>14597</v>
      </c>
      <c r="B2548" s="348" t="s">
        <v>385</v>
      </c>
      <c r="C2548" s="565" t="s">
        <v>14598</v>
      </c>
      <c r="D2548" s="565"/>
      <c r="E2548" s="565"/>
      <c r="F2548" s="565"/>
      <c r="G2548" s="565"/>
      <c r="H2548" s="565"/>
      <c r="I2548" s="565"/>
      <c r="J2548" s="565"/>
      <c r="K2548" s="565"/>
      <c r="L2548" s="348" t="s">
        <v>511</v>
      </c>
      <c r="M2548" s="341">
        <v>607.71</v>
      </c>
    </row>
    <row r="2549" spans="1:13" ht="13.5" customHeight="1" x14ac:dyDescent="0.25">
      <c r="A2549" s="340" t="s">
        <v>14599</v>
      </c>
      <c r="B2549" s="348" t="s">
        <v>385</v>
      </c>
      <c r="C2549" s="565" t="s">
        <v>14600</v>
      </c>
      <c r="D2549" s="565"/>
      <c r="E2549" s="565"/>
      <c r="F2549" s="565"/>
      <c r="G2549" s="565"/>
      <c r="H2549" s="565"/>
      <c r="I2549" s="565"/>
      <c r="J2549" s="565"/>
      <c r="K2549" s="565"/>
      <c r="L2549" s="348" t="s">
        <v>511</v>
      </c>
      <c r="M2549" s="341">
        <v>738.4</v>
      </c>
    </row>
    <row r="2550" spans="1:13" ht="12.75" customHeight="1" x14ac:dyDescent="0.25">
      <c r="A2550" s="340" t="s">
        <v>14601</v>
      </c>
      <c r="B2550" s="348" t="s">
        <v>385</v>
      </c>
      <c r="C2550" s="565" t="s">
        <v>14602</v>
      </c>
      <c r="D2550" s="565"/>
      <c r="E2550" s="565"/>
      <c r="F2550" s="565"/>
      <c r="G2550" s="565"/>
      <c r="H2550" s="565"/>
      <c r="I2550" s="565"/>
      <c r="J2550" s="565"/>
      <c r="K2550" s="565"/>
      <c r="L2550" s="348" t="s">
        <v>511</v>
      </c>
      <c r="M2550" s="341">
        <v>2341.06</v>
      </c>
    </row>
    <row r="2551" spans="1:13" ht="13.5" customHeight="1" x14ac:dyDescent="0.25">
      <c r="A2551" s="340" t="s">
        <v>14603</v>
      </c>
      <c r="B2551" s="348" t="s">
        <v>385</v>
      </c>
      <c r="C2551" s="565" t="s">
        <v>14604</v>
      </c>
      <c r="D2551" s="565"/>
      <c r="E2551" s="565"/>
      <c r="F2551" s="565"/>
      <c r="G2551" s="565"/>
      <c r="H2551" s="565"/>
      <c r="I2551" s="565"/>
      <c r="J2551" s="565"/>
      <c r="K2551" s="565"/>
      <c r="L2551" s="348" t="s">
        <v>511</v>
      </c>
      <c r="M2551" s="341">
        <v>390.42</v>
      </c>
    </row>
    <row r="2552" spans="1:13" ht="12.75" customHeight="1" x14ac:dyDescent="0.25">
      <c r="A2552" s="340" t="s">
        <v>14605</v>
      </c>
      <c r="B2552" s="348" t="s">
        <v>385</v>
      </c>
      <c r="C2552" s="565" t="s">
        <v>14606</v>
      </c>
      <c r="D2552" s="565"/>
      <c r="E2552" s="565"/>
      <c r="F2552" s="565"/>
      <c r="G2552" s="565"/>
      <c r="H2552" s="565"/>
      <c r="I2552" s="565"/>
      <c r="J2552" s="565"/>
      <c r="K2552" s="565"/>
      <c r="L2552" s="348" t="s">
        <v>511</v>
      </c>
      <c r="M2552" s="341">
        <v>1447.89</v>
      </c>
    </row>
    <row r="2553" spans="1:13" ht="12.75" customHeight="1" x14ac:dyDescent="0.25">
      <c r="A2553" s="340" t="s">
        <v>14607</v>
      </c>
      <c r="B2553" s="348" t="s">
        <v>385</v>
      </c>
      <c r="C2553" s="565" t="s">
        <v>14608</v>
      </c>
      <c r="D2553" s="565"/>
      <c r="E2553" s="565"/>
      <c r="F2553" s="565"/>
      <c r="G2553" s="565"/>
      <c r="H2553" s="565"/>
      <c r="I2553" s="565"/>
      <c r="J2553" s="565"/>
      <c r="K2553" s="565"/>
      <c r="L2553" s="348" t="s">
        <v>511</v>
      </c>
      <c r="M2553" s="341">
        <v>2094.1</v>
      </c>
    </row>
    <row r="2554" spans="1:13" ht="13.5" customHeight="1" x14ac:dyDescent="0.25">
      <c r="A2554" s="340" t="s">
        <v>14609</v>
      </c>
      <c r="B2554" s="348" t="s">
        <v>385</v>
      </c>
      <c r="C2554" s="565" t="s">
        <v>14610</v>
      </c>
      <c r="D2554" s="565"/>
      <c r="E2554" s="565"/>
      <c r="F2554" s="565"/>
      <c r="G2554" s="565"/>
      <c r="H2554" s="565"/>
      <c r="I2554" s="565"/>
      <c r="J2554" s="565"/>
      <c r="K2554" s="565"/>
      <c r="L2554" s="348" t="s">
        <v>511</v>
      </c>
      <c r="M2554" s="341">
        <v>1010.69</v>
      </c>
    </row>
    <row r="2555" spans="1:13" ht="12.75" customHeight="1" x14ac:dyDescent="0.25">
      <c r="A2555" s="340" t="s">
        <v>14611</v>
      </c>
      <c r="B2555" s="348" t="s">
        <v>385</v>
      </c>
      <c r="C2555" s="565" t="s">
        <v>14612</v>
      </c>
      <c r="D2555" s="565"/>
      <c r="E2555" s="565"/>
      <c r="F2555" s="565"/>
      <c r="G2555" s="565"/>
      <c r="H2555" s="565"/>
      <c r="I2555" s="565"/>
      <c r="J2555" s="565"/>
      <c r="K2555" s="565"/>
      <c r="L2555" s="348" t="s">
        <v>511</v>
      </c>
      <c r="M2555" s="341">
        <v>4058.64</v>
      </c>
    </row>
    <row r="2556" spans="1:13" ht="13.5" customHeight="1" x14ac:dyDescent="0.25">
      <c r="A2556" s="340" t="s">
        <v>14613</v>
      </c>
      <c r="B2556" s="348" t="s">
        <v>385</v>
      </c>
      <c r="C2556" s="565" t="s">
        <v>14614</v>
      </c>
      <c r="D2556" s="565"/>
      <c r="E2556" s="565"/>
      <c r="F2556" s="565"/>
      <c r="G2556" s="565"/>
      <c r="H2556" s="565"/>
      <c r="I2556" s="565"/>
      <c r="J2556" s="565"/>
      <c r="K2556" s="565"/>
      <c r="L2556" s="348" t="s">
        <v>511</v>
      </c>
      <c r="M2556" s="341">
        <v>1677.02</v>
      </c>
    </row>
    <row r="2557" spans="1:13" ht="12.75" customHeight="1" x14ac:dyDescent="0.25">
      <c r="A2557" s="340" t="s">
        <v>14615</v>
      </c>
      <c r="B2557" s="348" t="s">
        <v>385</v>
      </c>
      <c r="C2557" s="565" t="s">
        <v>14616</v>
      </c>
      <c r="D2557" s="565"/>
      <c r="E2557" s="565"/>
      <c r="F2557" s="565"/>
      <c r="G2557" s="565"/>
      <c r="H2557" s="565"/>
      <c r="I2557" s="565"/>
      <c r="J2557" s="565"/>
      <c r="K2557" s="565"/>
      <c r="L2557" s="348" t="s">
        <v>511</v>
      </c>
      <c r="M2557" s="341">
        <v>227.14</v>
      </c>
    </row>
    <row r="2558" spans="1:13" ht="12.75" customHeight="1" x14ac:dyDescent="0.25">
      <c r="A2558" s="340" t="s">
        <v>14617</v>
      </c>
      <c r="B2558" s="348" t="s">
        <v>385</v>
      </c>
      <c r="C2558" s="565" t="s">
        <v>14618</v>
      </c>
      <c r="D2558" s="565"/>
      <c r="E2558" s="565"/>
      <c r="F2558" s="565"/>
      <c r="G2558" s="565"/>
      <c r="H2558" s="565"/>
      <c r="I2558" s="565"/>
      <c r="J2558" s="565"/>
      <c r="K2558" s="565"/>
      <c r="L2558" s="348" t="s">
        <v>511</v>
      </c>
      <c r="M2558" s="341">
        <v>559.11</v>
      </c>
    </row>
    <row r="2559" spans="1:13" ht="13.5" customHeight="1" x14ac:dyDescent="0.25">
      <c r="A2559" s="340" t="s">
        <v>14619</v>
      </c>
      <c r="B2559" s="348" t="s">
        <v>385</v>
      </c>
      <c r="C2559" s="565" t="s">
        <v>14568</v>
      </c>
      <c r="D2559" s="565"/>
      <c r="E2559" s="565"/>
      <c r="F2559" s="565"/>
      <c r="G2559" s="565"/>
      <c r="H2559" s="565"/>
      <c r="I2559" s="565"/>
      <c r="J2559" s="565"/>
      <c r="K2559" s="565"/>
      <c r="L2559" s="348" t="s">
        <v>511</v>
      </c>
      <c r="M2559" s="341">
        <v>228.98</v>
      </c>
    </row>
    <row r="2560" spans="1:13" ht="12.75" customHeight="1" x14ac:dyDescent="0.25">
      <c r="A2560" s="335" t="s">
        <v>14620</v>
      </c>
      <c r="B2560" s="336"/>
      <c r="C2560" s="566" t="s">
        <v>14621</v>
      </c>
      <c r="D2560" s="566"/>
      <c r="E2560" s="566"/>
      <c r="F2560" s="566"/>
      <c r="G2560" s="566"/>
      <c r="H2560" s="566"/>
      <c r="I2560" s="566"/>
      <c r="J2560" s="566"/>
      <c r="K2560" s="566"/>
      <c r="L2560" s="337"/>
      <c r="M2560" s="337"/>
    </row>
    <row r="2561" spans="1:13" ht="12.75" customHeight="1" x14ac:dyDescent="0.25">
      <c r="A2561" s="338" t="s">
        <v>14622</v>
      </c>
      <c r="B2561" s="347" t="s">
        <v>385</v>
      </c>
      <c r="C2561" s="564" t="s">
        <v>14623</v>
      </c>
      <c r="D2561" s="564"/>
      <c r="E2561" s="564"/>
      <c r="F2561" s="564"/>
      <c r="G2561" s="564"/>
      <c r="H2561" s="564"/>
      <c r="I2561" s="564"/>
      <c r="J2561" s="564"/>
      <c r="K2561" s="564"/>
      <c r="L2561" s="339"/>
      <c r="M2561" s="339"/>
    </row>
    <row r="2562" spans="1:13" ht="13.5" customHeight="1" x14ac:dyDescent="0.25">
      <c r="A2562" s="340" t="s">
        <v>6918</v>
      </c>
      <c r="B2562" s="348" t="s">
        <v>385</v>
      </c>
      <c r="C2562" s="565" t="s">
        <v>14624</v>
      </c>
      <c r="D2562" s="565"/>
      <c r="E2562" s="565"/>
      <c r="F2562" s="565"/>
      <c r="G2562" s="565"/>
      <c r="H2562" s="565"/>
      <c r="I2562" s="565"/>
      <c r="J2562" s="565"/>
      <c r="K2562" s="565"/>
      <c r="L2562" s="348" t="s">
        <v>512</v>
      </c>
      <c r="M2562" s="341">
        <v>167.09</v>
      </c>
    </row>
    <row r="2563" spans="1:13" ht="12.75" customHeight="1" x14ac:dyDescent="0.25">
      <c r="A2563" s="340" t="s">
        <v>6920</v>
      </c>
      <c r="B2563" s="348" t="s">
        <v>385</v>
      </c>
      <c r="C2563" s="565" t="s">
        <v>6921</v>
      </c>
      <c r="D2563" s="565"/>
      <c r="E2563" s="565"/>
      <c r="F2563" s="565"/>
      <c r="G2563" s="565"/>
      <c r="H2563" s="565"/>
      <c r="I2563" s="565"/>
      <c r="J2563" s="565"/>
      <c r="K2563" s="565"/>
      <c r="L2563" s="348" t="s">
        <v>512</v>
      </c>
      <c r="M2563" s="341">
        <v>237.31</v>
      </c>
    </row>
    <row r="2564" spans="1:13" ht="13.5" customHeight="1" x14ac:dyDescent="0.25">
      <c r="A2564" s="340" t="s">
        <v>6922</v>
      </c>
      <c r="B2564" s="348" t="s">
        <v>385</v>
      </c>
      <c r="C2564" s="565" t="s">
        <v>6923</v>
      </c>
      <c r="D2564" s="565"/>
      <c r="E2564" s="565"/>
      <c r="F2564" s="565"/>
      <c r="G2564" s="565"/>
      <c r="H2564" s="565"/>
      <c r="I2564" s="565"/>
      <c r="J2564" s="565"/>
      <c r="K2564" s="565"/>
      <c r="L2564" s="348" t="s">
        <v>512</v>
      </c>
      <c r="M2564" s="341">
        <v>132.34</v>
      </c>
    </row>
    <row r="2565" spans="1:13" ht="12.75" customHeight="1" x14ac:dyDescent="0.25">
      <c r="A2565" s="340" t="s">
        <v>6924</v>
      </c>
      <c r="B2565" s="348" t="s">
        <v>385</v>
      </c>
      <c r="C2565" s="565" t="s">
        <v>14625</v>
      </c>
      <c r="D2565" s="565"/>
      <c r="E2565" s="565"/>
      <c r="F2565" s="565"/>
      <c r="G2565" s="565"/>
      <c r="H2565" s="565"/>
      <c r="I2565" s="565"/>
      <c r="J2565" s="565"/>
      <c r="K2565" s="565"/>
      <c r="L2565" s="348" t="s">
        <v>512</v>
      </c>
      <c r="M2565" s="341">
        <v>410.86</v>
      </c>
    </row>
    <row r="2566" spans="1:13" ht="12.75" customHeight="1" x14ac:dyDescent="0.25">
      <c r="A2566" s="340" t="s">
        <v>6926</v>
      </c>
      <c r="B2566" s="348" t="s">
        <v>385</v>
      </c>
      <c r="C2566" s="565" t="s">
        <v>14626</v>
      </c>
      <c r="D2566" s="565"/>
      <c r="E2566" s="565"/>
      <c r="F2566" s="565"/>
      <c r="G2566" s="565"/>
      <c r="H2566" s="565"/>
      <c r="I2566" s="565"/>
      <c r="J2566" s="565"/>
      <c r="K2566" s="565"/>
      <c r="L2566" s="348" t="s">
        <v>512</v>
      </c>
      <c r="M2566" s="341">
        <v>200.78</v>
      </c>
    </row>
    <row r="2567" spans="1:13" ht="13.5" customHeight="1" x14ac:dyDescent="0.25">
      <c r="A2567" s="340" t="s">
        <v>6928</v>
      </c>
      <c r="B2567" s="348" t="s">
        <v>385</v>
      </c>
      <c r="C2567" s="565" t="s">
        <v>14627</v>
      </c>
      <c r="D2567" s="565"/>
      <c r="E2567" s="565"/>
      <c r="F2567" s="565"/>
      <c r="G2567" s="565"/>
      <c r="H2567" s="565"/>
      <c r="I2567" s="565"/>
      <c r="J2567" s="565"/>
      <c r="K2567" s="565"/>
      <c r="L2567" s="348" t="s">
        <v>512</v>
      </c>
      <c r="M2567" s="341">
        <v>14.44</v>
      </c>
    </row>
    <row r="2568" spans="1:13" ht="12.75" customHeight="1" x14ac:dyDescent="0.25">
      <c r="A2568" s="340" t="s">
        <v>6930</v>
      </c>
      <c r="B2568" s="348" t="s">
        <v>385</v>
      </c>
      <c r="C2568" s="565" t="s">
        <v>14628</v>
      </c>
      <c r="D2568" s="565"/>
      <c r="E2568" s="565"/>
      <c r="F2568" s="565"/>
      <c r="G2568" s="565"/>
      <c r="H2568" s="565"/>
      <c r="I2568" s="565"/>
      <c r="J2568" s="565"/>
      <c r="K2568" s="565"/>
      <c r="L2568" s="348" t="s">
        <v>512</v>
      </c>
      <c r="M2568" s="341">
        <v>10.67</v>
      </c>
    </row>
    <row r="2569" spans="1:13" ht="13.5" customHeight="1" x14ac:dyDescent="0.25">
      <c r="A2569" s="340" t="s">
        <v>6932</v>
      </c>
      <c r="B2569" s="348" t="s">
        <v>385</v>
      </c>
      <c r="C2569" s="565" t="s">
        <v>14629</v>
      </c>
      <c r="D2569" s="565"/>
      <c r="E2569" s="565"/>
      <c r="F2569" s="565"/>
      <c r="G2569" s="565"/>
      <c r="H2569" s="565"/>
      <c r="I2569" s="565"/>
      <c r="J2569" s="565"/>
      <c r="K2569" s="565"/>
      <c r="L2569" s="348" t="s">
        <v>512</v>
      </c>
      <c r="M2569" s="341">
        <v>1012.2</v>
      </c>
    </row>
    <row r="2570" spans="1:13" ht="12.75" customHeight="1" x14ac:dyDescent="0.25">
      <c r="A2570" s="338" t="s">
        <v>14630</v>
      </c>
      <c r="B2570" s="347" t="s">
        <v>385</v>
      </c>
      <c r="C2570" s="564" t="s">
        <v>14631</v>
      </c>
      <c r="D2570" s="564"/>
      <c r="E2570" s="564"/>
      <c r="F2570" s="564"/>
      <c r="G2570" s="564"/>
      <c r="H2570" s="564"/>
      <c r="I2570" s="564"/>
      <c r="J2570" s="564"/>
      <c r="K2570" s="564"/>
      <c r="L2570" s="339"/>
      <c r="M2570" s="339"/>
    </row>
    <row r="2571" spans="1:13" ht="12.75" customHeight="1" x14ac:dyDescent="0.25">
      <c r="A2571" s="340" t="s">
        <v>6934</v>
      </c>
      <c r="B2571" s="348" t="s">
        <v>385</v>
      </c>
      <c r="C2571" s="565" t="s">
        <v>6935</v>
      </c>
      <c r="D2571" s="565"/>
      <c r="E2571" s="565"/>
      <c r="F2571" s="565"/>
      <c r="G2571" s="565"/>
      <c r="H2571" s="565"/>
      <c r="I2571" s="565"/>
      <c r="J2571" s="565"/>
      <c r="K2571" s="565"/>
      <c r="L2571" s="348" t="s">
        <v>512</v>
      </c>
      <c r="M2571" s="341">
        <v>78.23</v>
      </c>
    </row>
    <row r="2572" spans="1:13" ht="13.5" customHeight="1" x14ac:dyDescent="0.25">
      <c r="A2572" s="340" t="s">
        <v>6936</v>
      </c>
      <c r="B2572" s="348" t="s">
        <v>385</v>
      </c>
      <c r="C2572" s="565" t="s">
        <v>6937</v>
      </c>
      <c r="D2572" s="565"/>
      <c r="E2572" s="565"/>
      <c r="F2572" s="565"/>
      <c r="G2572" s="565"/>
      <c r="H2572" s="565"/>
      <c r="I2572" s="565"/>
      <c r="J2572" s="565"/>
      <c r="K2572" s="565"/>
      <c r="L2572" s="348" t="s">
        <v>512</v>
      </c>
      <c r="M2572" s="341">
        <v>28.74</v>
      </c>
    </row>
    <row r="2573" spans="1:13" ht="12.75" customHeight="1" x14ac:dyDescent="0.25">
      <c r="A2573" s="338" t="s">
        <v>14632</v>
      </c>
      <c r="B2573" s="347" t="s">
        <v>385</v>
      </c>
      <c r="C2573" s="564" t="s">
        <v>14633</v>
      </c>
      <c r="D2573" s="564"/>
      <c r="E2573" s="564"/>
      <c r="F2573" s="564"/>
      <c r="G2573" s="564"/>
      <c r="H2573" s="564"/>
      <c r="I2573" s="564"/>
      <c r="J2573" s="564"/>
      <c r="K2573" s="564"/>
      <c r="L2573" s="339"/>
      <c r="M2573" s="339"/>
    </row>
    <row r="2574" spans="1:13" ht="12.75" customHeight="1" x14ac:dyDescent="0.25">
      <c r="A2574" s="340" t="s">
        <v>6938</v>
      </c>
      <c r="B2574" s="348" t="s">
        <v>385</v>
      </c>
      <c r="C2574" s="565" t="s">
        <v>14634</v>
      </c>
      <c r="D2574" s="565"/>
      <c r="E2574" s="565"/>
      <c r="F2574" s="565"/>
      <c r="G2574" s="565"/>
      <c r="H2574" s="565"/>
      <c r="I2574" s="565"/>
      <c r="J2574" s="565"/>
      <c r="K2574" s="565"/>
      <c r="L2574" s="348" t="s">
        <v>512</v>
      </c>
      <c r="M2574" s="341">
        <v>3.03</v>
      </c>
    </row>
    <row r="2575" spans="1:13" ht="13.5" customHeight="1" x14ac:dyDescent="0.25">
      <c r="A2575" s="340" t="s">
        <v>6940</v>
      </c>
      <c r="B2575" s="348" t="s">
        <v>385</v>
      </c>
      <c r="C2575" s="565" t="s">
        <v>14635</v>
      </c>
      <c r="D2575" s="565"/>
      <c r="E2575" s="565"/>
      <c r="F2575" s="565"/>
      <c r="G2575" s="565"/>
      <c r="H2575" s="565"/>
      <c r="I2575" s="565"/>
      <c r="J2575" s="565"/>
      <c r="K2575" s="565"/>
      <c r="L2575" s="348" t="s">
        <v>512</v>
      </c>
      <c r="M2575" s="341">
        <v>0.76</v>
      </c>
    </row>
    <row r="2576" spans="1:13" ht="12.75" customHeight="1" x14ac:dyDescent="0.25">
      <c r="A2576" s="338" t="s">
        <v>14636</v>
      </c>
      <c r="B2576" s="347" t="s">
        <v>385</v>
      </c>
      <c r="C2576" s="564" t="s">
        <v>14637</v>
      </c>
      <c r="D2576" s="564"/>
      <c r="E2576" s="564"/>
      <c r="F2576" s="564"/>
      <c r="G2576" s="564"/>
      <c r="H2576" s="564"/>
      <c r="I2576" s="564"/>
      <c r="J2576" s="564"/>
      <c r="K2576" s="564"/>
      <c r="L2576" s="339"/>
      <c r="M2576" s="339"/>
    </row>
    <row r="2577" spans="1:13" ht="13.5" customHeight="1" x14ac:dyDescent="0.25">
      <c r="A2577" s="340" t="s">
        <v>6942</v>
      </c>
      <c r="B2577" s="348" t="s">
        <v>385</v>
      </c>
      <c r="C2577" s="565" t="s">
        <v>14638</v>
      </c>
      <c r="D2577" s="565"/>
      <c r="E2577" s="565"/>
      <c r="F2577" s="565"/>
      <c r="G2577" s="565"/>
      <c r="H2577" s="565"/>
      <c r="I2577" s="565"/>
      <c r="J2577" s="565"/>
      <c r="K2577" s="565"/>
      <c r="L2577" s="348" t="s">
        <v>512</v>
      </c>
      <c r="M2577" s="341">
        <v>8.27</v>
      </c>
    </row>
    <row r="2578" spans="1:13" ht="12.75" customHeight="1" x14ac:dyDescent="0.25">
      <c r="A2578" s="340" t="s">
        <v>6944</v>
      </c>
      <c r="B2578" s="348" t="s">
        <v>385</v>
      </c>
      <c r="C2578" s="565" t="s">
        <v>14639</v>
      </c>
      <c r="D2578" s="565"/>
      <c r="E2578" s="565"/>
      <c r="F2578" s="565"/>
      <c r="G2578" s="565"/>
      <c r="H2578" s="565"/>
      <c r="I2578" s="565"/>
      <c r="J2578" s="565"/>
      <c r="K2578" s="565"/>
      <c r="L2578" s="348" t="s">
        <v>512</v>
      </c>
      <c r="M2578" s="341">
        <v>6.15</v>
      </c>
    </row>
    <row r="2579" spans="1:13" ht="12.75" customHeight="1" x14ac:dyDescent="0.25">
      <c r="A2579" s="340" t="s">
        <v>6946</v>
      </c>
      <c r="B2579" s="348" t="s">
        <v>385</v>
      </c>
      <c r="C2579" s="565" t="s">
        <v>14640</v>
      </c>
      <c r="D2579" s="565"/>
      <c r="E2579" s="565"/>
      <c r="F2579" s="565"/>
      <c r="G2579" s="565"/>
      <c r="H2579" s="565"/>
      <c r="I2579" s="565"/>
      <c r="J2579" s="565"/>
      <c r="K2579" s="565"/>
      <c r="L2579" s="348" t="s">
        <v>512</v>
      </c>
      <c r="M2579" s="341">
        <v>10.36</v>
      </c>
    </row>
    <row r="2580" spans="1:13" ht="13.5" customHeight="1" x14ac:dyDescent="0.25">
      <c r="A2580" s="340" t="s">
        <v>6948</v>
      </c>
      <c r="B2580" s="348" t="s">
        <v>385</v>
      </c>
      <c r="C2580" s="565" t="s">
        <v>14641</v>
      </c>
      <c r="D2580" s="565"/>
      <c r="E2580" s="565"/>
      <c r="F2580" s="565"/>
      <c r="G2580" s="565"/>
      <c r="H2580" s="565"/>
      <c r="I2580" s="565"/>
      <c r="J2580" s="565"/>
      <c r="K2580" s="565"/>
      <c r="L2580" s="348" t="s">
        <v>512</v>
      </c>
      <c r="M2580" s="341">
        <v>6.53</v>
      </c>
    </row>
    <row r="2581" spans="1:13" ht="12.75" customHeight="1" x14ac:dyDescent="0.25">
      <c r="A2581" s="338" t="s">
        <v>14642</v>
      </c>
      <c r="B2581" s="347" t="s">
        <v>385</v>
      </c>
      <c r="C2581" s="564" t="s">
        <v>14643</v>
      </c>
      <c r="D2581" s="564"/>
      <c r="E2581" s="564"/>
      <c r="F2581" s="564"/>
      <c r="G2581" s="564"/>
      <c r="H2581" s="564"/>
      <c r="I2581" s="564"/>
      <c r="J2581" s="564"/>
      <c r="K2581" s="564"/>
      <c r="L2581" s="339"/>
      <c r="M2581" s="339"/>
    </row>
    <row r="2582" spans="1:13" ht="13.5" customHeight="1" x14ac:dyDescent="0.25">
      <c r="A2582" s="340" t="s">
        <v>6950</v>
      </c>
      <c r="B2582" s="348" t="s">
        <v>385</v>
      </c>
      <c r="C2582" s="565" t="s">
        <v>14644</v>
      </c>
      <c r="D2582" s="565"/>
      <c r="E2582" s="565"/>
      <c r="F2582" s="565"/>
      <c r="G2582" s="565"/>
      <c r="H2582" s="565"/>
      <c r="I2582" s="565"/>
      <c r="J2582" s="565"/>
      <c r="K2582" s="565"/>
      <c r="L2582" s="348" t="s">
        <v>512</v>
      </c>
      <c r="M2582" s="341">
        <v>134.16</v>
      </c>
    </row>
    <row r="2583" spans="1:13" ht="12.75" customHeight="1" x14ac:dyDescent="0.25">
      <c r="A2583" s="340" t="s">
        <v>6952</v>
      </c>
      <c r="B2583" s="348" t="s">
        <v>385</v>
      </c>
      <c r="C2583" s="565" t="s">
        <v>14645</v>
      </c>
      <c r="D2583" s="565"/>
      <c r="E2583" s="565"/>
      <c r="F2583" s="565"/>
      <c r="G2583" s="565"/>
      <c r="H2583" s="565"/>
      <c r="I2583" s="565"/>
      <c r="J2583" s="565"/>
      <c r="K2583" s="565"/>
      <c r="L2583" s="348" t="s">
        <v>512</v>
      </c>
      <c r="M2583" s="341">
        <v>60.73</v>
      </c>
    </row>
    <row r="2584" spans="1:13" ht="12.75" customHeight="1" x14ac:dyDescent="0.25">
      <c r="A2584" s="340" t="s">
        <v>6954</v>
      </c>
      <c r="B2584" s="348" t="s">
        <v>385</v>
      </c>
      <c r="C2584" s="565" t="s">
        <v>14646</v>
      </c>
      <c r="D2584" s="565"/>
      <c r="E2584" s="565"/>
      <c r="F2584" s="565"/>
      <c r="G2584" s="565"/>
      <c r="H2584" s="565"/>
      <c r="I2584" s="565"/>
      <c r="J2584" s="565"/>
      <c r="K2584" s="565"/>
      <c r="L2584" s="348" t="s">
        <v>512</v>
      </c>
      <c r="M2584" s="341">
        <v>159.79</v>
      </c>
    </row>
    <row r="2585" spans="1:13" ht="13.5" customHeight="1" x14ac:dyDescent="0.25">
      <c r="A2585" s="340" t="s">
        <v>6955</v>
      </c>
      <c r="B2585" s="348" t="s">
        <v>385</v>
      </c>
      <c r="C2585" s="565" t="s">
        <v>14647</v>
      </c>
      <c r="D2585" s="565"/>
      <c r="E2585" s="565"/>
      <c r="F2585" s="565"/>
      <c r="G2585" s="565"/>
      <c r="H2585" s="565"/>
      <c r="I2585" s="565"/>
      <c r="J2585" s="565"/>
      <c r="K2585" s="565"/>
      <c r="L2585" s="348" t="s">
        <v>512</v>
      </c>
      <c r="M2585" s="341">
        <v>70.89</v>
      </c>
    </row>
    <row r="2586" spans="1:13" ht="12.75" customHeight="1" x14ac:dyDescent="0.25">
      <c r="A2586" s="340" t="s">
        <v>6956</v>
      </c>
      <c r="B2586" s="348" t="s">
        <v>385</v>
      </c>
      <c r="C2586" s="565" t="s">
        <v>14648</v>
      </c>
      <c r="D2586" s="565"/>
      <c r="E2586" s="565"/>
      <c r="F2586" s="565"/>
      <c r="G2586" s="565"/>
      <c r="H2586" s="565"/>
      <c r="I2586" s="565"/>
      <c r="J2586" s="565"/>
      <c r="K2586" s="565"/>
      <c r="L2586" s="348" t="s">
        <v>512</v>
      </c>
      <c r="M2586" s="341">
        <v>141.16</v>
      </c>
    </row>
    <row r="2587" spans="1:13" ht="12.75" customHeight="1" x14ac:dyDescent="0.25">
      <c r="A2587" s="340" t="s">
        <v>6958</v>
      </c>
      <c r="B2587" s="348" t="s">
        <v>385</v>
      </c>
      <c r="C2587" s="565" t="s">
        <v>14649</v>
      </c>
      <c r="D2587" s="565"/>
      <c r="E2587" s="565"/>
      <c r="F2587" s="565"/>
      <c r="G2587" s="565"/>
      <c r="H2587" s="565"/>
      <c r="I2587" s="565"/>
      <c r="J2587" s="565"/>
      <c r="K2587" s="565"/>
      <c r="L2587" s="348" t="s">
        <v>512</v>
      </c>
      <c r="M2587" s="341">
        <v>59.7</v>
      </c>
    </row>
    <row r="2588" spans="1:13" ht="13.5" customHeight="1" x14ac:dyDescent="0.25">
      <c r="A2588" s="340" t="s">
        <v>6960</v>
      </c>
      <c r="B2588" s="348" t="s">
        <v>385</v>
      </c>
      <c r="C2588" s="565" t="s">
        <v>14650</v>
      </c>
      <c r="D2588" s="565"/>
      <c r="E2588" s="565"/>
      <c r="F2588" s="565"/>
      <c r="G2588" s="565"/>
      <c r="H2588" s="565"/>
      <c r="I2588" s="565"/>
      <c r="J2588" s="565"/>
      <c r="K2588" s="565"/>
      <c r="L2588" s="348" t="s">
        <v>512</v>
      </c>
      <c r="M2588" s="341">
        <v>148.11000000000001</v>
      </c>
    </row>
    <row r="2589" spans="1:13" ht="12.75" customHeight="1" x14ac:dyDescent="0.25">
      <c r="A2589" s="340" t="s">
        <v>6962</v>
      </c>
      <c r="B2589" s="348" t="s">
        <v>385</v>
      </c>
      <c r="C2589" s="565" t="s">
        <v>14651</v>
      </c>
      <c r="D2589" s="565"/>
      <c r="E2589" s="565"/>
      <c r="F2589" s="565"/>
      <c r="G2589" s="565"/>
      <c r="H2589" s="565"/>
      <c r="I2589" s="565"/>
      <c r="J2589" s="565"/>
      <c r="K2589" s="565"/>
      <c r="L2589" s="348" t="s">
        <v>512</v>
      </c>
      <c r="M2589" s="341">
        <v>63.61</v>
      </c>
    </row>
    <row r="2590" spans="1:13" ht="13.5" customHeight="1" x14ac:dyDescent="0.25">
      <c r="A2590" s="340" t="s">
        <v>6964</v>
      </c>
      <c r="B2590" s="348" t="s">
        <v>385</v>
      </c>
      <c r="C2590" s="565" t="s">
        <v>14652</v>
      </c>
      <c r="D2590" s="565"/>
      <c r="E2590" s="565"/>
      <c r="F2590" s="565"/>
      <c r="G2590" s="565"/>
      <c r="H2590" s="565"/>
      <c r="I2590" s="565"/>
      <c r="J2590" s="565"/>
      <c r="K2590" s="565"/>
      <c r="L2590" s="348" t="s">
        <v>512</v>
      </c>
      <c r="M2590" s="341">
        <v>139.1</v>
      </c>
    </row>
    <row r="2591" spans="1:13" ht="12.75" customHeight="1" x14ac:dyDescent="0.25">
      <c r="A2591" s="340" t="s">
        <v>6966</v>
      </c>
      <c r="B2591" s="348" t="s">
        <v>385</v>
      </c>
      <c r="C2591" s="565" t="s">
        <v>14653</v>
      </c>
      <c r="D2591" s="565"/>
      <c r="E2591" s="565"/>
      <c r="F2591" s="565"/>
      <c r="G2591" s="565"/>
      <c r="H2591" s="565"/>
      <c r="I2591" s="565"/>
      <c r="J2591" s="565"/>
      <c r="K2591" s="565"/>
      <c r="L2591" s="348" t="s">
        <v>512</v>
      </c>
      <c r="M2591" s="341">
        <v>58.54</v>
      </c>
    </row>
    <row r="2592" spans="1:13" ht="12.75" customHeight="1" x14ac:dyDescent="0.25">
      <c r="A2592" s="340" t="s">
        <v>6968</v>
      </c>
      <c r="B2592" s="348" t="s">
        <v>385</v>
      </c>
      <c r="C2592" s="565" t="s">
        <v>6969</v>
      </c>
      <c r="D2592" s="565"/>
      <c r="E2592" s="565"/>
      <c r="F2592" s="565"/>
      <c r="G2592" s="565"/>
      <c r="H2592" s="565"/>
      <c r="I2592" s="565"/>
      <c r="J2592" s="565"/>
      <c r="K2592" s="565"/>
      <c r="L2592" s="348" t="s">
        <v>512</v>
      </c>
      <c r="M2592" s="341">
        <v>22.4</v>
      </c>
    </row>
    <row r="2593" spans="1:13" ht="3" customHeight="1" x14ac:dyDescent="0.25">
      <c r="C2593" s="565"/>
      <c r="D2593" s="565"/>
      <c r="E2593" s="565"/>
      <c r="F2593" s="565"/>
      <c r="G2593" s="565"/>
      <c r="H2593" s="565"/>
      <c r="I2593" s="565"/>
      <c r="J2593" s="565"/>
      <c r="K2593" s="565"/>
    </row>
    <row r="2594" spans="1:13" ht="12.75" customHeight="1" x14ac:dyDescent="0.25">
      <c r="A2594" s="340" t="s">
        <v>6970</v>
      </c>
      <c r="B2594" s="348" t="s">
        <v>385</v>
      </c>
      <c r="C2594" s="565" t="s">
        <v>6971</v>
      </c>
      <c r="D2594" s="565"/>
      <c r="E2594" s="565"/>
      <c r="F2594" s="565"/>
      <c r="G2594" s="565"/>
      <c r="H2594" s="565"/>
      <c r="I2594" s="565"/>
      <c r="J2594" s="565"/>
      <c r="K2594" s="565"/>
      <c r="L2594" s="348" t="s">
        <v>512</v>
      </c>
      <c r="M2594" s="341">
        <v>15.4</v>
      </c>
    </row>
    <row r="2595" spans="1:13" ht="3" customHeight="1" x14ac:dyDescent="0.25">
      <c r="C2595" s="565"/>
      <c r="D2595" s="565"/>
      <c r="E2595" s="565"/>
      <c r="F2595" s="565"/>
      <c r="G2595" s="565"/>
      <c r="H2595" s="565"/>
      <c r="I2595" s="565"/>
      <c r="J2595" s="565"/>
      <c r="K2595" s="565"/>
    </row>
    <row r="2596" spans="1:13" ht="12.75" customHeight="1" x14ac:dyDescent="0.25">
      <c r="A2596" s="340" t="s">
        <v>6972</v>
      </c>
      <c r="B2596" s="348" t="s">
        <v>385</v>
      </c>
      <c r="C2596" s="565" t="s">
        <v>14654</v>
      </c>
      <c r="D2596" s="565"/>
      <c r="E2596" s="565"/>
      <c r="F2596" s="565"/>
      <c r="G2596" s="565"/>
      <c r="H2596" s="565"/>
      <c r="I2596" s="565"/>
      <c r="J2596" s="565"/>
      <c r="K2596" s="565"/>
      <c r="L2596" s="348" t="s">
        <v>512</v>
      </c>
      <c r="M2596" s="341">
        <v>161.5</v>
      </c>
    </row>
    <row r="2597" spans="1:13" ht="12.75" customHeight="1" x14ac:dyDescent="0.25">
      <c r="A2597" s="340" t="s">
        <v>6974</v>
      </c>
      <c r="B2597" s="348" t="s">
        <v>385</v>
      </c>
      <c r="C2597" s="565" t="s">
        <v>14655</v>
      </c>
      <c r="D2597" s="565"/>
      <c r="E2597" s="565"/>
      <c r="F2597" s="565"/>
      <c r="G2597" s="565"/>
      <c r="H2597" s="565"/>
      <c r="I2597" s="565"/>
      <c r="J2597" s="565"/>
      <c r="K2597" s="565"/>
      <c r="L2597" s="348" t="s">
        <v>512</v>
      </c>
      <c r="M2597" s="341">
        <v>71.14</v>
      </c>
    </row>
    <row r="2598" spans="1:13" ht="13.5" customHeight="1" x14ac:dyDescent="0.25">
      <c r="A2598" s="338" t="s">
        <v>14656</v>
      </c>
      <c r="B2598" s="347" t="s">
        <v>385</v>
      </c>
      <c r="C2598" s="564" t="s">
        <v>14657</v>
      </c>
      <c r="D2598" s="564"/>
      <c r="E2598" s="564"/>
      <c r="F2598" s="564"/>
      <c r="G2598" s="564"/>
      <c r="H2598" s="564"/>
      <c r="I2598" s="564"/>
      <c r="J2598" s="564"/>
      <c r="K2598" s="564"/>
      <c r="L2598" s="339"/>
      <c r="M2598" s="339"/>
    </row>
    <row r="2599" spans="1:13" ht="12.75" customHeight="1" x14ac:dyDescent="0.25">
      <c r="A2599" s="340" t="s">
        <v>6976</v>
      </c>
      <c r="B2599" s="348" t="s">
        <v>385</v>
      </c>
      <c r="C2599" s="565" t="s">
        <v>6977</v>
      </c>
      <c r="D2599" s="565"/>
      <c r="E2599" s="565"/>
      <c r="F2599" s="565"/>
      <c r="G2599" s="565"/>
      <c r="H2599" s="565"/>
      <c r="I2599" s="565"/>
      <c r="J2599" s="565"/>
      <c r="K2599" s="565"/>
      <c r="L2599" s="348" t="s">
        <v>512</v>
      </c>
      <c r="M2599" s="341">
        <v>298.54000000000002</v>
      </c>
    </row>
    <row r="2600" spans="1:13" ht="12.75" customHeight="1" x14ac:dyDescent="0.25">
      <c r="A2600" s="340" t="s">
        <v>6978</v>
      </c>
      <c r="B2600" s="348" t="s">
        <v>385</v>
      </c>
      <c r="C2600" s="565" t="s">
        <v>6979</v>
      </c>
      <c r="D2600" s="565"/>
      <c r="E2600" s="565"/>
      <c r="F2600" s="565"/>
      <c r="G2600" s="565"/>
      <c r="H2600" s="565"/>
      <c r="I2600" s="565"/>
      <c r="J2600" s="565"/>
      <c r="K2600" s="565"/>
      <c r="L2600" s="348" t="s">
        <v>512</v>
      </c>
      <c r="M2600" s="341">
        <v>79.25</v>
      </c>
    </row>
    <row r="2601" spans="1:13" ht="13.5" customHeight="1" x14ac:dyDescent="0.25">
      <c r="A2601" s="340" t="s">
        <v>6980</v>
      </c>
      <c r="B2601" s="348" t="s">
        <v>385</v>
      </c>
      <c r="C2601" s="565" t="s">
        <v>6981</v>
      </c>
      <c r="D2601" s="565"/>
      <c r="E2601" s="565"/>
      <c r="F2601" s="565"/>
      <c r="G2601" s="565"/>
      <c r="H2601" s="565"/>
      <c r="I2601" s="565"/>
      <c r="J2601" s="565"/>
      <c r="K2601" s="565"/>
      <c r="L2601" s="348" t="s">
        <v>512</v>
      </c>
      <c r="M2601" s="341">
        <v>218</v>
      </c>
    </row>
    <row r="2602" spans="1:13" ht="12.75" customHeight="1" x14ac:dyDescent="0.25">
      <c r="A2602" s="340" t="s">
        <v>6982</v>
      </c>
      <c r="B2602" s="348" t="s">
        <v>385</v>
      </c>
      <c r="C2602" s="565" t="s">
        <v>6983</v>
      </c>
      <c r="D2602" s="565"/>
      <c r="E2602" s="565"/>
      <c r="F2602" s="565"/>
      <c r="G2602" s="565"/>
      <c r="H2602" s="565"/>
      <c r="I2602" s="565"/>
      <c r="J2602" s="565"/>
      <c r="K2602" s="565"/>
      <c r="L2602" s="348" t="s">
        <v>512</v>
      </c>
      <c r="M2602" s="341">
        <v>84.48</v>
      </c>
    </row>
    <row r="2603" spans="1:13" ht="13.5" customHeight="1" x14ac:dyDescent="0.25">
      <c r="A2603" s="340" t="s">
        <v>6984</v>
      </c>
      <c r="B2603" s="348" t="s">
        <v>385</v>
      </c>
      <c r="C2603" s="565" t="s">
        <v>14658</v>
      </c>
      <c r="D2603" s="565"/>
      <c r="E2603" s="565"/>
      <c r="F2603" s="565"/>
      <c r="G2603" s="565"/>
      <c r="H2603" s="565"/>
      <c r="I2603" s="565"/>
      <c r="J2603" s="565"/>
      <c r="K2603" s="565"/>
      <c r="L2603" s="348" t="s">
        <v>512</v>
      </c>
      <c r="M2603" s="341">
        <v>134.94</v>
      </c>
    </row>
    <row r="2604" spans="1:13" ht="12.75" customHeight="1" x14ac:dyDescent="0.25">
      <c r="A2604" s="340" t="s">
        <v>6986</v>
      </c>
      <c r="B2604" s="348" t="s">
        <v>385</v>
      </c>
      <c r="C2604" s="565" t="s">
        <v>14659</v>
      </c>
      <c r="D2604" s="565"/>
      <c r="E2604" s="565"/>
      <c r="F2604" s="565"/>
      <c r="G2604" s="565"/>
      <c r="H2604" s="565"/>
      <c r="I2604" s="565"/>
      <c r="J2604" s="565"/>
      <c r="K2604" s="565"/>
      <c r="L2604" s="348" t="s">
        <v>512</v>
      </c>
      <c r="M2604" s="341">
        <v>60.68</v>
      </c>
    </row>
    <row r="2605" spans="1:13" ht="12.75" customHeight="1" x14ac:dyDescent="0.25">
      <c r="A2605" s="338" t="s">
        <v>14660</v>
      </c>
      <c r="B2605" s="347" t="s">
        <v>385</v>
      </c>
      <c r="C2605" s="564" t="s">
        <v>14661</v>
      </c>
      <c r="D2605" s="564"/>
      <c r="E2605" s="564"/>
      <c r="F2605" s="564"/>
      <c r="G2605" s="564"/>
      <c r="H2605" s="564"/>
      <c r="I2605" s="564"/>
      <c r="J2605" s="564"/>
      <c r="K2605" s="564"/>
      <c r="L2605" s="339"/>
      <c r="M2605" s="339"/>
    </row>
    <row r="2606" spans="1:13" ht="13.5" customHeight="1" x14ac:dyDescent="0.25">
      <c r="A2606" s="340" t="s">
        <v>6988</v>
      </c>
      <c r="B2606" s="348" t="s">
        <v>385</v>
      </c>
      <c r="C2606" s="565" t="s">
        <v>6989</v>
      </c>
      <c r="D2606" s="565"/>
      <c r="E2606" s="565"/>
      <c r="F2606" s="565"/>
      <c r="G2606" s="565"/>
      <c r="H2606" s="565"/>
      <c r="I2606" s="565"/>
      <c r="J2606" s="565"/>
      <c r="K2606" s="565"/>
      <c r="L2606" s="348" t="s">
        <v>512</v>
      </c>
      <c r="M2606" s="341">
        <v>126.35</v>
      </c>
    </row>
    <row r="2607" spans="1:13" ht="2.25" customHeight="1" x14ac:dyDescent="0.25">
      <c r="C2607" s="565"/>
      <c r="D2607" s="565"/>
      <c r="E2607" s="565"/>
      <c r="F2607" s="565"/>
      <c r="G2607" s="565"/>
      <c r="H2607" s="565"/>
      <c r="I2607" s="565"/>
      <c r="J2607" s="565"/>
      <c r="K2607" s="565"/>
    </row>
    <row r="2608" spans="1:13" ht="13.5" customHeight="1" x14ac:dyDescent="0.25">
      <c r="A2608" s="340" t="s">
        <v>6990</v>
      </c>
      <c r="B2608" s="348" t="s">
        <v>385</v>
      </c>
      <c r="C2608" s="565" t="s">
        <v>6991</v>
      </c>
      <c r="D2608" s="565"/>
      <c r="E2608" s="565"/>
      <c r="F2608" s="565"/>
      <c r="G2608" s="565"/>
      <c r="H2608" s="565"/>
      <c r="I2608" s="565"/>
      <c r="J2608" s="565"/>
      <c r="K2608" s="565"/>
      <c r="L2608" s="348" t="s">
        <v>512</v>
      </c>
      <c r="M2608" s="341">
        <v>46.6</v>
      </c>
    </row>
    <row r="2609" spans="1:13" ht="2.25" customHeight="1" x14ac:dyDescent="0.25">
      <c r="C2609" s="565"/>
      <c r="D2609" s="565"/>
      <c r="E2609" s="565"/>
      <c r="F2609" s="565"/>
      <c r="G2609" s="565"/>
      <c r="H2609" s="565"/>
      <c r="I2609" s="565"/>
      <c r="J2609" s="565"/>
      <c r="K2609" s="565"/>
    </row>
    <row r="2610" spans="1:13" ht="12.75" customHeight="1" x14ac:dyDescent="0.25">
      <c r="A2610" s="340" t="s">
        <v>6992</v>
      </c>
      <c r="B2610" s="348" t="s">
        <v>385</v>
      </c>
      <c r="C2610" s="565" t="s">
        <v>14662</v>
      </c>
      <c r="D2610" s="565"/>
      <c r="E2610" s="565"/>
      <c r="F2610" s="565"/>
      <c r="G2610" s="565"/>
      <c r="H2610" s="565"/>
      <c r="I2610" s="565"/>
      <c r="J2610" s="565"/>
      <c r="K2610" s="565"/>
      <c r="L2610" s="348" t="s">
        <v>512</v>
      </c>
      <c r="M2610" s="341">
        <v>211.42</v>
      </c>
    </row>
    <row r="2611" spans="1:13" ht="13.5" customHeight="1" x14ac:dyDescent="0.25">
      <c r="A2611" s="340" t="s">
        <v>6994</v>
      </c>
      <c r="B2611" s="348" t="s">
        <v>385</v>
      </c>
      <c r="C2611" s="565" t="s">
        <v>14663</v>
      </c>
      <c r="D2611" s="565"/>
      <c r="E2611" s="565"/>
      <c r="F2611" s="565"/>
      <c r="G2611" s="565"/>
      <c r="H2611" s="565"/>
      <c r="I2611" s="565"/>
      <c r="J2611" s="565"/>
      <c r="K2611" s="565"/>
      <c r="L2611" s="348" t="s">
        <v>512</v>
      </c>
      <c r="M2611" s="341">
        <v>66.63</v>
      </c>
    </row>
    <row r="2612" spans="1:13" ht="12.75" customHeight="1" x14ac:dyDescent="0.25">
      <c r="A2612" s="340" t="s">
        <v>6996</v>
      </c>
      <c r="B2612" s="348" t="s">
        <v>385</v>
      </c>
      <c r="C2612" s="565" t="s">
        <v>6997</v>
      </c>
      <c r="D2612" s="565"/>
      <c r="E2612" s="565"/>
      <c r="F2612" s="565"/>
      <c r="G2612" s="565"/>
      <c r="H2612" s="565"/>
      <c r="I2612" s="565"/>
      <c r="J2612" s="565"/>
      <c r="K2612" s="565"/>
      <c r="L2612" s="348" t="s">
        <v>512</v>
      </c>
      <c r="M2612" s="341">
        <v>211.37</v>
      </c>
    </row>
    <row r="2613" spans="1:13" ht="13.5" customHeight="1" x14ac:dyDescent="0.25">
      <c r="A2613" s="340" t="s">
        <v>6998</v>
      </c>
      <c r="B2613" s="348" t="s">
        <v>385</v>
      </c>
      <c r="C2613" s="565" t="s">
        <v>6999</v>
      </c>
      <c r="D2613" s="565"/>
      <c r="E2613" s="565"/>
      <c r="F2613" s="565"/>
      <c r="G2613" s="565"/>
      <c r="H2613" s="565"/>
      <c r="I2613" s="565"/>
      <c r="J2613" s="565"/>
      <c r="K2613" s="565"/>
      <c r="L2613" s="348" t="s">
        <v>512</v>
      </c>
      <c r="M2613" s="341">
        <v>66.599999999999994</v>
      </c>
    </row>
    <row r="2614" spans="1:13" ht="12.75" customHeight="1" x14ac:dyDescent="0.25">
      <c r="A2614" s="340" t="s">
        <v>7000</v>
      </c>
      <c r="B2614" s="348" t="s">
        <v>385</v>
      </c>
      <c r="C2614" s="565" t="s">
        <v>7001</v>
      </c>
      <c r="D2614" s="565"/>
      <c r="E2614" s="565"/>
      <c r="F2614" s="565"/>
      <c r="G2614" s="565"/>
      <c r="H2614" s="565"/>
      <c r="I2614" s="565"/>
      <c r="J2614" s="565"/>
      <c r="K2614" s="565"/>
      <c r="L2614" s="348" t="s">
        <v>512</v>
      </c>
      <c r="M2614" s="341">
        <v>179.88</v>
      </c>
    </row>
    <row r="2615" spans="1:13" ht="12.75" customHeight="1" x14ac:dyDescent="0.25">
      <c r="A2615" s="340" t="s">
        <v>7002</v>
      </c>
      <c r="B2615" s="348" t="s">
        <v>385</v>
      </c>
      <c r="C2615" s="565" t="s">
        <v>7003</v>
      </c>
      <c r="D2615" s="565"/>
      <c r="E2615" s="565"/>
      <c r="F2615" s="565"/>
      <c r="G2615" s="565"/>
      <c r="H2615" s="565"/>
      <c r="I2615" s="565"/>
      <c r="J2615" s="565"/>
      <c r="K2615" s="565"/>
      <c r="L2615" s="348" t="s">
        <v>512</v>
      </c>
      <c r="M2615" s="341">
        <v>68.010000000000005</v>
      </c>
    </row>
    <row r="2616" spans="1:13" ht="13.5" customHeight="1" x14ac:dyDescent="0.25">
      <c r="A2616" s="340" t="s">
        <v>7004</v>
      </c>
      <c r="B2616" s="348" t="s">
        <v>385</v>
      </c>
      <c r="C2616" s="565" t="s">
        <v>7005</v>
      </c>
      <c r="D2616" s="565"/>
      <c r="E2616" s="565"/>
      <c r="F2616" s="565"/>
      <c r="G2616" s="565"/>
      <c r="H2616" s="565"/>
      <c r="I2616" s="565"/>
      <c r="J2616" s="565"/>
      <c r="K2616" s="565"/>
      <c r="L2616" s="348" t="s">
        <v>512</v>
      </c>
      <c r="M2616" s="341">
        <v>183.05</v>
      </c>
    </row>
    <row r="2617" spans="1:13" ht="12.75" customHeight="1" x14ac:dyDescent="0.25">
      <c r="A2617" s="340" t="s">
        <v>7006</v>
      </c>
      <c r="B2617" s="348" t="s">
        <v>385</v>
      </c>
      <c r="C2617" s="565" t="s">
        <v>7007</v>
      </c>
      <c r="D2617" s="565"/>
      <c r="E2617" s="565"/>
      <c r="F2617" s="565"/>
      <c r="G2617" s="565"/>
      <c r="H2617" s="565"/>
      <c r="I2617" s="565"/>
      <c r="J2617" s="565"/>
      <c r="K2617" s="565"/>
      <c r="L2617" s="348" t="s">
        <v>512</v>
      </c>
      <c r="M2617" s="341">
        <v>69.989999999999995</v>
      </c>
    </row>
    <row r="2618" spans="1:13" ht="12.75" customHeight="1" x14ac:dyDescent="0.25">
      <c r="A2618" s="340" t="s">
        <v>7008</v>
      </c>
      <c r="B2618" s="348" t="s">
        <v>385</v>
      </c>
      <c r="C2618" s="565" t="s">
        <v>7009</v>
      </c>
      <c r="D2618" s="565"/>
      <c r="E2618" s="565"/>
      <c r="F2618" s="565"/>
      <c r="G2618" s="565"/>
      <c r="H2618" s="565"/>
      <c r="I2618" s="565"/>
      <c r="J2618" s="565"/>
      <c r="K2618" s="565"/>
      <c r="L2618" s="348" t="s">
        <v>512</v>
      </c>
      <c r="M2618" s="341">
        <v>73.64</v>
      </c>
    </row>
    <row r="2619" spans="1:13" ht="13.5" customHeight="1" x14ac:dyDescent="0.25">
      <c r="A2619" s="340" t="s">
        <v>7010</v>
      </c>
      <c r="B2619" s="348" t="s">
        <v>385</v>
      </c>
      <c r="C2619" s="565" t="s">
        <v>7011</v>
      </c>
      <c r="D2619" s="565"/>
      <c r="E2619" s="565"/>
      <c r="F2619" s="565"/>
      <c r="G2619" s="565"/>
      <c r="H2619" s="565"/>
      <c r="I2619" s="565"/>
      <c r="J2619" s="565"/>
      <c r="K2619" s="565"/>
      <c r="L2619" s="348" t="s">
        <v>512</v>
      </c>
      <c r="M2619" s="341">
        <v>45.45</v>
      </c>
    </row>
    <row r="2620" spans="1:13" ht="12.75" customHeight="1" x14ac:dyDescent="0.25">
      <c r="A2620" s="340" t="s">
        <v>7012</v>
      </c>
      <c r="B2620" s="348" t="s">
        <v>385</v>
      </c>
      <c r="C2620" s="565" t="s">
        <v>7013</v>
      </c>
      <c r="D2620" s="565"/>
      <c r="E2620" s="565"/>
      <c r="F2620" s="565"/>
      <c r="G2620" s="565"/>
      <c r="H2620" s="565"/>
      <c r="I2620" s="565"/>
      <c r="J2620" s="565"/>
      <c r="K2620" s="565"/>
      <c r="L2620" s="348" t="s">
        <v>512</v>
      </c>
      <c r="M2620" s="341">
        <v>268.39999999999998</v>
      </c>
    </row>
    <row r="2621" spans="1:13" ht="13.5" customHeight="1" x14ac:dyDescent="0.25">
      <c r="A2621" s="340" t="s">
        <v>7014</v>
      </c>
      <c r="B2621" s="348" t="s">
        <v>385</v>
      </c>
      <c r="C2621" s="565" t="s">
        <v>7015</v>
      </c>
      <c r="D2621" s="565"/>
      <c r="E2621" s="565"/>
      <c r="F2621" s="565"/>
      <c r="G2621" s="565"/>
      <c r="H2621" s="565"/>
      <c r="I2621" s="565"/>
      <c r="J2621" s="565"/>
      <c r="K2621" s="565"/>
      <c r="L2621" s="348" t="s">
        <v>512</v>
      </c>
      <c r="M2621" s="341">
        <v>104.45</v>
      </c>
    </row>
    <row r="2622" spans="1:13" ht="12.75" customHeight="1" x14ac:dyDescent="0.25">
      <c r="A2622" s="340" t="s">
        <v>7016</v>
      </c>
      <c r="B2622" s="348" t="s">
        <v>385</v>
      </c>
      <c r="C2622" s="565" t="s">
        <v>7017</v>
      </c>
      <c r="D2622" s="565"/>
      <c r="E2622" s="565"/>
      <c r="F2622" s="565"/>
      <c r="G2622" s="565"/>
      <c r="H2622" s="565"/>
      <c r="I2622" s="565"/>
      <c r="J2622" s="565"/>
      <c r="K2622" s="565"/>
      <c r="L2622" s="348" t="s">
        <v>512</v>
      </c>
      <c r="M2622" s="341">
        <v>12.4</v>
      </c>
    </row>
    <row r="2623" spans="1:13" ht="12.75" customHeight="1" x14ac:dyDescent="0.25">
      <c r="A2623" s="340" t="s">
        <v>7018</v>
      </c>
      <c r="B2623" s="348" t="s">
        <v>385</v>
      </c>
      <c r="C2623" s="565" t="s">
        <v>7019</v>
      </c>
      <c r="D2623" s="565"/>
      <c r="E2623" s="565"/>
      <c r="F2623" s="565"/>
      <c r="G2623" s="565"/>
      <c r="H2623" s="565"/>
      <c r="I2623" s="565"/>
      <c r="J2623" s="565"/>
      <c r="K2623" s="565"/>
      <c r="L2623" s="348" t="s">
        <v>512</v>
      </c>
      <c r="M2623" s="341">
        <v>3.55</v>
      </c>
    </row>
    <row r="2624" spans="1:13" ht="13.5" customHeight="1" x14ac:dyDescent="0.25">
      <c r="A2624" s="340" t="s">
        <v>7020</v>
      </c>
      <c r="B2624" s="348" t="s">
        <v>385</v>
      </c>
      <c r="C2624" s="565" t="s">
        <v>7021</v>
      </c>
      <c r="D2624" s="565"/>
      <c r="E2624" s="565"/>
      <c r="F2624" s="565"/>
      <c r="G2624" s="565"/>
      <c r="H2624" s="565"/>
      <c r="I2624" s="565"/>
      <c r="J2624" s="565"/>
      <c r="K2624" s="565"/>
      <c r="L2624" s="348" t="s">
        <v>512</v>
      </c>
      <c r="M2624" s="341">
        <v>6.58</v>
      </c>
    </row>
    <row r="2625" spans="1:13" ht="12.75" customHeight="1" x14ac:dyDescent="0.25">
      <c r="A2625" s="340" t="s">
        <v>7022</v>
      </c>
      <c r="B2625" s="348" t="s">
        <v>385</v>
      </c>
      <c r="C2625" s="565" t="s">
        <v>7023</v>
      </c>
      <c r="D2625" s="565"/>
      <c r="E2625" s="565"/>
      <c r="F2625" s="565"/>
      <c r="G2625" s="565"/>
      <c r="H2625" s="565"/>
      <c r="I2625" s="565"/>
      <c r="J2625" s="565"/>
      <c r="K2625" s="565"/>
      <c r="L2625" s="348" t="s">
        <v>512</v>
      </c>
      <c r="M2625" s="341">
        <v>0.89</v>
      </c>
    </row>
    <row r="2626" spans="1:13" ht="13.5" customHeight="1" x14ac:dyDescent="0.25">
      <c r="A2626" s="338" t="s">
        <v>14664</v>
      </c>
      <c r="B2626" s="347" t="s">
        <v>385</v>
      </c>
      <c r="C2626" s="564" t="s">
        <v>14665</v>
      </c>
      <c r="D2626" s="564"/>
      <c r="E2626" s="564"/>
      <c r="F2626" s="564"/>
      <c r="G2626" s="564"/>
      <c r="H2626" s="564"/>
      <c r="I2626" s="564"/>
      <c r="J2626" s="564"/>
      <c r="K2626" s="564"/>
      <c r="L2626" s="339"/>
      <c r="M2626" s="339"/>
    </row>
    <row r="2627" spans="1:13" ht="12.75" customHeight="1" x14ac:dyDescent="0.25">
      <c r="A2627" s="340" t="s">
        <v>7024</v>
      </c>
      <c r="B2627" s="348" t="s">
        <v>385</v>
      </c>
      <c r="C2627" s="565" t="s">
        <v>7025</v>
      </c>
      <c r="D2627" s="565"/>
      <c r="E2627" s="565"/>
      <c r="F2627" s="565"/>
      <c r="G2627" s="565"/>
      <c r="H2627" s="565"/>
      <c r="I2627" s="565"/>
      <c r="J2627" s="565"/>
      <c r="K2627" s="565"/>
      <c r="L2627" s="348" t="s">
        <v>512</v>
      </c>
      <c r="M2627" s="341">
        <v>122.42</v>
      </c>
    </row>
    <row r="2628" spans="1:13" ht="12.75" customHeight="1" x14ac:dyDescent="0.25">
      <c r="A2628" s="340" t="s">
        <v>7026</v>
      </c>
      <c r="B2628" s="348" t="s">
        <v>385</v>
      </c>
      <c r="C2628" s="565" t="s">
        <v>7027</v>
      </c>
      <c r="D2628" s="565"/>
      <c r="E2628" s="565"/>
      <c r="F2628" s="565"/>
      <c r="G2628" s="565"/>
      <c r="H2628" s="565"/>
      <c r="I2628" s="565"/>
      <c r="J2628" s="565"/>
      <c r="K2628" s="565"/>
      <c r="L2628" s="348" t="s">
        <v>512</v>
      </c>
      <c r="M2628" s="341">
        <v>32.94</v>
      </c>
    </row>
    <row r="2629" spans="1:13" ht="13.5" customHeight="1" x14ac:dyDescent="0.25">
      <c r="A2629" s="338" t="s">
        <v>14666</v>
      </c>
      <c r="B2629" s="347" t="s">
        <v>385</v>
      </c>
      <c r="C2629" s="564" t="s">
        <v>14667</v>
      </c>
      <c r="D2629" s="564"/>
      <c r="E2629" s="564"/>
      <c r="F2629" s="564"/>
      <c r="G2629" s="564"/>
      <c r="H2629" s="564"/>
      <c r="I2629" s="564"/>
      <c r="J2629" s="564"/>
      <c r="K2629" s="564"/>
      <c r="L2629" s="339"/>
      <c r="M2629" s="339"/>
    </row>
    <row r="2630" spans="1:13" ht="12.75" customHeight="1" x14ac:dyDescent="0.25">
      <c r="A2630" s="340" t="s">
        <v>7028</v>
      </c>
      <c r="B2630" s="348" t="s">
        <v>385</v>
      </c>
      <c r="C2630" s="565" t="s">
        <v>14668</v>
      </c>
      <c r="D2630" s="565"/>
      <c r="E2630" s="565"/>
      <c r="F2630" s="565"/>
      <c r="G2630" s="565"/>
      <c r="H2630" s="565"/>
      <c r="I2630" s="565"/>
      <c r="J2630" s="565"/>
      <c r="K2630" s="565"/>
      <c r="L2630" s="348" t="s">
        <v>512</v>
      </c>
      <c r="M2630" s="341">
        <v>296.55</v>
      </c>
    </row>
    <row r="2631" spans="1:13" ht="12.75" customHeight="1" x14ac:dyDescent="0.25">
      <c r="A2631" s="340" t="s">
        <v>7030</v>
      </c>
      <c r="B2631" s="348" t="s">
        <v>385</v>
      </c>
      <c r="C2631" s="565" t="s">
        <v>14669</v>
      </c>
      <c r="D2631" s="565"/>
      <c r="E2631" s="565"/>
      <c r="F2631" s="565"/>
      <c r="G2631" s="565"/>
      <c r="H2631" s="565"/>
      <c r="I2631" s="565"/>
      <c r="J2631" s="565"/>
      <c r="K2631" s="565"/>
      <c r="L2631" s="348" t="s">
        <v>512</v>
      </c>
      <c r="M2631" s="341">
        <v>128.97</v>
      </c>
    </row>
    <row r="2632" spans="1:13" ht="13.5" customHeight="1" x14ac:dyDescent="0.25">
      <c r="A2632" s="338" t="s">
        <v>14670</v>
      </c>
      <c r="B2632" s="347" t="s">
        <v>385</v>
      </c>
      <c r="C2632" s="564" t="s">
        <v>14671</v>
      </c>
      <c r="D2632" s="564"/>
      <c r="E2632" s="564"/>
      <c r="F2632" s="564"/>
      <c r="G2632" s="564"/>
      <c r="H2632" s="564"/>
      <c r="I2632" s="564"/>
      <c r="J2632" s="564"/>
      <c r="K2632" s="564"/>
      <c r="L2632" s="339"/>
      <c r="M2632" s="339"/>
    </row>
    <row r="2633" spans="1:13" ht="12.75" customHeight="1" x14ac:dyDescent="0.25">
      <c r="A2633" s="340" t="s">
        <v>7032</v>
      </c>
      <c r="B2633" s="348" t="s">
        <v>385</v>
      </c>
      <c r="C2633" s="565" t="s">
        <v>14672</v>
      </c>
      <c r="D2633" s="565"/>
      <c r="E2633" s="565"/>
      <c r="F2633" s="565"/>
      <c r="G2633" s="565"/>
      <c r="H2633" s="565"/>
      <c r="I2633" s="565"/>
      <c r="J2633" s="565"/>
      <c r="K2633" s="565"/>
      <c r="L2633" s="348" t="s">
        <v>512</v>
      </c>
      <c r="M2633" s="341">
        <v>16.11</v>
      </c>
    </row>
    <row r="2634" spans="1:13" ht="13.5" customHeight="1" x14ac:dyDescent="0.25">
      <c r="A2634" s="340" t="s">
        <v>7034</v>
      </c>
      <c r="B2634" s="348" t="s">
        <v>385</v>
      </c>
      <c r="C2634" s="565" t="s">
        <v>14673</v>
      </c>
      <c r="D2634" s="565"/>
      <c r="E2634" s="565"/>
      <c r="F2634" s="565"/>
      <c r="G2634" s="565"/>
      <c r="H2634" s="565"/>
      <c r="I2634" s="565"/>
      <c r="J2634" s="565"/>
      <c r="K2634" s="565"/>
      <c r="L2634" s="348" t="s">
        <v>512</v>
      </c>
      <c r="M2634" s="341">
        <v>16.11</v>
      </c>
    </row>
    <row r="2635" spans="1:13" ht="12.75" customHeight="1" x14ac:dyDescent="0.25">
      <c r="A2635" s="340" t="s">
        <v>7036</v>
      </c>
      <c r="B2635" s="348" t="s">
        <v>385</v>
      </c>
      <c r="C2635" s="565" t="s">
        <v>7037</v>
      </c>
      <c r="D2635" s="565"/>
      <c r="E2635" s="565"/>
      <c r="F2635" s="565"/>
      <c r="G2635" s="565"/>
      <c r="H2635" s="565"/>
      <c r="I2635" s="565"/>
      <c r="J2635" s="565"/>
      <c r="K2635" s="565"/>
      <c r="L2635" s="348" t="s">
        <v>512</v>
      </c>
      <c r="M2635" s="341">
        <v>17.61</v>
      </c>
    </row>
    <row r="2636" spans="1:13" ht="12.75" customHeight="1" x14ac:dyDescent="0.25">
      <c r="A2636" s="340" t="s">
        <v>7038</v>
      </c>
      <c r="B2636" s="348" t="s">
        <v>385</v>
      </c>
      <c r="C2636" s="565" t="s">
        <v>7039</v>
      </c>
      <c r="D2636" s="565"/>
      <c r="E2636" s="565"/>
      <c r="F2636" s="565"/>
      <c r="G2636" s="565"/>
      <c r="H2636" s="565"/>
      <c r="I2636" s="565"/>
      <c r="J2636" s="565"/>
      <c r="K2636" s="565"/>
      <c r="L2636" s="348" t="s">
        <v>512</v>
      </c>
      <c r="M2636" s="341">
        <v>17.16</v>
      </c>
    </row>
    <row r="2637" spans="1:13" ht="13.5" customHeight="1" x14ac:dyDescent="0.25">
      <c r="A2637" s="340" t="s">
        <v>7040</v>
      </c>
      <c r="B2637" s="348" t="s">
        <v>385</v>
      </c>
      <c r="C2637" s="565" t="s">
        <v>7041</v>
      </c>
      <c r="D2637" s="565"/>
      <c r="E2637" s="565"/>
      <c r="F2637" s="565"/>
      <c r="G2637" s="565"/>
      <c r="H2637" s="565"/>
      <c r="I2637" s="565"/>
      <c r="J2637" s="565"/>
      <c r="K2637" s="565"/>
      <c r="L2637" s="348" t="s">
        <v>512</v>
      </c>
      <c r="M2637" s="341">
        <v>3.24</v>
      </c>
    </row>
    <row r="2638" spans="1:13" ht="2.25" customHeight="1" x14ac:dyDescent="0.25">
      <c r="C2638" s="565"/>
      <c r="D2638" s="565"/>
      <c r="E2638" s="565"/>
      <c r="F2638" s="565"/>
      <c r="G2638" s="565"/>
      <c r="H2638" s="565"/>
      <c r="I2638" s="565"/>
      <c r="J2638" s="565"/>
      <c r="K2638" s="565"/>
    </row>
    <row r="2639" spans="1:13" ht="13.5" customHeight="1" x14ac:dyDescent="0.25">
      <c r="A2639" s="338" t="s">
        <v>14674</v>
      </c>
      <c r="B2639" s="347" t="s">
        <v>385</v>
      </c>
      <c r="C2639" s="564" t="s">
        <v>14675</v>
      </c>
      <c r="D2639" s="564"/>
      <c r="E2639" s="564"/>
      <c r="F2639" s="564"/>
      <c r="G2639" s="564"/>
      <c r="H2639" s="564"/>
      <c r="I2639" s="564"/>
      <c r="J2639" s="564"/>
      <c r="K2639" s="564"/>
      <c r="L2639" s="339"/>
      <c r="M2639" s="339"/>
    </row>
    <row r="2640" spans="1:13" ht="12.75" customHeight="1" x14ac:dyDescent="0.25">
      <c r="A2640" s="340" t="s">
        <v>7042</v>
      </c>
      <c r="B2640" s="348" t="s">
        <v>385</v>
      </c>
      <c r="C2640" s="565" t="s">
        <v>7043</v>
      </c>
      <c r="D2640" s="565"/>
      <c r="E2640" s="565"/>
      <c r="F2640" s="565"/>
      <c r="G2640" s="565"/>
      <c r="H2640" s="565"/>
      <c r="I2640" s="565"/>
      <c r="J2640" s="565"/>
      <c r="K2640" s="565"/>
      <c r="L2640" s="348" t="s">
        <v>512</v>
      </c>
      <c r="M2640" s="341">
        <v>138.04</v>
      </c>
    </row>
    <row r="2641" spans="1:13" ht="12.75" customHeight="1" x14ac:dyDescent="0.25">
      <c r="A2641" s="340" t="s">
        <v>7044</v>
      </c>
      <c r="B2641" s="348" t="s">
        <v>385</v>
      </c>
      <c r="C2641" s="565" t="s">
        <v>7045</v>
      </c>
      <c r="D2641" s="565"/>
      <c r="E2641" s="565"/>
      <c r="F2641" s="565"/>
      <c r="G2641" s="565"/>
      <c r="H2641" s="565"/>
      <c r="I2641" s="565"/>
      <c r="J2641" s="565"/>
      <c r="K2641" s="565"/>
      <c r="L2641" s="348" t="s">
        <v>512</v>
      </c>
      <c r="M2641" s="341">
        <v>61.84</v>
      </c>
    </row>
    <row r="2642" spans="1:13" ht="13.5" customHeight="1" x14ac:dyDescent="0.25">
      <c r="A2642" s="340" t="s">
        <v>7046</v>
      </c>
      <c r="B2642" s="348" t="s">
        <v>385</v>
      </c>
      <c r="C2642" s="565" t="s">
        <v>7047</v>
      </c>
      <c r="D2642" s="565"/>
      <c r="E2642" s="565"/>
      <c r="F2642" s="565"/>
      <c r="G2642" s="565"/>
      <c r="H2642" s="565"/>
      <c r="I2642" s="565"/>
      <c r="J2642" s="565"/>
      <c r="K2642" s="565"/>
      <c r="L2642" s="348" t="s">
        <v>512</v>
      </c>
      <c r="M2642" s="341">
        <v>222.96</v>
      </c>
    </row>
    <row r="2643" spans="1:13" ht="2.25" customHeight="1" x14ac:dyDescent="0.25">
      <c r="C2643" s="565"/>
      <c r="D2643" s="565"/>
      <c r="E2643" s="565"/>
      <c r="F2643" s="565"/>
      <c r="G2643" s="565"/>
      <c r="H2643" s="565"/>
      <c r="I2643" s="565"/>
      <c r="J2643" s="565"/>
      <c r="K2643" s="565"/>
    </row>
    <row r="2644" spans="1:13" ht="12.75" customHeight="1" x14ac:dyDescent="0.25">
      <c r="A2644" s="340" t="s">
        <v>7048</v>
      </c>
      <c r="B2644" s="348" t="s">
        <v>385</v>
      </c>
      <c r="C2644" s="565" t="s">
        <v>7049</v>
      </c>
      <c r="D2644" s="565"/>
      <c r="E2644" s="565"/>
      <c r="F2644" s="565"/>
      <c r="G2644" s="565"/>
      <c r="H2644" s="565"/>
      <c r="I2644" s="565"/>
      <c r="J2644" s="565"/>
      <c r="K2644" s="565"/>
      <c r="L2644" s="348" t="s">
        <v>512</v>
      </c>
      <c r="M2644" s="341">
        <v>98.55</v>
      </c>
    </row>
    <row r="2645" spans="1:13" ht="3" customHeight="1" x14ac:dyDescent="0.25">
      <c r="C2645" s="565"/>
      <c r="D2645" s="565"/>
      <c r="E2645" s="565"/>
      <c r="F2645" s="565"/>
      <c r="G2645" s="565"/>
      <c r="H2645" s="565"/>
      <c r="I2645" s="565"/>
      <c r="J2645" s="565"/>
      <c r="K2645" s="565"/>
    </row>
    <row r="2646" spans="1:13" ht="12.75" customHeight="1" x14ac:dyDescent="0.25">
      <c r="A2646" s="340" t="s">
        <v>7050</v>
      </c>
      <c r="B2646" s="348" t="s">
        <v>385</v>
      </c>
      <c r="C2646" s="565" t="s">
        <v>7051</v>
      </c>
      <c r="D2646" s="565"/>
      <c r="E2646" s="565"/>
      <c r="F2646" s="565"/>
      <c r="G2646" s="565"/>
      <c r="H2646" s="565"/>
      <c r="I2646" s="565"/>
      <c r="J2646" s="565"/>
      <c r="K2646" s="565"/>
      <c r="L2646" s="348" t="s">
        <v>512</v>
      </c>
      <c r="M2646" s="341">
        <v>328.77</v>
      </c>
    </row>
    <row r="2647" spans="1:13" ht="3" customHeight="1" x14ac:dyDescent="0.25">
      <c r="C2647" s="565"/>
      <c r="D2647" s="565"/>
      <c r="E2647" s="565"/>
      <c r="F2647" s="565"/>
      <c r="G2647" s="565"/>
      <c r="H2647" s="565"/>
      <c r="I2647" s="565"/>
      <c r="J2647" s="565"/>
      <c r="K2647" s="565"/>
    </row>
    <row r="2648" spans="1:13" ht="12.75" customHeight="1" x14ac:dyDescent="0.25">
      <c r="A2648" s="340" t="s">
        <v>7052</v>
      </c>
      <c r="B2648" s="348" t="s">
        <v>385</v>
      </c>
      <c r="C2648" s="565" t="s">
        <v>7053</v>
      </c>
      <c r="D2648" s="565"/>
      <c r="E2648" s="565"/>
      <c r="F2648" s="565"/>
      <c r="G2648" s="565"/>
      <c r="H2648" s="565"/>
      <c r="I2648" s="565"/>
      <c r="J2648" s="565"/>
      <c r="K2648" s="565"/>
      <c r="L2648" s="348" t="s">
        <v>512</v>
      </c>
      <c r="M2648" s="341">
        <v>132.91</v>
      </c>
    </row>
    <row r="2649" spans="1:13" ht="2.25" customHeight="1" x14ac:dyDescent="0.25">
      <c r="C2649" s="565"/>
      <c r="D2649" s="565"/>
      <c r="E2649" s="565"/>
      <c r="F2649" s="565"/>
      <c r="G2649" s="565"/>
      <c r="H2649" s="565"/>
      <c r="I2649" s="565"/>
      <c r="J2649" s="565"/>
      <c r="K2649" s="565"/>
    </row>
    <row r="2650" spans="1:13" ht="13.5" customHeight="1" x14ac:dyDescent="0.25">
      <c r="A2650" s="338" t="s">
        <v>14676</v>
      </c>
      <c r="B2650" s="347" t="s">
        <v>385</v>
      </c>
      <c r="C2650" s="564" t="s">
        <v>14677</v>
      </c>
      <c r="D2650" s="564"/>
      <c r="E2650" s="564"/>
      <c r="F2650" s="564"/>
      <c r="G2650" s="564"/>
      <c r="H2650" s="564"/>
      <c r="I2650" s="564"/>
      <c r="J2650" s="564"/>
      <c r="K2650" s="564"/>
      <c r="L2650" s="339"/>
      <c r="M2650" s="339"/>
    </row>
    <row r="2651" spans="1:13" ht="12.75" customHeight="1" x14ac:dyDescent="0.25">
      <c r="A2651" s="340" t="s">
        <v>7054</v>
      </c>
      <c r="B2651" s="348" t="s">
        <v>385</v>
      </c>
      <c r="C2651" s="565" t="s">
        <v>14678</v>
      </c>
      <c r="D2651" s="565"/>
      <c r="E2651" s="565"/>
      <c r="F2651" s="565"/>
      <c r="G2651" s="565"/>
      <c r="H2651" s="565"/>
      <c r="I2651" s="565"/>
      <c r="J2651" s="565"/>
      <c r="K2651" s="565"/>
      <c r="L2651" s="348" t="s">
        <v>512</v>
      </c>
      <c r="M2651" s="341">
        <v>26.58</v>
      </c>
    </row>
    <row r="2652" spans="1:13" ht="13.5" customHeight="1" x14ac:dyDescent="0.25">
      <c r="A2652" s="340" t="s">
        <v>7056</v>
      </c>
      <c r="B2652" s="348" t="s">
        <v>385</v>
      </c>
      <c r="C2652" s="565" t="s">
        <v>14679</v>
      </c>
      <c r="D2652" s="565"/>
      <c r="E2652" s="565"/>
      <c r="F2652" s="565"/>
      <c r="G2652" s="565"/>
      <c r="H2652" s="565"/>
      <c r="I2652" s="565"/>
      <c r="J2652" s="565"/>
      <c r="K2652" s="565"/>
      <c r="L2652" s="348" t="s">
        <v>512</v>
      </c>
      <c r="M2652" s="341">
        <v>23.6</v>
      </c>
    </row>
    <row r="2653" spans="1:13" ht="12.75" customHeight="1" x14ac:dyDescent="0.25">
      <c r="A2653" s="338" t="s">
        <v>14680</v>
      </c>
      <c r="B2653" s="347" t="s">
        <v>385</v>
      </c>
      <c r="C2653" s="564" t="s">
        <v>14681</v>
      </c>
      <c r="D2653" s="564"/>
      <c r="E2653" s="564"/>
      <c r="F2653" s="564"/>
      <c r="G2653" s="564"/>
      <c r="H2653" s="564"/>
      <c r="I2653" s="564"/>
      <c r="J2653" s="564"/>
      <c r="K2653" s="564"/>
      <c r="L2653" s="339"/>
      <c r="M2653" s="339"/>
    </row>
    <row r="2654" spans="1:13" ht="12.75" customHeight="1" x14ac:dyDescent="0.25">
      <c r="A2654" s="340" t="s">
        <v>7058</v>
      </c>
      <c r="B2654" s="348" t="s">
        <v>385</v>
      </c>
      <c r="C2654" s="565" t="s">
        <v>14682</v>
      </c>
      <c r="D2654" s="565"/>
      <c r="E2654" s="565"/>
      <c r="F2654" s="565"/>
      <c r="G2654" s="565"/>
      <c r="H2654" s="565"/>
      <c r="I2654" s="565"/>
      <c r="J2654" s="565"/>
      <c r="K2654" s="565"/>
      <c r="L2654" s="348" t="s">
        <v>512</v>
      </c>
      <c r="M2654" s="341">
        <v>9.76</v>
      </c>
    </row>
    <row r="2655" spans="1:13" ht="13.5" customHeight="1" x14ac:dyDescent="0.25">
      <c r="A2655" s="340" t="s">
        <v>7060</v>
      </c>
      <c r="B2655" s="348" t="s">
        <v>385</v>
      </c>
      <c r="C2655" s="565" t="s">
        <v>14683</v>
      </c>
      <c r="D2655" s="565"/>
      <c r="E2655" s="565"/>
      <c r="F2655" s="565"/>
      <c r="G2655" s="565"/>
      <c r="H2655" s="565"/>
      <c r="I2655" s="565"/>
      <c r="J2655" s="565"/>
      <c r="K2655" s="565"/>
      <c r="L2655" s="348" t="s">
        <v>512</v>
      </c>
      <c r="M2655" s="341">
        <v>7.32</v>
      </c>
    </row>
    <row r="2656" spans="1:13" ht="12.75" customHeight="1" x14ac:dyDescent="0.25">
      <c r="A2656" s="338" t="s">
        <v>14684</v>
      </c>
      <c r="B2656" s="347" t="s">
        <v>385</v>
      </c>
      <c r="C2656" s="564" t="s">
        <v>14685</v>
      </c>
      <c r="D2656" s="564"/>
      <c r="E2656" s="564"/>
      <c r="F2656" s="564"/>
      <c r="G2656" s="564"/>
      <c r="H2656" s="564"/>
      <c r="I2656" s="564"/>
      <c r="J2656" s="564"/>
      <c r="K2656" s="564"/>
      <c r="L2656" s="339"/>
      <c r="M2656" s="339"/>
    </row>
    <row r="2657" spans="1:13" ht="13.5" customHeight="1" x14ac:dyDescent="0.25">
      <c r="A2657" s="340" t="s">
        <v>7062</v>
      </c>
      <c r="B2657" s="348" t="s">
        <v>385</v>
      </c>
      <c r="C2657" s="565" t="s">
        <v>14686</v>
      </c>
      <c r="D2657" s="565"/>
      <c r="E2657" s="565"/>
      <c r="F2657" s="565"/>
      <c r="G2657" s="565"/>
      <c r="H2657" s="565"/>
      <c r="I2657" s="565"/>
      <c r="J2657" s="565"/>
      <c r="K2657" s="565"/>
      <c r="L2657" s="348" t="s">
        <v>512</v>
      </c>
      <c r="M2657" s="341">
        <v>460.69</v>
      </c>
    </row>
    <row r="2658" spans="1:13" ht="12.75" customHeight="1" x14ac:dyDescent="0.25">
      <c r="A2658" s="340" t="s">
        <v>7064</v>
      </c>
      <c r="B2658" s="348" t="s">
        <v>385</v>
      </c>
      <c r="C2658" s="565" t="s">
        <v>14687</v>
      </c>
      <c r="D2658" s="565"/>
      <c r="E2658" s="565"/>
      <c r="F2658" s="565"/>
      <c r="G2658" s="565"/>
      <c r="H2658" s="565"/>
      <c r="I2658" s="565"/>
      <c r="J2658" s="565"/>
      <c r="K2658" s="565"/>
      <c r="L2658" s="348" t="s">
        <v>512</v>
      </c>
      <c r="M2658" s="341">
        <v>238.02</v>
      </c>
    </row>
    <row r="2659" spans="1:13" ht="12.75" customHeight="1" x14ac:dyDescent="0.25">
      <c r="A2659" s="338" t="s">
        <v>14688</v>
      </c>
      <c r="B2659" s="347" t="s">
        <v>385</v>
      </c>
      <c r="C2659" s="564" t="s">
        <v>14689</v>
      </c>
      <c r="D2659" s="564"/>
      <c r="E2659" s="564"/>
      <c r="F2659" s="564"/>
      <c r="G2659" s="564"/>
      <c r="H2659" s="564"/>
      <c r="I2659" s="564"/>
      <c r="J2659" s="564"/>
      <c r="K2659" s="564"/>
      <c r="L2659" s="339"/>
      <c r="M2659" s="339"/>
    </row>
    <row r="2660" spans="1:13" ht="13.5" customHeight="1" x14ac:dyDescent="0.25">
      <c r="A2660" s="340" t="s">
        <v>7066</v>
      </c>
      <c r="B2660" s="348" t="s">
        <v>385</v>
      </c>
      <c r="C2660" s="565" t="s">
        <v>7067</v>
      </c>
      <c r="D2660" s="565"/>
      <c r="E2660" s="565"/>
      <c r="F2660" s="565"/>
      <c r="G2660" s="565"/>
      <c r="H2660" s="565"/>
      <c r="I2660" s="565"/>
      <c r="J2660" s="565"/>
      <c r="K2660" s="565"/>
      <c r="L2660" s="348" t="s">
        <v>512</v>
      </c>
      <c r="M2660" s="341">
        <v>95.29</v>
      </c>
    </row>
    <row r="2661" spans="1:13" ht="2.25" customHeight="1" x14ac:dyDescent="0.25">
      <c r="C2661" s="565"/>
      <c r="D2661" s="565"/>
      <c r="E2661" s="565"/>
      <c r="F2661" s="565"/>
      <c r="G2661" s="565"/>
      <c r="H2661" s="565"/>
      <c r="I2661" s="565"/>
      <c r="J2661" s="565"/>
      <c r="K2661" s="565"/>
    </row>
    <row r="2662" spans="1:13" ht="12.75" customHeight="1" x14ac:dyDescent="0.25">
      <c r="A2662" s="340" t="s">
        <v>7068</v>
      </c>
      <c r="B2662" s="348" t="s">
        <v>385</v>
      </c>
      <c r="C2662" s="565" t="s">
        <v>7069</v>
      </c>
      <c r="D2662" s="565"/>
      <c r="E2662" s="565"/>
      <c r="F2662" s="565"/>
      <c r="G2662" s="565"/>
      <c r="H2662" s="565"/>
      <c r="I2662" s="565"/>
      <c r="J2662" s="565"/>
      <c r="K2662" s="565"/>
      <c r="L2662" s="348" t="s">
        <v>512</v>
      </c>
      <c r="M2662" s="341">
        <v>36.86</v>
      </c>
    </row>
    <row r="2663" spans="1:13" ht="3" customHeight="1" x14ac:dyDescent="0.25">
      <c r="C2663" s="565"/>
      <c r="D2663" s="565"/>
      <c r="E2663" s="565"/>
      <c r="F2663" s="565"/>
      <c r="G2663" s="565"/>
      <c r="H2663" s="565"/>
      <c r="I2663" s="565"/>
      <c r="J2663" s="565"/>
      <c r="K2663" s="565"/>
    </row>
    <row r="2664" spans="1:13" ht="12.75" customHeight="1" x14ac:dyDescent="0.25">
      <c r="A2664" s="338" t="s">
        <v>14690</v>
      </c>
      <c r="B2664" s="347" t="s">
        <v>385</v>
      </c>
      <c r="C2664" s="564" t="s">
        <v>14691</v>
      </c>
      <c r="D2664" s="564"/>
      <c r="E2664" s="564"/>
      <c r="F2664" s="564"/>
      <c r="G2664" s="564"/>
      <c r="H2664" s="564"/>
      <c r="I2664" s="564"/>
      <c r="J2664" s="564"/>
      <c r="K2664" s="564"/>
      <c r="L2664" s="339"/>
      <c r="M2664" s="339"/>
    </row>
    <row r="2665" spans="1:13" ht="13.5" customHeight="1" x14ac:dyDescent="0.25">
      <c r="A2665" s="340" t="s">
        <v>7070</v>
      </c>
      <c r="B2665" s="348" t="s">
        <v>385</v>
      </c>
      <c r="C2665" s="565" t="s">
        <v>7071</v>
      </c>
      <c r="D2665" s="565"/>
      <c r="E2665" s="565"/>
      <c r="F2665" s="565"/>
      <c r="G2665" s="565"/>
      <c r="H2665" s="565"/>
      <c r="I2665" s="565"/>
      <c r="J2665" s="565"/>
      <c r="K2665" s="565"/>
      <c r="L2665" s="348" t="s">
        <v>512</v>
      </c>
      <c r="M2665" s="341">
        <v>252.4</v>
      </c>
    </row>
    <row r="2666" spans="1:13" ht="2.25" customHeight="1" x14ac:dyDescent="0.25">
      <c r="C2666" s="565"/>
      <c r="D2666" s="565"/>
      <c r="E2666" s="565"/>
      <c r="F2666" s="565"/>
      <c r="G2666" s="565"/>
      <c r="H2666" s="565"/>
      <c r="I2666" s="565"/>
      <c r="J2666" s="565"/>
      <c r="K2666" s="565"/>
    </row>
    <row r="2667" spans="1:13" ht="12.75" customHeight="1" x14ac:dyDescent="0.25">
      <c r="A2667" s="340" t="s">
        <v>7072</v>
      </c>
      <c r="B2667" s="348" t="s">
        <v>385</v>
      </c>
      <c r="C2667" s="565" t="s">
        <v>7073</v>
      </c>
      <c r="D2667" s="565"/>
      <c r="E2667" s="565"/>
      <c r="F2667" s="565"/>
      <c r="G2667" s="565"/>
      <c r="H2667" s="565"/>
      <c r="I2667" s="565"/>
      <c r="J2667" s="565"/>
      <c r="K2667" s="565"/>
      <c r="L2667" s="348" t="s">
        <v>512</v>
      </c>
      <c r="M2667" s="341">
        <v>106.83</v>
      </c>
    </row>
    <row r="2668" spans="1:13" ht="3" customHeight="1" x14ac:dyDescent="0.25">
      <c r="C2668" s="565"/>
      <c r="D2668" s="565"/>
      <c r="E2668" s="565"/>
      <c r="F2668" s="565"/>
      <c r="G2668" s="565"/>
      <c r="H2668" s="565"/>
      <c r="I2668" s="565"/>
      <c r="J2668" s="565"/>
      <c r="K2668" s="565"/>
    </row>
    <row r="2669" spans="1:13" ht="12.75" customHeight="1" x14ac:dyDescent="0.25">
      <c r="A2669" s="338" t="s">
        <v>14692</v>
      </c>
      <c r="B2669" s="347" t="s">
        <v>385</v>
      </c>
      <c r="C2669" s="564" t="s">
        <v>14693</v>
      </c>
      <c r="D2669" s="564"/>
      <c r="E2669" s="564"/>
      <c r="F2669" s="564"/>
      <c r="G2669" s="564"/>
      <c r="H2669" s="564"/>
      <c r="I2669" s="564"/>
      <c r="J2669" s="564"/>
      <c r="K2669" s="564"/>
      <c r="L2669" s="339"/>
      <c r="M2669" s="339"/>
    </row>
    <row r="2670" spans="1:13" ht="13.5" customHeight="1" x14ac:dyDescent="0.25">
      <c r="A2670" s="340" t="s">
        <v>7074</v>
      </c>
      <c r="B2670" s="348" t="s">
        <v>385</v>
      </c>
      <c r="C2670" s="565" t="s">
        <v>14694</v>
      </c>
      <c r="D2670" s="565"/>
      <c r="E2670" s="565"/>
      <c r="F2670" s="565"/>
      <c r="G2670" s="565"/>
      <c r="H2670" s="565"/>
      <c r="I2670" s="565"/>
      <c r="J2670" s="565"/>
      <c r="K2670" s="565"/>
      <c r="L2670" s="348" t="s">
        <v>512</v>
      </c>
      <c r="M2670" s="341">
        <v>883.25</v>
      </c>
    </row>
    <row r="2671" spans="1:13" ht="12.75" customHeight="1" x14ac:dyDescent="0.25">
      <c r="A2671" s="340" t="s">
        <v>7076</v>
      </c>
      <c r="B2671" s="348" t="s">
        <v>385</v>
      </c>
      <c r="C2671" s="565" t="s">
        <v>14695</v>
      </c>
      <c r="D2671" s="565"/>
      <c r="E2671" s="565"/>
      <c r="F2671" s="565"/>
      <c r="G2671" s="565"/>
      <c r="H2671" s="565"/>
      <c r="I2671" s="565"/>
      <c r="J2671" s="565"/>
      <c r="K2671" s="565"/>
      <c r="L2671" s="348" t="s">
        <v>512</v>
      </c>
      <c r="M2671" s="341">
        <v>396.08</v>
      </c>
    </row>
    <row r="2672" spans="1:13" ht="12.75" customHeight="1" x14ac:dyDescent="0.25">
      <c r="A2672" s="340" t="s">
        <v>7078</v>
      </c>
      <c r="B2672" s="348" t="s">
        <v>385</v>
      </c>
      <c r="C2672" s="565" t="s">
        <v>7079</v>
      </c>
      <c r="D2672" s="565"/>
      <c r="E2672" s="565"/>
      <c r="F2672" s="565"/>
      <c r="G2672" s="565"/>
      <c r="H2672" s="565"/>
      <c r="I2672" s="565"/>
      <c r="J2672" s="565"/>
      <c r="K2672" s="565"/>
      <c r="L2672" s="348" t="s">
        <v>512</v>
      </c>
      <c r="M2672" s="341">
        <v>285.95</v>
      </c>
    </row>
    <row r="2673" spans="1:13" ht="3" customHeight="1" x14ac:dyDescent="0.25">
      <c r="C2673" s="565"/>
      <c r="D2673" s="565"/>
      <c r="E2673" s="565"/>
      <c r="F2673" s="565"/>
      <c r="G2673" s="565"/>
      <c r="H2673" s="565"/>
      <c r="I2673" s="565"/>
      <c r="J2673" s="565"/>
      <c r="K2673" s="565"/>
    </row>
    <row r="2674" spans="1:13" ht="12.75" customHeight="1" x14ac:dyDescent="0.25">
      <c r="A2674" s="340" t="s">
        <v>7080</v>
      </c>
      <c r="B2674" s="348" t="s">
        <v>385</v>
      </c>
      <c r="C2674" s="565" t="s">
        <v>7081</v>
      </c>
      <c r="D2674" s="565"/>
      <c r="E2674" s="565"/>
      <c r="F2674" s="565"/>
      <c r="G2674" s="565"/>
      <c r="H2674" s="565"/>
      <c r="I2674" s="565"/>
      <c r="J2674" s="565"/>
      <c r="K2674" s="565"/>
      <c r="L2674" s="348" t="s">
        <v>512</v>
      </c>
      <c r="M2674" s="341">
        <v>105.67</v>
      </c>
    </row>
    <row r="2675" spans="1:13" ht="2.25" customHeight="1" x14ac:dyDescent="0.25">
      <c r="C2675" s="565"/>
      <c r="D2675" s="565"/>
      <c r="E2675" s="565"/>
      <c r="F2675" s="565"/>
      <c r="G2675" s="565"/>
      <c r="H2675" s="565"/>
      <c r="I2675" s="565"/>
      <c r="J2675" s="565"/>
      <c r="K2675" s="565"/>
    </row>
    <row r="2676" spans="1:13" ht="13.5" customHeight="1" x14ac:dyDescent="0.25">
      <c r="A2676" s="340" t="s">
        <v>7082</v>
      </c>
      <c r="B2676" s="348" t="s">
        <v>385</v>
      </c>
      <c r="C2676" s="565" t="s">
        <v>7083</v>
      </c>
      <c r="D2676" s="565"/>
      <c r="E2676" s="565"/>
      <c r="F2676" s="565"/>
      <c r="G2676" s="565"/>
      <c r="H2676" s="565"/>
      <c r="I2676" s="565"/>
      <c r="J2676" s="565"/>
      <c r="K2676" s="565"/>
      <c r="L2676" s="348" t="s">
        <v>512</v>
      </c>
      <c r="M2676" s="341">
        <v>158.59</v>
      </c>
    </row>
    <row r="2677" spans="1:13" ht="12.75" customHeight="1" x14ac:dyDescent="0.25">
      <c r="A2677" s="340" t="s">
        <v>7084</v>
      </c>
      <c r="B2677" s="348" t="s">
        <v>385</v>
      </c>
      <c r="C2677" s="565" t="s">
        <v>7085</v>
      </c>
      <c r="D2677" s="565"/>
      <c r="E2677" s="565"/>
      <c r="F2677" s="565"/>
      <c r="G2677" s="565"/>
      <c r="H2677" s="565"/>
      <c r="I2677" s="565"/>
      <c r="J2677" s="565"/>
      <c r="K2677" s="565"/>
      <c r="L2677" s="348" t="s">
        <v>512</v>
      </c>
      <c r="M2677" s="341">
        <v>33.74</v>
      </c>
    </row>
    <row r="2678" spans="1:13" ht="13.5" customHeight="1" x14ac:dyDescent="0.25">
      <c r="A2678" s="338" t="s">
        <v>14696</v>
      </c>
      <c r="B2678" s="347" t="s">
        <v>385</v>
      </c>
      <c r="C2678" s="564" t="s">
        <v>14697</v>
      </c>
      <c r="D2678" s="564"/>
      <c r="E2678" s="564"/>
      <c r="F2678" s="564"/>
      <c r="G2678" s="564"/>
      <c r="H2678" s="564"/>
      <c r="I2678" s="564"/>
      <c r="J2678" s="564"/>
      <c r="K2678" s="564"/>
      <c r="L2678" s="339"/>
      <c r="M2678" s="339"/>
    </row>
    <row r="2679" spans="1:13" ht="12.75" customHeight="1" x14ac:dyDescent="0.25">
      <c r="A2679" s="340" t="s">
        <v>7088</v>
      </c>
      <c r="B2679" s="348" t="s">
        <v>385</v>
      </c>
      <c r="C2679" s="565" t="s">
        <v>7089</v>
      </c>
      <c r="D2679" s="565"/>
      <c r="E2679" s="565"/>
      <c r="F2679" s="565"/>
      <c r="G2679" s="565"/>
      <c r="H2679" s="565"/>
      <c r="I2679" s="565"/>
      <c r="J2679" s="565"/>
      <c r="K2679" s="565"/>
      <c r="L2679" s="348" t="s">
        <v>512</v>
      </c>
      <c r="M2679" s="341">
        <v>94.92</v>
      </c>
    </row>
    <row r="2680" spans="1:13" ht="12.75" customHeight="1" x14ac:dyDescent="0.25">
      <c r="A2680" s="340" t="s">
        <v>7090</v>
      </c>
      <c r="B2680" s="348" t="s">
        <v>385</v>
      </c>
      <c r="C2680" s="565" t="s">
        <v>7091</v>
      </c>
      <c r="D2680" s="565"/>
      <c r="E2680" s="565"/>
      <c r="F2680" s="565"/>
      <c r="G2680" s="565"/>
      <c r="H2680" s="565"/>
      <c r="I2680" s="565"/>
      <c r="J2680" s="565"/>
      <c r="K2680" s="565"/>
      <c r="L2680" s="348" t="s">
        <v>512</v>
      </c>
      <c r="M2680" s="341">
        <v>68.36</v>
      </c>
    </row>
    <row r="2681" spans="1:13" ht="13.5" customHeight="1" x14ac:dyDescent="0.25">
      <c r="A2681" s="338" t="s">
        <v>14698</v>
      </c>
      <c r="B2681" s="347" t="s">
        <v>385</v>
      </c>
      <c r="C2681" s="564" t="s">
        <v>14699</v>
      </c>
      <c r="D2681" s="564"/>
      <c r="E2681" s="564"/>
      <c r="F2681" s="564"/>
      <c r="G2681" s="564"/>
      <c r="H2681" s="564"/>
      <c r="I2681" s="564"/>
      <c r="J2681" s="564"/>
      <c r="K2681" s="564"/>
      <c r="L2681" s="339"/>
      <c r="M2681" s="339"/>
    </row>
    <row r="2682" spans="1:13" ht="12.75" customHeight="1" x14ac:dyDescent="0.25">
      <c r="A2682" s="340" t="s">
        <v>7092</v>
      </c>
      <c r="B2682" s="348" t="s">
        <v>385</v>
      </c>
      <c r="C2682" s="565" t="s">
        <v>7093</v>
      </c>
      <c r="D2682" s="565"/>
      <c r="E2682" s="565"/>
      <c r="F2682" s="565"/>
      <c r="G2682" s="565"/>
      <c r="H2682" s="565"/>
      <c r="I2682" s="565"/>
      <c r="J2682" s="565"/>
      <c r="K2682" s="565"/>
      <c r="L2682" s="348" t="s">
        <v>512</v>
      </c>
      <c r="M2682" s="341">
        <v>2.19</v>
      </c>
    </row>
    <row r="2683" spans="1:13" ht="13.5" customHeight="1" x14ac:dyDescent="0.25">
      <c r="A2683" s="340" t="s">
        <v>7094</v>
      </c>
      <c r="B2683" s="348" t="s">
        <v>385</v>
      </c>
      <c r="C2683" s="565" t="s">
        <v>7095</v>
      </c>
      <c r="D2683" s="565"/>
      <c r="E2683" s="565"/>
      <c r="F2683" s="565"/>
      <c r="G2683" s="565"/>
      <c r="H2683" s="565"/>
      <c r="I2683" s="565"/>
      <c r="J2683" s="565"/>
      <c r="K2683" s="565"/>
      <c r="L2683" s="348" t="s">
        <v>512</v>
      </c>
      <c r="M2683" s="341">
        <v>0.63</v>
      </c>
    </row>
    <row r="2684" spans="1:13" ht="12.75" customHeight="1" x14ac:dyDescent="0.25">
      <c r="A2684" s="338" t="s">
        <v>14700</v>
      </c>
      <c r="B2684" s="347" t="s">
        <v>385</v>
      </c>
      <c r="C2684" s="564" t="s">
        <v>14701</v>
      </c>
      <c r="D2684" s="564"/>
      <c r="E2684" s="564"/>
      <c r="F2684" s="564"/>
      <c r="G2684" s="564"/>
      <c r="H2684" s="564"/>
      <c r="I2684" s="564"/>
      <c r="J2684" s="564"/>
      <c r="K2684" s="564"/>
      <c r="L2684" s="339"/>
      <c r="M2684" s="339"/>
    </row>
    <row r="2685" spans="1:13" ht="12.75" customHeight="1" x14ac:dyDescent="0.25">
      <c r="A2685" s="340" t="s">
        <v>7108</v>
      </c>
      <c r="B2685" s="348" t="s">
        <v>385</v>
      </c>
      <c r="C2685" s="565" t="s">
        <v>7109</v>
      </c>
      <c r="D2685" s="565"/>
      <c r="E2685" s="565"/>
      <c r="F2685" s="565"/>
      <c r="G2685" s="565"/>
      <c r="H2685" s="565"/>
      <c r="I2685" s="565"/>
      <c r="J2685" s="565"/>
      <c r="K2685" s="565"/>
      <c r="L2685" s="348" t="s">
        <v>512</v>
      </c>
      <c r="M2685" s="341">
        <v>25.4</v>
      </c>
    </row>
    <row r="2686" spans="1:13" ht="13.5" customHeight="1" x14ac:dyDescent="0.25">
      <c r="A2686" s="340" t="s">
        <v>7110</v>
      </c>
      <c r="B2686" s="348" t="s">
        <v>385</v>
      </c>
      <c r="C2686" s="565" t="s">
        <v>7111</v>
      </c>
      <c r="D2686" s="565"/>
      <c r="E2686" s="565"/>
      <c r="F2686" s="565"/>
      <c r="G2686" s="565"/>
      <c r="H2686" s="565"/>
      <c r="I2686" s="565"/>
      <c r="J2686" s="565"/>
      <c r="K2686" s="565"/>
      <c r="L2686" s="348" t="s">
        <v>512</v>
      </c>
      <c r="M2686" s="341">
        <v>20.23</v>
      </c>
    </row>
    <row r="2687" spans="1:13" ht="12.75" customHeight="1" x14ac:dyDescent="0.25">
      <c r="A2687" s="340" t="s">
        <v>7112</v>
      </c>
      <c r="B2687" s="348" t="s">
        <v>385</v>
      </c>
      <c r="C2687" s="565" t="s">
        <v>7113</v>
      </c>
      <c r="D2687" s="565"/>
      <c r="E2687" s="565"/>
      <c r="F2687" s="565"/>
      <c r="G2687" s="565"/>
      <c r="H2687" s="565"/>
      <c r="I2687" s="565"/>
      <c r="J2687" s="565"/>
      <c r="K2687" s="565"/>
      <c r="L2687" s="348" t="s">
        <v>512</v>
      </c>
      <c r="M2687" s="341">
        <v>8.7100000000000009</v>
      </c>
    </row>
    <row r="2688" spans="1:13" ht="13.5" customHeight="1" x14ac:dyDescent="0.25">
      <c r="A2688" s="340" t="s">
        <v>7114</v>
      </c>
      <c r="B2688" s="348" t="s">
        <v>385</v>
      </c>
      <c r="C2688" s="565" t="s">
        <v>7115</v>
      </c>
      <c r="D2688" s="565"/>
      <c r="E2688" s="565"/>
      <c r="F2688" s="565"/>
      <c r="G2688" s="565"/>
      <c r="H2688" s="565"/>
      <c r="I2688" s="565"/>
      <c r="J2688" s="565"/>
      <c r="K2688" s="565"/>
      <c r="L2688" s="348" t="s">
        <v>512</v>
      </c>
      <c r="M2688" s="341">
        <v>1.58</v>
      </c>
    </row>
    <row r="2689" spans="1:13" ht="12.75" customHeight="1" x14ac:dyDescent="0.25">
      <c r="A2689" s="340" t="s">
        <v>7116</v>
      </c>
      <c r="B2689" s="348" t="s">
        <v>385</v>
      </c>
      <c r="C2689" s="565" t="s">
        <v>7117</v>
      </c>
      <c r="D2689" s="565"/>
      <c r="E2689" s="565"/>
      <c r="F2689" s="565"/>
      <c r="G2689" s="565"/>
      <c r="H2689" s="565"/>
      <c r="I2689" s="565"/>
      <c r="J2689" s="565"/>
      <c r="K2689" s="565"/>
      <c r="L2689" s="348" t="s">
        <v>512</v>
      </c>
      <c r="M2689" s="341">
        <v>0.41</v>
      </c>
    </row>
    <row r="2690" spans="1:13" ht="12.75" customHeight="1" x14ac:dyDescent="0.25">
      <c r="A2690" s="340" t="s">
        <v>7118</v>
      </c>
      <c r="B2690" s="348" t="s">
        <v>385</v>
      </c>
      <c r="C2690" s="565" t="s">
        <v>7119</v>
      </c>
      <c r="D2690" s="565"/>
      <c r="E2690" s="565"/>
      <c r="F2690" s="565"/>
      <c r="G2690" s="565"/>
      <c r="H2690" s="565"/>
      <c r="I2690" s="565"/>
      <c r="J2690" s="565"/>
      <c r="K2690" s="565"/>
      <c r="L2690" s="348" t="s">
        <v>512</v>
      </c>
      <c r="M2690" s="341">
        <v>0.55000000000000004</v>
      </c>
    </row>
    <row r="2691" spans="1:13" ht="13.5" customHeight="1" x14ac:dyDescent="0.25">
      <c r="A2691" s="338" t="s">
        <v>14702</v>
      </c>
      <c r="B2691" s="347" t="s">
        <v>385</v>
      </c>
      <c r="C2691" s="564" t="s">
        <v>14703</v>
      </c>
      <c r="D2691" s="564"/>
      <c r="E2691" s="564"/>
      <c r="F2691" s="564"/>
      <c r="G2691" s="564"/>
      <c r="H2691" s="564"/>
      <c r="I2691" s="564"/>
      <c r="J2691" s="564"/>
      <c r="K2691" s="564"/>
      <c r="L2691" s="339"/>
      <c r="M2691" s="339"/>
    </row>
    <row r="2692" spans="1:13" ht="12.75" customHeight="1" x14ac:dyDescent="0.25">
      <c r="A2692" s="340" t="s">
        <v>7120</v>
      </c>
      <c r="B2692" s="348" t="s">
        <v>385</v>
      </c>
      <c r="C2692" s="565" t="s">
        <v>7121</v>
      </c>
      <c r="D2692" s="565"/>
      <c r="E2692" s="565"/>
      <c r="F2692" s="565"/>
      <c r="G2692" s="565"/>
      <c r="H2692" s="565"/>
      <c r="I2692" s="565"/>
      <c r="J2692" s="565"/>
      <c r="K2692" s="565"/>
      <c r="L2692" s="348" t="s">
        <v>512</v>
      </c>
      <c r="M2692" s="341">
        <v>1.68</v>
      </c>
    </row>
    <row r="2693" spans="1:13" ht="12.75" customHeight="1" x14ac:dyDescent="0.25">
      <c r="A2693" s="340" t="s">
        <v>14704</v>
      </c>
      <c r="B2693" s="348" t="s">
        <v>385</v>
      </c>
      <c r="C2693" s="565" t="s">
        <v>14705</v>
      </c>
      <c r="D2693" s="565"/>
      <c r="E2693" s="565"/>
      <c r="F2693" s="565"/>
      <c r="G2693" s="565"/>
      <c r="H2693" s="565"/>
      <c r="I2693" s="565"/>
      <c r="J2693" s="565"/>
      <c r="K2693" s="565"/>
      <c r="L2693" s="348" t="s">
        <v>512</v>
      </c>
      <c r="M2693" s="341">
        <v>0.1</v>
      </c>
    </row>
    <row r="2694" spans="1:13" ht="4.5" customHeight="1" x14ac:dyDescent="0.25">
      <c r="A2694" s="563"/>
      <c r="B2694" s="563"/>
      <c r="C2694" s="563"/>
      <c r="D2694" s="563"/>
      <c r="E2694" s="563"/>
      <c r="F2694" s="563"/>
      <c r="G2694" s="563"/>
      <c r="H2694" s="563"/>
      <c r="I2694" s="563"/>
      <c r="J2694" s="563"/>
      <c r="K2694" s="563"/>
      <c r="L2694" s="563"/>
      <c r="M2694" s="563"/>
    </row>
  </sheetData>
  <mergeCells count="2644">
    <mergeCell ref="A2694:M2694"/>
    <mergeCell ref="C2672:K2673"/>
    <mergeCell ref="C2674:K2675"/>
    <mergeCell ref="C2658:K2658"/>
    <mergeCell ref="C2659:K2659"/>
    <mergeCell ref="C2662:K2663"/>
    <mergeCell ref="C2665:K2666"/>
    <mergeCell ref="C2667:K2668"/>
    <mergeCell ref="C2676:K2676"/>
    <mergeCell ref="C2689:K2689"/>
    <mergeCell ref="C2690:K2690"/>
    <mergeCell ref="C2691:K2691"/>
    <mergeCell ref="C2692:K2692"/>
    <mergeCell ref="C2693:K2693"/>
    <mergeCell ref="C2683:K2683"/>
    <mergeCell ref="C2684:K2684"/>
    <mergeCell ref="C2685:K2685"/>
    <mergeCell ref="C2686:K2686"/>
    <mergeCell ref="C2687:K2687"/>
    <mergeCell ref="C2688:K2688"/>
    <mergeCell ref="C2677:K2677"/>
    <mergeCell ref="C2678:K2678"/>
    <mergeCell ref="C2679:K2679"/>
    <mergeCell ref="C2680:K2680"/>
    <mergeCell ref="C2681:K2681"/>
    <mergeCell ref="C2682:K2682"/>
    <mergeCell ref="C2651:K2651"/>
    <mergeCell ref="C2652:K2652"/>
    <mergeCell ref="C2653:K2653"/>
    <mergeCell ref="C2654:K2654"/>
    <mergeCell ref="C2639:K2639"/>
    <mergeCell ref="C2640:K2640"/>
    <mergeCell ref="C2641:K2641"/>
    <mergeCell ref="C2637:K2638"/>
    <mergeCell ref="C2642:K2643"/>
    <mergeCell ref="C2644:K2645"/>
    <mergeCell ref="C2646:K2647"/>
    <mergeCell ref="C2648:K2649"/>
    <mergeCell ref="C2669:K2669"/>
    <mergeCell ref="C2670:K2670"/>
    <mergeCell ref="C2671:K2671"/>
    <mergeCell ref="C2664:K2664"/>
    <mergeCell ref="C2655:K2655"/>
    <mergeCell ref="C2656:K2656"/>
    <mergeCell ref="C2657:K2657"/>
    <mergeCell ref="C2660:K2661"/>
    <mergeCell ref="C2633:K2633"/>
    <mergeCell ref="C2634:K2634"/>
    <mergeCell ref="C2635:K2635"/>
    <mergeCell ref="C2636:K2636"/>
    <mergeCell ref="C2625:K2625"/>
    <mergeCell ref="C2626:K2626"/>
    <mergeCell ref="C2627:K2627"/>
    <mergeCell ref="C2628:K2628"/>
    <mergeCell ref="C2629:K2629"/>
    <mergeCell ref="C2630:K2630"/>
    <mergeCell ref="C2619:K2619"/>
    <mergeCell ref="C2620:K2620"/>
    <mergeCell ref="C2621:K2621"/>
    <mergeCell ref="C2622:K2622"/>
    <mergeCell ref="C2623:K2623"/>
    <mergeCell ref="C2624:K2624"/>
    <mergeCell ref="C2650:K2650"/>
    <mergeCell ref="C2614:K2614"/>
    <mergeCell ref="C2615:K2615"/>
    <mergeCell ref="C2616:K2616"/>
    <mergeCell ref="C2617:K2617"/>
    <mergeCell ref="C2618:K2618"/>
    <mergeCell ref="C2610:K2610"/>
    <mergeCell ref="C2611:K2611"/>
    <mergeCell ref="C2612:K2612"/>
    <mergeCell ref="C2601:K2601"/>
    <mergeCell ref="C2602:K2602"/>
    <mergeCell ref="C2603:K2603"/>
    <mergeCell ref="C2604:K2604"/>
    <mergeCell ref="C2605:K2605"/>
    <mergeCell ref="C2606:K2607"/>
    <mergeCell ref="C2608:K2609"/>
    <mergeCell ref="C2631:K2631"/>
    <mergeCell ref="C2632:K2632"/>
    <mergeCell ref="C2596:K2596"/>
    <mergeCell ref="C2597:K2597"/>
    <mergeCell ref="C2598:K2598"/>
    <mergeCell ref="C2599:K2599"/>
    <mergeCell ref="C2600:K2600"/>
    <mergeCell ref="C2589:K2589"/>
    <mergeCell ref="C2590:K2590"/>
    <mergeCell ref="C2591:K2591"/>
    <mergeCell ref="C2583:K2583"/>
    <mergeCell ref="C2584:K2584"/>
    <mergeCell ref="C2585:K2585"/>
    <mergeCell ref="C2586:K2586"/>
    <mergeCell ref="C2587:K2587"/>
    <mergeCell ref="C2588:K2588"/>
    <mergeCell ref="C2592:K2593"/>
    <mergeCell ref="C2594:K2595"/>
    <mergeCell ref="C2613:K2613"/>
    <mergeCell ref="C2577:K2577"/>
    <mergeCell ref="C2578:K2578"/>
    <mergeCell ref="C2579:K2579"/>
    <mergeCell ref="C2580:K2580"/>
    <mergeCell ref="C2581:K2581"/>
    <mergeCell ref="C2582:K2582"/>
    <mergeCell ref="C2571:K2571"/>
    <mergeCell ref="C2572:K2572"/>
    <mergeCell ref="C2573:K2573"/>
    <mergeCell ref="C2574:K2574"/>
    <mergeCell ref="C2575:K2575"/>
    <mergeCell ref="C2576:K2576"/>
    <mergeCell ref="C2565:K2565"/>
    <mergeCell ref="C2566:K2566"/>
    <mergeCell ref="C2567:K2567"/>
    <mergeCell ref="C2568:K2568"/>
    <mergeCell ref="C2569:K2569"/>
    <mergeCell ref="C2570:K2570"/>
    <mergeCell ref="C2559:K2559"/>
    <mergeCell ref="C2560:K2560"/>
    <mergeCell ref="C2561:K2561"/>
    <mergeCell ref="C2562:K2562"/>
    <mergeCell ref="C2563:K2563"/>
    <mergeCell ref="C2564:K2564"/>
    <mergeCell ref="C2553:K2553"/>
    <mergeCell ref="C2554:K2554"/>
    <mergeCell ref="C2555:K2555"/>
    <mergeCell ref="C2556:K2556"/>
    <mergeCell ref="C2557:K2557"/>
    <mergeCell ref="C2558:K2558"/>
    <mergeCell ref="C2547:K2547"/>
    <mergeCell ref="C2548:K2548"/>
    <mergeCell ref="C2549:K2549"/>
    <mergeCell ref="C2550:K2550"/>
    <mergeCell ref="C2551:K2551"/>
    <mergeCell ref="C2552:K2552"/>
    <mergeCell ref="C2541:K2541"/>
    <mergeCell ref="C2542:K2542"/>
    <mergeCell ref="C2543:K2543"/>
    <mergeCell ref="C2544:K2544"/>
    <mergeCell ref="C2545:K2545"/>
    <mergeCell ref="C2546:K2546"/>
    <mergeCell ref="C2535:K2535"/>
    <mergeCell ref="C2536:K2536"/>
    <mergeCell ref="C2537:K2537"/>
    <mergeCell ref="C2538:K2538"/>
    <mergeCell ref="C2539:K2539"/>
    <mergeCell ref="C2540:K2540"/>
    <mergeCell ref="C2529:K2529"/>
    <mergeCell ref="C2530:K2530"/>
    <mergeCell ref="C2531:K2531"/>
    <mergeCell ref="C2532:K2532"/>
    <mergeCell ref="C2533:K2533"/>
    <mergeCell ref="C2534:K2534"/>
    <mergeCell ref="C2523:K2523"/>
    <mergeCell ref="C2524:K2524"/>
    <mergeCell ref="C2525:K2525"/>
    <mergeCell ref="C2526:K2526"/>
    <mergeCell ref="C2527:K2527"/>
    <mergeCell ref="C2528:K2528"/>
    <mergeCell ref="C2517:K2517"/>
    <mergeCell ref="C2518:K2518"/>
    <mergeCell ref="C2519:K2519"/>
    <mergeCell ref="C2520:K2520"/>
    <mergeCell ref="C2521:K2521"/>
    <mergeCell ref="C2522:K2522"/>
    <mergeCell ref="C2511:K2511"/>
    <mergeCell ref="C2512:K2512"/>
    <mergeCell ref="C2513:K2513"/>
    <mergeCell ref="C2514:K2514"/>
    <mergeCell ref="C2515:K2515"/>
    <mergeCell ref="C2516:K2516"/>
    <mergeCell ref="C2505:K2505"/>
    <mergeCell ref="C2506:K2506"/>
    <mergeCell ref="C2507:K2507"/>
    <mergeCell ref="C2508:K2508"/>
    <mergeCell ref="C2509:K2509"/>
    <mergeCell ref="C2510:K2510"/>
    <mergeCell ref="C2499:K2499"/>
    <mergeCell ref="C2500:K2500"/>
    <mergeCell ref="C2501:K2501"/>
    <mergeCell ref="C2502:K2502"/>
    <mergeCell ref="C2503:K2503"/>
    <mergeCell ref="C2504:K2504"/>
    <mergeCell ref="C2493:K2493"/>
    <mergeCell ref="C2494:K2494"/>
    <mergeCell ref="C2495:K2495"/>
    <mergeCell ref="C2496:K2496"/>
    <mergeCell ref="C2497:K2497"/>
    <mergeCell ref="C2498:K2498"/>
    <mergeCell ref="C2487:K2487"/>
    <mergeCell ref="C2488:K2488"/>
    <mergeCell ref="C2489:K2489"/>
    <mergeCell ref="C2490:K2490"/>
    <mergeCell ref="C2491:K2491"/>
    <mergeCell ref="C2492:K2492"/>
    <mergeCell ref="C2481:K2481"/>
    <mergeCell ref="C2482:K2482"/>
    <mergeCell ref="C2483:K2483"/>
    <mergeCell ref="C2484:K2484"/>
    <mergeCell ref="C2485:K2485"/>
    <mergeCell ref="C2486:K2486"/>
    <mergeCell ref="C2475:K2475"/>
    <mergeCell ref="C2476:K2476"/>
    <mergeCell ref="C2477:K2477"/>
    <mergeCell ref="C2478:K2478"/>
    <mergeCell ref="C2479:K2479"/>
    <mergeCell ref="C2480:K2480"/>
    <mergeCell ref="C2469:K2469"/>
    <mergeCell ref="C2470:K2470"/>
    <mergeCell ref="C2471:K2471"/>
    <mergeCell ref="C2472:K2472"/>
    <mergeCell ref="C2473:K2473"/>
    <mergeCell ref="C2474:K2474"/>
    <mergeCell ref="C2463:K2463"/>
    <mergeCell ref="C2464:K2464"/>
    <mergeCell ref="C2465:K2465"/>
    <mergeCell ref="C2466:K2466"/>
    <mergeCell ref="C2467:K2467"/>
    <mergeCell ref="C2468:K2468"/>
    <mergeCell ref="C2457:K2457"/>
    <mergeCell ref="C2458:K2458"/>
    <mergeCell ref="C2459:K2459"/>
    <mergeCell ref="C2460:K2460"/>
    <mergeCell ref="C2461:K2461"/>
    <mergeCell ref="C2462:K2462"/>
    <mergeCell ref="C2451:K2451"/>
    <mergeCell ref="C2452:K2452"/>
    <mergeCell ref="C2453:K2453"/>
    <mergeCell ref="C2454:K2454"/>
    <mergeCell ref="C2455:K2455"/>
    <mergeCell ref="C2456:K2456"/>
    <mergeCell ref="C2445:K2445"/>
    <mergeCell ref="C2446:K2446"/>
    <mergeCell ref="C2447:K2447"/>
    <mergeCell ref="C2448:K2448"/>
    <mergeCell ref="C2449:K2449"/>
    <mergeCell ref="C2450:K2450"/>
    <mergeCell ref="C2439:K2439"/>
    <mergeCell ref="C2440:K2440"/>
    <mergeCell ref="C2441:K2441"/>
    <mergeCell ref="C2442:K2442"/>
    <mergeCell ref="C2443:K2443"/>
    <mergeCell ref="C2444:K2444"/>
    <mergeCell ref="C2433:K2433"/>
    <mergeCell ref="C2434:K2434"/>
    <mergeCell ref="C2435:K2435"/>
    <mergeCell ref="C2436:K2436"/>
    <mergeCell ref="C2437:K2437"/>
    <mergeCell ref="C2438:K2438"/>
    <mergeCell ref="C2427:K2427"/>
    <mergeCell ref="C2428:K2428"/>
    <mergeCell ref="C2431:K2431"/>
    <mergeCell ref="C2432:K2432"/>
    <mergeCell ref="C2421:K2421"/>
    <mergeCell ref="C2422:K2422"/>
    <mergeCell ref="C2423:K2423"/>
    <mergeCell ref="C2424:K2424"/>
    <mergeCell ref="C2425:K2425"/>
    <mergeCell ref="C2426:K2426"/>
    <mergeCell ref="C2429:K2430"/>
    <mergeCell ref="C2415:K2415"/>
    <mergeCell ref="C2416:K2416"/>
    <mergeCell ref="C2417:K2417"/>
    <mergeCell ref="C2418:K2418"/>
    <mergeCell ref="C2419:K2419"/>
    <mergeCell ref="C2420:K2420"/>
    <mergeCell ref="C2409:K2409"/>
    <mergeCell ref="C2410:K2410"/>
    <mergeCell ref="C2411:K2411"/>
    <mergeCell ref="C2412:K2412"/>
    <mergeCell ref="C2413:K2413"/>
    <mergeCell ref="C2414:K2414"/>
    <mergeCell ref="C2403:K2403"/>
    <mergeCell ref="C2404:K2404"/>
    <mergeCell ref="C2405:K2405"/>
    <mergeCell ref="C2406:K2406"/>
    <mergeCell ref="C2407:K2407"/>
    <mergeCell ref="C2408:K2408"/>
    <mergeCell ref="C2397:K2397"/>
    <mergeCell ref="C2398:K2398"/>
    <mergeCell ref="C2399:K2399"/>
    <mergeCell ref="C2400:K2400"/>
    <mergeCell ref="C2401:K2401"/>
    <mergeCell ref="C2402:K2402"/>
    <mergeCell ref="C2391:K2391"/>
    <mergeCell ref="C2392:K2392"/>
    <mergeCell ref="C2393:K2393"/>
    <mergeCell ref="C2394:K2394"/>
    <mergeCell ref="C2395:K2395"/>
    <mergeCell ref="C2396:K2396"/>
    <mergeCell ref="C2385:K2385"/>
    <mergeCell ref="C2386:K2386"/>
    <mergeCell ref="C2387:K2387"/>
    <mergeCell ref="C2388:K2388"/>
    <mergeCell ref="C2389:K2389"/>
    <mergeCell ref="C2390:K2390"/>
    <mergeCell ref="C2379:K2379"/>
    <mergeCell ref="C2380:K2380"/>
    <mergeCell ref="C2381:K2381"/>
    <mergeCell ref="C2382:K2382"/>
    <mergeCell ref="C2383:K2383"/>
    <mergeCell ref="C2384:K2384"/>
    <mergeCell ref="C2373:K2373"/>
    <mergeCell ref="C2374:K2374"/>
    <mergeCell ref="C2375:K2375"/>
    <mergeCell ref="C2376:K2376"/>
    <mergeCell ref="C2377:K2377"/>
    <mergeCell ref="C2378:K2378"/>
    <mergeCell ref="C2367:K2367"/>
    <mergeCell ref="C2368:K2368"/>
    <mergeCell ref="C2369:K2369"/>
    <mergeCell ref="C2370:K2370"/>
    <mergeCell ref="C2371:K2371"/>
    <mergeCell ref="C2372:K2372"/>
    <mergeCell ref="C2361:K2361"/>
    <mergeCell ref="C2362:K2362"/>
    <mergeCell ref="C2363:K2363"/>
    <mergeCell ref="C2364:K2364"/>
    <mergeCell ref="C2365:K2365"/>
    <mergeCell ref="C2366:K2366"/>
    <mergeCell ref="C2355:K2355"/>
    <mergeCell ref="C2356:K2356"/>
    <mergeCell ref="C2357:K2357"/>
    <mergeCell ref="C2358:K2358"/>
    <mergeCell ref="C2359:K2359"/>
    <mergeCell ref="C2360:K2360"/>
    <mergeCell ref="C2349:K2349"/>
    <mergeCell ref="C2350:K2350"/>
    <mergeCell ref="C2351:K2351"/>
    <mergeCell ref="C2352:K2352"/>
    <mergeCell ref="C2353:K2353"/>
    <mergeCell ref="C2354:K2354"/>
    <mergeCell ref="C2343:K2343"/>
    <mergeCell ref="C2344:K2344"/>
    <mergeCell ref="C2345:K2345"/>
    <mergeCell ref="C2346:K2346"/>
    <mergeCell ref="C2347:K2347"/>
    <mergeCell ref="C2348:K2348"/>
    <mergeCell ref="C2337:K2337"/>
    <mergeCell ref="C2338:K2338"/>
    <mergeCell ref="C2339:K2339"/>
    <mergeCell ref="C2340:K2340"/>
    <mergeCell ref="C2341:K2341"/>
    <mergeCell ref="C2342:K2342"/>
    <mergeCell ref="C2331:K2331"/>
    <mergeCell ref="C2332:K2332"/>
    <mergeCell ref="C2333:K2333"/>
    <mergeCell ref="C2334:K2334"/>
    <mergeCell ref="C2335:K2335"/>
    <mergeCell ref="C2336:K2336"/>
    <mergeCell ref="C2325:K2325"/>
    <mergeCell ref="C2326:K2326"/>
    <mergeCell ref="C2327:K2327"/>
    <mergeCell ref="C2328:K2328"/>
    <mergeCell ref="C2329:K2329"/>
    <mergeCell ref="C2330:K2330"/>
    <mergeCell ref="C2319:K2319"/>
    <mergeCell ref="C2320:K2320"/>
    <mergeCell ref="C2321:K2321"/>
    <mergeCell ref="C2322:K2322"/>
    <mergeCell ref="C2323:K2323"/>
    <mergeCell ref="C2324:K2324"/>
    <mergeCell ref="C2313:K2313"/>
    <mergeCell ref="C2314:K2314"/>
    <mergeCell ref="C2315:K2315"/>
    <mergeCell ref="C2316:K2316"/>
    <mergeCell ref="C2317:K2317"/>
    <mergeCell ref="C2318:K2318"/>
    <mergeCell ref="C2307:K2307"/>
    <mergeCell ref="C2308:K2308"/>
    <mergeCell ref="C2309:K2309"/>
    <mergeCell ref="C2310:K2310"/>
    <mergeCell ref="C2311:K2311"/>
    <mergeCell ref="C2312:K2312"/>
    <mergeCell ref="C2301:K2301"/>
    <mergeCell ref="C2302:K2302"/>
    <mergeCell ref="C2303:K2303"/>
    <mergeCell ref="C2304:K2304"/>
    <mergeCell ref="C2305:K2305"/>
    <mergeCell ref="C2306:K2306"/>
    <mergeCell ref="C2295:K2295"/>
    <mergeCell ref="C2296:K2296"/>
    <mergeCell ref="C2297:K2297"/>
    <mergeCell ref="C2298:K2298"/>
    <mergeCell ref="C2299:K2299"/>
    <mergeCell ref="C2300:K2300"/>
    <mergeCell ref="C2289:K2289"/>
    <mergeCell ref="C2290:K2290"/>
    <mergeCell ref="C2291:K2291"/>
    <mergeCell ref="C2292:K2292"/>
    <mergeCell ref="C2293:K2293"/>
    <mergeCell ref="C2294:K2294"/>
    <mergeCell ref="C2283:K2283"/>
    <mergeCell ref="C2284:K2284"/>
    <mergeCell ref="C2285:K2285"/>
    <mergeCell ref="C2286:K2286"/>
    <mergeCell ref="C2287:K2287"/>
    <mergeCell ref="C2288:K2288"/>
    <mergeCell ref="C2277:K2277"/>
    <mergeCell ref="C2278:K2278"/>
    <mergeCell ref="C2279:K2279"/>
    <mergeCell ref="C2280:K2280"/>
    <mergeCell ref="C2281:K2281"/>
    <mergeCell ref="C2282:K2282"/>
    <mergeCell ref="C2271:K2271"/>
    <mergeCell ref="C2272:K2272"/>
    <mergeCell ref="C2273:K2273"/>
    <mergeCell ref="C2274:K2274"/>
    <mergeCell ref="C2275:K2275"/>
    <mergeCell ref="C2276:K2276"/>
    <mergeCell ref="C2265:K2265"/>
    <mergeCell ref="C2266:K2266"/>
    <mergeCell ref="C2267:K2267"/>
    <mergeCell ref="C2268:K2268"/>
    <mergeCell ref="C2269:K2269"/>
    <mergeCell ref="C2270:K2270"/>
    <mergeCell ref="C2259:K2259"/>
    <mergeCell ref="C2260:K2260"/>
    <mergeCell ref="C2261:K2261"/>
    <mergeCell ref="C2262:K2262"/>
    <mergeCell ref="C2263:K2263"/>
    <mergeCell ref="C2264:K2264"/>
    <mergeCell ref="C2253:K2253"/>
    <mergeCell ref="C2254:K2254"/>
    <mergeCell ref="C2255:K2255"/>
    <mergeCell ref="C2256:K2256"/>
    <mergeCell ref="C2257:K2257"/>
    <mergeCell ref="C2258:K2258"/>
    <mergeCell ref="C2247:K2247"/>
    <mergeCell ref="C2248:K2248"/>
    <mergeCell ref="C2249:K2249"/>
    <mergeCell ref="C2250:K2250"/>
    <mergeCell ref="C2251:K2251"/>
    <mergeCell ref="C2252:K2252"/>
    <mergeCell ref="C2241:K2241"/>
    <mergeCell ref="C2242:K2242"/>
    <mergeCell ref="C2243:K2243"/>
    <mergeCell ref="C2244:K2244"/>
    <mergeCell ref="C2245:K2245"/>
    <mergeCell ref="C2246:K2246"/>
    <mergeCell ref="C2235:K2235"/>
    <mergeCell ref="C2236:K2236"/>
    <mergeCell ref="C2237:K2237"/>
    <mergeCell ref="C2238:K2238"/>
    <mergeCell ref="C2239:K2239"/>
    <mergeCell ref="C2240:K2240"/>
    <mergeCell ref="C2229:K2229"/>
    <mergeCell ref="C2230:K2230"/>
    <mergeCell ref="C2231:K2231"/>
    <mergeCell ref="C2232:K2232"/>
    <mergeCell ref="C2233:K2233"/>
    <mergeCell ref="C2234:K2234"/>
    <mergeCell ref="C2223:K2223"/>
    <mergeCell ref="C2224:K2224"/>
    <mergeCell ref="C2225:K2225"/>
    <mergeCell ref="C2226:K2226"/>
    <mergeCell ref="C2227:K2227"/>
    <mergeCell ref="C2228:K2228"/>
    <mergeCell ref="C2217:K2217"/>
    <mergeCell ref="C2218:K2218"/>
    <mergeCell ref="C2219:K2219"/>
    <mergeCell ref="C2220:K2220"/>
    <mergeCell ref="C2221:K2221"/>
    <mergeCell ref="C2222:K2222"/>
    <mergeCell ref="C2211:K2211"/>
    <mergeCell ref="C2212:K2212"/>
    <mergeCell ref="C2213:K2213"/>
    <mergeCell ref="C2214:K2214"/>
    <mergeCell ref="C2215:K2215"/>
    <mergeCell ref="C2216:K2216"/>
    <mergeCell ref="C2208:K2208"/>
    <mergeCell ref="C2209:K2209"/>
    <mergeCell ref="C2210:K2210"/>
    <mergeCell ref="C2207:K2207"/>
    <mergeCell ref="C2203:K2203"/>
    <mergeCell ref="C2204:K2204"/>
    <mergeCell ref="C2205:K2205"/>
    <mergeCell ref="C2206:K2206"/>
    <mergeCell ref="C2197:K2197"/>
    <mergeCell ref="C2198:K2198"/>
    <mergeCell ref="C2199:K2199"/>
    <mergeCell ref="C2200:K2200"/>
    <mergeCell ref="C2201:K2201"/>
    <mergeCell ref="C2202:K2202"/>
    <mergeCell ref="C2191:K2191"/>
    <mergeCell ref="C2192:K2192"/>
    <mergeCell ref="C2193:K2193"/>
    <mergeCell ref="C2194:K2194"/>
    <mergeCell ref="C2195:K2195"/>
    <mergeCell ref="C2196:K2196"/>
    <mergeCell ref="C2185:K2185"/>
    <mergeCell ref="C2186:K2186"/>
    <mergeCell ref="C2187:K2187"/>
    <mergeCell ref="C2188:K2188"/>
    <mergeCell ref="C2189:K2189"/>
    <mergeCell ref="C2190:K2190"/>
    <mergeCell ref="C2179:K2179"/>
    <mergeCell ref="C2180:K2180"/>
    <mergeCell ref="C2181:K2181"/>
    <mergeCell ref="C2182:K2182"/>
    <mergeCell ref="C2183:K2183"/>
    <mergeCell ref="C2184:K2184"/>
    <mergeCell ref="C2173:K2173"/>
    <mergeCell ref="C2174:K2174"/>
    <mergeCell ref="C2175:K2175"/>
    <mergeCell ref="C2176:K2176"/>
    <mergeCell ref="C2177:K2177"/>
    <mergeCell ref="C2178:K2178"/>
    <mergeCell ref="C2167:K2167"/>
    <mergeCell ref="C2168:K2168"/>
    <mergeCell ref="C2169:K2169"/>
    <mergeCell ref="C2170:K2170"/>
    <mergeCell ref="C2171:K2171"/>
    <mergeCell ref="C2172:K2172"/>
    <mergeCell ref="C2161:K2161"/>
    <mergeCell ref="C2162:K2162"/>
    <mergeCell ref="C2163:K2163"/>
    <mergeCell ref="C2164:K2164"/>
    <mergeCell ref="C2165:K2165"/>
    <mergeCell ref="C2166:K2166"/>
    <mergeCell ref="C2155:K2155"/>
    <mergeCell ref="C2156:K2156"/>
    <mergeCell ref="C2157:K2157"/>
    <mergeCell ref="C2158:K2158"/>
    <mergeCell ref="C2159:K2159"/>
    <mergeCell ref="C2160:K2160"/>
    <mergeCell ref="C2149:K2149"/>
    <mergeCell ref="C2150:K2150"/>
    <mergeCell ref="C2151:K2151"/>
    <mergeCell ref="C2152:K2152"/>
    <mergeCell ref="C2153:K2153"/>
    <mergeCell ref="C2154:K2154"/>
    <mergeCell ref="C2143:K2143"/>
    <mergeCell ref="C2144:K2144"/>
    <mergeCell ref="C2145:K2145"/>
    <mergeCell ref="C2146:K2146"/>
    <mergeCell ref="C2147:K2147"/>
    <mergeCell ref="C2148:K2148"/>
    <mergeCell ref="C2137:K2137"/>
    <mergeCell ref="C2138:K2138"/>
    <mergeCell ref="C2139:K2139"/>
    <mergeCell ref="C2140:K2140"/>
    <mergeCell ref="C2141:K2141"/>
    <mergeCell ref="C2142:K2142"/>
    <mergeCell ref="C2131:K2131"/>
    <mergeCell ref="C2132:K2132"/>
    <mergeCell ref="C2133:K2133"/>
    <mergeCell ref="C2134:K2134"/>
    <mergeCell ref="C2135:K2135"/>
    <mergeCell ref="C2136:K2136"/>
    <mergeCell ref="C2125:K2125"/>
    <mergeCell ref="C2126:K2126"/>
    <mergeCell ref="C2127:K2127"/>
    <mergeCell ref="C2128:K2128"/>
    <mergeCell ref="C2129:K2129"/>
    <mergeCell ref="C2130:K2130"/>
    <mergeCell ref="C2119:K2119"/>
    <mergeCell ref="C2120:K2120"/>
    <mergeCell ref="C2121:K2121"/>
    <mergeCell ref="C2122:K2122"/>
    <mergeCell ref="C2123:K2123"/>
    <mergeCell ref="C2124:K2124"/>
    <mergeCell ref="C2113:K2113"/>
    <mergeCell ref="C2114:K2114"/>
    <mergeCell ref="C2115:K2115"/>
    <mergeCell ref="C2116:K2116"/>
    <mergeCell ref="C2117:K2117"/>
    <mergeCell ref="C2118:K2118"/>
    <mergeCell ref="C2107:K2107"/>
    <mergeCell ref="C2108:K2108"/>
    <mergeCell ref="C2109:K2109"/>
    <mergeCell ref="C2110:K2110"/>
    <mergeCell ref="C2111:K2111"/>
    <mergeCell ref="C2112:K2112"/>
    <mergeCell ref="C2101:K2101"/>
    <mergeCell ref="C2102:K2102"/>
    <mergeCell ref="C2103:K2103"/>
    <mergeCell ref="C2104:K2104"/>
    <mergeCell ref="C2105:K2105"/>
    <mergeCell ref="C2106:K2106"/>
    <mergeCell ref="C2095:K2095"/>
    <mergeCell ref="C2096:K2096"/>
    <mergeCell ref="C2097:K2097"/>
    <mergeCell ref="C2098:K2098"/>
    <mergeCell ref="C2099:K2099"/>
    <mergeCell ref="C2100:K2100"/>
    <mergeCell ref="C2089:K2089"/>
    <mergeCell ref="C2090:K2090"/>
    <mergeCell ref="C2091:K2091"/>
    <mergeCell ref="C2092:K2092"/>
    <mergeCell ref="C2093:K2093"/>
    <mergeCell ref="C2094:K2094"/>
    <mergeCell ref="C2083:K2083"/>
    <mergeCell ref="C2084:K2084"/>
    <mergeCell ref="C2085:K2085"/>
    <mergeCell ref="C2086:K2086"/>
    <mergeCell ref="C2087:K2087"/>
    <mergeCell ref="C2088:K2088"/>
    <mergeCell ref="C2077:K2077"/>
    <mergeCell ref="C2078:K2078"/>
    <mergeCell ref="C2079:K2079"/>
    <mergeCell ref="C2080:K2080"/>
    <mergeCell ref="C2081:K2081"/>
    <mergeCell ref="C2082:K2082"/>
    <mergeCell ref="C2071:K2071"/>
    <mergeCell ref="C2072:K2072"/>
    <mergeCell ref="C2073:K2073"/>
    <mergeCell ref="C2074:K2074"/>
    <mergeCell ref="C2075:K2075"/>
    <mergeCell ref="C2076:K2076"/>
    <mergeCell ref="C2065:K2065"/>
    <mergeCell ref="C2066:K2066"/>
    <mergeCell ref="C2067:K2067"/>
    <mergeCell ref="C2068:K2068"/>
    <mergeCell ref="C2069:K2069"/>
    <mergeCell ref="C2070:K2070"/>
    <mergeCell ref="C2059:K2059"/>
    <mergeCell ref="C2060:K2060"/>
    <mergeCell ref="C2061:K2061"/>
    <mergeCell ref="C2062:K2062"/>
    <mergeCell ref="C2063:K2063"/>
    <mergeCell ref="C2064:K2064"/>
    <mergeCell ref="C2053:K2053"/>
    <mergeCell ref="C2054:K2054"/>
    <mergeCell ref="C2055:K2055"/>
    <mergeCell ref="C2056:K2056"/>
    <mergeCell ref="C2057:K2057"/>
    <mergeCell ref="C2058:K2058"/>
    <mergeCell ref="C2047:K2047"/>
    <mergeCell ref="C2048:K2048"/>
    <mergeCell ref="C2049:K2049"/>
    <mergeCell ref="C2050:K2050"/>
    <mergeCell ref="C2051:K2051"/>
    <mergeCell ref="C2052:K2052"/>
    <mergeCell ref="C2041:K2041"/>
    <mergeCell ref="C2042:K2042"/>
    <mergeCell ref="C2043:K2043"/>
    <mergeCell ref="C2044:K2044"/>
    <mergeCell ref="C2045:K2045"/>
    <mergeCell ref="C2046:K2046"/>
    <mergeCell ref="C2035:K2035"/>
    <mergeCell ref="C2036:K2036"/>
    <mergeCell ref="C2037:K2037"/>
    <mergeCell ref="C2038:K2038"/>
    <mergeCell ref="C2039:K2039"/>
    <mergeCell ref="C2040:K2040"/>
    <mergeCell ref="C2029:K2029"/>
    <mergeCell ref="C2030:K2030"/>
    <mergeCell ref="C2031:K2031"/>
    <mergeCell ref="C2032:K2032"/>
    <mergeCell ref="C2033:K2033"/>
    <mergeCell ref="C2034:K2034"/>
    <mergeCell ref="C2023:K2023"/>
    <mergeCell ref="C2024:K2024"/>
    <mergeCell ref="C2025:K2025"/>
    <mergeCell ref="C2026:K2026"/>
    <mergeCell ref="C2027:K2027"/>
    <mergeCell ref="C2028:K2028"/>
    <mergeCell ref="C2017:K2017"/>
    <mergeCell ref="C2018:K2018"/>
    <mergeCell ref="C2019:K2019"/>
    <mergeCell ref="C2020:K2020"/>
    <mergeCell ref="C2021:K2021"/>
    <mergeCell ref="C2022:K2022"/>
    <mergeCell ref="C2011:K2011"/>
    <mergeCell ref="C2012:K2012"/>
    <mergeCell ref="C2013:K2013"/>
    <mergeCell ref="C2014:K2014"/>
    <mergeCell ref="C2015:K2015"/>
    <mergeCell ref="C2016:K2016"/>
    <mergeCell ref="C2005:K2005"/>
    <mergeCell ref="C2006:K2006"/>
    <mergeCell ref="C2007:K2007"/>
    <mergeCell ref="C2008:K2008"/>
    <mergeCell ref="C2009:K2009"/>
    <mergeCell ref="C2010:K2010"/>
    <mergeCell ref="C1999:K1999"/>
    <mergeCell ref="C2000:K2000"/>
    <mergeCell ref="C2001:K2001"/>
    <mergeCell ref="C2002:K2002"/>
    <mergeCell ref="C2003:K2003"/>
    <mergeCell ref="C2004:K2004"/>
    <mergeCell ref="C1993:K1993"/>
    <mergeCell ref="C1994:K1994"/>
    <mergeCell ref="C1995:K1995"/>
    <mergeCell ref="C1996:K1996"/>
    <mergeCell ref="C1997:K1997"/>
    <mergeCell ref="C1998:K1998"/>
    <mergeCell ref="C1987:K1987"/>
    <mergeCell ref="C1988:K1988"/>
    <mergeCell ref="C1989:K1989"/>
    <mergeCell ref="C1990:K1990"/>
    <mergeCell ref="C1991:K1991"/>
    <mergeCell ref="C1992:K1992"/>
    <mergeCell ref="C1981:K1981"/>
    <mergeCell ref="C1982:K1982"/>
    <mergeCell ref="C1983:K1983"/>
    <mergeCell ref="C1984:K1984"/>
    <mergeCell ref="C1985:K1985"/>
    <mergeCell ref="C1986:K1986"/>
    <mergeCell ref="C1975:K1975"/>
    <mergeCell ref="C1976:K1976"/>
    <mergeCell ref="C1977:K1977"/>
    <mergeCell ref="C1978:K1978"/>
    <mergeCell ref="C1979:K1979"/>
    <mergeCell ref="C1980:K1980"/>
    <mergeCell ref="C1969:K1969"/>
    <mergeCell ref="C1970:K1970"/>
    <mergeCell ref="C1971:K1971"/>
    <mergeCell ref="C1972:K1972"/>
    <mergeCell ref="C1973:K1973"/>
    <mergeCell ref="C1974:K1974"/>
    <mergeCell ref="C1963:K1963"/>
    <mergeCell ref="C1964:K1964"/>
    <mergeCell ref="C1965:K1965"/>
    <mergeCell ref="C1966:K1966"/>
    <mergeCell ref="C1967:K1967"/>
    <mergeCell ref="C1968:K1968"/>
    <mergeCell ref="C1957:K1957"/>
    <mergeCell ref="C1958:K1958"/>
    <mergeCell ref="C1959:K1959"/>
    <mergeCell ref="C1960:K1960"/>
    <mergeCell ref="C1961:K1961"/>
    <mergeCell ref="C1962:K1962"/>
    <mergeCell ref="C1951:K1951"/>
    <mergeCell ref="C1952:K1952"/>
    <mergeCell ref="C1953:K1953"/>
    <mergeCell ref="C1954:K1954"/>
    <mergeCell ref="C1955:K1955"/>
    <mergeCell ref="C1956:K1956"/>
    <mergeCell ref="C1944:K1944"/>
    <mergeCell ref="C1948:K1948"/>
    <mergeCell ref="C1949:K1949"/>
    <mergeCell ref="C1950:K1950"/>
    <mergeCell ref="C1938:K1938"/>
    <mergeCell ref="C1939:K1939"/>
    <mergeCell ref="C1940:K1940"/>
    <mergeCell ref="C1941:K1941"/>
    <mergeCell ref="C1942:K1942"/>
    <mergeCell ref="C1943:K1943"/>
    <mergeCell ref="C1935:K1935"/>
    <mergeCell ref="C1936:K1936"/>
    <mergeCell ref="C1937:K1937"/>
    <mergeCell ref="C1934:K1934"/>
    <mergeCell ref="C1947:K1947"/>
    <mergeCell ref="C1930:K1930"/>
    <mergeCell ref="C1931:K1932"/>
    <mergeCell ref="C1933:K1933"/>
    <mergeCell ref="C1945:K1945"/>
    <mergeCell ref="C1946:K1946"/>
    <mergeCell ref="C1911:K1912"/>
    <mergeCell ref="C1924:K1924"/>
    <mergeCell ref="C1925:K1925"/>
    <mergeCell ref="C1926:K1926"/>
    <mergeCell ref="C1927:K1927"/>
    <mergeCell ref="C1928:K1928"/>
    <mergeCell ref="C1929:K1929"/>
    <mergeCell ref="C1918:K1918"/>
    <mergeCell ref="C1919:K1919"/>
    <mergeCell ref="C1920:K1920"/>
    <mergeCell ref="C1921:K1921"/>
    <mergeCell ref="C1922:K1922"/>
    <mergeCell ref="C1923:K1923"/>
    <mergeCell ref="C1915:K1915"/>
    <mergeCell ref="C1916:K1916"/>
    <mergeCell ref="C1917:K1917"/>
    <mergeCell ref="C1913:K1914"/>
    <mergeCell ref="C1906:K1906"/>
    <mergeCell ref="C1907:K1907"/>
    <mergeCell ref="C1908:K1908"/>
    <mergeCell ref="C1909:K1909"/>
    <mergeCell ref="C1910:K1910"/>
    <mergeCell ref="C1900:K1900"/>
    <mergeCell ref="C1901:K1901"/>
    <mergeCell ref="C1902:K1902"/>
    <mergeCell ref="C1903:K1903"/>
    <mergeCell ref="C1904:K1904"/>
    <mergeCell ref="C1905:K1905"/>
    <mergeCell ref="C1894:K1894"/>
    <mergeCell ref="C1895:K1895"/>
    <mergeCell ref="C1896:K1896"/>
    <mergeCell ref="C1897:K1897"/>
    <mergeCell ref="C1898:K1898"/>
    <mergeCell ref="C1899:K1899"/>
    <mergeCell ref="C1888:K1888"/>
    <mergeCell ref="C1889:K1889"/>
    <mergeCell ref="C1890:K1890"/>
    <mergeCell ref="C1891:K1891"/>
    <mergeCell ref="C1892:K1892"/>
    <mergeCell ref="C1893:K1893"/>
    <mergeCell ref="C1882:K1882"/>
    <mergeCell ref="C1883:K1883"/>
    <mergeCell ref="C1884:K1884"/>
    <mergeCell ref="C1885:K1885"/>
    <mergeCell ref="C1886:K1886"/>
    <mergeCell ref="C1887:K1887"/>
    <mergeCell ref="C1876:K1876"/>
    <mergeCell ref="C1877:K1877"/>
    <mergeCell ref="C1878:K1878"/>
    <mergeCell ref="C1879:K1879"/>
    <mergeCell ref="C1880:K1880"/>
    <mergeCell ref="C1881:K1881"/>
    <mergeCell ref="C1870:K1870"/>
    <mergeCell ref="C1871:K1871"/>
    <mergeCell ref="C1872:K1872"/>
    <mergeCell ref="C1873:K1873"/>
    <mergeCell ref="C1874:K1874"/>
    <mergeCell ref="C1875:K1875"/>
    <mergeCell ref="C1864:K1864"/>
    <mergeCell ref="C1865:K1865"/>
    <mergeCell ref="C1866:K1866"/>
    <mergeCell ref="C1867:K1867"/>
    <mergeCell ref="C1868:K1868"/>
    <mergeCell ref="C1869:K1869"/>
    <mergeCell ref="C1858:K1858"/>
    <mergeCell ref="C1859:K1859"/>
    <mergeCell ref="C1860:K1860"/>
    <mergeCell ref="C1861:K1861"/>
    <mergeCell ref="C1862:K1862"/>
    <mergeCell ref="C1863:K1863"/>
    <mergeCell ref="C1852:K1852"/>
    <mergeCell ref="C1853:K1853"/>
    <mergeCell ref="C1854:K1854"/>
    <mergeCell ref="C1855:K1855"/>
    <mergeCell ref="C1856:K1856"/>
    <mergeCell ref="C1857:K1857"/>
    <mergeCell ref="C1846:K1846"/>
    <mergeCell ref="C1847:K1847"/>
    <mergeCell ref="C1848:K1848"/>
    <mergeCell ref="C1849:K1849"/>
    <mergeCell ref="C1850:K1850"/>
    <mergeCell ref="C1851:K1851"/>
    <mergeCell ref="C1840:K1840"/>
    <mergeCell ref="C1841:K1841"/>
    <mergeCell ref="C1842:K1842"/>
    <mergeCell ref="C1843:K1843"/>
    <mergeCell ref="C1844:K1844"/>
    <mergeCell ref="C1845:K1845"/>
    <mergeCell ref="C1834:K1834"/>
    <mergeCell ref="C1835:K1835"/>
    <mergeCell ref="C1836:K1836"/>
    <mergeCell ref="C1837:K1837"/>
    <mergeCell ref="C1838:K1838"/>
    <mergeCell ref="C1839:K1839"/>
    <mergeCell ref="C1828:K1828"/>
    <mergeCell ref="C1829:K1829"/>
    <mergeCell ref="C1830:K1830"/>
    <mergeCell ref="C1831:K1831"/>
    <mergeCell ref="C1832:K1832"/>
    <mergeCell ref="C1833:K1833"/>
    <mergeCell ref="C1822:K1822"/>
    <mergeCell ref="C1823:K1823"/>
    <mergeCell ref="C1824:K1824"/>
    <mergeCell ref="C1825:K1825"/>
    <mergeCell ref="C1826:K1826"/>
    <mergeCell ref="C1827:K1827"/>
    <mergeCell ref="C1816:K1816"/>
    <mergeCell ref="C1817:K1817"/>
    <mergeCell ref="C1818:K1818"/>
    <mergeCell ref="C1819:K1819"/>
    <mergeCell ref="C1820:K1820"/>
    <mergeCell ref="C1821:K1821"/>
    <mergeCell ref="C1810:K1810"/>
    <mergeCell ref="C1811:K1811"/>
    <mergeCell ref="C1812:K1812"/>
    <mergeCell ref="C1813:K1813"/>
    <mergeCell ref="C1814:K1814"/>
    <mergeCell ref="C1815:K1815"/>
    <mergeCell ref="C1804:K1804"/>
    <mergeCell ref="C1805:K1805"/>
    <mergeCell ref="C1806:K1806"/>
    <mergeCell ref="C1807:K1807"/>
    <mergeCell ref="C1808:K1808"/>
    <mergeCell ref="C1809:K1809"/>
    <mergeCell ref="C1798:K1798"/>
    <mergeCell ref="C1799:K1799"/>
    <mergeCell ref="C1800:K1800"/>
    <mergeCell ref="C1801:K1801"/>
    <mergeCell ref="C1802:K1802"/>
    <mergeCell ref="C1803:K1803"/>
    <mergeCell ref="C1792:K1792"/>
    <mergeCell ref="C1793:K1793"/>
    <mergeCell ref="C1794:K1794"/>
    <mergeCell ref="C1795:K1795"/>
    <mergeCell ref="C1796:K1796"/>
    <mergeCell ref="C1797:K1797"/>
    <mergeCell ref="C1786:K1786"/>
    <mergeCell ref="C1787:K1787"/>
    <mergeCell ref="C1788:K1788"/>
    <mergeCell ref="C1789:K1789"/>
    <mergeCell ref="C1790:K1790"/>
    <mergeCell ref="C1791:K1791"/>
    <mergeCell ref="C1780:K1780"/>
    <mergeCell ref="C1781:K1781"/>
    <mergeCell ref="C1782:K1782"/>
    <mergeCell ref="C1783:K1783"/>
    <mergeCell ref="C1784:K1784"/>
    <mergeCell ref="C1785:K1785"/>
    <mergeCell ref="C1774:K1774"/>
    <mergeCell ref="C1775:K1775"/>
    <mergeCell ref="C1776:K1776"/>
    <mergeCell ref="C1777:K1777"/>
    <mergeCell ref="C1778:K1778"/>
    <mergeCell ref="C1779:K1779"/>
    <mergeCell ref="C1768:K1768"/>
    <mergeCell ref="C1769:K1769"/>
    <mergeCell ref="C1770:K1770"/>
    <mergeCell ref="C1771:K1771"/>
    <mergeCell ref="C1772:K1772"/>
    <mergeCell ref="C1773:K1773"/>
    <mergeCell ref="C1762:K1762"/>
    <mergeCell ref="C1763:K1763"/>
    <mergeCell ref="C1764:K1764"/>
    <mergeCell ref="C1765:K1765"/>
    <mergeCell ref="C1766:K1766"/>
    <mergeCell ref="C1767:K1767"/>
    <mergeCell ref="C1756:K1756"/>
    <mergeCell ref="C1757:K1757"/>
    <mergeCell ref="C1758:K1758"/>
    <mergeCell ref="C1759:K1759"/>
    <mergeCell ref="C1760:K1760"/>
    <mergeCell ref="C1761:K1761"/>
    <mergeCell ref="C1750:K1750"/>
    <mergeCell ref="C1751:K1751"/>
    <mergeCell ref="C1752:K1752"/>
    <mergeCell ref="C1753:K1753"/>
    <mergeCell ref="C1754:K1754"/>
    <mergeCell ref="C1755:K1755"/>
    <mergeCell ref="C1744:K1744"/>
    <mergeCell ref="C1745:K1745"/>
    <mergeCell ref="C1746:K1746"/>
    <mergeCell ref="C1747:K1747"/>
    <mergeCell ref="C1748:K1748"/>
    <mergeCell ref="C1749:K1749"/>
    <mergeCell ref="C1738:K1738"/>
    <mergeCell ref="C1739:K1739"/>
    <mergeCell ref="C1740:K1740"/>
    <mergeCell ref="C1741:K1741"/>
    <mergeCell ref="C1742:K1742"/>
    <mergeCell ref="C1743:K1743"/>
    <mergeCell ref="C1732:K1732"/>
    <mergeCell ref="C1733:K1733"/>
    <mergeCell ref="C1734:K1734"/>
    <mergeCell ref="C1735:K1735"/>
    <mergeCell ref="C1736:K1736"/>
    <mergeCell ref="C1737:K1737"/>
    <mergeCell ref="C1726:K1726"/>
    <mergeCell ref="C1727:K1727"/>
    <mergeCell ref="C1728:K1728"/>
    <mergeCell ref="C1729:K1729"/>
    <mergeCell ref="C1730:K1730"/>
    <mergeCell ref="C1731:K1731"/>
    <mergeCell ref="C1720:K1720"/>
    <mergeCell ref="C1721:K1721"/>
    <mergeCell ref="C1722:K1722"/>
    <mergeCell ref="C1723:K1723"/>
    <mergeCell ref="C1724:K1724"/>
    <mergeCell ref="C1725:K1725"/>
    <mergeCell ref="C1714:K1714"/>
    <mergeCell ref="C1715:K1715"/>
    <mergeCell ref="C1716:K1716"/>
    <mergeCell ref="C1717:K1717"/>
    <mergeCell ref="C1718:K1718"/>
    <mergeCell ref="C1719:K1719"/>
    <mergeCell ref="C1708:K1708"/>
    <mergeCell ref="C1709:K1709"/>
    <mergeCell ref="C1710:K1710"/>
    <mergeCell ref="C1711:K1711"/>
    <mergeCell ref="C1712:K1712"/>
    <mergeCell ref="C1713:K1713"/>
    <mergeCell ref="C1702:K1702"/>
    <mergeCell ref="C1703:K1703"/>
    <mergeCell ref="C1704:K1704"/>
    <mergeCell ref="C1705:K1705"/>
    <mergeCell ref="C1706:K1706"/>
    <mergeCell ref="C1707:K1707"/>
    <mergeCell ref="C1696:K1696"/>
    <mergeCell ref="C1697:K1697"/>
    <mergeCell ref="C1698:K1698"/>
    <mergeCell ref="C1699:K1699"/>
    <mergeCell ref="C1700:K1700"/>
    <mergeCell ref="C1701:K1701"/>
    <mergeCell ref="C1690:K1690"/>
    <mergeCell ref="C1691:K1691"/>
    <mergeCell ref="C1692:K1692"/>
    <mergeCell ref="C1693:K1693"/>
    <mergeCell ref="C1694:K1694"/>
    <mergeCell ref="C1695:K1695"/>
    <mergeCell ref="C1684:K1684"/>
    <mergeCell ref="C1685:K1685"/>
    <mergeCell ref="C1686:K1686"/>
    <mergeCell ref="C1687:K1687"/>
    <mergeCell ref="C1688:K1688"/>
    <mergeCell ref="C1689:K1689"/>
    <mergeCell ref="C1678:K1678"/>
    <mergeCell ref="C1679:K1679"/>
    <mergeCell ref="C1680:K1680"/>
    <mergeCell ref="C1681:K1681"/>
    <mergeCell ref="C1682:K1682"/>
    <mergeCell ref="C1683:K1683"/>
    <mergeCell ref="C1672:K1672"/>
    <mergeCell ref="C1673:K1673"/>
    <mergeCell ref="C1674:K1674"/>
    <mergeCell ref="C1675:K1675"/>
    <mergeCell ref="C1676:K1676"/>
    <mergeCell ref="C1677:K1677"/>
    <mergeCell ref="C1666:K1666"/>
    <mergeCell ref="C1667:K1667"/>
    <mergeCell ref="C1668:K1668"/>
    <mergeCell ref="C1669:K1669"/>
    <mergeCell ref="C1670:K1670"/>
    <mergeCell ref="C1671:K1671"/>
    <mergeCell ref="C1660:K1660"/>
    <mergeCell ref="C1661:K1661"/>
    <mergeCell ref="C1662:K1662"/>
    <mergeCell ref="C1663:K1663"/>
    <mergeCell ref="C1664:K1664"/>
    <mergeCell ref="C1665:K1665"/>
    <mergeCell ref="C1654:K1654"/>
    <mergeCell ref="C1655:K1655"/>
    <mergeCell ref="C1656:K1656"/>
    <mergeCell ref="C1657:K1657"/>
    <mergeCell ref="C1658:K1658"/>
    <mergeCell ref="C1659:K1659"/>
    <mergeCell ref="C1648:K1648"/>
    <mergeCell ref="C1649:K1649"/>
    <mergeCell ref="C1650:K1650"/>
    <mergeCell ref="C1651:K1651"/>
    <mergeCell ref="C1652:K1652"/>
    <mergeCell ref="C1653:K1653"/>
    <mergeCell ref="C1642:K1642"/>
    <mergeCell ref="C1643:K1643"/>
    <mergeCell ref="C1644:K1644"/>
    <mergeCell ref="C1645:K1645"/>
    <mergeCell ref="C1646:K1646"/>
    <mergeCell ref="C1647:K1647"/>
    <mergeCell ref="C1636:K1636"/>
    <mergeCell ref="C1637:K1637"/>
    <mergeCell ref="C1638:K1638"/>
    <mergeCell ref="C1639:K1639"/>
    <mergeCell ref="C1640:K1640"/>
    <mergeCell ref="C1641:K1641"/>
    <mergeCell ref="C1630:K1630"/>
    <mergeCell ref="C1631:K1631"/>
    <mergeCell ref="C1632:K1632"/>
    <mergeCell ref="C1633:K1633"/>
    <mergeCell ref="C1634:K1634"/>
    <mergeCell ref="C1635:K1635"/>
    <mergeCell ref="C1624:K1624"/>
    <mergeCell ref="C1625:K1625"/>
    <mergeCell ref="C1626:K1626"/>
    <mergeCell ref="C1627:K1627"/>
    <mergeCell ref="C1628:K1628"/>
    <mergeCell ref="C1629:K1629"/>
    <mergeCell ref="C1618:K1618"/>
    <mergeCell ref="C1619:K1619"/>
    <mergeCell ref="C1620:K1620"/>
    <mergeCell ref="C1621:K1621"/>
    <mergeCell ref="C1622:K1622"/>
    <mergeCell ref="C1623:K1623"/>
    <mergeCell ref="C1612:K1612"/>
    <mergeCell ref="C1613:K1613"/>
    <mergeCell ref="C1614:K1614"/>
    <mergeCell ref="C1615:K1615"/>
    <mergeCell ref="C1616:K1616"/>
    <mergeCell ref="C1617:K1617"/>
    <mergeCell ref="C1606:K1606"/>
    <mergeCell ref="C1607:K1607"/>
    <mergeCell ref="C1608:K1608"/>
    <mergeCell ref="C1609:K1609"/>
    <mergeCell ref="C1610:K1610"/>
    <mergeCell ref="C1611:K1611"/>
    <mergeCell ref="C1600:K1600"/>
    <mergeCell ref="C1601:K1601"/>
    <mergeCell ref="C1602:K1602"/>
    <mergeCell ref="C1603:K1603"/>
    <mergeCell ref="C1604:K1604"/>
    <mergeCell ref="C1605:K1605"/>
    <mergeCell ref="C1594:K1594"/>
    <mergeCell ref="C1595:K1595"/>
    <mergeCell ref="C1596:K1596"/>
    <mergeCell ref="C1597:K1597"/>
    <mergeCell ref="C1598:K1598"/>
    <mergeCell ref="C1599:K1599"/>
    <mergeCell ref="C1588:K1588"/>
    <mergeCell ref="C1589:K1589"/>
    <mergeCell ref="C1590:K1590"/>
    <mergeCell ref="C1591:K1591"/>
    <mergeCell ref="C1592:K1592"/>
    <mergeCell ref="C1593:K1593"/>
    <mergeCell ref="C1564:K1565"/>
    <mergeCell ref="C1566:K1567"/>
    <mergeCell ref="C1568:K1569"/>
    <mergeCell ref="C1582:K1582"/>
    <mergeCell ref="C1583:K1583"/>
    <mergeCell ref="C1584:K1584"/>
    <mergeCell ref="C1585:K1585"/>
    <mergeCell ref="C1586:K1586"/>
    <mergeCell ref="C1587:K1587"/>
    <mergeCell ref="C1576:K1576"/>
    <mergeCell ref="C1577:K1577"/>
    <mergeCell ref="C1578:K1578"/>
    <mergeCell ref="C1579:K1579"/>
    <mergeCell ref="C1580:K1580"/>
    <mergeCell ref="C1581:K1581"/>
    <mergeCell ref="C1572:K1572"/>
    <mergeCell ref="C1573:K1573"/>
    <mergeCell ref="C1574:K1574"/>
    <mergeCell ref="C1575:K1575"/>
    <mergeCell ref="C1570:K1571"/>
    <mergeCell ref="C1543:K1543"/>
    <mergeCell ref="C1544:K1544"/>
    <mergeCell ref="C1545:K1545"/>
    <mergeCell ref="C1555:K1555"/>
    <mergeCell ref="C1556:K1556"/>
    <mergeCell ref="C1553:K1553"/>
    <mergeCell ref="C1554:K1554"/>
    <mergeCell ref="C1552:K1552"/>
    <mergeCell ref="C1561:K1561"/>
    <mergeCell ref="C1562:K1563"/>
    <mergeCell ref="C1546:K1546"/>
    <mergeCell ref="C1547:K1547"/>
    <mergeCell ref="C1548:K1548"/>
    <mergeCell ref="C1549:K1549"/>
    <mergeCell ref="C1550:K1550"/>
    <mergeCell ref="C1551:K1551"/>
    <mergeCell ref="C1557:K1557"/>
    <mergeCell ref="C1558:K1558"/>
    <mergeCell ref="C1559:K1559"/>
    <mergeCell ref="C1560:K1560"/>
    <mergeCell ref="C1524:K1524"/>
    <mergeCell ref="C1525:K1525"/>
    <mergeCell ref="C1526:K1526"/>
    <mergeCell ref="C1519:K1519"/>
    <mergeCell ref="C1510:K1510"/>
    <mergeCell ref="C1511:K1511"/>
    <mergeCell ref="C1512:K1512"/>
    <mergeCell ref="C1513:K1513"/>
    <mergeCell ref="C1514:K1514"/>
    <mergeCell ref="C1515:K1516"/>
    <mergeCell ref="C1517:K1518"/>
    <mergeCell ref="C1520:K1521"/>
    <mergeCell ref="C1539:K1539"/>
    <mergeCell ref="C1540:K1540"/>
    <mergeCell ref="C1541:K1541"/>
    <mergeCell ref="C1542:K1542"/>
    <mergeCell ref="C1533:K1533"/>
    <mergeCell ref="C1534:K1534"/>
    <mergeCell ref="C1535:K1535"/>
    <mergeCell ref="C1536:K1536"/>
    <mergeCell ref="C1537:K1537"/>
    <mergeCell ref="C1538:K1538"/>
    <mergeCell ref="C1527:K1527"/>
    <mergeCell ref="C1528:K1528"/>
    <mergeCell ref="C1529:K1529"/>
    <mergeCell ref="C1530:K1530"/>
    <mergeCell ref="C1531:K1531"/>
    <mergeCell ref="C1532:K1532"/>
    <mergeCell ref="C1503:K1503"/>
    <mergeCell ref="C1497:K1497"/>
    <mergeCell ref="C1498:K1498"/>
    <mergeCell ref="C1499:K1499"/>
    <mergeCell ref="C1500:K1500"/>
    <mergeCell ref="C1491:K1491"/>
    <mergeCell ref="C1492:K1492"/>
    <mergeCell ref="C1493:K1493"/>
    <mergeCell ref="C1494:K1494"/>
    <mergeCell ref="C1495:K1495"/>
    <mergeCell ref="C1496:K1496"/>
    <mergeCell ref="C1501:K1502"/>
    <mergeCell ref="C1504:K1505"/>
    <mergeCell ref="C1506:K1507"/>
    <mergeCell ref="C1508:K1509"/>
    <mergeCell ref="C1522:K1522"/>
    <mergeCell ref="C1523:K1523"/>
    <mergeCell ref="C1485:K1485"/>
    <mergeCell ref="C1486:K1486"/>
    <mergeCell ref="C1487:K1487"/>
    <mergeCell ref="C1488:K1488"/>
    <mergeCell ref="C1489:K1489"/>
    <mergeCell ref="C1490:K1490"/>
    <mergeCell ref="C1479:K1479"/>
    <mergeCell ref="C1480:K1480"/>
    <mergeCell ref="C1481:K1481"/>
    <mergeCell ref="C1482:K1482"/>
    <mergeCell ref="C1483:K1483"/>
    <mergeCell ref="C1484:K1484"/>
    <mergeCell ref="C1473:K1473"/>
    <mergeCell ref="C1474:K1474"/>
    <mergeCell ref="C1475:K1475"/>
    <mergeCell ref="C1476:K1476"/>
    <mergeCell ref="C1477:K1477"/>
    <mergeCell ref="C1478:K1478"/>
    <mergeCell ref="C1467:K1467"/>
    <mergeCell ref="C1468:K1468"/>
    <mergeCell ref="C1469:K1469"/>
    <mergeCell ref="C1470:K1470"/>
    <mergeCell ref="C1471:K1471"/>
    <mergeCell ref="C1472:K1472"/>
    <mergeCell ref="C1461:K1461"/>
    <mergeCell ref="C1462:K1462"/>
    <mergeCell ref="C1463:K1463"/>
    <mergeCell ref="C1464:K1464"/>
    <mergeCell ref="C1465:K1465"/>
    <mergeCell ref="C1466:K1466"/>
    <mergeCell ref="C1455:K1455"/>
    <mergeCell ref="C1456:K1456"/>
    <mergeCell ref="C1457:K1457"/>
    <mergeCell ref="C1458:K1458"/>
    <mergeCell ref="C1459:K1459"/>
    <mergeCell ref="C1460:K1460"/>
    <mergeCell ref="C1449:K1449"/>
    <mergeCell ref="C1450:K1450"/>
    <mergeCell ref="C1451:K1451"/>
    <mergeCell ref="C1452:K1452"/>
    <mergeCell ref="C1453:K1453"/>
    <mergeCell ref="C1454:K1454"/>
    <mergeCell ref="C1443:K1443"/>
    <mergeCell ref="C1444:K1444"/>
    <mergeCell ref="C1445:K1445"/>
    <mergeCell ref="C1446:K1446"/>
    <mergeCell ref="C1447:K1447"/>
    <mergeCell ref="C1448:K1448"/>
    <mergeCell ref="C1437:K1437"/>
    <mergeCell ref="C1438:K1438"/>
    <mergeCell ref="C1439:K1439"/>
    <mergeCell ref="C1440:K1440"/>
    <mergeCell ref="C1441:K1441"/>
    <mergeCell ref="C1442:K1442"/>
    <mergeCell ref="C1431:K1431"/>
    <mergeCell ref="C1432:K1432"/>
    <mergeCell ref="C1433:K1433"/>
    <mergeCell ref="C1434:K1434"/>
    <mergeCell ref="C1435:K1435"/>
    <mergeCell ref="C1436:K1436"/>
    <mergeCell ref="C1425:K1425"/>
    <mergeCell ref="C1426:K1426"/>
    <mergeCell ref="C1427:K1427"/>
    <mergeCell ref="C1428:K1428"/>
    <mergeCell ref="C1429:K1429"/>
    <mergeCell ref="C1430:K1430"/>
    <mergeCell ref="C1419:K1419"/>
    <mergeCell ref="C1420:K1420"/>
    <mergeCell ref="C1421:K1421"/>
    <mergeCell ref="C1422:K1422"/>
    <mergeCell ref="C1423:K1423"/>
    <mergeCell ref="C1424:K1424"/>
    <mergeCell ref="C1413:K1413"/>
    <mergeCell ref="C1414:K1414"/>
    <mergeCell ref="C1415:K1415"/>
    <mergeCell ref="C1416:K1416"/>
    <mergeCell ref="C1417:K1417"/>
    <mergeCell ref="C1418:K1418"/>
    <mergeCell ref="C1407:K1407"/>
    <mergeCell ref="C1408:K1408"/>
    <mergeCell ref="C1409:K1409"/>
    <mergeCell ref="C1410:K1410"/>
    <mergeCell ref="C1411:K1411"/>
    <mergeCell ref="C1412:K1412"/>
    <mergeCell ref="C1401:K1401"/>
    <mergeCell ref="C1402:K1402"/>
    <mergeCell ref="C1403:K1403"/>
    <mergeCell ref="C1404:K1404"/>
    <mergeCell ref="C1405:K1405"/>
    <mergeCell ref="C1406:K1406"/>
    <mergeCell ref="C1395:K1395"/>
    <mergeCell ref="C1396:K1396"/>
    <mergeCell ref="C1397:K1397"/>
    <mergeCell ref="C1398:K1398"/>
    <mergeCell ref="C1399:K1399"/>
    <mergeCell ref="C1400:K1400"/>
    <mergeCell ref="C1389:K1389"/>
    <mergeCell ref="C1390:K1390"/>
    <mergeCell ref="C1391:K1391"/>
    <mergeCell ref="C1392:K1392"/>
    <mergeCell ref="C1393:K1393"/>
    <mergeCell ref="C1394:K1394"/>
    <mergeCell ref="C1383:K1383"/>
    <mergeCell ref="C1384:K1384"/>
    <mergeCell ref="C1385:K1385"/>
    <mergeCell ref="C1386:K1386"/>
    <mergeCell ref="C1387:K1387"/>
    <mergeCell ref="C1388:K1388"/>
    <mergeCell ref="C1377:K1377"/>
    <mergeCell ref="C1378:K1378"/>
    <mergeCell ref="C1379:K1379"/>
    <mergeCell ref="C1380:K1380"/>
    <mergeCell ref="C1381:K1381"/>
    <mergeCell ref="C1382:K1382"/>
    <mergeCell ref="C1371:K1371"/>
    <mergeCell ref="C1372:K1372"/>
    <mergeCell ref="C1373:K1373"/>
    <mergeCell ref="C1374:K1374"/>
    <mergeCell ref="C1375:K1375"/>
    <mergeCell ref="C1376:K1376"/>
    <mergeCell ref="C1365:K1365"/>
    <mergeCell ref="C1366:K1366"/>
    <mergeCell ref="C1367:K1367"/>
    <mergeCell ref="C1368:K1368"/>
    <mergeCell ref="C1369:K1369"/>
    <mergeCell ref="C1370:K1370"/>
    <mergeCell ref="C1359:K1359"/>
    <mergeCell ref="C1360:K1360"/>
    <mergeCell ref="C1361:K1361"/>
    <mergeCell ref="C1362:K1362"/>
    <mergeCell ref="C1363:K1363"/>
    <mergeCell ref="C1364:K1364"/>
    <mergeCell ref="C1353:K1353"/>
    <mergeCell ref="C1354:K1354"/>
    <mergeCell ref="C1355:K1355"/>
    <mergeCell ref="C1356:K1356"/>
    <mergeCell ref="C1357:K1357"/>
    <mergeCell ref="C1358:K1358"/>
    <mergeCell ref="C1347:K1347"/>
    <mergeCell ref="C1348:K1348"/>
    <mergeCell ref="C1349:K1349"/>
    <mergeCell ref="C1350:K1350"/>
    <mergeCell ref="C1351:K1351"/>
    <mergeCell ref="C1352:K1352"/>
    <mergeCell ref="C1341:K1341"/>
    <mergeCell ref="C1342:K1342"/>
    <mergeCell ref="C1343:K1343"/>
    <mergeCell ref="C1344:K1344"/>
    <mergeCell ref="C1345:K1345"/>
    <mergeCell ref="C1346:K1346"/>
    <mergeCell ref="C1335:K1335"/>
    <mergeCell ref="C1336:K1336"/>
    <mergeCell ref="C1337:K1337"/>
    <mergeCell ref="C1338:K1338"/>
    <mergeCell ref="C1339:K1339"/>
    <mergeCell ref="C1340:K1340"/>
    <mergeCell ref="C1329:K1329"/>
    <mergeCell ref="C1330:K1330"/>
    <mergeCell ref="C1331:K1331"/>
    <mergeCell ref="C1332:K1332"/>
    <mergeCell ref="C1333:K1333"/>
    <mergeCell ref="C1334:K1334"/>
    <mergeCell ref="C1323:K1323"/>
    <mergeCell ref="C1324:K1324"/>
    <mergeCell ref="C1325:K1325"/>
    <mergeCell ref="C1326:K1326"/>
    <mergeCell ref="C1327:K1327"/>
    <mergeCell ref="C1328:K1328"/>
    <mergeCell ref="C1317:K1317"/>
    <mergeCell ref="C1318:K1318"/>
    <mergeCell ref="C1319:K1319"/>
    <mergeCell ref="C1320:K1320"/>
    <mergeCell ref="C1321:K1321"/>
    <mergeCell ref="C1322:K1322"/>
    <mergeCell ref="C1311:K1311"/>
    <mergeCell ref="C1312:K1312"/>
    <mergeCell ref="C1313:K1313"/>
    <mergeCell ref="C1314:K1314"/>
    <mergeCell ref="C1315:K1315"/>
    <mergeCell ref="C1316:K1316"/>
    <mergeCell ref="C1305:K1305"/>
    <mergeCell ref="C1306:K1306"/>
    <mergeCell ref="C1307:K1307"/>
    <mergeCell ref="C1308:K1308"/>
    <mergeCell ref="C1309:K1309"/>
    <mergeCell ref="C1310:K1310"/>
    <mergeCell ref="C1299:K1299"/>
    <mergeCell ref="C1300:K1300"/>
    <mergeCell ref="C1301:K1301"/>
    <mergeCell ref="C1302:K1302"/>
    <mergeCell ref="C1303:K1303"/>
    <mergeCell ref="C1304:K1304"/>
    <mergeCell ref="C1293:K1293"/>
    <mergeCell ref="C1294:K1294"/>
    <mergeCell ref="C1295:K1295"/>
    <mergeCell ref="C1296:K1296"/>
    <mergeCell ref="C1297:K1297"/>
    <mergeCell ref="C1298:K1298"/>
    <mergeCell ref="C1287:K1287"/>
    <mergeCell ref="C1288:K1288"/>
    <mergeCell ref="C1289:K1289"/>
    <mergeCell ref="C1290:K1290"/>
    <mergeCell ref="C1291:K1291"/>
    <mergeCell ref="C1292:K1292"/>
    <mergeCell ref="C1281:K1281"/>
    <mergeCell ref="C1282:K1282"/>
    <mergeCell ref="C1283:K1283"/>
    <mergeCell ref="C1284:K1284"/>
    <mergeCell ref="C1285:K1285"/>
    <mergeCell ref="C1286:K1286"/>
    <mergeCell ref="C1275:K1275"/>
    <mergeCell ref="C1276:K1276"/>
    <mergeCell ref="C1277:K1277"/>
    <mergeCell ref="C1278:K1278"/>
    <mergeCell ref="C1279:K1279"/>
    <mergeCell ref="C1280:K1280"/>
    <mergeCell ref="C1269:K1269"/>
    <mergeCell ref="C1270:K1270"/>
    <mergeCell ref="C1271:K1271"/>
    <mergeCell ref="C1272:K1272"/>
    <mergeCell ref="C1273:K1273"/>
    <mergeCell ref="C1274:K1274"/>
    <mergeCell ref="C1263:K1263"/>
    <mergeCell ref="C1264:K1264"/>
    <mergeCell ref="C1265:K1265"/>
    <mergeCell ref="C1266:K1266"/>
    <mergeCell ref="C1267:K1267"/>
    <mergeCell ref="C1268:K1268"/>
    <mergeCell ref="C1257:K1257"/>
    <mergeCell ref="C1258:K1258"/>
    <mergeCell ref="C1259:K1259"/>
    <mergeCell ref="C1260:K1260"/>
    <mergeCell ref="C1261:K1261"/>
    <mergeCell ref="C1262:K1262"/>
    <mergeCell ref="C1251:K1251"/>
    <mergeCell ref="C1252:K1252"/>
    <mergeCell ref="C1253:K1253"/>
    <mergeCell ref="C1254:K1254"/>
    <mergeCell ref="C1255:K1255"/>
    <mergeCell ref="C1256:K1256"/>
    <mergeCell ref="C1245:K1245"/>
    <mergeCell ref="C1246:K1246"/>
    <mergeCell ref="C1247:K1247"/>
    <mergeCell ref="C1248:K1248"/>
    <mergeCell ref="C1249:K1249"/>
    <mergeCell ref="C1250:K1250"/>
    <mergeCell ref="C1239:K1239"/>
    <mergeCell ref="C1240:K1240"/>
    <mergeCell ref="C1241:K1241"/>
    <mergeCell ref="C1242:K1242"/>
    <mergeCell ref="C1243:K1243"/>
    <mergeCell ref="C1244:K1244"/>
    <mergeCell ref="C1233:K1233"/>
    <mergeCell ref="C1234:K1234"/>
    <mergeCell ref="C1235:K1235"/>
    <mergeCell ref="C1236:K1236"/>
    <mergeCell ref="C1237:K1237"/>
    <mergeCell ref="C1238:K1238"/>
    <mergeCell ref="C1227:K1227"/>
    <mergeCell ref="C1228:K1228"/>
    <mergeCell ref="C1229:K1229"/>
    <mergeCell ref="C1230:K1230"/>
    <mergeCell ref="C1231:K1231"/>
    <mergeCell ref="C1232:K1232"/>
    <mergeCell ref="C1221:K1221"/>
    <mergeCell ref="C1222:K1222"/>
    <mergeCell ref="C1223:K1223"/>
    <mergeCell ref="C1224:K1224"/>
    <mergeCell ref="C1225:K1225"/>
    <mergeCell ref="C1226:K1226"/>
    <mergeCell ref="C1215:K1215"/>
    <mergeCell ref="C1216:K1216"/>
    <mergeCell ref="C1217:K1217"/>
    <mergeCell ref="C1218:K1218"/>
    <mergeCell ref="C1219:K1219"/>
    <mergeCell ref="C1220:K1220"/>
    <mergeCell ref="C1209:K1209"/>
    <mergeCell ref="C1210:K1210"/>
    <mergeCell ref="C1211:K1211"/>
    <mergeCell ref="C1212:K1212"/>
    <mergeCell ref="C1213:K1213"/>
    <mergeCell ref="C1214:K1214"/>
    <mergeCell ref="C1203:K1203"/>
    <mergeCell ref="C1204:K1204"/>
    <mergeCell ref="C1205:K1205"/>
    <mergeCell ref="C1206:K1206"/>
    <mergeCell ref="C1207:K1207"/>
    <mergeCell ref="C1208:K1208"/>
    <mergeCell ref="C1197:K1197"/>
    <mergeCell ref="C1198:K1198"/>
    <mergeCell ref="C1199:K1199"/>
    <mergeCell ref="C1200:K1200"/>
    <mergeCell ref="C1201:K1201"/>
    <mergeCell ref="C1202:K1202"/>
    <mergeCell ref="C1191:K1191"/>
    <mergeCell ref="C1192:K1192"/>
    <mergeCell ref="C1193:K1193"/>
    <mergeCell ref="C1194:K1194"/>
    <mergeCell ref="C1195:K1195"/>
    <mergeCell ref="C1196:K1196"/>
    <mergeCell ref="C1185:K1185"/>
    <mergeCell ref="C1186:K1186"/>
    <mergeCell ref="C1187:K1187"/>
    <mergeCell ref="C1188:K1188"/>
    <mergeCell ref="C1189:K1189"/>
    <mergeCell ref="C1190:K1190"/>
    <mergeCell ref="C1179:K1179"/>
    <mergeCell ref="C1180:K1180"/>
    <mergeCell ref="C1181:K1181"/>
    <mergeCell ref="C1182:K1182"/>
    <mergeCell ref="C1183:K1183"/>
    <mergeCell ref="C1184:K1184"/>
    <mergeCell ref="C1173:K1173"/>
    <mergeCell ref="C1174:K1174"/>
    <mergeCell ref="C1175:K1175"/>
    <mergeCell ref="C1176:K1176"/>
    <mergeCell ref="C1177:K1177"/>
    <mergeCell ref="C1178:K1178"/>
    <mergeCell ref="C1167:K1167"/>
    <mergeCell ref="C1168:K1168"/>
    <mergeCell ref="C1169:K1169"/>
    <mergeCell ref="C1170:K1170"/>
    <mergeCell ref="C1171:K1171"/>
    <mergeCell ref="C1172:K1172"/>
    <mergeCell ref="C1161:K1161"/>
    <mergeCell ref="C1162:K1162"/>
    <mergeCell ref="C1163:K1163"/>
    <mergeCell ref="C1164:K1164"/>
    <mergeCell ref="C1165:K1165"/>
    <mergeCell ref="C1166:K1166"/>
    <mergeCell ref="C1155:K1155"/>
    <mergeCell ref="C1156:K1156"/>
    <mergeCell ref="C1157:K1157"/>
    <mergeCell ref="C1158:K1158"/>
    <mergeCell ref="C1159:K1159"/>
    <mergeCell ref="C1160:K1160"/>
    <mergeCell ref="C1149:K1149"/>
    <mergeCell ref="C1150:K1150"/>
    <mergeCell ref="C1151:K1151"/>
    <mergeCell ref="C1152:K1152"/>
    <mergeCell ref="C1153:K1153"/>
    <mergeCell ref="C1154:K1154"/>
    <mergeCell ref="C1143:K1143"/>
    <mergeCell ref="C1144:K1144"/>
    <mergeCell ref="C1145:K1145"/>
    <mergeCell ref="C1146:K1146"/>
    <mergeCell ref="C1147:K1147"/>
    <mergeCell ref="C1148:K1148"/>
    <mergeCell ref="C1137:K1137"/>
    <mergeCell ref="C1138:K1138"/>
    <mergeCell ref="C1139:K1139"/>
    <mergeCell ref="C1140:K1140"/>
    <mergeCell ref="C1141:K1141"/>
    <mergeCell ref="C1142:K1142"/>
    <mergeCell ref="C1131:K1131"/>
    <mergeCell ref="C1132:K1132"/>
    <mergeCell ref="C1133:K1133"/>
    <mergeCell ref="C1134:K1134"/>
    <mergeCell ref="C1135:K1135"/>
    <mergeCell ref="C1136:K1136"/>
    <mergeCell ref="C1125:K1125"/>
    <mergeCell ref="C1126:K1126"/>
    <mergeCell ref="C1127:K1127"/>
    <mergeCell ref="C1128:K1128"/>
    <mergeCell ref="C1129:K1129"/>
    <mergeCell ref="C1130:K1130"/>
    <mergeCell ref="C1119:K1119"/>
    <mergeCell ref="C1120:K1120"/>
    <mergeCell ref="C1121:K1121"/>
    <mergeCell ref="C1122:K1122"/>
    <mergeCell ref="C1123:K1123"/>
    <mergeCell ref="C1124:K1124"/>
    <mergeCell ref="C1113:K1113"/>
    <mergeCell ref="C1114:K1114"/>
    <mergeCell ref="C1115:K1115"/>
    <mergeCell ref="C1116:K1116"/>
    <mergeCell ref="C1117:K1117"/>
    <mergeCell ref="C1118:K1118"/>
    <mergeCell ref="C1107:K1107"/>
    <mergeCell ref="C1108:K1108"/>
    <mergeCell ref="C1109:K1109"/>
    <mergeCell ref="C1110:K1110"/>
    <mergeCell ref="C1111:K1111"/>
    <mergeCell ref="C1112:K1112"/>
    <mergeCell ref="C1101:K1101"/>
    <mergeCell ref="C1102:K1102"/>
    <mergeCell ref="C1103:K1103"/>
    <mergeCell ref="C1104:K1104"/>
    <mergeCell ref="C1105:K1105"/>
    <mergeCell ref="C1106:K1106"/>
    <mergeCell ref="C1095:K1095"/>
    <mergeCell ref="C1096:K1096"/>
    <mergeCell ref="C1097:K1097"/>
    <mergeCell ref="C1098:K1098"/>
    <mergeCell ref="C1099:K1099"/>
    <mergeCell ref="C1100:K1100"/>
    <mergeCell ref="C1089:K1089"/>
    <mergeCell ref="C1090:K1090"/>
    <mergeCell ref="C1091:K1091"/>
    <mergeCell ref="C1092:K1092"/>
    <mergeCell ref="C1093:K1093"/>
    <mergeCell ref="C1094:K1094"/>
    <mergeCell ref="C1083:K1083"/>
    <mergeCell ref="C1084:K1084"/>
    <mergeCell ref="C1085:K1085"/>
    <mergeCell ref="C1086:K1086"/>
    <mergeCell ref="C1087:K1087"/>
    <mergeCell ref="C1088:K1088"/>
    <mergeCell ref="C1077:K1077"/>
    <mergeCell ref="C1078:K1078"/>
    <mergeCell ref="C1079:K1079"/>
    <mergeCell ref="C1080:K1080"/>
    <mergeCell ref="C1081:K1081"/>
    <mergeCell ref="C1082:K1082"/>
    <mergeCell ref="C1071:K1071"/>
    <mergeCell ref="C1072:K1072"/>
    <mergeCell ref="C1073:K1073"/>
    <mergeCell ref="C1074:K1074"/>
    <mergeCell ref="C1075:K1075"/>
    <mergeCell ref="C1076:K1076"/>
    <mergeCell ref="C1065:K1065"/>
    <mergeCell ref="C1066:K1066"/>
    <mergeCell ref="C1067:K1067"/>
    <mergeCell ref="C1068:K1068"/>
    <mergeCell ref="C1069:K1069"/>
    <mergeCell ref="C1070:K1070"/>
    <mergeCell ref="C1059:K1059"/>
    <mergeCell ref="C1060:K1060"/>
    <mergeCell ref="C1061:K1061"/>
    <mergeCell ref="C1062:K1062"/>
    <mergeCell ref="C1063:K1063"/>
    <mergeCell ref="C1064:K1064"/>
    <mergeCell ref="C1053:K1053"/>
    <mergeCell ref="C1054:K1054"/>
    <mergeCell ref="C1055:K1055"/>
    <mergeCell ref="C1056:K1056"/>
    <mergeCell ref="C1057:K1057"/>
    <mergeCell ref="C1058:K1058"/>
    <mergeCell ref="C1047:K1047"/>
    <mergeCell ref="C1048:K1048"/>
    <mergeCell ref="C1049:K1049"/>
    <mergeCell ref="C1050:K1050"/>
    <mergeCell ref="C1051:K1051"/>
    <mergeCell ref="C1052:K1052"/>
    <mergeCell ref="C1041:K1041"/>
    <mergeCell ref="C1042:K1042"/>
    <mergeCell ref="C1043:K1043"/>
    <mergeCell ref="C1044:K1044"/>
    <mergeCell ref="C1045:K1045"/>
    <mergeCell ref="C1046:K1046"/>
    <mergeCell ref="C1035:K1035"/>
    <mergeCell ref="C1036:K1036"/>
    <mergeCell ref="C1037:K1037"/>
    <mergeCell ref="C1038:K1038"/>
    <mergeCell ref="C1039:K1039"/>
    <mergeCell ref="C1040:K1040"/>
    <mergeCell ref="C1029:K1029"/>
    <mergeCell ref="C1030:K1030"/>
    <mergeCell ref="C1031:K1031"/>
    <mergeCell ref="C1032:K1032"/>
    <mergeCell ref="C1033:K1033"/>
    <mergeCell ref="C1034:K1034"/>
    <mergeCell ref="C1023:K1023"/>
    <mergeCell ref="C1024:K1024"/>
    <mergeCell ref="C1025:K1025"/>
    <mergeCell ref="C1026:K1026"/>
    <mergeCell ref="C1027:K1027"/>
    <mergeCell ref="C1028:K1028"/>
    <mergeCell ref="C1017:K1017"/>
    <mergeCell ref="C1018:K1018"/>
    <mergeCell ref="C1019:K1019"/>
    <mergeCell ref="C1020:K1020"/>
    <mergeCell ref="C1021:K1021"/>
    <mergeCell ref="C1022:K1022"/>
    <mergeCell ref="C1011:K1011"/>
    <mergeCell ref="C1012:K1012"/>
    <mergeCell ref="C1013:K1013"/>
    <mergeCell ref="C1014:K1014"/>
    <mergeCell ref="C1015:K1015"/>
    <mergeCell ref="C1016:K1016"/>
    <mergeCell ref="C1005:K1005"/>
    <mergeCell ref="C1006:K1006"/>
    <mergeCell ref="C1007:K1007"/>
    <mergeCell ref="C1008:K1008"/>
    <mergeCell ref="C1009:K1009"/>
    <mergeCell ref="C1010:K1010"/>
    <mergeCell ref="C999:K999"/>
    <mergeCell ref="C1000:K1000"/>
    <mergeCell ref="C1001:K1001"/>
    <mergeCell ref="C1002:K1002"/>
    <mergeCell ref="C1003:K1003"/>
    <mergeCell ref="C1004:K1004"/>
    <mergeCell ref="C993:K993"/>
    <mergeCell ref="C994:K994"/>
    <mergeCell ref="C995:K995"/>
    <mergeCell ref="C996:K996"/>
    <mergeCell ref="C997:K997"/>
    <mergeCell ref="C998:K998"/>
    <mergeCell ref="C987:K987"/>
    <mergeCell ref="C988:K988"/>
    <mergeCell ref="C989:K989"/>
    <mergeCell ref="C990:K990"/>
    <mergeCell ref="C991:K991"/>
    <mergeCell ref="C992:K992"/>
    <mergeCell ref="C981:K981"/>
    <mergeCell ref="C982:K982"/>
    <mergeCell ref="C983:K983"/>
    <mergeCell ref="C984:K984"/>
    <mergeCell ref="C985:K985"/>
    <mergeCell ref="C986:K986"/>
    <mergeCell ref="C975:K975"/>
    <mergeCell ref="C976:K976"/>
    <mergeCell ref="C977:K977"/>
    <mergeCell ref="C978:K978"/>
    <mergeCell ref="C979:K979"/>
    <mergeCell ref="C980:K980"/>
    <mergeCell ref="C969:K969"/>
    <mergeCell ref="C970:K970"/>
    <mergeCell ref="C971:K971"/>
    <mergeCell ref="C972:K972"/>
    <mergeCell ref="C973:K973"/>
    <mergeCell ref="C974:K974"/>
    <mergeCell ref="C963:K963"/>
    <mergeCell ref="C964:K964"/>
    <mergeCell ref="C965:K965"/>
    <mergeCell ref="C966:K966"/>
    <mergeCell ref="C967:K967"/>
    <mergeCell ref="C968:K968"/>
    <mergeCell ref="C957:K957"/>
    <mergeCell ref="C958:K958"/>
    <mergeCell ref="C959:K959"/>
    <mergeCell ref="C960:K960"/>
    <mergeCell ref="C961:K961"/>
    <mergeCell ref="C962:K962"/>
    <mergeCell ref="C951:K951"/>
    <mergeCell ref="C952:K952"/>
    <mergeCell ref="C953:K953"/>
    <mergeCell ref="C954:K954"/>
    <mergeCell ref="C955:K955"/>
    <mergeCell ref="C956:K956"/>
    <mergeCell ref="C945:K945"/>
    <mergeCell ref="C946:K946"/>
    <mergeCell ref="C947:K947"/>
    <mergeCell ref="C948:K948"/>
    <mergeCell ref="C949:K949"/>
    <mergeCell ref="C950:K950"/>
    <mergeCell ref="C939:K939"/>
    <mergeCell ref="C940:K940"/>
    <mergeCell ref="C941:K941"/>
    <mergeCell ref="C942:K942"/>
    <mergeCell ref="C943:K943"/>
    <mergeCell ref="C944:K944"/>
    <mergeCell ref="C933:K933"/>
    <mergeCell ref="C934:K934"/>
    <mergeCell ref="C935:K935"/>
    <mergeCell ref="C936:K936"/>
    <mergeCell ref="C937:K937"/>
    <mergeCell ref="C938:K938"/>
    <mergeCell ref="C927:K927"/>
    <mergeCell ref="C928:K928"/>
    <mergeCell ref="C929:K929"/>
    <mergeCell ref="C930:K930"/>
    <mergeCell ref="C931:K931"/>
    <mergeCell ref="C932:K932"/>
    <mergeCell ref="C921:K921"/>
    <mergeCell ref="C922:K922"/>
    <mergeCell ref="C923:K923"/>
    <mergeCell ref="C924:K924"/>
    <mergeCell ref="C925:K925"/>
    <mergeCell ref="C926:K926"/>
    <mergeCell ref="C915:K915"/>
    <mergeCell ref="C916:K916"/>
    <mergeCell ref="C917:K917"/>
    <mergeCell ref="C918:K918"/>
    <mergeCell ref="C919:K919"/>
    <mergeCell ref="C920:K920"/>
    <mergeCell ref="C909:K909"/>
    <mergeCell ref="C910:K910"/>
    <mergeCell ref="C911:K911"/>
    <mergeCell ref="C912:K912"/>
    <mergeCell ref="C913:K913"/>
    <mergeCell ref="C914:K914"/>
    <mergeCell ref="C903:K903"/>
    <mergeCell ref="C904:K904"/>
    <mergeCell ref="C905:K905"/>
    <mergeCell ref="C906:K906"/>
    <mergeCell ref="C907:K907"/>
    <mergeCell ref="C908:K908"/>
    <mergeCell ref="C897:K897"/>
    <mergeCell ref="C898:K898"/>
    <mergeCell ref="C899:K899"/>
    <mergeCell ref="C900:K900"/>
    <mergeCell ref="C901:K901"/>
    <mergeCell ref="C902:K902"/>
    <mergeCell ref="C891:K891"/>
    <mergeCell ref="C892:K892"/>
    <mergeCell ref="C893:K893"/>
    <mergeCell ref="C894:K894"/>
    <mergeCell ref="C895:K895"/>
    <mergeCell ref="C896:K896"/>
    <mergeCell ref="C885:K885"/>
    <mergeCell ref="C886:K886"/>
    <mergeCell ref="C887:K887"/>
    <mergeCell ref="C888:K888"/>
    <mergeCell ref="C889:K889"/>
    <mergeCell ref="C890:K890"/>
    <mergeCell ref="C879:K879"/>
    <mergeCell ref="C880:K880"/>
    <mergeCell ref="C881:K881"/>
    <mergeCell ref="C882:K882"/>
    <mergeCell ref="C883:K883"/>
    <mergeCell ref="C884:K884"/>
    <mergeCell ref="C873:K873"/>
    <mergeCell ref="C874:K874"/>
    <mergeCell ref="C875:K875"/>
    <mergeCell ref="C876:K876"/>
    <mergeCell ref="C877:K877"/>
    <mergeCell ref="C878:K878"/>
    <mergeCell ref="C867:K867"/>
    <mergeCell ref="C868:K868"/>
    <mergeCell ref="C869:K869"/>
    <mergeCell ref="C870:K870"/>
    <mergeCell ref="C871:K871"/>
    <mergeCell ref="C872:K872"/>
    <mergeCell ref="C861:K861"/>
    <mergeCell ref="C862:K862"/>
    <mergeCell ref="C863:K863"/>
    <mergeCell ref="C864:K864"/>
    <mergeCell ref="C865:K865"/>
    <mergeCell ref="C866:K866"/>
    <mergeCell ref="C855:K855"/>
    <mergeCell ref="C856:K856"/>
    <mergeCell ref="C857:K857"/>
    <mergeCell ref="C858:K858"/>
    <mergeCell ref="C859:K859"/>
    <mergeCell ref="C860:K860"/>
    <mergeCell ref="C849:K849"/>
    <mergeCell ref="C850:K850"/>
    <mergeCell ref="C851:K851"/>
    <mergeCell ref="C852:K852"/>
    <mergeCell ref="C853:K853"/>
    <mergeCell ref="C854:K854"/>
    <mergeCell ref="C843:K843"/>
    <mergeCell ref="C844:K844"/>
    <mergeCell ref="C845:K845"/>
    <mergeCell ref="C846:K846"/>
    <mergeCell ref="C847:K847"/>
    <mergeCell ref="C848:K848"/>
    <mergeCell ref="C837:K837"/>
    <mergeCell ref="C838:K838"/>
    <mergeCell ref="C839:K839"/>
    <mergeCell ref="C840:K840"/>
    <mergeCell ref="C841:K841"/>
    <mergeCell ref="C842:K842"/>
    <mergeCell ref="C831:K831"/>
    <mergeCell ref="C832:K832"/>
    <mergeCell ref="C833:K833"/>
    <mergeCell ref="C834:K834"/>
    <mergeCell ref="C835:K835"/>
    <mergeCell ref="C836:K836"/>
    <mergeCell ref="C825:K825"/>
    <mergeCell ref="C826:K826"/>
    <mergeCell ref="C827:K827"/>
    <mergeCell ref="C828:K828"/>
    <mergeCell ref="C829:K829"/>
    <mergeCell ref="C830:K830"/>
    <mergeCell ref="C819:K819"/>
    <mergeCell ref="C820:K820"/>
    <mergeCell ref="C821:K821"/>
    <mergeCell ref="C822:K822"/>
    <mergeCell ref="C823:K823"/>
    <mergeCell ref="C824:K824"/>
    <mergeCell ref="C813:K813"/>
    <mergeCell ref="C814:K814"/>
    <mergeCell ref="C815:K815"/>
    <mergeCell ref="C816:K816"/>
    <mergeCell ref="C817:K817"/>
    <mergeCell ref="C818:K818"/>
    <mergeCell ref="C807:K807"/>
    <mergeCell ref="C808:K808"/>
    <mergeCell ref="C809:K809"/>
    <mergeCell ref="C810:K810"/>
    <mergeCell ref="C811:K811"/>
    <mergeCell ref="C812:K812"/>
    <mergeCell ref="C801:K801"/>
    <mergeCell ref="C802:K802"/>
    <mergeCell ref="C803:K803"/>
    <mergeCell ref="C804:K804"/>
    <mergeCell ref="C805:K805"/>
    <mergeCell ref="C806:K806"/>
    <mergeCell ref="C795:K795"/>
    <mergeCell ref="C796:K796"/>
    <mergeCell ref="C797:K797"/>
    <mergeCell ref="C798:K798"/>
    <mergeCell ref="C799:K799"/>
    <mergeCell ref="C800:K800"/>
    <mergeCell ref="C789:K789"/>
    <mergeCell ref="C790:K790"/>
    <mergeCell ref="C791:K791"/>
    <mergeCell ref="C792:K792"/>
    <mergeCell ref="C793:K793"/>
    <mergeCell ref="C794:K794"/>
    <mergeCell ref="C783:K783"/>
    <mergeCell ref="C784:K784"/>
    <mergeCell ref="C785:K785"/>
    <mergeCell ref="C786:K786"/>
    <mergeCell ref="C787:K787"/>
    <mergeCell ref="C788:K788"/>
    <mergeCell ref="C777:K777"/>
    <mergeCell ref="C778:K778"/>
    <mergeCell ref="C779:K779"/>
    <mergeCell ref="C780:K780"/>
    <mergeCell ref="C781:K781"/>
    <mergeCell ref="C782:K782"/>
    <mergeCell ref="C771:K771"/>
    <mergeCell ref="C772:K772"/>
    <mergeCell ref="C773:K773"/>
    <mergeCell ref="C774:K774"/>
    <mergeCell ref="C775:K775"/>
    <mergeCell ref="C776:K776"/>
    <mergeCell ref="C765:K765"/>
    <mergeCell ref="C766:K766"/>
    <mergeCell ref="C767:K767"/>
    <mergeCell ref="C768:K768"/>
    <mergeCell ref="C769:K769"/>
    <mergeCell ref="C770:K770"/>
    <mergeCell ref="C759:K759"/>
    <mergeCell ref="C760:K760"/>
    <mergeCell ref="C761:K761"/>
    <mergeCell ref="C762:K762"/>
    <mergeCell ref="C763:K763"/>
    <mergeCell ref="C764:K764"/>
    <mergeCell ref="C753:K753"/>
    <mergeCell ref="C754:K754"/>
    <mergeCell ref="C755:K755"/>
    <mergeCell ref="C756:K756"/>
    <mergeCell ref="C757:K757"/>
    <mergeCell ref="C758:K758"/>
    <mergeCell ref="C747:K747"/>
    <mergeCell ref="C748:K748"/>
    <mergeCell ref="C749:K749"/>
    <mergeCell ref="C750:K750"/>
    <mergeCell ref="C751:K751"/>
    <mergeCell ref="C752:K752"/>
    <mergeCell ref="C741:K741"/>
    <mergeCell ref="C742:K742"/>
    <mergeCell ref="C743:K743"/>
    <mergeCell ref="C744:K744"/>
    <mergeCell ref="C745:K745"/>
    <mergeCell ref="C746:K746"/>
    <mergeCell ref="C735:K735"/>
    <mergeCell ref="C736:K736"/>
    <mergeCell ref="C737:K737"/>
    <mergeCell ref="C738:K738"/>
    <mergeCell ref="C739:K739"/>
    <mergeCell ref="C740:K740"/>
    <mergeCell ref="C729:K729"/>
    <mergeCell ref="C730:K730"/>
    <mergeCell ref="C731:K731"/>
    <mergeCell ref="C732:K732"/>
    <mergeCell ref="C733:K733"/>
    <mergeCell ref="C734:K734"/>
    <mergeCell ref="C723:K723"/>
    <mergeCell ref="C724:K724"/>
    <mergeCell ref="C725:K725"/>
    <mergeCell ref="C726:K726"/>
    <mergeCell ref="C727:K727"/>
    <mergeCell ref="C728:K728"/>
    <mergeCell ref="C717:K717"/>
    <mergeCell ref="C718:K718"/>
    <mergeCell ref="C719:K719"/>
    <mergeCell ref="C720:K720"/>
    <mergeCell ref="C721:K721"/>
    <mergeCell ref="C722:K722"/>
    <mergeCell ref="C711:K711"/>
    <mergeCell ref="C712:K712"/>
    <mergeCell ref="C713:K713"/>
    <mergeCell ref="C714:K714"/>
    <mergeCell ref="C715:K715"/>
    <mergeCell ref="C716:K716"/>
    <mergeCell ref="C705:K705"/>
    <mergeCell ref="C706:K706"/>
    <mergeCell ref="C707:K707"/>
    <mergeCell ref="C708:K708"/>
    <mergeCell ref="C709:K709"/>
    <mergeCell ref="C710:K710"/>
    <mergeCell ref="C699:K699"/>
    <mergeCell ref="C700:K700"/>
    <mergeCell ref="C701:K701"/>
    <mergeCell ref="C702:K702"/>
    <mergeCell ref="C703:K703"/>
    <mergeCell ref="C704:K704"/>
    <mergeCell ref="C693:K693"/>
    <mergeCell ref="C694:K694"/>
    <mergeCell ref="C695:K695"/>
    <mergeCell ref="C696:K696"/>
    <mergeCell ref="C697:K697"/>
    <mergeCell ref="C698:K698"/>
    <mergeCell ref="C687:K687"/>
    <mergeCell ref="C688:K688"/>
    <mergeCell ref="C689:K689"/>
    <mergeCell ref="C690:K690"/>
    <mergeCell ref="C691:K691"/>
    <mergeCell ref="C692:K692"/>
    <mergeCell ref="C681:K681"/>
    <mergeCell ref="C682:K682"/>
    <mergeCell ref="C683:K683"/>
    <mergeCell ref="C684:K684"/>
    <mergeCell ref="C685:K685"/>
    <mergeCell ref="C686:K686"/>
    <mergeCell ref="C675:K675"/>
    <mergeCell ref="C676:K676"/>
    <mergeCell ref="C677:K677"/>
    <mergeCell ref="C678:K678"/>
    <mergeCell ref="C679:K679"/>
    <mergeCell ref="C680:K680"/>
    <mergeCell ref="C669:K669"/>
    <mergeCell ref="C670:K670"/>
    <mergeCell ref="C671:K671"/>
    <mergeCell ref="C672:K672"/>
    <mergeCell ref="C673:K673"/>
    <mergeCell ref="C674:K674"/>
    <mergeCell ref="C663:K663"/>
    <mergeCell ref="C664:K664"/>
    <mergeCell ref="C665:K665"/>
    <mergeCell ref="C666:K666"/>
    <mergeCell ref="C667:K667"/>
    <mergeCell ref="C668:K668"/>
    <mergeCell ref="C657:K657"/>
    <mergeCell ref="C658:K658"/>
    <mergeCell ref="C659:K659"/>
    <mergeCell ref="C660:K660"/>
    <mergeCell ref="C661:K661"/>
    <mergeCell ref="C662:K662"/>
    <mergeCell ref="C651:K651"/>
    <mergeCell ref="C652:K652"/>
    <mergeCell ref="C653:K653"/>
    <mergeCell ref="C654:K654"/>
    <mergeCell ref="C655:K655"/>
    <mergeCell ref="C656:K656"/>
    <mergeCell ref="C645:K645"/>
    <mergeCell ref="C646:K646"/>
    <mergeCell ref="C647:K647"/>
    <mergeCell ref="C648:K648"/>
    <mergeCell ref="C649:K649"/>
    <mergeCell ref="C650:K650"/>
    <mergeCell ref="C641:K641"/>
    <mergeCell ref="C642:K642"/>
    <mergeCell ref="C643:K643"/>
    <mergeCell ref="C644:K644"/>
    <mergeCell ref="C632:K632"/>
    <mergeCell ref="C636:K636"/>
    <mergeCell ref="C637:K637"/>
    <mergeCell ref="C638:K638"/>
    <mergeCell ref="C626:K626"/>
    <mergeCell ref="C627:K627"/>
    <mergeCell ref="C628:K628"/>
    <mergeCell ref="C629:K629"/>
    <mergeCell ref="C630:K630"/>
    <mergeCell ref="C631:K631"/>
    <mergeCell ref="C635:K635"/>
    <mergeCell ref="C633:K633"/>
    <mergeCell ref="C634:K634"/>
    <mergeCell ref="C639:K640"/>
    <mergeCell ref="C620:K620"/>
    <mergeCell ref="C621:K621"/>
    <mergeCell ref="C622:K622"/>
    <mergeCell ref="C623:K623"/>
    <mergeCell ref="C624:K624"/>
    <mergeCell ref="C625:K625"/>
    <mergeCell ref="C614:K614"/>
    <mergeCell ref="C615:K615"/>
    <mergeCell ref="C616:K616"/>
    <mergeCell ref="C617:K617"/>
    <mergeCell ref="C618:K618"/>
    <mergeCell ref="C619:K619"/>
    <mergeCell ref="C608:K608"/>
    <mergeCell ref="C609:K609"/>
    <mergeCell ref="C610:K610"/>
    <mergeCell ref="C611:K611"/>
    <mergeCell ref="C612:K612"/>
    <mergeCell ref="C613:K613"/>
    <mergeCell ref="C602:K602"/>
    <mergeCell ref="C603:K603"/>
    <mergeCell ref="C604:K604"/>
    <mergeCell ref="C605:K605"/>
    <mergeCell ref="C606:K606"/>
    <mergeCell ref="C607:K607"/>
    <mergeCell ref="C596:K596"/>
    <mergeCell ref="C597:K597"/>
    <mergeCell ref="C598:K598"/>
    <mergeCell ref="C599:K599"/>
    <mergeCell ref="C600:K600"/>
    <mergeCell ref="C601:K601"/>
    <mergeCell ref="C590:K590"/>
    <mergeCell ref="C591:K591"/>
    <mergeCell ref="C592:K592"/>
    <mergeCell ref="C593:K593"/>
    <mergeCell ref="C594:K594"/>
    <mergeCell ref="C595:K595"/>
    <mergeCell ref="C584:K584"/>
    <mergeCell ref="C585:K585"/>
    <mergeCell ref="C586:K586"/>
    <mergeCell ref="C587:K587"/>
    <mergeCell ref="C588:K588"/>
    <mergeCell ref="C589:K589"/>
    <mergeCell ref="C578:K578"/>
    <mergeCell ref="C579:K579"/>
    <mergeCell ref="C580:K580"/>
    <mergeCell ref="C581:K581"/>
    <mergeCell ref="C582:K582"/>
    <mergeCell ref="C583:K583"/>
    <mergeCell ref="C572:K572"/>
    <mergeCell ref="C573:K573"/>
    <mergeCell ref="C574:K574"/>
    <mergeCell ref="C575:K575"/>
    <mergeCell ref="C576:K576"/>
    <mergeCell ref="C577:K577"/>
    <mergeCell ref="C567:K567"/>
    <mergeCell ref="C568:K568"/>
    <mergeCell ref="C569:K569"/>
    <mergeCell ref="C570:K570"/>
    <mergeCell ref="C571:K571"/>
    <mergeCell ref="C560:K560"/>
    <mergeCell ref="C561:K561"/>
    <mergeCell ref="C562:K562"/>
    <mergeCell ref="C563:K563"/>
    <mergeCell ref="C564:K564"/>
    <mergeCell ref="C565:K565"/>
    <mergeCell ref="C554:K554"/>
    <mergeCell ref="C555:K555"/>
    <mergeCell ref="C556:K556"/>
    <mergeCell ref="C557:K557"/>
    <mergeCell ref="C558:K558"/>
    <mergeCell ref="C559:K559"/>
    <mergeCell ref="C550:K550"/>
    <mergeCell ref="C551:K551"/>
    <mergeCell ref="C552:K552"/>
    <mergeCell ref="C553:K553"/>
    <mergeCell ref="C542:K542"/>
    <mergeCell ref="C543:K543"/>
    <mergeCell ref="C544:K544"/>
    <mergeCell ref="C545:K545"/>
    <mergeCell ref="C546:K546"/>
    <mergeCell ref="C547:K547"/>
    <mergeCell ref="C536:K536"/>
    <mergeCell ref="C537:K537"/>
    <mergeCell ref="C538:K538"/>
    <mergeCell ref="C539:K539"/>
    <mergeCell ref="C540:K540"/>
    <mergeCell ref="C541:K541"/>
    <mergeCell ref="C566:K566"/>
    <mergeCell ref="C532:K532"/>
    <mergeCell ref="C533:K533"/>
    <mergeCell ref="C534:K534"/>
    <mergeCell ref="C535:K535"/>
    <mergeCell ref="C524:K524"/>
    <mergeCell ref="C525:K525"/>
    <mergeCell ref="C526:K526"/>
    <mergeCell ref="C527:K527"/>
    <mergeCell ref="C528:K528"/>
    <mergeCell ref="C529:K529"/>
    <mergeCell ref="C519:K519"/>
    <mergeCell ref="C520:K520"/>
    <mergeCell ref="C521:K521"/>
    <mergeCell ref="C522:K522"/>
    <mergeCell ref="C523:K523"/>
    <mergeCell ref="C548:K548"/>
    <mergeCell ref="C549:K549"/>
    <mergeCell ref="C507:K507"/>
    <mergeCell ref="C501:K501"/>
    <mergeCell ref="C502:K502"/>
    <mergeCell ref="C503:K503"/>
    <mergeCell ref="C504:K504"/>
    <mergeCell ref="C505:K505"/>
    <mergeCell ref="C506:K506"/>
    <mergeCell ref="C495:K495"/>
    <mergeCell ref="C496:K496"/>
    <mergeCell ref="C497:K497"/>
    <mergeCell ref="C498:K498"/>
    <mergeCell ref="C499:K499"/>
    <mergeCell ref="C500:K500"/>
    <mergeCell ref="C530:K530"/>
    <mergeCell ref="C531:K531"/>
    <mergeCell ref="C508:K508"/>
    <mergeCell ref="C509:K510"/>
    <mergeCell ref="C511:K512"/>
    <mergeCell ref="C513:K514"/>
    <mergeCell ref="C515:K516"/>
    <mergeCell ref="C517:K518"/>
    <mergeCell ref="C489:K489"/>
    <mergeCell ref="C490:K490"/>
    <mergeCell ref="C491:K491"/>
    <mergeCell ref="C492:K492"/>
    <mergeCell ref="C493:K493"/>
    <mergeCell ref="C494:K494"/>
    <mergeCell ref="C483:K483"/>
    <mergeCell ref="C484:K484"/>
    <mergeCell ref="C485:K485"/>
    <mergeCell ref="C486:K486"/>
    <mergeCell ref="C487:K487"/>
    <mergeCell ref="C488:K488"/>
    <mergeCell ref="C477:K477"/>
    <mergeCell ref="C478:K478"/>
    <mergeCell ref="C479:K479"/>
    <mergeCell ref="C480:K480"/>
    <mergeCell ref="C481:K481"/>
    <mergeCell ref="C482:K482"/>
    <mergeCell ref="C471:K471"/>
    <mergeCell ref="C472:K472"/>
    <mergeCell ref="C473:K473"/>
    <mergeCell ref="C474:K474"/>
    <mergeCell ref="C475:K475"/>
    <mergeCell ref="C476:K476"/>
    <mergeCell ref="C465:K465"/>
    <mergeCell ref="C466:K466"/>
    <mergeCell ref="C467:K467"/>
    <mergeCell ref="C468:K468"/>
    <mergeCell ref="C469:K469"/>
    <mergeCell ref="C470:K470"/>
    <mergeCell ref="C459:K459"/>
    <mergeCell ref="C460:K460"/>
    <mergeCell ref="C461:K461"/>
    <mergeCell ref="C462:K462"/>
    <mergeCell ref="C463:K463"/>
    <mergeCell ref="C464:K464"/>
    <mergeCell ref="C453:K453"/>
    <mergeCell ref="C454:K454"/>
    <mergeCell ref="C455:K455"/>
    <mergeCell ref="C456:K456"/>
    <mergeCell ref="C457:K457"/>
    <mergeCell ref="C458:K458"/>
    <mergeCell ref="C446:K446"/>
    <mergeCell ref="C447:K447"/>
    <mergeCell ref="C448:K448"/>
    <mergeCell ref="C451:K451"/>
    <mergeCell ref="C452:K452"/>
    <mergeCell ref="C440:K440"/>
    <mergeCell ref="C441:K441"/>
    <mergeCell ref="C442:K442"/>
    <mergeCell ref="C443:K443"/>
    <mergeCell ref="C444:K444"/>
    <mergeCell ref="C445:K445"/>
    <mergeCell ref="C434:K434"/>
    <mergeCell ref="C435:K435"/>
    <mergeCell ref="C436:K436"/>
    <mergeCell ref="C437:K437"/>
    <mergeCell ref="C438:K438"/>
    <mergeCell ref="C439:K439"/>
    <mergeCell ref="C428:K428"/>
    <mergeCell ref="C429:K429"/>
    <mergeCell ref="C430:K430"/>
    <mergeCell ref="C431:K431"/>
    <mergeCell ref="C432:K432"/>
    <mergeCell ref="C433:K433"/>
    <mergeCell ref="C422:K422"/>
    <mergeCell ref="C423:K423"/>
    <mergeCell ref="C424:K424"/>
    <mergeCell ref="C425:K425"/>
    <mergeCell ref="C426:K426"/>
    <mergeCell ref="C427:K427"/>
    <mergeCell ref="C416:K416"/>
    <mergeCell ref="C417:K417"/>
    <mergeCell ref="C418:K418"/>
    <mergeCell ref="C419:K419"/>
    <mergeCell ref="C420:K420"/>
    <mergeCell ref="C421:K421"/>
    <mergeCell ref="C410:K410"/>
    <mergeCell ref="C411:K411"/>
    <mergeCell ref="C412:K412"/>
    <mergeCell ref="C413:K413"/>
    <mergeCell ref="C414:K414"/>
    <mergeCell ref="C415:K415"/>
    <mergeCell ref="C404:K404"/>
    <mergeCell ref="C405:K405"/>
    <mergeCell ref="C406:K406"/>
    <mergeCell ref="C407:K407"/>
    <mergeCell ref="C408:K408"/>
    <mergeCell ref="C409:K409"/>
    <mergeCell ref="C398:K398"/>
    <mergeCell ref="C399:K399"/>
    <mergeCell ref="C400:K400"/>
    <mergeCell ref="C401:K401"/>
    <mergeCell ref="C402:K402"/>
    <mergeCell ref="C403:K403"/>
    <mergeCell ref="C392:K392"/>
    <mergeCell ref="C393:K393"/>
    <mergeCell ref="C394:K394"/>
    <mergeCell ref="C395:K395"/>
    <mergeCell ref="C396:K396"/>
    <mergeCell ref="C397:K397"/>
    <mergeCell ref="C386:K386"/>
    <mergeCell ref="C387:K387"/>
    <mergeCell ref="C388:K388"/>
    <mergeCell ref="C389:K389"/>
    <mergeCell ref="C390:K390"/>
    <mergeCell ref="C391:K391"/>
    <mergeCell ref="C380:K380"/>
    <mergeCell ref="C381:K381"/>
    <mergeCell ref="C382:K382"/>
    <mergeCell ref="C383:K383"/>
    <mergeCell ref="C384:K384"/>
    <mergeCell ref="C385:K385"/>
    <mergeCell ref="C374:K374"/>
    <mergeCell ref="C375:K375"/>
    <mergeCell ref="C376:K376"/>
    <mergeCell ref="C377:K377"/>
    <mergeCell ref="C378:K378"/>
    <mergeCell ref="C379:K379"/>
    <mergeCell ref="C368:K368"/>
    <mergeCell ref="C369:K369"/>
    <mergeCell ref="C370:K370"/>
    <mergeCell ref="C371:K371"/>
    <mergeCell ref="C372:K372"/>
    <mergeCell ref="C373:K373"/>
    <mergeCell ref="C362:K362"/>
    <mergeCell ref="C363:K363"/>
    <mergeCell ref="C364:K364"/>
    <mergeCell ref="C365:K365"/>
    <mergeCell ref="C366:K366"/>
    <mergeCell ref="C367:K367"/>
    <mergeCell ref="C356:K356"/>
    <mergeCell ref="C357:K357"/>
    <mergeCell ref="C358:K358"/>
    <mergeCell ref="C359:K359"/>
    <mergeCell ref="C360:K360"/>
    <mergeCell ref="C361:K361"/>
    <mergeCell ref="C350:K350"/>
    <mergeCell ref="C351:K351"/>
    <mergeCell ref="C352:K352"/>
    <mergeCell ref="C353:K353"/>
    <mergeCell ref="C354:K354"/>
    <mergeCell ref="C355:K355"/>
    <mergeCell ref="C325:K326"/>
    <mergeCell ref="C344:K344"/>
    <mergeCell ref="C345:K345"/>
    <mergeCell ref="C346:K346"/>
    <mergeCell ref="C347:K347"/>
    <mergeCell ref="C348:K348"/>
    <mergeCell ref="C349:K349"/>
    <mergeCell ref="C338:K338"/>
    <mergeCell ref="C339:K339"/>
    <mergeCell ref="C340:K340"/>
    <mergeCell ref="C341:K341"/>
    <mergeCell ref="C342:K342"/>
    <mergeCell ref="C343:K343"/>
    <mergeCell ref="C327:K328"/>
    <mergeCell ref="C329:K330"/>
    <mergeCell ref="C331:K332"/>
    <mergeCell ref="C333:K334"/>
    <mergeCell ref="C335:K336"/>
    <mergeCell ref="C337:K337"/>
    <mergeCell ref="C316:K316"/>
    <mergeCell ref="C310:K310"/>
    <mergeCell ref="C311:K311"/>
    <mergeCell ref="C312:K312"/>
    <mergeCell ref="C313:K313"/>
    <mergeCell ref="C314:K314"/>
    <mergeCell ref="C315:K315"/>
    <mergeCell ref="C304:K304"/>
    <mergeCell ref="C305:K305"/>
    <mergeCell ref="C306:K306"/>
    <mergeCell ref="C307:K307"/>
    <mergeCell ref="C308:K308"/>
    <mergeCell ref="C309:K309"/>
    <mergeCell ref="C317:K318"/>
    <mergeCell ref="C319:K320"/>
    <mergeCell ref="C321:K322"/>
    <mergeCell ref="C323:K324"/>
    <mergeCell ref="C298:K298"/>
    <mergeCell ref="C299:K299"/>
    <mergeCell ref="C300:K300"/>
    <mergeCell ref="C301:K301"/>
    <mergeCell ref="C302:K302"/>
    <mergeCell ref="C303:K303"/>
    <mergeCell ref="C292:K292"/>
    <mergeCell ref="C293:K293"/>
    <mergeCell ref="C294:K294"/>
    <mergeCell ref="C295:K295"/>
    <mergeCell ref="C296:K296"/>
    <mergeCell ref="C297:K297"/>
    <mergeCell ref="C286:K286"/>
    <mergeCell ref="C287:K287"/>
    <mergeCell ref="C288:K288"/>
    <mergeCell ref="C289:K289"/>
    <mergeCell ref="C290:K290"/>
    <mergeCell ref="C291:K291"/>
    <mergeCell ref="C280:K280"/>
    <mergeCell ref="C281:K281"/>
    <mergeCell ref="C282:K282"/>
    <mergeCell ref="C283:K283"/>
    <mergeCell ref="C284:K284"/>
    <mergeCell ref="C285:K285"/>
    <mergeCell ref="C274:K274"/>
    <mergeCell ref="C275:K275"/>
    <mergeCell ref="C276:K276"/>
    <mergeCell ref="C277:K277"/>
    <mergeCell ref="C278:K278"/>
    <mergeCell ref="C279:K279"/>
    <mergeCell ref="C268:K268"/>
    <mergeCell ref="C269:K269"/>
    <mergeCell ref="C270:K270"/>
    <mergeCell ref="C271:K271"/>
    <mergeCell ref="C272:K272"/>
    <mergeCell ref="C273:K273"/>
    <mergeCell ref="C262:K262"/>
    <mergeCell ref="C263:K263"/>
    <mergeCell ref="C264:K264"/>
    <mergeCell ref="C265:K265"/>
    <mergeCell ref="C266:K266"/>
    <mergeCell ref="C267:K267"/>
    <mergeCell ref="C256:K256"/>
    <mergeCell ref="C257:K257"/>
    <mergeCell ref="C258:K258"/>
    <mergeCell ref="C259:K259"/>
    <mergeCell ref="C260:K260"/>
    <mergeCell ref="C261:K261"/>
    <mergeCell ref="C250:K250"/>
    <mergeCell ref="C251:K251"/>
    <mergeCell ref="C252:K252"/>
    <mergeCell ref="C253:K253"/>
    <mergeCell ref="C254:K254"/>
    <mergeCell ref="C255:K255"/>
    <mergeCell ref="C244:K244"/>
    <mergeCell ref="C245:K245"/>
    <mergeCell ref="C246:K246"/>
    <mergeCell ref="C247:K247"/>
    <mergeCell ref="C248:K248"/>
    <mergeCell ref="C249:K249"/>
    <mergeCell ref="C238:K238"/>
    <mergeCell ref="C239:K239"/>
    <mergeCell ref="C240:K240"/>
    <mergeCell ref="C241:K241"/>
    <mergeCell ref="C242:K242"/>
    <mergeCell ref="C243:K243"/>
    <mergeCell ref="C232:K232"/>
    <mergeCell ref="C233:K233"/>
    <mergeCell ref="C234:K234"/>
    <mergeCell ref="C235:K235"/>
    <mergeCell ref="C236:K236"/>
    <mergeCell ref="C237:K237"/>
    <mergeCell ref="C226:K226"/>
    <mergeCell ref="C227:K227"/>
    <mergeCell ref="C228:K228"/>
    <mergeCell ref="C229:K229"/>
    <mergeCell ref="C230:K230"/>
    <mergeCell ref="C231:K231"/>
    <mergeCell ref="C220:K220"/>
    <mergeCell ref="C221:K221"/>
    <mergeCell ref="C222:K222"/>
    <mergeCell ref="C223:K223"/>
    <mergeCell ref="C224:K224"/>
    <mergeCell ref="C225:K225"/>
    <mergeCell ref="C214:K214"/>
    <mergeCell ref="C215:K215"/>
    <mergeCell ref="C216:K216"/>
    <mergeCell ref="C217:K217"/>
    <mergeCell ref="C218:K218"/>
    <mergeCell ref="C219:K219"/>
    <mergeCell ref="C208:K208"/>
    <mergeCell ref="C209:K209"/>
    <mergeCell ref="C210:K210"/>
    <mergeCell ref="C211:K211"/>
    <mergeCell ref="C212:K212"/>
    <mergeCell ref="C213:K213"/>
    <mergeCell ref="C202:K202"/>
    <mergeCell ref="C203:K203"/>
    <mergeCell ref="C204:K204"/>
    <mergeCell ref="C205:K205"/>
    <mergeCell ref="C206:K206"/>
    <mergeCell ref="C207:K207"/>
    <mergeCell ref="C196:K196"/>
    <mergeCell ref="C197:K197"/>
    <mergeCell ref="C198:K198"/>
    <mergeCell ref="C199:K199"/>
    <mergeCell ref="C200:K200"/>
    <mergeCell ref="C201:K201"/>
    <mergeCell ref="C190:K190"/>
    <mergeCell ref="C191:K191"/>
    <mergeCell ref="C192:K192"/>
    <mergeCell ref="C193:K193"/>
    <mergeCell ref="C194:K194"/>
    <mergeCell ref="C195:K195"/>
    <mergeCell ref="C184:K184"/>
    <mergeCell ref="C185:K185"/>
    <mergeCell ref="C186:K186"/>
    <mergeCell ref="C187:K187"/>
    <mergeCell ref="C188:K188"/>
    <mergeCell ref="C189:K189"/>
    <mergeCell ref="C178:K178"/>
    <mergeCell ref="C179:K179"/>
    <mergeCell ref="C180:K180"/>
    <mergeCell ref="C181:K181"/>
    <mergeCell ref="C182:K182"/>
    <mergeCell ref="C183:K183"/>
    <mergeCell ref="C172:K172"/>
    <mergeCell ref="C173:K173"/>
    <mergeCell ref="C174:K174"/>
    <mergeCell ref="C175:K175"/>
    <mergeCell ref="C176:K176"/>
    <mergeCell ref="C177:K177"/>
    <mergeCell ref="C166:K166"/>
    <mergeCell ref="C167:K167"/>
    <mergeCell ref="C168:K168"/>
    <mergeCell ref="C169:K169"/>
    <mergeCell ref="C170:K170"/>
    <mergeCell ref="C171:K171"/>
    <mergeCell ref="C160:K160"/>
    <mergeCell ref="C161:K161"/>
    <mergeCell ref="C162:K162"/>
    <mergeCell ref="C163:K163"/>
    <mergeCell ref="C164:K164"/>
    <mergeCell ref="C165:K165"/>
    <mergeCell ref="C154:K154"/>
    <mergeCell ref="C155:K155"/>
    <mergeCell ref="C156:K156"/>
    <mergeCell ref="C157:K157"/>
    <mergeCell ref="C158:K158"/>
    <mergeCell ref="C159:K159"/>
    <mergeCell ref="C148:K148"/>
    <mergeCell ref="C149:K149"/>
    <mergeCell ref="C150:K150"/>
    <mergeCell ref="C151:K151"/>
    <mergeCell ref="C152:K152"/>
    <mergeCell ref="C153:K153"/>
    <mergeCell ref="C142:K142"/>
    <mergeCell ref="C143:K143"/>
    <mergeCell ref="C144:K144"/>
    <mergeCell ref="C145:K145"/>
    <mergeCell ref="C146:K146"/>
    <mergeCell ref="C147:K147"/>
    <mergeCell ref="C136:K136"/>
    <mergeCell ref="C137:K137"/>
    <mergeCell ref="C138:K138"/>
    <mergeCell ref="C139:K139"/>
    <mergeCell ref="C140:K140"/>
    <mergeCell ref="C141:K141"/>
    <mergeCell ref="C130:K130"/>
    <mergeCell ref="C131:K131"/>
    <mergeCell ref="C132:K132"/>
    <mergeCell ref="C133:K133"/>
    <mergeCell ref="C134:K134"/>
    <mergeCell ref="C135:K135"/>
    <mergeCell ref="C124:K124"/>
    <mergeCell ref="C125:K125"/>
    <mergeCell ref="C126:K126"/>
    <mergeCell ref="C127:K127"/>
    <mergeCell ref="C128:K128"/>
    <mergeCell ref="C129:K129"/>
    <mergeCell ref="C118:K118"/>
    <mergeCell ref="C119:K119"/>
    <mergeCell ref="C120:K120"/>
    <mergeCell ref="C121:K121"/>
    <mergeCell ref="C122:K122"/>
    <mergeCell ref="C123:K123"/>
    <mergeCell ref="C112:K112"/>
    <mergeCell ref="C113:K113"/>
    <mergeCell ref="C114:K114"/>
    <mergeCell ref="C115:K115"/>
    <mergeCell ref="C116:K116"/>
    <mergeCell ref="C117:K117"/>
    <mergeCell ref="C106:K106"/>
    <mergeCell ref="C107:K107"/>
    <mergeCell ref="C108:K108"/>
    <mergeCell ref="C109:K109"/>
    <mergeCell ref="C110:K110"/>
    <mergeCell ref="C111:K111"/>
    <mergeCell ref="C100:K100"/>
    <mergeCell ref="C101:K101"/>
    <mergeCell ref="C102:K102"/>
    <mergeCell ref="C103:K103"/>
    <mergeCell ref="C104:K104"/>
    <mergeCell ref="C105:K105"/>
    <mergeCell ref="C94:K94"/>
    <mergeCell ref="C95:K95"/>
    <mergeCell ref="C96:K96"/>
    <mergeCell ref="C97:K97"/>
    <mergeCell ref="C98:K98"/>
    <mergeCell ref="C99:K99"/>
    <mergeCell ref="C88:K88"/>
    <mergeCell ref="C89:K89"/>
    <mergeCell ref="C90:K90"/>
    <mergeCell ref="C91:K91"/>
    <mergeCell ref="C92:K92"/>
    <mergeCell ref="C93:K93"/>
    <mergeCell ref="C82:K82"/>
    <mergeCell ref="C83:K83"/>
    <mergeCell ref="C84:K84"/>
    <mergeCell ref="C85:K85"/>
    <mergeCell ref="C86:K86"/>
    <mergeCell ref="C87:K87"/>
    <mergeCell ref="C76:K76"/>
    <mergeCell ref="C77:K77"/>
    <mergeCell ref="C78:K78"/>
    <mergeCell ref="C79:K79"/>
    <mergeCell ref="C80:K80"/>
    <mergeCell ref="C81:K81"/>
    <mergeCell ref="C70:K70"/>
    <mergeCell ref="C71:K71"/>
    <mergeCell ref="C72:K72"/>
    <mergeCell ref="C73:K73"/>
    <mergeCell ref="C74:K74"/>
    <mergeCell ref="C75:K75"/>
    <mergeCell ref="C64:K64"/>
    <mergeCell ref="C65:K65"/>
    <mergeCell ref="C66:K66"/>
    <mergeCell ref="C67:K67"/>
    <mergeCell ref="C68:K68"/>
    <mergeCell ref="C69:K69"/>
    <mergeCell ref="C58:K58"/>
    <mergeCell ref="C59:K59"/>
    <mergeCell ref="C60:K60"/>
    <mergeCell ref="C61:K61"/>
    <mergeCell ref="C62:K62"/>
    <mergeCell ref="C63:K63"/>
    <mergeCell ref="C52:K52"/>
    <mergeCell ref="C53:K53"/>
    <mergeCell ref="C54:K54"/>
    <mergeCell ref="C55:K55"/>
    <mergeCell ref="C56:K56"/>
    <mergeCell ref="C57:K57"/>
    <mergeCell ref="C46:K46"/>
    <mergeCell ref="C47:K47"/>
    <mergeCell ref="C48:K48"/>
    <mergeCell ref="C49:K49"/>
    <mergeCell ref="C50:K50"/>
    <mergeCell ref="C51:K51"/>
    <mergeCell ref="C40:K40"/>
    <mergeCell ref="C41:K41"/>
    <mergeCell ref="C42:K42"/>
    <mergeCell ref="C43:K43"/>
    <mergeCell ref="C44:K44"/>
    <mergeCell ref="C45:K45"/>
    <mergeCell ref="C34:K34"/>
    <mergeCell ref="C35:K35"/>
    <mergeCell ref="C36:K36"/>
    <mergeCell ref="C37:K37"/>
    <mergeCell ref="C38:K38"/>
    <mergeCell ref="C39:K39"/>
    <mergeCell ref="C10:K10"/>
    <mergeCell ref="C11:K11"/>
    <mergeCell ref="C12:K12"/>
    <mergeCell ref="C13:K13"/>
    <mergeCell ref="C14:K14"/>
    <mergeCell ref="C15:K15"/>
    <mergeCell ref="E1:I1"/>
    <mergeCell ref="E3:F3"/>
    <mergeCell ref="G3:H3"/>
    <mergeCell ref="F5:G6"/>
    <mergeCell ref="C8:K8"/>
    <mergeCell ref="C9:K9"/>
    <mergeCell ref="C449:K449"/>
    <mergeCell ref="C450:K450"/>
    <mergeCell ref="C28:K28"/>
    <mergeCell ref="C29:K29"/>
    <mergeCell ref="C30:K30"/>
    <mergeCell ref="C31:K31"/>
    <mergeCell ref="C32:K32"/>
    <mergeCell ref="C33:K33"/>
    <mergeCell ref="C22:K22"/>
    <mergeCell ref="C23:K23"/>
    <mergeCell ref="C24:K24"/>
    <mergeCell ref="C25:K25"/>
    <mergeCell ref="C26:K26"/>
    <mergeCell ref="C27:K27"/>
    <mergeCell ref="C16:K16"/>
    <mergeCell ref="C17:K17"/>
    <mergeCell ref="C18:K18"/>
    <mergeCell ref="C19:K19"/>
    <mergeCell ref="C20:K20"/>
    <mergeCell ref="C21:K21"/>
  </mergeCells>
  <pageMargins left="0.511811024" right="0.511811024" top="0.78740157499999996" bottom="0.78740157499999996" header="0.31496062000000002" footer="0.31496062000000002"/>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sheetPr>
  <dimension ref="A1:XEU106"/>
  <sheetViews>
    <sheetView showGridLines="0" tabSelected="1" topLeftCell="A7" zoomScale="86" zoomScaleNormal="86" zoomScaleSheetLayoutView="30" workbookViewId="0">
      <selection activeCell="L9" sqref="L9"/>
    </sheetView>
  </sheetViews>
  <sheetFormatPr defaultRowHeight="14.25" x14ac:dyDescent="0.2"/>
  <cols>
    <col min="1" max="1" width="4.85546875" style="11" customWidth="1"/>
    <col min="2" max="2" width="8.140625" style="11" customWidth="1"/>
    <col min="3" max="3" width="22.42578125" style="11" customWidth="1"/>
    <col min="4" max="4" width="15.140625" style="11" customWidth="1"/>
    <col min="5" max="5" width="16.5703125" style="11" customWidth="1"/>
    <col min="6" max="6" width="89.42578125" style="11" customWidth="1"/>
    <col min="7" max="7" width="9.42578125" style="432" customWidth="1"/>
    <col min="8" max="8" width="14.85546875" style="360" customWidth="1"/>
    <col min="9" max="10" width="15.140625" style="360" customWidth="1"/>
    <col min="11" max="11" width="22.7109375" style="356" bestFit="1" customWidth="1"/>
    <col min="12" max="12" width="23.28515625" style="356" bestFit="1" customWidth="1"/>
    <col min="13" max="13" width="9.140625" style="11"/>
    <col min="14" max="14" width="28.7109375" style="11" customWidth="1"/>
    <col min="15" max="16384" width="9.140625" style="11"/>
  </cols>
  <sheetData>
    <row r="1" spans="1:16375" ht="123.75" customHeight="1" thickBot="1" x14ac:dyDescent="0.25">
      <c r="B1" s="572"/>
      <c r="C1" s="573"/>
      <c r="D1" s="573"/>
      <c r="E1" s="573"/>
      <c r="F1" s="573"/>
      <c r="G1" s="573"/>
      <c r="H1" s="573"/>
      <c r="I1" s="573"/>
      <c r="J1" s="573"/>
      <c r="K1" s="573"/>
      <c r="L1" s="574"/>
    </row>
    <row r="2" spans="1:16375" ht="32.25" customHeight="1" x14ac:dyDescent="0.2">
      <c r="B2" s="575" t="s">
        <v>204</v>
      </c>
      <c r="C2" s="576"/>
      <c r="D2" s="576"/>
      <c r="E2" s="576"/>
      <c r="F2" s="576"/>
      <c r="G2" s="576"/>
      <c r="H2" s="576"/>
      <c r="I2" s="576"/>
      <c r="J2" s="576"/>
      <c r="K2" s="576"/>
      <c r="L2" s="577"/>
    </row>
    <row r="3" spans="1:16375" ht="32.25" customHeight="1" x14ac:dyDescent="0.2">
      <c r="B3" s="586"/>
      <c r="C3" s="495"/>
      <c r="D3" s="496"/>
      <c r="E3" s="434"/>
      <c r="F3" s="583" t="s">
        <v>383</v>
      </c>
      <c r="G3" s="584"/>
      <c r="H3" s="585"/>
      <c r="I3" s="588"/>
      <c r="J3" s="588"/>
      <c r="K3" s="588"/>
      <c r="L3" s="589"/>
    </row>
    <row r="4" spans="1:16375" ht="32.25" customHeight="1" x14ac:dyDescent="0.2">
      <c r="B4" s="587"/>
      <c r="C4" s="498"/>
      <c r="D4" s="499"/>
      <c r="E4" s="435"/>
      <c r="F4" s="583" t="s">
        <v>384</v>
      </c>
      <c r="G4" s="584"/>
      <c r="H4" s="585"/>
      <c r="I4" s="590"/>
      <c r="J4" s="590"/>
      <c r="K4" s="590"/>
      <c r="L4" s="591"/>
    </row>
    <row r="5" spans="1:16375" ht="32.25" customHeight="1" x14ac:dyDescent="0.2">
      <c r="B5" s="578" t="s">
        <v>203</v>
      </c>
      <c r="C5" s="579"/>
      <c r="D5" s="579"/>
      <c r="E5" s="579"/>
      <c r="F5" s="579"/>
      <c r="G5" s="579"/>
      <c r="H5" s="579"/>
      <c r="I5" s="579"/>
      <c r="J5" s="580"/>
      <c r="K5" s="581" t="s">
        <v>16655</v>
      </c>
      <c r="L5" s="582"/>
    </row>
    <row r="6" spans="1:16375" s="438" customFormat="1" ht="44.25" customHeight="1" thickBot="1" x14ac:dyDescent="0.25">
      <c r="B6" s="367" t="s">
        <v>0</v>
      </c>
      <c r="C6" s="368" t="s">
        <v>5</v>
      </c>
      <c r="D6" s="444" t="s">
        <v>4</v>
      </c>
      <c r="E6" s="368"/>
      <c r="F6" s="444" t="s">
        <v>1</v>
      </c>
      <c r="G6" s="368" t="s">
        <v>2</v>
      </c>
      <c r="H6" s="446" t="s">
        <v>3</v>
      </c>
      <c r="I6" s="369" t="s">
        <v>6</v>
      </c>
      <c r="J6" s="369" t="s">
        <v>16643</v>
      </c>
      <c r="K6" s="370" t="s">
        <v>7</v>
      </c>
      <c r="L6" s="450" t="s">
        <v>16644</v>
      </c>
      <c r="N6" s="11"/>
    </row>
    <row r="7" spans="1:16375" ht="45" customHeight="1" thickBot="1" x14ac:dyDescent="0.25">
      <c r="B7" s="442" t="s">
        <v>14769</v>
      </c>
      <c r="C7" s="443"/>
      <c r="D7" s="443"/>
      <c r="E7" s="443"/>
      <c r="F7" s="445" t="s">
        <v>14732</v>
      </c>
      <c r="G7" s="443"/>
      <c r="H7" s="447"/>
      <c r="I7" s="447"/>
      <c r="J7" s="447"/>
      <c r="K7" s="448">
        <f>SUM(K8:K17)</f>
        <v>0</v>
      </c>
      <c r="L7" s="449">
        <f>SUM(L8:L17)</f>
        <v>0</v>
      </c>
      <c r="M7" s="467"/>
    </row>
    <row r="8" spans="1:16375" s="350" customFormat="1" ht="73.5" customHeight="1" x14ac:dyDescent="0.2">
      <c r="B8" s="418" t="s">
        <v>27</v>
      </c>
      <c r="C8" s="418" t="s">
        <v>16648</v>
      </c>
      <c r="D8" s="418" t="s">
        <v>14885</v>
      </c>
      <c r="E8" s="417" t="s">
        <v>391</v>
      </c>
      <c r="F8" s="419" t="s">
        <v>14886</v>
      </c>
      <c r="G8" s="417" t="s">
        <v>14784</v>
      </c>
      <c r="H8" s="422">
        <v>28</v>
      </c>
      <c r="I8" s="423"/>
      <c r="J8" s="423">
        <f>ROUND((I8*1.2875),2)</f>
        <v>0</v>
      </c>
      <c r="K8" s="421">
        <f t="shared" ref="K8:K19" si="0">H8*I8</f>
        <v>0</v>
      </c>
      <c r="L8" s="421">
        <f t="shared" ref="L8:L19" si="1">H8*J8</f>
        <v>0</v>
      </c>
      <c r="M8" s="349"/>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c r="FO8" s="11"/>
      <c r="FP8" s="11"/>
      <c r="FQ8" s="11"/>
      <c r="FR8" s="11"/>
      <c r="FS8" s="11"/>
      <c r="FT8" s="11"/>
      <c r="FU8" s="11"/>
      <c r="FV8" s="11"/>
      <c r="FW8" s="11"/>
      <c r="FX8" s="11"/>
      <c r="FY8" s="11"/>
      <c r="FZ8" s="11"/>
      <c r="GA8" s="11"/>
      <c r="GB8" s="11"/>
      <c r="GC8" s="11"/>
      <c r="GD8" s="11"/>
      <c r="GE8" s="11"/>
      <c r="GF8" s="11"/>
      <c r="GG8" s="11"/>
      <c r="GH8" s="11"/>
      <c r="GI8" s="11"/>
      <c r="GJ8" s="11"/>
      <c r="GK8" s="11"/>
      <c r="GL8" s="11"/>
      <c r="GM8" s="11"/>
      <c r="GN8" s="11"/>
      <c r="GO8" s="11"/>
      <c r="GP8" s="11"/>
      <c r="GQ8" s="11"/>
      <c r="GR8" s="11"/>
      <c r="GS8" s="11"/>
      <c r="GT8" s="11"/>
      <c r="GU8" s="11"/>
      <c r="GV8" s="11"/>
      <c r="GW8" s="11"/>
      <c r="GX8" s="11"/>
      <c r="GY8" s="11"/>
      <c r="GZ8" s="11"/>
      <c r="HA8" s="11"/>
      <c r="HB8" s="11"/>
      <c r="HC8" s="11"/>
      <c r="HD8" s="11"/>
      <c r="HE8" s="11"/>
      <c r="HF8" s="11"/>
      <c r="HG8" s="11"/>
      <c r="HH8" s="11"/>
      <c r="HI8" s="11"/>
      <c r="HJ8" s="11"/>
      <c r="HK8" s="11"/>
      <c r="HL8" s="11"/>
      <c r="HM8" s="11"/>
      <c r="HN8" s="11"/>
      <c r="HO8" s="11"/>
      <c r="HP8" s="11"/>
      <c r="HQ8" s="11"/>
      <c r="HR8" s="11"/>
      <c r="HS8" s="11"/>
      <c r="HT8" s="11"/>
      <c r="HU8" s="11"/>
      <c r="HV8" s="11"/>
      <c r="HW8" s="11"/>
      <c r="HX8" s="11"/>
      <c r="HY8" s="11"/>
      <c r="HZ8" s="11"/>
      <c r="IA8" s="11"/>
      <c r="IB8" s="11"/>
      <c r="IC8" s="11"/>
      <c r="ID8" s="11"/>
      <c r="IE8" s="11"/>
      <c r="IF8" s="11"/>
      <c r="IG8" s="11"/>
      <c r="IH8" s="11"/>
      <c r="II8" s="11"/>
      <c r="IJ8" s="11"/>
      <c r="IK8" s="11"/>
      <c r="IL8" s="11"/>
      <c r="IM8" s="11"/>
      <c r="IN8" s="11"/>
      <c r="IO8" s="11"/>
      <c r="IP8" s="11"/>
      <c r="IQ8" s="11"/>
      <c r="IR8" s="11"/>
      <c r="IS8" s="11"/>
      <c r="IT8" s="11"/>
      <c r="IU8" s="11"/>
      <c r="IV8" s="11"/>
      <c r="IW8" s="11"/>
      <c r="IX8" s="11"/>
      <c r="IY8" s="11"/>
      <c r="IZ8" s="11"/>
      <c r="JA8" s="11"/>
      <c r="JB8" s="11"/>
      <c r="JC8" s="11"/>
      <c r="JD8" s="11"/>
      <c r="JE8" s="11"/>
      <c r="JF8" s="11"/>
      <c r="JG8" s="11"/>
      <c r="JH8" s="11"/>
      <c r="JI8" s="11"/>
      <c r="JJ8" s="11"/>
      <c r="JK8" s="11"/>
      <c r="JL8" s="11"/>
      <c r="JM8" s="11"/>
      <c r="JN8" s="11"/>
      <c r="JO8" s="11"/>
      <c r="JP8" s="11"/>
      <c r="JQ8" s="11"/>
      <c r="JR8" s="11"/>
      <c r="JS8" s="11"/>
      <c r="JT8" s="11"/>
      <c r="JU8" s="11"/>
      <c r="JV8" s="11"/>
      <c r="JW8" s="11"/>
      <c r="JX8" s="11"/>
      <c r="JY8" s="11"/>
      <c r="JZ8" s="11"/>
      <c r="KA8" s="11"/>
      <c r="KB8" s="11"/>
      <c r="KC8" s="11"/>
      <c r="KD8" s="11"/>
      <c r="KE8" s="11"/>
      <c r="KF8" s="11"/>
      <c r="KG8" s="11"/>
      <c r="KH8" s="11"/>
      <c r="KI8" s="11"/>
      <c r="KJ8" s="11"/>
      <c r="KK8" s="11"/>
      <c r="KL8" s="11"/>
      <c r="KM8" s="11"/>
      <c r="KN8" s="11"/>
      <c r="KO8" s="11"/>
      <c r="KP8" s="11"/>
      <c r="KQ8" s="11"/>
      <c r="KR8" s="11"/>
      <c r="KS8" s="11"/>
      <c r="KT8" s="11"/>
      <c r="KU8" s="11"/>
      <c r="KV8" s="11"/>
      <c r="KW8" s="11"/>
      <c r="KX8" s="11"/>
      <c r="KY8" s="11"/>
      <c r="KZ8" s="11"/>
      <c r="LA8" s="11"/>
      <c r="LB8" s="11"/>
      <c r="LC8" s="11"/>
      <c r="LD8" s="11"/>
      <c r="LE8" s="11"/>
      <c r="LF8" s="11"/>
      <c r="LG8" s="11"/>
      <c r="LH8" s="11"/>
      <c r="LI8" s="11"/>
      <c r="LJ8" s="11"/>
      <c r="LK8" s="11"/>
      <c r="LL8" s="11"/>
      <c r="LM8" s="11"/>
      <c r="LN8" s="11"/>
      <c r="LO8" s="11"/>
      <c r="LP8" s="11"/>
      <c r="LQ8" s="11"/>
      <c r="LR8" s="11"/>
      <c r="LS8" s="11"/>
      <c r="LT8" s="11"/>
      <c r="LU8" s="11"/>
      <c r="LV8" s="11"/>
      <c r="LW8" s="11"/>
      <c r="LX8" s="11"/>
      <c r="LY8" s="11"/>
      <c r="LZ8" s="11"/>
      <c r="MA8" s="11"/>
      <c r="MB8" s="11"/>
      <c r="MC8" s="11"/>
      <c r="MD8" s="11"/>
      <c r="ME8" s="11"/>
      <c r="MF8" s="11"/>
      <c r="MG8" s="11"/>
      <c r="MH8" s="11"/>
      <c r="MI8" s="11"/>
      <c r="MJ8" s="11"/>
      <c r="MK8" s="11"/>
      <c r="ML8" s="11"/>
      <c r="MM8" s="11"/>
      <c r="MN8" s="11"/>
      <c r="MO8" s="11"/>
      <c r="MP8" s="11"/>
      <c r="MQ8" s="11"/>
      <c r="MR8" s="11"/>
      <c r="MS8" s="11"/>
      <c r="MT8" s="11"/>
      <c r="MU8" s="11"/>
      <c r="MV8" s="11"/>
      <c r="MW8" s="11"/>
      <c r="MX8" s="11"/>
      <c r="MY8" s="11"/>
      <c r="MZ8" s="11"/>
      <c r="NA8" s="11"/>
      <c r="NB8" s="11"/>
      <c r="NC8" s="11"/>
      <c r="ND8" s="11"/>
      <c r="NE8" s="11"/>
      <c r="NF8" s="11"/>
      <c r="NG8" s="11"/>
      <c r="NH8" s="11"/>
      <c r="NI8" s="11"/>
      <c r="NJ8" s="11"/>
      <c r="NK8" s="11"/>
      <c r="NL8" s="11"/>
      <c r="NM8" s="11"/>
      <c r="NN8" s="11"/>
      <c r="NO8" s="11"/>
      <c r="NP8" s="11"/>
      <c r="NQ8" s="11"/>
      <c r="NR8" s="11"/>
      <c r="NS8" s="11"/>
      <c r="NT8" s="11"/>
      <c r="NU8" s="11"/>
      <c r="NV8" s="11"/>
      <c r="NW8" s="11"/>
      <c r="NX8" s="11"/>
      <c r="NY8" s="11"/>
      <c r="NZ8" s="11"/>
      <c r="OA8" s="11"/>
      <c r="OB8" s="11"/>
      <c r="OC8" s="11"/>
      <c r="OD8" s="11"/>
      <c r="OE8" s="11"/>
      <c r="OF8" s="11"/>
      <c r="OG8" s="11"/>
      <c r="OH8" s="11"/>
      <c r="OI8" s="11"/>
      <c r="OJ8" s="11"/>
      <c r="OK8" s="11"/>
      <c r="OL8" s="11"/>
      <c r="OM8" s="11"/>
      <c r="ON8" s="11"/>
      <c r="OO8" s="11"/>
      <c r="OP8" s="11"/>
      <c r="OQ8" s="11"/>
      <c r="OR8" s="11"/>
      <c r="OS8" s="11"/>
      <c r="OT8" s="11"/>
      <c r="OU8" s="11"/>
      <c r="OV8" s="11"/>
      <c r="OW8" s="11"/>
      <c r="OX8" s="11"/>
      <c r="OY8" s="11"/>
      <c r="OZ8" s="11"/>
      <c r="PA8" s="11"/>
      <c r="PB8" s="11"/>
      <c r="PC8" s="11"/>
      <c r="PD8" s="11"/>
      <c r="PE8" s="11"/>
      <c r="PF8" s="11"/>
      <c r="PG8" s="11"/>
      <c r="PH8" s="11"/>
      <c r="PI8" s="11"/>
      <c r="PJ8" s="11"/>
      <c r="PK8" s="11"/>
      <c r="PL8" s="11"/>
      <c r="PM8" s="11"/>
      <c r="PN8" s="11"/>
      <c r="PO8" s="11"/>
      <c r="PP8" s="11"/>
      <c r="PQ8" s="11"/>
      <c r="PR8" s="11"/>
      <c r="PS8" s="11"/>
      <c r="PT8" s="11"/>
      <c r="PU8" s="11"/>
      <c r="PV8" s="11"/>
      <c r="PW8" s="11"/>
      <c r="PX8" s="11"/>
      <c r="PY8" s="11"/>
      <c r="PZ8" s="11"/>
      <c r="QA8" s="11"/>
      <c r="QB8" s="11"/>
      <c r="QC8" s="11"/>
      <c r="QD8" s="11"/>
      <c r="QE8" s="11"/>
      <c r="QF8" s="11"/>
      <c r="QG8" s="11"/>
      <c r="QH8" s="11"/>
      <c r="QI8" s="11"/>
      <c r="QJ8" s="11"/>
      <c r="QK8" s="11"/>
      <c r="QL8" s="11"/>
      <c r="QM8" s="11"/>
      <c r="QN8" s="11"/>
      <c r="QO8" s="11"/>
      <c r="QP8" s="11"/>
      <c r="QQ8" s="11"/>
      <c r="QR8" s="11"/>
      <c r="QS8" s="11"/>
      <c r="QT8" s="11"/>
      <c r="QU8" s="11"/>
      <c r="QV8" s="11"/>
      <c r="QW8" s="11"/>
      <c r="QX8" s="11"/>
      <c r="QY8" s="11"/>
      <c r="QZ8" s="11"/>
      <c r="RA8" s="11"/>
      <c r="RB8" s="11"/>
      <c r="RC8" s="11"/>
      <c r="RD8" s="11"/>
      <c r="RE8" s="11"/>
      <c r="RF8" s="11"/>
      <c r="RG8" s="11"/>
      <c r="RH8" s="11"/>
      <c r="RI8" s="11"/>
      <c r="RJ8" s="11"/>
      <c r="RK8" s="11"/>
      <c r="RL8" s="11"/>
      <c r="RM8" s="11"/>
      <c r="RN8" s="11"/>
      <c r="RO8" s="11"/>
      <c r="RP8" s="11"/>
      <c r="RQ8" s="11"/>
      <c r="RR8" s="11"/>
      <c r="RS8" s="11"/>
      <c r="RT8" s="11"/>
      <c r="RU8" s="11"/>
      <c r="RV8" s="11"/>
      <c r="RW8" s="11"/>
      <c r="RX8" s="11"/>
      <c r="RY8" s="11"/>
      <c r="RZ8" s="11"/>
      <c r="SA8" s="11"/>
      <c r="SB8" s="11"/>
      <c r="SC8" s="11"/>
      <c r="SD8" s="11"/>
      <c r="SE8" s="11"/>
      <c r="SF8" s="11"/>
      <c r="SG8" s="11"/>
      <c r="SH8" s="11"/>
      <c r="SI8" s="11"/>
      <c r="SJ8" s="11"/>
      <c r="SK8" s="11"/>
      <c r="SL8" s="11"/>
      <c r="SM8" s="11"/>
      <c r="SN8" s="11"/>
      <c r="SO8" s="11"/>
      <c r="SP8" s="11"/>
      <c r="SQ8" s="11"/>
      <c r="SR8" s="11"/>
      <c r="SS8" s="11"/>
      <c r="ST8" s="11"/>
      <c r="SU8" s="11"/>
      <c r="SV8" s="11"/>
      <c r="SW8" s="11"/>
      <c r="SX8" s="11"/>
      <c r="SY8" s="11"/>
      <c r="SZ8" s="11"/>
      <c r="TA8" s="11"/>
      <c r="TB8" s="11"/>
      <c r="TC8" s="11"/>
      <c r="TD8" s="11"/>
      <c r="TE8" s="11"/>
      <c r="TF8" s="11"/>
      <c r="TG8" s="11"/>
      <c r="TH8" s="11"/>
      <c r="TI8" s="11"/>
      <c r="TJ8" s="11"/>
      <c r="TK8" s="11"/>
      <c r="TL8" s="11"/>
      <c r="TM8" s="11"/>
      <c r="TN8" s="11"/>
      <c r="TO8" s="11"/>
      <c r="TP8" s="11"/>
      <c r="TQ8" s="11"/>
      <c r="TR8" s="11"/>
      <c r="TS8" s="11"/>
      <c r="TT8" s="11"/>
      <c r="TU8" s="11"/>
      <c r="TV8" s="11"/>
      <c r="TW8" s="11"/>
      <c r="TX8" s="11"/>
      <c r="TY8" s="11"/>
      <c r="TZ8" s="11"/>
      <c r="UA8" s="11"/>
      <c r="UB8" s="11"/>
      <c r="UC8" s="11"/>
      <c r="UD8" s="11"/>
      <c r="UE8" s="11"/>
      <c r="UF8" s="11"/>
      <c r="UG8" s="11"/>
      <c r="UH8" s="11"/>
      <c r="UI8" s="11"/>
      <c r="UJ8" s="11"/>
      <c r="UK8" s="11"/>
      <c r="UL8" s="11"/>
      <c r="UM8" s="11"/>
      <c r="UN8" s="11"/>
      <c r="UO8" s="11"/>
      <c r="UP8" s="11"/>
      <c r="UQ8" s="11"/>
      <c r="UR8" s="11"/>
      <c r="US8" s="11"/>
      <c r="UT8" s="11"/>
      <c r="UU8" s="11"/>
      <c r="UV8" s="11"/>
      <c r="UW8" s="11"/>
      <c r="UX8" s="11"/>
      <c r="UY8" s="11"/>
      <c r="UZ8" s="11"/>
      <c r="VA8" s="11"/>
      <c r="VB8" s="11"/>
      <c r="VC8" s="11"/>
      <c r="VD8" s="11"/>
      <c r="VE8" s="11"/>
      <c r="VF8" s="11"/>
      <c r="VG8" s="11"/>
      <c r="VH8" s="11"/>
      <c r="VI8" s="11"/>
      <c r="VJ8" s="11"/>
      <c r="VK8" s="11"/>
      <c r="VL8" s="11"/>
      <c r="VM8" s="11"/>
      <c r="VN8" s="11"/>
      <c r="VO8" s="11"/>
      <c r="VP8" s="11"/>
      <c r="VQ8" s="11"/>
      <c r="VR8" s="11"/>
      <c r="VS8" s="11"/>
      <c r="VT8" s="11"/>
      <c r="VU8" s="11"/>
      <c r="VV8" s="11"/>
      <c r="VW8" s="11"/>
      <c r="VX8" s="11"/>
      <c r="VY8" s="11"/>
      <c r="VZ8" s="11"/>
      <c r="WA8" s="11"/>
      <c r="WB8" s="11"/>
      <c r="WC8" s="11"/>
      <c r="WD8" s="11"/>
      <c r="WE8" s="11"/>
      <c r="WF8" s="11"/>
      <c r="WG8" s="11"/>
      <c r="WH8" s="11"/>
      <c r="WI8" s="11"/>
      <c r="WJ8" s="11"/>
      <c r="WK8" s="11"/>
      <c r="WL8" s="11"/>
      <c r="WM8" s="11"/>
      <c r="WN8" s="11"/>
      <c r="WO8" s="11"/>
      <c r="WP8" s="11"/>
      <c r="WQ8" s="11"/>
      <c r="WR8" s="11"/>
      <c r="WS8" s="11"/>
      <c r="WT8" s="11"/>
      <c r="WU8" s="11"/>
      <c r="WV8" s="11"/>
      <c r="WW8" s="11"/>
      <c r="WX8" s="11"/>
      <c r="WY8" s="11"/>
      <c r="WZ8" s="11"/>
      <c r="XA8" s="11"/>
      <c r="XB8" s="11"/>
      <c r="XC8" s="11"/>
      <c r="XD8" s="11"/>
      <c r="XE8" s="11"/>
      <c r="XF8" s="11"/>
      <c r="XG8" s="11"/>
      <c r="XH8" s="11"/>
      <c r="XI8" s="11"/>
      <c r="XJ8" s="11"/>
      <c r="XK8" s="11"/>
      <c r="XL8" s="11"/>
      <c r="XM8" s="11"/>
      <c r="XN8" s="11"/>
      <c r="XO8" s="11"/>
      <c r="XP8" s="11"/>
      <c r="XQ8" s="11"/>
      <c r="XR8" s="11"/>
      <c r="XS8" s="11"/>
      <c r="XT8" s="11"/>
      <c r="XU8" s="11"/>
      <c r="XV8" s="11"/>
      <c r="XW8" s="11"/>
      <c r="XX8" s="11"/>
      <c r="XY8" s="11"/>
      <c r="XZ8" s="11"/>
      <c r="YA8" s="11"/>
      <c r="YB8" s="11"/>
      <c r="YC8" s="11"/>
      <c r="YD8" s="11"/>
      <c r="YE8" s="11"/>
      <c r="YF8" s="11"/>
      <c r="YG8" s="11"/>
      <c r="YH8" s="11"/>
      <c r="YI8" s="11"/>
      <c r="YJ8" s="11"/>
      <c r="YK8" s="11"/>
      <c r="YL8" s="11"/>
      <c r="YM8" s="11"/>
      <c r="YN8" s="11"/>
      <c r="YO8" s="11"/>
      <c r="YP8" s="11"/>
      <c r="YQ8" s="11"/>
      <c r="YR8" s="11"/>
      <c r="YS8" s="11"/>
      <c r="YT8" s="11"/>
      <c r="YU8" s="11"/>
      <c r="YV8" s="11"/>
      <c r="YW8" s="11"/>
      <c r="YX8" s="11"/>
      <c r="YY8" s="11"/>
      <c r="YZ8" s="11"/>
      <c r="ZA8" s="11"/>
      <c r="ZB8" s="11"/>
      <c r="ZC8" s="11"/>
      <c r="ZD8" s="11"/>
      <c r="ZE8" s="11"/>
      <c r="ZF8" s="11"/>
      <c r="ZG8" s="11"/>
      <c r="ZH8" s="11"/>
      <c r="ZI8" s="11"/>
      <c r="ZJ8" s="11"/>
      <c r="ZK8" s="11"/>
      <c r="ZL8" s="11"/>
      <c r="ZM8" s="11"/>
      <c r="ZN8" s="11"/>
      <c r="ZO8" s="11"/>
      <c r="ZP8" s="11"/>
      <c r="ZQ8" s="11"/>
      <c r="ZR8" s="11"/>
      <c r="ZS8" s="11"/>
      <c r="ZT8" s="11"/>
      <c r="ZU8" s="11"/>
      <c r="ZV8" s="11"/>
      <c r="ZW8" s="11"/>
      <c r="ZX8" s="11"/>
      <c r="ZY8" s="11"/>
      <c r="ZZ8" s="11"/>
      <c r="AAA8" s="11"/>
      <c r="AAB8" s="11"/>
      <c r="AAC8" s="11"/>
      <c r="AAD8" s="11"/>
      <c r="AAE8" s="11"/>
      <c r="AAF8" s="11"/>
      <c r="AAG8" s="11"/>
      <c r="AAH8" s="11"/>
      <c r="AAI8" s="11"/>
      <c r="AAJ8" s="11"/>
      <c r="AAK8" s="11"/>
      <c r="AAL8" s="11"/>
      <c r="AAM8" s="11"/>
      <c r="AAN8" s="11"/>
      <c r="AAO8" s="11"/>
      <c r="AAP8" s="11"/>
      <c r="AAQ8" s="11"/>
      <c r="AAR8" s="11"/>
      <c r="AAS8" s="11"/>
      <c r="AAT8" s="11"/>
      <c r="AAU8" s="11"/>
      <c r="AAV8" s="11"/>
      <c r="AAW8" s="11"/>
      <c r="AAX8" s="11"/>
      <c r="AAY8" s="11"/>
      <c r="AAZ8" s="11"/>
      <c r="ABA8" s="11"/>
      <c r="ABB8" s="11"/>
      <c r="ABC8" s="11"/>
      <c r="ABD8" s="11"/>
      <c r="ABE8" s="11"/>
      <c r="ABF8" s="11"/>
      <c r="ABG8" s="11"/>
      <c r="ABH8" s="11"/>
      <c r="ABI8" s="11"/>
      <c r="ABJ8" s="11"/>
      <c r="ABK8" s="11"/>
      <c r="ABL8" s="11"/>
      <c r="ABM8" s="11"/>
      <c r="ABN8" s="11"/>
      <c r="ABO8" s="11"/>
      <c r="ABP8" s="11"/>
      <c r="ABQ8" s="11"/>
      <c r="ABR8" s="11"/>
      <c r="ABS8" s="11"/>
      <c r="ABT8" s="11"/>
      <c r="ABU8" s="11"/>
      <c r="ABV8" s="11"/>
      <c r="ABW8" s="11"/>
      <c r="ABX8" s="11"/>
      <c r="ABY8" s="11"/>
      <c r="ABZ8" s="11"/>
      <c r="ACA8" s="11"/>
      <c r="ACB8" s="11"/>
      <c r="ACC8" s="11"/>
      <c r="ACD8" s="11"/>
      <c r="ACE8" s="11"/>
      <c r="ACF8" s="11"/>
      <c r="ACG8" s="11"/>
      <c r="ACH8" s="11"/>
      <c r="ACI8" s="11"/>
      <c r="ACJ8" s="11"/>
      <c r="ACK8" s="11"/>
      <c r="ACL8" s="11"/>
      <c r="ACM8" s="11"/>
      <c r="ACN8" s="11"/>
      <c r="ACO8" s="11"/>
      <c r="ACP8" s="11"/>
      <c r="ACQ8" s="11"/>
      <c r="ACR8" s="11"/>
      <c r="ACS8" s="11"/>
      <c r="ACT8" s="11"/>
      <c r="ACU8" s="11"/>
      <c r="ACV8" s="11"/>
      <c r="ACW8" s="11"/>
      <c r="ACX8" s="11"/>
      <c r="ACY8" s="11"/>
      <c r="ACZ8" s="11"/>
      <c r="ADA8" s="11"/>
      <c r="ADB8" s="11"/>
      <c r="ADC8" s="11"/>
      <c r="ADD8" s="11"/>
      <c r="ADE8" s="11"/>
      <c r="ADF8" s="11"/>
      <c r="ADG8" s="11"/>
      <c r="ADH8" s="11"/>
      <c r="ADI8" s="11"/>
      <c r="ADJ8" s="11"/>
      <c r="ADK8" s="11"/>
      <c r="ADL8" s="11"/>
      <c r="ADM8" s="11"/>
      <c r="ADN8" s="11"/>
      <c r="ADO8" s="11"/>
      <c r="ADP8" s="11"/>
      <c r="ADQ8" s="11"/>
      <c r="ADR8" s="11"/>
      <c r="ADS8" s="11"/>
      <c r="ADT8" s="11"/>
      <c r="ADU8" s="11"/>
      <c r="ADV8" s="11"/>
      <c r="ADW8" s="11"/>
      <c r="ADX8" s="11"/>
      <c r="ADY8" s="11"/>
      <c r="ADZ8" s="11"/>
      <c r="AEA8" s="11"/>
      <c r="AEB8" s="11"/>
      <c r="AEC8" s="11"/>
      <c r="AED8" s="11"/>
      <c r="AEE8" s="11"/>
      <c r="AEF8" s="11"/>
      <c r="AEG8" s="11"/>
      <c r="AEH8" s="11"/>
      <c r="AEI8" s="11"/>
      <c r="AEJ8" s="11"/>
      <c r="AEK8" s="11"/>
      <c r="AEL8" s="11"/>
      <c r="AEM8" s="11"/>
      <c r="AEN8" s="11"/>
      <c r="AEO8" s="11"/>
      <c r="AEP8" s="11"/>
      <c r="AEQ8" s="11"/>
      <c r="AER8" s="11"/>
      <c r="AES8" s="11"/>
      <c r="AET8" s="11"/>
      <c r="AEU8" s="11"/>
      <c r="AEV8" s="11"/>
      <c r="AEW8" s="11"/>
      <c r="AEX8" s="11"/>
      <c r="AEY8" s="11"/>
      <c r="AEZ8" s="11"/>
      <c r="AFA8" s="11"/>
      <c r="AFB8" s="11"/>
      <c r="AFC8" s="11"/>
      <c r="AFD8" s="11"/>
      <c r="AFE8" s="11"/>
      <c r="AFF8" s="11"/>
      <c r="AFG8" s="11"/>
      <c r="AFH8" s="11"/>
      <c r="AFI8" s="11"/>
      <c r="AFJ8" s="11"/>
      <c r="AFK8" s="11"/>
      <c r="AFL8" s="11"/>
      <c r="AFM8" s="11"/>
      <c r="AFN8" s="11"/>
      <c r="AFO8" s="11"/>
      <c r="AFP8" s="11"/>
      <c r="AFQ8" s="11"/>
      <c r="AFR8" s="11"/>
      <c r="AFS8" s="11"/>
      <c r="AFT8" s="11"/>
      <c r="AFU8" s="11"/>
      <c r="AFV8" s="11"/>
      <c r="AFW8" s="11"/>
      <c r="AFX8" s="11"/>
      <c r="AFY8" s="11"/>
      <c r="AFZ8" s="11"/>
      <c r="AGA8" s="11"/>
      <c r="AGB8" s="11"/>
      <c r="AGC8" s="11"/>
      <c r="AGD8" s="11"/>
      <c r="AGE8" s="11"/>
      <c r="AGF8" s="11"/>
      <c r="AGG8" s="11"/>
      <c r="AGH8" s="11"/>
      <c r="AGI8" s="11"/>
      <c r="AGJ8" s="11"/>
      <c r="AGK8" s="11"/>
      <c r="AGL8" s="11"/>
      <c r="AGM8" s="11"/>
      <c r="AGN8" s="11"/>
      <c r="AGO8" s="11"/>
      <c r="AGP8" s="11"/>
      <c r="AGQ8" s="11"/>
      <c r="AGR8" s="11"/>
      <c r="AGS8" s="11"/>
      <c r="AGT8" s="11"/>
      <c r="AGU8" s="11"/>
      <c r="AGV8" s="11"/>
      <c r="AGW8" s="11"/>
      <c r="AGX8" s="11"/>
      <c r="AGY8" s="11"/>
      <c r="AGZ8" s="11"/>
      <c r="AHA8" s="11"/>
      <c r="AHB8" s="11"/>
      <c r="AHC8" s="11"/>
      <c r="AHD8" s="11"/>
      <c r="AHE8" s="11"/>
      <c r="AHF8" s="11"/>
      <c r="AHG8" s="11"/>
      <c r="AHH8" s="11"/>
      <c r="AHI8" s="11"/>
      <c r="AHJ8" s="11"/>
      <c r="AHK8" s="11"/>
      <c r="AHL8" s="11"/>
      <c r="AHM8" s="11"/>
      <c r="AHN8" s="11"/>
      <c r="AHO8" s="11"/>
      <c r="AHP8" s="11"/>
      <c r="AHQ8" s="11"/>
      <c r="AHR8" s="11"/>
      <c r="AHS8" s="11"/>
      <c r="AHT8" s="11"/>
      <c r="AHU8" s="11"/>
      <c r="AHV8" s="11"/>
      <c r="AHW8" s="11"/>
      <c r="AHX8" s="11"/>
      <c r="AHY8" s="11"/>
      <c r="AHZ8" s="11"/>
      <c r="AIA8" s="11"/>
      <c r="AIB8" s="11"/>
      <c r="AIC8" s="11"/>
      <c r="AID8" s="11"/>
      <c r="AIE8" s="11"/>
      <c r="AIF8" s="11"/>
      <c r="AIG8" s="11"/>
      <c r="AIH8" s="11"/>
      <c r="AII8" s="11"/>
      <c r="AIJ8" s="11"/>
      <c r="AIK8" s="11"/>
      <c r="AIL8" s="11"/>
      <c r="AIM8" s="11"/>
      <c r="AIN8" s="11"/>
      <c r="AIO8" s="11"/>
      <c r="AIP8" s="11"/>
      <c r="AIQ8" s="11"/>
      <c r="AIR8" s="11"/>
      <c r="AIS8" s="11"/>
      <c r="AIT8" s="11"/>
      <c r="AIU8" s="11"/>
      <c r="AIV8" s="11"/>
      <c r="AIW8" s="11"/>
      <c r="AIX8" s="11"/>
      <c r="AIY8" s="11"/>
      <c r="AIZ8" s="11"/>
      <c r="AJA8" s="11"/>
      <c r="AJB8" s="11"/>
      <c r="AJC8" s="11"/>
      <c r="AJD8" s="11"/>
      <c r="AJE8" s="11"/>
      <c r="AJF8" s="11"/>
      <c r="AJG8" s="11"/>
      <c r="AJH8" s="11"/>
      <c r="AJI8" s="11"/>
      <c r="AJJ8" s="11"/>
      <c r="AJK8" s="11"/>
      <c r="AJL8" s="11"/>
      <c r="AJM8" s="11"/>
      <c r="AJN8" s="11"/>
      <c r="AJO8" s="11"/>
      <c r="AJP8" s="11"/>
      <c r="AJQ8" s="11"/>
      <c r="AJR8" s="11"/>
      <c r="AJS8" s="11"/>
      <c r="AJT8" s="11"/>
      <c r="AJU8" s="11"/>
      <c r="AJV8" s="11"/>
      <c r="AJW8" s="11"/>
      <c r="AJX8" s="11"/>
      <c r="AJY8" s="11"/>
      <c r="AJZ8" s="11"/>
      <c r="AKA8" s="11"/>
      <c r="AKB8" s="11"/>
      <c r="AKC8" s="11"/>
      <c r="AKD8" s="11"/>
      <c r="AKE8" s="11"/>
      <c r="AKF8" s="11"/>
      <c r="AKG8" s="11"/>
      <c r="AKH8" s="11"/>
      <c r="AKI8" s="11"/>
      <c r="AKJ8" s="11"/>
      <c r="AKK8" s="11"/>
      <c r="AKL8" s="11"/>
      <c r="AKM8" s="11"/>
      <c r="AKN8" s="11"/>
      <c r="AKO8" s="11"/>
      <c r="AKP8" s="11"/>
      <c r="AKQ8" s="11"/>
      <c r="AKR8" s="11"/>
      <c r="AKS8" s="11"/>
      <c r="AKT8" s="11"/>
      <c r="AKU8" s="11"/>
      <c r="AKV8" s="11"/>
      <c r="AKW8" s="11"/>
      <c r="AKX8" s="11"/>
      <c r="AKY8" s="11"/>
      <c r="AKZ8" s="11"/>
      <c r="ALA8" s="11"/>
      <c r="ALB8" s="11"/>
      <c r="ALC8" s="11"/>
      <c r="ALD8" s="11"/>
      <c r="ALE8" s="11"/>
      <c r="ALF8" s="11"/>
      <c r="ALG8" s="11"/>
      <c r="ALH8" s="11"/>
      <c r="ALI8" s="11"/>
      <c r="ALJ8" s="11"/>
      <c r="ALK8" s="11"/>
      <c r="ALL8" s="11"/>
      <c r="ALM8" s="11"/>
      <c r="ALN8" s="11"/>
      <c r="ALO8" s="11"/>
      <c r="ALP8" s="11"/>
      <c r="ALQ8" s="11"/>
      <c r="ALR8" s="11"/>
      <c r="ALS8" s="11"/>
      <c r="ALT8" s="11"/>
      <c r="ALU8" s="11"/>
      <c r="ALV8" s="11"/>
      <c r="ALW8" s="11"/>
      <c r="ALX8" s="11"/>
      <c r="ALY8" s="11"/>
      <c r="ALZ8" s="11"/>
      <c r="AMA8" s="11"/>
      <c r="AMB8" s="11"/>
      <c r="AMC8" s="11"/>
      <c r="AMD8" s="11"/>
      <c r="AME8" s="11"/>
      <c r="AMF8" s="11"/>
      <c r="AMG8" s="11"/>
      <c r="AMH8" s="11"/>
      <c r="AMI8" s="11"/>
      <c r="AMJ8" s="11"/>
      <c r="AMK8" s="11"/>
      <c r="AML8" s="11"/>
      <c r="AMM8" s="11"/>
      <c r="AMN8" s="11"/>
      <c r="AMO8" s="11"/>
      <c r="AMP8" s="11"/>
      <c r="AMQ8" s="11"/>
      <c r="AMR8" s="11"/>
      <c r="AMS8" s="11"/>
      <c r="AMT8" s="11"/>
      <c r="AMU8" s="11"/>
      <c r="AMV8" s="11"/>
      <c r="AMW8" s="11"/>
      <c r="AMX8" s="11"/>
      <c r="AMY8" s="11"/>
      <c r="AMZ8" s="11"/>
      <c r="ANA8" s="11"/>
      <c r="ANB8" s="11"/>
      <c r="ANC8" s="11"/>
      <c r="AND8" s="11"/>
      <c r="ANE8" s="11"/>
      <c r="ANF8" s="11"/>
      <c r="ANG8" s="11"/>
      <c r="ANH8" s="11"/>
      <c r="ANI8" s="11"/>
      <c r="ANJ8" s="11"/>
      <c r="ANK8" s="11"/>
      <c r="ANL8" s="11"/>
      <c r="ANM8" s="11"/>
      <c r="ANN8" s="11"/>
      <c r="ANO8" s="11"/>
      <c r="ANP8" s="11"/>
      <c r="ANQ8" s="11"/>
      <c r="ANR8" s="11"/>
      <c r="ANS8" s="11"/>
      <c r="ANT8" s="11"/>
      <c r="ANU8" s="11"/>
      <c r="ANV8" s="11"/>
      <c r="ANW8" s="11"/>
      <c r="ANX8" s="11"/>
      <c r="ANY8" s="11"/>
      <c r="ANZ8" s="11"/>
      <c r="AOA8" s="11"/>
      <c r="AOB8" s="11"/>
      <c r="AOC8" s="11"/>
      <c r="AOD8" s="11"/>
      <c r="AOE8" s="11"/>
      <c r="AOF8" s="11"/>
      <c r="AOG8" s="11"/>
      <c r="AOH8" s="11"/>
      <c r="AOI8" s="11"/>
      <c r="AOJ8" s="11"/>
      <c r="AOK8" s="11"/>
      <c r="AOL8" s="11"/>
      <c r="AOM8" s="11"/>
      <c r="AON8" s="11"/>
      <c r="AOO8" s="11"/>
      <c r="AOP8" s="11"/>
      <c r="AOQ8" s="11"/>
      <c r="AOR8" s="11"/>
      <c r="AOS8" s="11"/>
      <c r="AOT8" s="11"/>
      <c r="AOU8" s="11"/>
      <c r="AOV8" s="11"/>
      <c r="AOW8" s="11"/>
      <c r="AOX8" s="11"/>
      <c r="AOY8" s="11"/>
      <c r="AOZ8" s="11"/>
      <c r="APA8" s="11"/>
      <c r="APB8" s="11"/>
      <c r="APC8" s="11"/>
      <c r="APD8" s="11"/>
      <c r="APE8" s="11"/>
      <c r="APF8" s="11"/>
      <c r="APG8" s="11"/>
      <c r="APH8" s="11"/>
      <c r="API8" s="11"/>
      <c r="APJ8" s="11"/>
      <c r="APK8" s="11"/>
      <c r="APL8" s="11"/>
      <c r="APM8" s="11"/>
      <c r="APN8" s="11"/>
      <c r="APO8" s="11"/>
      <c r="APP8" s="11"/>
      <c r="APQ8" s="11"/>
      <c r="APR8" s="11"/>
      <c r="APS8" s="11"/>
      <c r="APT8" s="11"/>
      <c r="APU8" s="11"/>
      <c r="APV8" s="11"/>
      <c r="APW8" s="11"/>
      <c r="APX8" s="11"/>
      <c r="APY8" s="11"/>
      <c r="APZ8" s="11"/>
      <c r="AQA8" s="11"/>
      <c r="AQB8" s="11"/>
      <c r="AQC8" s="11"/>
      <c r="AQD8" s="11"/>
      <c r="AQE8" s="11"/>
      <c r="AQF8" s="11"/>
      <c r="AQG8" s="11"/>
      <c r="AQH8" s="11"/>
      <c r="AQI8" s="11"/>
      <c r="AQJ8" s="11"/>
      <c r="AQK8" s="11"/>
      <c r="AQL8" s="11"/>
      <c r="AQM8" s="11"/>
      <c r="AQN8" s="11"/>
      <c r="AQO8" s="11"/>
      <c r="AQP8" s="11"/>
      <c r="AQQ8" s="11"/>
      <c r="AQR8" s="11"/>
      <c r="AQS8" s="11"/>
      <c r="AQT8" s="11"/>
      <c r="AQU8" s="11"/>
      <c r="AQV8" s="11"/>
      <c r="AQW8" s="11"/>
      <c r="AQX8" s="11"/>
      <c r="AQY8" s="11"/>
      <c r="AQZ8" s="11"/>
      <c r="ARA8" s="11"/>
      <c r="ARB8" s="11"/>
      <c r="ARC8" s="11"/>
      <c r="ARD8" s="11"/>
      <c r="ARE8" s="11"/>
      <c r="ARF8" s="11"/>
      <c r="ARG8" s="11"/>
      <c r="ARH8" s="11"/>
      <c r="ARI8" s="11"/>
      <c r="ARJ8" s="11"/>
      <c r="ARK8" s="11"/>
      <c r="ARL8" s="11"/>
      <c r="ARM8" s="11"/>
      <c r="ARN8" s="11"/>
      <c r="ARO8" s="11"/>
      <c r="ARP8" s="11"/>
      <c r="ARQ8" s="11"/>
      <c r="ARR8" s="11"/>
      <c r="ARS8" s="11"/>
      <c r="ART8" s="11"/>
      <c r="ARU8" s="11"/>
      <c r="ARV8" s="11"/>
      <c r="ARW8" s="11"/>
      <c r="ARX8" s="11"/>
      <c r="ARY8" s="11"/>
      <c r="ARZ8" s="11"/>
      <c r="ASA8" s="11"/>
      <c r="ASB8" s="11"/>
      <c r="ASC8" s="11"/>
      <c r="ASD8" s="11"/>
      <c r="ASE8" s="11"/>
      <c r="ASF8" s="11"/>
      <c r="ASG8" s="11"/>
      <c r="ASH8" s="11"/>
      <c r="ASI8" s="11"/>
      <c r="ASJ8" s="11"/>
      <c r="ASK8" s="11"/>
      <c r="ASL8" s="11"/>
      <c r="ASM8" s="11"/>
      <c r="ASN8" s="11"/>
      <c r="ASO8" s="11"/>
      <c r="ASP8" s="11"/>
      <c r="ASQ8" s="11"/>
      <c r="ASR8" s="11"/>
      <c r="ASS8" s="11"/>
      <c r="AST8" s="11"/>
      <c r="ASU8" s="11"/>
      <c r="ASV8" s="11"/>
      <c r="ASW8" s="11"/>
      <c r="ASX8" s="11"/>
      <c r="ASY8" s="11"/>
      <c r="ASZ8" s="11"/>
      <c r="ATA8" s="11"/>
      <c r="ATB8" s="11"/>
      <c r="ATC8" s="11"/>
      <c r="ATD8" s="11"/>
      <c r="ATE8" s="11"/>
      <c r="ATF8" s="11"/>
      <c r="ATG8" s="11"/>
      <c r="ATH8" s="11"/>
      <c r="ATI8" s="11"/>
      <c r="ATJ8" s="11"/>
      <c r="ATK8" s="11"/>
      <c r="ATL8" s="11"/>
      <c r="ATM8" s="11"/>
      <c r="ATN8" s="11"/>
      <c r="ATO8" s="11"/>
      <c r="ATP8" s="11"/>
      <c r="ATQ8" s="11"/>
      <c r="ATR8" s="11"/>
      <c r="ATS8" s="11"/>
      <c r="ATT8" s="11"/>
      <c r="ATU8" s="11"/>
      <c r="ATV8" s="11"/>
      <c r="ATW8" s="11"/>
      <c r="ATX8" s="11"/>
      <c r="ATY8" s="11"/>
      <c r="ATZ8" s="11"/>
      <c r="AUA8" s="11"/>
      <c r="AUB8" s="11"/>
      <c r="AUC8" s="11"/>
      <c r="AUD8" s="11"/>
      <c r="AUE8" s="11"/>
      <c r="AUF8" s="11"/>
      <c r="AUG8" s="11"/>
      <c r="AUH8" s="11"/>
      <c r="AUI8" s="11"/>
      <c r="AUJ8" s="11"/>
      <c r="AUK8" s="11"/>
      <c r="AUL8" s="11"/>
      <c r="AUM8" s="11"/>
      <c r="AUN8" s="11"/>
      <c r="AUO8" s="11"/>
      <c r="AUP8" s="11"/>
      <c r="AUQ8" s="11"/>
      <c r="AUR8" s="11"/>
      <c r="AUS8" s="11"/>
      <c r="AUT8" s="11"/>
      <c r="AUU8" s="11"/>
      <c r="AUV8" s="11"/>
      <c r="AUW8" s="11"/>
      <c r="AUX8" s="11"/>
      <c r="AUY8" s="11"/>
      <c r="AUZ8" s="11"/>
      <c r="AVA8" s="11"/>
      <c r="AVB8" s="11"/>
      <c r="AVC8" s="11"/>
      <c r="AVD8" s="11"/>
      <c r="AVE8" s="11"/>
      <c r="AVF8" s="11"/>
      <c r="AVG8" s="11"/>
      <c r="AVH8" s="11"/>
      <c r="AVI8" s="11"/>
      <c r="AVJ8" s="11"/>
      <c r="AVK8" s="11"/>
      <c r="AVL8" s="11"/>
      <c r="AVM8" s="11"/>
      <c r="AVN8" s="11"/>
      <c r="AVO8" s="11"/>
      <c r="AVP8" s="11"/>
      <c r="AVQ8" s="11"/>
      <c r="AVR8" s="11"/>
      <c r="AVS8" s="11"/>
      <c r="AVT8" s="11"/>
      <c r="AVU8" s="11"/>
      <c r="AVV8" s="11"/>
      <c r="AVW8" s="11"/>
      <c r="AVX8" s="11"/>
      <c r="AVY8" s="11"/>
      <c r="AVZ8" s="11"/>
      <c r="AWA8" s="11"/>
      <c r="AWB8" s="11"/>
      <c r="AWC8" s="11"/>
      <c r="AWD8" s="11"/>
      <c r="AWE8" s="11"/>
      <c r="AWF8" s="11"/>
      <c r="AWG8" s="11"/>
      <c r="AWH8" s="11"/>
      <c r="AWI8" s="11"/>
      <c r="AWJ8" s="11"/>
      <c r="AWK8" s="11"/>
      <c r="AWL8" s="11"/>
      <c r="AWM8" s="11"/>
      <c r="AWN8" s="11"/>
      <c r="AWO8" s="11"/>
      <c r="AWP8" s="11"/>
      <c r="AWQ8" s="11"/>
      <c r="AWR8" s="11"/>
      <c r="AWS8" s="11"/>
      <c r="AWT8" s="11"/>
      <c r="AWU8" s="11"/>
      <c r="AWV8" s="11"/>
      <c r="AWW8" s="11"/>
      <c r="AWX8" s="11"/>
      <c r="AWY8" s="11"/>
      <c r="AWZ8" s="11"/>
      <c r="AXA8" s="11"/>
      <c r="AXB8" s="11"/>
      <c r="AXC8" s="11"/>
      <c r="AXD8" s="11"/>
      <c r="AXE8" s="11"/>
      <c r="AXF8" s="11"/>
      <c r="AXG8" s="11"/>
      <c r="AXH8" s="11"/>
      <c r="AXI8" s="11"/>
      <c r="AXJ8" s="11"/>
      <c r="AXK8" s="11"/>
      <c r="AXL8" s="11"/>
      <c r="AXM8" s="11"/>
      <c r="AXN8" s="11"/>
      <c r="AXO8" s="11"/>
      <c r="AXP8" s="11"/>
      <c r="AXQ8" s="11"/>
      <c r="AXR8" s="11"/>
      <c r="AXS8" s="11"/>
      <c r="AXT8" s="11"/>
      <c r="AXU8" s="11"/>
      <c r="AXV8" s="11"/>
      <c r="AXW8" s="11"/>
      <c r="AXX8" s="11"/>
      <c r="AXY8" s="11"/>
      <c r="AXZ8" s="11"/>
      <c r="AYA8" s="11"/>
      <c r="AYB8" s="11"/>
      <c r="AYC8" s="11"/>
      <c r="AYD8" s="11"/>
      <c r="AYE8" s="11"/>
      <c r="AYF8" s="11"/>
      <c r="AYG8" s="11"/>
      <c r="AYH8" s="11"/>
      <c r="AYI8" s="11"/>
      <c r="AYJ8" s="11"/>
      <c r="AYK8" s="11"/>
      <c r="AYL8" s="11"/>
      <c r="AYM8" s="11"/>
      <c r="AYN8" s="11"/>
      <c r="AYO8" s="11"/>
      <c r="AYP8" s="11"/>
      <c r="AYQ8" s="11"/>
      <c r="AYR8" s="11"/>
      <c r="AYS8" s="11"/>
      <c r="AYT8" s="11"/>
      <c r="AYU8" s="11"/>
      <c r="AYV8" s="11"/>
      <c r="AYW8" s="11"/>
      <c r="AYX8" s="11"/>
      <c r="AYY8" s="11"/>
      <c r="AYZ8" s="11"/>
      <c r="AZA8" s="11"/>
      <c r="AZB8" s="11"/>
      <c r="AZC8" s="11"/>
      <c r="AZD8" s="11"/>
      <c r="AZE8" s="11"/>
      <c r="AZF8" s="11"/>
      <c r="AZG8" s="11"/>
      <c r="AZH8" s="11"/>
      <c r="AZI8" s="11"/>
      <c r="AZJ8" s="11"/>
      <c r="AZK8" s="11"/>
      <c r="AZL8" s="11"/>
      <c r="AZM8" s="11"/>
      <c r="AZN8" s="11"/>
      <c r="AZO8" s="11"/>
      <c r="AZP8" s="11"/>
      <c r="AZQ8" s="11"/>
      <c r="AZR8" s="11"/>
      <c r="AZS8" s="11"/>
      <c r="AZT8" s="11"/>
      <c r="AZU8" s="11"/>
      <c r="AZV8" s="11"/>
      <c r="AZW8" s="11"/>
      <c r="AZX8" s="11"/>
      <c r="AZY8" s="11"/>
      <c r="AZZ8" s="11"/>
      <c r="BAA8" s="11"/>
      <c r="BAB8" s="11"/>
      <c r="BAC8" s="11"/>
      <c r="BAD8" s="11"/>
      <c r="BAE8" s="11"/>
      <c r="BAF8" s="11"/>
      <c r="BAG8" s="11"/>
      <c r="BAH8" s="11"/>
      <c r="BAI8" s="11"/>
      <c r="BAJ8" s="11"/>
      <c r="BAK8" s="11"/>
      <c r="BAL8" s="11"/>
      <c r="BAM8" s="11"/>
      <c r="BAN8" s="11"/>
      <c r="BAO8" s="11"/>
      <c r="BAP8" s="11"/>
      <c r="BAQ8" s="11"/>
      <c r="BAR8" s="11"/>
      <c r="BAS8" s="11"/>
      <c r="BAT8" s="11"/>
      <c r="BAU8" s="11"/>
      <c r="BAV8" s="11"/>
      <c r="BAW8" s="11"/>
      <c r="BAX8" s="11"/>
      <c r="BAY8" s="11"/>
      <c r="BAZ8" s="11"/>
      <c r="BBA8" s="11"/>
      <c r="BBB8" s="11"/>
      <c r="BBC8" s="11"/>
      <c r="BBD8" s="11"/>
      <c r="BBE8" s="11"/>
      <c r="BBF8" s="11"/>
      <c r="BBG8" s="11"/>
      <c r="BBH8" s="11"/>
      <c r="BBI8" s="11"/>
      <c r="BBJ8" s="11"/>
      <c r="BBK8" s="11"/>
      <c r="BBL8" s="11"/>
      <c r="BBM8" s="11"/>
      <c r="BBN8" s="11"/>
      <c r="BBO8" s="11"/>
      <c r="BBP8" s="11"/>
      <c r="BBQ8" s="11"/>
      <c r="BBR8" s="11"/>
      <c r="BBS8" s="11"/>
      <c r="BBT8" s="11"/>
      <c r="BBU8" s="11"/>
      <c r="BBV8" s="11"/>
      <c r="BBW8" s="11"/>
      <c r="BBX8" s="11"/>
      <c r="BBY8" s="11"/>
      <c r="BBZ8" s="11"/>
      <c r="BCA8" s="11"/>
      <c r="BCB8" s="11"/>
      <c r="BCC8" s="11"/>
      <c r="BCD8" s="11"/>
      <c r="BCE8" s="11"/>
      <c r="BCF8" s="11"/>
      <c r="BCG8" s="11"/>
      <c r="BCH8" s="11"/>
      <c r="BCI8" s="11"/>
      <c r="BCJ8" s="11"/>
      <c r="BCK8" s="11"/>
      <c r="BCL8" s="11"/>
      <c r="BCM8" s="11"/>
      <c r="BCN8" s="11"/>
      <c r="BCO8" s="11"/>
      <c r="BCP8" s="11"/>
      <c r="BCQ8" s="11"/>
      <c r="BCR8" s="11"/>
      <c r="BCS8" s="11"/>
      <c r="BCT8" s="11"/>
      <c r="BCU8" s="11"/>
      <c r="BCV8" s="11"/>
      <c r="BCW8" s="11"/>
      <c r="BCX8" s="11"/>
      <c r="BCY8" s="11"/>
      <c r="BCZ8" s="11"/>
      <c r="BDA8" s="11"/>
      <c r="BDB8" s="11"/>
      <c r="BDC8" s="11"/>
      <c r="BDD8" s="11"/>
      <c r="BDE8" s="11"/>
      <c r="BDF8" s="11"/>
      <c r="BDG8" s="11"/>
      <c r="BDH8" s="11"/>
      <c r="BDI8" s="11"/>
      <c r="BDJ8" s="11"/>
      <c r="BDK8" s="11"/>
      <c r="BDL8" s="11"/>
      <c r="BDM8" s="11"/>
      <c r="BDN8" s="11"/>
      <c r="BDO8" s="11"/>
      <c r="BDP8" s="11"/>
      <c r="BDQ8" s="11"/>
      <c r="BDR8" s="11"/>
      <c r="BDS8" s="11"/>
      <c r="BDT8" s="11"/>
      <c r="BDU8" s="11"/>
      <c r="BDV8" s="11"/>
      <c r="BDW8" s="11"/>
      <c r="BDX8" s="11"/>
      <c r="BDY8" s="11"/>
      <c r="BDZ8" s="11"/>
      <c r="BEA8" s="11"/>
      <c r="BEB8" s="11"/>
      <c r="BEC8" s="11"/>
      <c r="BED8" s="11"/>
      <c r="BEE8" s="11"/>
      <c r="BEF8" s="11"/>
      <c r="BEG8" s="11"/>
      <c r="BEH8" s="11"/>
      <c r="BEI8" s="11"/>
      <c r="BEJ8" s="11"/>
      <c r="BEK8" s="11"/>
      <c r="BEL8" s="11"/>
      <c r="BEM8" s="11"/>
      <c r="BEN8" s="11"/>
      <c r="BEO8" s="11"/>
      <c r="BEP8" s="11"/>
      <c r="BEQ8" s="11"/>
      <c r="BER8" s="11"/>
      <c r="BES8" s="11"/>
      <c r="BET8" s="11"/>
      <c r="BEU8" s="11"/>
      <c r="BEV8" s="11"/>
      <c r="BEW8" s="11"/>
      <c r="BEX8" s="11"/>
      <c r="BEY8" s="11"/>
      <c r="BEZ8" s="11"/>
      <c r="BFA8" s="11"/>
      <c r="BFB8" s="11"/>
      <c r="BFC8" s="11"/>
      <c r="BFD8" s="11"/>
      <c r="BFE8" s="11"/>
      <c r="BFF8" s="11"/>
      <c r="BFG8" s="11"/>
      <c r="BFH8" s="11"/>
      <c r="BFI8" s="11"/>
      <c r="BFJ8" s="11"/>
      <c r="BFK8" s="11"/>
      <c r="BFL8" s="11"/>
      <c r="BFM8" s="11"/>
      <c r="BFN8" s="11"/>
      <c r="BFO8" s="11"/>
      <c r="BFP8" s="11"/>
      <c r="BFQ8" s="11"/>
      <c r="BFR8" s="11"/>
      <c r="BFS8" s="11"/>
      <c r="BFT8" s="11"/>
      <c r="BFU8" s="11"/>
      <c r="BFV8" s="11"/>
      <c r="BFW8" s="11"/>
      <c r="BFX8" s="11"/>
      <c r="BFY8" s="11"/>
      <c r="BFZ8" s="11"/>
      <c r="BGA8" s="11"/>
      <c r="BGB8" s="11"/>
      <c r="BGC8" s="11"/>
      <c r="BGD8" s="11"/>
      <c r="BGE8" s="11"/>
      <c r="BGF8" s="11"/>
      <c r="BGG8" s="11"/>
      <c r="BGH8" s="11"/>
      <c r="BGI8" s="11"/>
      <c r="BGJ8" s="11"/>
      <c r="BGK8" s="11"/>
      <c r="BGL8" s="11"/>
      <c r="BGM8" s="11"/>
      <c r="BGN8" s="11"/>
      <c r="BGO8" s="11"/>
      <c r="BGP8" s="11"/>
      <c r="BGQ8" s="11"/>
      <c r="BGR8" s="11"/>
      <c r="BGS8" s="11"/>
      <c r="BGT8" s="11"/>
      <c r="BGU8" s="11"/>
      <c r="BGV8" s="11"/>
      <c r="BGW8" s="11"/>
      <c r="BGX8" s="11"/>
      <c r="BGY8" s="11"/>
      <c r="BGZ8" s="11"/>
      <c r="BHA8" s="11"/>
      <c r="BHB8" s="11"/>
      <c r="BHC8" s="11"/>
      <c r="BHD8" s="11"/>
      <c r="BHE8" s="11"/>
      <c r="BHF8" s="11"/>
      <c r="BHG8" s="11"/>
      <c r="BHH8" s="11"/>
      <c r="BHI8" s="11"/>
      <c r="BHJ8" s="11"/>
      <c r="BHK8" s="11"/>
      <c r="BHL8" s="11"/>
      <c r="BHM8" s="11"/>
      <c r="BHN8" s="11"/>
      <c r="BHO8" s="11"/>
      <c r="BHP8" s="11"/>
      <c r="BHQ8" s="11"/>
      <c r="BHR8" s="11"/>
      <c r="BHS8" s="11"/>
      <c r="BHT8" s="11"/>
      <c r="BHU8" s="11"/>
      <c r="BHV8" s="11"/>
      <c r="BHW8" s="11"/>
      <c r="BHX8" s="11"/>
      <c r="BHY8" s="11"/>
      <c r="BHZ8" s="11"/>
      <c r="BIA8" s="11"/>
      <c r="BIB8" s="11"/>
      <c r="BIC8" s="11"/>
      <c r="BID8" s="11"/>
      <c r="BIE8" s="11"/>
      <c r="BIF8" s="11"/>
      <c r="BIG8" s="11"/>
      <c r="BIH8" s="11"/>
      <c r="BII8" s="11"/>
      <c r="BIJ8" s="11"/>
      <c r="BIK8" s="11"/>
      <c r="BIL8" s="11"/>
      <c r="BIM8" s="11"/>
      <c r="BIN8" s="11"/>
      <c r="BIO8" s="11"/>
      <c r="BIP8" s="11"/>
      <c r="BIQ8" s="11"/>
      <c r="BIR8" s="11"/>
      <c r="BIS8" s="11"/>
      <c r="BIT8" s="11"/>
      <c r="BIU8" s="11"/>
      <c r="BIV8" s="11"/>
      <c r="BIW8" s="11"/>
      <c r="BIX8" s="11"/>
      <c r="BIY8" s="11"/>
      <c r="BIZ8" s="11"/>
      <c r="BJA8" s="11"/>
      <c r="BJB8" s="11"/>
      <c r="BJC8" s="11"/>
      <c r="BJD8" s="11"/>
      <c r="BJE8" s="11"/>
      <c r="BJF8" s="11"/>
      <c r="BJG8" s="11"/>
      <c r="BJH8" s="11"/>
      <c r="BJI8" s="11"/>
      <c r="BJJ8" s="11"/>
      <c r="BJK8" s="11"/>
      <c r="BJL8" s="11"/>
      <c r="BJM8" s="11"/>
      <c r="BJN8" s="11"/>
      <c r="BJO8" s="11"/>
      <c r="BJP8" s="11"/>
      <c r="BJQ8" s="11"/>
      <c r="BJR8" s="11"/>
      <c r="BJS8" s="11"/>
      <c r="BJT8" s="11"/>
      <c r="BJU8" s="11"/>
      <c r="BJV8" s="11"/>
      <c r="BJW8" s="11"/>
      <c r="BJX8" s="11"/>
      <c r="BJY8" s="11"/>
      <c r="BJZ8" s="11"/>
      <c r="BKA8" s="11"/>
      <c r="BKB8" s="11"/>
      <c r="BKC8" s="11"/>
      <c r="BKD8" s="11"/>
      <c r="BKE8" s="11"/>
      <c r="BKF8" s="11"/>
      <c r="BKG8" s="11"/>
      <c r="BKH8" s="11"/>
      <c r="BKI8" s="11"/>
      <c r="BKJ8" s="11"/>
      <c r="BKK8" s="11"/>
      <c r="BKL8" s="11"/>
      <c r="BKM8" s="11"/>
      <c r="BKN8" s="11"/>
      <c r="BKO8" s="11"/>
      <c r="BKP8" s="11"/>
      <c r="BKQ8" s="11"/>
      <c r="BKR8" s="11"/>
      <c r="BKS8" s="11"/>
      <c r="BKT8" s="11"/>
      <c r="BKU8" s="11"/>
      <c r="BKV8" s="11"/>
      <c r="BKW8" s="11"/>
      <c r="BKX8" s="11"/>
      <c r="BKY8" s="11"/>
      <c r="BKZ8" s="11"/>
      <c r="BLA8" s="11"/>
      <c r="BLB8" s="11"/>
      <c r="BLC8" s="11"/>
      <c r="BLD8" s="11"/>
      <c r="BLE8" s="11"/>
      <c r="BLF8" s="11"/>
      <c r="BLG8" s="11"/>
      <c r="BLH8" s="11"/>
      <c r="BLI8" s="11"/>
      <c r="BLJ8" s="11"/>
      <c r="BLK8" s="11"/>
      <c r="BLL8" s="11"/>
      <c r="BLM8" s="11"/>
      <c r="BLN8" s="11"/>
      <c r="BLO8" s="11"/>
      <c r="BLP8" s="11"/>
      <c r="BLQ8" s="11"/>
      <c r="BLR8" s="11"/>
      <c r="BLS8" s="11"/>
      <c r="BLT8" s="11"/>
      <c r="BLU8" s="11"/>
      <c r="BLV8" s="11"/>
      <c r="BLW8" s="11"/>
      <c r="BLX8" s="11"/>
      <c r="BLY8" s="11"/>
      <c r="BLZ8" s="11"/>
      <c r="BMA8" s="11"/>
      <c r="BMB8" s="11"/>
      <c r="BMC8" s="11"/>
      <c r="BMD8" s="11"/>
      <c r="BME8" s="11"/>
      <c r="BMF8" s="11"/>
      <c r="BMG8" s="11"/>
      <c r="BMH8" s="11"/>
      <c r="BMI8" s="11"/>
      <c r="BMJ8" s="11"/>
      <c r="BMK8" s="11"/>
      <c r="BML8" s="11"/>
      <c r="BMM8" s="11"/>
      <c r="BMN8" s="11"/>
      <c r="BMO8" s="11"/>
      <c r="BMP8" s="11"/>
      <c r="BMQ8" s="11"/>
      <c r="BMR8" s="11"/>
      <c r="BMS8" s="11"/>
      <c r="BMT8" s="11"/>
      <c r="BMU8" s="11"/>
      <c r="BMV8" s="11"/>
      <c r="BMW8" s="11"/>
      <c r="BMX8" s="11"/>
      <c r="BMY8" s="11"/>
      <c r="BMZ8" s="11"/>
      <c r="BNA8" s="11"/>
      <c r="BNB8" s="11"/>
      <c r="BNC8" s="11"/>
      <c r="BND8" s="11"/>
      <c r="BNE8" s="11"/>
      <c r="BNF8" s="11"/>
      <c r="BNG8" s="11"/>
      <c r="BNH8" s="11"/>
      <c r="BNI8" s="11"/>
      <c r="BNJ8" s="11"/>
      <c r="BNK8" s="11"/>
      <c r="BNL8" s="11"/>
      <c r="BNM8" s="11"/>
      <c r="BNN8" s="11"/>
      <c r="BNO8" s="11"/>
      <c r="BNP8" s="11"/>
      <c r="BNQ8" s="11"/>
      <c r="BNR8" s="11"/>
      <c r="BNS8" s="11"/>
      <c r="BNT8" s="11"/>
      <c r="BNU8" s="11"/>
      <c r="BNV8" s="11"/>
      <c r="BNW8" s="11"/>
      <c r="BNX8" s="11"/>
      <c r="BNY8" s="11"/>
      <c r="BNZ8" s="11"/>
      <c r="BOA8" s="11"/>
      <c r="BOB8" s="11"/>
      <c r="BOC8" s="11"/>
      <c r="BOD8" s="11"/>
      <c r="BOE8" s="11"/>
      <c r="BOF8" s="11"/>
      <c r="BOG8" s="11"/>
      <c r="BOH8" s="11"/>
      <c r="BOI8" s="11"/>
      <c r="BOJ8" s="11"/>
      <c r="BOK8" s="11"/>
      <c r="BOL8" s="11"/>
      <c r="BOM8" s="11"/>
      <c r="BON8" s="11"/>
      <c r="BOO8" s="11"/>
      <c r="BOP8" s="11"/>
      <c r="BOQ8" s="11"/>
      <c r="BOR8" s="11"/>
      <c r="BOS8" s="11"/>
      <c r="BOT8" s="11"/>
      <c r="BOU8" s="11"/>
      <c r="BOV8" s="11"/>
      <c r="BOW8" s="11"/>
      <c r="BOX8" s="11"/>
      <c r="BOY8" s="11"/>
      <c r="BOZ8" s="11"/>
      <c r="BPA8" s="11"/>
      <c r="BPB8" s="11"/>
      <c r="BPC8" s="11"/>
      <c r="BPD8" s="11"/>
      <c r="BPE8" s="11"/>
      <c r="BPF8" s="11"/>
      <c r="BPG8" s="11"/>
      <c r="BPH8" s="11"/>
      <c r="BPI8" s="11"/>
      <c r="BPJ8" s="11"/>
      <c r="BPK8" s="11"/>
      <c r="BPL8" s="11"/>
      <c r="BPM8" s="11"/>
      <c r="BPN8" s="11"/>
      <c r="BPO8" s="11"/>
      <c r="BPP8" s="11"/>
      <c r="BPQ8" s="11"/>
      <c r="BPR8" s="11"/>
      <c r="BPS8" s="11"/>
      <c r="BPT8" s="11"/>
      <c r="BPU8" s="11"/>
      <c r="BPV8" s="11"/>
      <c r="BPW8" s="11"/>
      <c r="BPX8" s="11"/>
      <c r="BPY8" s="11"/>
      <c r="BPZ8" s="11"/>
      <c r="BQA8" s="11"/>
      <c r="BQB8" s="11"/>
      <c r="BQC8" s="11"/>
      <c r="BQD8" s="11"/>
      <c r="BQE8" s="11"/>
      <c r="BQF8" s="11"/>
      <c r="BQG8" s="11"/>
      <c r="BQH8" s="11"/>
      <c r="BQI8" s="11"/>
      <c r="BQJ8" s="11"/>
      <c r="BQK8" s="11"/>
      <c r="BQL8" s="11"/>
      <c r="BQM8" s="11"/>
      <c r="BQN8" s="11"/>
      <c r="BQO8" s="11"/>
      <c r="BQP8" s="11"/>
      <c r="BQQ8" s="11"/>
      <c r="BQR8" s="11"/>
      <c r="BQS8" s="11"/>
      <c r="BQT8" s="11"/>
      <c r="BQU8" s="11"/>
      <c r="BQV8" s="11"/>
      <c r="BQW8" s="11"/>
      <c r="BQX8" s="11"/>
      <c r="BQY8" s="11"/>
      <c r="BQZ8" s="11"/>
      <c r="BRA8" s="11"/>
      <c r="BRB8" s="11"/>
      <c r="BRC8" s="11"/>
      <c r="BRD8" s="11"/>
      <c r="BRE8" s="11"/>
      <c r="BRF8" s="11"/>
      <c r="BRG8" s="11"/>
      <c r="BRH8" s="11"/>
      <c r="BRI8" s="11"/>
      <c r="BRJ8" s="11"/>
      <c r="BRK8" s="11"/>
      <c r="BRL8" s="11"/>
      <c r="BRM8" s="11"/>
      <c r="BRN8" s="11"/>
      <c r="BRO8" s="11"/>
      <c r="BRP8" s="11"/>
      <c r="BRQ8" s="11"/>
      <c r="BRR8" s="11"/>
      <c r="BRS8" s="11"/>
      <c r="BRT8" s="11"/>
      <c r="BRU8" s="11"/>
      <c r="BRV8" s="11"/>
      <c r="BRW8" s="11"/>
      <c r="BRX8" s="11"/>
      <c r="BRY8" s="11"/>
      <c r="BRZ8" s="11"/>
      <c r="BSA8" s="11"/>
      <c r="BSB8" s="11"/>
      <c r="BSC8" s="11"/>
      <c r="BSD8" s="11"/>
      <c r="BSE8" s="11"/>
      <c r="BSF8" s="11"/>
      <c r="BSG8" s="11"/>
      <c r="BSH8" s="11"/>
      <c r="BSI8" s="11"/>
      <c r="BSJ8" s="11"/>
      <c r="BSK8" s="11"/>
      <c r="BSL8" s="11"/>
      <c r="BSM8" s="11"/>
      <c r="BSN8" s="11"/>
      <c r="BSO8" s="11"/>
      <c r="BSP8" s="11"/>
      <c r="BSQ8" s="11"/>
      <c r="BSR8" s="11"/>
      <c r="BSS8" s="11"/>
      <c r="BST8" s="11"/>
      <c r="BSU8" s="11"/>
      <c r="BSV8" s="11"/>
      <c r="BSW8" s="11"/>
      <c r="BSX8" s="11"/>
      <c r="BSY8" s="11"/>
      <c r="BSZ8" s="11"/>
      <c r="BTA8" s="11"/>
      <c r="BTB8" s="11"/>
      <c r="BTC8" s="11"/>
      <c r="BTD8" s="11"/>
      <c r="BTE8" s="11"/>
      <c r="BTF8" s="11"/>
      <c r="BTG8" s="11"/>
      <c r="BTH8" s="11"/>
      <c r="BTI8" s="11"/>
      <c r="BTJ8" s="11"/>
      <c r="BTK8" s="11"/>
      <c r="BTL8" s="11"/>
      <c r="BTM8" s="11"/>
      <c r="BTN8" s="11"/>
      <c r="BTO8" s="11"/>
      <c r="BTP8" s="11"/>
      <c r="BTQ8" s="11"/>
      <c r="BTR8" s="11"/>
      <c r="BTS8" s="11"/>
      <c r="BTT8" s="11"/>
      <c r="BTU8" s="11"/>
      <c r="BTV8" s="11"/>
      <c r="BTW8" s="11"/>
      <c r="BTX8" s="11"/>
      <c r="BTY8" s="11"/>
      <c r="BTZ8" s="11"/>
      <c r="BUA8" s="11"/>
      <c r="BUB8" s="11"/>
      <c r="BUC8" s="11"/>
      <c r="BUD8" s="11"/>
      <c r="BUE8" s="11"/>
      <c r="BUF8" s="11"/>
      <c r="BUG8" s="11"/>
      <c r="BUH8" s="11"/>
      <c r="BUI8" s="11"/>
      <c r="BUJ8" s="11"/>
      <c r="BUK8" s="11"/>
      <c r="BUL8" s="11"/>
      <c r="BUM8" s="11"/>
      <c r="BUN8" s="11"/>
      <c r="BUO8" s="11"/>
      <c r="BUP8" s="11"/>
      <c r="BUQ8" s="11"/>
      <c r="BUR8" s="11"/>
      <c r="BUS8" s="11"/>
      <c r="BUT8" s="11"/>
      <c r="BUU8" s="11"/>
      <c r="BUV8" s="11"/>
      <c r="BUW8" s="11"/>
      <c r="BUX8" s="11"/>
      <c r="BUY8" s="11"/>
      <c r="BUZ8" s="11"/>
      <c r="BVA8" s="11"/>
      <c r="BVB8" s="11"/>
      <c r="BVC8" s="11"/>
      <c r="BVD8" s="11"/>
      <c r="BVE8" s="11"/>
      <c r="BVF8" s="11"/>
      <c r="BVG8" s="11"/>
      <c r="BVH8" s="11"/>
      <c r="BVI8" s="11"/>
      <c r="BVJ8" s="11"/>
      <c r="BVK8" s="11"/>
      <c r="BVL8" s="11"/>
      <c r="BVM8" s="11"/>
      <c r="BVN8" s="11"/>
      <c r="BVO8" s="11"/>
      <c r="BVP8" s="11"/>
      <c r="BVQ8" s="11"/>
      <c r="BVR8" s="11"/>
      <c r="BVS8" s="11"/>
      <c r="BVT8" s="11"/>
      <c r="BVU8" s="11"/>
      <c r="BVV8" s="11"/>
      <c r="BVW8" s="11"/>
      <c r="BVX8" s="11"/>
      <c r="BVY8" s="11"/>
      <c r="BVZ8" s="11"/>
      <c r="BWA8" s="11"/>
      <c r="BWB8" s="11"/>
      <c r="BWC8" s="11"/>
      <c r="BWD8" s="11"/>
      <c r="BWE8" s="11"/>
      <c r="BWF8" s="11"/>
      <c r="BWG8" s="11"/>
      <c r="BWH8" s="11"/>
      <c r="BWI8" s="11"/>
      <c r="BWJ8" s="11"/>
      <c r="BWK8" s="11"/>
      <c r="BWL8" s="11"/>
      <c r="BWM8" s="11"/>
      <c r="BWN8" s="11"/>
      <c r="BWO8" s="11"/>
      <c r="BWP8" s="11"/>
      <c r="BWQ8" s="11"/>
      <c r="BWR8" s="11"/>
      <c r="BWS8" s="11"/>
      <c r="BWT8" s="11"/>
      <c r="BWU8" s="11"/>
      <c r="BWV8" s="11"/>
      <c r="BWW8" s="11"/>
      <c r="BWX8" s="11"/>
      <c r="BWY8" s="11"/>
      <c r="BWZ8" s="11"/>
      <c r="BXA8" s="11"/>
      <c r="BXB8" s="11"/>
      <c r="BXC8" s="11"/>
      <c r="BXD8" s="11"/>
      <c r="BXE8" s="11"/>
      <c r="BXF8" s="11"/>
      <c r="BXG8" s="11"/>
      <c r="BXH8" s="11"/>
      <c r="BXI8" s="11"/>
      <c r="BXJ8" s="11"/>
      <c r="BXK8" s="11"/>
      <c r="BXL8" s="11"/>
      <c r="BXM8" s="11"/>
      <c r="BXN8" s="11"/>
      <c r="BXO8" s="11"/>
      <c r="BXP8" s="11"/>
      <c r="BXQ8" s="11"/>
      <c r="BXR8" s="11"/>
      <c r="BXS8" s="11"/>
      <c r="BXT8" s="11"/>
      <c r="BXU8" s="11"/>
      <c r="BXV8" s="11"/>
      <c r="BXW8" s="11"/>
      <c r="BXX8" s="11"/>
      <c r="BXY8" s="11"/>
      <c r="BXZ8" s="11"/>
      <c r="BYA8" s="11"/>
      <c r="BYB8" s="11"/>
      <c r="BYC8" s="11"/>
      <c r="BYD8" s="11"/>
      <c r="BYE8" s="11"/>
      <c r="BYF8" s="11"/>
      <c r="BYG8" s="11"/>
      <c r="BYH8" s="11"/>
      <c r="BYI8" s="11"/>
      <c r="BYJ8" s="11"/>
      <c r="BYK8" s="11"/>
      <c r="BYL8" s="11"/>
      <c r="BYM8" s="11"/>
      <c r="BYN8" s="11"/>
      <c r="BYO8" s="11"/>
      <c r="BYP8" s="11"/>
      <c r="BYQ8" s="11"/>
      <c r="BYR8" s="11"/>
      <c r="BYS8" s="11"/>
      <c r="BYT8" s="11"/>
      <c r="BYU8" s="11"/>
      <c r="BYV8" s="11"/>
      <c r="BYW8" s="11"/>
      <c r="BYX8" s="11"/>
      <c r="BYY8" s="11"/>
      <c r="BYZ8" s="11"/>
      <c r="BZA8" s="11"/>
      <c r="BZB8" s="11"/>
      <c r="BZC8" s="11"/>
      <c r="BZD8" s="11"/>
      <c r="BZE8" s="11"/>
      <c r="BZF8" s="11"/>
      <c r="BZG8" s="11"/>
      <c r="BZH8" s="11"/>
      <c r="BZI8" s="11"/>
      <c r="BZJ8" s="11"/>
      <c r="BZK8" s="11"/>
      <c r="BZL8" s="11"/>
      <c r="BZM8" s="11"/>
      <c r="BZN8" s="11"/>
      <c r="BZO8" s="11"/>
      <c r="BZP8" s="11"/>
      <c r="BZQ8" s="11"/>
      <c r="BZR8" s="11"/>
      <c r="BZS8" s="11"/>
      <c r="BZT8" s="11"/>
      <c r="BZU8" s="11"/>
      <c r="BZV8" s="11"/>
      <c r="BZW8" s="11"/>
      <c r="BZX8" s="11"/>
      <c r="BZY8" s="11"/>
      <c r="BZZ8" s="11"/>
      <c r="CAA8" s="11"/>
      <c r="CAB8" s="11"/>
      <c r="CAC8" s="11"/>
      <c r="CAD8" s="11"/>
      <c r="CAE8" s="11"/>
      <c r="CAF8" s="11"/>
      <c r="CAG8" s="11"/>
      <c r="CAH8" s="11"/>
      <c r="CAI8" s="11"/>
      <c r="CAJ8" s="11"/>
      <c r="CAK8" s="11"/>
      <c r="CAL8" s="11"/>
      <c r="CAM8" s="11"/>
      <c r="CAN8" s="11"/>
      <c r="CAO8" s="11"/>
      <c r="CAP8" s="11"/>
      <c r="CAQ8" s="11"/>
      <c r="CAR8" s="11"/>
      <c r="CAS8" s="11"/>
      <c r="CAT8" s="11"/>
      <c r="CAU8" s="11"/>
      <c r="CAV8" s="11"/>
      <c r="CAW8" s="11"/>
      <c r="CAX8" s="11"/>
      <c r="CAY8" s="11"/>
      <c r="CAZ8" s="11"/>
      <c r="CBA8" s="11"/>
      <c r="CBB8" s="11"/>
      <c r="CBC8" s="11"/>
      <c r="CBD8" s="11"/>
      <c r="CBE8" s="11"/>
      <c r="CBF8" s="11"/>
      <c r="CBG8" s="11"/>
      <c r="CBH8" s="11"/>
      <c r="CBI8" s="11"/>
      <c r="CBJ8" s="11"/>
      <c r="CBK8" s="11"/>
      <c r="CBL8" s="11"/>
      <c r="CBM8" s="11"/>
      <c r="CBN8" s="11"/>
      <c r="CBO8" s="11"/>
      <c r="CBP8" s="11"/>
      <c r="CBQ8" s="11"/>
      <c r="CBR8" s="11"/>
      <c r="CBS8" s="11"/>
      <c r="CBT8" s="11"/>
      <c r="CBU8" s="11"/>
      <c r="CBV8" s="11"/>
      <c r="CBW8" s="11"/>
      <c r="CBX8" s="11"/>
      <c r="CBY8" s="11"/>
      <c r="CBZ8" s="11"/>
      <c r="CCA8" s="11"/>
      <c r="CCB8" s="11"/>
      <c r="CCC8" s="11"/>
      <c r="CCD8" s="11"/>
      <c r="CCE8" s="11"/>
      <c r="CCF8" s="11"/>
      <c r="CCG8" s="11"/>
      <c r="CCH8" s="11"/>
      <c r="CCI8" s="11"/>
      <c r="CCJ8" s="11"/>
      <c r="CCK8" s="11"/>
      <c r="CCL8" s="11"/>
      <c r="CCM8" s="11"/>
      <c r="CCN8" s="11"/>
      <c r="CCO8" s="11"/>
      <c r="CCP8" s="11"/>
      <c r="CCQ8" s="11"/>
      <c r="CCR8" s="11"/>
      <c r="CCS8" s="11"/>
      <c r="CCT8" s="11"/>
      <c r="CCU8" s="11"/>
      <c r="CCV8" s="11"/>
      <c r="CCW8" s="11"/>
      <c r="CCX8" s="11"/>
      <c r="CCY8" s="11"/>
      <c r="CCZ8" s="11"/>
      <c r="CDA8" s="11"/>
      <c r="CDB8" s="11"/>
      <c r="CDC8" s="11"/>
      <c r="CDD8" s="11"/>
      <c r="CDE8" s="11"/>
      <c r="CDF8" s="11"/>
      <c r="CDG8" s="11"/>
      <c r="CDH8" s="11"/>
      <c r="CDI8" s="11"/>
      <c r="CDJ8" s="11"/>
      <c r="CDK8" s="11"/>
      <c r="CDL8" s="11"/>
      <c r="CDM8" s="11"/>
      <c r="CDN8" s="11"/>
      <c r="CDO8" s="11"/>
      <c r="CDP8" s="11"/>
      <c r="CDQ8" s="11"/>
      <c r="CDR8" s="11"/>
      <c r="CDS8" s="11"/>
      <c r="CDT8" s="11"/>
      <c r="CDU8" s="11"/>
      <c r="CDV8" s="11"/>
      <c r="CDW8" s="11"/>
      <c r="CDX8" s="11"/>
      <c r="CDY8" s="11"/>
      <c r="CDZ8" s="11"/>
      <c r="CEA8" s="11"/>
      <c r="CEB8" s="11"/>
      <c r="CEC8" s="11"/>
      <c r="CED8" s="11"/>
      <c r="CEE8" s="11"/>
      <c r="CEF8" s="11"/>
      <c r="CEG8" s="11"/>
      <c r="CEH8" s="11"/>
      <c r="CEI8" s="11"/>
      <c r="CEJ8" s="11"/>
      <c r="CEK8" s="11"/>
      <c r="CEL8" s="11"/>
      <c r="CEM8" s="11"/>
      <c r="CEN8" s="11"/>
      <c r="CEO8" s="11"/>
      <c r="CEP8" s="11"/>
      <c r="CEQ8" s="11"/>
      <c r="CER8" s="11"/>
      <c r="CES8" s="11"/>
      <c r="CET8" s="11"/>
      <c r="CEU8" s="11"/>
      <c r="CEV8" s="11"/>
      <c r="CEW8" s="11"/>
      <c r="CEX8" s="11"/>
      <c r="CEY8" s="11"/>
      <c r="CEZ8" s="11"/>
      <c r="CFA8" s="11"/>
      <c r="CFB8" s="11"/>
      <c r="CFC8" s="11"/>
      <c r="CFD8" s="11"/>
      <c r="CFE8" s="11"/>
      <c r="CFF8" s="11"/>
      <c r="CFG8" s="11"/>
      <c r="CFH8" s="11"/>
      <c r="CFI8" s="11"/>
      <c r="CFJ8" s="11"/>
      <c r="CFK8" s="11"/>
      <c r="CFL8" s="11"/>
      <c r="CFM8" s="11"/>
      <c r="CFN8" s="11"/>
      <c r="CFO8" s="11"/>
      <c r="CFP8" s="11"/>
      <c r="CFQ8" s="11"/>
      <c r="CFR8" s="11"/>
      <c r="CFS8" s="11"/>
      <c r="CFT8" s="11"/>
      <c r="CFU8" s="11"/>
      <c r="CFV8" s="11"/>
      <c r="CFW8" s="11"/>
      <c r="CFX8" s="11"/>
      <c r="CFY8" s="11"/>
      <c r="CFZ8" s="11"/>
      <c r="CGA8" s="11"/>
      <c r="CGB8" s="11"/>
      <c r="CGC8" s="11"/>
      <c r="CGD8" s="11"/>
      <c r="CGE8" s="11"/>
      <c r="CGF8" s="11"/>
      <c r="CGG8" s="11"/>
      <c r="CGH8" s="11"/>
      <c r="CGI8" s="11"/>
      <c r="CGJ8" s="11"/>
      <c r="CGK8" s="11"/>
      <c r="CGL8" s="11"/>
      <c r="CGM8" s="11"/>
      <c r="CGN8" s="11"/>
      <c r="CGO8" s="11"/>
      <c r="CGP8" s="11"/>
      <c r="CGQ8" s="11"/>
      <c r="CGR8" s="11"/>
      <c r="CGS8" s="11"/>
      <c r="CGT8" s="11"/>
      <c r="CGU8" s="11"/>
      <c r="CGV8" s="11"/>
      <c r="CGW8" s="11"/>
      <c r="CGX8" s="11"/>
      <c r="CGY8" s="11"/>
      <c r="CGZ8" s="11"/>
      <c r="CHA8" s="11"/>
      <c r="CHB8" s="11"/>
      <c r="CHC8" s="11"/>
      <c r="CHD8" s="11"/>
      <c r="CHE8" s="11"/>
      <c r="CHF8" s="11"/>
      <c r="CHG8" s="11"/>
      <c r="CHH8" s="11"/>
      <c r="CHI8" s="11"/>
      <c r="CHJ8" s="11"/>
      <c r="CHK8" s="11"/>
      <c r="CHL8" s="11"/>
      <c r="CHM8" s="11"/>
      <c r="CHN8" s="11"/>
      <c r="CHO8" s="11"/>
      <c r="CHP8" s="11"/>
      <c r="CHQ8" s="11"/>
      <c r="CHR8" s="11"/>
      <c r="CHS8" s="11"/>
      <c r="CHT8" s="11"/>
      <c r="CHU8" s="11"/>
      <c r="CHV8" s="11"/>
      <c r="CHW8" s="11"/>
      <c r="CHX8" s="11"/>
      <c r="CHY8" s="11"/>
      <c r="CHZ8" s="11"/>
      <c r="CIA8" s="11"/>
      <c r="CIB8" s="11"/>
      <c r="CIC8" s="11"/>
      <c r="CID8" s="11"/>
      <c r="CIE8" s="11"/>
      <c r="CIF8" s="11"/>
      <c r="CIG8" s="11"/>
      <c r="CIH8" s="11"/>
      <c r="CII8" s="11"/>
      <c r="CIJ8" s="11"/>
      <c r="CIK8" s="11"/>
      <c r="CIL8" s="11"/>
      <c r="CIM8" s="11"/>
      <c r="CIN8" s="11"/>
      <c r="CIO8" s="11"/>
      <c r="CIP8" s="11"/>
      <c r="CIQ8" s="11"/>
      <c r="CIR8" s="11"/>
      <c r="CIS8" s="11"/>
      <c r="CIT8" s="11"/>
      <c r="CIU8" s="11"/>
      <c r="CIV8" s="11"/>
      <c r="CIW8" s="11"/>
      <c r="CIX8" s="11"/>
      <c r="CIY8" s="11"/>
      <c r="CIZ8" s="11"/>
      <c r="CJA8" s="11"/>
      <c r="CJB8" s="11"/>
      <c r="CJC8" s="11"/>
      <c r="CJD8" s="11"/>
      <c r="CJE8" s="11"/>
      <c r="CJF8" s="11"/>
      <c r="CJG8" s="11"/>
      <c r="CJH8" s="11"/>
      <c r="CJI8" s="11"/>
      <c r="CJJ8" s="11"/>
      <c r="CJK8" s="11"/>
      <c r="CJL8" s="11"/>
      <c r="CJM8" s="11"/>
      <c r="CJN8" s="11"/>
      <c r="CJO8" s="11"/>
      <c r="CJP8" s="11"/>
      <c r="CJQ8" s="11"/>
      <c r="CJR8" s="11"/>
      <c r="CJS8" s="11"/>
      <c r="CJT8" s="11"/>
      <c r="CJU8" s="11"/>
      <c r="CJV8" s="11"/>
      <c r="CJW8" s="11"/>
      <c r="CJX8" s="11"/>
      <c r="CJY8" s="11"/>
      <c r="CJZ8" s="11"/>
      <c r="CKA8" s="11"/>
      <c r="CKB8" s="11"/>
      <c r="CKC8" s="11"/>
      <c r="CKD8" s="11"/>
      <c r="CKE8" s="11"/>
      <c r="CKF8" s="11"/>
      <c r="CKG8" s="11"/>
      <c r="CKH8" s="11"/>
      <c r="CKI8" s="11"/>
      <c r="CKJ8" s="11"/>
      <c r="CKK8" s="11"/>
      <c r="CKL8" s="11"/>
      <c r="CKM8" s="11"/>
      <c r="CKN8" s="11"/>
      <c r="CKO8" s="11"/>
      <c r="CKP8" s="11"/>
      <c r="CKQ8" s="11"/>
      <c r="CKR8" s="11"/>
      <c r="CKS8" s="11"/>
      <c r="CKT8" s="11"/>
      <c r="CKU8" s="11"/>
      <c r="CKV8" s="11"/>
      <c r="CKW8" s="11"/>
      <c r="CKX8" s="11"/>
      <c r="CKY8" s="11"/>
      <c r="CKZ8" s="11"/>
      <c r="CLA8" s="11"/>
      <c r="CLB8" s="11"/>
      <c r="CLC8" s="11"/>
      <c r="CLD8" s="11"/>
      <c r="CLE8" s="11"/>
      <c r="CLF8" s="11"/>
      <c r="CLG8" s="11"/>
      <c r="CLH8" s="11"/>
      <c r="CLI8" s="11"/>
      <c r="CLJ8" s="11"/>
      <c r="CLK8" s="11"/>
      <c r="CLL8" s="11"/>
      <c r="CLM8" s="11"/>
      <c r="CLN8" s="11"/>
      <c r="CLO8" s="11"/>
      <c r="CLP8" s="11"/>
      <c r="CLQ8" s="11"/>
      <c r="CLR8" s="11"/>
      <c r="CLS8" s="11"/>
      <c r="CLT8" s="11"/>
      <c r="CLU8" s="11"/>
      <c r="CLV8" s="11"/>
      <c r="CLW8" s="11"/>
      <c r="CLX8" s="11"/>
      <c r="CLY8" s="11"/>
      <c r="CLZ8" s="11"/>
      <c r="CMA8" s="11"/>
      <c r="CMB8" s="11"/>
      <c r="CMC8" s="11"/>
      <c r="CMD8" s="11"/>
      <c r="CME8" s="11"/>
      <c r="CMF8" s="11"/>
      <c r="CMG8" s="11"/>
      <c r="CMH8" s="11"/>
      <c r="CMI8" s="11"/>
      <c r="CMJ8" s="11"/>
      <c r="CMK8" s="11"/>
      <c r="CML8" s="11"/>
      <c r="CMM8" s="11"/>
      <c r="CMN8" s="11"/>
      <c r="CMO8" s="11"/>
      <c r="CMP8" s="11"/>
      <c r="CMQ8" s="11"/>
      <c r="CMR8" s="11"/>
      <c r="CMS8" s="11"/>
      <c r="CMT8" s="11"/>
      <c r="CMU8" s="11"/>
      <c r="CMV8" s="11"/>
      <c r="CMW8" s="11"/>
      <c r="CMX8" s="11"/>
      <c r="CMY8" s="11"/>
      <c r="CMZ8" s="11"/>
      <c r="CNA8" s="11"/>
      <c r="CNB8" s="11"/>
      <c r="CNC8" s="11"/>
      <c r="CND8" s="11"/>
      <c r="CNE8" s="11"/>
      <c r="CNF8" s="11"/>
      <c r="CNG8" s="11"/>
      <c r="CNH8" s="11"/>
      <c r="CNI8" s="11"/>
      <c r="CNJ8" s="11"/>
      <c r="CNK8" s="11"/>
      <c r="CNL8" s="11"/>
      <c r="CNM8" s="11"/>
      <c r="CNN8" s="11"/>
      <c r="CNO8" s="11"/>
      <c r="CNP8" s="11"/>
      <c r="CNQ8" s="11"/>
      <c r="CNR8" s="11"/>
      <c r="CNS8" s="11"/>
      <c r="CNT8" s="11"/>
      <c r="CNU8" s="11"/>
      <c r="CNV8" s="11"/>
      <c r="CNW8" s="11"/>
      <c r="CNX8" s="11"/>
      <c r="CNY8" s="11"/>
      <c r="CNZ8" s="11"/>
      <c r="COA8" s="11"/>
      <c r="COB8" s="11"/>
      <c r="COC8" s="11"/>
      <c r="COD8" s="11"/>
      <c r="COE8" s="11"/>
      <c r="COF8" s="11"/>
      <c r="COG8" s="11"/>
      <c r="COH8" s="11"/>
      <c r="COI8" s="11"/>
      <c r="COJ8" s="11"/>
      <c r="COK8" s="11"/>
      <c r="COL8" s="11"/>
      <c r="COM8" s="11"/>
      <c r="CON8" s="11"/>
      <c r="COO8" s="11"/>
      <c r="COP8" s="11"/>
      <c r="COQ8" s="11"/>
      <c r="COR8" s="11"/>
      <c r="COS8" s="11"/>
      <c r="COT8" s="11"/>
      <c r="COU8" s="11"/>
      <c r="COV8" s="11"/>
      <c r="COW8" s="11"/>
      <c r="COX8" s="11"/>
      <c r="COY8" s="11"/>
      <c r="COZ8" s="11"/>
      <c r="CPA8" s="11"/>
      <c r="CPB8" s="11"/>
      <c r="CPC8" s="11"/>
      <c r="CPD8" s="11"/>
      <c r="CPE8" s="11"/>
      <c r="CPF8" s="11"/>
      <c r="CPG8" s="11"/>
      <c r="CPH8" s="11"/>
      <c r="CPI8" s="11"/>
      <c r="CPJ8" s="11"/>
      <c r="CPK8" s="11"/>
      <c r="CPL8" s="11"/>
      <c r="CPM8" s="11"/>
      <c r="CPN8" s="11"/>
      <c r="CPO8" s="11"/>
      <c r="CPP8" s="11"/>
      <c r="CPQ8" s="11"/>
      <c r="CPR8" s="11"/>
      <c r="CPS8" s="11"/>
      <c r="CPT8" s="11"/>
      <c r="CPU8" s="11"/>
      <c r="CPV8" s="11"/>
      <c r="CPW8" s="11"/>
      <c r="CPX8" s="11"/>
      <c r="CPY8" s="11"/>
      <c r="CPZ8" s="11"/>
      <c r="CQA8" s="11"/>
      <c r="CQB8" s="11"/>
      <c r="CQC8" s="11"/>
      <c r="CQD8" s="11"/>
      <c r="CQE8" s="11"/>
      <c r="CQF8" s="11"/>
      <c r="CQG8" s="11"/>
      <c r="CQH8" s="11"/>
      <c r="CQI8" s="11"/>
      <c r="CQJ8" s="11"/>
      <c r="CQK8" s="11"/>
      <c r="CQL8" s="11"/>
      <c r="CQM8" s="11"/>
      <c r="CQN8" s="11"/>
      <c r="CQO8" s="11"/>
      <c r="CQP8" s="11"/>
      <c r="CQQ8" s="11"/>
      <c r="CQR8" s="11"/>
      <c r="CQS8" s="11"/>
      <c r="CQT8" s="11"/>
      <c r="CQU8" s="11"/>
      <c r="CQV8" s="11"/>
      <c r="CQW8" s="11"/>
      <c r="CQX8" s="11"/>
      <c r="CQY8" s="11"/>
      <c r="CQZ8" s="11"/>
      <c r="CRA8" s="11"/>
      <c r="CRB8" s="11"/>
      <c r="CRC8" s="11"/>
      <c r="CRD8" s="11"/>
      <c r="CRE8" s="11"/>
      <c r="CRF8" s="11"/>
      <c r="CRG8" s="11"/>
      <c r="CRH8" s="11"/>
      <c r="CRI8" s="11"/>
      <c r="CRJ8" s="11"/>
      <c r="CRK8" s="11"/>
      <c r="CRL8" s="11"/>
      <c r="CRM8" s="11"/>
      <c r="CRN8" s="11"/>
      <c r="CRO8" s="11"/>
      <c r="CRP8" s="11"/>
      <c r="CRQ8" s="11"/>
      <c r="CRR8" s="11"/>
      <c r="CRS8" s="11"/>
      <c r="CRT8" s="11"/>
      <c r="CRU8" s="11"/>
      <c r="CRV8" s="11"/>
      <c r="CRW8" s="11"/>
      <c r="CRX8" s="11"/>
      <c r="CRY8" s="11"/>
      <c r="CRZ8" s="11"/>
      <c r="CSA8" s="11"/>
      <c r="CSB8" s="11"/>
      <c r="CSC8" s="11"/>
      <c r="CSD8" s="11"/>
      <c r="CSE8" s="11"/>
      <c r="CSF8" s="11"/>
      <c r="CSG8" s="11"/>
      <c r="CSH8" s="11"/>
      <c r="CSI8" s="11"/>
      <c r="CSJ8" s="11"/>
      <c r="CSK8" s="11"/>
      <c r="CSL8" s="11"/>
      <c r="CSM8" s="11"/>
      <c r="CSN8" s="11"/>
      <c r="CSO8" s="11"/>
      <c r="CSP8" s="11"/>
      <c r="CSQ8" s="11"/>
      <c r="CSR8" s="11"/>
      <c r="CSS8" s="11"/>
      <c r="CST8" s="11"/>
      <c r="CSU8" s="11"/>
      <c r="CSV8" s="11"/>
      <c r="CSW8" s="11"/>
      <c r="CSX8" s="11"/>
      <c r="CSY8" s="11"/>
      <c r="CSZ8" s="11"/>
      <c r="CTA8" s="11"/>
      <c r="CTB8" s="11"/>
      <c r="CTC8" s="11"/>
      <c r="CTD8" s="11"/>
      <c r="CTE8" s="11"/>
      <c r="CTF8" s="11"/>
      <c r="CTG8" s="11"/>
      <c r="CTH8" s="11"/>
      <c r="CTI8" s="11"/>
      <c r="CTJ8" s="11"/>
      <c r="CTK8" s="11"/>
      <c r="CTL8" s="11"/>
      <c r="CTM8" s="11"/>
      <c r="CTN8" s="11"/>
      <c r="CTO8" s="11"/>
      <c r="CTP8" s="11"/>
      <c r="CTQ8" s="11"/>
      <c r="CTR8" s="11"/>
      <c r="CTS8" s="11"/>
      <c r="CTT8" s="11"/>
      <c r="CTU8" s="11"/>
      <c r="CTV8" s="11"/>
      <c r="CTW8" s="11"/>
      <c r="CTX8" s="11"/>
      <c r="CTY8" s="11"/>
      <c r="CTZ8" s="11"/>
      <c r="CUA8" s="11"/>
      <c r="CUB8" s="11"/>
      <c r="CUC8" s="11"/>
      <c r="CUD8" s="11"/>
      <c r="CUE8" s="11"/>
      <c r="CUF8" s="11"/>
      <c r="CUG8" s="11"/>
      <c r="CUH8" s="11"/>
      <c r="CUI8" s="11"/>
      <c r="CUJ8" s="11"/>
      <c r="CUK8" s="11"/>
      <c r="CUL8" s="11"/>
      <c r="CUM8" s="11"/>
      <c r="CUN8" s="11"/>
      <c r="CUO8" s="11"/>
      <c r="CUP8" s="11"/>
      <c r="CUQ8" s="11"/>
      <c r="CUR8" s="11"/>
      <c r="CUS8" s="11"/>
      <c r="CUT8" s="11"/>
      <c r="CUU8" s="11"/>
      <c r="CUV8" s="11"/>
      <c r="CUW8" s="11"/>
      <c r="CUX8" s="11"/>
      <c r="CUY8" s="11"/>
      <c r="CUZ8" s="11"/>
      <c r="CVA8" s="11"/>
      <c r="CVB8" s="11"/>
      <c r="CVC8" s="11"/>
      <c r="CVD8" s="11"/>
      <c r="CVE8" s="11"/>
      <c r="CVF8" s="11"/>
      <c r="CVG8" s="11"/>
      <c r="CVH8" s="11"/>
      <c r="CVI8" s="11"/>
      <c r="CVJ8" s="11"/>
      <c r="CVK8" s="11"/>
      <c r="CVL8" s="11"/>
      <c r="CVM8" s="11"/>
      <c r="CVN8" s="11"/>
      <c r="CVO8" s="11"/>
      <c r="CVP8" s="11"/>
      <c r="CVQ8" s="11"/>
      <c r="CVR8" s="11"/>
      <c r="CVS8" s="11"/>
      <c r="CVT8" s="11"/>
      <c r="CVU8" s="11"/>
      <c r="CVV8" s="11"/>
      <c r="CVW8" s="11"/>
      <c r="CVX8" s="11"/>
      <c r="CVY8" s="11"/>
      <c r="CVZ8" s="11"/>
      <c r="CWA8" s="11"/>
      <c r="CWB8" s="11"/>
      <c r="CWC8" s="11"/>
      <c r="CWD8" s="11"/>
      <c r="CWE8" s="11"/>
      <c r="CWF8" s="11"/>
      <c r="CWG8" s="11"/>
      <c r="CWH8" s="11"/>
      <c r="CWI8" s="11"/>
      <c r="CWJ8" s="11"/>
      <c r="CWK8" s="11"/>
      <c r="CWL8" s="11"/>
      <c r="CWM8" s="11"/>
      <c r="CWN8" s="11"/>
      <c r="CWO8" s="11"/>
      <c r="CWP8" s="11"/>
      <c r="CWQ8" s="11"/>
      <c r="CWR8" s="11"/>
      <c r="CWS8" s="11"/>
      <c r="CWT8" s="11"/>
      <c r="CWU8" s="11"/>
      <c r="CWV8" s="11"/>
      <c r="CWW8" s="11"/>
      <c r="CWX8" s="11"/>
      <c r="CWY8" s="11"/>
      <c r="CWZ8" s="11"/>
      <c r="CXA8" s="11"/>
      <c r="CXB8" s="11"/>
      <c r="CXC8" s="11"/>
      <c r="CXD8" s="11"/>
      <c r="CXE8" s="11"/>
      <c r="CXF8" s="11"/>
      <c r="CXG8" s="11"/>
      <c r="CXH8" s="11"/>
      <c r="CXI8" s="11"/>
      <c r="CXJ8" s="11"/>
      <c r="CXK8" s="11"/>
      <c r="CXL8" s="11"/>
      <c r="CXM8" s="11"/>
      <c r="CXN8" s="11"/>
      <c r="CXO8" s="11"/>
      <c r="CXP8" s="11"/>
      <c r="CXQ8" s="11"/>
      <c r="CXR8" s="11"/>
      <c r="CXS8" s="11"/>
      <c r="CXT8" s="11"/>
      <c r="CXU8" s="11"/>
      <c r="CXV8" s="11"/>
      <c r="CXW8" s="11"/>
      <c r="CXX8" s="11"/>
      <c r="CXY8" s="11"/>
      <c r="CXZ8" s="11"/>
      <c r="CYA8" s="11"/>
      <c r="CYB8" s="11"/>
      <c r="CYC8" s="11"/>
      <c r="CYD8" s="11"/>
      <c r="CYE8" s="11"/>
      <c r="CYF8" s="11"/>
      <c r="CYG8" s="11"/>
      <c r="CYH8" s="11"/>
      <c r="CYI8" s="11"/>
      <c r="CYJ8" s="11"/>
      <c r="CYK8" s="11"/>
      <c r="CYL8" s="11"/>
      <c r="CYM8" s="11"/>
      <c r="CYN8" s="11"/>
      <c r="CYO8" s="11"/>
      <c r="CYP8" s="11"/>
      <c r="CYQ8" s="11"/>
      <c r="CYR8" s="11"/>
      <c r="CYS8" s="11"/>
      <c r="CYT8" s="11"/>
      <c r="CYU8" s="11"/>
      <c r="CYV8" s="11"/>
      <c r="CYW8" s="11"/>
      <c r="CYX8" s="11"/>
      <c r="CYY8" s="11"/>
      <c r="CYZ8" s="11"/>
      <c r="CZA8" s="11"/>
      <c r="CZB8" s="11"/>
      <c r="CZC8" s="11"/>
      <c r="CZD8" s="11"/>
      <c r="CZE8" s="11"/>
      <c r="CZF8" s="11"/>
      <c r="CZG8" s="11"/>
      <c r="CZH8" s="11"/>
      <c r="CZI8" s="11"/>
      <c r="CZJ8" s="11"/>
      <c r="CZK8" s="11"/>
      <c r="CZL8" s="11"/>
      <c r="CZM8" s="11"/>
      <c r="CZN8" s="11"/>
      <c r="CZO8" s="11"/>
      <c r="CZP8" s="11"/>
      <c r="CZQ8" s="11"/>
      <c r="CZR8" s="11"/>
      <c r="CZS8" s="11"/>
      <c r="CZT8" s="11"/>
      <c r="CZU8" s="11"/>
      <c r="CZV8" s="11"/>
      <c r="CZW8" s="11"/>
      <c r="CZX8" s="11"/>
      <c r="CZY8" s="11"/>
      <c r="CZZ8" s="11"/>
      <c r="DAA8" s="11"/>
      <c r="DAB8" s="11"/>
      <c r="DAC8" s="11"/>
      <c r="DAD8" s="11"/>
      <c r="DAE8" s="11"/>
      <c r="DAF8" s="11"/>
      <c r="DAG8" s="11"/>
      <c r="DAH8" s="11"/>
      <c r="DAI8" s="11"/>
      <c r="DAJ8" s="11"/>
      <c r="DAK8" s="11"/>
      <c r="DAL8" s="11"/>
      <c r="DAM8" s="11"/>
      <c r="DAN8" s="11"/>
      <c r="DAO8" s="11"/>
      <c r="DAP8" s="11"/>
      <c r="DAQ8" s="11"/>
      <c r="DAR8" s="11"/>
      <c r="DAS8" s="11"/>
      <c r="DAT8" s="11"/>
      <c r="DAU8" s="11"/>
      <c r="DAV8" s="11"/>
      <c r="DAW8" s="11"/>
      <c r="DAX8" s="11"/>
      <c r="DAY8" s="11"/>
      <c r="DAZ8" s="11"/>
      <c r="DBA8" s="11"/>
      <c r="DBB8" s="11"/>
      <c r="DBC8" s="11"/>
      <c r="DBD8" s="11"/>
      <c r="DBE8" s="11"/>
      <c r="DBF8" s="11"/>
      <c r="DBG8" s="11"/>
      <c r="DBH8" s="11"/>
      <c r="DBI8" s="11"/>
      <c r="DBJ8" s="11"/>
      <c r="DBK8" s="11"/>
      <c r="DBL8" s="11"/>
      <c r="DBM8" s="11"/>
      <c r="DBN8" s="11"/>
      <c r="DBO8" s="11"/>
      <c r="DBP8" s="11"/>
      <c r="DBQ8" s="11"/>
      <c r="DBR8" s="11"/>
      <c r="DBS8" s="11"/>
      <c r="DBT8" s="11"/>
      <c r="DBU8" s="11"/>
      <c r="DBV8" s="11"/>
      <c r="DBW8" s="11"/>
      <c r="DBX8" s="11"/>
      <c r="DBY8" s="11"/>
      <c r="DBZ8" s="11"/>
      <c r="DCA8" s="11"/>
      <c r="DCB8" s="11"/>
      <c r="DCC8" s="11"/>
      <c r="DCD8" s="11"/>
      <c r="DCE8" s="11"/>
      <c r="DCF8" s="11"/>
      <c r="DCG8" s="11"/>
      <c r="DCH8" s="11"/>
      <c r="DCI8" s="11"/>
      <c r="DCJ8" s="11"/>
      <c r="DCK8" s="11"/>
      <c r="DCL8" s="11"/>
      <c r="DCM8" s="11"/>
      <c r="DCN8" s="11"/>
      <c r="DCO8" s="11"/>
      <c r="DCP8" s="11"/>
      <c r="DCQ8" s="11"/>
      <c r="DCR8" s="11"/>
      <c r="DCS8" s="11"/>
      <c r="DCT8" s="11"/>
      <c r="DCU8" s="11"/>
      <c r="DCV8" s="11"/>
      <c r="DCW8" s="11"/>
      <c r="DCX8" s="11"/>
      <c r="DCY8" s="11"/>
      <c r="DCZ8" s="11"/>
      <c r="DDA8" s="11"/>
      <c r="DDB8" s="11"/>
      <c r="DDC8" s="11"/>
      <c r="DDD8" s="11"/>
      <c r="DDE8" s="11"/>
      <c r="DDF8" s="11"/>
      <c r="DDG8" s="11"/>
      <c r="DDH8" s="11"/>
      <c r="DDI8" s="11"/>
      <c r="DDJ8" s="11"/>
      <c r="DDK8" s="11"/>
      <c r="DDL8" s="11"/>
      <c r="DDM8" s="11"/>
      <c r="DDN8" s="11"/>
      <c r="DDO8" s="11"/>
      <c r="DDP8" s="11"/>
      <c r="DDQ8" s="11"/>
      <c r="DDR8" s="11"/>
      <c r="DDS8" s="11"/>
      <c r="DDT8" s="11"/>
      <c r="DDU8" s="11"/>
      <c r="DDV8" s="11"/>
      <c r="DDW8" s="11"/>
      <c r="DDX8" s="11"/>
      <c r="DDY8" s="11"/>
      <c r="DDZ8" s="11"/>
      <c r="DEA8" s="11"/>
      <c r="DEB8" s="11"/>
      <c r="DEC8" s="11"/>
      <c r="DED8" s="11"/>
      <c r="DEE8" s="11"/>
      <c r="DEF8" s="11"/>
      <c r="DEG8" s="11"/>
      <c r="DEH8" s="11"/>
      <c r="DEI8" s="11"/>
      <c r="DEJ8" s="11"/>
      <c r="DEK8" s="11"/>
      <c r="DEL8" s="11"/>
      <c r="DEM8" s="11"/>
      <c r="DEN8" s="11"/>
      <c r="DEO8" s="11"/>
      <c r="DEP8" s="11"/>
      <c r="DEQ8" s="11"/>
      <c r="DER8" s="11"/>
      <c r="DES8" s="11"/>
      <c r="DET8" s="11"/>
      <c r="DEU8" s="11"/>
      <c r="DEV8" s="11"/>
      <c r="DEW8" s="11"/>
      <c r="DEX8" s="11"/>
      <c r="DEY8" s="11"/>
      <c r="DEZ8" s="11"/>
      <c r="DFA8" s="11"/>
      <c r="DFB8" s="11"/>
      <c r="DFC8" s="11"/>
      <c r="DFD8" s="11"/>
      <c r="DFE8" s="11"/>
      <c r="DFF8" s="11"/>
      <c r="DFG8" s="11"/>
      <c r="DFH8" s="11"/>
      <c r="DFI8" s="11"/>
      <c r="DFJ8" s="11"/>
      <c r="DFK8" s="11"/>
      <c r="DFL8" s="11"/>
      <c r="DFM8" s="11"/>
      <c r="DFN8" s="11"/>
      <c r="DFO8" s="11"/>
      <c r="DFP8" s="11"/>
      <c r="DFQ8" s="11"/>
      <c r="DFR8" s="11"/>
      <c r="DFS8" s="11"/>
      <c r="DFT8" s="11"/>
      <c r="DFU8" s="11"/>
      <c r="DFV8" s="11"/>
      <c r="DFW8" s="11"/>
      <c r="DFX8" s="11"/>
      <c r="DFY8" s="11"/>
      <c r="DFZ8" s="11"/>
      <c r="DGA8" s="11"/>
      <c r="DGB8" s="11"/>
      <c r="DGC8" s="11"/>
      <c r="DGD8" s="11"/>
      <c r="DGE8" s="11"/>
      <c r="DGF8" s="11"/>
      <c r="DGG8" s="11"/>
      <c r="DGH8" s="11"/>
      <c r="DGI8" s="11"/>
      <c r="DGJ8" s="11"/>
      <c r="DGK8" s="11"/>
      <c r="DGL8" s="11"/>
      <c r="DGM8" s="11"/>
      <c r="DGN8" s="11"/>
      <c r="DGO8" s="11"/>
      <c r="DGP8" s="11"/>
      <c r="DGQ8" s="11"/>
      <c r="DGR8" s="11"/>
      <c r="DGS8" s="11"/>
      <c r="DGT8" s="11"/>
      <c r="DGU8" s="11"/>
      <c r="DGV8" s="11"/>
      <c r="DGW8" s="11"/>
      <c r="DGX8" s="11"/>
      <c r="DGY8" s="11"/>
      <c r="DGZ8" s="11"/>
      <c r="DHA8" s="11"/>
      <c r="DHB8" s="11"/>
      <c r="DHC8" s="11"/>
      <c r="DHD8" s="11"/>
      <c r="DHE8" s="11"/>
      <c r="DHF8" s="11"/>
      <c r="DHG8" s="11"/>
      <c r="DHH8" s="11"/>
      <c r="DHI8" s="11"/>
      <c r="DHJ8" s="11"/>
      <c r="DHK8" s="11"/>
      <c r="DHL8" s="11"/>
      <c r="DHM8" s="11"/>
      <c r="DHN8" s="11"/>
      <c r="DHO8" s="11"/>
      <c r="DHP8" s="11"/>
      <c r="DHQ8" s="11"/>
      <c r="DHR8" s="11"/>
      <c r="DHS8" s="11"/>
      <c r="DHT8" s="11"/>
      <c r="DHU8" s="11"/>
      <c r="DHV8" s="11"/>
      <c r="DHW8" s="11"/>
      <c r="DHX8" s="11"/>
      <c r="DHY8" s="11"/>
      <c r="DHZ8" s="11"/>
      <c r="DIA8" s="11"/>
      <c r="DIB8" s="11"/>
      <c r="DIC8" s="11"/>
      <c r="DID8" s="11"/>
      <c r="DIE8" s="11"/>
      <c r="DIF8" s="11"/>
      <c r="DIG8" s="11"/>
      <c r="DIH8" s="11"/>
      <c r="DII8" s="11"/>
      <c r="DIJ8" s="11"/>
      <c r="DIK8" s="11"/>
      <c r="DIL8" s="11"/>
      <c r="DIM8" s="11"/>
      <c r="DIN8" s="11"/>
      <c r="DIO8" s="11"/>
      <c r="DIP8" s="11"/>
      <c r="DIQ8" s="11"/>
      <c r="DIR8" s="11"/>
      <c r="DIS8" s="11"/>
      <c r="DIT8" s="11"/>
      <c r="DIU8" s="11"/>
      <c r="DIV8" s="11"/>
      <c r="DIW8" s="11"/>
      <c r="DIX8" s="11"/>
      <c r="DIY8" s="11"/>
      <c r="DIZ8" s="11"/>
      <c r="DJA8" s="11"/>
      <c r="DJB8" s="11"/>
      <c r="DJC8" s="11"/>
      <c r="DJD8" s="11"/>
      <c r="DJE8" s="11"/>
      <c r="DJF8" s="11"/>
      <c r="DJG8" s="11"/>
      <c r="DJH8" s="11"/>
      <c r="DJI8" s="11"/>
      <c r="DJJ8" s="11"/>
      <c r="DJK8" s="11"/>
      <c r="DJL8" s="11"/>
      <c r="DJM8" s="11"/>
      <c r="DJN8" s="11"/>
      <c r="DJO8" s="11"/>
      <c r="DJP8" s="11"/>
      <c r="DJQ8" s="11"/>
      <c r="DJR8" s="11"/>
      <c r="DJS8" s="11"/>
      <c r="DJT8" s="11"/>
      <c r="DJU8" s="11"/>
      <c r="DJV8" s="11"/>
      <c r="DJW8" s="11"/>
      <c r="DJX8" s="11"/>
      <c r="DJY8" s="11"/>
      <c r="DJZ8" s="11"/>
      <c r="DKA8" s="11"/>
      <c r="DKB8" s="11"/>
      <c r="DKC8" s="11"/>
      <c r="DKD8" s="11"/>
      <c r="DKE8" s="11"/>
      <c r="DKF8" s="11"/>
      <c r="DKG8" s="11"/>
      <c r="DKH8" s="11"/>
      <c r="DKI8" s="11"/>
      <c r="DKJ8" s="11"/>
      <c r="DKK8" s="11"/>
      <c r="DKL8" s="11"/>
      <c r="DKM8" s="11"/>
      <c r="DKN8" s="11"/>
      <c r="DKO8" s="11"/>
      <c r="DKP8" s="11"/>
      <c r="DKQ8" s="11"/>
      <c r="DKR8" s="11"/>
      <c r="DKS8" s="11"/>
      <c r="DKT8" s="11"/>
      <c r="DKU8" s="11"/>
      <c r="DKV8" s="11"/>
      <c r="DKW8" s="11"/>
      <c r="DKX8" s="11"/>
      <c r="DKY8" s="11"/>
      <c r="DKZ8" s="11"/>
      <c r="DLA8" s="11"/>
      <c r="DLB8" s="11"/>
      <c r="DLC8" s="11"/>
      <c r="DLD8" s="11"/>
      <c r="DLE8" s="11"/>
      <c r="DLF8" s="11"/>
      <c r="DLG8" s="11"/>
      <c r="DLH8" s="11"/>
      <c r="DLI8" s="11"/>
      <c r="DLJ8" s="11"/>
      <c r="DLK8" s="11"/>
      <c r="DLL8" s="11"/>
      <c r="DLM8" s="11"/>
      <c r="DLN8" s="11"/>
      <c r="DLO8" s="11"/>
      <c r="DLP8" s="11"/>
      <c r="DLQ8" s="11"/>
      <c r="DLR8" s="11"/>
      <c r="DLS8" s="11"/>
      <c r="DLT8" s="11"/>
      <c r="DLU8" s="11"/>
      <c r="DLV8" s="11"/>
      <c r="DLW8" s="11"/>
      <c r="DLX8" s="11"/>
      <c r="DLY8" s="11"/>
      <c r="DLZ8" s="11"/>
      <c r="DMA8" s="11"/>
      <c r="DMB8" s="11"/>
      <c r="DMC8" s="11"/>
      <c r="DMD8" s="11"/>
      <c r="DME8" s="11"/>
      <c r="DMF8" s="11"/>
      <c r="DMG8" s="11"/>
      <c r="DMH8" s="11"/>
      <c r="DMI8" s="11"/>
      <c r="DMJ8" s="11"/>
      <c r="DMK8" s="11"/>
      <c r="DML8" s="11"/>
      <c r="DMM8" s="11"/>
      <c r="DMN8" s="11"/>
      <c r="DMO8" s="11"/>
      <c r="DMP8" s="11"/>
      <c r="DMQ8" s="11"/>
      <c r="DMR8" s="11"/>
      <c r="DMS8" s="11"/>
      <c r="DMT8" s="11"/>
      <c r="DMU8" s="11"/>
      <c r="DMV8" s="11"/>
      <c r="DMW8" s="11"/>
      <c r="DMX8" s="11"/>
      <c r="DMY8" s="11"/>
      <c r="DMZ8" s="11"/>
      <c r="DNA8" s="11"/>
      <c r="DNB8" s="11"/>
      <c r="DNC8" s="11"/>
      <c r="DND8" s="11"/>
      <c r="DNE8" s="11"/>
      <c r="DNF8" s="11"/>
      <c r="DNG8" s="11"/>
      <c r="DNH8" s="11"/>
      <c r="DNI8" s="11"/>
      <c r="DNJ8" s="11"/>
      <c r="DNK8" s="11"/>
      <c r="DNL8" s="11"/>
      <c r="DNM8" s="11"/>
      <c r="DNN8" s="11"/>
      <c r="DNO8" s="11"/>
      <c r="DNP8" s="11"/>
      <c r="DNQ8" s="11"/>
      <c r="DNR8" s="11"/>
      <c r="DNS8" s="11"/>
      <c r="DNT8" s="11"/>
      <c r="DNU8" s="11"/>
      <c r="DNV8" s="11"/>
      <c r="DNW8" s="11"/>
      <c r="DNX8" s="11"/>
      <c r="DNY8" s="11"/>
      <c r="DNZ8" s="11"/>
      <c r="DOA8" s="11"/>
      <c r="DOB8" s="11"/>
      <c r="DOC8" s="11"/>
      <c r="DOD8" s="11"/>
      <c r="DOE8" s="11"/>
      <c r="DOF8" s="11"/>
      <c r="DOG8" s="11"/>
      <c r="DOH8" s="11"/>
      <c r="DOI8" s="11"/>
      <c r="DOJ8" s="11"/>
      <c r="DOK8" s="11"/>
      <c r="DOL8" s="11"/>
      <c r="DOM8" s="11"/>
      <c r="DON8" s="11"/>
      <c r="DOO8" s="11"/>
      <c r="DOP8" s="11"/>
      <c r="DOQ8" s="11"/>
      <c r="DOR8" s="11"/>
      <c r="DOS8" s="11"/>
      <c r="DOT8" s="11"/>
      <c r="DOU8" s="11"/>
      <c r="DOV8" s="11"/>
      <c r="DOW8" s="11"/>
      <c r="DOX8" s="11"/>
      <c r="DOY8" s="11"/>
      <c r="DOZ8" s="11"/>
      <c r="DPA8" s="11"/>
      <c r="DPB8" s="11"/>
      <c r="DPC8" s="11"/>
      <c r="DPD8" s="11"/>
      <c r="DPE8" s="11"/>
      <c r="DPF8" s="11"/>
      <c r="DPG8" s="11"/>
      <c r="DPH8" s="11"/>
      <c r="DPI8" s="11"/>
      <c r="DPJ8" s="11"/>
      <c r="DPK8" s="11"/>
      <c r="DPL8" s="11"/>
      <c r="DPM8" s="11"/>
      <c r="DPN8" s="11"/>
      <c r="DPO8" s="11"/>
      <c r="DPP8" s="11"/>
      <c r="DPQ8" s="11"/>
      <c r="DPR8" s="11"/>
      <c r="DPS8" s="11"/>
      <c r="DPT8" s="11"/>
      <c r="DPU8" s="11"/>
      <c r="DPV8" s="11"/>
      <c r="DPW8" s="11"/>
      <c r="DPX8" s="11"/>
      <c r="DPY8" s="11"/>
      <c r="DPZ8" s="11"/>
      <c r="DQA8" s="11"/>
      <c r="DQB8" s="11"/>
      <c r="DQC8" s="11"/>
      <c r="DQD8" s="11"/>
      <c r="DQE8" s="11"/>
      <c r="DQF8" s="11"/>
      <c r="DQG8" s="11"/>
      <c r="DQH8" s="11"/>
      <c r="DQI8" s="11"/>
      <c r="DQJ8" s="11"/>
      <c r="DQK8" s="11"/>
      <c r="DQL8" s="11"/>
      <c r="DQM8" s="11"/>
      <c r="DQN8" s="11"/>
      <c r="DQO8" s="11"/>
      <c r="DQP8" s="11"/>
      <c r="DQQ8" s="11"/>
      <c r="DQR8" s="11"/>
      <c r="DQS8" s="11"/>
      <c r="DQT8" s="11"/>
      <c r="DQU8" s="11"/>
      <c r="DQV8" s="11"/>
      <c r="DQW8" s="11"/>
      <c r="DQX8" s="11"/>
      <c r="DQY8" s="11"/>
      <c r="DQZ8" s="11"/>
      <c r="DRA8" s="11"/>
      <c r="DRB8" s="11"/>
      <c r="DRC8" s="11"/>
      <c r="DRD8" s="11"/>
      <c r="DRE8" s="11"/>
      <c r="DRF8" s="11"/>
      <c r="DRG8" s="11"/>
      <c r="DRH8" s="11"/>
      <c r="DRI8" s="11"/>
      <c r="DRJ8" s="11"/>
      <c r="DRK8" s="11"/>
      <c r="DRL8" s="11"/>
      <c r="DRM8" s="11"/>
      <c r="DRN8" s="11"/>
      <c r="DRO8" s="11"/>
      <c r="DRP8" s="11"/>
      <c r="DRQ8" s="11"/>
      <c r="DRR8" s="11"/>
      <c r="DRS8" s="11"/>
      <c r="DRT8" s="11"/>
      <c r="DRU8" s="11"/>
      <c r="DRV8" s="11"/>
      <c r="DRW8" s="11"/>
      <c r="DRX8" s="11"/>
      <c r="DRY8" s="11"/>
      <c r="DRZ8" s="11"/>
      <c r="DSA8" s="11"/>
      <c r="DSB8" s="11"/>
      <c r="DSC8" s="11"/>
      <c r="DSD8" s="11"/>
      <c r="DSE8" s="11"/>
      <c r="DSF8" s="11"/>
      <c r="DSG8" s="11"/>
      <c r="DSH8" s="11"/>
      <c r="DSI8" s="11"/>
      <c r="DSJ8" s="11"/>
      <c r="DSK8" s="11"/>
      <c r="DSL8" s="11"/>
      <c r="DSM8" s="11"/>
      <c r="DSN8" s="11"/>
      <c r="DSO8" s="11"/>
      <c r="DSP8" s="11"/>
      <c r="DSQ8" s="11"/>
      <c r="DSR8" s="11"/>
      <c r="DSS8" s="11"/>
      <c r="DST8" s="11"/>
      <c r="DSU8" s="11"/>
      <c r="DSV8" s="11"/>
      <c r="DSW8" s="11"/>
      <c r="DSX8" s="11"/>
      <c r="DSY8" s="11"/>
      <c r="DSZ8" s="11"/>
      <c r="DTA8" s="11"/>
      <c r="DTB8" s="11"/>
      <c r="DTC8" s="11"/>
      <c r="DTD8" s="11"/>
      <c r="DTE8" s="11"/>
      <c r="DTF8" s="11"/>
      <c r="DTG8" s="11"/>
      <c r="DTH8" s="11"/>
      <c r="DTI8" s="11"/>
      <c r="DTJ8" s="11"/>
      <c r="DTK8" s="11"/>
      <c r="DTL8" s="11"/>
      <c r="DTM8" s="11"/>
      <c r="DTN8" s="11"/>
      <c r="DTO8" s="11"/>
      <c r="DTP8" s="11"/>
      <c r="DTQ8" s="11"/>
      <c r="DTR8" s="11"/>
      <c r="DTS8" s="11"/>
      <c r="DTT8" s="11"/>
      <c r="DTU8" s="11"/>
      <c r="DTV8" s="11"/>
      <c r="DTW8" s="11"/>
      <c r="DTX8" s="11"/>
      <c r="DTY8" s="11"/>
      <c r="DTZ8" s="11"/>
      <c r="DUA8" s="11"/>
      <c r="DUB8" s="11"/>
      <c r="DUC8" s="11"/>
      <c r="DUD8" s="11"/>
      <c r="DUE8" s="11"/>
      <c r="DUF8" s="11"/>
      <c r="DUG8" s="11"/>
      <c r="DUH8" s="11"/>
      <c r="DUI8" s="11"/>
      <c r="DUJ8" s="11"/>
      <c r="DUK8" s="11"/>
      <c r="DUL8" s="11"/>
      <c r="DUM8" s="11"/>
      <c r="DUN8" s="11"/>
      <c r="DUO8" s="11"/>
      <c r="DUP8" s="11"/>
      <c r="DUQ8" s="11"/>
      <c r="DUR8" s="11"/>
      <c r="DUS8" s="11"/>
      <c r="DUT8" s="11"/>
      <c r="DUU8" s="11"/>
      <c r="DUV8" s="11"/>
      <c r="DUW8" s="11"/>
      <c r="DUX8" s="11"/>
      <c r="DUY8" s="11"/>
      <c r="DUZ8" s="11"/>
      <c r="DVA8" s="11"/>
      <c r="DVB8" s="11"/>
      <c r="DVC8" s="11"/>
      <c r="DVD8" s="11"/>
      <c r="DVE8" s="11"/>
      <c r="DVF8" s="11"/>
      <c r="DVG8" s="11"/>
      <c r="DVH8" s="11"/>
      <c r="DVI8" s="11"/>
      <c r="DVJ8" s="11"/>
      <c r="DVK8" s="11"/>
      <c r="DVL8" s="11"/>
      <c r="DVM8" s="11"/>
      <c r="DVN8" s="11"/>
      <c r="DVO8" s="11"/>
      <c r="DVP8" s="11"/>
      <c r="DVQ8" s="11"/>
      <c r="DVR8" s="11"/>
      <c r="DVS8" s="11"/>
      <c r="DVT8" s="11"/>
      <c r="DVU8" s="11"/>
      <c r="DVV8" s="11"/>
      <c r="DVW8" s="11"/>
      <c r="DVX8" s="11"/>
      <c r="DVY8" s="11"/>
      <c r="DVZ8" s="11"/>
      <c r="DWA8" s="11"/>
      <c r="DWB8" s="11"/>
      <c r="DWC8" s="11"/>
      <c r="DWD8" s="11"/>
      <c r="DWE8" s="11"/>
      <c r="DWF8" s="11"/>
      <c r="DWG8" s="11"/>
      <c r="DWH8" s="11"/>
      <c r="DWI8" s="11"/>
      <c r="DWJ8" s="11"/>
      <c r="DWK8" s="11"/>
      <c r="DWL8" s="11"/>
      <c r="DWM8" s="11"/>
      <c r="DWN8" s="11"/>
      <c r="DWO8" s="11"/>
      <c r="DWP8" s="11"/>
      <c r="DWQ8" s="11"/>
      <c r="DWR8" s="11"/>
      <c r="DWS8" s="11"/>
      <c r="DWT8" s="11"/>
      <c r="DWU8" s="11"/>
      <c r="DWV8" s="11"/>
      <c r="DWW8" s="11"/>
      <c r="DWX8" s="11"/>
      <c r="DWY8" s="11"/>
      <c r="DWZ8" s="11"/>
      <c r="DXA8" s="11"/>
      <c r="DXB8" s="11"/>
      <c r="DXC8" s="11"/>
      <c r="DXD8" s="11"/>
      <c r="DXE8" s="11"/>
      <c r="DXF8" s="11"/>
      <c r="DXG8" s="11"/>
      <c r="DXH8" s="11"/>
      <c r="DXI8" s="11"/>
      <c r="DXJ8" s="11"/>
      <c r="DXK8" s="11"/>
      <c r="DXL8" s="11"/>
      <c r="DXM8" s="11"/>
      <c r="DXN8" s="11"/>
      <c r="DXO8" s="11"/>
      <c r="DXP8" s="11"/>
      <c r="DXQ8" s="11"/>
      <c r="DXR8" s="11"/>
      <c r="DXS8" s="11"/>
      <c r="DXT8" s="11"/>
      <c r="DXU8" s="11"/>
      <c r="DXV8" s="11"/>
      <c r="DXW8" s="11"/>
      <c r="DXX8" s="11"/>
      <c r="DXY8" s="11"/>
      <c r="DXZ8" s="11"/>
      <c r="DYA8" s="11"/>
      <c r="DYB8" s="11"/>
      <c r="DYC8" s="11"/>
      <c r="DYD8" s="11"/>
      <c r="DYE8" s="11"/>
      <c r="DYF8" s="11"/>
      <c r="DYG8" s="11"/>
      <c r="DYH8" s="11"/>
      <c r="DYI8" s="11"/>
      <c r="DYJ8" s="11"/>
      <c r="DYK8" s="11"/>
      <c r="DYL8" s="11"/>
      <c r="DYM8" s="11"/>
      <c r="DYN8" s="11"/>
      <c r="DYO8" s="11"/>
      <c r="DYP8" s="11"/>
      <c r="DYQ8" s="11"/>
      <c r="DYR8" s="11"/>
      <c r="DYS8" s="11"/>
      <c r="DYT8" s="11"/>
      <c r="DYU8" s="11"/>
      <c r="DYV8" s="11"/>
      <c r="DYW8" s="11"/>
      <c r="DYX8" s="11"/>
      <c r="DYY8" s="11"/>
      <c r="DYZ8" s="11"/>
      <c r="DZA8" s="11"/>
      <c r="DZB8" s="11"/>
      <c r="DZC8" s="11"/>
      <c r="DZD8" s="11"/>
      <c r="DZE8" s="11"/>
      <c r="DZF8" s="11"/>
      <c r="DZG8" s="11"/>
      <c r="DZH8" s="11"/>
      <c r="DZI8" s="11"/>
      <c r="DZJ8" s="11"/>
      <c r="DZK8" s="11"/>
      <c r="DZL8" s="11"/>
      <c r="DZM8" s="11"/>
      <c r="DZN8" s="11"/>
      <c r="DZO8" s="11"/>
      <c r="DZP8" s="11"/>
      <c r="DZQ8" s="11"/>
      <c r="DZR8" s="11"/>
      <c r="DZS8" s="11"/>
      <c r="DZT8" s="11"/>
      <c r="DZU8" s="11"/>
      <c r="DZV8" s="11"/>
      <c r="DZW8" s="11"/>
      <c r="DZX8" s="11"/>
      <c r="DZY8" s="11"/>
      <c r="DZZ8" s="11"/>
      <c r="EAA8" s="11"/>
      <c r="EAB8" s="11"/>
      <c r="EAC8" s="11"/>
      <c r="EAD8" s="11"/>
      <c r="EAE8" s="11"/>
      <c r="EAF8" s="11"/>
      <c r="EAG8" s="11"/>
      <c r="EAH8" s="11"/>
      <c r="EAI8" s="11"/>
      <c r="EAJ8" s="11"/>
      <c r="EAK8" s="11"/>
      <c r="EAL8" s="11"/>
      <c r="EAM8" s="11"/>
      <c r="EAN8" s="11"/>
      <c r="EAO8" s="11"/>
      <c r="EAP8" s="11"/>
      <c r="EAQ8" s="11"/>
      <c r="EAR8" s="11"/>
      <c r="EAS8" s="11"/>
      <c r="EAT8" s="11"/>
      <c r="EAU8" s="11"/>
      <c r="EAV8" s="11"/>
      <c r="EAW8" s="11"/>
      <c r="EAX8" s="11"/>
      <c r="EAY8" s="11"/>
      <c r="EAZ8" s="11"/>
      <c r="EBA8" s="11"/>
      <c r="EBB8" s="11"/>
      <c r="EBC8" s="11"/>
      <c r="EBD8" s="11"/>
      <c r="EBE8" s="11"/>
      <c r="EBF8" s="11"/>
      <c r="EBG8" s="11"/>
      <c r="EBH8" s="11"/>
      <c r="EBI8" s="11"/>
      <c r="EBJ8" s="11"/>
      <c r="EBK8" s="11"/>
      <c r="EBL8" s="11"/>
      <c r="EBM8" s="11"/>
      <c r="EBN8" s="11"/>
      <c r="EBO8" s="11"/>
      <c r="EBP8" s="11"/>
      <c r="EBQ8" s="11"/>
      <c r="EBR8" s="11"/>
      <c r="EBS8" s="11"/>
      <c r="EBT8" s="11"/>
      <c r="EBU8" s="11"/>
      <c r="EBV8" s="11"/>
      <c r="EBW8" s="11"/>
      <c r="EBX8" s="11"/>
      <c r="EBY8" s="11"/>
      <c r="EBZ8" s="11"/>
      <c r="ECA8" s="11"/>
      <c r="ECB8" s="11"/>
      <c r="ECC8" s="11"/>
      <c r="ECD8" s="11"/>
      <c r="ECE8" s="11"/>
      <c r="ECF8" s="11"/>
      <c r="ECG8" s="11"/>
      <c r="ECH8" s="11"/>
      <c r="ECI8" s="11"/>
      <c r="ECJ8" s="11"/>
      <c r="ECK8" s="11"/>
      <c r="ECL8" s="11"/>
      <c r="ECM8" s="11"/>
      <c r="ECN8" s="11"/>
      <c r="ECO8" s="11"/>
      <c r="ECP8" s="11"/>
      <c r="ECQ8" s="11"/>
      <c r="ECR8" s="11"/>
      <c r="ECS8" s="11"/>
      <c r="ECT8" s="11"/>
      <c r="ECU8" s="11"/>
      <c r="ECV8" s="11"/>
      <c r="ECW8" s="11"/>
      <c r="ECX8" s="11"/>
      <c r="ECY8" s="11"/>
      <c r="ECZ8" s="11"/>
      <c r="EDA8" s="11"/>
      <c r="EDB8" s="11"/>
      <c r="EDC8" s="11"/>
      <c r="EDD8" s="11"/>
      <c r="EDE8" s="11"/>
      <c r="EDF8" s="11"/>
      <c r="EDG8" s="11"/>
      <c r="EDH8" s="11"/>
      <c r="EDI8" s="11"/>
      <c r="EDJ8" s="11"/>
      <c r="EDK8" s="11"/>
      <c r="EDL8" s="11"/>
      <c r="EDM8" s="11"/>
      <c r="EDN8" s="11"/>
      <c r="EDO8" s="11"/>
      <c r="EDP8" s="11"/>
      <c r="EDQ8" s="11"/>
      <c r="EDR8" s="11"/>
      <c r="EDS8" s="11"/>
      <c r="EDT8" s="11"/>
      <c r="EDU8" s="11"/>
      <c r="EDV8" s="11"/>
      <c r="EDW8" s="11"/>
      <c r="EDX8" s="11"/>
      <c r="EDY8" s="11"/>
      <c r="EDZ8" s="11"/>
      <c r="EEA8" s="11"/>
      <c r="EEB8" s="11"/>
      <c r="EEC8" s="11"/>
      <c r="EED8" s="11"/>
      <c r="EEE8" s="11"/>
      <c r="EEF8" s="11"/>
      <c r="EEG8" s="11"/>
      <c r="EEH8" s="11"/>
      <c r="EEI8" s="11"/>
      <c r="EEJ8" s="11"/>
      <c r="EEK8" s="11"/>
      <c r="EEL8" s="11"/>
      <c r="EEM8" s="11"/>
      <c r="EEN8" s="11"/>
      <c r="EEO8" s="11"/>
      <c r="EEP8" s="11"/>
      <c r="EEQ8" s="11"/>
      <c r="EER8" s="11"/>
      <c r="EES8" s="11"/>
      <c r="EET8" s="11"/>
      <c r="EEU8" s="11"/>
      <c r="EEV8" s="11"/>
      <c r="EEW8" s="11"/>
      <c r="EEX8" s="11"/>
      <c r="EEY8" s="11"/>
      <c r="EEZ8" s="11"/>
      <c r="EFA8" s="11"/>
      <c r="EFB8" s="11"/>
      <c r="EFC8" s="11"/>
      <c r="EFD8" s="11"/>
      <c r="EFE8" s="11"/>
      <c r="EFF8" s="11"/>
      <c r="EFG8" s="11"/>
      <c r="EFH8" s="11"/>
      <c r="EFI8" s="11"/>
      <c r="EFJ8" s="11"/>
      <c r="EFK8" s="11"/>
      <c r="EFL8" s="11"/>
      <c r="EFM8" s="11"/>
      <c r="EFN8" s="11"/>
      <c r="EFO8" s="11"/>
      <c r="EFP8" s="11"/>
      <c r="EFQ8" s="11"/>
      <c r="EFR8" s="11"/>
      <c r="EFS8" s="11"/>
      <c r="EFT8" s="11"/>
      <c r="EFU8" s="11"/>
      <c r="EFV8" s="11"/>
      <c r="EFW8" s="11"/>
      <c r="EFX8" s="11"/>
      <c r="EFY8" s="11"/>
      <c r="EFZ8" s="11"/>
      <c r="EGA8" s="11"/>
      <c r="EGB8" s="11"/>
      <c r="EGC8" s="11"/>
      <c r="EGD8" s="11"/>
      <c r="EGE8" s="11"/>
      <c r="EGF8" s="11"/>
      <c r="EGG8" s="11"/>
      <c r="EGH8" s="11"/>
      <c r="EGI8" s="11"/>
      <c r="EGJ8" s="11"/>
      <c r="EGK8" s="11"/>
      <c r="EGL8" s="11"/>
      <c r="EGM8" s="11"/>
      <c r="EGN8" s="11"/>
      <c r="EGO8" s="11"/>
      <c r="EGP8" s="11"/>
      <c r="EGQ8" s="11"/>
      <c r="EGR8" s="11"/>
      <c r="EGS8" s="11"/>
      <c r="EGT8" s="11"/>
      <c r="EGU8" s="11"/>
      <c r="EGV8" s="11"/>
      <c r="EGW8" s="11"/>
      <c r="EGX8" s="11"/>
      <c r="EGY8" s="11"/>
      <c r="EGZ8" s="11"/>
      <c r="EHA8" s="11"/>
      <c r="EHB8" s="11"/>
      <c r="EHC8" s="11"/>
      <c r="EHD8" s="11"/>
      <c r="EHE8" s="11"/>
      <c r="EHF8" s="11"/>
      <c r="EHG8" s="11"/>
      <c r="EHH8" s="11"/>
      <c r="EHI8" s="11"/>
      <c r="EHJ8" s="11"/>
      <c r="EHK8" s="11"/>
      <c r="EHL8" s="11"/>
      <c r="EHM8" s="11"/>
      <c r="EHN8" s="11"/>
      <c r="EHO8" s="11"/>
      <c r="EHP8" s="11"/>
      <c r="EHQ8" s="11"/>
      <c r="EHR8" s="11"/>
      <c r="EHS8" s="11"/>
      <c r="EHT8" s="11"/>
      <c r="EHU8" s="11"/>
      <c r="EHV8" s="11"/>
      <c r="EHW8" s="11"/>
      <c r="EHX8" s="11"/>
      <c r="EHY8" s="11"/>
      <c r="EHZ8" s="11"/>
      <c r="EIA8" s="11"/>
      <c r="EIB8" s="11"/>
      <c r="EIC8" s="11"/>
      <c r="EID8" s="11"/>
      <c r="EIE8" s="11"/>
      <c r="EIF8" s="11"/>
      <c r="EIG8" s="11"/>
      <c r="EIH8" s="11"/>
      <c r="EII8" s="11"/>
      <c r="EIJ8" s="11"/>
      <c r="EIK8" s="11"/>
      <c r="EIL8" s="11"/>
      <c r="EIM8" s="11"/>
      <c r="EIN8" s="11"/>
      <c r="EIO8" s="11"/>
      <c r="EIP8" s="11"/>
      <c r="EIQ8" s="11"/>
      <c r="EIR8" s="11"/>
      <c r="EIS8" s="11"/>
      <c r="EIT8" s="11"/>
      <c r="EIU8" s="11"/>
      <c r="EIV8" s="11"/>
      <c r="EIW8" s="11"/>
      <c r="EIX8" s="11"/>
      <c r="EIY8" s="11"/>
      <c r="EIZ8" s="11"/>
      <c r="EJA8" s="11"/>
      <c r="EJB8" s="11"/>
      <c r="EJC8" s="11"/>
      <c r="EJD8" s="11"/>
      <c r="EJE8" s="11"/>
      <c r="EJF8" s="11"/>
      <c r="EJG8" s="11"/>
      <c r="EJH8" s="11"/>
      <c r="EJI8" s="11"/>
      <c r="EJJ8" s="11"/>
      <c r="EJK8" s="11"/>
      <c r="EJL8" s="11"/>
      <c r="EJM8" s="11"/>
      <c r="EJN8" s="11"/>
      <c r="EJO8" s="11"/>
      <c r="EJP8" s="11"/>
      <c r="EJQ8" s="11"/>
      <c r="EJR8" s="11"/>
      <c r="EJS8" s="11"/>
      <c r="EJT8" s="11"/>
      <c r="EJU8" s="11"/>
      <c r="EJV8" s="11"/>
      <c r="EJW8" s="11"/>
      <c r="EJX8" s="11"/>
      <c r="EJY8" s="11"/>
      <c r="EJZ8" s="11"/>
      <c r="EKA8" s="11"/>
      <c r="EKB8" s="11"/>
      <c r="EKC8" s="11"/>
      <c r="EKD8" s="11"/>
      <c r="EKE8" s="11"/>
      <c r="EKF8" s="11"/>
      <c r="EKG8" s="11"/>
      <c r="EKH8" s="11"/>
      <c r="EKI8" s="11"/>
      <c r="EKJ8" s="11"/>
      <c r="EKK8" s="11"/>
      <c r="EKL8" s="11"/>
      <c r="EKM8" s="11"/>
      <c r="EKN8" s="11"/>
      <c r="EKO8" s="11"/>
      <c r="EKP8" s="11"/>
      <c r="EKQ8" s="11"/>
      <c r="EKR8" s="11"/>
      <c r="EKS8" s="11"/>
      <c r="EKT8" s="11"/>
      <c r="EKU8" s="11"/>
      <c r="EKV8" s="11"/>
      <c r="EKW8" s="11"/>
      <c r="EKX8" s="11"/>
      <c r="EKY8" s="11"/>
      <c r="EKZ8" s="11"/>
      <c r="ELA8" s="11"/>
      <c r="ELB8" s="11"/>
      <c r="ELC8" s="11"/>
      <c r="ELD8" s="11"/>
      <c r="ELE8" s="11"/>
      <c r="ELF8" s="11"/>
      <c r="ELG8" s="11"/>
      <c r="ELH8" s="11"/>
      <c r="ELI8" s="11"/>
      <c r="ELJ8" s="11"/>
      <c r="ELK8" s="11"/>
      <c r="ELL8" s="11"/>
      <c r="ELM8" s="11"/>
      <c r="ELN8" s="11"/>
      <c r="ELO8" s="11"/>
      <c r="ELP8" s="11"/>
      <c r="ELQ8" s="11"/>
      <c r="ELR8" s="11"/>
      <c r="ELS8" s="11"/>
      <c r="ELT8" s="11"/>
      <c r="ELU8" s="11"/>
      <c r="ELV8" s="11"/>
      <c r="ELW8" s="11"/>
      <c r="ELX8" s="11"/>
      <c r="ELY8" s="11"/>
      <c r="ELZ8" s="11"/>
      <c r="EMA8" s="11"/>
      <c r="EMB8" s="11"/>
      <c r="EMC8" s="11"/>
      <c r="EMD8" s="11"/>
      <c r="EME8" s="11"/>
      <c r="EMF8" s="11"/>
      <c r="EMG8" s="11"/>
      <c r="EMH8" s="11"/>
      <c r="EMI8" s="11"/>
      <c r="EMJ8" s="11"/>
      <c r="EMK8" s="11"/>
      <c r="EML8" s="11"/>
      <c r="EMM8" s="11"/>
      <c r="EMN8" s="11"/>
      <c r="EMO8" s="11"/>
      <c r="EMP8" s="11"/>
      <c r="EMQ8" s="11"/>
      <c r="EMR8" s="11"/>
      <c r="EMS8" s="11"/>
      <c r="EMT8" s="11"/>
      <c r="EMU8" s="11"/>
      <c r="EMV8" s="11"/>
      <c r="EMW8" s="11"/>
      <c r="EMX8" s="11"/>
      <c r="EMY8" s="11"/>
      <c r="EMZ8" s="11"/>
      <c r="ENA8" s="11"/>
      <c r="ENB8" s="11"/>
      <c r="ENC8" s="11"/>
      <c r="END8" s="11"/>
      <c r="ENE8" s="11"/>
      <c r="ENF8" s="11"/>
      <c r="ENG8" s="11"/>
      <c r="ENH8" s="11"/>
      <c r="ENI8" s="11"/>
      <c r="ENJ8" s="11"/>
      <c r="ENK8" s="11"/>
      <c r="ENL8" s="11"/>
      <c r="ENM8" s="11"/>
      <c r="ENN8" s="11"/>
      <c r="ENO8" s="11"/>
      <c r="ENP8" s="11"/>
      <c r="ENQ8" s="11"/>
      <c r="ENR8" s="11"/>
      <c r="ENS8" s="11"/>
      <c r="ENT8" s="11"/>
      <c r="ENU8" s="11"/>
      <c r="ENV8" s="11"/>
      <c r="ENW8" s="11"/>
      <c r="ENX8" s="11"/>
      <c r="ENY8" s="11"/>
      <c r="ENZ8" s="11"/>
      <c r="EOA8" s="11"/>
      <c r="EOB8" s="11"/>
      <c r="EOC8" s="11"/>
      <c r="EOD8" s="11"/>
      <c r="EOE8" s="11"/>
      <c r="EOF8" s="11"/>
      <c r="EOG8" s="11"/>
      <c r="EOH8" s="11"/>
      <c r="EOI8" s="11"/>
      <c r="EOJ8" s="11"/>
      <c r="EOK8" s="11"/>
      <c r="EOL8" s="11"/>
      <c r="EOM8" s="11"/>
      <c r="EON8" s="11"/>
      <c r="EOO8" s="11"/>
      <c r="EOP8" s="11"/>
      <c r="EOQ8" s="11"/>
      <c r="EOR8" s="11"/>
      <c r="EOS8" s="11"/>
      <c r="EOT8" s="11"/>
      <c r="EOU8" s="11"/>
      <c r="EOV8" s="11"/>
      <c r="EOW8" s="11"/>
      <c r="EOX8" s="11"/>
      <c r="EOY8" s="11"/>
      <c r="EOZ8" s="11"/>
      <c r="EPA8" s="11"/>
      <c r="EPB8" s="11"/>
      <c r="EPC8" s="11"/>
      <c r="EPD8" s="11"/>
      <c r="EPE8" s="11"/>
      <c r="EPF8" s="11"/>
      <c r="EPG8" s="11"/>
      <c r="EPH8" s="11"/>
      <c r="EPI8" s="11"/>
      <c r="EPJ8" s="11"/>
      <c r="EPK8" s="11"/>
      <c r="EPL8" s="11"/>
      <c r="EPM8" s="11"/>
      <c r="EPN8" s="11"/>
      <c r="EPO8" s="11"/>
      <c r="EPP8" s="11"/>
      <c r="EPQ8" s="11"/>
      <c r="EPR8" s="11"/>
      <c r="EPS8" s="11"/>
      <c r="EPT8" s="11"/>
      <c r="EPU8" s="11"/>
      <c r="EPV8" s="11"/>
      <c r="EPW8" s="11"/>
      <c r="EPX8" s="11"/>
      <c r="EPY8" s="11"/>
      <c r="EPZ8" s="11"/>
      <c r="EQA8" s="11"/>
      <c r="EQB8" s="11"/>
      <c r="EQC8" s="11"/>
      <c r="EQD8" s="11"/>
      <c r="EQE8" s="11"/>
      <c r="EQF8" s="11"/>
      <c r="EQG8" s="11"/>
      <c r="EQH8" s="11"/>
      <c r="EQI8" s="11"/>
      <c r="EQJ8" s="11"/>
      <c r="EQK8" s="11"/>
      <c r="EQL8" s="11"/>
      <c r="EQM8" s="11"/>
      <c r="EQN8" s="11"/>
      <c r="EQO8" s="11"/>
      <c r="EQP8" s="11"/>
      <c r="EQQ8" s="11"/>
      <c r="EQR8" s="11"/>
      <c r="EQS8" s="11"/>
      <c r="EQT8" s="11"/>
      <c r="EQU8" s="11"/>
      <c r="EQV8" s="11"/>
      <c r="EQW8" s="11"/>
      <c r="EQX8" s="11"/>
      <c r="EQY8" s="11"/>
      <c r="EQZ8" s="11"/>
      <c r="ERA8" s="11"/>
      <c r="ERB8" s="11"/>
      <c r="ERC8" s="11"/>
      <c r="ERD8" s="11"/>
      <c r="ERE8" s="11"/>
      <c r="ERF8" s="11"/>
      <c r="ERG8" s="11"/>
      <c r="ERH8" s="11"/>
      <c r="ERI8" s="11"/>
      <c r="ERJ8" s="11"/>
      <c r="ERK8" s="11"/>
      <c r="ERL8" s="11"/>
      <c r="ERM8" s="11"/>
      <c r="ERN8" s="11"/>
      <c r="ERO8" s="11"/>
      <c r="ERP8" s="11"/>
      <c r="ERQ8" s="11"/>
      <c r="ERR8" s="11"/>
      <c r="ERS8" s="11"/>
      <c r="ERT8" s="11"/>
      <c r="ERU8" s="11"/>
      <c r="ERV8" s="11"/>
      <c r="ERW8" s="11"/>
      <c r="ERX8" s="11"/>
      <c r="ERY8" s="11"/>
      <c r="ERZ8" s="11"/>
      <c r="ESA8" s="11"/>
      <c r="ESB8" s="11"/>
      <c r="ESC8" s="11"/>
      <c r="ESD8" s="11"/>
      <c r="ESE8" s="11"/>
      <c r="ESF8" s="11"/>
      <c r="ESG8" s="11"/>
      <c r="ESH8" s="11"/>
      <c r="ESI8" s="11"/>
      <c r="ESJ8" s="11"/>
      <c r="ESK8" s="11"/>
      <c r="ESL8" s="11"/>
      <c r="ESM8" s="11"/>
      <c r="ESN8" s="11"/>
      <c r="ESO8" s="11"/>
      <c r="ESP8" s="11"/>
      <c r="ESQ8" s="11"/>
      <c r="ESR8" s="11"/>
      <c r="ESS8" s="11"/>
      <c r="EST8" s="11"/>
      <c r="ESU8" s="11"/>
      <c r="ESV8" s="11"/>
      <c r="ESW8" s="11"/>
      <c r="ESX8" s="11"/>
      <c r="ESY8" s="11"/>
      <c r="ESZ8" s="11"/>
      <c r="ETA8" s="11"/>
      <c r="ETB8" s="11"/>
      <c r="ETC8" s="11"/>
      <c r="ETD8" s="11"/>
      <c r="ETE8" s="11"/>
      <c r="ETF8" s="11"/>
      <c r="ETG8" s="11"/>
      <c r="ETH8" s="11"/>
      <c r="ETI8" s="11"/>
      <c r="ETJ8" s="11"/>
      <c r="ETK8" s="11"/>
      <c r="ETL8" s="11"/>
      <c r="ETM8" s="11"/>
      <c r="ETN8" s="11"/>
      <c r="ETO8" s="11"/>
      <c r="ETP8" s="11"/>
      <c r="ETQ8" s="11"/>
      <c r="ETR8" s="11"/>
      <c r="ETS8" s="11"/>
      <c r="ETT8" s="11"/>
      <c r="ETU8" s="11"/>
      <c r="ETV8" s="11"/>
      <c r="ETW8" s="11"/>
      <c r="ETX8" s="11"/>
      <c r="ETY8" s="11"/>
      <c r="ETZ8" s="11"/>
      <c r="EUA8" s="11"/>
      <c r="EUB8" s="11"/>
      <c r="EUC8" s="11"/>
      <c r="EUD8" s="11"/>
      <c r="EUE8" s="11"/>
      <c r="EUF8" s="11"/>
      <c r="EUG8" s="11"/>
      <c r="EUH8" s="11"/>
      <c r="EUI8" s="11"/>
      <c r="EUJ8" s="11"/>
      <c r="EUK8" s="11"/>
      <c r="EUL8" s="11"/>
      <c r="EUM8" s="11"/>
      <c r="EUN8" s="11"/>
      <c r="EUO8" s="11"/>
      <c r="EUP8" s="11"/>
      <c r="EUQ8" s="11"/>
      <c r="EUR8" s="11"/>
      <c r="EUS8" s="11"/>
      <c r="EUT8" s="11"/>
      <c r="EUU8" s="11"/>
      <c r="EUV8" s="11"/>
      <c r="EUW8" s="11"/>
      <c r="EUX8" s="11"/>
      <c r="EUY8" s="11"/>
      <c r="EUZ8" s="11"/>
      <c r="EVA8" s="11"/>
      <c r="EVB8" s="11"/>
      <c r="EVC8" s="11"/>
      <c r="EVD8" s="11"/>
      <c r="EVE8" s="11"/>
      <c r="EVF8" s="11"/>
      <c r="EVG8" s="11"/>
      <c r="EVH8" s="11"/>
      <c r="EVI8" s="11"/>
      <c r="EVJ8" s="11"/>
      <c r="EVK8" s="11"/>
      <c r="EVL8" s="11"/>
      <c r="EVM8" s="11"/>
      <c r="EVN8" s="11"/>
      <c r="EVO8" s="11"/>
      <c r="EVP8" s="11"/>
      <c r="EVQ8" s="11"/>
      <c r="EVR8" s="11"/>
      <c r="EVS8" s="11"/>
      <c r="EVT8" s="11"/>
      <c r="EVU8" s="11"/>
      <c r="EVV8" s="11"/>
      <c r="EVW8" s="11"/>
      <c r="EVX8" s="11"/>
      <c r="EVY8" s="11"/>
      <c r="EVZ8" s="11"/>
      <c r="EWA8" s="11"/>
      <c r="EWB8" s="11"/>
      <c r="EWC8" s="11"/>
      <c r="EWD8" s="11"/>
      <c r="EWE8" s="11"/>
      <c r="EWF8" s="11"/>
      <c r="EWG8" s="11"/>
      <c r="EWH8" s="11"/>
      <c r="EWI8" s="11"/>
      <c r="EWJ8" s="11"/>
      <c r="EWK8" s="11"/>
      <c r="EWL8" s="11"/>
      <c r="EWM8" s="11"/>
      <c r="EWN8" s="11"/>
      <c r="EWO8" s="11"/>
      <c r="EWP8" s="11"/>
      <c r="EWQ8" s="11"/>
      <c r="EWR8" s="11"/>
      <c r="EWS8" s="11"/>
      <c r="EWT8" s="11"/>
      <c r="EWU8" s="11"/>
      <c r="EWV8" s="11"/>
      <c r="EWW8" s="11"/>
      <c r="EWX8" s="11"/>
      <c r="EWY8" s="11"/>
      <c r="EWZ8" s="11"/>
      <c r="EXA8" s="11"/>
      <c r="EXB8" s="11"/>
      <c r="EXC8" s="11"/>
      <c r="EXD8" s="11"/>
      <c r="EXE8" s="11"/>
      <c r="EXF8" s="11"/>
      <c r="EXG8" s="11"/>
      <c r="EXH8" s="11"/>
      <c r="EXI8" s="11"/>
      <c r="EXJ8" s="11"/>
      <c r="EXK8" s="11"/>
      <c r="EXL8" s="11"/>
      <c r="EXM8" s="11"/>
      <c r="EXN8" s="11"/>
      <c r="EXO8" s="11"/>
      <c r="EXP8" s="11"/>
      <c r="EXQ8" s="11"/>
      <c r="EXR8" s="11"/>
      <c r="EXS8" s="11"/>
      <c r="EXT8" s="11"/>
      <c r="EXU8" s="11"/>
      <c r="EXV8" s="11"/>
      <c r="EXW8" s="11"/>
      <c r="EXX8" s="11"/>
      <c r="EXY8" s="11"/>
      <c r="EXZ8" s="11"/>
      <c r="EYA8" s="11"/>
      <c r="EYB8" s="11"/>
      <c r="EYC8" s="11"/>
      <c r="EYD8" s="11"/>
      <c r="EYE8" s="11"/>
      <c r="EYF8" s="11"/>
      <c r="EYG8" s="11"/>
      <c r="EYH8" s="11"/>
      <c r="EYI8" s="11"/>
      <c r="EYJ8" s="11"/>
      <c r="EYK8" s="11"/>
      <c r="EYL8" s="11"/>
      <c r="EYM8" s="11"/>
      <c r="EYN8" s="11"/>
      <c r="EYO8" s="11"/>
      <c r="EYP8" s="11"/>
      <c r="EYQ8" s="11"/>
      <c r="EYR8" s="11"/>
      <c r="EYS8" s="11"/>
      <c r="EYT8" s="11"/>
      <c r="EYU8" s="11"/>
      <c r="EYV8" s="11"/>
      <c r="EYW8" s="11"/>
      <c r="EYX8" s="11"/>
      <c r="EYY8" s="11"/>
      <c r="EYZ8" s="11"/>
      <c r="EZA8" s="11"/>
      <c r="EZB8" s="11"/>
      <c r="EZC8" s="11"/>
      <c r="EZD8" s="11"/>
      <c r="EZE8" s="11"/>
      <c r="EZF8" s="11"/>
      <c r="EZG8" s="11"/>
      <c r="EZH8" s="11"/>
      <c r="EZI8" s="11"/>
      <c r="EZJ8" s="11"/>
      <c r="EZK8" s="11"/>
      <c r="EZL8" s="11"/>
      <c r="EZM8" s="11"/>
      <c r="EZN8" s="11"/>
      <c r="EZO8" s="11"/>
      <c r="EZP8" s="11"/>
      <c r="EZQ8" s="11"/>
      <c r="EZR8" s="11"/>
      <c r="EZS8" s="11"/>
      <c r="EZT8" s="11"/>
      <c r="EZU8" s="11"/>
      <c r="EZV8" s="11"/>
      <c r="EZW8" s="11"/>
      <c r="EZX8" s="11"/>
      <c r="EZY8" s="11"/>
      <c r="EZZ8" s="11"/>
      <c r="FAA8" s="11"/>
      <c r="FAB8" s="11"/>
      <c r="FAC8" s="11"/>
      <c r="FAD8" s="11"/>
      <c r="FAE8" s="11"/>
      <c r="FAF8" s="11"/>
      <c r="FAG8" s="11"/>
      <c r="FAH8" s="11"/>
      <c r="FAI8" s="11"/>
      <c r="FAJ8" s="11"/>
      <c r="FAK8" s="11"/>
      <c r="FAL8" s="11"/>
      <c r="FAM8" s="11"/>
      <c r="FAN8" s="11"/>
      <c r="FAO8" s="11"/>
      <c r="FAP8" s="11"/>
      <c r="FAQ8" s="11"/>
      <c r="FAR8" s="11"/>
      <c r="FAS8" s="11"/>
      <c r="FAT8" s="11"/>
      <c r="FAU8" s="11"/>
      <c r="FAV8" s="11"/>
      <c r="FAW8" s="11"/>
      <c r="FAX8" s="11"/>
      <c r="FAY8" s="11"/>
      <c r="FAZ8" s="11"/>
      <c r="FBA8" s="11"/>
      <c r="FBB8" s="11"/>
      <c r="FBC8" s="11"/>
      <c r="FBD8" s="11"/>
      <c r="FBE8" s="11"/>
      <c r="FBF8" s="11"/>
      <c r="FBG8" s="11"/>
      <c r="FBH8" s="11"/>
      <c r="FBI8" s="11"/>
      <c r="FBJ8" s="11"/>
      <c r="FBK8" s="11"/>
      <c r="FBL8" s="11"/>
      <c r="FBM8" s="11"/>
      <c r="FBN8" s="11"/>
      <c r="FBO8" s="11"/>
      <c r="FBP8" s="11"/>
      <c r="FBQ8" s="11"/>
      <c r="FBR8" s="11"/>
      <c r="FBS8" s="11"/>
      <c r="FBT8" s="11"/>
      <c r="FBU8" s="11"/>
      <c r="FBV8" s="11"/>
      <c r="FBW8" s="11"/>
      <c r="FBX8" s="11"/>
      <c r="FBY8" s="11"/>
      <c r="FBZ8" s="11"/>
      <c r="FCA8" s="11"/>
      <c r="FCB8" s="11"/>
      <c r="FCC8" s="11"/>
      <c r="FCD8" s="11"/>
      <c r="FCE8" s="11"/>
      <c r="FCF8" s="11"/>
      <c r="FCG8" s="11"/>
      <c r="FCH8" s="11"/>
      <c r="FCI8" s="11"/>
      <c r="FCJ8" s="11"/>
      <c r="FCK8" s="11"/>
      <c r="FCL8" s="11"/>
      <c r="FCM8" s="11"/>
      <c r="FCN8" s="11"/>
      <c r="FCO8" s="11"/>
      <c r="FCP8" s="11"/>
      <c r="FCQ8" s="11"/>
      <c r="FCR8" s="11"/>
      <c r="FCS8" s="11"/>
      <c r="FCT8" s="11"/>
      <c r="FCU8" s="11"/>
      <c r="FCV8" s="11"/>
      <c r="FCW8" s="11"/>
      <c r="FCX8" s="11"/>
      <c r="FCY8" s="11"/>
      <c r="FCZ8" s="11"/>
      <c r="FDA8" s="11"/>
      <c r="FDB8" s="11"/>
      <c r="FDC8" s="11"/>
      <c r="FDD8" s="11"/>
      <c r="FDE8" s="11"/>
      <c r="FDF8" s="11"/>
      <c r="FDG8" s="11"/>
      <c r="FDH8" s="11"/>
      <c r="FDI8" s="11"/>
      <c r="FDJ8" s="11"/>
      <c r="FDK8" s="11"/>
      <c r="FDL8" s="11"/>
      <c r="FDM8" s="11"/>
      <c r="FDN8" s="11"/>
      <c r="FDO8" s="11"/>
      <c r="FDP8" s="11"/>
      <c r="FDQ8" s="11"/>
      <c r="FDR8" s="11"/>
      <c r="FDS8" s="11"/>
      <c r="FDT8" s="11"/>
      <c r="FDU8" s="11"/>
      <c r="FDV8" s="11"/>
      <c r="FDW8" s="11"/>
      <c r="FDX8" s="11"/>
      <c r="FDY8" s="11"/>
      <c r="FDZ8" s="11"/>
      <c r="FEA8" s="11"/>
      <c r="FEB8" s="11"/>
      <c r="FEC8" s="11"/>
      <c r="FED8" s="11"/>
      <c r="FEE8" s="11"/>
      <c r="FEF8" s="11"/>
      <c r="FEG8" s="11"/>
      <c r="FEH8" s="11"/>
      <c r="FEI8" s="11"/>
      <c r="FEJ8" s="11"/>
      <c r="FEK8" s="11"/>
      <c r="FEL8" s="11"/>
      <c r="FEM8" s="11"/>
      <c r="FEN8" s="11"/>
      <c r="FEO8" s="11"/>
      <c r="FEP8" s="11"/>
      <c r="FEQ8" s="11"/>
      <c r="FER8" s="11"/>
      <c r="FES8" s="11"/>
      <c r="FET8" s="11"/>
      <c r="FEU8" s="11"/>
      <c r="FEV8" s="11"/>
      <c r="FEW8" s="11"/>
      <c r="FEX8" s="11"/>
      <c r="FEY8" s="11"/>
      <c r="FEZ8" s="11"/>
      <c r="FFA8" s="11"/>
      <c r="FFB8" s="11"/>
      <c r="FFC8" s="11"/>
      <c r="FFD8" s="11"/>
      <c r="FFE8" s="11"/>
      <c r="FFF8" s="11"/>
      <c r="FFG8" s="11"/>
      <c r="FFH8" s="11"/>
      <c r="FFI8" s="11"/>
      <c r="FFJ8" s="11"/>
      <c r="FFK8" s="11"/>
      <c r="FFL8" s="11"/>
      <c r="FFM8" s="11"/>
      <c r="FFN8" s="11"/>
      <c r="FFO8" s="11"/>
      <c r="FFP8" s="11"/>
      <c r="FFQ8" s="11"/>
      <c r="FFR8" s="11"/>
      <c r="FFS8" s="11"/>
      <c r="FFT8" s="11"/>
      <c r="FFU8" s="11"/>
      <c r="FFV8" s="11"/>
      <c r="FFW8" s="11"/>
      <c r="FFX8" s="11"/>
      <c r="FFY8" s="11"/>
      <c r="FFZ8" s="11"/>
      <c r="FGA8" s="11"/>
      <c r="FGB8" s="11"/>
      <c r="FGC8" s="11"/>
      <c r="FGD8" s="11"/>
      <c r="FGE8" s="11"/>
      <c r="FGF8" s="11"/>
      <c r="FGG8" s="11"/>
      <c r="FGH8" s="11"/>
      <c r="FGI8" s="11"/>
      <c r="FGJ8" s="11"/>
      <c r="FGK8" s="11"/>
      <c r="FGL8" s="11"/>
      <c r="FGM8" s="11"/>
      <c r="FGN8" s="11"/>
      <c r="FGO8" s="11"/>
      <c r="FGP8" s="11"/>
      <c r="FGQ8" s="11"/>
      <c r="FGR8" s="11"/>
      <c r="FGS8" s="11"/>
      <c r="FGT8" s="11"/>
      <c r="FGU8" s="11"/>
      <c r="FGV8" s="11"/>
      <c r="FGW8" s="11"/>
      <c r="FGX8" s="11"/>
      <c r="FGY8" s="11"/>
      <c r="FGZ8" s="11"/>
      <c r="FHA8" s="11"/>
      <c r="FHB8" s="11"/>
      <c r="FHC8" s="11"/>
      <c r="FHD8" s="11"/>
      <c r="FHE8" s="11"/>
      <c r="FHF8" s="11"/>
      <c r="FHG8" s="11"/>
      <c r="FHH8" s="11"/>
      <c r="FHI8" s="11"/>
      <c r="FHJ8" s="11"/>
      <c r="FHK8" s="11"/>
      <c r="FHL8" s="11"/>
      <c r="FHM8" s="11"/>
      <c r="FHN8" s="11"/>
      <c r="FHO8" s="11"/>
      <c r="FHP8" s="11"/>
      <c r="FHQ8" s="11"/>
      <c r="FHR8" s="11"/>
      <c r="FHS8" s="11"/>
      <c r="FHT8" s="11"/>
      <c r="FHU8" s="11"/>
      <c r="FHV8" s="11"/>
      <c r="FHW8" s="11"/>
      <c r="FHX8" s="11"/>
      <c r="FHY8" s="11"/>
      <c r="FHZ8" s="11"/>
      <c r="FIA8" s="11"/>
      <c r="FIB8" s="11"/>
      <c r="FIC8" s="11"/>
      <c r="FID8" s="11"/>
      <c r="FIE8" s="11"/>
      <c r="FIF8" s="11"/>
      <c r="FIG8" s="11"/>
      <c r="FIH8" s="11"/>
      <c r="FII8" s="11"/>
      <c r="FIJ8" s="11"/>
      <c r="FIK8" s="11"/>
      <c r="FIL8" s="11"/>
      <c r="FIM8" s="11"/>
      <c r="FIN8" s="11"/>
      <c r="FIO8" s="11"/>
      <c r="FIP8" s="11"/>
      <c r="FIQ8" s="11"/>
      <c r="FIR8" s="11"/>
      <c r="FIS8" s="11"/>
      <c r="FIT8" s="11"/>
      <c r="FIU8" s="11"/>
      <c r="FIV8" s="11"/>
      <c r="FIW8" s="11"/>
      <c r="FIX8" s="11"/>
      <c r="FIY8" s="11"/>
      <c r="FIZ8" s="11"/>
      <c r="FJA8" s="11"/>
      <c r="FJB8" s="11"/>
      <c r="FJC8" s="11"/>
      <c r="FJD8" s="11"/>
      <c r="FJE8" s="11"/>
      <c r="FJF8" s="11"/>
      <c r="FJG8" s="11"/>
      <c r="FJH8" s="11"/>
      <c r="FJI8" s="11"/>
      <c r="FJJ8" s="11"/>
      <c r="FJK8" s="11"/>
      <c r="FJL8" s="11"/>
      <c r="FJM8" s="11"/>
      <c r="FJN8" s="11"/>
      <c r="FJO8" s="11"/>
      <c r="FJP8" s="11"/>
      <c r="FJQ8" s="11"/>
      <c r="FJR8" s="11"/>
      <c r="FJS8" s="11"/>
      <c r="FJT8" s="11"/>
      <c r="FJU8" s="11"/>
      <c r="FJV8" s="11"/>
      <c r="FJW8" s="11"/>
      <c r="FJX8" s="11"/>
      <c r="FJY8" s="11"/>
      <c r="FJZ8" s="11"/>
      <c r="FKA8" s="11"/>
      <c r="FKB8" s="11"/>
      <c r="FKC8" s="11"/>
      <c r="FKD8" s="11"/>
      <c r="FKE8" s="11"/>
      <c r="FKF8" s="11"/>
      <c r="FKG8" s="11"/>
      <c r="FKH8" s="11"/>
      <c r="FKI8" s="11"/>
      <c r="FKJ8" s="11"/>
      <c r="FKK8" s="11"/>
      <c r="FKL8" s="11"/>
      <c r="FKM8" s="11"/>
      <c r="FKN8" s="11"/>
      <c r="FKO8" s="11"/>
      <c r="FKP8" s="11"/>
      <c r="FKQ8" s="11"/>
      <c r="FKR8" s="11"/>
      <c r="FKS8" s="11"/>
      <c r="FKT8" s="11"/>
      <c r="FKU8" s="11"/>
      <c r="FKV8" s="11"/>
      <c r="FKW8" s="11"/>
      <c r="FKX8" s="11"/>
      <c r="FKY8" s="11"/>
      <c r="FKZ8" s="11"/>
      <c r="FLA8" s="11"/>
      <c r="FLB8" s="11"/>
      <c r="FLC8" s="11"/>
      <c r="FLD8" s="11"/>
      <c r="FLE8" s="11"/>
      <c r="FLF8" s="11"/>
      <c r="FLG8" s="11"/>
      <c r="FLH8" s="11"/>
      <c r="FLI8" s="11"/>
      <c r="FLJ8" s="11"/>
      <c r="FLK8" s="11"/>
      <c r="FLL8" s="11"/>
      <c r="FLM8" s="11"/>
      <c r="FLN8" s="11"/>
      <c r="FLO8" s="11"/>
      <c r="FLP8" s="11"/>
      <c r="FLQ8" s="11"/>
      <c r="FLR8" s="11"/>
      <c r="FLS8" s="11"/>
      <c r="FLT8" s="11"/>
      <c r="FLU8" s="11"/>
      <c r="FLV8" s="11"/>
      <c r="FLW8" s="11"/>
      <c r="FLX8" s="11"/>
      <c r="FLY8" s="11"/>
      <c r="FLZ8" s="11"/>
      <c r="FMA8" s="11"/>
      <c r="FMB8" s="11"/>
      <c r="FMC8" s="11"/>
      <c r="FMD8" s="11"/>
      <c r="FME8" s="11"/>
      <c r="FMF8" s="11"/>
      <c r="FMG8" s="11"/>
      <c r="FMH8" s="11"/>
      <c r="FMI8" s="11"/>
      <c r="FMJ8" s="11"/>
      <c r="FMK8" s="11"/>
      <c r="FML8" s="11"/>
      <c r="FMM8" s="11"/>
      <c r="FMN8" s="11"/>
      <c r="FMO8" s="11"/>
      <c r="FMP8" s="11"/>
      <c r="FMQ8" s="11"/>
      <c r="FMR8" s="11"/>
      <c r="FMS8" s="11"/>
      <c r="FMT8" s="11"/>
      <c r="FMU8" s="11"/>
      <c r="FMV8" s="11"/>
      <c r="FMW8" s="11"/>
      <c r="FMX8" s="11"/>
      <c r="FMY8" s="11"/>
      <c r="FMZ8" s="11"/>
      <c r="FNA8" s="11"/>
      <c r="FNB8" s="11"/>
      <c r="FNC8" s="11"/>
      <c r="FND8" s="11"/>
      <c r="FNE8" s="11"/>
      <c r="FNF8" s="11"/>
      <c r="FNG8" s="11"/>
      <c r="FNH8" s="11"/>
      <c r="FNI8" s="11"/>
      <c r="FNJ8" s="11"/>
      <c r="FNK8" s="11"/>
      <c r="FNL8" s="11"/>
      <c r="FNM8" s="11"/>
      <c r="FNN8" s="11"/>
      <c r="FNO8" s="11"/>
      <c r="FNP8" s="11"/>
      <c r="FNQ8" s="11"/>
      <c r="FNR8" s="11"/>
      <c r="FNS8" s="11"/>
      <c r="FNT8" s="11"/>
      <c r="FNU8" s="11"/>
      <c r="FNV8" s="11"/>
      <c r="FNW8" s="11"/>
      <c r="FNX8" s="11"/>
      <c r="FNY8" s="11"/>
      <c r="FNZ8" s="11"/>
      <c r="FOA8" s="11"/>
      <c r="FOB8" s="11"/>
      <c r="FOC8" s="11"/>
      <c r="FOD8" s="11"/>
      <c r="FOE8" s="11"/>
      <c r="FOF8" s="11"/>
      <c r="FOG8" s="11"/>
      <c r="FOH8" s="11"/>
      <c r="FOI8" s="11"/>
      <c r="FOJ8" s="11"/>
      <c r="FOK8" s="11"/>
      <c r="FOL8" s="11"/>
      <c r="FOM8" s="11"/>
      <c r="FON8" s="11"/>
      <c r="FOO8" s="11"/>
      <c r="FOP8" s="11"/>
      <c r="FOQ8" s="11"/>
      <c r="FOR8" s="11"/>
      <c r="FOS8" s="11"/>
      <c r="FOT8" s="11"/>
      <c r="FOU8" s="11"/>
      <c r="FOV8" s="11"/>
      <c r="FOW8" s="11"/>
      <c r="FOX8" s="11"/>
      <c r="FOY8" s="11"/>
      <c r="FOZ8" s="11"/>
      <c r="FPA8" s="11"/>
      <c r="FPB8" s="11"/>
      <c r="FPC8" s="11"/>
      <c r="FPD8" s="11"/>
      <c r="FPE8" s="11"/>
      <c r="FPF8" s="11"/>
      <c r="FPG8" s="11"/>
      <c r="FPH8" s="11"/>
      <c r="FPI8" s="11"/>
      <c r="FPJ8" s="11"/>
      <c r="FPK8" s="11"/>
      <c r="FPL8" s="11"/>
      <c r="FPM8" s="11"/>
      <c r="FPN8" s="11"/>
      <c r="FPO8" s="11"/>
      <c r="FPP8" s="11"/>
      <c r="FPQ8" s="11"/>
      <c r="FPR8" s="11"/>
      <c r="FPS8" s="11"/>
      <c r="FPT8" s="11"/>
      <c r="FPU8" s="11"/>
      <c r="FPV8" s="11"/>
      <c r="FPW8" s="11"/>
      <c r="FPX8" s="11"/>
      <c r="FPY8" s="11"/>
      <c r="FPZ8" s="11"/>
      <c r="FQA8" s="11"/>
      <c r="FQB8" s="11"/>
      <c r="FQC8" s="11"/>
      <c r="FQD8" s="11"/>
      <c r="FQE8" s="11"/>
      <c r="FQF8" s="11"/>
      <c r="FQG8" s="11"/>
      <c r="FQH8" s="11"/>
      <c r="FQI8" s="11"/>
      <c r="FQJ8" s="11"/>
      <c r="FQK8" s="11"/>
      <c r="FQL8" s="11"/>
      <c r="FQM8" s="11"/>
      <c r="FQN8" s="11"/>
      <c r="FQO8" s="11"/>
      <c r="FQP8" s="11"/>
      <c r="FQQ8" s="11"/>
      <c r="FQR8" s="11"/>
      <c r="FQS8" s="11"/>
      <c r="FQT8" s="11"/>
      <c r="FQU8" s="11"/>
      <c r="FQV8" s="11"/>
      <c r="FQW8" s="11"/>
      <c r="FQX8" s="11"/>
      <c r="FQY8" s="11"/>
      <c r="FQZ8" s="11"/>
      <c r="FRA8" s="11"/>
      <c r="FRB8" s="11"/>
      <c r="FRC8" s="11"/>
      <c r="FRD8" s="11"/>
      <c r="FRE8" s="11"/>
      <c r="FRF8" s="11"/>
      <c r="FRG8" s="11"/>
      <c r="FRH8" s="11"/>
      <c r="FRI8" s="11"/>
      <c r="FRJ8" s="11"/>
      <c r="FRK8" s="11"/>
      <c r="FRL8" s="11"/>
      <c r="FRM8" s="11"/>
      <c r="FRN8" s="11"/>
      <c r="FRO8" s="11"/>
      <c r="FRP8" s="11"/>
      <c r="FRQ8" s="11"/>
      <c r="FRR8" s="11"/>
      <c r="FRS8" s="11"/>
      <c r="FRT8" s="11"/>
      <c r="FRU8" s="11"/>
      <c r="FRV8" s="11"/>
      <c r="FRW8" s="11"/>
      <c r="FRX8" s="11"/>
      <c r="FRY8" s="11"/>
      <c r="FRZ8" s="11"/>
      <c r="FSA8" s="11"/>
      <c r="FSB8" s="11"/>
      <c r="FSC8" s="11"/>
      <c r="FSD8" s="11"/>
      <c r="FSE8" s="11"/>
      <c r="FSF8" s="11"/>
      <c r="FSG8" s="11"/>
      <c r="FSH8" s="11"/>
      <c r="FSI8" s="11"/>
      <c r="FSJ8" s="11"/>
      <c r="FSK8" s="11"/>
      <c r="FSL8" s="11"/>
      <c r="FSM8" s="11"/>
      <c r="FSN8" s="11"/>
      <c r="FSO8" s="11"/>
      <c r="FSP8" s="11"/>
      <c r="FSQ8" s="11"/>
      <c r="FSR8" s="11"/>
      <c r="FSS8" s="11"/>
      <c r="FST8" s="11"/>
      <c r="FSU8" s="11"/>
      <c r="FSV8" s="11"/>
      <c r="FSW8" s="11"/>
      <c r="FSX8" s="11"/>
      <c r="FSY8" s="11"/>
      <c r="FSZ8" s="11"/>
      <c r="FTA8" s="11"/>
      <c r="FTB8" s="11"/>
      <c r="FTC8" s="11"/>
      <c r="FTD8" s="11"/>
      <c r="FTE8" s="11"/>
      <c r="FTF8" s="11"/>
      <c r="FTG8" s="11"/>
      <c r="FTH8" s="11"/>
      <c r="FTI8" s="11"/>
      <c r="FTJ8" s="11"/>
      <c r="FTK8" s="11"/>
      <c r="FTL8" s="11"/>
      <c r="FTM8" s="11"/>
      <c r="FTN8" s="11"/>
      <c r="FTO8" s="11"/>
      <c r="FTP8" s="11"/>
      <c r="FTQ8" s="11"/>
      <c r="FTR8" s="11"/>
      <c r="FTS8" s="11"/>
      <c r="FTT8" s="11"/>
      <c r="FTU8" s="11"/>
      <c r="FTV8" s="11"/>
      <c r="FTW8" s="11"/>
      <c r="FTX8" s="11"/>
      <c r="FTY8" s="11"/>
      <c r="FTZ8" s="11"/>
      <c r="FUA8" s="11"/>
      <c r="FUB8" s="11"/>
      <c r="FUC8" s="11"/>
      <c r="FUD8" s="11"/>
      <c r="FUE8" s="11"/>
      <c r="FUF8" s="11"/>
      <c r="FUG8" s="11"/>
      <c r="FUH8" s="11"/>
      <c r="FUI8" s="11"/>
      <c r="FUJ8" s="11"/>
      <c r="FUK8" s="11"/>
      <c r="FUL8" s="11"/>
      <c r="FUM8" s="11"/>
      <c r="FUN8" s="11"/>
      <c r="FUO8" s="11"/>
      <c r="FUP8" s="11"/>
      <c r="FUQ8" s="11"/>
      <c r="FUR8" s="11"/>
      <c r="FUS8" s="11"/>
      <c r="FUT8" s="11"/>
      <c r="FUU8" s="11"/>
      <c r="FUV8" s="11"/>
      <c r="FUW8" s="11"/>
      <c r="FUX8" s="11"/>
      <c r="FUY8" s="11"/>
      <c r="FUZ8" s="11"/>
      <c r="FVA8" s="11"/>
      <c r="FVB8" s="11"/>
      <c r="FVC8" s="11"/>
      <c r="FVD8" s="11"/>
      <c r="FVE8" s="11"/>
      <c r="FVF8" s="11"/>
      <c r="FVG8" s="11"/>
      <c r="FVH8" s="11"/>
      <c r="FVI8" s="11"/>
      <c r="FVJ8" s="11"/>
      <c r="FVK8" s="11"/>
      <c r="FVL8" s="11"/>
      <c r="FVM8" s="11"/>
      <c r="FVN8" s="11"/>
      <c r="FVO8" s="11"/>
      <c r="FVP8" s="11"/>
      <c r="FVQ8" s="11"/>
      <c r="FVR8" s="11"/>
      <c r="FVS8" s="11"/>
      <c r="FVT8" s="11"/>
      <c r="FVU8" s="11"/>
      <c r="FVV8" s="11"/>
      <c r="FVW8" s="11"/>
      <c r="FVX8" s="11"/>
      <c r="FVY8" s="11"/>
      <c r="FVZ8" s="11"/>
      <c r="FWA8" s="11"/>
      <c r="FWB8" s="11"/>
      <c r="FWC8" s="11"/>
      <c r="FWD8" s="11"/>
      <c r="FWE8" s="11"/>
      <c r="FWF8" s="11"/>
      <c r="FWG8" s="11"/>
      <c r="FWH8" s="11"/>
      <c r="FWI8" s="11"/>
      <c r="FWJ8" s="11"/>
      <c r="FWK8" s="11"/>
      <c r="FWL8" s="11"/>
      <c r="FWM8" s="11"/>
      <c r="FWN8" s="11"/>
      <c r="FWO8" s="11"/>
      <c r="FWP8" s="11"/>
      <c r="FWQ8" s="11"/>
      <c r="FWR8" s="11"/>
      <c r="FWS8" s="11"/>
      <c r="FWT8" s="11"/>
      <c r="FWU8" s="11"/>
      <c r="FWV8" s="11"/>
      <c r="FWW8" s="11"/>
      <c r="FWX8" s="11"/>
      <c r="FWY8" s="11"/>
      <c r="FWZ8" s="11"/>
      <c r="FXA8" s="11"/>
      <c r="FXB8" s="11"/>
      <c r="FXC8" s="11"/>
      <c r="FXD8" s="11"/>
      <c r="FXE8" s="11"/>
      <c r="FXF8" s="11"/>
      <c r="FXG8" s="11"/>
      <c r="FXH8" s="11"/>
      <c r="FXI8" s="11"/>
      <c r="FXJ8" s="11"/>
      <c r="FXK8" s="11"/>
      <c r="FXL8" s="11"/>
      <c r="FXM8" s="11"/>
      <c r="FXN8" s="11"/>
      <c r="FXO8" s="11"/>
      <c r="FXP8" s="11"/>
      <c r="FXQ8" s="11"/>
      <c r="FXR8" s="11"/>
      <c r="FXS8" s="11"/>
      <c r="FXT8" s="11"/>
      <c r="FXU8" s="11"/>
      <c r="FXV8" s="11"/>
      <c r="FXW8" s="11"/>
      <c r="FXX8" s="11"/>
      <c r="FXY8" s="11"/>
      <c r="FXZ8" s="11"/>
      <c r="FYA8" s="11"/>
      <c r="FYB8" s="11"/>
      <c r="FYC8" s="11"/>
      <c r="FYD8" s="11"/>
      <c r="FYE8" s="11"/>
      <c r="FYF8" s="11"/>
      <c r="FYG8" s="11"/>
      <c r="FYH8" s="11"/>
      <c r="FYI8" s="11"/>
      <c r="FYJ8" s="11"/>
      <c r="FYK8" s="11"/>
      <c r="FYL8" s="11"/>
      <c r="FYM8" s="11"/>
      <c r="FYN8" s="11"/>
      <c r="FYO8" s="11"/>
      <c r="FYP8" s="11"/>
      <c r="FYQ8" s="11"/>
      <c r="FYR8" s="11"/>
      <c r="FYS8" s="11"/>
      <c r="FYT8" s="11"/>
      <c r="FYU8" s="11"/>
      <c r="FYV8" s="11"/>
      <c r="FYW8" s="11"/>
      <c r="FYX8" s="11"/>
      <c r="FYY8" s="11"/>
      <c r="FYZ8" s="11"/>
      <c r="FZA8" s="11"/>
      <c r="FZB8" s="11"/>
      <c r="FZC8" s="11"/>
      <c r="FZD8" s="11"/>
      <c r="FZE8" s="11"/>
      <c r="FZF8" s="11"/>
      <c r="FZG8" s="11"/>
      <c r="FZH8" s="11"/>
      <c r="FZI8" s="11"/>
      <c r="FZJ8" s="11"/>
      <c r="FZK8" s="11"/>
      <c r="FZL8" s="11"/>
      <c r="FZM8" s="11"/>
      <c r="FZN8" s="11"/>
      <c r="FZO8" s="11"/>
      <c r="FZP8" s="11"/>
      <c r="FZQ8" s="11"/>
      <c r="FZR8" s="11"/>
      <c r="FZS8" s="11"/>
      <c r="FZT8" s="11"/>
      <c r="FZU8" s="11"/>
      <c r="FZV8" s="11"/>
      <c r="FZW8" s="11"/>
      <c r="FZX8" s="11"/>
      <c r="FZY8" s="11"/>
      <c r="FZZ8" s="11"/>
      <c r="GAA8" s="11"/>
      <c r="GAB8" s="11"/>
      <c r="GAC8" s="11"/>
      <c r="GAD8" s="11"/>
      <c r="GAE8" s="11"/>
      <c r="GAF8" s="11"/>
      <c r="GAG8" s="11"/>
      <c r="GAH8" s="11"/>
      <c r="GAI8" s="11"/>
      <c r="GAJ8" s="11"/>
      <c r="GAK8" s="11"/>
      <c r="GAL8" s="11"/>
      <c r="GAM8" s="11"/>
      <c r="GAN8" s="11"/>
      <c r="GAO8" s="11"/>
      <c r="GAP8" s="11"/>
      <c r="GAQ8" s="11"/>
      <c r="GAR8" s="11"/>
      <c r="GAS8" s="11"/>
      <c r="GAT8" s="11"/>
      <c r="GAU8" s="11"/>
      <c r="GAV8" s="11"/>
      <c r="GAW8" s="11"/>
      <c r="GAX8" s="11"/>
      <c r="GAY8" s="11"/>
      <c r="GAZ8" s="11"/>
      <c r="GBA8" s="11"/>
      <c r="GBB8" s="11"/>
      <c r="GBC8" s="11"/>
      <c r="GBD8" s="11"/>
      <c r="GBE8" s="11"/>
      <c r="GBF8" s="11"/>
      <c r="GBG8" s="11"/>
      <c r="GBH8" s="11"/>
      <c r="GBI8" s="11"/>
      <c r="GBJ8" s="11"/>
      <c r="GBK8" s="11"/>
      <c r="GBL8" s="11"/>
      <c r="GBM8" s="11"/>
      <c r="GBN8" s="11"/>
      <c r="GBO8" s="11"/>
      <c r="GBP8" s="11"/>
      <c r="GBQ8" s="11"/>
      <c r="GBR8" s="11"/>
      <c r="GBS8" s="11"/>
      <c r="GBT8" s="11"/>
      <c r="GBU8" s="11"/>
      <c r="GBV8" s="11"/>
      <c r="GBW8" s="11"/>
      <c r="GBX8" s="11"/>
      <c r="GBY8" s="11"/>
      <c r="GBZ8" s="11"/>
      <c r="GCA8" s="11"/>
      <c r="GCB8" s="11"/>
      <c r="GCC8" s="11"/>
      <c r="GCD8" s="11"/>
      <c r="GCE8" s="11"/>
      <c r="GCF8" s="11"/>
      <c r="GCG8" s="11"/>
      <c r="GCH8" s="11"/>
      <c r="GCI8" s="11"/>
      <c r="GCJ8" s="11"/>
      <c r="GCK8" s="11"/>
      <c r="GCL8" s="11"/>
      <c r="GCM8" s="11"/>
      <c r="GCN8" s="11"/>
      <c r="GCO8" s="11"/>
      <c r="GCP8" s="11"/>
      <c r="GCQ8" s="11"/>
      <c r="GCR8" s="11"/>
      <c r="GCS8" s="11"/>
      <c r="GCT8" s="11"/>
      <c r="GCU8" s="11"/>
      <c r="GCV8" s="11"/>
      <c r="GCW8" s="11"/>
      <c r="GCX8" s="11"/>
      <c r="GCY8" s="11"/>
      <c r="GCZ8" s="11"/>
      <c r="GDA8" s="11"/>
      <c r="GDB8" s="11"/>
      <c r="GDC8" s="11"/>
      <c r="GDD8" s="11"/>
      <c r="GDE8" s="11"/>
      <c r="GDF8" s="11"/>
      <c r="GDG8" s="11"/>
      <c r="GDH8" s="11"/>
      <c r="GDI8" s="11"/>
      <c r="GDJ8" s="11"/>
      <c r="GDK8" s="11"/>
      <c r="GDL8" s="11"/>
      <c r="GDM8" s="11"/>
      <c r="GDN8" s="11"/>
      <c r="GDO8" s="11"/>
      <c r="GDP8" s="11"/>
      <c r="GDQ8" s="11"/>
      <c r="GDR8" s="11"/>
      <c r="GDS8" s="11"/>
      <c r="GDT8" s="11"/>
      <c r="GDU8" s="11"/>
      <c r="GDV8" s="11"/>
      <c r="GDW8" s="11"/>
      <c r="GDX8" s="11"/>
      <c r="GDY8" s="11"/>
      <c r="GDZ8" s="11"/>
      <c r="GEA8" s="11"/>
      <c r="GEB8" s="11"/>
      <c r="GEC8" s="11"/>
      <c r="GED8" s="11"/>
      <c r="GEE8" s="11"/>
      <c r="GEF8" s="11"/>
      <c r="GEG8" s="11"/>
      <c r="GEH8" s="11"/>
      <c r="GEI8" s="11"/>
      <c r="GEJ8" s="11"/>
      <c r="GEK8" s="11"/>
      <c r="GEL8" s="11"/>
      <c r="GEM8" s="11"/>
      <c r="GEN8" s="11"/>
      <c r="GEO8" s="11"/>
      <c r="GEP8" s="11"/>
      <c r="GEQ8" s="11"/>
      <c r="GER8" s="11"/>
      <c r="GES8" s="11"/>
      <c r="GET8" s="11"/>
      <c r="GEU8" s="11"/>
      <c r="GEV8" s="11"/>
      <c r="GEW8" s="11"/>
      <c r="GEX8" s="11"/>
      <c r="GEY8" s="11"/>
      <c r="GEZ8" s="11"/>
      <c r="GFA8" s="11"/>
      <c r="GFB8" s="11"/>
      <c r="GFC8" s="11"/>
      <c r="GFD8" s="11"/>
      <c r="GFE8" s="11"/>
      <c r="GFF8" s="11"/>
      <c r="GFG8" s="11"/>
      <c r="GFH8" s="11"/>
      <c r="GFI8" s="11"/>
      <c r="GFJ8" s="11"/>
      <c r="GFK8" s="11"/>
      <c r="GFL8" s="11"/>
      <c r="GFM8" s="11"/>
      <c r="GFN8" s="11"/>
      <c r="GFO8" s="11"/>
      <c r="GFP8" s="11"/>
      <c r="GFQ8" s="11"/>
      <c r="GFR8" s="11"/>
      <c r="GFS8" s="11"/>
      <c r="GFT8" s="11"/>
      <c r="GFU8" s="11"/>
      <c r="GFV8" s="11"/>
      <c r="GFW8" s="11"/>
      <c r="GFX8" s="11"/>
      <c r="GFY8" s="11"/>
      <c r="GFZ8" s="11"/>
      <c r="GGA8" s="11"/>
      <c r="GGB8" s="11"/>
      <c r="GGC8" s="11"/>
      <c r="GGD8" s="11"/>
      <c r="GGE8" s="11"/>
      <c r="GGF8" s="11"/>
      <c r="GGG8" s="11"/>
      <c r="GGH8" s="11"/>
      <c r="GGI8" s="11"/>
      <c r="GGJ8" s="11"/>
      <c r="GGK8" s="11"/>
      <c r="GGL8" s="11"/>
      <c r="GGM8" s="11"/>
      <c r="GGN8" s="11"/>
      <c r="GGO8" s="11"/>
      <c r="GGP8" s="11"/>
      <c r="GGQ8" s="11"/>
      <c r="GGR8" s="11"/>
      <c r="GGS8" s="11"/>
      <c r="GGT8" s="11"/>
      <c r="GGU8" s="11"/>
      <c r="GGV8" s="11"/>
      <c r="GGW8" s="11"/>
      <c r="GGX8" s="11"/>
      <c r="GGY8" s="11"/>
      <c r="GGZ8" s="11"/>
      <c r="GHA8" s="11"/>
      <c r="GHB8" s="11"/>
      <c r="GHC8" s="11"/>
      <c r="GHD8" s="11"/>
      <c r="GHE8" s="11"/>
      <c r="GHF8" s="11"/>
      <c r="GHG8" s="11"/>
      <c r="GHH8" s="11"/>
      <c r="GHI8" s="11"/>
      <c r="GHJ8" s="11"/>
      <c r="GHK8" s="11"/>
      <c r="GHL8" s="11"/>
      <c r="GHM8" s="11"/>
      <c r="GHN8" s="11"/>
      <c r="GHO8" s="11"/>
      <c r="GHP8" s="11"/>
      <c r="GHQ8" s="11"/>
      <c r="GHR8" s="11"/>
      <c r="GHS8" s="11"/>
      <c r="GHT8" s="11"/>
      <c r="GHU8" s="11"/>
      <c r="GHV8" s="11"/>
      <c r="GHW8" s="11"/>
      <c r="GHX8" s="11"/>
      <c r="GHY8" s="11"/>
      <c r="GHZ8" s="11"/>
      <c r="GIA8" s="11"/>
      <c r="GIB8" s="11"/>
      <c r="GIC8" s="11"/>
      <c r="GID8" s="11"/>
      <c r="GIE8" s="11"/>
      <c r="GIF8" s="11"/>
      <c r="GIG8" s="11"/>
      <c r="GIH8" s="11"/>
      <c r="GII8" s="11"/>
      <c r="GIJ8" s="11"/>
      <c r="GIK8" s="11"/>
      <c r="GIL8" s="11"/>
      <c r="GIM8" s="11"/>
      <c r="GIN8" s="11"/>
      <c r="GIO8" s="11"/>
      <c r="GIP8" s="11"/>
      <c r="GIQ8" s="11"/>
      <c r="GIR8" s="11"/>
      <c r="GIS8" s="11"/>
      <c r="GIT8" s="11"/>
      <c r="GIU8" s="11"/>
      <c r="GIV8" s="11"/>
      <c r="GIW8" s="11"/>
      <c r="GIX8" s="11"/>
      <c r="GIY8" s="11"/>
      <c r="GIZ8" s="11"/>
      <c r="GJA8" s="11"/>
      <c r="GJB8" s="11"/>
      <c r="GJC8" s="11"/>
      <c r="GJD8" s="11"/>
      <c r="GJE8" s="11"/>
      <c r="GJF8" s="11"/>
      <c r="GJG8" s="11"/>
      <c r="GJH8" s="11"/>
      <c r="GJI8" s="11"/>
      <c r="GJJ8" s="11"/>
      <c r="GJK8" s="11"/>
      <c r="GJL8" s="11"/>
      <c r="GJM8" s="11"/>
      <c r="GJN8" s="11"/>
      <c r="GJO8" s="11"/>
      <c r="GJP8" s="11"/>
      <c r="GJQ8" s="11"/>
      <c r="GJR8" s="11"/>
      <c r="GJS8" s="11"/>
      <c r="GJT8" s="11"/>
      <c r="GJU8" s="11"/>
      <c r="GJV8" s="11"/>
      <c r="GJW8" s="11"/>
      <c r="GJX8" s="11"/>
      <c r="GJY8" s="11"/>
      <c r="GJZ8" s="11"/>
      <c r="GKA8" s="11"/>
      <c r="GKB8" s="11"/>
      <c r="GKC8" s="11"/>
      <c r="GKD8" s="11"/>
      <c r="GKE8" s="11"/>
      <c r="GKF8" s="11"/>
      <c r="GKG8" s="11"/>
      <c r="GKH8" s="11"/>
      <c r="GKI8" s="11"/>
      <c r="GKJ8" s="11"/>
      <c r="GKK8" s="11"/>
      <c r="GKL8" s="11"/>
      <c r="GKM8" s="11"/>
      <c r="GKN8" s="11"/>
      <c r="GKO8" s="11"/>
      <c r="GKP8" s="11"/>
      <c r="GKQ8" s="11"/>
      <c r="GKR8" s="11"/>
      <c r="GKS8" s="11"/>
      <c r="GKT8" s="11"/>
      <c r="GKU8" s="11"/>
      <c r="GKV8" s="11"/>
      <c r="GKW8" s="11"/>
      <c r="GKX8" s="11"/>
      <c r="GKY8" s="11"/>
      <c r="GKZ8" s="11"/>
      <c r="GLA8" s="11"/>
      <c r="GLB8" s="11"/>
      <c r="GLC8" s="11"/>
      <c r="GLD8" s="11"/>
      <c r="GLE8" s="11"/>
      <c r="GLF8" s="11"/>
      <c r="GLG8" s="11"/>
      <c r="GLH8" s="11"/>
      <c r="GLI8" s="11"/>
      <c r="GLJ8" s="11"/>
      <c r="GLK8" s="11"/>
      <c r="GLL8" s="11"/>
      <c r="GLM8" s="11"/>
      <c r="GLN8" s="11"/>
      <c r="GLO8" s="11"/>
      <c r="GLP8" s="11"/>
      <c r="GLQ8" s="11"/>
      <c r="GLR8" s="11"/>
      <c r="GLS8" s="11"/>
      <c r="GLT8" s="11"/>
      <c r="GLU8" s="11"/>
      <c r="GLV8" s="11"/>
      <c r="GLW8" s="11"/>
      <c r="GLX8" s="11"/>
      <c r="GLY8" s="11"/>
      <c r="GLZ8" s="11"/>
      <c r="GMA8" s="11"/>
      <c r="GMB8" s="11"/>
      <c r="GMC8" s="11"/>
      <c r="GMD8" s="11"/>
      <c r="GME8" s="11"/>
      <c r="GMF8" s="11"/>
      <c r="GMG8" s="11"/>
      <c r="GMH8" s="11"/>
      <c r="GMI8" s="11"/>
      <c r="GMJ8" s="11"/>
      <c r="GMK8" s="11"/>
      <c r="GML8" s="11"/>
      <c r="GMM8" s="11"/>
      <c r="GMN8" s="11"/>
      <c r="GMO8" s="11"/>
      <c r="GMP8" s="11"/>
      <c r="GMQ8" s="11"/>
      <c r="GMR8" s="11"/>
      <c r="GMS8" s="11"/>
      <c r="GMT8" s="11"/>
      <c r="GMU8" s="11"/>
      <c r="GMV8" s="11"/>
      <c r="GMW8" s="11"/>
      <c r="GMX8" s="11"/>
      <c r="GMY8" s="11"/>
      <c r="GMZ8" s="11"/>
      <c r="GNA8" s="11"/>
      <c r="GNB8" s="11"/>
      <c r="GNC8" s="11"/>
      <c r="GND8" s="11"/>
      <c r="GNE8" s="11"/>
      <c r="GNF8" s="11"/>
      <c r="GNG8" s="11"/>
      <c r="GNH8" s="11"/>
      <c r="GNI8" s="11"/>
      <c r="GNJ8" s="11"/>
      <c r="GNK8" s="11"/>
      <c r="GNL8" s="11"/>
      <c r="GNM8" s="11"/>
      <c r="GNN8" s="11"/>
      <c r="GNO8" s="11"/>
      <c r="GNP8" s="11"/>
      <c r="GNQ8" s="11"/>
      <c r="GNR8" s="11"/>
      <c r="GNS8" s="11"/>
      <c r="GNT8" s="11"/>
      <c r="GNU8" s="11"/>
      <c r="GNV8" s="11"/>
      <c r="GNW8" s="11"/>
      <c r="GNX8" s="11"/>
      <c r="GNY8" s="11"/>
      <c r="GNZ8" s="11"/>
      <c r="GOA8" s="11"/>
      <c r="GOB8" s="11"/>
      <c r="GOC8" s="11"/>
      <c r="GOD8" s="11"/>
      <c r="GOE8" s="11"/>
      <c r="GOF8" s="11"/>
      <c r="GOG8" s="11"/>
      <c r="GOH8" s="11"/>
      <c r="GOI8" s="11"/>
      <c r="GOJ8" s="11"/>
      <c r="GOK8" s="11"/>
      <c r="GOL8" s="11"/>
      <c r="GOM8" s="11"/>
      <c r="GON8" s="11"/>
      <c r="GOO8" s="11"/>
      <c r="GOP8" s="11"/>
      <c r="GOQ8" s="11"/>
      <c r="GOR8" s="11"/>
      <c r="GOS8" s="11"/>
      <c r="GOT8" s="11"/>
      <c r="GOU8" s="11"/>
      <c r="GOV8" s="11"/>
      <c r="GOW8" s="11"/>
      <c r="GOX8" s="11"/>
      <c r="GOY8" s="11"/>
      <c r="GOZ8" s="11"/>
      <c r="GPA8" s="11"/>
      <c r="GPB8" s="11"/>
      <c r="GPC8" s="11"/>
      <c r="GPD8" s="11"/>
      <c r="GPE8" s="11"/>
      <c r="GPF8" s="11"/>
      <c r="GPG8" s="11"/>
      <c r="GPH8" s="11"/>
      <c r="GPI8" s="11"/>
      <c r="GPJ8" s="11"/>
      <c r="GPK8" s="11"/>
      <c r="GPL8" s="11"/>
      <c r="GPM8" s="11"/>
      <c r="GPN8" s="11"/>
      <c r="GPO8" s="11"/>
      <c r="GPP8" s="11"/>
      <c r="GPQ8" s="11"/>
      <c r="GPR8" s="11"/>
      <c r="GPS8" s="11"/>
      <c r="GPT8" s="11"/>
      <c r="GPU8" s="11"/>
      <c r="GPV8" s="11"/>
      <c r="GPW8" s="11"/>
      <c r="GPX8" s="11"/>
      <c r="GPY8" s="11"/>
      <c r="GPZ8" s="11"/>
      <c r="GQA8" s="11"/>
      <c r="GQB8" s="11"/>
      <c r="GQC8" s="11"/>
      <c r="GQD8" s="11"/>
      <c r="GQE8" s="11"/>
      <c r="GQF8" s="11"/>
      <c r="GQG8" s="11"/>
      <c r="GQH8" s="11"/>
      <c r="GQI8" s="11"/>
      <c r="GQJ8" s="11"/>
      <c r="GQK8" s="11"/>
      <c r="GQL8" s="11"/>
      <c r="GQM8" s="11"/>
      <c r="GQN8" s="11"/>
      <c r="GQO8" s="11"/>
      <c r="GQP8" s="11"/>
      <c r="GQQ8" s="11"/>
      <c r="GQR8" s="11"/>
      <c r="GQS8" s="11"/>
      <c r="GQT8" s="11"/>
      <c r="GQU8" s="11"/>
      <c r="GQV8" s="11"/>
      <c r="GQW8" s="11"/>
      <c r="GQX8" s="11"/>
      <c r="GQY8" s="11"/>
      <c r="GQZ8" s="11"/>
      <c r="GRA8" s="11"/>
      <c r="GRB8" s="11"/>
      <c r="GRC8" s="11"/>
      <c r="GRD8" s="11"/>
      <c r="GRE8" s="11"/>
      <c r="GRF8" s="11"/>
      <c r="GRG8" s="11"/>
      <c r="GRH8" s="11"/>
      <c r="GRI8" s="11"/>
      <c r="GRJ8" s="11"/>
      <c r="GRK8" s="11"/>
      <c r="GRL8" s="11"/>
      <c r="GRM8" s="11"/>
      <c r="GRN8" s="11"/>
      <c r="GRO8" s="11"/>
      <c r="GRP8" s="11"/>
      <c r="GRQ8" s="11"/>
      <c r="GRR8" s="11"/>
      <c r="GRS8" s="11"/>
      <c r="GRT8" s="11"/>
      <c r="GRU8" s="11"/>
      <c r="GRV8" s="11"/>
      <c r="GRW8" s="11"/>
      <c r="GRX8" s="11"/>
      <c r="GRY8" s="11"/>
      <c r="GRZ8" s="11"/>
      <c r="GSA8" s="11"/>
      <c r="GSB8" s="11"/>
      <c r="GSC8" s="11"/>
      <c r="GSD8" s="11"/>
      <c r="GSE8" s="11"/>
      <c r="GSF8" s="11"/>
      <c r="GSG8" s="11"/>
      <c r="GSH8" s="11"/>
      <c r="GSI8" s="11"/>
      <c r="GSJ8" s="11"/>
      <c r="GSK8" s="11"/>
      <c r="GSL8" s="11"/>
      <c r="GSM8" s="11"/>
      <c r="GSN8" s="11"/>
      <c r="GSO8" s="11"/>
      <c r="GSP8" s="11"/>
      <c r="GSQ8" s="11"/>
      <c r="GSR8" s="11"/>
      <c r="GSS8" s="11"/>
      <c r="GST8" s="11"/>
      <c r="GSU8" s="11"/>
      <c r="GSV8" s="11"/>
      <c r="GSW8" s="11"/>
      <c r="GSX8" s="11"/>
      <c r="GSY8" s="11"/>
      <c r="GSZ8" s="11"/>
      <c r="GTA8" s="11"/>
      <c r="GTB8" s="11"/>
      <c r="GTC8" s="11"/>
      <c r="GTD8" s="11"/>
      <c r="GTE8" s="11"/>
      <c r="GTF8" s="11"/>
      <c r="GTG8" s="11"/>
      <c r="GTH8" s="11"/>
      <c r="GTI8" s="11"/>
      <c r="GTJ8" s="11"/>
      <c r="GTK8" s="11"/>
      <c r="GTL8" s="11"/>
      <c r="GTM8" s="11"/>
      <c r="GTN8" s="11"/>
      <c r="GTO8" s="11"/>
      <c r="GTP8" s="11"/>
      <c r="GTQ8" s="11"/>
      <c r="GTR8" s="11"/>
      <c r="GTS8" s="11"/>
      <c r="GTT8" s="11"/>
      <c r="GTU8" s="11"/>
      <c r="GTV8" s="11"/>
      <c r="GTW8" s="11"/>
      <c r="GTX8" s="11"/>
      <c r="GTY8" s="11"/>
      <c r="GTZ8" s="11"/>
      <c r="GUA8" s="11"/>
      <c r="GUB8" s="11"/>
      <c r="GUC8" s="11"/>
      <c r="GUD8" s="11"/>
      <c r="GUE8" s="11"/>
      <c r="GUF8" s="11"/>
      <c r="GUG8" s="11"/>
      <c r="GUH8" s="11"/>
      <c r="GUI8" s="11"/>
      <c r="GUJ8" s="11"/>
      <c r="GUK8" s="11"/>
      <c r="GUL8" s="11"/>
      <c r="GUM8" s="11"/>
      <c r="GUN8" s="11"/>
      <c r="GUO8" s="11"/>
      <c r="GUP8" s="11"/>
      <c r="GUQ8" s="11"/>
      <c r="GUR8" s="11"/>
      <c r="GUS8" s="11"/>
      <c r="GUT8" s="11"/>
      <c r="GUU8" s="11"/>
      <c r="GUV8" s="11"/>
      <c r="GUW8" s="11"/>
      <c r="GUX8" s="11"/>
      <c r="GUY8" s="11"/>
      <c r="GUZ8" s="11"/>
      <c r="GVA8" s="11"/>
      <c r="GVB8" s="11"/>
      <c r="GVC8" s="11"/>
      <c r="GVD8" s="11"/>
      <c r="GVE8" s="11"/>
      <c r="GVF8" s="11"/>
      <c r="GVG8" s="11"/>
      <c r="GVH8" s="11"/>
      <c r="GVI8" s="11"/>
      <c r="GVJ8" s="11"/>
      <c r="GVK8" s="11"/>
      <c r="GVL8" s="11"/>
      <c r="GVM8" s="11"/>
      <c r="GVN8" s="11"/>
      <c r="GVO8" s="11"/>
      <c r="GVP8" s="11"/>
      <c r="GVQ8" s="11"/>
      <c r="GVR8" s="11"/>
      <c r="GVS8" s="11"/>
      <c r="GVT8" s="11"/>
      <c r="GVU8" s="11"/>
      <c r="GVV8" s="11"/>
      <c r="GVW8" s="11"/>
      <c r="GVX8" s="11"/>
      <c r="GVY8" s="11"/>
      <c r="GVZ8" s="11"/>
      <c r="GWA8" s="11"/>
      <c r="GWB8" s="11"/>
      <c r="GWC8" s="11"/>
      <c r="GWD8" s="11"/>
      <c r="GWE8" s="11"/>
      <c r="GWF8" s="11"/>
      <c r="GWG8" s="11"/>
      <c r="GWH8" s="11"/>
      <c r="GWI8" s="11"/>
      <c r="GWJ8" s="11"/>
      <c r="GWK8" s="11"/>
      <c r="GWL8" s="11"/>
      <c r="GWM8" s="11"/>
      <c r="GWN8" s="11"/>
      <c r="GWO8" s="11"/>
      <c r="GWP8" s="11"/>
      <c r="GWQ8" s="11"/>
      <c r="GWR8" s="11"/>
      <c r="GWS8" s="11"/>
      <c r="GWT8" s="11"/>
      <c r="GWU8" s="11"/>
      <c r="GWV8" s="11"/>
      <c r="GWW8" s="11"/>
      <c r="GWX8" s="11"/>
      <c r="GWY8" s="11"/>
      <c r="GWZ8" s="11"/>
      <c r="GXA8" s="11"/>
      <c r="GXB8" s="11"/>
      <c r="GXC8" s="11"/>
      <c r="GXD8" s="11"/>
      <c r="GXE8" s="11"/>
      <c r="GXF8" s="11"/>
      <c r="GXG8" s="11"/>
      <c r="GXH8" s="11"/>
      <c r="GXI8" s="11"/>
      <c r="GXJ8" s="11"/>
      <c r="GXK8" s="11"/>
      <c r="GXL8" s="11"/>
      <c r="GXM8" s="11"/>
      <c r="GXN8" s="11"/>
      <c r="GXO8" s="11"/>
      <c r="GXP8" s="11"/>
      <c r="GXQ8" s="11"/>
      <c r="GXR8" s="11"/>
      <c r="GXS8" s="11"/>
      <c r="GXT8" s="11"/>
      <c r="GXU8" s="11"/>
      <c r="GXV8" s="11"/>
      <c r="GXW8" s="11"/>
      <c r="GXX8" s="11"/>
      <c r="GXY8" s="11"/>
      <c r="GXZ8" s="11"/>
      <c r="GYA8" s="11"/>
      <c r="GYB8" s="11"/>
      <c r="GYC8" s="11"/>
      <c r="GYD8" s="11"/>
      <c r="GYE8" s="11"/>
      <c r="GYF8" s="11"/>
      <c r="GYG8" s="11"/>
      <c r="GYH8" s="11"/>
      <c r="GYI8" s="11"/>
      <c r="GYJ8" s="11"/>
      <c r="GYK8" s="11"/>
      <c r="GYL8" s="11"/>
      <c r="GYM8" s="11"/>
      <c r="GYN8" s="11"/>
      <c r="GYO8" s="11"/>
      <c r="GYP8" s="11"/>
      <c r="GYQ8" s="11"/>
      <c r="GYR8" s="11"/>
      <c r="GYS8" s="11"/>
      <c r="GYT8" s="11"/>
      <c r="GYU8" s="11"/>
      <c r="GYV8" s="11"/>
      <c r="GYW8" s="11"/>
      <c r="GYX8" s="11"/>
      <c r="GYY8" s="11"/>
      <c r="GYZ8" s="11"/>
      <c r="GZA8" s="11"/>
      <c r="GZB8" s="11"/>
      <c r="GZC8" s="11"/>
      <c r="GZD8" s="11"/>
      <c r="GZE8" s="11"/>
      <c r="GZF8" s="11"/>
      <c r="GZG8" s="11"/>
      <c r="GZH8" s="11"/>
      <c r="GZI8" s="11"/>
      <c r="GZJ8" s="11"/>
      <c r="GZK8" s="11"/>
      <c r="GZL8" s="11"/>
      <c r="GZM8" s="11"/>
      <c r="GZN8" s="11"/>
      <c r="GZO8" s="11"/>
      <c r="GZP8" s="11"/>
      <c r="GZQ8" s="11"/>
      <c r="GZR8" s="11"/>
      <c r="GZS8" s="11"/>
      <c r="GZT8" s="11"/>
      <c r="GZU8" s="11"/>
      <c r="GZV8" s="11"/>
      <c r="GZW8" s="11"/>
      <c r="GZX8" s="11"/>
      <c r="GZY8" s="11"/>
      <c r="GZZ8" s="11"/>
      <c r="HAA8" s="11"/>
      <c r="HAB8" s="11"/>
      <c r="HAC8" s="11"/>
      <c r="HAD8" s="11"/>
      <c r="HAE8" s="11"/>
      <c r="HAF8" s="11"/>
      <c r="HAG8" s="11"/>
      <c r="HAH8" s="11"/>
      <c r="HAI8" s="11"/>
      <c r="HAJ8" s="11"/>
      <c r="HAK8" s="11"/>
      <c r="HAL8" s="11"/>
      <c r="HAM8" s="11"/>
      <c r="HAN8" s="11"/>
      <c r="HAO8" s="11"/>
      <c r="HAP8" s="11"/>
      <c r="HAQ8" s="11"/>
      <c r="HAR8" s="11"/>
      <c r="HAS8" s="11"/>
      <c r="HAT8" s="11"/>
      <c r="HAU8" s="11"/>
      <c r="HAV8" s="11"/>
      <c r="HAW8" s="11"/>
      <c r="HAX8" s="11"/>
      <c r="HAY8" s="11"/>
      <c r="HAZ8" s="11"/>
      <c r="HBA8" s="11"/>
      <c r="HBB8" s="11"/>
      <c r="HBC8" s="11"/>
      <c r="HBD8" s="11"/>
      <c r="HBE8" s="11"/>
      <c r="HBF8" s="11"/>
      <c r="HBG8" s="11"/>
      <c r="HBH8" s="11"/>
      <c r="HBI8" s="11"/>
      <c r="HBJ8" s="11"/>
      <c r="HBK8" s="11"/>
      <c r="HBL8" s="11"/>
      <c r="HBM8" s="11"/>
      <c r="HBN8" s="11"/>
      <c r="HBO8" s="11"/>
      <c r="HBP8" s="11"/>
      <c r="HBQ8" s="11"/>
      <c r="HBR8" s="11"/>
      <c r="HBS8" s="11"/>
      <c r="HBT8" s="11"/>
      <c r="HBU8" s="11"/>
      <c r="HBV8" s="11"/>
      <c r="HBW8" s="11"/>
      <c r="HBX8" s="11"/>
      <c r="HBY8" s="11"/>
      <c r="HBZ8" s="11"/>
      <c r="HCA8" s="11"/>
      <c r="HCB8" s="11"/>
      <c r="HCC8" s="11"/>
      <c r="HCD8" s="11"/>
      <c r="HCE8" s="11"/>
      <c r="HCF8" s="11"/>
      <c r="HCG8" s="11"/>
      <c r="HCH8" s="11"/>
      <c r="HCI8" s="11"/>
      <c r="HCJ8" s="11"/>
      <c r="HCK8" s="11"/>
      <c r="HCL8" s="11"/>
      <c r="HCM8" s="11"/>
      <c r="HCN8" s="11"/>
      <c r="HCO8" s="11"/>
      <c r="HCP8" s="11"/>
      <c r="HCQ8" s="11"/>
      <c r="HCR8" s="11"/>
      <c r="HCS8" s="11"/>
      <c r="HCT8" s="11"/>
      <c r="HCU8" s="11"/>
      <c r="HCV8" s="11"/>
      <c r="HCW8" s="11"/>
      <c r="HCX8" s="11"/>
      <c r="HCY8" s="11"/>
      <c r="HCZ8" s="11"/>
      <c r="HDA8" s="11"/>
      <c r="HDB8" s="11"/>
      <c r="HDC8" s="11"/>
      <c r="HDD8" s="11"/>
      <c r="HDE8" s="11"/>
      <c r="HDF8" s="11"/>
      <c r="HDG8" s="11"/>
      <c r="HDH8" s="11"/>
      <c r="HDI8" s="11"/>
      <c r="HDJ8" s="11"/>
      <c r="HDK8" s="11"/>
      <c r="HDL8" s="11"/>
      <c r="HDM8" s="11"/>
      <c r="HDN8" s="11"/>
      <c r="HDO8" s="11"/>
      <c r="HDP8" s="11"/>
      <c r="HDQ8" s="11"/>
      <c r="HDR8" s="11"/>
      <c r="HDS8" s="11"/>
      <c r="HDT8" s="11"/>
      <c r="HDU8" s="11"/>
      <c r="HDV8" s="11"/>
      <c r="HDW8" s="11"/>
      <c r="HDX8" s="11"/>
      <c r="HDY8" s="11"/>
      <c r="HDZ8" s="11"/>
      <c r="HEA8" s="11"/>
      <c r="HEB8" s="11"/>
      <c r="HEC8" s="11"/>
      <c r="HED8" s="11"/>
      <c r="HEE8" s="11"/>
      <c r="HEF8" s="11"/>
      <c r="HEG8" s="11"/>
      <c r="HEH8" s="11"/>
      <c r="HEI8" s="11"/>
      <c r="HEJ8" s="11"/>
      <c r="HEK8" s="11"/>
      <c r="HEL8" s="11"/>
      <c r="HEM8" s="11"/>
      <c r="HEN8" s="11"/>
      <c r="HEO8" s="11"/>
      <c r="HEP8" s="11"/>
      <c r="HEQ8" s="11"/>
      <c r="HER8" s="11"/>
      <c r="HES8" s="11"/>
      <c r="HET8" s="11"/>
      <c r="HEU8" s="11"/>
      <c r="HEV8" s="11"/>
      <c r="HEW8" s="11"/>
      <c r="HEX8" s="11"/>
      <c r="HEY8" s="11"/>
      <c r="HEZ8" s="11"/>
      <c r="HFA8" s="11"/>
      <c r="HFB8" s="11"/>
      <c r="HFC8" s="11"/>
      <c r="HFD8" s="11"/>
      <c r="HFE8" s="11"/>
      <c r="HFF8" s="11"/>
      <c r="HFG8" s="11"/>
      <c r="HFH8" s="11"/>
      <c r="HFI8" s="11"/>
      <c r="HFJ8" s="11"/>
      <c r="HFK8" s="11"/>
      <c r="HFL8" s="11"/>
      <c r="HFM8" s="11"/>
      <c r="HFN8" s="11"/>
      <c r="HFO8" s="11"/>
      <c r="HFP8" s="11"/>
      <c r="HFQ8" s="11"/>
      <c r="HFR8" s="11"/>
      <c r="HFS8" s="11"/>
      <c r="HFT8" s="11"/>
      <c r="HFU8" s="11"/>
      <c r="HFV8" s="11"/>
      <c r="HFW8" s="11"/>
      <c r="HFX8" s="11"/>
      <c r="HFY8" s="11"/>
      <c r="HFZ8" s="11"/>
      <c r="HGA8" s="11"/>
      <c r="HGB8" s="11"/>
      <c r="HGC8" s="11"/>
      <c r="HGD8" s="11"/>
      <c r="HGE8" s="11"/>
      <c r="HGF8" s="11"/>
      <c r="HGG8" s="11"/>
      <c r="HGH8" s="11"/>
      <c r="HGI8" s="11"/>
      <c r="HGJ8" s="11"/>
      <c r="HGK8" s="11"/>
      <c r="HGL8" s="11"/>
      <c r="HGM8" s="11"/>
      <c r="HGN8" s="11"/>
      <c r="HGO8" s="11"/>
      <c r="HGP8" s="11"/>
      <c r="HGQ8" s="11"/>
      <c r="HGR8" s="11"/>
      <c r="HGS8" s="11"/>
      <c r="HGT8" s="11"/>
      <c r="HGU8" s="11"/>
      <c r="HGV8" s="11"/>
      <c r="HGW8" s="11"/>
      <c r="HGX8" s="11"/>
      <c r="HGY8" s="11"/>
      <c r="HGZ8" s="11"/>
      <c r="HHA8" s="11"/>
      <c r="HHB8" s="11"/>
      <c r="HHC8" s="11"/>
      <c r="HHD8" s="11"/>
      <c r="HHE8" s="11"/>
      <c r="HHF8" s="11"/>
      <c r="HHG8" s="11"/>
      <c r="HHH8" s="11"/>
      <c r="HHI8" s="11"/>
      <c r="HHJ8" s="11"/>
      <c r="HHK8" s="11"/>
      <c r="HHL8" s="11"/>
      <c r="HHM8" s="11"/>
      <c r="HHN8" s="11"/>
      <c r="HHO8" s="11"/>
      <c r="HHP8" s="11"/>
      <c r="HHQ8" s="11"/>
      <c r="HHR8" s="11"/>
      <c r="HHS8" s="11"/>
      <c r="HHT8" s="11"/>
      <c r="HHU8" s="11"/>
      <c r="HHV8" s="11"/>
      <c r="HHW8" s="11"/>
      <c r="HHX8" s="11"/>
      <c r="HHY8" s="11"/>
      <c r="HHZ8" s="11"/>
      <c r="HIA8" s="11"/>
      <c r="HIB8" s="11"/>
      <c r="HIC8" s="11"/>
      <c r="HID8" s="11"/>
      <c r="HIE8" s="11"/>
      <c r="HIF8" s="11"/>
      <c r="HIG8" s="11"/>
      <c r="HIH8" s="11"/>
      <c r="HII8" s="11"/>
      <c r="HIJ8" s="11"/>
      <c r="HIK8" s="11"/>
      <c r="HIL8" s="11"/>
      <c r="HIM8" s="11"/>
      <c r="HIN8" s="11"/>
      <c r="HIO8" s="11"/>
      <c r="HIP8" s="11"/>
      <c r="HIQ8" s="11"/>
      <c r="HIR8" s="11"/>
      <c r="HIS8" s="11"/>
      <c r="HIT8" s="11"/>
      <c r="HIU8" s="11"/>
      <c r="HIV8" s="11"/>
      <c r="HIW8" s="11"/>
      <c r="HIX8" s="11"/>
      <c r="HIY8" s="11"/>
      <c r="HIZ8" s="11"/>
      <c r="HJA8" s="11"/>
      <c r="HJB8" s="11"/>
      <c r="HJC8" s="11"/>
      <c r="HJD8" s="11"/>
      <c r="HJE8" s="11"/>
      <c r="HJF8" s="11"/>
      <c r="HJG8" s="11"/>
      <c r="HJH8" s="11"/>
      <c r="HJI8" s="11"/>
      <c r="HJJ8" s="11"/>
      <c r="HJK8" s="11"/>
      <c r="HJL8" s="11"/>
      <c r="HJM8" s="11"/>
      <c r="HJN8" s="11"/>
      <c r="HJO8" s="11"/>
      <c r="HJP8" s="11"/>
      <c r="HJQ8" s="11"/>
      <c r="HJR8" s="11"/>
      <c r="HJS8" s="11"/>
      <c r="HJT8" s="11"/>
      <c r="HJU8" s="11"/>
      <c r="HJV8" s="11"/>
      <c r="HJW8" s="11"/>
      <c r="HJX8" s="11"/>
      <c r="HJY8" s="11"/>
      <c r="HJZ8" s="11"/>
      <c r="HKA8" s="11"/>
      <c r="HKB8" s="11"/>
      <c r="HKC8" s="11"/>
      <c r="HKD8" s="11"/>
      <c r="HKE8" s="11"/>
      <c r="HKF8" s="11"/>
      <c r="HKG8" s="11"/>
      <c r="HKH8" s="11"/>
      <c r="HKI8" s="11"/>
      <c r="HKJ8" s="11"/>
      <c r="HKK8" s="11"/>
      <c r="HKL8" s="11"/>
      <c r="HKM8" s="11"/>
      <c r="HKN8" s="11"/>
      <c r="HKO8" s="11"/>
      <c r="HKP8" s="11"/>
      <c r="HKQ8" s="11"/>
      <c r="HKR8" s="11"/>
      <c r="HKS8" s="11"/>
      <c r="HKT8" s="11"/>
      <c r="HKU8" s="11"/>
      <c r="HKV8" s="11"/>
      <c r="HKW8" s="11"/>
      <c r="HKX8" s="11"/>
      <c r="HKY8" s="11"/>
      <c r="HKZ8" s="11"/>
      <c r="HLA8" s="11"/>
      <c r="HLB8" s="11"/>
      <c r="HLC8" s="11"/>
      <c r="HLD8" s="11"/>
      <c r="HLE8" s="11"/>
      <c r="HLF8" s="11"/>
      <c r="HLG8" s="11"/>
      <c r="HLH8" s="11"/>
      <c r="HLI8" s="11"/>
      <c r="HLJ8" s="11"/>
      <c r="HLK8" s="11"/>
      <c r="HLL8" s="11"/>
      <c r="HLM8" s="11"/>
      <c r="HLN8" s="11"/>
      <c r="HLO8" s="11"/>
      <c r="HLP8" s="11"/>
      <c r="HLQ8" s="11"/>
      <c r="HLR8" s="11"/>
      <c r="HLS8" s="11"/>
      <c r="HLT8" s="11"/>
      <c r="HLU8" s="11"/>
      <c r="HLV8" s="11"/>
      <c r="HLW8" s="11"/>
      <c r="HLX8" s="11"/>
      <c r="HLY8" s="11"/>
      <c r="HLZ8" s="11"/>
      <c r="HMA8" s="11"/>
      <c r="HMB8" s="11"/>
      <c r="HMC8" s="11"/>
      <c r="HMD8" s="11"/>
      <c r="HME8" s="11"/>
      <c r="HMF8" s="11"/>
      <c r="HMG8" s="11"/>
      <c r="HMH8" s="11"/>
      <c r="HMI8" s="11"/>
      <c r="HMJ8" s="11"/>
      <c r="HMK8" s="11"/>
      <c r="HML8" s="11"/>
      <c r="HMM8" s="11"/>
      <c r="HMN8" s="11"/>
      <c r="HMO8" s="11"/>
      <c r="HMP8" s="11"/>
      <c r="HMQ8" s="11"/>
      <c r="HMR8" s="11"/>
      <c r="HMS8" s="11"/>
      <c r="HMT8" s="11"/>
      <c r="HMU8" s="11"/>
      <c r="HMV8" s="11"/>
      <c r="HMW8" s="11"/>
      <c r="HMX8" s="11"/>
      <c r="HMY8" s="11"/>
      <c r="HMZ8" s="11"/>
      <c r="HNA8" s="11"/>
      <c r="HNB8" s="11"/>
      <c r="HNC8" s="11"/>
      <c r="HND8" s="11"/>
      <c r="HNE8" s="11"/>
      <c r="HNF8" s="11"/>
      <c r="HNG8" s="11"/>
      <c r="HNH8" s="11"/>
      <c r="HNI8" s="11"/>
      <c r="HNJ8" s="11"/>
      <c r="HNK8" s="11"/>
      <c r="HNL8" s="11"/>
      <c r="HNM8" s="11"/>
      <c r="HNN8" s="11"/>
      <c r="HNO8" s="11"/>
      <c r="HNP8" s="11"/>
      <c r="HNQ8" s="11"/>
      <c r="HNR8" s="11"/>
      <c r="HNS8" s="11"/>
      <c r="HNT8" s="11"/>
      <c r="HNU8" s="11"/>
      <c r="HNV8" s="11"/>
      <c r="HNW8" s="11"/>
      <c r="HNX8" s="11"/>
      <c r="HNY8" s="11"/>
      <c r="HNZ8" s="11"/>
      <c r="HOA8" s="11"/>
      <c r="HOB8" s="11"/>
      <c r="HOC8" s="11"/>
      <c r="HOD8" s="11"/>
      <c r="HOE8" s="11"/>
      <c r="HOF8" s="11"/>
      <c r="HOG8" s="11"/>
      <c r="HOH8" s="11"/>
      <c r="HOI8" s="11"/>
      <c r="HOJ8" s="11"/>
      <c r="HOK8" s="11"/>
      <c r="HOL8" s="11"/>
      <c r="HOM8" s="11"/>
      <c r="HON8" s="11"/>
      <c r="HOO8" s="11"/>
      <c r="HOP8" s="11"/>
      <c r="HOQ8" s="11"/>
      <c r="HOR8" s="11"/>
      <c r="HOS8" s="11"/>
      <c r="HOT8" s="11"/>
      <c r="HOU8" s="11"/>
      <c r="HOV8" s="11"/>
      <c r="HOW8" s="11"/>
      <c r="HOX8" s="11"/>
      <c r="HOY8" s="11"/>
      <c r="HOZ8" s="11"/>
      <c r="HPA8" s="11"/>
      <c r="HPB8" s="11"/>
      <c r="HPC8" s="11"/>
      <c r="HPD8" s="11"/>
      <c r="HPE8" s="11"/>
      <c r="HPF8" s="11"/>
      <c r="HPG8" s="11"/>
      <c r="HPH8" s="11"/>
      <c r="HPI8" s="11"/>
      <c r="HPJ8" s="11"/>
      <c r="HPK8" s="11"/>
      <c r="HPL8" s="11"/>
      <c r="HPM8" s="11"/>
      <c r="HPN8" s="11"/>
      <c r="HPO8" s="11"/>
      <c r="HPP8" s="11"/>
      <c r="HPQ8" s="11"/>
      <c r="HPR8" s="11"/>
      <c r="HPS8" s="11"/>
      <c r="HPT8" s="11"/>
      <c r="HPU8" s="11"/>
      <c r="HPV8" s="11"/>
      <c r="HPW8" s="11"/>
      <c r="HPX8" s="11"/>
      <c r="HPY8" s="11"/>
      <c r="HPZ8" s="11"/>
      <c r="HQA8" s="11"/>
      <c r="HQB8" s="11"/>
      <c r="HQC8" s="11"/>
      <c r="HQD8" s="11"/>
      <c r="HQE8" s="11"/>
      <c r="HQF8" s="11"/>
      <c r="HQG8" s="11"/>
      <c r="HQH8" s="11"/>
      <c r="HQI8" s="11"/>
      <c r="HQJ8" s="11"/>
      <c r="HQK8" s="11"/>
      <c r="HQL8" s="11"/>
      <c r="HQM8" s="11"/>
      <c r="HQN8" s="11"/>
      <c r="HQO8" s="11"/>
      <c r="HQP8" s="11"/>
      <c r="HQQ8" s="11"/>
      <c r="HQR8" s="11"/>
      <c r="HQS8" s="11"/>
      <c r="HQT8" s="11"/>
      <c r="HQU8" s="11"/>
      <c r="HQV8" s="11"/>
      <c r="HQW8" s="11"/>
      <c r="HQX8" s="11"/>
      <c r="HQY8" s="11"/>
      <c r="HQZ8" s="11"/>
      <c r="HRA8" s="11"/>
      <c r="HRB8" s="11"/>
      <c r="HRC8" s="11"/>
      <c r="HRD8" s="11"/>
      <c r="HRE8" s="11"/>
      <c r="HRF8" s="11"/>
      <c r="HRG8" s="11"/>
      <c r="HRH8" s="11"/>
      <c r="HRI8" s="11"/>
      <c r="HRJ8" s="11"/>
      <c r="HRK8" s="11"/>
      <c r="HRL8" s="11"/>
      <c r="HRM8" s="11"/>
      <c r="HRN8" s="11"/>
      <c r="HRO8" s="11"/>
      <c r="HRP8" s="11"/>
      <c r="HRQ8" s="11"/>
      <c r="HRR8" s="11"/>
      <c r="HRS8" s="11"/>
      <c r="HRT8" s="11"/>
      <c r="HRU8" s="11"/>
      <c r="HRV8" s="11"/>
      <c r="HRW8" s="11"/>
      <c r="HRX8" s="11"/>
      <c r="HRY8" s="11"/>
      <c r="HRZ8" s="11"/>
      <c r="HSA8" s="11"/>
      <c r="HSB8" s="11"/>
      <c r="HSC8" s="11"/>
      <c r="HSD8" s="11"/>
      <c r="HSE8" s="11"/>
      <c r="HSF8" s="11"/>
      <c r="HSG8" s="11"/>
      <c r="HSH8" s="11"/>
      <c r="HSI8" s="11"/>
      <c r="HSJ8" s="11"/>
      <c r="HSK8" s="11"/>
      <c r="HSL8" s="11"/>
      <c r="HSM8" s="11"/>
      <c r="HSN8" s="11"/>
      <c r="HSO8" s="11"/>
      <c r="HSP8" s="11"/>
      <c r="HSQ8" s="11"/>
      <c r="HSR8" s="11"/>
      <c r="HSS8" s="11"/>
      <c r="HST8" s="11"/>
      <c r="HSU8" s="11"/>
      <c r="HSV8" s="11"/>
      <c r="HSW8" s="11"/>
      <c r="HSX8" s="11"/>
      <c r="HSY8" s="11"/>
      <c r="HSZ8" s="11"/>
      <c r="HTA8" s="11"/>
      <c r="HTB8" s="11"/>
      <c r="HTC8" s="11"/>
      <c r="HTD8" s="11"/>
      <c r="HTE8" s="11"/>
      <c r="HTF8" s="11"/>
      <c r="HTG8" s="11"/>
      <c r="HTH8" s="11"/>
      <c r="HTI8" s="11"/>
      <c r="HTJ8" s="11"/>
      <c r="HTK8" s="11"/>
      <c r="HTL8" s="11"/>
      <c r="HTM8" s="11"/>
      <c r="HTN8" s="11"/>
      <c r="HTO8" s="11"/>
      <c r="HTP8" s="11"/>
      <c r="HTQ8" s="11"/>
      <c r="HTR8" s="11"/>
      <c r="HTS8" s="11"/>
      <c r="HTT8" s="11"/>
      <c r="HTU8" s="11"/>
      <c r="HTV8" s="11"/>
      <c r="HTW8" s="11"/>
      <c r="HTX8" s="11"/>
      <c r="HTY8" s="11"/>
      <c r="HTZ8" s="11"/>
      <c r="HUA8" s="11"/>
      <c r="HUB8" s="11"/>
      <c r="HUC8" s="11"/>
      <c r="HUD8" s="11"/>
      <c r="HUE8" s="11"/>
      <c r="HUF8" s="11"/>
      <c r="HUG8" s="11"/>
      <c r="HUH8" s="11"/>
      <c r="HUI8" s="11"/>
      <c r="HUJ8" s="11"/>
      <c r="HUK8" s="11"/>
      <c r="HUL8" s="11"/>
      <c r="HUM8" s="11"/>
      <c r="HUN8" s="11"/>
      <c r="HUO8" s="11"/>
      <c r="HUP8" s="11"/>
      <c r="HUQ8" s="11"/>
      <c r="HUR8" s="11"/>
      <c r="HUS8" s="11"/>
      <c r="HUT8" s="11"/>
      <c r="HUU8" s="11"/>
      <c r="HUV8" s="11"/>
      <c r="HUW8" s="11"/>
      <c r="HUX8" s="11"/>
      <c r="HUY8" s="11"/>
      <c r="HUZ8" s="11"/>
      <c r="HVA8" s="11"/>
      <c r="HVB8" s="11"/>
      <c r="HVC8" s="11"/>
      <c r="HVD8" s="11"/>
      <c r="HVE8" s="11"/>
      <c r="HVF8" s="11"/>
      <c r="HVG8" s="11"/>
      <c r="HVH8" s="11"/>
      <c r="HVI8" s="11"/>
      <c r="HVJ8" s="11"/>
      <c r="HVK8" s="11"/>
      <c r="HVL8" s="11"/>
      <c r="HVM8" s="11"/>
      <c r="HVN8" s="11"/>
      <c r="HVO8" s="11"/>
      <c r="HVP8" s="11"/>
      <c r="HVQ8" s="11"/>
      <c r="HVR8" s="11"/>
      <c r="HVS8" s="11"/>
      <c r="HVT8" s="11"/>
      <c r="HVU8" s="11"/>
      <c r="HVV8" s="11"/>
      <c r="HVW8" s="11"/>
      <c r="HVX8" s="11"/>
      <c r="HVY8" s="11"/>
      <c r="HVZ8" s="11"/>
      <c r="HWA8" s="11"/>
      <c r="HWB8" s="11"/>
      <c r="HWC8" s="11"/>
      <c r="HWD8" s="11"/>
      <c r="HWE8" s="11"/>
      <c r="HWF8" s="11"/>
      <c r="HWG8" s="11"/>
      <c r="HWH8" s="11"/>
      <c r="HWI8" s="11"/>
      <c r="HWJ8" s="11"/>
      <c r="HWK8" s="11"/>
      <c r="HWL8" s="11"/>
      <c r="HWM8" s="11"/>
      <c r="HWN8" s="11"/>
      <c r="HWO8" s="11"/>
      <c r="HWP8" s="11"/>
      <c r="HWQ8" s="11"/>
      <c r="HWR8" s="11"/>
      <c r="HWS8" s="11"/>
      <c r="HWT8" s="11"/>
      <c r="HWU8" s="11"/>
      <c r="HWV8" s="11"/>
      <c r="HWW8" s="11"/>
      <c r="HWX8" s="11"/>
      <c r="HWY8" s="11"/>
      <c r="HWZ8" s="11"/>
      <c r="HXA8" s="11"/>
      <c r="HXB8" s="11"/>
      <c r="HXC8" s="11"/>
      <c r="HXD8" s="11"/>
      <c r="HXE8" s="11"/>
      <c r="HXF8" s="11"/>
      <c r="HXG8" s="11"/>
      <c r="HXH8" s="11"/>
      <c r="HXI8" s="11"/>
      <c r="HXJ8" s="11"/>
      <c r="HXK8" s="11"/>
      <c r="HXL8" s="11"/>
      <c r="HXM8" s="11"/>
      <c r="HXN8" s="11"/>
      <c r="HXO8" s="11"/>
      <c r="HXP8" s="11"/>
      <c r="HXQ8" s="11"/>
      <c r="HXR8" s="11"/>
      <c r="HXS8" s="11"/>
      <c r="HXT8" s="11"/>
      <c r="HXU8" s="11"/>
      <c r="HXV8" s="11"/>
      <c r="HXW8" s="11"/>
      <c r="HXX8" s="11"/>
      <c r="HXY8" s="11"/>
      <c r="HXZ8" s="11"/>
      <c r="HYA8" s="11"/>
      <c r="HYB8" s="11"/>
      <c r="HYC8" s="11"/>
      <c r="HYD8" s="11"/>
      <c r="HYE8" s="11"/>
      <c r="HYF8" s="11"/>
      <c r="HYG8" s="11"/>
      <c r="HYH8" s="11"/>
      <c r="HYI8" s="11"/>
      <c r="HYJ8" s="11"/>
      <c r="HYK8" s="11"/>
      <c r="HYL8" s="11"/>
      <c r="HYM8" s="11"/>
      <c r="HYN8" s="11"/>
      <c r="HYO8" s="11"/>
      <c r="HYP8" s="11"/>
      <c r="HYQ8" s="11"/>
      <c r="HYR8" s="11"/>
      <c r="HYS8" s="11"/>
      <c r="HYT8" s="11"/>
      <c r="HYU8" s="11"/>
      <c r="HYV8" s="11"/>
      <c r="HYW8" s="11"/>
      <c r="HYX8" s="11"/>
      <c r="HYY8" s="11"/>
      <c r="HYZ8" s="11"/>
      <c r="HZA8" s="11"/>
      <c r="HZB8" s="11"/>
      <c r="HZC8" s="11"/>
      <c r="HZD8" s="11"/>
      <c r="HZE8" s="11"/>
      <c r="HZF8" s="11"/>
      <c r="HZG8" s="11"/>
      <c r="HZH8" s="11"/>
      <c r="HZI8" s="11"/>
      <c r="HZJ8" s="11"/>
      <c r="HZK8" s="11"/>
      <c r="HZL8" s="11"/>
      <c r="HZM8" s="11"/>
      <c r="HZN8" s="11"/>
      <c r="HZO8" s="11"/>
      <c r="HZP8" s="11"/>
      <c r="HZQ8" s="11"/>
      <c r="HZR8" s="11"/>
      <c r="HZS8" s="11"/>
      <c r="HZT8" s="11"/>
      <c r="HZU8" s="11"/>
      <c r="HZV8" s="11"/>
      <c r="HZW8" s="11"/>
      <c r="HZX8" s="11"/>
      <c r="HZY8" s="11"/>
      <c r="HZZ8" s="11"/>
      <c r="IAA8" s="11"/>
      <c r="IAB8" s="11"/>
      <c r="IAC8" s="11"/>
      <c r="IAD8" s="11"/>
      <c r="IAE8" s="11"/>
      <c r="IAF8" s="11"/>
      <c r="IAG8" s="11"/>
      <c r="IAH8" s="11"/>
      <c r="IAI8" s="11"/>
      <c r="IAJ8" s="11"/>
      <c r="IAK8" s="11"/>
      <c r="IAL8" s="11"/>
      <c r="IAM8" s="11"/>
      <c r="IAN8" s="11"/>
      <c r="IAO8" s="11"/>
      <c r="IAP8" s="11"/>
      <c r="IAQ8" s="11"/>
      <c r="IAR8" s="11"/>
      <c r="IAS8" s="11"/>
      <c r="IAT8" s="11"/>
      <c r="IAU8" s="11"/>
      <c r="IAV8" s="11"/>
      <c r="IAW8" s="11"/>
      <c r="IAX8" s="11"/>
      <c r="IAY8" s="11"/>
      <c r="IAZ8" s="11"/>
      <c r="IBA8" s="11"/>
      <c r="IBB8" s="11"/>
      <c r="IBC8" s="11"/>
      <c r="IBD8" s="11"/>
      <c r="IBE8" s="11"/>
      <c r="IBF8" s="11"/>
      <c r="IBG8" s="11"/>
      <c r="IBH8" s="11"/>
      <c r="IBI8" s="11"/>
      <c r="IBJ8" s="11"/>
      <c r="IBK8" s="11"/>
      <c r="IBL8" s="11"/>
      <c r="IBM8" s="11"/>
      <c r="IBN8" s="11"/>
      <c r="IBO8" s="11"/>
      <c r="IBP8" s="11"/>
      <c r="IBQ8" s="11"/>
      <c r="IBR8" s="11"/>
      <c r="IBS8" s="11"/>
      <c r="IBT8" s="11"/>
      <c r="IBU8" s="11"/>
      <c r="IBV8" s="11"/>
      <c r="IBW8" s="11"/>
      <c r="IBX8" s="11"/>
      <c r="IBY8" s="11"/>
      <c r="IBZ8" s="11"/>
      <c r="ICA8" s="11"/>
      <c r="ICB8" s="11"/>
      <c r="ICC8" s="11"/>
      <c r="ICD8" s="11"/>
      <c r="ICE8" s="11"/>
      <c r="ICF8" s="11"/>
      <c r="ICG8" s="11"/>
      <c r="ICH8" s="11"/>
      <c r="ICI8" s="11"/>
      <c r="ICJ8" s="11"/>
      <c r="ICK8" s="11"/>
      <c r="ICL8" s="11"/>
      <c r="ICM8" s="11"/>
      <c r="ICN8" s="11"/>
      <c r="ICO8" s="11"/>
      <c r="ICP8" s="11"/>
      <c r="ICQ8" s="11"/>
      <c r="ICR8" s="11"/>
      <c r="ICS8" s="11"/>
      <c r="ICT8" s="11"/>
      <c r="ICU8" s="11"/>
      <c r="ICV8" s="11"/>
      <c r="ICW8" s="11"/>
      <c r="ICX8" s="11"/>
      <c r="ICY8" s="11"/>
      <c r="ICZ8" s="11"/>
      <c r="IDA8" s="11"/>
      <c r="IDB8" s="11"/>
      <c r="IDC8" s="11"/>
      <c r="IDD8" s="11"/>
      <c r="IDE8" s="11"/>
      <c r="IDF8" s="11"/>
      <c r="IDG8" s="11"/>
      <c r="IDH8" s="11"/>
      <c r="IDI8" s="11"/>
      <c r="IDJ8" s="11"/>
      <c r="IDK8" s="11"/>
      <c r="IDL8" s="11"/>
      <c r="IDM8" s="11"/>
      <c r="IDN8" s="11"/>
      <c r="IDO8" s="11"/>
      <c r="IDP8" s="11"/>
      <c r="IDQ8" s="11"/>
      <c r="IDR8" s="11"/>
      <c r="IDS8" s="11"/>
      <c r="IDT8" s="11"/>
      <c r="IDU8" s="11"/>
      <c r="IDV8" s="11"/>
      <c r="IDW8" s="11"/>
      <c r="IDX8" s="11"/>
      <c r="IDY8" s="11"/>
      <c r="IDZ8" s="11"/>
      <c r="IEA8" s="11"/>
      <c r="IEB8" s="11"/>
      <c r="IEC8" s="11"/>
      <c r="IED8" s="11"/>
      <c r="IEE8" s="11"/>
      <c r="IEF8" s="11"/>
      <c r="IEG8" s="11"/>
      <c r="IEH8" s="11"/>
      <c r="IEI8" s="11"/>
      <c r="IEJ8" s="11"/>
      <c r="IEK8" s="11"/>
      <c r="IEL8" s="11"/>
      <c r="IEM8" s="11"/>
      <c r="IEN8" s="11"/>
      <c r="IEO8" s="11"/>
      <c r="IEP8" s="11"/>
      <c r="IEQ8" s="11"/>
      <c r="IER8" s="11"/>
      <c r="IES8" s="11"/>
      <c r="IET8" s="11"/>
      <c r="IEU8" s="11"/>
      <c r="IEV8" s="11"/>
      <c r="IEW8" s="11"/>
      <c r="IEX8" s="11"/>
      <c r="IEY8" s="11"/>
      <c r="IEZ8" s="11"/>
      <c r="IFA8" s="11"/>
      <c r="IFB8" s="11"/>
      <c r="IFC8" s="11"/>
      <c r="IFD8" s="11"/>
      <c r="IFE8" s="11"/>
      <c r="IFF8" s="11"/>
      <c r="IFG8" s="11"/>
      <c r="IFH8" s="11"/>
      <c r="IFI8" s="11"/>
      <c r="IFJ8" s="11"/>
      <c r="IFK8" s="11"/>
      <c r="IFL8" s="11"/>
      <c r="IFM8" s="11"/>
      <c r="IFN8" s="11"/>
      <c r="IFO8" s="11"/>
      <c r="IFP8" s="11"/>
      <c r="IFQ8" s="11"/>
      <c r="IFR8" s="11"/>
      <c r="IFS8" s="11"/>
      <c r="IFT8" s="11"/>
      <c r="IFU8" s="11"/>
      <c r="IFV8" s="11"/>
      <c r="IFW8" s="11"/>
      <c r="IFX8" s="11"/>
      <c r="IFY8" s="11"/>
      <c r="IFZ8" s="11"/>
      <c r="IGA8" s="11"/>
      <c r="IGB8" s="11"/>
      <c r="IGC8" s="11"/>
      <c r="IGD8" s="11"/>
      <c r="IGE8" s="11"/>
      <c r="IGF8" s="11"/>
      <c r="IGG8" s="11"/>
      <c r="IGH8" s="11"/>
      <c r="IGI8" s="11"/>
      <c r="IGJ8" s="11"/>
      <c r="IGK8" s="11"/>
      <c r="IGL8" s="11"/>
      <c r="IGM8" s="11"/>
      <c r="IGN8" s="11"/>
      <c r="IGO8" s="11"/>
      <c r="IGP8" s="11"/>
      <c r="IGQ8" s="11"/>
      <c r="IGR8" s="11"/>
      <c r="IGS8" s="11"/>
      <c r="IGT8" s="11"/>
      <c r="IGU8" s="11"/>
      <c r="IGV8" s="11"/>
      <c r="IGW8" s="11"/>
      <c r="IGX8" s="11"/>
      <c r="IGY8" s="11"/>
      <c r="IGZ8" s="11"/>
      <c r="IHA8" s="11"/>
      <c r="IHB8" s="11"/>
      <c r="IHC8" s="11"/>
      <c r="IHD8" s="11"/>
      <c r="IHE8" s="11"/>
      <c r="IHF8" s="11"/>
      <c r="IHG8" s="11"/>
      <c r="IHH8" s="11"/>
      <c r="IHI8" s="11"/>
      <c r="IHJ8" s="11"/>
      <c r="IHK8" s="11"/>
      <c r="IHL8" s="11"/>
      <c r="IHM8" s="11"/>
      <c r="IHN8" s="11"/>
      <c r="IHO8" s="11"/>
      <c r="IHP8" s="11"/>
      <c r="IHQ8" s="11"/>
      <c r="IHR8" s="11"/>
      <c r="IHS8" s="11"/>
      <c r="IHT8" s="11"/>
      <c r="IHU8" s="11"/>
      <c r="IHV8" s="11"/>
      <c r="IHW8" s="11"/>
      <c r="IHX8" s="11"/>
      <c r="IHY8" s="11"/>
      <c r="IHZ8" s="11"/>
      <c r="IIA8" s="11"/>
      <c r="IIB8" s="11"/>
      <c r="IIC8" s="11"/>
      <c r="IID8" s="11"/>
      <c r="IIE8" s="11"/>
      <c r="IIF8" s="11"/>
      <c r="IIG8" s="11"/>
      <c r="IIH8" s="11"/>
      <c r="III8" s="11"/>
      <c r="IIJ8" s="11"/>
      <c r="IIK8" s="11"/>
      <c r="IIL8" s="11"/>
      <c r="IIM8" s="11"/>
      <c r="IIN8" s="11"/>
      <c r="IIO8" s="11"/>
      <c r="IIP8" s="11"/>
      <c r="IIQ8" s="11"/>
      <c r="IIR8" s="11"/>
      <c r="IIS8" s="11"/>
      <c r="IIT8" s="11"/>
      <c r="IIU8" s="11"/>
      <c r="IIV8" s="11"/>
      <c r="IIW8" s="11"/>
      <c r="IIX8" s="11"/>
      <c r="IIY8" s="11"/>
      <c r="IIZ8" s="11"/>
      <c r="IJA8" s="11"/>
      <c r="IJB8" s="11"/>
      <c r="IJC8" s="11"/>
      <c r="IJD8" s="11"/>
      <c r="IJE8" s="11"/>
      <c r="IJF8" s="11"/>
      <c r="IJG8" s="11"/>
      <c r="IJH8" s="11"/>
      <c r="IJI8" s="11"/>
      <c r="IJJ8" s="11"/>
      <c r="IJK8" s="11"/>
      <c r="IJL8" s="11"/>
      <c r="IJM8" s="11"/>
      <c r="IJN8" s="11"/>
      <c r="IJO8" s="11"/>
      <c r="IJP8" s="11"/>
      <c r="IJQ8" s="11"/>
      <c r="IJR8" s="11"/>
      <c r="IJS8" s="11"/>
      <c r="IJT8" s="11"/>
      <c r="IJU8" s="11"/>
      <c r="IJV8" s="11"/>
      <c r="IJW8" s="11"/>
      <c r="IJX8" s="11"/>
      <c r="IJY8" s="11"/>
      <c r="IJZ8" s="11"/>
      <c r="IKA8" s="11"/>
      <c r="IKB8" s="11"/>
      <c r="IKC8" s="11"/>
      <c r="IKD8" s="11"/>
      <c r="IKE8" s="11"/>
      <c r="IKF8" s="11"/>
      <c r="IKG8" s="11"/>
      <c r="IKH8" s="11"/>
      <c r="IKI8" s="11"/>
      <c r="IKJ8" s="11"/>
      <c r="IKK8" s="11"/>
      <c r="IKL8" s="11"/>
      <c r="IKM8" s="11"/>
      <c r="IKN8" s="11"/>
      <c r="IKO8" s="11"/>
      <c r="IKP8" s="11"/>
      <c r="IKQ8" s="11"/>
      <c r="IKR8" s="11"/>
      <c r="IKS8" s="11"/>
      <c r="IKT8" s="11"/>
      <c r="IKU8" s="11"/>
      <c r="IKV8" s="11"/>
      <c r="IKW8" s="11"/>
      <c r="IKX8" s="11"/>
      <c r="IKY8" s="11"/>
      <c r="IKZ8" s="11"/>
      <c r="ILA8" s="11"/>
      <c r="ILB8" s="11"/>
      <c r="ILC8" s="11"/>
      <c r="ILD8" s="11"/>
      <c r="ILE8" s="11"/>
      <c r="ILF8" s="11"/>
      <c r="ILG8" s="11"/>
      <c r="ILH8" s="11"/>
      <c r="ILI8" s="11"/>
      <c r="ILJ8" s="11"/>
      <c r="ILK8" s="11"/>
      <c r="ILL8" s="11"/>
      <c r="ILM8" s="11"/>
      <c r="ILN8" s="11"/>
      <c r="ILO8" s="11"/>
      <c r="ILP8" s="11"/>
      <c r="ILQ8" s="11"/>
      <c r="ILR8" s="11"/>
      <c r="ILS8" s="11"/>
      <c r="ILT8" s="11"/>
      <c r="ILU8" s="11"/>
      <c r="ILV8" s="11"/>
      <c r="ILW8" s="11"/>
      <c r="ILX8" s="11"/>
      <c r="ILY8" s="11"/>
      <c r="ILZ8" s="11"/>
      <c r="IMA8" s="11"/>
      <c r="IMB8" s="11"/>
      <c r="IMC8" s="11"/>
      <c r="IMD8" s="11"/>
      <c r="IME8" s="11"/>
      <c r="IMF8" s="11"/>
      <c r="IMG8" s="11"/>
      <c r="IMH8" s="11"/>
      <c r="IMI8" s="11"/>
      <c r="IMJ8" s="11"/>
      <c r="IMK8" s="11"/>
      <c r="IML8" s="11"/>
      <c r="IMM8" s="11"/>
      <c r="IMN8" s="11"/>
      <c r="IMO8" s="11"/>
      <c r="IMP8" s="11"/>
      <c r="IMQ8" s="11"/>
      <c r="IMR8" s="11"/>
      <c r="IMS8" s="11"/>
      <c r="IMT8" s="11"/>
      <c r="IMU8" s="11"/>
      <c r="IMV8" s="11"/>
      <c r="IMW8" s="11"/>
      <c r="IMX8" s="11"/>
      <c r="IMY8" s="11"/>
      <c r="IMZ8" s="11"/>
      <c r="INA8" s="11"/>
      <c r="INB8" s="11"/>
      <c r="INC8" s="11"/>
      <c r="IND8" s="11"/>
      <c r="INE8" s="11"/>
      <c r="INF8" s="11"/>
      <c r="ING8" s="11"/>
      <c r="INH8" s="11"/>
      <c r="INI8" s="11"/>
      <c r="INJ8" s="11"/>
      <c r="INK8" s="11"/>
      <c r="INL8" s="11"/>
      <c r="INM8" s="11"/>
      <c r="INN8" s="11"/>
      <c r="INO8" s="11"/>
      <c r="INP8" s="11"/>
      <c r="INQ8" s="11"/>
      <c r="INR8" s="11"/>
      <c r="INS8" s="11"/>
      <c r="INT8" s="11"/>
      <c r="INU8" s="11"/>
      <c r="INV8" s="11"/>
      <c r="INW8" s="11"/>
      <c r="INX8" s="11"/>
      <c r="INY8" s="11"/>
      <c r="INZ8" s="11"/>
      <c r="IOA8" s="11"/>
      <c r="IOB8" s="11"/>
      <c r="IOC8" s="11"/>
      <c r="IOD8" s="11"/>
      <c r="IOE8" s="11"/>
      <c r="IOF8" s="11"/>
      <c r="IOG8" s="11"/>
      <c r="IOH8" s="11"/>
      <c r="IOI8" s="11"/>
      <c r="IOJ8" s="11"/>
      <c r="IOK8" s="11"/>
      <c r="IOL8" s="11"/>
      <c r="IOM8" s="11"/>
      <c r="ION8" s="11"/>
      <c r="IOO8" s="11"/>
      <c r="IOP8" s="11"/>
      <c r="IOQ8" s="11"/>
      <c r="IOR8" s="11"/>
      <c r="IOS8" s="11"/>
      <c r="IOT8" s="11"/>
      <c r="IOU8" s="11"/>
      <c r="IOV8" s="11"/>
      <c r="IOW8" s="11"/>
      <c r="IOX8" s="11"/>
      <c r="IOY8" s="11"/>
      <c r="IOZ8" s="11"/>
      <c r="IPA8" s="11"/>
      <c r="IPB8" s="11"/>
      <c r="IPC8" s="11"/>
      <c r="IPD8" s="11"/>
      <c r="IPE8" s="11"/>
      <c r="IPF8" s="11"/>
      <c r="IPG8" s="11"/>
      <c r="IPH8" s="11"/>
      <c r="IPI8" s="11"/>
      <c r="IPJ8" s="11"/>
      <c r="IPK8" s="11"/>
      <c r="IPL8" s="11"/>
      <c r="IPM8" s="11"/>
      <c r="IPN8" s="11"/>
      <c r="IPO8" s="11"/>
      <c r="IPP8" s="11"/>
      <c r="IPQ8" s="11"/>
      <c r="IPR8" s="11"/>
      <c r="IPS8" s="11"/>
      <c r="IPT8" s="11"/>
      <c r="IPU8" s="11"/>
      <c r="IPV8" s="11"/>
      <c r="IPW8" s="11"/>
      <c r="IPX8" s="11"/>
      <c r="IPY8" s="11"/>
      <c r="IPZ8" s="11"/>
      <c r="IQA8" s="11"/>
      <c r="IQB8" s="11"/>
      <c r="IQC8" s="11"/>
      <c r="IQD8" s="11"/>
      <c r="IQE8" s="11"/>
      <c r="IQF8" s="11"/>
      <c r="IQG8" s="11"/>
      <c r="IQH8" s="11"/>
      <c r="IQI8" s="11"/>
      <c r="IQJ8" s="11"/>
      <c r="IQK8" s="11"/>
      <c r="IQL8" s="11"/>
      <c r="IQM8" s="11"/>
      <c r="IQN8" s="11"/>
      <c r="IQO8" s="11"/>
      <c r="IQP8" s="11"/>
      <c r="IQQ8" s="11"/>
      <c r="IQR8" s="11"/>
      <c r="IQS8" s="11"/>
      <c r="IQT8" s="11"/>
      <c r="IQU8" s="11"/>
      <c r="IQV8" s="11"/>
      <c r="IQW8" s="11"/>
      <c r="IQX8" s="11"/>
      <c r="IQY8" s="11"/>
      <c r="IQZ8" s="11"/>
      <c r="IRA8" s="11"/>
      <c r="IRB8" s="11"/>
      <c r="IRC8" s="11"/>
      <c r="IRD8" s="11"/>
      <c r="IRE8" s="11"/>
      <c r="IRF8" s="11"/>
      <c r="IRG8" s="11"/>
      <c r="IRH8" s="11"/>
      <c r="IRI8" s="11"/>
      <c r="IRJ8" s="11"/>
      <c r="IRK8" s="11"/>
      <c r="IRL8" s="11"/>
      <c r="IRM8" s="11"/>
      <c r="IRN8" s="11"/>
      <c r="IRO8" s="11"/>
      <c r="IRP8" s="11"/>
      <c r="IRQ8" s="11"/>
      <c r="IRR8" s="11"/>
      <c r="IRS8" s="11"/>
      <c r="IRT8" s="11"/>
      <c r="IRU8" s="11"/>
      <c r="IRV8" s="11"/>
      <c r="IRW8" s="11"/>
      <c r="IRX8" s="11"/>
      <c r="IRY8" s="11"/>
      <c r="IRZ8" s="11"/>
      <c r="ISA8" s="11"/>
      <c r="ISB8" s="11"/>
      <c r="ISC8" s="11"/>
      <c r="ISD8" s="11"/>
      <c r="ISE8" s="11"/>
      <c r="ISF8" s="11"/>
      <c r="ISG8" s="11"/>
      <c r="ISH8" s="11"/>
      <c r="ISI8" s="11"/>
      <c r="ISJ8" s="11"/>
      <c r="ISK8" s="11"/>
      <c r="ISL8" s="11"/>
      <c r="ISM8" s="11"/>
      <c r="ISN8" s="11"/>
      <c r="ISO8" s="11"/>
      <c r="ISP8" s="11"/>
      <c r="ISQ8" s="11"/>
      <c r="ISR8" s="11"/>
      <c r="ISS8" s="11"/>
      <c r="IST8" s="11"/>
      <c r="ISU8" s="11"/>
      <c r="ISV8" s="11"/>
      <c r="ISW8" s="11"/>
      <c r="ISX8" s="11"/>
      <c r="ISY8" s="11"/>
      <c r="ISZ8" s="11"/>
      <c r="ITA8" s="11"/>
      <c r="ITB8" s="11"/>
      <c r="ITC8" s="11"/>
      <c r="ITD8" s="11"/>
      <c r="ITE8" s="11"/>
      <c r="ITF8" s="11"/>
      <c r="ITG8" s="11"/>
      <c r="ITH8" s="11"/>
      <c r="ITI8" s="11"/>
      <c r="ITJ8" s="11"/>
      <c r="ITK8" s="11"/>
      <c r="ITL8" s="11"/>
      <c r="ITM8" s="11"/>
      <c r="ITN8" s="11"/>
      <c r="ITO8" s="11"/>
      <c r="ITP8" s="11"/>
      <c r="ITQ8" s="11"/>
      <c r="ITR8" s="11"/>
      <c r="ITS8" s="11"/>
      <c r="ITT8" s="11"/>
      <c r="ITU8" s="11"/>
      <c r="ITV8" s="11"/>
      <c r="ITW8" s="11"/>
      <c r="ITX8" s="11"/>
      <c r="ITY8" s="11"/>
      <c r="ITZ8" s="11"/>
      <c r="IUA8" s="11"/>
      <c r="IUB8" s="11"/>
      <c r="IUC8" s="11"/>
      <c r="IUD8" s="11"/>
      <c r="IUE8" s="11"/>
      <c r="IUF8" s="11"/>
      <c r="IUG8" s="11"/>
      <c r="IUH8" s="11"/>
      <c r="IUI8" s="11"/>
      <c r="IUJ8" s="11"/>
      <c r="IUK8" s="11"/>
      <c r="IUL8" s="11"/>
      <c r="IUM8" s="11"/>
      <c r="IUN8" s="11"/>
      <c r="IUO8" s="11"/>
      <c r="IUP8" s="11"/>
      <c r="IUQ8" s="11"/>
      <c r="IUR8" s="11"/>
      <c r="IUS8" s="11"/>
      <c r="IUT8" s="11"/>
      <c r="IUU8" s="11"/>
      <c r="IUV8" s="11"/>
      <c r="IUW8" s="11"/>
      <c r="IUX8" s="11"/>
      <c r="IUY8" s="11"/>
      <c r="IUZ8" s="11"/>
      <c r="IVA8" s="11"/>
      <c r="IVB8" s="11"/>
      <c r="IVC8" s="11"/>
      <c r="IVD8" s="11"/>
      <c r="IVE8" s="11"/>
      <c r="IVF8" s="11"/>
      <c r="IVG8" s="11"/>
      <c r="IVH8" s="11"/>
      <c r="IVI8" s="11"/>
      <c r="IVJ8" s="11"/>
      <c r="IVK8" s="11"/>
      <c r="IVL8" s="11"/>
      <c r="IVM8" s="11"/>
      <c r="IVN8" s="11"/>
      <c r="IVO8" s="11"/>
      <c r="IVP8" s="11"/>
      <c r="IVQ8" s="11"/>
      <c r="IVR8" s="11"/>
      <c r="IVS8" s="11"/>
      <c r="IVT8" s="11"/>
      <c r="IVU8" s="11"/>
      <c r="IVV8" s="11"/>
      <c r="IVW8" s="11"/>
      <c r="IVX8" s="11"/>
      <c r="IVY8" s="11"/>
      <c r="IVZ8" s="11"/>
      <c r="IWA8" s="11"/>
      <c r="IWB8" s="11"/>
      <c r="IWC8" s="11"/>
      <c r="IWD8" s="11"/>
      <c r="IWE8" s="11"/>
      <c r="IWF8" s="11"/>
      <c r="IWG8" s="11"/>
      <c r="IWH8" s="11"/>
      <c r="IWI8" s="11"/>
      <c r="IWJ8" s="11"/>
      <c r="IWK8" s="11"/>
      <c r="IWL8" s="11"/>
      <c r="IWM8" s="11"/>
      <c r="IWN8" s="11"/>
      <c r="IWO8" s="11"/>
      <c r="IWP8" s="11"/>
      <c r="IWQ8" s="11"/>
      <c r="IWR8" s="11"/>
      <c r="IWS8" s="11"/>
      <c r="IWT8" s="11"/>
      <c r="IWU8" s="11"/>
      <c r="IWV8" s="11"/>
      <c r="IWW8" s="11"/>
      <c r="IWX8" s="11"/>
      <c r="IWY8" s="11"/>
      <c r="IWZ8" s="11"/>
      <c r="IXA8" s="11"/>
      <c r="IXB8" s="11"/>
      <c r="IXC8" s="11"/>
      <c r="IXD8" s="11"/>
      <c r="IXE8" s="11"/>
      <c r="IXF8" s="11"/>
      <c r="IXG8" s="11"/>
      <c r="IXH8" s="11"/>
      <c r="IXI8" s="11"/>
      <c r="IXJ8" s="11"/>
      <c r="IXK8" s="11"/>
      <c r="IXL8" s="11"/>
      <c r="IXM8" s="11"/>
      <c r="IXN8" s="11"/>
      <c r="IXO8" s="11"/>
      <c r="IXP8" s="11"/>
      <c r="IXQ8" s="11"/>
      <c r="IXR8" s="11"/>
      <c r="IXS8" s="11"/>
      <c r="IXT8" s="11"/>
      <c r="IXU8" s="11"/>
      <c r="IXV8" s="11"/>
      <c r="IXW8" s="11"/>
      <c r="IXX8" s="11"/>
      <c r="IXY8" s="11"/>
      <c r="IXZ8" s="11"/>
      <c r="IYA8" s="11"/>
      <c r="IYB8" s="11"/>
      <c r="IYC8" s="11"/>
      <c r="IYD8" s="11"/>
      <c r="IYE8" s="11"/>
      <c r="IYF8" s="11"/>
      <c r="IYG8" s="11"/>
      <c r="IYH8" s="11"/>
      <c r="IYI8" s="11"/>
      <c r="IYJ8" s="11"/>
      <c r="IYK8" s="11"/>
      <c r="IYL8" s="11"/>
      <c r="IYM8" s="11"/>
      <c r="IYN8" s="11"/>
      <c r="IYO8" s="11"/>
      <c r="IYP8" s="11"/>
      <c r="IYQ8" s="11"/>
      <c r="IYR8" s="11"/>
      <c r="IYS8" s="11"/>
      <c r="IYT8" s="11"/>
      <c r="IYU8" s="11"/>
      <c r="IYV8" s="11"/>
      <c r="IYW8" s="11"/>
      <c r="IYX8" s="11"/>
      <c r="IYY8" s="11"/>
      <c r="IYZ8" s="11"/>
      <c r="IZA8" s="11"/>
      <c r="IZB8" s="11"/>
      <c r="IZC8" s="11"/>
      <c r="IZD8" s="11"/>
      <c r="IZE8" s="11"/>
      <c r="IZF8" s="11"/>
      <c r="IZG8" s="11"/>
      <c r="IZH8" s="11"/>
      <c r="IZI8" s="11"/>
      <c r="IZJ8" s="11"/>
      <c r="IZK8" s="11"/>
      <c r="IZL8" s="11"/>
      <c r="IZM8" s="11"/>
      <c r="IZN8" s="11"/>
      <c r="IZO8" s="11"/>
      <c r="IZP8" s="11"/>
      <c r="IZQ8" s="11"/>
      <c r="IZR8" s="11"/>
      <c r="IZS8" s="11"/>
      <c r="IZT8" s="11"/>
      <c r="IZU8" s="11"/>
      <c r="IZV8" s="11"/>
      <c r="IZW8" s="11"/>
      <c r="IZX8" s="11"/>
      <c r="IZY8" s="11"/>
      <c r="IZZ8" s="11"/>
      <c r="JAA8" s="11"/>
      <c r="JAB8" s="11"/>
      <c r="JAC8" s="11"/>
      <c r="JAD8" s="11"/>
      <c r="JAE8" s="11"/>
      <c r="JAF8" s="11"/>
      <c r="JAG8" s="11"/>
      <c r="JAH8" s="11"/>
      <c r="JAI8" s="11"/>
      <c r="JAJ8" s="11"/>
      <c r="JAK8" s="11"/>
      <c r="JAL8" s="11"/>
      <c r="JAM8" s="11"/>
      <c r="JAN8" s="11"/>
      <c r="JAO8" s="11"/>
      <c r="JAP8" s="11"/>
      <c r="JAQ8" s="11"/>
      <c r="JAR8" s="11"/>
      <c r="JAS8" s="11"/>
      <c r="JAT8" s="11"/>
      <c r="JAU8" s="11"/>
      <c r="JAV8" s="11"/>
      <c r="JAW8" s="11"/>
      <c r="JAX8" s="11"/>
      <c r="JAY8" s="11"/>
      <c r="JAZ8" s="11"/>
      <c r="JBA8" s="11"/>
      <c r="JBB8" s="11"/>
      <c r="JBC8" s="11"/>
      <c r="JBD8" s="11"/>
      <c r="JBE8" s="11"/>
      <c r="JBF8" s="11"/>
      <c r="JBG8" s="11"/>
      <c r="JBH8" s="11"/>
      <c r="JBI8" s="11"/>
      <c r="JBJ8" s="11"/>
      <c r="JBK8" s="11"/>
      <c r="JBL8" s="11"/>
      <c r="JBM8" s="11"/>
      <c r="JBN8" s="11"/>
      <c r="JBO8" s="11"/>
      <c r="JBP8" s="11"/>
      <c r="JBQ8" s="11"/>
      <c r="JBR8" s="11"/>
      <c r="JBS8" s="11"/>
      <c r="JBT8" s="11"/>
      <c r="JBU8" s="11"/>
      <c r="JBV8" s="11"/>
      <c r="JBW8" s="11"/>
      <c r="JBX8" s="11"/>
      <c r="JBY8" s="11"/>
      <c r="JBZ8" s="11"/>
      <c r="JCA8" s="11"/>
      <c r="JCB8" s="11"/>
      <c r="JCC8" s="11"/>
      <c r="JCD8" s="11"/>
      <c r="JCE8" s="11"/>
      <c r="JCF8" s="11"/>
      <c r="JCG8" s="11"/>
      <c r="JCH8" s="11"/>
      <c r="JCI8" s="11"/>
      <c r="JCJ8" s="11"/>
      <c r="JCK8" s="11"/>
      <c r="JCL8" s="11"/>
      <c r="JCM8" s="11"/>
      <c r="JCN8" s="11"/>
      <c r="JCO8" s="11"/>
      <c r="JCP8" s="11"/>
      <c r="JCQ8" s="11"/>
      <c r="JCR8" s="11"/>
      <c r="JCS8" s="11"/>
      <c r="JCT8" s="11"/>
      <c r="JCU8" s="11"/>
      <c r="JCV8" s="11"/>
      <c r="JCW8" s="11"/>
      <c r="JCX8" s="11"/>
      <c r="JCY8" s="11"/>
      <c r="JCZ8" s="11"/>
      <c r="JDA8" s="11"/>
      <c r="JDB8" s="11"/>
      <c r="JDC8" s="11"/>
      <c r="JDD8" s="11"/>
      <c r="JDE8" s="11"/>
      <c r="JDF8" s="11"/>
      <c r="JDG8" s="11"/>
      <c r="JDH8" s="11"/>
      <c r="JDI8" s="11"/>
      <c r="JDJ8" s="11"/>
      <c r="JDK8" s="11"/>
      <c r="JDL8" s="11"/>
      <c r="JDM8" s="11"/>
      <c r="JDN8" s="11"/>
      <c r="JDO8" s="11"/>
      <c r="JDP8" s="11"/>
      <c r="JDQ8" s="11"/>
      <c r="JDR8" s="11"/>
      <c r="JDS8" s="11"/>
      <c r="JDT8" s="11"/>
      <c r="JDU8" s="11"/>
      <c r="JDV8" s="11"/>
      <c r="JDW8" s="11"/>
      <c r="JDX8" s="11"/>
      <c r="JDY8" s="11"/>
      <c r="JDZ8" s="11"/>
      <c r="JEA8" s="11"/>
      <c r="JEB8" s="11"/>
      <c r="JEC8" s="11"/>
      <c r="JED8" s="11"/>
      <c r="JEE8" s="11"/>
      <c r="JEF8" s="11"/>
      <c r="JEG8" s="11"/>
      <c r="JEH8" s="11"/>
      <c r="JEI8" s="11"/>
      <c r="JEJ8" s="11"/>
      <c r="JEK8" s="11"/>
      <c r="JEL8" s="11"/>
      <c r="JEM8" s="11"/>
      <c r="JEN8" s="11"/>
      <c r="JEO8" s="11"/>
      <c r="JEP8" s="11"/>
      <c r="JEQ8" s="11"/>
      <c r="JER8" s="11"/>
      <c r="JES8" s="11"/>
      <c r="JET8" s="11"/>
      <c r="JEU8" s="11"/>
      <c r="JEV8" s="11"/>
      <c r="JEW8" s="11"/>
      <c r="JEX8" s="11"/>
      <c r="JEY8" s="11"/>
      <c r="JEZ8" s="11"/>
      <c r="JFA8" s="11"/>
      <c r="JFB8" s="11"/>
      <c r="JFC8" s="11"/>
      <c r="JFD8" s="11"/>
      <c r="JFE8" s="11"/>
      <c r="JFF8" s="11"/>
      <c r="JFG8" s="11"/>
      <c r="JFH8" s="11"/>
      <c r="JFI8" s="11"/>
      <c r="JFJ8" s="11"/>
      <c r="JFK8" s="11"/>
      <c r="JFL8" s="11"/>
      <c r="JFM8" s="11"/>
      <c r="JFN8" s="11"/>
      <c r="JFO8" s="11"/>
      <c r="JFP8" s="11"/>
      <c r="JFQ8" s="11"/>
      <c r="JFR8" s="11"/>
      <c r="JFS8" s="11"/>
      <c r="JFT8" s="11"/>
      <c r="JFU8" s="11"/>
      <c r="JFV8" s="11"/>
      <c r="JFW8" s="11"/>
      <c r="JFX8" s="11"/>
      <c r="JFY8" s="11"/>
      <c r="JFZ8" s="11"/>
      <c r="JGA8" s="11"/>
      <c r="JGB8" s="11"/>
      <c r="JGC8" s="11"/>
      <c r="JGD8" s="11"/>
      <c r="JGE8" s="11"/>
      <c r="JGF8" s="11"/>
      <c r="JGG8" s="11"/>
      <c r="JGH8" s="11"/>
      <c r="JGI8" s="11"/>
      <c r="JGJ8" s="11"/>
      <c r="JGK8" s="11"/>
      <c r="JGL8" s="11"/>
      <c r="JGM8" s="11"/>
      <c r="JGN8" s="11"/>
      <c r="JGO8" s="11"/>
      <c r="JGP8" s="11"/>
      <c r="JGQ8" s="11"/>
      <c r="JGR8" s="11"/>
      <c r="JGS8" s="11"/>
      <c r="JGT8" s="11"/>
      <c r="JGU8" s="11"/>
      <c r="JGV8" s="11"/>
      <c r="JGW8" s="11"/>
      <c r="JGX8" s="11"/>
      <c r="JGY8" s="11"/>
      <c r="JGZ8" s="11"/>
      <c r="JHA8" s="11"/>
      <c r="JHB8" s="11"/>
      <c r="JHC8" s="11"/>
      <c r="JHD8" s="11"/>
      <c r="JHE8" s="11"/>
      <c r="JHF8" s="11"/>
      <c r="JHG8" s="11"/>
      <c r="JHH8" s="11"/>
      <c r="JHI8" s="11"/>
      <c r="JHJ8" s="11"/>
      <c r="JHK8" s="11"/>
      <c r="JHL8" s="11"/>
      <c r="JHM8" s="11"/>
      <c r="JHN8" s="11"/>
      <c r="JHO8" s="11"/>
      <c r="JHP8" s="11"/>
      <c r="JHQ8" s="11"/>
      <c r="JHR8" s="11"/>
      <c r="JHS8" s="11"/>
      <c r="JHT8" s="11"/>
      <c r="JHU8" s="11"/>
      <c r="JHV8" s="11"/>
      <c r="JHW8" s="11"/>
      <c r="JHX8" s="11"/>
      <c r="JHY8" s="11"/>
      <c r="JHZ8" s="11"/>
      <c r="JIA8" s="11"/>
      <c r="JIB8" s="11"/>
      <c r="JIC8" s="11"/>
      <c r="JID8" s="11"/>
      <c r="JIE8" s="11"/>
      <c r="JIF8" s="11"/>
      <c r="JIG8" s="11"/>
      <c r="JIH8" s="11"/>
      <c r="JII8" s="11"/>
      <c r="JIJ8" s="11"/>
      <c r="JIK8" s="11"/>
      <c r="JIL8" s="11"/>
      <c r="JIM8" s="11"/>
      <c r="JIN8" s="11"/>
      <c r="JIO8" s="11"/>
      <c r="JIP8" s="11"/>
      <c r="JIQ8" s="11"/>
      <c r="JIR8" s="11"/>
      <c r="JIS8" s="11"/>
      <c r="JIT8" s="11"/>
      <c r="JIU8" s="11"/>
      <c r="JIV8" s="11"/>
      <c r="JIW8" s="11"/>
      <c r="JIX8" s="11"/>
      <c r="JIY8" s="11"/>
      <c r="JIZ8" s="11"/>
      <c r="JJA8" s="11"/>
      <c r="JJB8" s="11"/>
      <c r="JJC8" s="11"/>
      <c r="JJD8" s="11"/>
      <c r="JJE8" s="11"/>
      <c r="JJF8" s="11"/>
      <c r="JJG8" s="11"/>
      <c r="JJH8" s="11"/>
      <c r="JJI8" s="11"/>
      <c r="JJJ8" s="11"/>
      <c r="JJK8" s="11"/>
      <c r="JJL8" s="11"/>
      <c r="JJM8" s="11"/>
      <c r="JJN8" s="11"/>
      <c r="JJO8" s="11"/>
      <c r="JJP8" s="11"/>
      <c r="JJQ8" s="11"/>
      <c r="JJR8" s="11"/>
      <c r="JJS8" s="11"/>
      <c r="JJT8" s="11"/>
      <c r="JJU8" s="11"/>
      <c r="JJV8" s="11"/>
      <c r="JJW8" s="11"/>
      <c r="JJX8" s="11"/>
      <c r="JJY8" s="11"/>
      <c r="JJZ8" s="11"/>
      <c r="JKA8" s="11"/>
      <c r="JKB8" s="11"/>
      <c r="JKC8" s="11"/>
      <c r="JKD8" s="11"/>
      <c r="JKE8" s="11"/>
      <c r="JKF8" s="11"/>
      <c r="JKG8" s="11"/>
      <c r="JKH8" s="11"/>
      <c r="JKI8" s="11"/>
      <c r="JKJ8" s="11"/>
      <c r="JKK8" s="11"/>
      <c r="JKL8" s="11"/>
      <c r="JKM8" s="11"/>
      <c r="JKN8" s="11"/>
      <c r="JKO8" s="11"/>
      <c r="JKP8" s="11"/>
      <c r="JKQ8" s="11"/>
      <c r="JKR8" s="11"/>
      <c r="JKS8" s="11"/>
      <c r="JKT8" s="11"/>
      <c r="JKU8" s="11"/>
      <c r="JKV8" s="11"/>
      <c r="JKW8" s="11"/>
      <c r="JKX8" s="11"/>
      <c r="JKY8" s="11"/>
      <c r="JKZ8" s="11"/>
      <c r="JLA8" s="11"/>
      <c r="JLB8" s="11"/>
      <c r="JLC8" s="11"/>
      <c r="JLD8" s="11"/>
      <c r="JLE8" s="11"/>
      <c r="JLF8" s="11"/>
      <c r="JLG8" s="11"/>
      <c r="JLH8" s="11"/>
      <c r="JLI8" s="11"/>
      <c r="JLJ8" s="11"/>
      <c r="JLK8" s="11"/>
      <c r="JLL8" s="11"/>
      <c r="JLM8" s="11"/>
      <c r="JLN8" s="11"/>
      <c r="JLO8" s="11"/>
      <c r="JLP8" s="11"/>
      <c r="JLQ8" s="11"/>
      <c r="JLR8" s="11"/>
      <c r="JLS8" s="11"/>
      <c r="JLT8" s="11"/>
      <c r="JLU8" s="11"/>
      <c r="JLV8" s="11"/>
      <c r="JLW8" s="11"/>
      <c r="JLX8" s="11"/>
      <c r="JLY8" s="11"/>
      <c r="JLZ8" s="11"/>
      <c r="JMA8" s="11"/>
      <c r="JMB8" s="11"/>
      <c r="JMC8" s="11"/>
      <c r="JMD8" s="11"/>
      <c r="JME8" s="11"/>
      <c r="JMF8" s="11"/>
      <c r="JMG8" s="11"/>
      <c r="JMH8" s="11"/>
      <c r="JMI8" s="11"/>
      <c r="JMJ8" s="11"/>
      <c r="JMK8" s="11"/>
      <c r="JML8" s="11"/>
      <c r="JMM8" s="11"/>
      <c r="JMN8" s="11"/>
      <c r="JMO8" s="11"/>
      <c r="JMP8" s="11"/>
      <c r="JMQ8" s="11"/>
      <c r="JMR8" s="11"/>
      <c r="JMS8" s="11"/>
      <c r="JMT8" s="11"/>
      <c r="JMU8" s="11"/>
      <c r="JMV8" s="11"/>
      <c r="JMW8" s="11"/>
      <c r="JMX8" s="11"/>
      <c r="JMY8" s="11"/>
      <c r="JMZ8" s="11"/>
      <c r="JNA8" s="11"/>
      <c r="JNB8" s="11"/>
      <c r="JNC8" s="11"/>
      <c r="JND8" s="11"/>
      <c r="JNE8" s="11"/>
      <c r="JNF8" s="11"/>
      <c r="JNG8" s="11"/>
      <c r="JNH8" s="11"/>
      <c r="JNI8" s="11"/>
      <c r="JNJ8" s="11"/>
      <c r="JNK8" s="11"/>
      <c r="JNL8" s="11"/>
      <c r="JNM8" s="11"/>
      <c r="JNN8" s="11"/>
      <c r="JNO8" s="11"/>
      <c r="JNP8" s="11"/>
      <c r="JNQ8" s="11"/>
      <c r="JNR8" s="11"/>
      <c r="JNS8" s="11"/>
      <c r="JNT8" s="11"/>
      <c r="JNU8" s="11"/>
      <c r="JNV8" s="11"/>
      <c r="JNW8" s="11"/>
      <c r="JNX8" s="11"/>
      <c r="JNY8" s="11"/>
      <c r="JNZ8" s="11"/>
      <c r="JOA8" s="11"/>
      <c r="JOB8" s="11"/>
      <c r="JOC8" s="11"/>
      <c r="JOD8" s="11"/>
      <c r="JOE8" s="11"/>
      <c r="JOF8" s="11"/>
      <c r="JOG8" s="11"/>
      <c r="JOH8" s="11"/>
      <c r="JOI8" s="11"/>
      <c r="JOJ8" s="11"/>
      <c r="JOK8" s="11"/>
      <c r="JOL8" s="11"/>
      <c r="JOM8" s="11"/>
      <c r="JON8" s="11"/>
      <c r="JOO8" s="11"/>
      <c r="JOP8" s="11"/>
      <c r="JOQ8" s="11"/>
      <c r="JOR8" s="11"/>
      <c r="JOS8" s="11"/>
      <c r="JOT8" s="11"/>
      <c r="JOU8" s="11"/>
      <c r="JOV8" s="11"/>
      <c r="JOW8" s="11"/>
      <c r="JOX8" s="11"/>
      <c r="JOY8" s="11"/>
      <c r="JOZ8" s="11"/>
      <c r="JPA8" s="11"/>
      <c r="JPB8" s="11"/>
      <c r="JPC8" s="11"/>
      <c r="JPD8" s="11"/>
      <c r="JPE8" s="11"/>
      <c r="JPF8" s="11"/>
      <c r="JPG8" s="11"/>
      <c r="JPH8" s="11"/>
      <c r="JPI8" s="11"/>
      <c r="JPJ8" s="11"/>
      <c r="JPK8" s="11"/>
      <c r="JPL8" s="11"/>
      <c r="JPM8" s="11"/>
      <c r="JPN8" s="11"/>
      <c r="JPO8" s="11"/>
      <c r="JPP8" s="11"/>
      <c r="JPQ8" s="11"/>
      <c r="JPR8" s="11"/>
      <c r="JPS8" s="11"/>
      <c r="JPT8" s="11"/>
      <c r="JPU8" s="11"/>
      <c r="JPV8" s="11"/>
      <c r="JPW8" s="11"/>
      <c r="JPX8" s="11"/>
      <c r="JPY8" s="11"/>
      <c r="JPZ8" s="11"/>
      <c r="JQA8" s="11"/>
      <c r="JQB8" s="11"/>
      <c r="JQC8" s="11"/>
      <c r="JQD8" s="11"/>
      <c r="JQE8" s="11"/>
      <c r="JQF8" s="11"/>
      <c r="JQG8" s="11"/>
      <c r="JQH8" s="11"/>
      <c r="JQI8" s="11"/>
      <c r="JQJ8" s="11"/>
      <c r="JQK8" s="11"/>
      <c r="JQL8" s="11"/>
      <c r="JQM8" s="11"/>
      <c r="JQN8" s="11"/>
      <c r="JQO8" s="11"/>
      <c r="JQP8" s="11"/>
      <c r="JQQ8" s="11"/>
      <c r="JQR8" s="11"/>
      <c r="JQS8" s="11"/>
      <c r="JQT8" s="11"/>
      <c r="JQU8" s="11"/>
      <c r="JQV8" s="11"/>
      <c r="JQW8" s="11"/>
      <c r="JQX8" s="11"/>
      <c r="JQY8" s="11"/>
      <c r="JQZ8" s="11"/>
      <c r="JRA8" s="11"/>
      <c r="JRB8" s="11"/>
      <c r="JRC8" s="11"/>
      <c r="JRD8" s="11"/>
      <c r="JRE8" s="11"/>
      <c r="JRF8" s="11"/>
      <c r="JRG8" s="11"/>
      <c r="JRH8" s="11"/>
      <c r="JRI8" s="11"/>
      <c r="JRJ8" s="11"/>
      <c r="JRK8" s="11"/>
      <c r="JRL8" s="11"/>
      <c r="JRM8" s="11"/>
      <c r="JRN8" s="11"/>
      <c r="JRO8" s="11"/>
      <c r="JRP8" s="11"/>
      <c r="JRQ8" s="11"/>
      <c r="JRR8" s="11"/>
      <c r="JRS8" s="11"/>
      <c r="JRT8" s="11"/>
      <c r="JRU8" s="11"/>
      <c r="JRV8" s="11"/>
      <c r="JRW8" s="11"/>
      <c r="JRX8" s="11"/>
      <c r="JRY8" s="11"/>
      <c r="JRZ8" s="11"/>
      <c r="JSA8" s="11"/>
      <c r="JSB8" s="11"/>
      <c r="JSC8" s="11"/>
      <c r="JSD8" s="11"/>
      <c r="JSE8" s="11"/>
      <c r="JSF8" s="11"/>
      <c r="JSG8" s="11"/>
      <c r="JSH8" s="11"/>
      <c r="JSI8" s="11"/>
      <c r="JSJ8" s="11"/>
      <c r="JSK8" s="11"/>
      <c r="JSL8" s="11"/>
      <c r="JSM8" s="11"/>
      <c r="JSN8" s="11"/>
      <c r="JSO8" s="11"/>
      <c r="JSP8" s="11"/>
      <c r="JSQ8" s="11"/>
      <c r="JSR8" s="11"/>
      <c r="JSS8" s="11"/>
      <c r="JST8" s="11"/>
      <c r="JSU8" s="11"/>
      <c r="JSV8" s="11"/>
      <c r="JSW8" s="11"/>
      <c r="JSX8" s="11"/>
      <c r="JSY8" s="11"/>
      <c r="JSZ8" s="11"/>
      <c r="JTA8" s="11"/>
      <c r="JTB8" s="11"/>
      <c r="JTC8" s="11"/>
      <c r="JTD8" s="11"/>
      <c r="JTE8" s="11"/>
      <c r="JTF8" s="11"/>
      <c r="JTG8" s="11"/>
      <c r="JTH8" s="11"/>
      <c r="JTI8" s="11"/>
      <c r="JTJ8" s="11"/>
      <c r="JTK8" s="11"/>
      <c r="JTL8" s="11"/>
      <c r="JTM8" s="11"/>
      <c r="JTN8" s="11"/>
      <c r="JTO8" s="11"/>
      <c r="JTP8" s="11"/>
      <c r="JTQ8" s="11"/>
      <c r="JTR8" s="11"/>
      <c r="JTS8" s="11"/>
      <c r="JTT8" s="11"/>
      <c r="JTU8" s="11"/>
      <c r="JTV8" s="11"/>
      <c r="JTW8" s="11"/>
      <c r="JTX8" s="11"/>
      <c r="JTY8" s="11"/>
      <c r="JTZ8" s="11"/>
      <c r="JUA8" s="11"/>
      <c r="JUB8" s="11"/>
      <c r="JUC8" s="11"/>
      <c r="JUD8" s="11"/>
      <c r="JUE8" s="11"/>
      <c r="JUF8" s="11"/>
      <c r="JUG8" s="11"/>
      <c r="JUH8" s="11"/>
      <c r="JUI8" s="11"/>
      <c r="JUJ8" s="11"/>
      <c r="JUK8" s="11"/>
      <c r="JUL8" s="11"/>
      <c r="JUM8" s="11"/>
      <c r="JUN8" s="11"/>
      <c r="JUO8" s="11"/>
      <c r="JUP8" s="11"/>
      <c r="JUQ8" s="11"/>
      <c r="JUR8" s="11"/>
      <c r="JUS8" s="11"/>
      <c r="JUT8" s="11"/>
      <c r="JUU8" s="11"/>
      <c r="JUV8" s="11"/>
      <c r="JUW8" s="11"/>
      <c r="JUX8" s="11"/>
      <c r="JUY8" s="11"/>
      <c r="JUZ8" s="11"/>
      <c r="JVA8" s="11"/>
      <c r="JVB8" s="11"/>
      <c r="JVC8" s="11"/>
      <c r="JVD8" s="11"/>
      <c r="JVE8" s="11"/>
      <c r="JVF8" s="11"/>
      <c r="JVG8" s="11"/>
      <c r="JVH8" s="11"/>
      <c r="JVI8" s="11"/>
      <c r="JVJ8" s="11"/>
      <c r="JVK8" s="11"/>
      <c r="JVL8" s="11"/>
      <c r="JVM8" s="11"/>
      <c r="JVN8" s="11"/>
      <c r="JVO8" s="11"/>
      <c r="JVP8" s="11"/>
      <c r="JVQ8" s="11"/>
      <c r="JVR8" s="11"/>
      <c r="JVS8" s="11"/>
      <c r="JVT8" s="11"/>
      <c r="JVU8" s="11"/>
      <c r="JVV8" s="11"/>
      <c r="JVW8" s="11"/>
      <c r="JVX8" s="11"/>
      <c r="JVY8" s="11"/>
      <c r="JVZ8" s="11"/>
      <c r="JWA8" s="11"/>
      <c r="JWB8" s="11"/>
      <c r="JWC8" s="11"/>
      <c r="JWD8" s="11"/>
      <c r="JWE8" s="11"/>
      <c r="JWF8" s="11"/>
      <c r="JWG8" s="11"/>
      <c r="JWH8" s="11"/>
      <c r="JWI8" s="11"/>
      <c r="JWJ8" s="11"/>
      <c r="JWK8" s="11"/>
      <c r="JWL8" s="11"/>
      <c r="JWM8" s="11"/>
      <c r="JWN8" s="11"/>
      <c r="JWO8" s="11"/>
      <c r="JWP8" s="11"/>
      <c r="JWQ8" s="11"/>
      <c r="JWR8" s="11"/>
      <c r="JWS8" s="11"/>
      <c r="JWT8" s="11"/>
      <c r="JWU8" s="11"/>
      <c r="JWV8" s="11"/>
      <c r="JWW8" s="11"/>
      <c r="JWX8" s="11"/>
      <c r="JWY8" s="11"/>
      <c r="JWZ8" s="11"/>
      <c r="JXA8" s="11"/>
      <c r="JXB8" s="11"/>
      <c r="JXC8" s="11"/>
      <c r="JXD8" s="11"/>
      <c r="JXE8" s="11"/>
      <c r="JXF8" s="11"/>
      <c r="JXG8" s="11"/>
      <c r="JXH8" s="11"/>
      <c r="JXI8" s="11"/>
      <c r="JXJ8" s="11"/>
      <c r="JXK8" s="11"/>
      <c r="JXL8" s="11"/>
      <c r="JXM8" s="11"/>
      <c r="JXN8" s="11"/>
      <c r="JXO8" s="11"/>
      <c r="JXP8" s="11"/>
      <c r="JXQ8" s="11"/>
      <c r="JXR8" s="11"/>
      <c r="JXS8" s="11"/>
      <c r="JXT8" s="11"/>
      <c r="JXU8" s="11"/>
      <c r="JXV8" s="11"/>
      <c r="JXW8" s="11"/>
      <c r="JXX8" s="11"/>
      <c r="JXY8" s="11"/>
      <c r="JXZ8" s="11"/>
      <c r="JYA8" s="11"/>
      <c r="JYB8" s="11"/>
      <c r="JYC8" s="11"/>
      <c r="JYD8" s="11"/>
      <c r="JYE8" s="11"/>
      <c r="JYF8" s="11"/>
      <c r="JYG8" s="11"/>
      <c r="JYH8" s="11"/>
      <c r="JYI8" s="11"/>
      <c r="JYJ8" s="11"/>
      <c r="JYK8" s="11"/>
      <c r="JYL8" s="11"/>
      <c r="JYM8" s="11"/>
      <c r="JYN8" s="11"/>
      <c r="JYO8" s="11"/>
      <c r="JYP8" s="11"/>
      <c r="JYQ8" s="11"/>
      <c r="JYR8" s="11"/>
      <c r="JYS8" s="11"/>
      <c r="JYT8" s="11"/>
      <c r="JYU8" s="11"/>
      <c r="JYV8" s="11"/>
      <c r="JYW8" s="11"/>
      <c r="JYX8" s="11"/>
      <c r="JYY8" s="11"/>
      <c r="JYZ8" s="11"/>
      <c r="JZA8" s="11"/>
      <c r="JZB8" s="11"/>
      <c r="JZC8" s="11"/>
      <c r="JZD8" s="11"/>
      <c r="JZE8" s="11"/>
      <c r="JZF8" s="11"/>
      <c r="JZG8" s="11"/>
      <c r="JZH8" s="11"/>
      <c r="JZI8" s="11"/>
      <c r="JZJ8" s="11"/>
      <c r="JZK8" s="11"/>
      <c r="JZL8" s="11"/>
      <c r="JZM8" s="11"/>
      <c r="JZN8" s="11"/>
      <c r="JZO8" s="11"/>
      <c r="JZP8" s="11"/>
      <c r="JZQ8" s="11"/>
      <c r="JZR8" s="11"/>
      <c r="JZS8" s="11"/>
      <c r="JZT8" s="11"/>
      <c r="JZU8" s="11"/>
      <c r="JZV8" s="11"/>
      <c r="JZW8" s="11"/>
      <c r="JZX8" s="11"/>
      <c r="JZY8" s="11"/>
      <c r="JZZ8" s="11"/>
      <c r="KAA8" s="11"/>
      <c r="KAB8" s="11"/>
      <c r="KAC8" s="11"/>
      <c r="KAD8" s="11"/>
      <c r="KAE8" s="11"/>
      <c r="KAF8" s="11"/>
      <c r="KAG8" s="11"/>
      <c r="KAH8" s="11"/>
      <c r="KAI8" s="11"/>
      <c r="KAJ8" s="11"/>
      <c r="KAK8" s="11"/>
      <c r="KAL8" s="11"/>
      <c r="KAM8" s="11"/>
      <c r="KAN8" s="11"/>
      <c r="KAO8" s="11"/>
      <c r="KAP8" s="11"/>
      <c r="KAQ8" s="11"/>
      <c r="KAR8" s="11"/>
      <c r="KAS8" s="11"/>
      <c r="KAT8" s="11"/>
      <c r="KAU8" s="11"/>
      <c r="KAV8" s="11"/>
      <c r="KAW8" s="11"/>
      <c r="KAX8" s="11"/>
      <c r="KAY8" s="11"/>
      <c r="KAZ8" s="11"/>
      <c r="KBA8" s="11"/>
      <c r="KBB8" s="11"/>
      <c r="KBC8" s="11"/>
      <c r="KBD8" s="11"/>
      <c r="KBE8" s="11"/>
      <c r="KBF8" s="11"/>
      <c r="KBG8" s="11"/>
      <c r="KBH8" s="11"/>
      <c r="KBI8" s="11"/>
      <c r="KBJ8" s="11"/>
      <c r="KBK8" s="11"/>
      <c r="KBL8" s="11"/>
      <c r="KBM8" s="11"/>
      <c r="KBN8" s="11"/>
      <c r="KBO8" s="11"/>
      <c r="KBP8" s="11"/>
      <c r="KBQ8" s="11"/>
      <c r="KBR8" s="11"/>
      <c r="KBS8" s="11"/>
      <c r="KBT8" s="11"/>
      <c r="KBU8" s="11"/>
      <c r="KBV8" s="11"/>
      <c r="KBW8" s="11"/>
      <c r="KBX8" s="11"/>
      <c r="KBY8" s="11"/>
      <c r="KBZ8" s="11"/>
      <c r="KCA8" s="11"/>
      <c r="KCB8" s="11"/>
      <c r="KCC8" s="11"/>
      <c r="KCD8" s="11"/>
      <c r="KCE8" s="11"/>
      <c r="KCF8" s="11"/>
      <c r="KCG8" s="11"/>
      <c r="KCH8" s="11"/>
      <c r="KCI8" s="11"/>
      <c r="KCJ8" s="11"/>
      <c r="KCK8" s="11"/>
      <c r="KCL8" s="11"/>
      <c r="KCM8" s="11"/>
      <c r="KCN8" s="11"/>
      <c r="KCO8" s="11"/>
      <c r="KCP8" s="11"/>
      <c r="KCQ8" s="11"/>
      <c r="KCR8" s="11"/>
      <c r="KCS8" s="11"/>
      <c r="KCT8" s="11"/>
      <c r="KCU8" s="11"/>
      <c r="KCV8" s="11"/>
      <c r="KCW8" s="11"/>
      <c r="KCX8" s="11"/>
      <c r="KCY8" s="11"/>
      <c r="KCZ8" s="11"/>
      <c r="KDA8" s="11"/>
      <c r="KDB8" s="11"/>
      <c r="KDC8" s="11"/>
      <c r="KDD8" s="11"/>
      <c r="KDE8" s="11"/>
      <c r="KDF8" s="11"/>
      <c r="KDG8" s="11"/>
      <c r="KDH8" s="11"/>
      <c r="KDI8" s="11"/>
      <c r="KDJ8" s="11"/>
      <c r="KDK8" s="11"/>
      <c r="KDL8" s="11"/>
      <c r="KDM8" s="11"/>
      <c r="KDN8" s="11"/>
      <c r="KDO8" s="11"/>
      <c r="KDP8" s="11"/>
      <c r="KDQ8" s="11"/>
      <c r="KDR8" s="11"/>
      <c r="KDS8" s="11"/>
      <c r="KDT8" s="11"/>
      <c r="KDU8" s="11"/>
      <c r="KDV8" s="11"/>
      <c r="KDW8" s="11"/>
      <c r="KDX8" s="11"/>
      <c r="KDY8" s="11"/>
      <c r="KDZ8" s="11"/>
      <c r="KEA8" s="11"/>
      <c r="KEB8" s="11"/>
      <c r="KEC8" s="11"/>
      <c r="KED8" s="11"/>
      <c r="KEE8" s="11"/>
      <c r="KEF8" s="11"/>
      <c r="KEG8" s="11"/>
      <c r="KEH8" s="11"/>
      <c r="KEI8" s="11"/>
      <c r="KEJ8" s="11"/>
      <c r="KEK8" s="11"/>
      <c r="KEL8" s="11"/>
      <c r="KEM8" s="11"/>
      <c r="KEN8" s="11"/>
      <c r="KEO8" s="11"/>
      <c r="KEP8" s="11"/>
      <c r="KEQ8" s="11"/>
      <c r="KER8" s="11"/>
      <c r="KES8" s="11"/>
      <c r="KET8" s="11"/>
      <c r="KEU8" s="11"/>
      <c r="KEV8" s="11"/>
      <c r="KEW8" s="11"/>
      <c r="KEX8" s="11"/>
      <c r="KEY8" s="11"/>
      <c r="KEZ8" s="11"/>
      <c r="KFA8" s="11"/>
      <c r="KFB8" s="11"/>
      <c r="KFC8" s="11"/>
      <c r="KFD8" s="11"/>
      <c r="KFE8" s="11"/>
      <c r="KFF8" s="11"/>
      <c r="KFG8" s="11"/>
      <c r="KFH8" s="11"/>
      <c r="KFI8" s="11"/>
      <c r="KFJ8" s="11"/>
      <c r="KFK8" s="11"/>
      <c r="KFL8" s="11"/>
      <c r="KFM8" s="11"/>
      <c r="KFN8" s="11"/>
      <c r="KFO8" s="11"/>
      <c r="KFP8" s="11"/>
      <c r="KFQ8" s="11"/>
      <c r="KFR8" s="11"/>
      <c r="KFS8" s="11"/>
      <c r="KFT8" s="11"/>
      <c r="KFU8" s="11"/>
      <c r="KFV8" s="11"/>
      <c r="KFW8" s="11"/>
      <c r="KFX8" s="11"/>
      <c r="KFY8" s="11"/>
      <c r="KFZ8" s="11"/>
      <c r="KGA8" s="11"/>
      <c r="KGB8" s="11"/>
      <c r="KGC8" s="11"/>
      <c r="KGD8" s="11"/>
      <c r="KGE8" s="11"/>
      <c r="KGF8" s="11"/>
      <c r="KGG8" s="11"/>
      <c r="KGH8" s="11"/>
      <c r="KGI8" s="11"/>
      <c r="KGJ8" s="11"/>
      <c r="KGK8" s="11"/>
      <c r="KGL8" s="11"/>
      <c r="KGM8" s="11"/>
      <c r="KGN8" s="11"/>
      <c r="KGO8" s="11"/>
      <c r="KGP8" s="11"/>
      <c r="KGQ8" s="11"/>
      <c r="KGR8" s="11"/>
      <c r="KGS8" s="11"/>
      <c r="KGT8" s="11"/>
      <c r="KGU8" s="11"/>
      <c r="KGV8" s="11"/>
      <c r="KGW8" s="11"/>
      <c r="KGX8" s="11"/>
      <c r="KGY8" s="11"/>
      <c r="KGZ8" s="11"/>
      <c r="KHA8" s="11"/>
      <c r="KHB8" s="11"/>
      <c r="KHC8" s="11"/>
      <c r="KHD8" s="11"/>
      <c r="KHE8" s="11"/>
      <c r="KHF8" s="11"/>
      <c r="KHG8" s="11"/>
      <c r="KHH8" s="11"/>
      <c r="KHI8" s="11"/>
      <c r="KHJ8" s="11"/>
      <c r="KHK8" s="11"/>
      <c r="KHL8" s="11"/>
      <c r="KHM8" s="11"/>
      <c r="KHN8" s="11"/>
      <c r="KHO8" s="11"/>
      <c r="KHP8" s="11"/>
      <c r="KHQ8" s="11"/>
      <c r="KHR8" s="11"/>
      <c r="KHS8" s="11"/>
      <c r="KHT8" s="11"/>
      <c r="KHU8" s="11"/>
      <c r="KHV8" s="11"/>
      <c r="KHW8" s="11"/>
      <c r="KHX8" s="11"/>
      <c r="KHY8" s="11"/>
      <c r="KHZ8" s="11"/>
      <c r="KIA8" s="11"/>
      <c r="KIB8" s="11"/>
      <c r="KIC8" s="11"/>
      <c r="KID8" s="11"/>
      <c r="KIE8" s="11"/>
      <c r="KIF8" s="11"/>
      <c r="KIG8" s="11"/>
      <c r="KIH8" s="11"/>
      <c r="KII8" s="11"/>
      <c r="KIJ8" s="11"/>
      <c r="KIK8" s="11"/>
      <c r="KIL8" s="11"/>
      <c r="KIM8" s="11"/>
      <c r="KIN8" s="11"/>
      <c r="KIO8" s="11"/>
      <c r="KIP8" s="11"/>
      <c r="KIQ8" s="11"/>
      <c r="KIR8" s="11"/>
      <c r="KIS8" s="11"/>
      <c r="KIT8" s="11"/>
      <c r="KIU8" s="11"/>
      <c r="KIV8" s="11"/>
      <c r="KIW8" s="11"/>
      <c r="KIX8" s="11"/>
      <c r="KIY8" s="11"/>
      <c r="KIZ8" s="11"/>
      <c r="KJA8" s="11"/>
      <c r="KJB8" s="11"/>
      <c r="KJC8" s="11"/>
      <c r="KJD8" s="11"/>
      <c r="KJE8" s="11"/>
      <c r="KJF8" s="11"/>
      <c r="KJG8" s="11"/>
      <c r="KJH8" s="11"/>
      <c r="KJI8" s="11"/>
      <c r="KJJ8" s="11"/>
      <c r="KJK8" s="11"/>
      <c r="KJL8" s="11"/>
      <c r="KJM8" s="11"/>
      <c r="KJN8" s="11"/>
      <c r="KJO8" s="11"/>
      <c r="KJP8" s="11"/>
      <c r="KJQ8" s="11"/>
      <c r="KJR8" s="11"/>
      <c r="KJS8" s="11"/>
      <c r="KJT8" s="11"/>
      <c r="KJU8" s="11"/>
      <c r="KJV8" s="11"/>
      <c r="KJW8" s="11"/>
      <c r="KJX8" s="11"/>
      <c r="KJY8" s="11"/>
      <c r="KJZ8" s="11"/>
      <c r="KKA8" s="11"/>
      <c r="KKB8" s="11"/>
      <c r="KKC8" s="11"/>
      <c r="KKD8" s="11"/>
      <c r="KKE8" s="11"/>
      <c r="KKF8" s="11"/>
      <c r="KKG8" s="11"/>
      <c r="KKH8" s="11"/>
      <c r="KKI8" s="11"/>
      <c r="KKJ8" s="11"/>
      <c r="KKK8" s="11"/>
      <c r="KKL8" s="11"/>
      <c r="KKM8" s="11"/>
      <c r="KKN8" s="11"/>
      <c r="KKO8" s="11"/>
      <c r="KKP8" s="11"/>
      <c r="KKQ8" s="11"/>
      <c r="KKR8" s="11"/>
      <c r="KKS8" s="11"/>
      <c r="KKT8" s="11"/>
      <c r="KKU8" s="11"/>
      <c r="KKV8" s="11"/>
      <c r="KKW8" s="11"/>
      <c r="KKX8" s="11"/>
      <c r="KKY8" s="11"/>
      <c r="KKZ8" s="11"/>
      <c r="KLA8" s="11"/>
      <c r="KLB8" s="11"/>
      <c r="KLC8" s="11"/>
      <c r="KLD8" s="11"/>
      <c r="KLE8" s="11"/>
      <c r="KLF8" s="11"/>
      <c r="KLG8" s="11"/>
      <c r="KLH8" s="11"/>
      <c r="KLI8" s="11"/>
      <c r="KLJ8" s="11"/>
      <c r="KLK8" s="11"/>
      <c r="KLL8" s="11"/>
      <c r="KLM8" s="11"/>
      <c r="KLN8" s="11"/>
      <c r="KLO8" s="11"/>
      <c r="KLP8" s="11"/>
      <c r="KLQ8" s="11"/>
      <c r="KLR8" s="11"/>
      <c r="KLS8" s="11"/>
      <c r="KLT8" s="11"/>
      <c r="KLU8" s="11"/>
      <c r="KLV8" s="11"/>
      <c r="KLW8" s="11"/>
      <c r="KLX8" s="11"/>
      <c r="KLY8" s="11"/>
      <c r="KLZ8" s="11"/>
      <c r="KMA8" s="11"/>
      <c r="KMB8" s="11"/>
      <c r="KMC8" s="11"/>
      <c r="KMD8" s="11"/>
      <c r="KME8" s="11"/>
      <c r="KMF8" s="11"/>
      <c r="KMG8" s="11"/>
      <c r="KMH8" s="11"/>
      <c r="KMI8" s="11"/>
      <c r="KMJ8" s="11"/>
      <c r="KMK8" s="11"/>
      <c r="KML8" s="11"/>
      <c r="KMM8" s="11"/>
      <c r="KMN8" s="11"/>
      <c r="KMO8" s="11"/>
      <c r="KMP8" s="11"/>
      <c r="KMQ8" s="11"/>
      <c r="KMR8" s="11"/>
      <c r="KMS8" s="11"/>
      <c r="KMT8" s="11"/>
      <c r="KMU8" s="11"/>
      <c r="KMV8" s="11"/>
      <c r="KMW8" s="11"/>
      <c r="KMX8" s="11"/>
      <c r="KMY8" s="11"/>
      <c r="KMZ8" s="11"/>
      <c r="KNA8" s="11"/>
      <c r="KNB8" s="11"/>
      <c r="KNC8" s="11"/>
      <c r="KND8" s="11"/>
      <c r="KNE8" s="11"/>
      <c r="KNF8" s="11"/>
      <c r="KNG8" s="11"/>
      <c r="KNH8" s="11"/>
      <c r="KNI8" s="11"/>
      <c r="KNJ8" s="11"/>
      <c r="KNK8" s="11"/>
      <c r="KNL8" s="11"/>
      <c r="KNM8" s="11"/>
      <c r="KNN8" s="11"/>
      <c r="KNO8" s="11"/>
      <c r="KNP8" s="11"/>
      <c r="KNQ8" s="11"/>
      <c r="KNR8" s="11"/>
      <c r="KNS8" s="11"/>
      <c r="KNT8" s="11"/>
      <c r="KNU8" s="11"/>
      <c r="KNV8" s="11"/>
      <c r="KNW8" s="11"/>
      <c r="KNX8" s="11"/>
      <c r="KNY8" s="11"/>
      <c r="KNZ8" s="11"/>
      <c r="KOA8" s="11"/>
      <c r="KOB8" s="11"/>
      <c r="KOC8" s="11"/>
      <c r="KOD8" s="11"/>
      <c r="KOE8" s="11"/>
      <c r="KOF8" s="11"/>
      <c r="KOG8" s="11"/>
      <c r="KOH8" s="11"/>
      <c r="KOI8" s="11"/>
      <c r="KOJ8" s="11"/>
      <c r="KOK8" s="11"/>
      <c r="KOL8" s="11"/>
      <c r="KOM8" s="11"/>
      <c r="KON8" s="11"/>
      <c r="KOO8" s="11"/>
      <c r="KOP8" s="11"/>
      <c r="KOQ8" s="11"/>
      <c r="KOR8" s="11"/>
      <c r="KOS8" s="11"/>
      <c r="KOT8" s="11"/>
      <c r="KOU8" s="11"/>
      <c r="KOV8" s="11"/>
      <c r="KOW8" s="11"/>
      <c r="KOX8" s="11"/>
      <c r="KOY8" s="11"/>
      <c r="KOZ8" s="11"/>
      <c r="KPA8" s="11"/>
      <c r="KPB8" s="11"/>
      <c r="KPC8" s="11"/>
      <c r="KPD8" s="11"/>
      <c r="KPE8" s="11"/>
      <c r="KPF8" s="11"/>
      <c r="KPG8" s="11"/>
      <c r="KPH8" s="11"/>
      <c r="KPI8" s="11"/>
      <c r="KPJ8" s="11"/>
      <c r="KPK8" s="11"/>
      <c r="KPL8" s="11"/>
      <c r="KPM8" s="11"/>
      <c r="KPN8" s="11"/>
      <c r="KPO8" s="11"/>
      <c r="KPP8" s="11"/>
      <c r="KPQ8" s="11"/>
      <c r="KPR8" s="11"/>
      <c r="KPS8" s="11"/>
      <c r="KPT8" s="11"/>
      <c r="KPU8" s="11"/>
      <c r="KPV8" s="11"/>
      <c r="KPW8" s="11"/>
      <c r="KPX8" s="11"/>
      <c r="KPY8" s="11"/>
      <c r="KPZ8" s="11"/>
      <c r="KQA8" s="11"/>
      <c r="KQB8" s="11"/>
      <c r="KQC8" s="11"/>
      <c r="KQD8" s="11"/>
      <c r="KQE8" s="11"/>
      <c r="KQF8" s="11"/>
      <c r="KQG8" s="11"/>
      <c r="KQH8" s="11"/>
      <c r="KQI8" s="11"/>
      <c r="KQJ8" s="11"/>
      <c r="KQK8" s="11"/>
      <c r="KQL8" s="11"/>
      <c r="KQM8" s="11"/>
      <c r="KQN8" s="11"/>
      <c r="KQO8" s="11"/>
      <c r="KQP8" s="11"/>
      <c r="KQQ8" s="11"/>
      <c r="KQR8" s="11"/>
      <c r="KQS8" s="11"/>
      <c r="KQT8" s="11"/>
      <c r="KQU8" s="11"/>
      <c r="KQV8" s="11"/>
      <c r="KQW8" s="11"/>
      <c r="KQX8" s="11"/>
      <c r="KQY8" s="11"/>
      <c r="KQZ8" s="11"/>
      <c r="KRA8" s="11"/>
      <c r="KRB8" s="11"/>
      <c r="KRC8" s="11"/>
      <c r="KRD8" s="11"/>
      <c r="KRE8" s="11"/>
      <c r="KRF8" s="11"/>
      <c r="KRG8" s="11"/>
      <c r="KRH8" s="11"/>
      <c r="KRI8" s="11"/>
      <c r="KRJ8" s="11"/>
      <c r="KRK8" s="11"/>
      <c r="KRL8" s="11"/>
      <c r="KRM8" s="11"/>
      <c r="KRN8" s="11"/>
      <c r="KRO8" s="11"/>
      <c r="KRP8" s="11"/>
      <c r="KRQ8" s="11"/>
      <c r="KRR8" s="11"/>
      <c r="KRS8" s="11"/>
      <c r="KRT8" s="11"/>
      <c r="KRU8" s="11"/>
      <c r="KRV8" s="11"/>
      <c r="KRW8" s="11"/>
      <c r="KRX8" s="11"/>
      <c r="KRY8" s="11"/>
      <c r="KRZ8" s="11"/>
      <c r="KSA8" s="11"/>
      <c r="KSB8" s="11"/>
      <c r="KSC8" s="11"/>
      <c r="KSD8" s="11"/>
      <c r="KSE8" s="11"/>
      <c r="KSF8" s="11"/>
      <c r="KSG8" s="11"/>
      <c r="KSH8" s="11"/>
      <c r="KSI8" s="11"/>
      <c r="KSJ8" s="11"/>
      <c r="KSK8" s="11"/>
      <c r="KSL8" s="11"/>
      <c r="KSM8" s="11"/>
      <c r="KSN8" s="11"/>
      <c r="KSO8" s="11"/>
      <c r="KSP8" s="11"/>
      <c r="KSQ8" s="11"/>
      <c r="KSR8" s="11"/>
      <c r="KSS8" s="11"/>
      <c r="KST8" s="11"/>
      <c r="KSU8" s="11"/>
      <c r="KSV8" s="11"/>
      <c r="KSW8" s="11"/>
      <c r="KSX8" s="11"/>
      <c r="KSY8" s="11"/>
      <c r="KSZ8" s="11"/>
      <c r="KTA8" s="11"/>
      <c r="KTB8" s="11"/>
      <c r="KTC8" s="11"/>
      <c r="KTD8" s="11"/>
      <c r="KTE8" s="11"/>
      <c r="KTF8" s="11"/>
      <c r="KTG8" s="11"/>
      <c r="KTH8" s="11"/>
      <c r="KTI8" s="11"/>
      <c r="KTJ8" s="11"/>
      <c r="KTK8" s="11"/>
      <c r="KTL8" s="11"/>
      <c r="KTM8" s="11"/>
      <c r="KTN8" s="11"/>
      <c r="KTO8" s="11"/>
      <c r="KTP8" s="11"/>
      <c r="KTQ8" s="11"/>
      <c r="KTR8" s="11"/>
      <c r="KTS8" s="11"/>
      <c r="KTT8" s="11"/>
      <c r="KTU8" s="11"/>
      <c r="KTV8" s="11"/>
      <c r="KTW8" s="11"/>
      <c r="KTX8" s="11"/>
      <c r="KTY8" s="11"/>
      <c r="KTZ8" s="11"/>
      <c r="KUA8" s="11"/>
      <c r="KUB8" s="11"/>
      <c r="KUC8" s="11"/>
      <c r="KUD8" s="11"/>
      <c r="KUE8" s="11"/>
      <c r="KUF8" s="11"/>
      <c r="KUG8" s="11"/>
      <c r="KUH8" s="11"/>
      <c r="KUI8" s="11"/>
      <c r="KUJ8" s="11"/>
      <c r="KUK8" s="11"/>
      <c r="KUL8" s="11"/>
      <c r="KUM8" s="11"/>
      <c r="KUN8" s="11"/>
      <c r="KUO8" s="11"/>
      <c r="KUP8" s="11"/>
      <c r="KUQ8" s="11"/>
      <c r="KUR8" s="11"/>
      <c r="KUS8" s="11"/>
      <c r="KUT8" s="11"/>
      <c r="KUU8" s="11"/>
      <c r="KUV8" s="11"/>
      <c r="KUW8" s="11"/>
      <c r="KUX8" s="11"/>
      <c r="KUY8" s="11"/>
      <c r="KUZ8" s="11"/>
      <c r="KVA8" s="11"/>
      <c r="KVB8" s="11"/>
      <c r="KVC8" s="11"/>
      <c r="KVD8" s="11"/>
      <c r="KVE8" s="11"/>
      <c r="KVF8" s="11"/>
      <c r="KVG8" s="11"/>
      <c r="KVH8" s="11"/>
      <c r="KVI8" s="11"/>
      <c r="KVJ8" s="11"/>
      <c r="KVK8" s="11"/>
      <c r="KVL8" s="11"/>
      <c r="KVM8" s="11"/>
      <c r="KVN8" s="11"/>
      <c r="KVO8" s="11"/>
      <c r="KVP8" s="11"/>
      <c r="KVQ8" s="11"/>
      <c r="KVR8" s="11"/>
      <c r="KVS8" s="11"/>
      <c r="KVT8" s="11"/>
      <c r="KVU8" s="11"/>
      <c r="KVV8" s="11"/>
      <c r="KVW8" s="11"/>
      <c r="KVX8" s="11"/>
      <c r="KVY8" s="11"/>
      <c r="KVZ8" s="11"/>
      <c r="KWA8" s="11"/>
      <c r="KWB8" s="11"/>
      <c r="KWC8" s="11"/>
      <c r="KWD8" s="11"/>
      <c r="KWE8" s="11"/>
      <c r="KWF8" s="11"/>
      <c r="KWG8" s="11"/>
      <c r="KWH8" s="11"/>
      <c r="KWI8" s="11"/>
      <c r="KWJ8" s="11"/>
      <c r="KWK8" s="11"/>
      <c r="KWL8" s="11"/>
      <c r="KWM8" s="11"/>
      <c r="KWN8" s="11"/>
      <c r="KWO8" s="11"/>
      <c r="KWP8" s="11"/>
      <c r="KWQ8" s="11"/>
      <c r="KWR8" s="11"/>
      <c r="KWS8" s="11"/>
      <c r="KWT8" s="11"/>
      <c r="KWU8" s="11"/>
      <c r="KWV8" s="11"/>
      <c r="KWW8" s="11"/>
      <c r="KWX8" s="11"/>
      <c r="KWY8" s="11"/>
      <c r="KWZ8" s="11"/>
      <c r="KXA8" s="11"/>
      <c r="KXB8" s="11"/>
      <c r="KXC8" s="11"/>
      <c r="KXD8" s="11"/>
      <c r="KXE8" s="11"/>
      <c r="KXF8" s="11"/>
      <c r="KXG8" s="11"/>
      <c r="KXH8" s="11"/>
      <c r="KXI8" s="11"/>
      <c r="KXJ8" s="11"/>
      <c r="KXK8" s="11"/>
      <c r="KXL8" s="11"/>
      <c r="KXM8" s="11"/>
      <c r="KXN8" s="11"/>
      <c r="KXO8" s="11"/>
      <c r="KXP8" s="11"/>
      <c r="KXQ8" s="11"/>
      <c r="KXR8" s="11"/>
      <c r="KXS8" s="11"/>
      <c r="KXT8" s="11"/>
      <c r="KXU8" s="11"/>
      <c r="KXV8" s="11"/>
      <c r="KXW8" s="11"/>
      <c r="KXX8" s="11"/>
      <c r="KXY8" s="11"/>
      <c r="KXZ8" s="11"/>
      <c r="KYA8" s="11"/>
      <c r="KYB8" s="11"/>
      <c r="KYC8" s="11"/>
      <c r="KYD8" s="11"/>
      <c r="KYE8" s="11"/>
      <c r="KYF8" s="11"/>
      <c r="KYG8" s="11"/>
      <c r="KYH8" s="11"/>
      <c r="KYI8" s="11"/>
      <c r="KYJ8" s="11"/>
      <c r="KYK8" s="11"/>
      <c r="KYL8" s="11"/>
      <c r="KYM8" s="11"/>
      <c r="KYN8" s="11"/>
      <c r="KYO8" s="11"/>
      <c r="KYP8" s="11"/>
      <c r="KYQ8" s="11"/>
      <c r="KYR8" s="11"/>
      <c r="KYS8" s="11"/>
      <c r="KYT8" s="11"/>
      <c r="KYU8" s="11"/>
      <c r="KYV8" s="11"/>
      <c r="KYW8" s="11"/>
      <c r="KYX8" s="11"/>
      <c r="KYY8" s="11"/>
      <c r="KYZ8" s="11"/>
      <c r="KZA8" s="11"/>
      <c r="KZB8" s="11"/>
      <c r="KZC8" s="11"/>
      <c r="KZD8" s="11"/>
      <c r="KZE8" s="11"/>
      <c r="KZF8" s="11"/>
      <c r="KZG8" s="11"/>
      <c r="KZH8" s="11"/>
      <c r="KZI8" s="11"/>
      <c r="KZJ8" s="11"/>
      <c r="KZK8" s="11"/>
      <c r="KZL8" s="11"/>
      <c r="KZM8" s="11"/>
      <c r="KZN8" s="11"/>
      <c r="KZO8" s="11"/>
      <c r="KZP8" s="11"/>
      <c r="KZQ8" s="11"/>
      <c r="KZR8" s="11"/>
      <c r="KZS8" s="11"/>
      <c r="KZT8" s="11"/>
      <c r="KZU8" s="11"/>
      <c r="KZV8" s="11"/>
      <c r="KZW8" s="11"/>
      <c r="KZX8" s="11"/>
      <c r="KZY8" s="11"/>
      <c r="KZZ8" s="11"/>
      <c r="LAA8" s="11"/>
      <c r="LAB8" s="11"/>
      <c r="LAC8" s="11"/>
      <c r="LAD8" s="11"/>
      <c r="LAE8" s="11"/>
      <c r="LAF8" s="11"/>
      <c r="LAG8" s="11"/>
      <c r="LAH8" s="11"/>
      <c r="LAI8" s="11"/>
      <c r="LAJ8" s="11"/>
      <c r="LAK8" s="11"/>
      <c r="LAL8" s="11"/>
      <c r="LAM8" s="11"/>
      <c r="LAN8" s="11"/>
      <c r="LAO8" s="11"/>
      <c r="LAP8" s="11"/>
      <c r="LAQ8" s="11"/>
      <c r="LAR8" s="11"/>
      <c r="LAS8" s="11"/>
      <c r="LAT8" s="11"/>
      <c r="LAU8" s="11"/>
      <c r="LAV8" s="11"/>
      <c r="LAW8" s="11"/>
      <c r="LAX8" s="11"/>
      <c r="LAY8" s="11"/>
      <c r="LAZ8" s="11"/>
      <c r="LBA8" s="11"/>
      <c r="LBB8" s="11"/>
      <c r="LBC8" s="11"/>
      <c r="LBD8" s="11"/>
      <c r="LBE8" s="11"/>
      <c r="LBF8" s="11"/>
      <c r="LBG8" s="11"/>
      <c r="LBH8" s="11"/>
      <c r="LBI8" s="11"/>
      <c r="LBJ8" s="11"/>
      <c r="LBK8" s="11"/>
      <c r="LBL8" s="11"/>
      <c r="LBM8" s="11"/>
      <c r="LBN8" s="11"/>
      <c r="LBO8" s="11"/>
      <c r="LBP8" s="11"/>
      <c r="LBQ8" s="11"/>
      <c r="LBR8" s="11"/>
      <c r="LBS8" s="11"/>
      <c r="LBT8" s="11"/>
      <c r="LBU8" s="11"/>
      <c r="LBV8" s="11"/>
      <c r="LBW8" s="11"/>
      <c r="LBX8" s="11"/>
      <c r="LBY8" s="11"/>
      <c r="LBZ8" s="11"/>
      <c r="LCA8" s="11"/>
      <c r="LCB8" s="11"/>
      <c r="LCC8" s="11"/>
      <c r="LCD8" s="11"/>
      <c r="LCE8" s="11"/>
      <c r="LCF8" s="11"/>
      <c r="LCG8" s="11"/>
      <c r="LCH8" s="11"/>
      <c r="LCI8" s="11"/>
      <c r="LCJ8" s="11"/>
      <c r="LCK8" s="11"/>
      <c r="LCL8" s="11"/>
      <c r="LCM8" s="11"/>
      <c r="LCN8" s="11"/>
      <c r="LCO8" s="11"/>
      <c r="LCP8" s="11"/>
      <c r="LCQ8" s="11"/>
      <c r="LCR8" s="11"/>
      <c r="LCS8" s="11"/>
      <c r="LCT8" s="11"/>
      <c r="LCU8" s="11"/>
      <c r="LCV8" s="11"/>
      <c r="LCW8" s="11"/>
      <c r="LCX8" s="11"/>
      <c r="LCY8" s="11"/>
      <c r="LCZ8" s="11"/>
      <c r="LDA8" s="11"/>
      <c r="LDB8" s="11"/>
      <c r="LDC8" s="11"/>
      <c r="LDD8" s="11"/>
      <c r="LDE8" s="11"/>
      <c r="LDF8" s="11"/>
      <c r="LDG8" s="11"/>
      <c r="LDH8" s="11"/>
      <c r="LDI8" s="11"/>
      <c r="LDJ8" s="11"/>
      <c r="LDK8" s="11"/>
      <c r="LDL8" s="11"/>
      <c r="LDM8" s="11"/>
      <c r="LDN8" s="11"/>
      <c r="LDO8" s="11"/>
      <c r="LDP8" s="11"/>
      <c r="LDQ8" s="11"/>
      <c r="LDR8" s="11"/>
      <c r="LDS8" s="11"/>
      <c r="LDT8" s="11"/>
      <c r="LDU8" s="11"/>
      <c r="LDV8" s="11"/>
      <c r="LDW8" s="11"/>
      <c r="LDX8" s="11"/>
      <c r="LDY8" s="11"/>
      <c r="LDZ8" s="11"/>
      <c r="LEA8" s="11"/>
      <c r="LEB8" s="11"/>
      <c r="LEC8" s="11"/>
      <c r="LED8" s="11"/>
      <c r="LEE8" s="11"/>
      <c r="LEF8" s="11"/>
      <c r="LEG8" s="11"/>
      <c r="LEH8" s="11"/>
      <c r="LEI8" s="11"/>
      <c r="LEJ8" s="11"/>
      <c r="LEK8" s="11"/>
      <c r="LEL8" s="11"/>
      <c r="LEM8" s="11"/>
      <c r="LEN8" s="11"/>
      <c r="LEO8" s="11"/>
      <c r="LEP8" s="11"/>
      <c r="LEQ8" s="11"/>
      <c r="LER8" s="11"/>
      <c r="LES8" s="11"/>
      <c r="LET8" s="11"/>
      <c r="LEU8" s="11"/>
      <c r="LEV8" s="11"/>
      <c r="LEW8" s="11"/>
      <c r="LEX8" s="11"/>
      <c r="LEY8" s="11"/>
      <c r="LEZ8" s="11"/>
      <c r="LFA8" s="11"/>
      <c r="LFB8" s="11"/>
      <c r="LFC8" s="11"/>
      <c r="LFD8" s="11"/>
      <c r="LFE8" s="11"/>
      <c r="LFF8" s="11"/>
      <c r="LFG8" s="11"/>
      <c r="LFH8" s="11"/>
      <c r="LFI8" s="11"/>
      <c r="LFJ8" s="11"/>
      <c r="LFK8" s="11"/>
      <c r="LFL8" s="11"/>
      <c r="LFM8" s="11"/>
      <c r="LFN8" s="11"/>
      <c r="LFO8" s="11"/>
      <c r="LFP8" s="11"/>
      <c r="LFQ8" s="11"/>
      <c r="LFR8" s="11"/>
      <c r="LFS8" s="11"/>
      <c r="LFT8" s="11"/>
      <c r="LFU8" s="11"/>
      <c r="LFV8" s="11"/>
      <c r="LFW8" s="11"/>
      <c r="LFX8" s="11"/>
      <c r="LFY8" s="11"/>
      <c r="LFZ8" s="11"/>
      <c r="LGA8" s="11"/>
      <c r="LGB8" s="11"/>
      <c r="LGC8" s="11"/>
      <c r="LGD8" s="11"/>
      <c r="LGE8" s="11"/>
      <c r="LGF8" s="11"/>
      <c r="LGG8" s="11"/>
      <c r="LGH8" s="11"/>
      <c r="LGI8" s="11"/>
      <c r="LGJ8" s="11"/>
      <c r="LGK8" s="11"/>
      <c r="LGL8" s="11"/>
      <c r="LGM8" s="11"/>
      <c r="LGN8" s="11"/>
      <c r="LGO8" s="11"/>
      <c r="LGP8" s="11"/>
      <c r="LGQ8" s="11"/>
      <c r="LGR8" s="11"/>
      <c r="LGS8" s="11"/>
      <c r="LGT8" s="11"/>
      <c r="LGU8" s="11"/>
      <c r="LGV8" s="11"/>
      <c r="LGW8" s="11"/>
      <c r="LGX8" s="11"/>
      <c r="LGY8" s="11"/>
      <c r="LGZ8" s="11"/>
      <c r="LHA8" s="11"/>
      <c r="LHB8" s="11"/>
      <c r="LHC8" s="11"/>
      <c r="LHD8" s="11"/>
      <c r="LHE8" s="11"/>
      <c r="LHF8" s="11"/>
      <c r="LHG8" s="11"/>
      <c r="LHH8" s="11"/>
      <c r="LHI8" s="11"/>
      <c r="LHJ8" s="11"/>
      <c r="LHK8" s="11"/>
      <c r="LHL8" s="11"/>
      <c r="LHM8" s="11"/>
      <c r="LHN8" s="11"/>
      <c r="LHO8" s="11"/>
      <c r="LHP8" s="11"/>
      <c r="LHQ8" s="11"/>
      <c r="LHR8" s="11"/>
      <c r="LHS8" s="11"/>
      <c r="LHT8" s="11"/>
      <c r="LHU8" s="11"/>
      <c r="LHV8" s="11"/>
      <c r="LHW8" s="11"/>
      <c r="LHX8" s="11"/>
      <c r="LHY8" s="11"/>
      <c r="LHZ8" s="11"/>
      <c r="LIA8" s="11"/>
      <c r="LIB8" s="11"/>
      <c r="LIC8" s="11"/>
      <c r="LID8" s="11"/>
      <c r="LIE8" s="11"/>
      <c r="LIF8" s="11"/>
      <c r="LIG8" s="11"/>
      <c r="LIH8" s="11"/>
      <c r="LII8" s="11"/>
      <c r="LIJ8" s="11"/>
      <c r="LIK8" s="11"/>
      <c r="LIL8" s="11"/>
      <c r="LIM8" s="11"/>
      <c r="LIN8" s="11"/>
      <c r="LIO8" s="11"/>
      <c r="LIP8" s="11"/>
      <c r="LIQ8" s="11"/>
      <c r="LIR8" s="11"/>
      <c r="LIS8" s="11"/>
      <c r="LIT8" s="11"/>
      <c r="LIU8" s="11"/>
      <c r="LIV8" s="11"/>
      <c r="LIW8" s="11"/>
      <c r="LIX8" s="11"/>
      <c r="LIY8" s="11"/>
      <c r="LIZ8" s="11"/>
      <c r="LJA8" s="11"/>
      <c r="LJB8" s="11"/>
      <c r="LJC8" s="11"/>
      <c r="LJD8" s="11"/>
      <c r="LJE8" s="11"/>
      <c r="LJF8" s="11"/>
      <c r="LJG8" s="11"/>
      <c r="LJH8" s="11"/>
      <c r="LJI8" s="11"/>
      <c r="LJJ8" s="11"/>
      <c r="LJK8" s="11"/>
      <c r="LJL8" s="11"/>
      <c r="LJM8" s="11"/>
      <c r="LJN8" s="11"/>
      <c r="LJO8" s="11"/>
      <c r="LJP8" s="11"/>
      <c r="LJQ8" s="11"/>
      <c r="LJR8" s="11"/>
      <c r="LJS8" s="11"/>
      <c r="LJT8" s="11"/>
      <c r="LJU8" s="11"/>
      <c r="LJV8" s="11"/>
      <c r="LJW8" s="11"/>
      <c r="LJX8" s="11"/>
      <c r="LJY8" s="11"/>
      <c r="LJZ8" s="11"/>
      <c r="LKA8" s="11"/>
      <c r="LKB8" s="11"/>
      <c r="LKC8" s="11"/>
      <c r="LKD8" s="11"/>
      <c r="LKE8" s="11"/>
      <c r="LKF8" s="11"/>
      <c r="LKG8" s="11"/>
      <c r="LKH8" s="11"/>
      <c r="LKI8" s="11"/>
      <c r="LKJ8" s="11"/>
      <c r="LKK8" s="11"/>
      <c r="LKL8" s="11"/>
      <c r="LKM8" s="11"/>
      <c r="LKN8" s="11"/>
      <c r="LKO8" s="11"/>
      <c r="LKP8" s="11"/>
      <c r="LKQ8" s="11"/>
      <c r="LKR8" s="11"/>
      <c r="LKS8" s="11"/>
      <c r="LKT8" s="11"/>
      <c r="LKU8" s="11"/>
      <c r="LKV8" s="11"/>
      <c r="LKW8" s="11"/>
      <c r="LKX8" s="11"/>
      <c r="LKY8" s="11"/>
      <c r="LKZ8" s="11"/>
      <c r="LLA8" s="11"/>
      <c r="LLB8" s="11"/>
      <c r="LLC8" s="11"/>
      <c r="LLD8" s="11"/>
      <c r="LLE8" s="11"/>
      <c r="LLF8" s="11"/>
      <c r="LLG8" s="11"/>
      <c r="LLH8" s="11"/>
      <c r="LLI8" s="11"/>
      <c r="LLJ8" s="11"/>
      <c r="LLK8" s="11"/>
      <c r="LLL8" s="11"/>
      <c r="LLM8" s="11"/>
      <c r="LLN8" s="11"/>
      <c r="LLO8" s="11"/>
      <c r="LLP8" s="11"/>
      <c r="LLQ8" s="11"/>
      <c r="LLR8" s="11"/>
      <c r="LLS8" s="11"/>
      <c r="LLT8" s="11"/>
      <c r="LLU8" s="11"/>
      <c r="LLV8" s="11"/>
      <c r="LLW8" s="11"/>
      <c r="LLX8" s="11"/>
      <c r="LLY8" s="11"/>
      <c r="LLZ8" s="11"/>
      <c r="LMA8" s="11"/>
      <c r="LMB8" s="11"/>
      <c r="LMC8" s="11"/>
      <c r="LMD8" s="11"/>
      <c r="LME8" s="11"/>
      <c r="LMF8" s="11"/>
      <c r="LMG8" s="11"/>
      <c r="LMH8" s="11"/>
      <c r="LMI8" s="11"/>
      <c r="LMJ8" s="11"/>
      <c r="LMK8" s="11"/>
      <c r="LML8" s="11"/>
      <c r="LMM8" s="11"/>
      <c r="LMN8" s="11"/>
      <c r="LMO8" s="11"/>
      <c r="LMP8" s="11"/>
      <c r="LMQ8" s="11"/>
      <c r="LMR8" s="11"/>
      <c r="LMS8" s="11"/>
      <c r="LMT8" s="11"/>
      <c r="LMU8" s="11"/>
      <c r="LMV8" s="11"/>
      <c r="LMW8" s="11"/>
      <c r="LMX8" s="11"/>
      <c r="LMY8" s="11"/>
      <c r="LMZ8" s="11"/>
      <c r="LNA8" s="11"/>
      <c r="LNB8" s="11"/>
      <c r="LNC8" s="11"/>
      <c r="LND8" s="11"/>
      <c r="LNE8" s="11"/>
      <c r="LNF8" s="11"/>
      <c r="LNG8" s="11"/>
      <c r="LNH8" s="11"/>
      <c r="LNI8" s="11"/>
      <c r="LNJ8" s="11"/>
      <c r="LNK8" s="11"/>
      <c r="LNL8" s="11"/>
      <c r="LNM8" s="11"/>
      <c r="LNN8" s="11"/>
      <c r="LNO8" s="11"/>
      <c r="LNP8" s="11"/>
      <c r="LNQ8" s="11"/>
      <c r="LNR8" s="11"/>
      <c r="LNS8" s="11"/>
      <c r="LNT8" s="11"/>
      <c r="LNU8" s="11"/>
      <c r="LNV8" s="11"/>
      <c r="LNW8" s="11"/>
      <c r="LNX8" s="11"/>
      <c r="LNY8" s="11"/>
      <c r="LNZ8" s="11"/>
      <c r="LOA8" s="11"/>
      <c r="LOB8" s="11"/>
      <c r="LOC8" s="11"/>
      <c r="LOD8" s="11"/>
      <c r="LOE8" s="11"/>
      <c r="LOF8" s="11"/>
      <c r="LOG8" s="11"/>
      <c r="LOH8" s="11"/>
      <c r="LOI8" s="11"/>
      <c r="LOJ8" s="11"/>
      <c r="LOK8" s="11"/>
      <c r="LOL8" s="11"/>
      <c r="LOM8" s="11"/>
      <c r="LON8" s="11"/>
      <c r="LOO8" s="11"/>
      <c r="LOP8" s="11"/>
      <c r="LOQ8" s="11"/>
      <c r="LOR8" s="11"/>
      <c r="LOS8" s="11"/>
      <c r="LOT8" s="11"/>
      <c r="LOU8" s="11"/>
      <c r="LOV8" s="11"/>
      <c r="LOW8" s="11"/>
      <c r="LOX8" s="11"/>
      <c r="LOY8" s="11"/>
      <c r="LOZ8" s="11"/>
      <c r="LPA8" s="11"/>
      <c r="LPB8" s="11"/>
      <c r="LPC8" s="11"/>
      <c r="LPD8" s="11"/>
      <c r="LPE8" s="11"/>
      <c r="LPF8" s="11"/>
      <c r="LPG8" s="11"/>
      <c r="LPH8" s="11"/>
      <c r="LPI8" s="11"/>
      <c r="LPJ8" s="11"/>
      <c r="LPK8" s="11"/>
      <c r="LPL8" s="11"/>
      <c r="LPM8" s="11"/>
      <c r="LPN8" s="11"/>
      <c r="LPO8" s="11"/>
      <c r="LPP8" s="11"/>
      <c r="LPQ8" s="11"/>
      <c r="LPR8" s="11"/>
      <c r="LPS8" s="11"/>
      <c r="LPT8" s="11"/>
      <c r="LPU8" s="11"/>
      <c r="LPV8" s="11"/>
      <c r="LPW8" s="11"/>
      <c r="LPX8" s="11"/>
      <c r="LPY8" s="11"/>
      <c r="LPZ8" s="11"/>
      <c r="LQA8" s="11"/>
      <c r="LQB8" s="11"/>
      <c r="LQC8" s="11"/>
      <c r="LQD8" s="11"/>
      <c r="LQE8" s="11"/>
      <c r="LQF8" s="11"/>
      <c r="LQG8" s="11"/>
      <c r="LQH8" s="11"/>
      <c r="LQI8" s="11"/>
      <c r="LQJ8" s="11"/>
      <c r="LQK8" s="11"/>
      <c r="LQL8" s="11"/>
      <c r="LQM8" s="11"/>
      <c r="LQN8" s="11"/>
      <c r="LQO8" s="11"/>
      <c r="LQP8" s="11"/>
      <c r="LQQ8" s="11"/>
      <c r="LQR8" s="11"/>
      <c r="LQS8" s="11"/>
      <c r="LQT8" s="11"/>
      <c r="LQU8" s="11"/>
      <c r="LQV8" s="11"/>
      <c r="LQW8" s="11"/>
      <c r="LQX8" s="11"/>
      <c r="LQY8" s="11"/>
      <c r="LQZ8" s="11"/>
      <c r="LRA8" s="11"/>
      <c r="LRB8" s="11"/>
      <c r="LRC8" s="11"/>
      <c r="LRD8" s="11"/>
      <c r="LRE8" s="11"/>
      <c r="LRF8" s="11"/>
      <c r="LRG8" s="11"/>
      <c r="LRH8" s="11"/>
      <c r="LRI8" s="11"/>
      <c r="LRJ8" s="11"/>
      <c r="LRK8" s="11"/>
      <c r="LRL8" s="11"/>
      <c r="LRM8" s="11"/>
      <c r="LRN8" s="11"/>
      <c r="LRO8" s="11"/>
      <c r="LRP8" s="11"/>
      <c r="LRQ8" s="11"/>
      <c r="LRR8" s="11"/>
      <c r="LRS8" s="11"/>
      <c r="LRT8" s="11"/>
      <c r="LRU8" s="11"/>
      <c r="LRV8" s="11"/>
      <c r="LRW8" s="11"/>
      <c r="LRX8" s="11"/>
      <c r="LRY8" s="11"/>
      <c r="LRZ8" s="11"/>
      <c r="LSA8" s="11"/>
      <c r="LSB8" s="11"/>
      <c r="LSC8" s="11"/>
      <c r="LSD8" s="11"/>
      <c r="LSE8" s="11"/>
      <c r="LSF8" s="11"/>
      <c r="LSG8" s="11"/>
      <c r="LSH8" s="11"/>
      <c r="LSI8" s="11"/>
      <c r="LSJ8" s="11"/>
      <c r="LSK8" s="11"/>
      <c r="LSL8" s="11"/>
      <c r="LSM8" s="11"/>
      <c r="LSN8" s="11"/>
      <c r="LSO8" s="11"/>
      <c r="LSP8" s="11"/>
      <c r="LSQ8" s="11"/>
      <c r="LSR8" s="11"/>
      <c r="LSS8" s="11"/>
      <c r="LST8" s="11"/>
      <c r="LSU8" s="11"/>
      <c r="LSV8" s="11"/>
      <c r="LSW8" s="11"/>
      <c r="LSX8" s="11"/>
      <c r="LSY8" s="11"/>
      <c r="LSZ8" s="11"/>
      <c r="LTA8" s="11"/>
      <c r="LTB8" s="11"/>
      <c r="LTC8" s="11"/>
      <c r="LTD8" s="11"/>
      <c r="LTE8" s="11"/>
      <c r="LTF8" s="11"/>
      <c r="LTG8" s="11"/>
      <c r="LTH8" s="11"/>
      <c r="LTI8" s="11"/>
      <c r="LTJ8" s="11"/>
      <c r="LTK8" s="11"/>
      <c r="LTL8" s="11"/>
      <c r="LTM8" s="11"/>
      <c r="LTN8" s="11"/>
      <c r="LTO8" s="11"/>
      <c r="LTP8" s="11"/>
      <c r="LTQ8" s="11"/>
      <c r="LTR8" s="11"/>
      <c r="LTS8" s="11"/>
      <c r="LTT8" s="11"/>
      <c r="LTU8" s="11"/>
      <c r="LTV8" s="11"/>
      <c r="LTW8" s="11"/>
      <c r="LTX8" s="11"/>
      <c r="LTY8" s="11"/>
      <c r="LTZ8" s="11"/>
      <c r="LUA8" s="11"/>
      <c r="LUB8" s="11"/>
      <c r="LUC8" s="11"/>
      <c r="LUD8" s="11"/>
      <c r="LUE8" s="11"/>
      <c r="LUF8" s="11"/>
      <c r="LUG8" s="11"/>
      <c r="LUH8" s="11"/>
      <c r="LUI8" s="11"/>
      <c r="LUJ8" s="11"/>
      <c r="LUK8" s="11"/>
      <c r="LUL8" s="11"/>
      <c r="LUM8" s="11"/>
      <c r="LUN8" s="11"/>
      <c r="LUO8" s="11"/>
      <c r="LUP8" s="11"/>
      <c r="LUQ8" s="11"/>
      <c r="LUR8" s="11"/>
      <c r="LUS8" s="11"/>
      <c r="LUT8" s="11"/>
      <c r="LUU8" s="11"/>
      <c r="LUV8" s="11"/>
      <c r="LUW8" s="11"/>
      <c r="LUX8" s="11"/>
      <c r="LUY8" s="11"/>
      <c r="LUZ8" s="11"/>
      <c r="LVA8" s="11"/>
      <c r="LVB8" s="11"/>
      <c r="LVC8" s="11"/>
      <c r="LVD8" s="11"/>
      <c r="LVE8" s="11"/>
      <c r="LVF8" s="11"/>
      <c r="LVG8" s="11"/>
      <c r="LVH8" s="11"/>
      <c r="LVI8" s="11"/>
      <c r="LVJ8" s="11"/>
      <c r="LVK8" s="11"/>
      <c r="LVL8" s="11"/>
      <c r="LVM8" s="11"/>
      <c r="LVN8" s="11"/>
      <c r="LVO8" s="11"/>
      <c r="LVP8" s="11"/>
      <c r="LVQ8" s="11"/>
      <c r="LVR8" s="11"/>
      <c r="LVS8" s="11"/>
      <c r="LVT8" s="11"/>
      <c r="LVU8" s="11"/>
      <c r="LVV8" s="11"/>
      <c r="LVW8" s="11"/>
      <c r="LVX8" s="11"/>
      <c r="LVY8" s="11"/>
      <c r="LVZ8" s="11"/>
      <c r="LWA8" s="11"/>
      <c r="LWB8" s="11"/>
      <c r="LWC8" s="11"/>
      <c r="LWD8" s="11"/>
      <c r="LWE8" s="11"/>
      <c r="LWF8" s="11"/>
      <c r="LWG8" s="11"/>
      <c r="LWH8" s="11"/>
      <c r="LWI8" s="11"/>
      <c r="LWJ8" s="11"/>
      <c r="LWK8" s="11"/>
      <c r="LWL8" s="11"/>
      <c r="LWM8" s="11"/>
      <c r="LWN8" s="11"/>
      <c r="LWO8" s="11"/>
      <c r="LWP8" s="11"/>
      <c r="LWQ8" s="11"/>
      <c r="LWR8" s="11"/>
      <c r="LWS8" s="11"/>
      <c r="LWT8" s="11"/>
      <c r="LWU8" s="11"/>
      <c r="LWV8" s="11"/>
      <c r="LWW8" s="11"/>
      <c r="LWX8" s="11"/>
      <c r="LWY8" s="11"/>
      <c r="LWZ8" s="11"/>
      <c r="LXA8" s="11"/>
      <c r="LXB8" s="11"/>
      <c r="LXC8" s="11"/>
      <c r="LXD8" s="11"/>
      <c r="LXE8" s="11"/>
      <c r="LXF8" s="11"/>
      <c r="LXG8" s="11"/>
      <c r="LXH8" s="11"/>
      <c r="LXI8" s="11"/>
      <c r="LXJ8" s="11"/>
      <c r="LXK8" s="11"/>
      <c r="LXL8" s="11"/>
      <c r="LXM8" s="11"/>
      <c r="LXN8" s="11"/>
      <c r="LXO8" s="11"/>
      <c r="LXP8" s="11"/>
      <c r="LXQ8" s="11"/>
      <c r="LXR8" s="11"/>
      <c r="LXS8" s="11"/>
      <c r="LXT8" s="11"/>
      <c r="LXU8" s="11"/>
      <c r="LXV8" s="11"/>
      <c r="LXW8" s="11"/>
      <c r="LXX8" s="11"/>
      <c r="LXY8" s="11"/>
      <c r="LXZ8" s="11"/>
      <c r="LYA8" s="11"/>
      <c r="LYB8" s="11"/>
      <c r="LYC8" s="11"/>
      <c r="LYD8" s="11"/>
      <c r="LYE8" s="11"/>
      <c r="LYF8" s="11"/>
      <c r="LYG8" s="11"/>
      <c r="LYH8" s="11"/>
      <c r="LYI8" s="11"/>
      <c r="LYJ8" s="11"/>
      <c r="LYK8" s="11"/>
      <c r="LYL8" s="11"/>
      <c r="LYM8" s="11"/>
      <c r="LYN8" s="11"/>
      <c r="LYO8" s="11"/>
      <c r="LYP8" s="11"/>
      <c r="LYQ8" s="11"/>
      <c r="LYR8" s="11"/>
      <c r="LYS8" s="11"/>
      <c r="LYT8" s="11"/>
      <c r="LYU8" s="11"/>
      <c r="LYV8" s="11"/>
      <c r="LYW8" s="11"/>
      <c r="LYX8" s="11"/>
      <c r="LYY8" s="11"/>
      <c r="LYZ8" s="11"/>
      <c r="LZA8" s="11"/>
      <c r="LZB8" s="11"/>
      <c r="LZC8" s="11"/>
      <c r="LZD8" s="11"/>
      <c r="LZE8" s="11"/>
      <c r="LZF8" s="11"/>
      <c r="LZG8" s="11"/>
      <c r="LZH8" s="11"/>
      <c r="LZI8" s="11"/>
      <c r="LZJ8" s="11"/>
      <c r="LZK8" s="11"/>
      <c r="LZL8" s="11"/>
      <c r="LZM8" s="11"/>
      <c r="LZN8" s="11"/>
      <c r="LZO8" s="11"/>
      <c r="LZP8" s="11"/>
      <c r="LZQ8" s="11"/>
      <c r="LZR8" s="11"/>
      <c r="LZS8" s="11"/>
      <c r="LZT8" s="11"/>
      <c r="LZU8" s="11"/>
      <c r="LZV8" s="11"/>
      <c r="LZW8" s="11"/>
      <c r="LZX8" s="11"/>
      <c r="LZY8" s="11"/>
      <c r="LZZ8" s="11"/>
      <c r="MAA8" s="11"/>
      <c r="MAB8" s="11"/>
      <c r="MAC8" s="11"/>
      <c r="MAD8" s="11"/>
      <c r="MAE8" s="11"/>
      <c r="MAF8" s="11"/>
      <c r="MAG8" s="11"/>
      <c r="MAH8" s="11"/>
      <c r="MAI8" s="11"/>
      <c r="MAJ8" s="11"/>
      <c r="MAK8" s="11"/>
      <c r="MAL8" s="11"/>
      <c r="MAM8" s="11"/>
      <c r="MAN8" s="11"/>
      <c r="MAO8" s="11"/>
      <c r="MAP8" s="11"/>
      <c r="MAQ8" s="11"/>
      <c r="MAR8" s="11"/>
      <c r="MAS8" s="11"/>
      <c r="MAT8" s="11"/>
      <c r="MAU8" s="11"/>
      <c r="MAV8" s="11"/>
      <c r="MAW8" s="11"/>
      <c r="MAX8" s="11"/>
      <c r="MAY8" s="11"/>
      <c r="MAZ8" s="11"/>
      <c r="MBA8" s="11"/>
      <c r="MBB8" s="11"/>
      <c r="MBC8" s="11"/>
      <c r="MBD8" s="11"/>
      <c r="MBE8" s="11"/>
      <c r="MBF8" s="11"/>
      <c r="MBG8" s="11"/>
      <c r="MBH8" s="11"/>
      <c r="MBI8" s="11"/>
      <c r="MBJ8" s="11"/>
      <c r="MBK8" s="11"/>
      <c r="MBL8" s="11"/>
      <c r="MBM8" s="11"/>
      <c r="MBN8" s="11"/>
      <c r="MBO8" s="11"/>
      <c r="MBP8" s="11"/>
      <c r="MBQ8" s="11"/>
      <c r="MBR8" s="11"/>
      <c r="MBS8" s="11"/>
      <c r="MBT8" s="11"/>
      <c r="MBU8" s="11"/>
      <c r="MBV8" s="11"/>
      <c r="MBW8" s="11"/>
      <c r="MBX8" s="11"/>
      <c r="MBY8" s="11"/>
      <c r="MBZ8" s="11"/>
      <c r="MCA8" s="11"/>
      <c r="MCB8" s="11"/>
      <c r="MCC8" s="11"/>
      <c r="MCD8" s="11"/>
      <c r="MCE8" s="11"/>
      <c r="MCF8" s="11"/>
      <c r="MCG8" s="11"/>
      <c r="MCH8" s="11"/>
      <c r="MCI8" s="11"/>
      <c r="MCJ8" s="11"/>
      <c r="MCK8" s="11"/>
      <c r="MCL8" s="11"/>
      <c r="MCM8" s="11"/>
      <c r="MCN8" s="11"/>
      <c r="MCO8" s="11"/>
      <c r="MCP8" s="11"/>
      <c r="MCQ8" s="11"/>
      <c r="MCR8" s="11"/>
      <c r="MCS8" s="11"/>
      <c r="MCT8" s="11"/>
      <c r="MCU8" s="11"/>
      <c r="MCV8" s="11"/>
      <c r="MCW8" s="11"/>
      <c r="MCX8" s="11"/>
      <c r="MCY8" s="11"/>
      <c r="MCZ8" s="11"/>
      <c r="MDA8" s="11"/>
      <c r="MDB8" s="11"/>
      <c r="MDC8" s="11"/>
      <c r="MDD8" s="11"/>
      <c r="MDE8" s="11"/>
      <c r="MDF8" s="11"/>
      <c r="MDG8" s="11"/>
      <c r="MDH8" s="11"/>
      <c r="MDI8" s="11"/>
      <c r="MDJ8" s="11"/>
      <c r="MDK8" s="11"/>
      <c r="MDL8" s="11"/>
      <c r="MDM8" s="11"/>
      <c r="MDN8" s="11"/>
      <c r="MDO8" s="11"/>
      <c r="MDP8" s="11"/>
      <c r="MDQ8" s="11"/>
      <c r="MDR8" s="11"/>
      <c r="MDS8" s="11"/>
      <c r="MDT8" s="11"/>
      <c r="MDU8" s="11"/>
      <c r="MDV8" s="11"/>
      <c r="MDW8" s="11"/>
      <c r="MDX8" s="11"/>
      <c r="MDY8" s="11"/>
      <c r="MDZ8" s="11"/>
      <c r="MEA8" s="11"/>
      <c r="MEB8" s="11"/>
      <c r="MEC8" s="11"/>
      <c r="MED8" s="11"/>
      <c r="MEE8" s="11"/>
      <c r="MEF8" s="11"/>
      <c r="MEG8" s="11"/>
      <c r="MEH8" s="11"/>
      <c r="MEI8" s="11"/>
      <c r="MEJ8" s="11"/>
      <c r="MEK8" s="11"/>
      <c r="MEL8" s="11"/>
      <c r="MEM8" s="11"/>
      <c r="MEN8" s="11"/>
      <c r="MEO8" s="11"/>
      <c r="MEP8" s="11"/>
      <c r="MEQ8" s="11"/>
      <c r="MER8" s="11"/>
      <c r="MES8" s="11"/>
      <c r="MET8" s="11"/>
      <c r="MEU8" s="11"/>
      <c r="MEV8" s="11"/>
      <c r="MEW8" s="11"/>
      <c r="MEX8" s="11"/>
      <c r="MEY8" s="11"/>
      <c r="MEZ8" s="11"/>
      <c r="MFA8" s="11"/>
      <c r="MFB8" s="11"/>
      <c r="MFC8" s="11"/>
      <c r="MFD8" s="11"/>
      <c r="MFE8" s="11"/>
      <c r="MFF8" s="11"/>
      <c r="MFG8" s="11"/>
      <c r="MFH8" s="11"/>
      <c r="MFI8" s="11"/>
      <c r="MFJ8" s="11"/>
      <c r="MFK8" s="11"/>
      <c r="MFL8" s="11"/>
      <c r="MFM8" s="11"/>
      <c r="MFN8" s="11"/>
      <c r="MFO8" s="11"/>
      <c r="MFP8" s="11"/>
      <c r="MFQ8" s="11"/>
      <c r="MFR8" s="11"/>
      <c r="MFS8" s="11"/>
      <c r="MFT8" s="11"/>
      <c r="MFU8" s="11"/>
      <c r="MFV8" s="11"/>
      <c r="MFW8" s="11"/>
      <c r="MFX8" s="11"/>
      <c r="MFY8" s="11"/>
      <c r="MFZ8" s="11"/>
      <c r="MGA8" s="11"/>
      <c r="MGB8" s="11"/>
      <c r="MGC8" s="11"/>
      <c r="MGD8" s="11"/>
      <c r="MGE8" s="11"/>
      <c r="MGF8" s="11"/>
      <c r="MGG8" s="11"/>
      <c r="MGH8" s="11"/>
      <c r="MGI8" s="11"/>
      <c r="MGJ8" s="11"/>
      <c r="MGK8" s="11"/>
      <c r="MGL8" s="11"/>
      <c r="MGM8" s="11"/>
      <c r="MGN8" s="11"/>
      <c r="MGO8" s="11"/>
      <c r="MGP8" s="11"/>
      <c r="MGQ8" s="11"/>
      <c r="MGR8" s="11"/>
      <c r="MGS8" s="11"/>
      <c r="MGT8" s="11"/>
      <c r="MGU8" s="11"/>
      <c r="MGV8" s="11"/>
      <c r="MGW8" s="11"/>
      <c r="MGX8" s="11"/>
      <c r="MGY8" s="11"/>
      <c r="MGZ8" s="11"/>
      <c r="MHA8" s="11"/>
      <c r="MHB8" s="11"/>
      <c r="MHC8" s="11"/>
      <c r="MHD8" s="11"/>
      <c r="MHE8" s="11"/>
      <c r="MHF8" s="11"/>
      <c r="MHG8" s="11"/>
      <c r="MHH8" s="11"/>
      <c r="MHI8" s="11"/>
      <c r="MHJ8" s="11"/>
      <c r="MHK8" s="11"/>
      <c r="MHL8" s="11"/>
      <c r="MHM8" s="11"/>
      <c r="MHN8" s="11"/>
      <c r="MHO8" s="11"/>
      <c r="MHP8" s="11"/>
      <c r="MHQ8" s="11"/>
      <c r="MHR8" s="11"/>
      <c r="MHS8" s="11"/>
      <c r="MHT8" s="11"/>
      <c r="MHU8" s="11"/>
      <c r="MHV8" s="11"/>
      <c r="MHW8" s="11"/>
      <c r="MHX8" s="11"/>
      <c r="MHY8" s="11"/>
      <c r="MHZ8" s="11"/>
      <c r="MIA8" s="11"/>
      <c r="MIB8" s="11"/>
      <c r="MIC8" s="11"/>
      <c r="MID8" s="11"/>
      <c r="MIE8" s="11"/>
      <c r="MIF8" s="11"/>
      <c r="MIG8" s="11"/>
      <c r="MIH8" s="11"/>
      <c r="MII8" s="11"/>
      <c r="MIJ8" s="11"/>
      <c r="MIK8" s="11"/>
      <c r="MIL8" s="11"/>
      <c r="MIM8" s="11"/>
      <c r="MIN8" s="11"/>
      <c r="MIO8" s="11"/>
      <c r="MIP8" s="11"/>
      <c r="MIQ8" s="11"/>
      <c r="MIR8" s="11"/>
      <c r="MIS8" s="11"/>
      <c r="MIT8" s="11"/>
      <c r="MIU8" s="11"/>
      <c r="MIV8" s="11"/>
      <c r="MIW8" s="11"/>
      <c r="MIX8" s="11"/>
      <c r="MIY8" s="11"/>
      <c r="MIZ8" s="11"/>
      <c r="MJA8" s="11"/>
      <c r="MJB8" s="11"/>
      <c r="MJC8" s="11"/>
      <c r="MJD8" s="11"/>
      <c r="MJE8" s="11"/>
      <c r="MJF8" s="11"/>
      <c r="MJG8" s="11"/>
      <c r="MJH8" s="11"/>
      <c r="MJI8" s="11"/>
      <c r="MJJ8" s="11"/>
      <c r="MJK8" s="11"/>
      <c r="MJL8" s="11"/>
      <c r="MJM8" s="11"/>
      <c r="MJN8" s="11"/>
      <c r="MJO8" s="11"/>
      <c r="MJP8" s="11"/>
      <c r="MJQ8" s="11"/>
      <c r="MJR8" s="11"/>
      <c r="MJS8" s="11"/>
      <c r="MJT8" s="11"/>
      <c r="MJU8" s="11"/>
      <c r="MJV8" s="11"/>
      <c r="MJW8" s="11"/>
      <c r="MJX8" s="11"/>
      <c r="MJY8" s="11"/>
      <c r="MJZ8" s="11"/>
      <c r="MKA8" s="11"/>
      <c r="MKB8" s="11"/>
      <c r="MKC8" s="11"/>
      <c r="MKD8" s="11"/>
      <c r="MKE8" s="11"/>
      <c r="MKF8" s="11"/>
      <c r="MKG8" s="11"/>
      <c r="MKH8" s="11"/>
      <c r="MKI8" s="11"/>
      <c r="MKJ8" s="11"/>
      <c r="MKK8" s="11"/>
      <c r="MKL8" s="11"/>
      <c r="MKM8" s="11"/>
      <c r="MKN8" s="11"/>
      <c r="MKO8" s="11"/>
      <c r="MKP8" s="11"/>
      <c r="MKQ8" s="11"/>
      <c r="MKR8" s="11"/>
      <c r="MKS8" s="11"/>
      <c r="MKT8" s="11"/>
      <c r="MKU8" s="11"/>
      <c r="MKV8" s="11"/>
      <c r="MKW8" s="11"/>
      <c r="MKX8" s="11"/>
      <c r="MKY8" s="11"/>
      <c r="MKZ8" s="11"/>
      <c r="MLA8" s="11"/>
      <c r="MLB8" s="11"/>
      <c r="MLC8" s="11"/>
      <c r="MLD8" s="11"/>
      <c r="MLE8" s="11"/>
      <c r="MLF8" s="11"/>
      <c r="MLG8" s="11"/>
      <c r="MLH8" s="11"/>
      <c r="MLI8" s="11"/>
      <c r="MLJ8" s="11"/>
      <c r="MLK8" s="11"/>
      <c r="MLL8" s="11"/>
      <c r="MLM8" s="11"/>
      <c r="MLN8" s="11"/>
      <c r="MLO8" s="11"/>
      <c r="MLP8" s="11"/>
      <c r="MLQ8" s="11"/>
      <c r="MLR8" s="11"/>
      <c r="MLS8" s="11"/>
      <c r="MLT8" s="11"/>
      <c r="MLU8" s="11"/>
      <c r="MLV8" s="11"/>
      <c r="MLW8" s="11"/>
      <c r="MLX8" s="11"/>
      <c r="MLY8" s="11"/>
      <c r="MLZ8" s="11"/>
      <c r="MMA8" s="11"/>
      <c r="MMB8" s="11"/>
      <c r="MMC8" s="11"/>
      <c r="MMD8" s="11"/>
      <c r="MME8" s="11"/>
      <c r="MMF8" s="11"/>
      <c r="MMG8" s="11"/>
      <c r="MMH8" s="11"/>
      <c r="MMI8" s="11"/>
      <c r="MMJ8" s="11"/>
      <c r="MMK8" s="11"/>
      <c r="MML8" s="11"/>
      <c r="MMM8" s="11"/>
      <c r="MMN8" s="11"/>
      <c r="MMO8" s="11"/>
      <c r="MMP8" s="11"/>
      <c r="MMQ8" s="11"/>
      <c r="MMR8" s="11"/>
      <c r="MMS8" s="11"/>
      <c r="MMT8" s="11"/>
      <c r="MMU8" s="11"/>
      <c r="MMV8" s="11"/>
      <c r="MMW8" s="11"/>
      <c r="MMX8" s="11"/>
      <c r="MMY8" s="11"/>
      <c r="MMZ8" s="11"/>
      <c r="MNA8" s="11"/>
      <c r="MNB8" s="11"/>
      <c r="MNC8" s="11"/>
      <c r="MND8" s="11"/>
      <c r="MNE8" s="11"/>
      <c r="MNF8" s="11"/>
      <c r="MNG8" s="11"/>
      <c r="MNH8" s="11"/>
      <c r="MNI8" s="11"/>
      <c r="MNJ8" s="11"/>
      <c r="MNK8" s="11"/>
      <c r="MNL8" s="11"/>
      <c r="MNM8" s="11"/>
      <c r="MNN8" s="11"/>
      <c r="MNO8" s="11"/>
      <c r="MNP8" s="11"/>
      <c r="MNQ8" s="11"/>
      <c r="MNR8" s="11"/>
      <c r="MNS8" s="11"/>
      <c r="MNT8" s="11"/>
      <c r="MNU8" s="11"/>
      <c r="MNV8" s="11"/>
      <c r="MNW8" s="11"/>
      <c r="MNX8" s="11"/>
      <c r="MNY8" s="11"/>
      <c r="MNZ8" s="11"/>
      <c r="MOA8" s="11"/>
      <c r="MOB8" s="11"/>
      <c r="MOC8" s="11"/>
      <c r="MOD8" s="11"/>
      <c r="MOE8" s="11"/>
      <c r="MOF8" s="11"/>
      <c r="MOG8" s="11"/>
      <c r="MOH8" s="11"/>
      <c r="MOI8" s="11"/>
      <c r="MOJ8" s="11"/>
      <c r="MOK8" s="11"/>
      <c r="MOL8" s="11"/>
      <c r="MOM8" s="11"/>
      <c r="MON8" s="11"/>
      <c r="MOO8" s="11"/>
      <c r="MOP8" s="11"/>
      <c r="MOQ8" s="11"/>
      <c r="MOR8" s="11"/>
      <c r="MOS8" s="11"/>
      <c r="MOT8" s="11"/>
      <c r="MOU8" s="11"/>
      <c r="MOV8" s="11"/>
      <c r="MOW8" s="11"/>
      <c r="MOX8" s="11"/>
      <c r="MOY8" s="11"/>
      <c r="MOZ8" s="11"/>
      <c r="MPA8" s="11"/>
      <c r="MPB8" s="11"/>
      <c r="MPC8" s="11"/>
      <c r="MPD8" s="11"/>
      <c r="MPE8" s="11"/>
      <c r="MPF8" s="11"/>
      <c r="MPG8" s="11"/>
      <c r="MPH8" s="11"/>
      <c r="MPI8" s="11"/>
      <c r="MPJ8" s="11"/>
      <c r="MPK8" s="11"/>
      <c r="MPL8" s="11"/>
      <c r="MPM8" s="11"/>
      <c r="MPN8" s="11"/>
      <c r="MPO8" s="11"/>
      <c r="MPP8" s="11"/>
      <c r="MPQ8" s="11"/>
      <c r="MPR8" s="11"/>
      <c r="MPS8" s="11"/>
      <c r="MPT8" s="11"/>
      <c r="MPU8" s="11"/>
      <c r="MPV8" s="11"/>
      <c r="MPW8" s="11"/>
      <c r="MPX8" s="11"/>
      <c r="MPY8" s="11"/>
      <c r="MPZ8" s="11"/>
      <c r="MQA8" s="11"/>
      <c r="MQB8" s="11"/>
      <c r="MQC8" s="11"/>
      <c r="MQD8" s="11"/>
      <c r="MQE8" s="11"/>
      <c r="MQF8" s="11"/>
      <c r="MQG8" s="11"/>
      <c r="MQH8" s="11"/>
      <c r="MQI8" s="11"/>
      <c r="MQJ8" s="11"/>
      <c r="MQK8" s="11"/>
      <c r="MQL8" s="11"/>
      <c r="MQM8" s="11"/>
      <c r="MQN8" s="11"/>
      <c r="MQO8" s="11"/>
      <c r="MQP8" s="11"/>
      <c r="MQQ8" s="11"/>
      <c r="MQR8" s="11"/>
      <c r="MQS8" s="11"/>
      <c r="MQT8" s="11"/>
      <c r="MQU8" s="11"/>
      <c r="MQV8" s="11"/>
      <c r="MQW8" s="11"/>
      <c r="MQX8" s="11"/>
      <c r="MQY8" s="11"/>
      <c r="MQZ8" s="11"/>
      <c r="MRA8" s="11"/>
      <c r="MRB8" s="11"/>
      <c r="MRC8" s="11"/>
      <c r="MRD8" s="11"/>
      <c r="MRE8" s="11"/>
      <c r="MRF8" s="11"/>
      <c r="MRG8" s="11"/>
      <c r="MRH8" s="11"/>
      <c r="MRI8" s="11"/>
      <c r="MRJ8" s="11"/>
      <c r="MRK8" s="11"/>
      <c r="MRL8" s="11"/>
      <c r="MRM8" s="11"/>
      <c r="MRN8" s="11"/>
      <c r="MRO8" s="11"/>
      <c r="MRP8" s="11"/>
      <c r="MRQ8" s="11"/>
      <c r="MRR8" s="11"/>
      <c r="MRS8" s="11"/>
      <c r="MRT8" s="11"/>
      <c r="MRU8" s="11"/>
      <c r="MRV8" s="11"/>
      <c r="MRW8" s="11"/>
      <c r="MRX8" s="11"/>
      <c r="MRY8" s="11"/>
      <c r="MRZ8" s="11"/>
      <c r="MSA8" s="11"/>
      <c r="MSB8" s="11"/>
      <c r="MSC8" s="11"/>
      <c r="MSD8" s="11"/>
      <c r="MSE8" s="11"/>
      <c r="MSF8" s="11"/>
      <c r="MSG8" s="11"/>
      <c r="MSH8" s="11"/>
      <c r="MSI8" s="11"/>
      <c r="MSJ8" s="11"/>
      <c r="MSK8" s="11"/>
      <c r="MSL8" s="11"/>
      <c r="MSM8" s="11"/>
      <c r="MSN8" s="11"/>
      <c r="MSO8" s="11"/>
      <c r="MSP8" s="11"/>
      <c r="MSQ8" s="11"/>
      <c r="MSR8" s="11"/>
      <c r="MSS8" s="11"/>
      <c r="MST8" s="11"/>
      <c r="MSU8" s="11"/>
      <c r="MSV8" s="11"/>
      <c r="MSW8" s="11"/>
      <c r="MSX8" s="11"/>
      <c r="MSY8" s="11"/>
      <c r="MSZ8" s="11"/>
      <c r="MTA8" s="11"/>
      <c r="MTB8" s="11"/>
      <c r="MTC8" s="11"/>
      <c r="MTD8" s="11"/>
      <c r="MTE8" s="11"/>
      <c r="MTF8" s="11"/>
      <c r="MTG8" s="11"/>
      <c r="MTH8" s="11"/>
      <c r="MTI8" s="11"/>
      <c r="MTJ8" s="11"/>
      <c r="MTK8" s="11"/>
      <c r="MTL8" s="11"/>
      <c r="MTM8" s="11"/>
      <c r="MTN8" s="11"/>
      <c r="MTO8" s="11"/>
      <c r="MTP8" s="11"/>
      <c r="MTQ8" s="11"/>
      <c r="MTR8" s="11"/>
      <c r="MTS8" s="11"/>
      <c r="MTT8" s="11"/>
      <c r="MTU8" s="11"/>
      <c r="MTV8" s="11"/>
      <c r="MTW8" s="11"/>
      <c r="MTX8" s="11"/>
      <c r="MTY8" s="11"/>
      <c r="MTZ8" s="11"/>
      <c r="MUA8" s="11"/>
      <c r="MUB8" s="11"/>
      <c r="MUC8" s="11"/>
      <c r="MUD8" s="11"/>
      <c r="MUE8" s="11"/>
      <c r="MUF8" s="11"/>
      <c r="MUG8" s="11"/>
      <c r="MUH8" s="11"/>
      <c r="MUI8" s="11"/>
      <c r="MUJ8" s="11"/>
      <c r="MUK8" s="11"/>
      <c r="MUL8" s="11"/>
      <c r="MUM8" s="11"/>
      <c r="MUN8" s="11"/>
      <c r="MUO8" s="11"/>
      <c r="MUP8" s="11"/>
      <c r="MUQ8" s="11"/>
      <c r="MUR8" s="11"/>
      <c r="MUS8" s="11"/>
      <c r="MUT8" s="11"/>
      <c r="MUU8" s="11"/>
      <c r="MUV8" s="11"/>
      <c r="MUW8" s="11"/>
      <c r="MUX8" s="11"/>
      <c r="MUY8" s="11"/>
      <c r="MUZ8" s="11"/>
      <c r="MVA8" s="11"/>
      <c r="MVB8" s="11"/>
      <c r="MVC8" s="11"/>
      <c r="MVD8" s="11"/>
      <c r="MVE8" s="11"/>
      <c r="MVF8" s="11"/>
      <c r="MVG8" s="11"/>
      <c r="MVH8" s="11"/>
      <c r="MVI8" s="11"/>
      <c r="MVJ8" s="11"/>
      <c r="MVK8" s="11"/>
      <c r="MVL8" s="11"/>
      <c r="MVM8" s="11"/>
      <c r="MVN8" s="11"/>
      <c r="MVO8" s="11"/>
      <c r="MVP8" s="11"/>
      <c r="MVQ8" s="11"/>
      <c r="MVR8" s="11"/>
      <c r="MVS8" s="11"/>
      <c r="MVT8" s="11"/>
      <c r="MVU8" s="11"/>
      <c r="MVV8" s="11"/>
      <c r="MVW8" s="11"/>
      <c r="MVX8" s="11"/>
      <c r="MVY8" s="11"/>
      <c r="MVZ8" s="11"/>
      <c r="MWA8" s="11"/>
      <c r="MWB8" s="11"/>
      <c r="MWC8" s="11"/>
      <c r="MWD8" s="11"/>
      <c r="MWE8" s="11"/>
      <c r="MWF8" s="11"/>
      <c r="MWG8" s="11"/>
      <c r="MWH8" s="11"/>
      <c r="MWI8" s="11"/>
      <c r="MWJ8" s="11"/>
      <c r="MWK8" s="11"/>
      <c r="MWL8" s="11"/>
      <c r="MWM8" s="11"/>
      <c r="MWN8" s="11"/>
      <c r="MWO8" s="11"/>
      <c r="MWP8" s="11"/>
      <c r="MWQ8" s="11"/>
      <c r="MWR8" s="11"/>
      <c r="MWS8" s="11"/>
      <c r="MWT8" s="11"/>
      <c r="MWU8" s="11"/>
      <c r="MWV8" s="11"/>
      <c r="MWW8" s="11"/>
      <c r="MWX8" s="11"/>
      <c r="MWY8" s="11"/>
      <c r="MWZ8" s="11"/>
      <c r="MXA8" s="11"/>
      <c r="MXB8" s="11"/>
      <c r="MXC8" s="11"/>
      <c r="MXD8" s="11"/>
      <c r="MXE8" s="11"/>
      <c r="MXF8" s="11"/>
      <c r="MXG8" s="11"/>
      <c r="MXH8" s="11"/>
      <c r="MXI8" s="11"/>
      <c r="MXJ8" s="11"/>
      <c r="MXK8" s="11"/>
      <c r="MXL8" s="11"/>
      <c r="MXM8" s="11"/>
      <c r="MXN8" s="11"/>
      <c r="MXO8" s="11"/>
      <c r="MXP8" s="11"/>
      <c r="MXQ8" s="11"/>
      <c r="MXR8" s="11"/>
      <c r="MXS8" s="11"/>
      <c r="MXT8" s="11"/>
      <c r="MXU8" s="11"/>
      <c r="MXV8" s="11"/>
      <c r="MXW8" s="11"/>
      <c r="MXX8" s="11"/>
      <c r="MXY8" s="11"/>
      <c r="MXZ8" s="11"/>
      <c r="MYA8" s="11"/>
      <c r="MYB8" s="11"/>
      <c r="MYC8" s="11"/>
      <c r="MYD8" s="11"/>
      <c r="MYE8" s="11"/>
      <c r="MYF8" s="11"/>
      <c r="MYG8" s="11"/>
      <c r="MYH8" s="11"/>
      <c r="MYI8" s="11"/>
      <c r="MYJ8" s="11"/>
      <c r="MYK8" s="11"/>
      <c r="MYL8" s="11"/>
      <c r="MYM8" s="11"/>
      <c r="MYN8" s="11"/>
      <c r="MYO8" s="11"/>
      <c r="MYP8" s="11"/>
      <c r="MYQ8" s="11"/>
      <c r="MYR8" s="11"/>
      <c r="MYS8" s="11"/>
      <c r="MYT8" s="11"/>
      <c r="MYU8" s="11"/>
      <c r="MYV8" s="11"/>
      <c r="MYW8" s="11"/>
      <c r="MYX8" s="11"/>
      <c r="MYY8" s="11"/>
      <c r="MYZ8" s="11"/>
      <c r="MZA8" s="11"/>
      <c r="MZB8" s="11"/>
      <c r="MZC8" s="11"/>
      <c r="MZD8" s="11"/>
      <c r="MZE8" s="11"/>
      <c r="MZF8" s="11"/>
      <c r="MZG8" s="11"/>
      <c r="MZH8" s="11"/>
      <c r="MZI8" s="11"/>
      <c r="MZJ8" s="11"/>
      <c r="MZK8" s="11"/>
      <c r="MZL8" s="11"/>
      <c r="MZM8" s="11"/>
      <c r="MZN8" s="11"/>
      <c r="MZO8" s="11"/>
      <c r="MZP8" s="11"/>
      <c r="MZQ8" s="11"/>
      <c r="MZR8" s="11"/>
      <c r="MZS8" s="11"/>
      <c r="MZT8" s="11"/>
      <c r="MZU8" s="11"/>
      <c r="MZV8" s="11"/>
      <c r="MZW8" s="11"/>
      <c r="MZX8" s="11"/>
      <c r="MZY8" s="11"/>
      <c r="MZZ8" s="11"/>
      <c r="NAA8" s="11"/>
      <c r="NAB8" s="11"/>
      <c r="NAC8" s="11"/>
      <c r="NAD8" s="11"/>
      <c r="NAE8" s="11"/>
      <c r="NAF8" s="11"/>
      <c r="NAG8" s="11"/>
      <c r="NAH8" s="11"/>
      <c r="NAI8" s="11"/>
      <c r="NAJ8" s="11"/>
      <c r="NAK8" s="11"/>
      <c r="NAL8" s="11"/>
      <c r="NAM8" s="11"/>
      <c r="NAN8" s="11"/>
      <c r="NAO8" s="11"/>
      <c r="NAP8" s="11"/>
      <c r="NAQ8" s="11"/>
      <c r="NAR8" s="11"/>
      <c r="NAS8" s="11"/>
      <c r="NAT8" s="11"/>
      <c r="NAU8" s="11"/>
      <c r="NAV8" s="11"/>
      <c r="NAW8" s="11"/>
      <c r="NAX8" s="11"/>
      <c r="NAY8" s="11"/>
      <c r="NAZ8" s="11"/>
      <c r="NBA8" s="11"/>
      <c r="NBB8" s="11"/>
      <c r="NBC8" s="11"/>
      <c r="NBD8" s="11"/>
      <c r="NBE8" s="11"/>
      <c r="NBF8" s="11"/>
      <c r="NBG8" s="11"/>
      <c r="NBH8" s="11"/>
      <c r="NBI8" s="11"/>
      <c r="NBJ8" s="11"/>
      <c r="NBK8" s="11"/>
      <c r="NBL8" s="11"/>
      <c r="NBM8" s="11"/>
      <c r="NBN8" s="11"/>
      <c r="NBO8" s="11"/>
      <c r="NBP8" s="11"/>
      <c r="NBQ8" s="11"/>
      <c r="NBR8" s="11"/>
      <c r="NBS8" s="11"/>
      <c r="NBT8" s="11"/>
      <c r="NBU8" s="11"/>
      <c r="NBV8" s="11"/>
      <c r="NBW8" s="11"/>
      <c r="NBX8" s="11"/>
      <c r="NBY8" s="11"/>
      <c r="NBZ8" s="11"/>
      <c r="NCA8" s="11"/>
      <c r="NCB8" s="11"/>
      <c r="NCC8" s="11"/>
      <c r="NCD8" s="11"/>
      <c r="NCE8" s="11"/>
      <c r="NCF8" s="11"/>
      <c r="NCG8" s="11"/>
      <c r="NCH8" s="11"/>
      <c r="NCI8" s="11"/>
      <c r="NCJ8" s="11"/>
      <c r="NCK8" s="11"/>
      <c r="NCL8" s="11"/>
      <c r="NCM8" s="11"/>
      <c r="NCN8" s="11"/>
      <c r="NCO8" s="11"/>
      <c r="NCP8" s="11"/>
      <c r="NCQ8" s="11"/>
      <c r="NCR8" s="11"/>
      <c r="NCS8" s="11"/>
      <c r="NCT8" s="11"/>
      <c r="NCU8" s="11"/>
      <c r="NCV8" s="11"/>
      <c r="NCW8" s="11"/>
      <c r="NCX8" s="11"/>
      <c r="NCY8" s="11"/>
      <c r="NCZ8" s="11"/>
      <c r="NDA8" s="11"/>
      <c r="NDB8" s="11"/>
      <c r="NDC8" s="11"/>
      <c r="NDD8" s="11"/>
      <c r="NDE8" s="11"/>
      <c r="NDF8" s="11"/>
      <c r="NDG8" s="11"/>
      <c r="NDH8" s="11"/>
      <c r="NDI8" s="11"/>
      <c r="NDJ8" s="11"/>
      <c r="NDK8" s="11"/>
      <c r="NDL8" s="11"/>
      <c r="NDM8" s="11"/>
      <c r="NDN8" s="11"/>
      <c r="NDO8" s="11"/>
      <c r="NDP8" s="11"/>
      <c r="NDQ8" s="11"/>
      <c r="NDR8" s="11"/>
      <c r="NDS8" s="11"/>
      <c r="NDT8" s="11"/>
      <c r="NDU8" s="11"/>
      <c r="NDV8" s="11"/>
      <c r="NDW8" s="11"/>
      <c r="NDX8" s="11"/>
      <c r="NDY8" s="11"/>
      <c r="NDZ8" s="11"/>
      <c r="NEA8" s="11"/>
      <c r="NEB8" s="11"/>
      <c r="NEC8" s="11"/>
      <c r="NED8" s="11"/>
      <c r="NEE8" s="11"/>
      <c r="NEF8" s="11"/>
      <c r="NEG8" s="11"/>
      <c r="NEH8" s="11"/>
      <c r="NEI8" s="11"/>
      <c r="NEJ8" s="11"/>
      <c r="NEK8" s="11"/>
      <c r="NEL8" s="11"/>
      <c r="NEM8" s="11"/>
      <c r="NEN8" s="11"/>
      <c r="NEO8" s="11"/>
      <c r="NEP8" s="11"/>
      <c r="NEQ8" s="11"/>
      <c r="NER8" s="11"/>
      <c r="NES8" s="11"/>
      <c r="NET8" s="11"/>
      <c r="NEU8" s="11"/>
      <c r="NEV8" s="11"/>
      <c r="NEW8" s="11"/>
      <c r="NEX8" s="11"/>
      <c r="NEY8" s="11"/>
      <c r="NEZ8" s="11"/>
      <c r="NFA8" s="11"/>
      <c r="NFB8" s="11"/>
      <c r="NFC8" s="11"/>
      <c r="NFD8" s="11"/>
      <c r="NFE8" s="11"/>
      <c r="NFF8" s="11"/>
      <c r="NFG8" s="11"/>
      <c r="NFH8" s="11"/>
      <c r="NFI8" s="11"/>
      <c r="NFJ8" s="11"/>
      <c r="NFK8" s="11"/>
      <c r="NFL8" s="11"/>
      <c r="NFM8" s="11"/>
      <c r="NFN8" s="11"/>
      <c r="NFO8" s="11"/>
      <c r="NFP8" s="11"/>
      <c r="NFQ8" s="11"/>
      <c r="NFR8" s="11"/>
      <c r="NFS8" s="11"/>
      <c r="NFT8" s="11"/>
      <c r="NFU8" s="11"/>
      <c r="NFV8" s="11"/>
      <c r="NFW8" s="11"/>
      <c r="NFX8" s="11"/>
      <c r="NFY8" s="11"/>
      <c r="NFZ8" s="11"/>
      <c r="NGA8" s="11"/>
      <c r="NGB8" s="11"/>
      <c r="NGC8" s="11"/>
      <c r="NGD8" s="11"/>
      <c r="NGE8" s="11"/>
      <c r="NGF8" s="11"/>
      <c r="NGG8" s="11"/>
      <c r="NGH8" s="11"/>
      <c r="NGI8" s="11"/>
      <c r="NGJ8" s="11"/>
      <c r="NGK8" s="11"/>
      <c r="NGL8" s="11"/>
      <c r="NGM8" s="11"/>
      <c r="NGN8" s="11"/>
      <c r="NGO8" s="11"/>
      <c r="NGP8" s="11"/>
      <c r="NGQ8" s="11"/>
      <c r="NGR8" s="11"/>
      <c r="NGS8" s="11"/>
      <c r="NGT8" s="11"/>
      <c r="NGU8" s="11"/>
      <c r="NGV8" s="11"/>
      <c r="NGW8" s="11"/>
      <c r="NGX8" s="11"/>
      <c r="NGY8" s="11"/>
      <c r="NGZ8" s="11"/>
      <c r="NHA8" s="11"/>
      <c r="NHB8" s="11"/>
      <c r="NHC8" s="11"/>
      <c r="NHD8" s="11"/>
      <c r="NHE8" s="11"/>
      <c r="NHF8" s="11"/>
      <c r="NHG8" s="11"/>
      <c r="NHH8" s="11"/>
      <c r="NHI8" s="11"/>
      <c r="NHJ8" s="11"/>
      <c r="NHK8" s="11"/>
      <c r="NHL8" s="11"/>
      <c r="NHM8" s="11"/>
      <c r="NHN8" s="11"/>
      <c r="NHO8" s="11"/>
      <c r="NHP8" s="11"/>
      <c r="NHQ8" s="11"/>
      <c r="NHR8" s="11"/>
      <c r="NHS8" s="11"/>
      <c r="NHT8" s="11"/>
      <c r="NHU8" s="11"/>
      <c r="NHV8" s="11"/>
      <c r="NHW8" s="11"/>
      <c r="NHX8" s="11"/>
      <c r="NHY8" s="11"/>
      <c r="NHZ8" s="11"/>
      <c r="NIA8" s="11"/>
      <c r="NIB8" s="11"/>
      <c r="NIC8" s="11"/>
      <c r="NID8" s="11"/>
      <c r="NIE8" s="11"/>
      <c r="NIF8" s="11"/>
      <c r="NIG8" s="11"/>
      <c r="NIH8" s="11"/>
      <c r="NII8" s="11"/>
      <c r="NIJ8" s="11"/>
      <c r="NIK8" s="11"/>
      <c r="NIL8" s="11"/>
      <c r="NIM8" s="11"/>
      <c r="NIN8" s="11"/>
      <c r="NIO8" s="11"/>
      <c r="NIP8" s="11"/>
      <c r="NIQ8" s="11"/>
      <c r="NIR8" s="11"/>
      <c r="NIS8" s="11"/>
      <c r="NIT8" s="11"/>
      <c r="NIU8" s="11"/>
      <c r="NIV8" s="11"/>
      <c r="NIW8" s="11"/>
      <c r="NIX8" s="11"/>
      <c r="NIY8" s="11"/>
      <c r="NIZ8" s="11"/>
      <c r="NJA8" s="11"/>
      <c r="NJB8" s="11"/>
      <c r="NJC8" s="11"/>
      <c r="NJD8" s="11"/>
      <c r="NJE8" s="11"/>
      <c r="NJF8" s="11"/>
      <c r="NJG8" s="11"/>
      <c r="NJH8" s="11"/>
      <c r="NJI8" s="11"/>
      <c r="NJJ8" s="11"/>
      <c r="NJK8" s="11"/>
      <c r="NJL8" s="11"/>
      <c r="NJM8" s="11"/>
      <c r="NJN8" s="11"/>
      <c r="NJO8" s="11"/>
      <c r="NJP8" s="11"/>
      <c r="NJQ8" s="11"/>
      <c r="NJR8" s="11"/>
      <c r="NJS8" s="11"/>
      <c r="NJT8" s="11"/>
      <c r="NJU8" s="11"/>
      <c r="NJV8" s="11"/>
      <c r="NJW8" s="11"/>
      <c r="NJX8" s="11"/>
      <c r="NJY8" s="11"/>
      <c r="NJZ8" s="11"/>
      <c r="NKA8" s="11"/>
      <c r="NKB8" s="11"/>
      <c r="NKC8" s="11"/>
      <c r="NKD8" s="11"/>
      <c r="NKE8" s="11"/>
      <c r="NKF8" s="11"/>
      <c r="NKG8" s="11"/>
      <c r="NKH8" s="11"/>
      <c r="NKI8" s="11"/>
      <c r="NKJ8" s="11"/>
      <c r="NKK8" s="11"/>
      <c r="NKL8" s="11"/>
      <c r="NKM8" s="11"/>
      <c r="NKN8" s="11"/>
      <c r="NKO8" s="11"/>
      <c r="NKP8" s="11"/>
      <c r="NKQ8" s="11"/>
      <c r="NKR8" s="11"/>
      <c r="NKS8" s="11"/>
      <c r="NKT8" s="11"/>
      <c r="NKU8" s="11"/>
      <c r="NKV8" s="11"/>
      <c r="NKW8" s="11"/>
      <c r="NKX8" s="11"/>
      <c r="NKY8" s="11"/>
      <c r="NKZ8" s="11"/>
      <c r="NLA8" s="11"/>
      <c r="NLB8" s="11"/>
      <c r="NLC8" s="11"/>
      <c r="NLD8" s="11"/>
      <c r="NLE8" s="11"/>
      <c r="NLF8" s="11"/>
      <c r="NLG8" s="11"/>
      <c r="NLH8" s="11"/>
      <c r="NLI8" s="11"/>
      <c r="NLJ8" s="11"/>
      <c r="NLK8" s="11"/>
      <c r="NLL8" s="11"/>
      <c r="NLM8" s="11"/>
      <c r="NLN8" s="11"/>
      <c r="NLO8" s="11"/>
      <c r="NLP8" s="11"/>
      <c r="NLQ8" s="11"/>
      <c r="NLR8" s="11"/>
      <c r="NLS8" s="11"/>
      <c r="NLT8" s="11"/>
      <c r="NLU8" s="11"/>
      <c r="NLV8" s="11"/>
      <c r="NLW8" s="11"/>
      <c r="NLX8" s="11"/>
      <c r="NLY8" s="11"/>
      <c r="NLZ8" s="11"/>
      <c r="NMA8" s="11"/>
      <c r="NMB8" s="11"/>
      <c r="NMC8" s="11"/>
      <c r="NMD8" s="11"/>
      <c r="NME8" s="11"/>
      <c r="NMF8" s="11"/>
      <c r="NMG8" s="11"/>
      <c r="NMH8" s="11"/>
      <c r="NMI8" s="11"/>
      <c r="NMJ8" s="11"/>
      <c r="NMK8" s="11"/>
      <c r="NML8" s="11"/>
      <c r="NMM8" s="11"/>
      <c r="NMN8" s="11"/>
      <c r="NMO8" s="11"/>
      <c r="NMP8" s="11"/>
      <c r="NMQ8" s="11"/>
      <c r="NMR8" s="11"/>
      <c r="NMS8" s="11"/>
      <c r="NMT8" s="11"/>
      <c r="NMU8" s="11"/>
      <c r="NMV8" s="11"/>
      <c r="NMW8" s="11"/>
      <c r="NMX8" s="11"/>
      <c r="NMY8" s="11"/>
      <c r="NMZ8" s="11"/>
      <c r="NNA8" s="11"/>
      <c r="NNB8" s="11"/>
      <c r="NNC8" s="11"/>
      <c r="NND8" s="11"/>
      <c r="NNE8" s="11"/>
      <c r="NNF8" s="11"/>
      <c r="NNG8" s="11"/>
      <c r="NNH8" s="11"/>
      <c r="NNI8" s="11"/>
      <c r="NNJ8" s="11"/>
      <c r="NNK8" s="11"/>
      <c r="NNL8" s="11"/>
      <c r="NNM8" s="11"/>
      <c r="NNN8" s="11"/>
      <c r="NNO8" s="11"/>
      <c r="NNP8" s="11"/>
      <c r="NNQ8" s="11"/>
      <c r="NNR8" s="11"/>
      <c r="NNS8" s="11"/>
      <c r="NNT8" s="11"/>
      <c r="NNU8" s="11"/>
      <c r="NNV8" s="11"/>
      <c r="NNW8" s="11"/>
      <c r="NNX8" s="11"/>
      <c r="NNY8" s="11"/>
      <c r="NNZ8" s="11"/>
      <c r="NOA8" s="11"/>
      <c r="NOB8" s="11"/>
      <c r="NOC8" s="11"/>
      <c r="NOD8" s="11"/>
      <c r="NOE8" s="11"/>
      <c r="NOF8" s="11"/>
      <c r="NOG8" s="11"/>
      <c r="NOH8" s="11"/>
      <c r="NOI8" s="11"/>
      <c r="NOJ8" s="11"/>
      <c r="NOK8" s="11"/>
      <c r="NOL8" s="11"/>
      <c r="NOM8" s="11"/>
      <c r="NON8" s="11"/>
      <c r="NOO8" s="11"/>
      <c r="NOP8" s="11"/>
      <c r="NOQ8" s="11"/>
      <c r="NOR8" s="11"/>
      <c r="NOS8" s="11"/>
      <c r="NOT8" s="11"/>
      <c r="NOU8" s="11"/>
      <c r="NOV8" s="11"/>
      <c r="NOW8" s="11"/>
      <c r="NOX8" s="11"/>
      <c r="NOY8" s="11"/>
      <c r="NOZ8" s="11"/>
      <c r="NPA8" s="11"/>
      <c r="NPB8" s="11"/>
      <c r="NPC8" s="11"/>
      <c r="NPD8" s="11"/>
      <c r="NPE8" s="11"/>
      <c r="NPF8" s="11"/>
      <c r="NPG8" s="11"/>
      <c r="NPH8" s="11"/>
      <c r="NPI8" s="11"/>
      <c r="NPJ8" s="11"/>
      <c r="NPK8" s="11"/>
      <c r="NPL8" s="11"/>
      <c r="NPM8" s="11"/>
      <c r="NPN8" s="11"/>
      <c r="NPO8" s="11"/>
      <c r="NPP8" s="11"/>
      <c r="NPQ8" s="11"/>
      <c r="NPR8" s="11"/>
      <c r="NPS8" s="11"/>
      <c r="NPT8" s="11"/>
      <c r="NPU8" s="11"/>
      <c r="NPV8" s="11"/>
      <c r="NPW8" s="11"/>
      <c r="NPX8" s="11"/>
      <c r="NPY8" s="11"/>
      <c r="NPZ8" s="11"/>
      <c r="NQA8" s="11"/>
      <c r="NQB8" s="11"/>
      <c r="NQC8" s="11"/>
      <c r="NQD8" s="11"/>
      <c r="NQE8" s="11"/>
      <c r="NQF8" s="11"/>
      <c r="NQG8" s="11"/>
      <c r="NQH8" s="11"/>
      <c r="NQI8" s="11"/>
      <c r="NQJ8" s="11"/>
      <c r="NQK8" s="11"/>
      <c r="NQL8" s="11"/>
      <c r="NQM8" s="11"/>
      <c r="NQN8" s="11"/>
      <c r="NQO8" s="11"/>
      <c r="NQP8" s="11"/>
      <c r="NQQ8" s="11"/>
      <c r="NQR8" s="11"/>
      <c r="NQS8" s="11"/>
      <c r="NQT8" s="11"/>
      <c r="NQU8" s="11"/>
      <c r="NQV8" s="11"/>
      <c r="NQW8" s="11"/>
      <c r="NQX8" s="11"/>
      <c r="NQY8" s="11"/>
      <c r="NQZ8" s="11"/>
      <c r="NRA8" s="11"/>
      <c r="NRB8" s="11"/>
      <c r="NRC8" s="11"/>
      <c r="NRD8" s="11"/>
      <c r="NRE8" s="11"/>
      <c r="NRF8" s="11"/>
      <c r="NRG8" s="11"/>
      <c r="NRH8" s="11"/>
      <c r="NRI8" s="11"/>
      <c r="NRJ8" s="11"/>
      <c r="NRK8" s="11"/>
      <c r="NRL8" s="11"/>
      <c r="NRM8" s="11"/>
      <c r="NRN8" s="11"/>
      <c r="NRO8" s="11"/>
      <c r="NRP8" s="11"/>
      <c r="NRQ8" s="11"/>
      <c r="NRR8" s="11"/>
      <c r="NRS8" s="11"/>
      <c r="NRT8" s="11"/>
      <c r="NRU8" s="11"/>
      <c r="NRV8" s="11"/>
      <c r="NRW8" s="11"/>
      <c r="NRX8" s="11"/>
      <c r="NRY8" s="11"/>
      <c r="NRZ8" s="11"/>
      <c r="NSA8" s="11"/>
      <c r="NSB8" s="11"/>
      <c r="NSC8" s="11"/>
      <c r="NSD8" s="11"/>
      <c r="NSE8" s="11"/>
      <c r="NSF8" s="11"/>
      <c r="NSG8" s="11"/>
      <c r="NSH8" s="11"/>
      <c r="NSI8" s="11"/>
      <c r="NSJ8" s="11"/>
      <c r="NSK8" s="11"/>
      <c r="NSL8" s="11"/>
      <c r="NSM8" s="11"/>
      <c r="NSN8" s="11"/>
      <c r="NSO8" s="11"/>
      <c r="NSP8" s="11"/>
      <c r="NSQ8" s="11"/>
      <c r="NSR8" s="11"/>
      <c r="NSS8" s="11"/>
      <c r="NST8" s="11"/>
      <c r="NSU8" s="11"/>
      <c r="NSV8" s="11"/>
      <c r="NSW8" s="11"/>
      <c r="NSX8" s="11"/>
      <c r="NSY8" s="11"/>
      <c r="NSZ8" s="11"/>
      <c r="NTA8" s="11"/>
      <c r="NTB8" s="11"/>
      <c r="NTC8" s="11"/>
      <c r="NTD8" s="11"/>
      <c r="NTE8" s="11"/>
      <c r="NTF8" s="11"/>
      <c r="NTG8" s="11"/>
      <c r="NTH8" s="11"/>
      <c r="NTI8" s="11"/>
      <c r="NTJ8" s="11"/>
      <c r="NTK8" s="11"/>
      <c r="NTL8" s="11"/>
      <c r="NTM8" s="11"/>
      <c r="NTN8" s="11"/>
      <c r="NTO8" s="11"/>
      <c r="NTP8" s="11"/>
      <c r="NTQ8" s="11"/>
      <c r="NTR8" s="11"/>
      <c r="NTS8" s="11"/>
      <c r="NTT8" s="11"/>
      <c r="NTU8" s="11"/>
      <c r="NTV8" s="11"/>
      <c r="NTW8" s="11"/>
      <c r="NTX8" s="11"/>
      <c r="NTY8" s="11"/>
      <c r="NTZ8" s="11"/>
      <c r="NUA8" s="11"/>
      <c r="NUB8" s="11"/>
      <c r="NUC8" s="11"/>
      <c r="NUD8" s="11"/>
      <c r="NUE8" s="11"/>
      <c r="NUF8" s="11"/>
      <c r="NUG8" s="11"/>
      <c r="NUH8" s="11"/>
      <c r="NUI8" s="11"/>
      <c r="NUJ8" s="11"/>
      <c r="NUK8" s="11"/>
      <c r="NUL8" s="11"/>
      <c r="NUM8" s="11"/>
      <c r="NUN8" s="11"/>
      <c r="NUO8" s="11"/>
      <c r="NUP8" s="11"/>
      <c r="NUQ8" s="11"/>
      <c r="NUR8" s="11"/>
      <c r="NUS8" s="11"/>
      <c r="NUT8" s="11"/>
      <c r="NUU8" s="11"/>
      <c r="NUV8" s="11"/>
      <c r="NUW8" s="11"/>
      <c r="NUX8" s="11"/>
      <c r="NUY8" s="11"/>
      <c r="NUZ8" s="11"/>
      <c r="NVA8" s="11"/>
      <c r="NVB8" s="11"/>
      <c r="NVC8" s="11"/>
      <c r="NVD8" s="11"/>
      <c r="NVE8" s="11"/>
      <c r="NVF8" s="11"/>
      <c r="NVG8" s="11"/>
      <c r="NVH8" s="11"/>
      <c r="NVI8" s="11"/>
      <c r="NVJ8" s="11"/>
      <c r="NVK8" s="11"/>
      <c r="NVL8" s="11"/>
      <c r="NVM8" s="11"/>
      <c r="NVN8" s="11"/>
      <c r="NVO8" s="11"/>
      <c r="NVP8" s="11"/>
      <c r="NVQ8" s="11"/>
      <c r="NVR8" s="11"/>
      <c r="NVS8" s="11"/>
      <c r="NVT8" s="11"/>
      <c r="NVU8" s="11"/>
      <c r="NVV8" s="11"/>
      <c r="NVW8" s="11"/>
      <c r="NVX8" s="11"/>
      <c r="NVY8" s="11"/>
      <c r="NVZ8" s="11"/>
      <c r="NWA8" s="11"/>
      <c r="NWB8" s="11"/>
      <c r="NWC8" s="11"/>
      <c r="NWD8" s="11"/>
      <c r="NWE8" s="11"/>
      <c r="NWF8" s="11"/>
      <c r="NWG8" s="11"/>
      <c r="NWH8" s="11"/>
      <c r="NWI8" s="11"/>
      <c r="NWJ8" s="11"/>
      <c r="NWK8" s="11"/>
      <c r="NWL8" s="11"/>
      <c r="NWM8" s="11"/>
      <c r="NWN8" s="11"/>
      <c r="NWO8" s="11"/>
      <c r="NWP8" s="11"/>
      <c r="NWQ8" s="11"/>
      <c r="NWR8" s="11"/>
      <c r="NWS8" s="11"/>
      <c r="NWT8" s="11"/>
      <c r="NWU8" s="11"/>
      <c r="NWV8" s="11"/>
      <c r="NWW8" s="11"/>
      <c r="NWX8" s="11"/>
      <c r="NWY8" s="11"/>
      <c r="NWZ8" s="11"/>
      <c r="NXA8" s="11"/>
      <c r="NXB8" s="11"/>
      <c r="NXC8" s="11"/>
      <c r="NXD8" s="11"/>
      <c r="NXE8" s="11"/>
      <c r="NXF8" s="11"/>
      <c r="NXG8" s="11"/>
      <c r="NXH8" s="11"/>
      <c r="NXI8" s="11"/>
      <c r="NXJ8" s="11"/>
      <c r="NXK8" s="11"/>
      <c r="NXL8" s="11"/>
      <c r="NXM8" s="11"/>
      <c r="NXN8" s="11"/>
      <c r="NXO8" s="11"/>
      <c r="NXP8" s="11"/>
      <c r="NXQ8" s="11"/>
      <c r="NXR8" s="11"/>
      <c r="NXS8" s="11"/>
      <c r="NXT8" s="11"/>
      <c r="NXU8" s="11"/>
      <c r="NXV8" s="11"/>
      <c r="NXW8" s="11"/>
      <c r="NXX8" s="11"/>
      <c r="NXY8" s="11"/>
      <c r="NXZ8" s="11"/>
      <c r="NYA8" s="11"/>
      <c r="NYB8" s="11"/>
      <c r="NYC8" s="11"/>
      <c r="NYD8" s="11"/>
      <c r="NYE8" s="11"/>
      <c r="NYF8" s="11"/>
      <c r="NYG8" s="11"/>
      <c r="NYH8" s="11"/>
      <c r="NYI8" s="11"/>
      <c r="NYJ8" s="11"/>
      <c r="NYK8" s="11"/>
      <c r="NYL8" s="11"/>
      <c r="NYM8" s="11"/>
      <c r="NYN8" s="11"/>
      <c r="NYO8" s="11"/>
      <c r="NYP8" s="11"/>
      <c r="NYQ8" s="11"/>
      <c r="NYR8" s="11"/>
      <c r="NYS8" s="11"/>
      <c r="NYT8" s="11"/>
      <c r="NYU8" s="11"/>
      <c r="NYV8" s="11"/>
      <c r="NYW8" s="11"/>
      <c r="NYX8" s="11"/>
      <c r="NYY8" s="11"/>
      <c r="NYZ8" s="11"/>
      <c r="NZA8" s="11"/>
      <c r="NZB8" s="11"/>
      <c r="NZC8" s="11"/>
      <c r="NZD8" s="11"/>
      <c r="NZE8" s="11"/>
      <c r="NZF8" s="11"/>
      <c r="NZG8" s="11"/>
      <c r="NZH8" s="11"/>
      <c r="NZI8" s="11"/>
      <c r="NZJ8" s="11"/>
      <c r="NZK8" s="11"/>
      <c r="NZL8" s="11"/>
      <c r="NZM8" s="11"/>
      <c r="NZN8" s="11"/>
      <c r="NZO8" s="11"/>
      <c r="NZP8" s="11"/>
      <c r="NZQ8" s="11"/>
      <c r="NZR8" s="11"/>
      <c r="NZS8" s="11"/>
      <c r="NZT8" s="11"/>
      <c r="NZU8" s="11"/>
      <c r="NZV8" s="11"/>
      <c r="NZW8" s="11"/>
      <c r="NZX8" s="11"/>
      <c r="NZY8" s="11"/>
      <c r="NZZ8" s="11"/>
      <c r="OAA8" s="11"/>
      <c r="OAB8" s="11"/>
      <c r="OAC8" s="11"/>
      <c r="OAD8" s="11"/>
      <c r="OAE8" s="11"/>
      <c r="OAF8" s="11"/>
      <c r="OAG8" s="11"/>
      <c r="OAH8" s="11"/>
      <c r="OAI8" s="11"/>
      <c r="OAJ8" s="11"/>
      <c r="OAK8" s="11"/>
      <c r="OAL8" s="11"/>
      <c r="OAM8" s="11"/>
      <c r="OAN8" s="11"/>
      <c r="OAO8" s="11"/>
      <c r="OAP8" s="11"/>
      <c r="OAQ8" s="11"/>
      <c r="OAR8" s="11"/>
      <c r="OAS8" s="11"/>
      <c r="OAT8" s="11"/>
      <c r="OAU8" s="11"/>
      <c r="OAV8" s="11"/>
      <c r="OAW8" s="11"/>
      <c r="OAX8" s="11"/>
      <c r="OAY8" s="11"/>
      <c r="OAZ8" s="11"/>
      <c r="OBA8" s="11"/>
      <c r="OBB8" s="11"/>
      <c r="OBC8" s="11"/>
      <c r="OBD8" s="11"/>
      <c r="OBE8" s="11"/>
      <c r="OBF8" s="11"/>
      <c r="OBG8" s="11"/>
      <c r="OBH8" s="11"/>
      <c r="OBI8" s="11"/>
      <c r="OBJ8" s="11"/>
      <c r="OBK8" s="11"/>
      <c r="OBL8" s="11"/>
      <c r="OBM8" s="11"/>
      <c r="OBN8" s="11"/>
      <c r="OBO8" s="11"/>
      <c r="OBP8" s="11"/>
      <c r="OBQ8" s="11"/>
      <c r="OBR8" s="11"/>
      <c r="OBS8" s="11"/>
      <c r="OBT8" s="11"/>
      <c r="OBU8" s="11"/>
      <c r="OBV8" s="11"/>
      <c r="OBW8" s="11"/>
      <c r="OBX8" s="11"/>
      <c r="OBY8" s="11"/>
      <c r="OBZ8" s="11"/>
      <c r="OCA8" s="11"/>
      <c r="OCB8" s="11"/>
      <c r="OCC8" s="11"/>
      <c r="OCD8" s="11"/>
      <c r="OCE8" s="11"/>
      <c r="OCF8" s="11"/>
      <c r="OCG8" s="11"/>
      <c r="OCH8" s="11"/>
      <c r="OCI8" s="11"/>
      <c r="OCJ8" s="11"/>
      <c r="OCK8" s="11"/>
      <c r="OCL8" s="11"/>
      <c r="OCM8" s="11"/>
      <c r="OCN8" s="11"/>
      <c r="OCO8" s="11"/>
      <c r="OCP8" s="11"/>
      <c r="OCQ8" s="11"/>
      <c r="OCR8" s="11"/>
      <c r="OCS8" s="11"/>
      <c r="OCT8" s="11"/>
      <c r="OCU8" s="11"/>
      <c r="OCV8" s="11"/>
      <c r="OCW8" s="11"/>
      <c r="OCX8" s="11"/>
      <c r="OCY8" s="11"/>
      <c r="OCZ8" s="11"/>
      <c r="ODA8" s="11"/>
      <c r="ODB8" s="11"/>
      <c r="ODC8" s="11"/>
      <c r="ODD8" s="11"/>
      <c r="ODE8" s="11"/>
      <c r="ODF8" s="11"/>
      <c r="ODG8" s="11"/>
      <c r="ODH8" s="11"/>
      <c r="ODI8" s="11"/>
      <c r="ODJ8" s="11"/>
      <c r="ODK8" s="11"/>
      <c r="ODL8" s="11"/>
      <c r="ODM8" s="11"/>
      <c r="ODN8" s="11"/>
      <c r="ODO8" s="11"/>
      <c r="ODP8" s="11"/>
      <c r="ODQ8" s="11"/>
      <c r="ODR8" s="11"/>
      <c r="ODS8" s="11"/>
      <c r="ODT8" s="11"/>
      <c r="ODU8" s="11"/>
      <c r="ODV8" s="11"/>
      <c r="ODW8" s="11"/>
      <c r="ODX8" s="11"/>
      <c r="ODY8" s="11"/>
      <c r="ODZ8" s="11"/>
      <c r="OEA8" s="11"/>
      <c r="OEB8" s="11"/>
      <c r="OEC8" s="11"/>
      <c r="OED8" s="11"/>
      <c r="OEE8" s="11"/>
      <c r="OEF8" s="11"/>
      <c r="OEG8" s="11"/>
      <c r="OEH8" s="11"/>
      <c r="OEI8" s="11"/>
      <c r="OEJ8" s="11"/>
      <c r="OEK8" s="11"/>
      <c r="OEL8" s="11"/>
      <c r="OEM8" s="11"/>
      <c r="OEN8" s="11"/>
      <c r="OEO8" s="11"/>
      <c r="OEP8" s="11"/>
      <c r="OEQ8" s="11"/>
      <c r="OER8" s="11"/>
      <c r="OES8" s="11"/>
      <c r="OET8" s="11"/>
      <c r="OEU8" s="11"/>
      <c r="OEV8" s="11"/>
      <c r="OEW8" s="11"/>
      <c r="OEX8" s="11"/>
      <c r="OEY8" s="11"/>
      <c r="OEZ8" s="11"/>
      <c r="OFA8" s="11"/>
      <c r="OFB8" s="11"/>
      <c r="OFC8" s="11"/>
      <c r="OFD8" s="11"/>
      <c r="OFE8" s="11"/>
      <c r="OFF8" s="11"/>
      <c r="OFG8" s="11"/>
      <c r="OFH8" s="11"/>
      <c r="OFI8" s="11"/>
      <c r="OFJ8" s="11"/>
      <c r="OFK8" s="11"/>
      <c r="OFL8" s="11"/>
      <c r="OFM8" s="11"/>
      <c r="OFN8" s="11"/>
      <c r="OFO8" s="11"/>
      <c r="OFP8" s="11"/>
      <c r="OFQ8" s="11"/>
      <c r="OFR8" s="11"/>
      <c r="OFS8" s="11"/>
      <c r="OFT8" s="11"/>
      <c r="OFU8" s="11"/>
      <c r="OFV8" s="11"/>
      <c r="OFW8" s="11"/>
      <c r="OFX8" s="11"/>
      <c r="OFY8" s="11"/>
      <c r="OFZ8" s="11"/>
      <c r="OGA8" s="11"/>
      <c r="OGB8" s="11"/>
      <c r="OGC8" s="11"/>
      <c r="OGD8" s="11"/>
      <c r="OGE8" s="11"/>
      <c r="OGF8" s="11"/>
      <c r="OGG8" s="11"/>
      <c r="OGH8" s="11"/>
      <c r="OGI8" s="11"/>
      <c r="OGJ8" s="11"/>
      <c r="OGK8" s="11"/>
      <c r="OGL8" s="11"/>
      <c r="OGM8" s="11"/>
      <c r="OGN8" s="11"/>
      <c r="OGO8" s="11"/>
      <c r="OGP8" s="11"/>
      <c r="OGQ8" s="11"/>
      <c r="OGR8" s="11"/>
      <c r="OGS8" s="11"/>
      <c r="OGT8" s="11"/>
      <c r="OGU8" s="11"/>
      <c r="OGV8" s="11"/>
      <c r="OGW8" s="11"/>
      <c r="OGX8" s="11"/>
      <c r="OGY8" s="11"/>
      <c r="OGZ8" s="11"/>
      <c r="OHA8" s="11"/>
      <c r="OHB8" s="11"/>
      <c r="OHC8" s="11"/>
      <c r="OHD8" s="11"/>
      <c r="OHE8" s="11"/>
      <c r="OHF8" s="11"/>
      <c r="OHG8" s="11"/>
      <c r="OHH8" s="11"/>
      <c r="OHI8" s="11"/>
      <c r="OHJ8" s="11"/>
      <c r="OHK8" s="11"/>
      <c r="OHL8" s="11"/>
      <c r="OHM8" s="11"/>
      <c r="OHN8" s="11"/>
      <c r="OHO8" s="11"/>
      <c r="OHP8" s="11"/>
      <c r="OHQ8" s="11"/>
      <c r="OHR8" s="11"/>
      <c r="OHS8" s="11"/>
      <c r="OHT8" s="11"/>
      <c r="OHU8" s="11"/>
      <c r="OHV8" s="11"/>
      <c r="OHW8" s="11"/>
      <c r="OHX8" s="11"/>
      <c r="OHY8" s="11"/>
      <c r="OHZ8" s="11"/>
      <c r="OIA8" s="11"/>
      <c r="OIB8" s="11"/>
      <c r="OIC8" s="11"/>
      <c r="OID8" s="11"/>
      <c r="OIE8" s="11"/>
      <c r="OIF8" s="11"/>
      <c r="OIG8" s="11"/>
      <c r="OIH8" s="11"/>
      <c r="OII8" s="11"/>
      <c r="OIJ8" s="11"/>
      <c r="OIK8" s="11"/>
      <c r="OIL8" s="11"/>
      <c r="OIM8" s="11"/>
      <c r="OIN8" s="11"/>
      <c r="OIO8" s="11"/>
      <c r="OIP8" s="11"/>
      <c r="OIQ8" s="11"/>
      <c r="OIR8" s="11"/>
      <c r="OIS8" s="11"/>
      <c r="OIT8" s="11"/>
      <c r="OIU8" s="11"/>
      <c r="OIV8" s="11"/>
      <c r="OIW8" s="11"/>
      <c r="OIX8" s="11"/>
      <c r="OIY8" s="11"/>
      <c r="OIZ8" s="11"/>
      <c r="OJA8" s="11"/>
      <c r="OJB8" s="11"/>
      <c r="OJC8" s="11"/>
      <c r="OJD8" s="11"/>
      <c r="OJE8" s="11"/>
      <c r="OJF8" s="11"/>
      <c r="OJG8" s="11"/>
      <c r="OJH8" s="11"/>
      <c r="OJI8" s="11"/>
      <c r="OJJ8" s="11"/>
      <c r="OJK8" s="11"/>
      <c r="OJL8" s="11"/>
      <c r="OJM8" s="11"/>
      <c r="OJN8" s="11"/>
      <c r="OJO8" s="11"/>
      <c r="OJP8" s="11"/>
      <c r="OJQ8" s="11"/>
      <c r="OJR8" s="11"/>
      <c r="OJS8" s="11"/>
      <c r="OJT8" s="11"/>
      <c r="OJU8" s="11"/>
      <c r="OJV8" s="11"/>
      <c r="OJW8" s="11"/>
      <c r="OJX8" s="11"/>
      <c r="OJY8" s="11"/>
      <c r="OJZ8" s="11"/>
      <c r="OKA8" s="11"/>
      <c r="OKB8" s="11"/>
      <c r="OKC8" s="11"/>
      <c r="OKD8" s="11"/>
      <c r="OKE8" s="11"/>
      <c r="OKF8" s="11"/>
      <c r="OKG8" s="11"/>
      <c r="OKH8" s="11"/>
      <c r="OKI8" s="11"/>
      <c r="OKJ8" s="11"/>
      <c r="OKK8" s="11"/>
      <c r="OKL8" s="11"/>
      <c r="OKM8" s="11"/>
      <c r="OKN8" s="11"/>
      <c r="OKO8" s="11"/>
      <c r="OKP8" s="11"/>
      <c r="OKQ8" s="11"/>
      <c r="OKR8" s="11"/>
      <c r="OKS8" s="11"/>
      <c r="OKT8" s="11"/>
      <c r="OKU8" s="11"/>
      <c r="OKV8" s="11"/>
      <c r="OKW8" s="11"/>
      <c r="OKX8" s="11"/>
      <c r="OKY8" s="11"/>
      <c r="OKZ8" s="11"/>
      <c r="OLA8" s="11"/>
      <c r="OLB8" s="11"/>
      <c r="OLC8" s="11"/>
      <c r="OLD8" s="11"/>
      <c r="OLE8" s="11"/>
      <c r="OLF8" s="11"/>
      <c r="OLG8" s="11"/>
      <c r="OLH8" s="11"/>
      <c r="OLI8" s="11"/>
      <c r="OLJ8" s="11"/>
      <c r="OLK8" s="11"/>
      <c r="OLL8" s="11"/>
      <c r="OLM8" s="11"/>
      <c r="OLN8" s="11"/>
      <c r="OLO8" s="11"/>
      <c r="OLP8" s="11"/>
      <c r="OLQ8" s="11"/>
      <c r="OLR8" s="11"/>
      <c r="OLS8" s="11"/>
      <c r="OLT8" s="11"/>
      <c r="OLU8" s="11"/>
      <c r="OLV8" s="11"/>
      <c r="OLW8" s="11"/>
      <c r="OLX8" s="11"/>
      <c r="OLY8" s="11"/>
      <c r="OLZ8" s="11"/>
      <c r="OMA8" s="11"/>
      <c r="OMB8" s="11"/>
      <c r="OMC8" s="11"/>
      <c r="OMD8" s="11"/>
      <c r="OME8" s="11"/>
      <c r="OMF8" s="11"/>
      <c r="OMG8" s="11"/>
      <c r="OMH8" s="11"/>
      <c r="OMI8" s="11"/>
      <c r="OMJ8" s="11"/>
      <c r="OMK8" s="11"/>
      <c r="OML8" s="11"/>
      <c r="OMM8" s="11"/>
      <c r="OMN8" s="11"/>
      <c r="OMO8" s="11"/>
      <c r="OMP8" s="11"/>
      <c r="OMQ8" s="11"/>
      <c r="OMR8" s="11"/>
      <c r="OMS8" s="11"/>
      <c r="OMT8" s="11"/>
      <c r="OMU8" s="11"/>
      <c r="OMV8" s="11"/>
      <c r="OMW8" s="11"/>
      <c r="OMX8" s="11"/>
      <c r="OMY8" s="11"/>
      <c r="OMZ8" s="11"/>
      <c r="ONA8" s="11"/>
      <c r="ONB8" s="11"/>
      <c r="ONC8" s="11"/>
      <c r="OND8" s="11"/>
      <c r="ONE8" s="11"/>
      <c r="ONF8" s="11"/>
      <c r="ONG8" s="11"/>
      <c r="ONH8" s="11"/>
      <c r="ONI8" s="11"/>
      <c r="ONJ8" s="11"/>
      <c r="ONK8" s="11"/>
      <c r="ONL8" s="11"/>
      <c r="ONM8" s="11"/>
      <c r="ONN8" s="11"/>
      <c r="ONO8" s="11"/>
      <c r="ONP8" s="11"/>
      <c r="ONQ8" s="11"/>
      <c r="ONR8" s="11"/>
      <c r="ONS8" s="11"/>
      <c r="ONT8" s="11"/>
      <c r="ONU8" s="11"/>
      <c r="ONV8" s="11"/>
      <c r="ONW8" s="11"/>
      <c r="ONX8" s="11"/>
      <c r="ONY8" s="11"/>
      <c r="ONZ8" s="11"/>
      <c r="OOA8" s="11"/>
      <c r="OOB8" s="11"/>
      <c r="OOC8" s="11"/>
      <c r="OOD8" s="11"/>
      <c r="OOE8" s="11"/>
      <c r="OOF8" s="11"/>
      <c r="OOG8" s="11"/>
      <c r="OOH8" s="11"/>
      <c r="OOI8" s="11"/>
      <c r="OOJ8" s="11"/>
      <c r="OOK8" s="11"/>
      <c r="OOL8" s="11"/>
      <c r="OOM8" s="11"/>
      <c r="OON8" s="11"/>
      <c r="OOO8" s="11"/>
      <c r="OOP8" s="11"/>
      <c r="OOQ8" s="11"/>
      <c r="OOR8" s="11"/>
      <c r="OOS8" s="11"/>
      <c r="OOT8" s="11"/>
      <c r="OOU8" s="11"/>
      <c r="OOV8" s="11"/>
      <c r="OOW8" s="11"/>
      <c r="OOX8" s="11"/>
      <c r="OOY8" s="11"/>
      <c r="OOZ8" s="11"/>
      <c r="OPA8" s="11"/>
      <c r="OPB8" s="11"/>
      <c r="OPC8" s="11"/>
      <c r="OPD8" s="11"/>
      <c r="OPE8" s="11"/>
      <c r="OPF8" s="11"/>
      <c r="OPG8" s="11"/>
      <c r="OPH8" s="11"/>
      <c r="OPI8" s="11"/>
      <c r="OPJ8" s="11"/>
      <c r="OPK8" s="11"/>
      <c r="OPL8" s="11"/>
      <c r="OPM8" s="11"/>
      <c r="OPN8" s="11"/>
      <c r="OPO8" s="11"/>
      <c r="OPP8" s="11"/>
      <c r="OPQ8" s="11"/>
      <c r="OPR8" s="11"/>
      <c r="OPS8" s="11"/>
      <c r="OPT8" s="11"/>
      <c r="OPU8" s="11"/>
      <c r="OPV8" s="11"/>
      <c r="OPW8" s="11"/>
      <c r="OPX8" s="11"/>
      <c r="OPY8" s="11"/>
      <c r="OPZ8" s="11"/>
      <c r="OQA8" s="11"/>
      <c r="OQB8" s="11"/>
      <c r="OQC8" s="11"/>
      <c r="OQD8" s="11"/>
      <c r="OQE8" s="11"/>
      <c r="OQF8" s="11"/>
      <c r="OQG8" s="11"/>
      <c r="OQH8" s="11"/>
      <c r="OQI8" s="11"/>
      <c r="OQJ8" s="11"/>
      <c r="OQK8" s="11"/>
      <c r="OQL8" s="11"/>
      <c r="OQM8" s="11"/>
      <c r="OQN8" s="11"/>
      <c r="OQO8" s="11"/>
      <c r="OQP8" s="11"/>
      <c r="OQQ8" s="11"/>
      <c r="OQR8" s="11"/>
      <c r="OQS8" s="11"/>
      <c r="OQT8" s="11"/>
      <c r="OQU8" s="11"/>
      <c r="OQV8" s="11"/>
      <c r="OQW8" s="11"/>
      <c r="OQX8" s="11"/>
      <c r="OQY8" s="11"/>
      <c r="OQZ8" s="11"/>
      <c r="ORA8" s="11"/>
      <c r="ORB8" s="11"/>
      <c r="ORC8" s="11"/>
      <c r="ORD8" s="11"/>
      <c r="ORE8" s="11"/>
      <c r="ORF8" s="11"/>
      <c r="ORG8" s="11"/>
      <c r="ORH8" s="11"/>
      <c r="ORI8" s="11"/>
      <c r="ORJ8" s="11"/>
      <c r="ORK8" s="11"/>
      <c r="ORL8" s="11"/>
      <c r="ORM8" s="11"/>
      <c r="ORN8" s="11"/>
      <c r="ORO8" s="11"/>
      <c r="ORP8" s="11"/>
      <c r="ORQ8" s="11"/>
      <c r="ORR8" s="11"/>
      <c r="ORS8" s="11"/>
      <c r="ORT8" s="11"/>
      <c r="ORU8" s="11"/>
      <c r="ORV8" s="11"/>
      <c r="ORW8" s="11"/>
      <c r="ORX8" s="11"/>
      <c r="ORY8" s="11"/>
      <c r="ORZ8" s="11"/>
      <c r="OSA8" s="11"/>
      <c r="OSB8" s="11"/>
      <c r="OSC8" s="11"/>
      <c r="OSD8" s="11"/>
      <c r="OSE8" s="11"/>
      <c r="OSF8" s="11"/>
      <c r="OSG8" s="11"/>
      <c r="OSH8" s="11"/>
      <c r="OSI8" s="11"/>
      <c r="OSJ8" s="11"/>
      <c r="OSK8" s="11"/>
      <c r="OSL8" s="11"/>
      <c r="OSM8" s="11"/>
      <c r="OSN8" s="11"/>
      <c r="OSO8" s="11"/>
      <c r="OSP8" s="11"/>
      <c r="OSQ8" s="11"/>
      <c r="OSR8" s="11"/>
      <c r="OSS8" s="11"/>
      <c r="OST8" s="11"/>
      <c r="OSU8" s="11"/>
      <c r="OSV8" s="11"/>
      <c r="OSW8" s="11"/>
      <c r="OSX8" s="11"/>
      <c r="OSY8" s="11"/>
      <c r="OSZ8" s="11"/>
      <c r="OTA8" s="11"/>
      <c r="OTB8" s="11"/>
      <c r="OTC8" s="11"/>
      <c r="OTD8" s="11"/>
      <c r="OTE8" s="11"/>
      <c r="OTF8" s="11"/>
      <c r="OTG8" s="11"/>
      <c r="OTH8" s="11"/>
      <c r="OTI8" s="11"/>
      <c r="OTJ8" s="11"/>
      <c r="OTK8" s="11"/>
      <c r="OTL8" s="11"/>
      <c r="OTM8" s="11"/>
      <c r="OTN8" s="11"/>
      <c r="OTO8" s="11"/>
      <c r="OTP8" s="11"/>
      <c r="OTQ8" s="11"/>
      <c r="OTR8" s="11"/>
      <c r="OTS8" s="11"/>
      <c r="OTT8" s="11"/>
      <c r="OTU8" s="11"/>
      <c r="OTV8" s="11"/>
      <c r="OTW8" s="11"/>
      <c r="OTX8" s="11"/>
      <c r="OTY8" s="11"/>
      <c r="OTZ8" s="11"/>
      <c r="OUA8" s="11"/>
      <c r="OUB8" s="11"/>
      <c r="OUC8" s="11"/>
      <c r="OUD8" s="11"/>
      <c r="OUE8" s="11"/>
      <c r="OUF8" s="11"/>
      <c r="OUG8" s="11"/>
      <c r="OUH8" s="11"/>
      <c r="OUI8" s="11"/>
      <c r="OUJ8" s="11"/>
      <c r="OUK8" s="11"/>
      <c r="OUL8" s="11"/>
      <c r="OUM8" s="11"/>
      <c r="OUN8" s="11"/>
      <c r="OUO8" s="11"/>
      <c r="OUP8" s="11"/>
      <c r="OUQ8" s="11"/>
      <c r="OUR8" s="11"/>
      <c r="OUS8" s="11"/>
      <c r="OUT8" s="11"/>
      <c r="OUU8" s="11"/>
      <c r="OUV8" s="11"/>
      <c r="OUW8" s="11"/>
      <c r="OUX8" s="11"/>
      <c r="OUY8" s="11"/>
      <c r="OUZ8" s="11"/>
      <c r="OVA8" s="11"/>
      <c r="OVB8" s="11"/>
      <c r="OVC8" s="11"/>
      <c r="OVD8" s="11"/>
      <c r="OVE8" s="11"/>
      <c r="OVF8" s="11"/>
      <c r="OVG8" s="11"/>
      <c r="OVH8" s="11"/>
      <c r="OVI8" s="11"/>
      <c r="OVJ8" s="11"/>
      <c r="OVK8" s="11"/>
      <c r="OVL8" s="11"/>
      <c r="OVM8" s="11"/>
      <c r="OVN8" s="11"/>
      <c r="OVO8" s="11"/>
      <c r="OVP8" s="11"/>
      <c r="OVQ8" s="11"/>
      <c r="OVR8" s="11"/>
      <c r="OVS8" s="11"/>
      <c r="OVT8" s="11"/>
      <c r="OVU8" s="11"/>
      <c r="OVV8" s="11"/>
      <c r="OVW8" s="11"/>
      <c r="OVX8" s="11"/>
      <c r="OVY8" s="11"/>
      <c r="OVZ8" s="11"/>
      <c r="OWA8" s="11"/>
      <c r="OWB8" s="11"/>
      <c r="OWC8" s="11"/>
      <c r="OWD8" s="11"/>
      <c r="OWE8" s="11"/>
      <c r="OWF8" s="11"/>
      <c r="OWG8" s="11"/>
      <c r="OWH8" s="11"/>
      <c r="OWI8" s="11"/>
      <c r="OWJ8" s="11"/>
      <c r="OWK8" s="11"/>
      <c r="OWL8" s="11"/>
      <c r="OWM8" s="11"/>
      <c r="OWN8" s="11"/>
      <c r="OWO8" s="11"/>
      <c r="OWP8" s="11"/>
      <c r="OWQ8" s="11"/>
      <c r="OWR8" s="11"/>
      <c r="OWS8" s="11"/>
      <c r="OWT8" s="11"/>
      <c r="OWU8" s="11"/>
      <c r="OWV8" s="11"/>
      <c r="OWW8" s="11"/>
      <c r="OWX8" s="11"/>
      <c r="OWY8" s="11"/>
      <c r="OWZ8" s="11"/>
      <c r="OXA8" s="11"/>
      <c r="OXB8" s="11"/>
      <c r="OXC8" s="11"/>
      <c r="OXD8" s="11"/>
      <c r="OXE8" s="11"/>
      <c r="OXF8" s="11"/>
      <c r="OXG8" s="11"/>
      <c r="OXH8" s="11"/>
      <c r="OXI8" s="11"/>
      <c r="OXJ8" s="11"/>
      <c r="OXK8" s="11"/>
      <c r="OXL8" s="11"/>
      <c r="OXM8" s="11"/>
      <c r="OXN8" s="11"/>
      <c r="OXO8" s="11"/>
      <c r="OXP8" s="11"/>
      <c r="OXQ8" s="11"/>
      <c r="OXR8" s="11"/>
      <c r="OXS8" s="11"/>
      <c r="OXT8" s="11"/>
      <c r="OXU8" s="11"/>
      <c r="OXV8" s="11"/>
      <c r="OXW8" s="11"/>
      <c r="OXX8" s="11"/>
      <c r="OXY8" s="11"/>
      <c r="OXZ8" s="11"/>
      <c r="OYA8" s="11"/>
      <c r="OYB8" s="11"/>
      <c r="OYC8" s="11"/>
      <c r="OYD8" s="11"/>
      <c r="OYE8" s="11"/>
      <c r="OYF8" s="11"/>
      <c r="OYG8" s="11"/>
      <c r="OYH8" s="11"/>
      <c r="OYI8" s="11"/>
      <c r="OYJ8" s="11"/>
      <c r="OYK8" s="11"/>
      <c r="OYL8" s="11"/>
      <c r="OYM8" s="11"/>
      <c r="OYN8" s="11"/>
      <c r="OYO8" s="11"/>
      <c r="OYP8" s="11"/>
      <c r="OYQ8" s="11"/>
      <c r="OYR8" s="11"/>
      <c r="OYS8" s="11"/>
      <c r="OYT8" s="11"/>
      <c r="OYU8" s="11"/>
      <c r="OYV8" s="11"/>
      <c r="OYW8" s="11"/>
      <c r="OYX8" s="11"/>
      <c r="OYY8" s="11"/>
      <c r="OYZ8" s="11"/>
      <c r="OZA8" s="11"/>
      <c r="OZB8" s="11"/>
      <c r="OZC8" s="11"/>
      <c r="OZD8" s="11"/>
      <c r="OZE8" s="11"/>
      <c r="OZF8" s="11"/>
      <c r="OZG8" s="11"/>
      <c r="OZH8" s="11"/>
      <c r="OZI8" s="11"/>
      <c r="OZJ8" s="11"/>
      <c r="OZK8" s="11"/>
      <c r="OZL8" s="11"/>
      <c r="OZM8" s="11"/>
      <c r="OZN8" s="11"/>
      <c r="OZO8" s="11"/>
      <c r="OZP8" s="11"/>
      <c r="OZQ8" s="11"/>
      <c r="OZR8" s="11"/>
      <c r="OZS8" s="11"/>
      <c r="OZT8" s="11"/>
      <c r="OZU8" s="11"/>
      <c r="OZV8" s="11"/>
      <c r="OZW8" s="11"/>
      <c r="OZX8" s="11"/>
      <c r="OZY8" s="11"/>
      <c r="OZZ8" s="11"/>
      <c r="PAA8" s="11"/>
      <c r="PAB8" s="11"/>
      <c r="PAC8" s="11"/>
      <c r="PAD8" s="11"/>
      <c r="PAE8" s="11"/>
      <c r="PAF8" s="11"/>
      <c r="PAG8" s="11"/>
      <c r="PAH8" s="11"/>
      <c r="PAI8" s="11"/>
      <c r="PAJ8" s="11"/>
      <c r="PAK8" s="11"/>
      <c r="PAL8" s="11"/>
      <c r="PAM8" s="11"/>
      <c r="PAN8" s="11"/>
      <c r="PAO8" s="11"/>
      <c r="PAP8" s="11"/>
      <c r="PAQ8" s="11"/>
      <c r="PAR8" s="11"/>
      <c r="PAS8" s="11"/>
      <c r="PAT8" s="11"/>
      <c r="PAU8" s="11"/>
      <c r="PAV8" s="11"/>
      <c r="PAW8" s="11"/>
      <c r="PAX8" s="11"/>
      <c r="PAY8" s="11"/>
      <c r="PAZ8" s="11"/>
      <c r="PBA8" s="11"/>
      <c r="PBB8" s="11"/>
      <c r="PBC8" s="11"/>
      <c r="PBD8" s="11"/>
      <c r="PBE8" s="11"/>
      <c r="PBF8" s="11"/>
      <c r="PBG8" s="11"/>
      <c r="PBH8" s="11"/>
      <c r="PBI8" s="11"/>
      <c r="PBJ8" s="11"/>
      <c r="PBK8" s="11"/>
      <c r="PBL8" s="11"/>
      <c r="PBM8" s="11"/>
      <c r="PBN8" s="11"/>
      <c r="PBO8" s="11"/>
      <c r="PBP8" s="11"/>
      <c r="PBQ8" s="11"/>
      <c r="PBR8" s="11"/>
      <c r="PBS8" s="11"/>
      <c r="PBT8" s="11"/>
      <c r="PBU8" s="11"/>
      <c r="PBV8" s="11"/>
      <c r="PBW8" s="11"/>
      <c r="PBX8" s="11"/>
      <c r="PBY8" s="11"/>
      <c r="PBZ8" s="11"/>
      <c r="PCA8" s="11"/>
      <c r="PCB8" s="11"/>
      <c r="PCC8" s="11"/>
      <c r="PCD8" s="11"/>
      <c r="PCE8" s="11"/>
      <c r="PCF8" s="11"/>
      <c r="PCG8" s="11"/>
      <c r="PCH8" s="11"/>
      <c r="PCI8" s="11"/>
      <c r="PCJ8" s="11"/>
      <c r="PCK8" s="11"/>
      <c r="PCL8" s="11"/>
      <c r="PCM8" s="11"/>
      <c r="PCN8" s="11"/>
      <c r="PCO8" s="11"/>
      <c r="PCP8" s="11"/>
      <c r="PCQ8" s="11"/>
      <c r="PCR8" s="11"/>
      <c r="PCS8" s="11"/>
      <c r="PCT8" s="11"/>
      <c r="PCU8" s="11"/>
      <c r="PCV8" s="11"/>
      <c r="PCW8" s="11"/>
      <c r="PCX8" s="11"/>
      <c r="PCY8" s="11"/>
      <c r="PCZ8" s="11"/>
      <c r="PDA8" s="11"/>
      <c r="PDB8" s="11"/>
      <c r="PDC8" s="11"/>
      <c r="PDD8" s="11"/>
      <c r="PDE8" s="11"/>
      <c r="PDF8" s="11"/>
      <c r="PDG8" s="11"/>
      <c r="PDH8" s="11"/>
      <c r="PDI8" s="11"/>
      <c r="PDJ8" s="11"/>
      <c r="PDK8" s="11"/>
      <c r="PDL8" s="11"/>
      <c r="PDM8" s="11"/>
      <c r="PDN8" s="11"/>
      <c r="PDO8" s="11"/>
      <c r="PDP8" s="11"/>
      <c r="PDQ8" s="11"/>
      <c r="PDR8" s="11"/>
      <c r="PDS8" s="11"/>
      <c r="PDT8" s="11"/>
      <c r="PDU8" s="11"/>
      <c r="PDV8" s="11"/>
      <c r="PDW8" s="11"/>
      <c r="PDX8" s="11"/>
      <c r="PDY8" s="11"/>
      <c r="PDZ8" s="11"/>
      <c r="PEA8" s="11"/>
      <c r="PEB8" s="11"/>
      <c r="PEC8" s="11"/>
      <c r="PED8" s="11"/>
      <c r="PEE8" s="11"/>
      <c r="PEF8" s="11"/>
      <c r="PEG8" s="11"/>
      <c r="PEH8" s="11"/>
      <c r="PEI8" s="11"/>
      <c r="PEJ8" s="11"/>
      <c r="PEK8" s="11"/>
      <c r="PEL8" s="11"/>
      <c r="PEM8" s="11"/>
      <c r="PEN8" s="11"/>
      <c r="PEO8" s="11"/>
      <c r="PEP8" s="11"/>
      <c r="PEQ8" s="11"/>
      <c r="PER8" s="11"/>
      <c r="PES8" s="11"/>
      <c r="PET8" s="11"/>
      <c r="PEU8" s="11"/>
      <c r="PEV8" s="11"/>
      <c r="PEW8" s="11"/>
      <c r="PEX8" s="11"/>
      <c r="PEY8" s="11"/>
      <c r="PEZ8" s="11"/>
      <c r="PFA8" s="11"/>
      <c r="PFB8" s="11"/>
      <c r="PFC8" s="11"/>
      <c r="PFD8" s="11"/>
      <c r="PFE8" s="11"/>
      <c r="PFF8" s="11"/>
      <c r="PFG8" s="11"/>
      <c r="PFH8" s="11"/>
      <c r="PFI8" s="11"/>
      <c r="PFJ8" s="11"/>
      <c r="PFK8" s="11"/>
      <c r="PFL8" s="11"/>
      <c r="PFM8" s="11"/>
      <c r="PFN8" s="11"/>
      <c r="PFO8" s="11"/>
      <c r="PFP8" s="11"/>
      <c r="PFQ8" s="11"/>
      <c r="PFR8" s="11"/>
      <c r="PFS8" s="11"/>
      <c r="PFT8" s="11"/>
      <c r="PFU8" s="11"/>
      <c r="PFV8" s="11"/>
      <c r="PFW8" s="11"/>
      <c r="PFX8" s="11"/>
      <c r="PFY8" s="11"/>
      <c r="PFZ8" s="11"/>
      <c r="PGA8" s="11"/>
      <c r="PGB8" s="11"/>
      <c r="PGC8" s="11"/>
      <c r="PGD8" s="11"/>
      <c r="PGE8" s="11"/>
      <c r="PGF8" s="11"/>
      <c r="PGG8" s="11"/>
      <c r="PGH8" s="11"/>
      <c r="PGI8" s="11"/>
      <c r="PGJ8" s="11"/>
      <c r="PGK8" s="11"/>
      <c r="PGL8" s="11"/>
      <c r="PGM8" s="11"/>
      <c r="PGN8" s="11"/>
      <c r="PGO8" s="11"/>
      <c r="PGP8" s="11"/>
      <c r="PGQ8" s="11"/>
      <c r="PGR8" s="11"/>
      <c r="PGS8" s="11"/>
      <c r="PGT8" s="11"/>
      <c r="PGU8" s="11"/>
      <c r="PGV8" s="11"/>
      <c r="PGW8" s="11"/>
      <c r="PGX8" s="11"/>
      <c r="PGY8" s="11"/>
      <c r="PGZ8" s="11"/>
      <c r="PHA8" s="11"/>
      <c r="PHB8" s="11"/>
      <c r="PHC8" s="11"/>
      <c r="PHD8" s="11"/>
      <c r="PHE8" s="11"/>
      <c r="PHF8" s="11"/>
      <c r="PHG8" s="11"/>
      <c r="PHH8" s="11"/>
      <c r="PHI8" s="11"/>
      <c r="PHJ8" s="11"/>
      <c r="PHK8" s="11"/>
      <c r="PHL8" s="11"/>
      <c r="PHM8" s="11"/>
      <c r="PHN8" s="11"/>
      <c r="PHO8" s="11"/>
      <c r="PHP8" s="11"/>
      <c r="PHQ8" s="11"/>
      <c r="PHR8" s="11"/>
      <c r="PHS8" s="11"/>
      <c r="PHT8" s="11"/>
      <c r="PHU8" s="11"/>
      <c r="PHV8" s="11"/>
      <c r="PHW8" s="11"/>
      <c r="PHX8" s="11"/>
      <c r="PHY8" s="11"/>
      <c r="PHZ8" s="11"/>
      <c r="PIA8" s="11"/>
      <c r="PIB8" s="11"/>
      <c r="PIC8" s="11"/>
      <c r="PID8" s="11"/>
      <c r="PIE8" s="11"/>
      <c r="PIF8" s="11"/>
      <c r="PIG8" s="11"/>
      <c r="PIH8" s="11"/>
      <c r="PII8" s="11"/>
      <c r="PIJ8" s="11"/>
      <c r="PIK8" s="11"/>
      <c r="PIL8" s="11"/>
      <c r="PIM8" s="11"/>
      <c r="PIN8" s="11"/>
      <c r="PIO8" s="11"/>
      <c r="PIP8" s="11"/>
      <c r="PIQ8" s="11"/>
      <c r="PIR8" s="11"/>
      <c r="PIS8" s="11"/>
      <c r="PIT8" s="11"/>
      <c r="PIU8" s="11"/>
      <c r="PIV8" s="11"/>
      <c r="PIW8" s="11"/>
      <c r="PIX8" s="11"/>
      <c r="PIY8" s="11"/>
      <c r="PIZ8" s="11"/>
      <c r="PJA8" s="11"/>
      <c r="PJB8" s="11"/>
      <c r="PJC8" s="11"/>
      <c r="PJD8" s="11"/>
      <c r="PJE8" s="11"/>
      <c r="PJF8" s="11"/>
      <c r="PJG8" s="11"/>
      <c r="PJH8" s="11"/>
      <c r="PJI8" s="11"/>
      <c r="PJJ8" s="11"/>
      <c r="PJK8" s="11"/>
      <c r="PJL8" s="11"/>
      <c r="PJM8" s="11"/>
      <c r="PJN8" s="11"/>
      <c r="PJO8" s="11"/>
      <c r="PJP8" s="11"/>
      <c r="PJQ8" s="11"/>
      <c r="PJR8" s="11"/>
      <c r="PJS8" s="11"/>
      <c r="PJT8" s="11"/>
      <c r="PJU8" s="11"/>
      <c r="PJV8" s="11"/>
      <c r="PJW8" s="11"/>
      <c r="PJX8" s="11"/>
      <c r="PJY8" s="11"/>
      <c r="PJZ8" s="11"/>
      <c r="PKA8" s="11"/>
      <c r="PKB8" s="11"/>
      <c r="PKC8" s="11"/>
      <c r="PKD8" s="11"/>
      <c r="PKE8" s="11"/>
      <c r="PKF8" s="11"/>
      <c r="PKG8" s="11"/>
      <c r="PKH8" s="11"/>
      <c r="PKI8" s="11"/>
      <c r="PKJ8" s="11"/>
      <c r="PKK8" s="11"/>
      <c r="PKL8" s="11"/>
      <c r="PKM8" s="11"/>
      <c r="PKN8" s="11"/>
      <c r="PKO8" s="11"/>
      <c r="PKP8" s="11"/>
      <c r="PKQ8" s="11"/>
      <c r="PKR8" s="11"/>
      <c r="PKS8" s="11"/>
      <c r="PKT8" s="11"/>
      <c r="PKU8" s="11"/>
      <c r="PKV8" s="11"/>
      <c r="PKW8" s="11"/>
      <c r="PKX8" s="11"/>
      <c r="PKY8" s="11"/>
      <c r="PKZ8" s="11"/>
      <c r="PLA8" s="11"/>
      <c r="PLB8" s="11"/>
      <c r="PLC8" s="11"/>
      <c r="PLD8" s="11"/>
      <c r="PLE8" s="11"/>
      <c r="PLF8" s="11"/>
      <c r="PLG8" s="11"/>
      <c r="PLH8" s="11"/>
      <c r="PLI8" s="11"/>
      <c r="PLJ8" s="11"/>
      <c r="PLK8" s="11"/>
      <c r="PLL8" s="11"/>
      <c r="PLM8" s="11"/>
      <c r="PLN8" s="11"/>
      <c r="PLO8" s="11"/>
      <c r="PLP8" s="11"/>
      <c r="PLQ8" s="11"/>
      <c r="PLR8" s="11"/>
      <c r="PLS8" s="11"/>
      <c r="PLT8" s="11"/>
      <c r="PLU8" s="11"/>
      <c r="PLV8" s="11"/>
      <c r="PLW8" s="11"/>
      <c r="PLX8" s="11"/>
      <c r="PLY8" s="11"/>
      <c r="PLZ8" s="11"/>
      <c r="PMA8" s="11"/>
      <c r="PMB8" s="11"/>
      <c r="PMC8" s="11"/>
      <c r="PMD8" s="11"/>
      <c r="PME8" s="11"/>
      <c r="PMF8" s="11"/>
      <c r="PMG8" s="11"/>
      <c r="PMH8" s="11"/>
      <c r="PMI8" s="11"/>
      <c r="PMJ8" s="11"/>
      <c r="PMK8" s="11"/>
      <c r="PML8" s="11"/>
      <c r="PMM8" s="11"/>
      <c r="PMN8" s="11"/>
      <c r="PMO8" s="11"/>
      <c r="PMP8" s="11"/>
      <c r="PMQ8" s="11"/>
      <c r="PMR8" s="11"/>
      <c r="PMS8" s="11"/>
      <c r="PMT8" s="11"/>
      <c r="PMU8" s="11"/>
      <c r="PMV8" s="11"/>
      <c r="PMW8" s="11"/>
      <c r="PMX8" s="11"/>
      <c r="PMY8" s="11"/>
      <c r="PMZ8" s="11"/>
      <c r="PNA8" s="11"/>
      <c r="PNB8" s="11"/>
      <c r="PNC8" s="11"/>
      <c r="PND8" s="11"/>
      <c r="PNE8" s="11"/>
      <c r="PNF8" s="11"/>
      <c r="PNG8" s="11"/>
      <c r="PNH8" s="11"/>
      <c r="PNI8" s="11"/>
      <c r="PNJ8" s="11"/>
      <c r="PNK8" s="11"/>
      <c r="PNL8" s="11"/>
      <c r="PNM8" s="11"/>
      <c r="PNN8" s="11"/>
      <c r="PNO8" s="11"/>
      <c r="PNP8" s="11"/>
      <c r="PNQ8" s="11"/>
      <c r="PNR8" s="11"/>
      <c r="PNS8" s="11"/>
      <c r="PNT8" s="11"/>
      <c r="PNU8" s="11"/>
      <c r="PNV8" s="11"/>
      <c r="PNW8" s="11"/>
      <c r="PNX8" s="11"/>
      <c r="PNY8" s="11"/>
      <c r="PNZ8" s="11"/>
      <c r="POA8" s="11"/>
      <c r="POB8" s="11"/>
      <c r="POC8" s="11"/>
      <c r="POD8" s="11"/>
      <c r="POE8" s="11"/>
      <c r="POF8" s="11"/>
      <c r="POG8" s="11"/>
      <c r="POH8" s="11"/>
      <c r="POI8" s="11"/>
      <c r="POJ8" s="11"/>
      <c r="POK8" s="11"/>
      <c r="POL8" s="11"/>
      <c r="POM8" s="11"/>
      <c r="PON8" s="11"/>
      <c r="POO8" s="11"/>
      <c r="POP8" s="11"/>
      <c r="POQ8" s="11"/>
      <c r="POR8" s="11"/>
      <c r="POS8" s="11"/>
      <c r="POT8" s="11"/>
      <c r="POU8" s="11"/>
      <c r="POV8" s="11"/>
      <c r="POW8" s="11"/>
      <c r="POX8" s="11"/>
      <c r="POY8" s="11"/>
      <c r="POZ8" s="11"/>
      <c r="PPA8" s="11"/>
      <c r="PPB8" s="11"/>
      <c r="PPC8" s="11"/>
      <c r="PPD8" s="11"/>
      <c r="PPE8" s="11"/>
      <c r="PPF8" s="11"/>
      <c r="PPG8" s="11"/>
      <c r="PPH8" s="11"/>
      <c r="PPI8" s="11"/>
      <c r="PPJ8" s="11"/>
      <c r="PPK8" s="11"/>
      <c r="PPL8" s="11"/>
      <c r="PPM8" s="11"/>
      <c r="PPN8" s="11"/>
      <c r="PPO8" s="11"/>
      <c r="PPP8" s="11"/>
      <c r="PPQ8" s="11"/>
      <c r="PPR8" s="11"/>
      <c r="PPS8" s="11"/>
      <c r="PPT8" s="11"/>
      <c r="PPU8" s="11"/>
      <c r="PPV8" s="11"/>
      <c r="PPW8" s="11"/>
      <c r="PPX8" s="11"/>
      <c r="PPY8" s="11"/>
      <c r="PPZ8" s="11"/>
      <c r="PQA8" s="11"/>
      <c r="PQB8" s="11"/>
      <c r="PQC8" s="11"/>
      <c r="PQD8" s="11"/>
      <c r="PQE8" s="11"/>
      <c r="PQF8" s="11"/>
      <c r="PQG8" s="11"/>
      <c r="PQH8" s="11"/>
      <c r="PQI8" s="11"/>
      <c r="PQJ8" s="11"/>
      <c r="PQK8" s="11"/>
      <c r="PQL8" s="11"/>
      <c r="PQM8" s="11"/>
      <c r="PQN8" s="11"/>
      <c r="PQO8" s="11"/>
      <c r="PQP8" s="11"/>
      <c r="PQQ8" s="11"/>
      <c r="PQR8" s="11"/>
      <c r="PQS8" s="11"/>
      <c r="PQT8" s="11"/>
      <c r="PQU8" s="11"/>
      <c r="PQV8" s="11"/>
      <c r="PQW8" s="11"/>
      <c r="PQX8" s="11"/>
      <c r="PQY8" s="11"/>
      <c r="PQZ8" s="11"/>
      <c r="PRA8" s="11"/>
      <c r="PRB8" s="11"/>
      <c r="PRC8" s="11"/>
      <c r="PRD8" s="11"/>
      <c r="PRE8" s="11"/>
      <c r="PRF8" s="11"/>
      <c r="PRG8" s="11"/>
      <c r="PRH8" s="11"/>
      <c r="PRI8" s="11"/>
      <c r="PRJ8" s="11"/>
      <c r="PRK8" s="11"/>
      <c r="PRL8" s="11"/>
      <c r="PRM8" s="11"/>
      <c r="PRN8" s="11"/>
      <c r="PRO8" s="11"/>
      <c r="PRP8" s="11"/>
      <c r="PRQ8" s="11"/>
      <c r="PRR8" s="11"/>
      <c r="PRS8" s="11"/>
      <c r="PRT8" s="11"/>
      <c r="PRU8" s="11"/>
      <c r="PRV8" s="11"/>
      <c r="PRW8" s="11"/>
      <c r="PRX8" s="11"/>
      <c r="PRY8" s="11"/>
      <c r="PRZ8" s="11"/>
      <c r="PSA8" s="11"/>
      <c r="PSB8" s="11"/>
      <c r="PSC8" s="11"/>
      <c r="PSD8" s="11"/>
      <c r="PSE8" s="11"/>
      <c r="PSF8" s="11"/>
      <c r="PSG8" s="11"/>
      <c r="PSH8" s="11"/>
      <c r="PSI8" s="11"/>
      <c r="PSJ8" s="11"/>
      <c r="PSK8" s="11"/>
      <c r="PSL8" s="11"/>
      <c r="PSM8" s="11"/>
      <c r="PSN8" s="11"/>
      <c r="PSO8" s="11"/>
      <c r="PSP8" s="11"/>
      <c r="PSQ8" s="11"/>
      <c r="PSR8" s="11"/>
      <c r="PSS8" s="11"/>
      <c r="PST8" s="11"/>
      <c r="PSU8" s="11"/>
      <c r="PSV8" s="11"/>
      <c r="PSW8" s="11"/>
      <c r="PSX8" s="11"/>
      <c r="PSY8" s="11"/>
      <c r="PSZ8" s="11"/>
      <c r="PTA8" s="11"/>
      <c r="PTB8" s="11"/>
      <c r="PTC8" s="11"/>
      <c r="PTD8" s="11"/>
      <c r="PTE8" s="11"/>
      <c r="PTF8" s="11"/>
      <c r="PTG8" s="11"/>
      <c r="PTH8" s="11"/>
      <c r="PTI8" s="11"/>
      <c r="PTJ8" s="11"/>
      <c r="PTK8" s="11"/>
      <c r="PTL8" s="11"/>
      <c r="PTM8" s="11"/>
      <c r="PTN8" s="11"/>
      <c r="PTO8" s="11"/>
      <c r="PTP8" s="11"/>
      <c r="PTQ8" s="11"/>
      <c r="PTR8" s="11"/>
      <c r="PTS8" s="11"/>
      <c r="PTT8" s="11"/>
      <c r="PTU8" s="11"/>
      <c r="PTV8" s="11"/>
      <c r="PTW8" s="11"/>
      <c r="PTX8" s="11"/>
      <c r="PTY8" s="11"/>
      <c r="PTZ8" s="11"/>
      <c r="PUA8" s="11"/>
      <c r="PUB8" s="11"/>
      <c r="PUC8" s="11"/>
      <c r="PUD8" s="11"/>
      <c r="PUE8" s="11"/>
      <c r="PUF8" s="11"/>
      <c r="PUG8" s="11"/>
      <c r="PUH8" s="11"/>
      <c r="PUI8" s="11"/>
      <c r="PUJ8" s="11"/>
      <c r="PUK8" s="11"/>
      <c r="PUL8" s="11"/>
      <c r="PUM8" s="11"/>
      <c r="PUN8" s="11"/>
      <c r="PUO8" s="11"/>
      <c r="PUP8" s="11"/>
      <c r="PUQ8" s="11"/>
      <c r="PUR8" s="11"/>
      <c r="PUS8" s="11"/>
      <c r="PUT8" s="11"/>
      <c r="PUU8" s="11"/>
      <c r="PUV8" s="11"/>
      <c r="PUW8" s="11"/>
      <c r="PUX8" s="11"/>
      <c r="PUY8" s="11"/>
      <c r="PUZ8" s="11"/>
      <c r="PVA8" s="11"/>
      <c r="PVB8" s="11"/>
      <c r="PVC8" s="11"/>
      <c r="PVD8" s="11"/>
      <c r="PVE8" s="11"/>
      <c r="PVF8" s="11"/>
      <c r="PVG8" s="11"/>
      <c r="PVH8" s="11"/>
      <c r="PVI8" s="11"/>
      <c r="PVJ8" s="11"/>
      <c r="PVK8" s="11"/>
      <c r="PVL8" s="11"/>
      <c r="PVM8" s="11"/>
      <c r="PVN8" s="11"/>
      <c r="PVO8" s="11"/>
      <c r="PVP8" s="11"/>
      <c r="PVQ8" s="11"/>
      <c r="PVR8" s="11"/>
      <c r="PVS8" s="11"/>
      <c r="PVT8" s="11"/>
      <c r="PVU8" s="11"/>
      <c r="PVV8" s="11"/>
      <c r="PVW8" s="11"/>
      <c r="PVX8" s="11"/>
      <c r="PVY8" s="11"/>
      <c r="PVZ8" s="11"/>
      <c r="PWA8" s="11"/>
      <c r="PWB8" s="11"/>
      <c r="PWC8" s="11"/>
      <c r="PWD8" s="11"/>
      <c r="PWE8" s="11"/>
      <c r="PWF8" s="11"/>
      <c r="PWG8" s="11"/>
      <c r="PWH8" s="11"/>
      <c r="PWI8" s="11"/>
      <c r="PWJ8" s="11"/>
      <c r="PWK8" s="11"/>
      <c r="PWL8" s="11"/>
      <c r="PWM8" s="11"/>
      <c r="PWN8" s="11"/>
      <c r="PWO8" s="11"/>
      <c r="PWP8" s="11"/>
      <c r="PWQ8" s="11"/>
      <c r="PWR8" s="11"/>
      <c r="PWS8" s="11"/>
      <c r="PWT8" s="11"/>
      <c r="PWU8" s="11"/>
      <c r="PWV8" s="11"/>
      <c r="PWW8" s="11"/>
      <c r="PWX8" s="11"/>
      <c r="PWY8" s="11"/>
      <c r="PWZ8" s="11"/>
      <c r="PXA8" s="11"/>
      <c r="PXB8" s="11"/>
      <c r="PXC8" s="11"/>
      <c r="PXD8" s="11"/>
      <c r="PXE8" s="11"/>
      <c r="PXF8" s="11"/>
      <c r="PXG8" s="11"/>
      <c r="PXH8" s="11"/>
      <c r="PXI8" s="11"/>
      <c r="PXJ8" s="11"/>
      <c r="PXK8" s="11"/>
      <c r="PXL8" s="11"/>
      <c r="PXM8" s="11"/>
      <c r="PXN8" s="11"/>
      <c r="PXO8" s="11"/>
      <c r="PXP8" s="11"/>
      <c r="PXQ8" s="11"/>
      <c r="PXR8" s="11"/>
      <c r="PXS8" s="11"/>
      <c r="PXT8" s="11"/>
      <c r="PXU8" s="11"/>
      <c r="PXV8" s="11"/>
      <c r="PXW8" s="11"/>
      <c r="PXX8" s="11"/>
      <c r="PXY8" s="11"/>
      <c r="PXZ8" s="11"/>
      <c r="PYA8" s="11"/>
      <c r="PYB8" s="11"/>
      <c r="PYC8" s="11"/>
      <c r="PYD8" s="11"/>
      <c r="PYE8" s="11"/>
      <c r="PYF8" s="11"/>
      <c r="PYG8" s="11"/>
      <c r="PYH8" s="11"/>
      <c r="PYI8" s="11"/>
      <c r="PYJ8" s="11"/>
      <c r="PYK8" s="11"/>
      <c r="PYL8" s="11"/>
      <c r="PYM8" s="11"/>
      <c r="PYN8" s="11"/>
      <c r="PYO8" s="11"/>
      <c r="PYP8" s="11"/>
      <c r="PYQ8" s="11"/>
      <c r="PYR8" s="11"/>
      <c r="PYS8" s="11"/>
      <c r="PYT8" s="11"/>
      <c r="PYU8" s="11"/>
      <c r="PYV8" s="11"/>
      <c r="PYW8" s="11"/>
      <c r="PYX8" s="11"/>
      <c r="PYY8" s="11"/>
      <c r="PYZ8" s="11"/>
      <c r="PZA8" s="11"/>
      <c r="PZB8" s="11"/>
      <c r="PZC8" s="11"/>
      <c r="PZD8" s="11"/>
      <c r="PZE8" s="11"/>
      <c r="PZF8" s="11"/>
      <c r="PZG8" s="11"/>
      <c r="PZH8" s="11"/>
      <c r="PZI8" s="11"/>
      <c r="PZJ8" s="11"/>
      <c r="PZK8" s="11"/>
      <c r="PZL8" s="11"/>
      <c r="PZM8" s="11"/>
      <c r="PZN8" s="11"/>
      <c r="PZO8" s="11"/>
      <c r="PZP8" s="11"/>
      <c r="PZQ8" s="11"/>
      <c r="PZR8" s="11"/>
      <c r="PZS8" s="11"/>
      <c r="PZT8" s="11"/>
      <c r="PZU8" s="11"/>
      <c r="PZV8" s="11"/>
      <c r="PZW8" s="11"/>
      <c r="PZX8" s="11"/>
      <c r="PZY8" s="11"/>
      <c r="PZZ8" s="11"/>
      <c r="QAA8" s="11"/>
      <c r="QAB8" s="11"/>
      <c r="QAC8" s="11"/>
      <c r="QAD8" s="11"/>
      <c r="QAE8" s="11"/>
      <c r="QAF8" s="11"/>
      <c r="QAG8" s="11"/>
      <c r="QAH8" s="11"/>
      <c r="QAI8" s="11"/>
      <c r="QAJ8" s="11"/>
      <c r="QAK8" s="11"/>
      <c r="QAL8" s="11"/>
      <c r="QAM8" s="11"/>
      <c r="QAN8" s="11"/>
      <c r="QAO8" s="11"/>
      <c r="QAP8" s="11"/>
      <c r="QAQ8" s="11"/>
      <c r="QAR8" s="11"/>
      <c r="QAS8" s="11"/>
      <c r="QAT8" s="11"/>
      <c r="QAU8" s="11"/>
      <c r="QAV8" s="11"/>
      <c r="QAW8" s="11"/>
      <c r="QAX8" s="11"/>
      <c r="QAY8" s="11"/>
      <c r="QAZ8" s="11"/>
      <c r="QBA8" s="11"/>
      <c r="QBB8" s="11"/>
      <c r="QBC8" s="11"/>
      <c r="QBD8" s="11"/>
      <c r="QBE8" s="11"/>
      <c r="QBF8" s="11"/>
      <c r="QBG8" s="11"/>
      <c r="QBH8" s="11"/>
      <c r="QBI8" s="11"/>
      <c r="QBJ8" s="11"/>
      <c r="QBK8" s="11"/>
      <c r="QBL8" s="11"/>
      <c r="QBM8" s="11"/>
      <c r="QBN8" s="11"/>
      <c r="QBO8" s="11"/>
      <c r="QBP8" s="11"/>
      <c r="QBQ8" s="11"/>
      <c r="QBR8" s="11"/>
      <c r="QBS8" s="11"/>
      <c r="QBT8" s="11"/>
      <c r="QBU8" s="11"/>
      <c r="QBV8" s="11"/>
      <c r="QBW8" s="11"/>
      <c r="QBX8" s="11"/>
      <c r="QBY8" s="11"/>
      <c r="QBZ8" s="11"/>
      <c r="QCA8" s="11"/>
      <c r="QCB8" s="11"/>
      <c r="QCC8" s="11"/>
      <c r="QCD8" s="11"/>
      <c r="QCE8" s="11"/>
      <c r="QCF8" s="11"/>
      <c r="QCG8" s="11"/>
      <c r="QCH8" s="11"/>
      <c r="QCI8" s="11"/>
      <c r="QCJ8" s="11"/>
      <c r="QCK8" s="11"/>
      <c r="QCL8" s="11"/>
      <c r="QCM8" s="11"/>
      <c r="QCN8" s="11"/>
      <c r="QCO8" s="11"/>
      <c r="QCP8" s="11"/>
      <c r="QCQ8" s="11"/>
      <c r="QCR8" s="11"/>
      <c r="QCS8" s="11"/>
      <c r="QCT8" s="11"/>
      <c r="QCU8" s="11"/>
      <c r="QCV8" s="11"/>
      <c r="QCW8" s="11"/>
      <c r="QCX8" s="11"/>
      <c r="QCY8" s="11"/>
      <c r="QCZ8" s="11"/>
      <c r="QDA8" s="11"/>
      <c r="QDB8" s="11"/>
      <c r="QDC8" s="11"/>
      <c r="QDD8" s="11"/>
      <c r="QDE8" s="11"/>
      <c r="QDF8" s="11"/>
      <c r="QDG8" s="11"/>
      <c r="QDH8" s="11"/>
      <c r="QDI8" s="11"/>
      <c r="QDJ8" s="11"/>
      <c r="QDK8" s="11"/>
      <c r="QDL8" s="11"/>
      <c r="QDM8" s="11"/>
      <c r="QDN8" s="11"/>
      <c r="QDO8" s="11"/>
      <c r="QDP8" s="11"/>
      <c r="QDQ8" s="11"/>
      <c r="QDR8" s="11"/>
      <c r="QDS8" s="11"/>
      <c r="QDT8" s="11"/>
      <c r="QDU8" s="11"/>
      <c r="QDV8" s="11"/>
      <c r="QDW8" s="11"/>
      <c r="QDX8" s="11"/>
      <c r="QDY8" s="11"/>
      <c r="QDZ8" s="11"/>
      <c r="QEA8" s="11"/>
      <c r="QEB8" s="11"/>
      <c r="QEC8" s="11"/>
      <c r="QED8" s="11"/>
      <c r="QEE8" s="11"/>
      <c r="QEF8" s="11"/>
      <c r="QEG8" s="11"/>
      <c r="QEH8" s="11"/>
      <c r="QEI8" s="11"/>
      <c r="QEJ8" s="11"/>
      <c r="QEK8" s="11"/>
      <c r="QEL8" s="11"/>
      <c r="QEM8" s="11"/>
      <c r="QEN8" s="11"/>
      <c r="QEO8" s="11"/>
      <c r="QEP8" s="11"/>
      <c r="QEQ8" s="11"/>
      <c r="QER8" s="11"/>
      <c r="QES8" s="11"/>
      <c r="QET8" s="11"/>
      <c r="QEU8" s="11"/>
      <c r="QEV8" s="11"/>
      <c r="QEW8" s="11"/>
      <c r="QEX8" s="11"/>
      <c r="QEY8" s="11"/>
      <c r="QEZ8" s="11"/>
      <c r="QFA8" s="11"/>
      <c r="QFB8" s="11"/>
      <c r="QFC8" s="11"/>
      <c r="QFD8" s="11"/>
      <c r="QFE8" s="11"/>
      <c r="QFF8" s="11"/>
      <c r="QFG8" s="11"/>
      <c r="QFH8" s="11"/>
      <c r="QFI8" s="11"/>
      <c r="QFJ8" s="11"/>
      <c r="QFK8" s="11"/>
      <c r="QFL8" s="11"/>
      <c r="QFM8" s="11"/>
      <c r="QFN8" s="11"/>
      <c r="QFO8" s="11"/>
      <c r="QFP8" s="11"/>
      <c r="QFQ8" s="11"/>
      <c r="QFR8" s="11"/>
      <c r="QFS8" s="11"/>
      <c r="QFT8" s="11"/>
      <c r="QFU8" s="11"/>
      <c r="QFV8" s="11"/>
      <c r="QFW8" s="11"/>
      <c r="QFX8" s="11"/>
      <c r="QFY8" s="11"/>
      <c r="QFZ8" s="11"/>
      <c r="QGA8" s="11"/>
      <c r="QGB8" s="11"/>
      <c r="QGC8" s="11"/>
      <c r="QGD8" s="11"/>
      <c r="QGE8" s="11"/>
      <c r="QGF8" s="11"/>
      <c r="QGG8" s="11"/>
      <c r="QGH8" s="11"/>
      <c r="QGI8" s="11"/>
      <c r="QGJ8" s="11"/>
      <c r="QGK8" s="11"/>
      <c r="QGL8" s="11"/>
      <c r="QGM8" s="11"/>
      <c r="QGN8" s="11"/>
      <c r="QGO8" s="11"/>
      <c r="QGP8" s="11"/>
      <c r="QGQ8" s="11"/>
      <c r="QGR8" s="11"/>
      <c r="QGS8" s="11"/>
      <c r="QGT8" s="11"/>
      <c r="QGU8" s="11"/>
      <c r="QGV8" s="11"/>
      <c r="QGW8" s="11"/>
      <c r="QGX8" s="11"/>
      <c r="QGY8" s="11"/>
      <c r="QGZ8" s="11"/>
      <c r="QHA8" s="11"/>
      <c r="QHB8" s="11"/>
      <c r="QHC8" s="11"/>
      <c r="QHD8" s="11"/>
      <c r="QHE8" s="11"/>
      <c r="QHF8" s="11"/>
      <c r="QHG8" s="11"/>
      <c r="QHH8" s="11"/>
      <c r="QHI8" s="11"/>
      <c r="QHJ8" s="11"/>
      <c r="QHK8" s="11"/>
      <c r="QHL8" s="11"/>
      <c r="QHM8" s="11"/>
      <c r="QHN8" s="11"/>
      <c r="QHO8" s="11"/>
      <c r="QHP8" s="11"/>
      <c r="QHQ8" s="11"/>
      <c r="QHR8" s="11"/>
      <c r="QHS8" s="11"/>
      <c r="QHT8" s="11"/>
      <c r="QHU8" s="11"/>
      <c r="QHV8" s="11"/>
      <c r="QHW8" s="11"/>
      <c r="QHX8" s="11"/>
      <c r="QHY8" s="11"/>
      <c r="QHZ8" s="11"/>
      <c r="QIA8" s="11"/>
      <c r="QIB8" s="11"/>
      <c r="QIC8" s="11"/>
      <c r="QID8" s="11"/>
      <c r="QIE8" s="11"/>
      <c r="QIF8" s="11"/>
      <c r="QIG8" s="11"/>
      <c r="QIH8" s="11"/>
      <c r="QII8" s="11"/>
      <c r="QIJ8" s="11"/>
      <c r="QIK8" s="11"/>
      <c r="QIL8" s="11"/>
      <c r="QIM8" s="11"/>
      <c r="QIN8" s="11"/>
      <c r="QIO8" s="11"/>
      <c r="QIP8" s="11"/>
      <c r="QIQ8" s="11"/>
      <c r="QIR8" s="11"/>
      <c r="QIS8" s="11"/>
      <c r="QIT8" s="11"/>
      <c r="QIU8" s="11"/>
      <c r="QIV8" s="11"/>
      <c r="QIW8" s="11"/>
      <c r="QIX8" s="11"/>
      <c r="QIY8" s="11"/>
      <c r="QIZ8" s="11"/>
      <c r="QJA8" s="11"/>
      <c r="QJB8" s="11"/>
      <c r="QJC8" s="11"/>
      <c r="QJD8" s="11"/>
      <c r="QJE8" s="11"/>
      <c r="QJF8" s="11"/>
      <c r="QJG8" s="11"/>
      <c r="QJH8" s="11"/>
      <c r="QJI8" s="11"/>
      <c r="QJJ8" s="11"/>
      <c r="QJK8" s="11"/>
      <c r="QJL8" s="11"/>
      <c r="QJM8" s="11"/>
      <c r="QJN8" s="11"/>
      <c r="QJO8" s="11"/>
      <c r="QJP8" s="11"/>
      <c r="QJQ8" s="11"/>
      <c r="QJR8" s="11"/>
      <c r="QJS8" s="11"/>
      <c r="QJT8" s="11"/>
      <c r="QJU8" s="11"/>
      <c r="QJV8" s="11"/>
      <c r="QJW8" s="11"/>
      <c r="QJX8" s="11"/>
      <c r="QJY8" s="11"/>
      <c r="QJZ8" s="11"/>
      <c r="QKA8" s="11"/>
      <c r="QKB8" s="11"/>
      <c r="QKC8" s="11"/>
      <c r="QKD8" s="11"/>
      <c r="QKE8" s="11"/>
      <c r="QKF8" s="11"/>
      <c r="QKG8" s="11"/>
      <c r="QKH8" s="11"/>
      <c r="QKI8" s="11"/>
      <c r="QKJ8" s="11"/>
      <c r="QKK8" s="11"/>
      <c r="QKL8" s="11"/>
      <c r="QKM8" s="11"/>
      <c r="QKN8" s="11"/>
      <c r="QKO8" s="11"/>
      <c r="QKP8" s="11"/>
      <c r="QKQ8" s="11"/>
      <c r="QKR8" s="11"/>
      <c r="QKS8" s="11"/>
      <c r="QKT8" s="11"/>
      <c r="QKU8" s="11"/>
      <c r="QKV8" s="11"/>
      <c r="QKW8" s="11"/>
      <c r="QKX8" s="11"/>
      <c r="QKY8" s="11"/>
      <c r="QKZ8" s="11"/>
      <c r="QLA8" s="11"/>
      <c r="QLB8" s="11"/>
      <c r="QLC8" s="11"/>
      <c r="QLD8" s="11"/>
      <c r="QLE8" s="11"/>
      <c r="QLF8" s="11"/>
      <c r="QLG8" s="11"/>
      <c r="QLH8" s="11"/>
      <c r="QLI8" s="11"/>
      <c r="QLJ8" s="11"/>
      <c r="QLK8" s="11"/>
      <c r="QLL8" s="11"/>
      <c r="QLM8" s="11"/>
      <c r="QLN8" s="11"/>
      <c r="QLO8" s="11"/>
      <c r="QLP8" s="11"/>
      <c r="QLQ8" s="11"/>
      <c r="QLR8" s="11"/>
      <c r="QLS8" s="11"/>
      <c r="QLT8" s="11"/>
      <c r="QLU8" s="11"/>
      <c r="QLV8" s="11"/>
      <c r="QLW8" s="11"/>
      <c r="QLX8" s="11"/>
      <c r="QLY8" s="11"/>
      <c r="QLZ8" s="11"/>
      <c r="QMA8" s="11"/>
      <c r="QMB8" s="11"/>
      <c r="QMC8" s="11"/>
      <c r="QMD8" s="11"/>
      <c r="QME8" s="11"/>
      <c r="QMF8" s="11"/>
      <c r="QMG8" s="11"/>
      <c r="QMH8" s="11"/>
      <c r="QMI8" s="11"/>
      <c r="QMJ8" s="11"/>
      <c r="QMK8" s="11"/>
      <c r="QML8" s="11"/>
      <c r="QMM8" s="11"/>
      <c r="QMN8" s="11"/>
      <c r="QMO8" s="11"/>
      <c r="QMP8" s="11"/>
      <c r="QMQ8" s="11"/>
      <c r="QMR8" s="11"/>
      <c r="QMS8" s="11"/>
      <c r="QMT8" s="11"/>
      <c r="QMU8" s="11"/>
      <c r="QMV8" s="11"/>
      <c r="QMW8" s="11"/>
      <c r="QMX8" s="11"/>
      <c r="QMY8" s="11"/>
      <c r="QMZ8" s="11"/>
      <c r="QNA8" s="11"/>
      <c r="QNB8" s="11"/>
      <c r="QNC8" s="11"/>
      <c r="QND8" s="11"/>
      <c r="QNE8" s="11"/>
      <c r="QNF8" s="11"/>
      <c r="QNG8" s="11"/>
      <c r="QNH8" s="11"/>
      <c r="QNI8" s="11"/>
      <c r="QNJ8" s="11"/>
      <c r="QNK8" s="11"/>
      <c r="QNL8" s="11"/>
      <c r="QNM8" s="11"/>
      <c r="QNN8" s="11"/>
      <c r="QNO8" s="11"/>
      <c r="QNP8" s="11"/>
      <c r="QNQ8" s="11"/>
      <c r="QNR8" s="11"/>
      <c r="QNS8" s="11"/>
      <c r="QNT8" s="11"/>
      <c r="QNU8" s="11"/>
      <c r="QNV8" s="11"/>
      <c r="QNW8" s="11"/>
      <c r="QNX8" s="11"/>
      <c r="QNY8" s="11"/>
      <c r="QNZ8" s="11"/>
      <c r="QOA8" s="11"/>
      <c r="QOB8" s="11"/>
      <c r="QOC8" s="11"/>
      <c r="QOD8" s="11"/>
      <c r="QOE8" s="11"/>
      <c r="QOF8" s="11"/>
      <c r="QOG8" s="11"/>
      <c r="QOH8" s="11"/>
      <c r="QOI8" s="11"/>
      <c r="QOJ8" s="11"/>
      <c r="QOK8" s="11"/>
      <c r="QOL8" s="11"/>
      <c r="QOM8" s="11"/>
      <c r="QON8" s="11"/>
      <c r="QOO8" s="11"/>
      <c r="QOP8" s="11"/>
      <c r="QOQ8" s="11"/>
      <c r="QOR8" s="11"/>
      <c r="QOS8" s="11"/>
      <c r="QOT8" s="11"/>
      <c r="QOU8" s="11"/>
      <c r="QOV8" s="11"/>
      <c r="QOW8" s="11"/>
      <c r="QOX8" s="11"/>
      <c r="QOY8" s="11"/>
      <c r="QOZ8" s="11"/>
      <c r="QPA8" s="11"/>
      <c r="QPB8" s="11"/>
      <c r="QPC8" s="11"/>
      <c r="QPD8" s="11"/>
      <c r="QPE8" s="11"/>
      <c r="QPF8" s="11"/>
      <c r="QPG8" s="11"/>
      <c r="QPH8" s="11"/>
      <c r="QPI8" s="11"/>
      <c r="QPJ8" s="11"/>
      <c r="QPK8" s="11"/>
      <c r="QPL8" s="11"/>
      <c r="QPM8" s="11"/>
      <c r="QPN8" s="11"/>
      <c r="QPO8" s="11"/>
      <c r="QPP8" s="11"/>
      <c r="QPQ8" s="11"/>
      <c r="QPR8" s="11"/>
      <c r="QPS8" s="11"/>
      <c r="QPT8" s="11"/>
      <c r="QPU8" s="11"/>
      <c r="QPV8" s="11"/>
      <c r="QPW8" s="11"/>
      <c r="QPX8" s="11"/>
      <c r="QPY8" s="11"/>
      <c r="QPZ8" s="11"/>
      <c r="QQA8" s="11"/>
      <c r="QQB8" s="11"/>
      <c r="QQC8" s="11"/>
      <c r="QQD8" s="11"/>
      <c r="QQE8" s="11"/>
      <c r="QQF8" s="11"/>
      <c r="QQG8" s="11"/>
      <c r="QQH8" s="11"/>
      <c r="QQI8" s="11"/>
      <c r="QQJ8" s="11"/>
      <c r="QQK8" s="11"/>
      <c r="QQL8" s="11"/>
      <c r="QQM8" s="11"/>
      <c r="QQN8" s="11"/>
      <c r="QQO8" s="11"/>
      <c r="QQP8" s="11"/>
      <c r="QQQ8" s="11"/>
      <c r="QQR8" s="11"/>
      <c r="QQS8" s="11"/>
      <c r="QQT8" s="11"/>
      <c r="QQU8" s="11"/>
      <c r="QQV8" s="11"/>
      <c r="QQW8" s="11"/>
      <c r="QQX8" s="11"/>
      <c r="QQY8" s="11"/>
      <c r="QQZ8" s="11"/>
      <c r="QRA8" s="11"/>
      <c r="QRB8" s="11"/>
      <c r="QRC8" s="11"/>
      <c r="QRD8" s="11"/>
      <c r="QRE8" s="11"/>
      <c r="QRF8" s="11"/>
      <c r="QRG8" s="11"/>
      <c r="QRH8" s="11"/>
      <c r="QRI8" s="11"/>
      <c r="QRJ8" s="11"/>
      <c r="QRK8" s="11"/>
      <c r="QRL8" s="11"/>
      <c r="QRM8" s="11"/>
      <c r="QRN8" s="11"/>
      <c r="QRO8" s="11"/>
      <c r="QRP8" s="11"/>
      <c r="QRQ8" s="11"/>
      <c r="QRR8" s="11"/>
      <c r="QRS8" s="11"/>
      <c r="QRT8" s="11"/>
      <c r="QRU8" s="11"/>
      <c r="QRV8" s="11"/>
      <c r="QRW8" s="11"/>
      <c r="QRX8" s="11"/>
      <c r="QRY8" s="11"/>
      <c r="QRZ8" s="11"/>
      <c r="QSA8" s="11"/>
      <c r="QSB8" s="11"/>
      <c r="QSC8" s="11"/>
      <c r="QSD8" s="11"/>
      <c r="QSE8" s="11"/>
      <c r="QSF8" s="11"/>
      <c r="QSG8" s="11"/>
      <c r="QSH8" s="11"/>
      <c r="QSI8" s="11"/>
      <c r="QSJ8" s="11"/>
      <c r="QSK8" s="11"/>
      <c r="QSL8" s="11"/>
      <c r="QSM8" s="11"/>
      <c r="QSN8" s="11"/>
      <c r="QSO8" s="11"/>
      <c r="QSP8" s="11"/>
      <c r="QSQ8" s="11"/>
      <c r="QSR8" s="11"/>
      <c r="QSS8" s="11"/>
      <c r="QST8" s="11"/>
      <c r="QSU8" s="11"/>
      <c r="QSV8" s="11"/>
      <c r="QSW8" s="11"/>
      <c r="QSX8" s="11"/>
      <c r="QSY8" s="11"/>
      <c r="QSZ8" s="11"/>
      <c r="QTA8" s="11"/>
      <c r="QTB8" s="11"/>
      <c r="QTC8" s="11"/>
      <c r="QTD8" s="11"/>
      <c r="QTE8" s="11"/>
      <c r="QTF8" s="11"/>
      <c r="QTG8" s="11"/>
      <c r="QTH8" s="11"/>
      <c r="QTI8" s="11"/>
      <c r="QTJ8" s="11"/>
      <c r="QTK8" s="11"/>
      <c r="QTL8" s="11"/>
      <c r="QTM8" s="11"/>
      <c r="QTN8" s="11"/>
      <c r="QTO8" s="11"/>
      <c r="QTP8" s="11"/>
      <c r="QTQ8" s="11"/>
      <c r="QTR8" s="11"/>
      <c r="QTS8" s="11"/>
      <c r="QTT8" s="11"/>
      <c r="QTU8" s="11"/>
      <c r="QTV8" s="11"/>
      <c r="QTW8" s="11"/>
      <c r="QTX8" s="11"/>
      <c r="QTY8" s="11"/>
      <c r="QTZ8" s="11"/>
      <c r="QUA8" s="11"/>
      <c r="QUB8" s="11"/>
      <c r="QUC8" s="11"/>
      <c r="QUD8" s="11"/>
      <c r="QUE8" s="11"/>
      <c r="QUF8" s="11"/>
      <c r="QUG8" s="11"/>
      <c r="QUH8" s="11"/>
      <c r="QUI8" s="11"/>
      <c r="QUJ8" s="11"/>
      <c r="QUK8" s="11"/>
      <c r="QUL8" s="11"/>
      <c r="QUM8" s="11"/>
      <c r="QUN8" s="11"/>
      <c r="QUO8" s="11"/>
      <c r="QUP8" s="11"/>
      <c r="QUQ8" s="11"/>
      <c r="QUR8" s="11"/>
      <c r="QUS8" s="11"/>
      <c r="QUT8" s="11"/>
      <c r="QUU8" s="11"/>
      <c r="QUV8" s="11"/>
      <c r="QUW8" s="11"/>
      <c r="QUX8" s="11"/>
      <c r="QUY8" s="11"/>
      <c r="QUZ8" s="11"/>
      <c r="QVA8" s="11"/>
      <c r="QVB8" s="11"/>
      <c r="QVC8" s="11"/>
      <c r="QVD8" s="11"/>
      <c r="QVE8" s="11"/>
      <c r="QVF8" s="11"/>
      <c r="QVG8" s="11"/>
      <c r="QVH8" s="11"/>
      <c r="QVI8" s="11"/>
      <c r="QVJ8" s="11"/>
      <c r="QVK8" s="11"/>
      <c r="QVL8" s="11"/>
      <c r="QVM8" s="11"/>
      <c r="QVN8" s="11"/>
      <c r="QVO8" s="11"/>
      <c r="QVP8" s="11"/>
      <c r="QVQ8" s="11"/>
      <c r="QVR8" s="11"/>
      <c r="QVS8" s="11"/>
      <c r="QVT8" s="11"/>
      <c r="QVU8" s="11"/>
      <c r="QVV8" s="11"/>
      <c r="QVW8" s="11"/>
      <c r="QVX8" s="11"/>
      <c r="QVY8" s="11"/>
      <c r="QVZ8" s="11"/>
      <c r="QWA8" s="11"/>
      <c r="QWB8" s="11"/>
      <c r="QWC8" s="11"/>
      <c r="QWD8" s="11"/>
      <c r="QWE8" s="11"/>
      <c r="QWF8" s="11"/>
      <c r="QWG8" s="11"/>
      <c r="QWH8" s="11"/>
      <c r="QWI8" s="11"/>
      <c r="QWJ8" s="11"/>
      <c r="QWK8" s="11"/>
      <c r="QWL8" s="11"/>
      <c r="QWM8" s="11"/>
      <c r="QWN8" s="11"/>
      <c r="QWO8" s="11"/>
      <c r="QWP8" s="11"/>
      <c r="QWQ8" s="11"/>
      <c r="QWR8" s="11"/>
      <c r="QWS8" s="11"/>
      <c r="QWT8" s="11"/>
      <c r="QWU8" s="11"/>
      <c r="QWV8" s="11"/>
      <c r="QWW8" s="11"/>
      <c r="QWX8" s="11"/>
      <c r="QWY8" s="11"/>
      <c r="QWZ8" s="11"/>
      <c r="QXA8" s="11"/>
      <c r="QXB8" s="11"/>
      <c r="QXC8" s="11"/>
      <c r="QXD8" s="11"/>
      <c r="QXE8" s="11"/>
      <c r="QXF8" s="11"/>
      <c r="QXG8" s="11"/>
      <c r="QXH8" s="11"/>
      <c r="QXI8" s="11"/>
      <c r="QXJ8" s="11"/>
      <c r="QXK8" s="11"/>
      <c r="QXL8" s="11"/>
      <c r="QXM8" s="11"/>
      <c r="QXN8" s="11"/>
      <c r="QXO8" s="11"/>
      <c r="QXP8" s="11"/>
      <c r="QXQ8" s="11"/>
      <c r="QXR8" s="11"/>
      <c r="QXS8" s="11"/>
      <c r="QXT8" s="11"/>
      <c r="QXU8" s="11"/>
      <c r="QXV8" s="11"/>
      <c r="QXW8" s="11"/>
      <c r="QXX8" s="11"/>
      <c r="QXY8" s="11"/>
      <c r="QXZ8" s="11"/>
      <c r="QYA8" s="11"/>
      <c r="QYB8" s="11"/>
      <c r="QYC8" s="11"/>
      <c r="QYD8" s="11"/>
      <c r="QYE8" s="11"/>
      <c r="QYF8" s="11"/>
      <c r="QYG8" s="11"/>
      <c r="QYH8" s="11"/>
      <c r="QYI8" s="11"/>
      <c r="QYJ8" s="11"/>
      <c r="QYK8" s="11"/>
      <c r="QYL8" s="11"/>
      <c r="QYM8" s="11"/>
      <c r="QYN8" s="11"/>
      <c r="QYO8" s="11"/>
      <c r="QYP8" s="11"/>
      <c r="QYQ8" s="11"/>
      <c r="QYR8" s="11"/>
      <c r="QYS8" s="11"/>
      <c r="QYT8" s="11"/>
      <c r="QYU8" s="11"/>
      <c r="QYV8" s="11"/>
      <c r="QYW8" s="11"/>
      <c r="QYX8" s="11"/>
      <c r="QYY8" s="11"/>
      <c r="QYZ8" s="11"/>
      <c r="QZA8" s="11"/>
      <c r="QZB8" s="11"/>
      <c r="QZC8" s="11"/>
      <c r="QZD8" s="11"/>
      <c r="QZE8" s="11"/>
      <c r="QZF8" s="11"/>
      <c r="QZG8" s="11"/>
      <c r="QZH8" s="11"/>
      <c r="QZI8" s="11"/>
      <c r="QZJ8" s="11"/>
      <c r="QZK8" s="11"/>
      <c r="QZL8" s="11"/>
      <c r="QZM8" s="11"/>
      <c r="QZN8" s="11"/>
      <c r="QZO8" s="11"/>
      <c r="QZP8" s="11"/>
      <c r="QZQ8" s="11"/>
      <c r="QZR8" s="11"/>
      <c r="QZS8" s="11"/>
      <c r="QZT8" s="11"/>
      <c r="QZU8" s="11"/>
      <c r="QZV8" s="11"/>
      <c r="QZW8" s="11"/>
      <c r="QZX8" s="11"/>
      <c r="QZY8" s="11"/>
      <c r="QZZ8" s="11"/>
      <c r="RAA8" s="11"/>
      <c r="RAB8" s="11"/>
      <c r="RAC8" s="11"/>
      <c r="RAD8" s="11"/>
      <c r="RAE8" s="11"/>
      <c r="RAF8" s="11"/>
      <c r="RAG8" s="11"/>
      <c r="RAH8" s="11"/>
      <c r="RAI8" s="11"/>
      <c r="RAJ8" s="11"/>
      <c r="RAK8" s="11"/>
      <c r="RAL8" s="11"/>
      <c r="RAM8" s="11"/>
      <c r="RAN8" s="11"/>
      <c r="RAO8" s="11"/>
      <c r="RAP8" s="11"/>
      <c r="RAQ8" s="11"/>
      <c r="RAR8" s="11"/>
      <c r="RAS8" s="11"/>
      <c r="RAT8" s="11"/>
      <c r="RAU8" s="11"/>
      <c r="RAV8" s="11"/>
      <c r="RAW8" s="11"/>
      <c r="RAX8" s="11"/>
      <c r="RAY8" s="11"/>
      <c r="RAZ8" s="11"/>
      <c r="RBA8" s="11"/>
      <c r="RBB8" s="11"/>
      <c r="RBC8" s="11"/>
      <c r="RBD8" s="11"/>
      <c r="RBE8" s="11"/>
      <c r="RBF8" s="11"/>
      <c r="RBG8" s="11"/>
      <c r="RBH8" s="11"/>
      <c r="RBI8" s="11"/>
      <c r="RBJ8" s="11"/>
      <c r="RBK8" s="11"/>
      <c r="RBL8" s="11"/>
      <c r="RBM8" s="11"/>
      <c r="RBN8" s="11"/>
      <c r="RBO8" s="11"/>
      <c r="RBP8" s="11"/>
      <c r="RBQ8" s="11"/>
      <c r="RBR8" s="11"/>
      <c r="RBS8" s="11"/>
      <c r="RBT8" s="11"/>
      <c r="RBU8" s="11"/>
      <c r="RBV8" s="11"/>
      <c r="RBW8" s="11"/>
      <c r="RBX8" s="11"/>
      <c r="RBY8" s="11"/>
      <c r="RBZ8" s="11"/>
      <c r="RCA8" s="11"/>
      <c r="RCB8" s="11"/>
      <c r="RCC8" s="11"/>
      <c r="RCD8" s="11"/>
      <c r="RCE8" s="11"/>
      <c r="RCF8" s="11"/>
      <c r="RCG8" s="11"/>
      <c r="RCH8" s="11"/>
      <c r="RCI8" s="11"/>
      <c r="RCJ8" s="11"/>
      <c r="RCK8" s="11"/>
      <c r="RCL8" s="11"/>
      <c r="RCM8" s="11"/>
      <c r="RCN8" s="11"/>
      <c r="RCO8" s="11"/>
      <c r="RCP8" s="11"/>
      <c r="RCQ8" s="11"/>
      <c r="RCR8" s="11"/>
      <c r="RCS8" s="11"/>
      <c r="RCT8" s="11"/>
      <c r="RCU8" s="11"/>
      <c r="RCV8" s="11"/>
      <c r="RCW8" s="11"/>
      <c r="RCX8" s="11"/>
      <c r="RCY8" s="11"/>
      <c r="RCZ8" s="11"/>
      <c r="RDA8" s="11"/>
      <c r="RDB8" s="11"/>
      <c r="RDC8" s="11"/>
      <c r="RDD8" s="11"/>
      <c r="RDE8" s="11"/>
      <c r="RDF8" s="11"/>
      <c r="RDG8" s="11"/>
      <c r="RDH8" s="11"/>
      <c r="RDI8" s="11"/>
      <c r="RDJ8" s="11"/>
      <c r="RDK8" s="11"/>
      <c r="RDL8" s="11"/>
      <c r="RDM8" s="11"/>
      <c r="RDN8" s="11"/>
      <c r="RDO8" s="11"/>
      <c r="RDP8" s="11"/>
      <c r="RDQ8" s="11"/>
      <c r="RDR8" s="11"/>
      <c r="RDS8" s="11"/>
      <c r="RDT8" s="11"/>
      <c r="RDU8" s="11"/>
      <c r="RDV8" s="11"/>
      <c r="RDW8" s="11"/>
      <c r="RDX8" s="11"/>
      <c r="RDY8" s="11"/>
      <c r="RDZ8" s="11"/>
      <c r="REA8" s="11"/>
      <c r="REB8" s="11"/>
      <c r="REC8" s="11"/>
      <c r="RED8" s="11"/>
      <c r="REE8" s="11"/>
      <c r="REF8" s="11"/>
      <c r="REG8" s="11"/>
      <c r="REH8" s="11"/>
      <c r="REI8" s="11"/>
      <c r="REJ8" s="11"/>
      <c r="REK8" s="11"/>
      <c r="REL8" s="11"/>
      <c r="REM8" s="11"/>
      <c r="REN8" s="11"/>
      <c r="REO8" s="11"/>
      <c r="REP8" s="11"/>
      <c r="REQ8" s="11"/>
      <c r="RER8" s="11"/>
      <c r="RES8" s="11"/>
      <c r="RET8" s="11"/>
      <c r="REU8" s="11"/>
      <c r="REV8" s="11"/>
      <c r="REW8" s="11"/>
      <c r="REX8" s="11"/>
      <c r="REY8" s="11"/>
      <c r="REZ8" s="11"/>
      <c r="RFA8" s="11"/>
      <c r="RFB8" s="11"/>
      <c r="RFC8" s="11"/>
      <c r="RFD8" s="11"/>
      <c r="RFE8" s="11"/>
      <c r="RFF8" s="11"/>
      <c r="RFG8" s="11"/>
      <c r="RFH8" s="11"/>
      <c r="RFI8" s="11"/>
      <c r="RFJ8" s="11"/>
      <c r="RFK8" s="11"/>
      <c r="RFL8" s="11"/>
      <c r="RFM8" s="11"/>
      <c r="RFN8" s="11"/>
      <c r="RFO8" s="11"/>
      <c r="RFP8" s="11"/>
      <c r="RFQ8" s="11"/>
      <c r="RFR8" s="11"/>
      <c r="RFS8" s="11"/>
      <c r="RFT8" s="11"/>
      <c r="RFU8" s="11"/>
      <c r="RFV8" s="11"/>
      <c r="RFW8" s="11"/>
      <c r="RFX8" s="11"/>
      <c r="RFY8" s="11"/>
      <c r="RFZ8" s="11"/>
      <c r="RGA8" s="11"/>
      <c r="RGB8" s="11"/>
      <c r="RGC8" s="11"/>
      <c r="RGD8" s="11"/>
      <c r="RGE8" s="11"/>
      <c r="RGF8" s="11"/>
      <c r="RGG8" s="11"/>
      <c r="RGH8" s="11"/>
      <c r="RGI8" s="11"/>
      <c r="RGJ8" s="11"/>
      <c r="RGK8" s="11"/>
      <c r="RGL8" s="11"/>
      <c r="RGM8" s="11"/>
      <c r="RGN8" s="11"/>
      <c r="RGO8" s="11"/>
      <c r="RGP8" s="11"/>
      <c r="RGQ8" s="11"/>
      <c r="RGR8" s="11"/>
      <c r="RGS8" s="11"/>
      <c r="RGT8" s="11"/>
      <c r="RGU8" s="11"/>
      <c r="RGV8" s="11"/>
      <c r="RGW8" s="11"/>
      <c r="RGX8" s="11"/>
      <c r="RGY8" s="11"/>
      <c r="RGZ8" s="11"/>
      <c r="RHA8" s="11"/>
      <c r="RHB8" s="11"/>
      <c r="RHC8" s="11"/>
      <c r="RHD8" s="11"/>
      <c r="RHE8" s="11"/>
      <c r="RHF8" s="11"/>
      <c r="RHG8" s="11"/>
      <c r="RHH8" s="11"/>
      <c r="RHI8" s="11"/>
      <c r="RHJ8" s="11"/>
      <c r="RHK8" s="11"/>
      <c r="RHL8" s="11"/>
      <c r="RHM8" s="11"/>
      <c r="RHN8" s="11"/>
      <c r="RHO8" s="11"/>
      <c r="RHP8" s="11"/>
      <c r="RHQ8" s="11"/>
      <c r="RHR8" s="11"/>
      <c r="RHS8" s="11"/>
      <c r="RHT8" s="11"/>
      <c r="RHU8" s="11"/>
      <c r="RHV8" s="11"/>
      <c r="RHW8" s="11"/>
      <c r="RHX8" s="11"/>
      <c r="RHY8" s="11"/>
      <c r="RHZ8" s="11"/>
      <c r="RIA8" s="11"/>
      <c r="RIB8" s="11"/>
      <c r="RIC8" s="11"/>
      <c r="RID8" s="11"/>
      <c r="RIE8" s="11"/>
      <c r="RIF8" s="11"/>
      <c r="RIG8" s="11"/>
      <c r="RIH8" s="11"/>
      <c r="RII8" s="11"/>
      <c r="RIJ8" s="11"/>
      <c r="RIK8" s="11"/>
      <c r="RIL8" s="11"/>
      <c r="RIM8" s="11"/>
      <c r="RIN8" s="11"/>
      <c r="RIO8" s="11"/>
      <c r="RIP8" s="11"/>
      <c r="RIQ8" s="11"/>
      <c r="RIR8" s="11"/>
      <c r="RIS8" s="11"/>
      <c r="RIT8" s="11"/>
      <c r="RIU8" s="11"/>
      <c r="RIV8" s="11"/>
      <c r="RIW8" s="11"/>
      <c r="RIX8" s="11"/>
      <c r="RIY8" s="11"/>
      <c r="RIZ8" s="11"/>
      <c r="RJA8" s="11"/>
      <c r="RJB8" s="11"/>
      <c r="RJC8" s="11"/>
      <c r="RJD8" s="11"/>
      <c r="RJE8" s="11"/>
      <c r="RJF8" s="11"/>
      <c r="RJG8" s="11"/>
      <c r="RJH8" s="11"/>
      <c r="RJI8" s="11"/>
      <c r="RJJ8" s="11"/>
      <c r="RJK8" s="11"/>
      <c r="RJL8" s="11"/>
      <c r="RJM8" s="11"/>
      <c r="RJN8" s="11"/>
      <c r="RJO8" s="11"/>
      <c r="RJP8" s="11"/>
      <c r="RJQ8" s="11"/>
      <c r="RJR8" s="11"/>
      <c r="RJS8" s="11"/>
      <c r="RJT8" s="11"/>
      <c r="RJU8" s="11"/>
      <c r="RJV8" s="11"/>
      <c r="RJW8" s="11"/>
      <c r="RJX8" s="11"/>
      <c r="RJY8" s="11"/>
      <c r="RJZ8" s="11"/>
      <c r="RKA8" s="11"/>
      <c r="RKB8" s="11"/>
      <c r="RKC8" s="11"/>
      <c r="RKD8" s="11"/>
      <c r="RKE8" s="11"/>
      <c r="RKF8" s="11"/>
      <c r="RKG8" s="11"/>
      <c r="RKH8" s="11"/>
      <c r="RKI8" s="11"/>
      <c r="RKJ8" s="11"/>
      <c r="RKK8" s="11"/>
      <c r="RKL8" s="11"/>
      <c r="RKM8" s="11"/>
      <c r="RKN8" s="11"/>
      <c r="RKO8" s="11"/>
      <c r="RKP8" s="11"/>
      <c r="RKQ8" s="11"/>
      <c r="RKR8" s="11"/>
      <c r="RKS8" s="11"/>
      <c r="RKT8" s="11"/>
      <c r="RKU8" s="11"/>
      <c r="RKV8" s="11"/>
      <c r="RKW8" s="11"/>
      <c r="RKX8" s="11"/>
      <c r="RKY8" s="11"/>
      <c r="RKZ8" s="11"/>
      <c r="RLA8" s="11"/>
      <c r="RLB8" s="11"/>
      <c r="RLC8" s="11"/>
      <c r="RLD8" s="11"/>
      <c r="RLE8" s="11"/>
      <c r="RLF8" s="11"/>
      <c r="RLG8" s="11"/>
      <c r="RLH8" s="11"/>
      <c r="RLI8" s="11"/>
      <c r="RLJ8" s="11"/>
      <c r="RLK8" s="11"/>
      <c r="RLL8" s="11"/>
      <c r="RLM8" s="11"/>
      <c r="RLN8" s="11"/>
      <c r="RLO8" s="11"/>
      <c r="RLP8" s="11"/>
      <c r="RLQ8" s="11"/>
      <c r="RLR8" s="11"/>
      <c r="RLS8" s="11"/>
      <c r="RLT8" s="11"/>
      <c r="RLU8" s="11"/>
      <c r="RLV8" s="11"/>
      <c r="RLW8" s="11"/>
      <c r="RLX8" s="11"/>
      <c r="RLY8" s="11"/>
      <c r="RLZ8" s="11"/>
      <c r="RMA8" s="11"/>
      <c r="RMB8" s="11"/>
      <c r="RMC8" s="11"/>
      <c r="RMD8" s="11"/>
      <c r="RME8" s="11"/>
      <c r="RMF8" s="11"/>
      <c r="RMG8" s="11"/>
      <c r="RMH8" s="11"/>
      <c r="RMI8" s="11"/>
      <c r="RMJ8" s="11"/>
      <c r="RMK8" s="11"/>
      <c r="RML8" s="11"/>
      <c r="RMM8" s="11"/>
      <c r="RMN8" s="11"/>
      <c r="RMO8" s="11"/>
      <c r="RMP8" s="11"/>
      <c r="RMQ8" s="11"/>
      <c r="RMR8" s="11"/>
      <c r="RMS8" s="11"/>
      <c r="RMT8" s="11"/>
      <c r="RMU8" s="11"/>
      <c r="RMV8" s="11"/>
      <c r="RMW8" s="11"/>
      <c r="RMX8" s="11"/>
      <c r="RMY8" s="11"/>
      <c r="RMZ8" s="11"/>
      <c r="RNA8" s="11"/>
      <c r="RNB8" s="11"/>
      <c r="RNC8" s="11"/>
      <c r="RND8" s="11"/>
      <c r="RNE8" s="11"/>
      <c r="RNF8" s="11"/>
      <c r="RNG8" s="11"/>
      <c r="RNH8" s="11"/>
      <c r="RNI8" s="11"/>
      <c r="RNJ8" s="11"/>
      <c r="RNK8" s="11"/>
      <c r="RNL8" s="11"/>
      <c r="RNM8" s="11"/>
      <c r="RNN8" s="11"/>
      <c r="RNO8" s="11"/>
      <c r="RNP8" s="11"/>
      <c r="RNQ8" s="11"/>
      <c r="RNR8" s="11"/>
      <c r="RNS8" s="11"/>
      <c r="RNT8" s="11"/>
      <c r="RNU8" s="11"/>
      <c r="RNV8" s="11"/>
      <c r="RNW8" s="11"/>
      <c r="RNX8" s="11"/>
      <c r="RNY8" s="11"/>
      <c r="RNZ8" s="11"/>
      <c r="ROA8" s="11"/>
      <c r="ROB8" s="11"/>
      <c r="ROC8" s="11"/>
      <c r="ROD8" s="11"/>
      <c r="ROE8" s="11"/>
      <c r="ROF8" s="11"/>
      <c r="ROG8" s="11"/>
      <c r="ROH8" s="11"/>
      <c r="ROI8" s="11"/>
      <c r="ROJ8" s="11"/>
      <c r="ROK8" s="11"/>
      <c r="ROL8" s="11"/>
      <c r="ROM8" s="11"/>
      <c r="RON8" s="11"/>
      <c r="ROO8" s="11"/>
      <c r="ROP8" s="11"/>
      <c r="ROQ8" s="11"/>
      <c r="ROR8" s="11"/>
      <c r="ROS8" s="11"/>
      <c r="ROT8" s="11"/>
      <c r="ROU8" s="11"/>
      <c r="ROV8" s="11"/>
      <c r="ROW8" s="11"/>
      <c r="ROX8" s="11"/>
      <c r="ROY8" s="11"/>
      <c r="ROZ8" s="11"/>
      <c r="RPA8" s="11"/>
      <c r="RPB8" s="11"/>
      <c r="RPC8" s="11"/>
      <c r="RPD8" s="11"/>
      <c r="RPE8" s="11"/>
      <c r="RPF8" s="11"/>
      <c r="RPG8" s="11"/>
      <c r="RPH8" s="11"/>
      <c r="RPI8" s="11"/>
      <c r="RPJ8" s="11"/>
      <c r="RPK8" s="11"/>
      <c r="RPL8" s="11"/>
      <c r="RPM8" s="11"/>
      <c r="RPN8" s="11"/>
      <c r="RPO8" s="11"/>
      <c r="RPP8" s="11"/>
      <c r="RPQ8" s="11"/>
      <c r="RPR8" s="11"/>
      <c r="RPS8" s="11"/>
      <c r="RPT8" s="11"/>
      <c r="RPU8" s="11"/>
      <c r="RPV8" s="11"/>
      <c r="RPW8" s="11"/>
      <c r="RPX8" s="11"/>
      <c r="RPY8" s="11"/>
      <c r="RPZ8" s="11"/>
      <c r="RQA8" s="11"/>
      <c r="RQB8" s="11"/>
      <c r="RQC8" s="11"/>
      <c r="RQD8" s="11"/>
      <c r="RQE8" s="11"/>
      <c r="RQF8" s="11"/>
      <c r="RQG8" s="11"/>
      <c r="RQH8" s="11"/>
      <c r="RQI8" s="11"/>
      <c r="RQJ8" s="11"/>
      <c r="RQK8" s="11"/>
      <c r="RQL8" s="11"/>
      <c r="RQM8" s="11"/>
      <c r="RQN8" s="11"/>
      <c r="RQO8" s="11"/>
      <c r="RQP8" s="11"/>
      <c r="RQQ8" s="11"/>
      <c r="RQR8" s="11"/>
      <c r="RQS8" s="11"/>
      <c r="RQT8" s="11"/>
      <c r="RQU8" s="11"/>
      <c r="RQV8" s="11"/>
      <c r="RQW8" s="11"/>
      <c r="RQX8" s="11"/>
      <c r="RQY8" s="11"/>
      <c r="RQZ8" s="11"/>
      <c r="RRA8" s="11"/>
      <c r="RRB8" s="11"/>
      <c r="RRC8" s="11"/>
      <c r="RRD8" s="11"/>
      <c r="RRE8" s="11"/>
      <c r="RRF8" s="11"/>
      <c r="RRG8" s="11"/>
      <c r="RRH8" s="11"/>
      <c r="RRI8" s="11"/>
      <c r="RRJ8" s="11"/>
      <c r="RRK8" s="11"/>
      <c r="RRL8" s="11"/>
      <c r="RRM8" s="11"/>
      <c r="RRN8" s="11"/>
      <c r="RRO8" s="11"/>
      <c r="RRP8" s="11"/>
      <c r="RRQ8" s="11"/>
      <c r="RRR8" s="11"/>
      <c r="RRS8" s="11"/>
      <c r="RRT8" s="11"/>
      <c r="RRU8" s="11"/>
      <c r="RRV8" s="11"/>
      <c r="RRW8" s="11"/>
      <c r="RRX8" s="11"/>
      <c r="RRY8" s="11"/>
      <c r="RRZ8" s="11"/>
      <c r="RSA8" s="11"/>
      <c r="RSB8" s="11"/>
      <c r="RSC8" s="11"/>
      <c r="RSD8" s="11"/>
      <c r="RSE8" s="11"/>
      <c r="RSF8" s="11"/>
      <c r="RSG8" s="11"/>
      <c r="RSH8" s="11"/>
      <c r="RSI8" s="11"/>
      <c r="RSJ8" s="11"/>
      <c r="RSK8" s="11"/>
      <c r="RSL8" s="11"/>
      <c r="RSM8" s="11"/>
      <c r="RSN8" s="11"/>
      <c r="RSO8" s="11"/>
      <c r="RSP8" s="11"/>
      <c r="RSQ8" s="11"/>
      <c r="RSR8" s="11"/>
      <c r="RSS8" s="11"/>
      <c r="RST8" s="11"/>
      <c r="RSU8" s="11"/>
      <c r="RSV8" s="11"/>
      <c r="RSW8" s="11"/>
      <c r="RSX8" s="11"/>
      <c r="RSY8" s="11"/>
      <c r="RSZ8" s="11"/>
      <c r="RTA8" s="11"/>
      <c r="RTB8" s="11"/>
      <c r="RTC8" s="11"/>
      <c r="RTD8" s="11"/>
      <c r="RTE8" s="11"/>
      <c r="RTF8" s="11"/>
      <c r="RTG8" s="11"/>
      <c r="RTH8" s="11"/>
      <c r="RTI8" s="11"/>
      <c r="RTJ8" s="11"/>
      <c r="RTK8" s="11"/>
      <c r="RTL8" s="11"/>
      <c r="RTM8" s="11"/>
      <c r="RTN8" s="11"/>
      <c r="RTO8" s="11"/>
      <c r="RTP8" s="11"/>
      <c r="RTQ8" s="11"/>
      <c r="RTR8" s="11"/>
      <c r="RTS8" s="11"/>
      <c r="RTT8" s="11"/>
      <c r="RTU8" s="11"/>
      <c r="RTV8" s="11"/>
      <c r="RTW8" s="11"/>
      <c r="RTX8" s="11"/>
      <c r="RTY8" s="11"/>
      <c r="RTZ8" s="11"/>
      <c r="RUA8" s="11"/>
      <c r="RUB8" s="11"/>
      <c r="RUC8" s="11"/>
      <c r="RUD8" s="11"/>
      <c r="RUE8" s="11"/>
      <c r="RUF8" s="11"/>
      <c r="RUG8" s="11"/>
      <c r="RUH8" s="11"/>
      <c r="RUI8" s="11"/>
      <c r="RUJ8" s="11"/>
      <c r="RUK8" s="11"/>
      <c r="RUL8" s="11"/>
      <c r="RUM8" s="11"/>
      <c r="RUN8" s="11"/>
      <c r="RUO8" s="11"/>
      <c r="RUP8" s="11"/>
      <c r="RUQ8" s="11"/>
      <c r="RUR8" s="11"/>
      <c r="RUS8" s="11"/>
      <c r="RUT8" s="11"/>
      <c r="RUU8" s="11"/>
      <c r="RUV8" s="11"/>
      <c r="RUW8" s="11"/>
      <c r="RUX8" s="11"/>
      <c r="RUY8" s="11"/>
      <c r="RUZ8" s="11"/>
      <c r="RVA8" s="11"/>
      <c r="RVB8" s="11"/>
      <c r="RVC8" s="11"/>
      <c r="RVD8" s="11"/>
      <c r="RVE8" s="11"/>
      <c r="RVF8" s="11"/>
      <c r="RVG8" s="11"/>
      <c r="RVH8" s="11"/>
      <c r="RVI8" s="11"/>
      <c r="RVJ8" s="11"/>
      <c r="RVK8" s="11"/>
      <c r="RVL8" s="11"/>
      <c r="RVM8" s="11"/>
      <c r="RVN8" s="11"/>
      <c r="RVO8" s="11"/>
      <c r="RVP8" s="11"/>
      <c r="RVQ8" s="11"/>
      <c r="RVR8" s="11"/>
      <c r="RVS8" s="11"/>
      <c r="RVT8" s="11"/>
      <c r="RVU8" s="11"/>
      <c r="RVV8" s="11"/>
      <c r="RVW8" s="11"/>
      <c r="RVX8" s="11"/>
      <c r="RVY8" s="11"/>
      <c r="RVZ8" s="11"/>
      <c r="RWA8" s="11"/>
      <c r="RWB8" s="11"/>
      <c r="RWC8" s="11"/>
      <c r="RWD8" s="11"/>
      <c r="RWE8" s="11"/>
      <c r="RWF8" s="11"/>
      <c r="RWG8" s="11"/>
      <c r="RWH8" s="11"/>
      <c r="RWI8" s="11"/>
      <c r="RWJ8" s="11"/>
      <c r="RWK8" s="11"/>
      <c r="RWL8" s="11"/>
      <c r="RWM8" s="11"/>
      <c r="RWN8" s="11"/>
      <c r="RWO8" s="11"/>
      <c r="RWP8" s="11"/>
      <c r="RWQ8" s="11"/>
      <c r="RWR8" s="11"/>
      <c r="RWS8" s="11"/>
      <c r="RWT8" s="11"/>
      <c r="RWU8" s="11"/>
      <c r="RWV8" s="11"/>
      <c r="RWW8" s="11"/>
      <c r="RWX8" s="11"/>
      <c r="RWY8" s="11"/>
      <c r="RWZ8" s="11"/>
      <c r="RXA8" s="11"/>
      <c r="RXB8" s="11"/>
      <c r="RXC8" s="11"/>
      <c r="RXD8" s="11"/>
      <c r="RXE8" s="11"/>
      <c r="RXF8" s="11"/>
      <c r="RXG8" s="11"/>
      <c r="RXH8" s="11"/>
      <c r="RXI8" s="11"/>
      <c r="RXJ8" s="11"/>
      <c r="RXK8" s="11"/>
      <c r="RXL8" s="11"/>
      <c r="RXM8" s="11"/>
      <c r="RXN8" s="11"/>
      <c r="RXO8" s="11"/>
      <c r="RXP8" s="11"/>
      <c r="RXQ8" s="11"/>
      <c r="RXR8" s="11"/>
      <c r="RXS8" s="11"/>
      <c r="RXT8" s="11"/>
      <c r="RXU8" s="11"/>
      <c r="RXV8" s="11"/>
      <c r="RXW8" s="11"/>
      <c r="RXX8" s="11"/>
      <c r="RXY8" s="11"/>
      <c r="RXZ8" s="11"/>
      <c r="RYA8" s="11"/>
      <c r="RYB8" s="11"/>
      <c r="RYC8" s="11"/>
      <c r="RYD8" s="11"/>
      <c r="RYE8" s="11"/>
      <c r="RYF8" s="11"/>
      <c r="RYG8" s="11"/>
      <c r="RYH8" s="11"/>
      <c r="RYI8" s="11"/>
      <c r="RYJ8" s="11"/>
      <c r="RYK8" s="11"/>
      <c r="RYL8" s="11"/>
      <c r="RYM8" s="11"/>
      <c r="RYN8" s="11"/>
      <c r="RYO8" s="11"/>
      <c r="RYP8" s="11"/>
      <c r="RYQ8" s="11"/>
      <c r="RYR8" s="11"/>
      <c r="RYS8" s="11"/>
      <c r="RYT8" s="11"/>
      <c r="RYU8" s="11"/>
      <c r="RYV8" s="11"/>
      <c r="RYW8" s="11"/>
      <c r="RYX8" s="11"/>
      <c r="RYY8" s="11"/>
      <c r="RYZ8" s="11"/>
      <c r="RZA8" s="11"/>
      <c r="RZB8" s="11"/>
      <c r="RZC8" s="11"/>
      <c r="RZD8" s="11"/>
      <c r="RZE8" s="11"/>
      <c r="RZF8" s="11"/>
      <c r="RZG8" s="11"/>
      <c r="RZH8" s="11"/>
      <c r="RZI8" s="11"/>
      <c r="RZJ8" s="11"/>
      <c r="RZK8" s="11"/>
      <c r="RZL8" s="11"/>
      <c r="RZM8" s="11"/>
      <c r="RZN8" s="11"/>
      <c r="RZO8" s="11"/>
      <c r="RZP8" s="11"/>
      <c r="RZQ8" s="11"/>
      <c r="RZR8" s="11"/>
      <c r="RZS8" s="11"/>
      <c r="RZT8" s="11"/>
      <c r="RZU8" s="11"/>
      <c r="RZV8" s="11"/>
      <c r="RZW8" s="11"/>
      <c r="RZX8" s="11"/>
      <c r="RZY8" s="11"/>
      <c r="RZZ8" s="11"/>
      <c r="SAA8" s="11"/>
      <c r="SAB8" s="11"/>
      <c r="SAC8" s="11"/>
      <c r="SAD8" s="11"/>
      <c r="SAE8" s="11"/>
      <c r="SAF8" s="11"/>
      <c r="SAG8" s="11"/>
      <c r="SAH8" s="11"/>
      <c r="SAI8" s="11"/>
      <c r="SAJ8" s="11"/>
      <c r="SAK8" s="11"/>
      <c r="SAL8" s="11"/>
      <c r="SAM8" s="11"/>
      <c r="SAN8" s="11"/>
      <c r="SAO8" s="11"/>
      <c r="SAP8" s="11"/>
      <c r="SAQ8" s="11"/>
      <c r="SAR8" s="11"/>
      <c r="SAS8" s="11"/>
      <c r="SAT8" s="11"/>
      <c r="SAU8" s="11"/>
      <c r="SAV8" s="11"/>
      <c r="SAW8" s="11"/>
      <c r="SAX8" s="11"/>
      <c r="SAY8" s="11"/>
      <c r="SAZ8" s="11"/>
      <c r="SBA8" s="11"/>
      <c r="SBB8" s="11"/>
      <c r="SBC8" s="11"/>
      <c r="SBD8" s="11"/>
      <c r="SBE8" s="11"/>
      <c r="SBF8" s="11"/>
      <c r="SBG8" s="11"/>
      <c r="SBH8" s="11"/>
      <c r="SBI8" s="11"/>
      <c r="SBJ8" s="11"/>
      <c r="SBK8" s="11"/>
      <c r="SBL8" s="11"/>
      <c r="SBM8" s="11"/>
      <c r="SBN8" s="11"/>
      <c r="SBO8" s="11"/>
      <c r="SBP8" s="11"/>
      <c r="SBQ8" s="11"/>
      <c r="SBR8" s="11"/>
      <c r="SBS8" s="11"/>
      <c r="SBT8" s="11"/>
      <c r="SBU8" s="11"/>
      <c r="SBV8" s="11"/>
      <c r="SBW8" s="11"/>
      <c r="SBX8" s="11"/>
      <c r="SBY8" s="11"/>
      <c r="SBZ8" s="11"/>
      <c r="SCA8" s="11"/>
      <c r="SCB8" s="11"/>
      <c r="SCC8" s="11"/>
      <c r="SCD8" s="11"/>
      <c r="SCE8" s="11"/>
      <c r="SCF8" s="11"/>
      <c r="SCG8" s="11"/>
      <c r="SCH8" s="11"/>
      <c r="SCI8" s="11"/>
      <c r="SCJ8" s="11"/>
      <c r="SCK8" s="11"/>
      <c r="SCL8" s="11"/>
      <c r="SCM8" s="11"/>
      <c r="SCN8" s="11"/>
      <c r="SCO8" s="11"/>
      <c r="SCP8" s="11"/>
      <c r="SCQ8" s="11"/>
      <c r="SCR8" s="11"/>
      <c r="SCS8" s="11"/>
      <c r="SCT8" s="11"/>
      <c r="SCU8" s="11"/>
      <c r="SCV8" s="11"/>
      <c r="SCW8" s="11"/>
      <c r="SCX8" s="11"/>
      <c r="SCY8" s="11"/>
      <c r="SCZ8" s="11"/>
      <c r="SDA8" s="11"/>
      <c r="SDB8" s="11"/>
      <c r="SDC8" s="11"/>
      <c r="SDD8" s="11"/>
      <c r="SDE8" s="11"/>
      <c r="SDF8" s="11"/>
      <c r="SDG8" s="11"/>
      <c r="SDH8" s="11"/>
      <c r="SDI8" s="11"/>
      <c r="SDJ8" s="11"/>
      <c r="SDK8" s="11"/>
      <c r="SDL8" s="11"/>
      <c r="SDM8" s="11"/>
      <c r="SDN8" s="11"/>
      <c r="SDO8" s="11"/>
      <c r="SDP8" s="11"/>
      <c r="SDQ8" s="11"/>
      <c r="SDR8" s="11"/>
      <c r="SDS8" s="11"/>
      <c r="SDT8" s="11"/>
      <c r="SDU8" s="11"/>
      <c r="SDV8" s="11"/>
      <c r="SDW8" s="11"/>
      <c r="SDX8" s="11"/>
      <c r="SDY8" s="11"/>
      <c r="SDZ8" s="11"/>
      <c r="SEA8" s="11"/>
      <c r="SEB8" s="11"/>
      <c r="SEC8" s="11"/>
      <c r="SED8" s="11"/>
      <c r="SEE8" s="11"/>
      <c r="SEF8" s="11"/>
      <c r="SEG8" s="11"/>
      <c r="SEH8" s="11"/>
      <c r="SEI8" s="11"/>
      <c r="SEJ8" s="11"/>
      <c r="SEK8" s="11"/>
      <c r="SEL8" s="11"/>
      <c r="SEM8" s="11"/>
      <c r="SEN8" s="11"/>
      <c r="SEO8" s="11"/>
      <c r="SEP8" s="11"/>
      <c r="SEQ8" s="11"/>
      <c r="SER8" s="11"/>
      <c r="SES8" s="11"/>
      <c r="SET8" s="11"/>
      <c r="SEU8" s="11"/>
      <c r="SEV8" s="11"/>
      <c r="SEW8" s="11"/>
      <c r="SEX8" s="11"/>
      <c r="SEY8" s="11"/>
      <c r="SEZ8" s="11"/>
      <c r="SFA8" s="11"/>
      <c r="SFB8" s="11"/>
      <c r="SFC8" s="11"/>
      <c r="SFD8" s="11"/>
      <c r="SFE8" s="11"/>
      <c r="SFF8" s="11"/>
      <c r="SFG8" s="11"/>
      <c r="SFH8" s="11"/>
      <c r="SFI8" s="11"/>
      <c r="SFJ8" s="11"/>
      <c r="SFK8" s="11"/>
      <c r="SFL8" s="11"/>
      <c r="SFM8" s="11"/>
      <c r="SFN8" s="11"/>
      <c r="SFO8" s="11"/>
      <c r="SFP8" s="11"/>
      <c r="SFQ8" s="11"/>
      <c r="SFR8" s="11"/>
      <c r="SFS8" s="11"/>
      <c r="SFT8" s="11"/>
      <c r="SFU8" s="11"/>
      <c r="SFV8" s="11"/>
      <c r="SFW8" s="11"/>
      <c r="SFX8" s="11"/>
      <c r="SFY8" s="11"/>
      <c r="SFZ8" s="11"/>
      <c r="SGA8" s="11"/>
      <c r="SGB8" s="11"/>
      <c r="SGC8" s="11"/>
      <c r="SGD8" s="11"/>
      <c r="SGE8" s="11"/>
      <c r="SGF8" s="11"/>
      <c r="SGG8" s="11"/>
      <c r="SGH8" s="11"/>
      <c r="SGI8" s="11"/>
      <c r="SGJ8" s="11"/>
      <c r="SGK8" s="11"/>
      <c r="SGL8" s="11"/>
      <c r="SGM8" s="11"/>
      <c r="SGN8" s="11"/>
      <c r="SGO8" s="11"/>
      <c r="SGP8" s="11"/>
      <c r="SGQ8" s="11"/>
      <c r="SGR8" s="11"/>
      <c r="SGS8" s="11"/>
      <c r="SGT8" s="11"/>
      <c r="SGU8" s="11"/>
      <c r="SGV8" s="11"/>
      <c r="SGW8" s="11"/>
      <c r="SGX8" s="11"/>
      <c r="SGY8" s="11"/>
      <c r="SGZ8" s="11"/>
      <c r="SHA8" s="11"/>
      <c r="SHB8" s="11"/>
      <c r="SHC8" s="11"/>
      <c r="SHD8" s="11"/>
      <c r="SHE8" s="11"/>
      <c r="SHF8" s="11"/>
      <c r="SHG8" s="11"/>
      <c r="SHH8" s="11"/>
      <c r="SHI8" s="11"/>
      <c r="SHJ8" s="11"/>
      <c r="SHK8" s="11"/>
      <c r="SHL8" s="11"/>
      <c r="SHM8" s="11"/>
      <c r="SHN8" s="11"/>
      <c r="SHO8" s="11"/>
      <c r="SHP8" s="11"/>
      <c r="SHQ8" s="11"/>
      <c r="SHR8" s="11"/>
      <c r="SHS8" s="11"/>
      <c r="SHT8" s="11"/>
      <c r="SHU8" s="11"/>
      <c r="SHV8" s="11"/>
      <c r="SHW8" s="11"/>
      <c r="SHX8" s="11"/>
      <c r="SHY8" s="11"/>
      <c r="SHZ8" s="11"/>
      <c r="SIA8" s="11"/>
      <c r="SIB8" s="11"/>
      <c r="SIC8" s="11"/>
      <c r="SID8" s="11"/>
      <c r="SIE8" s="11"/>
      <c r="SIF8" s="11"/>
      <c r="SIG8" s="11"/>
      <c r="SIH8" s="11"/>
      <c r="SII8" s="11"/>
      <c r="SIJ8" s="11"/>
      <c r="SIK8" s="11"/>
      <c r="SIL8" s="11"/>
      <c r="SIM8" s="11"/>
      <c r="SIN8" s="11"/>
      <c r="SIO8" s="11"/>
      <c r="SIP8" s="11"/>
      <c r="SIQ8" s="11"/>
      <c r="SIR8" s="11"/>
      <c r="SIS8" s="11"/>
      <c r="SIT8" s="11"/>
      <c r="SIU8" s="11"/>
      <c r="SIV8" s="11"/>
      <c r="SIW8" s="11"/>
      <c r="SIX8" s="11"/>
      <c r="SIY8" s="11"/>
      <c r="SIZ8" s="11"/>
      <c r="SJA8" s="11"/>
      <c r="SJB8" s="11"/>
      <c r="SJC8" s="11"/>
      <c r="SJD8" s="11"/>
      <c r="SJE8" s="11"/>
      <c r="SJF8" s="11"/>
      <c r="SJG8" s="11"/>
      <c r="SJH8" s="11"/>
      <c r="SJI8" s="11"/>
      <c r="SJJ8" s="11"/>
      <c r="SJK8" s="11"/>
      <c r="SJL8" s="11"/>
      <c r="SJM8" s="11"/>
      <c r="SJN8" s="11"/>
      <c r="SJO8" s="11"/>
      <c r="SJP8" s="11"/>
      <c r="SJQ8" s="11"/>
      <c r="SJR8" s="11"/>
      <c r="SJS8" s="11"/>
      <c r="SJT8" s="11"/>
      <c r="SJU8" s="11"/>
      <c r="SJV8" s="11"/>
      <c r="SJW8" s="11"/>
      <c r="SJX8" s="11"/>
      <c r="SJY8" s="11"/>
      <c r="SJZ8" s="11"/>
      <c r="SKA8" s="11"/>
      <c r="SKB8" s="11"/>
      <c r="SKC8" s="11"/>
      <c r="SKD8" s="11"/>
      <c r="SKE8" s="11"/>
      <c r="SKF8" s="11"/>
      <c r="SKG8" s="11"/>
      <c r="SKH8" s="11"/>
      <c r="SKI8" s="11"/>
      <c r="SKJ8" s="11"/>
      <c r="SKK8" s="11"/>
      <c r="SKL8" s="11"/>
      <c r="SKM8" s="11"/>
      <c r="SKN8" s="11"/>
      <c r="SKO8" s="11"/>
      <c r="SKP8" s="11"/>
      <c r="SKQ8" s="11"/>
      <c r="SKR8" s="11"/>
      <c r="SKS8" s="11"/>
      <c r="SKT8" s="11"/>
      <c r="SKU8" s="11"/>
      <c r="SKV8" s="11"/>
      <c r="SKW8" s="11"/>
      <c r="SKX8" s="11"/>
      <c r="SKY8" s="11"/>
      <c r="SKZ8" s="11"/>
      <c r="SLA8" s="11"/>
      <c r="SLB8" s="11"/>
      <c r="SLC8" s="11"/>
      <c r="SLD8" s="11"/>
      <c r="SLE8" s="11"/>
      <c r="SLF8" s="11"/>
      <c r="SLG8" s="11"/>
      <c r="SLH8" s="11"/>
      <c r="SLI8" s="11"/>
      <c r="SLJ8" s="11"/>
      <c r="SLK8" s="11"/>
      <c r="SLL8" s="11"/>
      <c r="SLM8" s="11"/>
      <c r="SLN8" s="11"/>
      <c r="SLO8" s="11"/>
      <c r="SLP8" s="11"/>
      <c r="SLQ8" s="11"/>
      <c r="SLR8" s="11"/>
      <c r="SLS8" s="11"/>
      <c r="SLT8" s="11"/>
      <c r="SLU8" s="11"/>
      <c r="SLV8" s="11"/>
      <c r="SLW8" s="11"/>
      <c r="SLX8" s="11"/>
      <c r="SLY8" s="11"/>
      <c r="SLZ8" s="11"/>
      <c r="SMA8" s="11"/>
      <c r="SMB8" s="11"/>
      <c r="SMC8" s="11"/>
      <c r="SMD8" s="11"/>
      <c r="SME8" s="11"/>
      <c r="SMF8" s="11"/>
      <c r="SMG8" s="11"/>
      <c r="SMH8" s="11"/>
      <c r="SMI8" s="11"/>
      <c r="SMJ8" s="11"/>
      <c r="SMK8" s="11"/>
      <c r="SML8" s="11"/>
      <c r="SMM8" s="11"/>
      <c r="SMN8" s="11"/>
      <c r="SMO8" s="11"/>
      <c r="SMP8" s="11"/>
      <c r="SMQ8" s="11"/>
      <c r="SMR8" s="11"/>
      <c r="SMS8" s="11"/>
      <c r="SMT8" s="11"/>
      <c r="SMU8" s="11"/>
      <c r="SMV8" s="11"/>
      <c r="SMW8" s="11"/>
      <c r="SMX8" s="11"/>
      <c r="SMY8" s="11"/>
      <c r="SMZ8" s="11"/>
      <c r="SNA8" s="11"/>
      <c r="SNB8" s="11"/>
      <c r="SNC8" s="11"/>
      <c r="SND8" s="11"/>
      <c r="SNE8" s="11"/>
      <c r="SNF8" s="11"/>
      <c r="SNG8" s="11"/>
      <c r="SNH8" s="11"/>
      <c r="SNI8" s="11"/>
      <c r="SNJ8" s="11"/>
      <c r="SNK8" s="11"/>
      <c r="SNL8" s="11"/>
      <c r="SNM8" s="11"/>
      <c r="SNN8" s="11"/>
      <c r="SNO8" s="11"/>
      <c r="SNP8" s="11"/>
      <c r="SNQ8" s="11"/>
      <c r="SNR8" s="11"/>
      <c r="SNS8" s="11"/>
      <c r="SNT8" s="11"/>
      <c r="SNU8" s="11"/>
      <c r="SNV8" s="11"/>
      <c r="SNW8" s="11"/>
      <c r="SNX8" s="11"/>
      <c r="SNY8" s="11"/>
      <c r="SNZ8" s="11"/>
      <c r="SOA8" s="11"/>
      <c r="SOB8" s="11"/>
      <c r="SOC8" s="11"/>
      <c r="SOD8" s="11"/>
      <c r="SOE8" s="11"/>
      <c r="SOF8" s="11"/>
      <c r="SOG8" s="11"/>
      <c r="SOH8" s="11"/>
      <c r="SOI8" s="11"/>
      <c r="SOJ8" s="11"/>
      <c r="SOK8" s="11"/>
      <c r="SOL8" s="11"/>
      <c r="SOM8" s="11"/>
      <c r="SON8" s="11"/>
      <c r="SOO8" s="11"/>
      <c r="SOP8" s="11"/>
      <c r="SOQ8" s="11"/>
      <c r="SOR8" s="11"/>
      <c r="SOS8" s="11"/>
      <c r="SOT8" s="11"/>
      <c r="SOU8" s="11"/>
      <c r="SOV8" s="11"/>
      <c r="SOW8" s="11"/>
      <c r="SOX8" s="11"/>
      <c r="SOY8" s="11"/>
      <c r="SOZ8" s="11"/>
      <c r="SPA8" s="11"/>
      <c r="SPB8" s="11"/>
      <c r="SPC8" s="11"/>
      <c r="SPD8" s="11"/>
      <c r="SPE8" s="11"/>
      <c r="SPF8" s="11"/>
      <c r="SPG8" s="11"/>
      <c r="SPH8" s="11"/>
      <c r="SPI8" s="11"/>
      <c r="SPJ8" s="11"/>
      <c r="SPK8" s="11"/>
      <c r="SPL8" s="11"/>
      <c r="SPM8" s="11"/>
      <c r="SPN8" s="11"/>
      <c r="SPO8" s="11"/>
      <c r="SPP8" s="11"/>
      <c r="SPQ8" s="11"/>
      <c r="SPR8" s="11"/>
      <c r="SPS8" s="11"/>
      <c r="SPT8" s="11"/>
      <c r="SPU8" s="11"/>
      <c r="SPV8" s="11"/>
      <c r="SPW8" s="11"/>
      <c r="SPX8" s="11"/>
      <c r="SPY8" s="11"/>
      <c r="SPZ8" s="11"/>
      <c r="SQA8" s="11"/>
      <c r="SQB8" s="11"/>
      <c r="SQC8" s="11"/>
      <c r="SQD8" s="11"/>
      <c r="SQE8" s="11"/>
      <c r="SQF8" s="11"/>
      <c r="SQG8" s="11"/>
      <c r="SQH8" s="11"/>
      <c r="SQI8" s="11"/>
      <c r="SQJ8" s="11"/>
      <c r="SQK8" s="11"/>
      <c r="SQL8" s="11"/>
      <c r="SQM8" s="11"/>
      <c r="SQN8" s="11"/>
      <c r="SQO8" s="11"/>
      <c r="SQP8" s="11"/>
      <c r="SQQ8" s="11"/>
      <c r="SQR8" s="11"/>
      <c r="SQS8" s="11"/>
      <c r="SQT8" s="11"/>
      <c r="SQU8" s="11"/>
      <c r="SQV8" s="11"/>
      <c r="SQW8" s="11"/>
      <c r="SQX8" s="11"/>
      <c r="SQY8" s="11"/>
      <c r="SQZ8" s="11"/>
      <c r="SRA8" s="11"/>
      <c r="SRB8" s="11"/>
      <c r="SRC8" s="11"/>
      <c r="SRD8" s="11"/>
      <c r="SRE8" s="11"/>
      <c r="SRF8" s="11"/>
      <c r="SRG8" s="11"/>
      <c r="SRH8" s="11"/>
      <c r="SRI8" s="11"/>
      <c r="SRJ8" s="11"/>
      <c r="SRK8" s="11"/>
      <c r="SRL8" s="11"/>
      <c r="SRM8" s="11"/>
      <c r="SRN8" s="11"/>
      <c r="SRO8" s="11"/>
      <c r="SRP8" s="11"/>
      <c r="SRQ8" s="11"/>
      <c r="SRR8" s="11"/>
      <c r="SRS8" s="11"/>
      <c r="SRT8" s="11"/>
      <c r="SRU8" s="11"/>
      <c r="SRV8" s="11"/>
      <c r="SRW8" s="11"/>
      <c r="SRX8" s="11"/>
      <c r="SRY8" s="11"/>
      <c r="SRZ8" s="11"/>
      <c r="SSA8" s="11"/>
      <c r="SSB8" s="11"/>
      <c r="SSC8" s="11"/>
      <c r="SSD8" s="11"/>
      <c r="SSE8" s="11"/>
      <c r="SSF8" s="11"/>
      <c r="SSG8" s="11"/>
      <c r="SSH8" s="11"/>
      <c r="SSI8" s="11"/>
      <c r="SSJ8" s="11"/>
      <c r="SSK8" s="11"/>
      <c r="SSL8" s="11"/>
      <c r="SSM8" s="11"/>
      <c r="SSN8" s="11"/>
      <c r="SSO8" s="11"/>
      <c r="SSP8" s="11"/>
      <c r="SSQ8" s="11"/>
      <c r="SSR8" s="11"/>
      <c r="SSS8" s="11"/>
      <c r="SST8" s="11"/>
      <c r="SSU8" s="11"/>
      <c r="SSV8" s="11"/>
      <c r="SSW8" s="11"/>
      <c r="SSX8" s="11"/>
      <c r="SSY8" s="11"/>
      <c r="SSZ8" s="11"/>
      <c r="STA8" s="11"/>
      <c r="STB8" s="11"/>
      <c r="STC8" s="11"/>
      <c r="STD8" s="11"/>
      <c r="STE8" s="11"/>
      <c r="STF8" s="11"/>
      <c r="STG8" s="11"/>
      <c r="STH8" s="11"/>
      <c r="STI8" s="11"/>
      <c r="STJ8" s="11"/>
      <c r="STK8" s="11"/>
      <c r="STL8" s="11"/>
      <c r="STM8" s="11"/>
      <c r="STN8" s="11"/>
      <c r="STO8" s="11"/>
      <c r="STP8" s="11"/>
      <c r="STQ8" s="11"/>
      <c r="STR8" s="11"/>
      <c r="STS8" s="11"/>
      <c r="STT8" s="11"/>
      <c r="STU8" s="11"/>
      <c r="STV8" s="11"/>
      <c r="STW8" s="11"/>
      <c r="STX8" s="11"/>
      <c r="STY8" s="11"/>
      <c r="STZ8" s="11"/>
      <c r="SUA8" s="11"/>
      <c r="SUB8" s="11"/>
      <c r="SUC8" s="11"/>
      <c r="SUD8" s="11"/>
      <c r="SUE8" s="11"/>
      <c r="SUF8" s="11"/>
      <c r="SUG8" s="11"/>
      <c r="SUH8" s="11"/>
      <c r="SUI8" s="11"/>
      <c r="SUJ8" s="11"/>
      <c r="SUK8" s="11"/>
      <c r="SUL8" s="11"/>
      <c r="SUM8" s="11"/>
      <c r="SUN8" s="11"/>
      <c r="SUO8" s="11"/>
      <c r="SUP8" s="11"/>
      <c r="SUQ8" s="11"/>
      <c r="SUR8" s="11"/>
      <c r="SUS8" s="11"/>
      <c r="SUT8" s="11"/>
      <c r="SUU8" s="11"/>
      <c r="SUV8" s="11"/>
      <c r="SUW8" s="11"/>
      <c r="SUX8" s="11"/>
      <c r="SUY8" s="11"/>
      <c r="SUZ8" s="11"/>
      <c r="SVA8" s="11"/>
      <c r="SVB8" s="11"/>
      <c r="SVC8" s="11"/>
      <c r="SVD8" s="11"/>
      <c r="SVE8" s="11"/>
      <c r="SVF8" s="11"/>
      <c r="SVG8" s="11"/>
      <c r="SVH8" s="11"/>
      <c r="SVI8" s="11"/>
      <c r="SVJ8" s="11"/>
      <c r="SVK8" s="11"/>
      <c r="SVL8" s="11"/>
      <c r="SVM8" s="11"/>
      <c r="SVN8" s="11"/>
      <c r="SVO8" s="11"/>
      <c r="SVP8" s="11"/>
      <c r="SVQ8" s="11"/>
      <c r="SVR8" s="11"/>
      <c r="SVS8" s="11"/>
      <c r="SVT8" s="11"/>
      <c r="SVU8" s="11"/>
      <c r="SVV8" s="11"/>
      <c r="SVW8" s="11"/>
      <c r="SVX8" s="11"/>
      <c r="SVY8" s="11"/>
      <c r="SVZ8" s="11"/>
      <c r="SWA8" s="11"/>
      <c r="SWB8" s="11"/>
      <c r="SWC8" s="11"/>
      <c r="SWD8" s="11"/>
      <c r="SWE8" s="11"/>
      <c r="SWF8" s="11"/>
      <c r="SWG8" s="11"/>
      <c r="SWH8" s="11"/>
      <c r="SWI8" s="11"/>
      <c r="SWJ8" s="11"/>
      <c r="SWK8" s="11"/>
      <c r="SWL8" s="11"/>
      <c r="SWM8" s="11"/>
      <c r="SWN8" s="11"/>
      <c r="SWO8" s="11"/>
      <c r="SWP8" s="11"/>
      <c r="SWQ8" s="11"/>
      <c r="SWR8" s="11"/>
      <c r="SWS8" s="11"/>
      <c r="SWT8" s="11"/>
      <c r="SWU8" s="11"/>
      <c r="SWV8" s="11"/>
      <c r="SWW8" s="11"/>
      <c r="SWX8" s="11"/>
      <c r="SWY8" s="11"/>
      <c r="SWZ8" s="11"/>
      <c r="SXA8" s="11"/>
      <c r="SXB8" s="11"/>
      <c r="SXC8" s="11"/>
      <c r="SXD8" s="11"/>
      <c r="SXE8" s="11"/>
      <c r="SXF8" s="11"/>
      <c r="SXG8" s="11"/>
      <c r="SXH8" s="11"/>
      <c r="SXI8" s="11"/>
      <c r="SXJ8" s="11"/>
      <c r="SXK8" s="11"/>
      <c r="SXL8" s="11"/>
      <c r="SXM8" s="11"/>
      <c r="SXN8" s="11"/>
      <c r="SXO8" s="11"/>
      <c r="SXP8" s="11"/>
      <c r="SXQ8" s="11"/>
      <c r="SXR8" s="11"/>
      <c r="SXS8" s="11"/>
      <c r="SXT8" s="11"/>
      <c r="SXU8" s="11"/>
      <c r="SXV8" s="11"/>
      <c r="SXW8" s="11"/>
      <c r="SXX8" s="11"/>
      <c r="SXY8" s="11"/>
      <c r="SXZ8" s="11"/>
      <c r="SYA8" s="11"/>
      <c r="SYB8" s="11"/>
      <c r="SYC8" s="11"/>
      <c r="SYD8" s="11"/>
      <c r="SYE8" s="11"/>
      <c r="SYF8" s="11"/>
      <c r="SYG8" s="11"/>
      <c r="SYH8" s="11"/>
      <c r="SYI8" s="11"/>
      <c r="SYJ8" s="11"/>
      <c r="SYK8" s="11"/>
      <c r="SYL8" s="11"/>
      <c r="SYM8" s="11"/>
      <c r="SYN8" s="11"/>
      <c r="SYO8" s="11"/>
      <c r="SYP8" s="11"/>
      <c r="SYQ8" s="11"/>
      <c r="SYR8" s="11"/>
      <c r="SYS8" s="11"/>
      <c r="SYT8" s="11"/>
      <c r="SYU8" s="11"/>
      <c r="SYV8" s="11"/>
      <c r="SYW8" s="11"/>
      <c r="SYX8" s="11"/>
      <c r="SYY8" s="11"/>
      <c r="SYZ8" s="11"/>
      <c r="SZA8" s="11"/>
      <c r="SZB8" s="11"/>
      <c r="SZC8" s="11"/>
      <c r="SZD8" s="11"/>
      <c r="SZE8" s="11"/>
      <c r="SZF8" s="11"/>
      <c r="SZG8" s="11"/>
      <c r="SZH8" s="11"/>
      <c r="SZI8" s="11"/>
      <c r="SZJ8" s="11"/>
      <c r="SZK8" s="11"/>
      <c r="SZL8" s="11"/>
      <c r="SZM8" s="11"/>
      <c r="SZN8" s="11"/>
      <c r="SZO8" s="11"/>
      <c r="SZP8" s="11"/>
      <c r="SZQ8" s="11"/>
      <c r="SZR8" s="11"/>
      <c r="SZS8" s="11"/>
      <c r="SZT8" s="11"/>
      <c r="SZU8" s="11"/>
      <c r="SZV8" s="11"/>
      <c r="SZW8" s="11"/>
      <c r="SZX8" s="11"/>
      <c r="SZY8" s="11"/>
      <c r="SZZ8" s="11"/>
      <c r="TAA8" s="11"/>
      <c r="TAB8" s="11"/>
      <c r="TAC8" s="11"/>
      <c r="TAD8" s="11"/>
      <c r="TAE8" s="11"/>
      <c r="TAF8" s="11"/>
      <c r="TAG8" s="11"/>
      <c r="TAH8" s="11"/>
      <c r="TAI8" s="11"/>
      <c r="TAJ8" s="11"/>
      <c r="TAK8" s="11"/>
      <c r="TAL8" s="11"/>
      <c r="TAM8" s="11"/>
      <c r="TAN8" s="11"/>
      <c r="TAO8" s="11"/>
      <c r="TAP8" s="11"/>
      <c r="TAQ8" s="11"/>
      <c r="TAR8" s="11"/>
      <c r="TAS8" s="11"/>
      <c r="TAT8" s="11"/>
      <c r="TAU8" s="11"/>
      <c r="TAV8" s="11"/>
      <c r="TAW8" s="11"/>
      <c r="TAX8" s="11"/>
      <c r="TAY8" s="11"/>
      <c r="TAZ8" s="11"/>
      <c r="TBA8" s="11"/>
      <c r="TBB8" s="11"/>
      <c r="TBC8" s="11"/>
      <c r="TBD8" s="11"/>
      <c r="TBE8" s="11"/>
      <c r="TBF8" s="11"/>
      <c r="TBG8" s="11"/>
      <c r="TBH8" s="11"/>
      <c r="TBI8" s="11"/>
      <c r="TBJ8" s="11"/>
      <c r="TBK8" s="11"/>
      <c r="TBL8" s="11"/>
      <c r="TBM8" s="11"/>
      <c r="TBN8" s="11"/>
      <c r="TBO8" s="11"/>
      <c r="TBP8" s="11"/>
      <c r="TBQ8" s="11"/>
      <c r="TBR8" s="11"/>
      <c r="TBS8" s="11"/>
      <c r="TBT8" s="11"/>
      <c r="TBU8" s="11"/>
      <c r="TBV8" s="11"/>
      <c r="TBW8" s="11"/>
      <c r="TBX8" s="11"/>
      <c r="TBY8" s="11"/>
      <c r="TBZ8" s="11"/>
      <c r="TCA8" s="11"/>
      <c r="TCB8" s="11"/>
      <c r="TCC8" s="11"/>
      <c r="TCD8" s="11"/>
      <c r="TCE8" s="11"/>
      <c r="TCF8" s="11"/>
      <c r="TCG8" s="11"/>
      <c r="TCH8" s="11"/>
      <c r="TCI8" s="11"/>
      <c r="TCJ8" s="11"/>
      <c r="TCK8" s="11"/>
      <c r="TCL8" s="11"/>
      <c r="TCM8" s="11"/>
      <c r="TCN8" s="11"/>
      <c r="TCO8" s="11"/>
      <c r="TCP8" s="11"/>
      <c r="TCQ8" s="11"/>
      <c r="TCR8" s="11"/>
      <c r="TCS8" s="11"/>
      <c r="TCT8" s="11"/>
      <c r="TCU8" s="11"/>
      <c r="TCV8" s="11"/>
      <c r="TCW8" s="11"/>
      <c r="TCX8" s="11"/>
      <c r="TCY8" s="11"/>
      <c r="TCZ8" s="11"/>
      <c r="TDA8" s="11"/>
      <c r="TDB8" s="11"/>
      <c r="TDC8" s="11"/>
      <c r="TDD8" s="11"/>
      <c r="TDE8" s="11"/>
      <c r="TDF8" s="11"/>
      <c r="TDG8" s="11"/>
      <c r="TDH8" s="11"/>
      <c r="TDI8" s="11"/>
      <c r="TDJ8" s="11"/>
      <c r="TDK8" s="11"/>
      <c r="TDL8" s="11"/>
      <c r="TDM8" s="11"/>
      <c r="TDN8" s="11"/>
      <c r="TDO8" s="11"/>
      <c r="TDP8" s="11"/>
      <c r="TDQ8" s="11"/>
      <c r="TDR8" s="11"/>
      <c r="TDS8" s="11"/>
      <c r="TDT8" s="11"/>
      <c r="TDU8" s="11"/>
      <c r="TDV8" s="11"/>
      <c r="TDW8" s="11"/>
      <c r="TDX8" s="11"/>
      <c r="TDY8" s="11"/>
      <c r="TDZ8" s="11"/>
      <c r="TEA8" s="11"/>
      <c r="TEB8" s="11"/>
      <c r="TEC8" s="11"/>
      <c r="TED8" s="11"/>
      <c r="TEE8" s="11"/>
      <c r="TEF8" s="11"/>
      <c r="TEG8" s="11"/>
      <c r="TEH8" s="11"/>
      <c r="TEI8" s="11"/>
      <c r="TEJ8" s="11"/>
      <c r="TEK8" s="11"/>
      <c r="TEL8" s="11"/>
      <c r="TEM8" s="11"/>
      <c r="TEN8" s="11"/>
      <c r="TEO8" s="11"/>
      <c r="TEP8" s="11"/>
      <c r="TEQ8" s="11"/>
      <c r="TER8" s="11"/>
      <c r="TES8" s="11"/>
      <c r="TET8" s="11"/>
      <c r="TEU8" s="11"/>
      <c r="TEV8" s="11"/>
      <c r="TEW8" s="11"/>
      <c r="TEX8" s="11"/>
      <c r="TEY8" s="11"/>
      <c r="TEZ8" s="11"/>
      <c r="TFA8" s="11"/>
      <c r="TFB8" s="11"/>
      <c r="TFC8" s="11"/>
      <c r="TFD8" s="11"/>
      <c r="TFE8" s="11"/>
      <c r="TFF8" s="11"/>
      <c r="TFG8" s="11"/>
      <c r="TFH8" s="11"/>
      <c r="TFI8" s="11"/>
      <c r="TFJ8" s="11"/>
      <c r="TFK8" s="11"/>
      <c r="TFL8" s="11"/>
      <c r="TFM8" s="11"/>
      <c r="TFN8" s="11"/>
      <c r="TFO8" s="11"/>
      <c r="TFP8" s="11"/>
      <c r="TFQ8" s="11"/>
      <c r="TFR8" s="11"/>
      <c r="TFS8" s="11"/>
      <c r="TFT8" s="11"/>
      <c r="TFU8" s="11"/>
      <c r="TFV8" s="11"/>
      <c r="TFW8" s="11"/>
      <c r="TFX8" s="11"/>
      <c r="TFY8" s="11"/>
      <c r="TFZ8" s="11"/>
      <c r="TGA8" s="11"/>
      <c r="TGB8" s="11"/>
      <c r="TGC8" s="11"/>
      <c r="TGD8" s="11"/>
      <c r="TGE8" s="11"/>
      <c r="TGF8" s="11"/>
      <c r="TGG8" s="11"/>
      <c r="TGH8" s="11"/>
      <c r="TGI8" s="11"/>
      <c r="TGJ8" s="11"/>
      <c r="TGK8" s="11"/>
      <c r="TGL8" s="11"/>
      <c r="TGM8" s="11"/>
      <c r="TGN8" s="11"/>
      <c r="TGO8" s="11"/>
      <c r="TGP8" s="11"/>
      <c r="TGQ8" s="11"/>
      <c r="TGR8" s="11"/>
      <c r="TGS8" s="11"/>
      <c r="TGT8" s="11"/>
      <c r="TGU8" s="11"/>
      <c r="TGV8" s="11"/>
      <c r="TGW8" s="11"/>
      <c r="TGX8" s="11"/>
      <c r="TGY8" s="11"/>
      <c r="TGZ8" s="11"/>
      <c r="THA8" s="11"/>
      <c r="THB8" s="11"/>
      <c r="THC8" s="11"/>
      <c r="THD8" s="11"/>
      <c r="THE8" s="11"/>
      <c r="THF8" s="11"/>
      <c r="THG8" s="11"/>
      <c r="THH8" s="11"/>
      <c r="THI8" s="11"/>
      <c r="THJ8" s="11"/>
      <c r="THK8" s="11"/>
      <c r="THL8" s="11"/>
      <c r="THM8" s="11"/>
      <c r="THN8" s="11"/>
      <c r="THO8" s="11"/>
      <c r="THP8" s="11"/>
      <c r="THQ8" s="11"/>
      <c r="THR8" s="11"/>
      <c r="THS8" s="11"/>
      <c r="THT8" s="11"/>
      <c r="THU8" s="11"/>
      <c r="THV8" s="11"/>
      <c r="THW8" s="11"/>
      <c r="THX8" s="11"/>
      <c r="THY8" s="11"/>
      <c r="THZ8" s="11"/>
      <c r="TIA8" s="11"/>
      <c r="TIB8" s="11"/>
      <c r="TIC8" s="11"/>
      <c r="TID8" s="11"/>
      <c r="TIE8" s="11"/>
      <c r="TIF8" s="11"/>
      <c r="TIG8" s="11"/>
      <c r="TIH8" s="11"/>
      <c r="TII8" s="11"/>
      <c r="TIJ8" s="11"/>
      <c r="TIK8" s="11"/>
      <c r="TIL8" s="11"/>
      <c r="TIM8" s="11"/>
      <c r="TIN8" s="11"/>
      <c r="TIO8" s="11"/>
      <c r="TIP8" s="11"/>
      <c r="TIQ8" s="11"/>
      <c r="TIR8" s="11"/>
      <c r="TIS8" s="11"/>
      <c r="TIT8" s="11"/>
      <c r="TIU8" s="11"/>
      <c r="TIV8" s="11"/>
      <c r="TIW8" s="11"/>
      <c r="TIX8" s="11"/>
      <c r="TIY8" s="11"/>
      <c r="TIZ8" s="11"/>
      <c r="TJA8" s="11"/>
      <c r="TJB8" s="11"/>
      <c r="TJC8" s="11"/>
      <c r="TJD8" s="11"/>
      <c r="TJE8" s="11"/>
      <c r="TJF8" s="11"/>
      <c r="TJG8" s="11"/>
      <c r="TJH8" s="11"/>
      <c r="TJI8" s="11"/>
      <c r="TJJ8" s="11"/>
      <c r="TJK8" s="11"/>
      <c r="TJL8" s="11"/>
      <c r="TJM8" s="11"/>
      <c r="TJN8" s="11"/>
      <c r="TJO8" s="11"/>
      <c r="TJP8" s="11"/>
      <c r="TJQ8" s="11"/>
      <c r="TJR8" s="11"/>
      <c r="TJS8" s="11"/>
      <c r="TJT8" s="11"/>
      <c r="TJU8" s="11"/>
      <c r="TJV8" s="11"/>
      <c r="TJW8" s="11"/>
      <c r="TJX8" s="11"/>
      <c r="TJY8" s="11"/>
      <c r="TJZ8" s="11"/>
      <c r="TKA8" s="11"/>
      <c r="TKB8" s="11"/>
      <c r="TKC8" s="11"/>
      <c r="TKD8" s="11"/>
      <c r="TKE8" s="11"/>
      <c r="TKF8" s="11"/>
      <c r="TKG8" s="11"/>
      <c r="TKH8" s="11"/>
      <c r="TKI8" s="11"/>
      <c r="TKJ8" s="11"/>
      <c r="TKK8" s="11"/>
      <c r="TKL8" s="11"/>
      <c r="TKM8" s="11"/>
      <c r="TKN8" s="11"/>
      <c r="TKO8" s="11"/>
      <c r="TKP8" s="11"/>
      <c r="TKQ8" s="11"/>
      <c r="TKR8" s="11"/>
      <c r="TKS8" s="11"/>
      <c r="TKT8" s="11"/>
      <c r="TKU8" s="11"/>
      <c r="TKV8" s="11"/>
      <c r="TKW8" s="11"/>
      <c r="TKX8" s="11"/>
      <c r="TKY8" s="11"/>
      <c r="TKZ8" s="11"/>
      <c r="TLA8" s="11"/>
      <c r="TLB8" s="11"/>
      <c r="TLC8" s="11"/>
      <c r="TLD8" s="11"/>
      <c r="TLE8" s="11"/>
      <c r="TLF8" s="11"/>
      <c r="TLG8" s="11"/>
      <c r="TLH8" s="11"/>
      <c r="TLI8" s="11"/>
      <c r="TLJ8" s="11"/>
      <c r="TLK8" s="11"/>
      <c r="TLL8" s="11"/>
      <c r="TLM8" s="11"/>
      <c r="TLN8" s="11"/>
      <c r="TLO8" s="11"/>
      <c r="TLP8" s="11"/>
      <c r="TLQ8" s="11"/>
      <c r="TLR8" s="11"/>
      <c r="TLS8" s="11"/>
      <c r="TLT8" s="11"/>
      <c r="TLU8" s="11"/>
      <c r="TLV8" s="11"/>
      <c r="TLW8" s="11"/>
      <c r="TLX8" s="11"/>
      <c r="TLY8" s="11"/>
      <c r="TLZ8" s="11"/>
      <c r="TMA8" s="11"/>
      <c r="TMB8" s="11"/>
      <c r="TMC8" s="11"/>
      <c r="TMD8" s="11"/>
      <c r="TME8" s="11"/>
      <c r="TMF8" s="11"/>
      <c r="TMG8" s="11"/>
      <c r="TMH8" s="11"/>
      <c r="TMI8" s="11"/>
      <c r="TMJ8" s="11"/>
      <c r="TMK8" s="11"/>
      <c r="TML8" s="11"/>
      <c r="TMM8" s="11"/>
      <c r="TMN8" s="11"/>
      <c r="TMO8" s="11"/>
      <c r="TMP8" s="11"/>
      <c r="TMQ8" s="11"/>
      <c r="TMR8" s="11"/>
      <c r="TMS8" s="11"/>
      <c r="TMT8" s="11"/>
      <c r="TMU8" s="11"/>
      <c r="TMV8" s="11"/>
      <c r="TMW8" s="11"/>
      <c r="TMX8" s="11"/>
      <c r="TMY8" s="11"/>
      <c r="TMZ8" s="11"/>
      <c r="TNA8" s="11"/>
      <c r="TNB8" s="11"/>
      <c r="TNC8" s="11"/>
      <c r="TND8" s="11"/>
      <c r="TNE8" s="11"/>
      <c r="TNF8" s="11"/>
      <c r="TNG8" s="11"/>
      <c r="TNH8" s="11"/>
      <c r="TNI8" s="11"/>
      <c r="TNJ8" s="11"/>
      <c r="TNK8" s="11"/>
      <c r="TNL8" s="11"/>
      <c r="TNM8" s="11"/>
      <c r="TNN8" s="11"/>
      <c r="TNO8" s="11"/>
      <c r="TNP8" s="11"/>
      <c r="TNQ8" s="11"/>
      <c r="TNR8" s="11"/>
      <c r="TNS8" s="11"/>
      <c r="TNT8" s="11"/>
      <c r="TNU8" s="11"/>
      <c r="TNV8" s="11"/>
      <c r="TNW8" s="11"/>
      <c r="TNX8" s="11"/>
      <c r="TNY8" s="11"/>
      <c r="TNZ8" s="11"/>
      <c r="TOA8" s="11"/>
      <c r="TOB8" s="11"/>
      <c r="TOC8" s="11"/>
      <c r="TOD8" s="11"/>
      <c r="TOE8" s="11"/>
      <c r="TOF8" s="11"/>
      <c r="TOG8" s="11"/>
      <c r="TOH8" s="11"/>
      <c r="TOI8" s="11"/>
      <c r="TOJ8" s="11"/>
      <c r="TOK8" s="11"/>
      <c r="TOL8" s="11"/>
      <c r="TOM8" s="11"/>
      <c r="TON8" s="11"/>
      <c r="TOO8" s="11"/>
      <c r="TOP8" s="11"/>
      <c r="TOQ8" s="11"/>
      <c r="TOR8" s="11"/>
      <c r="TOS8" s="11"/>
      <c r="TOT8" s="11"/>
      <c r="TOU8" s="11"/>
      <c r="TOV8" s="11"/>
      <c r="TOW8" s="11"/>
      <c r="TOX8" s="11"/>
      <c r="TOY8" s="11"/>
      <c r="TOZ8" s="11"/>
      <c r="TPA8" s="11"/>
      <c r="TPB8" s="11"/>
      <c r="TPC8" s="11"/>
      <c r="TPD8" s="11"/>
      <c r="TPE8" s="11"/>
      <c r="TPF8" s="11"/>
      <c r="TPG8" s="11"/>
      <c r="TPH8" s="11"/>
      <c r="TPI8" s="11"/>
      <c r="TPJ8" s="11"/>
      <c r="TPK8" s="11"/>
      <c r="TPL8" s="11"/>
      <c r="TPM8" s="11"/>
      <c r="TPN8" s="11"/>
      <c r="TPO8" s="11"/>
      <c r="TPP8" s="11"/>
      <c r="TPQ8" s="11"/>
      <c r="TPR8" s="11"/>
      <c r="TPS8" s="11"/>
      <c r="TPT8" s="11"/>
      <c r="TPU8" s="11"/>
      <c r="TPV8" s="11"/>
      <c r="TPW8" s="11"/>
      <c r="TPX8" s="11"/>
      <c r="TPY8" s="11"/>
      <c r="TPZ8" s="11"/>
      <c r="TQA8" s="11"/>
      <c r="TQB8" s="11"/>
      <c r="TQC8" s="11"/>
      <c r="TQD8" s="11"/>
      <c r="TQE8" s="11"/>
      <c r="TQF8" s="11"/>
      <c r="TQG8" s="11"/>
      <c r="TQH8" s="11"/>
      <c r="TQI8" s="11"/>
      <c r="TQJ8" s="11"/>
      <c r="TQK8" s="11"/>
      <c r="TQL8" s="11"/>
      <c r="TQM8" s="11"/>
      <c r="TQN8" s="11"/>
      <c r="TQO8" s="11"/>
      <c r="TQP8" s="11"/>
      <c r="TQQ8" s="11"/>
      <c r="TQR8" s="11"/>
      <c r="TQS8" s="11"/>
      <c r="TQT8" s="11"/>
      <c r="TQU8" s="11"/>
      <c r="TQV8" s="11"/>
      <c r="TQW8" s="11"/>
      <c r="TQX8" s="11"/>
      <c r="TQY8" s="11"/>
      <c r="TQZ8" s="11"/>
      <c r="TRA8" s="11"/>
      <c r="TRB8" s="11"/>
      <c r="TRC8" s="11"/>
      <c r="TRD8" s="11"/>
      <c r="TRE8" s="11"/>
      <c r="TRF8" s="11"/>
      <c r="TRG8" s="11"/>
      <c r="TRH8" s="11"/>
      <c r="TRI8" s="11"/>
      <c r="TRJ8" s="11"/>
      <c r="TRK8" s="11"/>
      <c r="TRL8" s="11"/>
      <c r="TRM8" s="11"/>
      <c r="TRN8" s="11"/>
      <c r="TRO8" s="11"/>
      <c r="TRP8" s="11"/>
      <c r="TRQ8" s="11"/>
      <c r="TRR8" s="11"/>
      <c r="TRS8" s="11"/>
      <c r="TRT8" s="11"/>
      <c r="TRU8" s="11"/>
      <c r="TRV8" s="11"/>
      <c r="TRW8" s="11"/>
      <c r="TRX8" s="11"/>
      <c r="TRY8" s="11"/>
      <c r="TRZ8" s="11"/>
      <c r="TSA8" s="11"/>
      <c r="TSB8" s="11"/>
      <c r="TSC8" s="11"/>
      <c r="TSD8" s="11"/>
      <c r="TSE8" s="11"/>
      <c r="TSF8" s="11"/>
      <c r="TSG8" s="11"/>
      <c r="TSH8" s="11"/>
      <c r="TSI8" s="11"/>
      <c r="TSJ8" s="11"/>
      <c r="TSK8" s="11"/>
      <c r="TSL8" s="11"/>
      <c r="TSM8" s="11"/>
      <c r="TSN8" s="11"/>
      <c r="TSO8" s="11"/>
      <c r="TSP8" s="11"/>
      <c r="TSQ8" s="11"/>
      <c r="TSR8" s="11"/>
      <c r="TSS8" s="11"/>
      <c r="TST8" s="11"/>
      <c r="TSU8" s="11"/>
      <c r="TSV8" s="11"/>
      <c r="TSW8" s="11"/>
      <c r="TSX8" s="11"/>
      <c r="TSY8" s="11"/>
      <c r="TSZ8" s="11"/>
      <c r="TTA8" s="11"/>
      <c r="TTB8" s="11"/>
      <c r="TTC8" s="11"/>
      <c r="TTD8" s="11"/>
      <c r="TTE8" s="11"/>
      <c r="TTF8" s="11"/>
      <c r="TTG8" s="11"/>
      <c r="TTH8" s="11"/>
      <c r="TTI8" s="11"/>
      <c r="TTJ8" s="11"/>
      <c r="TTK8" s="11"/>
      <c r="TTL8" s="11"/>
      <c r="TTM8" s="11"/>
      <c r="TTN8" s="11"/>
      <c r="TTO8" s="11"/>
      <c r="TTP8" s="11"/>
      <c r="TTQ8" s="11"/>
      <c r="TTR8" s="11"/>
      <c r="TTS8" s="11"/>
      <c r="TTT8" s="11"/>
      <c r="TTU8" s="11"/>
      <c r="TTV8" s="11"/>
      <c r="TTW8" s="11"/>
      <c r="TTX8" s="11"/>
      <c r="TTY8" s="11"/>
      <c r="TTZ8" s="11"/>
      <c r="TUA8" s="11"/>
      <c r="TUB8" s="11"/>
      <c r="TUC8" s="11"/>
      <c r="TUD8" s="11"/>
      <c r="TUE8" s="11"/>
      <c r="TUF8" s="11"/>
      <c r="TUG8" s="11"/>
      <c r="TUH8" s="11"/>
      <c r="TUI8" s="11"/>
      <c r="TUJ8" s="11"/>
      <c r="TUK8" s="11"/>
      <c r="TUL8" s="11"/>
      <c r="TUM8" s="11"/>
      <c r="TUN8" s="11"/>
      <c r="TUO8" s="11"/>
      <c r="TUP8" s="11"/>
      <c r="TUQ8" s="11"/>
      <c r="TUR8" s="11"/>
      <c r="TUS8" s="11"/>
      <c r="TUT8" s="11"/>
      <c r="TUU8" s="11"/>
      <c r="TUV8" s="11"/>
      <c r="TUW8" s="11"/>
      <c r="TUX8" s="11"/>
      <c r="TUY8" s="11"/>
      <c r="TUZ8" s="11"/>
      <c r="TVA8" s="11"/>
      <c r="TVB8" s="11"/>
      <c r="TVC8" s="11"/>
      <c r="TVD8" s="11"/>
      <c r="TVE8" s="11"/>
      <c r="TVF8" s="11"/>
      <c r="TVG8" s="11"/>
      <c r="TVH8" s="11"/>
      <c r="TVI8" s="11"/>
      <c r="TVJ8" s="11"/>
      <c r="TVK8" s="11"/>
      <c r="TVL8" s="11"/>
      <c r="TVM8" s="11"/>
      <c r="TVN8" s="11"/>
      <c r="TVO8" s="11"/>
      <c r="TVP8" s="11"/>
      <c r="TVQ8" s="11"/>
      <c r="TVR8" s="11"/>
      <c r="TVS8" s="11"/>
      <c r="TVT8" s="11"/>
      <c r="TVU8" s="11"/>
      <c r="TVV8" s="11"/>
      <c r="TVW8" s="11"/>
      <c r="TVX8" s="11"/>
      <c r="TVY8" s="11"/>
      <c r="TVZ8" s="11"/>
      <c r="TWA8" s="11"/>
      <c r="TWB8" s="11"/>
      <c r="TWC8" s="11"/>
      <c r="TWD8" s="11"/>
      <c r="TWE8" s="11"/>
      <c r="TWF8" s="11"/>
      <c r="TWG8" s="11"/>
      <c r="TWH8" s="11"/>
      <c r="TWI8" s="11"/>
      <c r="TWJ8" s="11"/>
      <c r="TWK8" s="11"/>
      <c r="TWL8" s="11"/>
      <c r="TWM8" s="11"/>
      <c r="TWN8" s="11"/>
      <c r="TWO8" s="11"/>
      <c r="TWP8" s="11"/>
      <c r="TWQ8" s="11"/>
      <c r="TWR8" s="11"/>
      <c r="TWS8" s="11"/>
      <c r="TWT8" s="11"/>
      <c r="TWU8" s="11"/>
      <c r="TWV8" s="11"/>
      <c r="TWW8" s="11"/>
      <c r="TWX8" s="11"/>
      <c r="TWY8" s="11"/>
      <c r="TWZ8" s="11"/>
      <c r="TXA8" s="11"/>
      <c r="TXB8" s="11"/>
      <c r="TXC8" s="11"/>
      <c r="TXD8" s="11"/>
      <c r="TXE8" s="11"/>
      <c r="TXF8" s="11"/>
      <c r="TXG8" s="11"/>
      <c r="TXH8" s="11"/>
      <c r="TXI8" s="11"/>
      <c r="TXJ8" s="11"/>
      <c r="TXK8" s="11"/>
      <c r="TXL8" s="11"/>
      <c r="TXM8" s="11"/>
      <c r="TXN8" s="11"/>
      <c r="TXO8" s="11"/>
      <c r="TXP8" s="11"/>
      <c r="TXQ8" s="11"/>
      <c r="TXR8" s="11"/>
      <c r="TXS8" s="11"/>
      <c r="TXT8" s="11"/>
      <c r="TXU8" s="11"/>
      <c r="TXV8" s="11"/>
      <c r="TXW8" s="11"/>
      <c r="TXX8" s="11"/>
      <c r="TXY8" s="11"/>
      <c r="TXZ8" s="11"/>
      <c r="TYA8" s="11"/>
      <c r="TYB8" s="11"/>
      <c r="TYC8" s="11"/>
      <c r="TYD8" s="11"/>
      <c r="TYE8" s="11"/>
      <c r="TYF8" s="11"/>
      <c r="TYG8" s="11"/>
      <c r="TYH8" s="11"/>
      <c r="TYI8" s="11"/>
      <c r="TYJ8" s="11"/>
      <c r="TYK8" s="11"/>
      <c r="TYL8" s="11"/>
      <c r="TYM8" s="11"/>
      <c r="TYN8" s="11"/>
      <c r="TYO8" s="11"/>
      <c r="TYP8" s="11"/>
      <c r="TYQ8" s="11"/>
      <c r="TYR8" s="11"/>
      <c r="TYS8" s="11"/>
      <c r="TYT8" s="11"/>
      <c r="TYU8" s="11"/>
      <c r="TYV8" s="11"/>
      <c r="TYW8" s="11"/>
      <c r="TYX8" s="11"/>
      <c r="TYY8" s="11"/>
      <c r="TYZ8" s="11"/>
      <c r="TZA8" s="11"/>
      <c r="TZB8" s="11"/>
      <c r="TZC8" s="11"/>
      <c r="TZD8" s="11"/>
      <c r="TZE8" s="11"/>
      <c r="TZF8" s="11"/>
      <c r="TZG8" s="11"/>
      <c r="TZH8" s="11"/>
      <c r="TZI8" s="11"/>
      <c r="TZJ8" s="11"/>
      <c r="TZK8" s="11"/>
      <c r="TZL8" s="11"/>
      <c r="TZM8" s="11"/>
      <c r="TZN8" s="11"/>
      <c r="TZO8" s="11"/>
      <c r="TZP8" s="11"/>
      <c r="TZQ8" s="11"/>
      <c r="TZR8" s="11"/>
      <c r="TZS8" s="11"/>
      <c r="TZT8" s="11"/>
      <c r="TZU8" s="11"/>
      <c r="TZV8" s="11"/>
      <c r="TZW8" s="11"/>
      <c r="TZX8" s="11"/>
      <c r="TZY8" s="11"/>
      <c r="TZZ8" s="11"/>
      <c r="UAA8" s="11"/>
      <c r="UAB8" s="11"/>
      <c r="UAC8" s="11"/>
      <c r="UAD8" s="11"/>
      <c r="UAE8" s="11"/>
      <c r="UAF8" s="11"/>
      <c r="UAG8" s="11"/>
      <c r="UAH8" s="11"/>
      <c r="UAI8" s="11"/>
      <c r="UAJ8" s="11"/>
      <c r="UAK8" s="11"/>
      <c r="UAL8" s="11"/>
      <c r="UAM8" s="11"/>
      <c r="UAN8" s="11"/>
      <c r="UAO8" s="11"/>
      <c r="UAP8" s="11"/>
      <c r="UAQ8" s="11"/>
      <c r="UAR8" s="11"/>
      <c r="UAS8" s="11"/>
      <c r="UAT8" s="11"/>
      <c r="UAU8" s="11"/>
      <c r="UAV8" s="11"/>
      <c r="UAW8" s="11"/>
      <c r="UAX8" s="11"/>
      <c r="UAY8" s="11"/>
      <c r="UAZ8" s="11"/>
      <c r="UBA8" s="11"/>
      <c r="UBB8" s="11"/>
      <c r="UBC8" s="11"/>
      <c r="UBD8" s="11"/>
      <c r="UBE8" s="11"/>
      <c r="UBF8" s="11"/>
      <c r="UBG8" s="11"/>
      <c r="UBH8" s="11"/>
      <c r="UBI8" s="11"/>
      <c r="UBJ8" s="11"/>
      <c r="UBK8" s="11"/>
      <c r="UBL8" s="11"/>
      <c r="UBM8" s="11"/>
      <c r="UBN8" s="11"/>
      <c r="UBO8" s="11"/>
      <c r="UBP8" s="11"/>
      <c r="UBQ8" s="11"/>
      <c r="UBR8" s="11"/>
      <c r="UBS8" s="11"/>
      <c r="UBT8" s="11"/>
      <c r="UBU8" s="11"/>
      <c r="UBV8" s="11"/>
      <c r="UBW8" s="11"/>
      <c r="UBX8" s="11"/>
      <c r="UBY8" s="11"/>
      <c r="UBZ8" s="11"/>
      <c r="UCA8" s="11"/>
      <c r="UCB8" s="11"/>
      <c r="UCC8" s="11"/>
      <c r="UCD8" s="11"/>
      <c r="UCE8" s="11"/>
      <c r="UCF8" s="11"/>
      <c r="UCG8" s="11"/>
      <c r="UCH8" s="11"/>
      <c r="UCI8" s="11"/>
      <c r="UCJ8" s="11"/>
      <c r="UCK8" s="11"/>
      <c r="UCL8" s="11"/>
      <c r="UCM8" s="11"/>
      <c r="UCN8" s="11"/>
      <c r="UCO8" s="11"/>
      <c r="UCP8" s="11"/>
      <c r="UCQ8" s="11"/>
      <c r="UCR8" s="11"/>
      <c r="UCS8" s="11"/>
      <c r="UCT8" s="11"/>
      <c r="UCU8" s="11"/>
      <c r="UCV8" s="11"/>
      <c r="UCW8" s="11"/>
      <c r="UCX8" s="11"/>
      <c r="UCY8" s="11"/>
      <c r="UCZ8" s="11"/>
      <c r="UDA8" s="11"/>
      <c r="UDB8" s="11"/>
      <c r="UDC8" s="11"/>
      <c r="UDD8" s="11"/>
      <c r="UDE8" s="11"/>
      <c r="UDF8" s="11"/>
      <c r="UDG8" s="11"/>
      <c r="UDH8" s="11"/>
      <c r="UDI8" s="11"/>
      <c r="UDJ8" s="11"/>
      <c r="UDK8" s="11"/>
      <c r="UDL8" s="11"/>
      <c r="UDM8" s="11"/>
      <c r="UDN8" s="11"/>
      <c r="UDO8" s="11"/>
      <c r="UDP8" s="11"/>
      <c r="UDQ8" s="11"/>
      <c r="UDR8" s="11"/>
      <c r="UDS8" s="11"/>
      <c r="UDT8" s="11"/>
      <c r="UDU8" s="11"/>
      <c r="UDV8" s="11"/>
      <c r="UDW8" s="11"/>
      <c r="UDX8" s="11"/>
      <c r="UDY8" s="11"/>
      <c r="UDZ8" s="11"/>
      <c r="UEA8" s="11"/>
      <c r="UEB8" s="11"/>
      <c r="UEC8" s="11"/>
      <c r="UED8" s="11"/>
      <c r="UEE8" s="11"/>
      <c r="UEF8" s="11"/>
      <c r="UEG8" s="11"/>
      <c r="UEH8" s="11"/>
      <c r="UEI8" s="11"/>
      <c r="UEJ8" s="11"/>
      <c r="UEK8" s="11"/>
      <c r="UEL8" s="11"/>
      <c r="UEM8" s="11"/>
      <c r="UEN8" s="11"/>
      <c r="UEO8" s="11"/>
      <c r="UEP8" s="11"/>
      <c r="UEQ8" s="11"/>
      <c r="UER8" s="11"/>
      <c r="UES8" s="11"/>
      <c r="UET8" s="11"/>
      <c r="UEU8" s="11"/>
      <c r="UEV8" s="11"/>
      <c r="UEW8" s="11"/>
      <c r="UEX8" s="11"/>
      <c r="UEY8" s="11"/>
      <c r="UEZ8" s="11"/>
      <c r="UFA8" s="11"/>
      <c r="UFB8" s="11"/>
      <c r="UFC8" s="11"/>
      <c r="UFD8" s="11"/>
      <c r="UFE8" s="11"/>
      <c r="UFF8" s="11"/>
      <c r="UFG8" s="11"/>
      <c r="UFH8" s="11"/>
      <c r="UFI8" s="11"/>
      <c r="UFJ8" s="11"/>
      <c r="UFK8" s="11"/>
      <c r="UFL8" s="11"/>
      <c r="UFM8" s="11"/>
      <c r="UFN8" s="11"/>
      <c r="UFO8" s="11"/>
      <c r="UFP8" s="11"/>
      <c r="UFQ8" s="11"/>
      <c r="UFR8" s="11"/>
      <c r="UFS8" s="11"/>
      <c r="UFT8" s="11"/>
      <c r="UFU8" s="11"/>
      <c r="UFV8" s="11"/>
      <c r="UFW8" s="11"/>
      <c r="UFX8" s="11"/>
      <c r="UFY8" s="11"/>
      <c r="UFZ8" s="11"/>
      <c r="UGA8" s="11"/>
      <c r="UGB8" s="11"/>
      <c r="UGC8" s="11"/>
      <c r="UGD8" s="11"/>
      <c r="UGE8" s="11"/>
      <c r="UGF8" s="11"/>
      <c r="UGG8" s="11"/>
      <c r="UGH8" s="11"/>
      <c r="UGI8" s="11"/>
      <c r="UGJ8" s="11"/>
      <c r="UGK8" s="11"/>
      <c r="UGL8" s="11"/>
      <c r="UGM8" s="11"/>
      <c r="UGN8" s="11"/>
      <c r="UGO8" s="11"/>
      <c r="UGP8" s="11"/>
      <c r="UGQ8" s="11"/>
      <c r="UGR8" s="11"/>
      <c r="UGS8" s="11"/>
      <c r="UGT8" s="11"/>
      <c r="UGU8" s="11"/>
      <c r="UGV8" s="11"/>
      <c r="UGW8" s="11"/>
      <c r="UGX8" s="11"/>
      <c r="UGY8" s="11"/>
      <c r="UGZ8" s="11"/>
      <c r="UHA8" s="11"/>
      <c r="UHB8" s="11"/>
      <c r="UHC8" s="11"/>
      <c r="UHD8" s="11"/>
      <c r="UHE8" s="11"/>
      <c r="UHF8" s="11"/>
      <c r="UHG8" s="11"/>
      <c r="UHH8" s="11"/>
      <c r="UHI8" s="11"/>
      <c r="UHJ8" s="11"/>
      <c r="UHK8" s="11"/>
      <c r="UHL8" s="11"/>
      <c r="UHM8" s="11"/>
      <c r="UHN8" s="11"/>
      <c r="UHO8" s="11"/>
      <c r="UHP8" s="11"/>
      <c r="UHQ8" s="11"/>
      <c r="UHR8" s="11"/>
      <c r="UHS8" s="11"/>
      <c r="UHT8" s="11"/>
      <c r="UHU8" s="11"/>
      <c r="UHV8" s="11"/>
      <c r="UHW8" s="11"/>
      <c r="UHX8" s="11"/>
      <c r="UHY8" s="11"/>
      <c r="UHZ8" s="11"/>
      <c r="UIA8" s="11"/>
      <c r="UIB8" s="11"/>
      <c r="UIC8" s="11"/>
      <c r="UID8" s="11"/>
      <c r="UIE8" s="11"/>
      <c r="UIF8" s="11"/>
      <c r="UIG8" s="11"/>
      <c r="UIH8" s="11"/>
      <c r="UII8" s="11"/>
      <c r="UIJ8" s="11"/>
      <c r="UIK8" s="11"/>
      <c r="UIL8" s="11"/>
      <c r="UIM8" s="11"/>
      <c r="UIN8" s="11"/>
      <c r="UIO8" s="11"/>
      <c r="UIP8" s="11"/>
      <c r="UIQ8" s="11"/>
      <c r="UIR8" s="11"/>
      <c r="UIS8" s="11"/>
      <c r="UIT8" s="11"/>
      <c r="UIU8" s="11"/>
      <c r="UIV8" s="11"/>
      <c r="UIW8" s="11"/>
      <c r="UIX8" s="11"/>
      <c r="UIY8" s="11"/>
      <c r="UIZ8" s="11"/>
      <c r="UJA8" s="11"/>
      <c r="UJB8" s="11"/>
      <c r="UJC8" s="11"/>
      <c r="UJD8" s="11"/>
      <c r="UJE8" s="11"/>
      <c r="UJF8" s="11"/>
      <c r="UJG8" s="11"/>
      <c r="UJH8" s="11"/>
      <c r="UJI8" s="11"/>
      <c r="UJJ8" s="11"/>
      <c r="UJK8" s="11"/>
      <c r="UJL8" s="11"/>
      <c r="UJM8" s="11"/>
      <c r="UJN8" s="11"/>
      <c r="UJO8" s="11"/>
      <c r="UJP8" s="11"/>
      <c r="UJQ8" s="11"/>
      <c r="UJR8" s="11"/>
      <c r="UJS8" s="11"/>
      <c r="UJT8" s="11"/>
      <c r="UJU8" s="11"/>
      <c r="UJV8" s="11"/>
      <c r="UJW8" s="11"/>
      <c r="UJX8" s="11"/>
      <c r="UJY8" s="11"/>
      <c r="UJZ8" s="11"/>
      <c r="UKA8" s="11"/>
      <c r="UKB8" s="11"/>
      <c r="UKC8" s="11"/>
      <c r="UKD8" s="11"/>
      <c r="UKE8" s="11"/>
      <c r="UKF8" s="11"/>
      <c r="UKG8" s="11"/>
      <c r="UKH8" s="11"/>
      <c r="UKI8" s="11"/>
      <c r="UKJ8" s="11"/>
      <c r="UKK8" s="11"/>
      <c r="UKL8" s="11"/>
      <c r="UKM8" s="11"/>
      <c r="UKN8" s="11"/>
      <c r="UKO8" s="11"/>
      <c r="UKP8" s="11"/>
      <c r="UKQ8" s="11"/>
      <c r="UKR8" s="11"/>
      <c r="UKS8" s="11"/>
      <c r="UKT8" s="11"/>
      <c r="UKU8" s="11"/>
      <c r="UKV8" s="11"/>
      <c r="UKW8" s="11"/>
      <c r="UKX8" s="11"/>
      <c r="UKY8" s="11"/>
      <c r="UKZ8" s="11"/>
      <c r="ULA8" s="11"/>
      <c r="ULB8" s="11"/>
      <c r="ULC8" s="11"/>
      <c r="ULD8" s="11"/>
      <c r="ULE8" s="11"/>
      <c r="ULF8" s="11"/>
      <c r="ULG8" s="11"/>
      <c r="ULH8" s="11"/>
      <c r="ULI8" s="11"/>
      <c r="ULJ8" s="11"/>
      <c r="ULK8" s="11"/>
      <c r="ULL8" s="11"/>
      <c r="ULM8" s="11"/>
      <c r="ULN8" s="11"/>
      <c r="ULO8" s="11"/>
      <c r="ULP8" s="11"/>
      <c r="ULQ8" s="11"/>
      <c r="ULR8" s="11"/>
      <c r="ULS8" s="11"/>
      <c r="ULT8" s="11"/>
      <c r="ULU8" s="11"/>
      <c r="ULV8" s="11"/>
      <c r="ULW8" s="11"/>
      <c r="ULX8" s="11"/>
      <c r="ULY8" s="11"/>
      <c r="ULZ8" s="11"/>
      <c r="UMA8" s="11"/>
      <c r="UMB8" s="11"/>
      <c r="UMC8" s="11"/>
      <c r="UMD8" s="11"/>
      <c r="UME8" s="11"/>
      <c r="UMF8" s="11"/>
      <c r="UMG8" s="11"/>
      <c r="UMH8" s="11"/>
      <c r="UMI8" s="11"/>
      <c r="UMJ8" s="11"/>
      <c r="UMK8" s="11"/>
      <c r="UML8" s="11"/>
      <c r="UMM8" s="11"/>
      <c r="UMN8" s="11"/>
      <c r="UMO8" s="11"/>
      <c r="UMP8" s="11"/>
      <c r="UMQ8" s="11"/>
      <c r="UMR8" s="11"/>
      <c r="UMS8" s="11"/>
      <c r="UMT8" s="11"/>
      <c r="UMU8" s="11"/>
      <c r="UMV8" s="11"/>
      <c r="UMW8" s="11"/>
      <c r="UMX8" s="11"/>
      <c r="UMY8" s="11"/>
      <c r="UMZ8" s="11"/>
      <c r="UNA8" s="11"/>
      <c r="UNB8" s="11"/>
      <c r="UNC8" s="11"/>
      <c r="UND8" s="11"/>
      <c r="UNE8" s="11"/>
      <c r="UNF8" s="11"/>
      <c r="UNG8" s="11"/>
      <c r="UNH8" s="11"/>
      <c r="UNI8" s="11"/>
      <c r="UNJ8" s="11"/>
      <c r="UNK8" s="11"/>
      <c r="UNL8" s="11"/>
      <c r="UNM8" s="11"/>
      <c r="UNN8" s="11"/>
      <c r="UNO8" s="11"/>
      <c r="UNP8" s="11"/>
      <c r="UNQ8" s="11"/>
      <c r="UNR8" s="11"/>
      <c r="UNS8" s="11"/>
      <c r="UNT8" s="11"/>
      <c r="UNU8" s="11"/>
      <c r="UNV8" s="11"/>
      <c r="UNW8" s="11"/>
      <c r="UNX8" s="11"/>
      <c r="UNY8" s="11"/>
      <c r="UNZ8" s="11"/>
      <c r="UOA8" s="11"/>
      <c r="UOB8" s="11"/>
      <c r="UOC8" s="11"/>
      <c r="UOD8" s="11"/>
      <c r="UOE8" s="11"/>
      <c r="UOF8" s="11"/>
      <c r="UOG8" s="11"/>
      <c r="UOH8" s="11"/>
      <c r="UOI8" s="11"/>
      <c r="UOJ8" s="11"/>
      <c r="UOK8" s="11"/>
      <c r="UOL8" s="11"/>
      <c r="UOM8" s="11"/>
      <c r="UON8" s="11"/>
      <c r="UOO8" s="11"/>
      <c r="UOP8" s="11"/>
      <c r="UOQ8" s="11"/>
      <c r="UOR8" s="11"/>
      <c r="UOS8" s="11"/>
      <c r="UOT8" s="11"/>
      <c r="UOU8" s="11"/>
      <c r="UOV8" s="11"/>
      <c r="UOW8" s="11"/>
      <c r="UOX8" s="11"/>
      <c r="UOY8" s="11"/>
      <c r="UOZ8" s="11"/>
      <c r="UPA8" s="11"/>
      <c r="UPB8" s="11"/>
      <c r="UPC8" s="11"/>
      <c r="UPD8" s="11"/>
      <c r="UPE8" s="11"/>
      <c r="UPF8" s="11"/>
      <c r="UPG8" s="11"/>
      <c r="UPH8" s="11"/>
      <c r="UPI8" s="11"/>
      <c r="UPJ8" s="11"/>
      <c r="UPK8" s="11"/>
      <c r="UPL8" s="11"/>
      <c r="UPM8" s="11"/>
      <c r="UPN8" s="11"/>
      <c r="UPO8" s="11"/>
      <c r="UPP8" s="11"/>
      <c r="UPQ8" s="11"/>
      <c r="UPR8" s="11"/>
      <c r="UPS8" s="11"/>
      <c r="UPT8" s="11"/>
      <c r="UPU8" s="11"/>
      <c r="UPV8" s="11"/>
      <c r="UPW8" s="11"/>
      <c r="UPX8" s="11"/>
      <c r="UPY8" s="11"/>
      <c r="UPZ8" s="11"/>
      <c r="UQA8" s="11"/>
      <c r="UQB8" s="11"/>
      <c r="UQC8" s="11"/>
      <c r="UQD8" s="11"/>
      <c r="UQE8" s="11"/>
      <c r="UQF8" s="11"/>
      <c r="UQG8" s="11"/>
      <c r="UQH8" s="11"/>
      <c r="UQI8" s="11"/>
      <c r="UQJ8" s="11"/>
      <c r="UQK8" s="11"/>
      <c r="UQL8" s="11"/>
      <c r="UQM8" s="11"/>
      <c r="UQN8" s="11"/>
      <c r="UQO8" s="11"/>
      <c r="UQP8" s="11"/>
      <c r="UQQ8" s="11"/>
      <c r="UQR8" s="11"/>
      <c r="UQS8" s="11"/>
      <c r="UQT8" s="11"/>
      <c r="UQU8" s="11"/>
      <c r="UQV8" s="11"/>
      <c r="UQW8" s="11"/>
      <c r="UQX8" s="11"/>
      <c r="UQY8" s="11"/>
      <c r="UQZ8" s="11"/>
      <c r="URA8" s="11"/>
      <c r="URB8" s="11"/>
      <c r="URC8" s="11"/>
      <c r="URD8" s="11"/>
      <c r="URE8" s="11"/>
      <c r="URF8" s="11"/>
      <c r="URG8" s="11"/>
      <c r="URH8" s="11"/>
      <c r="URI8" s="11"/>
      <c r="URJ8" s="11"/>
      <c r="URK8" s="11"/>
      <c r="URL8" s="11"/>
      <c r="URM8" s="11"/>
      <c r="URN8" s="11"/>
      <c r="URO8" s="11"/>
      <c r="URP8" s="11"/>
      <c r="URQ8" s="11"/>
      <c r="URR8" s="11"/>
      <c r="URS8" s="11"/>
      <c r="URT8" s="11"/>
      <c r="URU8" s="11"/>
      <c r="URV8" s="11"/>
      <c r="URW8" s="11"/>
      <c r="URX8" s="11"/>
      <c r="URY8" s="11"/>
      <c r="URZ8" s="11"/>
      <c r="USA8" s="11"/>
      <c r="USB8" s="11"/>
      <c r="USC8" s="11"/>
      <c r="USD8" s="11"/>
      <c r="USE8" s="11"/>
      <c r="USF8" s="11"/>
      <c r="USG8" s="11"/>
      <c r="USH8" s="11"/>
      <c r="USI8" s="11"/>
      <c r="USJ8" s="11"/>
      <c r="USK8" s="11"/>
      <c r="USL8" s="11"/>
      <c r="USM8" s="11"/>
      <c r="USN8" s="11"/>
      <c r="USO8" s="11"/>
      <c r="USP8" s="11"/>
      <c r="USQ8" s="11"/>
      <c r="USR8" s="11"/>
      <c r="USS8" s="11"/>
      <c r="UST8" s="11"/>
      <c r="USU8" s="11"/>
      <c r="USV8" s="11"/>
      <c r="USW8" s="11"/>
      <c r="USX8" s="11"/>
      <c r="USY8" s="11"/>
      <c r="USZ8" s="11"/>
      <c r="UTA8" s="11"/>
      <c r="UTB8" s="11"/>
      <c r="UTC8" s="11"/>
      <c r="UTD8" s="11"/>
      <c r="UTE8" s="11"/>
      <c r="UTF8" s="11"/>
      <c r="UTG8" s="11"/>
      <c r="UTH8" s="11"/>
      <c r="UTI8" s="11"/>
      <c r="UTJ8" s="11"/>
      <c r="UTK8" s="11"/>
      <c r="UTL8" s="11"/>
      <c r="UTM8" s="11"/>
      <c r="UTN8" s="11"/>
      <c r="UTO8" s="11"/>
      <c r="UTP8" s="11"/>
      <c r="UTQ8" s="11"/>
      <c r="UTR8" s="11"/>
      <c r="UTS8" s="11"/>
      <c r="UTT8" s="11"/>
      <c r="UTU8" s="11"/>
      <c r="UTV8" s="11"/>
      <c r="UTW8" s="11"/>
      <c r="UTX8" s="11"/>
      <c r="UTY8" s="11"/>
      <c r="UTZ8" s="11"/>
      <c r="UUA8" s="11"/>
      <c r="UUB8" s="11"/>
      <c r="UUC8" s="11"/>
      <c r="UUD8" s="11"/>
      <c r="UUE8" s="11"/>
      <c r="UUF8" s="11"/>
      <c r="UUG8" s="11"/>
      <c r="UUH8" s="11"/>
      <c r="UUI8" s="11"/>
      <c r="UUJ8" s="11"/>
      <c r="UUK8" s="11"/>
      <c r="UUL8" s="11"/>
      <c r="UUM8" s="11"/>
      <c r="UUN8" s="11"/>
      <c r="UUO8" s="11"/>
      <c r="UUP8" s="11"/>
      <c r="UUQ8" s="11"/>
      <c r="UUR8" s="11"/>
      <c r="UUS8" s="11"/>
      <c r="UUT8" s="11"/>
      <c r="UUU8" s="11"/>
      <c r="UUV8" s="11"/>
      <c r="UUW8" s="11"/>
      <c r="UUX8" s="11"/>
      <c r="UUY8" s="11"/>
      <c r="UUZ8" s="11"/>
      <c r="UVA8" s="11"/>
      <c r="UVB8" s="11"/>
      <c r="UVC8" s="11"/>
      <c r="UVD8" s="11"/>
      <c r="UVE8" s="11"/>
      <c r="UVF8" s="11"/>
      <c r="UVG8" s="11"/>
      <c r="UVH8" s="11"/>
      <c r="UVI8" s="11"/>
      <c r="UVJ8" s="11"/>
      <c r="UVK8" s="11"/>
      <c r="UVL8" s="11"/>
      <c r="UVM8" s="11"/>
      <c r="UVN8" s="11"/>
      <c r="UVO8" s="11"/>
      <c r="UVP8" s="11"/>
      <c r="UVQ8" s="11"/>
      <c r="UVR8" s="11"/>
      <c r="UVS8" s="11"/>
      <c r="UVT8" s="11"/>
      <c r="UVU8" s="11"/>
      <c r="UVV8" s="11"/>
      <c r="UVW8" s="11"/>
      <c r="UVX8" s="11"/>
      <c r="UVY8" s="11"/>
      <c r="UVZ8" s="11"/>
      <c r="UWA8" s="11"/>
      <c r="UWB8" s="11"/>
      <c r="UWC8" s="11"/>
      <c r="UWD8" s="11"/>
      <c r="UWE8" s="11"/>
      <c r="UWF8" s="11"/>
      <c r="UWG8" s="11"/>
      <c r="UWH8" s="11"/>
      <c r="UWI8" s="11"/>
      <c r="UWJ8" s="11"/>
      <c r="UWK8" s="11"/>
      <c r="UWL8" s="11"/>
      <c r="UWM8" s="11"/>
      <c r="UWN8" s="11"/>
      <c r="UWO8" s="11"/>
      <c r="UWP8" s="11"/>
      <c r="UWQ8" s="11"/>
      <c r="UWR8" s="11"/>
      <c r="UWS8" s="11"/>
      <c r="UWT8" s="11"/>
      <c r="UWU8" s="11"/>
      <c r="UWV8" s="11"/>
      <c r="UWW8" s="11"/>
      <c r="UWX8" s="11"/>
      <c r="UWY8" s="11"/>
      <c r="UWZ8" s="11"/>
      <c r="UXA8" s="11"/>
      <c r="UXB8" s="11"/>
      <c r="UXC8" s="11"/>
      <c r="UXD8" s="11"/>
      <c r="UXE8" s="11"/>
      <c r="UXF8" s="11"/>
      <c r="UXG8" s="11"/>
      <c r="UXH8" s="11"/>
      <c r="UXI8" s="11"/>
      <c r="UXJ8" s="11"/>
      <c r="UXK8" s="11"/>
      <c r="UXL8" s="11"/>
      <c r="UXM8" s="11"/>
      <c r="UXN8" s="11"/>
      <c r="UXO8" s="11"/>
      <c r="UXP8" s="11"/>
      <c r="UXQ8" s="11"/>
      <c r="UXR8" s="11"/>
      <c r="UXS8" s="11"/>
      <c r="UXT8" s="11"/>
      <c r="UXU8" s="11"/>
      <c r="UXV8" s="11"/>
      <c r="UXW8" s="11"/>
      <c r="UXX8" s="11"/>
      <c r="UXY8" s="11"/>
      <c r="UXZ8" s="11"/>
      <c r="UYA8" s="11"/>
      <c r="UYB8" s="11"/>
      <c r="UYC8" s="11"/>
      <c r="UYD8" s="11"/>
      <c r="UYE8" s="11"/>
      <c r="UYF8" s="11"/>
      <c r="UYG8" s="11"/>
      <c r="UYH8" s="11"/>
      <c r="UYI8" s="11"/>
      <c r="UYJ8" s="11"/>
      <c r="UYK8" s="11"/>
      <c r="UYL8" s="11"/>
      <c r="UYM8" s="11"/>
      <c r="UYN8" s="11"/>
      <c r="UYO8" s="11"/>
      <c r="UYP8" s="11"/>
      <c r="UYQ8" s="11"/>
      <c r="UYR8" s="11"/>
      <c r="UYS8" s="11"/>
      <c r="UYT8" s="11"/>
      <c r="UYU8" s="11"/>
      <c r="UYV8" s="11"/>
      <c r="UYW8" s="11"/>
      <c r="UYX8" s="11"/>
      <c r="UYY8" s="11"/>
      <c r="UYZ8" s="11"/>
      <c r="UZA8" s="11"/>
      <c r="UZB8" s="11"/>
      <c r="UZC8" s="11"/>
      <c r="UZD8" s="11"/>
      <c r="UZE8" s="11"/>
      <c r="UZF8" s="11"/>
      <c r="UZG8" s="11"/>
      <c r="UZH8" s="11"/>
      <c r="UZI8" s="11"/>
      <c r="UZJ8" s="11"/>
      <c r="UZK8" s="11"/>
      <c r="UZL8" s="11"/>
      <c r="UZM8" s="11"/>
      <c r="UZN8" s="11"/>
      <c r="UZO8" s="11"/>
      <c r="UZP8" s="11"/>
      <c r="UZQ8" s="11"/>
      <c r="UZR8" s="11"/>
      <c r="UZS8" s="11"/>
      <c r="UZT8" s="11"/>
      <c r="UZU8" s="11"/>
      <c r="UZV8" s="11"/>
      <c r="UZW8" s="11"/>
      <c r="UZX8" s="11"/>
      <c r="UZY8" s="11"/>
      <c r="UZZ8" s="11"/>
      <c r="VAA8" s="11"/>
      <c r="VAB8" s="11"/>
      <c r="VAC8" s="11"/>
      <c r="VAD8" s="11"/>
      <c r="VAE8" s="11"/>
      <c r="VAF8" s="11"/>
      <c r="VAG8" s="11"/>
      <c r="VAH8" s="11"/>
      <c r="VAI8" s="11"/>
      <c r="VAJ8" s="11"/>
      <c r="VAK8" s="11"/>
      <c r="VAL8" s="11"/>
      <c r="VAM8" s="11"/>
      <c r="VAN8" s="11"/>
      <c r="VAO8" s="11"/>
      <c r="VAP8" s="11"/>
      <c r="VAQ8" s="11"/>
      <c r="VAR8" s="11"/>
      <c r="VAS8" s="11"/>
      <c r="VAT8" s="11"/>
      <c r="VAU8" s="11"/>
      <c r="VAV8" s="11"/>
      <c r="VAW8" s="11"/>
      <c r="VAX8" s="11"/>
      <c r="VAY8" s="11"/>
      <c r="VAZ8" s="11"/>
      <c r="VBA8" s="11"/>
      <c r="VBB8" s="11"/>
      <c r="VBC8" s="11"/>
      <c r="VBD8" s="11"/>
      <c r="VBE8" s="11"/>
      <c r="VBF8" s="11"/>
      <c r="VBG8" s="11"/>
      <c r="VBH8" s="11"/>
      <c r="VBI8" s="11"/>
      <c r="VBJ8" s="11"/>
      <c r="VBK8" s="11"/>
      <c r="VBL8" s="11"/>
      <c r="VBM8" s="11"/>
      <c r="VBN8" s="11"/>
      <c r="VBO8" s="11"/>
      <c r="VBP8" s="11"/>
      <c r="VBQ8" s="11"/>
      <c r="VBR8" s="11"/>
      <c r="VBS8" s="11"/>
      <c r="VBT8" s="11"/>
      <c r="VBU8" s="11"/>
      <c r="VBV8" s="11"/>
      <c r="VBW8" s="11"/>
      <c r="VBX8" s="11"/>
      <c r="VBY8" s="11"/>
      <c r="VBZ8" s="11"/>
      <c r="VCA8" s="11"/>
      <c r="VCB8" s="11"/>
      <c r="VCC8" s="11"/>
      <c r="VCD8" s="11"/>
      <c r="VCE8" s="11"/>
      <c r="VCF8" s="11"/>
      <c r="VCG8" s="11"/>
      <c r="VCH8" s="11"/>
      <c r="VCI8" s="11"/>
      <c r="VCJ8" s="11"/>
      <c r="VCK8" s="11"/>
      <c r="VCL8" s="11"/>
      <c r="VCM8" s="11"/>
      <c r="VCN8" s="11"/>
      <c r="VCO8" s="11"/>
      <c r="VCP8" s="11"/>
      <c r="VCQ8" s="11"/>
      <c r="VCR8" s="11"/>
      <c r="VCS8" s="11"/>
      <c r="VCT8" s="11"/>
      <c r="VCU8" s="11"/>
      <c r="VCV8" s="11"/>
      <c r="VCW8" s="11"/>
      <c r="VCX8" s="11"/>
      <c r="VCY8" s="11"/>
      <c r="VCZ8" s="11"/>
      <c r="VDA8" s="11"/>
      <c r="VDB8" s="11"/>
      <c r="VDC8" s="11"/>
      <c r="VDD8" s="11"/>
      <c r="VDE8" s="11"/>
      <c r="VDF8" s="11"/>
      <c r="VDG8" s="11"/>
      <c r="VDH8" s="11"/>
      <c r="VDI8" s="11"/>
      <c r="VDJ8" s="11"/>
      <c r="VDK8" s="11"/>
      <c r="VDL8" s="11"/>
      <c r="VDM8" s="11"/>
      <c r="VDN8" s="11"/>
      <c r="VDO8" s="11"/>
      <c r="VDP8" s="11"/>
      <c r="VDQ8" s="11"/>
      <c r="VDR8" s="11"/>
      <c r="VDS8" s="11"/>
      <c r="VDT8" s="11"/>
      <c r="VDU8" s="11"/>
      <c r="VDV8" s="11"/>
      <c r="VDW8" s="11"/>
      <c r="VDX8" s="11"/>
      <c r="VDY8" s="11"/>
      <c r="VDZ8" s="11"/>
      <c r="VEA8" s="11"/>
      <c r="VEB8" s="11"/>
      <c r="VEC8" s="11"/>
      <c r="VED8" s="11"/>
      <c r="VEE8" s="11"/>
      <c r="VEF8" s="11"/>
      <c r="VEG8" s="11"/>
      <c r="VEH8" s="11"/>
      <c r="VEI8" s="11"/>
      <c r="VEJ8" s="11"/>
      <c r="VEK8" s="11"/>
      <c r="VEL8" s="11"/>
      <c r="VEM8" s="11"/>
      <c r="VEN8" s="11"/>
      <c r="VEO8" s="11"/>
      <c r="VEP8" s="11"/>
      <c r="VEQ8" s="11"/>
      <c r="VER8" s="11"/>
      <c r="VES8" s="11"/>
      <c r="VET8" s="11"/>
      <c r="VEU8" s="11"/>
      <c r="VEV8" s="11"/>
      <c r="VEW8" s="11"/>
      <c r="VEX8" s="11"/>
      <c r="VEY8" s="11"/>
      <c r="VEZ8" s="11"/>
      <c r="VFA8" s="11"/>
      <c r="VFB8" s="11"/>
      <c r="VFC8" s="11"/>
      <c r="VFD8" s="11"/>
      <c r="VFE8" s="11"/>
      <c r="VFF8" s="11"/>
      <c r="VFG8" s="11"/>
      <c r="VFH8" s="11"/>
      <c r="VFI8" s="11"/>
      <c r="VFJ8" s="11"/>
      <c r="VFK8" s="11"/>
      <c r="VFL8" s="11"/>
      <c r="VFM8" s="11"/>
      <c r="VFN8" s="11"/>
      <c r="VFO8" s="11"/>
      <c r="VFP8" s="11"/>
      <c r="VFQ8" s="11"/>
      <c r="VFR8" s="11"/>
      <c r="VFS8" s="11"/>
      <c r="VFT8" s="11"/>
      <c r="VFU8" s="11"/>
      <c r="VFV8" s="11"/>
      <c r="VFW8" s="11"/>
      <c r="VFX8" s="11"/>
      <c r="VFY8" s="11"/>
      <c r="VFZ8" s="11"/>
      <c r="VGA8" s="11"/>
      <c r="VGB8" s="11"/>
      <c r="VGC8" s="11"/>
      <c r="VGD8" s="11"/>
      <c r="VGE8" s="11"/>
      <c r="VGF8" s="11"/>
      <c r="VGG8" s="11"/>
      <c r="VGH8" s="11"/>
      <c r="VGI8" s="11"/>
      <c r="VGJ8" s="11"/>
      <c r="VGK8" s="11"/>
      <c r="VGL8" s="11"/>
      <c r="VGM8" s="11"/>
      <c r="VGN8" s="11"/>
      <c r="VGO8" s="11"/>
      <c r="VGP8" s="11"/>
      <c r="VGQ8" s="11"/>
      <c r="VGR8" s="11"/>
      <c r="VGS8" s="11"/>
      <c r="VGT8" s="11"/>
      <c r="VGU8" s="11"/>
      <c r="VGV8" s="11"/>
      <c r="VGW8" s="11"/>
      <c r="VGX8" s="11"/>
      <c r="VGY8" s="11"/>
      <c r="VGZ8" s="11"/>
      <c r="VHA8" s="11"/>
      <c r="VHB8" s="11"/>
      <c r="VHC8" s="11"/>
      <c r="VHD8" s="11"/>
      <c r="VHE8" s="11"/>
      <c r="VHF8" s="11"/>
      <c r="VHG8" s="11"/>
      <c r="VHH8" s="11"/>
      <c r="VHI8" s="11"/>
      <c r="VHJ8" s="11"/>
      <c r="VHK8" s="11"/>
      <c r="VHL8" s="11"/>
      <c r="VHM8" s="11"/>
      <c r="VHN8" s="11"/>
      <c r="VHO8" s="11"/>
      <c r="VHP8" s="11"/>
      <c r="VHQ8" s="11"/>
      <c r="VHR8" s="11"/>
      <c r="VHS8" s="11"/>
      <c r="VHT8" s="11"/>
      <c r="VHU8" s="11"/>
      <c r="VHV8" s="11"/>
      <c r="VHW8" s="11"/>
      <c r="VHX8" s="11"/>
      <c r="VHY8" s="11"/>
      <c r="VHZ8" s="11"/>
      <c r="VIA8" s="11"/>
      <c r="VIB8" s="11"/>
      <c r="VIC8" s="11"/>
      <c r="VID8" s="11"/>
      <c r="VIE8" s="11"/>
      <c r="VIF8" s="11"/>
      <c r="VIG8" s="11"/>
      <c r="VIH8" s="11"/>
      <c r="VII8" s="11"/>
      <c r="VIJ8" s="11"/>
      <c r="VIK8" s="11"/>
      <c r="VIL8" s="11"/>
      <c r="VIM8" s="11"/>
      <c r="VIN8" s="11"/>
      <c r="VIO8" s="11"/>
      <c r="VIP8" s="11"/>
      <c r="VIQ8" s="11"/>
      <c r="VIR8" s="11"/>
      <c r="VIS8" s="11"/>
      <c r="VIT8" s="11"/>
      <c r="VIU8" s="11"/>
      <c r="VIV8" s="11"/>
      <c r="VIW8" s="11"/>
      <c r="VIX8" s="11"/>
      <c r="VIY8" s="11"/>
      <c r="VIZ8" s="11"/>
      <c r="VJA8" s="11"/>
      <c r="VJB8" s="11"/>
      <c r="VJC8" s="11"/>
      <c r="VJD8" s="11"/>
      <c r="VJE8" s="11"/>
      <c r="VJF8" s="11"/>
      <c r="VJG8" s="11"/>
      <c r="VJH8" s="11"/>
      <c r="VJI8" s="11"/>
      <c r="VJJ8" s="11"/>
      <c r="VJK8" s="11"/>
      <c r="VJL8" s="11"/>
      <c r="VJM8" s="11"/>
      <c r="VJN8" s="11"/>
      <c r="VJO8" s="11"/>
      <c r="VJP8" s="11"/>
      <c r="VJQ8" s="11"/>
      <c r="VJR8" s="11"/>
      <c r="VJS8" s="11"/>
      <c r="VJT8" s="11"/>
      <c r="VJU8" s="11"/>
      <c r="VJV8" s="11"/>
      <c r="VJW8" s="11"/>
      <c r="VJX8" s="11"/>
      <c r="VJY8" s="11"/>
      <c r="VJZ8" s="11"/>
      <c r="VKA8" s="11"/>
      <c r="VKB8" s="11"/>
      <c r="VKC8" s="11"/>
      <c r="VKD8" s="11"/>
      <c r="VKE8" s="11"/>
      <c r="VKF8" s="11"/>
      <c r="VKG8" s="11"/>
      <c r="VKH8" s="11"/>
      <c r="VKI8" s="11"/>
      <c r="VKJ8" s="11"/>
      <c r="VKK8" s="11"/>
      <c r="VKL8" s="11"/>
      <c r="VKM8" s="11"/>
      <c r="VKN8" s="11"/>
      <c r="VKO8" s="11"/>
      <c r="VKP8" s="11"/>
      <c r="VKQ8" s="11"/>
      <c r="VKR8" s="11"/>
      <c r="VKS8" s="11"/>
      <c r="VKT8" s="11"/>
      <c r="VKU8" s="11"/>
      <c r="VKV8" s="11"/>
      <c r="VKW8" s="11"/>
      <c r="VKX8" s="11"/>
      <c r="VKY8" s="11"/>
      <c r="VKZ8" s="11"/>
      <c r="VLA8" s="11"/>
      <c r="VLB8" s="11"/>
      <c r="VLC8" s="11"/>
      <c r="VLD8" s="11"/>
      <c r="VLE8" s="11"/>
      <c r="VLF8" s="11"/>
      <c r="VLG8" s="11"/>
      <c r="VLH8" s="11"/>
      <c r="VLI8" s="11"/>
      <c r="VLJ8" s="11"/>
      <c r="VLK8" s="11"/>
      <c r="VLL8" s="11"/>
      <c r="VLM8" s="11"/>
      <c r="VLN8" s="11"/>
      <c r="VLO8" s="11"/>
      <c r="VLP8" s="11"/>
      <c r="VLQ8" s="11"/>
      <c r="VLR8" s="11"/>
      <c r="VLS8" s="11"/>
      <c r="VLT8" s="11"/>
      <c r="VLU8" s="11"/>
      <c r="VLV8" s="11"/>
      <c r="VLW8" s="11"/>
      <c r="VLX8" s="11"/>
      <c r="VLY8" s="11"/>
      <c r="VLZ8" s="11"/>
      <c r="VMA8" s="11"/>
      <c r="VMB8" s="11"/>
      <c r="VMC8" s="11"/>
      <c r="VMD8" s="11"/>
      <c r="VME8" s="11"/>
      <c r="VMF8" s="11"/>
      <c r="VMG8" s="11"/>
      <c r="VMH8" s="11"/>
      <c r="VMI8" s="11"/>
      <c r="VMJ8" s="11"/>
      <c r="VMK8" s="11"/>
      <c r="VML8" s="11"/>
      <c r="VMM8" s="11"/>
      <c r="VMN8" s="11"/>
      <c r="VMO8" s="11"/>
      <c r="VMP8" s="11"/>
      <c r="VMQ8" s="11"/>
      <c r="VMR8" s="11"/>
      <c r="VMS8" s="11"/>
      <c r="VMT8" s="11"/>
      <c r="VMU8" s="11"/>
      <c r="VMV8" s="11"/>
      <c r="VMW8" s="11"/>
      <c r="VMX8" s="11"/>
      <c r="VMY8" s="11"/>
      <c r="VMZ8" s="11"/>
      <c r="VNA8" s="11"/>
      <c r="VNB8" s="11"/>
      <c r="VNC8" s="11"/>
      <c r="VND8" s="11"/>
      <c r="VNE8" s="11"/>
      <c r="VNF8" s="11"/>
      <c r="VNG8" s="11"/>
      <c r="VNH8" s="11"/>
      <c r="VNI8" s="11"/>
      <c r="VNJ8" s="11"/>
      <c r="VNK8" s="11"/>
      <c r="VNL8" s="11"/>
      <c r="VNM8" s="11"/>
      <c r="VNN8" s="11"/>
      <c r="VNO8" s="11"/>
      <c r="VNP8" s="11"/>
      <c r="VNQ8" s="11"/>
      <c r="VNR8" s="11"/>
      <c r="VNS8" s="11"/>
      <c r="VNT8" s="11"/>
      <c r="VNU8" s="11"/>
      <c r="VNV8" s="11"/>
      <c r="VNW8" s="11"/>
      <c r="VNX8" s="11"/>
      <c r="VNY8" s="11"/>
      <c r="VNZ8" s="11"/>
      <c r="VOA8" s="11"/>
      <c r="VOB8" s="11"/>
      <c r="VOC8" s="11"/>
      <c r="VOD8" s="11"/>
      <c r="VOE8" s="11"/>
      <c r="VOF8" s="11"/>
      <c r="VOG8" s="11"/>
      <c r="VOH8" s="11"/>
      <c r="VOI8" s="11"/>
      <c r="VOJ8" s="11"/>
      <c r="VOK8" s="11"/>
      <c r="VOL8" s="11"/>
      <c r="VOM8" s="11"/>
      <c r="VON8" s="11"/>
      <c r="VOO8" s="11"/>
      <c r="VOP8" s="11"/>
      <c r="VOQ8" s="11"/>
      <c r="VOR8" s="11"/>
      <c r="VOS8" s="11"/>
      <c r="VOT8" s="11"/>
      <c r="VOU8" s="11"/>
      <c r="VOV8" s="11"/>
      <c r="VOW8" s="11"/>
      <c r="VOX8" s="11"/>
      <c r="VOY8" s="11"/>
      <c r="VOZ8" s="11"/>
      <c r="VPA8" s="11"/>
      <c r="VPB8" s="11"/>
      <c r="VPC8" s="11"/>
      <c r="VPD8" s="11"/>
      <c r="VPE8" s="11"/>
      <c r="VPF8" s="11"/>
      <c r="VPG8" s="11"/>
      <c r="VPH8" s="11"/>
      <c r="VPI8" s="11"/>
      <c r="VPJ8" s="11"/>
      <c r="VPK8" s="11"/>
      <c r="VPL8" s="11"/>
      <c r="VPM8" s="11"/>
      <c r="VPN8" s="11"/>
      <c r="VPO8" s="11"/>
      <c r="VPP8" s="11"/>
      <c r="VPQ8" s="11"/>
      <c r="VPR8" s="11"/>
      <c r="VPS8" s="11"/>
      <c r="VPT8" s="11"/>
      <c r="VPU8" s="11"/>
      <c r="VPV8" s="11"/>
      <c r="VPW8" s="11"/>
      <c r="VPX8" s="11"/>
      <c r="VPY8" s="11"/>
      <c r="VPZ8" s="11"/>
      <c r="VQA8" s="11"/>
      <c r="VQB8" s="11"/>
      <c r="VQC8" s="11"/>
      <c r="VQD8" s="11"/>
      <c r="VQE8" s="11"/>
      <c r="VQF8" s="11"/>
      <c r="VQG8" s="11"/>
      <c r="VQH8" s="11"/>
      <c r="VQI8" s="11"/>
      <c r="VQJ8" s="11"/>
      <c r="VQK8" s="11"/>
      <c r="VQL8" s="11"/>
      <c r="VQM8" s="11"/>
      <c r="VQN8" s="11"/>
      <c r="VQO8" s="11"/>
      <c r="VQP8" s="11"/>
      <c r="VQQ8" s="11"/>
      <c r="VQR8" s="11"/>
      <c r="VQS8" s="11"/>
      <c r="VQT8" s="11"/>
      <c r="VQU8" s="11"/>
      <c r="VQV8" s="11"/>
      <c r="VQW8" s="11"/>
      <c r="VQX8" s="11"/>
      <c r="VQY8" s="11"/>
      <c r="VQZ8" s="11"/>
      <c r="VRA8" s="11"/>
      <c r="VRB8" s="11"/>
      <c r="VRC8" s="11"/>
      <c r="VRD8" s="11"/>
      <c r="VRE8" s="11"/>
      <c r="VRF8" s="11"/>
      <c r="VRG8" s="11"/>
      <c r="VRH8" s="11"/>
      <c r="VRI8" s="11"/>
      <c r="VRJ8" s="11"/>
      <c r="VRK8" s="11"/>
      <c r="VRL8" s="11"/>
      <c r="VRM8" s="11"/>
      <c r="VRN8" s="11"/>
      <c r="VRO8" s="11"/>
      <c r="VRP8" s="11"/>
      <c r="VRQ8" s="11"/>
      <c r="VRR8" s="11"/>
      <c r="VRS8" s="11"/>
      <c r="VRT8" s="11"/>
      <c r="VRU8" s="11"/>
      <c r="VRV8" s="11"/>
      <c r="VRW8" s="11"/>
      <c r="VRX8" s="11"/>
      <c r="VRY8" s="11"/>
      <c r="VRZ8" s="11"/>
      <c r="VSA8" s="11"/>
      <c r="VSB8" s="11"/>
      <c r="VSC8" s="11"/>
      <c r="VSD8" s="11"/>
      <c r="VSE8" s="11"/>
      <c r="VSF8" s="11"/>
      <c r="VSG8" s="11"/>
      <c r="VSH8" s="11"/>
      <c r="VSI8" s="11"/>
      <c r="VSJ8" s="11"/>
      <c r="VSK8" s="11"/>
      <c r="VSL8" s="11"/>
      <c r="VSM8" s="11"/>
      <c r="VSN8" s="11"/>
      <c r="VSO8" s="11"/>
      <c r="VSP8" s="11"/>
      <c r="VSQ8" s="11"/>
      <c r="VSR8" s="11"/>
      <c r="VSS8" s="11"/>
      <c r="VST8" s="11"/>
      <c r="VSU8" s="11"/>
      <c r="VSV8" s="11"/>
      <c r="VSW8" s="11"/>
      <c r="VSX8" s="11"/>
      <c r="VSY8" s="11"/>
      <c r="VSZ8" s="11"/>
      <c r="VTA8" s="11"/>
      <c r="VTB8" s="11"/>
      <c r="VTC8" s="11"/>
      <c r="VTD8" s="11"/>
      <c r="VTE8" s="11"/>
      <c r="VTF8" s="11"/>
      <c r="VTG8" s="11"/>
      <c r="VTH8" s="11"/>
      <c r="VTI8" s="11"/>
      <c r="VTJ8" s="11"/>
      <c r="VTK8" s="11"/>
      <c r="VTL8" s="11"/>
      <c r="VTM8" s="11"/>
      <c r="VTN8" s="11"/>
      <c r="VTO8" s="11"/>
      <c r="VTP8" s="11"/>
      <c r="VTQ8" s="11"/>
      <c r="VTR8" s="11"/>
      <c r="VTS8" s="11"/>
      <c r="VTT8" s="11"/>
      <c r="VTU8" s="11"/>
      <c r="VTV8" s="11"/>
      <c r="VTW8" s="11"/>
      <c r="VTX8" s="11"/>
      <c r="VTY8" s="11"/>
      <c r="VTZ8" s="11"/>
      <c r="VUA8" s="11"/>
      <c r="VUB8" s="11"/>
      <c r="VUC8" s="11"/>
      <c r="VUD8" s="11"/>
      <c r="VUE8" s="11"/>
      <c r="VUF8" s="11"/>
      <c r="VUG8" s="11"/>
      <c r="VUH8" s="11"/>
      <c r="VUI8" s="11"/>
      <c r="VUJ8" s="11"/>
      <c r="VUK8" s="11"/>
      <c r="VUL8" s="11"/>
      <c r="VUM8" s="11"/>
      <c r="VUN8" s="11"/>
      <c r="VUO8" s="11"/>
      <c r="VUP8" s="11"/>
      <c r="VUQ8" s="11"/>
      <c r="VUR8" s="11"/>
      <c r="VUS8" s="11"/>
      <c r="VUT8" s="11"/>
      <c r="VUU8" s="11"/>
      <c r="VUV8" s="11"/>
      <c r="VUW8" s="11"/>
      <c r="VUX8" s="11"/>
      <c r="VUY8" s="11"/>
      <c r="VUZ8" s="11"/>
      <c r="VVA8" s="11"/>
      <c r="VVB8" s="11"/>
      <c r="VVC8" s="11"/>
      <c r="VVD8" s="11"/>
      <c r="VVE8" s="11"/>
      <c r="VVF8" s="11"/>
      <c r="VVG8" s="11"/>
      <c r="VVH8" s="11"/>
      <c r="VVI8" s="11"/>
      <c r="VVJ8" s="11"/>
      <c r="VVK8" s="11"/>
      <c r="VVL8" s="11"/>
      <c r="VVM8" s="11"/>
      <c r="VVN8" s="11"/>
      <c r="VVO8" s="11"/>
      <c r="VVP8" s="11"/>
      <c r="VVQ8" s="11"/>
      <c r="VVR8" s="11"/>
      <c r="VVS8" s="11"/>
      <c r="VVT8" s="11"/>
      <c r="VVU8" s="11"/>
      <c r="VVV8" s="11"/>
      <c r="VVW8" s="11"/>
      <c r="VVX8" s="11"/>
      <c r="VVY8" s="11"/>
      <c r="VVZ8" s="11"/>
      <c r="VWA8" s="11"/>
      <c r="VWB8" s="11"/>
      <c r="VWC8" s="11"/>
      <c r="VWD8" s="11"/>
      <c r="VWE8" s="11"/>
      <c r="VWF8" s="11"/>
      <c r="VWG8" s="11"/>
      <c r="VWH8" s="11"/>
      <c r="VWI8" s="11"/>
      <c r="VWJ8" s="11"/>
      <c r="VWK8" s="11"/>
      <c r="VWL8" s="11"/>
      <c r="VWM8" s="11"/>
      <c r="VWN8" s="11"/>
      <c r="VWO8" s="11"/>
      <c r="VWP8" s="11"/>
      <c r="VWQ8" s="11"/>
      <c r="VWR8" s="11"/>
      <c r="VWS8" s="11"/>
      <c r="VWT8" s="11"/>
      <c r="VWU8" s="11"/>
      <c r="VWV8" s="11"/>
      <c r="VWW8" s="11"/>
      <c r="VWX8" s="11"/>
      <c r="VWY8" s="11"/>
      <c r="VWZ8" s="11"/>
      <c r="VXA8" s="11"/>
      <c r="VXB8" s="11"/>
      <c r="VXC8" s="11"/>
      <c r="VXD8" s="11"/>
      <c r="VXE8" s="11"/>
      <c r="VXF8" s="11"/>
      <c r="VXG8" s="11"/>
      <c r="VXH8" s="11"/>
      <c r="VXI8" s="11"/>
      <c r="VXJ8" s="11"/>
      <c r="VXK8" s="11"/>
      <c r="VXL8" s="11"/>
      <c r="VXM8" s="11"/>
      <c r="VXN8" s="11"/>
      <c r="VXO8" s="11"/>
      <c r="VXP8" s="11"/>
      <c r="VXQ8" s="11"/>
      <c r="VXR8" s="11"/>
      <c r="VXS8" s="11"/>
      <c r="VXT8" s="11"/>
      <c r="VXU8" s="11"/>
      <c r="VXV8" s="11"/>
      <c r="VXW8" s="11"/>
      <c r="VXX8" s="11"/>
      <c r="VXY8" s="11"/>
      <c r="VXZ8" s="11"/>
      <c r="VYA8" s="11"/>
      <c r="VYB8" s="11"/>
      <c r="VYC8" s="11"/>
      <c r="VYD8" s="11"/>
      <c r="VYE8" s="11"/>
      <c r="VYF8" s="11"/>
      <c r="VYG8" s="11"/>
      <c r="VYH8" s="11"/>
      <c r="VYI8" s="11"/>
      <c r="VYJ8" s="11"/>
      <c r="VYK8" s="11"/>
      <c r="VYL8" s="11"/>
      <c r="VYM8" s="11"/>
      <c r="VYN8" s="11"/>
      <c r="VYO8" s="11"/>
      <c r="VYP8" s="11"/>
      <c r="VYQ8" s="11"/>
      <c r="VYR8" s="11"/>
      <c r="VYS8" s="11"/>
      <c r="VYT8" s="11"/>
      <c r="VYU8" s="11"/>
      <c r="VYV8" s="11"/>
      <c r="VYW8" s="11"/>
      <c r="VYX8" s="11"/>
      <c r="VYY8" s="11"/>
      <c r="VYZ8" s="11"/>
      <c r="VZA8" s="11"/>
      <c r="VZB8" s="11"/>
      <c r="VZC8" s="11"/>
      <c r="VZD8" s="11"/>
      <c r="VZE8" s="11"/>
      <c r="VZF8" s="11"/>
      <c r="VZG8" s="11"/>
      <c r="VZH8" s="11"/>
      <c r="VZI8" s="11"/>
      <c r="VZJ8" s="11"/>
      <c r="VZK8" s="11"/>
      <c r="VZL8" s="11"/>
      <c r="VZM8" s="11"/>
      <c r="VZN8" s="11"/>
      <c r="VZO8" s="11"/>
      <c r="VZP8" s="11"/>
      <c r="VZQ8" s="11"/>
      <c r="VZR8" s="11"/>
      <c r="VZS8" s="11"/>
      <c r="VZT8" s="11"/>
      <c r="VZU8" s="11"/>
      <c r="VZV8" s="11"/>
      <c r="VZW8" s="11"/>
      <c r="VZX8" s="11"/>
      <c r="VZY8" s="11"/>
      <c r="VZZ8" s="11"/>
      <c r="WAA8" s="11"/>
      <c r="WAB8" s="11"/>
      <c r="WAC8" s="11"/>
      <c r="WAD8" s="11"/>
      <c r="WAE8" s="11"/>
      <c r="WAF8" s="11"/>
      <c r="WAG8" s="11"/>
      <c r="WAH8" s="11"/>
      <c r="WAI8" s="11"/>
      <c r="WAJ8" s="11"/>
      <c r="WAK8" s="11"/>
      <c r="WAL8" s="11"/>
      <c r="WAM8" s="11"/>
      <c r="WAN8" s="11"/>
      <c r="WAO8" s="11"/>
      <c r="WAP8" s="11"/>
      <c r="WAQ8" s="11"/>
      <c r="WAR8" s="11"/>
      <c r="WAS8" s="11"/>
      <c r="WAT8" s="11"/>
      <c r="WAU8" s="11"/>
      <c r="WAV8" s="11"/>
      <c r="WAW8" s="11"/>
      <c r="WAX8" s="11"/>
      <c r="WAY8" s="11"/>
      <c r="WAZ8" s="11"/>
      <c r="WBA8" s="11"/>
      <c r="WBB8" s="11"/>
      <c r="WBC8" s="11"/>
      <c r="WBD8" s="11"/>
      <c r="WBE8" s="11"/>
      <c r="WBF8" s="11"/>
      <c r="WBG8" s="11"/>
      <c r="WBH8" s="11"/>
      <c r="WBI8" s="11"/>
      <c r="WBJ8" s="11"/>
      <c r="WBK8" s="11"/>
      <c r="WBL8" s="11"/>
      <c r="WBM8" s="11"/>
      <c r="WBN8" s="11"/>
      <c r="WBO8" s="11"/>
      <c r="WBP8" s="11"/>
      <c r="WBQ8" s="11"/>
      <c r="WBR8" s="11"/>
      <c r="WBS8" s="11"/>
      <c r="WBT8" s="11"/>
      <c r="WBU8" s="11"/>
      <c r="WBV8" s="11"/>
      <c r="WBW8" s="11"/>
      <c r="WBX8" s="11"/>
      <c r="WBY8" s="11"/>
      <c r="WBZ8" s="11"/>
      <c r="WCA8" s="11"/>
      <c r="WCB8" s="11"/>
      <c r="WCC8" s="11"/>
      <c r="WCD8" s="11"/>
      <c r="WCE8" s="11"/>
      <c r="WCF8" s="11"/>
      <c r="WCG8" s="11"/>
      <c r="WCH8" s="11"/>
      <c r="WCI8" s="11"/>
      <c r="WCJ8" s="11"/>
      <c r="WCK8" s="11"/>
      <c r="WCL8" s="11"/>
      <c r="WCM8" s="11"/>
      <c r="WCN8" s="11"/>
      <c r="WCO8" s="11"/>
      <c r="WCP8" s="11"/>
      <c r="WCQ8" s="11"/>
      <c r="WCR8" s="11"/>
      <c r="WCS8" s="11"/>
      <c r="WCT8" s="11"/>
      <c r="WCU8" s="11"/>
      <c r="WCV8" s="11"/>
      <c r="WCW8" s="11"/>
      <c r="WCX8" s="11"/>
      <c r="WCY8" s="11"/>
      <c r="WCZ8" s="11"/>
      <c r="WDA8" s="11"/>
      <c r="WDB8" s="11"/>
      <c r="WDC8" s="11"/>
      <c r="WDD8" s="11"/>
      <c r="WDE8" s="11"/>
      <c r="WDF8" s="11"/>
      <c r="WDG8" s="11"/>
      <c r="WDH8" s="11"/>
      <c r="WDI8" s="11"/>
      <c r="WDJ8" s="11"/>
      <c r="WDK8" s="11"/>
      <c r="WDL8" s="11"/>
      <c r="WDM8" s="11"/>
      <c r="WDN8" s="11"/>
      <c r="WDO8" s="11"/>
      <c r="WDP8" s="11"/>
      <c r="WDQ8" s="11"/>
      <c r="WDR8" s="11"/>
      <c r="WDS8" s="11"/>
      <c r="WDT8" s="11"/>
      <c r="WDU8" s="11"/>
      <c r="WDV8" s="11"/>
      <c r="WDW8" s="11"/>
      <c r="WDX8" s="11"/>
      <c r="WDY8" s="11"/>
      <c r="WDZ8" s="11"/>
      <c r="WEA8" s="11"/>
      <c r="WEB8" s="11"/>
      <c r="WEC8" s="11"/>
      <c r="WED8" s="11"/>
      <c r="WEE8" s="11"/>
      <c r="WEF8" s="11"/>
      <c r="WEG8" s="11"/>
      <c r="WEH8" s="11"/>
      <c r="WEI8" s="11"/>
      <c r="WEJ8" s="11"/>
      <c r="WEK8" s="11"/>
      <c r="WEL8" s="11"/>
      <c r="WEM8" s="11"/>
      <c r="WEN8" s="11"/>
      <c r="WEO8" s="11"/>
      <c r="WEP8" s="11"/>
      <c r="WEQ8" s="11"/>
      <c r="WER8" s="11"/>
      <c r="WES8" s="11"/>
      <c r="WET8" s="11"/>
      <c r="WEU8" s="11"/>
      <c r="WEV8" s="11"/>
      <c r="WEW8" s="11"/>
      <c r="WEX8" s="11"/>
      <c r="WEY8" s="11"/>
      <c r="WEZ8" s="11"/>
      <c r="WFA8" s="11"/>
      <c r="WFB8" s="11"/>
      <c r="WFC8" s="11"/>
      <c r="WFD8" s="11"/>
      <c r="WFE8" s="11"/>
      <c r="WFF8" s="11"/>
      <c r="WFG8" s="11"/>
      <c r="WFH8" s="11"/>
      <c r="WFI8" s="11"/>
      <c r="WFJ8" s="11"/>
      <c r="WFK8" s="11"/>
      <c r="WFL8" s="11"/>
      <c r="WFM8" s="11"/>
      <c r="WFN8" s="11"/>
      <c r="WFO8" s="11"/>
      <c r="WFP8" s="11"/>
      <c r="WFQ8" s="11"/>
      <c r="WFR8" s="11"/>
      <c r="WFS8" s="11"/>
      <c r="WFT8" s="11"/>
      <c r="WFU8" s="11"/>
      <c r="WFV8" s="11"/>
      <c r="WFW8" s="11"/>
      <c r="WFX8" s="11"/>
      <c r="WFY8" s="11"/>
      <c r="WFZ8" s="11"/>
      <c r="WGA8" s="11"/>
      <c r="WGB8" s="11"/>
      <c r="WGC8" s="11"/>
      <c r="WGD8" s="11"/>
      <c r="WGE8" s="11"/>
      <c r="WGF8" s="11"/>
      <c r="WGG8" s="11"/>
      <c r="WGH8" s="11"/>
      <c r="WGI8" s="11"/>
      <c r="WGJ8" s="11"/>
      <c r="WGK8" s="11"/>
      <c r="WGL8" s="11"/>
      <c r="WGM8" s="11"/>
      <c r="WGN8" s="11"/>
      <c r="WGO8" s="11"/>
      <c r="WGP8" s="11"/>
      <c r="WGQ8" s="11"/>
      <c r="WGR8" s="11"/>
      <c r="WGS8" s="11"/>
      <c r="WGT8" s="11"/>
      <c r="WGU8" s="11"/>
      <c r="WGV8" s="11"/>
      <c r="WGW8" s="11"/>
      <c r="WGX8" s="11"/>
      <c r="WGY8" s="11"/>
      <c r="WGZ8" s="11"/>
      <c r="WHA8" s="11"/>
      <c r="WHB8" s="11"/>
      <c r="WHC8" s="11"/>
      <c r="WHD8" s="11"/>
      <c r="WHE8" s="11"/>
      <c r="WHF8" s="11"/>
      <c r="WHG8" s="11"/>
      <c r="WHH8" s="11"/>
      <c r="WHI8" s="11"/>
      <c r="WHJ8" s="11"/>
      <c r="WHK8" s="11"/>
      <c r="WHL8" s="11"/>
      <c r="WHM8" s="11"/>
      <c r="WHN8" s="11"/>
      <c r="WHO8" s="11"/>
      <c r="WHP8" s="11"/>
      <c r="WHQ8" s="11"/>
      <c r="WHR8" s="11"/>
      <c r="WHS8" s="11"/>
      <c r="WHT8" s="11"/>
      <c r="WHU8" s="11"/>
      <c r="WHV8" s="11"/>
      <c r="WHW8" s="11"/>
      <c r="WHX8" s="11"/>
      <c r="WHY8" s="11"/>
      <c r="WHZ8" s="11"/>
      <c r="WIA8" s="11"/>
      <c r="WIB8" s="11"/>
      <c r="WIC8" s="11"/>
      <c r="WID8" s="11"/>
      <c r="WIE8" s="11"/>
      <c r="WIF8" s="11"/>
      <c r="WIG8" s="11"/>
      <c r="WIH8" s="11"/>
      <c r="WII8" s="11"/>
      <c r="WIJ8" s="11"/>
      <c r="WIK8" s="11"/>
      <c r="WIL8" s="11"/>
      <c r="WIM8" s="11"/>
      <c r="WIN8" s="11"/>
      <c r="WIO8" s="11"/>
      <c r="WIP8" s="11"/>
      <c r="WIQ8" s="11"/>
      <c r="WIR8" s="11"/>
      <c r="WIS8" s="11"/>
      <c r="WIT8" s="11"/>
      <c r="WIU8" s="11"/>
      <c r="WIV8" s="11"/>
      <c r="WIW8" s="11"/>
      <c r="WIX8" s="11"/>
      <c r="WIY8" s="11"/>
      <c r="WIZ8" s="11"/>
      <c r="WJA8" s="11"/>
      <c r="WJB8" s="11"/>
      <c r="WJC8" s="11"/>
      <c r="WJD8" s="11"/>
      <c r="WJE8" s="11"/>
      <c r="WJF8" s="11"/>
      <c r="WJG8" s="11"/>
      <c r="WJH8" s="11"/>
      <c r="WJI8" s="11"/>
      <c r="WJJ8" s="11"/>
      <c r="WJK8" s="11"/>
      <c r="WJL8" s="11"/>
      <c r="WJM8" s="11"/>
      <c r="WJN8" s="11"/>
      <c r="WJO8" s="11"/>
      <c r="WJP8" s="11"/>
      <c r="WJQ8" s="11"/>
      <c r="WJR8" s="11"/>
      <c r="WJS8" s="11"/>
      <c r="WJT8" s="11"/>
      <c r="WJU8" s="11"/>
      <c r="WJV8" s="11"/>
      <c r="WJW8" s="11"/>
      <c r="WJX8" s="11"/>
      <c r="WJY8" s="11"/>
      <c r="WJZ8" s="11"/>
      <c r="WKA8" s="11"/>
      <c r="WKB8" s="11"/>
      <c r="WKC8" s="11"/>
      <c r="WKD8" s="11"/>
      <c r="WKE8" s="11"/>
      <c r="WKF8" s="11"/>
      <c r="WKG8" s="11"/>
      <c r="WKH8" s="11"/>
      <c r="WKI8" s="11"/>
      <c r="WKJ8" s="11"/>
      <c r="WKK8" s="11"/>
      <c r="WKL8" s="11"/>
      <c r="WKM8" s="11"/>
      <c r="WKN8" s="11"/>
      <c r="WKO8" s="11"/>
      <c r="WKP8" s="11"/>
      <c r="WKQ8" s="11"/>
      <c r="WKR8" s="11"/>
      <c r="WKS8" s="11"/>
      <c r="WKT8" s="11"/>
      <c r="WKU8" s="11"/>
      <c r="WKV8" s="11"/>
      <c r="WKW8" s="11"/>
      <c r="WKX8" s="11"/>
      <c r="WKY8" s="11"/>
      <c r="WKZ8" s="11"/>
      <c r="WLA8" s="11"/>
      <c r="WLB8" s="11"/>
      <c r="WLC8" s="11"/>
      <c r="WLD8" s="11"/>
      <c r="WLE8" s="11"/>
      <c r="WLF8" s="11"/>
      <c r="WLG8" s="11"/>
      <c r="WLH8" s="11"/>
      <c r="WLI8" s="11"/>
      <c r="WLJ8" s="11"/>
      <c r="WLK8" s="11"/>
      <c r="WLL8" s="11"/>
      <c r="WLM8" s="11"/>
      <c r="WLN8" s="11"/>
      <c r="WLO8" s="11"/>
      <c r="WLP8" s="11"/>
      <c r="WLQ8" s="11"/>
      <c r="WLR8" s="11"/>
      <c r="WLS8" s="11"/>
      <c r="WLT8" s="11"/>
      <c r="WLU8" s="11"/>
      <c r="WLV8" s="11"/>
      <c r="WLW8" s="11"/>
      <c r="WLX8" s="11"/>
      <c r="WLY8" s="11"/>
      <c r="WLZ8" s="11"/>
      <c r="WMA8" s="11"/>
      <c r="WMB8" s="11"/>
      <c r="WMC8" s="11"/>
      <c r="WMD8" s="11"/>
      <c r="WME8" s="11"/>
      <c r="WMF8" s="11"/>
      <c r="WMG8" s="11"/>
      <c r="WMH8" s="11"/>
      <c r="WMI8" s="11"/>
      <c r="WMJ8" s="11"/>
      <c r="WMK8" s="11"/>
      <c r="WML8" s="11"/>
      <c r="WMM8" s="11"/>
      <c r="WMN8" s="11"/>
      <c r="WMO8" s="11"/>
      <c r="WMP8" s="11"/>
      <c r="WMQ8" s="11"/>
      <c r="WMR8" s="11"/>
      <c r="WMS8" s="11"/>
      <c r="WMT8" s="11"/>
      <c r="WMU8" s="11"/>
      <c r="WMV8" s="11"/>
      <c r="WMW8" s="11"/>
      <c r="WMX8" s="11"/>
      <c r="WMY8" s="11"/>
      <c r="WMZ8" s="11"/>
      <c r="WNA8" s="11"/>
      <c r="WNB8" s="11"/>
      <c r="WNC8" s="11"/>
      <c r="WND8" s="11"/>
      <c r="WNE8" s="11"/>
      <c r="WNF8" s="11"/>
      <c r="WNG8" s="11"/>
      <c r="WNH8" s="11"/>
      <c r="WNI8" s="11"/>
      <c r="WNJ8" s="11"/>
      <c r="WNK8" s="11"/>
      <c r="WNL8" s="11"/>
      <c r="WNM8" s="11"/>
      <c r="WNN8" s="11"/>
      <c r="WNO8" s="11"/>
      <c r="WNP8" s="11"/>
      <c r="WNQ8" s="11"/>
      <c r="WNR8" s="11"/>
      <c r="WNS8" s="11"/>
      <c r="WNT8" s="11"/>
      <c r="WNU8" s="11"/>
      <c r="WNV8" s="11"/>
      <c r="WNW8" s="11"/>
      <c r="WNX8" s="11"/>
      <c r="WNY8" s="11"/>
      <c r="WNZ8" s="11"/>
      <c r="WOA8" s="11"/>
      <c r="WOB8" s="11"/>
      <c r="WOC8" s="11"/>
      <c r="WOD8" s="11"/>
      <c r="WOE8" s="11"/>
      <c r="WOF8" s="11"/>
      <c r="WOG8" s="11"/>
      <c r="WOH8" s="11"/>
      <c r="WOI8" s="11"/>
      <c r="WOJ8" s="11"/>
      <c r="WOK8" s="11"/>
      <c r="WOL8" s="11"/>
      <c r="WOM8" s="11"/>
      <c r="WON8" s="11"/>
      <c r="WOO8" s="11"/>
      <c r="WOP8" s="11"/>
      <c r="WOQ8" s="11"/>
      <c r="WOR8" s="11"/>
      <c r="WOS8" s="11"/>
      <c r="WOT8" s="11"/>
      <c r="WOU8" s="11"/>
      <c r="WOV8" s="11"/>
      <c r="WOW8" s="11"/>
      <c r="WOX8" s="11"/>
      <c r="WOY8" s="11"/>
      <c r="WOZ8" s="11"/>
      <c r="WPA8" s="11"/>
      <c r="WPB8" s="11"/>
      <c r="WPC8" s="11"/>
      <c r="WPD8" s="11"/>
      <c r="WPE8" s="11"/>
      <c r="WPF8" s="11"/>
      <c r="WPG8" s="11"/>
      <c r="WPH8" s="11"/>
      <c r="WPI8" s="11"/>
      <c r="WPJ8" s="11"/>
      <c r="WPK8" s="11"/>
      <c r="WPL8" s="11"/>
      <c r="WPM8" s="11"/>
      <c r="WPN8" s="11"/>
      <c r="WPO8" s="11"/>
      <c r="WPP8" s="11"/>
      <c r="WPQ8" s="11"/>
      <c r="WPR8" s="11"/>
      <c r="WPS8" s="11"/>
      <c r="WPT8" s="11"/>
      <c r="WPU8" s="11"/>
      <c r="WPV8" s="11"/>
      <c r="WPW8" s="11"/>
      <c r="WPX8" s="11"/>
      <c r="WPY8" s="11"/>
      <c r="WPZ8" s="11"/>
      <c r="WQA8" s="11"/>
      <c r="WQB8" s="11"/>
      <c r="WQC8" s="11"/>
      <c r="WQD8" s="11"/>
      <c r="WQE8" s="11"/>
      <c r="WQF8" s="11"/>
      <c r="WQG8" s="11"/>
      <c r="WQH8" s="11"/>
      <c r="WQI8" s="11"/>
      <c r="WQJ8" s="11"/>
      <c r="WQK8" s="11"/>
      <c r="WQL8" s="11"/>
      <c r="WQM8" s="11"/>
      <c r="WQN8" s="11"/>
      <c r="WQO8" s="11"/>
      <c r="WQP8" s="11"/>
      <c r="WQQ8" s="11"/>
      <c r="WQR8" s="11"/>
      <c r="WQS8" s="11"/>
      <c r="WQT8" s="11"/>
      <c r="WQU8" s="11"/>
      <c r="WQV8" s="11"/>
      <c r="WQW8" s="11"/>
      <c r="WQX8" s="11"/>
      <c r="WQY8" s="11"/>
      <c r="WQZ8" s="11"/>
      <c r="WRA8" s="11"/>
      <c r="WRB8" s="11"/>
      <c r="WRC8" s="11"/>
      <c r="WRD8" s="11"/>
      <c r="WRE8" s="11"/>
      <c r="WRF8" s="11"/>
      <c r="WRG8" s="11"/>
      <c r="WRH8" s="11"/>
      <c r="WRI8" s="11"/>
      <c r="WRJ8" s="11"/>
      <c r="WRK8" s="11"/>
      <c r="WRL8" s="11"/>
      <c r="WRM8" s="11"/>
      <c r="WRN8" s="11"/>
      <c r="WRO8" s="11"/>
      <c r="WRP8" s="11"/>
      <c r="WRQ8" s="11"/>
      <c r="WRR8" s="11"/>
      <c r="WRS8" s="11"/>
      <c r="WRT8" s="11"/>
      <c r="WRU8" s="11"/>
      <c r="WRV8" s="11"/>
      <c r="WRW8" s="11"/>
      <c r="WRX8" s="11"/>
      <c r="WRY8" s="11"/>
      <c r="WRZ8" s="11"/>
      <c r="WSA8" s="11"/>
      <c r="WSB8" s="11"/>
      <c r="WSC8" s="11"/>
      <c r="WSD8" s="11"/>
      <c r="WSE8" s="11"/>
      <c r="WSF8" s="11"/>
      <c r="WSG8" s="11"/>
      <c r="WSH8" s="11"/>
      <c r="WSI8" s="11"/>
      <c r="WSJ8" s="11"/>
      <c r="WSK8" s="11"/>
      <c r="WSL8" s="11"/>
      <c r="WSM8" s="11"/>
      <c r="WSN8" s="11"/>
      <c r="WSO8" s="11"/>
      <c r="WSP8" s="11"/>
      <c r="WSQ8" s="11"/>
      <c r="WSR8" s="11"/>
      <c r="WSS8" s="11"/>
      <c r="WST8" s="11"/>
      <c r="WSU8" s="11"/>
      <c r="WSV8" s="11"/>
      <c r="WSW8" s="11"/>
      <c r="WSX8" s="11"/>
      <c r="WSY8" s="11"/>
      <c r="WSZ8" s="11"/>
      <c r="WTA8" s="11"/>
      <c r="WTB8" s="11"/>
      <c r="WTC8" s="11"/>
      <c r="WTD8" s="11"/>
      <c r="WTE8" s="11"/>
      <c r="WTF8" s="11"/>
      <c r="WTG8" s="11"/>
      <c r="WTH8" s="11"/>
      <c r="WTI8" s="11"/>
      <c r="WTJ8" s="11"/>
      <c r="WTK8" s="11"/>
      <c r="WTL8" s="11"/>
      <c r="WTM8" s="11"/>
      <c r="WTN8" s="11"/>
      <c r="WTO8" s="11"/>
      <c r="WTP8" s="11"/>
      <c r="WTQ8" s="11"/>
      <c r="WTR8" s="11"/>
      <c r="WTS8" s="11"/>
      <c r="WTT8" s="11"/>
      <c r="WTU8" s="11"/>
      <c r="WTV8" s="11"/>
      <c r="WTW8" s="11"/>
      <c r="WTX8" s="11"/>
      <c r="WTY8" s="11"/>
      <c r="WTZ8" s="11"/>
      <c r="WUA8" s="11"/>
      <c r="WUB8" s="11"/>
      <c r="WUC8" s="11"/>
      <c r="WUD8" s="11"/>
      <c r="WUE8" s="11"/>
      <c r="WUF8" s="11"/>
      <c r="WUG8" s="11"/>
      <c r="WUH8" s="11"/>
      <c r="WUI8" s="11"/>
      <c r="WUJ8" s="11"/>
      <c r="WUK8" s="11"/>
      <c r="WUL8" s="11"/>
      <c r="WUM8" s="11"/>
      <c r="WUN8" s="11"/>
      <c r="WUO8" s="11"/>
      <c r="WUP8" s="11"/>
      <c r="WUQ8" s="11"/>
      <c r="WUR8" s="11"/>
      <c r="WUS8" s="11"/>
      <c r="WUT8" s="11"/>
      <c r="WUU8" s="11"/>
      <c r="WUV8" s="11"/>
      <c r="WUW8" s="11"/>
      <c r="WUX8" s="11"/>
      <c r="WUY8" s="11"/>
      <c r="WUZ8" s="11"/>
      <c r="WVA8" s="11"/>
      <c r="WVB8" s="11"/>
      <c r="WVC8" s="11"/>
      <c r="WVD8" s="11"/>
      <c r="WVE8" s="11"/>
      <c r="WVF8" s="11"/>
      <c r="WVG8" s="11"/>
      <c r="WVH8" s="11"/>
      <c r="WVI8" s="11"/>
      <c r="WVJ8" s="11"/>
      <c r="WVK8" s="11"/>
      <c r="WVL8" s="11"/>
      <c r="WVM8" s="11"/>
      <c r="WVN8" s="11"/>
      <c r="WVO8" s="11"/>
      <c r="WVP8" s="11"/>
      <c r="WVQ8" s="11"/>
      <c r="WVR8" s="11"/>
      <c r="WVS8" s="11"/>
      <c r="WVT8" s="11"/>
      <c r="WVU8" s="11"/>
      <c r="WVV8" s="11"/>
      <c r="WVW8" s="11"/>
      <c r="WVX8" s="11"/>
      <c r="WVY8" s="11"/>
      <c r="WVZ8" s="11"/>
      <c r="WWA8" s="11"/>
      <c r="WWB8" s="11"/>
      <c r="WWC8" s="11"/>
      <c r="WWD8" s="11"/>
      <c r="WWE8" s="11"/>
      <c r="WWF8" s="11"/>
      <c r="WWG8" s="11"/>
      <c r="WWH8" s="11"/>
      <c r="WWI8" s="11"/>
      <c r="WWJ8" s="11"/>
      <c r="WWK8" s="11"/>
      <c r="WWL8" s="11"/>
      <c r="WWM8" s="11"/>
      <c r="WWN8" s="11"/>
      <c r="WWO8" s="11"/>
      <c r="WWP8" s="11"/>
      <c r="WWQ8" s="11"/>
      <c r="WWR8" s="11"/>
      <c r="WWS8" s="11"/>
      <c r="WWT8" s="11"/>
      <c r="WWU8" s="11"/>
      <c r="WWV8" s="11"/>
      <c r="WWW8" s="11"/>
      <c r="WWX8" s="11"/>
      <c r="WWY8" s="11"/>
      <c r="WWZ8" s="11"/>
      <c r="WXA8" s="11"/>
      <c r="WXB8" s="11"/>
      <c r="WXC8" s="11"/>
      <c r="WXD8" s="11"/>
      <c r="WXE8" s="11"/>
      <c r="WXF8" s="11"/>
      <c r="WXG8" s="11"/>
      <c r="WXH8" s="11"/>
      <c r="WXI8" s="11"/>
      <c r="WXJ8" s="11"/>
      <c r="WXK8" s="11"/>
      <c r="WXL8" s="11"/>
      <c r="WXM8" s="11"/>
      <c r="WXN8" s="11"/>
      <c r="WXO8" s="11"/>
      <c r="WXP8" s="11"/>
      <c r="WXQ8" s="11"/>
      <c r="WXR8" s="11"/>
      <c r="WXS8" s="11"/>
      <c r="WXT8" s="11"/>
      <c r="WXU8" s="11"/>
      <c r="WXV8" s="11"/>
      <c r="WXW8" s="11"/>
      <c r="WXX8" s="11"/>
      <c r="WXY8" s="11"/>
      <c r="WXZ8" s="11"/>
      <c r="WYA8" s="11"/>
      <c r="WYB8" s="11"/>
      <c r="WYC8" s="11"/>
      <c r="WYD8" s="11"/>
      <c r="WYE8" s="11"/>
      <c r="WYF8" s="11"/>
      <c r="WYG8" s="11"/>
      <c r="WYH8" s="11"/>
      <c r="WYI8" s="11"/>
      <c r="WYJ8" s="11"/>
      <c r="WYK8" s="11"/>
      <c r="WYL8" s="11"/>
      <c r="WYM8" s="11"/>
      <c r="WYN8" s="11"/>
      <c r="WYO8" s="11"/>
      <c r="WYP8" s="11"/>
      <c r="WYQ8" s="11"/>
      <c r="WYR8" s="11"/>
      <c r="WYS8" s="11"/>
      <c r="WYT8" s="11"/>
      <c r="WYU8" s="11"/>
      <c r="WYV8" s="11"/>
      <c r="WYW8" s="11"/>
      <c r="WYX8" s="11"/>
      <c r="WYY8" s="11"/>
      <c r="WYZ8" s="11"/>
      <c r="WZA8" s="11"/>
      <c r="WZB8" s="11"/>
      <c r="WZC8" s="11"/>
      <c r="WZD8" s="11"/>
      <c r="WZE8" s="11"/>
      <c r="WZF8" s="11"/>
      <c r="WZG8" s="11"/>
      <c r="WZH8" s="11"/>
      <c r="WZI8" s="11"/>
      <c r="WZJ8" s="11"/>
      <c r="WZK8" s="11"/>
      <c r="WZL8" s="11"/>
      <c r="WZM8" s="11"/>
      <c r="WZN8" s="11"/>
      <c r="WZO8" s="11"/>
      <c r="WZP8" s="11"/>
      <c r="WZQ8" s="11"/>
      <c r="WZR8" s="11"/>
      <c r="WZS8" s="11"/>
      <c r="WZT8" s="11"/>
      <c r="WZU8" s="11"/>
      <c r="WZV8" s="11"/>
      <c r="WZW8" s="11"/>
      <c r="WZX8" s="11"/>
      <c r="WZY8" s="11"/>
      <c r="WZZ8" s="11"/>
      <c r="XAA8" s="11"/>
      <c r="XAB8" s="11"/>
      <c r="XAC8" s="11"/>
      <c r="XAD8" s="11"/>
      <c r="XAE8" s="11"/>
      <c r="XAF8" s="11"/>
      <c r="XAG8" s="11"/>
      <c r="XAH8" s="11"/>
      <c r="XAI8" s="11"/>
      <c r="XAJ8" s="11"/>
      <c r="XAK8" s="11"/>
      <c r="XAL8" s="11"/>
      <c r="XAM8" s="11"/>
      <c r="XAN8" s="11"/>
      <c r="XAO8" s="11"/>
      <c r="XAP8" s="11"/>
      <c r="XAQ8" s="11"/>
      <c r="XAR8" s="11"/>
      <c r="XAS8" s="11"/>
      <c r="XAT8" s="11"/>
      <c r="XAU8" s="11"/>
      <c r="XAV8" s="11"/>
      <c r="XAW8" s="11"/>
      <c r="XAX8" s="11"/>
      <c r="XAY8" s="11"/>
      <c r="XAZ8" s="11"/>
      <c r="XBA8" s="11"/>
      <c r="XBB8" s="11"/>
      <c r="XBC8" s="11"/>
      <c r="XBD8" s="11"/>
      <c r="XBE8" s="11"/>
      <c r="XBF8" s="11"/>
      <c r="XBG8" s="11"/>
      <c r="XBH8" s="11"/>
      <c r="XBI8" s="11"/>
      <c r="XBJ8" s="11"/>
      <c r="XBK8" s="11"/>
      <c r="XBL8" s="11"/>
      <c r="XBM8" s="11"/>
      <c r="XBN8" s="11"/>
      <c r="XBO8" s="11"/>
      <c r="XBP8" s="11"/>
      <c r="XBQ8" s="11"/>
      <c r="XBR8" s="11"/>
      <c r="XBS8" s="11"/>
      <c r="XBT8" s="11"/>
      <c r="XBU8" s="11"/>
      <c r="XBV8" s="11"/>
      <c r="XBW8" s="11"/>
      <c r="XBX8" s="11"/>
      <c r="XBY8" s="11"/>
      <c r="XBZ8" s="11"/>
      <c r="XCA8" s="11"/>
      <c r="XCB8" s="11"/>
      <c r="XCC8" s="11"/>
      <c r="XCD8" s="11"/>
      <c r="XCE8" s="11"/>
      <c r="XCF8" s="11"/>
      <c r="XCG8" s="11"/>
      <c r="XCH8" s="11"/>
      <c r="XCI8" s="11"/>
      <c r="XCJ8" s="11"/>
      <c r="XCK8" s="11"/>
      <c r="XCL8" s="11"/>
      <c r="XCM8" s="11"/>
      <c r="XCN8" s="11"/>
      <c r="XCO8" s="11"/>
      <c r="XCP8" s="11"/>
      <c r="XCQ8" s="11"/>
      <c r="XCR8" s="11"/>
      <c r="XCS8" s="11"/>
      <c r="XCT8" s="11"/>
      <c r="XCU8" s="11"/>
      <c r="XCV8" s="11"/>
      <c r="XCW8" s="11"/>
      <c r="XCX8" s="11"/>
      <c r="XCY8" s="11"/>
      <c r="XCZ8" s="11"/>
      <c r="XDA8" s="11"/>
      <c r="XDB8" s="11"/>
      <c r="XDC8" s="11"/>
      <c r="XDD8" s="11"/>
      <c r="XDE8" s="11"/>
      <c r="XDF8" s="11"/>
      <c r="XDG8" s="11"/>
      <c r="XDH8" s="11"/>
      <c r="XDI8" s="11"/>
      <c r="XDJ8" s="11"/>
      <c r="XDK8" s="11"/>
      <c r="XDL8" s="11"/>
      <c r="XDM8" s="11"/>
      <c r="XDN8" s="11"/>
      <c r="XDO8" s="11"/>
      <c r="XDP8" s="11"/>
      <c r="XDQ8" s="11"/>
      <c r="XDR8" s="11"/>
      <c r="XDS8" s="11"/>
      <c r="XDT8" s="11"/>
      <c r="XDU8" s="11"/>
      <c r="XDV8" s="11"/>
      <c r="XDW8" s="11"/>
      <c r="XDX8" s="11"/>
      <c r="XDY8" s="11"/>
      <c r="XDZ8" s="11"/>
      <c r="XEA8" s="11"/>
      <c r="XEB8" s="11"/>
      <c r="XEC8" s="11"/>
      <c r="XED8" s="11"/>
      <c r="XEE8" s="11"/>
      <c r="XEF8" s="11"/>
      <c r="XEG8" s="11"/>
      <c r="XEH8" s="11"/>
      <c r="XEI8" s="11"/>
      <c r="XEJ8" s="11"/>
      <c r="XEK8" s="11"/>
      <c r="XEL8" s="11"/>
      <c r="XEM8" s="11"/>
      <c r="XEN8" s="11"/>
      <c r="XEO8" s="11"/>
      <c r="XEP8" s="11"/>
      <c r="XEQ8" s="11"/>
      <c r="XER8" s="11"/>
      <c r="XES8" s="11"/>
      <c r="XET8" s="11"/>
      <c r="XEU8" s="11"/>
    </row>
    <row r="9" spans="1:16375" s="350" customFormat="1" ht="44.25" customHeight="1" x14ac:dyDescent="0.2">
      <c r="B9" s="418" t="s">
        <v>14723</v>
      </c>
      <c r="C9" s="418" t="s">
        <v>16648</v>
      </c>
      <c r="D9" s="418" t="s">
        <v>14910</v>
      </c>
      <c r="E9" s="417" t="s">
        <v>391</v>
      </c>
      <c r="F9" s="419" t="s">
        <v>14911</v>
      </c>
      <c r="G9" s="417" t="s">
        <v>14784</v>
      </c>
      <c r="H9" s="422">
        <v>2500</v>
      </c>
      <c r="I9" s="423"/>
      <c r="J9" s="426">
        <f t="shared" ref="J9:J19" si="2">ROUND((I9*1.2875),2)</f>
        <v>0</v>
      </c>
      <c r="K9" s="424">
        <f t="shared" si="0"/>
        <v>0</v>
      </c>
      <c r="L9" s="421">
        <f t="shared" si="1"/>
        <v>0</v>
      </c>
      <c r="M9" s="349"/>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c r="EY9" s="11"/>
      <c r="EZ9" s="11"/>
      <c r="FA9" s="11"/>
      <c r="FB9" s="11"/>
      <c r="FC9" s="11"/>
      <c r="FD9" s="11"/>
      <c r="FE9" s="11"/>
      <c r="FF9" s="11"/>
      <c r="FG9" s="11"/>
      <c r="FH9" s="11"/>
      <c r="FI9" s="11"/>
      <c r="FJ9" s="11"/>
      <c r="FK9" s="11"/>
      <c r="FL9" s="11"/>
      <c r="FM9" s="11"/>
      <c r="FN9" s="11"/>
      <c r="FO9" s="11"/>
      <c r="FP9" s="11"/>
      <c r="FQ9" s="11"/>
      <c r="FR9" s="11"/>
      <c r="FS9" s="11"/>
      <c r="FT9" s="11"/>
      <c r="FU9" s="11"/>
      <c r="FV9" s="11"/>
      <c r="FW9" s="11"/>
      <c r="FX9" s="11"/>
      <c r="FY9" s="11"/>
      <c r="FZ9" s="11"/>
      <c r="GA9" s="11"/>
      <c r="GB9" s="11"/>
      <c r="GC9" s="11"/>
      <c r="GD9" s="11"/>
      <c r="GE9" s="11"/>
      <c r="GF9" s="11"/>
      <c r="GG9" s="11"/>
      <c r="GH9" s="11"/>
      <c r="GI9" s="11"/>
      <c r="GJ9" s="11"/>
      <c r="GK9" s="11"/>
      <c r="GL9" s="11"/>
      <c r="GM9" s="11"/>
      <c r="GN9" s="11"/>
      <c r="GO9" s="11"/>
      <c r="GP9" s="11"/>
      <c r="GQ9" s="11"/>
      <c r="GR9" s="11"/>
      <c r="GS9" s="11"/>
      <c r="GT9" s="11"/>
      <c r="GU9" s="11"/>
      <c r="GV9" s="11"/>
      <c r="GW9" s="11"/>
      <c r="GX9" s="11"/>
      <c r="GY9" s="11"/>
      <c r="GZ9" s="11"/>
      <c r="HA9" s="11"/>
      <c r="HB9" s="11"/>
      <c r="HC9" s="11"/>
      <c r="HD9" s="11"/>
      <c r="HE9" s="11"/>
      <c r="HF9" s="11"/>
      <c r="HG9" s="11"/>
      <c r="HH9" s="11"/>
      <c r="HI9" s="11"/>
      <c r="HJ9" s="11"/>
      <c r="HK9" s="11"/>
      <c r="HL9" s="11"/>
      <c r="HM9" s="11"/>
      <c r="HN9" s="11"/>
      <c r="HO9" s="11"/>
      <c r="HP9" s="11"/>
      <c r="HQ9" s="11"/>
      <c r="HR9" s="11"/>
      <c r="HS9" s="11"/>
      <c r="HT9" s="11"/>
      <c r="HU9" s="11"/>
      <c r="HV9" s="11"/>
      <c r="HW9" s="11"/>
      <c r="HX9" s="11"/>
      <c r="HY9" s="11"/>
      <c r="HZ9" s="11"/>
      <c r="IA9" s="11"/>
      <c r="IB9" s="11"/>
      <c r="IC9" s="11"/>
      <c r="ID9" s="11"/>
      <c r="IE9" s="11"/>
      <c r="IF9" s="11"/>
      <c r="IG9" s="11"/>
      <c r="IH9" s="11"/>
      <c r="II9" s="11"/>
      <c r="IJ9" s="11"/>
      <c r="IK9" s="11"/>
      <c r="IL9" s="11"/>
      <c r="IM9" s="11"/>
      <c r="IN9" s="11"/>
      <c r="IO9" s="11"/>
      <c r="IP9" s="11"/>
      <c r="IQ9" s="11"/>
      <c r="IR9" s="11"/>
      <c r="IS9" s="11"/>
      <c r="IT9" s="11"/>
      <c r="IU9" s="11"/>
      <c r="IV9" s="11"/>
      <c r="IW9" s="11"/>
      <c r="IX9" s="11"/>
      <c r="IY9" s="11"/>
      <c r="IZ9" s="11"/>
      <c r="JA9" s="11"/>
      <c r="JB9" s="11"/>
      <c r="JC9" s="11"/>
      <c r="JD9" s="11"/>
      <c r="JE9" s="11"/>
      <c r="JF9" s="11"/>
      <c r="JG9" s="11"/>
      <c r="JH9" s="11"/>
      <c r="JI9" s="11"/>
      <c r="JJ9" s="11"/>
      <c r="JK9" s="11"/>
      <c r="JL9" s="11"/>
      <c r="JM9" s="11"/>
      <c r="JN9" s="11"/>
      <c r="JO9" s="11"/>
      <c r="JP9" s="11"/>
      <c r="JQ9" s="11"/>
      <c r="JR9" s="11"/>
      <c r="JS9" s="11"/>
      <c r="JT9" s="11"/>
      <c r="JU9" s="11"/>
      <c r="JV9" s="11"/>
      <c r="JW9" s="11"/>
      <c r="JX9" s="11"/>
      <c r="JY9" s="11"/>
      <c r="JZ9" s="11"/>
      <c r="KA9" s="11"/>
      <c r="KB9" s="11"/>
      <c r="KC9" s="11"/>
      <c r="KD9" s="11"/>
      <c r="KE9" s="11"/>
      <c r="KF9" s="11"/>
      <c r="KG9" s="11"/>
      <c r="KH9" s="11"/>
      <c r="KI9" s="11"/>
      <c r="KJ9" s="11"/>
      <c r="KK9" s="11"/>
      <c r="KL9" s="11"/>
      <c r="KM9" s="11"/>
      <c r="KN9" s="11"/>
      <c r="KO9" s="11"/>
      <c r="KP9" s="11"/>
      <c r="KQ9" s="11"/>
      <c r="KR9" s="11"/>
      <c r="KS9" s="11"/>
      <c r="KT9" s="11"/>
      <c r="KU9" s="11"/>
      <c r="KV9" s="11"/>
      <c r="KW9" s="11"/>
      <c r="KX9" s="11"/>
      <c r="KY9" s="11"/>
      <c r="KZ9" s="11"/>
      <c r="LA9" s="11"/>
      <c r="LB9" s="11"/>
      <c r="LC9" s="11"/>
      <c r="LD9" s="11"/>
      <c r="LE9" s="11"/>
      <c r="LF9" s="11"/>
      <c r="LG9" s="11"/>
      <c r="LH9" s="11"/>
      <c r="LI9" s="11"/>
      <c r="LJ9" s="11"/>
      <c r="LK9" s="11"/>
      <c r="LL9" s="11"/>
      <c r="LM9" s="11"/>
      <c r="LN9" s="11"/>
      <c r="LO9" s="11"/>
      <c r="LP9" s="11"/>
      <c r="LQ9" s="11"/>
      <c r="LR9" s="11"/>
      <c r="LS9" s="11"/>
      <c r="LT9" s="11"/>
      <c r="LU9" s="11"/>
      <c r="LV9" s="11"/>
      <c r="LW9" s="11"/>
      <c r="LX9" s="11"/>
      <c r="LY9" s="11"/>
      <c r="LZ9" s="11"/>
      <c r="MA9" s="11"/>
      <c r="MB9" s="11"/>
      <c r="MC9" s="11"/>
      <c r="MD9" s="11"/>
      <c r="ME9" s="11"/>
      <c r="MF9" s="11"/>
      <c r="MG9" s="11"/>
      <c r="MH9" s="11"/>
      <c r="MI9" s="11"/>
      <c r="MJ9" s="11"/>
      <c r="MK9" s="11"/>
      <c r="ML9" s="11"/>
      <c r="MM9" s="11"/>
      <c r="MN9" s="11"/>
      <c r="MO9" s="11"/>
      <c r="MP9" s="11"/>
      <c r="MQ9" s="11"/>
      <c r="MR9" s="11"/>
      <c r="MS9" s="11"/>
      <c r="MT9" s="11"/>
      <c r="MU9" s="11"/>
      <c r="MV9" s="11"/>
      <c r="MW9" s="11"/>
      <c r="MX9" s="11"/>
      <c r="MY9" s="11"/>
      <c r="MZ9" s="11"/>
      <c r="NA9" s="11"/>
      <c r="NB9" s="11"/>
      <c r="NC9" s="11"/>
      <c r="ND9" s="11"/>
      <c r="NE9" s="11"/>
      <c r="NF9" s="11"/>
      <c r="NG9" s="11"/>
      <c r="NH9" s="11"/>
      <c r="NI9" s="11"/>
      <c r="NJ9" s="11"/>
      <c r="NK9" s="11"/>
      <c r="NL9" s="11"/>
      <c r="NM9" s="11"/>
      <c r="NN9" s="11"/>
      <c r="NO9" s="11"/>
      <c r="NP9" s="11"/>
      <c r="NQ9" s="11"/>
      <c r="NR9" s="11"/>
      <c r="NS9" s="11"/>
      <c r="NT9" s="11"/>
      <c r="NU9" s="11"/>
      <c r="NV9" s="11"/>
      <c r="NW9" s="11"/>
      <c r="NX9" s="11"/>
      <c r="NY9" s="11"/>
      <c r="NZ9" s="11"/>
      <c r="OA9" s="11"/>
      <c r="OB9" s="11"/>
      <c r="OC9" s="11"/>
      <c r="OD9" s="11"/>
      <c r="OE9" s="11"/>
      <c r="OF9" s="11"/>
      <c r="OG9" s="11"/>
      <c r="OH9" s="11"/>
      <c r="OI9" s="11"/>
      <c r="OJ9" s="11"/>
      <c r="OK9" s="11"/>
      <c r="OL9" s="11"/>
      <c r="OM9" s="11"/>
      <c r="ON9" s="11"/>
      <c r="OO9" s="11"/>
      <c r="OP9" s="11"/>
      <c r="OQ9" s="11"/>
      <c r="OR9" s="11"/>
      <c r="OS9" s="11"/>
      <c r="OT9" s="11"/>
      <c r="OU9" s="11"/>
      <c r="OV9" s="11"/>
      <c r="OW9" s="11"/>
      <c r="OX9" s="11"/>
      <c r="OY9" s="11"/>
      <c r="OZ9" s="11"/>
      <c r="PA9" s="11"/>
      <c r="PB9" s="11"/>
      <c r="PC9" s="11"/>
      <c r="PD9" s="11"/>
      <c r="PE9" s="11"/>
      <c r="PF9" s="11"/>
      <c r="PG9" s="11"/>
      <c r="PH9" s="11"/>
      <c r="PI9" s="11"/>
      <c r="PJ9" s="11"/>
      <c r="PK9" s="11"/>
      <c r="PL9" s="11"/>
      <c r="PM9" s="11"/>
      <c r="PN9" s="11"/>
      <c r="PO9" s="11"/>
      <c r="PP9" s="11"/>
      <c r="PQ9" s="11"/>
      <c r="PR9" s="11"/>
      <c r="PS9" s="11"/>
      <c r="PT9" s="11"/>
      <c r="PU9" s="11"/>
      <c r="PV9" s="11"/>
      <c r="PW9" s="11"/>
      <c r="PX9" s="11"/>
      <c r="PY9" s="11"/>
      <c r="PZ9" s="11"/>
      <c r="QA9" s="11"/>
      <c r="QB9" s="11"/>
      <c r="QC9" s="11"/>
      <c r="QD9" s="11"/>
      <c r="QE9" s="11"/>
      <c r="QF9" s="11"/>
      <c r="QG9" s="11"/>
      <c r="QH9" s="11"/>
      <c r="QI9" s="11"/>
      <c r="QJ9" s="11"/>
      <c r="QK9" s="11"/>
      <c r="QL9" s="11"/>
      <c r="QM9" s="11"/>
      <c r="QN9" s="11"/>
      <c r="QO9" s="11"/>
      <c r="QP9" s="11"/>
      <c r="QQ9" s="11"/>
      <c r="QR9" s="11"/>
      <c r="QS9" s="11"/>
      <c r="QT9" s="11"/>
      <c r="QU9" s="11"/>
      <c r="QV9" s="11"/>
      <c r="QW9" s="11"/>
      <c r="QX9" s="11"/>
      <c r="QY9" s="11"/>
      <c r="QZ9" s="11"/>
      <c r="RA9" s="11"/>
      <c r="RB9" s="11"/>
      <c r="RC9" s="11"/>
      <c r="RD9" s="11"/>
      <c r="RE9" s="11"/>
      <c r="RF9" s="11"/>
      <c r="RG9" s="11"/>
      <c r="RH9" s="11"/>
      <c r="RI9" s="11"/>
      <c r="RJ9" s="11"/>
      <c r="RK9" s="11"/>
      <c r="RL9" s="11"/>
      <c r="RM9" s="11"/>
      <c r="RN9" s="11"/>
      <c r="RO9" s="11"/>
      <c r="RP9" s="11"/>
      <c r="RQ9" s="11"/>
      <c r="RR9" s="11"/>
      <c r="RS9" s="11"/>
      <c r="RT9" s="11"/>
      <c r="RU9" s="11"/>
      <c r="RV9" s="11"/>
      <c r="RW9" s="11"/>
      <c r="RX9" s="11"/>
      <c r="RY9" s="11"/>
      <c r="RZ9" s="11"/>
      <c r="SA9" s="11"/>
      <c r="SB9" s="11"/>
      <c r="SC9" s="11"/>
      <c r="SD9" s="11"/>
      <c r="SE9" s="11"/>
      <c r="SF9" s="11"/>
      <c r="SG9" s="11"/>
      <c r="SH9" s="11"/>
      <c r="SI9" s="11"/>
      <c r="SJ9" s="11"/>
      <c r="SK9" s="11"/>
      <c r="SL9" s="11"/>
      <c r="SM9" s="11"/>
      <c r="SN9" s="11"/>
      <c r="SO9" s="11"/>
      <c r="SP9" s="11"/>
      <c r="SQ9" s="11"/>
      <c r="SR9" s="11"/>
      <c r="SS9" s="11"/>
      <c r="ST9" s="11"/>
      <c r="SU9" s="11"/>
      <c r="SV9" s="11"/>
      <c r="SW9" s="11"/>
      <c r="SX9" s="11"/>
      <c r="SY9" s="11"/>
      <c r="SZ9" s="11"/>
      <c r="TA9" s="11"/>
      <c r="TB9" s="11"/>
      <c r="TC9" s="11"/>
      <c r="TD9" s="11"/>
      <c r="TE9" s="11"/>
      <c r="TF9" s="11"/>
      <c r="TG9" s="11"/>
      <c r="TH9" s="11"/>
      <c r="TI9" s="11"/>
      <c r="TJ9" s="11"/>
      <c r="TK9" s="11"/>
      <c r="TL9" s="11"/>
      <c r="TM9" s="11"/>
      <c r="TN9" s="11"/>
      <c r="TO9" s="11"/>
      <c r="TP9" s="11"/>
      <c r="TQ9" s="11"/>
      <c r="TR9" s="11"/>
      <c r="TS9" s="11"/>
      <c r="TT9" s="11"/>
      <c r="TU9" s="11"/>
      <c r="TV9" s="11"/>
      <c r="TW9" s="11"/>
      <c r="TX9" s="11"/>
      <c r="TY9" s="11"/>
      <c r="TZ9" s="11"/>
      <c r="UA9" s="11"/>
      <c r="UB9" s="11"/>
      <c r="UC9" s="11"/>
      <c r="UD9" s="11"/>
      <c r="UE9" s="11"/>
      <c r="UF9" s="11"/>
      <c r="UG9" s="11"/>
      <c r="UH9" s="11"/>
      <c r="UI9" s="11"/>
      <c r="UJ9" s="11"/>
      <c r="UK9" s="11"/>
      <c r="UL9" s="11"/>
      <c r="UM9" s="11"/>
      <c r="UN9" s="11"/>
      <c r="UO9" s="11"/>
      <c r="UP9" s="11"/>
      <c r="UQ9" s="11"/>
      <c r="UR9" s="11"/>
      <c r="US9" s="11"/>
      <c r="UT9" s="11"/>
      <c r="UU9" s="11"/>
      <c r="UV9" s="11"/>
      <c r="UW9" s="11"/>
      <c r="UX9" s="11"/>
      <c r="UY9" s="11"/>
      <c r="UZ9" s="11"/>
      <c r="VA9" s="11"/>
      <c r="VB9" s="11"/>
      <c r="VC9" s="11"/>
      <c r="VD9" s="11"/>
      <c r="VE9" s="11"/>
      <c r="VF9" s="11"/>
      <c r="VG9" s="11"/>
      <c r="VH9" s="11"/>
      <c r="VI9" s="11"/>
      <c r="VJ9" s="11"/>
      <c r="VK9" s="11"/>
      <c r="VL9" s="11"/>
      <c r="VM9" s="11"/>
      <c r="VN9" s="11"/>
      <c r="VO9" s="11"/>
      <c r="VP9" s="11"/>
      <c r="VQ9" s="11"/>
      <c r="VR9" s="11"/>
      <c r="VS9" s="11"/>
      <c r="VT9" s="11"/>
      <c r="VU9" s="11"/>
      <c r="VV9" s="11"/>
      <c r="VW9" s="11"/>
      <c r="VX9" s="11"/>
      <c r="VY9" s="11"/>
      <c r="VZ9" s="11"/>
      <c r="WA9" s="11"/>
      <c r="WB9" s="11"/>
      <c r="WC9" s="11"/>
      <c r="WD9" s="11"/>
      <c r="WE9" s="11"/>
      <c r="WF9" s="11"/>
      <c r="WG9" s="11"/>
      <c r="WH9" s="11"/>
      <c r="WI9" s="11"/>
      <c r="WJ9" s="11"/>
      <c r="WK9" s="11"/>
      <c r="WL9" s="11"/>
      <c r="WM9" s="11"/>
      <c r="WN9" s="11"/>
      <c r="WO9" s="11"/>
      <c r="WP9" s="11"/>
      <c r="WQ9" s="11"/>
      <c r="WR9" s="11"/>
      <c r="WS9" s="11"/>
      <c r="WT9" s="11"/>
      <c r="WU9" s="11"/>
      <c r="WV9" s="11"/>
      <c r="WW9" s="11"/>
      <c r="WX9" s="11"/>
      <c r="WY9" s="11"/>
      <c r="WZ9" s="11"/>
      <c r="XA9" s="11"/>
      <c r="XB9" s="11"/>
      <c r="XC9" s="11"/>
      <c r="XD9" s="11"/>
      <c r="XE9" s="11"/>
      <c r="XF9" s="11"/>
      <c r="XG9" s="11"/>
      <c r="XH9" s="11"/>
      <c r="XI9" s="11"/>
      <c r="XJ9" s="11"/>
      <c r="XK9" s="11"/>
      <c r="XL9" s="11"/>
      <c r="XM9" s="11"/>
      <c r="XN9" s="11"/>
      <c r="XO9" s="11"/>
      <c r="XP9" s="11"/>
      <c r="XQ9" s="11"/>
      <c r="XR9" s="11"/>
      <c r="XS9" s="11"/>
      <c r="XT9" s="11"/>
      <c r="XU9" s="11"/>
      <c r="XV9" s="11"/>
      <c r="XW9" s="11"/>
      <c r="XX9" s="11"/>
      <c r="XY9" s="11"/>
      <c r="XZ9" s="11"/>
      <c r="YA9" s="11"/>
      <c r="YB9" s="11"/>
      <c r="YC9" s="11"/>
      <c r="YD9" s="11"/>
      <c r="YE9" s="11"/>
      <c r="YF9" s="11"/>
      <c r="YG9" s="11"/>
      <c r="YH9" s="11"/>
      <c r="YI9" s="11"/>
      <c r="YJ9" s="11"/>
      <c r="YK9" s="11"/>
      <c r="YL9" s="11"/>
      <c r="YM9" s="11"/>
      <c r="YN9" s="11"/>
      <c r="YO9" s="11"/>
      <c r="YP9" s="11"/>
      <c r="YQ9" s="11"/>
      <c r="YR9" s="11"/>
      <c r="YS9" s="11"/>
      <c r="YT9" s="11"/>
      <c r="YU9" s="11"/>
      <c r="YV9" s="11"/>
      <c r="YW9" s="11"/>
      <c r="YX9" s="11"/>
      <c r="YY9" s="11"/>
      <c r="YZ9" s="11"/>
      <c r="ZA9" s="11"/>
      <c r="ZB9" s="11"/>
      <c r="ZC9" s="11"/>
      <c r="ZD9" s="11"/>
      <c r="ZE9" s="11"/>
      <c r="ZF9" s="11"/>
      <c r="ZG9" s="11"/>
      <c r="ZH9" s="11"/>
      <c r="ZI9" s="11"/>
      <c r="ZJ9" s="11"/>
      <c r="ZK9" s="11"/>
      <c r="ZL9" s="11"/>
      <c r="ZM9" s="11"/>
      <c r="ZN9" s="11"/>
      <c r="ZO9" s="11"/>
      <c r="ZP9" s="11"/>
      <c r="ZQ9" s="11"/>
      <c r="ZR9" s="11"/>
      <c r="ZS9" s="11"/>
      <c r="ZT9" s="11"/>
      <c r="ZU9" s="11"/>
      <c r="ZV9" s="11"/>
      <c r="ZW9" s="11"/>
      <c r="ZX9" s="11"/>
      <c r="ZY9" s="11"/>
      <c r="ZZ9" s="11"/>
      <c r="AAA9" s="11"/>
      <c r="AAB9" s="11"/>
      <c r="AAC9" s="11"/>
      <c r="AAD9" s="11"/>
      <c r="AAE9" s="11"/>
      <c r="AAF9" s="11"/>
      <c r="AAG9" s="11"/>
      <c r="AAH9" s="11"/>
      <c r="AAI9" s="11"/>
      <c r="AAJ9" s="11"/>
      <c r="AAK9" s="11"/>
      <c r="AAL9" s="11"/>
      <c r="AAM9" s="11"/>
      <c r="AAN9" s="11"/>
      <c r="AAO9" s="11"/>
      <c r="AAP9" s="11"/>
      <c r="AAQ9" s="11"/>
      <c r="AAR9" s="11"/>
      <c r="AAS9" s="11"/>
      <c r="AAT9" s="11"/>
      <c r="AAU9" s="11"/>
      <c r="AAV9" s="11"/>
      <c r="AAW9" s="11"/>
      <c r="AAX9" s="11"/>
      <c r="AAY9" s="11"/>
      <c r="AAZ9" s="11"/>
      <c r="ABA9" s="11"/>
      <c r="ABB9" s="11"/>
      <c r="ABC9" s="11"/>
      <c r="ABD9" s="11"/>
      <c r="ABE9" s="11"/>
      <c r="ABF9" s="11"/>
      <c r="ABG9" s="11"/>
      <c r="ABH9" s="11"/>
      <c r="ABI9" s="11"/>
      <c r="ABJ9" s="11"/>
      <c r="ABK9" s="11"/>
      <c r="ABL9" s="11"/>
      <c r="ABM9" s="11"/>
      <c r="ABN9" s="11"/>
      <c r="ABO9" s="11"/>
      <c r="ABP9" s="11"/>
      <c r="ABQ9" s="11"/>
      <c r="ABR9" s="11"/>
      <c r="ABS9" s="11"/>
      <c r="ABT9" s="11"/>
      <c r="ABU9" s="11"/>
      <c r="ABV9" s="11"/>
      <c r="ABW9" s="11"/>
      <c r="ABX9" s="11"/>
      <c r="ABY9" s="11"/>
      <c r="ABZ9" s="11"/>
      <c r="ACA9" s="11"/>
      <c r="ACB9" s="11"/>
      <c r="ACC9" s="11"/>
      <c r="ACD9" s="11"/>
      <c r="ACE9" s="11"/>
      <c r="ACF9" s="11"/>
      <c r="ACG9" s="11"/>
      <c r="ACH9" s="11"/>
      <c r="ACI9" s="11"/>
      <c r="ACJ9" s="11"/>
      <c r="ACK9" s="11"/>
      <c r="ACL9" s="11"/>
      <c r="ACM9" s="11"/>
      <c r="ACN9" s="11"/>
      <c r="ACO9" s="11"/>
      <c r="ACP9" s="11"/>
      <c r="ACQ9" s="11"/>
      <c r="ACR9" s="11"/>
      <c r="ACS9" s="11"/>
      <c r="ACT9" s="11"/>
      <c r="ACU9" s="11"/>
      <c r="ACV9" s="11"/>
      <c r="ACW9" s="11"/>
      <c r="ACX9" s="11"/>
      <c r="ACY9" s="11"/>
      <c r="ACZ9" s="11"/>
      <c r="ADA9" s="11"/>
      <c r="ADB9" s="11"/>
      <c r="ADC9" s="11"/>
      <c r="ADD9" s="11"/>
      <c r="ADE9" s="11"/>
      <c r="ADF9" s="11"/>
      <c r="ADG9" s="11"/>
      <c r="ADH9" s="11"/>
      <c r="ADI9" s="11"/>
      <c r="ADJ9" s="11"/>
      <c r="ADK9" s="11"/>
      <c r="ADL9" s="11"/>
      <c r="ADM9" s="11"/>
      <c r="ADN9" s="11"/>
      <c r="ADO9" s="11"/>
      <c r="ADP9" s="11"/>
      <c r="ADQ9" s="11"/>
      <c r="ADR9" s="11"/>
      <c r="ADS9" s="11"/>
      <c r="ADT9" s="11"/>
      <c r="ADU9" s="11"/>
      <c r="ADV9" s="11"/>
      <c r="ADW9" s="11"/>
      <c r="ADX9" s="11"/>
      <c r="ADY9" s="11"/>
      <c r="ADZ9" s="11"/>
      <c r="AEA9" s="11"/>
      <c r="AEB9" s="11"/>
      <c r="AEC9" s="11"/>
      <c r="AED9" s="11"/>
      <c r="AEE9" s="11"/>
      <c r="AEF9" s="11"/>
      <c r="AEG9" s="11"/>
      <c r="AEH9" s="11"/>
      <c r="AEI9" s="11"/>
      <c r="AEJ9" s="11"/>
      <c r="AEK9" s="11"/>
      <c r="AEL9" s="11"/>
      <c r="AEM9" s="11"/>
      <c r="AEN9" s="11"/>
      <c r="AEO9" s="11"/>
      <c r="AEP9" s="11"/>
      <c r="AEQ9" s="11"/>
      <c r="AER9" s="11"/>
      <c r="AES9" s="11"/>
      <c r="AET9" s="11"/>
      <c r="AEU9" s="11"/>
      <c r="AEV9" s="11"/>
      <c r="AEW9" s="11"/>
      <c r="AEX9" s="11"/>
      <c r="AEY9" s="11"/>
      <c r="AEZ9" s="11"/>
      <c r="AFA9" s="11"/>
      <c r="AFB9" s="11"/>
      <c r="AFC9" s="11"/>
      <c r="AFD9" s="11"/>
      <c r="AFE9" s="11"/>
      <c r="AFF9" s="11"/>
      <c r="AFG9" s="11"/>
      <c r="AFH9" s="11"/>
      <c r="AFI9" s="11"/>
      <c r="AFJ9" s="11"/>
      <c r="AFK9" s="11"/>
      <c r="AFL9" s="11"/>
      <c r="AFM9" s="11"/>
      <c r="AFN9" s="11"/>
      <c r="AFO9" s="11"/>
      <c r="AFP9" s="11"/>
      <c r="AFQ9" s="11"/>
      <c r="AFR9" s="11"/>
      <c r="AFS9" s="11"/>
      <c r="AFT9" s="11"/>
      <c r="AFU9" s="11"/>
      <c r="AFV9" s="11"/>
      <c r="AFW9" s="11"/>
      <c r="AFX9" s="11"/>
      <c r="AFY9" s="11"/>
      <c r="AFZ9" s="11"/>
      <c r="AGA9" s="11"/>
      <c r="AGB9" s="11"/>
      <c r="AGC9" s="11"/>
      <c r="AGD9" s="11"/>
      <c r="AGE9" s="11"/>
      <c r="AGF9" s="11"/>
      <c r="AGG9" s="11"/>
      <c r="AGH9" s="11"/>
      <c r="AGI9" s="11"/>
      <c r="AGJ9" s="11"/>
      <c r="AGK9" s="11"/>
      <c r="AGL9" s="11"/>
      <c r="AGM9" s="11"/>
      <c r="AGN9" s="11"/>
      <c r="AGO9" s="11"/>
      <c r="AGP9" s="11"/>
      <c r="AGQ9" s="11"/>
      <c r="AGR9" s="11"/>
      <c r="AGS9" s="11"/>
      <c r="AGT9" s="11"/>
      <c r="AGU9" s="11"/>
      <c r="AGV9" s="11"/>
      <c r="AGW9" s="11"/>
      <c r="AGX9" s="11"/>
      <c r="AGY9" s="11"/>
      <c r="AGZ9" s="11"/>
      <c r="AHA9" s="11"/>
      <c r="AHB9" s="11"/>
      <c r="AHC9" s="11"/>
      <c r="AHD9" s="11"/>
      <c r="AHE9" s="11"/>
      <c r="AHF9" s="11"/>
      <c r="AHG9" s="11"/>
      <c r="AHH9" s="11"/>
      <c r="AHI9" s="11"/>
      <c r="AHJ9" s="11"/>
      <c r="AHK9" s="11"/>
      <c r="AHL9" s="11"/>
      <c r="AHM9" s="11"/>
      <c r="AHN9" s="11"/>
      <c r="AHO9" s="11"/>
      <c r="AHP9" s="11"/>
      <c r="AHQ9" s="11"/>
      <c r="AHR9" s="11"/>
      <c r="AHS9" s="11"/>
      <c r="AHT9" s="11"/>
      <c r="AHU9" s="11"/>
      <c r="AHV9" s="11"/>
      <c r="AHW9" s="11"/>
      <c r="AHX9" s="11"/>
      <c r="AHY9" s="11"/>
      <c r="AHZ9" s="11"/>
      <c r="AIA9" s="11"/>
      <c r="AIB9" s="11"/>
      <c r="AIC9" s="11"/>
      <c r="AID9" s="11"/>
      <c r="AIE9" s="11"/>
      <c r="AIF9" s="11"/>
      <c r="AIG9" s="11"/>
      <c r="AIH9" s="11"/>
      <c r="AII9" s="11"/>
      <c r="AIJ9" s="11"/>
      <c r="AIK9" s="11"/>
      <c r="AIL9" s="11"/>
      <c r="AIM9" s="11"/>
      <c r="AIN9" s="11"/>
      <c r="AIO9" s="11"/>
      <c r="AIP9" s="11"/>
      <c r="AIQ9" s="11"/>
      <c r="AIR9" s="11"/>
      <c r="AIS9" s="11"/>
      <c r="AIT9" s="11"/>
      <c r="AIU9" s="11"/>
      <c r="AIV9" s="11"/>
      <c r="AIW9" s="11"/>
      <c r="AIX9" s="11"/>
      <c r="AIY9" s="11"/>
      <c r="AIZ9" s="11"/>
      <c r="AJA9" s="11"/>
      <c r="AJB9" s="11"/>
      <c r="AJC9" s="11"/>
      <c r="AJD9" s="11"/>
      <c r="AJE9" s="11"/>
      <c r="AJF9" s="11"/>
      <c r="AJG9" s="11"/>
      <c r="AJH9" s="11"/>
      <c r="AJI9" s="11"/>
      <c r="AJJ9" s="11"/>
      <c r="AJK9" s="11"/>
      <c r="AJL9" s="11"/>
      <c r="AJM9" s="11"/>
      <c r="AJN9" s="11"/>
      <c r="AJO9" s="11"/>
      <c r="AJP9" s="11"/>
      <c r="AJQ9" s="11"/>
      <c r="AJR9" s="11"/>
      <c r="AJS9" s="11"/>
      <c r="AJT9" s="11"/>
      <c r="AJU9" s="11"/>
      <c r="AJV9" s="11"/>
      <c r="AJW9" s="11"/>
      <c r="AJX9" s="11"/>
      <c r="AJY9" s="11"/>
      <c r="AJZ9" s="11"/>
      <c r="AKA9" s="11"/>
      <c r="AKB9" s="11"/>
      <c r="AKC9" s="11"/>
      <c r="AKD9" s="11"/>
      <c r="AKE9" s="11"/>
      <c r="AKF9" s="11"/>
      <c r="AKG9" s="11"/>
      <c r="AKH9" s="11"/>
      <c r="AKI9" s="11"/>
      <c r="AKJ9" s="11"/>
      <c r="AKK9" s="11"/>
      <c r="AKL9" s="11"/>
      <c r="AKM9" s="11"/>
      <c r="AKN9" s="11"/>
      <c r="AKO9" s="11"/>
      <c r="AKP9" s="11"/>
      <c r="AKQ9" s="11"/>
      <c r="AKR9" s="11"/>
      <c r="AKS9" s="11"/>
      <c r="AKT9" s="11"/>
      <c r="AKU9" s="11"/>
      <c r="AKV9" s="11"/>
      <c r="AKW9" s="11"/>
      <c r="AKX9" s="11"/>
      <c r="AKY9" s="11"/>
      <c r="AKZ9" s="11"/>
      <c r="ALA9" s="11"/>
      <c r="ALB9" s="11"/>
      <c r="ALC9" s="11"/>
      <c r="ALD9" s="11"/>
      <c r="ALE9" s="11"/>
      <c r="ALF9" s="11"/>
      <c r="ALG9" s="11"/>
      <c r="ALH9" s="11"/>
      <c r="ALI9" s="11"/>
      <c r="ALJ9" s="11"/>
      <c r="ALK9" s="11"/>
      <c r="ALL9" s="11"/>
      <c r="ALM9" s="11"/>
      <c r="ALN9" s="11"/>
      <c r="ALO9" s="11"/>
      <c r="ALP9" s="11"/>
      <c r="ALQ9" s="11"/>
      <c r="ALR9" s="11"/>
      <c r="ALS9" s="11"/>
      <c r="ALT9" s="11"/>
      <c r="ALU9" s="11"/>
      <c r="ALV9" s="11"/>
      <c r="ALW9" s="11"/>
      <c r="ALX9" s="11"/>
      <c r="ALY9" s="11"/>
      <c r="ALZ9" s="11"/>
      <c r="AMA9" s="11"/>
      <c r="AMB9" s="11"/>
      <c r="AMC9" s="11"/>
      <c r="AMD9" s="11"/>
      <c r="AME9" s="11"/>
      <c r="AMF9" s="11"/>
      <c r="AMG9" s="11"/>
      <c r="AMH9" s="11"/>
      <c r="AMI9" s="11"/>
      <c r="AMJ9" s="11"/>
      <c r="AMK9" s="11"/>
      <c r="AML9" s="11"/>
      <c r="AMM9" s="11"/>
      <c r="AMN9" s="11"/>
      <c r="AMO9" s="11"/>
      <c r="AMP9" s="11"/>
      <c r="AMQ9" s="11"/>
      <c r="AMR9" s="11"/>
      <c r="AMS9" s="11"/>
      <c r="AMT9" s="11"/>
      <c r="AMU9" s="11"/>
      <c r="AMV9" s="11"/>
      <c r="AMW9" s="11"/>
      <c r="AMX9" s="11"/>
      <c r="AMY9" s="11"/>
      <c r="AMZ9" s="11"/>
      <c r="ANA9" s="11"/>
      <c r="ANB9" s="11"/>
      <c r="ANC9" s="11"/>
      <c r="AND9" s="11"/>
      <c r="ANE9" s="11"/>
      <c r="ANF9" s="11"/>
      <c r="ANG9" s="11"/>
      <c r="ANH9" s="11"/>
      <c r="ANI9" s="11"/>
      <c r="ANJ9" s="11"/>
      <c r="ANK9" s="11"/>
      <c r="ANL9" s="11"/>
      <c r="ANM9" s="11"/>
      <c r="ANN9" s="11"/>
      <c r="ANO9" s="11"/>
      <c r="ANP9" s="11"/>
      <c r="ANQ9" s="11"/>
      <c r="ANR9" s="11"/>
      <c r="ANS9" s="11"/>
      <c r="ANT9" s="11"/>
      <c r="ANU9" s="11"/>
      <c r="ANV9" s="11"/>
      <c r="ANW9" s="11"/>
      <c r="ANX9" s="11"/>
      <c r="ANY9" s="11"/>
      <c r="ANZ9" s="11"/>
      <c r="AOA9" s="11"/>
      <c r="AOB9" s="11"/>
      <c r="AOC9" s="11"/>
      <c r="AOD9" s="11"/>
      <c r="AOE9" s="11"/>
      <c r="AOF9" s="11"/>
      <c r="AOG9" s="11"/>
      <c r="AOH9" s="11"/>
      <c r="AOI9" s="11"/>
      <c r="AOJ9" s="11"/>
      <c r="AOK9" s="11"/>
      <c r="AOL9" s="11"/>
      <c r="AOM9" s="11"/>
      <c r="AON9" s="11"/>
      <c r="AOO9" s="11"/>
      <c r="AOP9" s="11"/>
      <c r="AOQ9" s="11"/>
      <c r="AOR9" s="11"/>
      <c r="AOS9" s="11"/>
      <c r="AOT9" s="11"/>
      <c r="AOU9" s="11"/>
      <c r="AOV9" s="11"/>
      <c r="AOW9" s="11"/>
      <c r="AOX9" s="11"/>
      <c r="AOY9" s="11"/>
      <c r="AOZ9" s="11"/>
      <c r="APA9" s="11"/>
      <c r="APB9" s="11"/>
      <c r="APC9" s="11"/>
      <c r="APD9" s="11"/>
      <c r="APE9" s="11"/>
      <c r="APF9" s="11"/>
      <c r="APG9" s="11"/>
      <c r="APH9" s="11"/>
      <c r="API9" s="11"/>
      <c r="APJ9" s="11"/>
      <c r="APK9" s="11"/>
      <c r="APL9" s="11"/>
      <c r="APM9" s="11"/>
      <c r="APN9" s="11"/>
      <c r="APO9" s="11"/>
      <c r="APP9" s="11"/>
      <c r="APQ9" s="11"/>
      <c r="APR9" s="11"/>
      <c r="APS9" s="11"/>
      <c r="APT9" s="11"/>
      <c r="APU9" s="11"/>
      <c r="APV9" s="11"/>
      <c r="APW9" s="11"/>
      <c r="APX9" s="11"/>
      <c r="APY9" s="11"/>
      <c r="APZ9" s="11"/>
      <c r="AQA9" s="11"/>
      <c r="AQB9" s="11"/>
      <c r="AQC9" s="11"/>
      <c r="AQD9" s="11"/>
      <c r="AQE9" s="11"/>
      <c r="AQF9" s="11"/>
      <c r="AQG9" s="11"/>
      <c r="AQH9" s="11"/>
      <c r="AQI9" s="11"/>
      <c r="AQJ9" s="11"/>
      <c r="AQK9" s="11"/>
      <c r="AQL9" s="11"/>
      <c r="AQM9" s="11"/>
      <c r="AQN9" s="11"/>
      <c r="AQO9" s="11"/>
      <c r="AQP9" s="11"/>
      <c r="AQQ9" s="11"/>
      <c r="AQR9" s="11"/>
      <c r="AQS9" s="11"/>
      <c r="AQT9" s="11"/>
      <c r="AQU9" s="11"/>
      <c r="AQV9" s="11"/>
      <c r="AQW9" s="11"/>
      <c r="AQX9" s="11"/>
      <c r="AQY9" s="11"/>
      <c r="AQZ9" s="11"/>
      <c r="ARA9" s="11"/>
      <c r="ARB9" s="11"/>
      <c r="ARC9" s="11"/>
      <c r="ARD9" s="11"/>
      <c r="ARE9" s="11"/>
      <c r="ARF9" s="11"/>
      <c r="ARG9" s="11"/>
      <c r="ARH9" s="11"/>
      <c r="ARI9" s="11"/>
      <c r="ARJ9" s="11"/>
      <c r="ARK9" s="11"/>
      <c r="ARL9" s="11"/>
      <c r="ARM9" s="11"/>
      <c r="ARN9" s="11"/>
      <c r="ARO9" s="11"/>
      <c r="ARP9" s="11"/>
      <c r="ARQ9" s="11"/>
      <c r="ARR9" s="11"/>
      <c r="ARS9" s="11"/>
      <c r="ART9" s="11"/>
      <c r="ARU9" s="11"/>
      <c r="ARV9" s="11"/>
      <c r="ARW9" s="11"/>
      <c r="ARX9" s="11"/>
      <c r="ARY9" s="11"/>
      <c r="ARZ9" s="11"/>
      <c r="ASA9" s="11"/>
      <c r="ASB9" s="11"/>
      <c r="ASC9" s="11"/>
      <c r="ASD9" s="11"/>
      <c r="ASE9" s="11"/>
      <c r="ASF9" s="11"/>
      <c r="ASG9" s="11"/>
      <c r="ASH9" s="11"/>
      <c r="ASI9" s="11"/>
      <c r="ASJ9" s="11"/>
      <c r="ASK9" s="11"/>
      <c r="ASL9" s="11"/>
      <c r="ASM9" s="11"/>
      <c r="ASN9" s="11"/>
      <c r="ASO9" s="11"/>
      <c r="ASP9" s="11"/>
      <c r="ASQ9" s="11"/>
      <c r="ASR9" s="11"/>
      <c r="ASS9" s="11"/>
      <c r="AST9" s="11"/>
      <c r="ASU9" s="11"/>
      <c r="ASV9" s="11"/>
      <c r="ASW9" s="11"/>
      <c r="ASX9" s="11"/>
      <c r="ASY9" s="11"/>
      <c r="ASZ9" s="11"/>
      <c r="ATA9" s="11"/>
      <c r="ATB9" s="11"/>
      <c r="ATC9" s="11"/>
      <c r="ATD9" s="11"/>
      <c r="ATE9" s="11"/>
      <c r="ATF9" s="11"/>
      <c r="ATG9" s="11"/>
      <c r="ATH9" s="11"/>
      <c r="ATI9" s="11"/>
      <c r="ATJ9" s="11"/>
      <c r="ATK9" s="11"/>
      <c r="ATL9" s="11"/>
      <c r="ATM9" s="11"/>
      <c r="ATN9" s="11"/>
      <c r="ATO9" s="11"/>
      <c r="ATP9" s="11"/>
      <c r="ATQ9" s="11"/>
      <c r="ATR9" s="11"/>
      <c r="ATS9" s="11"/>
      <c r="ATT9" s="11"/>
      <c r="ATU9" s="11"/>
      <c r="ATV9" s="11"/>
      <c r="ATW9" s="11"/>
      <c r="ATX9" s="11"/>
      <c r="ATY9" s="11"/>
      <c r="ATZ9" s="11"/>
      <c r="AUA9" s="11"/>
      <c r="AUB9" s="11"/>
      <c r="AUC9" s="11"/>
      <c r="AUD9" s="11"/>
      <c r="AUE9" s="11"/>
      <c r="AUF9" s="11"/>
      <c r="AUG9" s="11"/>
      <c r="AUH9" s="11"/>
      <c r="AUI9" s="11"/>
      <c r="AUJ9" s="11"/>
      <c r="AUK9" s="11"/>
      <c r="AUL9" s="11"/>
      <c r="AUM9" s="11"/>
      <c r="AUN9" s="11"/>
      <c r="AUO9" s="11"/>
      <c r="AUP9" s="11"/>
      <c r="AUQ9" s="11"/>
      <c r="AUR9" s="11"/>
      <c r="AUS9" s="11"/>
      <c r="AUT9" s="11"/>
      <c r="AUU9" s="11"/>
      <c r="AUV9" s="11"/>
      <c r="AUW9" s="11"/>
      <c r="AUX9" s="11"/>
      <c r="AUY9" s="11"/>
      <c r="AUZ9" s="11"/>
      <c r="AVA9" s="11"/>
      <c r="AVB9" s="11"/>
      <c r="AVC9" s="11"/>
      <c r="AVD9" s="11"/>
      <c r="AVE9" s="11"/>
      <c r="AVF9" s="11"/>
      <c r="AVG9" s="11"/>
      <c r="AVH9" s="11"/>
      <c r="AVI9" s="11"/>
      <c r="AVJ9" s="11"/>
      <c r="AVK9" s="11"/>
      <c r="AVL9" s="11"/>
      <c r="AVM9" s="11"/>
      <c r="AVN9" s="11"/>
      <c r="AVO9" s="11"/>
      <c r="AVP9" s="11"/>
      <c r="AVQ9" s="11"/>
      <c r="AVR9" s="11"/>
      <c r="AVS9" s="11"/>
      <c r="AVT9" s="11"/>
      <c r="AVU9" s="11"/>
      <c r="AVV9" s="11"/>
      <c r="AVW9" s="11"/>
      <c r="AVX9" s="11"/>
      <c r="AVY9" s="11"/>
      <c r="AVZ9" s="11"/>
      <c r="AWA9" s="11"/>
      <c r="AWB9" s="11"/>
      <c r="AWC9" s="11"/>
      <c r="AWD9" s="11"/>
      <c r="AWE9" s="11"/>
      <c r="AWF9" s="11"/>
      <c r="AWG9" s="11"/>
      <c r="AWH9" s="11"/>
      <c r="AWI9" s="11"/>
      <c r="AWJ9" s="11"/>
      <c r="AWK9" s="11"/>
      <c r="AWL9" s="11"/>
      <c r="AWM9" s="11"/>
      <c r="AWN9" s="11"/>
      <c r="AWO9" s="11"/>
      <c r="AWP9" s="11"/>
      <c r="AWQ9" s="11"/>
      <c r="AWR9" s="11"/>
      <c r="AWS9" s="11"/>
      <c r="AWT9" s="11"/>
      <c r="AWU9" s="11"/>
      <c r="AWV9" s="11"/>
      <c r="AWW9" s="11"/>
      <c r="AWX9" s="11"/>
      <c r="AWY9" s="11"/>
      <c r="AWZ9" s="11"/>
      <c r="AXA9" s="11"/>
      <c r="AXB9" s="11"/>
      <c r="AXC9" s="11"/>
      <c r="AXD9" s="11"/>
      <c r="AXE9" s="11"/>
      <c r="AXF9" s="11"/>
      <c r="AXG9" s="11"/>
      <c r="AXH9" s="11"/>
      <c r="AXI9" s="11"/>
      <c r="AXJ9" s="11"/>
      <c r="AXK9" s="11"/>
      <c r="AXL9" s="11"/>
      <c r="AXM9" s="11"/>
      <c r="AXN9" s="11"/>
      <c r="AXO9" s="11"/>
      <c r="AXP9" s="11"/>
      <c r="AXQ9" s="11"/>
      <c r="AXR9" s="11"/>
      <c r="AXS9" s="11"/>
      <c r="AXT9" s="11"/>
      <c r="AXU9" s="11"/>
      <c r="AXV9" s="11"/>
      <c r="AXW9" s="11"/>
      <c r="AXX9" s="11"/>
      <c r="AXY9" s="11"/>
      <c r="AXZ9" s="11"/>
      <c r="AYA9" s="11"/>
      <c r="AYB9" s="11"/>
      <c r="AYC9" s="11"/>
      <c r="AYD9" s="11"/>
      <c r="AYE9" s="11"/>
      <c r="AYF9" s="11"/>
      <c r="AYG9" s="11"/>
      <c r="AYH9" s="11"/>
      <c r="AYI9" s="11"/>
      <c r="AYJ9" s="11"/>
      <c r="AYK9" s="11"/>
      <c r="AYL9" s="11"/>
      <c r="AYM9" s="11"/>
      <c r="AYN9" s="11"/>
      <c r="AYO9" s="11"/>
      <c r="AYP9" s="11"/>
      <c r="AYQ9" s="11"/>
      <c r="AYR9" s="11"/>
      <c r="AYS9" s="11"/>
      <c r="AYT9" s="11"/>
      <c r="AYU9" s="11"/>
      <c r="AYV9" s="11"/>
      <c r="AYW9" s="11"/>
      <c r="AYX9" s="11"/>
      <c r="AYY9" s="11"/>
      <c r="AYZ9" s="11"/>
      <c r="AZA9" s="11"/>
      <c r="AZB9" s="11"/>
      <c r="AZC9" s="11"/>
      <c r="AZD9" s="11"/>
      <c r="AZE9" s="11"/>
      <c r="AZF9" s="11"/>
      <c r="AZG9" s="11"/>
      <c r="AZH9" s="11"/>
      <c r="AZI9" s="11"/>
      <c r="AZJ9" s="11"/>
      <c r="AZK9" s="11"/>
      <c r="AZL9" s="11"/>
      <c r="AZM9" s="11"/>
      <c r="AZN9" s="11"/>
      <c r="AZO9" s="11"/>
      <c r="AZP9" s="11"/>
      <c r="AZQ9" s="11"/>
      <c r="AZR9" s="11"/>
      <c r="AZS9" s="11"/>
      <c r="AZT9" s="11"/>
      <c r="AZU9" s="11"/>
      <c r="AZV9" s="11"/>
      <c r="AZW9" s="11"/>
      <c r="AZX9" s="11"/>
      <c r="AZY9" s="11"/>
      <c r="AZZ9" s="11"/>
      <c r="BAA9" s="11"/>
      <c r="BAB9" s="11"/>
      <c r="BAC9" s="11"/>
      <c r="BAD9" s="11"/>
      <c r="BAE9" s="11"/>
      <c r="BAF9" s="11"/>
      <c r="BAG9" s="11"/>
      <c r="BAH9" s="11"/>
      <c r="BAI9" s="11"/>
      <c r="BAJ9" s="11"/>
      <c r="BAK9" s="11"/>
      <c r="BAL9" s="11"/>
      <c r="BAM9" s="11"/>
      <c r="BAN9" s="11"/>
      <c r="BAO9" s="11"/>
      <c r="BAP9" s="11"/>
      <c r="BAQ9" s="11"/>
      <c r="BAR9" s="11"/>
      <c r="BAS9" s="11"/>
      <c r="BAT9" s="11"/>
      <c r="BAU9" s="11"/>
      <c r="BAV9" s="11"/>
      <c r="BAW9" s="11"/>
      <c r="BAX9" s="11"/>
      <c r="BAY9" s="11"/>
      <c r="BAZ9" s="11"/>
      <c r="BBA9" s="11"/>
      <c r="BBB9" s="11"/>
      <c r="BBC9" s="11"/>
      <c r="BBD9" s="11"/>
      <c r="BBE9" s="11"/>
      <c r="BBF9" s="11"/>
      <c r="BBG9" s="11"/>
      <c r="BBH9" s="11"/>
      <c r="BBI9" s="11"/>
      <c r="BBJ9" s="11"/>
      <c r="BBK9" s="11"/>
      <c r="BBL9" s="11"/>
      <c r="BBM9" s="11"/>
      <c r="BBN9" s="11"/>
      <c r="BBO9" s="11"/>
      <c r="BBP9" s="11"/>
      <c r="BBQ9" s="11"/>
      <c r="BBR9" s="11"/>
      <c r="BBS9" s="11"/>
      <c r="BBT9" s="11"/>
      <c r="BBU9" s="11"/>
      <c r="BBV9" s="11"/>
      <c r="BBW9" s="11"/>
      <c r="BBX9" s="11"/>
      <c r="BBY9" s="11"/>
      <c r="BBZ9" s="11"/>
      <c r="BCA9" s="11"/>
      <c r="BCB9" s="11"/>
      <c r="BCC9" s="11"/>
      <c r="BCD9" s="11"/>
      <c r="BCE9" s="11"/>
      <c r="BCF9" s="11"/>
      <c r="BCG9" s="11"/>
      <c r="BCH9" s="11"/>
      <c r="BCI9" s="11"/>
      <c r="BCJ9" s="11"/>
      <c r="BCK9" s="11"/>
      <c r="BCL9" s="11"/>
      <c r="BCM9" s="11"/>
      <c r="BCN9" s="11"/>
      <c r="BCO9" s="11"/>
      <c r="BCP9" s="11"/>
      <c r="BCQ9" s="11"/>
      <c r="BCR9" s="11"/>
      <c r="BCS9" s="11"/>
      <c r="BCT9" s="11"/>
      <c r="BCU9" s="11"/>
      <c r="BCV9" s="11"/>
      <c r="BCW9" s="11"/>
      <c r="BCX9" s="11"/>
      <c r="BCY9" s="11"/>
      <c r="BCZ9" s="11"/>
      <c r="BDA9" s="11"/>
      <c r="BDB9" s="11"/>
      <c r="BDC9" s="11"/>
      <c r="BDD9" s="11"/>
      <c r="BDE9" s="11"/>
      <c r="BDF9" s="11"/>
      <c r="BDG9" s="11"/>
      <c r="BDH9" s="11"/>
      <c r="BDI9" s="11"/>
      <c r="BDJ9" s="11"/>
      <c r="BDK9" s="11"/>
      <c r="BDL9" s="11"/>
      <c r="BDM9" s="11"/>
      <c r="BDN9" s="11"/>
      <c r="BDO9" s="11"/>
      <c r="BDP9" s="11"/>
      <c r="BDQ9" s="11"/>
      <c r="BDR9" s="11"/>
      <c r="BDS9" s="11"/>
      <c r="BDT9" s="11"/>
      <c r="BDU9" s="11"/>
      <c r="BDV9" s="11"/>
      <c r="BDW9" s="11"/>
      <c r="BDX9" s="11"/>
      <c r="BDY9" s="11"/>
      <c r="BDZ9" s="11"/>
      <c r="BEA9" s="11"/>
      <c r="BEB9" s="11"/>
      <c r="BEC9" s="11"/>
      <c r="BED9" s="11"/>
      <c r="BEE9" s="11"/>
      <c r="BEF9" s="11"/>
      <c r="BEG9" s="11"/>
      <c r="BEH9" s="11"/>
      <c r="BEI9" s="11"/>
      <c r="BEJ9" s="11"/>
      <c r="BEK9" s="11"/>
      <c r="BEL9" s="11"/>
      <c r="BEM9" s="11"/>
      <c r="BEN9" s="11"/>
      <c r="BEO9" s="11"/>
      <c r="BEP9" s="11"/>
      <c r="BEQ9" s="11"/>
      <c r="BER9" s="11"/>
      <c r="BES9" s="11"/>
      <c r="BET9" s="11"/>
      <c r="BEU9" s="11"/>
      <c r="BEV9" s="11"/>
      <c r="BEW9" s="11"/>
      <c r="BEX9" s="11"/>
      <c r="BEY9" s="11"/>
      <c r="BEZ9" s="11"/>
      <c r="BFA9" s="11"/>
      <c r="BFB9" s="11"/>
      <c r="BFC9" s="11"/>
      <c r="BFD9" s="11"/>
      <c r="BFE9" s="11"/>
      <c r="BFF9" s="11"/>
      <c r="BFG9" s="11"/>
      <c r="BFH9" s="11"/>
      <c r="BFI9" s="11"/>
      <c r="BFJ9" s="11"/>
      <c r="BFK9" s="11"/>
      <c r="BFL9" s="11"/>
      <c r="BFM9" s="11"/>
      <c r="BFN9" s="11"/>
      <c r="BFO9" s="11"/>
      <c r="BFP9" s="11"/>
      <c r="BFQ9" s="11"/>
      <c r="BFR9" s="11"/>
      <c r="BFS9" s="11"/>
      <c r="BFT9" s="11"/>
      <c r="BFU9" s="11"/>
      <c r="BFV9" s="11"/>
      <c r="BFW9" s="11"/>
      <c r="BFX9" s="11"/>
      <c r="BFY9" s="11"/>
      <c r="BFZ9" s="11"/>
      <c r="BGA9" s="11"/>
      <c r="BGB9" s="11"/>
      <c r="BGC9" s="11"/>
      <c r="BGD9" s="11"/>
      <c r="BGE9" s="11"/>
      <c r="BGF9" s="11"/>
      <c r="BGG9" s="11"/>
      <c r="BGH9" s="11"/>
      <c r="BGI9" s="11"/>
      <c r="BGJ9" s="11"/>
      <c r="BGK9" s="11"/>
      <c r="BGL9" s="11"/>
      <c r="BGM9" s="11"/>
      <c r="BGN9" s="11"/>
      <c r="BGO9" s="11"/>
      <c r="BGP9" s="11"/>
      <c r="BGQ9" s="11"/>
      <c r="BGR9" s="11"/>
      <c r="BGS9" s="11"/>
      <c r="BGT9" s="11"/>
      <c r="BGU9" s="11"/>
      <c r="BGV9" s="11"/>
      <c r="BGW9" s="11"/>
      <c r="BGX9" s="11"/>
      <c r="BGY9" s="11"/>
      <c r="BGZ9" s="11"/>
      <c r="BHA9" s="11"/>
      <c r="BHB9" s="11"/>
      <c r="BHC9" s="11"/>
      <c r="BHD9" s="11"/>
      <c r="BHE9" s="11"/>
      <c r="BHF9" s="11"/>
      <c r="BHG9" s="11"/>
      <c r="BHH9" s="11"/>
      <c r="BHI9" s="11"/>
      <c r="BHJ9" s="11"/>
      <c r="BHK9" s="11"/>
      <c r="BHL9" s="11"/>
      <c r="BHM9" s="11"/>
      <c r="BHN9" s="11"/>
      <c r="BHO9" s="11"/>
      <c r="BHP9" s="11"/>
      <c r="BHQ9" s="11"/>
      <c r="BHR9" s="11"/>
      <c r="BHS9" s="11"/>
      <c r="BHT9" s="11"/>
      <c r="BHU9" s="11"/>
      <c r="BHV9" s="11"/>
      <c r="BHW9" s="11"/>
      <c r="BHX9" s="11"/>
      <c r="BHY9" s="11"/>
      <c r="BHZ9" s="11"/>
      <c r="BIA9" s="11"/>
      <c r="BIB9" s="11"/>
      <c r="BIC9" s="11"/>
      <c r="BID9" s="11"/>
      <c r="BIE9" s="11"/>
      <c r="BIF9" s="11"/>
      <c r="BIG9" s="11"/>
      <c r="BIH9" s="11"/>
      <c r="BII9" s="11"/>
      <c r="BIJ9" s="11"/>
      <c r="BIK9" s="11"/>
      <c r="BIL9" s="11"/>
      <c r="BIM9" s="11"/>
      <c r="BIN9" s="11"/>
      <c r="BIO9" s="11"/>
      <c r="BIP9" s="11"/>
      <c r="BIQ9" s="11"/>
      <c r="BIR9" s="11"/>
      <c r="BIS9" s="11"/>
      <c r="BIT9" s="11"/>
      <c r="BIU9" s="11"/>
      <c r="BIV9" s="11"/>
      <c r="BIW9" s="11"/>
      <c r="BIX9" s="11"/>
      <c r="BIY9" s="11"/>
      <c r="BIZ9" s="11"/>
      <c r="BJA9" s="11"/>
      <c r="BJB9" s="11"/>
      <c r="BJC9" s="11"/>
      <c r="BJD9" s="11"/>
      <c r="BJE9" s="11"/>
      <c r="BJF9" s="11"/>
      <c r="BJG9" s="11"/>
      <c r="BJH9" s="11"/>
      <c r="BJI9" s="11"/>
      <c r="BJJ9" s="11"/>
      <c r="BJK9" s="11"/>
      <c r="BJL9" s="11"/>
      <c r="BJM9" s="11"/>
      <c r="BJN9" s="11"/>
      <c r="BJO9" s="11"/>
      <c r="BJP9" s="11"/>
      <c r="BJQ9" s="11"/>
      <c r="BJR9" s="11"/>
      <c r="BJS9" s="11"/>
      <c r="BJT9" s="11"/>
      <c r="BJU9" s="11"/>
      <c r="BJV9" s="11"/>
      <c r="BJW9" s="11"/>
      <c r="BJX9" s="11"/>
      <c r="BJY9" s="11"/>
      <c r="BJZ9" s="11"/>
      <c r="BKA9" s="11"/>
      <c r="BKB9" s="11"/>
      <c r="BKC9" s="11"/>
      <c r="BKD9" s="11"/>
      <c r="BKE9" s="11"/>
      <c r="BKF9" s="11"/>
      <c r="BKG9" s="11"/>
      <c r="BKH9" s="11"/>
      <c r="BKI9" s="11"/>
      <c r="BKJ9" s="11"/>
      <c r="BKK9" s="11"/>
      <c r="BKL9" s="11"/>
      <c r="BKM9" s="11"/>
      <c r="BKN9" s="11"/>
      <c r="BKO9" s="11"/>
      <c r="BKP9" s="11"/>
      <c r="BKQ9" s="11"/>
      <c r="BKR9" s="11"/>
      <c r="BKS9" s="11"/>
      <c r="BKT9" s="11"/>
      <c r="BKU9" s="11"/>
      <c r="BKV9" s="11"/>
      <c r="BKW9" s="11"/>
      <c r="BKX9" s="11"/>
      <c r="BKY9" s="11"/>
      <c r="BKZ9" s="11"/>
      <c r="BLA9" s="11"/>
      <c r="BLB9" s="11"/>
      <c r="BLC9" s="11"/>
      <c r="BLD9" s="11"/>
      <c r="BLE9" s="11"/>
      <c r="BLF9" s="11"/>
      <c r="BLG9" s="11"/>
      <c r="BLH9" s="11"/>
      <c r="BLI9" s="11"/>
      <c r="BLJ9" s="11"/>
      <c r="BLK9" s="11"/>
      <c r="BLL9" s="11"/>
      <c r="BLM9" s="11"/>
      <c r="BLN9" s="11"/>
      <c r="BLO9" s="11"/>
      <c r="BLP9" s="11"/>
      <c r="BLQ9" s="11"/>
      <c r="BLR9" s="11"/>
      <c r="BLS9" s="11"/>
      <c r="BLT9" s="11"/>
      <c r="BLU9" s="11"/>
      <c r="BLV9" s="11"/>
      <c r="BLW9" s="11"/>
      <c r="BLX9" s="11"/>
      <c r="BLY9" s="11"/>
      <c r="BLZ9" s="11"/>
      <c r="BMA9" s="11"/>
      <c r="BMB9" s="11"/>
      <c r="BMC9" s="11"/>
      <c r="BMD9" s="11"/>
      <c r="BME9" s="11"/>
      <c r="BMF9" s="11"/>
      <c r="BMG9" s="11"/>
      <c r="BMH9" s="11"/>
      <c r="BMI9" s="11"/>
      <c r="BMJ9" s="11"/>
      <c r="BMK9" s="11"/>
      <c r="BML9" s="11"/>
      <c r="BMM9" s="11"/>
      <c r="BMN9" s="11"/>
      <c r="BMO9" s="11"/>
      <c r="BMP9" s="11"/>
      <c r="BMQ9" s="11"/>
      <c r="BMR9" s="11"/>
      <c r="BMS9" s="11"/>
      <c r="BMT9" s="11"/>
      <c r="BMU9" s="11"/>
      <c r="BMV9" s="11"/>
      <c r="BMW9" s="11"/>
      <c r="BMX9" s="11"/>
      <c r="BMY9" s="11"/>
      <c r="BMZ9" s="11"/>
      <c r="BNA9" s="11"/>
      <c r="BNB9" s="11"/>
      <c r="BNC9" s="11"/>
      <c r="BND9" s="11"/>
      <c r="BNE9" s="11"/>
      <c r="BNF9" s="11"/>
      <c r="BNG9" s="11"/>
      <c r="BNH9" s="11"/>
      <c r="BNI9" s="11"/>
      <c r="BNJ9" s="11"/>
      <c r="BNK9" s="11"/>
      <c r="BNL9" s="11"/>
      <c r="BNM9" s="11"/>
      <c r="BNN9" s="11"/>
      <c r="BNO9" s="11"/>
      <c r="BNP9" s="11"/>
      <c r="BNQ9" s="11"/>
      <c r="BNR9" s="11"/>
      <c r="BNS9" s="11"/>
      <c r="BNT9" s="11"/>
      <c r="BNU9" s="11"/>
      <c r="BNV9" s="11"/>
      <c r="BNW9" s="11"/>
      <c r="BNX9" s="11"/>
      <c r="BNY9" s="11"/>
      <c r="BNZ9" s="11"/>
      <c r="BOA9" s="11"/>
      <c r="BOB9" s="11"/>
      <c r="BOC9" s="11"/>
      <c r="BOD9" s="11"/>
      <c r="BOE9" s="11"/>
      <c r="BOF9" s="11"/>
      <c r="BOG9" s="11"/>
      <c r="BOH9" s="11"/>
      <c r="BOI9" s="11"/>
      <c r="BOJ9" s="11"/>
      <c r="BOK9" s="11"/>
      <c r="BOL9" s="11"/>
      <c r="BOM9" s="11"/>
      <c r="BON9" s="11"/>
      <c r="BOO9" s="11"/>
      <c r="BOP9" s="11"/>
      <c r="BOQ9" s="11"/>
      <c r="BOR9" s="11"/>
      <c r="BOS9" s="11"/>
      <c r="BOT9" s="11"/>
      <c r="BOU9" s="11"/>
      <c r="BOV9" s="11"/>
      <c r="BOW9" s="11"/>
      <c r="BOX9" s="11"/>
      <c r="BOY9" s="11"/>
      <c r="BOZ9" s="11"/>
      <c r="BPA9" s="11"/>
      <c r="BPB9" s="11"/>
      <c r="BPC9" s="11"/>
      <c r="BPD9" s="11"/>
      <c r="BPE9" s="11"/>
      <c r="BPF9" s="11"/>
      <c r="BPG9" s="11"/>
      <c r="BPH9" s="11"/>
      <c r="BPI9" s="11"/>
      <c r="BPJ9" s="11"/>
      <c r="BPK9" s="11"/>
      <c r="BPL9" s="11"/>
      <c r="BPM9" s="11"/>
      <c r="BPN9" s="11"/>
      <c r="BPO9" s="11"/>
      <c r="BPP9" s="11"/>
      <c r="BPQ9" s="11"/>
      <c r="BPR9" s="11"/>
      <c r="BPS9" s="11"/>
      <c r="BPT9" s="11"/>
      <c r="BPU9" s="11"/>
      <c r="BPV9" s="11"/>
      <c r="BPW9" s="11"/>
      <c r="BPX9" s="11"/>
      <c r="BPY9" s="11"/>
      <c r="BPZ9" s="11"/>
      <c r="BQA9" s="11"/>
      <c r="BQB9" s="11"/>
      <c r="BQC9" s="11"/>
      <c r="BQD9" s="11"/>
      <c r="BQE9" s="11"/>
      <c r="BQF9" s="11"/>
      <c r="BQG9" s="11"/>
      <c r="BQH9" s="11"/>
      <c r="BQI9" s="11"/>
      <c r="BQJ9" s="11"/>
      <c r="BQK9" s="11"/>
      <c r="BQL9" s="11"/>
      <c r="BQM9" s="11"/>
      <c r="BQN9" s="11"/>
      <c r="BQO9" s="11"/>
      <c r="BQP9" s="11"/>
      <c r="BQQ9" s="11"/>
      <c r="BQR9" s="11"/>
      <c r="BQS9" s="11"/>
      <c r="BQT9" s="11"/>
      <c r="BQU9" s="11"/>
      <c r="BQV9" s="11"/>
      <c r="BQW9" s="11"/>
      <c r="BQX9" s="11"/>
      <c r="BQY9" s="11"/>
      <c r="BQZ9" s="11"/>
      <c r="BRA9" s="11"/>
      <c r="BRB9" s="11"/>
      <c r="BRC9" s="11"/>
      <c r="BRD9" s="11"/>
      <c r="BRE9" s="11"/>
      <c r="BRF9" s="11"/>
      <c r="BRG9" s="11"/>
      <c r="BRH9" s="11"/>
      <c r="BRI9" s="11"/>
      <c r="BRJ9" s="11"/>
      <c r="BRK9" s="11"/>
      <c r="BRL9" s="11"/>
      <c r="BRM9" s="11"/>
      <c r="BRN9" s="11"/>
      <c r="BRO9" s="11"/>
      <c r="BRP9" s="11"/>
      <c r="BRQ9" s="11"/>
      <c r="BRR9" s="11"/>
      <c r="BRS9" s="11"/>
      <c r="BRT9" s="11"/>
      <c r="BRU9" s="11"/>
      <c r="BRV9" s="11"/>
      <c r="BRW9" s="11"/>
      <c r="BRX9" s="11"/>
      <c r="BRY9" s="11"/>
      <c r="BRZ9" s="11"/>
      <c r="BSA9" s="11"/>
      <c r="BSB9" s="11"/>
      <c r="BSC9" s="11"/>
      <c r="BSD9" s="11"/>
      <c r="BSE9" s="11"/>
      <c r="BSF9" s="11"/>
      <c r="BSG9" s="11"/>
      <c r="BSH9" s="11"/>
      <c r="BSI9" s="11"/>
      <c r="BSJ9" s="11"/>
      <c r="BSK9" s="11"/>
      <c r="BSL9" s="11"/>
      <c r="BSM9" s="11"/>
      <c r="BSN9" s="11"/>
      <c r="BSO9" s="11"/>
      <c r="BSP9" s="11"/>
      <c r="BSQ9" s="11"/>
      <c r="BSR9" s="11"/>
      <c r="BSS9" s="11"/>
      <c r="BST9" s="11"/>
      <c r="BSU9" s="11"/>
      <c r="BSV9" s="11"/>
      <c r="BSW9" s="11"/>
      <c r="BSX9" s="11"/>
      <c r="BSY9" s="11"/>
      <c r="BSZ9" s="11"/>
      <c r="BTA9" s="11"/>
      <c r="BTB9" s="11"/>
      <c r="BTC9" s="11"/>
      <c r="BTD9" s="11"/>
      <c r="BTE9" s="11"/>
      <c r="BTF9" s="11"/>
      <c r="BTG9" s="11"/>
      <c r="BTH9" s="11"/>
      <c r="BTI9" s="11"/>
      <c r="BTJ9" s="11"/>
      <c r="BTK9" s="11"/>
      <c r="BTL9" s="11"/>
      <c r="BTM9" s="11"/>
      <c r="BTN9" s="11"/>
      <c r="BTO9" s="11"/>
      <c r="BTP9" s="11"/>
      <c r="BTQ9" s="11"/>
      <c r="BTR9" s="11"/>
      <c r="BTS9" s="11"/>
      <c r="BTT9" s="11"/>
      <c r="BTU9" s="11"/>
      <c r="BTV9" s="11"/>
      <c r="BTW9" s="11"/>
      <c r="BTX9" s="11"/>
      <c r="BTY9" s="11"/>
      <c r="BTZ9" s="11"/>
      <c r="BUA9" s="11"/>
      <c r="BUB9" s="11"/>
      <c r="BUC9" s="11"/>
      <c r="BUD9" s="11"/>
      <c r="BUE9" s="11"/>
      <c r="BUF9" s="11"/>
      <c r="BUG9" s="11"/>
      <c r="BUH9" s="11"/>
      <c r="BUI9" s="11"/>
      <c r="BUJ9" s="11"/>
      <c r="BUK9" s="11"/>
      <c r="BUL9" s="11"/>
      <c r="BUM9" s="11"/>
      <c r="BUN9" s="11"/>
      <c r="BUO9" s="11"/>
      <c r="BUP9" s="11"/>
      <c r="BUQ9" s="11"/>
      <c r="BUR9" s="11"/>
      <c r="BUS9" s="11"/>
      <c r="BUT9" s="11"/>
      <c r="BUU9" s="11"/>
      <c r="BUV9" s="11"/>
      <c r="BUW9" s="11"/>
      <c r="BUX9" s="11"/>
      <c r="BUY9" s="11"/>
      <c r="BUZ9" s="11"/>
      <c r="BVA9" s="11"/>
      <c r="BVB9" s="11"/>
      <c r="BVC9" s="11"/>
      <c r="BVD9" s="11"/>
      <c r="BVE9" s="11"/>
      <c r="BVF9" s="11"/>
      <c r="BVG9" s="11"/>
      <c r="BVH9" s="11"/>
      <c r="BVI9" s="11"/>
      <c r="BVJ9" s="11"/>
      <c r="BVK9" s="11"/>
      <c r="BVL9" s="11"/>
      <c r="BVM9" s="11"/>
      <c r="BVN9" s="11"/>
      <c r="BVO9" s="11"/>
      <c r="BVP9" s="11"/>
      <c r="BVQ9" s="11"/>
      <c r="BVR9" s="11"/>
      <c r="BVS9" s="11"/>
      <c r="BVT9" s="11"/>
      <c r="BVU9" s="11"/>
      <c r="BVV9" s="11"/>
      <c r="BVW9" s="11"/>
      <c r="BVX9" s="11"/>
      <c r="BVY9" s="11"/>
      <c r="BVZ9" s="11"/>
      <c r="BWA9" s="11"/>
      <c r="BWB9" s="11"/>
      <c r="BWC9" s="11"/>
      <c r="BWD9" s="11"/>
      <c r="BWE9" s="11"/>
      <c r="BWF9" s="11"/>
      <c r="BWG9" s="11"/>
      <c r="BWH9" s="11"/>
      <c r="BWI9" s="11"/>
      <c r="BWJ9" s="11"/>
      <c r="BWK9" s="11"/>
      <c r="BWL9" s="11"/>
      <c r="BWM9" s="11"/>
      <c r="BWN9" s="11"/>
      <c r="BWO9" s="11"/>
      <c r="BWP9" s="11"/>
      <c r="BWQ9" s="11"/>
      <c r="BWR9" s="11"/>
      <c r="BWS9" s="11"/>
      <c r="BWT9" s="11"/>
      <c r="BWU9" s="11"/>
      <c r="BWV9" s="11"/>
      <c r="BWW9" s="11"/>
      <c r="BWX9" s="11"/>
      <c r="BWY9" s="11"/>
      <c r="BWZ9" s="11"/>
      <c r="BXA9" s="11"/>
      <c r="BXB9" s="11"/>
      <c r="BXC9" s="11"/>
      <c r="BXD9" s="11"/>
      <c r="BXE9" s="11"/>
      <c r="BXF9" s="11"/>
      <c r="BXG9" s="11"/>
      <c r="BXH9" s="11"/>
      <c r="BXI9" s="11"/>
      <c r="BXJ9" s="11"/>
      <c r="BXK9" s="11"/>
      <c r="BXL9" s="11"/>
      <c r="BXM9" s="11"/>
      <c r="BXN9" s="11"/>
      <c r="BXO9" s="11"/>
      <c r="BXP9" s="11"/>
      <c r="BXQ9" s="11"/>
      <c r="BXR9" s="11"/>
      <c r="BXS9" s="11"/>
      <c r="BXT9" s="11"/>
      <c r="BXU9" s="11"/>
      <c r="BXV9" s="11"/>
      <c r="BXW9" s="11"/>
      <c r="BXX9" s="11"/>
      <c r="BXY9" s="11"/>
      <c r="BXZ9" s="11"/>
      <c r="BYA9" s="11"/>
      <c r="BYB9" s="11"/>
      <c r="BYC9" s="11"/>
      <c r="BYD9" s="11"/>
      <c r="BYE9" s="11"/>
      <c r="BYF9" s="11"/>
      <c r="BYG9" s="11"/>
      <c r="BYH9" s="11"/>
      <c r="BYI9" s="11"/>
      <c r="BYJ9" s="11"/>
      <c r="BYK9" s="11"/>
      <c r="BYL9" s="11"/>
      <c r="BYM9" s="11"/>
      <c r="BYN9" s="11"/>
      <c r="BYO9" s="11"/>
      <c r="BYP9" s="11"/>
      <c r="BYQ9" s="11"/>
      <c r="BYR9" s="11"/>
      <c r="BYS9" s="11"/>
      <c r="BYT9" s="11"/>
      <c r="BYU9" s="11"/>
      <c r="BYV9" s="11"/>
      <c r="BYW9" s="11"/>
      <c r="BYX9" s="11"/>
      <c r="BYY9" s="11"/>
      <c r="BYZ9" s="11"/>
      <c r="BZA9" s="11"/>
      <c r="BZB9" s="11"/>
      <c r="BZC9" s="11"/>
      <c r="BZD9" s="11"/>
      <c r="BZE9" s="11"/>
      <c r="BZF9" s="11"/>
      <c r="BZG9" s="11"/>
      <c r="BZH9" s="11"/>
      <c r="BZI9" s="11"/>
      <c r="BZJ9" s="11"/>
      <c r="BZK9" s="11"/>
      <c r="BZL9" s="11"/>
      <c r="BZM9" s="11"/>
      <c r="BZN9" s="11"/>
      <c r="BZO9" s="11"/>
      <c r="BZP9" s="11"/>
      <c r="BZQ9" s="11"/>
      <c r="BZR9" s="11"/>
      <c r="BZS9" s="11"/>
      <c r="BZT9" s="11"/>
      <c r="BZU9" s="11"/>
      <c r="BZV9" s="11"/>
      <c r="BZW9" s="11"/>
      <c r="BZX9" s="11"/>
      <c r="BZY9" s="11"/>
      <c r="BZZ9" s="11"/>
      <c r="CAA9" s="11"/>
      <c r="CAB9" s="11"/>
      <c r="CAC9" s="11"/>
      <c r="CAD9" s="11"/>
      <c r="CAE9" s="11"/>
      <c r="CAF9" s="11"/>
      <c r="CAG9" s="11"/>
      <c r="CAH9" s="11"/>
      <c r="CAI9" s="11"/>
      <c r="CAJ9" s="11"/>
      <c r="CAK9" s="11"/>
      <c r="CAL9" s="11"/>
      <c r="CAM9" s="11"/>
      <c r="CAN9" s="11"/>
      <c r="CAO9" s="11"/>
      <c r="CAP9" s="11"/>
      <c r="CAQ9" s="11"/>
      <c r="CAR9" s="11"/>
      <c r="CAS9" s="11"/>
      <c r="CAT9" s="11"/>
      <c r="CAU9" s="11"/>
      <c r="CAV9" s="11"/>
      <c r="CAW9" s="11"/>
      <c r="CAX9" s="11"/>
      <c r="CAY9" s="11"/>
      <c r="CAZ9" s="11"/>
      <c r="CBA9" s="11"/>
      <c r="CBB9" s="11"/>
      <c r="CBC9" s="11"/>
      <c r="CBD9" s="11"/>
      <c r="CBE9" s="11"/>
      <c r="CBF9" s="11"/>
      <c r="CBG9" s="11"/>
      <c r="CBH9" s="11"/>
      <c r="CBI9" s="11"/>
      <c r="CBJ9" s="11"/>
      <c r="CBK9" s="11"/>
      <c r="CBL9" s="11"/>
      <c r="CBM9" s="11"/>
      <c r="CBN9" s="11"/>
      <c r="CBO9" s="11"/>
      <c r="CBP9" s="11"/>
      <c r="CBQ9" s="11"/>
      <c r="CBR9" s="11"/>
      <c r="CBS9" s="11"/>
      <c r="CBT9" s="11"/>
      <c r="CBU9" s="11"/>
      <c r="CBV9" s="11"/>
      <c r="CBW9" s="11"/>
      <c r="CBX9" s="11"/>
      <c r="CBY9" s="11"/>
      <c r="CBZ9" s="11"/>
      <c r="CCA9" s="11"/>
      <c r="CCB9" s="11"/>
      <c r="CCC9" s="11"/>
      <c r="CCD9" s="11"/>
      <c r="CCE9" s="11"/>
      <c r="CCF9" s="11"/>
      <c r="CCG9" s="11"/>
      <c r="CCH9" s="11"/>
      <c r="CCI9" s="11"/>
      <c r="CCJ9" s="11"/>
      <c r="CCK9" s="11"/>
      <c r="CCL9" s="11"/>
      <c r="CCM9" s="11"/>
      <c r="CCN9" s="11"/>
      <c r="CCO9" s="11"/>
      <c r="CCP9" s="11"/>
      <c r="CCQ9" s="11"/>
      <c r="CCR9" s="11"/>
      <c r="CCS9" s="11"/>
      <c r="CCT9" s="11"/>
      <c r="CCU9" s="11"/>
      <c r="CCV9" s="11"/>
      <c r="CCW9" s="11"/>
      <c r="CCX9" s="11"/>
      <c r="CCY9" s="11"/>
      <c r="CCZ9" s="11"/>
      <c r="CDA9" s="11"/>
      <c r="CDB9" s="11"/>
      <c r="CDC9" s="11"/>
      <c r="CDD9" s="11"/>
      <c r="CDE9" s="11"/>
      <c r="CDF9" s="11"/>
      <c r="CDG9" s="11"/>
      <c r="CDH9" s="11"/>
      <c r="CDI9" s="11"/>
      <c r="CDJ9" s="11"/>
      <c r="CDK9" s="11"/>
      <c r="CDL9" s="11"/>
      <c r="CDM9" s="11"/>
      <c r="CDN9" s="11"/>
      <c r="CDO9" s="11"/>
      <c r="CDP9" s="11"/>
      <c r="CDQ9" s="11"/>
      <c r="CDR9" s="11"/>
      <c r="CDS9" s="11"/>
      <c r="CDT9" s="11"/>
      <c r="CDU9" s="11"/>
      <c r="CDV9" s="11"/>
      <c r="CDW9" s="11"/>
      <c r="CDX9" s="11"/>
      <c r="CDY9" s="11"/>
      <c r="CDZ9" s="11"/>
      <c r="CEA9" s="11"/>
      <c r="CEB9" s="11"/>
      <c r="CEC9" s="11"/>
      <c r="CED9" s="11"/>
      <c r="CEE9" s="11"/>
      <c r="CEF9" s="11"/>
      <c r="CEG9" s="11"/>
      <c r="CEH9" s="11"/>
      <c r="CEI9" s="11"/>
      <c r="CEJ9" s="11"/>
      <c r="CEK9" s="11"/>
      <c r="CEL9" s="11"/>
      <c r="CEM9" s="11"/>
      <c r="CEN9" s="11"/>
      <c r="CEO9" s="11"/>
      <c r="CEP9" s="11"/>
      <c r="CEQ9" s="11"/>
      <c r="CER9" s="11"/>
      <c r="CES9" s="11"/>
      <c r="CET9" s="11"/>
      <c r="CEU9" s="11"/>
      <c r="CEV9" s="11"/>
      <c r="CEW9" s="11"/>
      <c r="CEX9" s="11"/>
      <c r="CEY9" s="11"/>
      <c r="CEZ9" s="11"/>
      <c r="CFA9" s="11"/>
      <c r="CFB9" s="11"/>
      <c r="CFC9" s="11"/>
      <c r="CFD9" s="11"/>
      <c r="CFE9" s="11"/>
      <c r="CFF9" s="11"/>
      <c r="CFG9" s="11"/>
      <c r="CFH9" s="11"/>
      <c r="CFI9" s="11"/>
      <c r="CFJ9" s="11"/>
      <c r="CFK9" s="11"/>
      <c r="CFL9" s="11"/>
      <c r="CFM9" s="11"/>
      <c r="CFN9" s="11"/>
      <c r="CFO9" s="11"/>
      <c r="CFP9" s="11"/>
      <c r="CFQ9" s="11"/>
      <c r="CFR9" s="11"/>
      <c r="CFS9" s="11"/>
      <c r="CFT9" s="11"/>
      <c r="CFU9" s="11"/>
      <c r="CFV9" s="11"/>
      <c r="CFW9" s="11"/>
      <c r="CFX9" s="11"/>
      <c r="CFY9" s="11"/>
      <c r="CFZ9" s="11"/>
      <c r="CGA9" s="11"/>
      <c r="CGB9" s="11"/>
      <c r="CGC9" s="11"/>
      <c r="CGD9" s="11"/>
      <c r="CGE9" s="11"/>
      <c r="CGF9" s="11"/>
      <c r="CGG9" s="11"/>
      <c r="CGH9" s="11"/>
      <c r="CGI9" s="11"/>
      <c r="CGJ9" s="11"/>
      <c r="CGK9" s="11"/>
      <c r="CGL9" s="11"/>
      <c r="CGM9" s="11"/>
      <c r="CGN9" s="11"/>
      <c r="CGO9" s="11"/>
      <c r="CGP9" s="11"/>
      <c r="CGQ9" s="11"/>
      <c r="CGR9" s="11"/>
      <c r="CGS9" s="11"/>
      <c r="CGT9" s="11"/>
      <c r="CGU9" s="11"/>
      <c r="CGV9" s="11"/>
      <c r="CGW9" s="11"/>
      <c r="CGX9" s="11"/>
      <c r="CGY9" s="11"/>
      <c r="CGZ9" s="11"/>
      <c r="CHA9" s="11"/>
      <c r="CHB9" s="11"/>
      <c r="CHC9" s="11"/>
      <c r="CHD9" s="11"/>
      <c r="CHE9" s="11"/>
      <c r="CHF9" s="11"/>
      <c r="CHG9" s="11"/>
      <c r="CHH9" s="11"/>
      <c r="CHI9" s="11"/>
      <c r="CHJ9" s="11"/>
      <c r="CHK9" s="11"/>
      <c r="CHL9" s="11"/>
      <c r="CHM9" s="11"/>
      <c r="CHN9" s="11"/>
      <c r="CHO9" s="11"/>
      <c r="CHP9" s="11"/>
      <c r="CHQ9" s="11"/>
      <c r="CHR9" s="11"/>
      <c r="CHS9" s="11"/>
      <c r="CHT9" s="11"/>
      <c r="CHU9" s="11"/>
      <c r="CHV9" s="11"/>
      <c r="CHW9" s="11"/>
      <c r="CHX9" s="11"/>
      <c r="CHY9" s="11"/>
      <c r="CHZ9" s="11"/>
      <c r="CIA9" s="11"/>
      <c r="CIB9" s="11"/>
      <c r="CIC9" s="11"/>
      <c r="CID9" s="11"/>
      <c r="CIE9" s="11"/>
      <c r="CIF9" s="11"/>
      <c r="CIG9" s="11"/>
      <c r="CIH9" s="11"/>
      <c r="CII9" s="11"/>
      <c r="CIJ9" s="11"/>
      <c r="CIK9" s="11"/>
      <c r="CIL9" s="11"/>
      <c r="CIM9" s="11"/>
      <c r="CIN9" s="11"/>
      <c r="CIO9" s="11"/>
      <c r="CIP9" s="11"/>
      <c r="CIQ9" s="11"/>
      <c r="CIR9" s="11"/>
      <c r="CIS9" s="11"/>
      <c r="CIT9" s="11"/>
      <c r="CIU9" s="11"/>
      <c r="CIV9" s="11"/>
      <c r="CIW9" s="11"/>
      <c r="CIX9" s="11"/>
      <c r="CIY9" s="11"/>
      <c r="CIZ9" s="11"/>
      <c r="CJA9" s="11"/>
      <c r="CJB9" s="11"/>
      <c r="CJC9" s="11"/>
      <c r="CJD9" s="11"/>
      <c r="CJE9" s="11"/>
      <c r="CJF9" s="11"/>
      <c r="CJG9" s="11"/>
      <c r="CJH9" s="11"/>
      <c r="CJI9" s="11"/>
      <c r="CJJ9" s="11"/>
      <c r="CJK9" s="11"/>
      <c r="CJL9" s="11"/>
      <c r="CJM9" s="11"/>
      <c r="CJN9" s="11"/>
      <c r="CJO9" s="11"/>
      <c r="CJP9" s="11"/>
      <c r="CJQ9" s="11"/>
      <c r="CJR9" s="11"/>
      <c r="CJS9" s="11"/>
      <c r="CJT9" s="11"/>
      <c r="CJU9" s="11"/>
      <c r="CJV9" s="11"/>
      <c r="CJW9" s="11"/>
      <c r="CJX9" s="11"/>
      <c r="CJY9" s="11"/>
      <c r="CJZ9" s="11"/>
      <c r="CKA9" s="11"/>
      <c r="CKB9" s="11"/>
      <c r="CKC9" s="11"/>
      <c r="CKD9" s="11"/>
      <c r="CKE9" s="11"/>
      <c r="CKF9" s="11"/>
      <c r="CKG9" s="11"/>
      <c r="CKH9" s="11"/>
      <c r="CKI9" s="11"/>
      <c r="CKJ9" s="11"/>
      <c r="CKK9" s="11"/>
      <c r="CKL9" s="11"/>
      <c r="CKM9" s="11"/>
      <c r="CKN9" s="11"/>
      <c r="CKO9" s="11"/>
      <c r="CKP9" s="11"/>
      <c r="CKQ9" s="11"/>
      <c r="CKR9" s="11"/>
      <c r="CKS9" s="11"/>
      <c r="CKT9" s="11"/>
      <c r="CKU9" s="11"/>
      <c r="CKV9" s="11"/>
      <c r="CKW9" s="11"/>
      <c r="CKX9" s="11"/>
      <c r="CKY9" s="11"/>
      <c r="CKZ9" s="11"/>
      <c r="CLA9" s="11"/>
      <c r="CLB9" s="11"/>
      <c r="CLC9" s="11"/>
      <c r="CLD9" s="11"/>
      <c r="CLE9" s="11"/>
      <c r="CLF9" s="11"/>
      <c r="CLG9" s="11"/>
      <c r="CLH9" s="11"/>
      <c r="CLI9" s="11"/>
      <c r="CLJ9" s="11"/>
      <c r="CLK9" s="11"/>
      <c r="CLL9" s="11"/>
      <c r="CLM9" s="11"/>
      <c r="CLN9" s="11"/>
      <c r="CLO9" s="11"/>
      <c r="CLP9" s="11"/>
      <c r="CLQ9" s="11"/>
      <c r="CLR9" s="11"/>
      <c r="CLS9" s="11"/>
      <c r="CLT9" s="11"/>
      <c r="CLU9" s="11"/>
      <c r="CLV9" s="11"/>
      <c r="CLW9" s="11"/>
      <c r="CLX9" s="11"/>
      <c r="CLY9" s="11"/>
      <c r="CLZ9" s="11"/>
      <c r="CMA9" s="11"/>
      <c r="CMB9" s="11"/>
      <c r="CMC9" s="11"/>
      <c r="CMD9" s="11"/>
      <c r="CME9" s="11"/>
      <c r="CMF9" s="11"/>
      <c r="CMG9" s="11"/>
      <c r="CMH9" s="11"/>
      <c r="CMI9" s="11"/>
      <c r="CMJ9" s="11"/>
      <c r="CMK9" s="11"/>
      <c r="CML9" s="11"/>
      <c r="CMM9" s="11"/>
      <c r="CMN9" s="11"/>
      <c r="CMO9" s="11"/>
      <c r="CMP9" s="11"/>
      <c r="CMQ9" s="11"/>
      <c r="CMR9" s="11"/>
      <c r="CMS9" s="11"/>
      <c r="CMT9" s="11"/>
      <c r="CMU9" s="11"/>
      <c r="CMV9" s="11"/>
      <c r="CMW9" s="11"/>
      <c r="CMX9" s="11"/>
      <c r="CMY9" s="11"/>
      <c r="CMZ9" s="11"/>
      <c r="CNA9" s="11"/>
      <c r="CNB9" s="11"/>
      <c r="CNC9" s="11"/>
      <c r="CND9" s="11"/>
      <c r="CNE9" s="11"/>
      <c r="CNF9" s="11"/>
      <c r="CNG9" s="11"/>
      <c r="CNH9" s="11"/>
      <c r="CNI9" s="11"/>
      <c r="CNJ9" s="11"/>
      <c r="CNK9" s="11"/>
      <c r="CNL9" s="11"/>
      <c r="CNM9" s="11"/>
      <c r="CNN9" s="11"/>
      <c r="CNO9" s="11"/>
      <c r="CNP9" s="11"/>
      <c r="CNQ9" s="11"/>
      <c r="CNR9" s="11"/>
      <c r="CNS9" s="11"/>
      <c r="CNT9" s="11"/>
      <c r="CNU9" s="11"/>
      <c r="CNV9" s="11"/>
      <c r="CNW9" s="11"/>
      <c r="CNX9" s="11"/>
      <c r="CNY9" s="11"/>
      <c r="CNZ9" s="11"/>
      <c r="COA9" s="11"/>
      <c r="COB9" s="11"/>
      <c r="COC9" s="11"/>
      <c r="COD9" s="11"/>
      <c r="COE9" s="11"/>
      <c r="COF9" s="11"/>
      <c r="COG9" s="11"/>
      <c r="COH9" s="11"/>
      <c r="COI9" s="11"/>
      <c r="COJ9" s="11"/>
      <c r="COK9" s="11"/>
      <c r="COL9" s="11"/>
      <c r="COM9" s="11"/>
      <c r="CON9" s="11"/>
      <c r="COO9" s="11"/>
      <c r="COP9" s="11"/>
      <c r="COQ9" s="11"/>
      <c r="COR9" s="11"/>
      <c r="COS9" s="11"/>
      <c r="COT9" s="11"/>
      <c r="COU9" s="11"/>
      <c r="COV9" s="11"/>
      <c r="COW9" s="11"/>
      <c r="COX9" s="11"/>
      <c r="COY9" s="11"/>
      <c r="COZ9" s="11"/>
      <c r="CPA9" s="11"/>
      <c r="CPB9" s="11"/>
      <c r="CPC9" s="11"/>
      <c r="CPD9" s="11"/>
      <c r="CPE9" s="11"/>
      <c r="CPF9" s="11"/>
      <c r="CPG9" s="11"/>
      <c r="CPH9" s="11"/>
      <c r="CPI9" s="11"/>
      <c r="CPJ9" s="11"/>
      <c r="CPK9" s="11"/>
      <c r="CPL9" s="11"/>
      <c r="CPM9" s="11"/>
      <c r="CPN9" s="11"/>
      <c r="CPO9" s="11"/>
      <c r="CPP9" s="11"/>
      <c r="CPQ9" s="11"/>
      <c r="CPR9" s="11"/>
      <c r="CPS9" s="11"/>
      <c r="CPT9" s="11"/>
      <c r="CPU9" s="11"/>
      <c r="CPV9" s="11"/>
      <c r="CPW9" s="11"/>
      <c r="CPX9" s="11"/>
      <c r="CPY9" s="11"/>
      <c r="CPZ9" s="11"/>
      <c r="CQA9" s="11"/>
      <c r="CQB9" s="11"/>
      <c r="CQC9" s="11"/>
      <c r="CQD9" s="11"/>
      <c r="CQE9" s="11"/>
      <c r="CQF9" s="11"/>
      <c r="CQG9" s="11"/>
      <c r="CQH9" s="11"/>
      <c r="CQI9" s="11"/>
      <c r="CQJ9" s="11"/>
      <c r="CQK9" s="11"/>
      <c r="CQL9" s="11"/>
      <c r="CQM9" s="11"/>
      <c r="CQN9" s="11"/>
      <c r="CQO9" s="11"/>
      <c r="CQP9" s="11"/>
      <c r="CQQ9" s="11"/>
      <c r="CQR9" s="11"/>
      <c r="CQS9" s="11"/>
      <c r="CQT9" s="11"/>
      <c r="CQU9" s="11"/>
      <c r="CQV9" s="11"/>
      <c r="CQW9" s="11"/>
      <c r="CQX9" s="11"/>
      <c r="CQY9" s="11"/>
      <c r="CQZ9" s="11"/>
      <c r="CRA9" s="11"/>
      <c r="CRB9" s="11"/>
      <c r="CRC9" s="11"/>
      <c r="CRD9" s="11"/>
      <c r="CRE9" s="11"/>
      <c r="CRF9" s="11"/>
      <c r="CRG9" s="11"/>
      <c r="CRH9" s="11"/>
      <c r="CRI9" s="11"/>
      <c r="CRJ9" s="11"/>
      <c r="CRK9" s="11"/>
      <c r="CRL9" s="11"/>
      <c r="CRM9" s="11"/>
      <c r="CRN9" s="11"/>
      <c r="CRO9" s="11"/>
      <c r="CRP9" s="11"/>
      <c r="CRQ9" s="11"/>
      <c r="CRR9" s="11"/>
      <c r="CRS9" s="11"/>
      <c r="CRT9" s="11"/>
      <c r="CRU9" s="11"/>
      <c r="CRV9" s="11"/>
      <c r="CRW9" s="11"/>
      <c r="CRX9" s="11"/>
      <c r="CRY9" s="11"/>
      <c r="CRZ9" s="11"/>
      <c r="CSA9" s="11"/>
      <c r="CSB9" s="11"/>
      <c r="CSC9" s="11"/>
      <c r="CSD9" s="11"/>
      <c r="CSE9" s="11"/>
      <c r="CSF9" s="11"/>
      <c r="CSG9" s="11"/>
      <c r="CSH9" s="11"/>
      <c r="CSI9" s="11"/>
      <c r="CSJ9" s="11"/>
      <c r="CSK9" s="11"/>
      <c r="CSL9" s="11"/>
      <c r="CSM9" s="11"/>
      <c r="CSN9" s="11"/>
      <c r="CSO9" s="11"/>
      <c r="CSP9" s="11"/>
      <c r="CSQ9" s="11"/>
      <c r="CSR9" s="11"/>
      <c r="CSS9" s="11"/>
      <c r="CST9" s="11"/>
      <c r="CSU9" s="11"/>
      <c r="CSV9" s="11"/>
      <c r="CSW9" s="11"/>
      <c r="CSX9" s="11"/>
      <c r="CSY9" s="11"/>
      <c r="CSZ9" s="11"/>
      <c r="CTA9" s="11"/>
      <c r="CTB9" s="11"/>
      <c r="CTC9" s="11"/>
      <c r="CTD9" s="11"/>
      <c r="CTE9" s="11"/>
      <c r="CTF9" s="11"/>
      <c r="CTG9" s="11"/>
      <c r="CTH9" s="11"/>
      <c r="CTI9" s="11"/>
      <c r="CTJ9" s="11"/>
      <c r="CTK9" s="11"/>
      <c r="CTL9" s="11"/>
      <c r="CTM9" s="11"/>
      <c r="CTN9" s="11"/>
      <c r="CTO9" s="11"/>
      <c r="CTP9" s="11"/>
      <c r="CTQ9" s="11"/>
      <c r="CTR9" s="11"/>
      <c r="CTS9" s="11"/>
      <c r="CTT9" s="11"/>
      <c r="CTU9" s="11"/>
      <c r="CTV9" s="11"/>
      <c r="CTW9" s="11"/>
      <c r="CTX9" s="11"/>
      <c r="CTY9" s="11"/>
      <c r="CTZ9" s="11"/>
      <c r="CUA9" s="11"/>
      <c r="CUB9" s="11"/>
      <c r="CUC9" s="11"/>
      <c r="CUD9" s="11"/>
      <c r="CUE9" s="11"/>
      <c r="CUF9" s="11"/>
      <c r="CUG9" s="11"/>
      <c r="CUH9" s="11"/>
      <c r="CUI9" s="11"/>
      <c r="CUJ9" s="11"/>
      <c r="CUK9" s="11"/>
      <c r="CUL9" s="11"/>
      <c r="CUM9" s="11"/>
      <c r="CUN9" s="11"/>
      <c r="CUO9" s="11"/>
      <c r="CUP9" s="11"/>
      <c r="CUQ9" s="11"/>
      <c r="CUR9" s="11"/>
      <c r="CUS9" s="11"/>
      <c r="CUT9" s="11"/>
      <c r="CUU9" s="11"/>
      <c r="CUV9" s="11"/>
      <c r="CUW9" s="11"/>
      <c r="CUX9" s="11"/>
      <c r="CUY9" s="11"/>
      <c r="CUZ9" s="11"/>
      <c r="CVA9" s="11"/>
      <c r="CVB9" s="11"/>
      <c r="CVC9" s="11"/>
      <c r="CVD9" s="11"/>
      <c r="CVE9" s="11"/>
      <c r="CVF9" s="11"/>
      <c r="CVG9" s="11"/>
      <c r="CVH9" s="11"/>
      <c r="CVI9" s="11"/>
      <c r="CVJ9" s="11"/>
      <c r="CVK9" s="11"/>
      <c r="CVL9" s="11"/>
      <c r="CVM9" s="11"/>
      <c r="CVN9" s="11"/>
      <c r="CVO9" s="11"/>
      <c r="CVP9" s="11"/>
      <c r="CVQ9" s="11"/>
      <c r="CVR9" s="11"/>
      <c r="CVS9" s="11"/>
      <c r="CVT9" s="11"/>
      <c r="CVU9" s="11"/>
      <c r="CVV9" s="11"/>
      <c r="CVW9" s="11"/>
      <c r="CVX9" s="11"/>
      <c r="CVY9" s="11"/>
      <c r="CVZ9" s="11"/>
      <c r="CWA9" s="11"/>
      <c r="CWB9" s="11"/>
      <c r="CWC9" s="11"/>
      <c r="CWD9" s="11"/>
      <c r="CWE9" s="11"/>
      <c r="CWF9" s="11"/>
      <c r="CWG9" s="11"/>
      <c r="CWH9" s="11"/>
      <c r="CWI9" s="11"/>
      <c r="CWJ9" s="11"/>
      <c r="CWK9" s="11"/>
      <c r="CWL9" s="11"/>
      <c r="CWM9" s="11"/>
      <c r="CWN9" s="11"/>
      <c r="CWO9" s="11"/>
      <c r="CWP9" s="11"/>
      <c r="CWQ9" s="11"/>
      <c r="CWR9" s="11"/>
      <c r="CWS9" s="11"/>
      <c r="CWT9" s="11"/>
      <c r="CWU9" s="11"/>
      <c r="CWV9" s="11"/>
      <c r="CWW9" s="11"/>
      <c r="CWX9" s="11"/>
      <c r="CWY9" s="11"/>
      <c r="CWZ9" s="11"/>
      <c r="CXA9" s="11"/>
      <c r="CXB9" s="11"/>
      <c r="CXC9" s="11"/>
      <c r="CXD9" s="11"/>
      <c r="CXE9" s="11"/>
      <c r="CXF9" s="11"/>
      <c r="CXG9" s="11"/>
      <c r="CXH9" s="11"/>
      <c r="CXI9" s="11"/>
      <c r="CXJ9" s="11"/>
      <c r="CXK9" s="11"/>
      <c r="CXL9" s="11"/>
      <c r="CXM9" s="11"/>
      <c r="CXN9" s="11"/>
      <c r="CXO9" s="11"/>
      <c r="CXP9" s="11"/>
      <c r="CXQ9" s="11"/>
      <c r="CXR9" s="11"/>
      <c r="CXS9" s="11"/>
      <c r="CXT9" s="11"/>
      <c r="CXU9" s="11"/>
      <c r="CXV9" s="11"/>
      <c r="CXW9" s="11"/>
      <c r="CXX9" s="11"/>
      <c r="CXY9" s="11"/>
      <c r="CXZ9" s="11"/>
      <c r="CYA9" s="11"/>
      <c r="CYB9" s="11"/>
      <c r="CYC9" s="11"/>
      <c r="CYD9" s="11"/>
      <c r="CYE9" s="11"/>
      <c r="CYF9" s="11"/>
      <c r="CYG9" s="11"/>
      <c r="CYH9" s="11"/>
      <c r="CYI9" s="11"/>
      <c r="CYJ9" s="11"/>
      <c r="CYK9" s="11"/>
      <c r="CYL9" s="11"/>
      <c r="CYM9" s="11"/>
      <c r="CYN9" s="11"/>
      <c r="CYO9" s="11"/>
      <c r="CYP9" s="11"/>
      <c r="CYQ9" s="11"/>
      <c r="CYR9" s="11"/>
      <c r="CYS9" s="11"/>
      <c r="CYT9" s="11"/>
      <c r="CYU9" s="11"/>
      <c r="CYV9" s="11"/>
      <c r="CYW9" s="11"/>
      <c r="CYX9" s="11"/>
      <c r="CYY9" s="11"/>
      <c r="CYZ9" s="11"/>
      <c r="CZA9" s="11"/>
      <c r="CZB9" s="11"/>
      <c r="CZC9" s="11"/>
      <c r="CZD9" s="11"/>
      <c r="CZE9" s="11"/>
      <c r="CZF9" s="11"/>
      <c r="CZG9" s="11"/>
      <c r="CZH9" s="11"/>
      <c r="CZI9" s="11"/>
      <c r="CZJ9" s="11"/>
      <c r="CZK9" s="11"/>
      <c r="CZL9" s="11"/>
      <c r="CZM9" s="11"/>
      <c r="CZN9" s="11"/>
      <c r="CZO9" s="11"/>
      <c r="CZP9" s="11"/>
      <c r="CZQ9" s="11"/>
      <c r="CZR9" s="11"/>
      <c r="CZS9" s="11"/>
      <c r="CZT9" s="11"/>
      <c r="CZU9" s="11"/>
      <c r="CZV9" s="11"/>
      <c r="CZW9" s="11"/>
      <c r="CZX9" s="11"/>
      <c r="CZY9" s="11"/>
      <c r="CZZ9" s="11"/>
      <c r="DAA9" s="11"/>
      <c r="DAB9" s="11"/>
      <c r="DAC9" s="11"/>
      <c r="DAD9" s="11"/>
      <c r="DAE9" s="11"/>
      <c r="DAF9" s="11"/>
      <c r="DAG9" s="11"/>
      <c r="DAH9" s="11"/>
      <c r="DAI9" s="11"/>
      <c r="DAJ9" s="11"/>
      <c r="DAK9" s="11"/>
      <c r="DAL9" s="11"/>
      <c r="DAM9" s="11"/>
      <c r="DAN9" s="11"/>
      <c r="DAO9" s="11"/>
      <c r="DAP9" s="11"/>
      <c r="DAQ9" s="11"/>
      <c r="DAR9" s="11"/>
      <c r="DAS9" s="11"/>
      <c r="DAT9" s="11"/>
      <c r="DAU9" s="11"/>
      <c r="DAV9" s="11"/>
      <c r="DAW9" s="11"/>
      <c r="DAX9" s="11"/>
      <c r="DAY9" s="11"/>
      <c r="DAZ9" s="11"/>
      <c r="DBA9" s="11"/>
      <c r="DBB9" s="11"/>
      <c r="DBC9" s="11"/>
      <c r="DBD9" s="11"/>
      <c r="DBE9" s="11"/>
      <c r="DBF9" s="11"/>
      <c r="DBG9" s="11"/>
      <c r="DBH9" s="11"/>
      <c r="DBI9" s="11"/>
      <c r="DBJ9" s="11"/>
      <c r="DBK9" s="11"/>
      <c r="DBL9" s="11"/>
      <c r="DBM9" s="11"/>
      <c r="DBN9" s="11"/>
      <c r="DBO9" s="11"/>
      <c r="DBP9" s="11"/>
      <c r="DBQ9" s="11"/>
      <c r="DBR9" s="11"/>
      <c r="DBS9" s="11"/>
      <c r="DBT9" s="11"/>
      <c r="DBU9" s="11"/>
      <c r="DBV9" s="11"/>
      <c r="DBW9" s="11"/>
      <c r="DBX9" s="11"/>
      <c r="DBY9" s="11"/>
      <c r="DBZ9" s="11"/>
      <c r="DCA9" s="11"/>
      <c r="DCB9" s="11"/>
      <c r="DCC9" s="11"/>
      <c r="DCD9" s="11"/>
      <c r="DCE9" s="11"/>
      <c r="DCF9" s="11"/>
      <c r="DCG9" s="11"/>
      <c r="DCH9" s="11"/>
      <c r="DCI9" s="11"/>
      <c r="DCJ9" s="11"/>
      <c r="DCK9" s="11"/>
      <c r="DCL9" s="11"/>
      <c r="DCM9" s="11"/>
      <c r="DCN9" s="11"/>
      <c r="DCO9" s="11"/>
      <c r="DCP9" s="11"/>
      <c r="DCQ9" s="11"/>
      <c r="DCR9" s="11"/>
      <c r="DCS9" s="11"/>
      <c r="DCT9" s="11"/>
      <c r="DCU9" s="11"/>
      <c r="DCV9" s="11"/>
      <c r="DCW9" s="11"/>
      <c r="DCX9" s="11"/>
      <c r="DCY9" s="11"/>
      <c r="DCZ9" s="11"/>
      <c r="DDA9" s="11"/>
      <c r="DDB9" s="11"/>
      <c r="DDC9" s="11"/>
      <c r="DDD9" s="11"/>
      <c r="DDE9" s="11"/>
      <c r="DDF9" s="11"/>
      <c r="DDG9" s="11"/>
      <c r="DDH9" s="11"/>
      <c r="DDI9" s="11"/>
      <c r="DDJ9" s="11"/>
      <c r="DDK9" s="11"/>
      <c r="DDL9" s="11"/>
      <c r="DDM9" s="11"/>
      <c r="DDN9" s="11"/>
      <c r="DDO9" s="11"/>
      <c r="DDP9" s="11"/>
      <c r="DDQ9" s="11"/>
      <c r="DDR9" s="11"/>
      <c r="DDS9" s="11"/>
      <c r="DDT9" s="11"/>
      <c r="DDU9" s="11"/>
      <c r="DDV9" s="11"/>
      <c r="DDW9" s="11"/>
      <c r="DDX9" s="11"/>
      <c r="DDY9" s="11"/>
      <c r="DDZ9" s="11"/>
      <c r="DEA9" s="11"/>
      <c r="DEB9" s="11"/>
      <c r="DEC9" s="11"/>
      <c r="DED9" s="11"/>
      <c r="DEE9" s="11"/>
      <c r="DEF9" s="11"/>
      <c r="DEG9" s="11"/>
      <c r="DEH9" s="11"/>
      <c r="DEI9" s="11"/>
      <c r="DEJ9" s="11"/>
      <c r="DEK9" s="11"/>
      <c r="DEL9" s="11"/>
      <c r="DEM9" s="11"/>
      <c r="DEN9" s="11"/>
      <c r="DEO9" s="11"/>
      <c r="DEP9" s="11"/>
      <c r="DEQ9" s="11"/>
      <c r="DER9" s="11"/>
      <c r="DES9" s="11"/>
      <c r="DET9" s="11"/>
      <c r="DEU9" s="11"/>
      <c r="DEV9" s="11"/>
      <c r="DEW9" s="11"/>
      <c r="DEX9" s="11"/>
      <c r="DEY9" s="11"/>
      <c r="DEZ9" s="11"/>
      <c r="DFA9" s="11"/>
      <c r="DFB9" s="11"/>
      <c r="DFC9" s="11"/>
      <c r="DFD9" s="11"/>
      <c r="DFE9" s="11"/>
      <c r="DFF9" s="11"/>
      <c r="DFG9" s="11"/>
      <c r="DFH9" s="11"/>
      <c r="DFI9" s="11"/>
      <c r="DFJ9" s="11"/>
      <c r="DFK9" s="11"/>
      <c r="DFL9" s="11"/>
      <c r="DFM9" s="11"/>
      <c r="DFN9" s="11"/>
      <c r="DFO9" s="11"/>
      <c r="DFP9" s="11"/>
      <c r="DFQ9" s="11"/>
      <c r="DFR9" s="11"/>
      <c r="DFS9" s="11"/>
      <c r="DFT9" s="11"/>
      <c r="DFU9" s="11"/>
      <c r="DFV9" s="11"/>
      <c r="DFW9" s="11"/>
      <c r="DFX9" s="11"/>
      <c r="DFY9" s="11"/>
      <c r="DFZ9" s="11"/>
      <c r="DGA9" s="11"/>
      <c r="DGB9" s="11"/>
      <c r="DGC9" s="11"/>
      <c r="DGD9" s="11"/>
      <c r="DGE9" s="11"/>
      <c r="DGF9" s="11"/>
      <c r="DGG9" s="11"/>
      <c r="DGH9" s="11"/>
      <c r="DGI9" s="11"/>
      <c r="DGJ9" s="11"/>
      <c r="DGK9" s="11"/>
      <c r="DGL9" s="11"/>
      <c r="DGM9" s="11"/>
      <c r="DGN9" s="11"/>
      <c r="DGO9" s="11"/>
      <c r="DGP9" s="11"/>
      <c r="DGQ9" s="11"/>
      <c r="DGR9" s="11"/>
      <c r="DGS9" s="11"/>
      <c r="DGT9" s="11"/>
      <c r="DGU9" s="11"/>
      <c r="DGV9" s="11"/>
      <c r="DGW9" s="11"/>
      <c r="DGX9" s="11"/>
      <c r="DGY9" s="11"/>
      <c r="DGZ9" s="11"/>
      <c r="DHA9" s="11"/>
      <c r="DHB9" s="11"/>
      <c r="DHC9" s="11"/>
      <c r="DHD9" s="11"/>
      <c r="DHE9" s="11"/>
      <c r="DHF9" s="11"/>
      <c r="DHG9" s="11"/>
      <c r="DHH9" s="11"/>
      <c r="DHI9" s="11"/>
      <c r="DHJ9" s="11"/>
      <c r="DHK9" s="11"/>
      <c r="DHL9" s="11"/>
      <c r="DHM9" s="11"/>
      <c r="DHN9" s="11"/>
      <c r="DHO9" s="11"/>
      <c r="DHP9" s="11"/>
      <c r="DHQ9" s="11"/>
      <c r="DHR9" s="11"/>
      <c r="DHS9" s="11"/>
      <c r="DHT9" s="11"/>
      <c r="DHU9" s="11"/>
      <c r="DHV9" s="11"/>
      <c r="DHW9" s="11"/>
      <c r="DHX9" s="11"/>
      <c r="DHY9" s="11"/>
      <c r="DHZ9" s="11"/>
      <c r="DIA9" s="11"/>
      <c r="DIB9" s="11"/>
      <c r="DIC9" s="11"/>
      <c r="DID9" s="11"/>
      <c r="DIE9" s="11"/>
      <c r="DIF9" s="11"/>
      <c r="DIG9" s="11"/>
      <c r="DIH9" s="11"/>
      <c r="DII9" s="11"/>
      <c r="DIJ9" s="11"/>
      <c r="DIK9" s="11"/>
      <c r="DIL9" s="11"/>
      <c r="DIM9" s="11"/>
      <c r="DIN9" s="11"/>
      <c r="DIO9" s="11"/>
      <c r="DIP9" s="11"/>
      <c r="DIQ9" s="11"/>
      <c r="DIR9" s="11"/>
      <c r="DIS9" s="11"/>
      <c r="DIT9" s="11"/>
      <c r="DIU9" s="11"/>
      <c r="DIV9" s="11"/>
      <c r="DIW9" s="11"/>
      <c r="DIX9" s="11"/>
      <c r="DIY9" s="11"/>
      <c r="DIZ9" s="11"/>
      <c r="DJA9" s="11"/>
      <c r="DJB9" s="11"/>
      <c r="DJC9" s="11"/>
      <c r="DJD9" s="11"/>
      <c r="DJE9" s="11"/>
      <c r="DJF9" s="11"/>
      <c r="DJG9" s="11"/>
      <c r="DJH9" s="11"/>
      <c r="DJI9" s="11"/>
      <c r="DJJ9" s="11"/>
      <c r="DJK9" s="11"/>
      <c r="DJL9" s="11"/>
      <c r="DJM9" s="11"/>
      <c r="DJN9" s="11"/>
      <c r="DJO9" s="11"/>
      <c r="DJP9" s="11"/>
      <c r="DJQ9" s="11"/>
      <c r="DJR9" s="11"/>
      <c r="DJS9" s="11"/>
      <c r="DJT9" s="11"/>
      <c r="DJU9" s="11"/>
      <c r="DJV9" s="11"/>
      <c r="DJW9" s="11"/>
      <c r="DJX9" s="11"/>
      <c r="DJY9" s="11"/>
      <c r="DJZ9" s="11"/>
      <c r="DKA9" s="11"/>
      <c r="DKB9" s="11"/>
      <c r="DKC9" s="11"/>
      <c r="DKD9" s="11"/>
      <c r="DKE9" s="11"/>
      <c r="DKF9" s="11"/>
      <c r="DKG9" s="11"/>
      <c r="DKH9" s="11"/>
      <c r="DKI9" s="11"/>
      <c r="DKJ9" s="11"/>
      <c r="DKK9" s="11"/>
      <c r="DKL9" s="11"/>
      <c r="DKM9" s="11"/>
      <c r="DKN9" s="11"/>
      <c r="DKO9" s="11"/>
      <c r="DKP9" s="11"/>
      <c r="DKQ9" s="11"/>
      <c r="DKR9" s="11"/>
      <c r="DKS9" s="11"/>
      <c r="DKT9" s="11"/>
      <c r="DKU9" s="11"/>
      <c r="DKV9" s="11"/>
      <c r="DKW9" s="11"/>
      <c r="DKX9" s="11"/>
      <c r="DKY9" s="11"/>
      <c r="DKZ9" s="11"/>
      <c r="DLA9" s="11"/>
      <c r="DLB9" s="11"/>
      <c r="DLC9" s="11"/>
      <c r="DLD9" s="11"/>
      <c r="DLE9" s="11"/>
      <c r="DLF9" s="11"/>
      <c r="DLG9" s="11"/>
      <c r="DLH9" s="11"/>
      <c r="DLI9" s="11"/>
      <c r="DLJ9" s="11"/>
      <c r="DLK9" s="11"/>
      <c r="DLL9" s="11"/>
      <c r="DLM9" s="11"/>
      <c r="DLN9" s="11"/>
      <c r="DLO9" s="11"/>
      <c r="DLP9" s="11"/>
      <c r="DLQ9" s="11"/>
      <c r="DLR9" s="11"/>
      <c r="DLS9" s="11"/>
      <c r="DLT9" s="11"/>
      <c r="DLU9" s="11"/>
      <c r="DLV9" s="11"/>
      <c r="DLW9" s="11"/>
      <c r="DLX9" s="11"/>
      <c r="DLY9" s="11"/>
      <c r="DLZ9" s="11"/>
      <c r="DMA9" s="11"/>
      <c r="DMB9" s="11"/>
      <c r="DMC9" s="11"/>
      <c r="DMD9" s="11"/>
      <c r="DME9" s="11"/>
      <c r="DMF9" s="11"/>
      <c r="DMG9" s="11"/>
      <c r="DMH9" s="11"/>
      <c r="DMI9" s="11"/>
      <c r="DMJ9" s="11"/>
      <c r="DMK9" s="11"/>
      <c r="DML9" s="11"/>
      <c r="DMM9" s="11"/>
      <c r="DMN9" s="11"/>
      <c r="DMO9" s="11"/>
      <c r="DMP9" s="11"/>
      <c r="DMQ9" s="11"/>
      <c r="DMR9" s="11"/>
      <c r="DMS9" s="11"/>
      <c r="DMT9" s="11"/>
      <c r="DMU9" s="11"/>
      <c r="DMV9" s="11"/>
      <c r="DMW9" s="11"/>
      <c r="DMX9" s="11"/>
      <c r="DMY9" s="11"/>
      <c r="DMZ9" s="11"/>
      <c r="DNA9" s="11"/>
      <c r="DNB9" s="11"/>
      <c r="DNC9" s="11"/>
      <c r="DND9" s="11"/>
      <c r="DNE9" s="11"/>
      <c r="DNF9" s="11"/>
      <c r="DNG9" s="11"/>
      <c r="DNH9" s="11"/>
      <c r="DNI9" s="11"/>
      <c r="DNJ9" s="11"/>
      <c r="DNK9" s="11"/>
      <c r="DNL9" s="11"/>
      <c r="DNM9" s="11"/>
      <c r="DNN9" s="11"/>
      <c r="DNO9" s="11"/>
      <c r="DNP9" s="11"/>
      <c r="DNQ9" s="11"/>
      <c r="DNR9" s="11"/>
      <c r="DNS9" s="11"/>
      <c r="DNT9" s="11"/>
      <c r="DNU9" s="11"/>
      <c r="DNV9" s="11"/>
      <c r="DNW9" s="11"/>
      <c r="DNX9" s="11"/>
      <c r="DNY9" s="11"/>
      <c r="DNZ9" s="11"/>
      <c r="DOA9" s="11"/>
      <c r="DOB9" s="11"/>
      <c r="DOC9" s="11"/>
      <c r="DOD9" s="11"/>
      <c r="DOE9" s="11"/>
      <c r="DOF9" s="11"/>
      <c r="DOG9" s="11"/>
      <c r="DOH9" s="11"/>
      <c r="DOI9" s="11"/>
      <c r="DOJ9" s="11"/>
      <c r="DOK9" s="11"/>
      <c r="DOL9" s="11"/>
      <c r="DOM9" s="11"/>
      <c r="DON9" s="11"/>
      <c r="DOO9" s="11"/>
      <c r="DOP9" s="11"/>
      <c r="DOQ9" s="11"/>
      <c r="DOR9" s="11"/>
      <c r="DOS9" s="11"/>
      <c r="DOT9" s="11"/>
      <c r="DOU9" s="11"/>
      <c r="DOV9" s="11"/>
      <c r="DOW9" s="11"/>
      <c r="DOX9" s="11"/>
      <c r="DOY9" s="11"/>
      <c r="DOZ9" s="11"/>
      <c r="DPA9" s="11"/>
      <c r="DPB9" s="11"/>
      <c r="DPC9" s="11"/>
      <c r="DPD9" s="11"/>
      <c r="DPE9" s="11"/>
      <c r="DPF9" s="11"/>
      <c r="DPG9" s="11"/>
      <c r="DPH9" s="11"/>
      <c r="DPI9" s="11"/>
      <c r="DPJ9" s="11"/>
      <c r="DPK9" s="11"/>
      <c r="DPL9" s="11"/>
      <c r="DPM9" s="11"/>
      <c r="DPN9" s="11"/>
      <c r="DPO9" s="11"/>
      <c r="DPP9" s="11"/>
      <c r="DPQ9" s="11"/>
      <c r="DPR9" s="11"/>
      <c r="DPS9" s="11"/>
      <c r="DPT9" s="11"/>
      <c r="DPU9" s="11"/>
      <c r="DPV9" s="11"/>
      <c r="DPW9" s="11"/>
      <c r="DPX9" s="11"/>
      <c r="DPY9" s="11"/>
      <c r="DPZ9" s="11"/>
      <c r="DQA9" s="11"/>
      <c r="DQB9" s="11"/>
      <c r="DQC9" s="11"/>
      <c r="DQD9" s="11"/>
      <c r="DQE9" s="11"/>
      <c r="DQF9" s="11"/>
      <c r="DQG9" s="11"/>
      <c r="DQH9" s="11"/>
      <c r="DQI9" s="11"/>
      <c r="DQJ9" s="11"/>
      <c r="DQK9" s="11"/>
      <c r="DQL9" s="11"/>
      <c r="DQM9" s="11"/>
      <c r="DQN9" s="11"/>
      <c r="DQO9" s="11"/>
      <c r="DQP9" s="11"/>
      <c r="DQQ9" s="11"/>
      <c r="DQR9" s="11"/>
      <c r="DQS9" s="11"/>
      <c r="DQT9" s="11"/>
      <c r="DQU9" s="11"/>
      <c r="DQV9" s="11"/>
      <c r="DQW9" s="11"/>
      <c r="DQX9" s="11"/>
      <c r="DQY9" s="11"/>
      <c r="DQZ9" s="11"/>
      <c r="DRA9" s="11"/>
      <c r="DRB9" s="11"/>
      <c r="DRC9" s="11"/>
      <c r="DRD9" s="11"/>
      <c r="DRE9" s="11"/>
      <c r="DRF9" s="11"/>
      <c r="DRG9" s="11"/>
      <c r="DRH9" s="11"/>
      <c r="DRI9" s="11"/>
      <c r="DRJ9" s="11"/>
      <c r="DRK9" s="11"/>
      <c r="DRL9" s="11"/>
      <c r="DRM9" s="11"/>
      <c r="DRN9" s="11"/>
      <c r="DRO9" s="11"/>
      <c r="DRP9" s="11"/>
      <c r="DRQ9" s="11"/>
      <c r="DRR9" s="11"/>
      <c r="DRS9" s="11"/>
      <c r="DRT9" s="11"/>
      <c r="DRU9" s="11"/>
      <c r="DRV9" s="11"/>
      <c r="DRW9" s="11"/>
      <c r="DRX9" s="11"/>
      <c r="DRY9" s="11"/>
      <c r="DRZ9" s="11"/>
      <c r="DSA9" s="11"/>
      <c r="DSB9" s="11"/>
      <c r="DSC9" s="11"/>
      <c r="DSD9" s="11"/>
      <c r="DSE9" s="11"/>
      <c r="DSF9" s="11"/>
      <c r="DSG9" s="11"/>
      <c r="DSH9" s="11"/>
      <c r="DSI9" s="11"/>
      <c r="DSJ9" s="11"/>
      <c r="DSK9" s="11"/>
      <c r="DSL9" s="11"/>
      <c r="DSM9" s="11"/>
      <c r="DSN9" s="11"/>
      <c r="DSO9" s="11"/>
      <c r="DSP9" s="11"/>
      <c r="DSQ9" s="11"/>
      <c r="DSR9" s="11"/>
      <c r="DSS9" s="11"/>
      <c r="DST9" s="11"/>
      <c r="DSU9" s="11"/>
      <c r="DSV9" s="11"/>
      <c r="DSW9" s="11"/>
      <c r="DSX9" s="11"/>
      <c r="DSY9" s="11"/>
      <c r="DSZ9" s="11"/>
      <c r="DTA9" s="11"/>
      <c r="DTB9" s="11"/>
      <c r="DTC9" s="11"/>
      <c r="DTD9" s="11"/>
      <c r="DTE9" s="11"/>
      <c r="DTF9" s="11"/>
      <c r="DTG9" s="11"/>
      <c r="DTH9" s="11"/>
      <c r="DTI9" s="11"/>
      <c r="DTJ9" s="11"/>
      <c r="DTK9" s="11"/>
      <c r="DTL9" s="11"/>
      <c r="DTM9" s="11"/>
      <c r="DTN9" s="11"/>
      <c r="DTO9" s="11"/>
      <c r="DTP9" s="11"/>
      <c r="DTQ9" s="11"/>
      <c r="DTR9" s="11"/>
      <c r="DTS9" s="11"/>
      <c r="DTT9" s="11"/>
      <c r="DTU9" s="11"/>
      <c r="DTV9" s="11"/>
      <c r="DTW9" s="11"/>
      <c r="DTX9" s="11"/>
      <c r="DTY9" s="11"/>
      <c r="DTZ9" s="11"/>
      <c r="DUA9" s="11"/>
      <c r="DUB9" s="11"/>
      <c r="DUC9" s="11"/>
      <c r="DUD9" s="11"/>
      <c r="DUE9" s="11"/>
      <c r="DUF9" s="11"/>
      <c r="DUG9" s="11"/>
      <c r="DUH9" s="11"/>
      <c r="DUI9" s="11"/>
      <c r="DUJ9" s="11"/>
      <c r="DUK9" s="11"/>
      <c r="DUL9" s="11"/>
      <c r="DUM9" s="11"/>
      <c r="DUN9" s="11"/>
      <c r="DUO9" s="11"/>
      <c r="DUP9" s="11"/>
      <c r="DUQ9" s="11"/>
      <c r="DUR9" s="11"/>
      <c r="DUS9" s="11"/>
      <c r="DUT9" s="11"/>
      <c r="DUU9" s="11"/>
      <c r="DUV9" s="11"/>
      <c r="DUW9" s="11"/>
      <c r="DUX9" s="11"/>
      <c r="DUY9" s="11"/>
      <c r="DUZ9" s="11"/>
      <c r="DVA9" s="11"/>
      <c r="DVB9" s="11"/>
      <c r="DVC9" s="11"/>
      <c r="DVD9" s="11"/>
      <c r="DVE9" s="11"/>
      <c r="DVF9" s="11"/>
      <c r="DVG9" s="11"/>
      <c r="DVH9" s="11"/>
      <c r="DVI9" s="11"/>
      <c r="DVJ9" s="11"/>
      <c r="DVK9" s="11"/>
      <c r="DVL9" s="11"/>
      <c r="DVM9" s="11"/>
      <c r="DVN9" s="11"/>
      <c r="DVO9" s="11"/>
      <c r="DVP9" s="11"/>
      <c r="DVQ9" s="11"/>
      <c r="DVR9" s="11"/>
      <c r="DVS9" s="11"/>
      <c r="DVT9" s="11"/>
      <c r="DVU9" s="11"/>
      <c r="DVV9" s="11"/>
      <c r="DVW9" s="11"/>
      <c r="DVX9" s="11"/>
      <c r="DVY9" s="11"/>
      <c r="DVZ9" s="11"/>
      <c r="DWA9" s="11"/>
      <c r="DWB9" s="11"/>
      <c r="DWC9" s="11"/>
      <c r="DWD9" s="11"/>
      <c r="DWE9" s="11"/>
      <c r="DWF9" s="11"/>
      <c r="DWG9" s="11"/>
      <c r="DWH9" s="11"/>
      <c r="DWI9" s="11"/>
      <c r="DWJ9" s="11"/>
      <c r="DWK9" s="11"/>
      <c r="DWL9" s="11"/>
      <c r="DWM9" s="11"/>
      <c r="DWN9" s="11"/>
      <c r="DWO9" s="11"/>
      <c r="DWP9" s="11"/>
      <c r="DWQ9" s="11"/>
      <c r="DWR9" s="11"/>
      <c r="DWS9" s="11"/>
      <c r="DWT9" s="11"/>
      <c r="DWU9" s="11"/>
      <c r="DWV9" s="11"/>
      <c r="DWW9" s="11"/>
      <c r="DWX9" s="11"/>
      <c r="DWY9" s="11"/>
      <c r="DWZ9" s="11"/>
      <c r="DXA9" s="11"/>
      <c r="DXB9" s="11"/>
      <c r="DXC9" s="11"/>
      <c r="DXD9" s="11"/>
      <c r="DXE9" s="11"/>
      <c r="DXF9" s="11"/>
      <c r="DXG9" s="11"/>
      <c r="DXH9" s="11"/>
      <c r="DXI9" s="11"/>
      <c r="DXJ9" s="11"/>
      <c r="DXK9" s="11"/>
      <c r="DXL9" s="11"/>
      <c r="DXM9" s="11"/>
      <c r="DXN9" s="11"/>
      <c r="DXO9" s="11"/>
      <c r="DXP9" s="11"/>
      <c r="DXQ9" s="11"/>
      <c r="DXR9" s="11"/>
      <c r="DXS9" s="11"/>
      <c r="DXT9" s="11"/>
      <c r="DXU9" s="11"/>
      <c r="DXV9" s="11"/>
      <c r="DXW9" s="11"/>
      <c r="DXX9" s="11"/>
      <c r="DXY9" s="11"/>
      <c r="DXZ9" s="11"/>
      <c r="DYA9" s="11"/>
      <c r="DYB9" s="11"/>
      <c r="DYC9" s="11"/>
      <c r="DYD9" s="11"/>
      <c r="DYE9" s="11"/>
      <c r="DYF9" s="11"/>
      <c r="DYG9" s="11"/>
      <c r="DYH9" s="11"/>
      <c r="DYI9" s="11"/>
      <c r="DYJ9" s="11"/>
      <c r="DYK9" s="11"/>
      <c r="DYL9" s="11"/>
      <c r="DYM9" s="11"/>
      <c r="DYN9" s="11"/>
      <c r="DYO9" s="11"/>
      <c r="DYP9" s="11"/>
      <c r="DYQ9" s="11"/>
      <c r="DYR9" s="11"/>
      <c r="DYS9" s="11"/>
      <c r="DYT9" s="11"/>
      <c r="DYU9" s="11"/>
      <c r="DYV9" s="11"/>
      <c r="DYW9" s="11"/>
      <c r="DYX9" s="11"/>
      <c r="DYY9" s="11"/>
      <c r="DYZ9" s="11"/>
      <c r="DZA9" s="11"/>
      <c r="DZB9" s="11"/>
      <c r="DZC9" s="11"/>
      <c r="DZD9" s="11"/>
      <c r="DZE9" s="11"/>
      <c r="DZF9" s="11"/>
      <c r="DZG9" s="11"/>
      <c r="DZH9" s="11"/>
      <c r="DZI9" s="11"/>
      <c r="DZJ9" s="11"/>
      <c r="DZK9" s="11"/>
      <c r="DZL9" s="11"/>
      <c r="DZM9" s="11"/>
      <c r="DZN9" s="11"/>
      <c r="DZO9" s="11"/>
      <c r="DZP9" s="11"/>
      <c r="DZQ9" s="11"/>
      <c r="DZR9" s="11"/>
      <c r="DZS9" s="11"/>
      <c r="DZT9" s="11"/>
      <c r="DZU9" s="11"/>
      <c r="DZV9" s="11"/>
      <c r="DZW9" s="11"/>
      <c r="DZX9" s="11"/>
      <c r="DZY9" s="11"/>
      <c r="DZZ9" s="11"/>
      <c r="EAA9" s="11"/>
      <c r="EAB9" s="11"/>
      <c r="EAC9" s="11"/>
      <c r="EAD9" s="11"/>
      <c r="EAE9" s="11"/>
      <c r="EAF9" s="11"/>
      <c r="EAG9" s="11"/>
      <c r="EAH9" s="11"/>
      <c r="EAI9" s="11"/>
      <c r="EAJ9" s="11"/>
      <c r="EAK9" s="11"/>
      <c r="EAL9" s="11"/>
      <c r="EAM9" s="11"/>
      <c r="EAN9" s="11"/>
      <c r="EAO9" s="11"/>
      <c r="EAP9" s="11"/>
      <c r="EAQ9" s="11"/>
      <c r="EAR9" s="11"/>
      <c r="EAS9" s="11"/>
      <c r="EAT9" s="11"/>
      <c r="EAU9" s="11"/>
      <c r="EAV9" s="11"/>
      <c r="EAW9" s="11"/>
      <c r="EAX9" s="11"/>
      <c r="EAY9" s="11"/>
      <c r="EAZ9" s="11"/>
      <c r="EBA9" s="11"/>
      <c r="EBB9" s="11"/>
      <c r="EBC9" s="11"/>
      <c r="EBD9" s="11"/>
      <c r="EBE9" s="11"/>
      <c r="EBF9" s="11"/>
      <c r="EBG9" s="11"/>
      <c r="EBH9" s="11"/>
      <c r="EBI9" s="11"/>
      <c r="EBJ9" s="11"/>
      <c r="EBK9" s="11"/>
      <c r="EBL9" s="11"/>
      <c r="EBM9" s="11"/>
      <c r="EBN9" s="11"/>
      <c r="EBO9" s="11"/>
      <c r="EBP9" s="11"/>
      <c r="EBQ9" s="11"/>
      <c r="EBR9" s="11"/>
      <c r="EBS9" s="11"/>
      <c r="EBT9" s="11"/>
      <c r="EBU9" s="11"/>
      <c r="EBV9" s="11"/>
      <c r="EBW9" s="11"/>
      <c r="EBX9" s="11"/>
      <c r="EBY9" s="11"/>
      <c r="EBZ9" s="11"/>
      <c r="ECA9" s="11"/>
      <c r="ECB9" s="11"/>
      <c r="ECC9" s="11"/>
      <c r="ECD9" s="11"/>
      <c r="ECE9" s="11"/>
      <c r="ECF9" s="11"/>
      <c r="ECG9" s="11"/>
      <c r="ECH9" s="11"/>
      <c r="ECI9" s="11"/>
      <c r="ECJ9" s="11"/>
      <c r="ECK9" s="11"/>
      <c r="ECL9" s="11"/>
      <c r="ECM9" s="11"/>
      <c r="ECN9" s="11"/>
      <c r="ECO9" s="11"/>
      <c r="ECP9" s="11"/>
      <c r="ECQ9" s="11"/>
      <c r="ECR9" s="11"/>
      <c r="ECS9" s="11"/>
      <c r="ECT9" s="11"/>
      <c r="ECU9" s="11"/>
      <c r="ECV9" s="11"/>
      <c r="ECW9" s="11"/>
      <c r="ECX9" s="11"/>
      <c r="ECY9" s="11"/>
      <c r="ECZ9" s="11"/>
      <c r="EDA9" s="11"/>
      <c r="EDB9" s="11"/>
      <c r="EDC9" s="11"/>
      <c r="EDD9" s="11"/>
      <c r="EDE9" s="11"/>
      <c r="EDF9" s="11"/>
      <c r="EDG9" s="11"/>
      <c r="EDH9" s="11"/>
      <c r="EDI9" s="11"/>
      <c r="EDJ9" s="11"/>
      <c r="EDK9" s="11"/>
      <c r="EDL9" s="11"/>
      <c r="EDM9" s="11"/>
      <c r="EDN9" s="11"/>
      <c r="EDO9" s="11"/>
      <c r="EDP9" s="11"/>
      <c r="EDQ9" s="11"/>
      <c r="EDR9" s="11"/>
      <c r="EDS9" s="11"/>
      <c r="EDT9" s="11"/>
      <c r="EDU9" s="11"/>
      <c r="EDV9" s="11"/>
      <c r="EDW9" s="11"/>
      <c r="EDX9" s="11"/>
      <c r="EDY9" s="11"/>
      <c r="EDZ9" s="11"/>
      <c r="EEA9" s="11"/>
      <c r="EEB9" s="11"/>
      <c r="EEC9" s="11"/>
      <c r="EED9" s="11"/>
      <c r="EEE9" s="11"/>
      <c r="EEF9" s="11"/>
      <c r="EEG9" s="11"/>
      <c r="EEH9" s="11"/>
      <c r="EEI9" s="11"/>
      <c r="EEJ9" s="11"/>
      <c r="EEK9" s="11"/>
      <c r="EEL9" s="11"/>
      <c r="EEM9" s="11"/>
      <c r="EEN9" s="11"/>
      <c r="EEO9" s="11"/>
      <c r="EEP9" s="11"/>
      <c r="EEQ9" s="11"/>
      <c r="EER9" s="11"/>
      <c r="EES9" s="11"/>
      <c r="EET9" s="11"/>
      <c r="EEU9" s="11"/>
      <c r="EEV9" s="11"/>
      <c r="EEW9" s="11"/>
      <c r="EEX9" s="11"/>
      <c r="EEY9" s="11"/>
      <c r="EEZ9" s="11"/>
      <c r="EFA9" s="11"/>
      <c r="EFB9" s="11"/>
      <c r="EFC9" s="11"/>
      <c r="EFD9" s="11"/>
      <c r="EFE9" s="11"/>
      <c r="EFF9" s="11"/>
      <c r="EFG9" s="11"/>
      <c r="EFH9" s="11"/>
      <c r="EFI9" s="11"/>
      <c r="EFJ9" s="11"/>
      <c r="EFK9" s="11"/>
      <c r="EFL9" s="11"/>
      <c r="EFM9" s="11"/>
      <c r="EFN9" s="11"/>
      <c r="EFO9" s="11"/>
      <c r="EFP9" s="11"/>
      <c r="EFQ9" s="11"/>
      <c r="EFR9" s="11"/>
      <c r="EFS9" s="11"/>
      <c r="EFT9" s="11"/>
      <c r="EFU9" s="11"/>
      <c r="EFV9" s="11"/>
      <c r="EFW9" s="11"/>
      <c r="EFX9" s="11"/>
      <c r="EFY9" s="11"/>
      <c r="EFZ9" s="11"/>
      <c r="EGA9" s="11"/>
      <c r="EGB9" s="11"/>
      <c r="EGC9" s="11"/>
      <c r="EGD9" s="11"/>
      <c r="EGE9" s="11"/>
      <c r="EGF9" s="11"/>
      <c r="EGG9" s="11"/>
      <c r="EGH9" s="11"/>
      <c r="EGI9" s="11"/>
      <c r="EGJ9" s="11"/>
      <c r="EGK9" s="11"/>
      <c r="EGL9" s="11"/>
      <c r="EGM9" s="11"/>
      <c r="EGN9" s="11"/>
      <c r="EGO9" s="11"/>
      <c r="EGP9" s="11"/>
      <c r="EGQ9" s="11"/>
      <c r="EGR9" s="11"/>
      <c r="EGS9" s="11"/>
      <c r="EGT9" s="11"/>
      <c r="EGU9" s="11"/>
      <c r="EGV9" s="11"/>
      <c r="EGW9" s="11"/>
      <c r="EGX9" s="11"/>
      <c r="EGY9" s="11"/>
      <c r="EGZ9" s="11"/>
      <c r="EHA9" s="11"/>
      <c r="EHB9" s="11"/>
      <c r="EHC9" s="11"/>
      <c r="EHD9" s="11"/>
      <c r="EHE9" s="11"/>
      <c r="EHF9" s="11"/>
      <c r="EHG9" s="11"/>
      <c r="EHH9" s="11"/>
      <c r="EHI9" s="11"/>
      <c r="EHJ9" s="11"/>
      <c r="EHK9" s="11"/>
      <c r="EHL9" s="11"/>
      <c r="EHM9" s="11"/>
      <c r="EHN9" s="11"/>
      <c r="EHO9" s="11"/>
      <c r="EHP9" s="11"/>
      <c r="EHQ9" s="11"/>
      <c r="EHR9" s="11"/>
      <c r="EHS9" s="11"/>
      <c r="EHT9" s="11"/>
      <c r="EHU9" s="11"/>
      <c r="EHV9" s="11"/>
      <c r="EHW9" s="11"/>
      <c r="EHX9" s="11"/>
      <c r="EHY9" s="11"/>
      <c r="EHZ9" s="11"/>
      <c r="EIA9" s="11"/>
      <c r="EIB9" s="11"/>
      <c r="EIC9" s="11"/>
      <c r="EID9" s="11"/>
      <c r="EIE9" s="11"/>
      <c r="EIF9" s="11"/>
      <c r="EIG9" s="11"/>
      <c r="EIH9" s="11"/>
      <c r="EII9" s="11"/>
      <c r="EIJ9" s="11"/>
      <c r="EIK9" s="11"/>
      <c r="EIL9" s="11"/>
      <c r="EIM9" s="11"/>
      <c r="EIN9" s="11"/>
      <c r="EIO9" s="11"/>
      <c r="EIP9" s="11"/>
      <c r="EIQ9" s="11"/>
      <c r="EIR9" s="11"/>
      <c r="EIS9" s="11"/>
      <c r="EIT9" s="11"/>
      <c r="EIU9" s="11"/>
      <c r="EIV9" s="11"/>
      <c r="EIW9" s="11"/>
      <c r="EIX9" s="11"/>
      <c r="EIY9" s="11"/>
      <c r="EIZ9" s="11"/>
      <c r="EJA9" s="11"/>
      <c r="EJB9" s="11"/>
      <c r="EJC9" s="11"/>
      <c r="EJD9" s="11"/>
      <c r="EJE9" s="11"/>
      <c r="EJF9" s="11"/>
      <c r="EJG9" s="11"/>
      <c r="EJH9" s="11"/>
      <c r="EJI9" s="11"/>
      <c r="EJJ9" s="11"/>
      <c r="EJK9" s="11"/>
      <c r="EJL9" s="11"/>
      <c r="EJM9" s="11"/>
      <c r="EJN9" s="11"/>
      <c r="EJO9" s="11"/>
      <c r="EJP9" s="11"/>
      <c r="EJQ9" s="11"/>
      <c r="EJR9" s="11"/>
      <c r="EJS9" s="11"/>
      <c r="EJT9" s="11"/>
      <c r="EJU9" s="11"/>
      <c r="EJV9" s="11"/>
      <c r="EJW9" s="11"/>
      <c r="EJX9" s="11"/>
      <c r="EJY9" s="11"/>
      <c r="EJZ9" s="11"/>
      <c r="EKA9" s="11"/>
      <c r="EKB9" s="11"/>
      <c r="EKC9" s="11"/>
      <c r="EKD9" s="11"/>
      <c r="EKE9" s="11"/>
      <c r="EKF9" s="11"/>
      <c r="EKG9" s="11"/>
      <c r="EKH9" s="11"/>
      <c r="EKI9" s="11"/>
      <c r="EKJ9" s="11"/>
      <c r="EKK9" s="11"/>
      <c r="EKL9" s="11"/>
      <c r="EKM9" s="11"/>
      <c r="EKN9" s="11"/>
      <c r="EKO9" s="11"/>
      <c r="EKP9" s="11"/>
      <c r="EKQ9" s="11"/>
      <c r="EKR9" s="11"/>
      <c r="EKS9" s="11"/>
      <c r="EKT9" s="11"/>
      <c r="EKU9" s="11"/>
      <c r="EKV9" s="11"/>
      <c r="EKW9" s="11"/>
      <c r="EKX9" s="11"/>
      <c r="EKY9" s="11"/>
      <c r="EKZ9" s="11"/>
      <c r="ELA9" s="11"/>
      <c r="ELB9" s="11"/>
      <c r="ELC9" s="11"/>
      <c r="ELD9" s="11"/>
      <c r="ELE9" s="11"/>
      <c r="ELF9" s="11"/>
      <c r="ELG9" s="11"/>
      <c r="ELH9" s="11"/>
      <c r="ELI9" s="11"/>
      <c r="ELJ9" s="11"/>
      <c r="ELK9" s="11"/>
      <c r="ELL9" s="11"/>
      <c r="ELM9" s="11"/>
      <c r="ELN9" s="11"/>
      <c r="ELO9" s="11"/>
      <c r="ELP9" s="11"/>
      <c r="ELQ9" s="11"/>
      <c r="ELR9" s="11"/>
      <c r="ELS9" s="11"/>
      <c r="ELT9" s="11"/>
      <c r="ELU9" s="11"/>
      <c r="ELV9" s="11"/>
      <c r="ELW9" s="11"/>
      <c r="ELX9" s="11"/>
      <c r="ELY9" s="11"/>
      <c r="ELZ9" s="11"/>
      <c r="EMA9" s="11"/>
      <c r="EMB9" s="11"/>
      <c r="EMC9" s="11"/>
      <c r="EMD9" s="11"/>
      <c r="EME9" s="11"/>
      <c r="EMF9" s="11"/>
      <c r="EMG9" s="11"/>
      <c r="EMH9" s="11"/>
      <c r="EMI9" s="11"/>
      <c r="EMJ9" s="11"/>
      <c r="EMK9" s="11"/>
      <c r="EML9" s="11"/>
      <c r="EMM9" s="11"/>
      <c r="EMN9" s="11"/>
      <c r="EMO9" s="11"/>
      <c r="EMP9" s="11"/>
      <c r="EMQ9" s="11"/>
      <c r="EMR9" s="11"/>
      <c r="EMS9" s="11"/>
      <c r="EMT9" s="11"/>
      <c r="EMU9" s="11"/>
      <c r="EMV9" s="11"/>
      <c r="EMW9" s="11"/>
      <c r="EMX9" s="11"/>
      <c r="EMY9" s="11"/>
      <c r="EMZ9" s="11"/>
      <c r="ENA9" s="11"/>
      <c r="ENB9" s="11"/>
      <c r="ENC9" s="11"/>
      <c r="END9" s="11"/>
      <c r="ENE9" s="11"/>
      <c r="ENF9" s="11"/>
      <c r="ENG9" s="11"/>
      <c r="ENH9" s="11"/>
      <c r="ENI9" s="11"/>
      <c r="ENJ9" s="11"/>
      <c r="ENK9" s="11"/>
      <c r="ENL9" s="11"/>
      <c r="ENM9" s="11"/>
      <c r="ENN9" s="11"/>
      <c r="ENO9" s="11"/>
      <c r="ENP9" s="11"/>
      <c r="ENQ9" s="11"/>
      <c r="ENR9" s="11"/>
      <c r="ENS9" s="11"/>
      <c r="ENT9" s="11"/>
      <c r="ENU9" s="11"/>
      <c r="ENV9" s="11"/>
      <c r="ENW9" s="11"/>
      <c r="ENX9" s="11"/>
      <c r="ENY9" s="11"/>
      <c r="ENZ9" s="11"/>
      <c r="EOA9" s="11"/>
      <c r="EOB9" s="11"/>
      <c r="EOC9" s="11"/>
      <c r="EOD9" s="11"/>
      <c r="EOE9" s="11"/>
      <c r="EOF9" s="11"/>
      <c r="EOG9" s="11"/>
      <c r="EOH9" s="11"/>
      <c r="EOI9" s="11"/>
      <c r="EOJ9" s="11"/>
      <c r="EOK9" s="11"/>
      <c r="EOL9" s="11"/>
      <c r="EOM9" s="11"/>
      <c r="EON9" s="11"/>
      <c r="EOO9" s="11"/>
      <c r="EOP9" s="11"/>
      <c r="EOQ9" s="11"/>
      <c r="EOR9" s="11"/>
      <c r="EOS9" s="11"/>
      <c r="EOT9" s="11"/>
      <c r="EOU9" s="11"/>
      <c r="EOV9" s="11"/>
      <c r="EOW9" s="11"/>
      <c r="EOX9" s="11"/>
      <c r="EOY9" s="11"/>
      <c r="EOZ9" s="11"/>
      <c r="EPA9" s="11"/>
      <c r="EPB9" s="11"/>
      <c r="EPC9" s="11"/>
      <c r="EPD9" s="11"/>
      <c r="EPE9" s="11"/>
      <c r="EPF9" s="11"/>
      <c r="EPG9" s="11"/>
      <c r="EPH9" s="11"/>
      <c r="EPI9" s="11"/>
      <c r="EPJ9" s="11"/>
      <c r="EPK9" s="11"/>
      <c r="EPL9" s="11"/>
      <c r="EPM9" s="11"/>
      <c r="EPN9" s="11"/>
      <c r="EPO9" s="11"/>
      <c r="EPP9" s="11"/>
      <c r="EPQ9" s="11"/>
      <c r="EPR9" s="11"/>
      <c r="EPS9" s="11"/>
      <c r="EPT9" s="11"/>
      <c r="EPU9" s="11"/>
      <c r="EPV9" s="11"/>
      <c r="EPW9" s="11"/>
      <c r="EPX9" s="11"/>
      <c r="EPY9" s="11"/>
      <c r="EPZ9" s="11"/>
      <c r="EQA9" s="11"/>
      <c r="EQB9" s="11"/>
      <c r="EQC9" s="11"/>
      <c r="EQD9" s="11"/>
      <c r="EQE9" s="11"/>
      <c r="EQF9" s="11"/>
      <c r="EQG9" s="11"/>
      <c r="EQH9" s="11"/>
      <c r="EQI9" s="11"/>
      <c r="EQJ9" s="11"/>
      <c r="EQK9" s="11"/>
      <c r="EQL9" s="11"/>
      <c r="EQM9" s="11"/>
      <c r="EQN9" s="11"/>
      <c r="EQO9" s="11"/>
      <c r="EQP9" s="11"/>
      <c r="EQQ9" s="11"/>
      <c r="EQR9" s="11"/>
      <c r="EQS9" s="11"/>
      <c r="EQT9" s="11"/>
      <c r="EQU9" s="11"/>
      <c r="EQV9" s="11"/>
      <c r="EQW9" s="11"/>
      <c r="EQX9" s="11"/>
      <c r="EQY9" s="11"/>
      <c r="EQZ9" s="11"/>
      <c r="ERA9" s="11"/>
      <c r="ERB9" s="11"/>
      <c r="ERC9" s="11"/>
      <c r="ERD9" s="11"/>
      <c r="ERE9" s="11"/>
      <c r="ERF9" s="11"/>
      <c r="ERG9" s="11"/>
      <c r="ERH9" s="11"/>
      <c r="ERI9" s="11"/>
      <c r="ERJ9" s="11"/>
      <c r="ERK9" s="11"/>
      <c r="ERL9" s="11"/>
      <c r="ERM9" s="11"/>
      <c r="ERN9" s="11"/>
      <c r="ERO9" s="11"/>
      <c r="ERP9" s="11"/>
      <c r="ERQ9" s="11"/>
      <c r="ERR9" s="11"/>
      <c r="ERS9" s="11"/>
      <c r="ERT9" s="11"/>
      <c r="ERU9" s="11"/>
      <c r="ERV9" s="11"/>
      <c r="ERW9" s="11"/>
      <c r="ERX9" s="11"/>
      <c r="ERY9" s="11"/>
      <c r="ERZ9" s="11"/>
      <c r="ESA9" s="11"/>
      <c r="ESB9" s="11"/>
      <c r="ESC9" s="11"/>
      <c r="ESD9" s="11"/>
      <c r="ESE9" s="11"/>
      <c r="ESF9" s="11"/>
      <c r="ESG9" s="11"/>
      <c r="ESH9" s="11"/>
      <c r="ESI9" s="11"/>
      <c r="ESJ9" s="11"/>
      <c r="ESK9" s="11"/>
      <c r="ESL9" s="11"/>
      <c r="ESM9" s="11"/>
      <c r="ESN9" s="11"/>
      <c r="ESO9" s="11"/>
      <c r="ESP9" s="11"/>
      <c r="ESQ9" s="11"/>
      <c r="ESR9" s="11"/>
      <c r="ESS9" s="11"/>
      <c r="EST9" s="11"/>
      <c r="ESU9" s="11"/>
      <c r="ESV9" s="11"/>
      <c r="ESW9" s="11"/>
      <c r="ESX9" s="11"/>
      <c r="ESY9" s="11"/>
      <c r="ESZ9" s="11"/>
      <c r="ETA9" s="11"/>
      <c r="ETB9" s="11"/>
      <c r="ETC9" s="11"/>
      <c r="ETD9" s="11"/>
      <c r="ETE9" s="11"/>
      <c r="ETF9" s="11"/>
      <c r="ETG9" s="11"/>
      <c r="ETH9" s="11"/>
      <c r="ETI9" s="11"/>
      <c r="ETJ9" s="11"/>
      <c r="ETK9" s="11"/>
      <c r="ETL9" s="11"/>
      <c r="ETM9" s="11"/>
      <c r="ETN9" s="11"/>
      <c r="ETO9" s="11"/>
      <c r="ETP9" s="11"/>
      <c r="ETQ9" s="11"/>
      <c r="ETR9" s="11"/>
      <c r="ETS9" s="11"/>
      <c r="ETT9" s="11"/>
      <c r="ETU9" s="11"/>
      <c r="ETV9" s="11"/>
      <c r="ETW9" s="11"/>
      <c r="ETX9" s="11"/>
      <c r="ETY9" s="11"/>
      <c r="ETZ9" s="11"/>
      <c r="EUA9" s="11"/>
      <c r="EUB9" s="11"/>
      <c r="EUC9" s="11"/>
      <c r="EUD9" s="11"/>
      <c r="EUE9" s="11"/>
      <c r="EUF9" s="11"/>
      <c r="EUG9" s="11"/>
      <c r="EUH9" s="11"/>
      <c r="EUI9" s="11"/>
      <c r="EUJ9" s="11"/>
      <c r="EUK9" s="11"/>
      <c r="EUL9" s="11"/>
      <c r="EUM9" s="11"/>
      <c r="EUN9" s="11"/>
      <c r="EUO9" s="11"/>
      <c r="EUP9" s="11"/>
      <c r="EUQ9" s="11"/>
      <c r="EUR9" s="11"/>
      <c r="EUS9" s="11"/>
      <c r="EUT9" s="11"/>
      <c r="EUU9" s="11"/>
      <c r="EUV9" s="11"/>
      <c r="EUW9" s="11"/>
      <c r="EUX9" s="11"/>
      <c r="EUY9" s="11"/>
      <c r="EUZ9" s="11"/>
      <c r="EVA9" s="11"/>
      <c r="EVB9" s="11"/>
      <c r="EVC9" s="11"/>
      <c r="EVD9" s="11"/>
      <c r="EVE9" s="11"/>
      <c r="EVF9" s="11"/>
      <c r="EVG9" s="11"/>
      <c r="EVH9" s="11"/>
      <c r="EVI9" s="11"/>
      <c r="EVJ9" s="11"/>
      <c r="EVK9" s="11"/>
      <c r="EVL9" s="11"/>
      <c r="EVM9" s="11"/>
      <c r="EVN9" s="11"/>
      <c r="EVO9" s="11"/>
      <c r="EVP9" s="11"/>
      <c r="EVQ9" s="11"/>
      <c r="EVR9" s="11"/>
      <c r="EVS9" s="11"/>
      <c r="EVT9" s="11"/>
      <c r="EVU9" s="11"/>
      <c r="EVV9" s="11"/>
      <c r="EVW9" s="11"/>
      <c r="EVX9" s="11"/>
      <c r="EVY9" s="11"/>
      <c r="EVZ9" s="11"/>
      <c r="EWA9" s="11"/>
      <c r="EWB9" s="11"/>
      <c r="EWC9" s="11"/>
      <c r="EWD9" s="11"/>
      <c r="EWE9" s="11"/>
      <c r="EWF9" s="11"/>
      <c r="EWG9" s="11"/>
      <c r="EWH9" s="11"/>
      <c r="EWI9" s="11"/>
      <c r="EWJ9" s="11"/>
      <c r="EWK9" s="11"/>
      <c r="EWL9" s="11"/>
      <c r="EWM9" s="11"/>
      <c r="EWN9" s="11"/>
      <c r="EWO9" s="11"/>
      <c r="EWP9" s="11"/>
      <c r="EWQ9" s="11"/>
      <c r="EWR9" s="11"/>
      <c r="EWS9" s="11"/>
      <c r="EWT9" s="11"/>
      <c r="EWU9" s="11"/>
      <c r="EWV9" s="11"/>
      <c r="EWW9" s="11"/>
      <c r="EWX9" s="11"/>
      <c r="EWY9" s="11"/>
      <c r="EWZ9" s="11"/>
      <c r="EXA9" s="11"/>
      <c r="EXB9" s="11"/>
      <c r="EXC9" s="11"/>
      <c r="EXD9" s="11"/>
      <c r="EXE9" s="11"/>
      <c r="EXF9" s="11"/>
      <c r="EXG9" s="11"/>
      <c r="EXH9" s="11"/>
      <c r="EXI9" s="11"/>
      <c r="EXJ9" s="11"/>
      <c r="EXK9" s="11"/>
      <c r="EXL9" s="11"/>
      <c r="EXM9" s="11"/>
      <c r="EXN9" s="11"/>
      <c r="EXO9" s="11"/>
      <c r="EXP9" s="11"/>
      <c r="EXQ9" s="11"/>
      <c r="EXR9" s="11"/>
      <c r="EXS9" s="11"/>
      <c r="EXT9" s="11"/>
      <c r="EXU9" s="11"/>
      <c r="EXV9" s="11"/>
      <c r="EXW9" s="11"/>
      <c r="EXX9" s="11"/>
      <c r="EXY9" s="11"/>
      <c r="EXZ9" s="11"/>
      <c r="EYA9" s="11"/>
      <c r="EYB9" s="11"/>
      <c r="EYC9" s="11"/>
      <c r="EYD9" s="11"/>
      <c r="EYE9" s="11"/>
      <c r="EYF9" s="11"/>
      <c r="EYG9" s="11"/>
      <c r="EYH9" s="11"/>
      <c r="EYI9" s="11"/>
      <c r="EYJ9" s="11"/>
      <c r="EYK9" s="11"/>
      <c r="EYL9" s="11"/>
      <c r="EYM9" s="11"/>
      <c r="EYN9" s="11"/>
      <c r="EYO9" s="11"/>
      <c r="EYP9" s="11"/>
      <c r="EYQ9" s="11"/>
      <c r="EYR9" s="11"/>
      <c r="EYS9" s="11"/>
      <c r="EYT9" s="11"/>
      <c r="EYU9" s="11"/>
      <c r="EYV9" s="11"/>
      <c r="EYW9" s="11"/>
      <c r="EYX9" s="11"/>
      <c r="EYY9" s="11"/>
      <c r="EYZ9" s="11"/>
      <c r="EZA9" s="11"/>
      <c r="EZB9" s="11"/>
      <c r="EZC9" s="11"/>
      <c r="EZD9" s="11"/>
      <c r="EZE9" s="11"/>
      <c r="EZF9" s="11"/>
      <c r="EZG9" s="11"/>
      <c r="EZH9" s="11"/>
      <c r="EZI9" s="11"/>
      <c r="EZJ9" s="11"/>
      <c r="EZK9" s="11"/>
      <c r="EZL9" s="11"/>
      <c r="EZM9" s="11"/>
      <c r="EZN9" s="11"/>
      <c r="EZO9" s="11"/>
      <c r="EZP9" s="11"/>
      <c r="EZQ9" s="11"/>
      <c r="EZR9" s="11"/>
      <c r="EZS9" s="11"/>
      <c r="EZT9" s="11"/>
      <c r="EZU9" s="11"/>
      <c r="EZV9" s="11"/>
      <c r="EZW9" s="11"/>
      <c r="EZX9" s="11"/>
      <c r="EZY9" s="11"/>
      <c r="EZZ9" s="11"/>
      <c r="FAA9" s="11"/>
      <c r="FAB9" s="11"/>
      <c r="FAC9" s="11"/>
      <c r="FAD9" s="11"/>
      <c r="FAE9" s="11"/>
      <c r="FAF9" s="11"/>
      <c r="FAG9" s="11"/>
      <c r="FAH9" s="11"/>
      <c r="FAI9" s="11"/>
      <c r="FAJ9" s="11"/>
      <c r="FAK9" s="11"/>
      <c r="FAL9" s="11"/>
      <c r="FAM9" s="11"/>
      <c r="FAN9" s="11"/>
      <c r="FAO9" s="11"/>
      <c r="FAP9" s="11"/>
      <c r="FAQ9" s="11"/>
      <c r="FAR9" s="11"/>
      <c r="FAS9" s="11"/>
      <c r="FAT9" s="11"/>
      <c r="FAU9" s="11"/>
      <c r="FAV9" s="11"/>
      <c r="FAW9" s="11"/>
      <c r="FAX9" s="11"/>
      <c r="FAY9" s="11"/>
      <c r="FAZ9" s="11"/>
      <c r="FBA9" s="11"/>
      <c r="FBB9" s="11"/>
      <c r="FBC9" s="11"/>
      <c r="FBD9" s="11"/>
      <c r="FBE9" s="11"/>
      <c r="FBF9" s="11"/>
      <c r="FBG9" s="11"/>
      <c r="FBH9" s="11"/>
      <c r="FBI9" s="11"/>
      <c r="FBJ9" s="11"/>
      <c r="FBK9" s="11"/>
      <c r="FBL9" s="11"/>
      <c r="FBM9" s="11"/>
      <c r="FBN9" s="11"/>
      <c r="FBO9" s="11"/>
      <c r="FBP9" s="11"/>
      <c r="FBQ9" s="11"/>
      <c r="FBR9" s="11"/>
      <c r="FBS9" s="11"/>
      <c r="FBT9" s="11"/>
      <c r="FBU9" s="11"/>
      <c r="FBV9" s="11"/>
      <c r="FBW9" s="11"/>
      <c r="FBX9" s="11"/>
      <c r="FBY9" s="11"/>
      <c r="FBZ9" s="11"/>
      <c r="FCA9" s="11"/>
      <c r="FCB9" s="11"/>
      <c r="FCC9" s="11"/>
      <c r="FCD9" s="11"/>
      <c r="FCE9" s="11"/>
      <c r="FCF9" s="11"/>
      <c r="FCG9" s="11"/>
      <c r="FCH9" s="11"/>
      <c r="FCI9" s="11"/>
      <c r="FCJ9" s="11"/>
      <c r="FCK9" s="11"/>
      <c r="FCL9" s="11"/>
      <c r="FCM9" s="11"/>
      <c r="FCN9" s="11"/>
      <c r="FCO9" s="11"/>
      <c r="FCP9" s="11"/>
      <c r="FCQ9" s="11"/>
      <c r="FCR9" s="11"/>
      <c r="FCS9" s="11"/>
      <c r="FCT9" s="11"/>
      <c r="FCU9" s="11"/>
      <c r="FCV9" s="11"/>
      <c r="FCW9" s="11"/>
      <c r="FCX9" s="11"/>
      <c r="FCY9" s="11"/>
      <c r="FCZ9" s="11"/>
      <c r="FDA9" s="11"/>
      <c r="FDB9" s="11"/>
      <c r="FDC9" s="11"/>
      <c r="FDD9" s="11"/>
      <c r="FDE9" s="11"/>
      <c r="FDF9" s="11"/>
      <c r="FDG9" s="11"/>
      <c r="FDH9" s="11"/>
      <c r="FDI9" s="11"/>
      <c r="FDJ9" s="11"/>
      <c r="FDK9" s="11"/>
      <c r="FDL9" s="11"/>
      <c r="FDM9" s="11"/>
      <c r="FDN9" s="11"/>
      <c r="FDO9" s="11"/>
      <c r="FDP9" s="11"/>
      <c r="FDQ9" s="11"/>
      <c r="FDR9" s="11"/>
      <c r="FDS9" s="11"/>
      <c r="FDT9" s="11"/>
      <c r="FDU9" s="11"/>
      <c r="FDV9" s="11"/>
      <c r="FDW9" s="11"/>
      <c r="FDX9" s="11"/>
      <c r="FDY9" s="11"/>
      <c r="FDZ9" s="11"/>
      <c r="FEA9" s="11"/>
      <c r="FEB9" s="11"/>
      <c r="FEC9" s="11"/>
      <c r="FED9" s="11"/>
      <c r="FEE9" s="11"/>
      <c r="FEF9" s="11"/>
      <c r="FEG9" s="11"/>
      <c r="FEH9" s="11"/>
      <c r="FEI9" s="11"/>
      <c r="FEJ9" s="11"/>
      <c r="FEK9" s="11"/>
      <c r="FEL9" s="11"/>
      <c r="FEM9" s="11"/>
      <c r="FEN9" s="11"/>
      <c r="FEO9" s="11"/>
      <c r="FEP9" s="11"/>
      <c r="FEQ9" s="11"/>
      <c r="FER9" s="11"/>
      <c r="FES9" s="11"/>
      <c r="FET9" s="11"/>
      <c r="FEU9" s="11"/>
      <c r="FEV9" s="11"/>
      <c r="FEW9" s="11"/>
      <c r="FEX9" s="11"/>
      <c r="FEY9" s="11"/>
      <c r="FEZ9" s="11"/>
      <c r="FFA9" s="11"/>
      <c r="FFB9" s="11"/>
      <c r="FFC9" s="11"/>
      <c r="FFD9" s="11"/>
      <c r="FFE9" s="11"/>
      <c r="FFF9" s="11"/>
      <c r="FFG9" s="11"/>
      <c r="FFH9" s="11"/>
      <c r="FFI9" s="11"/>
      <c r="FFJ9" s="11"/>
      <c r="FFK9" s="11"/>
      <c r="FFL9" s="11"/>
      <c r="FFM9" s="11"/>
      <c r="FFN9" s="11"/>
      <c r="FFO9" s="11"/>
      <c r="FFP9" s="11"/>
      <c r="FFQ9" s="11"/>
      <c r="FFR9" s="11"/>
      <c r="FFS9" s="11"/>
      <c r="FFT9" s="11"/>
      <c r="FFU9" s="11"/>
      <c r="FFV9" s="11"/>
      <c r="FFW9" s="11"/>
      <c r="FFX9" s="11"/>
      <c r="FFY9" s="11"/>
      <c r="FFZ9" s="11"/>
      <c r="FGA9" s="11"/>
      <c r="FGB9" s="11"/>
      <c r="FGC9" s="11"/>
      <c r="FGD9" s="11"/>
      <c r="FGE9" s="11"/>
      <c r="FGF9" s="11"/>
      <c r="FGG9" s="11"/>
      <c r="FGH9" s="11"/>
      <c r="FGI9" s="11"/>
      <c r="FGJ9" s="11"/>
      <c r="FGK9" s="11"/>
      <c r="FGL9" s="11"/>
      <c r="FGM9" s="11"/>
      <c r="FGN9" s="11"/>
      <c r="FGO9" s="11"/>
      <c r="FGP9" s="11"/>
      <c r="FGQ9" s="11"/>
      <c r="FGR9" s="11"/>
      <c r="FGS9" s="11"/>
      <c r="FGT9" s="11"/>
      <c r="FGU9" s="11"/>
      <c r="FGV9" s="11"/>
      <c r="FGW9" s="11"/>
      <c r="FGX9" s="11"/>
      <c r="FGY9" s="11"/>
      <c r="FGZ9" s="11"/>
      <c r="FHA9" s="11"/>
      <c r="FHB9" s="11"/>
      <c r="FHC9" s="11"/>
      <c r="FHD9" s="11"/>
      <c r="FHE9" s="11"/>
      <c r="FHF9" s="11"/>
      <c r="FHG9" s="11"/>
      <c r="FHH9" s="11"/>
      <c r="FHI9" s="11"/>
      <c r="FHJ9" s="11"/>
      <c r="FHK9" s="11"/>
      <c r="FHL9" s="11"/>
      <c r="FHM9" s="11"/>
      <c r="FHN9" s="11"/>
      <c r="FHO9" s="11"/>
      <c r="FHP9" s="11"/>
      <c r="FHQ9" s="11"/>
      <c r="FHR9" s="11"/>
      <c r="FHS9" s="11"/>
      <c r="FHT9" s="11"/>
      <c r="FHU9" s="11"/>
      <c r="FHV9" s="11"/>
      <c r="FHW9" s="11"/>
      <c r="FHX9" s="11"/>
      <c r="FHY9" s="11"/>
      <c r="FHZ9" s="11"/>
      <c r="FIA9" s="11"/>
      <c r="FIB9" s="11"/>
      <c r="FIC9" s="11"/>
      <c r="FID9" s="11"/>
      <c r="FIE9" s="11"/>
      <c r="FIF9" s="11"/>
      <c r="FIG9" s="11"/>
      <c r="FIH9" s="11"/>
      <c r="FII9" s="11"/>
      <c r="FIJ9" s="11"/>
      <c r="FIK9" s="11"/>
      <c r="FIL9" s="11"/>
      <c r="FIM9" s="11"/>
      <c r="FIN9" s="11"/>
      <c r="FIO9" s="11"/>
      <c r="FIP9" s="11"/>
      <c r="FIQ9" s="11"/>
      <c r="FIR9" s="11"/>
      <c r="FIS9" s="11"/>
      <c r="FIT9" s="11"/>
      <c r="FIU9" s="11"/>
      <c r="FIV9" s="11"/>
      <c r="FIW9" s="11"/>
      <c r="FIX9" s="11"/>
      <c r="FIY9" s="11"/>
      <c r="FIZ9" s="11"/>
      <c r="FJA9" s="11"/>
      <c r="FJB9" s="11"/>
      <c r="FJC9" s="11"/>
      <c r="FJD9" s="11"/>
      <c r="FJE9" s="11"/>
      <c r="FJF9" s="11"/>
      <c r="FJG9" s="11"/>
      <c r="FJH9" s="11"/>
      <c r="FJI9" s="11"/>
      <c r="FJJ9" s="11"/>
      <c r="FJK9" s="11"/>
      <c r="FJL9" s="11"/>
      <c r="FJM9" s="11"/>
      <c r="FJN9" s="11"/>
      <c r="FJO9" s="11"/>
      <c r="FJP9" s="11"/>
      <c r="FJQ9" s="11"/>
      <c r="FJR9" s="11"/>
      <c r="FJS9" s="11"/>
      <c r="FJT9" s="11"/>
      <c r="FJU9" s="11"/>
      <c r="FJV9" s="11"/>
      <c r="FJW9" s="11"/>
      <c r="FJX9" s="11"/>
      <c r="FJY9" s="11"/>
      <c r="FJZ9" s="11"/>
      <c r="FKA9" s="11"/>
      <c r="FKB9" s="11"/>
      <c r="FKC9" s="11"/>
      <c r="FKD9" s="11"/>
      <c r="FKE9" s="11"/>
      <c r="FKF9" s="11"/>
      <c r="FKG9" s="11"/>
      <c r="FKH9" s="11"/>
      <c r="FKI9" s="11"/>
      <c r="FKJ9" s="11"/>
      <c r="FKK9" s="11"/>
      <c r="FKL9" s="11"/>
      <c r="FKM9" s="11"/>
      <c r="FKN9" s="11"/>
      <c r="FKO9" s="11"/>
      <c r="FKP9" s="11"/>
      <c r="FKQ9" s="11"/>
      <c r="FKR9" s="11"/>
      <c r="FKS9" s="11"/>
      <c r="FKT9" s="11"/>
      <c r="FKU9" s="11"/>
      <c r="FKV9" s="11"/>
      <c r="FKW9" s="11"/>
      <c r="FKX9" s="11"/>
      <c r="FKY9" s="11"/>
      <c r="FKZ9" s="11"/>
      <c r="FLA9" s="11"/>
      <c r="FLB9" s="11"/>
      <c r="FLC9" s="11"/>
      <c r="FLD9" s="11"/>
      <c r="FLE9" s="11"/>
      <c r="FLF9" s="11"/>
      <c r="FLG9" s="11"/>
      <c r="FLH9" s="11"/>
      <c r="FLI9" s="11"/>
      <c r="FLJ9" s="11"/>
      <c r="FLK9" s="11"/>
      <c r="FLL9" s="11"/>
      <c r="FLM9" s="11"/>
      <c r="FLN9" s="11"/>
      <c r="FLO9" s="11"/>
      <c r="FLP9" s="11"/>
      <c r="FLQ9" s="11"/>
      <c r="FLR9" s="11"/>
      <c r="FLS9" s="11"/>
      <c r="FLT9" s="11"/>
      <c r="FLU9" s="11"/>
      <c r="FLV9" s="11"/>
      <c r="FLW9" s="11"/>
      <c r="FLX9" s="11"/>
      <c r="FLY9" s="11"/>
      <c r="FLZ9" s="11"/>
      <c r="FMA9" s="11"/>
      <c r="FMB9" s="11"/>
      <c r="FMC9" s="11"/>
      <c r="FMD9" s="11"/>
      <c r="FME9" s="11"/>
      <c r="FMF9" s="11"/>
      <c r="FMG9" s="11"/>
      <c r="FMH9" s="11"/>
      <c r="FMI9" s="11"/>
      <c r="FMJ9" s="11"/>
      <c r="FMK9" s="11"/>
      <c r="FML9" s="11"/>
      <c r="FMM9" s="11"/>
      <c r="FMN9" s="11"/>
      <c r="FMO9" s="11"/>
      <c r="FMP9" s="11"/>
      <c r="FMQ9" s="11"/>
      <c r="FMR9" s="11"/>
      <c r="FMS9" s="11"/>
      <c r="FMT9" s="11"/>
      <c r="FMU9" s="11"/>
      <c r="FMV9" s="11"/>
      <c r="FMW9" s="11"/>
      <c r="FMX9" s="11"/>
      <c r="FMY9" s="11"/>
      <c r="FMZ9" s="11"/>
      <c r="FNA9" s="11"/>
      <c r="FNB9" s="11"/>
      <c r="FNC9" s="11"/>
      <c r="FND9" s="11"/>
      <c r="FNE9" s="11"/>
      <c r="FNF9" s="11"/>
      <c r="FNG9" s="11"/>
      <c r="FNH9" s="11"/>
      <c r="FNI9" s="11"/>
      <c r="FNJ9" s="11"/>
      <c r="FNK9" s="11"/>
      <c r="FNL9" s="11"/>
      <c r="FNM9" s="11"/>
      <c r="FNN9" s="11"/>
      <c r="FNO9" s="11"/>
      <c r="FNP9" s="11"/>
      <c r="FNQ9" s="11"/>
      <c r="FNR9" s="11"/>
      <c r="FNS9" s="11"/>
      <c r="FNT9" s="11"/>
      <c r="FNU9" s="11"/>
      <c r="FNV9" s="11"/>
      <c r="FNW9" s="11"/>
      <c r="FNX9" s="11"/>
      <c r="FNY9" s="11"/>
      <c r="FNZ9" s="11"/>
      <c r="FOA9" s="11"/>
      <c r="FOB9" s="11"/>
      <c r="FOC9" s="11"/>
      <c r="FOD9" s="11"/>
      <c r="FOE9" s="11"/>
      <c r="FOF9" s="11"/>
      <c r="FOG9" s="11"/>
      <c r="FOH9" s="11"/>
      <c r="FOI9" s="11"/>
      <c r="FOJ9" s="11"/>
      <c r="FOK9" s="11"/>
      <c r="FOL9" s="11"/>
      <c r="FOM9" s="11"/>
      <c r="FON9" s="11"/>
      <c r="FOO9" s="11"/>
      <c r="FOP9" s="11"/>
      <c r="FOQ9" s="11"/>
      <c r="FOR9" s="11"/>
      <c r="FOS9" s="11"/>
      <c r="FOT9" s="11"/>
      <c r="FOU9" s="11"/>
      <c r="FOV9" s="11"/>
      <c r="FOW9" s="11"/>
      <c r="FOX9" s="11"/>
      <c r="FOY9" s="11"/>
      <c r="FOZ9" s="11"/>
      <c r="FPA9" s="11"/>
      <c r="FPB9" s="11"/>
      <c r="FPC9" s="11"/>
      <c r="FPD9" s="11"/>
      <c r="FPE9" s="11"/>
      <c r="FPF9" s="11"/>
      <c r="FPG9" s="11"/>
      <c r="FPH9" s="11"/>
      <c r="FPI9" s="11"/>
      <c r="FPJ9" s="11"/>
      <c r="FPK9" s="11"/>
      <c r="FPL9" s="11"/>
      <c r="FPM9" s="11"/>
      <c r="FPN9" s="11"/>
      <c r="FPO9" s="11"/>
      <c r="FPP9" s="11"/>
      <c r="FPQ9" s="11"/>
      <c r="FPR9" s="11"/>
      <c r="FPS9" s="11"/>
      <c r="FPT9" s="11"/>
      <c r="FPU9" s="11"/>
      <c r="FPV9" s="11"/>
      <c r="FPW9" s="11"/>
      <c r="FPX9" s="11"/>
      <c r="FPY9" s="11"/>
      <c r="FPZ9" s="11"/>
      <c r="FQA9" s="11"/>
      <c r="FQB9" s="11"/>
      <c r="FQC9" s="11"/>
      <c r="FQD9" s="11"/>
      <c r="FQE9" s="11"/>
      <c r="FQF9" s="11"/>
      <c r="FQG9" s="11"/>
      <c r="FQH9" s="11"/>
      <c r="FQI9" s="11"/>
      <c r="FQJ9" s="11"/>
      <c r="FQK9" s="11"/>
      <c r="FQL9" s="11"/>
      <c r="FQM9" s="11"/>
      <c r="FQN9" s="11"/>
      <c r="FQO9" s="11"/>
      <c r="FQP9" s="11"/>
      <c r="FQQ9" s="11"/>
      <c r="FQR9" s="11"/>
      <c r="FQS9" s="11"/>
      <c r="FQT9" s="11"/>
      <c r="FQU9" s="11"/>
      <c r="FQV9" s="11"/>
      <c r="FQW9" s="11"/>
      <c r="FQX9" s="11"/>
      <c r="FQY9" s="11"/>
      <c r="FQZ9" s="11"/>
      <c r="FRA9" s="11"/>
      <c r="FRB9" s="11"/>
      <c r="FRC9" s="11"/>
      <c r="FRD9" s="11"/>
      <c r="FRE9" s="11"/>
      <c r="FRF9" s="11"/>
      <c r="FRG9" s="11"/>
      <c r="FRH9" s="11"/>
      <c r="FRI9" s="11"/>
      <c r="FRJ9" s="11"/>
      <c r="FRK9" s="11"/>
      <c r="FRL9" s="11"/>
      <c r="FRM9" s="11"/>
      <c r="FRN9" s="11"/>
      <c r="FRO9" s="11"/>
      <c r="FRP9" s="11"/>
      <c r="FRQ9" s="11"/>
      <c r="FRR9" s="11"/>
      <c r="FRS9" s="11"/>
      <c r="FRT9" s="11"/>
      <c r="FRU9" s="11"/>
      <c r="FRV9" s="11"/>
      <c r="FRW9" s="11"/>
      <c r="FRX9" s="11"/>
      <c r="FRY9" s="11"/>
      <c r="FRZ9" s="11"/>
      <c r="FSA9" s="11"/>
      <c r="FSB9" s="11"/>
      <c r="FSC9" s="11"/>
      <c r="FSD9" s="11"/>
      <c r="FSE9" s="11"/>
      <c r="FSF9" s="11"/>
      <c r="FSG9" s="11"/>
      <c r="FSH9" s="11"/>
      <c r="FSI9" s="11"/>
      <c r="FSJ9" s="11"/>
      <c r="FSK9" s="11"/>
      <c r="FSL9" s="11"/>
      <c r="FSM9" s="11"/>
      <c r="FSN9" s="11"/>
      <c r="FSO9" s="11"/>
      <c r="FSP9" s="11"/>
      <c r="FSQ9" s="11"/>
      <c r="FSR9" s="11"/>
      <c r="FSS9" s="11"/>
      <c r="FST9" s="11"/>
      <c r="FSU9" s="11"/>
      <c r="FSV9" s="11"/>
      <c r="FSW9" s="11"/>
      <c r="FSX9" s="11"/>
      <c r="FSY9" s="11"/>
      <c r="FSZ9" s="11"/>
      <c r="FTA9" s="11"/>
      <c r="FTB9" s="11"/>
      <c r="FTC9" s="11"/>
      <c r="FTD9" s="11"/>
      <c r="FTE9" s="11"/>
      <c r="FTF9" s="11"/>
      <c r="FTG9" s="11"/>
      <c r="FTH9" s="11"/>
      <c r="FTI9" s="11"/>
      <c r="FTJ9" s="11"/>
      <c r="FTK9" s="11"/>
      <c r="FTL9" s="11"/>
      <c r="FTM9" s="11"/>
      <c r="FTN9" s="11"/>
      <c r="FTO9" s="11"/>
      <c r="FTP9" s="11"/>
      <c r="FTQ9" s="11"/>
      <c r="FTR9" s="11"/>
      <c r="FTS9" s="11"/>
      <c r="FTT9" s="11"/>
      <c r="FTU9" s="11"/>
      <c r="FTV9" s="11"/>
      <c r="FTW9" s="11"/>
      <c r="FTX9" s="11"/>
      <c r="FTY9" s="11"/>
      <c r="FTZ9" s="11"/>
      <c r="FUA9" s="11"/>
      <c r="FUB9" s="11"/>
      <c r="FUC9" s="11"/>
      <c r="FUD9" s="11"/>
      <c r="FUE9" s="11"/>
      <c r="FUF9" s="11"/>
      <c r="FUG9" s="11"/>
      <c r="FUH9" s="11"/>
      <c r="FUI9" s="11"/>
      <c r="FUJ9" s="11"/>
      <c r="FUK9" s="11"/>
      <c r="FUL9" s="11"/>
      <c r="FUM9" s="11"/>
      <c r="FUN9" s="11"/>
      <c r="FUO9" s="11"/>
      <c r="FUP9" s="11"/>
      <c r="FUQ9" s="11"/>
      <c r="FUR9" s="11"/>
      <c r="FUS9" s="11"/>
      <c r="FUT9" s="11"/>
      <c r="FUU9" s="11"/>
      <c r="FUV9" s="11"/>
      <c r="FUW9" s="11"/>
      <c r="FUX9" s="11"/>
      <c r="FUY9" s="11"/>
      <c r="FUZ9" s="11"/>
      <c r="FVA9" s="11"/>
      <c r="FVB9" s="11"/>
      <c r="FVC9" s="11"/>
      <c r="FVD9" s="11"/>
      <c r="FVE9" s="11"/>
      <c r="FVF9" s="11"/>
      <c r="FVG9" s="11"/>
      <c r="FVH9" s="11"/>
      <c r="FVI9" s="11"/>
      <c r="FVJ9" s="11"/>
      <c r="FVK9" s="11"/>
      <c r="FVL9" s="11"/>
      <c r="FVM9" s="11"/>
      <c r="FVN9" s="11"/>
      <c r="FVO9" s="11"/>
      <c r="FVP9" s="11"/>
      <c r="FVQ9" s="11"/>
      <c r="FVR9" s="11"/>
      <c r="FVS9" s="11"/>
      <c r="FVT9" s="11"/>
      <c r="FVU9" s="11"/>
      <c r="FVV9" s="11"/>
      <c r="FVW9" s="11"/>
      <c r="FVX9" s="11"/>
      <c r="FVY9" s="11"/>
      <c r="FVZ9" s="11"/>
      <c r="FWA9" s="11"/>
      <c r="FWB9" s="11"/>
      <c r="FWC9" s="11"/>
      <c r="FWD9" s="11"/>
      <c r="FWE9" s="11"/>
      <c r="FWF9" s="11"/>
      <c r="FWG9" s="11"/>
      <c r="FWH9" s="11"/>
      <c r="FWI9" s="11"/>
      <c r="FWJ9" s="11"/>
      <c r="FWK9" s="11"/>
      <c r="FWL9" s="11"/>
      <c r="FWM9" s="11"/>
      <c r="FWN9" s="11"/>
      <c r="FWO9" s="11"/>
      <c r="FWP9" s="11"/>
      <c r="FWQ9" s="11"/>
      <c r="FWR9" s="11"/>
      <c r="FWS9" s="11"/>
      <c r="FWT9" s="11"/>
      <c r="FWU9" s="11"/>
      <c r="FWV9" s="11"/>
      <c r="FWW9" s="11"/>
      <c r="FWX9" s="11"/>
      <c r="FWY9" s="11"/>
      <c r="FWZ9" s="11"/>
      <c r="FXA9" s="11"/>
      <c r="FXB9" s="11"/>
      <c r="FXC9" s="11"/>
      <c r="FXD9" s="11"/>
      <c r="FXE9" s="11"/>
      <c r="FXF9" s="11"/>
      <c r="FXG9" s="11"/>
      <c r="FXH9" s="11"/>
      <c r="FXI9" s="11"/>
      <c r="FXJ9" s="11"/>
      <c r="FXK9" s="11"/>
      <c r="FXL9" s="11"/>
      <c r="FXM9" s="11"/>
      <c r="FXN9" s="11"/>
      <c r="FXO9" s="11"/>
      <c r="FXP9" s="11"/>
      <c r="FXQ9" s="11"/>
      <c r="FXR9" s="11"/>
      <c r="FXS9" s="11"/>
      <c r="FXT9" s="11"/>
      <c r="FXU9" s="11"/>
      <c r="FXV9" s="11"/>
      <c r="FXW9" s="11"/>
      <c r="FXX9" s="11"/>
      <c r="FXY9" s="11"/>
      <c r="FXZ9" s="11"/>
      <c r="FYA9" s="11"/>
      <c r="FYB9" s="11"/>
      <c r="FYC9" s="11"/>
      <c r="FYD9" s="11"/>
      <c r="FYE9" s="11"/>
      <c r="FYF9" s="11"/>
      <c r="FYG9" s="11"/>
      <c r="FYH9" s="11"/>
      <c r="FYI9" s="11"/>
      <c r="FYJ9" s="11"/>
      <c r="FYK9" s="11"/>
      <c r="FYL9" s="11"/>
      <c r="FYM9" s="11"/>
      <c r="FYN9" s="11"/>
      <c r="FYO9" s="11"/>
      <c r="FYP9" s="11"/>
      <c r="FYQ9" s="11"/>
      <c r="FYR9" s="11"/>
      <c r="FYS9" s="11"/>
      <c r="FYT9" s="11"/>
      <c r="FYU9" s="11"/>
      <c r="FYV9" s="11"/>
      <c r="FYW9" s="11"/>
      <c r="FYX9" s="11"/>
      <c r="FYY9" s="11"/>
      <c r="FYZ9" s="11"/>
      <c r="FZA9" s="11"/>
      <c r="FZB9" s="11"/>
      <c r="FZC9" s="11"/>
      <c r="FZD9" s="11"/>
      <c r="FZE9" s="11"/>
      <c r="FZF9" s="11"/>
      <c r="FZG9" s="11"/>
      <c r="FZH9" s="11"/>
      <c r="FZI9" s="11"/>
      <c r="FZJ9" s="11"/>
      <c r="FZK9" s="11"/>
      <c r="FZL9" s="11"/>
      <c r="FZM9" s="11"/>
      <c r="FZN9" s="11"/>
      <c r="FZO9" s="11"/>
      <c r="FZP9" s="11"/>
      <c r="FZQ9" s="11"/>
      <c r="FZR9" s="11"/>
      <c r="FZS9" s="11"/>
      <c r="FZT9" s="11"/>
      <c r="FZU9" s="11"/>
      <c r="FZV9" s="11"/>
      <c r="FZW9" s="11"/>
      <c r="FZX9" s="11"/>
      <c r="FZY9" s="11"/>
      <c r="FZZ9" s="11"/>
      <c r="GAA9" s="11"/>
      <c r="GAB9" s="11"/>
      <c r="GAC9" s="11"/>
      <c r="GAD9" s="11"/>
      <c r="GAE9" s="11"/>
      <c r="GAF9" s="11"/>
      <c r="GAG9" s="11"/>
      <c r="GAH9" s="11"/>
      <c r="GAI9" s="11"/>
      <c r="GAJ9" s="11"/>
      <c r="GAK9" s="11"/>
      <c r="GAL9" s="11"/>
      <c r="GAM9" s="11"/>
      <c r="GAN9" s="11"/>
      <c r="GAO9" s="11"/>
      <c r="GAP9" s="11"/>
      <c r="GAQ9" s="11"/>
      <c r="GAR9" s="11"/>
      <c r="GAS9" s="11"/>
      <c r="GAT9" s="11"/>
      <c r="GAU9" s="11"/>
      <c r="GAV9" s="11"/>
      <c r="GAW9" s="11"/>
      <c r="GAX9" s="11"/>
      <c r="GAY9" s="11"/>
      <c r="GAZ9" s="11"/>
      <c r="GBA9" s="11"/>
      <c r="GBB9" s="11"/>
      <c r="GBC9" s="11"/>
      <c r="GBD9" s="11"/>
      <c r="GBE9" s="11"/>
      <c r="GBF9" s="11"/>
      <c r="GBG9" s="11"/>
      <c r="GBH9" s="11"/>
      <c r="GBI9" s="11"/>
      <c r="GBJ9" s="11"/>
      <c r="GBK9" s="11"/>
      <c r="GBL9" s="11"/>
      <c r="GBM9" s="11"/>
      <c r="GBN9" s="11"/>
      <c r="GBO9" s="11"/>
      <c r="GBP9" s="11"/>
      <c r="GBQ9" s="11"/>
      <c r="GBR9" s="11"/>
      <c r="GBS9" s="11"/>
      <c r="GBT9" s="11"/>
      <c r="GBU9" s="11"/>
      <c r="GBV9" s="11"/>
      <c r="GBW9" s="11"/>
      <c r="GBX9" s="11"/>
      <c r="GBY9" s="11"/>
      <c r="GBZ9" s="11"/>
      <c r="GCA9" s="11"/>
      <c r="GCB9" s="11"/>
      <c r="GCC9" s="11"/>
      <c r="GCD9" s="11"/>
      <c r="GCE9" s="11"/>
      <c r="GCF9" s="11"/>
      <c r="GCG9" s="11"/>
      <c r="GCH9" s="11"/>
      <c r="GCI9" s="11"/>
      <c r="GCJ9" s="11"/>
      <c r="GCK9" s="11"/>
      <c r="GCL9" s="11"/>
      <c r="GCM9" s="11"/>
      <c r="GCN9" s="11"/>
      <c r="GCO9" s="11"/>
      <c r="GCP9" s="11"/>
      <c r="GCQ9" s="11"/>
      <c r="GCR9" s="11"/>
      <c r="GCS9" s="11"/>
      <c r="GCT9" s="11"/>
      <c r="GCU9" s="11"/>
      <c r="GCV9" s="11"/>
      <c r="GCW9" s="11"/>
      <c r="GCX9" s="11"/>
      <c r="GCY9" s="11"/>
      <c r="GCZ9" s="11"/>
      <c r="GDA9" s="11"/>
      <c r="GDB9" s="11"/>
      <c r="GDC9" s="11"/>
      <c r="GDD9" s="11"/>
      <c r="GDE9" s="11"/>
      <c r="GDF9" s="11"/>
      <c r="GDG9" s="11"/>
      <c r="GDH9" s="11"/>
      <c r="GDI9" s="11"/>
      <c r="GDJ9" s="11"/>
      <c r="GDK9" s="11"/>
      <c r="GDL9" s="11"/>
      <c r="GDM9" s="11"/>
      <c r="GDN9" s="11"/>
      <c r="GDO9" s="11"/>
      <c r="GDP9" s="11"/>
      <c r="GDQ9" s="11"/>
      <c r="GDR9" s="11"/>
      <c r="GDS9" s="11"/>
      <c r="GDT9" s="11"/>
      <c r="GDU9" s="11"/>
      <c r="GDV9" s="11"/>
      <c r="GDW9" s="11"/>
      <c r="GDX9" s="11"/>
      <c r="GDY9" s="11"/>
      <c r="GDZ9" s="11"/>
      <c r="GEA9" s="11"/>
      <c r="GEB9" s="11"/>
      <c r="GEC9" s="11"/>
      <c r="GED9" s="11"/>
      <c r="GEE9" s="11"/>
      <c r="GEF9" s="11"/>
      <c r="GEG9" s="11"/>
      <c r="GEH9" s="11"/>
      <c r="GEI9" s="11"/>
      <c r="GEJ9" s="11"/>
      <c r="GEK9" s="11"/>
      <c r="GEL9" s="11"/>
      <c r="GEM9" s="11"/>
      <c r="GEN9" s="11"/>
      <c r="GEO9" s="11"/>
      <c r="GEP9" s="11"/>
      <c r="GEQ9" s="11"/>
      <c r="GER9" s="11"/>
      <c r="GES9" s="11"/>
      <c r="GET9" s="11"/>
      <c r="GEU9" s="11"/>
      <c r="GEV9" s="11"/>
      <c r="GEW9" s="11"/>
      <c r="GEX9" s="11"/>
      <c r="GEY9" s="11"/>
      <c r="GEZ9" s="11"/>
      <c r="GFA9" s="11"/>
      <c r="GFB9" s="11"/>
      <c r="GFC9" s="11"/>
      <c r="GFD9" s="11"/>
      <c r="GFE9" s="11"/>
      <c r="GFF9" s="11"/>
      <c r="GFG9" s="11"/>
      <c r="GFH9" s="11"/>
      <c r="GFI9" s="11"/>
      <c r="GFJ9" s="11"/>
      <c r="GFK9" s="11"/>
      <c r="GFL9" s="11"/>
      <c r="GFM9" s="11"/>
      <c r="GFN9" s="11"/>
      <c r="GFO9" s="11"/>
      <c r="GFP9" s="11"/>
      <c r="GFQ9" s="11"/>
      <c r="GFR9" s="11"/>
      <c r="GFS9" s="11"/>
      <c r="GFT9" s="11"/>
      <c r="GFU9" s="11"/>
      <c r="GFV9" s="11"/>
      <c r="GFW9" s="11"/>
      <c r="GFX9" s="11"/>
      <c r="GFY9" s="11"/>
      <c r="GFZ9" s="11"/>
      <c r="GGA9" s="11"/>
      <c r="GGB9" s="11"/>
      <c r="GGC9" s="11"/>
      <c r="GGD9" s="11"/>
      <c r="GGE9" s="11"/>
      <c r="GGF9" s="11"/>
      <c r="GGG9" s="11"/>
      <c r="GGH9" s="11"/>
      <c r="GGI9" s="11"/>
      <c r="GGJ9" s="11"/>
      <c r="GGK9" s="11"/>
      <c r="GGL9" s="11"/>
      <c r="GGM9" s="11"/>
      <c r="GGN9" s="11"/>
      <c r="GGO9" s="11"/>
      <c r="GGP9" s="11"/>
      <c r="GGQ9" s="11"/>
      <c r="GGR9" s="11"/>
      <c r="GGS9" s="11"/>
      <c r="GGT9" s="11"/>
      <c r="GGU9" s="11"/>
      <c r="GGV9" s="11"/>
      <c r="GGW9" s="11"/>
      <c r="GGX9" s="11"/>
      <c r="GGY9" s="11"/>
      <c r="GGZ9" s="11"/>
      <c r="GHA9" s="11"/>
      <c r="GHB9" s="11"/>
      <c r="GHC9" s="11"/>
      <c r="GHD9" s="11"/>
      <c r="GHE9" s="11"/>
      <c r="GHF9" s="11"/>
      <c r="GHG9" s="11"/>
      <c r="GHH9" s="11"/>
      <c r="GHI9" s="11"/>
      <c r="GHJ9" s="11"/>
      <c r="GHK9" s="11"/>
      <c r="GHL9" s="11"/>
      <c r="GHM9" s="11"/>
      <c r="GHN9" s="11"/>
      <c r="GHO9" s="11"/>
      <c r="GHP9" s="11"/>
      <c r="GHQ9" s="11"/>
      <c r="GHR9" s="11"/>
      <c r="GHS9" s="11"/>
      <c r="GHT9" s="11"/>
      <c r="GHU9" s="11"/>
      <c r="GHV9" s="11"/>
      <c r="GHW9" s="11"/>
      <c r="GHX9" s="11"/>
      <c r="GHY9" s="11"/>
      <c r="GHZ9" s="11"/>
      <c r="GIA9" s="11"/>
      <c r="GIB9" s="11"/>
      <c r="GIC9" s="11"/>
      <c r="GID9" s="11"/>
      <c r="GIE9" s="11"/>
      <c r="GIF9" s="11"/>
      <c r="GIG9" s="11"/>
      <c r="GIH9" s="11"/>
      <c r="GII9" s="11"/>
      <c r="GIJ9" s="11"/>
      <c r="GIK9" s="11"/>
      <c r="GIL9" s="11"/>
      <c r="GIM9" s="11"/>
      <c r="GIN9" s="11"/>
      <c r="GIO9" s="11"/>
      <c r="GIP9" s="11"/>
      <c r="GIQ9" s="11"/>
      <c r="GIR9" s="11"/>
      <c r="GIS9" s="11"/>
      <c r="GIT9" s="11"/>
      <c r="GIU9" s="11"/>
      <c r="GIV9" s="11"/>
      <c r="GIW9" s="11"/>
      <c r="GIX9" s="11"/>
      <c r="GIY9" s="11"/>
      <c r="GIZ9" s="11"/>
      <c r="GJA9" s="11"/>
      <c r="GJB9" s="11"/>
      <c r="GJC9" s="11"/>
      <c r="GJD9" s="11"/>
      <c r="GJE9" s="11"/>
      <c r="GJF9" s="11"/>
      <c r="GJG9" s="11"/>
      <c r="GJH9" s="11"/>
      <c r="GJI9" s="11"/>
      <c r="GJJ9" s="11"/>
      <c r="GJK9" s="11"/>
      <c r="GJL9" s="11"/>
      <c r="GJM9" s="11"/>
      <c r="GJN9" s="11"/>
      <c r="GJO9" s="11"/>
      <c r="GJP9" s="11"/>
      <c r="GJQ9" s="11"/>
      <c r="GJR9" s="11"/>
      <c r="GJS9" s="11"/>
      <c r="GJT9" s="11"/>
      <c r="GJU9" s="11"/>
      <c r="GJV9" s="11"/>
      <c r="GJW9" s="11"/>
      <c r="GJX9" s="11"/>
      <c r="GJY9" s="11"/>
      <c r="GJZ9" s="11"/>
      <c r="GKA9" s="11"/>
      <c r="GKB9" s="11"/>
      <c r="GKC9" s="11"/>
      <c r="GKD9" s="11"/>
      <c r="GKE9" s="11"/>
      <c r="GKF9" s="11"/>
      <c r="GKG9" s="11"/>
      <c r="GKH9" s="11"/>
      <c r="GKI9" s="11"/>
      <c r="GKJ9" s="11"/>
      <c r="GKK9" s="11"/>
      <c r="GKL9" s="11"/>
      <c r="GKM9" s="11"/>
      <c r="GKN9" s="11"/>
      <c r="GKO9" s="11"/>
      <c r="GKP9" s="11"/>
      <c r="GKQ9" s="11"/>
      <c r="GKR9" s="11"/>
      <c r="GKS9" s="11"/>
      <c r="GKT9" s="11"/>
      <c r="GKU9" s="11"/>
      <c r="GKV9" s="11"/>
      <c r="GKW9" s="11"/>
      <c r="GKX9" s="11"/>
      <c r="GKY9" s="11"/>
      <c r="GKZ9" s="11"/>
      <c r="GLA9" s="11"/>
      <c r="GLB9" s="11"/>
      <c r="GLC9" s="11"/>
      <c r="GLD9" s="11"/>
      <c r="GLE9" s="11"/>
      <c r="GLF9" s="11"/>
      <c r="GLG9" s="11"/>
      <c r="GLH9" s="11"/>
      <c r="GLI9" s="11"/>
      <c r="GLJ9" s="11"/>
      <c r="GLK9" s="11"/>
      <c r="GLL9" s="11"/>
      <c r="GLM9" s="11"/>
      <c r="GLN9" s="11"/>
      <c r="GLO9" s="11"/>
      <c r="GLP9" s="11"/>
      <c r="GLQ9" s="11"/>
      <c r="GLR9" s="11"/>
      <c r="GLS9" s="11"/>
      <c r="GLT9" s="11"/>
      <c r="GLU9" s="11"/>
      <c r="GLV9" s="11"/>
      <c r="GLW9" s="11"/>
      <c r="GLX9" s="11"/>
      <c r="GLY9" s="11"/>
      <c r="GLZ9" s="11"/>
      <c r="GMA9" s="11"/>
      <c r="GMB9" s="11"/>
      <c r="GMC9" s="11"/>
      <c r="GMD9" s="11"/>
      <c r="GME9" s="11"/>
      <c r="GMF9" s="11"/>
      <c r="GMG9" s="11"/>
      <c r="GMH9" s="11"/>
      <c r="GMI9" s="11"/>
      <c r="GMJ9" s="11"/>
      <c r="GMK9" s="11"/>
      <c r="GML9" s="11"/>
      <c r="GMM9" s="11"/>
      <c r="GMN9" s="11"/>
      <c r="GMO9" s="11"/>
      <c r="GMP9" s="11"/>
      <c r="GMQ9" s="11"/>
      <c r="GMR9" s="11"/>
      <c r="GMS9" s="11"/>
      <c r="GMT9" s="11"/>
      <c r="GMU9" s="11"/>
      <c r="GMV9" s="11"/>
      <c r="GMW9" s="11"/>
      <c r="GMX9" s="11"/>
      <c r="GMY9" s="11"/>
      <c r="GMZ9" s="11"/>
      <c r="GNA9" s="11"/>
      <c r="GNB9" s="11"/>
      <c r="GNC9" s="11"/>
      <c r="GND9" s="11"/>
      <c r="GNE9" s="11"/>
      <c r="GNF9" s="11"/>
      <c r="GNG9" s="11"/>
      <c r="GNH9" s="11"/>
      <c r="GNI9" s="11"/>
      <c r="GNJ9" s="11"/>
      <c r="GNK9" s="11"/>
      <c r="GNL9" s="11"/>
      <c r="GNM9" s="11"/>
      <c r="GNN9" s="11"/>
      <c r="GNO9" s="11"/>
      <c r="GNP9" s="11"/>
      <c r="GNQ9" s="11"/>
      <c r="GNR9" s="11"/>
      <c r="GNS9" s="11"/>
      <c r="GNT9" s="11"/>
      <c r="GNU9" s="11"/>
      <c r="GNV9" s="11"/>
      <c r="GNW9" s="11"/>
      <c r="GNX9" s="11"/>
      <c r="GNY9" s="11"/>
      <c r="GNZ9" s="11"/>
      <c r="GOA9" s="11"/>
      <c r="GOB9" s="11"/>
      <c r="GOC9" s="11"/>
      <c r="GOD9" s="11"/>
      <c r="GOE9" s="11"/>
      <c r="GOF9" s="11"/>
      <c r="GOG9" s="11"/>
      <c r="GOH9" s="11"/>
      <c r="GOI9" s="11"/>
      <c r="GOJ9" s="11"/>
      <c r="GOK9" s="11"/>
      <c r="GOL9" s="11"/>
      <c r="GOM9" s="11"/>
      <c r="GON9" s="11"/>
      <c r="GOO9" s="11"/>
      <c r="GOP9" s="11"/>
      <c r="GOQ9" s="11"/>
      <c r="GOR9" s="11"/>
      <c r="GOS9" s="11"/>
      <c r="GOT9" s="11"/>
      <c r="GOU9" s="11"/>
      <c r="GOV9" s="11"/>
      <c r="GOW9" s="11"/>
      <c r="GOX9" s="11"/>
      <c r="GOY9" s="11"/>
      <c r="GOZ9" s="11"/>
      <c r="GPA9" s="11"/>
      <c r="GPB9" s="11"/>
      <c r="GPC9" s="11"/>
      <c r="GPD9" s="11"/>
      <c r="GPE9" s="11"/>
      <c r="GPF9" s="11"/>
      <c r="GPG9" s="11"/>
      <c r="GPH9" s="11"/>
      <c r="GPI9" s="11"/>
      <c r="GPJ9" s="11"/>
      <c r="GPK9" s="11"/>
      <c r="GPL9" s="11"/>
      <c r="GPM9" s="11"/>
      <c r="GPN9" s="11"/>
      <c r="GPO9" s="11"/>
      <c r="GPP9" s="11"/>
      <c r="GPQ9" s="11"/>
      <c r="GPR9" s="11"/>
      <c r="GPS9" s="11"/>
      <c r="GPT9" s="11"/>
      <c r="GPU9" s="11"/>
      <c r="GPV9" s="11"/>
      <c r="GPW9" s="11"/>
      <c r="GPX9" s="11"/>
      <c r="GPY9" s="11"/>
      <c r="GPZ9" s="11"/>
      <c r="GQA9" s="11"/>
      <c r="GQB9" s="11"/>
      <c r="GQC9" s="11"/>
      <c r="GQD9" s="11"/>
      <c r="GQE9" s="11"/>
      <c r="GQF9" s="11"/>
      <c r="GQG9" s="11"/>
      <c r="GQH9" s="11"/>
      <c r="GQI9" s="11"/>
      <c r="GQJ9" s="11"/>
      <c r="GQK9" s="11"/>
      <c r="GQL9" s="11"/>
      <c r="GQM9" s="11"/>
      <c r="GQN9" s="11"/>
      <c r="GQO9" s="11"/>
      <c r="GQP9" s="11"/>
      <c r="GQQ9" s="11"/>
      <c r="GQR9" s="11"/>
      <c r="GQS9" s="11"/>
      <c r="GQT9" s="11"/>
      <c r="GQU9" s="11"/>
      <c r="GQV9" s="11"/>
      <c r="GQW9" s="11"/>
      <c r="GQX9" s="11"/>
      <c r="GQY9" s="11"/>
      <c r="GQZ9" s="11"/>
      <c r="GRA9" s="11"/>
      <c r="GRB9" s="11"/>
      <c r="GRC9" s="11"/>
      <c r="GRD9" s="11"/>
      <c r="GRE9" s="11"/>
      <c r="GRF9" s="11"/>
      <c r="GRG9" s="11"/>
      <c r="GRH9" s="11"/>
      <c r="GRI9" s="11"/>
      <c r="GRJ9" s="11"/>
      <c r="GRK9" s="11"/>
      <c r="GRL9" s="11"/>
      <c r="GRM9" s="11"/>
      <c r="GRN9" s="11"/>
      <c r="GRO9" s="11"/>
      <c r="GRP9" s="11"/>
      <c r="GRQ9" s="11"/>
      <c r="GRR9" s="11"/>
      <c r="GRS9" s="11"/>
      <c r="GRT9" s="11"/>
      <c r="GRU9" s="11"/>
      <c r="GRV9" s="11"/>
      <c r="GRW9" s="11"/>
      <c r="GRX9" s="11"/>
      <c r="GRY9" s="11"/>
      <c r="GRZ9" s="11"/>
      <c r="GSA9" s="11"/>
      <c r="GSB9" s="11"/>
      <c r="GSC9" s="11"/>
      <c r="GSD9" s="11"/>
      <c r="GSE9" s="11"/>
      <c r="GSF9" s="11"/>
      <c r="GSG9" s="11"/>
      <c r="GSH9" s="11"/>
      <c r="GSI9" s="11"/>
      <c r="GSJ9" s="11"/>
      <c r="GSK9" s="11"/>
      <c r="GSL9" s="11"/>
      <c r="GSM9" s="11"/>
      <c r="GSN9" s="11"/>
      <c r="GSO9" s="11"/>
      <c r="GSP9" s="11"/>
      <c r="GSQ9" s="11"/>
      <c r="GSR9" s="11"/>
      <c r="GSS9" s="11"/>
      <c r="GST9" s="11"/>
      <c r="GSU9" s="11"/>
      <c r="GSV9" s="11"/>
      <c r="GSW9" s="11"/>
      <c r="GSX9" s="11"/>
      <c r="GSY9" s="11"/>
      <c r="GSZ9" s="11"/>
      <c r="GTA9" s="11"/>
      <c r="GTB9" s="11"/>
      <c r="GTC9" s="11"/>
      <c r="GTD9" s="11"/>
      <c r="GTE9" s="11"/>
      <c r="GTF9" s="11"/>
      <c r="GTG9" s="11"/>
      <c r="GTH9" s="11"/>
      <c r="GTI9" s="11"/>
      <c r="GTJ9" s="11"/>
      <c r="GTK9" s="11"/>
      <c r="GTL9" s="11"/>
      <c r="GTM9" s="11"/>
      <c r="GTN9" s="11"/>
      <c r="GTO9" s="11"/>
      <c r="GTP9" s="11"/>
      <c r="GTQ9" s="11"/>
      <c r="GTR9" s="11"/>
      <c r="GTS9" s="11"/>
      <c r="GTT9" s="11"/>
      <c r="GTU9" s="11"/>
      <c r="GTV9" s="11"/>
      <c r="GTW9" s="11"/>
      <c r="GTX9" s="11"/>
      <c r="GTY9" s="11"/>
      <c r="GTZ9" s="11"/>
      <c r="GUA9" s="11"/>
      <c r="GUB9" s="11"/>
      <c r="GUC9" s="11"/>
      <c r="GUD9" s="11"/>
      <c r="GUE9" s="11"/>
      <c r="GUF9" s="11"/>
      <c r="GUG9" s="11"/>
      <c r="GUH9" s="11"/>
      <c r="GUI9" s="11"/>
      <c r="GUJ9" s="11"/>
      <c r="GUK9" s="11"/>
      <c r="GUL9" s="11"/>
      <c r="GUM9" s="11"/>
      <c r="GUN9" s="11"/>
      <c r="GUO9" s="11"/>
      <c r="GUP9" s="11"/>
      <c r="GUQ9" s="11"/>
      <c r="GUR9" s="11"/>
      <c r="GUS9" s="11"/>
      <c r="GUT9" s="11"/>
      <c r="GUU9" s="11"/>
      <c r="GUV9" s="11"/>
      <c r="GUW9" s="11"/>
      <c r="GUX9" s="11"/>
      <c r="GUY9" s="11"/>
      <c r="GUZ9" s="11"/>
      <c r="GVA9" s="11"/>
      <c r="GVB9" s="11"/>
      <c r="GVC9" s="11"/>
      <c r="GVD9" s="11"/>
      <c r="GVE9" s="11"/>
      <c r="GVF9" s="11"/>
      <c r="GVG9" s="11"/>
      <c r="GVH9" s="11"/>
      <c r="GVI9" s="11"/>
      <c r="GVJ9" s="11"/>
      <c r="GVK9" s="11"/>
      <c r="GVL9" s="11"/>
      <c r="GVM9" s="11"/>
      <c r="GVN9" s="11"/>
      <c r="GVO9" s="11"/>
      <c r="GVP9" s="11"/>
      <c r="GVQ9" s="11"/>
      <c r="GVR9" s="11"/>
      <c r="GVS9" s="11"/>
      <c r="GVT9" s="11"/>
      <c r="GVU9" s="11"/>
      <c r="GVV9" s="11"/>
      <c r="GVW9" s="11"/>
      <c r="GVX9" s="11"/>
      <c r="GVY9" s="11"/>
      <c r="GVZ9" s="11"/>
      <c r="GWA9" s="11"/>
      <c r="GWB9" s="11"/>
      <c r="GWC9" s="11"/>
      <c r="GWD9" s="11"/>
      <c r="GWE9" s="11"/>
      <c r="GWF9" s="11"/>
      <c r="GWG9" s="11"/>
      <c r="GWH9" s="11"/>
      <c r="GWI9" s="11"/>
      <c r="GWJ9" s="11"/>
      <c r="GWK9" s="11"/>
      <c r="GWL9" s="11"/>
      <c r="GWM9" s="11"/>
      <c r="GWN9" s="11"/>
      <c r="GWO9" s="11"/>
      <c r="GWP9" s="11"/>
      <c r="GWQ9" s="11"/>
      <c r="GWR9" s="11"/>
      <c r="GWS9" s="11"/>
      <c r="GWT9" s="11"/>
      <c r="GWU9" s="11"/>
      <c r="GWV9" s="11"/>
      <c r="GWW9" s="11"/>
      <c r="GWX9" s="11"/>
      <c r="GWY9" s="11"/>
      <c r="GWZ9" s="11"/>
      <c r="GXA9" s="11"/>
      <c r="GXB9" s="11"/>
      <c r="GXC9" s="11"/>
      <c r="GXD9" s="11"/>
      <c r="GXE9" s="11"/>
      <c r="GXF9" s="11"/>
      <c r="GXG9" s="11"/>
      <c r="GXH9" s="11"/>
      <c r="GXI9" s="11"/>
      <c r="GXJ9" s="11"/>
      <c r="GXK9" s="11"/>
      <c r="GXL9" s="11"/>
      <c r="GXM9" s="11"/>
      <c r="GXN9" s="11"/>
      <c r="GXO9" s="11"/>
      <c r="GXP9" s="11"/>
      <c r="GXQ9" s="11"/>
      <c r="GXR9" s="11"/>
      <c r="GXS9" s="11"/>
      <c r="GXT9" s="11"/>
      <c r="GXU9" s="11"/>
      <c r="GXV9" s="11"/>
      <c r="GXW9" s="11"/>
      <c r="GXX9" s="11"/>
      <c r="GXY9" s="11"/>
      <c r="GXZ9" s="11"/>
      <c r="GYA9" s="11"/>
      <c r="GYB9" s="11"/>
      <c r="GYC9" s="11"/>
      <c r="GYD9" s="11"/>
      <c r="GYE9" s="11"/>
      <c r="GYF9" s="11"/>
      <c r="GYG9" s="11"/>
      <c r="GYH9" s="11"/>
      <c r="GYI9" s="11"/>
      <c r="GYJ9" s="11"/>
      <c r="GYK9" s="11"/>
      <c r="GYL9" s="11"/>
      <c r="GYM9" s="11"/>
      <c r="GYN9" s="11"/>
      <c r="GYO9" s="11"/>
      <c r="GYP9" s="11"/>
      <c r="GYQ9" s="11"/>
      <c r="GYR9" s="11"/>
      <c r="GYS9" s="11"/>
      <c r="GYT9" s="11"/>
      <c r="GYU9" s="11"/>
      <c r="GYV9" s="11"/>
      <c r="GYW9" s="11"/>
      <c r="GYX9" s="11"/>
      <c r="GYY9" s="11"/>
      <c r="GYZ9" s="11"/>
      <c r="GZA9" s="11"/>
      <c r="GZB9" s="11"/>
      <c r="GZC9" s="11"/>
      <c r="GZD9" s="11"/>
      <c r="GZE9" s="11"/>
      <c r="GZF9" s="11"/>
      <c r="GZG9" s="11"/>
      <c r="GZH9" s="11"/>
      <c r="GZI9" s="11"/>
      <c r="GZJ9" s="11"/>
      <c r="GZK9" s="11"/>
      <c r="GZL9" s="11"/>
      <c r="GZM9" s="11"/>
      <c r="GZN9" s="11"/>
      <c r="GZO9" s="11"/>
      <c r="GZP9" s="11"/>
      <c r="GZQ9" s="11"/>
      <c r="GZR9" s="11"/>
      <c r="GZS9" s="11"/>
      <c r="GZT9" s="11"/>
      <c r="GZU9" s="11"/>
      <c r="GZV9" s="11"/>
      <c r="GZW9" s="11"/>
      <c r="GZX9" s="11"/>
      <c r="GZY9" s="11"/>
      <c r="GZZ9" s="11"/>
      <c r="HAA9" s="11"/>
      <c r="HAB9" s="11"/>
      <c r="HAC9" s="11"/>
      <c r="HAD9" s="11"/>
      <c r="HAE9" s="11"/>
      <c r="HAF9" s="11"/>
      <c r="HAG9" s="11"/>
      <c r="HAH9" s="11"/>
      <c r="HAI9" s="11"/>
      <c r="HAJ9" s="11"/>
      <c r="HAK9" s="11"/>
      <c r="HAL9" s="11"/>
      <c r="HAM9" s="11"/>
      <c r="HAN9" s="11"/>
      <c r="HAO9" s="11"/>
      <c r="HAP9" s="11"/>
      <c r="HAQ9" s="11"/>
      <c r="HAR9" s="11"/>
      <c r="HAS9" s="11"/>
      <c r="HAT9" s="11"/>
      <c r="HAU9" s="11"/>
      <c r="HAV9" s="11"/>
      <c r="HAW9" s="11"/>
      <c r="HAX9" s="11"/>
      <c r="HAY9" s="11"/>
      <c r="HAZ9" s="11"/>
      <c r="HBA9" s="11"/>
      <c r="HBB9" s="11"/>
      <c r="HBC9" s="11"/>
      <c r="HBD9" s="11"/>
      <c r="HBE9" s="11"/>
      <c r="HBF9" s="11"/>
      <c r="HBG9" s="11"/>
      <c r="HBH9" s="11"/>
      <c r="HBI9" s="11"/>
      <c r="HBJ9" s="11"/>
      <c r="HBK9" s="11"/>
      <c r="HBL9" s="11"/>
      <c r="HBM9" s="11"/>
      <c r="HBN9" s="11"/>
      <c r="HBO9" s="11"/>
      <c r="HBP9" s="11"/>
      <c r="HBQ9" s="11"/>
      <c r="HBR9" s="11"/>
      <c r="HBS9" s="11"/>
      <c r="HBT9" s="11"/>
      <c r="HBU9" s="11"/>
      <c r="HBV9" s="11"/>
      <c r="HBW9" s="11"/>
      <c r="HBX9" s="11"/>
      <c r="HBY9" s="11"/>
      <c r="HBZ9" s="11"/>
      <c r="HCA9" s="11"/>
      <c r="HCB9" s="11"/>
      <c r="HCC9" s="11"/>
      <c r="HCD9" s="11"/>
      <c r="HCE9" s="11"/>
      <c r="HCF9" s="11"/>
      <c r="HCG9" s="11"/>
      <c r="HCH9" s="11"/>
      <c r="HCI9" s="11"/>
      <c r="HCJ9" s="11"/>
      <c r="HCK9" s="11"/>
      <c r="HCL9" s="11"/>
      <c r="HCM9" s="11"/>
      <c r="HCN9" s="11"/>
      <c r="HCO9" s="11"/>
      <c r="HCP9" s="11"/>
      <c r="HCQ9" s="11"/>
      <c r="HCR9" s="11"/>
      <c r="HCS9" s="11"/>
      <c r="HCT9" s="11"/>
      <c r="HCU9" s="11"/>
      <c r="HCV9" s="11"/>
      <c r="HCW9" s="11"/>
      <c r="HCX9" s="11"/>
      <c r="HCY9" s="11"/>
      <c r="HCZ9" s="11"/>
      <c r="HDA9" s="11"/>
      <c r="HDB9" s="11"/>
      <c r="HDC9" s="11"/>
      <c r="HDD9" s="11"/>
      <c r="HDE9" s="11"/>
      <c r="HDF9" s="11"/>
      <c r="HDG9" s="11"/>
      <c r="HDH9" s="11"/>
      <c r="HDI9" s="11"/>
      <c r="HDJ9" s="11"/>
      <c r="HDK9" s="11"/>
      <c r="HDL9" s="11"/>
      <c r="HDM9" s="11"/>
      <c r="HDN9" s="11"/>
      <c r="HDO9" s="11"/>
      <c r="HDP9" s="11"/>
      <c r="HDQ9" s="11"/>
      <c r="HDR9" s="11"/>
      <c r="HDS9" s="11"/>
      <c r="HDT9" s="11"/>
      <c r="HDU9" s="11"/>
      <c r="HDV9" s="11"/>
      <c r="HDW9" s="11"/>
      <c r="HDX9" s="11"/>
      <c r="HDY9" s="11"/>
      <c r="HDZ9" s="11"/>
      <c r="HEA9" s="11"/>
      <c r="HEB9" s="11"/>
      <c r="HEC9" s="11"/>
      <c r="HED9" s="11"/>
      <c r="HEE9" s="11"/>
      <c r="HEF9" s="11"/>
      <c r="HEG9" s="11"/>
      <c r="HEH9" s="11"/>
      <c r="HEI9" s="11"/>
      <c r="HEJ9" s="11"/>
      <c r="HEK9" s="11"/>
      <c r="HEL9" s="11"/>
      <c r="HEM9" s="11"/>
      <c r="HEN9" s="11"/>
      <c r="HEO9" s="11"/>
      <c r="HEP9" s="11"/>
      <c r="HEQ9" s="11"/>
      <c r="HER9" s="11"/>
      <c r="HES9" s="11"/>
      <c r="HET9" s="11"/>
      <c r="HEU9" s="11"/>
      <c r="HEV9" s="11"/>
      <c r="HEW9" s="11"/>
      <c r="HEX9" s="11"/>
      <c r="HEY9" s="11"/>
      <c r="HEZ9" s="11"/>
      <c r="HFA9" s="11"/>
      <c r="HFB9" s="11"/>
      <c r="HFC9" s="11"/>
      <c r="HFD9" s="11"/>
      <c r="HFE9" s="11"/>
      <c r="HFF9" s="11"/>
      <c r="HFG9" s="11"/>
      <c r="HFH9" s="11"/>
      <c r="HFI9" s="11"/>
      <c r="HFJ9" s="11"/>
      <c r="HFK9" s="11"/>
      <c r="HFL9" s="11"/>
      <c r="HFM9" s="11"/>
      <c r="HFN9" s="11"/>
      <c r="HFO9" s="11"/>
      <c r="HFP9" s="11"/>
      <c r="HFQ9" s="11"/>
      <c r="HFR9" s="11"/>
      <c r="HFS9" s="11"/>
      <c r="HFT9" s="11"/>
      <c r="HFU9" s="11"/>
      <c r="HFV9" s="11"/>
      <c r="HFW9" s="11"/>
      <c r="HFX9" s="11"/>
      <c r="HFY9" s="11"/>
      <c r="HFZ9" s="11"/>
      <c r="HGA9" s="11"/>
      <c r="HGB9" s="11"/>
      <c r="HGC9" s="11"/>
      <c r="HGD9" s="11"/>
      <c r="HGE9" s="11"/>
      <c r="HGF9" s="11"/>
      <c r="HGG9" s="11"/>
      <c r="HGH9" s="11"/>
      <c r="HGI9" s="11"/>
      <c r="HGJ9" s="11"/>
      <c r="HGK9" s="11"/>
      <c r="HGL9" s="11"/>
      <c r="HGM9" s="11"/>
      <c r="HGN9" s="11"/>
      <c r="HGO9" s="11"/>
      <c r="HGP9" s="11"/>
      <c r="HGQ9" s="11"/>
      <c r="HGR9" s="11"/>
      <c r="HGS9" s="11"/>
      <c r="HGT9" s="11"/>
      <c r="HGU9" s="11"/>
      <c r="HGV9" s="11"/>
      <c r="HGW9" s="11"/>
      <c r="HGX9" s="11"/>
      <c r="HGY9" s="11"/>
      <c r="HGZ9" s="11"/>
      <c r="HHA9" s="11"/>
      <c r="HHB9" s="11"/>
      <c r="HHC9" s="11"/>
      <c r="HHD9" s="11"/>
      <c r="HHE9" s="11"/>
      <c r="HHF9" s="11"/>
      <c r="HHG9" s="11"/>
      <c r="HHH9" s="11"/>
      <c r="HHI9" s="11"/>
      <c r="HHJ9" s="11"/>
      <c r="HHK9" s="11"/>
      <c r="HHL9" s="11"/>
      <c r="HHM9" s="11"/>
      <c r="HHN9" s="11"/>
      <c r="HHO9" s="11"/>
      <c r="HHP9" s="11"/>
      <c r="HHQ9" s="11"/>
      <c r="HHR9" s="11"/>
      <c r="HHS9" s="11"/>
      <c r="HHT9" s="11"/>
      <c r="HHU9" s="11"/>
      <c r="HHV9" s="11"/>
      <c r="HHW9" s="11"/>
      <c r="HHX9" s="11"/>
      <c r="HHY9" s="11"/>
      <c r="HHZ9" s="11"/>
      <c r="HIA9" s="11"/>
      <c r="HIB9" s="11"/>
      <c r="HIC9" s="11"/>
      <c r="HID9" s="11"/>
      <c r="HIE9" s="11"/>
      <c r="HIF9" s="11"/>
      <c r="HIG9" s="11"/>
      <c r="HIH9" s="11"/>
      <c r="HII9" s="11"/>
      <c r="HIJ9" s="11"/>
      <c r="HIK9" s="11"/>
      <c r="HIL9" s="11"/>
      <c r="HIM9" s="11"/>
      <c r="HIN9" s="11"/>
      <c r="HIO9" s="11"/>
      <c r="HIP9" s="11"/>
      <c r="HIQ9" s="11"/>
      <c r="HIR9" s="11"/>
      <c r="HIS9" s="11"/>
      <c r="HIT9" s="11"/>
      <c r="HIU9" s="11"/>
      <c r="HIV9" s="11"/>
      <c r="HIW9" s="11"/>
      <c r="HIX9" s="11"/>
      <c r="HIY9" s="11"/>
      <c r="HIZ9" s="11"/>
      <c r="HJA9" s="11"/>
      <c r="HJB9" s="11"/>
      <c r="HJC9" s="11"/>
      <c r="HJD9" s="11"/>
      <c r="HJE9" s="11"/>
      <c r="HJF9" s="11"/>
      <c r="HJG9" s="11"/>
      <c r="HJH9" s="11"/>
      <c r="HJI9" s="11"/>
      <c r="HJJ9" s="11"/>
      <c r="HJK9" s="11"/>
      <c r="HJL9" s="11"/>
      <c r="HJM9" s="11"/>
      <c r="HJN9" s="11"/>
      <c r="HJO9" s="11"/>
      <c r="HJP9" s="11"/>
      <c r="HJQ9" s="11"/>
      <c r="HJR9" s="11"/>
      <c r="HJS9" s="11"/>
      <c r="HJT9" s="11"/>
      <c r="HJU9" s="11"/>
      <c r="HJV9" s="11"/>
      <c r="HJW9" s="11"/>
      <c r="HJX9" s="11"/>
      <c r="HJY9" s="11"/>
      <c r="HJZ9" s="11"/>
      <c r="HKA9" s="11"/>
      <c r="HKB9" s="11"/>
      <c r="HKC9" s="11"/>
      <c r="HKD9" s="11"/>
      <c r="HKE9" s="11"/>
      <c r="HKF9" s="11"/>
      <c r="HKG9" s="11"/>
      <c r="HKH9" s="11"/>
      <c r="HKI9" s="11"/>
      <c r="HKJ9" s="11"/>
      <c r="HKK9" s="11"/>
      <c r="HKL9" s="11"/>
      <c r="HKM9" s="11"/>
      <c r="HKN9" s="11"/>
      <c r="HKO9" s="11"/>
      <c r="HKP9" s="11"/>
      <c r="HKQ9" s="11"/>
      <c r="HKR9" s="11"/>
      <c r="HKS9" s="11"/>
      <c r="HKT9" s="11"/>
      <c r="HKU9" s="11"/>
      <c r="HKV9" s="11"/>
      <c r="HKW9" s="11"/>
      <c r="HKX9" s="11"/>
      <c r="HKY9" s="11"/>
      <c r="HKZ9" s="11"/>
      <c r="HLA9" s="11"/>
      <c r="HLB9" s="11"/>
      <c r="HLC9" s="11"/>
      <c r="HLD9" s="11"/>
      <c r="HLE9" s="11"/>
      <c r="HLF9" s="11"/>
      <c r="HLG9" s="11"/>
      <c r="HLH9" s="11"/>
      <c r="HLI9" s="11"/>
      <c r="HLJ9" s="11"/>
      <c r="HLK9" s="11"/>
      <c r="HLL9" s="11"/>
      <c r="HLM9" s="11"/>
      <c r="HLN9" s="11"/>
      <c r="HLO9" s="11"/>
      <c r="HLP9" s="11"/>
      <c r="HLQ9" s="11"/>
      <c r="HLR9" s="11"/>
      <c r="HLS9" s="11"/>
      <c r="HLT9" s="11"/>
      <c r="HLU9" s="11"/>
      <c r="HLV9" s="11"/>
      <c r="HLW9" s="11"/>
      <c r="HLX9" s="11"/>
      <c r="HLY9" s="11"/>
      <c r="HLZ9" s="11"/>
      <c r="HMA9" s="11"/>
      <c r="HMB9" s="11"/>
      <c r="HMC9" s="11"/>
      <c r="HMD9" s="11"/>
      <c r="HME9" s="11"/>
      <c r="HMF9" s="11"/>
      <c r="HMG9" s="11"/>
      <c r="HMH9" s="11"/>
      <c r="HMI9" s="11"/>
      <c r="HMJ9" s="11"/>
      <c r="HMK9" s="11"/>
      <c r="HML9" s="11"/>
      <c r="HMM9" s="11"/>
      <c r="HMN9" s="11"/>
      <c r="HMO9" s="11"/>
      <c r="HMP9" s="11"/>
      <c r="HMQ9" s="11"/>
      <c r="HMR9" s="11"/>
      <c r="HMS9" s="11"/>
      <c r="HMT9" s="11"/>
      <c r="HMU9" s="11"/>
      <c r="HMV9" s="11"/>
      <c r="HMW9" s="11"/>
      <c r="HMX9" s="11"/>
      <c r="HMY9" s="11"/>
      <c r="HMZ9" s="11"/>
      <c r="HNA9" s="11"/>
      <c r="HNB9" s="11"/>
      <c r="HNC9" s="11"/>
      <c r="HND9" s="11"/>
      <c r="HNE9" s="11"/>
      <c r="HNF9" s="11"/>
      <c r="HNG9" s="11"/>
      <c r="HNH9" s="11"/>
      <c r="HNI9" s="11"/>
      <c r="HNJ9" s="11"/>
      <c r="HNK9" s="11"/>
      <c r="HNL9" s="11"/>
      <c r="HNM9" s="11"/>
      <c r="HNN9" s="11"/>
      <c r="HNO9" s="11"/>
      <c r="HNP9" s="11"/>
      <c r="HNQ9" s="11"/>
      <c r="HNR9" s="11"/>
      <c r="HNS9" s="11"/>
      <c r="HNT9" s="11"/>
      <c r="HNU9" s="11"/>
      <c r="HNV9" s="11"/>
      <c r="HNW9" s="11"/>
      <c r="HNX9" s="11"/>
      <c r="HNY9" s="11"/>
      <c r="HNZ9" s="11"/>
      <c r="HOA9" s="11"/>
      <c r="HOB9" s="11"/>
      <c r="HOC9" s="11"/>
      <c r="HOD9" s="11"/>
      <c r="HOE9" s="11"/>
      <c r="HOF9" s="11"/>
      <c r="HOG9" s="11"/>
      <c r="HOH9" s="11"/>
      <c r="HOI9" s="11"/>
      <c r="HOJ9" s="11"/>
      <c r="HOK9" s="11"/>
      <c r="HOL9" s="11"/>
      <c r="HOM9" s="11"/>
      <c r="HON9" s="11"/>
      <c r="HOO9" s="11"/>
      <c r="HOP9" s="11"/>
      <c r="HOQ9" s="11"/>
      <c r="HOR9" s="11"/>
      <c r="HOS9" s="11"/>
      <c r="HOT9" s="11"/>
      <c r="HOU9" s="11"/>
      <c r="HOV9" s="11"/>
      <c r="HOW9" s="11"/>
      <c r="HOX9" s="11"/>
      <c r="HOY9" s="11"/>
      <c r="HOZ9" s="11"/>
      <c r="HPA9" s="11"/>
      <c r="HPB9" s="11"/>
      <c r="HPC9" s="11"/>
      <c r="HPD9" s="11"/>
      <c r="HPE9" s="11"/>
      <c r="HPF9" s="11"/>
      <c r="HPG9" s="11"/>
      <c r="HPH9" s="11"/>
      <c r="HPI9" s="11"/>
      <c r="HPJ9" s="11"/>
      <c r="HPK9" s="11"/>
      <c r="HPL9" s="11"/>
      <c r="HPM9" s="11"/>
      <c r="HPN9" s="11"/>
      <c r="HPO9" s="11"/>
      <c r="HPP9" s="11"/>
      <c r="HPQ9" s="11"/>
      <c r="HPR9" s="11"/>
      <c r="HPS9" s="11"/>
      <c r="HPT9" s="11"/>
      <c r="HPU9" s="11"/>
      <c r="HPV9" s="11"/>
      <c r="HPW9" s="11"/>
      <c r="HPX9" s="11"/>
      <c r="HPY9" s="11"/>
      <c r="HPZ9" s="11"/>
      <c r="HQA9" s="11"/>
      <c r="HQB9" s="11"/>
      <c r="HQC9" s="11"/>
      <c r="HQD9" s="11"/>
      <c r="HQE9" s="11"/>
      <c r="HQF9" s="11"/>
      <c r="HQG9" s="11"/>
      <c r="HQH9" s="11"/>
      <c r="HQI9" s="11"/>
      <c r="HQJ9" s="11"/>
      <c r="HQK9" s="11"/>
      <c r="HQL9" s="11"/>
      <c r="HQM9" s="11"/>
      <c r="HQN9" s="11"/>
      <c r="HQO9" s="11"/>
      <c r="HQP9" s="11"/>
      <c r="HQQ9" s="11"/>
      <c r="HQR9" s="11"/>
      <c r="HQS9" s="11"/>
      <c r="HQT9" s="11"/>
      <c r="HQU9" s="11"/>
      <c r="HQV9" s="11"/>
      <c r="HQW9" s="11"/>
      <c r="HQX9" s="11"/>
      <c r="HQY9" s="11"/>
      <c r="HQZ9" s="11"/>
      <c r="HRA9" s="11"/>
      <c r="HRB9" s="11"/>
      <c r="HRC9" s="11"/>
      <c r="HRD9" s="11"/>
      <c r="HRE9" s="11"/>
      <c r="HRF9" s="11"/>
      <c r="HRG9" s="11"/>
      <c r="HRH9" s="11"/>
      <c r="HRI9" s="11"/>
      <c r="HRJ9" s="11"/>
      <c r="HRK9" s="11"/>
      <c r="HRL9" s="11"/>
      <c r="HRM9" s="11"/>
      <c r="HRN9" s="11"/>
      <c r="HRO9" s="11"/>
      <c r="HRP9" s="11"/>
      <c r="HRQ9" s="11"/>
      <c r="HRR9" s="11"/>
      <c r="HRS9" s="11"/>
      <c r="HRT9" s="11"/>
      <c r="HRU9" s="11"/>
      <c r="HRV9" s="11"/>
      <c r="HRW9" s="11"/>
      <c r="HRX9" s="11"/>
      <c r="HRY9" s="11"/>
      <c r="HRZ9" s="11"/>
      <c r="HSA9" s="11"/>
      <c r="HSB9" s="11"/>
      <c r="HSC9" s="11"/>
      <c r="HSD9" s="11"/>
      <c r="HSE9" s="11"/>
      <c r="HSF9" s="11"/>
      <c r="HSG9" s="11"/>
      <c r="HSH9" s="11"/>
      <c r="HSI9" s="11"/>
      <c r="HSJ9" s="11"/>
      <c r="HSK9" s="11"/>
      <c r="HSL9" s="11"/>
      <c r="HSM9" s="11"/>
      <c r="HSN9" s="11"/>
      <c r="HSO9" s="11"/>
      <c r="HSP9" s="11"/>
      <c r="HSQ9" s="11"/>
      <c r="HSR9" s="11"/>
      <c r="HSS9" s="11"/>
      <c r="HST9" s="11"/>
      <c r="HSU9" s="11"/>
      <c r="HSV9" s="11"/>
      <c r="HSW9" s="11"/>
      <c r="HSX9" s="11"/>
      <c r="HSY9" s="11"/>
      <c r="HSZ9" s="11"/>
      <c r="HTA9" s="11"/>
      <c r="HTB9" s="11"/>
      <c r="HTC9" s="11"/>
      <c r="HTD9" s="11"/>
      <c r="HTE9" s="11"/>
      <c r="HTF9" s="11"/>
      <c r="HTG9" s="11"/>
      <c r="HTH9" s="11"/>
      <c r="HTI9" s="11"/>
      <c r="HTJ9" s="11"/>
      <c r="HTK9" s="11"/>
      <c r="HTL9" s="11"/>
      <c r="HTM9" s="11"/>
      <c r="HTN9" s="11"/>
      <c r="HTO9" s="11"/>
      <c r="HTP9" s="11"/>
      <c r="HTQ9" s="11"/>
      <c r="HTR9" s="11"/>
      <c r="HTS9" s="11"/>
      <c r="HTT9" s="11"/>
      <c r="HTU9" s="11"/>
      <c r="HTV9" s="11"/>
      <c r="HTW9" s="11"/>
      <c r="HTX9" s="11"/>
      <c r="HTY9" s="11"/>
      <c r="HTZ9" s="11"/>
      <c r="HUA9" s="11"/>
      <c r="HUB9" s="11"/>
      <c r="HUC9" s="11"/>
      <c r="HUD9" s="11"/>
      <c r="HUE9" s="11"/>
      <c r="HUF9" s="11"/>
      <c r="HUG9" s="11"/>
      <c r="HUH9" s="11"/>
      <c r="HUI9" s="11"/>
      <c r="HUJ9" s="11"/>
      <c r="HUK9" s="11"/>
      <c r="HUL9" s="11"/>
      <c r="HUM9" s="11"/>
      <c r="HUN9" s="11"/>
      <c r="HUO9" s="11"/>
      <c r="HUP9" s="11"/>
      <c r="HUQ9" s="11"/>
      <c r="HUR9" s="11"/>
      <c r="HUS9" s="11"/>
      <c r="HUT9" s="11"/>
      <c r="HUU9" s="11"/>
      <c r="HUV9" s="11"/>
      <c r="HUW9" s="11"/>
      <c r="HUX9" s="11"/>
      <c r="HUY9" s="11"/>
      <c r="HUZ9" s="11"/>
      <c r="HVA9" s="11"/>
      <c r="HVB9" s="11"/>
      <c r="HVC9" s="11"/>
      <c r="HVD9" s="11"/>
      <c r="HVE9" s="11"/>
      <c r="HVF9" s="11"/>
      <c r="HVG9" s="11"/>
      <c r="HVH9" s="11"/>
      <c r="HVI9" s="11"/>
      <c r="HVJ9" s="11"/>
      <c r="HVK9" s="11"/>
      <c r="HVL9" s="11"/>
      <c r="HVM9" s="11"/>
      <c r="HVN9" s="11"/>
      <c r="HVO9" s="11"/>
      <c r="HVP9" s="11"/>
      <c r="HVQ9" s="11"/>
      <c r="HVR9" s="11"/>
      <c r="HVS9" s="11"/>
      <c r="HVT9" s="11"/>
      <c r="HVU9" s="11"/>
      <c r="HVV9" s="11"/>
      <c r="HVW9" s="11"/>
      <c r="HVX9" s="11"/>
      <c r="HVY9" s="11"/>
      <c r="HVZ9" s="11"/>
      <c r="HWA9" s="11"/>
      <c r="HWB9" s="11"/>
      <c r="HWC9" s="11"/>
      <c r="HWD9" s="11"/>
      <c r="HWE9" s="11"/>
      <c r="HWF9" s="11"/>
      <c r="HWG9" s="11"/>
      <c r="HWH9" s="11"/>
      <c r="HWI9" s="11"/>
      <c r="HWJ9" s="11"/>
      <c r="HWK9" s="11"/>
      <c r="HWL9" s="11"/>
      <c r="HWM9" s="11"/>
      <c r="HWN9" s="11"/>
      <c r="HWO9" s="11"/>
      <c r="HWP9" s="11"/>
      <c r="HWQ9" s="11"/>
      <c r="HWR9" s="11"/>
      <c r="HWS9" s="11"/>
      <c r="HWT9" s="11"/>
      <c r="HWU9" s="11"/>
      <c r="HWV9" s="11"/>
      <c r="HWW9" s="11"/>
      <c r="HWX9" s="11"/>
      <c r="HWY9" s="11"/>
      <c r="HWZ9" s="11"/>
      <c r="HXA9" s="11"/>
      <c r="HXB9" s="11"/>
      <c r="HXC9" s="11"/>
      <c r="HXD9" s="11"/>
      <c r="HXE9" s="11"/>
      <c r="HXF9" s="11"/>
      <c r="HXG9" s="11"/>
      <c r="HXH9" s="11"/>
      <c r="HXI9" s="11"/>
      <c r="HXJ9" s="11"/>
      <c r="HXK9" s="11"/>
      <c r="HXL9" s="11"/>
      <c r="HXM9" s="11"/>
      <c r="HXN9" s="11"/>
      <c r="HXO9" s="11"/>
      <c r="HXP9" s="11"/>
      <c r="HXQ9" s="11"/>
      <c r="HXR9" s="11"/>
      <c r="HXS9" s="11"/>
      <c r="HXT9" s="11"/>
      <c r="HXU9" s="11"/>
      <c r="HXV9" s="11"/>
      <c r="HXW9" s="11"/>
      <c r="HXX9" s="11"/>
      <c r="HXY9" s="11"/>
      <c r="HXZ9" s="11"/>
      <c r="HYA9" s="11"/>
      <c r="HYB9" s="11"/>
      <c r="HYC9" s="11"/>
      <c r="HYD9" s="11"/>
      <c r="HYE9" s="11"/>
      <c r="HYF9" s="11"/>
      <c r="HYG9" s="11"/>
      <c r="HYH9" s="11"/>
      <c r="HYI9" s="11"/>
      <c r="HYJ9" s="11"/>
      <c r="HYK9" s="11"/>
      <c r="HYL9" s="11"/>
      <c r="HYM9" s="11"/>
      <c r="HYN9" s="11"/>
      <c r="HYO9" s="11"/>
      <c r="HYP9" s="11"/>
      <c r="HYQ9" s="11"/>
      <c r="HYR9" s="11"/>
      <c r="HYS9" s="11"/>
      <c r="HYT9" s="11"/>
      <c r="HYU9" s="11"/>
      <c r="HYV9" s="11"/>
      <c r="HYW9" s="11"/>
      <c r="HYX9" s="11"/>
      <c r="HYY9" s="11"/>
      <c r="HYZ9" s="11"/>
      <c r="HZA9" s="11"/>
      <c r="HZB9" s="11"/>
      <c r="HZC9" s="11"/>
      <c r="HZD9" s="11"/>
      <c r="HZE9" s="11"/>
      <c r="HZF9" s="11"/>
      <c r="HZG9" s="11"/>
      <c r="HZH9" s="11"/>
      <c r="HZI9" s="11"/>
      <c r="HZJ9" s="11"/>
      <c r="HZK9" s="11"/>
      <c r="HZL9" s="11"/>
      <c r="HZM9" s="11"/>
      <c r="HZN9" s="11"/>
      <c r="HZO9" s="11"/>
      <c r="HZP9" s="11"/>
      <c r="HZQ9" s="11"/>
      <c r="HZR9" s="11"/>
      <c r="HZS9" s="11"/>
      <c r="HZT9" s="11"/>
      <c r="HZU9" s="11"/>
      <c r="HZV9" s="11"/>
      <c r="HZW9" s="11"/>
      <c r="HZX9" s="11"/>
      <c r="HZY9" s="11"/>
      <c r="HZZ9" s="11"/>
      <c r="IAA9" s="11"/>
      <c r="IAB9" s="11"/>
      <c r="IAC9" s="11"/>
      <c r="IAD9" s="11"/>
      <c r="IAE9" s="11"/>
      <c r="IAF9" s="11"/>
      <c r="IAG9" s="11"/>
      <c r="IAH9" s="11"/>
      <c r="IAI9" s="11"/>
      <c r="IAJ9" s="11"/>
      <c r="IAK9" s="11"/>
      <c r="IAL9" s="11"/>
      <c r="IAM9" s="11"/>
      <c r="IAN9" s="11"/>
      <c r="IAO9" s="11"/>
      <c r="IAP9" s="11"/>
      <c r="IAQ9" s="11"/>
      <c r="IAR9" s="11"/>
      <c r="IAS9" s="11"/>
      <c r="IAT9" s="11"/>
      <c r="IAU9" s="11"/>
      <c r="IAV9" s="11"/>
      <c r="IAW9" s="11"/>
      <c r="IAX9" s="11"/>
      <c r="IAY9" s="11"/>
      <c r="IAZ9" s="11"/>
      <c r="IBA9" s="11"/>
      <c r="IBB9" s="11"/>
      <c r="IBC9" s="11"/>
      <c r="IBD9" s="11"/>
      <c r="IBE9" s="11"/>
      <c r="IBF9" s="11"/>
      <c r="IBG9" s="11"/>
      <c r="IBH9" s="11"/>
      <c r="IBI9" s="11"/>
      <c r="IBJ9" s="11"/>
      <c r="IBK9" s="11"/>
      <c r="IBL9" s="11"/>
      <c r="IBM9" s="11"/>
      <c r="IBN9" s="11"/>
      <c r="IBO9" s="11"/>
      <c r="IBP9" s="11"/>
      <c r="IBQ9" s="11"/>
      <c r="IBR9" s="11"/>
      <c r="IBS9" s="11"/>
      <c r="IBT9" s="11"/>
      <c r="IBU9" s="11"/>
      <c r="IBV9" s="11"/>
      <c r="IBW9" s="11"/>
      <c r="IBX9" s="11"/>
      <c r="IBY9" s="11"/>
      <c r="IBZ9" s="11"/>
      <c r="ICA9" s="11"/>
      <c r="ICB9" s="11"/>
      <c r="ICC9" s="11"/>
      <c r="ICD9" s="11"/>
      <c r="ICE9" s="11"/>
      <c r="ICF9" s="11"/>
      <c r="ICG9" s="11"/>
      <c r="ICH9" s="11"/>
      <c r="ICI9" s="11"/>
      <c r="ICJ9" s="11"/>
      <c r="ICK9" s="11"/>
      <c r="ICL9" s="11"/>
      <c r="ICM9" s="11"/>
      <c r="ICN9" s="11"/>
      <c r="ICO9" s="11"/>
      <c r="ICP9" s="11"/>
      <c r="ICQ9" s="11"/>
      <c r="ICR9" s="11"/>
      <c r="ICS9" s="11"/>
      <c r="ICT9" s="11"/>
      <c r="ICU9" s="11"/>
      <c r="ICV9" s="11"/>
      <c r="ICW9" s="11"/>
      <c r="ICX9" s="11"/>
      <c r="ICY9" s="11"/>
      <c r="ICZ9" s="11"/>
      <c r="IDA9" s="11"/>
      <c r="IDB9" s="11"/>
      <c r="IDC9" s="11"/>
      <c r="IDD9" s="11"/>
      <c r="IDE9" s="11"/>
      <c r="IDF9" s="11"/>
      <c r="IDG9" s="11"/>
      <c r="IDH9" s="11"/>
      <c r="IDI9" s="11"/>
      <c r="IDJ9" s="11"/>
      <c r="IDK9" s="11"/>
      <c r="IDL9" s="11"/>
      <c r="IDM9" s="11"/>
      <c r="IDN9" s="11"/>
      <c r="IDO9" s="11"/>
      <c r="IDP9" s="11"/>
      <c r="IDQ9" s="11"/>
      <c r="IDR9" s="11"/>
      <c r="IDS9" s="11"/>
      <c r="IDT9" s="11"/>
      <c r="IDU9" s="11"/>
      <c r="IDV9" s="11"/>
      <c r="IDW9" s="11"/>
      <c r="IDX9" s="11"/>
      <c r="IDY9" s="11"/>
      <c r="IDZ9" s="11"/>
      <c r="IEA9" s="11"/>
      <c r="IEB9" s="11"/>
      <c r="IEC9" s="11"/>
      <c r="IED9" s="11"/>
      <c r="IEE9" s="11"/>
      <c r="IEF9" s="11"/>
      <c r="IEG9" s="11"/>
      <c r="IEH9" s="11"/>
      <c r="IEI9" s="11"/>
      <c r="IEJ9" s="11"/>
      <c r="IEK9" s="11"/>
      <c r="IEL9" s="11"/>
      <c r="IEM9" s="11"/>
      <c r="IEN9" s="11"/>
      <c r="IEO9" s="11"/>
      <c r="IEP9" s="11"/>
      <c r="IEQ9" s="11"/>
      <c r="IER9" s="11"/>
      <c r="IES9" s="11"/>
      <c r="IET9" s="11"/>
      <c r="IEU9" s="11"/>
      <c r="IEV9" s="11"/>
      <c r="IEW9" s="11"/>
      <c r="IEX9" s="11"/>
      <c r="IEY9" s="11"/>
      <c r="IEZ9" s="11"/>
      <c r="IFA9" s="11"/>
      <c r="IFB9" s="11"/>
      <c r="IFC9" s="11"/>
      <c r="IFD9" s="11"/>
      <c r="IFE9" s="11"/>
      <c r="IFF9" s="11"/>
      <c r="IFG9" s="11"/>
      <c r="IFH9" s="11"/>
      <c r="IFI9" s="11"/>
      <c r="IFJ9" s="11"/>
      <c r="IFK9" s="11"/>
      <c r="IFL9" s="11"/>
      <c r="IFM9" s="11"/>
      <c r="IFN9" s="11"/>
      <c r="IFO9" s="11"/>
      <c r="IFP9" s="11"/>
      <c r="IFQ9" s="11"/>
      <c r="IFR9" s="11"/>
      <c r="IFS9" s="11"/>
      <c r="IFT9" s="11"/>
      <c r="IFU9" s="11"/>
      <c r="IFV9" s="11"/>
      <c r="IFW9" s="11"/>
      <c r="IFX9" s="11"/>
      <c r="IFY9" s="11"/>
      <c r="IFZ9" s="11"/>
      <c r="IGA9" s="11"/>
      <c r="IGB9" s="11"/>
      <c r="IGC9" s="11"/>
      <c r="IGD9" s="11"/>
      <c r="IGE9" s="11"/>
      <c r="IGF9" s="11"/>
      <c r="IGG9" s="11"/>
      <c r="IGH9" s="11"/>
      <c r="IGI9" s="11"/>
      <c r="IGJ9" s="11"/>
      <c r="IGK9" s="11"/>
      <c r="IGL9" s="11"/>
      <c r="IGM9" s="11"/>
      <c r="IGN9" s="11"/>
      <c r="IGO9" s="11"/>
      <c r="IGP9" s="11"/>
      <c r="IGQ9" s="11"/>
      <c r="IGR9" s="11"/>
      <c r="IGS9" s="11"/>
      <c r="IGT9" s="11"/>
      <c r="IGU9" s="11"/>
      <c r="IGV9" s="11"/>
      <c r="IGW9" s="11"/>
      <c r="IGX9" s="11"/>
      <c r="IGY9" s="11"/>
      <c r="IGZ9" s="11"/>
      <c r="IHA9" s="11"/>
      <c r="IHB9" s="11"/>
      <c r="IHC9" s="11"/>
      <c r="IHD9" s="11"/>
      <c r="IHE9" s="11"/>
      <c r="IHF9" s="11"/>
      <c r="IHG9" s="11"/>
      <c r="IHH9" s="11"/>
      <c r="IHI9" s="11"/>
      <c r="IHJ9" s="11"/>
      <c r="IHK9" s="11"/>
      <c r="IHL9" s="11"/>
      <c r="IHM9" s="11"/>
      <c r="IHN9" s="11"/>
      <c r="IHO9" s="11"/>
      <c r="IHP9" s="11"/>
      <c r="IHQ9" s="11"/>
      <c r="IHR9" s="11"/>
      <c r="IHS9" s="11"/>
      <c r="IHT9" s="11"/>
      <c r="IHU9" s="11"/>
      <c r="IHV9" s="11"/>
      <c r="IHW9" s="11"/>
      <c r="IHX9" s="11"/>
      <c r="IHY9" s="11"/>
      <c r="IHZ9" s="11"/>
      <c r="IIA9" s="11"/>
      <c r="IIB9" s="11"/>
      <c r="IIC9" s="11"/>
      <c r="IID9" s="11"/>
      <c r="IIE9" s="11"/>
      <c r="IIF9" s="11"/>
      <c r="IIG9" s="11"/>
      <c r="IIH9" s="11"/>
      <c r="III9" s="11"/>
      <c r="IIJ9" s="11"/>
      <c r="IIK9" s="11"/>
      <c r="IIL9" s="11"/>
      <c r="IIM9" s="11"/>
      <c r="IIN9" s="11"/>
      <c r="IIO9" s="11"/>
      <c r="IIP9" s="11"/>
      <c r="IIQ9" s="11"/>
      <c r="IIR9" s="11"/>
      <c r="IIS9" s="11"/>
      <c r="IIT9" s="11"/>
      <c r="IIU9" s="11"/>
      <c r="IIV9" s="11"/>
      <c r="IIW9" s="11"/>
      <c r="IIX9" s="11"/>
      <c r="IIY9" s="11"/>
      <c r="IIZ9" s="11"/>
      <c r="IJA9" s="11"/>
      <c r="IJB9" s="11"/>
      <c r="IJC9" s="11"/>
      <c r="IJD9" s="11"/>
      <c r="IJE9" s="11"/>
      <c r="IJF9" s="11"/>
      <c r="IJG9" s="11"/>
      <c r="IJH9" s="11"/>
      <c r="IJI9" s="11"/>
      <c r="IJJ9" s="11"/>
      <c r="IJK9" s="11"/>
      <c r="IJL9" s="11"/>
      <c r="IJM9" s="11"/>
      <c r="IJN9" s="11"/>
      <c r="IJO9" s="11"/>
      <c r="IJP9" s="11"/>
      <c r="IJQ9" s="11"/>
      <c r="IJR9" s="11"/>
      <c r="IJS9" s="11"/>
      <c r="IJT9" s="11"/>
      <c r="IJU9" s="11"/>
      <c r="IJV9" s="11"/>
      <c r="IJW9" s="11"/>
      <c r="IJX9" s="11"/>
      <c r="IJY9" s="11"/>
      <c r="IJZ9" s="11"/>
      <c r="IKA9" s="11"/>
      <c r="IKB9" s="11"/>
      <c r="IKC9" s="11"/>
      <c r="IKD9" s="11"/>
      <c r="IKE9" s="11"/>
      <c r="IKF9" s="11"/>
      <c r="IKG9" s="11"/>
      <c r="IKH9" s="11"/>
      <c r="IKI9" s="11"/>
      <c r="IKJ9" s="11"/>
      <c r="IKK9" s="11"/>
      <c r="IKL9" s="11"/>
      <c r="IKM9" s="11"/>
      <c r="IKN9" s="11"/>
      <c r="IKO9" s="11"/>
      <c r="IKP9" s="11"/>
      <c r="IKQ9" s="11"/>
      <c r="IKR9" s="11"/>
      <c r="IKS9" s="11"/>
      <c r="IKT9" s="11"/>
      <c r="IKU9" s="11"/>
      <c r="IKV9" s="11"/>
      <c r="IKW9" s="11"/>
      <c r="IKX9" s="11"/>
      <c r="IKY9" s="11"/>
      <c r="IKZ9" s="11"/>
      <c r="ILA9" s="11"/>
      <c r="ILB9" s="11"/>
      <c r="ILC9" s="11"/>
      <c r="ILD9" s="11"/>
      <c r="ILE9" s="11"/>
      <c r="ILF9" s="11"/>
      <c r="ILG9" s="11"/>
      <c r="ILH9" s="11"/>
      <c r="ILI9" s="11"/>
      <c r="ILJ9" s="11"/>
      <c r="ILK9" s="11"/>
      <c r="ILL9" s="11"/>
      <c r="ILM9" s="11"/>
      <c r="ILN9" s="11"/>
      <c r="ILO9" s="11"/>
      <c r="ILP9" s="11"/>
      <c r="ILQ9" s="11"/>
      <c r="ILR9" s="11"/>
      <c r="ILS9" s="11"/>
      <c r="ILT9" s="11"/>
      <c r="ILU9" s="11"/>
      <c r="ILV9" s="11"/>
      <c r="ILW9" s="11"/>
      <c r="ILX9" s="11"/>
      <c r="ILY9" s="11"/>
      <c r="ILZ9" s="11"/>
      <c r="IMA9" s="11"/>
      <c r="IMB9" s="11"/>
      <c r="IMC9" s="11"/>
      <c r="IMD9" s="11"/>
      <c r="IME9" s="11"/>
      <c r="IMF9" s="11"/>
      <c r="IMG9" s="11"/>
      <c r="IMH9" s="11"/>
      <c r="IMI9" s="11"/>
      <c r="IMJ9" s="11"/>
      <c r="IMK9" s="11"/>
      <c r="IML9" s="11"/>
      <c r="IMM9" s="11"/>
      <c r="IMN9" s="11"/>
      <c r="IMO9" s="11"/>
      <c r="IMP9" s="11"/>
      <c r="IMQ9" s="11"/>
      <c r="IMR9" s="11"/>
      <c r="IMS9" s="11"/>
      <c r="IMT9" s="11"/>
      <c r="IMU9" s="11"/>
      <c r="IMV9" s="11"/>
      <c r="IMW9" s="11"/>
      <c r="IMX9" s="11"/>
      <c r="IMY9" s="11"/>
      <c r="IMZ9" s="11"/>
      <c r="INA9" s="11"/>
      <c r="INB9" s="11"/>
      <c r="INC9" s="11"/>
      <c r="IND9" s="11"/>
      <c r="INE9" s="11"/>
      <c r="INF9" s="11"/>
      <c r="ING9" s="11"/>
      <c r="INH9" s="11"/>
      <c r="INI9" s="11"/>
      <c r="INJ9" s="11"/>
      <c r="INK9" s="11"/>
      <c r="INL9" s="11"/>
      <c r="INM9" s="11"/>
      <c r="INN9" s="11"/>
      <c r="INO9" s="11"/>
      <c r="INP9" s="11"/>
      <c r="INQ9" s="11"/>
      <c r="INR9" s="11"/>
      <c r="INS9" s="11"/>
      <c r="INT9" s="11"/>
      <c r="INU9" s="11"/>
      <c r="INV9" s="11"/>
      <c r="INW9" s="11"/>
      <c r="INX9" s="11"/>
      <c r="INY9" s="11"/>
      <c r="INZ9" s="11"/>
      <c r="IOA9" s="11"/>
      <c r="IOB9" s="11"/>
      <c r="IOC9" s="11"/>
      <c r="IOD9" s="11"/>
      <c r="IOE9" s="11"/>
      <c r="IOF9" s="11"/>
      <c r="IOG9" s="11"/>
      <c r="IOH9" s="11"/>
      <c r="IOI9" s="11"/>
      <c r="IOJ9" s="11"/>
      <c r="IOK9" s="11"/>
      <c r="IOL9" s="11"/>
      <c r="IOM9" s="11"/>
      <c r="ION9" s="11"/>
      <c r="IOO9" s="11"/>
      <c r="IOP9" s="11"/>
      <c r="IOQ9" s="11"/>
      <c r="IOR9" s="11"/>
      <c r="IOS9" s="11"/>
      <c r="IOT9" s="11"/>
      <c r="IOU9" s="11"/>
      <c r="IOV9" s="11"/>
      <c r="IOW9" s="11"/>
      <c r="IOX9" s="11"/>
      <c r="IOY9" s="11"/>
      <c r="IOZ9" s="11"/>
      <c r="IPA9" s="11"/>
      <c r="IPB9" s="11"/>
      <c r="IPC9" s="11"/>
      <c r="IPD9" s="11"/>
      <c r="IPE9" s="11"/>
      <c r="IPF9" s="11"/>
      <c r="IPG9" s="11"/>
      <c r="IPH9" s="11"/>
      <c r="IPI9" s="11"/>
      <c r="IPJ9" s="11"/>
      <c r="IPK9" s="11"/>
      <c r="IPL9" s="11"/>
      <c r="IPM9" s="11"/>
      <c r="IPN9" s="11"/>
      <c r="IPO9" s="11"/>
      <c r="IPP9" s="11"/>
      <c r="IPQ9" s="11"/>
      <c r="IPR9" s="11"/>
      <c r="IPS9" s="11"/>
      <c r="IPT9" s="11"/>
      <c r="IPU9" s="11"/>
      <c r="IPV9" s="11"/>
      <c r="IPW9" s="11"/>
      <c r="IPX9" s="11"/>
      <c r="IPY9" s="11"/>
      <c r="IPZ9" s="11"/>
      <c r="IQA9" s="11"/>
      <c r="IQB9" s="11"/>
      <c r="IQC9" s="11"/>
      <c r="IQD9" s="11"/>
      <c r="IQE9" s="11"/>
      <c r="IQF9" s="11"/>
      <c r="IQG9" s="11"/>
      <c r="IQH9" s="11"/>
      <c r="IQI9" s="11"/>
      <c r="IQJ9" s="11"/>
      <c r="IQK9" s="11"/>
      <c r="IQL9" s="11"/>
      <c r="IQM9" s="11"/>
      <c r="IQN9" s="11"/>
      <c r="IQO9" s="11"/>
      <c r="IQP9" s="11"/>
      <c r="IQQ9" s="11"/>
      <c r="IQR9" s="11"/>
      <c r="IQS9" s="11"/>
      <c r="IQT9" s="11"/>
      <c r="IQU9" s="11"/>
      <c r="IQV9" s="11"/>
      <c r="IQW9" s="11"/>
      <c r="IQX9" s="11"/>
      <c r="IQY9" s="11"/>
      <c r="IQZ9" s="11"/>
      <c r="IRA9" s="11"/>
      <c r="IRB9" s="11"/>
      <c r="IRC9" s="11"/>
      <c r="IRD9" s="11"/>
      <c r="IRE9" s="11"/>
      <c r="IRF9" s="11"/>
      <c r="IRG9" s="11"/>
      <c r="IRH9" s="11"/>
      <c r="IRI9" s="11"/>
      <c r="IRJ9" s="11"/>
      <c r="IRK9" s="11"/>
      <c r="IRL9" s="11"/>
      <c r="IRM9" s="11"/>
      <c r="IRN9" s="11"/>
      <c r="IRO9" s="11"/>
      <c r="IRP9" s="11"/>
      <c r="IRQ9" s="11"/>
      <c r="IRR9" s="11"/>
      <c r="IRS9" s="11"/>
      <c r="IRT9" s="11"/>
      <c r="IRU9" s="11"/>
      <c r="IRV9" s="11"/>
      <c r="IRW9" s="11"/>
      <c r="IRX9" s="11"/>
      <c r="IRY9" s="11"/>
      <c r="IRZ9" s="11"/>
      <c r="ISA9" s="11"/>
      <c r="ISB9" s="11"/>
      <c r="ISC9" s="11"/>
      <c r="ISD9" s="11"/>
      <c r="ISE9" s="11"/>
      <c r="ISF9" s="11"/>
      <c r="ISG9" s="11"/>
      <c r="ISH9" s="11"/>
      <c r="ISI9" s="11"/>
      <c r="ISJ9" s="11"/>
      <c r="ISK9" s="11"/>
      <c r="ISL9" s="11"/>
      <c r="ISM9" s="11"/>
      <c r="ISN9" s="11"/>
      <c r="ISO9" s="11"/>
      <c r="ISP9" s="11"/>
      <c r="ISQ9" s="11"/>
      <c r="ISR9" s="11"/>
      <c r="ISS9" s="11"/>
      <c r="IST9" s="11"/>
      <c r="ISU9" s="11"/>
      <c r="ISV9" s="11"/>
      <c r="ISW9" s="11"/>
      <c r="ISX9" s="11"/>
      <c r="ISY9" s="11"/>
      <c r="ISZ9" s="11"/>
      <c r="ITA9" s="11"/>
      <c r="ITB9" s="11"/>
      <c r="ITC9" s="11"/>
      <c r="ITD9" s="11"/>
      <c r="ITE9" s="11"/>
      <c r="ITF9" s="11"/>
      <c r="ITG9" s="11"/>
      <c r="ITH9" s="11"/>
      <c r="ITI9" s="11"/>
      <c r="ITJ9" s="11"/>
      <c r="ITK9" s="11"/>
      <c r="ITL9" s="11"/>
      <c r="ITM9" s="11"/>
      <c r="ITN9" s="11"/>
      <c r="ITO9" s="11"/>
      <c r="ITP9" s="11"/>
      <c r="ITQ9" s="11"/>
      <c r="ITR9" s="11"/>
      <c r="ITS9" s="11"/>
      <c r="ITT9" s="11"/>
      <c r="ITU9" s="11"/>
      <c r="ITV9" s="11"/>
      <c r="ITW9" s="11"/>
      <c r="ITX9" s="11"/>
      <c r="ITY9" s="11"/>
      <c r="ITZ9" s="11"/>
      <c r="IUA9" s="11"/>
      <c r="IUB9" s="11"/>
      <c r="IUC9" s="11"/>
      <c r="IUD9" s="11"/>
      <c r="IUE9" s="11"/>
      <c r="IUF9" s="11"/>
      <c r="IUG9" s="11"/>
      <c r="IUH9" s="11"/>
      <c r="IUI9" s="11"/>
      <c r="IUJ9" s="11"/>
      <c r="IUK9" s="11"/>
      <c r="IUL9" s="11"/>
      <c r="IUM9" s="11"/>
      <c r="IUN9" s="11"/>
      <c r="IUO9" s="11"/>
      <c r="IUP9" s="11"/>
      <c r="IUQ9" s="11"/>
      <c r="IUR9" s="11"/>
      <c r="IUS9" s="11"/>
      <c r="IUT9" s="11"/>
      <c r="IUU9" s="11"/>
      <c r="IUV9" s="11"/>
      <c r="IUW9" s="11"/>
      <c r="IUX9" s="11"/>
      <c r="IUY9" s="11"/>
      <c r="IUZ9" s="11"/>
      <c r="IVA9" s="11"/>
      <c r="IVB9" s="11"/>
      <c r="IVC9" s="11"/>
      <c r="IVD9" s="11"/>
      <c r="IVE9" s="11"/>
      <c r="IVF9" s="11"/>
      <c r="IVG9" s="11"/>
      <c r="IVH9" s="11"/>
      <c r="IVI9" s="11"/>
      <c r="IVJ9" s="11"/>
      <c r="IVK9" s="11"/>
      <c r="IVL9" s="11"/>
      <c r="IVM9" s="11"/>
      <c r="IVN9" s="11"/>
      <c r="IVO9" s="11"/>
      <c r="IVP9" s="11"/>
      <c r="IVQ9" s="11"/>
      <c r="IVR9" s="11"/>
      <c r="IVS9" s="11"/>
      <c r="IVT9" s="11"/>
      <c r="IVU9" s="11"/>
      <c r="IVV9" s="11"/>
      <c r="IVW9" s="11"/>
      <c r="IVX9" s="11"/>
      <c r="IVY9" s="11"/>
      <c r="IVZ9" s="11"/>
      <c r="IWA9" s="11"/>
      <c r="IWB9" s="11"/>
      <c r="IWC9" s="11"/>
      <c r="IWD9" s="11"/>
      <c r="IWE9" s="11"/>
      <c r="IWF9" s="11"/>
      <c r="IWG9" s="11"/>
      <c r="IWH9" s="11"/>
      <c r="IWI9" s="11"/>
      <c r="IWJ9" s="11"/>
      <c r="IWK9" s="11"/>
      <c r="IWL9" s="11"/>
      <c r="IWM9" s="11"/>
      <c r="IWN9" s="11"/>
      <c r="IWO9" s="11"/>
      <c r="IWP9" s="11"/>
      <c r="IWQ9" s="11"/>
      <c r="IWR9" s="11"/>
      <c r="IWS9" s="11"/>
      <c r="IWT9" s="11"/>
      <c r="IWU9" s="11"/>
      <c r="IWV9" s="11"/>
      <c r="IWW9" s="11"/>
      <c r="IWX9" s="11"/>
      <c r="IWY9" s="11"/>
      <c r="IWZ9" s="11"/>
      <c r="IXA9" s="11"/>
      <c r="IXB9" s="11"/>
      <c r="IXC9" s="11"/>
      <c r="IXD9" s="11"/>
      <c r="IXE9" s="11"/>
      <c r="IXF9" s="11"/>
      <c r="IXG9" s="11"/>
      <c r="IXH9" s="11"/>
      <c r="IXI9" s="11"/>
      <c r="IXJ9" s="11"/>
      <c r="IXK9" s="11"/>
      <c r="IXL9" s="11"/>
      <c r="IXM9" s="11"/>
      <c r="IXN9" s="11"/>
      <c r="IXO9" s="11"/>
      <c r="IXP9" s="11"/>
      <c r="IXQ9" s="11"/>
      <c r="IXR9" s="11"/>
      <c r="IXS9" s="11"/>
      <c r="IXT9" s="11"/>
      <c r="IXU9" s="11"/>
      <c r="IXV9" s="11"/>
      <c r="IXW9" s="11"/>
      <c r="IXX9" s="11"/>
      <c r="IXY9" s="11"/>
      <c r="IXZ9" s="11"/>
      <c r="IYA9" s="11"/>
      <c r="IYB9" s="11"/>
      <c r="IYC9" s="11"/>
      <c r="IYD9" s="11"/>
      <c r="IYE9" s="11"/>
      <c r="IYF9" s="11"/>
      <c r="IYG9" s="11"/>
      <c r="IYH9" s="11"/>
      <c r="IYI9" s="11"/>
      <c r="IYJ9" s="11"/>
      <c r="IYK9" s="11"/>
      <c r="IYL9" s="11"/>
      <c r="IYM9" s="11"/>
      <c r="IYN9" s="11"/>
      <c r="IYO9" s="11"/>
      <c r="IYP9" s="11"/>
      <c r="IYQ9" s="11"/>
      <c r="IYR9" s="11"/>
      <c r="IYS9" s="11"/>
      <c r="IYT9" s="11"/>
      <c r="IYU9" s="11"/>
      <c r="IYV9" s="11"/>
      <c r="IYW9" s="11"/>
      <c r="IYX9" s="11"/>
      <c r="IYY9" s="11"/>
      <c r="IYZ9" s="11"/>
      <c r="IZA9" s="11"/>
      <c r="IZB9" s="11"/>
      <c r="IZC9" s="11"/>
      <c r="IZD9" s="11"/>
      <c r="IZE9" s="11"/>
      <c r="IZF9" s="11"/>
      <c r="IZG9" s="11"/>
      <c r="IZH9" s="11"/>
      <c r="IZI9" s="11"/>
      <c r="IZJ9" s="11"/>
      <c r="IZK9" s="11"/>
      <c r="IZL9" s="11"/>
      <c r="IZM9" s="11"/>
      <c r="IZN9" s="11"/>
      <c r="IZO9" s="11"/>
      <c r="IZP9" s="11"/>
      <c r="IZQ9" s="11"/>
      <c r="IZR9" s="11"/>
      <c r="IZS9" s="11"/>
      <c r="IZT9" s="11"/>
      <c r="IZU9" s="11"/>
      <c r="IZV9" s="11"/>
      <c r="IZW9" s="11"/>
      <c r="IZX9" s="11"/>
      <c r="IZY9" s="11"/>
      <c r="IZZ9" s="11"/>
      <c r="JAA9" s="11"/>
      <c r="JAB9" s="11"/>
      <c r="JAC9" s="11"/>
      <c r="JAD9" s="11"/>
      <c r="JAE9" s="11"/>
      <c r="JAF9" s="11"/>
      <c r="JAG9" s="11"/>
      <c r="JAH9" s="11"/>
      <c r="JAI9" s="11"/>
      <c r="JAJ9" s="11"/>
      <c r="JAK9" s="11"/>
      <c r="JAL9" s="11"/>
      <c r="JAM9" s="11"/>
      <c r="JAN9" s="11"/>
      <c r="JAO9" s="11"/>
      <c r="JAP9" s="11"/>
      <c r="JAQ9" s="11"/>
      <c r="JAR9" s="11"/>
      <c r="JAS9" s="11"/>
      <c r="JAT9" s="11"/>
      <c r="JAU9" s="11"/>
      <c r="JAV9" s="11"/>
      <c r="JAW9" s="11"/>
      <c r="JAX9" s="11"/>
      <c r="JAY9" s="11"/>
      <c r="JAZ9" s="11"/>
      <c r="JBA9" s="11"/>
      <c r="JBB9" s="11"/>
      <c r="JBC9" s="11"/>
      <c r="JBD9" s="11"/>
      <c r="JBE9" s="11"/>
      <c r="JBF9" s="11"/>
      <c r="JBG9" s="11"/>
      <c r="JBH9" s="11"/>
      <c r="JBI9" s="11"/>
      <c r="JBJ9" s="11"/>
      <c r="JBK9" s="11"/>
      <c r="JBL9" s="11"/>
      <c r="JBM9" s="11"/>
      <c r="JBN9" s="11"/>
      <c r="JBO9" s="11"/>
      <c r="JBP9" s="11"/>
      <c r="JBQ9" s="11"/>
      <c r="JBR9" s="11"/>
      <c r="JBS9" s="11"/>
      <c r="JBT9" s="11"/>
      <c r="JBU9" s="11"/>
      <c r="JBV9" s="11"/>
      <c r="JBW9" s="11"/>
      <c r="JBX9" s="11"/>
      <c r="JBY9" s="11"/>
      <c r="JBZ9" s="11"/>
      <c r="JCA9" s="11"/>
      <c r="JCB9" s="11"/>
      <c r="JCC9" s="11"/>
      <c r="JCD9" s="11"/>
      <c r="JCE9" s="11"/>
      <c r="JCF9" s="11"/>
      <c r="JCG9" s="11"/>
      <c r="JCH9" s="11"/>
      <c r="JCI9" s="11"/>
      <c r="JCJ9" s="11"/>
      <c r="JCK9" s="11"/>
      <c r="JCL9" s="11"/>
      <c r="JCM9" s="11"/>
      <c r="JCN9" s="11"/>
      <c r="JCO9" s="11"/>
      <c r="JCP9" s="11"/>
      <c r="JCQ9" s="11"/>
      <c r="JCR9" s="11"/>
      <c r="JCS9" s="11"/>
      <c r="JCT9" s="11"/>
      <c r="JCU9" s="11"/>
      <c r="JCV9" s="11"/>
      <c r="JCW9" s="11"/>
      <c r="JCX9" s="11"/>
      <c r="JCY9" s="11"/>
      <c r="JCZ9" s="11"/>
      <c r="JDA9" s="11"/>
      <c r="JDB9" s="11"/>
      <c r="JDC9" s="11"/>
      <c r="JDD9" s="11"/>
      <c r="JDE9" s="11"/>
      <c r="JDF9" s="11"/>
      <c r="JDG9" s="11"/>
      <c r="JDH9" s="11"/>
      <c r="JDI9" s="11"/>
      <c r="JDJ9" s="11"/>
      <c r="JDK9" s="11"/>
      <c r="JDL9" s="11"/>
      <c r="JDM9" s="11"/>
      <c r="JDN9" s="11"/>
      <c r="JDO9" s="11"/>
      <c r="JDP9" s="11"/>
      <c r="JDQ9" s="11"/>
      <c r="JDR9" s="11"/>
      <c r="JDS9" s="11"/>
      <c r="JDT9" s="11"/>
      <c r="JDU9" s="11"/>
      <c r="JDV9" s="11"/>
      <c r="JDW9" s="11"/>
      <c r="JDX9" s="11"/>
      <c r="JDY9" s="11"/>
      <c r="JDZ9" s="11"/>
      <c r="JEA9" s="11"/>
      <c r="JEB9" s="11"/>
      <c r="JEC9" s="11"/>
      <c r="JED9" s="11"/>
      <c r="JEE9" s="11"/>
      <c r="JEF9" s="11"/>
      <c r="JEG9" s="11"/>
      <c r="JEH9" s="11"/>
      <c r="JEI9" s="11"/>
      <c r="JEJ9" s="11"/>
      <c r="JEK9" s="11"/>
      <c r="JEL9" s="11"/>
      <c r="JEM9" s="11"/>
      <c r="JEN9" s="11"/>
      <c r="JEO9" s="11"/>
      <c r="JEP9" s="11"/>
      <c r="JEQ9" s="11"/>
      <c r="JER9" s="11"/>
      <c r="JES9" s="11"/>
      <c r="JET9" s="11"/>
      <c r="JEU9" s="11"/>
      <c r="JEV9" s="11"/>
      <c r="JEW9" s="11"/>
      <c r="JEX9" s="11"/>
      <c r="JEY9" s="11"/>
      <c r="JEZ9" s="11"/>
      <c r="JFA9" s="11"/>
      <c r="JFB9" s="11"/>
      <c r="JFC9" s="11"/>
      <c r="JFD9" s="11"/>
      <c r="JFE9" s="11"/>
      <c r="JFF9" s="11"/>
      <c r="JFG9" s="11"/>
      <c r="JFH9" s="11"/>
      <c r="JFI9" s="11"/>
      <c r="JFJ9" s="11"/>
      <c r="JFK9" s="11"/>
      <c r="JFL9" s="11"/>
      <c r="JFM9" s="11"/>
      <c r="JFN9" s="11"/>
      <c r="JFO9" s="11"/>
      <c r="JFP9" s="11"/>
      <c r="JFQ9" s="11"/>
      <c r="JFR9" s="11"/>
      <c r="JFS9" s="11"/>
      <c r="JFT9" s="11"/>
      <c r="JFU9" s="11"/>
      <c r="JFV9" s="11"/>
      <c r="JFW9" s="11"/>
      <c r="JFX9" s="11"/>
      <c r="JFY9" s="11"/>
      <c r="JFZ9" s="11"/>
      <c r="JGA9" s="11"/>
      <c r="JGB9" s="11"/>
      <c r="JGC9" s="11"/>
      <c r="JGD9" s="11"/>
      <c r="JGE9" s="11"/>
      <c r="JGF9" s="11"/>
      <c r="JGG9" s="11"/>
      <c r="JGH9" s="11"/>
      <c r="JGI9" s="11"/>
      <c r="JGJ9" s="11"/>
      <c r="JGK9" s="11"/>
      <c r="JGL9" s="11"/>
      <c r="JGM9" s="11"/>
      <c r="JGN9" s="11"/>
      <c r="JGO9" s="11"/>
      <c r="JGP9" s="11"/>
      <c r="JGQ9" s="11"/>
      <c r="JGR9" s="11"/>
      <c r="JGS9" s="11"/>
      <c r="JGT9" s="11"/>
      <c r="JGU9" s="11"/>
      <c r="JGV9" s="11"/>
      <c r="JGW9" s="11"/>
      <c r="JGX9" s="11"/>
      <c r="JGY9" s="11"/>
      <c r="JGZ9" s="11"/>
      <c r="JHA9" s="11"/>
      <c r="JHB9" s="11"/>
      <c r="JHC9" s="11"/>
      <c r="JHD9" s="11"/>
      <c r="JHE9" s="11"/>
      <c r="JHF9" s="11"/>
      <c r="JHG9" s="11"/>
      <c r="JHH9" s="11"/>
      <c r="JHI9" s="11"/>
      <c r="JHJ9" s="11"/>
      <c r="JHK9" s="11"/>
      <c r="JHL9" s="11"/>
      <c r="JHM9" s="11"/>
      <c r="JHN9" s="11"/>
      <c r="JHO9" s="11"/>
      <c r="JHP9" s="11"/>
      <c r="JHQ9" s="11"/>
      <c r="JHR9" s="11"/>
      <c r="JHS9" s="11"/>
      <c r="JHT9" s="11"/>
      <c r="JHU9" s="11"/>
      <c r="JHV9" s="11"/>
      <c r="JHW9" s="11"/>
      <c r="JHX9" s="11"/>
      <c r="JHY9" s="11"/>
      <c r="JHZ9" s="11"/>
      <c r="JIA9" s="11"/>
      <c r="JIB9" s="11"/>
      <c r="JIC9" s="11"/>
      <c r="JID9" s="11"/>
      <c r="JIE9" s="11"/>
      <c r="JIF9" s="11"/>
      <c r="JIG9" s="11"/>
      <c r="JIH9" s="11"/>
      <c r="JII9" s="11"/>
      <c r="JIJ9" s="11"/>
      <c r="JIK9" s="11"/>
      <c r="JIL9" s="11"/>
      <c r="JIM9" s="11"/>
      <c r="JIN9" s="11"/>
      <c r="JIO9" s="11"/>
      <c r="JIP9" s="11"/>
      <c r="JIQ9" s="11"/>
      <c r="JIR9" s="11"/>
      <c r="JIS9" s="11"/>
      <c r="JIT9" s="11"/>
      <c r="JIU9" s="11"/>
      <c r="JIV9" s="11"/>
      <c r="JIW9" s="11"/>
      <c r="JIX9" s="11"/>
      <c r="JIY9" s="11"/>
      <c r="JIZ9" s="11"/>
      <c r="JJA9" s="11"/>
      <c r="JJB9" s="11"/>
      <c r="JJC9" s="11"/>
      <c r="JJD9" s="11"/>
      <c r="JJE9" s="11"/>
      <c r="JJF9" s="11"/>
      <c r="JJG9" s="11"/>
      <c r="JJH9" s="11"/>
      <c r="JJI9" s="11"/>
      <c r="JJJ9" s="11"/>
      <c r="JJK9" s="11"/>
      <c r="JJL9" s="11"/>
      <c r="JJM9" s="11"/>
      <c r="JJN9" s="11"/>
      <c r="JJO9" s="11"/>
      <c r="JJP9" s="11"/>
      <c r="JJQ9" s="11"/>
      <c r="JJR9" s="11"/>
      <c r="JJS9" s="11"/>
      <c r="JJT9" s="11"/>
      <c r="JJU9" s="11"/>
      <c r="JJV9" s="11"/>
      <c r="JJW9" s="11"/>
      <c r="JJX9" s="11"/>
      <c r="JJY9" s="11"/>
      <c r="JJZ9" s="11"/>
      <c r="JKA9" s="11"/>
      <c r="JKB9" s="11"/>
      <c r="JKC9" s="11"/>
      <c r="JKD9" s="11"/>
      <c r="JKE9" s="11"/>
      <c r="JKF9" s="11"/>
      <c r="JKG9" s="11"/>
      <c r="JKH9" s="11"/>
      <c r="JKI9" s="11"/>
      <c r="JKJ9" s="11"/>
      <c r="JKK9" s="11"/>
      <c r="JKL9" s="11"/>
      <c r="JKM9" s="11"/>
      <c r="JKN9" s="11"/>
      <c r="JKO9" s="11"/>
      <c r="JKP9" s="11"/>
      <c r="JKQ9" s="11"/>
      <c r="JKR9" s="11"/>
      <c r="JKS9" s="11"/>
      <c r="JKT9" s="11"/>
      <c r="JKU9" s="11"/>
      <c r="JKV9" s="11"/>
      <c r="JKW9" s="11"/>
      <c r="JKX9" s="11"/>
      <c r="JKY9" s="11"/>
      <c r="JKZ9" s="11"/>
      <c r="JLA9" s="11"/>
      <c r="JLB9" s="11"/>
      <c r="JLC9" s="11"/>
      <c r="JLD9" s="11"/>
      <c r="JLE9" s="11"/>
      <c r="JLF9" s="11"/>
      <c r="JLG9" s="11"/>
      <c r="JLH9" s="11"/>
      <c r="JLI9" s="11"/>
      <c r="JLJ9" s="11"/>
      <c r="JLK9" s="11"/>
      <c r="JLL9" s="11"/>
      <c r="JLM9" s="11"/>
      <c r="JLN9" s="11"/>
      <c r="JLO9" s="11"/>
      <c r="JLP9" s="11"/>
      <c r="JLQ9" s="11"/>
      <c r="JLR9" s="11"/>
      <c r="JLS9" s="11"/>
      <c r="JLT9" s="11"/>
      <c r="JLU9" s="11"/>
      <c r="JLV9" s="11"/>
      <c r="JLW9" s="11"/>
      <c r="JLX9" s="11"/>
      <c r="JLY9" s="11"/>
      <c r="JLZ9" s="11"/>
      <c r="JMA9" s="11"/>
      <c r="JMB9" s="11"/>
      <c r="JMC9" s="11"/>
      <c r="JMD9" s="11"/>
      <c r="JME9" s="11"/>
      <c r="JMF9" s="11"/>
      <c r="JMG9" s="11"/>
      <c r="JMH9" s="11"/>
      <c r="JMI9" s="11"/>
      <c r="JMJ9" s="11"/>
      <c r="JMK9" s="11"/>
      <c r="JML9" s="11"/>
      <c r="JMM9" s="11"/>
      <c r="JMN9" s="11"/>
      <c r="JMO9" s="11"/>
      <c r="JMP9" s="11"/>
      <c r="JMQ9" s="11"/>
      <c r="JMR9" s="11"/>
      <c r="JMS9" s="11"/>
      <c r="JMT9" s="11"/>
      <c r="JMU9" s="11"/>
      <c r="JMV9" s="11"/>
      <c r="JMW9" s="11"/>
      <c r="JMX9" s="11"/>
      <c r="JMY9" s="11"/>
      <c r="JMZ9" s="11"/>
      <c r="JNA9" s="11"/>
      <c r="JNB9" s="11"/>
      <c r="JNC9" s="11"/>
      <c r="JND9" s="11"/>
      <c r="JNE9" s="11"/>
      <c r="JNF9" s="11"/>
      <c r="JNG9" s="11"/>
      <c r="JNH9" s="11"/>
      <c r="JNI9" s="11"/>
      <c r="JNJ9" s="11"/>
      <c r="JNK9" s="11"/>
      <c r="JNL9" s="11"/>
      <c r="JNM9" s="11"/>
      <c r="JNN9" s="11"/>
      <c r="JNO9" s="11"/>
      <c r="JNP9" s="11"/>
      <c r="JNQ9" s="11"/>
      <c r="JNR9" s="11"/>
      <c r="JNS9" s="11"/>
      <c r="JNT9" s="11"/>
      <c r="JNU9" s="11"/>
      <c r="JNV9" s="11"/>
      <c r="JNW9" s="11"/>
      <c r="JNX9" s="11"/>
      <c r="JNY9" s="11"/>
      <c r="JNZ9" s="11"/>
      <c r="JOA9" s="11"/>
      <c r="JOB9" s="11"/>
      <c r="JOC9" s="11"/>
      <c r="JOD9" s="11"/>
      <c r="JOE9" s="11"/>
      <c r="JOF9" s="11"/>
      <c r="JOG9" s="11"/>
      <c r="JOH9" s="11"/>
      <c r="JOI9" s="11"/>
      <c r="JOJ9" s="11"/>
      <c r="JOK9" s="11"/>
      <c r="JOL9" s="11"/>
      <c r="JOM9" s="11"/>
      <c r="JON9" s="11"/>
      <c r="JOO9" s="11"/>
      <c r="JOP9" s="11"/>
      <c r="JOQ9" s="11"/>
      <c r="JOR9" s="11"/>
      <c r="JOS9" s="11"/>
      <c r="JOT9" s="11"/>
      <c r="JOU9" s="11"/>
      <c r="JOV9" s="11"/>
      <c r="JOW9" s="11"/>
      <c r="JOX9" s="11"/>
      <c r="JOY9" s="11"/>
      <c r="JOZ9" s="11"/>
      <c r="JPA9" s="11"/>
      <c r="JPB9" s="11"/>
      <c r="JPC9" s="11"/>
      <c r="JPD9" s="11"/>
      <c r="JPE9" s="11"/>
      <c r="JPF9" s="11"/>
      <c r="JPG9" s="11"/>
      <c r="JPH9" s="11"/>
      <c r="JPI9" s="11"/>
      <c r="JPJ9" s="11"/>
      <c r="JPK9" s="11"/>
      <c r="JPL9" s="11"/>
      <c r="JPM9" s="11"/>
      <c r="JPN9" s="11"/>
      <c r="JPO9" s="11"/>
      <c r="JPP9" s="11"/>
      <c r="JPQ9" s="11"/>
      <c r="JPR9" s="11"/>
      <c r="JPS9" s="11"/>
      <c r="JPT9" s="11"/>
      <c r="JPU9" s="11"/>
      <c r="JPV9" s="11"/>
      <c r="JPW9" s="11"/>
      <c r="JPX9" s="11"/>
      <c r="JPY9" s="11"/>
      <c r="JPZ9" s="11"/>
      <c r="JQA9" s="11"/>
      <c r="JQB9" s="11"/>
      <c r="JQC9" s="11"/>
      <c r="JQD9" s="11"/>
      <c r="JQE9" s="11"/>
      <c r="JQF9" s="11"/>
      <c r="JQG9" s="11"/>
      <c r="JQH9" s="11"/>
      <c r="JQI9" s="11"/>
      <c r="JQJ9" s="11"/>
      <c r="JQK9" s="11"/>
      <c r="JQL9" s="11"/>
      <c r="JQM9" s="11"/>
      <c r="JQN9" s="11"/>
      <c r="JQO9" s="11"/>
      <c r="JQP9" s="11"/>
      <c r="JQQ9" s="11"/>
      <c r="JQR9" s="11"/>
      <c r="JQS9" s="11"/>
      <c r="JQT9" s="11"/>
      <c r="JQU9" s="11"/>
      <c r="JQV9" s="11"/>
      <c r="JQW9" s="11"/>
      <c r="JQX9" s="11"/>
      <c r="JQY9" s="11"/>
      <c r="JQZ9" s="11"/>
      <c r="JRA9" s="11"/>
      <c r="JRB9" s="11"/>
      <c r="JRC9" s="11"/>
      <c r="JRD9" s="11"/>
      <c r="JRE9" s="11"/>
      <c r="JRF9" s="11"/>
      <c r="JRG9" s="11"/>
      <c r="JRH9" s="11"/>
      <c r="JRI9" s="11"/>
      <c r="JRJ9" s="11"/>
      <c r="JRK9" s="11"/>
      <c r="JRL9" s="11"/>
      <c r="JRM9" s="11"/>
      <c r="JRN9" s="11"/>
      <c r="JRO9" s="11"/>
      <c r="JRP9" s="11"/>
      <c r="JRQ9" s="11"/>
      <c r="JRR9" s="11"/>
      <c r="JRS9" s="11"/>
      <c r="JRT9" s="11"/>
      <c r="JRU9" s="11"/>
      <c r="JRV9" s="11"/>
      <c r="JRW9" s="11"/>
      <c r="JRX9" s="11"/>
      <c r="JRY9" s="11"/>
      <c r="JRZ9" s="11"/>
      <c r="JSA9" s="11"/>
      <c r="JSB9" s="11"/>
      <c r="JSC9" s="11"/>
      <c r="JSD9" s="11"/>
      <c r="JSE9" s="11"/>
      <c r="JSF9" s="11"/>
      <c r="JSG9" s="11"/>
      <c r="JSH9" s="11"/>
      <c r="JSI9" s="11"/>
      <c r="JSJ9" s="11"/>
      <c r="JSK9" s="11"/>
      <c r="JSL9" s="11"/>
      <c r="JSM9" s="11"/>
      <c r="JSN9" s="11"/>
      <c r="JSO9" s="11"/>
      <c r="JSP9" s="11"/>
      <c r="JSQ9" s="11"/>
      <c r="JSR9" s="11"/>
      <c r="JSS9" s="11"/>
      <c r="JST9" s="11"/>
      <c r="JSU9" s="11"/>
      <c r="JSV9" s="11"/>
      <c r="JSW9" s="11"/>
      <c r="JSX9" s="11"/>
      <c r="JSY9" s="11"/>
      <c r="JSZ9" s="11"/>
      <c r="JTA9" s="11"/>
      <c r="JTB9" s="11"/>
      <c r="JTC9" s="11"/>
      <c r="JTD9" s="11"/>
      <c r="JTE9" s="11"/>
      <c r="JTF9" s="11"/>
      <c r="JTG9" s="11"/>
      <c r="JTH9" s="11"/>
      <c r="JTI9" s="11"/>
      <c r="JTJ9" s="11"/>
      <c r="JTK9" s="11"/>
      <c r="JTL9" s="11"/>
      <c r="JTM9" s="11"/>
      <c r="JTN9" s="11"/>
      <c r="JTO9" s="11"/>
      <c r="JTP9" s="11"/>
      <c r="JTQ9" s="11"/>
      <c r="JTR9" s="11"/>
      <c r="JTS9" s="11"/>
      <c r="JTT9" s="11"/>
      <c r="JTU9" s="11"/>
      <c r="JTV9" s="11"/>
      <c r="JTW9" s="11"/>
      <c r="JTX9" s="11"/>
      <c r="JTY9" s="11"/>
      <c r="JTZ9" s="11"/>
      <c r="JUA9" s="11"/>
      <c r="JUB9" s="11"/>
      <c r="JUC9" s="11"/>
      <c r="JUD9" s="11"/>
      <c r="JUE9" s="11"/>
      <c r="JUF9" s="11"/>
      <c r="JUG9" s="11"/>
      <c r="JUH9" s="11"/>
      <c r="JUI9" s="11"/>
      <c r="JUJ9" s="11"/>
      <c r="JUK9" s="11"/>
      <c r="JUL9" s="11"/>
      <c r="JUM9" s="11"/>
      <c r="JUN9" s="11"/>
      <c r="JUO9" s="11"/>
      <c r="JUP9" s="11"/>
      <c r="JUQ9" s="11"/>
      <c r="JUR9" s="11"/>
      <c r="JUS9" s="11"/>
      <c r="JUT9" s="11"/>
      <c r="JUU9" s="11"/>
      <c r="JUV9" s="11"/>
      <c r="JUW9" s="11"/>
      <c r="JUX9" s="11"/>
      <c r="JUY9" s="11"/>
      <c r="JUZ9" s="11"/>
      <c r="JVA9" s="11"/>
      <c r="JVB9" s="11"/>
      <c r="JVC9" s="11"/>
      <c r="JVD9" s="11"/>
      <c r="JVE9" s="11"/>
      <c r="JVF9" s="11"/>
      <c r="JVG9" s="11"/>
      <c r="JVH9" s="11"/>
      <c r="JVI9" s="11"/>
      <c r="JVJ9" s="11"/>
      <c r="JVK9" s="11"/>
      <c r="JVL9" s="11"/>
      <c r="JVM9" s="11"/>
      <c r="JVN9" s="11"/>
      <c r="JVO9" s="11"/>
      <c r="JVP9" s="11"/>
      <c r="JVQ9" s="11"/>
      <c r="JVR9" s="11"/>
      <c r="JVS9" s="11"/>
      <c r="JVT9" s="11"/>
      <c r="JVU9" s="11"/>
      <c r="JVV9" s="11"/>
      <c r="JVW9" s="11"/>
      <c r="JVX9" s="11"/>
      <c r="JVY9" s="11"/>
      <c r="JVZ9" s="11"/>
      <c r="JWA9" s="11"/>
      <c r="JWB9" s="11"/>
      <c r="JWC9" s="11"/>
      <c r="JWD9" s="11"/>
      <c r="JWE9" s="11"/>
      <c r="JWF9" s="11"/>
      <c r="JWG9" s="11"/>
      <c r="JWH9" s="11"/>
      <c r="JWI9" s="11"/>
      <c r="JWJ9" s="11"/>
      <c r="JWK9" s="11"/>
      <c r="JWL9" s="11"/>
      <c r="JWM9" s="11"/>
      <c r="JWN9" s="11"/>
      <c r="JWO9" s="11"/>
      <c r="JWP9" s="11"/>
      <c r="JWQ9" s="11"/>
      <c r="JWR9" s="11"/>
      <c r="JWS9" s="11"/>
      <c r="JWT9" s="11"/>
      <c r="JWU9" s="11"/>
      <c r="JWV9" s="11"/>
      <c r="JWW9" s="11"/>
      <c r="JWX9" s="11"/>
      <c r="JWY9" s="11"/>
      <c r="JWZ9" s="11"/>
      <c r="JXA9" s="11"/>
      <c r="JXB9" s="11"/>
      <c r="JXC9" s="11"/>
      <c r="JXD9" s="11"/>
      <c r="JXE9" s="11"/>
      <c r="JXF9" s="11"/>
      <c r="JXG9" s="11"/>
      <c r="JXH9" s="11"/>
      <c r="JXI9" s="11"/>
      <c r="JXJ9" s="11"/>
      <c r="JXK9" s="11"/>
      <c r="JXL9" s="11"/>
      <c r="JXM9" s="11"/>
      <c r="JXN9" s="11"/>
      <c r="JXO9" s="11"/>
      <c r="JXP9" s="11"/>
      <c r="JXQ9" s="11"/>
      <c r="JXR9" s="11"/>
      <c r="JXS9" s="11"/>
      <c r="JXT9" s="11"/>
      <c r="JXU9" s="11"/>
      <c r="JXV9" s="11"/>
      <c r="JXW9" s="11"/>
      <c r="JXX9" s="11"/>
      <c r="JXY9" s="11"/>
      <c r="JXZ9" s="11"/>
      <c r="JYA9" s="11"/>
      <c r="JYB9" s="11"/>
      <c r="JYC9" s="11"/>
      <c r="JYD9" s="11"/>
      <c r="JYE9" s="11"/>
      <c r="JYF9" s="11"/>
      <c r="JYG9" s="11"/>
      <c r="JYH9" s="11"/>
      <c r="JYI9" s="11"/>
      <c r="JYJ9" s="11"/>
      <c r="JYK9" s="11"/>
      <c r="JYL9" s="11"/>
      <c r="JYM9" s="11"/>
      <c r="JYN9" s="11"/>
      <c r="JYO9" s="11"/>
      <c r="JYP9" s="11"/>
      <c r="JYQ9" s="11"/>
      <c r="JYR9" s="11"/>
      <c r="JYS9" s="11"/>
      <c r="JYT9" s="11"/>
      <c r="JYU9" s="11"/>
      <c r="JYV9" s="11"/>
      <c r="JYW9" s="11"/>
      <c r="JYX9" s="11"/>
      <c r="JYY9" s="11"/>
      <c r="JYZ9" s="11"/>
      <c r="JZA9" s="11"/>
      <c r="JZB9" s="11"/>
      <c r="JZC9" s="11"/>
      <c r="JZD9" s="11"/>
      <c r="JZE9" s="11"/>
      <c r="JZF9" s="11"/>
      <c r="JZG9" s="11"/>
      <c r="JZH9" s="11"/>
      <c r="JZI9" s="11"/>
      <c r="JZJ9" s="11"/>
      <c r="JZK9" s="11"/>
      <c r="JZL9" s="11"/>
      <c r="JZM9" s="11"/>
      <c r="JZN9" s="11"/>
      <c r="JZO9" s="11"/>
      <c r="JZP9" s="11"/>
      <c r="JZQ9" s="11"/>
      <c r="JZR9" s="11"/>
      <c r="JZS9" s="11"/>
      <c r="JZT9" s="11"/>
      <c r="JZU9" s="11"/>
      <c r="JZV9" s="11"/>
      <c r="JZW9" s="11"/>
      <c r="JZX9" s="11"/>
      <c r="JZY9" s="11"/>
      <c r="JZZ9" s="11"/>
      <c r="KAA9" s="11"/>
      <c r="KAB9" s="11"/>
      <c r="KAC9" s="11"/>
      <c r="KAD9" s="11"/>
      <c r="KAE9" s="11"/>
      <c r="KAF9" s="11"/>
      <c r="KAG9" s="11"/>
      <c r="KAH9" s="11"/>
      <c r="KAI9" s="11"/>
      <c r="KAJ9" s="11"/>
      <c r="KAK9" s="11"/>
      <c r="KAL9" s="11"/>
      <c r="KAM9" s="11"/>
      <c r="KAN9" s="11"/>
      <c r="KAO9" s="11"/>
      <c r="KAP9" s="11"/>
      <c r="KAQ9" s="11"/>
      <c r="KAR9" s="11"/>
      <c r="KAS9" s="11"/>
      <c r="KAT9" s="11"/>
      <c r="KAU9" s="11"/>
      <c r="KAV9" s="11"/>
      <c r="KAW9" s="11"/>
      <c r="KAX9" s="11"/>
      <c r="KAY9" s="11"/>
      <c r="KAZ9" s="11"/>
      <c r="KBA9" s="11"/>
      <c r="KBB9" s="11"/>
      <c r="KBC9" s="11"/>
      <c r="KBD9" s="11"/>
      <c r="KBE9" s="11"/>
      <c r="KBF9" s="11"/>
      <c r="KBG9" s="11"/>
      <c r="KBH9" s="11"/>
      <c r="KBI9" s="11"/>
      <c r="KBJ9" s="11"/>
      <c r="KBK9" s="11"/>
      <c r="KBL9" s="11"/>
      <c r="KBM9" s="11"/>
      <c r="KBN9" s="11"/>
      <c r="KBO9" s="11"/>
      <c r="KBP9" s="11"/>
      <c r="KBQ9" s="11"/>
      <c r="KBR9" s="11"/>
      <c r="KBS9" s="11"/>
      <c r="KBT9" s="11"/>
      <c r="KBU9" s="11"/>
      <c r="KBV9" s="11"/>
      <c r="KBW9" s="11"/>
      <c r="KBX9" s="11"/>
      <c r="KBY9" s="11"/>
      <c r="KBZ9" s="11"/>
      <c r="KCA9" s="11"/>
      <c r="KCB9" s="11"/>
      <c r="KCC9" s="11"/>
      <c r="KCD9" s="11"/>
      <c r="KCE9" s="11"/>
      <c r="KCF9" s="11"/>
      <c r="KCG9" s="11"/>
      <c r="KCH9" s="11"/>
      <c r="KCI9" s="11"/>
      <c r="KCJ9" s="11"/>
      <c r="KCK9" s="11"/>
      <c r="KCL9" s="11"/>
      <c r="KCM9" s="11"/>
      <c r="KCN9" s="11"/>
      <c r="KCO9" s="11"/>
      <c r="KCP9" s="11"/>
      <c r="KCQ9" s="11"/>
      <c r="KCR9" s="11"/>
      <c r="KCS9" s="11"/>
      <c r="KCT9" s="11"/>
      <c r="KCU9" s="11"/>
      <c r="KCV9" s="11"/>
      <c r="KCW9" s="11"/>
      <c r="KCX9" s="11"/>
      <c r="KCY9" s="11"/>
      <c r="KCZ9" s="11"/>
      <c r="KDA9" s="11"/>
      <c r="KDB9" s="11"/>
      <c r="KDC9" s="11"/>
      <c r="KDD9" s="11"/>
      <c r="KDE9" s="11"/>
      <c r="KDF9" s="11"/>
      <c r="KDG9" s="11"/>
      <c r="KDH9" s="11"/>
      <c r="KDI9" s="11"/>
      <c r="KDJ9" s="11"/>
      <c r="KDK9" s="11"/>
      <c r="KDL9" s="11"/>
      <c r="KDM9" s="11"/>
      <c r="KDN9" s="11"/>
      <c r="KDO9" s="11"/>
      <c r="KDP9" s="11"/>
      <c r="KDQ9" s="11"/>
      <c r="KDR9" s="11"/>
      <c r="KDS9" s="11"/>
      <c r="KDT9" s="11"/>
      <c r="KDU9" s="11"/>
      <c r="KDV9" s="11"/>
      <c r="KDW9" s="11"/>
      <c r="KDX9" s="11"/>
      <c r="KDY9" s="11"/>
      <c r="KDZ9" s="11"/>
      <c r="KEA9" s="11"/>
      <c r="KEB9" s="11"/>
      <c r="KEC9" s="11"/>
      <c r="KED9" s="11"/>
      <c r="KEE9" s="11"/>
      <c r="KEF9" s="11"/>
      <c r="KEG9" s="11"/>
      <c r="KEH9" s="11"/>
      <c r="KEI9" s="11"/>
      <c r="KEJ9" s="11"/>
      <c r="KEK9" s="11"/>
      <c r="KEL9" s="11"/>
      <c r="KEM9" s="11"/>
      <c r="KEN9" s="11"/>
      <c r="KEO9" s="11"/>
      <c r="KEP9" s="11"/>
      <c r="KEQ9" s="11"/>
      <c r="KER9" s="11"/>
      <c r="KES9" s="11"/>
      <c r="KET9" s="11"/>
      <c r="KEU9" s="11"/>
      <c r="KEV9" s="11"/>
      <c r="KEW9" s="11"/>
      <c r="KEX9" s="11"/>
      <c r="KEY9" s="11"/>
      <c r="KEZ9" s="11"/>
      <c r="KFA9" s="11"/>
      <c r="KFB9" s="11"/>
      <c r="KFC9" s="11"/>
      <c r="KFD9" s="11"/>
      <c r="KFE9" s="11"/>
      <c r="KFF9" s="11"/>
      <c r="KFG9" s="11"/>
      <c r="KFH9" s="11"/>
      <c r="KFI9" s="11"/>
      <c r="KFJ9" s="11"/>
      <c r="KFK9" s="11"/>
      <c r="KFL9" s="11"/>
      <c r="KFM9" s="11"/>
      <c r="KFN9" s="11"/>
      <c r="KFO9" s="11"/>
      <c r="KFP9" s="11"/>
      <c r="KFQ9" s="11"/>
      <c r="KFR9" s="11"/>
      <c r="KFS9" s="11"/>
      <c r="KFT9" s="11"/>
      <c r="KFU9" s="11"/>
      <c r="KFV9" s="11"/>
      <c r="KFW9" s="11"/>
      <c r="KFX9" s="11"/>
      <c r="KFY9" s="11"/>
      <c r="KFZ9" s="11"/>
      <c r="KGA9" s="11"/>
      <c r="KGB9" s="11"/>
      <c r="KGC9" s="11"/>
      <c r="KGD9" s="11"/>
      <c r="KGE9" s="11"/>
      <c r="KGF9" s="11"/>
      <c r="KGG9" s="11"/>
      <c r="KGH9" s="11"/>
      <c r="KGI9" s="11"/>
      <c r="KGJ9" s="11"/>
      <c r="KGK9" s="11"/>
      <c r="KGL9" s="11"/>
      <c r="KGM9" s="11"/>
      <c r="KGN9" s="11"/>
      <c r="KGO9" s="11"/>
      <c r="KGP9" s="11"/>
      <c r="KGQ9" s="11"/>
      <c r="KGR9" s="11"/>
      <c r="KGS9" s="11"/>
      <c r="KGT9" s="11"/>
      <c r="KGU9" s="11"/>
      <c r="KGV9" s="11"/>
      <c r="KGW9" s="11"/>
      <c r="KGX9" s="11"/>
      <c r="KGY9" s="11"/>
      <c r="KGZ9" s="11"/>
      <c r="KHA9" s="11"/>
      <c r="KHB9" s="11"/>
      <c r="KHC9" s="11"/>
      <c r="KHD9" s="11"/>
      <c r="KHE9" s="11"/>
      <c r="KHF9" s="11"/>
      <c r="KHG9" s="11"/>
      <c r="KHH9" s="11"/>
      <c r="KHI9" s="11"/>
      <c r="KHJ9" s="11"/>
      <c r="KHK9" s="11"/>
      <c r="KHL9" s="11"/>
      <c r="KHM9" s="11"/>
      <c r="KHN9" s="11"/>
      <c r="KHO9" s="11"/>
      <c r="KHP9" s="11"/>
      <c r="KHQ9" s="11"/>
      <c r="KHR9" s="11"/>
      <c r="KHS9" s="11"/>
      <c r="KHT9" s="11"/>
      <c r="KHU9" s="11"/>
      <c r="KHV9" s="11"/>
      <c r="KHW9" s="11"/>
      <c r="KHX9" s="11"/>
      <c r="KHY9" s="11"/>
      <c r="KHZ9" s="11"/>
      <c r="KIA9" s="11"/>
      <c r="KIB9" s="11"/>
      <c r="KIC9" s="11"/>
      <c r="KID9" s="11"/>
      <c r="KIE9" s="11"/>
      <c r="KIF9" s="11"/>
      <c r="KIG9" s="11"/>
      <c r="KIH9" s="11"/>
      <c r="KII9" s="11"/>
      <c r="KIJ9" s="11"/>
      <c r="KIK9" s="11"/>
      <c r="KIL9" s="11"/>
      <c r="KIM9" s="11"/>
      <c r="KIN9" s="11"/>
      <c r="KIO9" s="11"/>
      <c r="KIP9" s="11"/>
      <c r="KIQ9" s="11"/>
      <c r="KIR9" s="11"/>
      <c r="KIS9" s="11"/>
      <c r="KIT9" s="11"/>
      <c r="KIU9" s="11"/>
      <c r="KIV9" s="11"/>
      <c r="KIW9" s="11"/>
      <c r="KIX9" s="11"/>
      <c r="KIY9" s="11"/>
      <c r="KIZ9" s="11"/>
      <c r="KJA9" s="11"/>
      <c r="KJB9" s="11"/>
      <c r="KJC9" s="11"/>
      <c r="KJD9" s="11"/>
      <c r="KJE9" s="11"/>
      <c r="KJF9" s="11"/>
      <c r="KJG9" s="11"/>
      <c r="KJH9" s="11"/>
      <c r="KJI9" s="11"/>
      <c r="KJJ9" s="11"/>
      <c r="KJK9" s="11"/>
      <c r="KJL9" s="11"/>
      <c r="KJM9" s="11"/>
      <c r="KJN9" s="11"/>
      <c r="KJO9" s="11"/>
      <c r="KJP9" s="11"/>
      <c r="KJQ9" s="11"/>
      <c r="KJR9" s="11"/>
      <c r="KJS9" s="11"/>
      <c r="KJT9" s="11"/>
      <c r="KJU9" s="11"/>
      <c r="KJV9" s="11"/>
      <c r="KJW9" s="11"/>
      <c r="KJX9" s="11"/>
      <c r="KJY9" s="11"/>
      <c r="KJZ9" s="11"/>
      <c r="KKA9" s="11"/>
      <c r="KKB9" s="11"/>
      <c r="KKC9" s="11"/>
      <c r="KKD9" s="11"/>
      <c r="KKE9" s="11"/>
      <c r="KKF9" s="11"/>
      <c r="KKG9" s="11"/>
      <c r="KKH9" s="11"/>
      <c r="KKI9" s="11"/>
      <c r="KKJ9" s="11"/>
      <c r="KKK9" s="11"/>
      <c r="KKL9" s="11"/>
      <c r="KKM9" s="11"/>
      <c r="KKN9" s="11"/>
      <c r="KKO9" s="11"/>
      <c r="KKP9" s="11"/>
      <c r="KKQ9" s="11"/>
      <c r="KKR9" s="11"/>
      <c r="KKS9" s="11"/>
      <c r="KKT9" s="11"/>
      <c r="KKU9" s="11"/>
      <c r="KKV9" s="11"/>
      <c r="KKW9" s="11"/>
      <c r="KKX9" s="11"/>
      <c r="KKY9" s="11"/>
      <c r="KKZ9" s="11"/>
      <c r="KLA9" s="11"/>
      <c r="KLB9" s="11"/>
      <c r="KLC9" s="11"/>
      <c r="KLD9" s="11"/>
      <c r="KLE9" s="11"/>
      <c r="KLF9" s="11"/>
      <c r="KLG9" s="11"/>
      <c r="KLH9" s="11"/>
      <c r="KLI9" s="11"/>
      <c r="KLJ9" s="11"/>
      <c r="KLK9" s="11"/>
      <c r="KLL9" s="11"/>
      <c r="KLM9" s="11"/>
      <c r="KLN9" s="11"/>
      <c r="KLO9" s="11"/>
      <c r="KLP9" s="11"/>
      <c r="KLQ9" s="11"/>
      <c r="KLR9" s="11"/>
      <c r="KLS9" s="11"/>
      <c r="KLT9" s="11"/>
      <c r="KLU9" s="11"/>
      <c r="KLV9" s="11"/>
      <c r="KLW9" s="11"/>
      <c r="KLX9" s="11"/>
      <c r="KLY9" s="11"/>
      <c r="KLZ9" s="11"/>
      <c r="KMA9" s="11"/>
      <c r="KMB9" s="11"/>
      <c r="KMC9" s="11"/>
      <c r="KMD9" s="11"/>
      <c r="KME9" s="11"/>
      <c r="KMF9" s="11"/>
      <c r="KMG9" s="11"/>
      <c r="KMH9" s="11"/>
      <c r="KMI9" s="11"/>
      <c r="KMJ9" s="11"/>
      <c r="KMK9" s="11"/>
      <c r="KML9" s="11"/>
      <c r="KMM9" s="11"/>
      <c r="KMN9" s="11"/>
      <c r="KMO9" s="11"/>
      <c r="KMP9" s="11"/>
      <c r="KMQ9" s="11"/>
      <c r="KMR9" s="11"/>
      <c r="KMS9" s="11"/>
      <c r="KMT9" s="11"/>
      <c r="KMU9" s="11"/>
      <c r="KMV9" s="11"/>
      <c r="KMW9" s="11"/>
      <c r="KMX9" s="11"/>
      <c r="KMY9" s="11"/>
      <c r="KMZ9" s="11"/>
      <c r="KNA9" s="11"/>
      <c r="KNB9" s="11"/>
      <c r="KNC9" s="11"/>
      <c r="KND9" s="11"/>
      <c r="KNE9" s="11"/>
      <c r="KNF9" s="11"/>
      <c r="KNG9" s="11"/>
      <c r="KNH9" s="11"/>
      <c r="KNI9" s="11"/>
      <c r="KNJ9" s="11"/>
      <c r="KNK9" s="11"/>
      <c r="KNL9" s="11"/>
      <c r="KNM9" s="11"/>
      <c r="KNN9" s="11"/>
      <c r="KNO9" s="11"/>
      <c r="KNP9" s="11"/>
      <c r="KNQ9" s="11"/>
      <c r="KNR9" s="11"/>
      <c r="KNS9" s="11"/>
      <c r="KNT9" s="11"/>
      <c r="KNU9" s="11"/>
      <c r="KNV9" s="11"/>
      <c r="KNW9" s="11"/>
      <c r="KNX9" s="11"/>
      <c r="KNY9" s="11"/>
      <c r="KNZ9" s="11"/>
      <c r="KOA9" s="11"/>
      <c r="KOB9" s="11"/>
      <c r="KOC9" s="11"/>
      <c r="KOD9" s="11"/>
      <c r="KOE9" s="11"/>
      <c r="KOF9" s="11"/>
      <c r="KOG9" s="11"/>
      <c r="KOH9" s="11"/>
      <c r="KOI9" s="11"/>
      <c r="KOJ9" s="11"/>
      <c r="KOK9" s="11"/>
      <c r="KOL9" s="11"/>
      <c r="KOM9" s="11"/>
      <c r="KON9" s="11"/>
      <c r="KOO9" s="11"/>
      <c r="KOP9" s="11"/>
      <c r="KOQ9" s="11"/>
      <c r="KOR9" s="11"/>
      <c r="KOS9" s="11"/>
      <c r="KOT9" s="11"/>
      <c r="KOU9" s="11"/>
      <c r="KOV9" s="11"/>
      <c r="KOW9" s="11"/>
      <c r="KOX9" s="11"/>
      <c r="KOY9" s="11"/>
      <c r="KOZ9" s="11"/>
      <c r="KPA9" s="11"/>
      <c r="KPB9" s="11"/>
      <c r="KPC9" s="11"/>
      <c r="KPD9" s="11"/>
      <c r="KPE9" s="11"/>
      <c r="KPF9" s="11"/>
      <c r="KPG9" s="11"/>
      <c r="KPH9" s="11"/>
      <c r="KPI9" s="11"/>
      <c r="KPJ9" s="11"/>
      <c r="KPK9" s="11"/>
      <c r="KPL9" s="11"/>
      <c r="KPM9" s="11"/>
      <c r="KPN9" s="11"/>
      <c r="KPO9" s="11"/>
      <c r="KPP9" s="11"/>
      <c r="KPQ9" s="11"/>
      <c r="KPR9" s="11"/>
      <c r="KPS9" s="11"/>
      <c r="KPT9" s="11"/>
      <c r="KPU9" s="11"/>
      <c r="KPV9" s="11"/>
      <c r="KPW9" s="11"/>
      <c r="KPX9" s="11"/>
      <c r="KPY9" s="11"/>
      <c r="KPZ9" s="11"/>
      <c r="KQA9" s="11"/>
      <c r="KQB9" s="11"/>
      <c r="KQC9" s="11"/>
      <c r="KQD9" s="11"/>
      <c r="KQE9" s="11"/>
      <c r="KQF9" s="11"/>
      <c r="KQG9" s="11"/>
      <c r="KQH9" s="11"/>
      <c r="KQI9" s="11"/>
      <c r="KQJ9" s="11"/>
      <c r="KQK9" s="11"/>
      <c r="KQL9" s="11"/>
      <c r="KQM9" s="11"/>
      <c r="KQN9" s="11"/>
      <c r="KQO9" s="11"/>
      <c r="KQP9" s="11"/>
      <c r="KQQ9" s="11"/>
      <c r="KQR9" s="11"/>
      <c r="KQS9" s="11"/>
      <c r="KQT9" s="11"/>
      <c r="KQU9" s="11"/>
      <c r="KQV9" s="11"/>
      <c r="KQW9" s="11"/>
      <c r="KQX9" s="11"/>
      <c r="KQY9" s="11"/>
      <c r="KQZ9" s="11"/>
      <c r="KRA9" s="11"/>
      <c r="KRB9" s="11"/>
      <c r="KRC9" s="11"/>
      <c r="KRD9" s="11"/>
      <c r="KRE9" s="11"/>
      <c r="KRF9" s="11"/>
      <c r="KRG9" s="11"/>
      <c r="KRH9" s="11"/>
      <c r="KRI9" s="11"/>
      <c r="KRJ9" s="11"/>
      <c r="KRK9" s="11"/>
      <c r="KRL9" s="11"/>
      <c r="KRM9" s="11"/>
      <c r="KRN9" s="11"/>
      <c r="KRO9" s="11"/>
      <c r="KRP9" s="11"/>
      <c r="KRQ9" s="11"/>
      <c r="KRR9" s="11"/>
      <c r="KRS9" s="11"/>
      <c r="KRT9" s="11"/>
      <c r="KRU9" s="11"/>
      <c r="KRV9" s="11"/>
      <c r="KRW9" s="11"/>
      <c r="KRX9" s="11"/>
      <c r="KRY9" s="11"/>
      <c r="KRZ9" s="11"/>
      <c r="KSA9" s="11"/>
      <c r="KSB9" s="11"/>
      <c r="KSC9" s="11"/>
      <c r="KSD9" s="11"/>
      <c r="KSE9" s="11"/>
      <c r="KSF9" s="11"/>
      <c r="KSG9" s="11"/>
      <c r="KSH9" s="11"/>
      <c r="KSI9" s="11"/>
      <c r="KSJ9" s="11"/>
      <c r="KSK9" s="11"/>
      <c r="KSL9" s="11"/>
      <c r="KSM9" s="11"/>
      <c r="KSN9" s="11"/>
      <c r="KSO9" s="11"/>
      <c r="KSP9" s="11"/>
      <c r="KSQ9" s="11"/>
      <c r="KSR9" s="11"/>
      <c r="KSS9" s="11"/>
      <c r="KST9" s="11"/>
      <c r="KSU9" s="11"/>
      <c r="KSV9" s="11"/>
      <c r="KSW9" s="11"/>
      <c r="KSX9" s="11"/>
      <c r="KSY9" s="11"/>
      <c r="KSZ9" s="11"/>
      <c r="KTA9" s="11"/>
      <c r="KTB9" s="11"/>
      <c r="KTC9" s="11"/>
      <c r="KTD9" s="11"/>
      <c r="KTE9" s="11"/>
      <c r="KTF9" s="11"/>
      <c r="KTG9" s="11"/>
      <c r="KTH9" s="11"/>
      <c r="KTI9" s="11"/>
      <c r="KTJ9" s="11"/>
      <c r="KTK9" s="11"/>
      <c r="KTL9" s="11"/>
      <c r="KTM9" s="11"/>
      <c r="KTN9" s="11"/>
      <c r="KTO9" s="11"/>
      <c r="KTP9" s="11"/>
      <c r="KTQ9" s="11"/>
      <c r="KTR9" s="11"/>
      <c r="KTS9" s="11"/>
      <c r="KTT9" s="11"/>
      <c r="KTU9" s="11"/>
      <c r="KTV9" s="11"/>
      <c r="KTW9" s="11"/>
      <c r="KTX9" s="11"/>
      <c r="KTY9" s="11"/>
      <c r="KTZ9" s="11"/>
      <c r="KUA9" s="11"/>
      <c r="KUB9" s="11"/>
      <c r="KUC9" s="11"/>
      <c r="KUD9" s="11"/>
      <c r="KUE9" s="11"/>
      <c r="KUF9" s="11"/>
      <c r="KUG9" s="11"/>
      <c r="KUH9" s="11"/>
      <c r="KUI9" s="11"/>
      <c r="KUJ9" s="11"/>
      <c r="KUK9" s="11"/>
      <c r="KUL9" s="11"/>
      <c r="KUM9" s="11"/>
      <c r="KUN9" s="11"/>
      <c r="KUO9" s="11"/>
      <c r="KUP9" s="11"/>
      <c r="KUQ9" s="11"/>
      <c r="KUR9" s="11"/>
      <c r="KUS9" s="11"/>
      <c r="KUT9" s="11"/>
      <c r="KUU9" s="11"/>
      <c r="KUV9" s="11"/>
      <c r="KUW9" s="11"/>
      <c r="KUX9" s="11"/>
      <c r="KUY9" s="11"/>
      <c r="KUZ9" s="11"/>
      <c r="KVA9" s="11"/>
      <c r="KVB9" s="11"/>
      <c r="KVC9" s="11"/>
      <c r="KVD9" s="11"/>
      <c r="KVE9" s="11"/>
      <c r="KVF9" s="11"/>
      <c r="KVG9" s="11"/>
      <c r="KVH9" s="11"/>
      <c r="KVI9" s="11"/>
      <c r="KVJ9" s="11"/>
      <c r="KVK9" s="11"/>
      <c r="KVL9" s="11"/>
      <c r="KVM9" s="11"/>
      <c r="KVN9" s="11"/>
      <c r="KVO9" s="11"/>
      <c r="KVP9" s="11"/>
      <c r="KVQ9" s="11"/>
      <c r="KVR9" s="11"/>
      <c r="KVS9" s="11"/>
      <c r="KVT9" s="11"/>
      <c r="KVU9" s="11"/>
      <c r="KVV9" s="11"/>
      <c r="KVW9" s="11"/>
      <c r="KVX9" s="11"/>
      <c r="KVY9" s="11"/>
      <c r="KVZ9" s="11"/>
      <c r="KWA9" s="11"/>
      <c r="KWB9" s="11"/>
      <c r="KWC9" s="11"/>
      <c r="KWD9" s="11"/>
      <c r="KWE9" s="11"/>
      <c r="KWF9" s="11"/>
      <c r="KWG9" s="11"/>
      <c r="KWH9" s="11"/>
      <c r="KWI9" s="11"/>
      <c r="KWJ9" s="11"/>
      <c r="KWK9" s="11"/>
      <c r="KWL9" s="11"/>
      <c r="KWM9" s="11"/>
      <c r="KWN9" s="11"/>
      <c r="KWO9" s="11"/>
      <c r="KWP9" s="11"/>
      <c r="KWQ9" s="11"/>
      <c r="KWR9" s="11"/>
      <c r="KWS9" s="11"/>
      <c r="KWT9" s="11"/>
      <c r="KWU9" s="11"/>
      <c r="KWV9" s="11"/>
      <c r="KWW9" s="11"/>
      <c r="KWX9" s="11"/>
      <c r="KWY9" s="11"/>
      <c r="KWZ9" s="11"/>
      <c r="KXA9" s="11"/>
      <c r="KXB9" s="11"/>
      <c r="KXC9" s="11"/>
      <c r="KXD9" s="11"/>
      <c r="KXE9" s="11"/>
      <c r="KXF9" s="11"/>
      <c r="KXG9" s="11"/>
      <c r="KXH9" s="11"/>
      <c r="KXI9" s="11"/>
      <c r="KXJ9" s="11"/>
      <c r="KXK9" s="11"/>
      <c r="KXL9" s="11"/>
      <c r="KXM9" s="11"/>
      <c r="KXN9" s="11"/>
      <c r="KXO9" s="11"/>
      <c r="KXP9" s="11"/>
      <c r="KXQ9" s="11"/>
      <c r="KXR9" s="11"/>
      <c r="KXS9" s="11"/>
      <c r="KXT9" s="11"/>
      <c r="KXU9" s="11"/>
      <c r="KXV9" s="11"/>
      <c r="KXW9" s="11"/>
      <c r="KXX9" s="11"/>
      <c r="KXY9" s="11"/>
      <c r="KXZ9" s="11"/>
      <c r="KYA9" s="11"/>
      <c r="KYB9" s="11"/>
      <c r="KYC9" s="11"/>
      <c r="KYD9" s="11"/>
      <c r="KYE9" s="11"/>
      <c r="KYF9" s="11"/>
      <c r="KYG9" s="11"/>
      <c r="KYH9" s="11"/>
      <c r="KYI9" s="11"/>
      <c r="KYJ9" s="11"/>
      <c r="KYK9" s="11"/>
      <c r="KYL9" s="11"/>
      <c r="KYM9" s="11"/>
      <c r="KYN9" s="11"/>
      <c r="KYO9" s="11"/>
      <c r="KYP9" s="11"/>
      <c r="KYQ9" s="11"/>
      <c r="KYR9" s="11"/>
      <c r="KYS9" s="11"/>
      <c r="KYT9" s="11"/>
      <c r="KYU9" s="11"/>
      <c r="KYV9" s="11"/>
      <c r="KYW9" s="11"/>
      <c r="KYX9" s="11"/>
      <c r="KYY9" s="11"/>
      <c r="KYZ9" s="11"/>
      <c r="KZA9" s="11"/>
      <c r="KZB9" s="11"/>
      <c r="KZC9" s="11"/>
      <c r="KZD9" s="11"/>
      <c r="KZE9" s="11"/>
      <c r="KZF9" s="11"/>
      <c r="KZG9" s="11"/>
      <c r="KZH9" s="11"/>
      <c r="KZI9" s="11"/>
      <c r="KZJ9" s="11"/>
      <c r="KZK9" s="11"/>
      <c r="KZL9" s="11"/>
      <c r="KZM9" s="11"/>
      <c r="KZN9" s="11"/>
      <c r="KZO9" s="11"/>
      <c r="KZP9" s="11"/>
      <c r="KZQ9" s="11"/>
      <c r="KZR9" s="11"/>
      <c r="KZS9" s="11"/>
      <c r="KZT9" s="11"/>
      <c r="KZU9" s="11"/>
      <c r="KZV9" s="11"/>
      <c r="KZW9" s="11"/>
      <c r="KZX9" s="11"/>
      <c r="KZY9" s="11"/>
      <c r="KZZ9" s="11"/>
      <c r="LAA9" s="11"/>
      <c r="LAB9" s="11"/>
      <c r="LAC9" s="11"/>
      <c r="LAD9" s="11"/>
      <c r="LAE9" s="11"/>
      <c r="LAF9" s="11"/>
      <c r="LAG9" s="11"/>
      <c r="LAH9" s="11"/>
      <c r="LAI9" s="11"/>
      <c r="LAJ9" s="11"/>
      <c r="LAK9" s="11"/>
      <c r="LAL9" s="11"/>
      <c r="LAM9" s="11"/>
      <c r="LAN9" s="11"/>
      <c r="LAO9" s="11"/>
      <c r="LAP9" s="11"/>
      <c r="LAQ9" s="11"/>
      <c r="LAR9" s="11"/>
      <c r="LAS9" s="11"/>
      <c r="LAT9" s="11"/>
      <c r="LAU9" s="11"/>
      <c r="LAV9" s="11"/>
      <c r="LAW9" s="11"/>
      <c r="LAX9" s="11"/>
      <c r="LAY9" s="11"/>
      <c r="LAZ9" s="11"/>
      <c r="LBA9" s="11"/>
      <c r="LBB9" s="11"/>
      <c r="LBC9" s="11"/>
      <c r="LBD9" s="11"/>
      <c r="LBE9" s="11"/>
      <c r="LBF9" s="11"/>
      <c r="LBG9" s="11"/>
      <c r="LBH9" s="11"/>
      <c r="LBI9" s="11"/>
      <c r="LBJ9" s="11"/>
      <c r="LBK9" s="11"/>
      <c r="LBL9" s="11"/>
      <c r="LBM9" s="11"/>
      <c r="LBN9" s="11"/>
      <c r="LBO9" s="11"/>
      <c r="LBP9" s="11"/>
      <c r="LBQ9" s="11"/>
      <c r="LBR9" s="11"/>
      <c r="LBS9" s="11"/>
      <c r="LBT9" s="11"/>
      <c r="LBU9" s="11"/>
      <c r="LBV9" s="11"/>
      <c r="LBW9" s="11"/>
      <c r="LBX9" s="11"/>
      <c r="LBY9" s="11"/>
      <c r="LBZ9" s="11"/>
      <c r="LCA9" s="11"/>
      <c r="LCB9" s="11"/>
      <c r="LCC9" s="11"/>
      <c r="LCD9" s="11"/>
      <c r="LCE9" s="11"/>
      <c r="LCF9" s="11"/>
      <c r="LCG9" s="11"/>
      <c r="LCH9" s="11"/>
      <c r="LCI9" s="11"/>
      <c r="LCJ9" s="11"/>
      <c r="LCK9" s="11"/>
      <c r="LCL9" s="11"/>
      <c r="LCM9" s="11"/>
      <c r="LCN9" s="11"/>
      <c r="LCO9" s="11"/>
      <c r="LCP9" s="11"/>
      <c r="LCQ9" s="11"/>
      <c r="LCR9" s="11"/>
      <c r="LCS9" s="11"/>
      <c r="LCT9" s="11"/>
      <c r="LCU9" s="11"/>
      <c r="LCV9" s="11"/>
      <c r="LCW9" s="11"/>
      <c r="LCX9" s="11"/>
      <c r="LCY9" s="11"/>
      <c r="LCZ9" s="11"/>
      <c r="LDA9" s="11"/>
      <c r="LDB9" s="11"/>
      <c r="LDC9" s="11"/>
      <c r="LDD9" s="11"/>
      <c r="LDE9" s="11"/>
      <c r="LDF9" s="11"/>
      <c r="LDG9" s="11"/>
      <c r="LDH9" s="11"/>
      <c r="LDI9" s="11"/>
      <c r="LDJ9" s="11"/>
      <c r="LDK9" s="11"/>
      <c r="LDL9" s="11"/>
      <c r="LDM9" s="11"/>
      <c r="LDN9" s="11"/>
      <c r="LDO9" s="11"/>
      <c r="LDP9" s="11"/>
      <c r="LDQ9" s="11"/>
      <c r="LDR9" s="11"/>
      <c r="LDS9" s="11"/>
      <c r="LDT9" s="11"/>
      <c r="LDU9" s="11"/>
      <c r="LDV9" s="11"/>
      <c r="LDW9" s="11"/>
      <c r="LDX9" s="11"/>
      <c r="LDY9" s="11"/>
      <c r="LDZ9" s="11"/>
      <c r="LEA9" s="11"/>
      <c r="LEB9" s="11"/>
      <c r="LEC9" s="11"/>
      <c r="LED9" s="11"/>
      <c r="LEE9" s="11"/>
      <c r="LEF9" s="11"/>
      <c r="LEG9" s="11"/>
      <c r="LEH9" s="11"/>
      <c r="LEI9" s="11"/>
      <c r="LEJ9" s="11"/>
      <c r="LEK9" s="11"/>
      <c r="LEL9" s="11"/>
      <c r="LEM9" s="11"/>
      <c r="LEN9" s="11"/>
      <c r="LEO9" s="11"/>
      <c r="LEP9" s="11"/>
      <c r="LEQ9" s="11"/>
      <c r="LER9" s="11"/>
      <c r="LES9" s="11"/>
      <c r="LET9" s="11"/>
      <c r="LEU9" s="11"/>
      <c r="LEV9" s="11"/>
      <c r="LEW9" s="11"/>
      <c r="LEX9" s="11"/>
      <c r="LEY9" s="11"/>
      <c r="LEZ9" s="11"/>
      <c r="LFA9" s="11"/>
      <c r="LFB9" s="11"/>
      <c r="LFC9" s="11"/>
      <c r="LFD9" s="11"/>
      <c r="LFE9" s="11"/>
      <c r="LFF9" s="11"/>
      <c r="LFG9" s="11"/>
      <c r="LFH9" s="11"/>
      <c r="LFI9" s="11"/>
      <c r="LFJ9" s="11"/>
      <c r="LFK9" s="11"/>
      <c r="LFL9" s="11"/>
      <c r="LFM9" s="11"/>
      <c r="LFN9" s="11"/>
      <c r="LFO9" s="11"/>
      <c r="LFP9" s="11"/>
      <c r="LFQ9" s="11"/>
      <c r="LFR9" s="11"/>
      <c r="LFS9" s="11"/>
      <c r="LFT9" s="11"/>
      <c r="LFU9" s="11"/>
      <c r="LFV9" s="11"/>
      <c r="LFW9" s="11"/>
      <c r="LFX9" s="11"/>
      <c r="LFY9" s="11"/>
      <c r="LFZ9" s="11"/>
      <c r="LGA9" s="11"/>
      <c r="LGB9" s="11"/>
      <c r="LGC9" s="11"/>
      <c r="LGD9" s="11"/>
      <c r="LGE9" s="11"/>
      <c r="LGF9" s="11"/>
      <c r="LGG9" s="11"/>
      <c r="LGH9" s="11"/>
      <c r="LGI9" s="11"/>
      <c r="LGJ9" s="11"/>
      <c r="LGK9" s="11"/>
      <c r="LGL9" s="11"/>
      <c r="LGM9" s="11"/>
      <c r="LGN9" s="11"/>
      <c r="LGO9" s="11"/>
      <c r="LGP9" s="11"/>
      <c r="LGQ9" s="11"/>
      <c r="LGR9" s="11"/>
      <c r="LGS9" s="11"/>
      <c r="LGT9" s="11"/>
      <c r="LGU9" s="11"/>
      <c r="LGV9" s="11"/>
      <c r="LGW9" s="11"/>
      <c r="LGX9" s="11"/>
      <c r="LGY9" s="11"/>
      <c r="LGZ9" s="11"/>
      <c r="LHA9" s="11"/>
      <c r="LHB9" s="11"/>
      <c r="LHC9" s="11"/>
      <c r="LHD9" s="11"/>
      <c r="LHE9" s="11"/>
      <c r="LHF9" s="11"/>
      <c r="LHG9" s="11"/>
      <c r="LHH9" s="11"/>
      <c r="LHI9" s="11"/>
      <c r="LHJ9" s="11"/>
      <c r="LHK9" s="11"/>
      <c r="LHL9" s="11"/>
      <c r="LHM9" s="11"/>
      <c r="LHN9" s="11"/>
      <c r="LHO9" s="11"/>
      <c r="LHP9" s="11"/>
      <c r="LHQ9" s="11"/>
      <c r="LHR9" s="11"/>
      <c r="LHS9" s="11"/>
      <c r="LHT9" s="11"/>
      <c r="LHU9" s="11"/>
      <c r="LHV9" s="11"/>
      <c r="LHW9" s="11"/>
      <c r="LHX9" s="11"/>
      <c r="LHY9" s="11"/>
      <c r="LHZ9" s="11"/>
      <c r="LIA9" s="11"/>
      <c r="LIB9" s="11"/>
      <c r="LIC9" s="11"/>
      <c r="LID9" s="11"/>
      <c r="LIE9" s="11"/>
      <c r="LIF9" s="11"/>
      <c r="LIG9" s="11"/>
      <c r="LIH9" s="11"/>
      <c r="LII9" s="11"/>
      <c r="LIJ9" s="11"/>
      <c r="LIK9" s="11"/>
      <c r="LIL9" s="11"/>
      <c r="LIM9" s="11"/>
      <c r="LIN9" s="11"/>
      <c r="LIO9" s="11"/>
      <c r="LIP9" s="11"/>
      <c r="LIQ9" s="11"/>
      <c r="LIR9" s="11"/>
      <c r="LIS9" s="11"/>
      <c r="LIT9" s="11"/>
      <c r="LIU9" s="11"/>
      <c r="LIV9" s="11"/>
      <c r="LIW9" s="11"/>
      <c r="LIX9" s="11"/>
      <c r="LIY9" s="11"/>
      <c r="LIZ9" s="11"/>
      <c r="LJA9" s="11"/>
      <c r="LJB9" s="11"/>
      <c r="LJC9" s="11"/>
      <c r="LJD9" s="11"/>
      <c r="LJE9" s="11"/>
      <c r="LJF9" s="11"/>
      <c r="LJG9" s="11"/>
      <c r="LJH9" s="11"/>
      <c r="LJI9" s="11"/>
      <c r="LJJ9" s="11"/>
      <c r="LJK9" s="11"/>
      <c r="LJL9" s="11"/>
      <c r="LJM9" s="11"/>
      <c r="LJN9" s="11"/>
      <c r="LJO9" s="11"/>
      <c r="LJP9" s="11"/>
      <c r="LJQ9" s="11"/>
      <c r="LJR9" s="11"/>
      <c r="LJS9" s="11"/>
      <c r="LJT9" s="11"/>
      <c r="LJU9" s="11"/>
      <c r="LJV9" s="11"/>
      <c r="LJW9" s="11"/>
      <c r="LJX9" s="11"/>
      <c r="LJY9" s="11"/>
      <c r="LJZ9" s="11"/>
      <c r="LKA9" s="11"/>
      <c r="LKB9" s="11"/>
      <c r="LKC9" s="11"/>
      <c r="LKD9" s="11"/>
      <c r="LKE9" s="11"/>
      <c r="LKF9" s="11"/>
      <c r="LKG9" s="11"/>
      <c r="LKH9" s="11"/>
      <c r="LKI9" s="11"/>
      <c r="LKJ9" s="11"/>
      <c r="LKK9" s="11"/>
      <c r="LKL9" s="11"/>
      <c r="LKM9" s="11"/>
      <c r="LKN9" s="11"/>
      <c r="LKO9" s="11"/>
      <c r="LKP9" s="11"/>
      <c r="LKQ9" s="11"/>
      <c r="LKR9" s="11"/>
      <c r="LKS9" s="11"/>
      <c r="LKT9" s="11"/>
      <c r="LKU9" s="11"/>
      <c r="LKV9" s="11"/>
      <c r="LKW9" s="11"/>
      <c r="LKX9" s="11"/>
      <c r="LKY9" s="11"/>
      <c r="LKZ9" s="11"/>
      <c r="LLA9" s="11"/>
      <c r="LLB9" s="11"/>
      <c r="LLC9" s="11"/>
      <c r="LLD9" s="11"/>
      <c r="LLE9" s="11"/>
      <c r="LLF9" s="11"/>
      <c r="LLG9" s="11"/>
      <c r="LLH9" s="11"/>
      <c r="LLI9" s="11"/>
      <c r="LLJ9" s="11"/>
      <c r="LLK9" s="11"/>
      <c r="LLL9" s="11"/>
      <c r="LLM9" s="11"/>
      <c r="LLN9" s="11"/>
      <c r="LLO9" s="11"/>
      <c r="LLP9" s="11"/>
      <c r="LLQ9" s="11"/>
      <c r="LLR9" s="11"/>
      <c r="LLS9" s="11"/>
      <c r="LLT9" s="11"/>
      <c r="LLU9" s="11"/>
      <c r="LLV9" s="11"/>
      <c r="LLW9" s="11"/>
      <c r="LLX9" s="11"/>
      <c r="LLY9" s="11"/>
      <c r="LLZ9" s="11"/>
      <c r="LMA9" s="11"/>
      <c r="LMB9" s="11"/>
      <c r="LMC9" s="11"/>
      <c r="LMD9" s="11"/>
      <c r="LME9" s="11"/>
      <c r="LMF9" s="11"/>
      <c r="LMG9" s="11"/>
      <c r="LMH9" s="11"/>
      <c r="LMI9" s="11"/>
      <c r="LMJ9" s="11"/>
      <c r="LMK9" s="11"/>
      <c r="LML9" s="11"/>
      <c r="LMM9" s="11"/>
      <c r="LMN9" s="11"/>
      <c r="LMO9" s="11"/>
      <c r="LMP9" s="11"/>
      <c r="LMQ9" s="11"/>
      <c r="LMR9" s="11"/>
      <c r="LMS9" s="11"/>
      <c r="LMT9" s="11"/>
      <c r="LMU9" s="11"/>
      <c r="LMV9" s="11"/>
      <c r="LMW9" s="11"/>
      <c r="LMX9" s="11"/>
      <c r="LMY9" s="11"/>
      <c r="LMZ9" s="11"/>
      <c r="LNA9" s="11"/>
      <c r="LNB9" s="11"/>
      <c r="LNC9" s="11"/>
      <c r="LND9" s="11"/>
      <c r="LNE9" s="11"/>
      <c r="LNF9" s="11"/>
      <c r="LNG9" s="11"/>
      <c r="LNH9" s="11"/>
      <c r="LNI9" s="11"/>
      <c r="LNJ9" s="11"/>
      <c r="LNK9" s="11"/>
      <c r="LNL9" s="11"/>
      <c r="LNM9" s="11"/>
      <c r="LNN9" s="11"/>
      <c r="LNO9" s="11"/>
      <c r="LNP9" s="11"/>
      <c r="LNQ9" s="11"/>
      <c r="LNR9" s="11"/>
      <c r="LNS9" s="11"/>
      <c r="LNT9" s="11"/>
      <c r="LNU9" s="11"/>
      <c r="LNV9" s="11"/>
      <c r="LNW9" s="11"/>
      <c r="LNX9" s="11"/>
      <c r="LNY9" s="11"/>
      <c r="LNZ9" s="11"/>
      <c r="LOA9" s="11"/>
      <c r="LOB9" s="11"/>
      <c r="LOC9" s="11"/>
      <c r="LOD9" s="11"/>
      <c r="LOE9" s="11"/>
      <c r="LOF9" s="11"/>
      <c r="LOG9" s="11"/>
      <c r="LOH9" s="11"/>
      <c r="LOI9" s="11"/>
      <c r="LOJ9" s="11"/>
      <c r="LOK9" s="11"/>
      <c r="LOL9" s="11"/>
      <c r="LOM9" s="11"/>
      <c r="LON9" s="11"/>
      <c r="LOO9" s="11"/>
      <c r="LOP9" s="11"/>
      <c r="LOQ9" s="11"/>
      <c r="LOR9" s="11"/>
      <c r="LOS9" s="11"/>
      <c r="LOT9" s="11"/>
      <c r="LOU9" s="11"/>
      <c r="LOV9" s="11"/>
      <c r="LOW9" s="11"/>
      <c r="LOX9" s="11"/>
      <c r="LOY9" s="11"/>
      <c r="LOZ9" s="11"/>
      <c r="LPA9" s="11"/>
      <c r="LPB9" s="11"/>
      <c r="LPC9" s="11"/>
      <c r="LPD9" s="11"/>
      <c r="LPE9" s="11"/>
      <c r="LPF9" s="11"/>
      <c r="LPG9" s="11"/>
      <c r="LPH9" s="11"/>
      <c r="LPI9" s="11"/>
      <c r="LPJ9" s="11"/>
      <c r="LPK9" s="11"/>
      <c r="LPL9" s="11"/>
      <c r="LPM9" s="11"/>
      <c r="LPN9" s="11"/>
      <c r="LPO9" s="11"/>
      <c r="LPP9" s="11"/>
      <c r="LPQ9" s="11"/>
      <c r="LPR9" s="11"/>
      <c r="LPS9" s="11"/>
      <c r="LPT9" s="11"/>
      <c r="LPU9" s="11"/>
      <c r="LPV9" s="11"/>
      <c r="LPW9" s="11"/>
      <c r="LPX9" s="11"/>
      <c r="LPY9" s="11"/>
      <c r="LPZ9" s="11"/>
      <c r="LQA9" s="11"/>
      <c r="LQB9" s="11"/>
      <c r="LQC9" s="11"/>
      <c r="LQD9" s="11"/>
      <c r="LQE9" s="11"/>
      <c r="LQF9" s="11"/>
      <c r="LQG9" s="11"/>
      <c r="LQH9" s="11"/>
      <c r="LQI9" s="11"/>
      <c r="LQJ9" s="11"/>
      <c r="LQK9" s="11"/>
      <c r="LQL9" s="11"/>
      <c r="LQM9" s="11"/>
      <c r="LQN9" s="11"/>
      <c r="LQO9" s="11"/>
      <c r="LQP9" s="11"/>
      <c r="LQQ9" s="11"/>
      <c r="LQR9" s="11"/>
      <c r="LQS9" s="11"/>
      <c r="LQT9" s="11"/>
      <c r="LQU9" s="11"/>
      <c r="LQV9" s="11"/>
      <c r="LQW9" s="11"/>
      <c r="LQX9" s="11"/>
      <c r="LQY9" s="11"/>
      <c r="LQZ9" s="11"/>
      <c r="LRA9" s="11"/>
      <c r="LRB9" s="11"/>
      <c r="LRC9" s="11"/>
      <c r="LRD9" s="11"/>
      <c r="LRE9" s="11"/>
      <c r="LRF9" s="11"/>
      <c r="LRG9" s="11"/>
      <c r="LRH9" s="11"/>
      <c r="LRI9" s="11"/>
      <c r="LRJ9" s="11"/>
      <c r="LRK9" s="11"/>
      <c r="LRL9" s="11"/>
      <c r="LRM9" s="11"/>
      <c r="LRN9" s="11"/>
      <c r="LRO9" s="11"/>
      <c r="LRP9" s="11"/>
      <c r="LRQ9" s="11"/>
      <c r="LRR9" s="11"/>
      <c r="LRS9" s="11"/>
      <c r="LRT9" s="11"/>
      <c r="LRU9" s="11"/>
      <c r="LRV9" s="11"/>
      <c r="LRW9" s="11"/>
      <c r="LRX9" s="11"/>
      <c r="LRY9" s="11"/>
      <c r="LRZ9" s="11"/>
      <c r="LSA9" s="11"/>
      <c r="LSB9" s="11"/>
      <c r="LSC9" s="11"/>
      <c r="LSD9" s="11"/>
      <c r="LSE9" s="11"/>
      <c r="LSF9" s="11"/>
      <c r="LSG9" s="11"/>
      <c r="LSH9" s="11"/>
      <c r="LSI9" s="11"/>
      <c r="LSJ9" s="11"/>
      <c r="LSK9" s="11"/>
      <c r="LSL9" s="11"/>
      <c r="LSM9" s="11"/>
      <c r="LSN9" s="11"/>
      <c r="LSO9" s="11"/>
      <c r="LSP9" s="11"/>
      <c r="LSQ9" s="11"/>
      <c r="LSR9" s="11"/>
      <c r="LSS9" s="11"/>
      <c r="LST9" s="11"/>
      <c r="LSU9" s="11"/>
      <c r="LSV9" s="11"/>
      <c r="LSW9" s="11"/>
      <c r="LSX9" s="11"/>
      <c r="LSY9" s="11"/>
      <c r="LSZ9" s="11"/>
      <c r="LTA9" s="11"/>
      <c r="LTB9" s="11"/>
      <c r="LTC9" s="11"/>
      <c r="LTD9" s="11"/>
      <c r="LTE9" s="11"/>
      <c r="LTF9" s="11"/>
      <c r="LTG9" s="11"/>
      <c r="LTH9" s="11"/>
      <c r="LTI9" s="11"/>
      <c r="LTJ9" s="11"/>
      <c r="LTK9" s="11"/>
      <c r="LTL9" s="11"/>
      <c r="LTM9" s="11"/>
      <c r="LTN9" s="11"/>
      <c r="LTO9" s="11"/>
      <c r="LTP9" s="11"/>
      <c r="LTQ9" s="11"/>
      <c r="LTR9" s="11"/>
      <c r="LTS9" s="11"/>
      <c r="LTT9" s="11"/>
      <c r="LTU9" s="11"/>
      <c r="LTV9" s="11"/>
      <c r="LTW9" s="11"/>
      <c r="LTX9" s="11"/>
      <c r="LTY9" s="11"/>
      <c r="LTZ9" s="11"/>
      <c r="LUA9" s="11"/>
      <c r="LUB9" s="11"/>
      <c r="LUC9" s="11"/>
      <c r="LUD9" s="11"/>
      <c r="LUE9" s="11"/>
      <c r="LUF9" s="11"/>
      <c r="LUG9" s="11"/>
      <c r="LUH9" s="11"/>
      <c r="LUI9" s="11"/>
      <c r="LUJ9" s="11"/>
      <c r="LUK9" s="11"/>
      <c r="LUL9" s="11"/>
      <c r="LUM9" s="11"/>
      <c r="LUN9" s="11"/>
      <c r="LUO9" s="11"/>
      <c r="LUP9" s="11"/>
      <c r="LUQ9" s="11"/>
      <c r="LUR9" s="11"/>
      <c r="LUS9" s="11"/>
      <c r="LUT9" s="11"/>
      <c r="LUU9" s="11"/>
      <c r="LUV9" s="11"/>
      <c r="LUW9" s="11"/>
      <c r="LUX9" s="11"/>
      <c r="LUY9" s="11"/>
      <c r="LUZ9" s="11"/>
      <c r="LVA9" s="11"/>
      <c r="LVB9" s="11"/>
      <c r="LVC9" s="11"/>
      <c r="LVD9" s="11"/>
      <c r="LVE9" s="11"/>
      <c r="LVF9" s="11"/>
      <c r="LVG9" s="11"/>
      <c r="LVH9" s="11"/>
      <c r="LVI9" s="11"/>
      <c r="LVJ9" s="11"/>
      <c r="LVK9" s="11"/>
      <c r="LVL9" s="11"/>
      <c r="LVM9" s="11"/>
      <c r="LVN9" s="11"/>
      <c r="LVO9" s="11"/>
      <c r="LVP9" s="11"/>
      <c r="LVQ9" s="11"/>
      <c r="LVR9" s="11"/>
      <c r="LVS9" s="11"/>
      <c r="LVT9" s="11"/>
      <c r="LVU9" s="11"/>
      <c r="LVV9" s="11"/>
      <c r="LVW9" s="11"/>
      <c r="LVX9" s="11"/>
      <c r="LVY9" s="11"/>
      <c r="LVZ9" s="11"/>
      <c r="LWA9" s="11"/>
      <c r="LWB9" s="11"/>
      <c r="LWC9" s="11"/>
      <c r="LWD9" s="11"/>
      <c r="LWE9" s="11"/>
      <c r="LWF9" s="11"/>
      <c r="LWG9" s="11"/>
      <c r="LWH9" s="11"/>
      <c r="LWI9" s="11"/>
      <c r="LWJ9" s="11"/>
      <c r="LWK9" s="11"/>
      <c r="LWL9" s="11"/>
      <c r="LWM9" s="11"/>
      <c r="LWN9" s="11"/>
      <c r="LWO9" s="11"/>
      <c r="LWP9" s="11"/>
      <c r="LWQ9" s="11"/>
      <c r="LWR9" s="11"/>
      <c r="LWS9" s="11"/>
      <c r="LWT9" s="11"/>
      <c r="LWU9" s="11"/>
      <c r="LWV9" s="11"/>
      <c r="LWW9" s="11"/>
      <c r="LWX9" s="11"/>
      <c r="LWY9" s="11"/>
      <c r="LWZ9" s="11"/>
      <c r="LXA9" s="11"/>
      <c r="LXB9" s="11"/>
      <c r="LXC9" s="11"/>
      <c r="LXD9" s="11"/>
      <c r="LXE9" s="11"/>
      <c r="LXF9" s="11"/>
      <c r="LXG9" s="11"/>
      <c r="LXH9" s="11"/>
      <c r="LXI9" s="11"/>
      <c r="LXJ9" s="11"/>
      <c r="LXK9" s="11"/>
      <c r="LXL9" s="11"/>
      <c r="LXM9" s="11"/>
      <c r="LXN9" s="11"/>
      <c r="LXO9" s="11"/>
      <c r="LXP9" s="11"/>
      <c r="LXQ9" s="11"/>
      <c r="LXR9" s="11"/>
      <c r="LXS9" s="11"/>
      <c r="LXT9" s="11"/>
      <c r="LXU9" s="11"/>
      <c r="LXV9" s="11"/>
      <c r="LXW9" s="11"/>
      <c r="LXX9" s="11"/>
      <c r="LXY9" s="11"/>
      <c r="LXZ9" s="11"/>
      <c r="LYA9" s="11"/>
      <c r="LYB9" s="11"/>
      <c r="LYC9" s="11"/>
      <c r="LYD9" s="11"/>
      <c r="LYE9" s="11"/>
      <c r="LYF9" s="11"/>
      <c r="LYG9" s="11"/>
      <c r="LYH9" s="11"/>
      <c r="LYI9" s="11"/>
      <c r="LYJ9" s="11"/>
      <c r="LYK9" s="11"/>
      <c r="LYL9" s="11"/>
      <c r="LYM9" s="11"/>
      <c r="LYN9" s="11"/>
      <c r="LYO9" s="11"/>
      <c r="LYP9" s="11"/>
      <c r="LYQ9" s="11"/>
      <c r="LYR9" s="11"/>
      <c r="LYS9" s="11"/>
      <c r="LYT9" s="11"/>
      <c r="LYU9" s="11"/>
      <c r="LYV9" s="11"/>
      <c r="LYW9" s="11"/>
      <c r="LYX9" s="11"/>
      <c r="LYY9" s="11"/>
      <c r="LYZ9" s="11"/>
      <c r="LZA9" s="11"/>
      <c r="LZB9" s="11"/>
      <c r="LZC9" s="11"/>
      <c r="LZD9" s="11"/>
      <c r="LZE9" s="11"/>
      <c r="LZF9" s="11"/>
      <c r="LZG9" s="11"/>
      <c r="LZH9" s="11"/>
      <c r="LZI9" s="11"/>
      <c r="LZJ9" s="11"/>
      <c r="LZK9" s="11"/>
      <c r="LZL9" s="11"/>
      <c r="LZM9" s="11"/>
      <c r="LZN9" s="11"/>
      <c r="LZO9" s="11"/>
      <c r="LZP9" s="11"/>
      <c r="LZQ9" s="11"/>
      <c r="LZR9" s="11"/>
      <c r="LZS9" s="11"/>
      <c r="LZT9" s="11"/>
      <c r="LZU9" s="11"/>
      <c r="LZV9" s="11"/>
      <c r="LZW9" s="11"/>
      <c r="LZX9" s="11"/>
      <c r="LZY9" s="11"/>
      <c r="LZZ9" s="11"/>
      <c r="MAA9" s="11"/>
      <c r="MAB9" s="11"/>
      <c r="MAC9" s="11"/>
      <c r="MAD9" s="11"/>
      <c r="MAE9" s="11"/>
      <c r="MAF9" s="11"/>
      <c r="MAG9" s="11"/>
      <c r="MAH9" s="11"/>
      <c r="MAI9" s="11"/>
      <c r="MAJ9" s="11"/>
      <c r="MAK9" s="11"/>
      <c r="MAL9" s="11"/>
      <c r="MAM9" s="11"/>
      <c r="MAN9" s="11"/>
      <c r="MAO9" s="11"/>
      <c r="MAP9" s="11"/>
      <c r="MAQ9" s="11"/>
      <c r="MAR9" s="11"/>
      <c r="MAS9" s="11"/>
      <c r="MAT9" s="11"/>
      <c r="MAU9" s="11"/>
      <c r="MAV9" s="11"/>
      <c r="MAW9" s="11"/>
      <c r="MAX9" s="11"/>
      <c r="MAY9" s="11"/>
      <c r="MAZ9" s="11"/>
      <c r="MBA9" s="11"/>
      <c r="MBB9" s="11"/>
      <c r="MBC9" s="11"/>
      <c r="MBD9" s="11"/>
      <c r="MBE9" s="11"/>
      <c r="MBF9" s="11"/>
      <c r="MBG9" s="11"/>
      <c r="MBH9" s="11"/>
      <c r="MBI9" s="11"/>
      <c r="MBJ9" s="11"/>
      <c r="MBK9" s="11"/>
      <c r="MBL9" s="11"/>
      <c r="MBM9" s="11"/>
      <c r="MBN9" s="11"/>
      <c r="MBO9" s="11"/>
      <c r="MBP9" s="11"/>
      <c r="MBQ9" s="11"/>
      <c r="MBR9" s="11"/>
      <c r="MBS9" s="11"/>
      <c r="MBT9" s="11"/>
      <c r="MBU9" s="11"/>
      <c r="MBV9" s="11"/>
      <c r="MBW9" s="11"/>
      <c r="MBX9" s="11"/>
      <c r="MBY9" s="11"/>
      <c r="MBZ9" s="11"/>
      <c r="MCA9" s="11"/>
      <c r="MCB9" s="11"/>
      <c r="MCC9" s="11"/>
      <c r="MCD9" s="11"/>
      <c r="MCE9" s="11"/>
      <c r="MCF9" s="11"/>
      <c r="MCG9" s="11"/>
      <c r="MCH9" s="11"/>
      <c r="MCI9" s="11"/>
      <c r="MCJ9" s="11"/>
      <c r="MCK9" s="11"/>
      <c r="MCL9" s="11"/>
      <c r="MCM9" s="11"/>
      <c r="MCN9" s="11"/>
      <c r="MCO9" s="11"/>
      <c r="MCP9" s="11"/>
      <c r="MCQ9" s="11"/>
      <c r="MCR9" s="11"/>
      <c r="MCS9" s="11"/>
      <c r="MCT9" s="11"/>
      <c r="MCU9" s="11"/>
      <c r="MCV9" s="11"/>
      <c r="MCW9" s="11"/>
      <c r="MCX9" s="11"/>
      <c r="MCY9" s="11"/>
      <c r="MCZ9" s="11"/>
      <c r="MDA9" s="11"/>
      <c r="MDB9" s="11"/>
      <c r="MDC9" s="11"/>
      <c r="MDD9" s="11"/>
      <c r="MDE9" s="11"/>
      <c r="MDF9" s="11"/>
      <c r="MDG9" s="11"/>
      <c r="MDH9" s="11"/>
      <c r="MDI9" s="11"/>
      <c r="MDJ9" s="11"/>
      <c r="MDK9" s="11"/>
      <c r="MDL9" s="11"/>
      <c r="MDM9" s="11"/>
      <c r="MDN9" s="11"/>
      <c r="MDO9" s="11"/>
      <c r="MDP9" s="11"/>
      <c r="MDQ9" s="11"/>
      <c r="MDR9" s="11"/>
      <c r="MDS9" s="11"/>
      <c r="MDT9" s="11"/>
      <c r="MDU9" s="11"/>
      <c r="MDV9" s="11"/>
      <c r="MDW9" s="11"/>
      <c r="MDX9" s="11"/>
      <c r="MDY9" s="11"/>
      <c r="MDZ9" s="11"/>
      <c r="MEA9" s="11"/>
      <c r="MEB9" s="11"/>
      <c r="MEC9" s="11"/>
      <c r="MED9" s="11"/>
      <c r="MEE9" s="11"/>
      <c r="MEF9" s="11"/>
      <c r="MEG9" s="11"/>
      <c r="MEH9" s="11"/>
      <c r="MEI9" s="11"/>
      <c r="MEJ9" s="11"/>
      <c r="MEK9" s="11"/>
      <c r="MEL9" s="11"/>
      <c r="MEM9" s="11"/>
      <c r="MEN9" s="11"/>
      <c r="MEO9" s="11"/>
      <c r="MEP9" s="11"/>
      <c r="MEQ9" s="11"/>
      <c r="MER9" s="11"/>
      <c r="MES9" s="11"/>
      <c r="MET9" s="11"/>
      <c r="MEU9" s="11"/>
      <c r="MEV9" s="11"/>
      <c r="MEW9" s="11"/>
      <c r="MEX9" s="11"/>
      <c r="MEY9" s="11"/>
      <c r="MEZ9" s="11"/>
      <c r="MFA9" s="11"/>
      <c r="MFB9" s="11"/>
      <c r="MFC9" s="11"/>
      <c r="MFD9" s="11"/>
      <c r="MFE9" s="11"/>
      <c r="MFF9" s="11"/>
      <c r="MFG9" s="11"/>
      <c r="MFH9" s="11"/>
      <c r="MFI9" s="11"/>
      <c r="MFJ9" s="11"/>
      <c r="MFK9" s="11"/>
      <c r="MFL9" s="11"/>
      <c r="MFM9" s="11"/>
      <c r="MFN9" s="11"/>
      <c r="MFO9" s="11"/>
      <c r="MFP9" s="11"/>
      <c r="MFQ9" s="11"/>
      <c r="MFR9" s="11"/>
      <c r="MFS9" s="11"/>
      <c r="MFT9" s="11"/>
      <c r="MFU9" s="11"/>
      <c r="MFV9" s="11"/>
      <c r="MFW9" s="11"/>
      <c r="MFX9" s="11"/>
      <c r="MFY9" s="11"/>
      <c r="MFZ9" s="11"/>
      <c r="MGA9" s="11"/>
      <c r="MGB9" s="11"/>
      <c r="MGC9" s="11"/>
      <c r="MGD9" s="11"/>
      <c r="MGE9" s="11"/>
      <c r="MGF9" s="11"/>
      <c r="MGG9" s="11"/>
      <c r="MGH9" s="11"/>
      <c r="MGI9" s="11"/>
      <c r="MGJ9" s="11"/>
      <c r="MGK9" s="11"/>
      <c r="MGL9" s="11"/>
      <c r="MGM9" s="11"/>
      <c r="MGN9" s="11"/>
      <c r="MGO9" s="11"/>
      <c r="MGP9" s="11"/>
      <c r="MGQ9" s="11"/>
      <c r="MGR9" s="11"/>
      <c r="MGS9" s="11"/>
      <c r="MGT9" s="11"/>
      <c r="MGU9" s="11"/>
      <c r="MGV9" s="11"/>
      <c r="MGW9" s="11"/>
      <c r="MGX9" s="11"/>
      <c r="MGY9" s="11"/>
      <c r="MGZ9" s="11"/>
      <c r="MHA9" s="11"/>
      <c r="MHB9" s="11"/>
      <c r="MHC9" s="11"/>
      <c r="MHD9" s="11"/>
      <c r="MHE9" s="11"/>
      <c r="MHF9" s="11"/>
      <c r="MHG9" s="11"/>
      <c r="MHH9" s="11"/>
      <c r="MHI9" s="11"/>
      <c r="MHJ9" s="11"/>
      <c r="MHK9" s="11"/>
      <c r="MHL9" s="11"/>
      <c r="MHM9" s="11"/>
      <c r="MHN9" s="11"/>
      <c r="MHO9" s="11"/>
      <c r="MHP9" s="11"/>
      <c r="MHQ9" s="11"/>
      <c r="MHR9" s="11"/>
      <c r="MHS9" s="11"/>
      <c r="MHT9" s="11"/>
      <c r="MHU9" s="11"/>
      <c r="MHV9" s="11"/>
      <c r="MHW9" s="11"/>
      <c r="MHX9" s="11"/>
      <c r="MHY9" s="11"/>
      <c r="MHZ9" s="11"/>
      <c r="MIA9" s="11"/>
      <c r="MIB9" s="11"/>
      <c r="MIC9" s="11"/>
      <c r="MID9" s="11"/>
      <c r="MIE9" s="11"/>
      <c r="MIF9" s="11"/>
      <c r="MIG9" s="11"/>
      <c r="MIH9" s="11"/>
      <c r="MII9" s="11"/>
      <c r="MIJ9" s="11"/>
      <c r="MIK9" s="11"/>
      <c r="MIL9" s="11"/>
      <c r="MIM9" s="11"/>
      <c r="MIN9" s="11"/>
      <c r="MIO9" s="11"/>
      <c r="MIP9" s="11"/>
      <c r="MIQ9" s="11"/>
      <c r="MIR9" s="11"/>
      <c r="MIS9" s="11"/>
      <c r="MIT9" s="11"/>
      <c r="MIU9" s="11"/>
      <c r="MIV9" s="11"/>
      <c r="MIW9" s="11"/>
      <c r="MIX9" s="11"/>
      <c r="MIY9" s="11"/>
      <c r="MIZ9" s="11"/>
      <c r="MJA9" s="11"/>
      <c r="MJB9" s="11"/>
      <c r="MJC9" s="11"/>
      <c r="MJD9" s="11"/>
      <c r="MJE9" s="11"/>
      <c r="MJF9" s="11"/>
      <c r="MJG9" s="11"/>
      <c r="MJH9" s="11"/>
      <c r="MJI9" s="11"/>
      <c r="MJJ9" s="11"/>
      <c r="MJK9" s="11"/>
      <c r="MJL9" s="11"/>
      <c r="MJM9" s="11"/>
      <c r="MJN9" s="11"/>
      <c r="MJO9" s="11"/>
      <c r="MJP9" s="11"/>
      <c r="MJQ9" s="11"/>
      <c r="MJR9" s="11"/>
      <c r="MJS9" s="11"/>
      <c r="MJT9" s="11"/>
      <c r="MJU9" s="11"/>
      <c r="MJV9" s="11"/>
      <c r="MJW9" s="11"/>
      <c r="MJX9" s="11"/>
      <c r="MJY9" s="11"/>
      <c r="MJZ9" s="11"/>
      <c r="MKA9" s="11"/>
      <c r="MKB9" s="11"/>
      <c r="MKC9" s="11"/>
      <c r="MKD9" s="11"/>
      <c r="MKE9" s="11"/>
      <c r="MKF9" s="11"/>
      <c r="MKG9" s="11"/>
      <c r="MKH9" s="11"/>
      <c r="MKI9" s="11"/>
      <c r="MKJ9" s="11"/>
      <c r="MKK9" s="11"/>
      <c r="MKL9" s="11"/>
      <c r="MKM9" s="11"/>
      <c r="MKN9" s="11"/>
      <c r="MKO9" s="11"/>
      <c r="MKP9" s="11"/>
      <c r="MKQ9" s="11"/>
      <c r="MKR9" s="11"/>
      <c r="MKS9" s="11"/>
      <c r="MKT9" s="11"/>
      <c r="MKU9" s="11"/>
      <c r="MKV9" s="11"/>
      <c r="MKW9" s="11"/>
      <c r="MKX9" s="11"/>
      <c r="MKY9" s="11"/>
      <c r="MKZ9" s="11"/>
      <c r="MLA9" s="11"/>
      <c r="MLB9" s="11"/>
      <c r="MLC9" s="11"/>
      <c r="MLD9" s="11"/>
      <c r="MLE9" s="11"/>
      <c r="MLF9" s="11"/>
      <c r="MLG9" s="11"/>
      <c r="MLH9" s="11"/>
      <c r="MLI9" s="11"/>
      <c r="MLJ9" s="11"/>
      <c r="MLK9" s="11"/>
      <c r="MLL9" s="11"/>
      <c r="MLM9" s="11"/>
      <c r="MLN9" s="11"/>
      <c r="MLO9" s="11"/>
      <c r="MLP9" s="11"/>
      <c r="MLQ9" s="11"/>
      <c r="MLR9" s="11"/>
      <c r="MLS9" s="11"/>
      <c r="MLT9" s="11"/>
      <c r="MLU9" s="11"/>
      <c r="MLV9" s="11"/>
      <c r="MLW9" s="11"/>
      <c r="MLX9" s="11"/>
      <c r="MLY9" s="11"/>
      <c r="MLZ9" s="11"/>
      <c r="MMA9" s="11"/>
      <c r="MMB9" s="11"/>
      <c r="MMC9" s="11"/>
      <c r="MMD9" s="11"/>
      <c r="MME9" s="11"/>
      <c r="MMF9" s="11"/>
      <c r="MMG9" s="11"/>
      <c r="MMH9" s="11"/>
      <c r="MMI9" s="11"/>
      <c r="MMJ9" s="11"/>
      <c r="MMK9" s="11"/>
      <c r="MML9" s="11"/>
      <c r="MMM9" s="11"/>
      <c r="MMN9" s="11"/>
      <c r="MMO9" s="11"/>
      <c r="MMP9" s="11"/>
      <c r="MMQ9" s="11"/>
      <c r="MMR9" s="11"/>
      <c r="MMS9" s="11"/>
      <c r="MMT9" s="11"/>
      <c r="MMU9" s="11"/>
      <c r="MMV9" s="11"/>
      <c r="MMW9" s="11"/>
      <c r="MMX9" s="11"/>
      <c r="MMY9" s="11"/>
      <c r="MMZ9" s="11"/>
      <c r="MNA9" s="11"/>
      <c r="MNB9" s="11"/>
      <c r="MNC9" s="11"/>
      <c r="MND9" s="11"/>
      <c r="MNE9" s="11"/>
      <c r="MNF9" s="11"/>
      <c r="MNG9" s="11"/>
      <c r="MNH9" s="11"/>
      <c r="MNI9" s="11"/>
      <c r="MNJ9" s="11"/>
      <c r="MNK9" s="11"/>
      <c r="MNL9" s="11"/>
      <c r="MNM9" s="11"/>
      <c r="MNN9" s="11"/>
      <c r="MNO9" s="11"/>
      <c r="MNP9" s="11"/>
      <c r="MNQ9" s="11"/>
      <c r="MNR9" s="11"/>
      <c r="MNS9" s="11"/>
      <c r="MNT9" s="11"/>
      <c r="MNU9" s="11"/>
      <c r="MNV9" s="11"/>
      <c r="MNW9" s="11"/>
      <c r="MNX9" s="11"/>
      <c r="MNY9" s="11"/>
      <c r="MNZ9" s="11"/>
      <c r="MOA9" s="11"/>
      <c r="MOB9" s="11"/>
      <c r="MOC9" s="11"/>
      <c r="MOD9" s="11"/>
      <c r="MOE9" s="11"/>
      <c r="MOF9" s="11"/>
      <c r="MOG9" s="11"/>
      <c r="MOH9" s="11"/>
      <c r="MOI9" s="11"/>
      <c r="MOJ9" s="11"/>
      <c r="MOK9" s="11"/>
      <c r="MOL9" s="11"/>
      <c r="MOM9" s="11"/>
      <c r="MON9" s="11"/>
      <c r="MOO9" s="11"/>
      <c r="MOP9" s="11"/>
      <c r="MOQ9" s="11"/>
      <c r="MOR9" s="11"/>
      <c r="MOS9" s="11"/>
      <c r="MOT9" s="11"/>
      <c r="MOU9" s="11"/>
      <c r="MOV9" s="11"/>
      <c r="MOW9" s="11"/>
      <c r="MOX9" s="11"/>
      <c r="MOY9" s="11"/>
      <c r="MOZ9" s="11"/>
      <c r="MPA9" s="11"/>
      <c r="MPB9" s="11"/>
      <c r="MPC9" s="11"/>
      <c r="MPD9" s="11"/>
      <c r="MPE9" s="11"/>
      <c r="MPF9" s="11"/>
      <c r="MPG9" s="11"/>
      <c r="MPH9" s="11"/>
      <c r="MPI9" s="11"/>
      <c r="MPJ9" s="11"/>
      <c r="MPK9" s="11"/>
      <c r="MPL9" s="11"/>
      <c r="MPM9" s="11"/>
      <c r="MPN9" s="11"/>
      <c r="MPO9" s="11"/>
      <c r="MPP9" s="11"/>
      <c r="MPQ9" s="11"/>
      <c r="MPR9" s="11"/>
      <c r="MPS9" s="11"/>
      <c r="MPT9" s="11"/>
      <c r="MPU9" s="11"/>
      <c r="MPV9" s="11"/>
      <c r="MPW9" s="11"/>
      <c r="MPX9" s="11"/>
      <c r="MPY9" s="11"/>
      <c r="MPZ9" s="11"/>
      <c r="MQA9" s="11"/>
      <c r="MQB9" s="11"/>
      <c r="MQC9" s="11"/>
      <c r="MQD9" s="11"/>
      <c r="MQE9" s="11"/>
      <c r="MQF9" s="11"/>
      <c r="MQG9" s="11"/>
      <c r="MQH9" s="11"/>
      <c r="MQI9" s="11"/>
      <c r="MQJ9" s="11"/>
      <c r="MQK9" s="11"/>
      <c r="MQL9" s="11"/>
      <c r="MQM9" s="11"/>
      <c r="MQN9" s="11"/>
      <c r="MQO9" s="11"/>
      <c r="MQP9" s="11"/>
      <c r="MQQ9" s="11"/>
      <c r="MQR9" s="11"/>
      <c r="MQS9" s="11"/>
      <c r="MQT9" s="11"/>
      <c r="MQU9" s="11"/>
      <c r="MQV9" s="11"/>
      <c r="MQW9" s="11"/>
      <c r="MQX9" s="11"/>
      <c r="MQY9" s="11"/>
      <c r="MQZ9" s="11"/>
      <c r="MRA9" s="11"/>
      <c r="MRB9" s="11"/>
      <c r="MRC9" s="11"/>
      <c r="MRD9" s="11"/>
      <c r="MRE9" s="11"/>
      <c r="MRF9" s="11"/>
      <c r="MRG9" s="11"/>
      <c r="MRH9" s="11"/>
      <c r="MRI9" s="11"/>
      <c r="MRJ9" s="11"/>
      <c r="MRK9" s="11"/>
      <c r="MRL9" s="11"/>
      <c r="MRM9" s="11"/>
      <c r="MRN9" s="11"/>
      <c r="MRO9" s="11"/>
      <c r="MRP9" s="11"/>
      <c r="MRQ9" s="11"/>
      <c r="MRR9" s="11"/>
      <c r="MRS9" s="11"/>
      <c r="MRT9" s="11"/>
      <c r="MRU9" s="11"/>
      <c r="MRV9" s="11"/>
      <c r="MRW9" s="11"/>
      <c r="MRX9" s="11"/>
      <c r="MRY9" s="11"/>
      <c r="MRZ9" s="11"/>
      <c r="MSA9" s="11"/>
      <c r="MSB9" s="11"/>
      <c r="MSC9" s="11"/>
      <c r="MSD9" s="11"/>
      <c r="MSE9" s="11"/>
      <c r="MSF9" s="11"/>
      <c r="MSG9" s="11"/>
      <c r="MSH9" s="11"/>
      <c r="MSI9" s="11"/>
      <c r="MSJ9" s="11"/>
      <c r="MSK9" s="11"/>
      <c r="MSL9" s="11"/>
      <c r="MSM9" s="11"/>
      <c r="MSN9" s="11"/>
      <c r="MSO9" s="11"/>
      <c r="MSP9" s="11"/>
      <c r="MSQ9" s="11"/>
      <c r="MSR9" s="11"/>
      <c r="MSS9" s="11"/>
      <c r="MST9" s="11"/>
      <c r="MSU9" s="11"/>
      <c r="MSV9" s="11"/>
      <c r="MSW9" s="11"/>
      <c r="MSX9" s="11"/>
      <c r="MSY9" s="11"/>
      <c r="MSZ9" s="11"/>
      <c r="MTA9" s="11"/>
      <c r="MTB9" s="11"/>
      <c r="MTC9" s="11"/>
      <c r="MTD9" s="11"/>
      <c r="MTE9" s="11"/>
      <c r="MTF9" s="11"/>
      <c r="MTG9" s="11"/>
      <c r="MTH9" s="11"/>
      <c r="MTI9" s="11"/>
      <c r="MTJ9" s="11"/>
      <c r="MTK9" s="11"/>
      <c r="MTL9" s="11"/>
      <c r="MTM9" s="11"/>
      <c r="MTN9" s="11"/>
      <c r="MTO9" s="11"/>
      <c r="MTP9" s="11"/>
      <c r="MTQ9" s="11"/>
      <c r="MTR9" s="11"/>
      <c r="MTS9" s="11"/>
      <c r="MTT9" s="11"/>
      <c r="MTU9" s="11"/>
      <c r="MTV9" s="11"/>
      <c r="MTW9" s="11"/>
      <c r="MTX9" s="11"/>
      <c r="MTY9" s="11"/>
      <c r="MTZ9" s="11"/>
      <c r="MUA9" s="11"/>
      <c r="MUB9" s="11"/>
      <c r="MUC9" s="11"/>
      <c r="MUD9" s="11"/>
      <c r="MUE9" s="11"/>
      <c r="MUF9" s="11"/>
      <c r="MUG9" s="11"/>
      <c r="MUH9" s="11"/>
      <c r="MUI9" s="11"/>
      <c r="MUJ9" s="11"/>
      <c r="MUK9" s="11"/>
      <c r="MUL9" s="11"/>
      <c r="MUM9" s="11"/>
      <c r="MUN9" s="11"/>
      <c r="MUO9" s="11"/>
      <c r="MUP9" s="11"/>
      <c r="MUQ9" s="11"/>
      <c r="MUR9" s="11"/>
      <c r="MUS9" s="11"/>
      <c r="MUT9" s="11"/>
      <c r="MUU9" s="11"/>
      <c r="MUV9" s="11"/>
      <c r="MUW9" s="11"/>
      <c r="MUX9" s="11"/>
      <c r="MUY9" s="11"/>
      <c r="MUZ9" s="11"/>
      <c r="MVA9" s="11"/>
      <c r="MVB9" s="11"/>
      <c r="MVC9" s="11"/>
      <c r="MVD9" s="11"/>
      <c r="MVE9" s="11"/>
      <c r="MVF9" s="11"/>
      <c r="MVG9" s="11"/>
      <c r="MVH9" s="11"/>
      <c r="MVI9" s="11"/>
      <c r="MVJ9" s="11"/>
      <c r="MVK9" s="11"/>
      <c r="MVL9" s="11"/>
      <c r="MVM9" s="11"/>
      <c r="MVN9" s="11"/>
      <c r="MVO9" s="11"/>
      <c r="MVP9" s="11"/>
      <c r="MVQ9" s="11"/>
      <c r="MVR9" s="11"/>
      <c r="MVS9" s="11"/>
      <c r="MVT9" s="11"/>
      <c r="MVU9" s="11"/>
      <c r="MVV9" s="11"/>
      <c r="MVW9" s="11"/>
      <c r="MVX9" s="11"/>
      <c r="MVY9" s="11"/>
      <c r="MVZ9" s="11"/>
      <c r="MWA9" s="11"/>
      <c r="MWB9" s="11"/>
      <c r="MWC9" s="11"/>
      <c r="MWD9" s="11"/>
      <c r="MWE9" s="11"/>
      <c r="MWF9" s="11"/>
      <c r="MWG9" s="11"/>
      <c r="MWH9" s="11"/>
      <c r="MWI9" s="11"/>
      <c r="MWJ9" s="11"/>
      <c r="MWK9" s="11"/>
      <c r="MWL9" s="11"/>
      <c r="MWM9" s="11"/>
      <c r="MWN9" s="11"/>
      <c r="MWO9" s="11"/>
      <c r="MWP9" s="11"/>
      <c r="MWQ9" s="11"/>
      <c r="MWR9" s="11"/>
      <c r="MWS9" s="11"/>
      <c r="MWT9" s="11"/>
      <c r="MWU9" s="11"/>
      <c r="MWV9" s="11"/>
      <c r="MWW9" s="11"/>
      <c r="MWX9" s="11"/>
      <c r="MWY9" s="11"/>
      <c r="MWZ9" s="11"/>
      <c r="MXA9" s="11"/>
      <c r="MXB9" s="11"/>
      <c r="MXC9" s="11"/>
      <c r="MXD9" s="11"/>
      <c r="MXE9" s="11"/>
      <c r="MXF9" s="11"/>
      <c r="MXG9" s="11"/>
      <c r="MXH9" s="11"/>
      <c r="MXI9" s="11"/>
      <c r="MXJ9" s="11"/>
      <c r="MXK9" s="11"/>
      <c r="MXL9" s="11"/>
      <c r="MXM9" s="11"/>
      <c r="MXN9" s="11"/>
      <c r="MXO9" s="11"/>
      <c r="MXP9" s="11"/>
      <c r="MXQ9" s="11"/>
      <c r="MXR9" s="11"/>
      <c r="MXS9" s="11"/>
      <c r="MXT9" s="11"/>
      <c r="MXU9" s="11"/>
      <c r="MXV9" s="11"/>
      <c r="MXW9" s="11"/>
      <c r="MXX9" s="11"/>
      <c r="MXY9" s="11"/>
      <c r="MXZ9" s="11"/>
      <c r="MYA9" s="11"/>
      <c r="MYB9" s="11"/>
      <c r="MYC9" s="11"/>
      <c r="MYD9" s="11"/>
      <c r="MYE9" s="11"/>
      <c r="MYF9" s="11"/>
      <c r="MYG9" s="11"/>
      <c r="MYH9" s="11"/>
      <c r="MYI9" s="11"/>
      <c r="MYJ9" s="11"/>
      <c r="MYK9" s="11"/>
      <c r="MYL9" s="11"/>
      <c r="MYM9" s="11"/>
      <c r="MYN9" s="11"/>
      <c r="MYO9" s="11"/>
      <c r="MYP9" s="11"/>
      <c r="MYQ9" s="11"/>
      <c r="MYR9" s="11"/>
      <c r="MYS9" s="11"/>
      <c r="MYT9" s="11"/>
      <c r="MYU9" s="11"/>
      <c r="MYV9" s="11"/>
      <c r="MYW9" s="11"/>
      <c r="MYX9" s="11"/>
      <c r="MYY9" s="11"/>
      <c r="MYZ9" s="11"/>
      <c r="MZA9" s="11"/>
      <c r="MZB9" s="11"/>
      <c r="MZC9" s="11"/>
      <c r="MZD9" s="11"/>
      <c r="MZE9" s="11"/>
      <c r="MZF9" s="11"/>
      <c r="MZG9" s="11"/>
      <c r="MZH9" s="11"/>
      <c r="MZI9" s="11"/>
      <c r="MZJ9" s="11"/>
      <c r="MZK9" s="11"/>
      <c r="MZL9" s="11"/>
      <c r="MZM9" s="11"/>
      <c r="MZN9" s="11"/>
      <c r="MZO9" s="11"/>
      <c r="MZP9" s="11"/>
      <c r="MZQ9" s="11"/>
      <c r="MZR9" s="11"/>
      <c r="MZS9" s="11"/>
      <c r="MZT9" s="11"/>
      <c r="MZU9" s="11"/>
      <c r="MZV9" s="11"/>
      <c r="MZW9" s="11"/>
      <c r="MZX9" s="11"/>
      <c r="MZY9" s="11"/>
      <c r="MZZ9" s="11"/>
      <c r="NAA9" s="11"/>
      <c r="NAB9" s="11"/>
      <c r="NAC9" s="11"/>
      <c r="NAD9" s="11"/>
      <c r="NAE9" s="11"/>
      <c r="NAF9" s="11"/>
      <c r="NAG9" s="11"/>
      <c r="NAH9" s="11"/>
      <c r="NAI9" s="11"/>
      <c r="NAJ9" s="11"/>
      <c r="NAK9" s="11"/>
      <c r="NAL9" s="11"/>
      <c r="NAM9" s="11"/>
      <c r="NAN9" s="11"/>
      <c r="NAO9" s="11"/>
      <c r="NAP9" s="11"/>
      <c r="NAQ9" s="11"/>
      <c r="NAR9" s="11"/>
      <c r="NAS9" s="11"/>
      <c r="NAT9" s="11"/>
      <c r="NAU9" s="11"/>
      <c r="NAV9" s="11"/>
      <c r="NAW9" s="11"/>
      <c r="NAX9" s="11"/>
      <c r="NAY9" s="11"/>
      <c r="NAZ9" s="11"/>
      <c r="NBA9" s="11"/>
      <c r="NBB9" s="11"/>
      <c r="NBC9" s="11"/>
      <c r="NBD9" s="11"/>
      <c r="NBE9" s="11"/>
      <c r="NBF9" s="11"/>
      <c r="NBG9" s="11"/>
      <c r="NBH9" s="11"/>
      <c r="NBI9" s="11"/>
      <c r="NBJ9" s="11"/>
      <c r="NBK9" s="11"/>
      <c r="NBL9" s="11"/>
      <c r="NBM9" s="11"/>
      <c r="NBN9" s="11"/>
      <c r="NBO9" s="11"/>
      <c r="NBP9" s="11"/>
      <c r="NBQ9" s="11"/>
      <c r="NBR9" s="11"/>
      <c r="NBS9" s="11"/>
      <c r="NBT9" s="11"/>
      <c r="NBU9" s="11"/>
      <c r="NBV9" s="11"/>
      <c r="NBW9" s="11"/>
      <c r="NBX9" s="11"/>
      <c r="NBY9" s="11"/>
      <c r="NBZ9" s="11"/>
      <c r="NCA9" s="11"/>
      <c r="NCB9" s="11"/>
      <c r="NCC9" s="11"/>
      <c r="NCD9" s="11"/>
      <c r="NCE9" s="11"/>
      <c r="NCF9" s="11"/>
      <c r="NCG9" s="11"/>
      <c r="NCH9" s="11"/>
      <c r="NCI9" s="11"/>
      <c r="NCJ9" s="11"/>
      <c r="NCK9" s="11"/>
      <c r="NCL9" s="11"/>
      <c r="NCM9" s="11"/>
      <c r="NCN9" s="11"/>
      <c r="NCO9" s="11"/>
      <c r="NCP9" s="11"/>
      <c r="NCQ9" s="11"/>
      <c r="NCR9" s="11"/>
      <c r="NCS9" s="11"/>
      <c r="NCT9" s="11"/>
      <c r="NCU9" s="11"/>
      <c r="NCV9" s="11"/>
      <c r="NCW9" s="11"/>
      <c r="NCX9" s="11"/>
      <c r="NCY9" s="11"/>
      <c r="NCZ9" s="11"/>
      <c r="NDA9" s="11"/>
      <c r="NDB9" s="11"/>
      <c r="NDC9" s="11"/>
      <c r="NDD9" s="11"/>
      <c r="NDE9" s="11"/>
      <c r="NDF9" s="11"/>
      <c r="NDG9" s="11"/>
      <c r="NDH9" s="11"/>
      <c r="NDI9" s="11"/>
      <c r="NDJ9" s="11"/>
      <c r="NDK9" s="11"/>
      <c r="NDL9" s="11"/>
      <c r="NDM9" s="11"/>
      <c r="NDN9" s="11"/>
      <c r="NDO9" s="11"/>
      <c r="NDP9" s="11"/>
      <c r="NDQ9" s="11"/>
      <c r="NDR9" s="11"/>
      <c r="NDS9" s="11"/>
      <c r="NDT9" s="11"/>
      <c r="NDU9" s="11"/>
      <c r="NDV9" s="11"/>
      <c r="NDW9" s="11"/>
      <c r="NDX9" s="11"/>
      <c r="NDY9" s="11"/>
      <c r="NDZ9" s="11"/>
      <c r="NEA9" s="11"/>
      <c r="NEB9" s="11"/>
      <c r="NEC9" s="11"/>
      <c r="NED9" s="11"/>
      <c r="NEE9" s="11"/>
      <c r="NEF9" s="11"/>
      <c r="NEG9" s="11"/>
      <c r="NEH9" s="11"/>
      <c r="NEI9" s="11"/>
      <c r="NEJ9" s="11"/>
      <c r="NEK9" s="11"/>
      <c r="NEL9" s="11"/>
      <c r="NEM9" s="11"/>
      <c r="NEN9" s="11"/>
      <c r="NEO9" s="11"/>
      <c r="NEP9" s="11"/>
      <c r="NEQ9" s="11"/>
      <c r="NER9" s="11"/>
      <c r="NES9" s="11"/>
      <c r="NET9" s="11"/>
      <c r="NEU9" s="11"/>
      <c r="NEV9" s="11"/>
      <c r="NEW9" s="11"/>
      <c r="NEX9" s="11"/>
      <c r="NEY9" s="11"/>
      <c r="NEZ9" s="11"/>
      <c r="NFA9" s="11"/>
      <c r="NFB9" s="11"/>
      <c r="NFC9" s="11"/>
      <c r="NFD9" s="11"/>
      <c r="NFE9" s="11"/>
      <c r="NFF9" s="11"/>
      <c r="NFG9" s="11"/>
      <c r="NFH9" s="11"/>
      <c r="NFI9" s="11"/>
      <c r="NFJ9" s="11"/>
      <c r="NFK9" s="11"/>
      <c r="NFL9" s="11"/>
      <c r="NFM9" s="11"/>
      <c r="NFN9" s="11"/>
      <c r="NFO9" s="11"/>
      <c r="NFP9" s="11"/>
      <c r="NFQ9" s="11"/>
      <c r="NFR9" s="11"/>
      <c r="NFS9" s="11"/>
      <c r="NFT9" s="11"/>
      <c r="NFU9" s="11"/>
      <c r="NFV9" s="11"/>
      <c r="NFW9" s="11"/>
      <c r="NFX9" s="11"/>
      <c r="NFY9" s="11"/>
      <c r="NFZ9" s="11"/>
      <c r="NGA9" s="11"/>
      <c r="NGB9" s="11"/>
      <c r="NGC9" s="11"/>
      <c r="NGD9" s="11"/>
      <c r="NGE9" s="11"/>
      <c r="NGF9" s="11"/>
      <c r="NGG9" s="11"/>
      <c r="NGH9" s="11"/>
      <c r="NGI9" s="11"/>
      <c r="NGJ9" s="11"/>
      <c r="NGK9" s="11"/>
      <c r="NGL9" s="11"/>
      <c r="NGM9" s="11"/>
      <c r="NGN9" s="11"/>
      <c r="NGO9" s="11"/>
      <c r="NGP9" s="11"/>
      <c r="NGQ9" s="11"/>
      <c r="NGR9" s="11"/>
      <c r="NGS9" s="11"/>
      <c r="NGT9" s="11"/>
      <c r="NGU9" s="11"/>
      <c r="NGV9" s="11"/>
      <c r="NGW9" s="11"/>
      <c r="NGX9" s="11"/>
      <c r="NGY9" s="11"/>
      <c r="NGZ9" s="11"/>
      <c r="NHA9" s="11"/>
      <c r="NHB9" s="11"/>
      <c r="NHC9" s="11"/>
      <c r="NHD9" s="11"/>
      <c r="NHE9" s="11"/>
      <c r="NHF9" s="11"/>
      <c r="NHG9" s="11"/>
      <c r="NHH9" s="11"/>
      <c r="NHI9" s="11"/>
      <c r="NHJ9" s="11"/>
      <c r="NHK9" s="11"/>
      <c r="NHL9" s="11"/>
      <c r="NHM9" s="11"/>
      <c r="NHN9" s="11"/>
      <c r="NHO9" s="11"/>
      <c r="NHP9" s="11"/>
      <c r="NHQ9" s="11"/>
      <c r="NHR9" s="11"/>
      <c r="NHS9" s="11"/>
      <c r="NHT9" s="11"/>
      <c r="NHU9" s="11"/>
      <c r="NHV9" s="11"/>
      <c r="NHW9" s="11"/>
      <c r="NHX9" s="11"/>
      <c r="NHY9" s="11"/>
      <c r="NHZ9" s="11"/>
      <c r="NIA9" s="11"/>
      <c r="NIB9" s="11"/>
      <c r="NIC9" s="11"/>
      <c r="NID9" s="11"/>
      <c r="NIE9" s="11"/>
      <c r="NIF9" s="11"/>
      <c r="NIG9" s="11"/>
      <c r="NIH9" s="11"/>
      <c r="NII9" s="11"/>
      <c r="NIJ9" s="11"/>
      <c r="NIK9" s="11"/>
      <c r="NIL9" s="11"/>
      <c r="NIM9" s="11"/>
      <c r="NIN9" s="11"/>
      <c r="NIO9" s="11"/>
      <c r="NIP9" s="11"/>
      <c r="NIQ9" s="11"/>
      <c r="NIR9" s="11"/>
      <c r="NIS9" s="11"/>
      <c r="NIT9" s="11"/>
      <c r="NIU9" s="11"/>
      <c r="NIV9" s="11"/>
      <c r="NIW9" s="11"/>
      <c r="NIX9" s="11"/>
      <c r="NIY9" s="11"/>
      <c r="NIZ9" s="11"/>
      <c r="NJA9" s="11"/>
      <c r="NJB9" s="11"/>
      <c r="NJC9" s="11"/>
      <c r="NJD9" s="11"/>
      <c r="NJE9" s="11"/>
      <c r="NJF9" s="11"/>
      <c r="NJG9" s="11"/>
      <c r="NJH9" s="11"/>
      <c r="NJI9" s="11"/>
      <c r="NJJ9" s="11"/>
      <c r="NJK9" s="11"/>
      <c r="NJL9" s="11"/>
      <c r="NJM9" s="11"/>
      <c r="NJN9" s="11"/>
      <c r="NJO9" s="11"/>
      <c r="NJP9" s="11"/>
      <c r="NJQ9" s="11"/>
      <c r="NJR9" s="11"/>
      <c r="NJS9" s="11"/>
      <c r="NJT9" s="11"/>
      <c r="NJU9" s="11"/>
      <c r="NJV9" s="11"/>
      <c r="NJW9" s="11"/>
      <c r="NJX9" s="11"/>
      <c r="NJY9" s="11"/>
      <c r="NJZ9" s="11"/>
      <c r="NKA9" s="11"/>
      <c r="NKB9" s="11"/>
      <c r="NKC9" s="11"/>
      <c r="NKD9" s="11"/>
      <c r="NKE9" s="11"/>
      <c r="NKF9" s="11"/>
      <c r="NKG9" s="11"/>
      <c r="NKH9" s="11"/>
      <c r="NKI9" s="11"/>
      <c r="NKJ9" s="11"/>
      <c r="NKK9" s="11"/>
      <c r="NKL9" s="11"/>
      <c r="NKM9" s="11"/>
      <c r="NKN9" s="11"/>
      <c r="NKO9" s="11"/>
      <c r="NKP9" s="11"/>
      <c r="NKQ9" s="11"/>
      <c r="NKR9" s="11"/>
      <c r="NKS9" s="11"/>
      <c r="NKT9" s="11"/>
      <c r="NKU9" s="11"/>
      <c r="NKV9" s="11"/>
      <c r="NKW9" s="11"/>
      <c r="NKX9" s="11"/>
      <c r="NKY9" s="11"/>
      <c r="NKZ9" s="11"/>
      <c r="NLA9" s="11"/>
      <c r="NLB9" s="11"/>
      <c r="NLC9" s="11"/>
      <c r="NLD9" s="11"/>
      <c r="NLE9" s="11"/>
      <c r="NLF9" s="11"/>
      <c r="NLG9" s="11"/>
      <c r="NLH9" s="11"/>
      <c r="NLI9" s="11"/>
      <c r="NLJ9" s="11"/>
      <c r="NLK9" s="11"/>
      <c r="NLL9" s="11"/>
      <c r="NLM9" s="11"/>
      <c r="NLN9" s="11"/>
      <c r="NLO9" s="11"/>
      <c r="NLP9" s="11"/>
      <c r="NLQ9" s="11"/>
      <c r="NLR9" s="11"/>
      <c r="NLS9" s="11"/>
      <c r="NLT9" s="11"/>
      <c r="NLU9" s="11"/>
      <c r="NLV9" s="11"/>
      <c r="NLW9" s="11"/>
      <c r="NLX9" s="11"/>
      <c r="NLY9" s="11"/>
      <c r="NLZ9" s="11"/>
      <c r="NMA9" s="11"/>
      <c r="NMB9" s="11"/>
      <c r="NMC9" s="11"/>
      <c r="NMD9" s="11"/>
      <c r="NME9" s="11"/>
      <c r="NMF9" s="11"/>
      <c r="NMG9" s="11"/>
      <c r="NMH9" s="11"/>
      <c r="NMI9" s="11"/>
      <c r="NMJ9" s="11"/>
      <c r="NMK9" s="11"/>
      <c r="NML9" s="11"/>
      <c r="NMM9" s="11"/>
      <c r="NMN9" s="11"/>
      <c r="NMO9" s="11"/>
      <c r="NMP9" s="11"/>
      <c r="NMQ9" s="11"/>
      <c r="NMR9" s="11"/>
      <c r="NMS9" s="11"/>
      <c r="NMT9" s="11"/>
      <c r="NMU9" s="11"/>
      <c r="NMV9" s="11"/>
      <c r="NMW9" s="11"/>
      <c r="NMX9" s="11"/>
      <c r="NMY9" s="11"/>
      <c r="NMZ9" s="11"/>
      <c r="NNA9" s="11"/>
      <c r="NNB9" s="11"/>
      <c r="NNC9" s="11"/>
      <c r="NND9" s="11"/>
      <c r="NNE9" s="11"/>
      <c r="NNF9" s="11"/>
      <c r="NNG9" s="11"/>
      <c r="NNH9" s="11"/>
      <c r="NNI9" s="11"/>
      <c r="NNJ9" s="11"/>
      <c r="NNK9" s="11"/>
      <c r="NNL9" s="11"/>
      <c r="NNM9" s="11"/>
      <c r="NNN9" s="11"/>
      <c r="NNO9" s="11"/>
      <c r="NNP9" s="11"/>
      <c r="NNQ9" s="11"/>
      <c r="NNR9" s="11"/>
      <c r="NNS9" s="11"/>
      <c r="NNT9" s="11"/>
      <c r="NNU9" s="11"/>
      <c r="NNV9" s="11"/>
      <c r="NNW9" s="11"/>
      <c r="NNX9" s="11"/>
      <c r="NNY9" s="11"/>
      <c r="NNZ9" s="11"/>
      <c r="NOA9" s="11"/>
      <c r="NOB9" s="11"/>
      <c r="NOC9" s="11"/>
      <c r="NOD9" s="11"/>
      <c r="NOE9" s="11"/>
      <c r="NOF9" s="11"/>
      <c r="NOG9" s="11"/>
      <c r="NOH9" s="11"/>
      <c r="NOI9" s="11"/>
      <c r="NOJ9" s="11"/>
      <c r="NOK9" s="11"/>
      <c r="NOL9" s="11"/>
      <c r="NOM9" s="11"/>
      <c r="NON9" s="11"/>
      <c r="NOO9" s="11"/>
      <c r="NOP9" s="11"/>
      <c r="NOQ9" s="11"/>
      <c r="NOR9" s="11"/>
      <c r="NOS9" s="11"/>
      <c r="NOT9" s="11"/>
      <c r="NOU9" s="11"/>
      <c r="NOV9" s="11"/>
      <c r="NOW9" s="11"/>
      <c r="NOX9" s="11"/>
      <c r="NOY9" s="11"/>
      <c r="NOZ9" s="11"/>
      <c r="NPA9" s="11"/>
      <c r="NPB9" s="11"/>
      <c r="NPC9" s="11"/>
      <c r="NPD9" s="11"/>
      <c r="NPE9" s="11"/>
      <c r="NPF9" s="11"/>
      <c r="NPG9" s="11"/>
      <c r="NPH9" s="11"/>
      <c r="NPI9" s="11"/>
      <c r="NPJ9" s="11"/>
      <c r="NPK9" s="11"/>
      <c r="NPL9" s="11"/>
      <c r="NPM9" s="11"/>
      <c r="NPN9" s="11"/>
      <c r="NPO9" s="11"/>
      <c r="NPP9" s="11"/>
      <c r="NPQ9" s="11"/>
      <c r="NPR9" s="11"/>
      <c r="NPS9" s="11"/>
      <c r="NPT9" s="11"/>
      <c r="NPU9" s="11"/>
      <c r="NPV9" s="11"/>
      <c r="NPW9" s="11"/>
      <c r="NPX9" s="11"/>
      <c r="NPY9" s="11"/>
      <c r="NPZ9" s="11"/>
      <c r="NQA9" s="11"/>
      <c r="NQB9" s="11"/>
      <c r="NQC9" s="11"/>
      <c r="NQD9" s="11"/>
      <c r="NQE9" s="11"/>
      <c r="NQF9" s="11"/>
      <c r="NQG9" s="11"/>
      <c r="NQH9" s="11"/>
      <c r="NQI9" s="11"/>
      <c r="NQJ9" s="11"/>
      <c r="NQK9" s="11"/>
      <c r="NQL9" s="11"/>
      <c r="NQM9" s="11"/>
      <c r="NQN9" s="11"/>
      <c r="NQO9" s="11"/>
      <c r="NQP9" s="11"/>
      <c r="NQQ9" s="11"/>
      <c r="NQR9" s="11"/>
      <c r="NQS9" s="11"/>
      <c r="NQT9" s="11"/>
      <c r="NQU9" s="11"/>
      <c r="NQV9" s="11"/>
      <c r="NQW9" s="11"/>
      <c r="NQX9" s="11"/>
      <c r="NQY9" s="11"/>
      <c r="NQZ9" s="11"/>
      <c r="NRA9" s="11"/>
      <c r="NRB9" s="11"/>
      <c r="NRC9" s="11"/>
      <c r="NRD9" s="11"/>
      <c r="NRE9" s="11"/>
      <c r="NRF9" s="11"/>
      <c r="NRG9" s="11"/>
      <c r="NRH9" s="11"/>
      <c r="NRI9" s="11"/>
      <c r="NRJ9" s="11"/>
      <c r="NRK9" s="11"/>
      <c r="NRL9" s="11"/>
      <c r="NRM9" s="11"/>
      <c r="NRN9" s="11"/>
      <c r="NRO9" s="11"/>
      <c r="NRP9" s="11"/>
      <c r="NRQ9" s="11"/>
      <c r="NRR9" s="11"/>
      <c r="NRS9" s="11"/>
      <c r="NRT9" s="11"/>
      <c r="NRU9" s="11"/>
      <c r="NRV9" s="11"/>
      <c r="NRW9" s="11"/>
      <c r="NRX9" s="11"/>
      <c r="NRY9" s="11"/>
      <c r="NRZ9" s="11"/>
      <c r="NSA9" s="11"/>
      <c r="NSB9" s="11"/>
      <c r="NSC9" s="11"/>
      <c r="NSD9" s="11"/>
      <c r="NSE9" s="11"/>
      <c r="NSF9" s="11"/>
      <c r="NSG9" s="11"/>
      <c r="NSH9" s="11"/>
      <c r="NSI9" s="11"/>
      <c r="NSJ9" s="11"/>
      <c r="NSK9" s="11"/>
      <c r="NSL9" s="11"/>
      <c r="NSM9" s="11"/>
      <c r="NSN9" s="11"/>
      <c r="NSO9" s="11"/>
      <c r="NSP9" s="11"/>
      <c r="NSQ9" s="11"/>
      <c r="NSR9" s="11"/>
      <c r="NSS9" s="11"/>
      <c r="NST9" s="11"/>
      <c r="NSU9" s="11"/>
      <c r="NSV9" s="11"/>
      <c r="NSW9" s="11"/>
      <c r="NSX9" s="11"/>
      <c r="NSY9" s="11"/>
      <c r="NSZ9" s="11"/>
      <c r="NTA9" s="11"/>
      <c r="NTB9" s="11"/>
      <c r="NTC9" s="11"/>
      <c r="NTD9" s="11"/>
      <c r="NTE9" s="11"/>
      <c r="NTF9" s="11"/>
      <c r="NTG9" s="11"/>
      <c r="NTH9" s="11"/>
      <c r="NTI9" s="11"/>
      <c r="NTJ9" s="11"/>
      <c r="NTK9" s="11"/>
      <c r="NTL9" s="11"/>
      <c r="NTM9" s="11"/>
      <c r="NTN9" s="11"/>
      <c r="NTO9" s="11"/>
      <c r="NTP9" s="11"/>
      <c r="NTQ9" s="11"/>
      <c r="NTR9" s="11"/>
      <c r="NTS9" s="11"/>
      <c r="NTT9" s="11"/>
      <c r="NTU9" s="11"/>
      <c r="NTV9" s="11"/>
      <c r="NTW9" s="11"/>
      <c r="NTX9" s="11"/>
      <c r="NTY9" s="11"/>
      <c r="NTZ9" s="11"/>
      <c r="NUA9" s="11"/>
      <c r="NUB9" s="11"/>
      <c r="NUC9" s="11"/>
      <c r="NUD9" s="11"/>
      <c r="NUE9" s="11"/>
      <c r="NUF9" s="11"/>
      <c r="NUG9" s="11"/>
      <c r="NUH9" s="11"/>
      <c r="NUI9" s="11"/>
      <c r="NUJ9" s="11"/>
      <c r="NUK9" s="11"/>
      <c r="NUL9" s="11"/>
      <c r="NUM9" s="11"/>
      <c r="NUN9" s="11"/>
      <c r="NUO9" s="11"/>
      <c r="NUP9" s="11"/>
      <c r="NUQ9" s="11"/>
      <c r="NUR9" s="11"/>
      <c r="NUS9" s="11"/>
      <c r="NUT9" s="11"/>
      <c r="NUU9" s="11"/>
      <c r="NUV9" s="11"/>
      <c r="NUW9" s="11"/>
      <c r="NUX9" s="11"/>
      <c r="NUY9" s="11"/>
      <c r="NUZ9" s="11"/>
      <c r="NVA9" s="11"/>
      <c r="NVB9" s="11"/>
      <c r="NVC9" s="11"/>
      <c r="NVD9" s="11"/>
      <c r="NVE9" s="11"/>
      <c r="NVF9" s="11"/>
      <c r="NVG9" s="11"/>
      <c r="NVH9" s="11"/>
      <c r="NVI9" s="11"/>
      <c r="NVJ9" s="11"/>
      <c r="NVK9" s="11"/>
      <c r="NVL9" s="11"/>
      <c r="NVM9" s="11"/>
      <c r="NVN9" s="11"/>
      <c r="NVO9" s="11"/>
      <c r="NVP9" s="11"/>
      <c r="NVQ9" s="11"/>
      <c r="NVR9" s="11"/>
      <c r="NVS9" s="11"/>
      <c r="NVT9" s="11"/>
      <c r="NVU9" s="11"/>
      <c r="NVV9" s="11"/>
      <c r="NVW9" s="11"/>
      <c r="NVX9" s="11"/>
      <c r="NVY9" s="11"/>
      <c r="NVZ9" s="11"/>
      <c r="NWA9" s="11"/>
      <c r="NWB9" s="11"/>
      <c r="NWC9" s="11"/>
      <c r="NWD9" s="11"/>
      <c r="NWE9" s="11"/>
      <c r="NWF9" s="11"/>
      <c r="NWG9" s="11"/>
      <c r="NWH9" s="11"/>
      <c r="NWI9" s="11"/>
      <c r="NWJ9" s="11"/>
      <c r="NWK9" s="11"/>
      <c r="NWL9" s="11"/>
      <c r="NWM9" s="11"/>
      <c r="NWN9" s="11"/>
      <c r="NWO9" s="11"/>
      <c r="NWP9" s="11"/>
      <c r="NWQ9" s="11"/>
      <c r="NWR9" s="11"/>
      <c r="NWS9" s="11"/>
      <c r="NWT9" s="11"/>
      <c r="NWU9" s="11"/>
      <c r="NWV9" s="11"/>
      <c r="NWW9" s="11"/>
      <c r="NWX9" s="11"/>
      <c r="NWY9" s="11"/>
      <c r="NWZ9" s="11"/>
      <c r="NXA9" s="11"/>
      <c r="NXB9" s="11"/>
      <c r="NXC9" s="11"/>
      <c r="NXD9" s="11"/>
      <c r="NXE9" s="11"/>
      <c r="NXF9" s="11"/>
      <c r="NXG9" s="11"/>
      <c r="NXH9" s="11"/>
      <c r="NXI9" s="11"/>
      <c r="NXJ9" s="11"/>
      <c r="NXK9" s="11"/>
      <c r="NXL9" s="11"/>
      <c r="NXM9" s="11"/>
      <c r="NXN9" s="11"/>
      <c r="NXO9" s="11"/>
      <c r="NXP9" s="11"/>
      <c r="NXQ9" s="11"/>
      <c r="NXR9" s="11"/>
      <c r="NXS9" s="11"/>
      <c r="NXT9" s="11"/>
      <c r="NXU9" s="11"/>
      <c r="NXV9" s="11"/>
      <c r="NXW9" s="11"/>
      <c r="NXX9" s="11"/>
      <c r="NXY9" s="11"/>
      <c r="NXZ9" s="11"/>
      <c r="NYA9" s="11"/>
      <c r="NYB9" s="11"/>
      <c r="NYC9" s="11"/>
      <c r="NYD9" s="11"/>
      <c r="NYE9" s="11"/>
      <c r="NYF9" s="11"/>
      <c r="NYG9" s="11"/>
      <c r="NYH9" s="11"/>
      <c r="NYI9" s="11"/>
      <c r="NYJ9" s="11"/>
      <c r="NYK9" s="11"/>
      <c r="NYL9" s="11"/>
      <c r="NYM9" s="11"/>
      <c r="NYN9" s="11"/>
      <c r="NYO9" s="11"/>
      <c r="NYP9" s="11"/>
      <c r="NYQ9" s="11"/>
      <c r="NYR9" s="11"/>
      <c r="NYS9" s="11"/>
      <c r="NYT9" s="11"/>
      <c r="NYU9" s="11"/>
      <c r="NYV9" s="11"/>
      <c r="NYW9" s="11"/>
      <c r="NYX9" s="11"/>
      <c r="NYY9" s="11"/>
      <c r="NYZ9" s="11"/>
      <c r="NZA9" s="11"/>
      <c r="NZB9" s="11"/>
      <c r="NZC9" s="11"/>
      <c r="NZD9" s="11"/>
      <c r="NZE9" s="11"/>
      <c r="NZF9" s="11"/>
      <c r="NZG9" s="11"/>
      <c r="NZH9" s="11"/>
      <c r="NZI9" s="11"/>
      <c r="NZJ9" s="11"/>
      <c r="NZK9" s="11"/>
      <c r="NZL9" s="11"/>
      <c r="NZM9" s="11"/>
      <c r="NZN9" s="11"/>
      <c r="NZO9" s="11"/>
      <c r="NZP9" s="11"/>
      <c r="NZQ9" s="11"/>
      <c r="NZR9" s="11"/>
      <c r="NZS9" s="11"/>
      <c r="NZT9" s="11"/>
      <c r="NZU9" s="11"/>
      <c r="NZV9" s="11"/>
      <c r="NZW9" s="11"/>
      <c r="NZX9" s="11"/>
      <c r="NZY9" s="11"/>
      <c r="NZZ9" s="11"/>
      <c r="OAA9" s="11"/>
      <c r="OAB9" s="11"/>
      <c r="OAC9" s="11"/>
      <c r="OAD9" s="11"/>
      <c r="OAE9" s="11"/>
      <c r="OAF9" s="11"/>
      <c r="OAG9" s="11"/>
      <c r="OAH9" s="11"/>
      <c r="OAI9" s="11"/>
      <c r="OAJ9" s="11"/>
      <c r="OAK9" s="11"/>
      <c r="OAL9" s="11"/>
      <c r="OAM9" s="11"/>
      <c r="OAN9" s="11"/>
      <c r="OAO9" s="11"/>
      <c r="OAP9" s="11"/>
      <c r="OAQ9" s="11"/>
      <c r="OAR9" s="11"/>
      <c r="OAS9" s="11"/>
      <c r="OAT9" s="11"/>
      <c r="OAU9" s="11"/>
      <c r="OAV9" s="11"/>
      <c r="OAW9" s="11"/>
      <c r="OAX9" s="11"/>
      <c r="OAY9" s="11"/>
      <c r="OAZ9" s="11"/>
      <c r="OBA9" s="11"/>
      <c r="OBB9" s="11"/>
      <c r="OBC9" s="11"/>
      <c r="OBD9" s="11"/>
      <c r="OBE9" s="11"/>
      <c r="OBF9" s="11"/>
      <c r="OBG9" s="11"/>
      <c r="OBH9" s="11"/>
      <c r="OBI9" s="11"/>
      <c r="OBJ9" s="11"/>
      <c r="OBK9" s="11"/>
      <c r="OBL9" s="11"/>
      <c r="OBM9" s="11"/>
      <c r="OBN9" s="11"/>
      <c r="OBO9" s="11"/>
      <c r="OBP9" s="11"/>
      <c r="OBQ9" s="11"/>
      <c r="OBR9" s="11"/>
      <c r="OBS9" s="11"/>
      <c r="OBT9" s="11"/>
      <c r="OBU9" s="11"/>
      <c r="OBV9" s="11"/>
      <c r="OBW9" s="11"/>
      <c r="OBX9" s="11"/>
      <c r="OBY9" s="11"/>
      <c r="OBZ9" s="11"/>
      <c r="OCA9" s="11"/>
      <c r="OCB9" s="11"/>
      <c r="OCC9" s="11"/>
      <c r="OCD9" s="11"/>
      <c r="OCE9" s="11"/>
      <c r="OCF9" s="11"/>
      <c r="OCG9" s="11"/>
      <c r="OCH9" s="11"/>
      <c r="OCI9" s="11"/>
      <c r="OCJ9" s="11"/>
      <c r="OCK9" s="11"/>
      <c r="OCL9" s="11"/>
      <c r="OCM9" s="11"/>
      <c r="OCN9" s="11"/>
      <c r="OCO9" s="11"/>
      <c r="OCP9" s="11"/>
      <c r="OCQ9" s="11"/>
      <c r="OCR9" s="11"/>
      <c r="OCS9" s="11"/>
      <c r="OCT9" s="11"/>
      <c r="OCU9" s="11"/>
      <c r="OCV9" s="11"/>
      <c r="OCW9" s="11"/>
      <c r="OCX9" s="11"/>
      <c r="OCY9" s="11"/>
      <c r="OCZ9" s="11"/>
      <c r="ODA9" s="11"/>
      <c r="ODB9" s="11"/>
      <c r="ODC9" s="11"/>
      <c r="ODD9" s="11"/>
      <c r="ODE9" s="11"/>
      <c r="ODF9" s="11"/>
      <c r="ODG9" s="11"/>
      <c r="ODH9" s="11"/>
      <c r="ODI9" s="11"/>
      <c r="ODJ9" s="11"/>
      <c r="ODK9" s="11"/>
      <c r="ODL9" s="11"/>
      <c r="ODM9" s="11"/>
      <c r="ODN9" s="11"/>
      <c r="ODO9" s="11"/>
      <c r="ODP9" s="11"/>
      <c r="ODQ9" s="11"/>
      <c r="ODR9" s="11"/>
      <c r="ODS9" s="11"/>
      <c r="ODT9" s="11"/>
      <c r="ODU9" s="11"/>
      <c r="ODV9" s="11"/>
      <c r="ODW9" s="11"/>
      <c r="ODX9" s="11"/>
      <c r="ODY9" s="11"/>
      <c r="ODZ9" s="11"/>
      <c r="OEA9" s="11"/>
      <c r="OEB9" s="11"/>
      <c r="OEC9" s="11"/>
      <c r="OED9" s="11"/>
      <c r="OEE9" s="11"/>
      <c r="OEF9" s="11"/>
      <c r="OEG9" s="11"/>
      <c r="OEH9" s="11"/>
      <c r="OEI9" s="11"/>
      <c r="OEJ9" s="11"/>
      <c r="OEK9" s="11"/>
      <c r="OEL9" s="11"/>
      <c r="OEM9" s="11"/>
      <c r="OEN9" s="11"/>
      <c r="OEO9" s="11"/>
      <c r="OEP9" s="11"/>
      <c r="OEQ9" s="11"/>
      <c r="OER9" s="11"/>
      <c r="OES9" s="11"/>
      <c r="OET9" s="11"/>
      <c r="OEU9" s="11"/>
      <c r="OEV9" s="11"/>
      <c r="OEW9" s="11"/>
      <c r="OEX9" s="11"/>
      <c r="OEY9" s="11"/>
      <c r="OEZ9" s="11"/>
      <c r="OFA9" s="11"/>
      <c r="OFB9" s="11"/>
      <c r="OFC9" s="11"/>
      <c r="OFD9" s="11"/>
      <c r="OFE9" s="11"/>
      <c r="OFF9" s="11"/>
      <c r="OFG9" s="11"/>
      <c r="OFH9" s="11"/>
      <c r="OFI9" s="11"/>
      <c r="OFJ9" s="11"/>
      <c r="OFK9" s="11"/>
      <c r="OFL9" s="11"/>
      <c r="OFM9" s="11"/>
      <c r="OFN9" s="11"/>
      <c r="OFO9" s="11"/>
      <c r="OFP9" s="11"/>
      <c r="OFQ9" s="11"/>
      <c r="OFR9" s="11"/>
      <c r="OFS9" s="11"/>
      <c r="OFT9" s="11"/>
      <c r="OFU9" s="11"/>
      <c r="OFV9" s="11"/>
      <c r="OFW9" s="11"/>
      <c r="OFX9" s="11"/>
      <c r="OFY9" s="11"/>
      <c r="OFZ9" s="11"/>
      <c r="OGA9" s="11"/>
      <c r="OGB9" s="11"/>
      <c r="OGC9" s="11"/>
      <c r="OGD9" s="11"/>
      <c r="OGE9" s="11"/>
      <c r="OGF9" s="11"/>
      <c r="OGG9" s="11"/>
      <c r="OGH9" s="11"/>
      <c r="OGI9" s="11"/>
      <c r="OGJ9" s="11"/>
      <c r="OGK9" s="11"/>
      <c r="OGL9" s="11"/>
      <c r="OGM9" s="11"/>
      <c r="OGN9" s="11"/>
      <c r="OGO9" s="11"/>
      <c r="OGP9" s="11"/>
      <c r="OGQ9" s="11"/>
      <c r="OGR9" s="11"/>
      <c r="OGS9" s="11"/>
      <c r="OGT9" s="11"/>
      <c r="OGU9" s="11"/>
      <c r="OGV9" s="11"/>
      <c r="OGW9" s="11"/>
      <c r="OGX9" s="11"/>
      <c r="OGY9" s="11"/>
      <c r="OGZ9" s="11"/>
      <c r="OHA9" s="11"/>
      <c r="OHB9" s="11"/>
      <c r="OHC9" s="11"/>
      <c r="OHD9" s="11"/>
      <c r="OHE9" s="11"/>
      <c r="OHF9" s="11"/>
      <c r="OHG9" s="11"/>
      <c r="OHH9" s="11"/>
      <c r="OHI9" s="11"/>
      <c r="OHJ9" s="11"/>
      <c r="OHK9" s="11"/>
      <c r="OHL9" s="11"/>
      <c r="OHM9" s="11"/>
      <c r="OHN9" s="11"/>
      <c r="OHO9" s="11"/>
      <c r="OHP9" s="11"/>
      <c r="OHQ9" s="11"/>
      <c r="OHR9" s="11"/>
      <c r="OHS9" s="11"/>
      <c r="OHT9" s="11"/>
      <c r="OHU9" s="11"/>
      <c r="OHV9" s="11"/>
      <c r="OHW9" s="11"/>
      <c r="OHX9" s="11"/>
      <c r="OHY9" s="11"/>
      <c r="OHZ9" s="11"/>
      <c r="OIA9" s="11"/>
      <c r="OIB9" s="11"/>
      <c r="OIC9" s="11"/>
      <c r="OID9" s="11"/>
      <c r="OIE9" s="11"/>
      <c r="OIF9" s="11"/>
      <c r="OIG9" s="11"/>
      <c r="OIH9" s="11"/>
      <c r="OII9" s="11"/>
      <c r="OIJ9" s="11"/>
      <c r="OIK9" s="11"/>
      <c r="OIL9" s="11"/>
      <c r="OIM9" s="11"/>
      <c r="OIN9" s="11"/>
      <c r="OIO9" s="11"/>
      <c r="OIP9" s="11"/>
      <c r="OIQ9" s="11"/>
      <c r="OIR9" s="11"/>
      <c r="OIS9" s="11"/>
      <c r="OIT9" s="11"/>
      <c r="OIU9" s="11"/>
      <c r="OIV9" s="11"/>
      <c r="OIW9" s="11"/>
      <c r="OIX9" s="11"/>
      <c r="OIY9" s="11"/>
      <c r="OIZ9" s="11"/>
      <c r="OJA9" s="11"/>
      <c r="OJB9" s="11"/>
      <c r="OJC9" s="11"/>
      <c r="OJD9" s="11"/>
      <c r="OJE9" s="11"/>
      <c r="OJF9" s="11"/>
      <c r="OJG9" s="11"/>
      <c r="OJH9" s="11"/>
      <c r="OJI9" s="11"/>
      <c r="OJJ9" s="11"/>
      <c r="OJK9" s="11"/>
      <c r="OJL9" s="11"/>
      <c r="OJM9" s="11"/>
      <c r="OJN9" s="11"/>
      <c r="OJO9" s="11"/>
      <c r="OJP9" s="11"/>
      <c r="OJQ9" s="11"/>
      <c r="OJR9" s="11"/>
      <c r="OJS9" s="11"/>
      <c r="OJT9" s="11"/>
      <c r="OJU9" s="11"/>
      <c r="OJV9" s="11"/>
      <c r="OJW9" s="11"/>
      <c r="OJX9" s="11"/>
      <c r="OJY9" s="11"/>
      <c r="OJZ9" s="11"/>
      <c r="OKA9" s="11"/>
      <c r="OKB9" s="11"/>
      <c r="OKC9" s="11"/>
      <c r="OKD9" s="11"/>
      <c r="OKE9" s="11"/>
      <c r="OKF9" s="11"/>
      <c r="OKG9" s="11"/>
      <c r="OKH9" s="11"/>
      <c r="OKI9" s="11"/>
      <c r="OKJ9" s="11"/>
      <c r="OKK9" s="11"/>
      <c r="OKL9" s="11"/>
      <c r="OKM9" s="11"/>
      <c r="OKN9" s="11"/>
      <c r="OKO9" s="11"/>
      <c r="OKP9" s="11"/>
      <c r="OKQ9" s="11"/>
      <c r="OKR9" s="11"/>
      <c r="OKS9" s="11"/>
      <c r="OKT9" s="11"/>
      <c r="OKU9" s="11"/>
      <c r="OKV9" s="11"/>
      <c r="OKW9" s="11"/>
      <c r="OKX9" s="11"/>
      <c r="OKY9" s="11"/>
      <c r="OKZ9" s="11"/>
      <c r="OLA9" s="11"/>
      <c r="OLB9" s="11"/>
      <c r="OLC9" s="11"/>
      <c r="OLD9" s="11"/>
      <c r="OLE9" s="11"/>
      <c r="OLF9" s="11"/>
      <c r="OLG9" s="11"/>
      <c r="OLH9" s="11"/>
      <c r="OLI9" s="11"/>
      <c r="OLJ9" s="11"/>
      <c r="OLK9" s="11"/>
      <c r="OLL9" s="11"/>
      <c r="OLM9" s="11"/>
      <c r="OLN9" s="11"/>
      <c r="OLO9" s="11"/>
      <c r="OLP9" s="11"/>
      <c r="OLQ9" s="11"/>
      <c r="OLR9" s="11"/>
      <c r="OLS9" s="11"/>
      <c r="OLT9" s="11"/>
      <c r="OLU9" s="11"/>
      <c r="OLV9" s="11"/>
      <c r="OLW9" s="11"/>
      <c r="OLX9" s="11"/>
      <c r="OLY9" s="11"/>
      <c r="OLZ9" s="11"/>
      <c r="OMA9" s="11"/>
      <c r="OMB9" s="11"/>
      <c r="OMC9" s="11"/>
      <c r="OMD9" s="11"/>
      <c r="OME9" s="11"/>
      <c r="OMF9" s="11"/>
      <c r="OMG9" s="11"/>
      <c r="OMH9" s="11"/>
      <c r="OMI9" s="11"/>
      <c r="OMJ9" s="11"/>
      <c r="OMK9" s="11"/>
      <c r="OML9" s="11"/>
      <c r="OMM9" s="11"/>
      <c r="OMN9" s="11"/>
      <c r="OMO9" s="11"/>
      <c r="OMP9" s="11"/>
      <c r="OMQ9" s="11"/>
      <c r="OMR9" s="11"/>
      <c r="OMS9" s="11"/>
      <c r="OMT9" s="11"/>
      <c r="OMU9" s="11"/>
      <c r="OMV9" s="11"/>
      <c r="OMW9" s="11"/>
      <c r="OMX9" s="11"/>
      <c r="OMY9" s="11"/>
      <c r="OMZ9" s="11"/>
      <c r="ONA9" s="11"/>
      <c r="ONB9" s="11"/>
      <c r="ONC9" s="11"/>
      <c r="OND9" s="11"/>
      <c r="ONE9" s="11"/>
      <c r="ONF9" s="11"/>
      <c r="ONG9" s="11"/>
      <c r="ONH9" s="11"/>
      <c r="ONI9" s="11"/>
      <c r="ONJ9" s="11"/>
      <c r="ONK9" s="11"/>
      <c r="ONL9" s="11"/>
      <c r="ONM9" s="11"/>
      <c r="ONN9" s="11"/>
      <c r="ONO9" s="11"/>
      <c r="ONP9" s="11"/>
      <c r="ONQ9" s="11"/>
      <c r="ONR9" s="11"/>
      <c r="ONS9" s="11"/>
      <c r="ONT9" s="11"/>
      <c r="ONU9" s="11"/>
      <c r="ONV9" s="11"/>
      <c r="ONW9" s="11"/>
      <c r="ONX9" s="11"/>
      <c r="ONY9" s="11"/>
      <c r="ONZ9" s="11"/>
      <c r="OOA9" s="11"/>
      <c r="OOB9" s="11"/>
      <c r="OOC9" s="11"/>
      <c r="OOD9" s="11"/>
      <c r="OOE9" s="11"/>
      <c r="OOF9" s="11"/>
      <c r="OOG9" s="11"/>
      <c r="OOH9" s="11"/>
      <c r="OOI9" s="11"/>
      <c r="OOJ9" s="11"/>
      <c r="OOK9" s="11"/>
      <c r="OOL9" s="11"/>
      <c r="OOM9" s="11"/>
      <c r="OON9" s="11"/>
      <c r="OOO9" s="11"/>
      <c r="OOP9" s="11"/>
      <c r="OOQ9" s="11"/>
      <c r="OOR9" s="11"/>
      <c r="OOS9" s="11"/>
      <c r="OOT9" s="11"/>
      <c r="OOU9" s="11"/>
      <c r="OOV9" s="11"/>
      <c r="OOW9" s="11"/>
      <c r="OOX9" s="11"/>
      <c r="OOY9" s="11"/>
      <c r="OOZ9" s="11"/>
      <c r="OPA9" s="11"/>
      <c r="OPB9" s="11"/>
      <c r="OPC9" s="11"/>
      <c r="OPD9" s="11"/>
      <c r="OPE9" s="11"/>
      <c r="OPF9" s="11"/>
      <c r="OPG9" s="11"/>
      <c r="OPH9" s="11"/>
      <c r="OPI9" s="11"/>
      <c r="OPJ9" s="11"/>
      <c r="OPK9" s="11"/>
      <c r="OPL9" s="11"/>
      <c r="OPM9" s="11"/>
      <c r="OPN9" s="11"/>
      <c r="OPO9" s="11"/>
      <c r="OPP9" s="11"/>
      <c r="OPQ9" s="11"/>
      <c r="OPR9" s="11"/>
      <c r="OPS9" s="11"/>
      <c r="OPT9" s="11"/>
      <c r="OPU9" s="11"/>
      <c r="OPV9" s="11"/>
      <c r="OPW9" s="11"/>
      <c r="OPX9" s="11"/>
      <c r="OPY9" s="11"/>
      <c r="OPZ9" s="11"/>
      <c r="OQA9" s="11"/>
      <c r="OQB9" s="11"/>
      <c r="OQC9" s="11"/>
      <c r="OQD9" s="11"/>
      <c r="OQE9" s="11"/>
      <c r="OQF9" s="11"/>
      <c r="OQG9" s="11"/>
      <c r="OQH9" s="11"/>
      <c r="OQI9" s="11"/>
      <c r="OQJ9" s="11"/>
      <c r="OQK9" s="11"/>
      <c r="OQL9" s="11"/>
      <c r="OQM9" s="11"/>
      <c r="OQN9" s="11"/>
      <c r="OQO9" s="11"/>
      <c r="OQP9" s="11"/>
      <c r="OQQ9" s="11"/>
      <c r="OQR9" s="11"/>
      <c r="OQS9" s="11"/>
      <c r="OQT9" s="11"/>
      <c r="OQU9" s="11"/>
      <c r="OQV9" s="11"/>
      <c r="OQW9" s="11"/>
      <c r="OQX9" s="11"/>
      <c r="OQY9" s="11"/>
      <c r="OQZ9" s="11"/>
      <c r="ORA9" s="11"/>
      <c r="ORB9" s="11"/>
      <c r="ORC9" s="11"/>
      <c r="ORD9" s="11"/>
      <c r="ORE9" s="11"/>
      <c r="ORF9" s="11"/>
      <c r="ORG9" s="11"/>
      <c r="ORH9" s="11"/>
      <c r="ORI9" s="11"/>
      <c r="ORJ9" s="11"/>
      <c r="ORK9" s="11"/>
      <c r="ORL9" s="11"/>
      <c r="ORM9" s="11"/>
      <c r="ORN9" s="11"/>
      <c r="ORO9" s="11"/>
      <c r="ORP9" s="11"/>
      <c r="ORQ9" s="11"/>
      <c r="ORR9" s="11"/>
      <c r="ORS9" s="11"/>
      <c r="ORT9" s="11"/>
      <c r="ORU9" s="11"/>
      <c r="ORV9" s="11"/>
      <c r="ORW9" s="11"/>
      <c r="ORX9" s="11"/>
      <c r="ORY9" s="11"/>
      <c r="ORZ9" s="11"/>
      <c r="OSA9" s="11"/>
      <c r="OSB9" s="11"/>
      <c r="OSC9" s="11"/>
      <c r="OSD9" s="11"/>
      <c r="OSE9" s="11"/>
      <c r="OSF9" s="11"/>
      <c r="OSG9" s="11"/>
      <c r="OSH9" s="11"/>
      <c r="OSI9" s="11"/>
      <c r="OSJ9" s="11"/>
      <c r="OSK9" s="11"/>
      <c r="OSL9" s="11"/>
      <c r="OSM9" s="11"/>
      <c r="OSN9" s="11"/>
      <c r="OSO9" s="11"/>
      <c r="OSP9" s="11"/>
      <c r="OSQ9" s="11"/>
      <c r="OSR9" s="11"/>
      <c r="OSS9" s="11"/>
      <c r="OST9" s="11"/>
      <c r="OSU9" s="11"/>
      <c r="OSV9" s="11"/>
      <c r="OSW9" s="11"/>
      <c r="OSX9" s="11"/>
      <c r="OSY9" s="11"/>
      <c r="OSZ9" s="11"/>
      <c r="OTA9" s="11"/>
      <c r="OTB9" s="11"/>
      <c r="OTC9" s="11"/>
      <c r="OTD9" s="11"/>
      <c r="OTE9" s="11"/>
      <c r="OTF9" s="11"/>
      <c r="OTG9" s="11"/>
      <c r="OTH9" s="11"/>
      <c r="OTI9" s="11"/>
      <c r="OTJ9" s="11"/>
      <c r="OTK9" s="11"/>
      <c r="OTL9" s="11"/>
      <c r="OTM9" s="11"/>
      <c r="OTN9" s="11"/>
      <c r="OTO9" s="11"/>
      <c r="OTP9" s="11"/>
      <c r="OTQ9" s="11"/>
      <c r="OTR9" s="11"/>
      <c r="OTS9" s="11"/>
      <c r="OTT9" s="11"/>
      <c r="OTU9" s="11"/>
      <c r="OTV9" s="11"/>
      <c r="OTW9" s="11"/>
      <c r="OTX9" s="11"/>
      <c r="OTY9" s="11"/>
      <c r="OTZ9" s="11"/>
      <c r="OUA9" s="11"/>
      <c r="OUB9" s="11"/>
      <c r="OUC9" s="11"/>
      <c r="OUD9" s="11"/>
      <c r="OUE9" s="11"/>
      <c r="OUF9" s="11"/>
      <c r="OUG9" s="11"/>
      <c r="OUH9" s="11"/>
      <c r="OUI9" s="11"/>
      <c r="OUJ9" s="11"/>
      <c r="OUK9" s="11"/>
      <c r="OUL9" s="11"/>
      <c r="OUM9" s="11"/>
      <c r="OUN9" s="11"/>
      <c r="OUO9" s="11"/>
      <c r="OUP9" s="11"/>
      <c r="OUQ9" s="11"/>
      <c r="OUR9" s="11"/>
      <c r="OUS9" s="11"/>
      <c r="OUT9" s="11"/>
      <c r="OUU9" s="11"/>
      <c r="OUV9" s="11"/>
      <c r="OUW9" s="11"/>
      <c r="OUX9" s="11"/>
      <c r="OUY9" s="11"/>
      <c r="OUZ9" s="11"/>
      <c r="OVA9" s="11"/>
      <c r="OVB9" s="11"/>
      <c r="OVC9" s="11"/>
      <c r="OVD9" s="11"/>
      <c r="OVE9" s="11"/>
      <c r="OVF9" s="11"/>
      <c r="OVG9" s="11"/>
      <c r="OVH9" s="11"/>
      <c r="OVI9" s="11"/>
      <c r="OVJ9" s="11"/>
      <c r="OVK9" s="11"/>
      <c r="OVL9" s="11"/>
      <c r="OVM9" s="11"/>
      <c r="OVN9" s="11"/>
      <c r="OVO9" s="11"/>
      <c r="OVP9" s="11"/>
      <c r="OVQ9" s="11"/>
      <c r="OVR9" s="11"/>
      <c r="OVS9" s="11"/>
      <c r="OVT9" s="11"/>
      <c r="OVU9" s="11"/>
      <c r="OVV9" s="11"/>
      <c r="OVW9" s="11"/>
      <c r="OVX9" s="11"/>
      <c r="OVY9" s="11"/>
      <c r="OVZ9" s="11"/>
      <c r="OWA9" s="11"/>
      <c r="OWB9" s="11"/>
      <c r="OWC9" s="11"/>
      <c r="OWD9" s="11"/>
      <c r="OWE9" s="11"/>
      <c r="OWF9" s="11"/>
      <c r="OWG9" s="11"/>
      <c r="OWH9" s="11"/>
      <c r="OWI9" s="11"/>
      <c r="OWJ9" s="11"/>
      <c r="OWK9" s="11"/>
      <c r="OWL9" s="11"/>
      <c r="OWM9" s="11"/>
      <c r="OWN9" s="11"/>
      <c r="OWO9" s="11"/>
      <c r="OWP9" s="11"/>
      <c r="OWQ9" s="11"/>
      <c r="OWR9" s="11"/>
      <c r="OWS9" s="11"/>
      <c r="OWT9" s="11"/>
      <c r="OWU9" s="11"/>
      <c r="OWV9" s="11"/>
      <c r="OWW9" s="11"/>
      <c r="OWX9" s="11"/>
      <c r="OWY9" s="11"/>
      <c r="OWZ9" s="11"/>
      <c r="OXA9" s="11"/>
      <c r="OXB9" s="11"/>
      <c r="OXC9" s="11"/>
      <c r="OXD9" s="11"/>
      <c r="OXE9" s="11"/>
      <c r="OXF9" s="11"/>
      <c r="OXG9" s="11"/>
      <c r="OXH9" s="11"/>
      <c r="OXI9" s="11"/>
      <c r="OXJ9" s="11"/>
      <c r="OXK9" s="11"/>
      <c r="OXL9" s="11"/>
      <c r="OXM9" s="11"/>
      <c r="OXN9" s="11"/>
      <c r="OXO9" s="11"/>
      <c r="OXP9" s="11"/>
      <c r="OXQ9" s="11"/>
      <c r="OXR9" s="11"/>
      <c r="OXS9" s="11"/>
      <c r="OXT9" s="11"/>
      <c r="OXU9" s="11"/>
      <c r="OXV9" s="11"/>
      <c r="OXW9" s="11"/>
      <c r="OXX9" s="11"/>
      <c r="OXY9" s="11"/>
      <c r="OXZ9" s="11"/>
      <c r="OYA9" s="11"/>
      <c r="OYB9" s="11"/>
      <c r="OYC9" s="11"/>
      <c r="OYD9" s="11"/>
      <c r="OYE9" s="11"/>
      <c r="OYF9" s="11"/>
      <c r="OYG9" s="11"/>
      <c r="OYH9" s="11"/>
      <c r="OYI9" s="11"/>
      <c r="OYJ9" s="11"/>
      <c r="OYK9" s="11"/>
      <c r="OYL9" s="11"/>
      <c r="OYM9" s="11"/>
      <c r="OYN9" s="11"/>
      <c r="OYO9" s="11"/>
      <c r="OYP9" s="11"/>
      <c r="OYQ9" s="11"/>
      <c r="OYR9" s="11"/>
      <c r="OYS9" s="11"/>
      <c r="OYT9" s="11"/>
      <c r="OYU9" s="11"/>
      <c r="OYV9" s="11"/>
      <c r="OYW9" s="11"/>
      <c r="OYX9" s="11"/>
      <c r="OYY9" s="11"/>
      <c r="OYZ9" s="11"/>
      <c r="OZA9" s="11"/>
      <c r="OZB9" s="11"/>
      <c r="OZC9" s="11"/>
      <c r="OZD9" s="11"/>
      <c r="OZE9" s="11"/>
      <c r="OZF9" s="11"/>
      <c r="OZG9" s="11"/>
      <c r="OZH9" s="11"/>
      <c r="OZI9" s="11"/>
      <c r="OZJ9" s="11"/>
      <c r="OZK9" s="11"/>
      <c r="OZL9" s="11"/>
      <c r="OZM9" s="11"/>
      <c r="OZN9" s="11"/>
      <c r="OZO9" s="11"/>
      <c r="OZP9" s="11"/>
      <c r="OZQ9" s="11"/>
      <c r="OZR9" s="11"/>
      <c r="OZS9" s="11"/>
      <c r="OZT9" s="11"/>
      <c r="OZU9" s="11"/>
      <c r="OZV9" s="11"/>
      <c r="OZW9" s="11"/>
      <c r="OZX9" s="11"/>
      <c r="OZY9" s="11"/>
      <c r="OZZ9" s="11"/>
      <c r="PAA9" s="11"/>
      <c r="PAB9" s="11"/>
      <c r="PAC9" s="11"/>
      <c r="PAD9" s="11"/>
      <c r="PAE9" s="11"/>
      <c r="PAF9" s="11"/>
      <c r="PAG9" s="11"/>
      <c r="PAH9" s="11"/>
      <c r="PAI9" s="11"/>
      <c r="PAJ9" s="11"/>
      <c r="PAK9" s="11"/>
      <c r="PAL9" s="11"/>
      <c r="PAM9" s="11"/>
      <c r="PAN9" s="11"/>
      <c r="PAO9" s="11"/>
      <c r="PAP9" s="11"/>
      <c r="PAQ9" s="11"/>
      <c r="PAR9" s="11"/>
      <c r="PAS9" s="11"/>
      <c r="PAT9" s="11"/>
      <c r="PAU9" s="11"/>
      <c r="PAV9" s="11"/>
      <c r="PAW9" s="11"/>
      <c r="PAX9" s="11"/>
      <c r="PAY9" s="11"/>
      <c r="PAZ9" s="11"/>
      <c r="PBA9" s="11"/>
      <c r="PBB9" s="11"/>
      <c r="PBC9" s="11"/>
      <c r="PBD9" s="11"/>
      <c r="PBE9" s="11"/>
      <c r="PBF9" s="11"/>
      <c r="PBG9" s="11"/>
      <c r="PBH9" s="11"/>
      <c r="PBI9" s="11"/>
      <c r="PBJ9" s="11"/>
      <c r="PBK9" s="11"/>
      <c r="PBL9" s="11"/>
      <c r="PBM9" s="11"/>
      <c r="PBN9" s="11"/>
      <c r="PBO9" s="11"/>
      <c r="PBP9" s="11"/>
      <c r="PBQ9" s="11"/>
      <c r="PBR9" s="11"/>
      <c r="PBS9" s="11"/>
      <c r="PBT9" s="11"/>
      <c r="PBU9" s="11"/>
      <c r="PBV9" s="11"/>
      <c r="PBW9" s="11"/>
      <c r="PBX9" s="11"/>
      <c r="PBY9" s="11"/>
      <c r="PBZ9" s="11"/>
      <c r="PCA9" s="11"/>
      <c r="PCB9" s="11"/>
      <c r="PCC9" s="11"/>
      <c r="PCD9" s="11"/>
      <c r="PCE9" s="11"/>
      <c r="PCF9" s="11"/>
      <c r="PCG9" s="11"/>
      <c r="PCH9" s="11"/>
      <c r="PCI9" s="11"/>
      <c r="PCJ9" s="11"/>
      <c r="PCK9" s="11"/>
      <c r="PCL9" s="11"/>
      <c r="PCM9" s="11"/>
      <c r="PCN9" s="11"/>
      <c r="PCO9" s="11"/>
      <c r="PCP9" s="11"/>
      <c r="PCQ9" s="11"/>
      <c r="PCR9" s="11"/>
      <c r="PCS9" s="11"/>
      <c r="PCT9" s="11"/>
      <c r="PCU9" s="11"/>
      <c r="PCV9" s="11"/>
      <c r="PCW9" s="11"/>
      <c r="PCX9" s="11"/>
      <c r="PCY9" s="11"/>
      <c r="PCZ9" s="11"/>
      <c r="PDA9" s="11"/>
      <c r="PDB9" s="11"/>
      <c r="PDC9" s="11"/>
      <c r="PDD9" s="11"/>
      <c r="PDE9" s="11"/>
      <c r="PDF9" s="11"/>
      <c r="PDG9" s="11"/>
      <c r="PDH9" s="11"/>
      <c r="PDI9" s="11"/>
      <c r="PDJ9" s="11"/>
      <c r="PDK9" s="11"/>
      <c r="PDL9" s="11"/>
      <c r="PDM9" s="11"/>
      <c r="PDN9" s="11"/>
      <c r="PDO9" s="11"/>
      <c r="PDP9" s="11"/>
      <c r="PDQ9" s="11"/>
      <c r="PDR9" s="11"/>
      <c r="PDS9" s="11"/>
      <c r="PDT9" s="11"/>
      <c r="PDU9" s="11"/>
      <c r="PDV9" s="11"/>
      <c r="PDW9" s="11"/>
      <c r="PDX9" s="11"/>
      <c r="PDY9" s="11"/>
      <c r="PDZ9" s="11"/>
      <c r="PEA9" s="11"/>
      <c r="PEB9" s="11"/>
      <c r="PEC9" s="11"/>
      <c r="PED9" s="11"/>
      <c r="PEE9" s="11"/>
      <c r="PEF9" s="11"/>
      <c r="PEG9" s="11"/>
      <c r="PEH9" s="11"/>
      <c r="PEI9" s="11"/>
      <c r="PEJ9" s="11"/>
      <c r="PEK9" s="11"/>
      <c r="PEL9" s="11"/>
      <c r="PEM9" s="11"/>
      <c r="PEN9" s="11"/>
      <c r="PEO9" s="11"/>
      <c r="PEP9" s="11"/>
      <c r="PEQ9" s="11"/>
      <c r="PER9" s="11"/>
      <c r="PES9" s="11"/>
      <c r="PET9" s="11"/>
      <c r="PEU9" s="11"/>
      <c r="PEV9" s="11"/>
      <c r="PEW9" s="11"/>
      <c r="PEX9" s="11"/>
      <c r="PEY9" s="11"/>
      <c r="PEZ9" s="11"/>
      <c r="PFA9" s="11"/>
      <c r="PFB9" s="11"/>
      <c r="PFC9" s="11"/>
      <c r="PFD9" s="11"/>
      <c r="PFE9" s="11"/>
      <c r="PFF9" s="11"/>
      <c r="PFG9" s="11"/>
      <c r="PFH9" s="11"/>
      <c r="PFI9" s="11"/>
      <c r="PFJ9" s="11"/>
      <c r="PFK9" s="11"/>
      <c r="PFL9" s="11"/>
      <c r="PFM9" s="11"/>
      <c r="PFN9" s="11"/>
      <c r="PFO9" s="11"/>
      <c r="PFP9" s="11"/>
      <c r="PFQ9" s="11"/>
      <c r="PFR9" s="11"/>
      <c r="PFS9" s="11"/>
      <c r="PFT9" s="11"/>
      <c r="PFU9" s="11"/>
      <c r="PFV9" s="11"/>
      <c r="PFW9" s="11"/>
      <c r="PFX9" s="11"/>
      <c r="PFY9" s="11"/>
      <c r="PFZ9" s="11"/>
      <c r="PGA9" s="11"/>
      <c r="PGB9" s="11"/>
      <c r="PGC9" s="11"/>
      <c r="PGD9" s="11"/>
      <c r="PGE9" s="11"/>
      <c r="PGF9" s="11"/>
      <c r="PGG9" s="11"/>
      <c r="PGH9" s="11"/>
      <c r="PGI9" s="11"/>
      <c r="PGJ9" s="11"/>
      <c r="PGK9" s="11"/>
      <c r="PGL9" s="11"/>
      <c r="PGM9" s="11"/>
      <c r="PGN9" s="11"/>
      <c r="PGO9" s="11"/>
      <c r="PGP9" s="11"/>
      <c r="PGQ9" s="11"/>
      <c r="PGR9" s="11"/>
      <c r="PGS9" s="11"/>
      <c r="PGT9" s="11"/>
      <c r="PGU9" s="11"/>
      <c r="PGV9" s="11"/>
      <c r="PGW9" s="11"/>
      <c r="PGX9" s="11"/>
      <c r="PGY9" s="11"/>
      <c r="PGZ9" s="11"/>
      <c r="PHA9" s="11"/>
      <c r="PHB9" s="11"/>
      <c r="PHC9" s="11"/>
      <c r="PHD9" s="11"/>
      <c r="PHE9" s="11"/>
      <c r="PHF9" s="11"/>
      <c r="PHG9" s="11"/>
      <c r="PHH9" s="11"/>
      <c r="PHI9" s="11"/>
      <c r="PHJ9" s="11"/>
      <c r="PHK9" s="11"/>
      <c r="PHL9" s="11"/>
      <c r="PHM9" s="11"/>
      <c r="PHN9" s="11"/>
      <c r="PHO9" s="11"/>
      <c r="PHP9" s="11"/>
      <c r="PHQ9" s="11"/>
      <c r="PHR9" s="11"/>
      <c r="PHS9" s="11"/>
      <c r="PHT9" s="11"/>
      <c r="PHU9" s="11"/>
      <c r="PHV9" s="11"/>
      <c r="PHW9" s="11"/>
      <c r="PHX9" s="11"/>
      <c r="PHY9" s="11"/>
      <c r="PHZ9" s="11"/>
      <c r="PIA9" s="11"/>
      <c r="PIB9" s="11"/>
      <c r="PIC9" s="11"/>
      <c r="PID9" s="11"/>
      <c r="PIE9" s="11"/>
      <c r="PIF9" s="11"/>
      <c r="PIG9" s="11"/>
      <c r="PIH9" s="11"/>
      <c r="PII9" s="11"/>
      <c r="PIJ9" s="11"/>
      <c r="PIK9" s="11"/>
      <c r="PIL9" s="11"/>
      <c r="PIM9" s="11"/>
      <c r="PIN9" s="11"/>
      <c r="PIO9" s="11"/>
      <c r="PIP9" s="11"/>
      <c r="PIQ9" s="11"/>
      <c r="PIR9" s="11"/>
      <c r="PIS9" s="11"/>
      <c r="PIT9" s="11"/>
      <c r="PIU9" s="11"/>
      <c r="PIV9" s="11"/>
      <c r="PIW9" s="11"/>
      <c r="PIX9" s="11"/>
      <c r="PIY9" s="11"/>
      <c r="PIZ9" s="11"/>
      <c r="PJA9" s="11"/>
      <c r="PJB9" s="11"/>
      <c r="PJC9" s="11"/>
      <c r="PJD9" s="11"/>
      <c r="PJE9" s="11"/>
      <c r="PJF9" s="11"/>
      <c r="PJG9" s="11"/>
      <c r="PJH9" s="11"/>
      <c r="PJI9" s="11"/>
      <c r="PJJ9" s="11"/>
      <c r="PJK9" s="11"/>
      <c r="PJL9" s="11"/>
      <c r="PJM9" s="11"/>
      <c r="PJN9" s="11"/>
      <c r="PJO9" s="11"/>
      <c r="PJP9" s="11"/>
      <c r="PJQ9" s="11"/>
      <c r="PJR9" s="11"/>
      <c r="PJS9" s="11"/>
      <c r="PJT9" s="11"/>
      <c r="PJU9" s="11"/>
      <c r="PJV9" s="11"/>
      <c r="PJW9" s="11"/>
      <c r="PJX9" s="11"/>
      <c r="PJY9" s="11"/>
      <c r="PJZ9" s="11"/>
      <c r="PKA9" s="11"/>
      <c r="PKB9" s="11"/>
      <c r="PKC9" s="11"/>
      <c r="PKD9" s="11"/>
      <c r="PKE9" s="11"/>
      <c r="PKF9" s="11"/>
      <c r="PKG9" s="11"/>
      <c r="PKH9" s="11"/>
      <c r="PKI9" s="11"/>
      <c r="PKJ9" s="11"/>
      <c r="PKK9" s="11"/>
      <c r="PKL9" s="11"/>
      <c r="PKM9" s="11"/>
      <c r="PKN9" s="11"/>
      <c r="PKO9" s="11"/>
      <c r="PKP9" s="11"/>
      <c r="PKQ9" s="11"/>
      <c r="PKR9" s="11"/>
      <c r="PKS9" s="11"/>
      <c r="PKT9" s="11"/>
      <c r="PKU9" s="11"/>
      <c r="PKV9" s="11"/>
      <c r="PKW9" s="11"/>
      <c r="PKX9" s="11"/>
      <c r="PKY9" s="11"/>
      <c r="PKZ9" s="11"/>
      <c r="PLA9" s="11"/>
      <c r="PLB9" s="11"/>
      <c r="PLC9" s="11"/>
      <c r="PLD9" s="11"/>
      <c r="PLE9" s="11"/>
      <c r="PLF9" s="11"/>
      <c r="PLG9" s="11"/>
      <c r="PLH9" s="11"/>
      <c r="PLI9" s="11"/>
      <c r="PLJ9" s="11"/>
      <c r="PLK9" s="11"/>
      <c r="PLL9" s="11"/>
      <c r="PLM9" s="11"/>
      <c r="PLN9" s="11"/>
      <c r="PLO9" s="11"/>
      <c r="PLP9" s="11"/>
      <c r="PLQ9" s="11"/>
      <c r="PLR9" s="11"/>
      <c r="PLS9" s="11"/>
      <c r="PLT9" s="11"/>
      <c r="PLU9" s="11"/>
      <c r="PLV9" s="11"/>
      <c r="PLW9" s="11"/>
      <c r="PLX9" s="11"/>
      <c r="PLY9" s="11"/>
      <c r="PLZ9" s="11"/>
      <c r="PMA9" s="11"/>
      <c r="PMB9" s="11"/>
      <c r="PMC9" s="11"/>
      <c r="PMD9" s="11"/>
      <c r="PME9" s="11"/>
      <c r="PMF9" s="11"/>
      <c r="PMG9" s="11"/>
      <c r="PMH9" s="11"/>
      <c r="PMI9" s="11"/>
      <c r="PMJ9" s="11"/>
      <c r="PMK9" s="11"/>
      <c r="PML9" s="11"/>
      <c r="PMM9" s="11"/>
      <c r="PMN9" s="11"/>
      <c r="PMO9" s="11"/>
      <c r="PMP9" s="11"/>
      <c r="PMQ9" s="11"/>
      <c r="PMR9" s="11"/>
      <c r="PMS9" s="11"/>
      <c r="PMT9" s="11"/>
      <c r="PMU9" s="11"/>
      <c r="PMV9" s="11"/>
      <c r="PMW9" s="11"/>
      <c r="PMX9" s="11"/>
      <c r="PMY9" s="11"/>
      <c r="PMZ9" s="11"/>
      <c r="PNA9" s="11"/>
      <c r="PNB9" s="11"/>
      <c r="PNC9" s="11"/>
      <c r="PND9" s="11"/>
      <c r="PNE9" s="11"/>
      <c r="PNF9" s="11"/>
      <c r="PNG9" s="11"/>
      <c r="PNH9" s="11"/>
      <c r="PNI9" s="11"/>
      <c r="PNJ9" s="11"/>
      <c r="PNK9" s="11"/>
      <c r="PNL9" s="11"/>
      <c r="PNM9" s="11"/>
      <c r="PNN9" s="11"/>
      <c r="PNO9" s="11"/>
      <c r="PNP9" s="11"/>
      <c r="PNQ9" s="11"/>
      <c r="PNR9" s="11"/>
      <c r="PNS9" s="11"/>
      <c r="PNT9" s="11"/>
      <c r="PNU9" s="11"/>
      <c r="PNV9" s="11"/>
      <c r="PNW9" s="11"/>
      <c r="PNX9" s="11"/>
      <c r="PNY9" s="11"/>
      <c r="PNZ9" s="11"/>
      <c r="POA9" s="11"/>
      <c r="POB9" s="11"/>
      <c r="POC9" s="11"/>
      <c r="POD9" s="11"/>
      <c r="POE9" s="11"/>
      <c r="POF9" s="11"/>
      <c r="POG9" s="11"/>
      <c r="POH9" s="11"/>
      <c r="POI9" s="11"/>
      <c r="POJ9" s="11"/>
      <c r="POK9" s="11"/>
      <c r="POL9" s="11"/>
      <c r="POM9" s="11"/>
      <c r="PON9" s="11"/>
      <c r="POO9" s="11"/>
      <c r="POP9" s="11"/>
      <c r="POQ9" s="11"/>
      <c r="POR9" s="11"/>
      <c r="POS9" s="11"/>
      <c r="POT9" s="11"/>
      <c r="POU9" s="11"/>
      <c r="POV9" s="11"/>
      <c r="POW9" s="11"/>
      <c r="POX9" s="11"/>
      <c r="POY9" s="11"/>
      <c r="POZ9" s="11"/>
      <c r="PPA9" s="11"/>
      <c r="PPB9" s="11"/>
      <c r="PPC9" s="11"/>
      <c r="PPD9" s="11"/>
      <c r="PPE9" s="11"/>
      <c r="PPF9" s="11"/>
      <c r="PPG9" s="11"/>
      <c r="PPH9" s="11"/>
      <c r="PPI9" s="11"/>
      <c r="PPJ9" s="11"/>
      <c r="PPK9" s="11"/>
      <c r="PPL9" s="11"/>
      <c r="PPM9" s="11"/>
      <c r="PPN9" s="11"/>
      <c r="PPO9" s="11"/>
      <c r="PPP9" s="11"/>
      <c r="PPQ9" s="11"/>
      <c r="PPR9" s="11"/>
      <c r="PPS9" s="11"/>
      <c r="PPT9" s="11"/>
      <c r="PPU9" s="11"/>
      <c r="PPV9" s="11"/>
      <c r="PPW9" s="11"/>
      <c r="PPX9" s="11"/>
      <c r="PPY9" s="11"/>
      <c r="PPZ9" s="11"/>
      <c r="PQA9" s="11"/>
      <c r="PQB9" s="11"/>
      <c r="PQC9" s="11"/>
      <c r="PQD9" s="11"/>
      <c r="PQE9" s="11"/>
      <c r="PQF9" s="11"/>
      <c r="PQG9" s="11"/>
      <c r="PQH9" s="11"/>
      <c r="PQI9" s="11"/>
      <c r="PQJ9" s="11"/>
      <c r="PQK9" s="11"/>
      <c r="PQL9" s="11"/>
      <c r="PQM9" s="11"/>
      <c r="PQN9" s="11"/>
      <c r="PQO9" s="11"/>
      <c r="PQP9" s="11"/>
      <c r="PQQ9" s="11"/>
      <c r="PQR9" s="11"/>
      <c r="PQS9" s="11"/>
      <c r="PQT9" s="11"/>
      <c r="PQU9" s="11"/>
      <c r="PQV9" s="11"/>
      <c r="PQW9" s="11"/>
      <c r="PQX9" s="11"/>
      <c r="PQY9" s="11"/>
      <c r="PQZ9" s="11"/>
      <c r="PRA9" s="11"/>
      <c r="PRB9" s="11"/>
      <c r="PRC9" s="11"/>
      <c r="PRD9" s="11"/>
      <c r="PRE9" s="11"/>
      <c r="PRF9" s="11"/>
      <c r="PRG9" s="11"/>
      <c r="PRH9" s="11"/>
      <c r="PRI9" s="11"/>
      <c r="PRJ9" s="11"/>
      <c r="PRK9" s="11"/>
      <c r="PRL9" s="11"/>
      <c r="PRM9" s="11"/>
      <c r="PRN9" s="11"/>
      <c r="PRO9" s="11"/>
      <c r="PRP9" s="11"/>
      <c r="PRQ9" s="11"/>
      <c r="PRR9" s="11"/>
      <c r="PRS9" s="11"/>
      <c r="PRT9" s="11"/>
      <c r="PRU9" s="11"/>
      <c r="PRV9" s="11"/>
      <c r="PRW9" s="11"/>
      <c r="PRX9" s="11"/>
      <c r="PRY9" s="11"/>
      <c r="PRZ9" s="11"/>
      <c r="PSA9" s="11"/>
      <c r="PSB9" s="11"/>
      <c r="PSC9" s="11"/>
      <c r="PSD9" s="11"/>
      <c r="PSE9" s="11"/>
      <c r="PSF9" s="11"/>
      <c r="PSG9" s="11"/>
      <c r="PSH9" s="11"/>
      <c r="PSI9" s="11"/>
      <c r="PSJ9" s="11"/>
      <c r="PSK9" s="11"/>
      <c r="PSL9" s="11"/>
      <c r="PSM9" s="11"/>
      <c r="PSN9" s="11"/>
      <c r="PSO9" s="11"/>
      <c r="PSP9" s="11"/>
      <c r="PSQ9" s="11"/>
      <c r="PSR9" s="11"/>
      <c r="PSS9" s="11"/>
      <c r="PST9" s="11"/>
      <c r="PSU9" s="11"/>
      <c r="PSV9" s="11"/>
      <c r="PSW9" s="11"/>
      <c r="PSX9" s="11"/>
      <c r="PSY9" s="11"/>
      <c r="PSZ9" s="11"/>
      <c r="PTA9" s="11"/>
      <c r="PTB9" s="11"/>
      <c r="PTC9" s="11"/>
      <c r="PTD9" s="11"/>
      <c r="PTE9" s="11"/>
      <c r="PTF9" s="11"/>
      <c r="PTG9" s="11"/>
      <c r="PTH9" s="11"/>
      <c r="PTI9" s="11"/>
      <c r="PTJ9" s="11"/>
      <c r="PTK9" s="11"/>
      <c r="PTL9" s="11"/>
      <c r="PTM9" s="11"/>
      <c r="PTN9" s="11"/>
      <c r="PTO9" s="11"/>
      <c r="PTP9" s="11"/>
      <c r="PTQ9" s="11"/>
      <c r="PTR9" s="11"/>
      <c r="PTS9" s="11"/>
      <c r="PTT9" s="11"/>
      <c r="PTU9" s="11"/>
      <c r="PTV9" s="11"/>
      <c r="PTW9" s="11"/>
      <c r="PTX9" s="11"/>
      <c r="PTY9" s="11"/>
      <c r="PTZ9" s="11"/>
      <c r="PUA9" s="11"/>
      <c r="PUB9" s="11"/>
      <c r="PUC9" s="11"/>
      <c r="PUD9" s="11"/>
      <c r="PUE9" s="11"/>
      <c r="PUF9" s="11"/>
      <c r="PUG9" s="11"/>
      <c r="PUH9" s="11"/>
      <c r="PUI9" s="11"/>
      <c r="PUJ9" s="11"/>
      <c r="PUK9" s="11"/>
      <c r="PUL9" s="11"/>
      <c r="PUM9" s="11"/>
      <c r="PUN9" s="11"/>
      <c r="PUO9" s="11"/>
      <c r="PUP9" s="11"/>
      <c r="PUQ9" s="11"/>
      <c r="PUR9" s="11"/>
      <c r="PUS9" s="11"/>
      <c r="PUT9" s="11"/>
      <c r="PUU9" s="11"/>
      <c r="PUV9" s="11"/>
      <c r="PUW9" s="11"/>
      <c r="PUX9" s="11"/>
      <c r="PUY9" s="11"/>
      <c r="PUZ9" s="11"/>
      <c r="PVA9" s="11"/>
      <c r="PVB9" s="11"/>
      <c r="PVC9" s="11"/>
      <c r="PVD9" s="11"/>
      <c r="PVE9" s="11"/>
      <c r="PVF9" s="11"/>
      <c r="PVG9" s="11"/>
      <c r="PVH9" s="11"/>
      <c r="PVI9" s="11"/>
      <c r="PVJ9" s="11"/>
      <c r="PVK9" s="11"/>
      <c r="PVL9" s="11"/>
      <c r="PVM9" s="11"/>
      <c r="PVN9" s="11"/>
      <c r="PVO9" s="11"/>
      <c r="PVP9" s="11"/>
      <c r="PVQ9" s="11"/>
      <c r="PVR9" s="11"/>
      <c r="PVS9" s="11"/>
      <c r="PVT9" s="11"/>
      <c r="PVU9" s="11"/>
      <c r="PVV9" s="11"/>
      <c r="PVW9" s="11"/>
      <c r="PVX9" s="11"/>
      <c r="PVY9" s="11"/>
      <c r="PVZ9" s="11"/>
      <c r="PWA9" s="11"/>
      <c r="PWB9" s="11"/>
      <c r="PWC9" s="11"/>
      <c r="PWD9" s="11"/>
      <c r="PWE9" s="11"/>
      <c r="PWF9" s="11"/>
      <c r="PWG9" s="11"/>
      <c r="PWH9" s="11"/>
      <c r="PWI9" s="11"/>
      <c r="PWJ9" s="11"/>
      <c r="PWK9" s="11"/>
      <c r="PWL9" s="11"/>
      <c r="PWM9" s="11"/>
      <c r="PWN9" s="11"/>
      <c r="PWO9" s="11"/>
      <c r="PWP9" s="11"/>
      <c r="PWQ9" s="11"/>
      <c r="PWR9" s="11"/>
      <c r="PWS9" s="11"/>
      <c r="PWT9" s="11"/>
      <c r="PWU9" s="11"/>
      <c r="PWV9" s="11"/>
      <c r="PWW9" s="11"/>
      <c r="PWX9" s="11"/>
      <c r="PWY9" s="11"/>
      <c r="PWZ9" s="11"/>
      <c r="PXA9" s="11"/>
      <c r="PXB9" s="11"/>
      <c r="PXC9" s="11"/>
      <c r="PXD9" s="11"/>
      <c r="PXE9" s="11"/>
      <c r="PXF9" s="11"/>
      <c r="PXG9" s="11"/>
      <c r="PXH9" s="11"/>
      <c r="PXI9" s="11"/>
      <c r="PXJ9" s="11"/>
      <c r="PXK9" s="11"/>
      <c r="PXL9" s="11"/>
      <c r="PXM9" s="11"/>
      <c r="PXN9" s="11"/>
      <c r="PXO9" s="11"/>
      <c r="PXP9" s="11"/>
      <c r="PXQ9" s="11"/>
      <c r="PXR9" s="11"/>
      <c r="PXS9" s="11"/>
      <c r="PXT9" s="11"/>
      <c r="PXU9" s="11"/>
      <c r="PXV9" s="11"/>
      <c r="PXW9" s="11"/>
      <c r="PXX9" s="11"/>
      <c r="PXY9" s="11"/>
      <c r="PXZ9" s="11"/>
      <c r="PYA9" s="11"/>
      <c r="PYB9" s="11"/>
      <c r="PYC9" s="11"/>
      <c r="PYD9" s="11"/>
      <c r="PYE9" s="11"/>
      <c r="PYF9" s="11"/>
      <c r="PYG9" s="11"/>
      <c r="PYH9" s="11"/>
      <c r="PYI9" s="11"/>
      <c r="PYJ9" s="11"/>
      <c r="PYK9" s="11"/>
      <c r="PYL9" s="11"/>
      <c r="PYM9" s="11"/>
      <c r="PYN9" s="11"/>
      <c r="PYO9" s="11"/>
      <c r="PYP9" s="11"/>
      <c r="PYQ9" s="11"/>
      <c r="PYR9" s="11"/>
      <c r="PYS9" s="11"/>
      <c r="PYT9" s="11"/>
      <c r="PYU9" s="11"/>
      <c r="PYV9" s="11"/>
      <c r="PYW9" s="11"/>
      <c r="PYX9" s="11"/>
      <c r="PYY9" s="11"/>
      <c r="PYZ9" s="11"/>
      <c r="PZA9" s="11"/>
      <c r="PZB9" s="11"/>
      <c r="PZC9" s="11"/>
      <c r="PZD9" s="11"/>
      <c r="PZE9" s="11"/>
      <c r="PZF9" s="11"/>
      <c r="PZG9" s="11"/>
      <c r="PZH9" s="11"/>
      <c r="PZI9" s="11"/>
      <c r="PZJ9" s="11"/>
      <c r="PZK9" s="11"/>
      <c r="PZL9" s="11"/>
      <c r="PZM9" s="11"/>
      <c r="PZN9" s="11"/>
      <c r="PZO9" s="11"/>
      <c r="PZP9" s="11"/>
      <c r="PZQ9" s="11"/>
      <c r="PZR9" s="11"/>
      <c r="PZS9" s="11"/>
      <c r="PZT9" s="11"/>
      <c r="PZU9" s="11"/>
      <c r="PZV9" s="11"/>
      <c r="PZW9" s="11"/>
      <c r="PZX9" s="11"/>
      <c r="PZY9" s="11"/>
      <c r="PZZ9" s="11"/>
      <c r="QAA9" s="11"/>
      <c r="QAB9" s="11"/>
      <c r="QAC9" s="11"/>
      <c r="QAD9" s="11"/>
      <c r="QAE9" s="11"/>
      <c r="QAF9" s="11"/>
      <c r="QAG9" s="11"/>
      <c r="QAH9" s="11"/>
      <c r="QAI9" s="11"/>
      <c r="QAJ9" s="11"/>
      <c r="QAK9" s="11"/>
      <c r="QAL9" s="11"/>
      <c r="QAM9" s="11"/>
      <c r="QAN9" s="11"/>
      <c r="QAO9" s="11"/>
      <c r="QAP9" s="11"/>
      <c r="QAQ9" s="11"/>
      <c r="QAR9" s="11"/>
      <c r="QAS9" s="11"/>
      <c r="QAT9" s="11"/>
      <c r="QAU9" s="11"/>
      <c r="QAV9" s="11"/>
      <c r="QAW9" s="11"/>
      <c r="QAX9" s="11"/>
      <c r="QAY9" s="11"/>
      <c r="QAZ9" s="11"/>
      <c r="QBA9" s="11"/>
      <c r="QBB9" s="11"/>
      <c r="QBC9" s="11"/>
      <c r="QBD9" s="11"/>
      <c r="QBE9" s="11"/>
      <c r="QBF9" s="11"/>
      <c r="QBG9" s="11"/>
      <c r="QBH9" s="11"/>
      <c r="QBI9" s="11"/>
      <c r="QBJ9" s="11"/>
      <c r="QBK9" s="11"/>
      <c r="QBL9" s="11"/>
      <c r="QBM9" s="11"/>
      <c r="QBN9" s="11"/>
      <c r="QBO9" s="11"/>
      <c r="QBP9" s="11"/>
      <c r="QBQ9" s="11"/>
      <c r="QBR9" s="11"/>
      <c r="QBS9" s="11"/>
      <c r="QBT9" s="11"/>
      <c r="QBU9" s="11"/>
      <c r="QBV9" s="11"/>
      <c r="QBW9" s="11"/>
      <c r="QBX9" s="11"/>
      <c r="QBY9" s="11"/>
      <c r="QBZ9" s="11"/>
      <c r="QCA9" s="11"/>
      <c r="QCB9" s="11"/>
      <c r="QCC9" s="11"/>
      <c r="QCD9" s="11"/>
      <c r="QCE9" s="11"/>
      <c r="QCF9" s="11"/>
      <c r="QCG9" s="11"/>
      <c r="QCH9" s="11"/>
      <c r="QCI9" s="11"/>
      <c r="QCJ9" s="11"/>
      <c r="QCK9" s="11"/>
      <c r="QCL9" s="11"/>
      <c r="QCM9" s="11"/>
      <c r="QCN9" s="11"/>
      <c r="QCO9" s="11"/>
      <c r="QCP9" s="11"/>
      <c r="QCQ9" s="11"/>
      <c r="QCR9" s="11"/>
      <c r="QCS9" s="11"/>
      <c r="QCT9" s="11"/>
      <c r="QCU9" s="11"/>
      <c r="QCV9" s="11"/>
      <c r="QCW9" s="11"/>
      <c r="QCX9" s="11"/>
      <c r="QCY9" s="11"/>
      <c r="QCZ9" s="11"/>
      <c r="QDA9" s="11"/>
      <c r="QDB9" s="11"/>
      <c r="QDC9" s="11"/>
      <c r="QDD9" s="11"/>
      <c r="QDE9" s="11"/>
      <c r="QDF9" s="11"/>
      <c r="QDG9" s="11"/>
      <c r="QDH9" s="11"/>
      <c r="QDI9" s="11"/>
      <c r="QDJ9" s="11"/>
      <c r="QDK9" s="11"/>
      <c r="QDL9" s="11"/>
      <c r="QDM9" s="11"/>
      <c r="QDN9" s="11"/>
      <c r="QDO9" s="11"/>
      <c r="QDP9" s="11"/>
      <c r="QDQ9" s="11"/>
      <c r="QDR9" s="11"/>
      <c r="QDS9" s="11"/>
      <c r="QDT9" s="11"/>
      <c r="QDU9" s="11"/>
      <c r="QDV9" s="11"/>
      <c r="QDW9" s="11"/>
      <c r="QDX9" s="11"/>
      <c r="QDY9" s="11"/>
      <c r="QDZ9" s="11"/>
      <c r="QEA9" s="11"/>
      <c r="QEB9" s="11"/>
      <c r="QEC9" s="11"/>
      <c r="QED9" s="11"/>
      <c r="QEE9" s="11"/>
      <c r="QEF9" s="11"/>
      <c r="QEG9" s="11"/>
      <c r="QEH9" s="11"/>
      <c r="QEI9" s="11"/>
      <c r="QEJ9" s="11"/>
      <c r="QEK9" s="11"/>
      <c r="QEL9" s="11"/>
      <c r="QEM9" s="11"/>
      <c r="QEN9" s="11"/>
      <c r="QEO9" s="11"/>
      <c r="QEP9" s="11"/>
      <c r="QEQ9" s="11"/>
      <c r="QER9" s="11"/>
      <c r="QES9" s="11"/>
      <c r="QET9" s="11"/>
      <c r="QEU9" s="11"/>
      <c r="QEV9" s="11"/>
      <c r="QEW9" s="11"/>
      <c r="QEX9" s="11"/>
      <c r="QEY9" s="11"/>
      <c r="QEZ9" s="11"/>
      <c r="QFA9" s="11"/>
      <c r="QFB9" s="11"/>
      <c r="QFC9" s="11"/>
      <c r="QFD9" s="11"/>
      <c r="QFE9" s="11"/>
      <c r="QFF9" s="11"/>
      <c r="QFG9" s="11"/>
      <c r="QFH9" s="11"/>
      <c r="QFI9" s="11"/>
      <c r="QFJ9" s="11"/>
      <c r="QFK9" s="11"/>
      <c r="QFL9" s="11"/>
      <c r="QFM9" s="11"/>
      <c r="QFN9" s="11"/>
      <c r="QFO9" s="11"/>
      <c r="QFP9" s="11"/>
      <c r="QFQ9" s="11"/>
      <c r="QFR9" s="11"/>
      <c r="QFS9" s="11"/>
      <c r="QFT9" s="11"/>
      <c r="QFU9" s="11"/>
      <c r="QFV9" s="11"/>
      <c r="QFW9" s="11"/>
      <c r="QFX9" s="11"/>
      <c r="QFY9" s="11"/>
      <c r="QFZ9" s="11"/>
      <c r="QGA9" s="11"/>
      <c r="QGB9" s="11"/>
      <c r="QGC9" s="11"/>
      <c r="QGD9" s="11"/>
      <c r="QGE9" s="11"/>
      <c r="QGF9" s="11"/>
      <c r="QGG9" s="11"/>
      <c r="QGH9" s="11"/>
      <c r="QGI9" s="11"/>
      <c r="QGJ9" s="11"/>
      <c r="QGK9" s="11"/>
      <c r="QGL9" s="11"/>
      <c r="QGM9" s="11"/>
      <c r="QGN9" s="11"/>
      <c r="QGO9" s="11"/>
      <c r="QGP9" s="11"/>
      <c r="QGQ9" s="11"/>
      <c r="QGR9" s="11"/>
      <c r="QGS9" s="11"/>
      <c r="QGT9" s="11"/>
      <c r="QGU9" s="11"/>
      <c r="QGV9" s="11"/>
      <c r="QGW9" s="11"/>
      <c r="QGX9" s="11"/>
      <c r="QGY9" s="11"/>
      <c r="QGZ9" s="11"/>
      <c r="QHA9" s="11"/>
      <c r="QHB9" s="11"/>
      <c r="QHC9" s="11"/>
      <c r="QHD9" s="11"/>
      <c r="QHE9" s="11"/>
      <c r="QHF9" s="11"/>
      <c r="QHG9" s="11"/>
      <c r="QHH9" s="11"/>
      <c r="QHI9" s="11"/>
      <c r="QHJ9" s="11"/>
      <c r="QHK9" s="11"/>
      <c r="QHL9" s="11"/>
      <c r="QHM9" s="11"/>
      <c r="QHN9" s="11"/>
      <c r="QHO9" s="11"/>
      <c r="QHP9" s="11"/>
      <c r="QHQ9" s="11"/>
      <c r="QHR9" s="11"/>
      <c r="QHS9" s="11"/>
      <c r="QHT9" s="11"/>
      <c r="QHU9" s="11"/>
      <c r="QHV9" s="11"/>
      <c r="QHW9" s="11"/>
      <c r="QHX9" s="11"/>
      <c r="QHY9" s="11"/>
      <c r="QHZ9" s="11"/>
      <c r="QIA9" s="11"/>
      <c r="QIB9" s="11"/>
      <c r="QIC9" s="11"/>
      <c r="QID9" s="11"/>
      <c r="QIE9" s="11"/>
      <c r="QIF9" s="11"/>
      <c r="QIG9" s="11"/>
      <c r="QIH9" s="11"/>
      <c r="QII9" s="11"/>
      <c r="QIJ9" s="11"/>
      <c r="QIK9" s="11"/>
      <c r="QIL9" s="11"/>
      <c r="QIM9" s="11"/>
      <c r="QIN9" s="11"/>
      <c r="QIO9" s="11"/>
      <c r="QIP9" s="11"/>
      <c r="QIQ9" s="11"/>
      <c r="QIR9" s="11"/>
      <c r="QIS9" s="11"/>
      <c r="QIT9" s="11"/>
      <c r="QIU9" s="11"/>
      <c r="QIV9" s="11"/>
      <c r="QIW9" s="11"/>
      <c r="QIX9" s="11"/>
      <c r="QIY9" s="11"/>
      <c r="QIZ9" s="11"/>
      <c r="QJA9" s="11"/>
      <c r="QJB9" s="11"/>
      <c r="QJC9" s="11"/>
      <c r="QJD9" s="11"/>
      <c r="QJE9" s="11"/>
      <c r="QJF9" s="11"/>
      <c r="QJG9" s="11"/>
      <c r="QJH9" s="11"/>
      <c r="QJI9" s="11"/>
      <c r="QJJ9" s="11"/>
      <c r="QJK9" s="11"/>
      <c r="QJL9" s="11"/>
      <c r="QJM9" s="11"/>
      <c r="QJN9" s="11"/>
      <c r="QJO9" s="11"/>
      <c r="QJP9" s="11"/>
      <c r="QJQ9" s="11"/>
      <c r="QJR9" s="11"/>
      <c r="QJS9" s="11"/>
      <c r="QJT9" s="11"/>
      <c r="QJU9" s="11"/>
      <c r="QJV9" s="11"/>
      <c r="QJW9" s="11"/>
      <c r="QJX9" s="11"/>
      <c r="QJY9" s="11"/>
      <c r="QJZ9" s="11"/>
      <c r="QKA9" s="11"/>
      <c r="QKB9" s="11"/>
      <c r="QKC9" s="11"/>
      <c r="QKD9" s="11"/>
      <c r="QKE9" s="11"/>
      <c r="QKF9" s="11"/>
      <c r="QKG9" s="11"/>
      <c r="QKH9" s="11"/>
      <c r="QKI9" s="11"/>
      <c r="QKJ9" s="11"/>
      <c r="QKK9" s="11"/>
      <c r="QKL9" s="11"/>
      <c r="QKM9" s="11"/>
      <c r="QKN9" s="11"/>
      <c r="QKO9" s="11"/>
      <c r="QKP9" s="11"/>
      <c r="QKQ9" s="11"/>
      <c r="QKR9" s="11"/>
      <c r="QKS9" s="11"/>
      <c r="QKT9" s="11"/>
      <c r="QKU9" s="11"/>
      <c r="QKV9" s="11"/>
      <c r="QKW9" s="11"/>
      <c r="QKX9" s="11"/>
      <c r="QKY9" s="11"/>
      <c r="QKZ9" s="11"/>
      <c r="QLA9" s="11"/>
      <c r="QLB9" s="11"/>
      <c r="QLC9" s="11"/>
      <c r="QLD9" s="11"/>
      <c r="QLE9" s="11"/>
      <c r="QLF9" s="11"/>
      <c r="QLG9" s="11"/>
      <c r="QLH9" s="11"/>
      <c r="QLI9" s="11"/>
      <c r="QLJ9" s="11"/>
      <c r="QLK9" s="11"/>
      <c r="QLL9" s="11"/>
      <c r="QLM9" s="11"/>
      <c r="QLN9" s="11"/>
      <c r="QLO9" s="11"/>
      <c r="QLP9" s="11"/>
      <c r="QLQ9" s="11"/>
      <c r="QLR9" s="11"/>
      <c r="QLS9" s="11"/>
      <c r="QLT9" s="11"/>
      <c r="QLU9" s="11"/>
      <c r="QLV9" s="11"/>
      <c r="QLW9" s="11"/>
      <c r="QLX9" s="11"/>
      <c r="QLY9" s="11"/>
      <c r="QLZ9" s="11"/>
      <c r="QMA9" s="11"/>
      <c r="QMB9" s="11"/>
      <c r="QMC9" s="11"/>
      <c r="QMD9" s="11"/>
      <c r="QME9" s="11"/>
      <c r="QMF9" s="11"/>
      <c r="QMG9" s="11"/>
      <c r="QMH9" s="11"/>
      <c r="QMI9" s="11"/>
      <c r="QMJ9" s="11"/>
      <c r="QMK9" s="11"/>
      <c r="QML9" s="11"/>
      <c r="QMM9" s="11"/>
      <c r="QMN9" s="11"/>
      <c r="QMO9" s="11"/>
      <c r="QMP9" s="11"/>
      <c r="QMQ9" s="11"/>
      <c r="QMR9" s="11"/>
      <c r="QMS9" s="11"/>
      <c r="QMT9" s="11"/>
      <c r="QMU9" s="11"/>
      <c r="QMV9" s="11"/>
      <c r="QMW9" s="11"/>
      <c r="QMX9" s="11"/>
      <c r="QMY9" s="11"/>
      <c r="QMZ9" s="11"/>
      <c r="QNA9" s="11"/>
      <c r="QNB9" s="11"/>
      <c r="QNC9" s="11"/>
      <c r="QND9" s="11"/>
      <c r="QNE9" s="11"/>
      <c r="QNF9" s="11"/>
      <c r="QNG9" s="11"/>
      <c r="QNH9" s="11"/>
      <c r="QNI9" s="11"/>
      <c r="QNJ9" s="11"/>
      <c r="QNK9" s="11"/>
      <c r="QNL9" s="11"/>
      <c r="QNM9" s="11"/>
      <c r="QNN9" s="11"/>
      <c r="QNO9" s="11"/>
      <c r="QNP9" s="11"/>
      <c r="QNQ9" s="11"/>
      <c r="QNR9" s="11"/>
      <c r="QNS9" s="11"/>
      <c r="QNT9" s="11"/>
      <c r="QNU9" s="11"/>
      <c r="QNV9" s="11"/>
      <c r="QNW9" s="11"/>
      <c r="QNX9" s="11"/>
      <c r="QNY9" s="11"/>
      <c r="QNZ9" s="11"/>
      <c r="QOA9" s="11"/>
      <c r="QOB9" s="11"/>
      <c r="QOC9" s="11"/>
      <c r="QOD9" s="11"/>
      <c r="QOE9" s="11"/>
      <c r="QOF9" s="11"/>
      <c r="QOG9" s="11"/>
      <c r="QOH9" s="11"/>
      <c r="QOI9" s="11"/>
      <c r="QOJ9" s="11"/>
      <c r="QOK9" s="11"/>
      <c r="QOL9" s="11"/>
      <c r="QOM9" s="11"/>
      <c r="QON9" s="11"/>
      <c r="QOO9" s="11"/>
      <c r="QOP9" s="11"/>
      <c r="QOQ9" s="11"/>
      <c r="QOR9" s="11"/>
      <c r="QOS9" s="11"/>
      <c r="QOT9" s="11"/>
      <c r="QOU9" s="11"/>
      <c r="QOV9" s="11"/>
      <c r="QOW9" s="11"/>
      <c r="QOX9" s="11"/>
      <c r="QOY9" s="11"/>
      <c r="QOZ9" s="11"/>
      <c r="QPA9" s="11"/>
      <c r="QPB9" s="11"/>
      <c r="QPC9" s="11"/>
      <c r="QPD9" s="11"/>
      <c r="QPE9" s="11"/>
      <c r="QPF9" s="11"/>
      <c r="QPG9" s="11"/>
      <c r="QPH9" s="11"/>
      <c r="QPI9" s="11"/>
      <c r="QPJ9" s="11"/>
      <c r="QPK9" s="11"/>
      <c r="QPL9" s="11"/>
      <c r="QPM9" s="11"/>
      <c r="QPN9" s="11"/>
      <c r="QPO9" s="11"/>
      <c r="QPP9" s="11"/>
      <c r="QPQ9" s="11"/>
      <c r="QPR9" s="11"/>
      <c r="QPS9" s="11"/>
      <c r="QPT9" s="11"/>
      <c r="QPU9" s="11"/>
      <c r="QPV9" s="11"/>
      <c r="QPW9" s="11"/>
      <c r="QPX9" s="11"/>
      <c r="QPY9" s="11"/>
      <c r="QPZ9" s="11"/>
      <c r="QQA9" s="11"/>
      <c r="QQB9" s="11"/>
      <c r="QQC9" s="11"/>
      <c r="QQD9" s="11"/>
      <c r="QQE9" s="11"/>
      <c r="QQF9" s="11"/>
      <c r="QQG9" s="11"/>
      <c r="QQH9" s="11"/>
      <c r="QQI9" s="11"/>
      <c r="QQJ9" s="11"/>
      <c r="QQK9" s="11"/>
      <c r="QQL9" s="11"/>
      <c r="QQM9" s="11"/>
      <c r="QQN9" s="11"/>
      <c r="QQO9" s="11"/>
      <c r="QQP9" s="11"/>
      <c r="QQQ9" s="11"/>
      <c r="QQR9" s="11"/>
      <c r="QQS9" s="11"/>
      <c r="QQT9" s="11"/>
      <c r="QQU9" s="11"/>
      <c r="QQV9" s="11"/>
      <c r="QQW9" s="11"/>
      <c r="QQX9" s="11"/>
      <c r="QQY9" s="11"/>
      <c r="QQZ9" s="11"/>
      <c r="QRA9" s="11"/>
      <c r="QRB9" s="11"/>
      <c r="QRC9" s="11"/>
      <c r="QRD9" s="11"/>
      <c r="QRE9" s="11"/>
      <c r="QRF9" s="11"/>
      <c r="QRG9" s="11"/>
      <c r="QRH9" s="11"/>
      <c r="QRI9" s="11"/>
      <c r="QRJ9" s="11"/>
      <c r="QRK9" s="11"/>
      <c r="QRL9" s="11"/>
      <c r="QRM9" s="11"/>
      <c r="QRN9" s="11"/>
      <c r="QRO9" s="11"/>
      <c r="QRP9" s="11"/>
      <c r="QRQ9" s="11"/>
      <c r="QRR9" s="11"/>
      <c r="QRS9" s="11"/>
      <c r="QRT9" s="11"/>
      <c r="QRU9" s="11"/>
      <c r="QRV9" s="11"/>
      <c r="QRW9" s="11"/>
      <c r="QRX9" s="11"/>
      <c r="QRY9" s="11"/>
      <c r="QRZ9" s="11"/>
      <c r="QSA9" s="11"/>
      <c r="QSB9" s="11"/>
      <c r="QSC9" s="11"/>
      <c r="QSD9" s="11"/>
      <c r="QSE9" s="11"/>
      <c r="QSF9" s="11"/>
      <c r="QSG9" s="11"/>
      <c r="QSH9" s="11"/>
      <c r="QSI9" s="11"/>
      <c r="QSJ9" s="11"/>
      <c r="QSK9" s="11"/>
      <c r="QSL9" s="11"/>
      <c r="QSM9" s="11"/>
      <c r="QSN9" s="11"/>
      <c r="QSO9" s="11"/>
      <c r="QSP9" s="11"/>
      <c r="QSQ9" s="11"/>
      <c r="QSR9" s="11"/>
      <c r="QSS9" s="11"/>
      <c r="QST9" s="11"/>
      <c r="QSU9" s="11"/>
      <c r="QSV9" s="11"/>
      <c r="QSW9" s="11"/>
      <c r="QSX9" s="11"/>
      <c r="QSY9" s="11"/>
      <c r="QSZ9" s="11"/>
      <c r="QTA9" s="11"/>
      <c r="QTB9" s="11"/>
      <c r="QTC9" s="11"/>
      <c r="QTD9" s="11"/>
      <c r="QTE9" s="11"/>
      <c r="QTF9" s="11"/>
      <c r="QTG9" s="11"/>
      <c r="QTH9" s="11"/>
      <c r="QTI9" s="11"/>
      <c r="QTJ9" s="11"/>
      <c r="QTK9" s="11"/>
      <c r="QTL9" s="11"/>
      <c r="QTM9" s="11"/>
      <c r="QTN9" s="11"/>
      <c r="QTO9" s="11"/>
      <c r="QTP9" s="11"/>
      <c r="QTQ9" s="11"/>
      <c r="QTR9" s="11"/>
      <c r="QTS9" s="11"/>
      <c r="QTT9" s="11"/>
      <c r="QTU9" s="11"/>
      <c r="QTV9" s="11"/>
      <c r="QTW9" s="11"/>
      <c r="QTX9" s="11"/>
      <c r="QTY9" s="11"/>
      <c r="QTZ9" s="11"/>
      <c r="QUA9" s="11"/>
      <c r="QUB9" s="11"/>
      <c r="QUC9" s="11"/>
      <c r="QUD9" s="11"/>
      <c r="QUE9" s="11"/>
      <c r="QUF9" s="11"/>
      <c r="QUG9" s="11"/>
      <c r="QUH9" s="11"/>
      <c r="QUI9" s="11"/>
      <c r="QUJ9" s="11"/>
      <c r="QUK9" s="11"/>
      <c r="QUL9" s="11"/>
      <c r="QUM9" s="11"/>
      <c r="QUN9" s="11"/>
      <c r="QUO9" s="11"/>
      <c r="QUP9" s="11"/>
      <c r="QUQ9" s="11"/>
      <c r="QUR9" s="11"/>
      <c r="QUS9" s="11"/>
      <c r="QUT9" s="11"/>
      <c r="QUU9" s="11"/>
      <c r="QUV9" s="11"/>
      <c r="QUW9" s="11"/>
      <c r="QUX9" s="11"/>
      <c r="QUY9" s="11"/>
      <c r="QUZ9" s="11"/>
      <c r="QVA9" s="11"/>
      <c r="QVB9" s="11"/>
      <c r="QVC9" s="11"/>
      <c r="QVD9" s="11"/>
      <c r="QVE9" s="11"/>
      <c r="QVF9" s="11"/>
      <c r="QVG9" s="11"/>
      <c r="QVH9" s="11"/>
      <c r="QVI9" s="11"/>
      <c r="QVJ9" s="11"/>
      <c r="QVK9" s="11"/>
      <c r="QVL9" s="11"/>
      <c r="QVM9" s="11"/>
      <c r="QVN9" s="11"/>
      <c r="QVO9" s="11"/>
      <c r="QVP9" s="11"/>
      <c r="QVQ9" s="11"/>
      <c r="QVR9" s="11"/>
      <c r="QVS9" s="11"/>
      <c r="QVT9" s="11"/>
      <c r="QVU9" s="11"/>
      <c r="QVV9" s="11"/>
      <c r="QVW9" s="11"/>
      <c r="QVX9" s="11"/>
      <c r="QVY9" s="11"/>
      <c r="QVZ9" s="11"/>
      <c r="QWA9" s="11"/>
      <c r="QWB9" s="11"/>
      <c r="QWC9" s="11"/>
      <c r="QWD9" s="11"/>
      <c r="QWE9" s="11"/>
      <c r="QWF9" s="11"/>
      <c r="QWG9" s="11"/>
      <c r="QWH9" s="11"/>
      <c r="QWI9" s="11"/>
      <c r="QWJ9" s="11"/>
      <c r="QWK9" s="11"/>
      <c r="QWL9" s="11"/>
      <c r="QWM9" s="11"/>
      <c r="QWN9" s="11"/>
      <c r="QWO9" s="11"/>
      <c r="QWP9" s="11"/>
      <c r="QWQ9" s="11"/>
      <c r="QWR9" s="11"/>
      <c r="QWS9" s="11"/>
      <c r="QWT9" s="11"/>
      <c r="QWU9" s="11"/>
      <c r="QWV9" s="11"/>
      <c r="QWW9" s="11"/>
      <c r="QWX9" s="11"/>
      <c r="QWY9" s="11"/>
      <c r="QWZ9" s="11"/>
      <c r="QXA9" s="11"/>
      <c r="QXB9" s="11"/>
      <c r="QXC9" s="11"/>
      <c r="QXD9" s="11"/>
      <c r="QXE9" s="11"/>
      <c r="QXF9" s="11"/>
      <c r="QXG9" s="11"/>
      <c r="QXH9" s="11"/>
      <c r="QXI9" s="11"/>
      <c r="QXJ9" s="11"/>
      <c r="QXK9" s="11"/>
      <c r="QXL9" s="11"/>
      <c r="QXM9" s="11"/>
      <c r="QXN9" s="11"/>
      <c r="QXO9" s="11"/>
      <c r="QXP9" s="11"/>
      <c r="QXQ9" s="11"/>
      <c r="QXR9" s="11"/>
      <c r="QXS9" s="11"/>
      <c r="QXT9" s="11"/>
      <c r="QXU9" s="11"/>
      <c r="QXV9" s="11"/>
      <c r="QXW9" s="11"/>
      <c r="QXX9" s="11"/>
      <c r="QXY9" s="11"/>
      <c r="QXZ9" s="11"/>
      <c r="QYA9" s="11"/>
      <c r="QYB9" s="11"/>
      <c r="QYC9" s="11"/>
      <c r="QYD9" s="11"/>
      <c r="QYE9" s="11"/>
      <c r="QYF9" s="11"/>
      <c r="QYG9" s="11"/>
      <c r="QYH9" s="11"/>
      <c r="QYI9" s="11"/>
      <c r="QYJ9" s="11"/>
      <c r="QYK9" s="11"/>
      <c r="QYL9" s="11"/>
      <c r="QYM9" s="11"/>
      <c r="QYN9" s="11"/>
      <c r="QYO9" s="11"/>
      <c r="QYP9" s="11"/>
      <c r="QYQ9" s="11"/>
      <c r="QYR9" s="11"/>
      <c r="QYS9" s="11"/>
      <c r="QYT9" s="11"/>
      <c r="QYU9" s="11"/>
      <c r="QYV9" s="11"/>
      <c r="QYW9" s="11"/>
      <c r="QYX9" s="11"/>
      <c r="QYY9" s="11"/>
      <c r="QYZ9" s="11"/>
      <c r="QZA9" s="11"/>
      <c r="QZB9" s="11"/>
      <c r="QZC9" s="11"/>
      <c r="QZD9" s="11"/>
      <c r="QZE9" s="11"/>
      <c r="QZF9" s="11"/>
      <c r="QZG9" s="11"/>
      <c r="QZH9" s="11"/>
      <c r="QZI9" s="11"/>
      <c r="QZJ9" s="11"/>
      <c r="QZK9" s="11"/>
      <c r="QZL9" s="11"/>
      <c r="QZM9" s="11"/>
      <c r="QZN9" s="11"/>
      <c r="QZO9" s="11"/>
      <c r="QZP9" s="11"/>
      <c r="QZQ9" s="11"/>
      <c r="QZR9" s="11"/>
      <c r="QZS9" s="11"/>
      <c r="QZT9" s="11"/>
      <c r="QZU9" s="11"/>
      <c r="QZV9" s="11"/>
      <c r="QZW9" s="11"/>
      <c r="QZX9" s="11"/>
      <c r="QZY9" s="11"/>
      <c r="QZZ9" s="11"/>
      <c r="RAA9" s="11"/>
      <c r="RAB9" s="11"/>
      <c r="RAC9" s="11"/>
      <c r="RAD9" s="11"/>
      <c r="RAE9" s="11"/>
      <c r="RAF9" s="11"/>
      <c r="RAG9" s="11"/>
      <c r="RAH9" s="11"/>
      <c r="RAI9" s="11"/>
      <c r="RAJ9" s="11"/>
      <c r="RAK9" s="11"/>
      <c r="RAL9" s="11"/>
      <c r="RAM9" s="11"/>
      <c r="RAN9" s="11"/>
      <c r="RAO9" s="11"/>
      <c r="RAP9" s="11"/>
      <c r="RAQ9" s="11"/>
      <c r="RAR9" s="11"/>
      <c r="RAS9" s="11"/>
      <c r="RAT9" s="11"/>
      <c r="RAU9" s="11"/>
      <c r="RAV9" s="11"/>
      <c r="RAW9" s="11"/>
      <c r="RAX9" s="11"/>
      <c r="RAY9" s="11"/>
      <c r="RAZ9" s="11"/>
      <c r="RBA9" s="11"/>
      <c r="RBB9" s="11"/>
      <c r="RBC9" s="11"/>
      <c r="RBD9" s="11"/>
      <c r="RBE9" s="11"/>
      <c r="RBF9" s="11"/>
      <c r="RBG9" s="11"/>
      <c r="RBH9" s="11"/>
      <c r="RBI9" s="11"/>
      <c r="RBJ9" s="11"/>
      <c r="RBK9" s="11"/>
      <c r="RBL9" s="11"/>
      <c r="RBM9" s="11"/>
      <c r="RBN9" s="11"/>
      <c r="RBO9" s="11"/>
      <c r="RBP9" s="11"/>
      <c r="RBQ9" s="11"/>
      <c r="RBR9" s="11"/>
      <c r="RBS9" s="11"/>
      <c r="RBT9" s="11"/>
      <c r="RBU9" s="11"/>
      <c r="RBV9" s="11"/>
      <c r="RBW9" s="11"/>
      <c r="RBX9" s="11"/>
      <c r="RBY9" s="11"/>
      <c r="RBZ9" s="11"/>
      <c r="RCA9" s="11"/>
      <c r="RCB9" s="11"/>
      <c r="RCC9" s="11"/>
      <c r="RCD9" s="11"/>
      <c r="RCE9" s="11"/>
      <c r="RCF9" s="11"/>
      <c r="RCG9" s="11"/>
      <c r="RCH9" s="11"/>
      <c r="RCI9" s="11"/>
      <c r="RCJ9" s="11"/>
      <c r="RCK9" s="11"/>
      <c r="RCL9" s="11"/>
      <c r="RCM9" s="11"/>
      <c r="RCN9" s="11"/>
      <c r="RCO9" s="11"/>
      <c r="RCP9" s="11"/>
      <c r="RCQ9" s="11"/>
      <c r="RCR9" s="11"/>
      <c r="RCS9" s="11"/>
      <c r="RCT9" s="11"/>
      <c r="RCU9" s="11"/>
      <c r="RCV9" s="11"/>
      <c r="RCW9" s="11"/>
      <c r="RCX9" s="11"/>
      <c r="RCY9" s="11"/>
      <c r="RCZ9" s="11"/>
      <c r="RDA9" s="11"/>
      <c r="RDB9" s="11"/>
      <c r="RDC9" s="11"/>
      <c r="RDD9" s="11"/>
      <c r="RDE9" s="11"/>
      <c r="RDF9" s="11"/>
      <c r="RDG9" s="11"/>
      <c r="RDH9" s="11"/>
      <c r="RDI9" s="11"/>
      <c r="RDJ9" s="11"/>
      <c r="RDK9" s="11"/>
      <c r="RDL9" s="11"/>
      <c r="RDM9" s="11"/>
      <c r="RDN9" s="11"/>
      <c r="RDO9" s="11"/>
      <c r="RDP9" s="11"/>
      <c r="RDQ9" s="11"/>
      <c r="RDR9" s="11"/>
      <c r="RDS9" s="11"/>
      <c r="RDT9" s="11"/>
      <c r="RDU9" s="11"/>
      <c r="RDV9" s="11"/>
      <c r="RDW9" s="11"/>
      <c r="RDX9" s="11"/>
      <c r="RDY9" s="11"/>
      <c r="RDZ9" s="11"/>
      <c r="REA9" s="11"/>
      <c r="REB9" s="11"/>
      <c r="REC9" s="11"/>
      <c r="RED9" s="11"/>
      <c r="REE9" s="11"/>
      <c r="REF9" s="11"/>
      <c r="REG9" s="11"/>
      <c r="REH9" s="11"/>
      <c r="REI9" s="11"/>
      <c r="REJ9" s="11"/>
      <c r="REK9" s="11"/>
      <c r="REL9" s="11"/>
      <c r="REM9" s="11"/>
      <c r="REN9" s="11"/>
      <c r="REO9" s="11"/>
      <c r="REP9" s="11"/>
      <c r="REQ9" s="11"/>
      <c r="RER9" s="11"/>
      <c r="RES9" s="11"/>
      <c r="RET9" s="11"/>
      <c r="REU9" s="11"/>
      <c r="REV9" s="11"/>
      <c r="REW9" s="11"/>
      <c r="REX9" s="11"/>
      <c r="REY9" s="11"/>
      <c r="REZ9" s="11"/>
      <c r="RFA9" s="11"/>
      <c r="RFB9" s="11"/>
      <c r="RFC9" s="11"/>
      <c r="RFD9" s="11"/>
      <c r="RFE9" s="11"/>
      <c r="RFF9" s="11"/>
      <c r="RFG9" s="11"/>
      <c r="RFH9" s="11"/>
      <c r="RFI9" s="11"/>
      <c r="RFJ9" s="11"/>
      <c r="RFK9" s="11"/>
      <c r="RFL9" s="11"/>
      <c r="RFM9" s="11"/>
      <c r="RFN9" s="11"/>
      <c r="RFO9" s="11"/>
      <c r="RFP9" s="11"/>
      <c r="RFQ9" s="11"/>
      <c r="RFR9" s="11"/>
      <c r="RFS9" s="11"/>
      <c r="RFT9" s="11"/>
      <c r="RFU9" s="11"/>
      <c r="RFV9" s="11"/>
      <c r="RFW9" s="11"/>
      <c r="RFX9" s="11"/>
      <c r="RFY9" s="11"/>
      <c r="RFZ9" s="11"/>
      <c r="RGA9" s="11"/>
      <c r="RGB9" s="11"/>
      <c r="RGC9" s="11"/>
      <c r="RGD9" s="11"/>
      <c r="RGE9" s="11"/>
      <c r="RGF9" s="11"/>
      <c r="RGG9" s="11"/>
      <c r="RGH9" s="11"/>
      <c r="RGI9" s="11"/>
      <c r="RGJ9" s="11"/>
      <c r="RGK9" s="11"/>
      <c r="RGL9" s="11"/>
      <c r="RGM9" s="11"/>
      <c r="RGN9" s="11"/>
      <c r="RGO9" s="11"/>
      <c r="RGP9" s="11"/>
      <c r="RGQ9" s="11"/>
      <c r="RGR9" s="11"/>
      <c r="RGS9" s="11"/>
      <c r="RGT9" s="11"/>
      <c r="RGU9" s="11"/>
      <c r="RGV9" s="11"/>
      <c r="RGW9" s="11"/>
      <c r="RGX9" s="11"/>
      <c r="RGY9" s="11"/>
      <c r="RGZ9" s="11"/>
      <c r="RHA9" s="11"/>
      <c r="RHB9" s="11"/>
      <c r="RHC9" s="11"/>
      <c r="RHD9" s="11"/>
      <c r="RHE9" s="11"/>
      <c r="RHF9" s="11"/>
      <c r="RHG9" s="11"/>
      <c r="RHH9" s="11"/>
      <c r="RHI9" s="11"/>
      <c r="RHJ9" s="11"/>
      <c r="RHK9" s="11"/>
      <c r="RHL9" s="11"/>
      <c r="RHM9" s="11"/>
      <c r="RHN9" s="11"/>
      <c r="RHO9" s="11"/>
      <c r="RHP9" s="11"/>
      <c r="RHQ9" s="11"/>
      <c r="RHR9" s="11"/>
      <c r="RHS9" s="11"/>
      <c r="RHT9" s="11"/>
      <c r="RHU9" s="11"/>
      <c r="RHV9" s="11"/>
      <c r="RHW9" s="11"/>
      <c r="RHX9" s="11"/>
      <c r="RHY9" s="11"/>
      <c r="RHZ9" s="11"/>
      <c r="RIA9" s="11"/>
      <c r="RIB9" s="11"/>
      <c r="RIC9" s="11"/>
      <c r="RID9" s="11"/>
      <c r="RIE9" s="11"/>
      <c r="RIF9" s="11"/>
      <c r="RIG9" s="11"/>
      <c r="RIH9" s="11"/>
      <c r="RII9" s="11"/>
      <c r="RIJ9" s="11"/>
      <c r="RIK9" s="11"/>
      <c r="RIL9" s="11"/>
      <c r="RIM9" s="11"/>
      <c r="RIN9" s="11"/>
      <c r="RIO9" s="11"/>
      <c r="RIP9" s="11"/>
      <c r="RIQ9" s="11"/>
      <c r="RIR9" s="11"/>
      <c r="RIS9" s="11"/>
      <c r="RIT9" s="11"/>
      <c r="RIU9" s="11"/>
      <c r="RIV9" s="11"/>
      <c r="RIW9" s="11"/>
      <c r="RIX9" s="11"/>
      <c r="RIY9" s="11"/>
      <c r="RIZ9" s="11"/>
      <c r="RJA9" s="11"/>
      <c r="RJB9" s="11"/>
      <c r="RJC9" s="11"/>
      <c r="RJD9" s="11"/>
      <c r="RJE9" s="11"/>
      <c r="RJF9" s="11"/>
      <c r="RJG9" s="11"/>
      <c r="RJH9" s="11"/>
      <c r="RJI9" s="11"/>
      <c r="RJJ9" s="11"/>
      <c r="RJK9" s="11"/>
      <c r="RJL9" s="11"/>
      <c r="RJM9" s="11"/>
      <c r="RJN9" s="11"/>
      <c r="RJO9" s="11"/>
      <c r="RJP9" s="11"/>
      <c r="RJQ9" s="11"/>
      <c r="RJR9" s="11"/>
      <c r="RJS9" s="11"/>
      <c r="RJT9" s="11"/>
      <c r="RJU9" s="11"/>
      <c r="RJV9" s="11"/>
      <c r="RJW9" s="11"/>
      <c r="RJX9" s="11"/>
      <c r="RJY9" s="11"/>
      <c r="RJZ9" s="11"/>
      <c r="RKA9" s="11"/>
      <c r="RKB9" s="11"/>
      <c r="RKC9" s="11"/>
      <c r="RKD9" s="11"/>
      <c r="RKE9" s="11"/>
      <c r="RKF9" s="11"/>
      <c r="RKG9" s="11"/>
      <c r="RKH9" s="11"/>
      <c r="RKI9" s="11"/>
      <c r="RKJ9" s="11"/>
      <c r="RKK9" s="11"/>
      <c r="RKL9" s="11"/>
      <c r="RKM9" s="11"/>
      <c r="RKN9" s="11"/>
      <c r="RKO9" s="11"/>
      <c r="RKP9" s="11"/>
      <c r="RKQ9" s="11"/>
      <c r="RKR9" s="11"/>
      <c r="RKS9" s="11"/>
      <c r="RKT9" s="11"/>
      <c r="RKU9" s="11"/>
      <c r="RKV9" s="11"/>
      <c r="RKW9" s="11"/>
      <c r="RKX9" s="11"/>
      <c r="RKY9" s="11"/>
      <c r="RKZ9" s="11"/>
      <c r="RLA9" s="11"/>
      <c r="RLB9" s="11"/>
      <c r="RLC9" s="11"/>
      <c r="RLD9" s="11"/>
      <c r="RLE9" s="11"/>
      <c r="RLF9" s="11"/>
      <c r="RLG9" s="11"/>
      <c r="RLH9" s="11"/>
      <c r="RLI9" s="11"/>
      <c r="RLJ9" s="11"/>
      <c r="RLK9" s="11"/>
      <c r="RLL9" s="11"/>
      <c r="RLM9" s="11"/>
      <c r="RLN9" s="11"/>
      <c r="RLO9" s="11"/>
      <c r="RLP9" s="11"/>
      <c r="RLQ9" s="11"/>
      <c r="RLR9" s="11"/>
      <c r="RLS9" s="11"/>
      <c r="RLT9" s="11"/>
      <c r="RLU9" s="11"/>
      <c r="RLV9" s="11"/>
      <c r="RLW9" s="11"/>
      <c r="RLX9" s="11"/>
      <c r="RLY9" s="11"/>
      <c r="RLZ9" s="11"/>
      <c r="RMA9" s="11"/>
      <c r="RMB9" s="11"/>
      <c r="RMC9" s="11"/>
      <c r="RMD9" s="11"/>
      <c r="RME9" s="11"/>
      <c r="RMF9" s="11"/>
      <c r="RMG9" s="11"/>
      <c r="RMH9" s="11"/>
      <c r="RMI9" s="11"/>
      <c r="RMJ9" s="11"/>
      <c r="RMK9" s="11"/>
      <c r="RML9" s="11"/>
      <c r="RMM9" s="11"/>
      <c r="RMN9" s="11"/>
      <c r="RMO9" s="11"/>
      <c r="RMP9" s="11"/>
      <c r="RMQ9" s="11"/>
      <c r="RMR9" s="11"/>
      <c r="RMS9" s="11"/>
      <c r="RMT9" s="11"/>
      <c r="RMU9" s="11"/>
      <c r="RMV9" s="11"/>
      <c r="RMW9" s="11"/>
      <c r="RMX9" s="11"/>
      <c r="RMY9" s="11"/>
      <c r="RMZ9" s="11"/>
      <c r="RNA9" s="11"/>
      <c r="RNB9" s="11"/>
      <c r="RNC9" s="11"/>
      <c r="RND9" s="11"/>
      <c r="RNE9" s="11"/>
      <c r="RNF9" s="11"/>
      <c r="RNG9" s="11"/>
      <c r="RNH9" s="11"/>
      <c r="RNI9" s="11"/>
      <c r="RNJ9" s="11"/>
      <c r="RNK9" s="11"/>
      <c r="RNL9" s="11"/>
      <c r="RNM9" s="11"/>
      <c r="RNN9" s="11"/>
      <c r="RNO9" s="11"/>
      <c r="RNP9" s="11"/>
      <c r="RNQ9" s="11"/>
      <c r="RNR9" s="11"/>
      <c r="RNS9" s="11"/>
      <c r="RNT9" s="11"/>
      <c r="RNU9" s="11"/>
      <c r="RNV9" s="11"/>
      <c r="RNW9" s="11"/>
      <c r="RNX9" s="11"/>
      <c r="RNY9" s="11"/>
      <c r="RNZ9" s="11"/>
      <c r="ROA9" s="11"/>
      <c r="ROB9" s="11"/>
      <c r="ROC9" s="11"/>
      <c r="ROD9" s="11"/>
      <c r="ROE9" s="11"/>
      <c r="ROF9" s="11"/>
      <c r="ROG9" s="11"/>
      <c r="ROH9" s="11"/>
      <c r="ROI9" s="11"/>
      <c r="ROJ9" s="11"/>
      <c r="ROK9" s="11"/>
      <c r="ROL9" s="11"/>
      <c r="ROM9" s="11"/>
      <c r="RON9" s="11"/>
      <c r="ROO9" s="11"/>
      <c r="ROP9" s="11"/>
      <c r="ROQ9" s="11"/>
      <c r="ROR9" s="11"/>
      <c r="ROS9" s="11"/>
      <c r="ROT9" s="11"/>
      <c r="ROU9" s="11"/>
      <c r="ROV9" s="11"/>
      <c r="ROW9" s="11"/>
      <c r="ROX9" s="11"/>
      <c r="ROY9" s="11"/>
      <c r="ROZ9" s="11"/>
      <c r="RPA9" s="11"/>
      <c r="RPB9" s="11"/>
      <c r="RPC9" s="11"/>
      <c r="RPD9" s="11"/>
      <c r="RPE9" s="11"/>
      <c r="RPF9" s="11"/>
      <c r="RPG9" s="11"/>
      <c r="RPH9" s="11"/>
      <c r="RPI9" s="11"/>
      <c r="RPJ9" s="11"/>
      <c r="RPK9" s="11"/>
      <c r="RPL9" s="11"/>
      <c r="RPM9" s="11"/>
      <c r="RPN9" s="11"/>
      <c r="RPO9" s="11"/>
      <c r="RPP9" s="11"/>
      <c r="RPQ9" s="11"/>
      <c r="RPR9" s="11"/>
      <c r="RPS9" s="11"/>
      <c r="RPT9" s="11"/>
      <c r="RPU9" s="11"/>
      <c r="RPV9" s="11"/>
      <c r="RPW9" s="11"/>
      <c r="RPX9" s="11"/>
      <c r="RPY9" s="11"/>
      <c r="RPZ9" s="11"/>
      <c r="RQA9" s="11"/>
      <c r="RQB9" s="11"/>
      <c r="RQC9" s="11"/>
      <c r="RQD9" s="11"/>
      <c r="RQE9" s="11"/>
      <c r="RQF9" s="11"/>
      <c r="RQG9" s="11"/>
      <c r="RQH9" s="11"/>
      <c r="RQI9" s="11"/>
      <c r="RQJ9" s="11"/>
      <c r="RQK9" s="11"/>
      <c r="RQL9" s="11"/>
      <c r="RQM9" s="11"/>
      <c r="RQN9" s="11"/>
      <c r="RQO9" s="11"/>
      <c r="RQP9" s="11"/>
      <c r="RQQ9" s="11"/>
      <c r="RQR9" s="11"/>
      <c r="RQS9" s="11"/>
      <c r="RQT9" s="11"/>
      <c r="RQU9" s="11"/>
      <c r="RQV9" s="11"/>
      <c r="RQW9" s="11"/>
      <c r="RQX9" s="11"/>
      <c r="RQY9" s="11"/>
      <c r="RQZ9" s="11"/>
      <c r="RRA9" s="11"/>
      <c r="RRB9" s="11"/>
      <c r="RRC9" s="11"/>
      <c r="RRD9" s="11"/>
      <c r="RRE9" s="11"/>
      <c r="RRF9" s="11"/>
      <c r="RRG9" s="11"/>
      <c r="RRH9" s="11"/>
      <c r="RRI9" s="11"/>
      <c r="RRJ9" s="11"/>
      <c r="RRK9" s="11"/>
      <c r="RRL9" s="11"/>
      <c r="RRM9" s="11"/>
      <c r="RRN9" s="11"/>
      <c r="RRO9" s="11"/>
      <c r="RRP9" s="11"/>
      <c r="RRQ9" s="11"/>
      <c r="RRR9" s="11"/>
      <c r="RRS9" s="11"/>
      <c r="RRT9" s="11"/>
      <c r="RRU9" s="11"/>
      <c r="RRV9" s="11"/>
      <c r="RRW9" s="11"/>
      <c r="RRX9" s="11"/>
      <c r="RRY9" s="11"/>
      <c r="RRZ9" s="11"/>
      <c r="RSA9" s="11"/>
      <c r="RSB9" s="11"/>
      <c r="RSC9" s="11"/>
      <c r="RSD9" s="11"/>
      <c r="RSE9" s="11"/>
      <c r="RSF9" s="11"/>
      <c r="RSG9" s="11"/>
      <c r="RSH9" s="11"/>
      <c r="RSI9" s="11"/>
      <c r="RSJ9" s="11"/>
      <c r="RSK9" s="11"/>
      <c r="RSL9" s="11"/>
      <c r="RSM9" s="11"/>
      <c r="RSN9" s="11"/>
      <c r="RSO9" s="11"/>
      <c r="RSP9" s="11"/>
      <c r="RSQ9" s="11"/>
      <c r="RSR9" s="11"/>
      <c r="RSS9" s="11"/>
      <c r="RST9" s="11"/>
      <c r="RSU9" s="11"/>
      <c r="RSV9" s="11"/>
      <c r="RSW9" s="11"/>
      <c r="RSX9" s="11"/>
      <c r="RSY9" s="11"/>
      <c r="RSZ9" s="11"/>
      <c r="RTA9" s="11"/>
      <c r="RTB9" s="11"/>
      <c r="RTC9" s="11"/>
      <c r="RTD9" s="11"/>
      <c r="RTE9" s="11"/>
      <c r="RTF9" s="11"/>
      <c r="RTG9" s="11"/>
      <c r="RTH9" s="11"/>
      <c r="RTI9" s="11"/>
      <c r="RTJ9" s="11"/>
      <c r="RTK9" s="11"/>
      <c r="RTL9" s="11"/>
      <c r="RTM9" s="11"/>
      <c r="RTN9" s="11"/>
      <c r="RTO9" s="11"/>
      <c r="RTP9" s="11"/>
      <c r="RTQ9" s="11"/>
      <c r="RTR9" s="11"/>
      <c r="RTS9" s="11"/>
      <c r="RTT9" s="11"/>
      <c r="RTU9" s="11"/>
      <c r="RTV9" s="11"/>
      <c r="RTW9" s="11"/>
      <c r="RTX9" s="11"/>
      <c r="RTY9" s="11"/>
      <c r="RTZ9" s="11"/>
      <c r="RUA9" s="11"/>
      <c r="RUB9" s="11"/>
      <c r="RUC9" s="11"/>
      <c r="RUD9" s="11"/>
      <c r="RUE9" s="11"/>
      <c r="RUF9" s="11"/>
      <c r="RUG9" s="11"/>
      <c r="RUH9" s="11"/>
      <c r="RUI9" s="11"/>
      <c r="RUJ9" s="11"/>
      <c r="RUK9" s="11"/>
      <c r="RUL9" s="11"/>
      <c r="RUM9" s="11"/>
      <c r="RUN9" s="11"/>
      <c r="RUO9" s="11"/>
      <c r="RUP9" s="11"/>
      <c r="RUQ9" s="11"/>
      <c r="RUR9" s="11"/>
      <c r="RUS9" s="11"/>
      <c r="RUT9" s="11"/>
      <c r="RUU9" s="11"/>
      <c r="RUV9" s="11"/>
      <c r="RUW9" s="11"/>
      <c r="RUX9" s="11"/>
      <c r="RUY9" s="11"/>
      <c r="RUZ9" s="11"/>
      <c r="RVA9" s="11"/>
      <c r="RVB9" s="11"/>
      <c r="RVC9" s="11"/>
      <c r="RVD9" s="11"/>
      <c r="RVE9" s="11"/>
      <c r="RVF9" s="11"/>
      <c r="RVG9" s="11"/>
      <c r="RVH9" s="11"/>
      <c r="RVI9" s="11"/>
      <c r="RVJ9" s="11"/>
      <c r="RVK9" s="11"/>
      <c r="RVL9" s="11"/>
      <c r="RVM9" s="11"/>
      <c r="RVN9" s="11"/>
      <c r="RVO9" s="11"/>
      <c r="RVP9" s="11"/>
      <c r="RVQ9" s="11"/>
      <c r="RVR9" s="11"/>
      <c r="RVS9" s="11"/>
      <c r="RVT9" s="11"/>
      <c r="RVU9" s="11"/>
      <c r="RVV9" s="11"/>
      <c r="RVW9" s="11"/>
      <c r="RVX9" s="11"/>
      <c r="RVY9" s="11"/>
      <c r="RVZ9" s="11"/>
      <c r="RWA9" s="11"/>
      <c r="RWB9" s="11"/>
      <c r="RWC9" s="11"/>
      <c r="RWD9" s="11"/>
      <c r="RWE9" s="11"/>
      <c r="RWF9" s="11"/>
      <c r="RWG9" s="11"/>
      <c r="RWH9" s="11"/>
      <c r="RWI9" s="11"/>
      <c r="RWJ9" s="11"/>
      <c r="RWK9" s="11"/>
      <c r="RWL9" s="11"/>
      <c r="RWM9" s="11"/>
      <c r="RWN9" s="11"/>
      <c r="RWO9" s="11"/>
      <c r="RWP9" s="11"/>
      <c r="RWQ9" s="11"/>
      <c r="RWR9" s="11"/>
      <c r="RWS9" s="11"/>
      <c r="RWT9" s="11"/>
      <c r="RWU9" s="11"/>
      <c r="RWV9" s="11"/>
      <c r="RWW9" s="11"/>
      <c r="RWX9" s="11"/>
      <c r="RWY9" s="11"/>
      <c r="RWZ9" s="11"/>
      <c r="RXA9" s="11"/>
      <c r="RXB9" s="11"/>
      <c r="RXC9" s="11"/>
      <c r="RXD9" s="11"/>
      <c r="RXE9" s="11"/>
      <c r="RXF9" s="11"/>
      <c r="RXG9" s="11"/>
      <c r="RXH9" s="11"/>
      <c r="RXI9" s="11"/>
      <c r="RXJ9" s="11"/>
      <c r="RXK9" s="11"/>
      <c r="RXL9" s="11"/>
      <c r="RXM9" s="11"/>
      <c r="RXN9" s="11"/>
      <c r="RXO9" s="11"/>
      <c r="RXP9" s="11"/>
      <c r="RXQ9" s="11"/>
      <c r="RXR9" s="11"/>
      <c r="RXS9" s="11"/>
      <c r="RXT9" s="11"/>
      <c r="RXU9" s="11"/>
      <c r="RXV9" s="11"/>
      <c r="RXW9" s="11"/>
      <c r="RXX9" s="11"/>
      <c r="RXY9" s="11"/>
      <c r="RXZ9" s="11"/>
      <c r="RYA9" s="11"/>
      <c r="RYB9" s="11"/>
      <c r="RYC9" s="11"/>
      <c r="RYD9" s="11"/>
      <c r="RYE9" s="11"/>
      <c r="RYF9" s="11"/>
      <c r="RYG9" s="11"/>
      <c r="RYH9" s="11"/>
      <c r="RYI9" s="11"/>
      <c r="RYJ9" s="11"/>
      <c r="RYK9" s="11"/>
      <c r="RYL9" s="11"/>
      <c r="RYM9" s="11"/>
      <c r="RYN9" s="11"/>
      <c r="RYO9" s="11"/>
      <c r="RYP9" s="11"/>
      <c r="RYQ9" s="11"/>
      <c r="RYR9" s="11"/>
      <c r="RYS9" s="11"/>
      <c r="RYT9" s="11"/>
      <c r="RYU9" s="11"/>
      <c r="RYV9" s="11"/>
      <c r="RYW9" s="11"/>
      <c r="RYX9" s="11"/>
      <c r="RYY9" s="11"/>
      <c r="RYZ9" s="11"/>
      <c r="RZA9" s="11"/>
      <c r="RZB9" s="11"/>
      <c r="RZC9" s="11"/>
      <c r="RZD9" s="11"/>
      <c r="RZE9" s="11"/>
      <c r="RZF9" s="11"/>
      <c r="RZG9" s="11"/>
      <c r="RZH9" s="11"/>
      <c r="RZI9" s="11"/>
      <c r="RZJ9" s="11"/>
      <c r="RZK9" s="11"/>
      <c r="RZL9" s="11"/>
      <c r="RZM9" s="11"/>
      <c r="RZN9" s="11"/>
      <c r="RZO9" s="11"/>
      <c r="RZP9" s="11"/>
      <c r="RZQ9" s="11"/>
      <c r="RZR9" s="11"/>
      <c r="RZS9" s="11"/>
      <c r="RZT9" s="11"/>
      <c r="RZU9" s="11"/>
      <c r="RZV9" s="11"/>
      <c r="RZW9" s="11"/>
      <c r="RZX9" s="11"/>
      <c r="RZY9" s="11"/>
      <c r="RZZ9" s="11"/>
      <c r="SAA9" s="11"/>
      <c r="SAB9" s="11"/>
      <c r="SAC9" s="11"/>
      <c r="SAD9" s="11"/>
      <c r="SAE9" s="11"/>
      <c r="SAF9" s="11"/>
      <c r="SAG9" s="11"/>
      <c r="SAH9" s="11"/>
      <c r="SAI9" s="11"/>
      <c r="SAJ9" s="11"/>
      <c r="SAK9" s="11"/>
      <c r="SAL9" s="11"/>
      <c r="SAM9" s="11"/>
      <c r="SAN9" s="11"/>
      <c r="SAO9" s="11"/>
      <c r="SAP9" s="11"/>
      <c r="SAQ9" s="11"/>
      <c r="SAR9" s="11"/>
      <c r="SAS9" s="11"/>
      <c r="SAT9" s="11"/>
      <c r="SAU9" s="11"/>
      <c r="SAV9" s="11"/>
      <c r="SAW9" s="11"/>
      <c r="SAX9" s="11"/>
      <c r="SAY9" s="11"/>
      <c r="SAZ9" s="11"/>
      <c r="SBA9" s="11"/>
      <c r="SBB9" s="11"/>
      <c r="SBC9" s="11"/>
      <c r="SBD9" s="11"/>
      <c r="SBE9" s="11"/>
      <c r="SBF9" s="11"/>
      <c r="SBG9" s="11"/>
      <c r="SBH9" s="11"/>
      <c r="SBI9" s="11"/>
      <c r="SBJ9" s="11"/>
      <c r="SBK9" s="11"/>
      <c r="SBL9" s="11"/>
      <c r="SBM9" s="11"/>
      <c r="SBN9" s="11"/>
      <c r="SBO9" s="11"/>
      <c r="SBP9" s="11"/>
      <c r="SBQ9" s="11"/>
      <c r="SBR9" s="11"/>
      <c r="SBS9" s="11"/>
      <c r="SBT9" s="11"/>
      <c r="SBU9" s="11"/>
      <c r="SBV9" s="11"/>
      <c r="SBW9" s="11"/>
      <c r="SBX9" s="11"/>
      <c r="SBY9" s="11"/>
      <c r="SBZ9" s="11"/>
      <c r="SCA9" s="11"/>
      <c r="SCB9" s="11"/>
      <c r="SCC9" s="11"/>
      <c r="SCD9" s="11"/>
      <c r="SCE9" s="11"/>
      <c r="SCF9" s="11"/>
      <c r="SCG9" s="11"/>
      <c r="SCH9" s="11"/>
      <c r="SCI9" s="11"/>
      <c r="SCJ9" s="11"/>
      <c r="SCK9" s="11"/>
      <c r="SCL9" s="11"/>
      <c r="SCM9" s="11"/>
      <c r="SCN9" s="11"/>
      <c r="SCO9" s="11"/>
      <c r="SCP9" s="11"/>
      <c r="SCQ9" s="11"/>
      <c r="SCR9" s="11"/>
      <c r="SCS9" s="11"/>
      <c r="SCT9" s="11"/>
      <c r="SCU9" s="11"/>
      <c r="SCV9" s="11"/>
      <c r="SCW9" s="11"/>
      <c r="SCX9" s="11"/>
      <c r="SCY9" s="11"/>
      <c r="SCZ9" s="11"/>
      <c r="SDA9" s="11"/>
      <c r="SDB9" s="11"/>
      <c r="SDC9" s="11"/>
      <c r="SDD9" s="11"/>
      <c r="SDE9" s="11"/>
      <c r="SDF9" s="11"/>
      <c r="SDG9" s="11"/>
      <c r="SDH9" s="11"/>
      <c r="SDI9" s="11"/>
      <c r="SDJ9" s="11"/>
      <c r="SDK9" s="11"/>
      <c r="SDL9" s="11"/>
      <c r="SDM9" s="11"/>
      <c r="SDN9" s="11"/>
      <c r="SDO9" s="11"/>
      <c r="SDP9" s="11"/>
      <c r="SDQ9" s="11"/>
      <c r="SDR9" s="11"/>
      <c r="SDS9" s="11"/>
      <c r="SDT9" s="11"/>
      <c r="SDU9" s="11"/>
      <c r="SDV9" s="11"/>
      <c r="SDW9" s="11"/>
      <c r="SDX9" s="11"/>
      <c r="SDY9" s="11"/>
      <c r="SDZ9" s="11"/>
      <c r="SEA9" s="11"/>
      <c r="SEB9" s="11"/>
      <c r="SEC9" s="11"/>
      <c r="SED9" s="11"/>
      <c r="SEE9" s="11"/>
      <c r="SEF9" s="11"/>
      <c r="SEG9" s="11"/>
      <c r="SEH9" s="11"/>
      <c r="SEI9" s="11"/>
      <c r="SEJ9" s="11"/>
      <c r="SEK9" s="11"/>
      <c r="SEL9" s="11"/>
      <c r="SEM9" s="11"/>
      <c r="SEN9" s="11"/>
      <c r="SEO9" s="11"/>
      <c r="SEP9" s="11"/>
      <c r="SEQ9" s="11"/>
      <c r="SER9" s="11"/>
      <c r="SES9" s="11"/>
      <c r="SET9" s="11"/>
      <c r="SEU9" s="11"/>
      <c r="SEV9" s="11"/>
      <c r="SEW9" s="11"/>
      <c r="SEX9" s="11"/>
      <c r="SEY9" s="11"/>
      <c r="SEZ9" s="11"/>
      <c r="SFA9" s="11"/>
      <c r="SFB9" s="11"/>
      <c r="SFC9" s="11"/>
      <c r="SFD9" s="11"/>
      <c r="SFE9" s="11"/>
      <c r="SFF9" s="11"/>
      <c r="SFG9" s="11"/>
      <c r="SFH9" s="11"/>
      <c r="SFI9" s="11"/>
      <c r="SFJ9" s="11"/>
      <c r="SFK9" s="11"/>
      <c r="SFL9" s="11"/>
      <c r="SFM9" s="11"/>
      <c r="SFN9" s="11"/>
      <c r="SFO9" s="11"/>
      <c r="SFP9" s="11"/>
      <c r="SFQ9" s="11"/>
      <c r="SFR9" s="11"/>
      <c r="SFS9" s="11"/>
      <c r="SFT9" s="11"/>
      <c r="SFU9" s="11"/>
      <c r="SFV9" s="11"/>
      <c r="SFW9" s="11"/>
      <c r="SFX9" s="11"/>
      <c r="SFY9" s="11"/>
      <c r="SFZ9" s="11"/>
      <c r="SGA9" s="11"/>
      <c r="SGB9" s="11"/>
      <c r="SGC9" s="11"/>
      <c r="SGD9" s="11"/>
      <c r="SGE9" s="11"/>
      <c r="SGF9" s="11"/>
      <c r="SGG9" s="11"/>
      <c r="SGH9" s="11"/>
      <c r="SGI9" s="11"/>
      <c r="SGJ9" s="11"/>
      <c r="SGK9" s="11"/>
      <c r="SGL9" s="11"/>
      <c r="SGM9" s="11"/>
      <c r="SGN9" s="11"/>
      <c r="SGO9" s="11"/>
      <c r="SGP9" s="11"/>
      <c r="SGQ9" s="11"/>
      <c r="SGR9" s="11"/>
      <c r="SGS9" s="11"/>
      <c r="SGT9" s="11"/>
      <c r="SGU9" s="11"/>
      <c r="SGV9" s="11"/>
      <c r="SGW9" s="11"/>
      <c r="SGX9" s="11"/>
      <c r="SGY9" s="11"/>
      <c r="SGZ9" s="11"/>
      <c r="SHA9" s="11"/>
      <c r="SHB9" s="11"/>
      <c r="SHC9" s="11"/>
      <c r="SHD9" s="11"/>
      <c r="SHE9" s="11"/>
      <c r="SHF9" s="11"/>
      <c r="SHG9" s="11"/>
      <c r="SHH9" s="11"/>
      <c r="SHI9" s="11"/>
      <c r="SHJ9" s="11"/>
      <c r="SHK9" s="11"/>
      <c r="SHL9" s="11"/>
      <c r="SHM9" s="11"/>
      <c r="SHN9" s="11"/>
      <c r="SHO9" s="11"/>
      <c r="SHP9" s="11"/>
      <c r="SHQ9" s="11"/>
      <c r="SHR9" s="11"/>
      <c r="SHS9" s="11"/>
      <c r="SHT9" s="11"/>
      <c r="SHU9" s="11"/>
      <c r="SHV9" s="11"/>
      <c r="SHW9" s="11"/>
      <c r="SHX9" s="11"/>
      <c r="SHY9" s="11"/>
      <c r="SHZ9" s="11"/>
      <c r="SIA9" s="11"/>
      <c r="SIB9" s="11"/>
      <c r="SIC9" s="11"/>
      <c r="SID9" s="11"/>
      <c r="SIE9" s="11"/>
      <c r="SIF9" s="11"/>
      <c r="SIG9" s="11"/>
      <c r="SIH9" s="11"/>
      <c r="SII9" s="11"/>
      <c r="SIJ9" s="11"/>
      <c r="SIK9" s="11"/>
      <c r="SIL9" s="11"/>
      <c r="SIM9" s="11"/>
      <c r="SIN9" s="11"/>
      <c r="SIO9" s="11"/>
      <c r="SIP9" s="11"/>
      <c r="SIQ9" s="11"/>
      <c r="SIR9" s="11"/>
      <c r="SIS9" s="11"/>
      <c r="SIT9" s="11"/>
      <c r="SIU9" s="11"/>
      <c r="SIV9" s="11"/>
      <c r="SIW9" s="11"/>
      <c r="SIX9" s="11"/>
      <c r="SIY9" s="11"/>
      <c r="SIZ9" s="11"/>
      <c r="SJA9" s="11"/>
      <c r="SJB9" s="11"/>
      <c r="SJC9" s="11"/>
      <c r="SJD9" s="11"/>
      <c r="SJE9" s="11"/>
      <c r="SJF9" s="11"/>
      <c r="SJG9" s="11"/>
      <c r="SJH9" s="11"/>
      <c r="SJI9" s="11"/>
      <c r="SJJ9" s="11"/>
      <c r="SJK9" s="11"/>
      <c r="SJL9" s="11"/>
      <c r="SJM9" s="11"/>
      <c r="SJN9" s="11"/>
      <c r="SJO9" s="11"/>
      <c r="SJP9" s="11"/>
      <c r="SJQ9" s="11"/>
      <c r="SJR9" s="11"/>
      <c r="SJS9" s="11"/>
      <c r="SJT9" s="11"/>
      <c r="SJU9" s="11"/>
      <c r="SJV9" s="11"/>
      <c r="SJW9" s="11"/>
      <c r="SJX9" s="11"/>
      <c r="SJY9" s="11"/>
      <c r="SJZ9" s="11"/>
      <c r="SKA9" s="11"/>
      <c r="SKB9" s="11"/>
      <c r="SKC9" s="11"/>
      <c r="SKD9" s="11"/>
      <c r="SKE9" s="11"/>
      <c r="SKF9" s="11"/>
      <c r="SKG9" s="11"/>
      <c r="SKH9" s="11"/>
      <c r="SKI9" s="11"/>
      <c r="SKJ9" s="11"/>
      <c r="SKK9" s="11"/>
      <c r="SKL9" s="11"/>
      <c r="SKM9" s="11"/>
      <c r="SKN9" s="11"/>
      <c r="SKO9" s="11"/>
      <c r="SKP9" s="11"/>
      <c r="SKQ9" s="11"/>
      <c r="SKR9" s="11"/>
      <c r="SKS9" s="11"/>
      <c r="SKT9" s="11"/>
      <c r="SKU9" s="11"/>
      <c r="SKV9" s="11"/>
      <c r="SKW9" s="11"/>
      <c r="SKX9" s="11"/>
      <c r="SKY9" s="11"/>
      <c r="SKZ9" s="11"/>
      <c r="SLA9" s="11"/>
      <c r="SLB9" s="11"/>
      <c r="SLC9" s="11"/>
      <c r="SLD9" s="11"/>
      <c r="SLE9" s="11"/>
      <c r="SLF9" s="11"/>
      <c r="SLG9" s="11"/>
      <c r="SLH9" s="11"/>
      <c r="SLI9" s="11"/>
      <c r="SLJ9" s="11"/>
      <c r="SLK9" s="11"/>
      <c r="SLL9" s="11"/>
      <c r="SLM9" s="11"/>
      <c r="SLN9" s="11"/>
      <c r="SLO9" s="11"/>
      <c r="SLP9" s="11"/>
      <c r="SLQ9" s="11"/>
      <c r="SLR9" s="11"/>
      <c r="SLS9" s="11"/>
      <c r="SLT9" s="11"/>
      <c r="SLU9" s="11"/>
      <c r="SLV9" s="11"/>
      <c r="SLW9" s="11"/>
      <c r="SLX9" s="11"/>
      <c r="SLY9" s="11"/>
      <c r="SLZ9" s="11"/>
      <c r="SMA9" s="11"/>
      <c r="SMB9" s="11"/>
      <c r="SMC9" s="11"/>
      <c r="SMD9" s="11"/>
      <c r="SME9" s="11"/>
      <c r="SMF9" s="11"/>
      <c r="SMG9" s="11"/>
      <c r="SMH9" s="11"/>
      <c r="SMI9" s="11"/>
      <c r="SMJ9" s="11"/>
      <c r="SMK9" s="11"/>
      <c r="SML9" s="11"/>
      <c r="SMM9" s="11"/>
      <c r="SMN9" s="11"/>
      <c r="SMO9" s="11"/>
      <c r="SMP9" s="11"/>
      <c r="SMQ9" s="11"/>
      <c r="SMR9" s="11"/>
      <c r="SMS9" s="11"/>
      <c r="SMT9" s="11"/>
      <c r="SMU9" s="11"/>
      <c r="SMV9" s="11"/>
      <c r="SMW9" s="11"/>
      <c r="SMX9" s="11"/>
      <c r="SMY9" s="11"/>
      <c r="SMZ9" s="11"/>
      <c r="SNA9" s="11"/>
      <c r="SNB9" s="11"/>
      <c r="SNC9" s="11"/>
      <c r="SND9" s="11"/>
      <c r="SNE9" s="11"/>
      <c r="SNF9" s="11"/>
      <c r="SNG9" s="11"/>
      <c r="SNH9" s="11"/>
      <c r="SNI9" s="11"/>
      <c r="SNJ9" s="11"/>
      <c r="SNK9" s="11"/>
      <c r="SNL9" s="11"/>
      <c r="SNM9" s="11"/>
      <c r="SNN9" s="11"/>
      <c r="SNO9" s="11"/>
      <c r="SNP9" s="11"/>
      <c r="SNQ9" s="11"/>
      <c r="SNR9" s="11"/>
      <c r="SNS9" s="11"/>
      <c r="SNT9" s="11"/>
      <c r="SNU9" s="11"/>
      <c r="SNV9" s="11"/>
      <c r="SNW9" s="11"/>
      <c r="SNX9" s="11"/>
      <c r="SNY9" s="11"/>
      <c r="SNZ9" s="11"/>
      <c r="SOA9" s="11"/>
      <c r="SOB9" s="11"/>
      <c r="SOC9" s="11"/>
      <c r="SOD9" s="11"/>
      <c r="SOE9" s="11"/>
      <c r="SOF9" s="11"/>
      <c r="SOG9" s="11"/>
      <c r="SOH9" s="11"/>
      <c r="SOI9" s="11"/>
      <c r="SOJ9" s="11"/>
      <c r="SOK9" s="11"/>
      <c r="SOL9" s="11"/>
      <c r="SOM9" s="11"/>
      <c r="SON9" s="11"/>
      <c r="SOO9" s="11"/>
      <c r="SOP9" s="11"/>
      <c r="SOQ9" s="11"/>
      <c r="SOR9" s="11"/>
      <c r="SOS9" s="11"/>
      <c r="SOT9" s="11"/>
      <c r="SOU9" s="11"/>
      <c r="SOV9" s="11"/>
      <c r="SOW9" s="11"/>
      <c r="SOX9" s="11"/>
      <c r="SOY9" s="11"/>
      <c r="SOZ9" s="11"/>
      <c r="SPA9" s="11"/>
      <c r="SPB9" s="11"/>
      <c r="SPC9" s="11"/>
      <c r="SPD9" s="11"/>
      <c r="SPE9" s="11"/>
      <c r="SPF9" s="11"/>
      <c r="SPG9" s="11"/>
      <c r="SPH9" s="11"/>
      <c r="SPI9" s="11"/>
      <c r="SPJ9" s="11"/>
      <c r="SPK9" s="11"/>
      <c r="SPL9" s="11"/>
      <c r="SPM9" s="11"/>
      <c r="SPN9" s="11"/>
      <c r="SPO9" s="11"/>
      <c r="SPP9" s="11"/>
      <c r="SPQ9" s="11"/>
      <c r="SPR9" s="11"/>
      <c r="SPS9" s="11"/>
      <c r="SPT9" s="11"/>
      <c r="SPU9" s="11"/>
      <c r="SPV9" s="11"/>
      <c r="SPW9" s="11"/>
      <c r="SPX9" s="11"/>
      <c r="SPY9" s="11"/>
      <c r="SPZ9" s="11"/>
      <c r="SQA9" s="11"/>
      <c r="SQB9" s="11"/>
      <c r="SQC9" s="11"/>
      <c r="SQD9" s="11"/>
      <c r="SQE9" s="11"/>
      <c r="SQF9" s="11"/>
      <c r="SQG9" s="11"/>
      <c r="SQH9" s="11"/>
      <c r="SQI9" s="11"/>
      <c r="SQJ9" s="11"/>
      <c r="SQK9" s="11"/>
      <c r="SQL9" s="11"/>
      <c r="SQM9" s="11"/>
      <c r="SQN9" s="11"/>
      <c r="SQO9" s="11"/>
      <c r="SQP9" s="11"/>
      <c r="SQQ9" s="11"/>
      <c r="SQR9" s="11"/>
      <c r="SQS9" s="11"/>
      <c r="SQT9" s="11"/>
      <c r="SQU9" s="11"/>
      <c r="SQV9" s="11"/>
      <c r="SQW9" s="11"/>
      <c r="SQX9" s="11"/>
      <c r="SQY9" s="11"/>
      <c r="SQZ9" s="11"/>
      <c r="SRA9" s="11"/>
      <c r="SRB9" s="11"/>
      <c r="SRC9" s="11"/>
      <c r="SRD9" s="11"/>
      <c r="SRE9" s="11"/>
      <c r="SRF9" s="11"/>
      <c r="SRG9" s="11"/>
      <c r="SRH9" s="11"/>
      <c r="SRI9" s="11"/>
      <c r="SRJ9" s="11"/>
      <c r="SRK9" s="11"/>
      <c r="SRL9" s="11"/>
      <c r="SRM9" s="11"/>
      <c r="SRN9" s="11"/>
      <c r="SRO9" s="11"/>
      <c r="SRP9" s="11"/>
      <c r="SRQ9" s="11"/>
      <c r="SRR9" s="11"/>
      <c r="SRS9" s="11"/>
      <c r="SRT9" s="11"/>
      <c r="SRU9" s="11"/>
      <c r="SRV9" s="11"/>
      <c r="SRW9" s="11"/>
      <c r="SRX9" s="11"/>
      <c r="SRY9" s="11"/>
      <c r="SRZ9" s="11"/>
      <c r="SSA9" s="11"/>
      <c r="SSB9" s="11"/>
      <c r="SSC9" s="11"/>
      <c r="SSD9" s="11"/>
      <c r="SSE9" s="11"/>
      <c r="SSF9" s="11"/>
      <c r="SSG9" s="11"/>
      <c r="SSH9" s="11"/>
      <c r="SSI9" s="11"/>
      <c r="SSJ9" s="11"/>
      <c r="SSK9" s="11"/>
      <c r="SSL9" s="11"/>
      <c r="SSM9" s="11"/>
      <c r="SSN9" s="11"/>
      <c r="SSO9" s="11"/>
      <c r="SSP9" s="11"/>
      <c r="SSQ9" s="11"/>
      <c r="SSR9" s="11"/>
      <c r="SSS9" s="11"/>
      <c r="SST9" s="11"/>
      <c r="SSU9" s="11"/>
      <c r="SSV9" s="11"/>
      <c r="SSW9" s="11"/>
      <c r="SSX9" s="11"/>
      <c r="SSY9" s="11"/>
      <c r="SSZ9" s="11"/>
      <c r="STA9" s="11"/>
      <c r="STB9" s="11"/>
      <c r="STC9" s="11"/>
      <c r="STD9" s="11"/>
      <c r="STE9" s="11"/>
      <c r="STF9" s="11"/>
      <c r="STG9" s="11"/>
      <c r="STH9" s="11"/>
      <c r="STI9" s="11"/>
      <c r="STJ9" s="11"/>
      <c r="STK9" s="11"/>
      <c r="STL9" s="11"/>
      <c r="STM9" s="11"/>
      <c r="STN9" s="11"/>
      <c r="STO9" s="11"/>
      <c r="STP9" s="11"/>
      <c r="STQ9" s="11"/>
      <c r="STR9" s="11"/>
      <c r="STS9" s="11"/>
      <c r="STT9" s="11"/>
      <c r="STU9" s="11"/>
      <c r="STV9" s="11"/>
      <c r="STW9" s="11"/>
      <c r="STX9" s="11"/>
      <c r="STY9" s="11"/>
      <c r="STZ9" s="11"/>
      <c r="SUA9" s="11"/>
      <c r="SUB9" s="11"/>
      <c r="SUC9" s="11"/>
      <c r="SUD9" s="11"/>
      <c r="SUE9" s="11"/>
      <c r="SUF9" s="11"/>
      <c r="SUG9" s="11"/>
      <c r="SUH9" s="11"/>
      <c r="SUI9" s="11"/>
      <c r="SUJ9" s="11"/>
      <c r="SUK9" s="11"/>
      <c r="SUL9" s="11"/>
      <c r="SUM9" s="11"/>
      <c r="SUN9" s="11"/>
      <c r="SUO9" s="11"/>
      <c r="SUP9" s="11"/>
      <c r="SUQ9" s="11"/>
      <c r="SUR9" s="11"/>
      <c r="SUS9" s="11"/>
      <c r="SUT9" s="11"/>
      <c r="SUU9" s="11"/>
      <c r="SUV9" s="11"/>
      <c r="SUW9" s="11"/>
      <c r="SUX9" s="11"/>
      <c r="SUY9" s="11"/>
      <c r="SUZ9" s="11"/>
      <c r="SVA9" s="11"/>
      <c r="SVB9" s="11"/>
      <c r="SVC9" s="11"/>
      <c r="SVD9" s="11"/>
      <c r="SVE9" s="11"/>
      <c r="SVF9" s="11"/>
      <c r="SVG9" s="11"/>
      <c r="SVH9" s="11"/>
      <c r="SVI9" s="11"/>
      <c r="SVJ9" s="11"/>
      <c r="SVK9" s="11"/>
      <c r="SVL9" s="11"/>
      <c r="SVM9" s="11"/>
      <c r="SVN9" s="11"/>
      <c r="SVO9" s="11"/>
      <c r="SVP9" s="11"/>
      <c r="SVQ9" s="11"/>
      <c r="SVR9" s="11"/>
      <c r="SVS9" s="11"/>
      <c r="SVT9" s="11"/>
      <c r="SVU9" s="11"/>
      <c r="SVV9" s="11"/>
      <c r="SVW9" s="11"/>
      <c r="SVX9" s="11"/>
      <c r="SVY9" s="11"/>
      <c r="SVZ9" s="11"/>
      <c r="SWA9" s="11"/>
      <c r="SWB9" s="11"/>
      <c r="SWC9" s="11"/>
      <c r="SWD9" s="11"/>
      <c r="SWE9" s="11"/>
      <c r="SWF9" s="11"/>
      <c r="SWG9" s="11"/>
      <c r="SWH9" s="11"/>
      <c r="SWI9" s="11"/>
      <c r="SWJ9" s="11"/>
      <c r="SWK9" s="11"/>
      <c r="SWL9" s="11"/>
      <c r="SWM9" s="11"/>
      <c r="SWN9" s="11"/>
      <c r="SWO9" s="11"/>
      <c r="SWP9" s="11"/>
      <c r="SWQ9" s="11"/>
      <c r="SWR9" s="11"/>
      <c r="SWS9" s="11"/>
      <c r="SWT9" s="11"/>
      <c r="SWU9" s="11"/>
      <c r="SWV9" s="11"/>
      <c r="SWW9" s="11"/>
      <c r="SWX9" s="11"/>
      <c r="SWY9" s="11"/>
      <c r="SWZ9" s="11"/>
      <c r="SXA9" s="11"/>
      <c r="SXB9" s="11"/>
      <c r="SXC9" s="11"/>
      <c r="SXD9" s="11"/>
      <c r="SXE9" s="11"/>
      <c r="SXF9" s="11"/>
      <c r="SXG9" s="11"/>
      <c r="SXH9" s="11"/>
      <c r="SXI9" s="11"/>
      <c r="SXJ9" s="11"/>
      <c r="SXK9" s="11"/>
      <c r="SXL9" s="11"/>
      <c r="SXM9" s="11"/>
      <c r="SXN9" s="11"/>
      <c r="SXO9" s="11"/>
      <c r="SXP9" s="11"/>
      <c r="SXQ9" s="11"/>
      <c r="SXR9" s="11"/>
      <c r="SXS9" s="11"/>
      <c r="SXT9" s="11"/>
      <c r="SXU9" s="11"/>
      <c r="SXV9" s="11"/>
      <c r="SXW9" s="11"/>
      <c r="SXX9" s="11"/>
      <c r="SXY9" s="11"/>
      <c r="SXZ9" s="11"/>
      <c r="SYA9" s="11"/>
      <c r="SYB9" s="11"/>
      <c r="SYC9" s="11"/>
      <c r="SYD9" s="11"/>
      <c r="SYE9" s="11"/>
      <c r="SYF9" s="11"/>
      <c r="SYG9" s="11"/>
      <c r="SYH9" s="11"/>
      <c r="SYI9" s="11"/>
      <c r="SYJ9" s="11"/>
      <c r="SYK9" s="11"/>
      <c r="SYL9" s="11"/>
      <c r="SYM9" s="11"/>
      <c r="SYN9" s="11"/>
      <c r="SYO9" s="11"/>
      <c r="SYP9" s="11"/>
      <c r="SYQ9" s="11"/>
      <c r="SYR9" s="11"/>
      <c r="SYS9" s="11"/>
      <c r="SYT9" s="11"/>
      <c r="SYU9" s="11"/>
      <c r="SYV9" s="11"/>
      <c r="SYW9" s="11"/>
      <c r="SYX9" s="11"/>
      <c r="SYY9" s="11"/>
      <c r="SYZ9" s="11"/>
      <c r="SZA9" s="11"/>
      <c r="SZB9" s="11"/>
      <c r="SZC9" s="11"/>
      <c r="SZD9" s="11"/>
      <c r="SZE9" s="11"/>
      <c r="SZF9" s="11"/>
      <c r="SZG9" s="11"/>
      <c r="SZH9" s="11"/>
      <c r="SZI9" s="11"/>
      <c r="SZJ9" s="11"/>
      <c r="SZK9" s="11"/>
      <c r="SZL9" s="11"/>
      <c r="SZM9" s="11"/>
      <c r="SZN9" s="11"/>
      <c r="SZO9" s="11"/>
      <c r="SZP9" s="11"/>
      <c r="SZQ9" s="11"/>
      <c r="SZR9" s="11"/>
      <c r="SZS9" s="11"/>
      <c r="SZT9" s="11"/>
      <c r="SZU9" s="11"/>
      <c r="SZV9" s="11"/>
      <c r="SZW9" s="11"/>
      <c r="SZX9" s="11"/>
      <c r="SZY9" s="11"/>
      <c r="SZZ9" s="11"/>
      <c r="TAA9" s="11"/>
      <c r="TAB9" s="11"/>
      <c r="TAC9" s="11"/>
      <c r="TAD9" s="11"/>
      <c r="TAE9" s="11"/>
      <c r="TAF9" s="11"/>
      <c r="TAG9" s="11"/>
      <c r="TAH9" s="11"/>
      <c r="TAI9" s="11"/>
      <c r="TAJ9" s="11"/>
      <c r="TAK9" s="11"/>
      <c r="TAL9" s="11"/>
      <c r="TAM9" s="11"/>
      <c r="TAN9" s="11"/>
      <c r="TAO9" s="11"/>
      <c r="TAP9" s="11"/>
      <c r="TAQ9" s="11"/>
      <c r="TAR9" s="11"/>
      <c r="TAS9" s="11"/>
      <c r="TAT9" s="11"/>
      <c r="TAU9" s="11"/>
      <c r="TAV9" s="11"/>
      <c r="TAW9" s="11"/>
      <c r="TAX9" s="11"/>
      <c r="TAY9" s="11"/>
      <c r="TAZ9" s="11"/>
      <c r="TBA9" s="11"/>
      <c r="TBB9" s="11"/>
      <c r="TBC9" s="11"/>
      <c r="TBD9" s="11"/>
      <c r="TBE9" s="11"/>
      <c r="TBF9" s="11"/>
      <c r="TBG9" s="11"/>
      <c r="TBH9" s="11"/>
      <c r="TBI9" s="11"/>
      <c r="TBJ9" s="11"/>
      <c r="TBK9" s="11"/>
      <c r="TBL9" s="11"/>
      <c r="TBM9" s="11"/>
      <c r="TBN9" s="11"/>
      <c r="TBO9" s="11"/>
      <c r="TBP9" s="11"/>
      <c r="TBQ9" s="11"/>
      <c r="TBR9" s="11"/>
      <c r="TBS9" s="11"/>
      <c r="TBT9" s="11"/>
      <c r="TBU9" s="11"/>
      <c r="TBV9" s="11"/>
      <c r="TBW9" s="11"/>
      <c r="TBX9" s="11"/>
      <c r="TBY9" s="11"/>
      <c r="TBZ9" s="11"/>
      <c r="TCA9" s="11"/>
      <c r="TCB9" s="11"/>
      <c r="TCC9" s="11"/>
      <c r="TCD9" s="11"/>
      <c r="TCE9" s="11"/>
      <c r="TCF9" s="11"/>
      <c r="TCG9" s="11"/>
      <c r="TCH9" s="11"/>
      <c r="TCI9" s="11"/>
      <c r="TCJ9" s="11"/>
      <c r="TCK9" s="11"/>
      <c r="TCL9" s="11"/>
      <c r="TCM9" s="11"/>
      <c r="TCN9" s="11"/>
      <c r="TCO9" s="11"/>
      <c r="TCP9" s="11"/>
      <c r="TCQ9" s="11"/>
      <c r="TCR9" s="11"/>
      <c r="TCS9" s="11"/>
      <c r="TCT9" s="11"/>
      <c r="TCU9" s="11"/>
      <c r="TCV9" s="11"/>
      <c r="TCW9" s="11"/>
      <c r="TCX9" s="11"/>
      <c r="TCY9" s="11"/>
      <c r="TCZ9" s="11"/>
      <c r="TDA9" s="11"/>
      <c r="TDB9" s="11"/>
      <c r="TDC9" s="11"/>
      <c r="TDD9" s="11"/>
      <c r="TDE9" s="11"/>
      <c r="TDF9" s="11"/>
      <c r="TDG9" s="11"/>
      <c r="TDH9" s="11"/>
      <c r="TDI9" s="11"/>
      <c r="TDJ9" s="11"/>
      <c r="TDK9" s="11"/>
      <c r="TDL9" s="11"/>
      <c r="TDM9" s="11"/>
      <c r="TDN9" s="11"/>
      <c r="TDO9" s="11"/>
      <c r="TDP9" s="11"/>
      <c r="TDQ9" s="11"/>
      <c r="TDR9" s="11"/>
      <c r="TDS9" s="11"/>
      <c r="TDT9" s="11"/>
      <c r="TDU9" s="11"/>
      <c r="TDV9" s="11"/>
      <c r="TDW9" s="11"/>
      <c r="TDX9" s="11"/>
      <c r="TDY9" s="11"/>
      <c r="TDZ9" s="11"/>
      <c r="TEA9" s="11"/>
      <c r="TEB9" s="11"/>
      <c r="TEC9" s="11"/>
      <c r="TED9" s="11"/>
      <c r="TEE9" s="11"/>
      <c r="TEF9" s="11"/>
      <c r="TEG9" s="11"/>
      <c r="TEH9" s="11"/>
      <c r="TEI9" s="11"/>
      <c r="TEJ9" s="11"/>
      <c r="TEK9" s="11"/>
      <c r="TEL9" s="11"/>
      <c r="TEM9" s="11"/>
      <c r="TEN9" s="11"/>
      <c r="TEO9" s="11"/>
      <c r="TEP9" s="11"/>
      <c r="TEQ9" s="11"/>
      <c r="TER9" s="11"/>
      <c r="TES9" s="11"/>
      <c r="TET9" s="11"/>
      <c r="TEU9" s="11"/>
      <c r="TEV9" s="11"/>
      <c r="TEW9" s="11"/>
      <c r="TEX9" s="11"/>
      <c r="TEY9" s="11"/>
      <c r="TEZ9" s="11"/>
      <c r="TFA9" s="11"/>
      <c r="TFB9" s="11"/>
      <c r="TFC9" s="11"/>
      <c r="TFD9" s="11"/>
      <c r="TFE9" s="11"/>
      <c r="TFF9" s="11"/>
      <c r="TFG9" s="11"/>
      <c r="TFH9" s="11"/>
      <c r="TFI9" s="11"/>
      <c r="TFJ9" s="11"/>
      <c r="TFK9" s="11"/>
      <c r="TFL9" s="11"/>
      <c r="TFM9" s="11"/>
      <c r="TFN9" s="11"/>
      <c r="TFO9" s="11"/>
      <c r="TFP9" s="11"/>
      <c r="TFQ9" s="11"/>
      <c r="TFR9" s="11"/>
      <c r="TFS9" s="11"/>
      <c r="TFT9" s="11"/>
      <c r="TFU9" s="11"/>
      <c r="TFV9" s="11"/>
      <c r="TFW9" s="11"/>
      <c r="TFX9" s="11"/>
      <c r="TFY9" s="11"/>
      <c r="TFZ9" s="11"/>
      <c r="TGA9" s="11"/>
      <c r="TGB9" s="11"/>
      <c r="TGC9" s="11"/>
      <c r="TGD9" s="11"/>
      <c r="TGE9" s="11"/>
      <c r="TGF9" s="11"/>
      <c r="TGG9" s="11"/>
      <c r="TGH9" s="11"/>
      <c r="TGI9" s="11"/>
      <c r="TGJ9" s="11"/>
      <c r="TGK9" s="11"/>
      <c r="TGL9" s="11"/>
      <c r="TGM9" s="11"/>
      <c r="TGN9" s="11"/>
      <c r="TGO9" s="11"/>
      <c r="TGP9" s="11"/>
      <c r="TGQ9" s="11"/>
      <c r="TGR9" s="11"/>
      <c r="TGS9" s="11"/>
      <c r="TGT9" s="11"/>
      <c r="TGU9" s="11"/>
      <c r="TGV9" s="11"/>
      <c r="TGW9" s="11"/>
      <c r="TGX9" s="11"/>
      <c r="TGY9" s="11"/>
      <c r="TGZ9" s="11"/>
      <c r="THA9" s="11"/>
      <c r="THB9" s="11"/>
      <c r="THC9" s="11"/>
      <c r="THD9" s="11"/>
      <c r="THE9" s="11"/>
      <c r="THF9" s="11"/>
      <c r="THG9" s="11"/>
      <c r="THH9" s="11"/>
      <c r="THI9" s="11"/>
      <c r="THJ9" s="11"/>
      <c r="THK9" s="11"/>
      <c r="THL9" s="11"/>
      <c r="THM9" s="11"/>
      <c r="THN9" s="11"/>
      <c r="THO9" s="11"/>
      <c r="THP9" s="11"/>
      <c r="THQ9" s="11"/>
      <c r="THR9" s="11"/>
      <c r="THS9" s="11"/>
      <c r="THT9" s="11"/>
      <c r="THU9" s="11"/>
      <c r="THV9" s="11"/>
      <c r="THW9" s="11"/>
      <c r="THX9" s="11"/>
      <c r="THY9" s="11"/>
      <c r="THZ9" s="11"/>
      <c r="TIA9" s="11"/>
      <c r="TIB9" s="11"/>
      <c r="TIC9" s="11"/>
      <c r="TID9" s="11"/>
      <c r="TIE9" s="11"/>
      <c r="TIF9" s="11"/>
      <c r="TIG9" s="11"/>
      <c r="TIH9" s="11"/>
      <c r="TII9" s="11"/>
      <c r="TIJ9" s="11"/>
      <c r="TIK9" s="11"/>
      <c r="TIL9" s="11"/>
      <c r="TIM9" s="11"/>
      <c r="TIN9" s="11"/>
      <c r="TIO9" s="11"/>
      <c r="TIP9" s="11"/>
      <c r="TIQ9" s="11"/>
      <c r="TIR9" s="11"/>
      <c r="TIS9" s="11"/>
      <c r="TIT9" s="11"/>
      <c r="TIU9" s="11"/>
      <c r="TIV9" s="11"/>
      <c r="TIW9" s="11"/>
      <c r="TIX9" s="11"/>
      <c r="TIY9" s="11"/>
      <c r="TIZ9" s="11"/>
      <c r="TJA9" s="11"/>
      <c r="TJB9" s="11"/>
      <c r="TJC9" s="11"/>
      <c r="TJD9" s="11"/>
      <c r="TJE9" s="11"/>
      <c r="TJF9" s="11"/>
      <c r="TJG9" s="11"/>
      <c r="TJH9" s="11"/>
      <c r="TJI9" s="11"/>
      <c r="TJJ9" s="11"/>
      <c r="TJK9" s="11"/>
      <c r="TJL9" s="11"/>
      <c r="TJM9" s="11"/>
      <c r="TJN9" s="11"/>
      <c r="TJO9" s="11"/>
      <c r="TJP9" s="11"/>
      <c r="TJQ9" s="11"/>
      <c r="TJR9" s="11"/>
      <c r="TJS9" s="11"/>
      <c r="TJT9" s="11"/>
      <c r="TJU9" s="11"/>
      <c r="TJV9" s="11"/>
      <c r="TJW9" s="11"/>
      <c r="TJX9" s="11"/>
      <c r="TJY9" s="11"/>
      <c r="TJZ9" s="11"/>
      <c r="TKA9" s="11"/>
      <c r="TKB9" s="11"/>
      <c r="TKC9" s="11"/>
      <c r="TKD9" s="11"/>
      <c r="TKE9" s="11"/>
      <c r="TKF9" s="11"/>
      <c r="TKG9" s="11"/>
      <c r="TKH9" s="11"/>
      <c r="TKI9" s="11"/>
      <c r="TKJ9" s="11"/>
      <c r="TKK9" s="11"/>
      <c r="TKL9" s="11"/>
      <c r="TKM9" s="11"/>
      <c r="TKN9" s="11"/>
      <c r="TKO9" s="11"/>
      <c r="TKP9" s="11"/>
      <c r="TKQ9" s="11"/>
      <c r="TKR9" s="11"/>
      <c r="TKS9" s="11"/>
      <c r="TKT9" s="11"/>
      <c r="TKU9" s="11"/>
      <c r="TKV9" s="11"/>
      <c r="TKW9" s="11"/>
      <c r="TKX9" s="11"/>
      <c r="TKY9" s="11"/>
      <c r="TKZ9" s="11"/>
      <c r="TLA9" s="11"/>
      <c r="TLB9" s="11"/>
      <c r="TLC9" s="11"/>
      <c r="TLD9" s="11"/>
      <c r="TLE9" s="11"/>
      <c r="TLF9" s="11"/>
      <c r="TLG9" s="11"/>
      <c r="TLH9" s="11"/>
      <c r="TLI9" s="11"/>
      <c r="TLJ9" s="11"/>
      <c r="TLK9" s="11"/>
      <c r="TLL9" s="11"/>
      <c r="TLM9" s="11"/>
      <c r="TLN9" s="11"/>
      <c r="TLO9" s="11"/>
      <c r="TLP9" s="11"/>
      <c r="TLQ9" s="11"/>
      <c r="TLR9" s="11"/>
      <c r="TLS9" s="11"/>
      <c r="TLT9" s="11"/>
      <c r="TLU9" s="11"/>
      <c r="TLV9" s="11"/>
      <c r="TLW9" s="11"/>
      <c r="TLX9" s="11"/>
      <c r="TLY9" s="11"/>
      <c r="TLZ9" s="11"/>
      <c r="TMA9" s="11"/>
      <c r="TMB9" s="11"/>
      <c r="TMC9" s="11"/>
      <c r="TMD9" s="11"/>
      <c r="TME9" s="11"/>
      <c r="TMF9" s="11"/>
      <c r="TMG9" s="11"/>
      <c r="TMH9" s="11"/>
      <c r="TMI9" s="11"/>
      <c r="TMJ9" s="11"/>
      <c r="TMK9" s="11"/>
      <c r="TML9" s="11"/>
      <c r="TMM9" s="11"/>
      <c r="TMN9" s="11"/>
      <c r="TMO9" s="11"/>
      <c r="TMP9" s="11"/>
      <c r="TMQ9" s="11"/>
      <c r="TMR9" s="11"/>
      <c r="TMS9" s="11"/>
      <c r="TMT9" s="11"/>
      <c r="TMU9" s="11"/>
      <c r="TMV9" s="11"/>
      <c r="TMW9" s="11"/>
      <c r="TMX9" s="11"/>
      <c r="TMY9" s="11"/>
      <c r="TMZ9" s="11"/>
      <c r="TNA9" s="11"/>
      <c r="TNB9" s="11"/>
      <c r="TNC9" s="11"/>
      <c r="TND9" s="11"/>
      <c r="TNE9" s="11"/>
      <c r="TNF9" s="11"/>
      <c r="TNG9" s="11"/>
      <c r="TNH9" s="11"/>
      <c r="TNI9" s="11"/>
      <c r="TNJ9" s="11"/>
      <c r="TNK9" s="11"/>
      <c r="TNL9" s="11"/>
      <c r="TNM9" s="11"/>
      <c r="TNN9" s="11"/>
      <c r="TNO9" s="11"/>
      <c r="TNP9" s="11"/>
      <c r="TNQ9" s="11"/>
      <c r="TNR9" s="11"/>
      <c r="TNS9" s="11"/>
      <c r="TNT9" s="11"/>
      <c r="TNU9" s="11"/>
      <c r="TNV9" s="11"/>
      <c r="TNW9" s="11"/>
      <c r="TNX9" s="11"/>
      <c r="TNY9" s="11"/>
      <c r="TNZ9" s="11"/>
      <c r="TOA9" s="11"/>
      <c r="TOB9" s="11"/>
      <c r="TOC9" s="11"/>
      <c r="TOD9" s="11"/>
      <c r="TOE9" s="11"/>
      <c r="TOF9" s="11"/>
      <c r="TOG9" s="11"/>
      <c r="TOH9" s="11"/>
      <c r="TOI9" s="11"/>
      <c r="TOJ9" s="11"/>
      <c r="TOK9" s="11"/>
      <c r="TOL9" s="11"/>
      <c r="TOM9" s="11"/>
      <c r="TON9" s="11"/>
      <c r="TOO9" s="11"/>
      <c r="TOP9" s="11"/>
      <c r="TOQ9" s="11"/>
      <c r="TOR9" s="11"/>
      <c r="TOS9" s="11"/>
      <c r="TOT9" s="11"/>
      <c r="TOU9" s="11"/>
      <c r="TOV9" s="11"/>
      <c r="TOW9" s="11"/>
      <c r="TOX9" s="11"/>
      <c r="TOY9" s="11"/>
      <c r="TOZ9" s="11"/>
      <c r="TPA9" s="11"/>
      <c r="TPB9" s="11"/>
      <c r="TPC9" s="11"/>
      <c r="TPD9" s="11"/>
      <c r="TPE9" s="11"/>
      <c r="TPF9" s="11"/>
      <c r="TPG9" s="11"/>
      <c r="TPH9" s="11"/>
      <c r="TPI9" s="11"/>
      <c r="TPJ9" s="11"/>
      <c r="TPK9" s="11"/>
      <c r="TPL9" s="11"/>
      <c r="TPM9" s="11"/>
      <c r="TPN9" s="11"/>
      <c r="TPO9" s="11"/>
      <c r="TPP9" s="11"/>
      <c r="TPQ9" s="11"/>
      <c r="TPR9" s="11"/>
      <c r="TPS9" s="11"/>
      <c r="TPT9" s="11"/>
      <c r="TPU9" s="11"/>
      <c r="TPV9" s="11"/>
      <c r="TPW9" s="11"/>
      <c r="TPX9" s="11"/>
      <c r="TPY9" s="11"/>
      <c r="TPZ9" s="11"/>
      <c r="TQA9" s="11"/>
      <c r="TQB9" s="11"/>
      <c r="TQC9" s="11"/>
      <c r="TQD9" s="11"/>
      <c r="TQE9" s="11"/>
      <c r="TQF9" s="11"/>
      <c r="TQG9" s="11"/>
      <c r="TQH9" s="11"/>
      <c r="TQI9" s="11"/>
      <c r="TQJ9" s="11"/>
      <c r="TQK9" s="11"/>
      <c r="TQL9" s="11"/>
      <c r="TQM9" s="11"/>
      <c r="TQN9" s="11"/>
      <c r="TQO9" s="11"/>
      <c r="TQP9" s="11"/>
      <c r="TQQ9" s="11"/>
      <c r="TQR9" s="11"/>
      <c r="TQS9" s="11"/>
      <c r="TQT9" s="11"/>
      <c r="TQU9" s="11"/>
      <c r="TQV9" s="11"/>
      <c r="TQW9" s="11"/>
      <c r="TQX9" s="11"/>
      <c r="TQY9" s="11"/>
      <c r="TQZ9" s="11"/>
      <c r="TRA9" s="11"/>
      <c r="TRB9" s="11"/>
      <c r="TRC9" s="11"/>
      <c r="TRD9" s="11"/>
      <c r="TRE9" s="11"/>
      <c r="TRF9" s="11"/>
      <c r="TRG9" s="11"/>
      <c r="TRH9" s="11"/>
      <c r="TRI9" s="11"/>
      <c r="TRJ9" s="11"/>
      <c r="TRK9" s="11"/>
      <c r="TRL9" s="11"/>
      <c r="TRM9" s="11"/>
      <c r="TRN9" s="11"/>
      <c r="TRO9" s="11"/>
      <c r="TRP9" s="11"/>
      <c r="TRQ9" s="11"/>
      <c r="TRR9" s="11"/>
      <c r="TRS9" s="11"/>
      <c r="TRT9" s="11"/>
      <c r="TRU9" s="11"/>
      <c r="TRV9" s="11"/>
      <c r="TRW9" s="11"/>
      <c r="TRX9" s="11"/>
      <c r="TRY9" s="11"/>
      <c r="TRZ9" s="11"/>
      <c r="TSA9" s="11"/>
      <c r="TSB9" s="11"/>
      <c r="TSC9" s="11"/>
      <c r="TSD9" s="11"/>
      <c r="TSE9" s="11"/>
      <c r="TSF9" s="11"/>
      <c r="TSG9" s="11"/>
      <c r="TSH9" s="11"/>
      <c r="TSI9" s="11"/>
      <c r="TSJ9" s="11"/>
      <c r="TSK9" s="11"/>
      <c r="TSL9" s="11"/>
      <c r="TSM9" s="11"/>
      <c r="TSN9" s="11"/>
      <c r="TSO9" s="11"/>
      <c r="TSP9" s="11"/>
      <c r="TSQ9" s="11"/>
      <c r="TSR9" s="11"/>
      <c r="TSS9" s="11"/>
      <c r="TST9" s="11"/>
      <c r="TSU9" s="11"/>
      <c r="TSV9" s="11"/>
      <c r="TSW9" s="11"/>
      <c r="TSX9" s="11"/>
      <c r="TSY9" s="11"/>
      <c r="TSZ9" s="11"/>
      <c r="TTA9" s="11"/>
      <c r="TTB9" s="11"/>
      <c r="TTC9" s="11"/>
      <c r="TTD9" s="11"/>
      <c r="TTE9" s="11"/>
      <c r="TTF9" s="11"/>
      <c r="TTG9" s="11"/>
      <c r="TTH9" s="11"/>
      <c r="TTI9" s="11"/>
      <c r="TTJ9" s="11"/>
      <c r="TTK9" s="11"/>
      <c r="TTL9" s="11"/>
      <c r="TTM9" s="11"/>
      <c r="TTN9" s="11"/>
      <c r="TTO9" s="11"/>
      <c r="TTP9" s="11"/>
      <c r="TTQ9" s="11"/>
      <c r="TTR9" s="11"/>
      <c r="TTS9" s="11"/>
      <c r="TTT9" s="11"/>
      <c r="TTU9" s="11"/>
      <c r="TTV9" s="11"/>
      <c r="TTW9" s="11"/>
      <c r="TTX9" s="11"/>
      <c r="TTY9" s="11"/>
      <c r="TTZ9" s="11"/>
      <c r="TUA9" s="11"/>
      <c r="TUB9" s="11"/>
      <c r="TUC9" s="11"/>
      <c r="TUD9" s="11"/>
      <c r="TUE9" s="11"/>
      <c r="TUF9" s="11"/>
      <c r="TUG9" s="11"/>
      <c r="TUH9" s="11"/>
      <c r="TUI9" s="11"/>
      <c r="TUJ9" s="11"/>
      <c r="TUK9" s="11"/>
      <c r="TUL9" s="11"/>
      <c r="TUM9" s="11"/>
      <c r="TUN9" s="11"/>
      <c r="TUO9" s="11"/>
      <c r="TUP9" s="11"/>
      <c r="TUQ9" s="11"/>
      <c r="TUR9" s="11"/>
      <c r="TUS9" s="11"/>
      <c r="TUT9" s="11"/>
      <c r="TUU9" s="11"/>
      <c r="TUV9" s="11"/>
      <c r="TUW9" s="11"/>
      <c r="TUX9" s="11"/>
      <c r="TUY9" s="11"/>
      <c r="TUZ9" s="11"/>
      <c r="TVA9" s="11"/>
      <c r="TVB9" s="11"/>
      <c r="TVC9" s="11"/>
      <c r="TVD9" s="11"/>
      <c r="TVE9" s="11"/>
      <c r="TVF9" s="11"/>
      <c r="TVG9" s="11"/>
      <c r="TVH9" s="11"/>
      <c r="TVI9" s="11"/>
      <c r="TVJ9" s="11"/>
      <c r="TVK9" s="11"/>
      <c r="TVL9" s="11"/>
      <c r="TVM9" s="11"/>
      <c r="TVN9" s="11"/>
      <c r="TVO9" s="11"/>
      <c r="TVP9" s="11"/>
      <c r="TVQ9" s="11"/>
      <c r="TVR9" s="11"/>
      <c r="TVS9" s="11"/>
      <c r="TVT9" s="11"/>
      <c r="TVU9" s="11"/>
      <c r="TVV9" s="11"/>
      <c r="TVW9" s="11"/>
      <c r="TVX9" s="11"/>
      <c r="TVY9" s="11"/>
      <c r="TVZ9" s="11"/>
      <c r="TWA9" s="11"/>
      <c r="TWB9" s="11"/>
      <c r="TWC9" s="11"/>
      <c r="TWD9" s="11"/>
      <c r="TWE9" s="11"/>
      <c r="TWF9" s="11"/>
      <c r="TWG9" s="11"/>
      <c r="TWH9" s="11"/>
      <c r="TWI9" s="11"/>
      <c r="TWJ9" s="11"/>
      <c r="TWK9" s="11"/>
      <c r="TWL9" s="11"/>
      <c r="TWM9" s="11"/>
      <c r="TWN9" s="11"/>
      <c r="TWO9" s="11"/>
      <c r="TWP9" s="11"/>
      <c r="TWQ9" s="11"/>
      <c r="TWR9" s="11"/>
      <c r="TWS9" s="11"/>
      <c r="TWT9" s="11"/>
      <c r="TWU9" s="11"/>
      <c r="TWV9" s="11"/>
      <c r="TWW9" s="11"/>
      <c r="TWX9" s="11"/>
      <c r="TWY9" s="11"/>
      <c r="TWZ9" s="11"/>
      <c r="TXA9" s="11"/>
      <c r="TXB9" s="11"/>
      <c r="TXC9" s="11"/>
      <c r="TXD9" s="11"/>
      <c r="TXE9" s="11"/>
      <c r="TXF9" s="11"/>
      <c r="TXG9" s="11"/>
      <c r="TXH9" s="11"/>
      <c r="TXI9" s="11"/>
      <c r="TXJ9" s="11"/>
      <c r="TXK9" s="11"/>
      <c r="TXL9" s="11"/>
      <c r="TXM9" s="11"/>
      <c r="TXN9" s="11"/>
      <c r="TXO9" s="11"/>
      <c r="TXP9" s="11"/>
      <c r="TXQ9" s="11"/>
      <c r="TXR9" s="11"/>
      <c r="TXS9" s="11"/>
      <c r="TXT9" s="11"/>
      <c r="TXU9" s="11"/>
      <c r="TXV9" s="11"/>
      <c r="TXW9" s="11"/>
      <c r="TXX9" s="11"/>
      <c r="TXY9" s="11"/>
      <c r="TXZ9" s="11"/>
      <c r="TYA9" s="11"/>
      <c r="TYB9" s="11"/>
      <c r="TYC9" s="11"/>
      <c r="TYD9" s="11"/>
      <c r="TYE9" s="11"/>
      <c r="TYF9" s="11"/>
      <c r="TYG9" s="11"/>
      <c r="TYH9" s="11"/>
      <c r="TYI9" s="11"/>
      <c r="TYJ9" s="11"/>
      <c r="TYK9" s="11"/>
      <c r="TYL9" s="11"/>
      <c r="TYM9" s="11"/>
      <c r="TYN9" s="11"/>
      <c r="TYO9" s="11"/>
      <c r="TYP9" s="11"/>
      <c r="TYQ9" s="11"/>
      <c r="TYR9" s="11"/>
      <c r="TYS9" s="11"/>
      <c r="TYT9" s="11"/>
      <c r="TYU9" s="11"/>
      <c r="TYV9" s="11"/>
      <c r="TYW9" s="11"/>
      <c r="TYX9" s="11"/>
      <c r="TYY9" s="11"/>
      <c r="TYZ9" s="11"/>
      <c r="TZA9" s="11"/>
      <c r="TZB9" s="11"/>
      <c r="TZC9" s="11"/>
      <c r="TZD9" s="11"/>
      <c r="TZE9" s="11"/>
      <c r="TZF9" s="11"/>
      <c r="TZG9" s="11"/>
      <c r="TZH9" s="11"/>
      <c r="TZI9" s="11"/>
      <c r="TZJ9" s="11"/>
      <c r="TZK9" s="11"/>
      <c r="TZL9" s="11"/>
      <c r="TZM9" s="11"/>
      <c r="TZN9" s="11"/>
      <c r="TZO9" s="11"/>
      <c r="TZP9" s="11"/>
      <c r="TZQ9" s="11"/>
      <c r="TZR9" s="11"/>
      <c r="TZS9" s="11"/>
      <c r="TZT9" s="11"/>
      <c r="TZU9" s="11"/>
      <c r="TZV9" s="11"/>
      <c r="TZW9" s="11"/>
      <c r="TZX9" s="11"/>
      <c r="TZY9" s="11"/>
      <c r="TZZ9" s="11"/>
      <c r="UAA9" s="11"/>
      <c r="UAB9" s="11"/>
      <c r="UAC9" s="11"/>
      <c r="UAD9" s="11"/>
      <c r="UAE9" s="11"/>
      <c r="UAF9" s="11"/>
      <c r="UAG9" s="11"/>
      <c r="UAH9" s="11"/>
      <c r="UAI9" s="11"/>
      <c r="UAJ9" s="11"/>
      <c r="UAK9" s="11"/>
      <c r="UAL9" s="11"/>
      <c r="UAM9" s="11"/>
      <c r="UAN9" s="11"/>
      <c r="UAO9" s="11"/>
      <c r="UAP9" s="11"/>
      <c r="UAQ9" s="11"/>
      <c r="UAR9" s="11"/>
      <c r="UAS9" s="11"/>
      <c r="UAT9" s="11"/>
      <c r="UAU9" s="11"/>
      <c r="UAV9" s="11"/>
      <c r="UAW9" s="11"/>
      <c r="UAX9" s="11"/>
      <c r="UAY9" s="11"/>
      <c r="UAZ9" s="11"/>
      <c r="UBA9" s="11"/>
      <c r="UBB9" s="11"/>
      <c r="UBC9" s="11"/>
      <c r="UBD9" s="11"/>
      <c r="UBE9" s="11"/>
      <c r="UBF9" s="11"/>
      <c r="UBG9" s="11"/>
      <c r="UBH9" s="11"/>
      <c r="UBI9" s="11"/>
      <c r="UBJ9" s="11"/>
      <c r="UBK9" s="11"/>
      <c r="UBL9" s="11"/>
      <c r="UBM9" s="11"/>
      <c r="UBN9" s="11"/>
      <c r="UBO9" s="11"/>
      <c r="UBP9" s="11"/>
      <c r="UBQ9" s="11"/>
      <c r="UBR9" s="11"/>
      <c r="UBS9" s="11"/>
      <c r="UBT9" s="11"/>
      <c r="UBU9" s="11"/>
      <c r="UBV9" s="11"/>
      <c r="UBW9" s="11"/>
      <c r="UBX9" s="11"/>
      <c r="UBY9" s="11"/>
      <c r="UBZ9" s="11"/>
      <c r="UCA9" s="11"/>
      <c r="UCB9" s="11"/>
      <c r="UCC9" s="11"/>
      <c r="UCD9" s="11"/>
      <c r="UCE9" s="11"/>
      <c r="UCF9" s="11"/>
      <c r="UCG9" s="11"/>
      <c r="UCH9" s="11"/>
      <c r="UCI9" s="11"/>
      <c r="UCJ9" s="11"/>
      <c r="UCK9" s="11"/>
      <c r="UCL9" s="11"/>
      <c r="UCM9" s="11"/>
      <c r="UCN9" s="11"/>
      <c r="UCO9" s="11"/>
      <c r="UCP9" s="11"/>
      <c r="UCQ9" s="11"/>
      <c r="UCR9" s="11"/>
      <c r="UCS9" s="11"/>
      <c r="UCT9" s="11"/>
      <c r="UCU9" s="11"/>
      <c r="UCV9" s="11"/>
      <c r="UCW9" s="11"/>
      <c r="UCX9" s="11"/>
      <c r="UCY9" s="11"/>
      <c r="UCZ9" s="11"/>
      <c r="UDA9" s="11"/>
      <c r="UDB9" s="11"/>
      <c r="UDC9" s="11"/>
      <c r="UDD9" s="11"/>
      <c r="UDE9" s="11"/>
      <c r="UDF9" s="11"/>
      <c r="UDG9" s="11"/>
      <c r="UDH9" s="11"/>
      <c r="UDI9" s="11"/>
      <c r="UDJ9" s="11"/>
      <c r="UDK9" s="11"/>
      <c r="UDL9" s="11"/>
      <c r="UDM9" s="11"/>
      <c r="UDN9" s="11"/>
      <c r="UDO9" s="11"/>
      <c r="UDP9" s="11"/>
      <c r="UDQ9" s="11"/>
      <c r="UDR9" s="11"/>
      <c r="UDS9" s="11"/>
      <c r="UDT9" s="11"/>
      <c r="UDU9" s="11"/>
      <c r="UDV9" s="11"/>
      <c r="UDW9" s="11"/>
      <c r="UDX9" s="11"/>
      <c r="UDY9" s="11"/>
      <c r="UDZ9" s="11"/>
      <c r="UEA9" s="11"/>
      <c r="UEB9" s="11"/>
      <c r="UEC9" s="11"/>
      <c r="UED9" s="11"/>
      <c r="UEE9" s="11"/>
      <c r="UEF9" s="11"/>
      <c r="UEG9" s="11"/>
      <c r="UEH9" s="11"/>
      <c r="UEI9" s="11"/>
      <c r="UEJ9" s="11"/>
      <c r="UEK9" s="11"/>
      <c r="UEL9" s="11"/>
      <c r="UEM9" s="11"/>
      <c r="UEN9" s="11"/>
      <c r="UEO9" s="11"/>
      <c r="UEP9" s="11"/>
      <c r="UEQ9" s="11"/>
      <c r="UER9" s="11"/>
      <c r="UES9" s="11"/>
      <c r="UET9" s="11"/>
      <c r="UEU9" s="11"/>
      <c r="UEV9" s="11"/>
      <c r="UEW9" s="11"/>
      <c r="UEX9" s="11"/>
      <c r="UEY9" s="11"/>
      <c r="UEZ9" s="11"/>
      <c r="UFA9" s="11"/>
      <c r="UFB9" s="11"/>
      <c r="UFC9" s="11"/>
      <c r="UFD9" s="11"/>
      <c r="UFE9" s="11"/>
      <c r="UFF9" s="11"/>
      <c r="UFG9" s="11"/>
      <c r="UFH9" s="11"/>
      <c r="UFI9" s="11"/>
      <c r="UFJ9" s="11"/>
      <c r="UFK9" s="11"/>
      <c r="UFL9" s="11"/>
      <c r="UFM9" s="11"/>
      <c r="UFN9" s="11"/>
      <c r="UFO9" s="11"/>
      <c r="UFP9" s="11"/>
      <c r="UFQ9" s="11"/>
      <c r="UFR9" s="11"/>
      <c r="UFS9" s="11"/>
      <c r="UFT9" s="11"/>
      <c r="UFU9" s="11"/>
      <c r="UFV9" s="11"/>
      <c r="UFW9" s="11"/>
      <c r="UFX9" s="11"/>
      <c r="UFY9" s="11"/>
      <c r="UFZ9" s="11"/>
      <c r="UGA9" s="11"/>
      <c r="UGB9" s="11"/>
      <c r="UGC9" s="11"/>
      <c r="UGD9" s="11"/>
      <c r="UGE9" s="11"/>
      <c r="UGF9" s="11"/>
      <c r="UGG9" s="11"/>
      <c r="UGH9" s="11"/>
      <c r="UGI9" s="11"/>
      <c r="UGJ9" s="11"/>
      <c r="UGK9" s="11"/>
      <c r="UGL9" s="11"/>
      <c r="UGM9" s="11"/>
      <c r="UGN9" s="11"/>
      <c r="UGO9" s="11"/>
      <c r="UGP9" s="11"/>
      <c r="UGQ9" s="11"/>
      <c r="UGR9" s="11"/>
      <c r="UGS9" s="11"/>
      <c r="UGT9" s="11"/>
      <c r="UGU9" s="11"/>
      <c r="UGV9" s="11"/>
      <c r="UGW9" s="11"/>
      <c r="UGX9" s="11"/>
      <c r="UGY9" s="11"/>
      <c r="UGZ9" s="11"/>
      <c r="UHA9" s="11"/>
      <c r="UHB9" s="11"/>
      <c r="UHC9" s="11"/>
      <c r="UHD9" s="11"/>
      <c r="UHE9" s="11"/>
      <c r="UHF9" s="11"/>
      <c r="UHG9" s="11"/>
      <c r="UHH9" s="11"/>
      <c r="UHI9" s="11"/>
      <c r="UHJ9" s="11"/>
      <c r="UHK9" s="11"/>
      <c r="UHL9" s="11"/>
      <c r="UHM9" s="11"/>
      <c r="UHN9" s="11"/>
      <c r="UHO9" s="11"/>
      <c r="UHP9" s="11"/>
      <c r="UHQ9" s="11"/>
      <c r="UHR9" s="11"/>
      <c r="UHS9" s="11"/>
      <c r="UHT9" s="11"/>
      <c r="UHU9" s="11"/>
      <c r="UHV9" s="11"/>
      <c r="UHW9" s="11"/>
      <c r="UHX9" s="11"/>
      <c r="UHY9" s="11"/>
      <c r="UHZ9" s="11"/>
      <c r="UIA9" s="11"/>
      <c r="UIB9" s="11"/>
      <c r="UIC9" s="11"/>
      <c r="UID9" s="11"/>
      <c r="UIE9" s="11"/>
      <c r="UIF9" s="11"/>
      <c r="UIG9" s="11"/>
      <c r="UIH9" s="11"/>
      <c r="UII9" s="11"/>
      <c r="UIJ9" s="11"/>
      <c r="UIK9" s="11"/>
      <c r="UIL9" s="11"/>
      <c r="UIM9" s="11"/>
      <c r="UIN9" s="11"/>
      <c r="UIO9" s="11"/>
      <c r="UIP9" s="11"/>
      <c r="UIQ9" s="11"/>
      <c r="UIR9" s="11"/>
      <c r="UIS9" s="11"/>
      <c r="UIT9" s="11"/>
      <c r="UIU9" s="11"/>
      <c r="UIV9" s="11"/>
      <c r="UIW9" s="11"/>
      <c r="UIX9" s="11"/>
      <c r="UIY9" s="11"/>
      <c r="UIZ9" s="11"/>
      <c r="UJA9" s="11"/>
      <c r="UJB9" s="11"/>
      <c r="UJC9" s="11"/>
      <c r="UJD9" s="11"/>
      <c r="UJE9" s="11"/>
      <c r="UJF9" s="11"/>
      <c r="UJG9" s="11"/>
      <c r="UJH9" s="11"/>
      <c r="UJI9" s="11"/>
      <c r="UJJ9" s="11"/>
      <c r="UJK9" s="11"/>
      <c r="UJL9" s="11"/>
      <c r="UJM9" s="11"/>
      <c r="UJN9" s="11"/>
      <c r="UJO9" s="11"/>
      <c r="UJP9" s="11"/>
      <c r="UJQ9" s="11"/>
      <c r="UJR9" s="11"/>
      <c r="UJS9" s="11"/>
      <c r="UJT9" s="11"/>
      <c r="UJU9" s="11"/>
      <c r="UJV9" s="11"/>
      <c r="UJW9" s="11"/>
      <c r="UJX9" s="11"/>
      <c r="UJY9" s="11"/>
      <c r="UJZ9" s="11"/>
      <c r="UKA9" s="11"/>
      <c r="UKB9" s="11"/>
      <c r="UKC9" s="11"/>
      <c r="UKD9" s="11"/>
      <c r="UKE9" s="11"/>
      <c r="UKF9" s="11"/>
      <c r="UKG9" s="11"/>
      <c r="UKH9" s="11"/>
      <c r="UKI9" s="11"/>
      <c r="UKJ9" s="11"/>
      <c r="UKK9" s="11"/>
      <c r="UKL9" s="11"/>
      <c r="UKM9" s="11"/>
      <c r="UKN9" s="11"/>
      <c r="UKO9" s="11"/>
      <c r="UKP9" s="11"/>
      <c r="UKQ9" s="11"/>
      <c r="UKR9" s="11"/>
      <c r="UKS9" s="11"/>
      <c r="UKT9" s="11"/>
      <c r="UKU9" s="11"/>
      <c r="UKV9" s="11"/>
      <c r="UKW9" s="11"/>
      <c r="UKX9" s="11"/>
      <c r="UKY9" s="11"/>
      <c r="UKZ9" s="11"/>
      <c r="ULA9" s="11"/>
      <c r="ULB9" s="11"/>
      <c r="ULC9" s="11"/>
      <c r="ULD9" s="11"/>
      <c r="ULE9" s="11"/>
      <c r="ULF9" s="11"/>
      <c r="ULG9" s="11"/>
      <c r="ULH9" s="11"/>
      <c r="ULI9" s="11"/>
      <c r="ULJ9" s="11"/>
      <c r="ULK9" s="11"/>
      <c r="ULL9" s="11"/>
      <c r="ULM9" s="11"/>
      <c r="ULN9" s="11"/>
      <c r="ULO9" s="11"/>
      <c r="ULP9" s="11"/>
      <c r="ULQ9" s="11"/>
      <c r="ULR9" s="11"/>
      <c r="ULS9" s="11"/>
      <c r="ULT9" s="11"/>
      <c r="ULU9" s="11"/>
      <c r="ULV9" s="11"/>
      <c r="ULW9" s="11"/>
      <c r="ULX9" s="11"/>
      <c r="ULY9" s="11"/>
      <c r="ULZ9" s="11"/>
      <c r="UMA9" s="11"/>
      <c r="UMB9" s="11"/>
      <c r="UMC9" s="11"/>
      <c r="UMD9" s="11"/>
      <c r="UME9" s="11"/>
      <c r="UMF9" s="11"/>
      <c r="UMG9" s="11"/>
      <c r="UMH9" s="11"/>
      <c r="UMI9" s="11"/>
      <c r="UMJ9" s="11"/>
      <c r="UMK9" s="11"/>
      <c r="UML9" s="11"/>
      <c r="UMM9" s="11"/>
      <c r="UMN9" s="11"/>
      <c r="UMO9" s="11"/>
      <c r="UMP9" s="11"/>
      <c r="UMQ9" s="11"/>
      <c r="UMR9" s="11"/>
      <c r="UMS9" s="11"/>
      <c r="UMT9" s="11"/>
      <c r="UMU9" s="11"/>
      <c r="UMV9" s="11"/>
      <c r="UMW9" s="11"/>
      <c r="UMX9" s="11"/>
      <c r="UMY9" s="11"/>
      <c r="UMZ9" s="11"/>
      <c r="UNA9" s="11"/>
      <c r="UNB9" s="11"/>
      <c r="UNC9" s="11"/>
      <c r="UND9" s="11"/>
      <c r="UNE9" s="11"/>
      <c r="UNF9" s="11"/>
      <c r="UNG9" s="11"/>
      <c r="UNH9" s="11"/>
      <c r="UNI9" s="11"/>
      <c r="UNJ9" s="11"/>
      <c r="UNK9" s="11"/>
      <c r="UNL9" s="11"/>
      <c r="UNM9" s="11"/>
      <c r="UNN9" s="11"/>
      <c r="UNO9" s="11"/>
      <c r="UNP9" s="11"/>
      <c r="UNQ9" s="11"/>
      <c r="UNR9" s="11"/>
      <c r="UNS9" s="11"/>
      <c r="UNT9" s="11"/>
      <c r="UNU9" s="11"/>
      <c r="UNV9" s="11"/>
      <c r="UNW9" s="11"/>
      <c r="UNX9" s="11"/>
      <c r="UNY9" s="11"/>
      <c r="UNZ9" s="11"/>
      <c r="UOA9" s="11"/>
      <c r="UOB9" s="11"/>
      <c r="UOC9" s="11"/>
      <c r="UOD9" s="11"/>
      <c r="UOE9" s="11"/>
      <c r="UOF9" s="11"/>
      <c r="UOG9" s="11"/>
      <c r="UOH9" s="11"/>
      <c r="UOI9" s="11"/>
      <c r="UOJ9" s="11"/>
      <c r="UOK9" s="11"/>
      <c r="UOL9" s="11"/>
      <c r="UOM9" s="11"/>
      <c r="UON9" s="11"/>
      <c r="UOO9" s="11"/>
      <c r="UOP9" s="11"/>
      <c r="UOQ9" s="11"/>
      <c r="UOR9" s="11"/>
      <c r="UOS9" s="11"/>
      <c r="UOT9" s="11"/>
      <c r="UOU9" s="11"/>
      <c r="UOV9" s="11"/>
      <c r="UOW9" s="11"/>
      <c r="UOX9" s="11"/>
      <c r="UOY9" s="11"/>
      <c r="UOZ9" s="11"/>
      <c r="UPA9" s="11"/>
      <c r="UPB9" s="11"/>
      <c r="UPC9" s="11"/>
      <c r="UPD9" s="11"/>
      <c r="UPE9" s="11"/>
      <c r="UPF9" s="11"/>
      <c r="UPG9" s="11"/>
      <c r="UPH9" s="11"/>
      <c r="UPI9" s="11"/>
      <c r="UPJ9" s="11"/>
      <c r="UPK9" s="11"/>
      <c r="UPL9" s="11"/>
      <c r="UPM9" s="11"/>
      <c r="UPN9" s="11"/>
      <c r="UPO9" s="11"/>
      <c r="UPP9" s="11"/>
      <c r="UPQ9" s="11"/>
      <c r="UPR9" s="11"/>
      <c r="UPS9" s="11"/>
      <c r="UPT9" s="11"/>
      <c r="UPU9" s="11"/>
      <c r="UPV9" s="11"/>
      <c r="UPW9" s="11"/>
      <c r="UPX9" s="11"/>
      <c r="UPY9" s="11"/>
      <c r="UPZ9" s="11"/>
      <c r="UQA9" s="11"/>
      <c r="UQB9" s="11"/>
      <c r="UQC9" s="11"/>
      <c r="UQD9" s="11"/>
      <c r="UQE9" s="11"/>
      <c r="UQF9" s="11"/>
      <c r="UQG9" s="11"/>
      <c r="UQH9" s="11"/>
      <c r="UQI9" s="11"/>
      <c r="UQJ9" s="11"/>
      <c r="UQK9" s="11"/>
      <c r="UQL9" s="11"/>
      <c r="UQM9" s="11"/>
      <c r="UQN9" s="11"/>
      <c r="UQO9" s="11"/>
      <c r="UQP9" s="11"/>
      <c r="UQQ9" s="11"/>
      <c r="UQR9" s="11"/>
      <c r="UQS9" s="11"/>
      <c r="UQT9" s="11"/>
      <c r="UQU9" s="11"/>
      <c r="UQV9" s="11"/>
      <c r="UQW9" s="11"/>
      <c r="UQX9" s="11"/>
      <c r="UQY9" s="11"/>
      <c r="UQZ9" s="11"/>
      <c r="URA9" s="11"/>
      <c r="URB9" s="11"/>
      <c r="URC9" s="11"/>
      <c r="URD9" s="11"/>
      <c r="URE9" s="11"/>
      <c r="URF9" s="11"/>
      <c r="URG9" s="11"/>
      <c r="URH9" s="11"/>
      <c r="URI9" s="11"/>
      <c r="URJ9" s="11"/>
      <c r="URK9" s="11"/>
      <c r="URL9" s="11"/>
      <c r="URM9" s="11"/>
      <c r="URN9" s="11"/>
      <c r="URO9" s="11"/>
      <c r="URP9" s="11"/>
      <c r="URQ9" s="11"/>
      <c r="URR9" s="11"/>
      <c r="URS9" s="11"/>
      <c r="URT9" s="11"/>
      <c r="URU9" s="11"/>
      <c r="URV9" s="11"/>
      <c r="URW9" s="11"/>
      <c r="URX9" s="11"/>
      <c r="URY9" s="11"/>
      <c r="URZ9" s="11"/>
      <c r="USA9" s="11"/>
      <c r="USB9" s="11"/>
      <c r="USC9" s="11"/>
      <c r="USD9" s="11"/>
      <c r="USE9" s="11"/>
      <c r="USF9" s="11"/>
      <c r="USG9" s="11"/>
      <c r="USH9" s="11"/>
      <c r="USI9" s="11"/>
      <c r="USJ9" s="11"/>
      <c r="USK9" s="11"/>
      <c r="USL9" s="11"/>
      <c r="USM9" s="11"/>
      <c r="USN9" s="11"/>
      <c r="USO9" s="11"/>
      <c r="USP9" s="11"/>
      <c r="USQ9" s="11"/>
      <c r="USR9" s="11"/>
      <c r="USS9" s="11"/>
      <c r="UST9" s="11"/>
      <c r="USU9" s="11"/>
      <c r="USV9" s="11"/>
      <c r="USW9" s="11"/>
      <c r="USX9" s="11"/>
      <c r="USY9" s="11"/>
      <c r="USZ9" s="11"/>
      <c r="UTA9" s="11"/>
      <c r="UTB9" s="11"/>
      <c r="UTC9" s="11"/>
      <c r="UTD9" s="11"/>
      <c r="UTE9" s="11"/>
      <c r="UTF9" s="11"/>
      <c r="UTG9" s="11"/>
      <c r="UTH9" s="11"/>
      <c r="UTI9" s="11"/>
      <c r="UTJ9" s="11"/>
      <c r="UTK9" s="11"/>
      <c r="UTL9" s="11"/>
      <c r="UTM9" s="11"/>
      <c r="UTN9" s="11"/>
      <c r="UTO9" s="11"/>
      <c r="UTP9" s="11"/>
      <c r="UTQ9" s="11"/>
      <c r="UTR9" s="11"/>
      <c r="UTS9" s="11"/>
      <c r="UTT9" s="11"/>
      <c r="UTU9" s="11"/>
      <c r="UTV9" s="11"/>
      <c r="UTW9" s="11"/>
      <c r="UTX9" s="11"/>
      <c r="UTY9" s="11"/>
      <c r="UTZ9" s="11"/>
      <c r="UUA9" s="11"/>
      <c r="UUB9" s="11"/>
      <c r="UUC9" s="11"/>
      <c r="UUD9" s="11"/>
      <c r="UUE9" s="11"/>
      <c r="UUF9" s="11"/>
      <c r="UUG9" s="11"/>
      <c r="UUH9" s="11"/>
      <c r="UUI9" s="11"/>
      <c r="UUJ9" s="11"/>
      <c r="UUK9" s="11"/>
      <c r="UUL9" s="11"/>
      <c r="UUM9" s="11"/>
      <c r="UUN9" s="11"/>
      <c r="UUO9" s="11"/>
      <c r="UUP9" s="11"/>
      <c r="UUQ9" s="11"/>
      <c r="UUR9" s="11"/>
      <c r="UUS9" s="11"/>
      <c r="UUT9" s="11"/>
      <c r="UUU9" s="11"/>
      <c r="UUV9" s="11"/>
      <c r="UUW9" s="11"/>
      <c r="UUX9" s="11"/>
      <c r="UUY9" s="11"/>
      <c r="UUZ9" s="11"/>
      <c r="UVA9" s="11"/>
      <c r="UVB9" s="11"/>
      <c r="UVC9" s="11"/>
      <c r="UVD9" s="11"/>
      <c r="UVE9" s="11"/>
      <c r="UVF9" s="11"/>
      <c r="UVG9" s="11"/>
      <c r="UVH9" s="11"/>
      <c r="UVI9" s="11"/>
      <c r="UVJ9" s="11"/>
      <c r="UVK9" s="11"/>
      <c r="UVL9" s="11"/>
      <c r="UVM9" s="11"/>
      <c r="UVN9" s="11"/>
      <c r="UVO9" s="11"/>
      <c r="UVP9" s="11"/>
      <c r="UVQ9" s="11"/>
      <c r="UVR9" s="11"/>
      <c r="UVS9" s="11"/>
      <c r="UVT9" s="11"/>
      <c r="UVU9" s="11"/>
      <c r="UVV9" s="11"/>
      <c r="UVW9" s="11"/>
      <c r="UVX9" s="11"/>
      <c r="UVY9" s="11"/>
      <c r="UVZ9" s="11"/>
      <c r="UWA9" s="11"/>
      <c r="UWB9" s="11"/>
      <c r="UWC9" s="11"/>
      <c r="UWD9" s="11"/>
      <c r="UWE9" s="11"/>
      <c r="UWF9" s="11"/>
      <c r="UWG9" s="11"/>
      <c r="UWH9" s="11"/>
      <c r="UWI9" s="11"/>
      <c r="UWJ9" s="11"/>
      <c r="UWK9" s="11"/>
      <c r="UWL9" s="11"/>
      <c r="UWM9" s="11"/>
      <c r="UWN9" s="11"/>
      <c r="UWO9" s="11"/>
      <c r="UWP9" s="11"/>
      <c r="UWQ9" s="11"/>
      <c r="UWR9" s="11"/>
      <c r="UWS9" s="11"/>
      <c r="UWT9" s="11"/>
      <c r="UWU9" s="11"/>
      <c r="UWV9" s="11"/>
      <c r="UWW9" s="11"/>
      <c r="UWX9" s="11"/>
      <c r="UWY9" s="11"/>
      <c r="UWZ9" s="11"/>
      <c r="UXA9" s="11"/>
      <c r="UXB9" s="11"/>
      <c r="UXC9" s="11"/>
      <c r="UXD9" s="11"/>
      <c r="UXE9" s="11"/>
      <c r="UXF9" s="11"/>
      <c r="UXG9" s="11"/>
      <c r="UXH9" s="11"/>
      <c r="UXI9" s="11"/>
      <c r="UXJ9" s="11"/>
      <c r="UXK9" s="11"/>
      <c r="UXL9" s="11"/>
      <c r="UXM9" s="11"/>
      <c r="UXN9" s="11"/>
      <c r="UXO9" s="11"/>
      <c r="UXP9" s="11"/>
      <c r="UXQ9" s="11"/>
      <c r="UXR9" s="11"/>
      <c r="UXS9" s="11"/>
      <c r="UXT9" s="11"/>
      <c r="UXU9" s="11"/>
      <c r="UXV9" s="11"/>
      <c r="UXW9" s="11"/>
      <c r="UXX9" s="11"/>
      <c r="UXY9" s="11"/>
      <c r="UXZ9" s="11"/>
      <c r="UYA9" s="11"/>
      <c r="UYB9" s="11"/>
      <c r="UYC9" s="11"/>
      <c r="UYD9" s="11"/>
      <c r="UYE9" s="11"/>
      <c r="UYF9" s="11"/>
      <c r="UYG9" s="11"/>
      <c r="UYH9" s="11"/>
      <c r="UYI9" s="11"/>
      <c r="UYJ9" s="11"/>
      <c r="UYK9" s="11"/>
      <c r="UYL9" s="11"/>
      <c r="UYM9" s="11"/>
      <c r="UYN9" s="11"/>
      <c r="UYO9" s="11"/>
      <c r="UYP9" s="11"/>
      <c r="UYQ9" s="11"/>
      <c r="UYR9" s="11"/>
      <c r="UYS9" s="11"/>
      <c r="UYT9" s="11"/>
      <c r="UYU9" s="11"/>
      <c r="UYV9" s="11"/>
      <c r="UYW9" s="11"/>
      <c r="UYX9" s="11"/>
      <c r="UYY9" s="11"/>
      <c r="UYZ9" s="11"/>
      <c r="UZA9" s="11"/>
      <c r="UZB9" s="11"/>
      <c r="UZC9" s="11"/>
      <c r="UZD9" s="11"/>
      <c r="UZE9" s="11"/>
      <c r="UZF9" s="11"/>
      <c r="UZG9" s="11"/>
      <c r="UZH9" s="11"/>
      <c r="UZI9" s="11"/>
      <c r="UZJ9" s="11"/>
      <c r="UZK9" s="11"/>
      <c r="UZL9" s="11"/>
      <c r="UZM9" s="11"/>
      <c r="UZN9" s="11"/>
      <c r="UZO9" s="11"/>
      <c r="UZP9" s="11"/>
      <c r="UZQ9" s="11"/>
      <c r="UZR9" s="11"/>
      <c r="UZS9" s="11"/>
      <c r="UZT9" s="11"/>
      <c r="UZU9" s="11"/>
      <c r="UZV9" s="11"/>
      <c r="UZW9" s="11"/>
      <c r="UZX9" s="11"/>
      <c r="UZY9" s="11"/>
      <c r="UZZ9" s="11"/>
      <c r="VAA9" s="11"/>
      <c r="VAB9" s="11"/>
      <c r="VAC9" s="11"/>
      <c r="VAD9" s="11"/>
      <c r="VAE9" s="11"/>
      <c r="VAF9" s="11"/>
      <c r="VAG9" s="11"/>
      <c r="VAH9" s="11"/>
      <c r="VAI9" s="11"/>
      <c r="VAJ9" s="11"/>
      <c r="VAK9" s="11"/>
      <c r="VAL9" s="11"/>
      <c r="VAM9" s="11"/>
      <c r="VAN9" s="11"/>
      <c r="VAO9" s="11"/>
      <c r="VAP9" s="11"/>
      <c r="VAQ9" s="11"/>
      <c r="VAR9" s="11"/>
      <c r="VAS9" s="11"/>
      <c r="VAT9" s="11"/>
      <c r="VAU9" s="11"/>
      <c r="VAV9" s="11"/>
      <c r="VAW9" s="11"/>
      <c r="VAX9" s="11"/>
      <c r="VAY9" s="11"/>
      <c r="VAZ9" s="11"/>
      <c r="VBA9" s="11"/>
      <c r="VBB9" s="11"/>
      <c r="VBC9" s="11"/>
      <c r="VBD9" s="11"/>
      <c r="VBE9" s="11"/>
      <c r="VBF9" s="11"/>
      <c r="VBG9" s="11"/>
      <c r="VBH9" s="11"/>
      <c r="VBI9" s="11"/>
      <c r="VBJ9" s="11"/>
      <c r="VBK9" s="11"/>
      <c r="VBL9" s="11"/>
      <c r="VBM9" s="11"/>
      <c r="VBN9" s="11"/>
      <c r="VBO9" s="11"/>
      <c r="VBP9" s="11"/>
      <c r="VBQ9" s="11"/>
      <c r="VBR9" s="11"/>
      <c r="VBS9" s="11"/>
      <c r="VBT9" s="11"/>
      <c r="VBU9" s="11"/>
      <c r="VBV9" s="11"/>
      <c r="VBW9" s="11"/>
      <c r="VBX9" s="11"/>
      <c r="VBY9" s="11"/>
      <c r="VBZ9" s="11"/>
      <c r="VCA9" s="11"/>
      <c r="VCB9" s="11"/>
      <c r="VCC9" s="11"/>
      <c r="VCD9" s="11"/>
      <c r="VCE9" s="11"/>
      <c r="VCF9" s="11"/>
      <c r="VCG9" s="11"/>
      <c r="VCH9" s="11"/>
      <c r="VCI9" s="11"/>
      <c r="VCJ9" s="11"/>
      <c r="VCK9" s="11"/>
      <c r="VCL9" s="11"/>
      <c r="VCM9" s="11"/>
      <c r="VCN9" s="11"/>
      <c r="VCO9" s="11"/>
      <c r="VCP9" s="11"/>
      <c r="VCQ9" s="11"/>
      <c r="VCR9" s="11"/>
      <c r="VCS9" s="11"/>
      <c r="VCT9" s="11"/>
      <c r="VCU9" s="11"/>
      <c r="VCV9" s="11"/>
      <c r="VCW9" s="11"/>
      <c r="VCX9" s="11"/>
      <c r="VCY9" s="11"/>
      <c r="VCZ9" s="11"/>
      <c r="VDA9" s="11"/>
      <c r="VDB9" s="11"/>
      <c r="VDC9" s="11"/>
      <c r="VDD9" s="11"/>
      <c r="VDE9" s="11"/>
      <c r="VDF9" s="11"/>
      <c r="VDG9" s="11"/>
      <c r="VDH9" s="11"/>
      <c r="VDI9" s="11"/>
      <c r="VDJ9" s="11"/>
      <c r="VDK9" s="11"/>
      <c r="VDL9" s="11"/>
      <c r="VDM9" s="11"/>
      <c r="VDN9" s="11"/>
      <c r="VDO9" s="11"/>
      <c r="VDP9" s="11"/>
      <c r="VDQ9" s="11"/>
      <c r="VDR9" s="11"/>
      <c r="VDS9" s="11"/>
      <c r="VDT9" s="11"/>
      <c r="VDU9" s="11"/>
      <c r="VDV9" s="11"/>
      <c r="VDW9" s="11"/>
      <c r="VDX9" s="11"/>
      <c r="VDY9" s="11"/>
      <c r="VDZ9" s="11"/>
      <c r="VEA9" s="11"/>
      <c r="VEB9" s="11"/>
      <c r="VEC9" s="11"/>
      <c r="VED9" s="11"/>
      <c r="VEE9" s="11"/>
      <c r="VEF9" s="11"/>
      <c r="VEG9" s="11"/>
      <c r="VEH9" s="11"/>
      <c r="VEI9" s="11"/>
      <c r="VEJ9" s="11"/>
      <c r="VEK9" s="11"/>
      <c r="VEL9" s="11"/>
      <c r="VEM9" s="11"/>
      <c r="VEN9" s="11"/>
      <c r="VEO9" s="11"/>
      <c r="VEP9" s="11"/>
      <c r="VEQ9" s="11"/>
      <c r="VER9" s="11"/>
      <c r="VES9" s="11"/>
      <c r="VET9" s="11"/>
      <c r="VEU9" s="11"/>
      <c r="VEV9" s="11"/>
      <c r="VEW9" s="11"/>
      <c r="VEX9" s="11"/>
      <c r="VEY9" s="11"/>
      <c r="VEZ9" s="11"/>
      <c r="VFA9" s="11"/>
      <c r="VFB9" s="11"/>
      <c r="VFC9" s="11"/>
      <c r="VFD9" s="11"/>
      <c r="VFE9" s="11"/>
      <c r="VFF9" s="11"/>
      <c r="VFG9" s="11"/>
      <c r="VFH9" s="11"/>
      <c r="VFI9" s="11"/>
      <c r="VFJ9" s="11"/>
      <c r="VFK9" s="11"/>
      <c r="VFL9" s="11"/>
      <c r="VFM9" s="11"/>
      <c r="VFN9" s="11"/>
      <c r="VFO9" s="11"/>
      <c r="VFP9" s="11"/>
      <c r="VFQ9" s="11"/>
      <c r="VFR9" s="11"/>
      <c r="VFS9" s="11"/>
      <c r="VFT9" s="11"/>
      <c r="VFU9" s="11"/>
      <c r="VFV9" s="11"/>
      <c r="VFW9" s="11"/>
      <c r="VFX9" s="11"/>
      <c r="VFY9" s="11"/>
      <c r="VFZ9" s="11"/>
      <c r="VGA9" s="11"/>
      <c r="VGB9" s="11"/>
      <c r="VGC9" s="11"/>
      <c r="VGD9" s="11"/>
      <c r="VGE9" s="11"/>
      <c r="VGF9" s="11"/>
      <c r="VGG9" s="11"/>
      <c r="VGH9" s="11"/>
      <c r="VGI9" s="11"/>
      <c r="VGJ9" s="11"/>
      <c r="VGK9" s="11"/>
      <c r="VGL9" s="11"/>
      <c r="VGM9" s="11"/>
      <c r="VGN9" s="11"/>
      <c r="VGO9" s="11"/>
      <c r="VGP9" s="11"/>
      <c r="VGQ9" s="11"/>
      <c r="VGR9" s="11"/>
      <c r="VGS9" s="11"/>
      <c r="VGT9" s="11"/>
      <c r="VGU9" s="11"/>
      <c r="VGV9" s="11"/>
      <c r="VGW9" s="11"/>
      <c r="VGX9" s="11"/>
      <c r="VGY9" s="11"/>
      <c r="VGZ9" s="11"/>
      <c r="VHA9" s="11"/>
      <c r="VHB9" s="11"/>
      <c r="VHC9" s="11"/>
      <c r="VHD9" s="11"/>
      <c r="VHE9" s="11"/>
      <c r="VHF9" s="11"/>
      <c r="VHG9" s="11"/>
      <c r="VHH9" s="11"/>
      <c r="VHI9" s="11"/>
      <c r="VHJ9" s="11"/>
      <c r="VHK9" s="11"/>
      <c r="VHL9" s="11"/>
      <c r="VHM9" s="11"/>
      <c r="VHN9" s="11"/>
      <c r="VHO9" s="11"/>
      <c r="VHP9" s="11"/>
      <c r="VHQ9" s="11"/>
      <c r="VHR9" s="11"/>
      <c r="VHS9" s="11"/>
      <c r="VHT9" s="11"/>
      <c r="VHU9" s="11"/>
      <c r="VHV9" s="11"/>
      <c r="VHW9" s="11"/>
      <c r="VHX9" s="11"/>
      <c r="VHY9" s="11"/>
      <c r="VHZ9" s="11"/>
      <c r="VIA9" s="11"/>
      <c r="VIB9" s="11"/>
      <c r="VIC9" s="11"/>
      <c r="VID9" s="11"/>
      <c r="VIE9" s="11"/>
      <c r="VIF9" s="11"/>
      <c r="VIG9" s="11"/>
      <c r="VIH9" s="11"/>
      <c r="VII9" s="11"/>
      <c r="VIJ9" s="11"/>
      <c r="VIK9" s="11"/>
      <c r="VIL9" s="11"/>
      <c r="VIM9" s="11"/>
      <c r="VIN9" s="11"/>
      <c r="VIO9" s="11"/>
      <c r="VIP9" s="11"/>
      <c r="VIQ9" s="11"/>
      <c r="VIR9" s="11"/>
      <c r="VIS9" s="11"/>
      <c r="VIT9" s="11"/>
      <c r="VIU9" s="11"/>
      <c r="VIV9" s="11"/>
      <c r="VIW9" s="11"/>
      <c r="VIX9" s="11"/>
      <c r="VIY9" s="11"/>
      <c r="VIZ9" s="11"/>
      <c r="VJA9" s="11"/>
      <c r="VJB9" s="11"/>
      <c r="VJC9" s="11"/>
      <c r="VJD9" s="11"/>
      <c r="VJE9" s="11"/>
      <c r="VJF9" s="11"/>
      <c r="VJG9" s="11"/>
      <c r="VJH9" s="11"/>
      <c r="VJI9" s="11"/>
      <c r="VJJ9" s="11"/>
      <c r="VJK9" s="11"/>
      <c r="VJL9" s="11"/>
      <c r="VJM9" s="11"/>
      <c r="VJN9" s="11"/>
      <c r="VJO9" s="11"/>
      <c r="VJP9" s="11"/>
      <c r="VJQ9" s="11"/>
      <c r="VJR9" s="11"/>
      <c r="VJS9" s="11"/>
      <c r="VJT9" s="11"/>
      <c r="VJU9" s="11"/>
      <c r="VJV9" s="11"/>
      <c r="VJW9" s="11"/>
      <c r="VJX9" s="11"/>
      <c r="VJY9" s="11"/>
      <c r="VJZ9" s="11"/>
      <c r="VKA9" s="11"/>
      <c r="VKB9" s="11"/>
      <c r="VKC9" s="11"/>
      <c r="VKD9" s="11"/>
      <c r="VKE9" s="11"/>
      <c r="VKF9" s="11"/>
      <c r="VKG9" s="11"/>
      <c r="VKH9" s="11"/>
      <c r="VKI9" s="11"/>
      <c r="VKJ9" s="11"/>
      <c r="VKK9" s="11"/>
      <c r="VKL9" s="11"/>
      <c r="VKM9" s="11"/>
      <c r="VKN9" s="11"/>
      <c r="VKO9" s="11"/>
      <c r="VKP9" s="11"/>
      <c r="VKQ9" s="11"/>
      <c r="VKR9" s="11"/>
      <c r="VKS9" s="11"/>
      <c r="VKT9" s="11"/>
      <c r="VKU9" s="11"/>
      <c r="VKV9" s="11"/>
      <c r="VKW9" s="11"/>
      <c r="VKX9" s="11"/>
      <c r="VKY9" s="11"/>
      <c r="VKZ9" s="11"/>
      <c r="VLA9" s="11"/>
      <c r="VLB9" s="11"/>
      <c r="VLC9" s="11"/>
      <c r="VLD9" s="11"/>
      <c r="VLE9" s="11"/>
      <c r="VLF9" s="11"/>
      <c r="VLG9" s="11"/>
      <c r="VLH9" s="11"/>
      <c r="VLI9" s="11"/>
      <c r="VLJ9" s="11"/>
      <c r="VLK9" s="11"/>
      <c r="VLL9" s="11"/>
      <c r="VLM9" s="11"/>
      <c r="VLN9" s="11"/>
      <c r="VLO9" s="11"/>
      <c r="VLP9" s="11"/>
      <c r="VLQ9" s="11"/>
      <c r="VLR9" s="11"/>
      <c r="VLS9" s="11"/>
      <c r="VLT9" s="11"/>
      <c r="VLU9" s="11"/>
      <c r="VLV9" s="11"/>
      <c r="VLW9" s="11"/>
      <c r="VLX9" s="11"/>
      <c r="VLY9" s="11"/>
      <c r="VLZ9" s="11"/>
      <c r="VMA9" s="11"/>
      <c r="VMB9" s="11"/>
      <c r="VMC9" s="11"/>
      <c r="VMD9" s="11"/>
      <c r="VME9" s="11"/>
      <c r="VMF9" s="11"/>
      <c r="VMG9" s="11"/>
      <c r="VMH9" s="11"/>
      <c r="VMI9" s="11"/>
      <c r="VMJ9" s="11"/>
      <c r="VMK9" s="11"/>
      <c r="VML9" s="11"/>
      <c r="VMM9" s="11"/>
      <c r="VMN9" s="11"/>
      <c r="VMO9" s="11"/>
      <c r="VMP9" s="11"/>
      <c r="VMQ9" s="11"/>
      <c r="VMR9" s="11"/>
      <c r="VMS9" s="11"/>
      <c r="VMT9" s="11"/>
      <c r="VMU9" s="11"/>
      <c r="VMV9" s="11"/>
      <c r="VMW9" s="11"/>
      <c r="VMX9" s="11"/>
      <c r="VMY9" s="11"/>
      <c r="VMZ9" s="11"/>
      <c r="VNA9" s="11"/>
      <c r="VNB9" s="11"/>
      <c r="VNC9" s="11"/>
      <c r="VND9" s="11"/>
      <c r="VNE9" s="11"/>
      <c r="VNF9" s="11"/>
      <c r="VNG9" s="11"/>
      <c r="VNH9" s="11"/>
      <c r="VNI9" s="11"/>
      <c r="VNJ9" s="11"/>
      <c r="VNK9" s="11"/>
      <c r="VNL9" s="11"/>
      <c r="VNM9" s="11"/>
      <c r="VNN9" s="11"/>
      <c r="VNO9" s="11"/>
      <c r="VNP9" s="11"/>
      <c r="VNQ9" s="11"/>
      <c r="VNR9" s="11"/>
      <c r="VNS9" s="11"/>
      <c r="VNT9" s="11"/>
      <c r="VNU9" s="11"/>
      <c r="VNV9" s="11"/>
      <c r="VNW9" s="11"/>
      <c r="VNX9" s="11"/>
      <c r="VNY9" s="11"/>
      <c r="VNZ9" s="11"/>
      <c r="VOA9" s="11"/>
      <c r="VOB9" s="11"/>
      <c r="VOC9" s="11"/>
      <c r="VOD9" s="11"/>
      <c r="VOE9" s="11"/>
      <c r="VOF9" s="11"/>
      <c r="VOG9" s="11"/>
      <c r="VOH9" s="11"/>
      <c r="VOI9" s="11"/>
      <c r="VOJ9" s="11"/>
      <c r="VOK9" s="11"/>
      <c r="VOL9" s="11"/>
      <c r="VOM9" s="11"/>
      <c r="VON9" s="11"/>
      <c r="VOO9" s="11"/>
      <c r="VOP9" s="11"/>
      <c r="VOQ9" s="11"/>
      <c r="VOR9" s="11"/>
      <c r="VOS9" s="11"/>
      <c r="VOT9" s="11"/>
      <c r="VOU9" s="11"/>
      <c r="VOV9" s="11"/>
      <c r="VOW9" s="11"/>
      <c r="VOX9" s="11"/>
      <c r="VOY9" s="11"/>
      <c r="VOZ9" s="11"/>
      <c r="VPA9" s="11"/>
      <c r="VPB9" s="11"/>
      <c r="VPC9" s="11"/>
      <c r="VPD9" s="11"/>
      <c r="VPE9" s="11"/>
      <c r="VPF9" s="11"/>
      <c r="VPG9" s="11"/>
      <c r="VPH9" s="11"/>
      <c r="VPI9" s="11"/>
      <c r="VPJ9" s="11"/>
      <c r="VPK9" s="11"/>
      <c r="VPL9" s="11"/>
      <c r="VPM9" s="11"/>
      <c r="VPN9" s="11"/>
      <c r="VPO9" s="11"/>
      <c r="VPP9" s="11"/>
      <c r="VPQ9" s="11"/>
      <c r="VPR9" s="11"/>
      <c r="VPS9" s="11"/>
      <c r="VPT9" s="11"/>
      <c r="VPU9" s="11"/>
      <c r="VPV9" s="11"/>
      <c r="VPW9" s="11"/>
      <c r="VPX9" s="11"/>
      <c r="VPY9" s="11"/>
      <c r="VPZ9" s="11"/>
      <c r="VQA9" s="11"/>
      <c r="VQB9" s="11"/>
      <c r="VQC9" s="11"/>
      <c r="VQD9" s="11"/>
      <c r="VQE9" s="11"/>
      <c r="VQF9" s="11"/>
      <c r="VQG9" s="11"/>
      <c r="VQH9" s="11"/>
      <c r="VQI9" s="11"/>
      <c r="VQJ9" s="11"/>
      <c r="VQK9" s="11"/>
      <c r="VQL9" s="11"/>
      <c r="VQM9" s="11"/>
      <c r="VQN9" s="11"/>
      <c r="VQO9" s="11"/>
      <c r="VQP9" s="11"/>
      <c r="VQQ9" s="11"/>
      <c r="VQR9" s="11"/>
      <c r="VQS9" s="11"/>
      <c r="VQT9" s="11"/>
      <c r="VQU9" s="11"/>
      <c r="VQV9" s="11"/>
      <c r="VQW9" s="11"/>
      <c r="VQX9" s="11"/>
      <c r="VQY9" s="11"/>
      <c r="VQZ9" s="11"/>
      <c r="VRA9" s="11"/>
      <c r="VRB9" s="11"/>
      <c r="VRC9" s="11"/>
      <c r="VRD9" s="11"/>
      <c r="VRE9" s="11"/>
      <c r="VRF9" s="11"/>
      <c r="VRG9" s="11"/>
      <c r="VRH9" s="11"/>
      <c r="VRI9" s="11"/>
      <c r="VRJ9" s="11"/>
      <c r="VRK9" s="11"/>
      <c r="VRL9" s="11"/>
      <c r="VRM9" s="11"/>
      <c r="VRN9" s="11"/>
      <c r="VRO9" s="11"/>
      <c r="VRP9" s="11"/>
      <c r="VRQ9" s="11"/>
      <c r="VRR9" s="11"/>
      <c r="VRS9" s="11"/>
      <c r="VRT9" s="11"/>
      <c r="VRU9" s="11"/>
      <c r="VRV9" s="11"/>
      <c r="VRW9" s="11"/>
      <c r="VRX9" s="11"/>
      <c r="VRY9" s="11"/>
      <c r="VRZ9" s="11"/>
      <c r="VSA9" s="11"/>
      <c r="VSB9" s="11"/>
      <c r="VSC9" s="11"/>
      <c r="VSD9" s="11"/>
      <c r="VSE9" s="11"/>
      <c r="VSF9" s="11"/>
      <c r="VSG9" s="11"/>
      <c r="VSH9" s="11"/>
      <c r="VSI9" s="11"/>
      <c r="VSJ9" s="11"/>
      <c r="VSK9" s="11"/>
      <c r="VSL9" s="11"/>
      <c r="VSM9" s="11"/>
      <c r="VSN9" s="11"/>
      <c r="VSO9" s="11"/>
      <c r="VSP9" s="11"/>
      <c r="VSQ9" s="11"/>
      <c r="VSR9" s="11"/>
      <c r="VSS9" s="11"/>
      <c r="VST9" s="11"/>
      <c r="VSU9" s="11"/>
      <c r="VSV9" s="11"/>
      <c r="VSW9" s="11"/>
      <c r="VSX9" s="11"/>
      <c r="VSY9" s="11"/>
      <c r="VSZ9" s="11"/>
      <c r="VTA9" s="11"/>
      <c r="VTB9" s="11"/>
      <c r="VTC9" s="11"/>
      <c r="VTD9" s="11"/>
      <c r="VTE9" s="11"/>
      <c r="VTF9" s="11"/>
      <c r="VTG9" s="11"/>
      <c r="VTH9" s="11"/>
      <c r="VTI9" s="11"/>
      <c r="VTJ9" s="11"/>
      <c r="VTK9" s="11"/>
      <c r="VTL9" s="11"/>
      <c r="VTM9" s="11"/>
      <c r="VTN9" s="11"/>
      <c r="VTO9" s="11"/>
      <c r="VTP9" s="11"/>
      <c r="VTQ9" s="11"/>
      <c r="VTR9" s="11"/>
      <c r="VTS9" s="11"/>
      <c r="VTT9" s="11"/>
      <c r="VTU9" s="11"/>
      <c r="VTV9" s="11"/>
      <c r="VTW9" s="11"/>
      <c r="VTX9" s="11"/>
      <c r="VTY9" s="11"/>
      <c r="VTZ9" s="11"/>
      <c r="VUA9" s="11"/>
      <c r="VUB9" s="11"/>
      <c r="VUC9" s="11"/>
      <c r="VUD9" s="11"/>
      <c r="VUE9" s="11"/>
      <c r="VUF9" s="11"/>
      <c r="VUG9" s="11"/>
      <c r="VUH9" s="11"/>
      <c r="VUI9" s="11"/>
      <c r="VUJ9" s="11"/>
      <c r="VUK9" s="11"/>
      <c r="VUL9" s="11"/>
      <c r="VUM9" s="11"/>
      <c r="VUN9" s="11"/>
      <c r="VUO9" s="11"/>
      <c r="VUP9" s="11"/>
      <c r="VUQ9" s="11"/>
      <c r="VUR9" s="11"/>
      <c r="VUS9" s="11"/>
      <c r="VUT9" s="11"/>
      <c r="VUU9" s="11"/>
      <c r="VUV9" s="11"/>
      <c r="VUW9" s="11"/>
      <c r="VUX9" s="11"/>
      <c r="VUY9" s="11"/>
      <c r="VUZ9" s="11"/>
      <c r="VVA9" s="11"/>
      <c r="VVB9" s="11"/>
      <c r="VVC9" s="11"/>
      <c r="VVD9" s="11"/>
      <c r="VVE9" s="11"/>
      <c r="VVF9" s="11"/>
      <c r="VVG9" s="11"/>
      <c r="VVH9" s="11"/>
      <c r="VVI9" s="11"/>
      <c r="VVJ9" s="11"/>
      <c r="VVK9" s="11"/>
      <c r="VVL9" s="11"/>
      <c r="VVM9" s="11"/>
      <c r="VVN9" s="11"/>
      <c r="VVO9" s="11"/>
      <c r="VVP9" s="11"/>
      <c r="VVQ9" s="11"/>
      <c r="VVR9" s="11"/>
      <c r="VVS9" s="11"/>
      <c r="VVT9" s="11"/>
      <c r="VVU9" s="11"/>
      <c r="VVV9" s="11"/>
      <c r="VVW9" s="11"/>
      <c r="VVX9" s="11"/>
      <c r="VVY9" s="11"/>
      <c r="VVZ9" s="11"/>
      <c r="VWA9" s="11"/>
      <c r="VWB9" s="11"/>
      <c r="VWC9" s="11"/>
      <c r="VWD9" s="11"/>
      <c r="VWE9" s="11"/>
      <c r="VWF9" s="11"/>
      <c r="VWG9" s="11"/>
      <c r="VWH9" s="11"/>
      <c r="VWI9" s="11"/>
      <c r="VWJ9" s="11"/>
      <c r="VWK9" s="11"/>
      <c r="VWL9" s="11"/>
      <c r="VWM9" s="11"/>
      <c r="VWN9" s="11"/>
      <c r="VWO9" s="11"/>
      <c r="VWP9" s="11"/>
      <c r="VWQ9" s="11"/>
      <c r="VWR9" s="11"/>
      <c r="VWS9" s="11"/>
      <c r="VWT9" s="11"/>
      <c r="VWU9" s="11"/>
      <c r="VWV9" s="11"/>
      <c r="VWW9" s="11"/>
      <c r="VWX9" s="11"/>
      <c r="VWY9" s="11"/>
      <c r="VWZ9" s="11"/>
      <c r="VXA9" s="11"/>
      <c r="VXB9" s="11"/>
      <c r="VXC9" s="11"/>
      <c r="VXD9" s="11"/>
      <c r="VXE9" s="11"/>
      <c r="VXF9" s="11"/>
      <c r="VXG9" s="11"/>
      <c r="VXH9" s="11"/>
      <c r="VXI9" s="11"/>
      <c r="VXJ9" s="11"/>
      <c r="VXK9" s="11"/>
      <c r="VXL9" s="11"/>
      <c r="VXM9" s="11"/>
      <c r="VXN9" s="11"/>
      <c r="VXO9" s="11"/>
      <c r="VXP9" s="11"/>
      <c r="VXQ9" s="11"/>
      <c r="VXR9" s="11"/>
      <c r="VXS9" s="11"/>
      <c r="VXT9" s="11"/>
      <c r="VXU9" s="11"/>
      <c r="VXV9" s="11"/>
      <c r="VXW9" s="11"/>
      <c r="VXX9" s="11"/>
      <c r="VXY9" s="11"/>
      <c r="VXZ9" s="11"/>
      <c r="VYA9" s="11"/>
      <c r="VYB9" s="11"/>
      <c r="VYC9" s="11"/>
      <c r="VYD9" s="11"/>
      <c r="VYE9" s="11"/>
      <c r="VYF9" s="11"/>
      <c r="VYG9" s="11"/>
      <c r="VYH9" s="11"/>
      <c r="VYI9" s="11"/>
      <c r="VYJ9" s="11"/>
      <c r="VYK9" s="11"/>
      <c r="VYL9" s="11"/>
      <c r="VYM9" s="11"/>
      <c r="VYN9" s="11"/>
      <c r="VYO9" s="11"/>
      <c r="VYP9" s="11"/>
      <c r="VYQ9" s="11"/>
      <c r="VYR9" s="11"/>
      <c r="VYS9" s="11"/>
      <c r="VYT9" s="11"/>
      <c r="VYU9" s="11"/>
      <c r="VYV9" s="11"/>
      <c r="VYW9" s="11"/>
      <c r="VYX9" s="11"/>
      <c r="VYY9" s="11"/>
      <c r="VYZ9" s="11"/>
      <c r="VZA9" s="11"/>
      <c r="VZB9" s="11"/>
      <c r="VZC9" s="11"/>
      <c r="VZD9" s="11"/>
      <c r="VZE9" s="11"/>
      <c r="VZF9" s="11"/>
      <c r="VZG9" s="11"/>
      <c r="VZH9" s="11"/>
      <c r="VZI9" s="11"/>
      <c r="VZJ9" s="11"/>
      <c r="VZK9" s="11"/>
      <c r="VZL9" s="11"/>
      <c r="VZM9" s="11"/>
      <c r="VZN9" s="11"/>
      <c r="VZO9" s="11"/>
      <c r="VZP9" s="11"/>
      <c r="VZQ9" s="11"/>
      <c r="VZR9" s="11"/>
      <c r="VZS9" s="11"/>
      <c r="VZT9" s="11"/>
      <c r="VZU9" s="11"/>
      <c r="VZV9" s="11"/>
      <c r="VZW9" s="11"/>
      <c r="VZX9" s="11"/>
      <c r="VZY9" s="11"/>
      <c r="VZZ9" s="11"/>
      <c r="WAA9" s="11"/>
      <c r="WAB9" s="11"/>
      <c r="WAC9" s="11"/>
      <c r="WAD9" s="11"/>
      <c r="WAE9" s="11"/>
      <c r="WAF9" s="11"/>
      <c r="WAG9" s="11"/>
      <c r="WAH9" s="11"/>
      <c r="WAI9" s="11"/>
      <c r="WAJ9" s="11"/>
      <c r="WAK9" s="11"/>
      <c r="WAL9" s="11"/>
      <c r="WAM9" s="11"/>
      <c r="WAN9" s="11"/>
      <c r="WAO9" s="11"/>
      <c r="WAP9" s="11"/>
      <c r="WAQ9" s="11"/>
      <c r="WAR9" s="11"/>
      <c r="WAS9" s="11"/>
      <c r="WAT9" s="11"/>
      <c r="WAU9" s="11"/>
      <c r="WAV9" s="11"/>
      <c r="WAW9" s="11"/>
      <c r="WAX9" s="11"/>
      <c r="WAY9" s="11"/>
      <c r="WAZ9" s="11"/>
      <c r="WBA9" s="11"/>
      <c r="WBB9" s="11"/>
      <c r="WBC9" s="11"/>
      <c r="WBD9" s="11"/>
      <c r="WBE9" s="11"/>
      <c r="WBF9" s="11"/>
      <c r="WBG9" s="11"/>
      <c r="WBH9" s="11"/>
      <c r="WBI9" s="11"/>
      <c r="WBJ9" s="11"/>
      <c r="WBK9" s="11"/>
      <c r="WBL9" s="11"/>
      <c r="WBM9" s="11"/>
      <c r="WBN9" s="11"/>
      <c r="WBO9" s="11"/>
      <c r="WBP9" s="11"/>
      <c r="WBQ9" s="11"/>
      <c r="WBR9" s="11"/>
      <c r="WBS9" s="11"/>
      <c r="WBT9" s="11"/>
      <c r="WBU9" s="11"/>
      <c r="WBV9" s="11"/>
      <c r="WBW9" s="11"/>
      <c r="WBX9" s="11"/>
      <c r="WBY9" s="11"/>
      <c r="WBZ9" s="11"/>
      <c r="WCA9" s="11"/>
      <c r="WCB9" s="11"/>
      <c r="WCC9" s="11"/>
      <c r="WCD9" s="11"/>
      <c r="WCE9" s="11"/>
      <c r="WCF9" s="11"/>
      <c r="WCG9" s="11"/>
      <c r="WCH9" s="11"/>
      <c r="WCI9" s="11"/>
      <c r="WCJ9" s="11"/>
      <c r="WCK9" s="11"/>
      <c r="WCL9" s="11"/>
      <c r="WCM9" s="11"/>
      <c r="WCN9" s="11"/>
      <c r="WCO9" s="11"/>
      <c r="WCP9" s="11"/>
      <c r="WCQ9" s="11"/>
      <c r="WCR9" s="11"/>
      <c r="WCS9" s="11"/>
      <c r="WCT9" s="11"/>
      <c r="WCU9" s="11"/>
      <c r="WCV9" s="11"/>
      <c r="WCW9" s="11"/>
      <c r="WCX9" s="11"/>
      <c r="WCY9" s="11"/>
      <c r="WCZ9" s="11"/>
      <c r="WDA9" s="11"/>
      <c r="WDB9" s="11"/>
      <c r="WDC9" s="11"/>
      <c r="WDD9" s="11"/>
      <c r="WDE9" s="11"/>
      <c r="WDF9" s="11"/>
      <c r="WDG9" s="11"/>
      <c r="WDH9" s="11"/>
      <c r="WDI9" s="11"/>
      <c r="WDJ9" s="11"/>
      <c r="WDK9" s="11"/>
      <c r="WDL9" s="11"/>
      <c r="WDM9" s="11"/>
      <c r="WDN9" s="11"/>
      <c r="WDO9" s="11"/>
      <c r="WDP9" s="11"/>
      <c r="WDQ9" s="11"/>
      <c r="WDR9" s="11"/>
      <c r="WDS9" s="11"/>
      <c r="WDT9" s="11"/>
      <c r="WDU9" s="11"/>
      <c r="WDV9" s="11"/>
      <c r="WDW9" s="11"/>
      <c r="WDX9" s="11"/>
      <c r="WDY9" s="11"/>
      <c r="WDZ9" s="11"/>
      <c r="WEA9" s="11"/>
      <c r="WEB9" s="11"/>
      <c r="WEC9" s="11"/>
      <c r="WED9" s="11"/>
      <c r="WEE9" s="11"/>
      <c r="WEF9" s="11"/>
      <c r="WEG9" s="11"/>
      <c r="WEH9" s="11"/>
      <c r="WEI9" s="11"/>
      <c r="WEJ9" s="11"/>
      <c r="WEK9" s="11"/>
      <c r="WEL9" s="11"/>
      <c r="WEM9" s="11"/>
      <c r="WEN9" s="11"/>
      <c r="WEO9" s="11"/>
      <c r="WEP9" s="11"/>
      <c r="WEQ9" s="11"/>
      <c r="WER9" s="11"/>
      <c r="WES9" s="11"/>
      <c r="WET9" s="11"/>
      <c r="WEU9" s="11"/>
      <c r="WEV9" s="11"/>
      <c r="WEW9" s="11"/>
      <c r="WEX9" s="11"/>
      <c r="WEY9" s="11"/>
      <c r="WEZ9" s="11"/>
      <c r="WFA9" s="11"/>
      <c r="WFB9" s="11"/>
      <c r="WFC9" s="11"/>
      <c r="WFD9" s="11"/>
      <c r="WFE9" s="11"/>
      <c r="WFF9" s="11"/>
      <c r="WFG9" s="11"/>
      <c r="WFH9" s="11"/>
      <c r="WFI9" s="11"/>
      <c r="WFJ9" s="11"/>
      <c r="WFK9" s="11"/>
      <c r="WFL9" s="11"/>
      <c r="WFM9" s="11"/>
      <c r="WFN9" s="11"/>
      <c r="WFO9" s="11"/>
      <c r="WFP9" s="11"/>
      <c r="WFQ9" s="11"/>
      <c r="WFR9" s="11"/>
      <c r="WFS9" s="11"/>
      <c r="WFT9" s="11"/>
      <c r="WFU9" s="11"/>
      <c r="WFV9" s="11"/>
      <c r="WFW9" s="11"/>
      <c r="WFX9" s="11"/>
      <c r="WFY9" s="11"/>
      <c r="WFZ9" s="11"/>
      <c r="WGA9" s="11"/>
      <c r="WGB9" s="11"/>
      <c r="WGC9" s="11"/>
      <c r="WGD9" s="11"/>
      <c r="WGE9" s="11"/>
      <c r="WGF9" s="11"/>
      <c r="WGG9" s="11"/>
      <c r="WGH9" s="11"/>
      <c r="WGI9" s="11"/>
      <c r="WGJ9" s="11"/>
      <c r="WGK9" s="11"/>
      <c r="WGL9" s="11"/>
      <c r="WGM9" s="11"/>
      <c r="WGN9" s="11"/>
      <c r="WGO9" s="11"/>
      <c r="WGP9" s="11"/>
      <c r="WGQ9" s="11"/>
      <c r="WGR9" s="11"/>
      <c r="WGS9" s="11"/>
      <c r="WGT9" s="11"/>
      <c r="WGU9" s="11"/>
      <c r="WGV9" s="11"/>
      <c r="WGW9" s="11"/>
      <c r="WGX9" s="11"/>
      <c r="WGY9" s="11"/>
      <c r="WGZ9" s="11"/>
      <c r="WHA9" s="11"/>
      <c r="WHB9" s="11"/>
      <c r="WHC9" s="11"/>
      <c r="WHD9" s="11"/>
      <c r="WHE9" s="11"/>
      <c r="WHF9" s="11"/>
      <c r="WHG9" s="11"/>
      <c r="WHH9" s="11"/>
      <c r="WHI9" s="11"/>
      <c r="WHJ9" s="11"/>
      <c r="WHK9" s="11"/>
      <c r="WHL9" s="11"/>
      <c r="WHM9" s="11"/>
      <c r="WHN9" s="11"/>
      <c r="WHO9" s="11"/>
      <c r="WHP9" s="11"/>
      <c r="WHQ9" s="11"/>
      <c r="WHR9" s="11"/>
      <c r="WHS9" s="11"/>
      <c r="WHT9" s="11"/>
      <c r="WHU9" s="11"/>
      <c r="WHV9" s="11"/>
      <c r="WHW9" s="11"/>
      <c r="WHX9" s="11"/>
      <c r="WHY9" s="11"/>
      <c r="WHZ9" s="11"/>
      <c r="WIA9" s="11"/>
      <c r="WIB9" s="11"/>
      <c r="WIC9" s="11"/>
      <c r="WID9" s="11"/>
      <c r="WIE9" s="11"/>
      <c r="WIF9" s="11"/>
      <c r="WIG9" s="11"/>
      <c r="WIH9" s="11"/>
      <c r="WII9" s="11"/>
      <c r="WIJ9" s="11"/>
      <c r="WIK9" s="11"/>
      <c r="WIL9" s="11"/>
      <c r="WIM9" s="11"/>
      <c r="WIN9" s="11"/>
      <c r="WIO9" s="11"/>
      <c r="WIP9" s="11"/>
      <c r="WIQ9" s="11"/>
      <c r="WIR9" s="11"/>
      <c r="WIS9" s="11"/>
      <c r="WIT9" s="11"/>
      <c r="WIU9" s="11"/>
      <c r="WIV9" s="11"/>
      <c r="WIW9" s="11"/>
      <c r="WIX9" s="11"/>
      <c r="WIY9" s="11"/>
      <c r="WIZ9" s="11"/>
      <c r="WJA9" s="11"/>
      <c r="WJB9" s="11"/>
      <c r="WJC9" s="11"/>
      <c r="WJD9" s="11"/>
      <c r="WJE9" s="11"/>
      <c r="WJF9" s="11"/>
      <c r="WJG9" s="11"/>
      <c r="WJH9" s="11"/>
      <c r="WJI9" s="11"/>
      <c r="WJJ9" s="11"/>
      <c r="WJK9" s="11"/>
      <c r="WJL9" s="11"/>
      <c r="WJM9" s="11"/>
      <c r="WJN9" s="11"/>
      <c r="WJO9" s="11"/>
      <c r="WJP9" s="11"/>
      <c r="WJQ9" s="11"/>
      <c r="WJR9" s="11"/>
      <c r="WJS9" s="11"/>
      <c r="WJT9" s="11"/>
      <c r="WJU9" s="11"/>
      <c r="WJV9" s="11"/>
      <c r="WJW9" s="11"/>
      <c r="WJX9" s="11"/>
      <c r="WJY9" s="11"/>
      <c r="WJZ9" s="11"/>
      <c r="WKA9" s="11"/>
      <c r="WKB9" s="11"/>
      <c r="WKC9" s="11"/>
      <c r="WKD9" s="11"/>
      <c r="WKE9" s="11"/>
      <c r="WKF9" s="11"/>
      <c r="WKG9" s="11"/>
      <c r="WKH9" s="11"/>
      <c r="WKI9" s="11"/>
      <c r="WKJ9" s="11"/>
      <c r="WKK9" s="11"/>
      <c r="WKL9" s="11"/>
      <c r="WKM9" s="11"/>
      <c r="WKN9" s="11"/>
      <c r="WKO9" s="11"/>
      <c r="WKP9" s="11"/>
      <c r="WKQ9" s="11"/>
      <c r="WKR9" s="11"/>
      <c r="WKS9" s="11"/>
      <c r="WKT9" s="11"/>
      <c r="WKU9" s="11"/>
      <c r="WKV9" s="11"/>
      <c r="WKW9" s="11"/>
      <c r="WKX9" s="11"/>
      <c r="WKY9" s="11"/>
      <c r="WKZ9" s="11"/>
      <c r="WLA9" s="11"/>
      <c r="WLB9" s="11"/>
      <c r="WLC9" s="11"/>
      <c r="WLD9" s="11"/>
      <c r="WLE9" s="11"/>
      <c r="WLF9" s="11"/>
      <c r="WLG9" s="11"/>
      <c r="WLH9" s="11"/>
      <c r="WLI9" s="11"/>
      <c r="WLJ9" s="11"/>
      <c r="WLK9" s="11"/>
      <c r="WLL9" s="11"/>
      <c r="WLM9" s="11"/>
      <c r="WLN9" s="11"/>
      <c r="WLO9" s="11"/>
      <c r="WLP9" s="11"/>
      <c r="WLQ9" s="11"/>
      <c r="WLR9" s="11"/>
      <c r="WLS9" s="11"/>
      <c r="WLT9" s="11"/>
      <c r="WLU9" s="11"/>
      <c r="WLV9" s="11"/>
      <c r="WLW9" s="11"/>
      <c r="WLX9" s="11"/>
      <c r="WLY9" s="11"/>
      <c r="WLZ9" s="11"/>
      <c r="WMA9" s="11"/>
      <c r="WMB9" s="11"/>
      <c r="WMC9" s="11"/>
      <c r="WMD9" s="11"/>
      <c r="WME9" s="11"/>
      <c r="WMF9" s="11"/>
      <c r="WMG9" s="11"/>
      <c r="WMH9" s="11"/>
      <c r="WMI9" s="11"/>
      <c r="WMJ9" s="11"/>
      <c r="WMK9" s="11"/>
      <c r="WML9" s="11"/>
      <c r="WMM9" s="11"/>
      <c r="WMN9" s="11"/>
      <c r="WMO9" s="11"/>
      <c r="WMP9" s="11"/>
      <c r="WMQ9" s="11"/>
      <c r="WMR9" s="11"/>
      <c r="WMS9" s="11"/>
      <c r="WMT9" s="11"/>
      <c r="WMU9" s="11"/>
      <c r="WMV9" s="11"/>
      <c r="WMW9" s="11"/>
      <c r="WMX9" s="11"/>
      <c r="WMY9" s="11"/>
      <c r="WMZ9" s="11"/>
      <c r="WNA9" s="11"/>
      <c r="WNB9" s="11"/>
      <c r="WNC9" s="11"/>
      <c r="WND9" s="11"/>
      <c r="WNE9" s="11"/>
      <c r="WNF9" s="11"/>
      <c r="WNG9" s="11"/>
      <c r="WNH9" s="11"/>
      <c r="WNI9" s="11"/>
      <c r="WNJ9" s="11"/>
      <c r="WNK9" s="11"/>
      <c r="WNL9" s="11"/>
      <c r="WNM9" s="11"/>
      <c r="WNN9" s="11"/>
      <c r="WNO9" s="11"/>
      <c r="WNP9" s="11"/>
      <c r="WNQ9" s="11"/>
      <c r="WNR9" s="11"/>
      <c r="WNS9" s="11"/>
      <c r="WNT9" s="11"/>
      <c r="WNU9" s="11"/>
      <c r="WNV9" s="11"/>
      <c r="WNW9" s="11"/>
      <c r="WNX9" s="11"/>
      <c r="WNY9" s="11"/>
      <c r="WNZ9" s="11"/>
      <c r="WOA9" s="11"/>
      <c r="WOB9" s="11"/>
      <c r="WOC9" s="11"/>
      <c r="WOD9" s="11"/>
      <c r="WOE9" s="11"/>
      <c r="WOF9" s="11"/>
      <c r="WOG9" s="11"/>
      <c r="WOH9" s="11"/>
      <c r="WOI9" s="11"/>
      <c r="WOJ9" s="11"/>
      <c r="WOK9" s="11"/>
      <c r="WOL9" s="11"/>
      <c r="WOM9" s="11"/>
      <c r="WON9" s="11"/>
      <c r="WOO9" s="11"/>
      <c r="WOP9" s="11"/>
      <c r="WOQ9" s="11"/>
      <c r="WOR9" s="11"/>
      <c r="WOS9" s="11"/>
      <c r="WOT9" s="11"/>
      <c r="WOU9" s="11"/>
      <c r="WOV9" s="11"/>
      <c r="WOW9" s="11"/>
      <c r="WOX9" s="11"/>
      <c r="WOY9" s="11"/>
      <c r="WOZ9" s="11"/>
      <c r="WPA9" s="11"/>
      <c r="WPB9" s="11"/>
      <c r="WPC9" s="11"/>
      <c r="WPD9" s="11"/>
      <c r="WPE9" s="11"/>
      <c r="WPF9" s="11"/>
      <c r="WPG9" s="11"/>
      <c r="WPH9" s="11"/>
      <c r="WPI9" s="11"/>
      <c r="WPJ9" s="11"/>
      <c r="WPK9" s="11"/>
      <c r="WPL9" s="11"/>
      <c r="WPM9" s="11"/>
      <c r="WPN9" s="11"/>
      <c r="WPO9" s="11"/>
      <c r="WPP9" s="11"/>
      <c r="WPQ9" s="11"/>
      <c r="WPR9" s="11"/>
      <c r="WPS9" s="11"/>
      <c r="WPT9" s="11"/>
      <c r="WPU9" s="11"/>
      <c r="WPV9" s="11"/>
      <c r="WPW9" s="11"/>
      <c r="WPX9" s="11"/>
      <c r="WPY9" s="11"/>
      <c r="WPZ9" s="11"/>
      <c r="WQA9" s="11"/>
      <c r="WQB9" s="11"/>
      <c r="WQC9" s="11"/>
      <c r="WQD9" s="11"/>
      <c r="WQE9" s="11"/>
      <c r="WQF9" s="11"/>
      <c r="WQG9" s="11"/>
      <c r="WQH9" s="11"/>
      <c r="WQI9" s="11"/>
      <c r="WQJ9" s="11"/>
      <c r="WQK9" s="11"/>
      <c r="WQL9" s="11"/>
      <c r="WQM9" s="11"/>
      <c r="WQN9" s="11"/>
      <c r="WQO9" s="11"/>
      <c r="WQP9" s="11"/>
      <c r="WQQ9" s="11"/>
      <c r="WQR9" s="11"/>
      <c r="WQS9" s="11"/>
      <c r="WQT9" s="11"/>
      <c r="WQU9" s="11"/>
      <c r="WQV9" s="11"/>
      <c r="WQW9" s="11"/>
      <c r="WQX9" s="11"/>
      <c r="WQY9" s="11"/>
      <c r="WQZ9" s="11"/>
      <c r="WRA9" s="11"/>
      <c r="WRB9" s="11"/>
      <c r="WRC9" s="11"/>
      <c r="WRD9" s="11"/>
      <c r="WRE9" s="11"/>
      <c r="WRF9" s="11"/>
      <c r="WRG9" s="11"/>
      <c r="WRH9" s="11"/>
      <c r="WRI9" s="11"/>
      <c r="WRJ9" s="11"/>
      <c r="WRK9" s="11"/>
      <c r="WRL9" s="11"/>
      <c r="WRM9" s="11"/>
      <c r="WRN9" s="11"/>
      <c r="WRO9" s="11"/>
      <c r="WRP9" s="11"/>
      <c r="WRQ9" s="11"/>
      <c r="WRR9" s="11"/>
      <c r="WRS9" s="11"/>
      <c r="WRT9" s="11"/>
      <c r="WRU9" s="11"/>
      <c r="WRV9" s="11"/>
      <c r="WRW9" s="11"/>
      <c r="WRX9" s="11"/>
      <c r="WRY9" s="11"/>
      <c r="WRZ9" s="11"/>
      <c r="WSA9" s="11"/>
      <c r="WSB9" s="11"/>
      <c r="WSC9" s="11"/>
      <c r="WSD9" s="11"/>
      <c r="WSE9" s="11"/>
      <c r="WSF9" s="11"/>
      <c r="WSG9" s="11"/>
      <c r="WSH9" s="11"/>
      <c r="WSI9" s="11"/>
      <c r="WSJ9" s="11"/>
      <c r="WSK9" s="11"/>
      <c r="WSL9" s="11"/>
      <c r="WSM9" s="11"/>
      <c r="WSN9" s="11"/>
      <c r="WSO9" s="11"/>
      <c r="WSP9" s="11"/>
      <c r="WSQ9" s="11"/>
      <c r="WSR9" s="11"/>
      <c r="WSS9" s="11"/>
      <c r="WST9" s="11"/>
      <c r="WSU9" s="11"/>
      <c r="WSV9" s="11"/>
      <c r="WSW9" s="11"/>
      <c r="WSX9" s="11"/>
      <c r="WSY9" s="11"/>
      <c r="WSZ9" s="11"/>
      <c r="WTA9" s="11"/>
      <c r="WTB9" s="11"/>
      <c r="WTC9" s="11"/>
      <c r="WTD9" s="11"/>
      <c r="WTE9" s="11"/>
      <c r="WTF9" s="11"/>
      <c r="WTG9" s="11"/>
      <c r="WTH9" s="11"/>
      <c r="WTI9" s="11"/>
      <c r="WTJ9" s="11"/>
      <c r="WTK9" s="11"/>
      <c r="WTL9" s="11"/>
      <c r="WTM9" s="11"/>
      <c r="WTN9" s="11"/>
      <c r="WTO9" s="11"/>
      <c r="WTP9" s="11"/>
      <c r="WTQ9" s="11"/>
      <c r="WTR9" s="11"/>
      <c r="WTS9" s="11"/>
      <c r="WTT9" s="11"/>
      <c r="WTU9" s="11"/>
      <c r="WTV9" s="11"/>
      <c r="WTW9" s="11"/>
      <c r="WTX9" s="11"/>
      <c r="WTY9" s="11"/>
      <c r="WTZ9" s="11"/>
      <c r="WUA9" s="11"/>
      <c r="WUB9" s="11"/>
      <c r="WUC9" s="11"/>
      <c r="WUD9" s="11"/>
      <c r="WUE9" s="11"/>
      <c r="WUF9" s="11"/>
      <c r="WUG9" s="11"/>
      <c r="WUH9" s="11"/>
      <c r="WUI9" s="11"/>
      <c r="WUJ9" s="11"/>
      <c r="WUK9" s="11"/>
      <c r="WUL9" s="11"/>
      <c r="WUM9" s="11"/>
      <c r="WUN9" s="11"/>
      <c r="WUO9" s="11"/>
      <c r="WUP9" s="11"/>
      <c r="WUQ9" s="11"/>
      <c r="WUR9" s="11"/>
      <c r="WUS9" s="11"/>
      <c r="WUT9" s="11"/>
      <c r="WUU9" s="11"/>
      <c r="WUV9" s="11"/>
      <c r="WUW9" s="11"/>
      <c r="WUX9" s="11"/>
      <c r="WUY9" s="11"/>
      <c r="WUZ9" s="11"/>
      <c r="WVA9" s="11"/>
      <c r="WVB9" s="11"/>
      <c r="WVC9" s="11"/>
      <c r="WVD9" s="11"/>
      <c r="WVE9" s="11"/>
      <c r="WVF9" s="11"/>
      <c r="WVG9" s="11"/>
      <c r="WVH9" s="11"/>
      <c r="WVI9" s="11"/>
      <c r="WVJ9" s="11"/>
      <c r="WVK9" s="11"/>
      <c r="WVL9" s="11"/>
      <c r="WVM9" s="11"/>
      <c r="WVN9" s="11"/>
      <c r="WVO9" s="11"/>
      <c r="WVP9" s="11"/>
      <c r="WVQ9" s="11"/>
      <c r="WVR9" s="11"/>
      <c r="WVS9" s="11"/>
      <c r="WVT9" s="11"/>
      <c r="WVU9" s="11"/>
      <c r="WVV9" s="11"/>
      <c r="WVW9" s="11"/>
      <c r="WVX9" s="11"/>
      <c r="WVY9" s="11"/>
      <c r="WVZ9" s="11"/>
      <c r="WWA9" s="11"/>
      <c r="WWB9" s="11"/>
      <c r="WWC9" s="11"/>
      <c r="WWD9" s="11"/>
      <c r="WWE9" s="11"/>
      <c r="WWF9" s="11"/>
      <c r="WWG9" s="11"/>
      <c r="WWH9" s="11"/>
      <c r="WWI9" s="11"/>
      <c r="WWJ9" s="11"/>
      <c r="WWK9" s="11"/>
      <c r="WWL9" s="11"/>
      <c r="WWM9" s="11"/>
      <c r="WWN9" s="11"/>
      <c r="WWO9" s="11"/>
      <c r="WWP9" s="11"/>
      <c r="WWQ9" s="11"/>
      <c r="WWR9" s="11"/>
      <c r="WWS9" s="11"/>
      <c r="WWT9" s="11"/>
      <c r="WWU9" s="11"/>
      <c r="WWV9" s="11"/>
      <c r="WWW9" s="11"/>
      <c r="WWX9" s="11"/>
      <c r="WWY9" s="11"/>
      <c r="WWZ9" s="11"/>
      <c r="WXA9" s="11"/>
      <c r="WXB9" s="11"/>
      <c r="WXC9" s="11"/>
      <c r="WXD9" s="11"/>
      <c r="WXE9" s="11"/>
      <c r="WXF9" s="11"/>
      <c r="WXG9" s="11"/>
      <c r="WXH9" s="11"/>
      <c r="WXI9" s="11"/>
      <c r="WXJ9" s="11"/>
      <c r="WXK9" s="11"/>
      <c r="WXL9" s="11"/>
      <c r="WXM9" s="11"/>
      <c r="WXN9" s="11"/>
      <c r="WXO9" s="11"/>
      <c r="WXP9" s="11"/>
      <c r="WXQ9" s="11"/>
      <c r="WXR9" s="11"/>
      <c r="WXS9" s="11"/>
      <c r="WXT9" s="11"/>
      <c r="WXU9" s="11"/>
      <c r="WXV9" s="11"/>
      <c r="WXW9" s="11"/>
      <c r="WXX9" s="11"/>
      <c r="WXY9" s="11"/>
      <c r="WXZ9" s="11"/>
      <c r="WYA9" s="11"/>
      <c r="WYB9" s="11"/>
      <c r="WYC9" s="11"/>
      <c r="WYD9" s="11"/>
      <c r="WYE9" s="11"/>
      <c r="WYF9" s="11"/>
      <c r="WYG9" s="11"/>
      <c r="WYH9" s="11"/>
      <c r="WYI9" s="11"/>
      <c r="WYJ9" s="11"/>
      <c r="WYK9" s="11"/>
      <c r="WYL9" s="11"/>
      <c r="WYM9" s="11"/>
      <c r="WYN9" s="11"/>
      <c r="WYO9" s="11"/>
      <c r="WYP9" s="11"/>
      <c r="WYQ9" s="11"/>
      <c r="WYR9" s="11"/>
      <c r="WYS9" s="11"/>
      <c r="WYT9" s="11"/>
      <c r="WYU9" s="11"/>
      <c r="WYV9" s="11"/>
      <c r="WYW9" s="11"/>
      <c r="WYX9" s="11"/>
      <c r="WYY9" s="11"/>
      <c r="WYZ9" s="11"/>
      <c r="WZA9" s="11"/>
      <c r="WZB9" s="11"/>
      <c r="WZC9" s="11"/>
      <c r="WZD9" s="11"/>
      <c r="WZE9" s="11"/>
      <c r="WZF9" s="11"/>
      <c r="WZG9" s="11"/>
      <c r="WZH9" s="11"/>
      <c r="WZI9" s="11"/>
      <c r="WZJ9" s="11"/>
      <c r="WZK9" s="11"/>
      <c r="WZL9" s="11"/>
      <c r="WZM9" s="11"/>
      <c r="WZN9" s="11"/>
      <c r="WZO9" s="11"/>
      <c r="WZP9" s="11"/>
      <c r="WZQ9" s="11"/>
      <c r="WZR9" s="11"/>
      <c r="WZS9" s="11"/>
      <c r="WZT9" s="11"/>
      <c r="WZU9" s="11"/>
      <c r="WZV9" s="11"/>
      <c r="WZW9" s="11"/>
      <c r="WZX9" s="11"/>
      <c r="WZY9" s="11"/>
      <c r="WZZ9" s="11"/>
      <c r="XAA9" s="11"/>
      <c r="XAB9" s="11"/>
      <c r="XAC9" s="11"/>
      <c r="XAD9" s="11"/>
      <c r="XAE9" s="11"/>
      <c r="XAF9" s="11"/>
      <c r="XAG9" s="11"/>
      <c r="XAH9" s="11"/>
      <c r="XAI9" s="11"/>
      <c r="XAJ9" s="11"/>
      <c r="XAK9" s="11"/>
      <c r="XAL9" s="11"/>
      <c r="XAM9" s="11"/>
      <c r="XAN9" s="11"/>
      <c r="XAO9" s="11"/>
      <c r="XAP9" s="11"/>
      <c r="XAQ9" s="11"/>
      <c r="XAR9" s="11"/>
      <c r="XAS9" s="11"/>
      <c r="XAT9" s="11"/>
      <c r="XAU9" s="11"/>
      <c r="XAV9" s="11"/>
      <c r="XAW9" s="11"/>
      <c r="XAX9" s="11"/>
      <c r="XAY9" s="11"/>
      <c r="XAZ9" s="11"/>
      <c r="XBA9" s="11"/>
      <c r="XBB9" s="11"/>
      <c r="XBC9" s="11"/>
      <c r="XBD9" s="11"/>
      <c r="XBE9" s="11"/>
      <c r="XBF9" s="11"/>
      <c r="XBG9" s="11"/>
      <c r="XBH9" s="11"/>
      <c r="XBI9" s="11"/>
      <c r="XBJ9" s="11"/>
      <c r="XBK9" s="11"/>
      <c r="XBL9" s="11"/>
      <c r="XBM9" s="11"/>
      <c r="XBN9" s="11"/>
      <c r="XBO9" s="11"/>
      <c r="XBP9" s="11"/>
      <c r="XBQ9" s="11"/>
      <c r="XBR9" s="11"/>
      <c r="XBS9" s="11"/>
      <c r="XBT9" s="11"/>
      <c r="XBU9" s="11"/>
      <c r="XBV9" s="11"/>
      <c r="XBW9" s="11"/>
      <c r="XBX9" s="11"/>
      <c r="XBY9" s="11"/>
      <c r="XBZ9" s="11"/>
      <c r="XCA9" s="11"/>
      <c r="XCB9" s="11"/>
      <c r="XCC9" s="11"/>
      <c r="XCD9" s="11"/>
      <c r="XCE9" s="11"/>
      <c r="XCF9" s="11"/>
      <c r="XCG9" s="11"/>
      <c r="XCH9" s="11"/>
      <c r="XCI9" s="11"/>
      <c r="XCJ9" s="11"/>
      <c r="XCK9" s="11"/>
      <c r="XCL9" s="11"/>
      <c r="XCM9" s="11"/>
      <c r="XCN9" s="11"/>
      <c r="XCO9" s="11"/>
      <c r="XCP9" s="11"/>
      <c r="XCQ9" s="11"/>
      <c r="XCR9" s="11"/>
      <c r="XCS9" s="11"/>
      <c r="XCT9" s="11"/>
      <c r="XCU9" s="11"/>
      <c r="XCV9" s="11"/>
      <c r="XCW9" s="11"/>
      <c r="XCX9" s="11"/>
      <c r="XCY9" s="11"/>
      <c r="XCZ9" s="11"/>
      <c r="XDA9" s="11"/>
      <c r="XDB9" s="11"/>
      <c r="XDC9" s="11"/>
      <c r="XDD9" s="11"/>
      <c r="XDE9" s="11"/>
      <c r="XDF9" s="11"/>
      <c r="XDG9" s="11"/>
      <c r="XDH9" s="11"/>
      <c r="XDI9" s="11"/>
      <c r="XDJ9" s="11"/>
      <c r="XDK9" s="11"/>
      <c r="XDL9" s="11"/>
      <c r="XDM9" s="11"/>
      <c r="XDN9" s="11"/>
      <c r="XDO9" s="11"/>
      <c r="XDP9" s="11"/>
      <c r="XDQ9" s="11"/>
      <c r="XDR9" s="11"/>
      <c r="XDS9" s="11"/>
      <c r="XDT9" s="11"/>
      <c r="XDU9" s="11"/>
      <c r="XDV9" s="11"/>
      <c r="XDW9" s="11"/>
      <c r="XDX9" s="11"/>
      <c r="XDY9" s="11"/>
      <c r="XDZ9" s="11"/>
      <c r="XEA9" s="11"/>
      <c r="XEB9" s="11"/>
      <c r="XEC9" s="11"/>
      <c r="XED9" s="11"/>
      <c r="XEE9" s="11"/>
      <c r="XEF9" s="11"/>
      <c r="XEG9" s="11"/>
      <c r="XEH9" s="11"/>
      <c r="XEI9" s="11"/>
      <c r="XEJ9" s="11"/>
      <c r="XEK9" s="11"/>
      <c r="XEL9" s="11"/>
      <c r="XEM9" s="11"/>
      <c r="XEN9" s="11"/>
      <c r="XEO9" s="11"/>
      <c r="XEP9" s="11"/>
      <c r="XEQ9" s="11"/>
      <c r="XER9" s="11"/>
      <c r="XES9" s="11"/>
      <c r="XET9" s="11"/>
      <c r="XEU9" s="11"/>
    </row>
    <row r="10" spans="1:16375" s="350" customFormat="1" ht="45" x14ac:dyDescent="0.2">
      <c r="B10" s="418" t="s">
        <v>14724</v>
      </c>
      <c r="C10" s="418" t="s">
        <v>16648</v>
      </c>
      <c r="D10" s="418" t="s">
        <v>388</v>
      </c>
      <c r="E10" s="417" t="s">
        <v>391</v>
      </c>
      <c r="F10" s="419" t="s">
        <v>14905</v>
      </c>
      <c r="G10" s="417" t="s">
        <v>14794</v>
      </c>
      <c r="H10" s="420">
        <v>750</v>
      </c>
      <c r="I10" s="423"/>
      <c r="J10" s="426">
        <f t="shared" si="2"/>
        <v>0</v>
      </c>
      <c r="K10" s="424">
        <f t="shared" si="0"/>
        <v>0</v>
      </c>
      <c r="L10" s="421">
        <f t="shared" si="1"/>
        <v>0</v>
      </c>
      <c r="M10" s="349"/>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c r="FL10" s="11"/>
      <c r="FM10" s="11"/>
      <c r="FN10" s="11"/>
      <c r="FO10" s="11"/>
      <c r="FP10" s="11"/>
      <c r="FQ10" s="11"/>
      <c r="FR10" s="11"/>
      <c r="FS10" s="11"/>
      <c r="FT10" s="11"/>
      <c r="FU10" s="11"/>
      <c r="FV10" s="11"/>
      <c r="FW10" s="11"/>
      <c r="FX10" s="11"/>
      <c r="FY10" s="11"/>
      <c r="FZ10" s="11"/>
      <c r="GA10" s="11"/>
      <c r="GB10" s="11"/>
      <c r="GC10" s="11"/>
      <c r="GD10" s="11"/>
      <c r="GE10" s="11"/>
      <c r="GF10" s="11"/>
      <c r="GG10" s="11"/>
      <c r="GH10" s="11"/>
      <c r="GI10" s="11"/>
      <c r="GJ10" s="11"/>
      <c r="GK10" s="11"/>
      <c r="GL10" s="11"/>
      <c r="GM10" s="11"/>
      <c r="GN10" s="11"/>
      <c r="GO10" s="11"/>
      <c r="GP10" s="11"/>
      <c r="GQ10" s="11"/>
      <c r="GR10" s="11"/>
      <c r="GS10" s="11"/>
      <c r="GT10" s="11"/>
      <c r="GU10" s="11"/>
      <c r="GV10" s="11"/>
      <c r="GW10" s="11"/>
      <c r="GX10" s="11"/>
      <c r="GY10" s="11"/>
      <c r="GZ10" s="11"/>
      <c r="HA10" s="11"/>
      <c r="HB10" s="11"/>
      <c r="HC10" s="11"/>
      <c r="HD10" s="11"/>
      <c r="HE10" s="11"/>
      <c r="HF10" s="11"/>
      <c r="HG10" s="11"/>
      <c r="HH10" s="11"/>
      <c r="HI10" s="11"/>
      <c r="HJ10" s="11"/>
      <c r="HK10" s="11"/>
      <c r="HL10" s="11"/>
      <c r="HM10" s="11"/>
      <c r="HN10" s="11"/>
      <c r="HO10" s="11"/>
      <c r="HP10" s="11"/>
      <c r="HQ10" s="11"/>
      <c r="HR10" s="11"/>
      <c r="HS10" s="11"/>
      <c r="HT10" s="11"/>
      <c r="HU10" s="11"/>
      <c r="HV10" s="11"/>
      <c r="HW10" s="11"/>
      <c r="HX10" s="11"/>
      <c r="HY10" s="11"/>
      <c r="HZ10" s="11"/>
      <c r="IA10" s="11"/>
      <c r="IB10" s="11"/>
      <c r="IC10" s="11"/>
      <c r="ID10" s="11"/>
      <c r="IE10" s="11"/>
      <c r="IF10" s="11"/>
      <c r="IG10" s="11"/>
      <c r="IH10" s="11"/>
      <c r="II10" s="11"/>
      <c r="IJ10" s="11"/>
      <c r="IK10" s="11"/>
      <c r="IL10" s="11"/>
      <c r="IM10" s="11"/>
      <c r="IN10" s="11"/>
      <c r="IO10" s="11"/>
      <c r="IP10" s="11"/>
      <c r="IQ10" s="11"/>
      <c r="IR10" s="11"/>
      <c r="IS10" s="11"/>
      <c r="IT10" s="11"/>
      <c r="IU10" s="11"/>
      <c r="IV10" s="11"/>
      <c r="IW10" s="11"/>
      <c r="IX10" s="11"/>
      <c r="IY10" s="11"/>
      <c r="IZ10" s="11"/>
      <c r="JA10" s="11"/>
      <c r="JB10" s="11"/>
      <c r="JC10" s="11"/>
      <c r="JD10" s="11"/>
      <c r="JE10" s="11"/>
      <c r="JF10" s="11"/>
      <c r="JG10" s="11"/>
      <c r="JH10" s="11"/>
      <c r="JI10" s="11"/>
      <c r="JJ10" s="11"/>
      <c r="JK10" s="11"/>
      <c r="JL10" s="11"/>
      <c r="JM10" s="11"/>
      <c r="JN10" s="11"/>
      <c r="JO10" s="11"/>
      <c r="JP10" s="11"/>
      <c r="JQ10" s="11"/>
      <c r="JR10" s="11"/>
      <c r="JS10" s="11"/>
      <c r="JT10" s="11"/>
      <c r="JU10" s="11"/>
      <c r="JV10" s="11"/>
      <c r="JW10" s="11"/>
      <c r="JX10" s="11"/>
      <c r="JY10" s="11"/>
      <c r="JZ10" s="11"/>
      <c r="KA10" s="11"/>
      <c r="KB10" s="11"/>
      <c r="KC10" s="11"/>
      <c r="KD10" s="11"/>
      <c r="KE10" s="11"/>
      <c r="KF10" s="11"/>
      <c r="KG10" s="11"/>
      <c r="KH10" s="11"/>
      <c r="KI10" s="11"/>
      <c r="KJ10" s="11"/>
      <c r="KK10" s="11"/>
      <c r="KL10" s="11"/>
      <c r="KM10" s="11"/>
      <c r="KN10" s="11"/>
      <c r="KO10" s="11"/>
      <c r="KP10" s="11"/>
      <c r="KQ10" s="11"/>
      <c r="KR10" s="11"/>
      <c r="KS10" s="11"/>
      <c r="KT10" s="11"/>
      <c r="KU10" s="11"/>
      <c r="KV10" s="11"/>
      <c r="KW10" s="11"/>
      <c r="KX10" s="11"/>
      <c r="KY10" s="11"/>
      <c r="KZ10" s="11"/>
      <c r="LA10" s="11"/>
      <c r="LB10" s="11"/>
      <c r="LC10" s="11"/>
      <c r="LD10" s="11"/>
      <c r="LE10" s="11"/>
      <c r="LF10" s="11"/>
      <c r="LG10" s="11"/>
      <c r="LH10" s="11"/>
      <c r="LI10" s="11"/>
      <c r="LJ10" s="11"/>
      <c r="LK10" s="11"/>
      <c r="LL10" s="11"/>
      <c r="LM10" s="11"/>
      <c r="LN10" s="11"/>
      <c r="LO10" s="11"/>
      <c r="LP10" s="11"/>
      <c r="LQ10" s="11"/>
      <c r="LR10" s="11"/>
      <c r="LS10" s="11"/>
      <c r="LT10" s="11"/>
      <c r="LU10" s="11"/>
      <c r="LV10" s="11"/>
      <c r="LW10" s="11"/>
      <c r="LX10" s="11"/>
      <c r="LY10" s="11"/>
      <c r="LZ10" s="11"/>
      <c r="MA10" s="11"/>
      <c r="MB10" s="11"/>
      <c r="MC10" s="11"/>
      <c r="MD10" s="11"/>
      <c r="ME10" s="11"/>
      <c r="MF10" s="11"/>
      <c r="MG10" s="11"/>
      <c r="MH10" s="11"/>
      <c r="MI10" s="11"/>
      <c r="MJ10" s="11"/>
      <c r="MK10" s="11"/>
      <c r="ML10" s="11"/>
      <c r="MM10" s="11"/>
      <c r="MN10" s="11"/>
      <c r="MO10" s="11"/>
      <c r="MP10" s="11"/>
      <c r="MQ10" s="11"/>
      <c r="MR10" s="11"/>
      <c r="MS10" s="11"/>
      <c r="MT10" s="11"/>
      <c r="MU10" s="11"/>
      <c r="MV10" s="11"/>
      <c r="MW10" s="11"/>
      <c r="MX10" s="11"/>
      <c r="MY10" s="11"/>
      <c r="MZ10" s="11"/>
      <c r="NA10" s="11"/>
      <c r="NB10" s="11"/>
      <c r="NC10" s="11"/>
      <c r="ND10" s="11"/>
      <c r="NE10" s="11"/>
      <c r="NF10" s="11"/>
      <c r="NG10" s="11"/>
      <c r="NH10" s="11"/>
      <c r="NI10" s="11"/>
      <c r="NJ10" s="11"/>
      <c r="NK10" s="11"/>
      <c r="NL10" s="11"/>
      <c r="NM10" s="11"/>
      <c r="NN10" s="11"/>
      <c r="NO10" s="11"/>
      <c r="NP10" s="11"/>
      <c r="NQ10" s="11"/>
      <c r="NR10" s="11"/>
      <c r="NS10" s="11"/>
      <c r="NT10" s="11"/>
      <c r="NU10" s="11"/>
      <c r="NV10" s="11"/>
      <c r="NW10" s="11"/>
      <c r="NX10" s="11"/>
      <c r="NY10" s="11"/>
      <c r="NZ10" s="11"/>
      <c r="OA10" s="11"/>
      <c r="OB10" s="11"/>
      <c r="OC10" s="11"/>
      <c r="OD10" s="11"/>
      <c r="OE10" s="11"/>
      <c r="OF10" s="11"/>
      <c r="OG10" s="11"/>
      <c r="OH10" s="11"/>
      <c r="OI10" s="11"/>
      <c r="OJ10" s="11"/>
      <c r="OK10" s="11"/>
      <c r="OL10" s="11"/>
      <c r="OM10" s="11"/>
      <c r="ON10" s="11"/>
      <c r="OO10" s="11"/>
      <c r="OP10" s="11"/>
      <c r="OQ10" s="11"/>
      <c r="OR10" s="11"/>
      <c r="OS10" s="11"/>
      <c r="OT10" s="11"/>
      <c r="OU10" s="11"/>
      <c r="OV10" s="11"/>
      <c r="OW10" s="11"/>
      <c r="OX10" s="11"/>
      <c r="OY10" s="11"/>
      <c r="OZ10" s="11"/>
      <c r="PA10" s="11"/>
      <c r="PB10" s="11"/>
      <c r="PC10" s="11"/>
      <c r="PD10" s="11"/>
      <c r="PE10" s="11"/>
      <c r="PF10" s="11"/>
      <c r="PG10" s="11"/>
      <c r="PH10" s="11"/>
      <c r="PI10" s="11"/>
      <c r="PJ10" s="11"/>
      <c r="PK10" s="11"/>
      <c r="PL10" s="11"/>
      <c r="PM10" s="11"/>
      <c r="PN10" s="11"/>
      <c r="PO10" s="11"/>
      <c r="PP10" s="11"/>
      <c r="PQ10" s="11"/>
      <c r="PR10" s="11"/>
      <c r="PS10" s="11"/>
      <c r="PT10" s="11"/>
      <c r="PU10" s="11"/>
      <c r="PV10" s="11"/>
      <c r="PW10" s="11"/>
      <c r="PX10" s="11"/>
      <c r="PY10" s="11"/>
      <c r="PZ10" s="11"/>
      <c r="QA10" s="11"/>
      <c r="QB10" s="11"/>
      <c r="QC10" s="11"/>
      <c r="QD10" s="11"/>
      <c r="QE10" s="11"/>
      <c r="QF10" s="11"/>
      <c r="QG10" s="11"/>
      <c r="QH10" s="11"/>
      <c r="QI10" s="11"/>
      <c r="QJ10" s="11"/>
      <c r="QK10" s="11"/>
      <c r="QL10" s="11"/>
      <c r="QM10" s="11"/>
      <c r="QN10" s="11"/>
      <c r="QO10" s="11"/>
      <c r="QP10" s="11"/>
      <c r="QQ10" s="11"/>
      <c r="QR10" s="11"/>
      <c r="QS10" s="11"/>
      <c r="QT10" s="11"/>
      <c r="QU10" s="11"/>
      <c r="QV10" s="11"/>
      <c r="QW10" s="11"/>
      <c r="QX10" s="11"/>
      <c r="QY10" s="11"/>
      <c r="QZ10" s="11"/>
      <c r="RA10" s="11"/>
      <c r="RB10" s="11"/>
      <c r="RC10" s="11"/>
      <c r="RD10" s="11"/>
      <c r="RE10" s="11"/>
      <c r="RF10" s="11"/>
      <c r="RG10" s="11"/>
      <c r="RH10" s="11"/>
      <c r="RI10" s="11"/>
      <c r="RJ10" s="11"/>
      <c r="RK10" s="11"/>
      <c r="RL10" s="11"/>
      <c r="RM10" s="11"/>
      <c r="RN10" s="11"/>
      <c r="RO10" s="11"/>
      <c r="RP10" s="11"/>
      <c r="RQ10" s="11"/>
      <c r="RR10" s="11"/>
      <c r="RS10" s="11"/>
      <c r="RT10" s="11"/>
      <c r="RU10" s="11"/>
      <c r="RV10" s="11"/>
      <c r="RW10" s="11"/>
      <c r="RX10" s="11"/>
      <c r="RY10" s="11"/>
      <c r="RZ10" s="11"/>
      <c r="SA10" s="11"/>
      <c r="SB10" s="11"/>
      <c r="SC10" s="11"/>
      <c r="SD10" s="11"/>
      <c r="SE10" s="11"/>
      <c r="SF10" s="11"/>
      <c r="SG10" s="11"/>
      <c r="SH10" s="11"/>
      <c r="SI10" s="11"/>
      <c r="SJ10" s="11"/>
      <c r="SK10" s="11"/>
      <c r="SL10" s="11"/>
      <c r="SM10" s="11"/>
      <c r="SN10" s="11"/>
      <c r="SO10" s="11"/>
      <c r="SP10" s="11"/>
      <c r="SQ10" s="11"/>
      <c r="SR10" s="11"/>
      <c r="SS10" s="11"/>
      <c r="ST10" s="11"/>
      <c r="SU10" s="11"/>
      <c r="SV10" s="11"/>
      <c r="SW10" s="11"/>
      <c r="SX10" s="11"/>
      <c r="SY10" s="11"/>
      <c r="SZ10" s="11"/>
      <c r="TA10" s="11"/>
      <c r="TB10" s="11"/>
      <c r="TC10" s="11"/>
      <c r="TD10" s="11"/>
      <c r="TE10" s="11"/>
      <c r="TF10" s="11"/>
      <c r="TG10" s="11"/>
      <c r="TH10" s="11"/>
      <c r="TI10" s="11"/>
      <c r="TJ10" s="11"/>
      <c r="TK10" s="11"/>
      <c r="TL10" s="11"/>
      <c r="TM10" s="11"/>
      <c r="TN10" s="11"/>
      <c r="TO10" s="11"/>
      <c r="TP10" s="11"/>
      <c r="TQ10" s="11"/>
      <c r="TR10" s="11"/>
      <c r="TS10" s="11"/>
      <c r="TT10" s="11"/>
      <c r="TU10" s="11"/>
      <c r="TV10" s="11"/>
      <c r="TW10" s="11"/>
      <c r="TX10" s="11"/>
      <c r="TY10" s="11"/>
      <c r="TZ10" s="11"/>
      <c r="UA10" s="11"/>
      <c r="UB10" s="11"/>
      <c r="UC10" s="11"/>
      <c r="UD10" s="11"/>
      <c r="UE10" s="11"/>
      <c r="UF10" s="11"/>
      <c r="UG10" s="11"/>
      <c r="UH10" s="11"/>
      <c r="UI10" s="11"/>
      <c r="UJ10" s="11"/>
      <c r="UK10" s="11"/>
      <c r="UL10" s="11"/>
      <c r="UM10" s="11"/>
      <c r="UN10" s="11"/>
      <c r="UO10" s="11"/>
      <c r="UP10" s="11"/>
      <c r="UQ10" s="11"/>
      <c r="UR10" s="11"/>
      <c r="US10" s="11"/>
      <c r="UT10" s="11"/>
      <c r="UU10" s="11"/>
      <c r="UV10" s="11"/>
      <c r="UW10" s="11"/>
      <c r="UX10" s="11"/>
      <c r="UY10" s="11"/>
      <c r="UZ10" s="11"/>
      <c r="VA10" s="11"/>
      <c r="VB10" s="11"/>
      <c r="VC10" s="11"/>
      <c r="VD10" s="11"/>
      <c r="VE10" s="11"/>
      <c r="VF10" s="11"/>
      <c r="VG10" s="11"/>
      <c r="VH10" s="11"/>
      <c r="VI10" s="11"/>
      <c r="VJ10" s="11"/>
      <c r="VK10" s="11"/>
      <c r="VL10" s="11"/>
      <c r="VM10" s="11"/>
      <c r="VN10" s="11"/>
      <c r="VO10" s="11"/>
      <c r="VP10" s="11"/>
      <c r="VQ10" s="11"/>
      <c r="VR10" s="11"/>
      <c r="VS10" s="11"/>
      <c r="VT10" s="11"/>
      <c r="VU10" s="11"/>
      <c r="VV10" s="11"/>
      <c r="VW10" s="11"/>
      <c r="VX10" s="11"/>
      <c r="VY10" s="11"/>
      <c r="VZ10" s="11"/>
      <c r="WA10" s="11"/>
      <c r="WB10" s="11"/>
      <c r="WC10" s="11"/>
      <c r="WD10" s="11"/>
      <c r="WE10" s="11"/>
      <c r="WF10" s="11"/>
      <c r="WG10" s="11"/>
      <c r="WH10" s="11"/>
      <c r="WI10" s="11"/>
      <c r="WJ10" s="11"/>
      <c r="WK10" s="11"/>
      <c r="WL10" s="11"/>
      <c r="WM10" s="11"/>
      <c r="WN10" s="11"/>
      <c r="WO10" s="11"/>
      <c r="WP10" s="11"/>
      <c r="WQ10" s="11"/>
      <c r="WR10" s="11"/>
      <c r="WS10" s="11"/>
      <c r="WT10" s="11"/>
      <c r="WU10" s="11"/>
      <c r="WV10" s="11"/>
      <c r="WW10" s="11"/>
      <c r="WX10" s="11"/>
      <c r="WY10" s="11"/>
      <c r="WZ10" s="11"/>
      <c r="XA10" s="11"/>
      <c r="XB10" s="11"/>
      <c r="XC10" s="11"/>
      <c r="XD10" s="11"/>
      <c r="XE10" s="11"/>
      <c r="XF10" s="11"/>
      <c r="XG10" s="11"/>
      <c r="XH10" s="11"/>
      <c r="XI10" s="11"/>
      <c r="XJ10" s="11"/>
      <c r="XK10" s="11"/>
      <c r="XL10" s="11"/>
      <c r="XM10" s="11"/>
      <c r="XN10" s="11"/>
      <c r="XO10" s="11"/>
      <c r="XP10" s="11"/>
      <c r="XQ10" s="11"/>
      <c r="XR10" s="11"/>
      <c r="XS10" s="11"/>
      <c r="XT10" s="11"/>
      <c r="XU10" s="11"/>
      <c r="XV10" s="11"/>
      <c r="XW10" s="11"/>
      <c r="XX10" s="11"/>
      <c r="XY10" s="11"/>
      <c r="XZ10" s="11"/>
      <c r="YA10" s="11"/>
      <c r="YB10" s="11"/>
      <c r="YC10" s="11"/>
      <c r="YD10" s="11"/>
      <c r="YE10" s="11"/>
      <c r="YF10" s="11"/>
      <c r="YG10" s="11"/>
      <c r="YH10" s="11"/>
      <c r="YI10" s="11"/>
      <c r="YJ10" s="11"/>
      <c r="YK10" s="11"/>
      <c r="YL10" s="11"/>
      <c r="YM10" s="11"/>
      <c r="YN10" s="11"/>
      <c r="YO10" s="11"/>
      <c r="YP10" s="11"/>
      <c r="YQ10" s="11"/>
      <c r="YR10" s="11"/>
      <c r="YS10" s="11"/>
      <c r="YT10" s="11"/>
      <c r="YU10" s="11"/>
      <c r="YV10" s="11"/>
      <c r="YW10" s="11"/>
      <c r="YX10" s="11"/>
      <c r="YY10" s="11"/>
      <c r="YZ10" s="11"/>
      <c r="ZA10" s="11"/>
      <c r="ZB10" s="11"/>
      <c r="ZC10" s="11"/>
      <c r="ZD10" s="11"/>
      <c r="ZE10" s="11"/>
      <c r="ZF10" s="11"/>
      <c r="ZG10" s="11"/>
      <c r="ZH10" s="11"/>
      <c r="ZI10" s="11"/>
      <c r="ZJ10" s="11"/>
      <c r="ZK10" s="11"/>
      <c r="ZL10" s="11"/>
      <c r="ZM10" s="11"/>
      <c r="ZN10" s="11"/>
      <c r="ZO10" s="11"/>
      <c r="ZP10" s="11"/>
      <c r="ZQ10" s="11"/>
      <c r="ZR10" s="11"/>
      <c r="ZS10" s="11"/>
      <c r="ZT10" s="11"/>
      <c r="ZU10" s="11"/>
      <c r="ZV10" s="11"/>
      <c r="ZW10" s="11"/>
      <c r="ZX10" s="11"/>
      <c r="ZY10" s="11"/>
      <c r="ZZ10" s="11"/>
      <c r="AAA10" s="11"/>
      <c r="AAB10" s="11"/>
      <c r="AAC10" s="11"/>
      <c r="AAD10" s="11"/>
      <c r="AAE10" s="11"/>
      <c r="AAF10" s="11"/>
      <c r="AAG10" s="11"/>
      <c r="AAH10" s="11"/>
      <c r="AAI10" s="11"/>
      <c r="AAJ10" s="11"/>
      <c r="AAK10" s="11"/>
      <c r="AAL10" s="11"/>
      <c r="AAM10" s="11"/>
      <c r="AAN10" s="11"/>
      <c r="AAO10" s="11"/>
      <c r="AAP10" s="11"/>
      <c r="AAQ10" s="11"/>
      <c r="AAR10" s="11"/>
      <c r="AAS10" s="11"/>
      <c r="AAT10" s="11"/>
      <c r="AAU10" s="11"/>
      <c r="AAV10" s="11"/>
      <c r="AAW10" s="11"/>
      <c r="AAX10" s="11"/>
      <c r="AAY10" s="11"/>
      <c r="AAZ10" s="11"/>
      <c r="ABA10" s="11"/>
      <c r="ABB10" s="11"/>
      <c r="ABC10" s="11"/>
      <c r="ABD10" s="11"/>
      <c r="ABE10" s="11"/>
      <c r="ABF10" s="11"/>
      <c r="ABG10" s="11"/>
      <c r="ABH10" s="11"/>
      <c r="ABI10" s="11"/>
      <c r="ABJ10" s="11"/>
      <c r="ABK10" s="11"/>
      <c r="ABL10" s="11"/>
      <c r="ABM10" s="11"/>
      <c r="ABN10" s="11"/>
      <c r="ABO10" s="11"/>
      <c r="ABP10" s="11"/>
      <c r="ABQ10" s="11"/>
      <c r="ABR10" s="11"/>
      <c r="ABS10" s="11"/>
      <c r="ABT10" s="11"/>
      <c r="ABU10" s="11"/>
      <c r="ABV10" s="11"/>
      <c r="ABW10" s="11"/>
      <c r="ABX10" s="11"/>
      <c r="ABY10" s="11"/>
      <c r="ABZ10" s="11"/>
      <c r="ACA10" s="11"/>
      <c r="ACB10" s="11"/>
      <c r="ACC10" s="11"/>
      <c r="ACD10" s="11"/>
      <c r="ACE10" s="11"/>
      <c r="ACF10" s="11"/>
      <c r="ACG10" s="11"/>
      <c r="ACH10" s="11"/>
      <c r="ACI10" s="11"/>
      <c r="ACJ10" s="11"/>
      <c r="ACK10" s="11"/>
      <c r="ACL10" s="11"/>
      <c r="ACM10" s="11"/>
      <c r="ACN10" s="11"/>
      <c r="ACO10" s="11"/>
      <c r="ACP10" s="11"/>
      <c r="ACQ10" s="11"/>
      <c r="ACR10" s="11"/>
      <c r="ACS10" s="11"/>
      <c r="ACT10" s="11"/>
      <c r="ACU10" s="11"/>
      <c r="ACV10" s="11"/>
      <c r="ACW10" s="11"/>
      <c r="ACX10" s="11"/>
      <c r="ACY10" s="11"/>
      <c r="ACZ10" s="11"/>
      <c r="ADA10" s="11"/>
      <c r="ADB10" s="11"/>
      <c r="ADC10" s="11"/>
      <c r="ADD10" s="11"/>
      <c r="ADE10" s="11"/>
      <c r="ADF10" s="11"/>
      <c r="ADG10" s="11"/>
      <c r="ADH10" s="11"/>
      <c r="ADI10" s="11"/>
      <c r="ADJ10" s="11"/>
      <c r="ADK10" s="11"/>
      <c r="ADL10" s="11"/>
      <c r="ADM10" s="11"/>
      <c r="ADN10" s="11"/>
      <c r="ADO10" s="11"/>
      <c r="ADP10" s="11"/>
      <c r="ADQ10" s="11"/>
      <c r="ADR10" s="11"/>
      <c r="ADS10" s="11"/>
      <c r="ADT10" s="11"/>
      <c r="ADU10" s="11"/>
      <c r="ADV10" s="11"/>
      <c r="ADW10" s="11"/>
      <c r="ADX10" s="11"/>
      <c r="ADY10" s="11"/>
      <c r="ADZ10" s="11"/>
      <c r="AEA10" s="11"/>
      <c r="AEB10" s="11"/>
      <c r="AEC10" s="11"/>
      <c r="AED10" s="11"/>
      <c r="AEE10" s="11"/>
      <c r="AEF10" s="11"/>
      <c r="AEG10" s="11"/>
      <c r="AEH10" s="11"/>
      <c r="AEI10" s="11"/>
      <c r="AEJ10" s="11"/>
      <c r="AEK10" s="11"/>
      <c r="AEL10" s="11"/>
      <c r="AEM10" s="11"/>
      <c r="AEN10" s="11"/>
      <c r="AEO10" s="11"/>
      <c r="AEP10" s="11"/>
      <c r="AEQ10" s="11"/>
      <c r="AER10" s="11"/>
      <c r="AES10" s="11"/>
      <c r="AET10" s="11"/>
      <c r="AEU10" s="11"/>
      <c r="AEV10" s="11"/>
      <c r="AEW10" s="11"/>
      <c r="AEX10" s="11"/>
      <c r="AEY10" s="11"/>
      <c r="AEZ10" s="11"/>
      <c r="AFA10" s="11"/>
      <c r="AFB10" s="11"/>
      <c r="AFC10" s="11"/>
      <c r="AFD10" s="11"/>
      <c r="AFE10" s="11"/>
      <c r="AFF10" s="11"/>
      <c r="AFG10" s="11"/>
      <c r="AFH10" s="11"/>
      <c r="AFI10" s="11"/>
      <c r="AFJ10" s="11"/>
      <c r="AFK10" s="11"/>
      <c r="AFL10" s="11"/>
      <c r="AFM10" s="11"/>
      <c r="AFN10" s="11"/>
      <c r="AFO10" s="11"/>
      <c r="AFP10" s="11"/>
      <c r="AFQ10" s="11"/>
      <c r="AFR10" s="11"/>
      <c r="AFS10" s="11"/>
      <c r="AFT10" s="11"/>
      <c r="AFU10" s="11"/>
      <c r="AFV10" s="11"/>
      <c r="AFW10" s="11"/>
      <c r="AFX10" s="11"/>
      <c r="AFY10" s="11"/>
      <c r="AFZ10" s="11"/>
      <c r="AGA10" s="11"/>
      <c r="AGB10" s="11"/>
      <c r="AGC10" s="11"/>
      <c r="AGD10" s="11"/>
      <c r="AGE10" s="11"/>
      <c r="AGF10" s="11"/>
      <c r="AGG10" s="11"/>
      <c r="AGH10" s="11"/>
      <c r="AGI10" s="11"/>
      <c r="AGJ10" s="11"/>
      <c r="AGK10" s="11"/>
      <c r="AGL10" s="11"/>
      <c r="AGM10" s="11"/>
      <c r="AGN10" s="11"/>
      <c r="AGO10" s="11"/>
      <c r="AGP10" s="11"/>
      <c r="AGQ10" s="11"/>
      <c r="AGR10" s="11"/>
      <c r="AGS10" s="11"/>
      <c r="AGT10" s="11"/>
      <c r="AGU10" s="11"/>
      <c r="AGV10" s="11"/>
      <c r="AGW10" s="11"/>
      <c r="AGX10" s="11"/>
      <c r="AGY10" s="11"/>
      <c r="AGZ10" s="11"/>
      <c r="AHA10" s="11"/>
      <c r="AHB10" s="11"/>
      <c r="AHC10" s="11"/>
      <c r="AHD10" s="11"/>
      <c r="AHE10" s="11"/>
      <c r="AHF10" s="11"/>
      <c r="AHG10" s="11"/>
      <c r="AHH10" s="11"/>
      <c r="AHI10" s="11"/>
      <c r="AHJ10" s="11"/>
      <c r="AHK10" s="11"/>
      <c r="AHL10" s="11"/>
      <c r="AHM10" s="11"/>
      <c r="AHN10" s="11"/>
      <c r="AHO10" s="11"/>
      <c r="AHP10" s="11"/>
      <c r="AHQ10" s="11"/>
      <c r="AHR10" s="11"/>
      <c r="AHS10" s="11"/>
      <c r="AHT10" s="11"/>
      <c r="AHU10" s="11"/>
      <c r="AHV10" s="11"/>
      <c r="AHW10" s="11"/>
      <c r="AHX10" s="11"/>
      <c r="AHY10" s="11"/>
      <c r="AHZ10" s="11"/>
      <c r="AIA10" s="11"/>
      <c r="AIB10" s="11"/>
      <c r="AIC10" s="11"/>
      <c r="AID10" s="11"/>
      <c r="AIE10" s="11"/>
      <c r="AIF10" s="11"/>
      <c r="AIG10" s="11"/>
      <c r="AIH10" s="11"/>
      <c r="AII10" s="11"/>
      <c r="AIJ10" s="11"/>
      <c r="AIK10" s="11"/>
      <c r="AIL10" s="11"/>
      <c r="AIM10" s="11"/>
      <c r="AIN10" s="11"/>
      <c r="AIO10" s="11"/>
      <c r="AIP10" s="11"/>
      <c r="AIQ10" s="11"/>
      <c r="AIR10" s="11"/>
      <c r="AIS10" s="11"/>
      <c r="AIT10" s="11"/>
      <c r="AIU10" s="11"/>
      <c r="AIV10" s="11"/>
      <c r="AIW10" s="11"/>
      <c r="AIX10" s="11"/>
      <c r="AIY10" s="11"/>
      <c r="AIZ10" s="11"/>
      <c r="AJA10" s="11"/>
      <c r="AJB10" s="11"/>
      <c r="AJC10" s="11"/>
      <c r="AJD10" s="11"/>
      <c r="AJE10" s="11"/>
      <c r="AJF10" s="11"/>
      <c r="AJG10" s="11"/>
      <c r="AJH10" s="11"/>
      <c r="AJI10" s="11"/>
      <c r="AJJ10" s="11"/>
      <c r="AJK10" s="11"/>
      <c r="AJL10" s="11"/>
      <c r="AJM10" s="11"/>
      <c r="AJN10" s="11"/>
      <c r="AJO10" s="11"/>
      <c r="AJP10" s="11"/>
      <c r="AJQ10" s="11"/>
      <c r="AJR10" s="11"/>
      <c r="AJS10" s="11"/>
      <c r="AJT10" s="11"/>
      <c r="AJU10" s="11"/>
      <c r="AJV10" s="11"/>
      <c r="AJW10" s="11"/>
      <c r="AJX10" s="11"/>
      <c r="AJY10" s="11"/>
      <c r="AJZ10" s="11"/>
      <c r="AKA10" s="11"/>
      <c r="AKB10" s="11"/>
      <c r="AKC10" s="11"/>
      <c r="AKD10" s="11"/>
      <c r="AKE10" s="11"/>
      <c r="AKF10" s="11"/>
      <c r="AKG10" s="11"/>
      <c r="AKH10" s="11"/>
      <c r="AKI10" s="11"/>
      <c r="AKJ10" s="11"/>
      <c r="AKK10" s="11"/>
      <c r="AKL10" s="11"/>
      <c r="AKM10" s="11"/>
      <c r="AKN10" s="11"/>
      <c r="AKO10" s="11"/>
      <c r="AKP10" s="11"/>
      <c r="AKQ10" s="11"/>
      <c r="AKR10" s="11"/>
      <c r="AKS10" s="11"/>
      <c r="AKT10" s="11"/>
      <c r="AKU10" s="11"/>
      <c r="AKV10" s="11"/>
      <c r="AKW10" s="11"/>
      <c r="AKX10" s="11"/>
      <c r="AKY10" s="11"/>
      <c r="AKZ10" s="11"/>
      <c r="ALA10" s="11"/>
      <c r="ALB10" s="11"/>
      <c r="ALC10" s="11"/>
      <c r="ALD10" s="11"/>
      <c r="ALE10" s="11"/>
      <c r="ALF10" s="11"/>
      <c r="ALG10" s="11"/>
      <c r="ALH10" s="11"/>
      <c r="ALI10" s="11"/>
      <c r="ALJ10" s="11"/>
      <c r="ALK10" s="11"/>
      <c r="ALL10" s="11"/>
      <c r="ALM10" s="11"/>
      <c r="ALN10" s="11"/>
      <c r="ALO10" s="11"/>
      <c r="ALP10" s="11"/>
      <c r="ALQ10" s="11"/>
      <c r="ALR10" s="11"/>
      <c r="ALS10" s="11"/>
      <c r="ALT10" s="11"/>
      <c r="ALU10" s="11"/>
      <c r="ALV10" s="11"/>
      <c r="ALW10" s="11"/>
      <c r="ALX10" s="11"/>
      <c r="ALY10" s="11"/>
      <c r="ALZ10" s="11"/>
      <c r="AMA10" s="11"/>
      <c r="AMB10" s="11"/>
      <c r="AMC10" s="11"/>
      <c r="AMD10" s="11"/>
      <c r="AME10" s="11"/>
      <c r="AMF10" s="11"/>
      <c r="AMG10" s="11"/>
      <c r="AMH10" s="11"/>
      <c r="AMI10" s="11"/>
      <c r="AMJ10" s="11"/>
      <c r="AMK10" s="11"/>
      <c r="AML10" s="11"/>
      <c r="AMM10" s="11"/>
      <c r="AMN10" s="11"/>
      <c r="AMO10" s="11"/>
      <c r="AMP10" s="11"/>
      <c r="AMQ10" s="11"/>
      <c r="AMR10" s="11"/>
      <c r="AMS10" s="11"/>
      <c r="AMT10" s="11"/>
      <c r="AMU10" s="11"/>
      <c r="AMV10" s="11"/>
      <c r="AMW10" s="11"/>
      <c r="AMX10" s="11"/>
      <c r="AMY10" s="11"/>
      <c r="AMZ10" s="11"/>
      <c r="ANA10" s="11"/>
      <c r="ANB10" s="11"/>
      <c r="ANC10" s="11"/>
      <c r="AND10" s="11"/>
      <c r="ANE10" s="11"/>
      <c r="ANF10" s="11"/>
      <c r="ANG10" s="11"/>
      <c r="ANH10" s="11"/>
      <c r="ANI10" s="11"/>
      <c r="ANJ10" s="11"/>
      <c r="ANK10" s="11"/>
      <c r="ANL10" s="11"/>
      <c r="ANM10" s="11"/>
      <c r="ANN10" s="11"/>
      <c r="ANO10" s="11"/>
      <c r="ANP10" s="11"/>
      <c r="ANQ10" s="11"/>
      <c r="ANR10" s="11"/>
      <c r="ANS10" s="11"/>
      <c r="ANT10" s="11"/>
      <c r="ANU10" s="11"/>
      <c r="ANV10" s="11"/>
      <c r="ANW10" s="11"/>
      <c r="ANX10" s="11"/>
      <c r="ANY10" s="11"/>
      <c r="ANZ10" s="11"/>
      <c r="AOA10" s="11"/>
      <c r="AOB10" s="11"/>
      <c r="AOC10" s="11"/>
      <c r="AOD10" s="11"/>
      <c r="AOE10" s="11"/>
      <c r="AOF10" s="11"/>
      <c r="AOG10" s="11"/>
      <c r="AOH10" s="11"/>
      <c r="AOI10" s="11"/>
      <c r="AOJ10" s="11"/>
      <c r="AOK10" s="11"/>
      <c r="AOL10" s="11"/>
      <c r="AOM10" s="11"/>
      <c r="AON10" s="11"/>
      <c r="AOO10" s="11"/>
      <c r="AOP10" s="11"/>
      <c r="AOQ10" s="11"/>
      <c r="AOR10" s="11"/>
      <c r="AOS10" s="11"/>
      <c r="AOT10" s="11"/>
      <c r="AOU10" s="11"/>
      <c r="AOV10" s="11"/>
      <c r="AOW10" s="11"/>
      <c r="AOX10" s="11"/>
      <c r="AOY10" s="11"/>
      <c r="AOZ10" s="11"/>
      <c r="APA10" s="11"/>
      <c r="APB10" s="11"/>
      <c r="APC10" s="11"/>
      <c r="APD10" s="11"/>
      <c r="APE10" s="11"/>
      <c r="APF10" s="11"/>
      <c r="APG10" s="11"/>
      <c r="APH10" s="11"/>
      <c r="API10" s="11"/>
      <c r="APJ10" s="11"/>
      <c r="APK10" s="11"/>
      <c r="APL10" s="11"/>
      <c r="APM10" s="11"/>
      <c r="APN10" s="11"/>
      <c r="APO10" s="11"/>
      <c r="APP10" s="11"/>
      <c r="APQ10" s="11"/>
      <c r="APR10" s="11"/>
      <c r="APS10" s="11"/>
      <c r="APT10" s="11"/>
      <c r="APU10" s="11"/>
      <c r="APV10" s="11"/>
      <c r="APW10" s="11"/>
      <c r="APX10" s="11"/>
      <c r="APY10" s="11"/>
      <c r="APZ10" s="11"/>
      <c r="AQA10" s="11"/>
      <c r="AQB10" s="11"/>
      <c r="AQC10" s="11"/>
      <c r="AQD10" s="11"/>
      <c r="AQE10" s="11"/>
      <c r="AQF10" s="11"/>
      <c r="AQG10" s="11"/>
      <c r="AQH10" s="11"/>
      <c r="AQI10" s="11"/>
      <c r="AQJ10" s="11"/>
      <c r="AQK10" s="11"/>
      <c r="AQL10" s="11"/>
      <c r="AQM10" s="11"/>
      <c r="AQN10" s="11"/>
      <c r="AQO10" s="11"/>
      <c r="AQP10" s="11"/>
      <c r="AQQ10" s="11"/>
      <c r="AQR10" s="11"/>
      <c r="AQS10" s="11"/>
      <c r="AQT10" s="11"/>
      <c r="AQU10" s="11"/>
      <c r="AQV10" s="11"/>
      <c r="AQW10" s="11"/>
      <c r="AQX10" s="11"/>
      <c r="AQY10" s="11"/>
      <c r="AQZ10" s="11"/>
      <c r="ARA10" s="11"/>
      <c r="ARB10" s="11"/>
      <c r="ARC10" s="11"/>
      <c r="ARD10" s="11"/>
      <c r="ARE10" s="11"/>
      <c r="ARF10" s="11"/>
      <c r="ARG10" s="11"/>
      <c r="ARH10" s="11"/>
      <c r="ARI10" s="11"/>
      <c r="ARJ10" s="11"/>
      <c r="ARK10" s="11"/>
      <c r="ARL10" s="11"/>
      <c r="ARM10" s="11"/>
      <c r="ARN10" s="11"/>
      <c r="ARO10" s="11"/>
      <c r="ARP10" s="11"/>
      <c r="ARQ10" s="11"/>
      <c r="ARR10" s="11"/>
      <c r="ARS10" s="11"/>
      <c r="ART10" s="11"/>
      <c r="ARU10" s="11"/>
      <c r="ARV10" s="11"/>
      <c r="ARW10" s="11"/>
      <c r="ARX10" s="11"/>
      <c r="ARY10" s="11"/>
      <c r="ARZ10" s="11"/>
      <c r="ASA10" s="11"/>
      <c r="ASB10" s="11"/>
      <c r="ASC10" s="11"/>
      <c r="ASD10" s="11"/>
      <c r="ASE10" s="11"/>
      <c r="ASF10" s="11"/>
      <c r="ASG10" s="11"/>
      <c r="ASH10" s="11"/>
      <c r="ASI10" s="11"/>
      <c r="ASJ10" s="11"/>
      <c r="ASK10" s="11"/>
      <c r="ASL10" s="11"/>
      <c r="ASM10" s="11"/>
      <c r="ASN10" s="11"/>
      <c r="ASO10" s="11"/>
      <c r="ASP10" s="11"/>
      <c r="ASQ10" s="11"/>
      <c r="ASR10" s="11"/>
      <c r="ASS10" s="11"/>
      <c r="AST10" s="11"/>
      <c r="ASU10" s="11"/>
      <c r="ASV10" s="11"/>
      <c r="ASW10" s="11"/>
      <c r="ASX10" s="11"/>
      <c r="ASY10" s="11"/>
      <c r="ASZ10" s="11"/>
      <c r="ATA10" s="11"/>
      <c r="ATB10" s="11"/>
      <c r="ATC10" s="11"/>
      <c r="ATD10" s="11"/>
      <c r="ATE10" s="11"/>
      <c r="ATF10" s="11"/>
      <c r="ATG10" s="11"/>
      <c r="ATH10" s="11"/>
      <c r="ATI10" s="11"/>
      <c r="ATJ10" s="11"/>
      <c r="ATK10" s="11"/>
      <c r="ATL10" s="11"/>
      <c r="ATM10" s="11"/>
      <c r="ATN10" s="11"/>
      <c r="ATO10" s="11"/>
      <c r="ATP10" s="11"/>
      <c r="ATQ10" s="11"/>
      <c r="ATR10" s="11"/>
      <c r="ATS10" s="11"/>
      <c r="ATT10" s="11"/>
      <c r="ATU10" s="11"/>
      <c r="ATV10" s="11"/>
      <c r="ATW10" s="11"/>
      <c r="ATX10" s="11"/>
      <c r="ATY10" s="11"/>
      <c r="ATZ10" s="11"/>
      <c r="AUA10" s="11"/>
      <c r="AUB10" s="11"/>
      <c r="AUC10" s="11"/>
      <c r="AUD10" s="11"/>
      <c r="AUE10" s="11"/>
      <c r="AUF10" s="11"/>
      <c r="AUG10" s="11"/>
      <c r="AUH10" s="11"/>
      <c r="AUI10" s="11"/>
      <c r="AUJ10" s="11"/>
      <c r="AUK10" s="11"/>
      <c r="AUL10" s="11"/>
      <c r="AUM10" s="11"/>
      <c r="AUN10" s="11"/>
      <c r="AUO10" s="11"/>
      <c r="AUP10" s="11"/>
      <c r="AUQ10" s="11"/>
      <c r="AUR10" s="11"/>
      <c r="AUS10" s="11"/>
      <c r="AUT10" s="11"/>
      <c r="AUU10" s="11"/>
      <c r="AUV10" s="11"/>
      <c r="AUW10" s="11"/>
      <c r="AUX10" s="11"/>
      <c r="AUY10" s="11"/>
      <c r="AUZ10" s="11"/>
      <c r="AVA10" s="11"/>
      <c r="AVB10" s="11"/>
      <c r="AVC10" s="11"/>
      <c r="AVD10" s="11"/>
      <c r="AVE10" s="11"/>
      <c r="AVF10" s="11"/>
      <c r="AVG10" s="11"/>
      <c r="AVH10" s="11"/>
      <c r="AVI10" s="11"/>
      <c r="AVJ10" s="11"/>
      <c r="AVK10" s="11"/>
      <c r="AVL10" s="11"/>
      <c r="AVM10" s="11"/>
      <c r="AVN10" s="11"/>
      <c r="AVO10" s="11"/>
      <c r="AVP10" s="11"/>
      <c r="AVQ10" s="11"/>
      <c r="AVR10" s="11"/>
      <c r="AVS10" s="11"/>
      <c r="AVT10" s="11"/>
      <c r="AVU10" s="11"/>
      <c r="AVV10" s="11"/>
      <c r="AVW10" s="11"/>
      <c r="AVX10" s="11"/>
      <c r="AVY10" s="11"/>
      <c r="AVZ10" s="11"/>
      <c r="AWA10" s="11"/>
      <c r="AWB10" s="11"/>
      <c r="AWC10" s="11"/>
      <c r="AWD10" s="11"/>
      <c r="AWE10" s="11"/>
      <c r="AWF10" s="11"/>
      <c r="AWG10" s="11"/>
      <c r="AWH10" s="11"/>
      <c r="AWI10" s="11"/>
      <c r="AWJ10" s="11"/>
      <c r="AWK10" s="11"/>
      <c r="AWL10" s="11"/>
      <c r="AWM10" s="11"/>
      <c r="AWN10" s="11"/>
      <c r="AWO10" s="11"/>
      <c r="AWP10" s="11"/>
      <c r="AWQ10" s="11"/>
      <c r="AWR10" s="11"/>
      <c r="AWS10" s="11"/>
      <c r="AWT10" s="11"/>
      <c r="AWU10" s="11"/>
      <c r="AWV10" s="11"/>
      <c r="AWW10" s="11"/>
      <c r="AWX10" s="11"/>
      <c r="AWY10" s="11"/>
      <c r="AWZ10" s="11"/>
      <c r="AXA10" s="11"/>
      <c r="AXB10" s="11"/>
      <c r="AXC10" s="11"/>
      <c r="AXD10" s="11"/>
      <c r="AXE10" s="11"/>
      <c r="AXF10" s="11"/>
      <c r="AXG10" s="11"/>
      <c r="AXH10" s="11"/>
      <c r="AXI10" s="11"/>
      <c r="AXJ10" s="11"/>
      <c r="AXK10" s="11"/>
      <c r="AXL10" s="11"/>
      <c r="AXM10" s="11"/>
      <c r="AXN10" s="11"/>
      <c r="AXO10" s="11"/>
      <c r="AXP10" s="11"/>
      <c r="AXQ10" s="11"/>
      <c r="AXR10" s="11"/>
      <c r="AXS10" s="11"/>
      <c r="AXT10" s="11"/>
      <c r="AXU10" s="11"/>
      <c r="AXV10" s="11"/>
      <c r="AXW10" s="11"/>
      <c r="AXX10" s="11"/>
      <c r="AXY10" s="11"/>
      <c r="AXZ10" s="11"/>
      <c r="AYA10" s="11"/>
      <c r="AYB10" s="11"/>
      <c r="AYC10" s="11"/>
      <c r="AYD10" s="11"/>
      <c r="AYE10" s="11"/>
      <c r="AYF10" s="11"/>
      <c r="AYG10" s="11"/>
      <c r="AYH10" s="11"/>
      <c r="AYI10" s="11"/>
      <c r="AYJ10" s="11"/>
      <c r="AYK10" s="11"/>
      <c r="AYL10" s="11"/>
      <c r="AYM10" s="11"/>
      <c r="AYN10" s="11"/>
      <c r="AYO10" s="11"/>
      <c r="AYP10" s="11"/>
      <c r="AYQ10" s="11"/>
      <c r="AYR10" s="11"/>
      <c r="AYS10" s="11"/>
      <c r="AYT10" s="11"/>
      <c r="AYU10" s="11"/>
      <c r="AYV10" s="11"/>
      <c r="AYW10" s="11"/>
      <c r="AYX10" s="11"/>
      <c r="AYY10" s="11"/>
      <c r="AYZ10" s="11"/>
      <c r="AZA10" s="11"/>
      <c r="AZB10" s="11"/>
      <c r="AZC10" s="11"/>
      <c r="AZD10" s="11"/>
      <c r="AZE10" s="11"/>
      <c r="AZF10" s="11"/>
      <c r="AZG10" s="11"/>
      <c r="AZH10" s="11"/>
      <c r="AZI10" s="11"/>
      <c r="AZJ10" s="11"/>
      <c r="AZK10" s="11"/>
      <c r="AZL10" s="11"/>
      <c r="AZM10" s="11"/>
      <c r="AZN10" s="11"/>
      <c r="AZO10" s="11"/>
      <c r="AZP10" s="11"/>
      <c r="AZQ10" s="11"/>
      <c r="AZR10" s="11"/>
      <c r="AZS10" s="11"/>
      <c r="AZT10" s="11"/>
      <c r="AZU10" s="11"/>
      <c r="AZV10" s="11"/>
      <c r="AZW10" s="11"/>
      <c r="AZX10" s="11"/>
      <c r="AZY10" s="11"/>
      <c r="AZZ10" s="11"/>
      <c r="BAA10" s="11"/>
      <c r="BAB10" s="11"/>
      <c r="BAC10" s="11"/>
      <c r="BAD10" s="11"/>
      <c r="BAE10" s="11"/>
      <c r="BAF10" s="11"/>
      <c r="BAG10" s="11"/>
      <c r="BAH10" s="11"/>
      <c r="BAI10" s="11"/>
      <c r="BAJ10" s="11"/>
      <c r="BAK10" s="11"/>
      <c r="BAL10" s="11"/>
      <c r="BAM10" s="11"/>
      <c r="BAN10" s="11"/>
      <c r="BAO10" s="11"/>
      <c r="BAP10" s="11"/>
      <c r="BAQ10" s="11"/>
      <c r="BAR10" s="11"/>
      <c r="BAS10" s="11"/>
      <c r="BAT10" s="11"/>
      <c r="BAU10" s="11"/>
      <c r="BAV10" s="11"/>
      <c r="BAW10" s="11"/>
      <c r="BAX10" s="11"/>
      <c r="BAY10" s="11"/>
      <c r="BAZ10" s="11"/>
      <c r="BBA10" s="11"/>
      <c r="BBB10" s="11"/>
      <c r="BBC10" s="11"/>
      <c r="BBD10" s="11"/>
      <c r="BBE10" s="11"/>
      <c r="BBF10" s="11"/>
      <c r="BBG10" s="11"/>
      <c r="BBH10" s="11"/>
      <c r="BBI10" s="11"/>
      <c r="BBJ10" s="11"/>
      <c r="BBK10" s="11"/>
      <c r="BBL10" s="11"/>
      <c r="BBM10" s="11"/>
      <c r="BBN10" s="11"/>
      <c r="BBO10" s="11"/>
      <c r="BBP10" s="11"/>
      <c r="BBQ10" s="11"/>
      <c r="BBR10" s="11"/>
      <c r="BBS10" s="11"/>
      <c r="BBT10" s="11"/>
      <c r="BBU10" s="11"/>
      <c r="BBV10" s="11"/>
      <c r="BBW10" s="11"/>
      <c r="BBX10" s="11"/>
      <c r="BBY10" s="11"/>
      <c r="BBZ10" s="11"/>
      <c r="BCA10" s="11"/>
      <c r="BCB10" s="11"/>
      <c r="BCC10" s="11"/>
      <c r="BCD10" s="11"/>
      <c r="BCE10" s="11"/>
      <c r="BCF10" s="11"/>
      <c r="BCG10" s="11"/>
      <c r="BCH10" s="11"/>
      <c r="BCI10" s="11"/>
      <c r="BCJ10" s="11"/>
      <c r="BCK10" s="11"/>
      <c r="BCL10" s="11"/>
      <c r="BCM10" s="11"/>
      <c r="BCN10" s="11"/>
      <c r="BCO10" s="11"/>
      <c r="BCP10" s="11"/>
      <c r="BCQ10" s="11"/>
      <c r="BCR10" s="11"/>
      <c r="BCS10" s="11"/>
      <c r="BCT10" s="11"/>
      <c r="BCU10" s="11"/>
      <c r="BCV10" s="11"/>
      <c r="BCW10" s="11"/>
      <c r="BCX10" s="11"/>
      <c r="BCY10" s="11"/>
      <c r="BCZ10" s="11"/>
      <c r="BDA10" s="11"/>
      <c r="BDB10" s="11"/>
      <c r="BDC10" s="11"/>
      <c r="BDD10" s="11"/>
      <c r="BDE10" s="11"/>
      <c r="BDF10" s="11"/>
      <c r="BDG10" s="11"/>
      <c r="BDH10" s="11"/>
      <c r="BDI10" s="11"/>
      <c r="BDJ10" s="11"/>
      <c r="BDK10" s="11"/>
      <c r="BDL10" s="11"/>
      <c r="BDM10" s="11"/>
      <c r="BDN10" s="11"/>
      <c r="BDO10" s="11"/>
      <c r="BDP10" s="11"/>
      <c r="BDQ10" s="11"/>
      <c r="BDR10" s="11"/>
      <c r="BDS10" s="11"/>
      <c r="BDT10" s="11"/>
      <c r="BDU10" s="11"/>
      <c r="BDV10" s="11"/>
      <c r="BDW10" s="11"/>
      <c r="BDX10" s="11"/>
      <c r="BDY10" s="11"/>
      <c r="BDZ10" s="11"/>
      <c r="BEA10" s="11"/>
      <c r="BEB10" s="11"/>
      <c r="BEC10" s="11"/>
      <c r="BED10" s="11"/>
      <c r="BEE10" s="11"/>
      <c r="BEF10" s="11"/>
      <c r="BEG10" s="11"/>
      <c r="BEH10" s="11"/>
      <c r="BEI10" s="11"/>
      <c r="BEJ10" s="11"/>
      <c r="BEK10" s="11"/>
      <c r="BEL10" s="11"/>
      <c r="BEM10" s="11"/>
      <c r="BEN10" s="11"/>
      <c r="BEO10" s="11"/>
      <c r="BEP10" s="11"/>
      <c r="BEQ10" s="11"/>
      <c r="BER10" s="11"/>
      <c r="BES10" s="11"/>
      <c r="BET10" s="11"/>
      <c r="BEU10" s="11"/>
      <c r="BEV10" s="11"/>
      <c r="BEW10" s="11"/>
      <c r="BEX10" s="11"/>
      <c r="BEY10" s="11"/>
      <c r="BEZ10" s="11"/>
      <c r="BFA10" s="11"/>
      <c r="BFB10" s="11"/>
      <c r="BFC10" s="11"/>
      <c r="BFD10" s="11"/>
      <c r="BFE10" s="11"/>
      <c r="BFF10" s="11"/>
      <c r="BFG10" s="11"/>
      <c r="BFH10" s="11"/>
      <c r="BFI10" s="11"/>
      <c r="BFJ10" s="11"/>
      <c r="BFK10" s="11"/>
      <c r="BFL10" s="11"/>
      <c r="BFM10" s="11"/>
      <c r="BFN10" s="11"/>
      <c r="BFO10" s="11"/>
      <c r="BFP10" s="11"/>
      <c r="BFQ10" s="11"/>
      <c r="BFR10" s="11"/>
      <c r="BFS10" s="11"/>
      <c r="BFT10" s="11"/>
      <c r="BFU10" s="11"/>
      <c r="BFV10" s="11"/>
      <c r="BFW10" s="11"/>
      <c r="BFX10" s="11"/>
      <c r="BFY10" s="11"/>
      <c r="BFZ10" s="11"/>
      <c r="BGA10" s="11"/>
      <c r="BGB10" s="11"/>
      <c r="BGC10" s="11"/>
      <c r="BGD10" s="11"/>
      <c r="BGE10" s="11"/>
      <c r="BGF10" s="11"/>
      <c r="BGG10" s="11"/>
      <c r="BGH10" s="11"/>
      <c r="BGI10" s="11"/>
      <c r="BGJ10" s="11"/>
      <c r="BGK10" s="11"/>
      <c r="BGL10" s="11"/>
      <c r="BGM10" s="11"/>
      <c r="BGN10" s="11"/>
      <c r="BGO10" s="11"/>
      <c r="BGP10" s="11"/>
      <c r="BGQ10" s="11"/>
      <c r="BGR10" s="11"/>
      <c r="BGS10" s="11"/>
      <c r="BGT10" s="11"/>
      <c r="BGU10" s="11"/>
      <c r="BGV10" s="11"/>
      <c r="BGW10" s="11"/>
      <c r="BGX10" s="11"/>
      <c r="BGY10" s="11"/>
      <c r="BGZ10" s="11"/>
      <c r="BHA10" s="11"/>
      <c r="BHB10" s="11"/>
      <c r="BHC10" s="11"/>
      <c r="BHD10" s="11"/>
      <c r="BHE10" s="11"/>
      <c r="BHF10" s="11"/>
      <c r="BHG10" s="11"/>
      <c r="BHH10" s="11"/>
      <c r="BHI10" s="11"/>
      <c r="BHJ10" s="11"/>
      <c r="BHK10" s="11"/>
      <c r="BHL10" s="11"/>
      <c r="BHM10" s="11"/>
      <c r="BHN10" s="11"/>
      <c r="BHO10" s="11"/>
      <c r="BHP10" s="11"/>
      <c r="BHQ10" s="11"/>
      <c r="BHR10" s="11"/>
      <c r="BHS10" s="11"/>
      <c r="BHT10" s="11"/>
      <c r="BHU10" s="11"/>
      <c r="BHV10" s="11"/>
      <c r="BHW10" s="11"/>
      <c r="BHX10" s="11"/>
      <c r="BHY10" s="11"/>
      <c r="BHZ10" s="11"/>
      <c r="BIA10" s="11"/>
      <c r="BIB10" s="11"/>
      <c r="BIC10" s="11"/>
      <c r="BID10" s="11"/>
      <c r="BIE10" s="11"/>
      <c r="BIF10" s="11"/>
      <c r="BIG10" s="11"/>
      <c r="BIH10" s="11"/>
      <c r="BII10" s="11"/>
      <c r="BIJ10" s="11"/>
      <c r="BIK10" s="11"/>
      <c r="BIL10" s="11"/>
      <c r="BIM10" s="11"/>
      <c r="BIN10" s="11"/>
      <c r="BIO10" s="11"/>
      <c r="BIP10" s="11"/>
      <c r="BIQ10" s="11"/>
      <c r="BIR10" s="11"/>
      <c r="BIS10" s="11"/>
      <c r="BIT10" s="11"/>
      <c r="BIU10" s="11"/>
      <c r="BIV10" s="11"/>
      <c r="BIW10" s="11"/>
      <c r="BIX10" s="11"/>
      <c r="BIY10" s="11"/>
      <c r="BIZ10" s="11"/>
      <c r="BJA10" s="11"/>
      <c r="BJB10" s="11"/>
      <c r="BJC10" s="11"/>
      <c r="BJD10" s="11"/>
      <c r="BJE10" s="11"/>
      <c r="BJF10" s="11"/>
      <c r="BJG10" s="11"/>
      <c r="BJH10" s="11"/>
      <c r="BJI10" s="11"/>
      <c r="BJJ10" s="11"/>
      <c r="BJK10" s="11"/>
      <c r="BJL10" s="11"/>
      <c r="BJM10" s="11"/>
      <c r="BJN10" s="11"/>
      <c r="BJO10" s="11"/>
      <c r="BJP10" s="11"/>
      <c r="BJQ10" s="11"/>
      <c r="BJR10" s="11"/>
      <c r="BJS10" s="11"/>
      <c r="BJT10" s="11"/>
      <c r="BJU10" s="11"/>
      <c r="BJV10" s="11"/>
      <c r="BJW10" s="11"/>
      <c r="BJX10" s="11"/>
      <c r="BJY10" s="11"/>
      <c r="BJZ10" s="11"/>
      <c r="BKA10" s="11"/>
      <c r="BKB10" s="11"/>
      <c r="BKC10" s="11"/>
      <c r="BKD10" s="11"/>
      <c r="BKE10" s="11"/>
      <c r="BKF10" s="11"/>
      <c r="BKG10" s="11"/>
      <c r="BKH10" s="11"/>
      <c r="BKI10" s="11"/>
      <c r="BKJ10" s="11"/>
      <c r="BKK10" s="11"/>
      <c r="BKL10" s="11"/>
      <c r="BKM10" s="11"/>
      <c r="BKN10" s="11"/>
      <c r="BKO10" s="11"/>
      <c r="BKP10" s="11"/>
      <c r="BKQ10" s="11"/>
      <c r="BKR10" s="11"/>
      <c r="BKS10" s="11"/>
      <c r="BKT10" s="11"/>
      <c r="BKU10" s="11"/>
      <c r="BKV10" s="11"/>
      <c r="BKW10" s="11"/>
      <c r="BKX10" s="11"/>
      <c r="BKY10" s="11"/>
      <c r="BKZ10" s="11"/>
      <c r="BLA10" s="11"/>
      <c r="BLB10" s="11"/>
      <c r="BLC10" s="11"/>
      <c r="BLD10" s="11"/>
      <c r="BLE10" s="11"/>
      <c r="BLF10" s="11"/>
      <c r="BLG10" s="11"/>
      <c r="BLH10" s="11"/>
      <c r="BLI10" s="11"/>
      <c r="BLJ10" s="11"/>
      <c r="BLK10" s="11"/>
      <c r="BLL10" s="11"/>
      <c r="BLM10" s="11"/>
      <c r="BLN10" s="11"/>
      <c r="BLO10" s="11"/>
      <c r="BLP10" s="11"/>
      <c r="BLQ10" s="11"/>
      <c r="BLR10" s="11"/>
      <c r="BLS10" s="11"/>
      <c r="BLT10" s="11"/>
      <c r="BLU10" s="11"/>
      <c r="BLV10" s="11"/>
      <c r="BLW10" s="11"/>
      <c r="BLX10" s="11"/>
      <c r="BLY10" s="11"/>
      <c r="BLZ10" s="11"/>
      <c r="BMA10" s="11"/>
      <c r="BMB10" s="11"/>
      <c r="BMC10" s="11"/>
      <c r="BMD10" s="11"/>
      <c r="BME10" s="11"/>
      <c r="BMF10" s="11"/>
      <c r="BMG10" s="11"/>
      <c r="BMH10" s="11"/>
      <c r="BMI10" s="11"/>
      <c r="BMJ10" s="11"/>
      <c r="BMK10" s="11"/>
      <c r="BML10" s="11"/>
      <c r="BMM10" s="11"/>
      <c r="BMN10" s="11"/>
      <c r="BMO10" s="11"/>
      <c r="BMP10" s="11"/>
      <c r="BMQ10" s="11"/>
      <c r="BMR10" s="11"/>
      <c r="BMS10" s="11"/>
      <c r="BMT10" s="11"/>
      <c r="BMU10" s="11"/>
      <c r="BMV10" s="11"/>
      <c r="BMW10" s="11"/>
      <c r="BMX10" s="11"/>
      <c r="BMY10" s="11"/>
      <c r="BMZ10" s="11"/>
      <c r="BNA10" s="11"/>
      <c r="BNB10" s="11"/>
      <c r="BNC10" s="11"/>
      <c r="BND10" s="11"/>
      <c r="BNE10" s="11"/>
      <c r="BNF10" s="11"/>
      <c r="BNG10" s="11"/>
      <c r="BNH10" s="11"/>
      <c r="BNI10" s="11"/>
      <c r="BNJ10" s="11"/>
      <c r="BNK10" s="11"/>
      <c r="BNL10" s="11"/>
      <c r="BNM10" s="11"/>
      <c r="BNN10" s="11"/>
      <c r="BNO10" s="11"/>
      <c r="BNP10" s="11"/>
      <c r="BNQ10" s="11"/>
      <c r="BNR10" s="11"/>
      <c r="BNS10" s="11"/>
      <c r="BNT10" s="11"/>
      <c r="BNU10" s="11"/>
      <c r="BNV10" s="11"/>
      <c r="BNW10" s="11"/>
      <c r="BNX10" s="11"/>
      <c r="BNY10" s="11"/>
      <c r="BNZ10" s="11"/>
      <c r="BOA10" s="11"/>
      <c r="BOB10" s="11"/>
      <c r="BOC10" s="11"/>
      <c r="BOD10" s="11"/>
      <c r="BOE10" s="11"/>
      <c r="BOF10" s="11"/>
      <c r="BOG10" s="11"/>
      <c r="BOH10" s="11"/>
      <c r="BOI10" s="11"/>
      <c r="BOJ10" s="11"/>
      <c r="BOK10" s="11"/>
      <c r="BOL10" s="11"/>
      <c r="BOM10" s="11"/>
      <c r="BON10" s="11"/>
      <c r="BOO10" s="11"/>
      <c r="BOP10" s="11"/>
      <c r="BOQ10" s="11"/>
      <c r="BOR10" s="11"/>
      <c r="BOS10" s="11"/>
      <c r="BOT10" s="11"/>
      <c r="BOU10" s="11"/>
      <c r="BOV10" s="11"/>
      <c r="BOW10" s="11"/>
      <c r="BOX10" s="11"/>
      <c r="BOY10" s="11"/>
      <c r="BOZ10" s="11"/>
      <c r="BPA10" s="11"/>
      <c r="BPB10" s="11"/>
      <c r="BPC10" s="11"/>
      <c r="BPD10" s="11"/>
      <c r="BPE10" s="11"/>
      <c r="BPF10" s="11"/>
      <c r="BPG10" s="11"/>
      <c r="BPH10" s="11"/>
      <c r="BPI10" s="11"/>
      <c r="BPJ10" s="11"/>
      <c r="BPK10" s="11"/>
      <c r="BPL10" s="11"/>
      <c r="BPM10" s="11"/>
      <c r="BPN10" s="11"/>
      <c r="BPO10" s="11"/>
      <c r="BPP10" s="11"/>
      <c r="BPQ10" s="11"/>
      <c r="BPR10" s="11"/>
      <c r="BPS10" s="11"/>
      <c r="BPT10" s="11"/>
      <c r="BPU10" s="11"/>
      <c r="BPV10" s="11"/>
      <c r="BPW10" s="11"/>
      <c r="BPX10" s="11"/>
      <c r="BPY10" s="11"/>
      <c r="BPZ10" s="11"/>
      <c r="BQA10" s="11"/>
      <c r="BQB10" s="11"/>
      <c r="BQC10" s="11"/>
      <c r="BQD10" s="11"/>
      <c r="BQE10" s="11"/>
      <c r="BQF10" s="11"/>
      <c r="BQG10" s="11"/>
      <c r="BQH10" s="11"/>
      <c r="BQI10" s="11"/>
      <c r="BQJ10" s="11"/>
      <c r="BQK10" s="11"/>
      <c r="BQL10" s="11"/>
      <c r="BQM10" s="11"/>
      <c r="BQN10" s="11"/>
      <c r="BQO10" s="11"/>
      <c r="BQP10" s="11"/>
      <c r="BQQ10" s="11"/>
      <c r="BQR10" s="11"/>
      <c r="BQS10" s="11"/>
      <c r="BQT10" s="11"/>
      <c r="BQU10" s="11"/>
      <c r="BQV10" s="11"/>
      <c r="BQW10" s="11"/>
      <c r="BQX10" s="11"/>
      <c r="BQY10" s="11"/>
      <c r="BQZ10" s="11"/>
      <c r="BRA10" s="11"/>
      <c r="BRB10" s="11"/>
      <c r="BRC10" s="11"/>
      <c r="BRD10" s="11"/>
      <c r="BRE10" s="11"/>
      <c r="BRF10" s="11"/>
      <c r="BRG10" s="11"/>
      <c r="BRH10" s="11"/>
      <c r="BRI10" s="11"/>
      <c r="BRJ10" s="11"/>
      <c r="BRK10" s="11"/>
      <c r="BRL10" s="11"/>
      <c r="BRM10" s="11"/>
      <c r="BRN10" s="11"/>
      <c r="BRO10" s="11"/>
      <c r="BRP10" s="11"/>
      <c r="BRQ10" s="11"/>
      <c r="BRR10" s="11"/>
      <c r="BRS10" s="11"/>
      <c r="BRT10" s="11"/>
      <c r="BRU10" s="11"/>
      <c r="BRV10" s="11"/>
      <c r="BRW10" s="11"/>
      <c r="BRX10" s="11"/>
      <c r="BRY10" s="11"/>
      <c r="BRZ10" s="11"/>
      <c r="BSA10" s="11"/>
      <c r="BSB10" s="11"/>
      <c r="BSC10" s="11"/>
      <c r="BSD10" s="11"/>
      <c r="BSE10" s="11"/>
      <c r="BSF10" s="11"/>
      <c r="BSG10" s="11"/>
      <c r="BSH10" s="11"/>
      <c r="BSI10" s="11"/>
      <c r="BSJ10" s="11"/>
      <c r="BSK10" s="11"/>
      <c r="BSL10" s="11"/>
      <c r="BSM10" s="11"/>
      <c r="BSN10" s="11"/>
      <c r="BSO10" s="11"/>
      <c r="BSP10" s="11"/>
      <c r="BSQ10" s="11"/>
      <c r="BSR10" s="11"/>
      <c r="BSS10" s="11"/>
      <c r="BST10" s="11"/>
      <c r="BSU10" s="11"/>
      <c r="BSV10" s="11"/>
      <c r="BSW10" s="11"/>
      <c r="BSX10" s="11"/>
      <c r="BSY10" s="11"/>
      <c r="BSZ10" s="11"/>
      <c r="BTA10" s="11"/>
      <c r="BTB10" s="11"/>
      <c r="BTC10" s="11"/>
      <c r="BTD10" s="11"/>
      <c r="BTE10" s="11"/>
      <c r="BTF10" s="11"/>
      <c r="BTG10" s="11"/>
      <c r="BTH10" s="11"/>
      <c r="BTI10" s="11"/>
      <c r="BTJ10" s="11"/>
      <c r="BTK10" s="11"/>
      <c r="BTL10" s="11"/>
      <c r="BTM10" s="11"/>
      <c r="BTN10" s="11"/>
      <c r="BTO10" s="11"/>
      <c r="BTP10" s="11"/>
      <c r="BTQ10" s="11"/>
      <c r="BTR10" s="11"/>
      <c r="BTS10" s="11"/>
      <c r="BTT10" s="11"/>
      <c r="BTU10" s="11"/>
      <c r="BTV10" s="11"/>
      <c r="BTW10" s="11"/>
      <c r="BTX10" s="11"/>
      <c r="BTY10" s="11"/>
      <c r="BTZ10" s="11"/>
      <c r="BUA10" s="11"/>
      <c r="BUB10" s="11"/>
      <c r="BUC10" s="11"/>
      <c r="BUD10" s="11"/>
      <c r="BUE10" s="11"/>
      <c r="BUF10" s="11"/>
      <c r="BUG10" s="11"/>
      <c r="BUH10" s="11"/>
      <c r="BUI10" s="11"/>
      <c r="BUJ10" s="11"/>
      <c r="BUK10" s="11"/>
      <c r="BUL10" s="11"/>
      <c r="BUM10" s="11"/>
      <c r="BUN10" s="11"/>
      <c r="BUO10" s="11"/>
      <c r="BUP10" s="11"/>
      <c r="BUQ10" s="11"/>
      <c r="BUR10" s="11"/>
      <c r="BUS10" s="11"/>
      <c r="BUT10" s="11"/>
      <c r="BUU10" s="11"/>
      <c r="BUV10" s="11"/>
      <c r="BUW10" s="11"/>
      <c r="BUX10" s="11"/>
      <c r="BUY10" s="11"/>
      <c r="BUZ10" s="11"/>
      <c r="BVA10" s="11"/>
      <c r="BVB10" s="11"/>
      <c r="BVC10" s="11"/>
      <c r="BVD10" s="11"/>
      <c r="BVE10" s="11"/>
      <c r="BVF10" s="11"/>
      <c r="BVG10" s="11"/>
      <c r="BVH10" s="11"/>
      <c r="BVI10" s="11"/>
      <c r="BVJ10" s="11"/>
      <c r="BVK10" s="11"/>
      <c r="BVL10" s="11"/>
      <c r="BVM10" s="11"/>
      <c r="BVN10" s="11"/>
      <c r="BVO10" s="11"/>
      <c r="BVP10" s="11"/>
      <c r="BVQ10" s="11"/>
      <c r="BVR10" s="11"/>
      <c r="BVS10" s="11"/>
      <c r="BVT10" s="11"/>
      <c r="BVU10" s="11"/>
      <c r="BVV10" s="11"/>
      <c r="BVW10" s="11"/>
      <c r="BVX10" s="11"/>
      <c r="BVY10" s="11"/>
      <c r="BVZ10" s="11"/>
      <c r="BWA10" s="11"/>
      <c r="BWB10" s="11"/>
      <c r="BWC10" s="11"/>
      <c r="BWD10" s="11"/>
      <c r="BWE10" s="11"/>
      <c r="BWF10" s="11"/>
      <c r="BWG10" s="11"/>
      <c r="BWH10" s="11"/>
      <c r="BWI10" s="11"/>
      <c r="BWJ10" s="11"/>
      <c r="BWK10" s="11"/>
      <c r="BWL10" s="11"/>
      <c r="BWM10" s="11"/>
      <c r="BWN10" s="11"/>
      <c r="BWO10" s="11"/>
      <c r="BWP10" s="11"/>
      <c r="BWQ10" s="11"/>
      <c r="BWR10" s="11"/>
      <c r="BWS10" s="11"/>
      <c r="BWT10" s="11"/>
      <c r="BWU10" s="11"/>
      <c r="BWV10" s="11"/>
      <c r="BWW10" s="11"/>
      <c r="BWX10" s="11"/>
      <c r="BWY10" s="11"/>
      <c r="BWZ10" s="11"/>
      <c r="BXA10" s="11"/>
      <c r="BXB10" s="11"/>
      <c r="BXC10" s="11"/>
      <c r="BXD10" s="11"/>
      <c r="BXE10" s="11"/>
      <c r="BXF10" s="11"/>
      <c r="BXG10" s="11"/>
      <c r="BXH10" s="11"/>
      <c r="BXI10" s="11"/>
      <c r="BXJ10" s="11"/>
      <c r="BXK10" s="11"/>
      <c r="BXL10" s="11"/>
      <c r="BXM10" s="11"/>
      <c r="BXN10" s="11"/>
      <c r="BXO10" s="11"/>
      <c r="BXP10" s="11"/>
      <c r="BXQ10" s="11"/>
      <c r="BXR10" s="11"/>
      <c r="BXS10" s="11"/>
      <c r="BXT10" s="11"/>
      <c r="BXU10" s="11"/>
      <c r="BXV10" s="11"/>
      <c r="BXW10" s="11"/>
      <c r="BXX10" s="11"/>
      <c r="BXY10" s="11"/>
      <c r="BXZ10" s="11"/>
      <c r="BYA10" s="11"/>
      <c r="BYB10" s="11"/>
      <c r="BYC10" s="11"/>
      <c r="BYD10" s="11"/>
      <c r="BYE10" s="11"/>
      <c r="BYF10" s="11"/>
      <c r="BYG10" s="11"/>
      <c r="BYH10" s="11"/>
      <c r="BYI10" s="11"/>
      <c r="BYJ10" s="11"/>
      <c r="BYK10" s="11"/>
      <c r="BYL10" s="11"/>
      <c r="BYM10" s="11"/>
      <c r="BYN10" s="11"/>
      <c r="BYO10" s="11"/>
      <c r="BYP10" s="11"/>
      <c r="BYQ10" s="11"/>
      <c r="BYR10" s="11"/>
      <c r="BYS10" s="11"/>
      <c r="BYT10" s="11"/>
      <c r="BYU10" s="11"/>
      <c r="BYV10" s="11"/>
      <c r="BYW10" s="11"/>
      <c r="BYX10" s="11"/>
      <c r="BYY10" s="11"/>
      <c r="BYZ10" s="11"/>
      <c r="BZA10" s="11"/>
      <c r="BZB10" s="11"/>
      <c r="BZC10" s="11"/>
      <c r="BZD10" s="11"/>
      <c r="BZE10" s="11"/>
      <c r="BZF10" s="11"/>
      <c r="BZG10" s="11"/>
      <c r="BZH10" s="11"/>
      <c r="BZI10" s="11"/>
      <c r="BZJ10" s="11"/>
      <c r="BZK10" s="11"/>
      <c r="BZL10" s="11"/>
      <c r="BZM10" s="11"/>
      <c r="BZN10" s="11"/>
      <c r="BZO10" s="11"/>
      <c r="BZP10" s="11"/>
      <c r="BZQ10" s="11"/>
      <c r="BZR10" s="11"/>
      <c r="BZS10" s="11"/>
      <c r="BZT10" s="11"/>
      <c r="BZU10" s="11"/>
      <c r="BZV10" s="11"/>
      <c r="BZW10" s="11"/>
      <c r="BZX10" s="11"/>
      <c r="BZY10" s="11"/>
      <c r="BZZ10" s="11"/>
      <c r="CAA10" s="11"/>
      <c r="CAB10" s="11"/>
      <c r="CAC10" s="11"/>
      <c r="CAD10" s="11"/>
      <c r="CAE10" s="11"/>
      <c r="CAF10" s="11"/>
      <c r="CAG10" s="11"/>
      <c r="CAH10" s="11"/>
      <c r="CAI10" s="11"/>
      <c r="CAJ10" s="11"/>
      <c r="CAK10" s="11"/>
      <c r="CAL10" s="11"/>
      <c r="CAM10" s="11"/>
      <c r="CAN10" s="11"/>
      <c r="CAO10" s="11"/>
      <c r="CAP10" s="11"/>
      <c r="CAQ10" s="11"/>
      <c r="CAR10" s="11"/>
      <c r="CAS10" s="11"/>
      <c r="CAT10" s="11"/>
      <c r="CAU10" s="11"/>
      <c r="CAV10" s="11"/>
      <c r="CAW10" s="11"/>
      <c r="CAX10" s="11"/>
      <c r="CAY10" s="11"/>
      <c r="CAZ10" s="11"/>
      <c r="CBA10" s="11"/>
      <c r="CBB10" s="11"/>
      <c r="CBC10" s="11"/>
      <c r="CBD10" s="11"/>
      <c r="CBE10" s="11"/>
      <c r="CBF10" s="11"/>
      <c r="CBG10" s="11"/>
      <c r="CBH10" s="11"/>
      <c r="CBI10" s="11"/>
      <c r="CBJ10" s="11"/>
      <c r="CBK10" s="11"/>
      <c r="CBL10" s="11"/>
      <c r="CBM10" s="11"/>
      <c r="CBN10" s="11"/>
      <c r="CBO10" s="11"/>
      <c r="CBP10" s="11"/>
      <c r="CBQ10" s="11"/>
      <c r="CBR10" s="11"/>
      <c r="CBS10" s="11"/>
      <c r="CBT10" s="11"/>
      <c r="CBU10" s="11"/>
      <c r="CBV10" s="11"/>
      <c r="CBW10" s="11"/>
      <c r="CBX10" s="11"/>
      <c r="CBY10" s="11"/>
      <c r="CBZ10" s="11"/>
      <c r="CCA10" s="11"/>
      <c r="CCB10" s="11"/>
      <c r="CCC10" s="11"/>
      <c r="CCD10" s="11"/>
      <c r="CCE10" s="11"/>
      <c r="CCF10" s="11"/>
      <c r="CCG10" s="11"/>
      <c r="CCH10" s="11"/>
      <c r="CCI10" s="11"/>
      <c r="CCJ10" s="11"/>
      <c r="CCK10" s="11"/>
      <c r="CCL10" s="11"/>
      <c r="CCM10" s="11"/>
      <c r="CCN10" s="11"/>
      <c r="CCO10" s="11"/>
      <c r="CCP10" s="11"/>
      <c r="CCQ10" s="11"/>
      <c r="CCR10" s="11"/>
      <c r="CCS10" s="11"/>
      <c r="CCT10" s="11"/>
      <c r="CCU10" s="11"/>
      <c r="CCV10" s="11"/>
      <c r="CCW10" s="11"/>
      <c r="CCX10" s="11"/>
      <c r="CCY10" s="11"/>
      <c r="CCZ10" s="11"/>
      <c r="CDA10" s="11"/>
      <c r="CDB10" s="11"/>
      <c r="CDC10" s="11"/>
      <c r="CDD10" s="11"/>
      <c r="CDE10" s="11"/>
      <c r="CDF10" s="11"/>
      <c r="CDG10" s="11"/>
      <c r="CDH10" s="11"/>
      <c r="CDI10" s="11"/>
      <c r="CDJ10" s="11"/>
      <c r="CDK10" s="11"/>
      <c r="CDL10" s="11"/>
      <c r="CDM10" s="11"/>
      <c r="CDN10" s="11"/>
      <c r="CDO10" s="11"/>
      <c r="CDP10" s="11"/>
      <c r="CDQ10" s="11"/>
      <c r="CDR10" s="11"/>
      <c r="CDS10" s="11"/>
      <c r="CDT10" s="11"/>
      <c r="CDU10" s="11"/>
      <c r="CDV10" s="11"/>
      <c r="CDW10" s="11"/>
      <c r="CDX10" s="11"/>
      <c r="CDY10" s="11"/>
      <c r="CDZ10" s="11"/>
      <c r="CEA10" s="11"/>
      <c r="CEB10" s="11"/>
      <c r="CEC10" s="11"/>
      <c r="CED10" s="11"/>
      <c r="CEE10" s="11"/>
      <c r="CEF10" s="11"/>
      <c r="CEG10" s="11"/>
      <c r="CEH10" s="11"/>
      <c r="CEI10" s="11"/>
      <c r="CEJ10" s="11"/>
      <c r="CEK10" s="11"/>
      <c r="CEL10" s="11"/>
      <c r="CEM10" s="11"/>
      <c r="CEN10" s="11"/>
      <c r="CEO10" s="11"/>
      <c r="CEP10" s="11"/>
      <c r="CEQ10" s="11"/>
      <c r="CER10" s="11"/>
      <c r="CES10" s="11"/>
      <c r="CET10" s="11"/>
      <c r="CEU10" s="11"/>
      <c r="CEV10" s="11"/>
      <c r="CEW10" s="11"/>
      <c r="CEX10" s="11"/>
      <c r="CEY10" s="11"/>
      <c r="CEZ10" s="11"/>
      <c r="CFA10" s="11"/>
      <c r="CFB10" s="11"/>
      <c r="CFC10" s="11"/>
      <c r="CFD10" s="11"/>
      <c r="CFE10" s="11"/>
      <c r="CFF10" s="11"/>
      <c r="CFG10" s="11"/>
      <c r="CFH10" s="11"/>
      <c r="CFI10" s="11"/>
      <c r="CFJ10" s="11"/>
      <c r="CFK10" s="11"/>
      <c r="CFL10" s="11"/>
      <c r="CFM10" s="11"/>
      <c r="CFN10" s="11"/>
      <c r="CFO10" s="11"/>
      <c r="CFP10" s="11"/>
      <c r="CFQ10" s="11"/>
      <c r="CFR10" s="11"/>
      <c r="CFS10" s="11"/>
      <c r="CFT10" s="11"/>
      <c r="CFU10" s="11"/>
      <c r="CFV10" s="11"/>
      <c r="CFW10" s="11"/>
      <c r="CFX10" s="11"/>
      <c r="CFY10" s="11"/>
      <c r="CFZ10" s="11"/>
      <c r="CGA10" s="11"/>
      <c r="CGB10" s="11"/>
      <c r="CGC10" s="11"/>
      <c r="CGD10" s="11"/>
      <c r="CGE10" s="11"/>
      <c r="CGF10" s="11"/>
      <c r="CGG10" s="11"/>
      <c r="CGH10" s="11"/>
      <c r="CGI10" s="11"/>
      <c r="CGJ10" s="11"/>
      <c r="CGK10" s="11"/>
      <c r="CGL10" s="11"/>
      <c r="CGM10" s="11"/>
      <c r="CGN10" s="11"/>
      <c r="CGO10" s="11"/>
      <c r="CGP10" s="11"/>
      <c r="CGQ10" s="11"/>
      <c r="CGR10" s="11"/>
      <c r="CGS10" s="11"/>
      <c r="CGT10" s="11"/>
      <c r="CGU10" s="11"/>
      <c r="CGV10" s="11"/>
      <c r="CGW10" s="11"/>
      <c r="CGX10" s="11"/>
      <c r="CGY10" s="11"/>
      <c r="CGZ10" s="11"/>
      <c r="CHA10" s="11"/>
      <c r="CHB10" s="11"/>
      <c r="CHC10" s="11"/>
      <c r="CHD10" s="11"/>
      <c r="CHE10" s="11"/>
      <c r="CHF10" s="11"/>
      <c r="CHG10" s="11"/>
      <c r="CHH10" s="11"/>
      <c r="CHI10" s="11"/>
      <c r="CHJ10" s="11"/>
      <c r="CHK10" s="11"/>
      <c r="CHL10" s="11"/>
      <c r="CHM10" s="11"/>
      <c r="CHN10" s="11"/>
      <c r="CHO10" s="11"/>
      <c r="CHP10" s="11"/>
      <c r="CHQ10" s="11"/>
      <c r="CHR10" s="11"/>
      <c r="CHS10" s="11"/>
      <c r="CHT10" s="11"/>
      <c r="CHU10" s="11"/>
      <c r="CHV10" s="11"/>
      <c r="CHW10" s="11"/>
      <c r="CHX10" s="11"/>
      <c r="CHY10" s="11"/>
      <c r="CHZ10" s="11"/>
      <c r="CIA10" s="11"/>
      <c r="CIB10" s="11"/>
      <c r="CIC10" s="11"/>
      <c r="CID10" s="11"/>
      <c r="CIE10" s="11"/>
      <c r="CIF10" s="11"/>
      <c r="CIG10" s="11"/>
      <c r="CIH10" s="11"/>
      <c r="CII10" s="11"/>
      <c r="CIJ10" s="11"/>
      <c r="CIK10" s="11"/>
      <c r="CIL10" s="11"/>
      <c r="CIM10" s="11"/>
      <c r="CIN10" s="11"/>
      <c r="CIO10" s="11"/>
      <c r="CIP10" s="11"/>
      <c r="CIQ10" s="11"/>
      <c r="CIR10" s="11"/>
      <c r="CIS10" s="11"/>
      <c r="CIT10" s="11"/>
      <c r="CIU10" s="11"/>
      <c r="CIV10" s="11"/>
      <c r="CIW10" s="11"/>
      <c r="CIX10" s="11"/>
      <c r="CIY10" s="11"/>
      <c r="CIZ10" s="11"/>
      <c r="CJA10" s="11"/>
      <c r="CJB10" s="11"/>
      <c r="CJC10" s="11"/>
      <c r="CJD10" s="11"/>
      <c r="CJE10" s="11"/>
      <c r="CJF10" s="11"/>
      <c r="CJG10" s="11"/>
      <c r="CJH10" s="11"/>
      <c r="CJI10" s="11"/>
      <c r="CJJ10" s="11"/>
      <c r="CJK10" s="11"/>
      <c r="CJL10" s="11"/>
      <c r="CJM10" s="11"/>
      <c r="CJN10" s="11"/>
      <c r="CJO10" s="11"/>
      <c r="CJP10" s="11"/>
      <c r="CJQ10" s="11"/>
      <c r="CJR10" s="11"/>
      <c r="CJS10" s="11"/>
      <c r="CJT10" s="11"/>
      <c r="CJU10" s="11"/>
      <c r="CJV10" s="11"/>
      <c r="CJW10" s="11"/>
      <c r="CJX10" s="11"/>
      <c r="CJY10" s="11"/>
      <c r="CJZ10" s="11"/>
      <c r="CKA10" s="11"/>
      <c r="CKB10" s="11"/>
      <c r="CKC10" s="11"/>
      <c r="CKD10" s="11"/>
      <c r="CKE10" s="11"/>
      <c r="CKF10" s="11"/>
      <c r="CKG10" s="11"/>
      <c r="CKH10" s="11"/>
      <c r="CKI10" s="11"/>
      <c r="CKJ10" s="11"/>
      <c r="CKK10" s="11"/>
      <c r="CKL10" s="11"/>
      <c r="CKM10" s="11"/>
      <c r="CKN10" s="11"/>
      <c r="CKO10" s="11"/>
      <c r="CKP10" s="11"/>
      <c r="CKQ10" s="11"/>
      <c r="CKR10" s="11"/>
      <c r="CKS10" s="11"/>
      <c r="CKT10" s="11"/>
      <c r="CKU10" s="11"/>
      <c r="CKV10" s="11"/>
      <c r="CKW10" s="11"/>
      <c r="CKX10" s="11"/>
      <c r="CKY10" s="11"/>
      <c r="CKZ10" s="11"/>
      <c r="CLA10" s="11"/>
      <c r="CLB10" s="11"/>
      <c r="CLC10" s="11"/>
      <c r="CLD10" s="11"/>
      <c r="CLE10" s="11"/>
      <c r="CLF10" s="11"/>
      <c r="CLG10" s="11"/>
      <c r="CLH10" s="11"/>
      <c r="CLI10" s="11"/>
      <c r="CLJ10" s="11"/>
      <c r="CLK10" s="11"/>
      <c r="CLL10" s="11"/>
      <c r="CLM10" s="11"/>
      <c r="CLN10" s="11"/>
      <c r="CLO10" s="11"/>
      <c r="CLP10" s="11"/>
      <c r="CLQ10" s="11"/>
      <c r="CLR10" s="11"/>
      <c r="CLS10" s="11"/>
      <c r="CLT10" s="11"/>
      <c r="CLU10" s="11"/>
      <c r="CLV10" s="11"/>
      <c r="CLW10" s="11"/>
      <c r="CLX10" s="11"/>
      <c r="CLY10" s="11"/>
      <c r="CLZ10" s="11"/>
      <c r="CMA10" s="11"/>
      <c r="CMB10" s="11"/>
      <c r="CMC10" s="11"/>
      <c r="CMD10" s="11"/>
      <c r="CME10" s="11"/>
      <c r="CMF10" s="11"/>
      <c r="CMG10" s="11"/>
      <c r="CMH10" s="11"/>
      <c r="CMI10" s="11"/>
      <c r="CMJ10" s="11"/>
      <c r="CMK10" s="11"/>
      <c r="CML10" s="11"/>
      <c r="CMM10" s="11"/>
      <c r="CMN10" s="11"/>
      <c r="CMO10" s="11"/>
      <c r="CMP10" s="11"/>
      <c r="CMQ10" s="11"/>
      <c r="CMR10" s="11"/>
      <c r="CMS10" s="11"/>
      <c r="CMT10" s="11"/>
      <c r="CMU10" s="11"/>
      <c r="CMV10" s="11"/>
      <c r="CMW10" s="11"/>
      <c r="CMX10" s="11"/>
      <c r="CMY10" s="11"/>
      <c r="CMZ10" s="11"/>
      <c r="CNA10" s="11"/>
      <c r="CNB10" s="11"/>
      <c r="CNC10" s="11"/>
      <c r="CND10" s="11"/>
      <c r="CNE10" s="11"/>
      <c r="CNF10" s="11"/>
      <c r="CNG10" s="11"/>
      <c r="CNH10" s="11"/>
      <c r="CNI10" s="11"/>
      <c r="CNJ10" s="11"/>
      <c r="CNK10" s="11"/>
      <c r="CNL10" s="11"/>
      <c r="CNM10" s="11"/>
      <c r="CNN10" s="11"/>
      <c r="CNO10" s="11"/>
      <c r="CNP10" s="11"/>
      <c r="CNQ10" s="11"/>
      <c r="CNR10" s="11"/>
      <c r="CNS10" s="11"/>
      <c r="CNT10" s="11"/>
      <c r="CNU10" s="11"/>
      <c r="CNV10" s="11"/>
      <c r="CNW10" s="11"/>
      <c r="CNX10" s="11"/>
      <c r="CNY10" s="11"/>
      <c r="CNZ10" s="11"/>
      <c r="COA10" s="11"/>
      <c r="COB10" s="11"/>
      <c r="COC10" s="11"/>
      <c r="COD10" s="11"/>
      <c r="COE10" s="11"/>
      <c r="COF10" s="11"/>
      <c r="COG10" s="11"/>
      <c r="COH10" s="11"/>
      <c r="COI10" s="11"/>
      <c r="COJ10" s="11"/>
      <c r="COK10" s="11"/>
      <c r="COL10" s="11"/>
      <c r="COM10" s="11"/>
      <c r="CON10" s="11"/>
      <c r="COO10" s="11"/>
      <c r="COP10" s="11"/>
      <c r="COQ10" s="11"/>
      <c r="COR10" s="11"/>
      <c r="COS10" s="11"/>
      <c r="COT10" s="11"/>
      <c r="COU10" s="11"/>
      <c r="COV10" s="11"/>
      <c r="COW10" s="11"/>
      <c r="COX10" s="11"/>
      <c r="COY10" s="11"/>
      <c r="COZ10" s="11"/>
      <c r="CPA10" s="11"/>
      <c r="CPB10" s="11"/>
      <c r="CPC10" s="11"/>
      <c r="CPD10" s="11"/>
      <c r="CPE10" s="11"/>
      <c r="CPF10" s="11"/>
      <c r="CPG10" s="11"/>
      <c r="CPH10" s="11"/>
      <c r="CPI10" s="11"/>
      <c r="CPJ10" s="11"/>
      <c r="CPK10" s="11"/>
      <c r="CPL10" s="11"/>
      <c r="CPM10" s="11"/>
      <c r="CPN10" s="11"/>
      <c r="CPO10" s="11"/>
      <c r="CPP10" s="11"/>
      <c r="CPQ10" s="11"/>
      <c r="CPR10" s="11"/>
      <c r="CPS10" s="11"/>
      <c r="CPT10" s="11"/>
      <c r="CPU10" s="11"/>
      <c r="CPV10" s="11"/>
      <c r="CPW10" s="11"/>
      <c r="CPX10" s="11"/>
      <c r="CPY10" s="11"/>
      <c r="CPZ10" s="11"/>
      <c r="CQA10" s="11"/>
      <c r="CQB10" s="11"/>
      <c r="CQC10" s="11"/>
      <c r="CQD10" s="11"/>
      <c r="CQE10" s="11"/>
      <c r="CQF10" s="11"/>
      <c r="CQG10" s="11"/>
      <c r="CQH10" s="11"/>
      <c r="CQI10" s="11"/>
      <c r="CQJ10" s="11"/>
      <c r="CQK10" s="11"/>
      <c r="CQL10" s="11"/>
      <c r="CQM10" s="11"/>
      <c r="CQN10" s="11"/>
      <c r="CQO10" s="11"/>
      <c r="CQP10" s="11"/>
      <c r="CQQ10" s="11"/>
      <c r="CQR10" s="11"/>
      <c r="CQS10" s="11"/>
      <c r="CQT10" s="11"/>
      <c r="CQU10" s="11"/>
      <c r="CQV10" s="11"/>
      <c r="CQW10" s="11"/>
      <c r="CQX10" s="11"/>
      <c r="CQY10" s="11"/>
      <c r="CQZ10" s="11"/>
      <c r="CRA10" s="11"/>
      <c r="CRB10" s="11"/>
      <c r="CRC10" s="11"/>
      <c r="CRD10" s="11"/>
      <c r="CRE10" s="11"/>
      <c r="CRF10" s="11"/>
      <c r="CRG10" s="11"/>
      <c r="CRH10" s="11"/>
      <c r="CRI10" s="11"/>
      <c r="CRJ10" s="11"/>
      <c r="CRK10" s="11"/>
      <c r="CRL10" s="11"/>
      <c r="CRM10" s="11"/>
      <c r="CRN10" s="11"/>
      <c r="CRO10" s="11"/>
      <c r="CRP10" s="11"/>
      <c r="CRQ10" s="11"/>
      <c r="CRR10" s="11"/>
      <c r="CRS10" s="11"/>
      <c r="CRT10" s="11"/>
      <c r="CRU10" s="11"/>
      <c r="CRV10" s="11"/>
      <c r="CRW10" s="11"/>
      <c r="CRX10" s="11"/>
      <c r="CRY10" s="11"/>
      <c r="CRZ10" s="11"/>
      <c r="CSA10" s="11"/>
      <c r="CSB10" s="11"/>
      <c r="CSC10" s="11"/>
      <c r="CSD10" s="11"/>
      <c r="CSE10" s="11"/>
      <c r="CSF10" s="11"/>
      <c r="CSG10" s="11"/>
      <c r="CSH10" s="11"/>
      <c r="CSI10" s="11"/>
      <c r="CSJ10" s="11"/>
      <c r="CSK10" s="11"/>
      <c r="CSL10" s="11"/>
      <c r="CSM10" s="11"/>
      <c r="CSN10" s="11"/>
      <c r="CSO10" s="11"/>
      <c r="CSP10" s="11"/>
      <c r="CSQ10" s="11"/>
      <c r="CSR10" s="11"/>
      <c r="CSS10" s="11"/>
      <c r="CST10" s="11"/>
      <c r="CSU10" s="11"/>
      <c r="CSV10" s="11"/>
      <c r="CSW10" s="11"/>
      <c r="CSX10" s="11"/>
      <c r="CSY10" s="11"/>
      <c r="CSZ10" s="11"/>
      <c r="CTA10" s="11"/>
      <c r="CTB10" s="11"/>
      <c r="CTC10" s="11"/>
      <c r="CTD10" s="11"/>
      <c r="CTE10" s="11"/>
      <c r="CTF10" s="11"/>
      <c r="CTG10" s="11"/>
      <c r="CTH10" s="11"/>
      <c r="CTI10" s="11"/>
      <c r="CTJ10" s="11"/>
      <c r="CTK10" s="11"/>
      <c r="CTL10" s="11"/>
      <c r="CTM10" s="11"/>
      <c r="CTN10" s="11"/>
      <c r="CTO10" s="11"/>
      <c r="CTP10" s="11"/>
      <c r="CTQ10" s="11"/>
      <c r="CTR10" s="11"/>
      <c r="CTS10" s="11"/>
      <c r="CTT10" s="11"/>
      <c r="CTU10" s="11"/>
      <c r="CTV10" s="11"/>
      <c r="CTW10" s="11"/>
      <c r="CTX10" s="11"/>
      <c r="CTY10" s="11"/>
      <c r="CTZ10" s="11"/>
      <c r="CUA10" s="11"/>
      <c r="CUB10" s="11"/>
      <c r="CUC10" s="11"/>
      <c r="CUD10" s="11"/>
      <c r="CUE10" s="11"/>
      <c r="CUF10" s="11"/>
      <c r="CUG10" s="11"/>
      <c r="CUH10" s="11"/>
      <c r="CUI10" s="11"/>
      <c r="CUJ10" s="11"/>
      <c r="CUK10" s="11"/>
      <c r="CUL10" s="11"/>
      <c r="CUM10" s="11"/>
      <c r="CUN10" s="11"/>
      <c r="CUO10" s="11"/>
      <c r="CUP10" s="11"/>
      <c r="CUQ10" s="11"/>
      <c r="CUR10" s="11"/>
      <c r="CUS10" s="11"/>
      <c r="CUT10" s="11"/>
      <c r="CUU10" s="11"/>
      <c r="CUV10" s="11"/>
      <c r="CUW10" s="11"/>
      <c r="CUX10" s="11"/>
      <c r="CUY10" s="11"/>
      <c r="CUZ10" s="11"/>
      <c r="CVA10" s="11"/>
      <c r="CVB10" s="11"/>
      <c r="CVC10" s="11"/>
      <c r="CVD10" s="11"/>
      <c r="CVE10" s="11"/>
      <c r="CVF10" s="11"/>
      <c r="CVG10" s="11"/>
      <c r="CVH10" s="11"/>
      <c r="CVI10" s="11"/>
      <c r="CVJ10" s="11"/>
      <c r="CVK10" s="11"/>
      <c r="CVL10" s="11"/>
      <c r="CVM10" s="11"/>
      <c r="CVN10" s="11"/>
      <c r="CVO10" s="11"/>
      <c r="CVP10" s="11"/>
      <c r="CVQ10" s="11"/>
      <c r="CVR10" s="11"/>
      <c r="CVS10" s="11"/>
      <c r="CVT10" s="11"/>
      <c r="CVU10" s="11"/>
      <c r="CVV10" s="11"/>
      <c r="CVW10" s="11"/>
      <c r="CVX10" s="11"/>
      <c r="CVY10" s="11"/>
      <c r="CVZ10" s="11"/>
      <c r="CWA10" s="11"/>
      <c r="CWB10" s="11"/>
      <c r="CWC10" s="11"/>
      <c r="CWD10" s="11"/>
      <c r="CWE10" s="11"/>
      <c r="CWF10" s="11"/>
      <c r="CWG10" s="11"/>
      <c r="CWH10" s="11"/>
      <c r="CWI10" s="11"/>
      <c r="CWJ10" s="11"/>
      <c r="CWK10" s="11"/>
      <c r="CWL10" s="11"/>
      <c r="CWM10" s="11"/>
      <c r="CWN10" s="11"/>
      <c r="CWO10" s="11"/>
      <c r="CWP10" s="11"/>
      <c r="CWQ10" s="11"/>
      <c r="CWR10" s="11"/>
      <c r="CWS10" s="11"/>
      <c r="CWT10" s="11"/>
      <c r="CWU10" s="11"/>
      <c r="CWV10" s="11"/>
      <c r="CWW10" s="11"/>
      <c r="CWX10" s="11"/>
      <c r="CWY10" s="11"/>
      <c r="CWZ10" s="11"/>
      <c r="CXA10" s="11"/>
      <c r="CXB10" s="11"/>
      <c r="CXC10" s="11"/>
      <c r="CXD10" s="11"/>
      <c r="CXE10" s="11"/>
      <c r="CXF10" s="11"/>
      <c r="CXG10" s="11"/>
      <c r="CXH10" s="11"/>
      <c r="CXI10" s="11"/>
      <c r="CXJ10" s="11"/>
      <c r="CXK10" s="11"/>
      <c r="CXL10" s="11"/>
      <c r="CXM10" s="11"/>
      <c r="CXN10" s="11"/>
      <c r="CXO10" s="11"/>
      <c r="CXP10" s="11"/>
      <c r="CXQ10" s="11"/>
      <c r="CXR10" s="11"/>
      <c r="CXS10" s="11"/>
      <c r="CXT10" s="11"/>
      <c r="CXU10" s="11"/>
      <c r="CXV10" s="11"/>
      <c r="CXW10" s="11"/>
      <c r="CXX10" s="11"/>
      <c r="CXY10" s="11"/>
      <c r="CXZ10" s="11"/>
      <c r="CYA10" s="11"/>
      <c r="CYB10" s="11"/>
      <c r="CYC10" s="11"/>
      <c r="CYD10" s="11"/>
      <c r="CYE10" s="11"/>
      <c r="CYF10" s="11"/>
      <c r="CYG10" s="11"/>
      <c r="CYH10" s="11"/>
      <c r="CYI10" s="11"/>
      <c r="CYJ10" s="11"/>
      <c r="CYK10" s="11"/>
      <c r="CYL10" s="11"/>
      <c r="CYM10" s="11"/>
      <c r="CYN10" s="11"/>
      <c r="CYO10" s="11"/>
      <c r="CYP10" s="11"/>
      <c r="CYQ10" s="11"/>
      <c r="CYR10" s="11"/>
      <c r="CYS10" s="11"/>
      <c r="CYT10" s="11"/>
      <c r="CYU10" s="11"/>
      <c r="CYV10" s="11"/>
      <c r="CYW10" s="11"/>
      <c r="CYX10" s="11"/>
      <c r="CYY10" s="11"/>
      <c r="CYZ10" s="11"/>
      <c r="CZA10" s="11"/>
      <c r="CZB10" s="11"/>
      <c r="CZC10" s="11"/>
      <c r="CZD10" s="11"/>
      <c r="CZE10" s="11"/>
      <c r="CZF10" s="11"/>
      <c r="CZG10" s="11"/>
      <c r="CZH10" s="11"/>
      <c r="CZI10" s="11"/>
      <c r="CZJ10" s="11"/>
      <c r="CZK10" s="11"/>
      <c r="CZL10" s="11"/>
      <c r="CZM10" s="11"/>
      <c r="CZN10" s="11"/>
      <c r="CZO10" s="11"/>
      <c r="CZP10" s="11"/>
      <c r="CZQ10" s="11"/>
      <c r="CZR10" s="11"/>
      <c r="CZS10" s="11"/>
      <c r="CZT10" s="11"/>
      <c r="CZU10" s="11"/>
      <c r="CZV10" s="11"/>
      <c r="CZW10" s="11"/>
      <c r="CZX10" s="11"/>
      <c r="CZY10" s="11"/>
      <c r="CZZ10" s="11"/>
      <c r="DAA10" s="11"/>
      <c r="DAB10" s="11"/>
      <c r="DAC10" s="11"/>
      <c r="DAD10" s="11"/>
      <c r="DAE10" s="11"/>
      <c r="DAF10" s="11"/>
      <c r="DAG10" s="11"/>
      <c r="DAH10" s="11"/>
      <c r="DAI10" s="11"/>
      <c r="DAJ10" s="11"/>
      <c r="DAK10" s="11"/>
      <c r="DAL10" s="11"/>
      <c r="DAM10" s="11"/>
      <c r="DAN10" s="11"/>
      <c r="DAO10" s="11"/>
      <c r="DAP10" s="11"/>
      <c r="DAQ10" s="11"/>
      <c r="DAR10" s="11"/>
      <c r="DAS10" s="11"/>
      <c r="DAT10" s="11"/>
      <c r="DAU10" s="11"/>
      <c r="DAV10" s="11"/>
      <c r="DAW10" s="11"/>
      <c r="DAX10" s="11"/>
      <c r="DAY10" s="11"/>
      <c r="DAZ10" s="11"/>
      <c r="DBA10" s="11"/>
      <c r="DBB10" s="11"/>
      <c r="DBC10" s="11"/>
      <c r="DBD10" s="11"/>
      <c r="DBE10" s="11"/>
      <c r="DBF10" s="11"/>
      <c r="DBG10" s="11"/>
      <c r="DBH10" s="11"/>
      <c r="DBI10" s="11"/>
      <c r="DBJ10" s="11"/>
      <c r="DBK10" s="11"/>
      <c r="DBL10" s="11"/>
      <c r="DBM10" s="11"/>
      <c r="DBN10" s="11"/>
      <c r="DBO10" s="11"/>
      <c r="DBP10" s="11"/>
      <c r="DBQ10" s="11"/>
      <c r="DBR10" s="11"/>
      <c r="DBS10" s="11"/>
      <c r="DBT10" s="11"/>
      <c r="DBU10" s="11"/>
      <c r="DBV10" s="11"/>
      <c r="DBW10" s="11"/>
      <c r="DBX10" s="11"/>
      <c r="DBY10" s="11"/>
      <c r="DBZ10" s="11"/>
      <c r="DCA10" s="11"/>
      <c r="DCB10" s="11"/>
      <c r="DCC10" s="11"/>
      <c r="DCD10" s="11"/>
      <c r="DCE10" s="11"/>
      <c r="DCF10" s="11"/>
      <c r="DCG10" s="11"/>
      <c r="DCH10" s="11"/>
      <c r="DCI10" s="11"/>
      <c r="DCJ10" s="11"/>
      <c r="DCK10" s="11"/>
      <c r="DCL10" s="11"/>
      <c r="DCM10" s="11"/>
      <c r="DCN10" s="11"/>
      <c r="DCO10" s="11"/>
      <c r="DCP10" s="11"/>
      <c r="DCQ10" s="11"/>
      <c r="DCR10" s="11"/>
      <c r="DCS10" s="11"/>
      <c r="DCT10" s="11"/>
      <c r="DCU10" s="11"/>
      <c r="DCV10" s="11"/>
      <c r="DCW10" s="11"/>
      <c r="DCX10" s="11"/>
      <c r="DCY10" s="11"/>
      <c r="DCZ10" s="11"/>
      <c r="DDA10" s="11"/>
      <c r="DDB10" s="11"/>
      <c r="DDC10" s="11"/>
      <c r="DDD10" s="11"/>
      <c r="DDE10" s="11"/>
      <c r="DDF10" s="11"/>
      <c r="DDG10" s="11"/>
      <c r="DDH10" s="11"/>
      <c r="DDI10" s="11"/>
      <c r="DDJ10" s="11"/>
      <c r="DDK10" s="11"/>
      <c r="DDL10" s="11"/>
      <c r="DDM10" s="11"/>
      <c r="DDN10" s="11"/>
      <c r="DDO10" s="11"/>
      <c r="DDP10" s="11"/>
      <c r="DDQ10" s="11"/>
      <c r="DDR10" s="11"/>
      <c r="DDS10" s="11"/>
      <c r="DDT10" s="11"/>
      <c r="DDU10" s="11"/>
      <c r="DDV10" s="11"/>
      <c r="DDW10" s="11"/>
      <c r="DDX10" s="11"/>
      <c r="DDY10" s="11"/>
      <c r="DDZ10" s="11"/>
      <c r="DEA10" s="11"/>
      <c r="DEB10" s="11"/>
      <c r="DEC10" s="11"/>
      <c r="DED10" s="11"/>
      <c r="DEE10" s="11"/>
      <c r="DEF10" s="11"/>
      <c r="DEG10" s="11"/>
      <c r="DEH10" s="11"/>
      <c r="DEI10" s="11"/>
      <c r="DEJ10" s="11"/>
      <c r="DEK10" s="11"/>
      <c r="DEL10" s="11"/>
      <c r="DEM10" s="11"/>
      <c r="DEN10" s="11"/>
      <c r="DEO10" s="11"/>
      <c r="DEP10" s="11"/>
      <c r="DEQ10" s="11"/>
      <c r="DER10" s="11"/>
      <c r="DES10" s="11"/>
      <c r="DET10" s="11"/>
      <c r="DEU10" s="11"/>
      <c r="DEV10" s="11"/>
      <c r="DEW10" s="11"/>
      <c r="DEX10" s="11"/>
      <c r="DEY10" s="11"/>
      <c r="DEZ10" s="11"/>
      <c r="DFA10" s="11"/>
      <c r="DFB10" s="11"/>
      <c r="DFC10" s="11"/>
      <c r="DFD10" s="11"/>
      <c r="DFE10" s="11"/>
      <c r="DFF10" s="11"/>
      <c r="DFG10" s="11"/>
      <c r="DFH10" s="11"/>
      <c r="DFI10" s="11"/>
      <c r="DFJ10" s="11"/>
      <c r="DFK10" s="11"/>
      <c r="DFL10" s="11"/>
      <c r="DFM10" s="11"/>
      <c r="DFN10" s="11"/>
      <c r="DFO10" s="11"/>
      <c r="DFP10" s="11"/>
      <c r="DFQ10" s="11"/>
      <c r="DFR10" s="11"/>
      <c r="DFS10" s="11"/>
      <c r="DFT10" s="11"/>
      <c r="DFU10" s="11"/>
      <c r="DFV10" s="11"/>
      <c r="DFW10" s="11"/>
      <c r="DFX10" s="11"/>
      <c r="DFY10" s="11"/>
      <c r="DFZ10" s="11"/>
      <c r="DGA10" s="11"/>
      <c r="DGB10" s="11"/>
      <c r="DGC10" s="11"/>
      <c r="DGD10" s="11"/>
      <c r="DGE10" s="11"/>
      <c r="DGF10" s="11"/>
      <c r="DGG10" s="11"/>
      <c r="DGH10" s="11"/>
      <c r="DGI10" s="11"/>
      <c r="DGJ10" s="11"/>
      <c r="DGK10" s="11"/>
      <c r="DGL10" s="11"/>
      <c r="DGM10" s="11"/>
      <c r="DGN10" s="11"/>
      <c r="DGO10" s="11"/>
      <c r="DGP10" s="11"/>
      <c r="DGQ10" s="11"/>
      <c r="DGR10" s="11"/>
      <c r="DGS10" s="11"/>
      <c r="DGT10" s="11"/>
      <c r="DGU10" s="11"/>
      <c r="DGV10" s="11"/>
      <c r="DGW10" s="11"/>
      <c r="DGX10" s="11"/>
      <c r="DGY10" s="11"/>
      <c r="DGZ10" s="11"/>
      <c r="DHA10" s="11"/>
      <c r="DHB10" s="11"/>
      <c r="DHC10" s="11"/>
      <c r="DHD10" s="11"/>
      <c r="DHE10" s="11"/>
      <c r="DHF10" s="11"/>
      <c r="DHG10" s="11"/>
      <c r="DHH10" s="11"/>
      <c r="DHI10" s="11"/>
      <c r="DHJ10" s="11"/>
      <c r="DHK10" s="11"/>
      <c r="DHL10" s="11"/>
      <c r="DHM10" s="11"/>
      <c r="DHN10" s="11"/>
      <c r="DHO10" s="11"/>
      <c r="DHP10" s="11"/>
      <c r="DHQ10" s="11"/>
      <c r="DHR10" s="11"/>
      <c r="DHS10" s="11"/>
      <c r="DHT10" s="11"/>
      <c r="DHU10" s="11"/>
      <c r="DHV10" s="11"/>
      <c r="DHW10" s="11"/>
      <c r="DHX10" s="11"/>
      <c r="DHY10" s="11"/>
      <c r="DHZ10" s="11"/>
      <c r="DIA10" s="11"/>
      <c r="DIB10" s="11"/>
      <c r="DIC10" s="11"/>
      <c r="DID10" s="11"/>
      <c r="DIE10" s="11"/>
      <c r="DIF10" s="11"/>
      <c r="DIG10" s="11"/>
      <c r="DIH10" s="11"/>
      <c r="DII10" s="11"/>
      <c r="DIJ10" s="11"/>
      <c r="DIK10" s="11"/>
      <c r="DIL10" s="11"/>
      <c r="DIM10" s="11"/>
      <c r="DIN10" s="11"/>
      <c r="DIO10" s="11"/>
      <c r="DIP10" s="11"/>
      <c r="DIQ10" s="11"/>
      <c r="DIR10" s="11"/>
      <c r="DIS10" s="11"/>
      <c r="DIT10" s="11"/>
      <c r="DIU10" s="11"/>
      <c r="DIV10" s="11"/>
      <c r="DIW10" s="11"/>
      <c r="DIX10" s="11"/>
      <c r="DIY10" s="11"/>
      <c r="DIZ10" s="11"/>
      <c r="DJA10" s="11"/>
      <c r="DJB10" s="11"/>
      <c r="DJC10" s="11"/>
      <c r="DJD10" s="11"/>
      <c r="DJE10" s="11"/>
      <c r="DJF10" s="11"/>
      <c r="DJG10" s="11"/>
      <c r="DJH10" s="11"/>
      <c r="DJI10" s="11"/>
      <c r="DJJ10" s="11"/>
      <c r="DJK10" s="11"/>
      <c r="DJL10" s="11"/>
      <c r="DJM10" s="11"/>
      <c r="DJN10" s="11"/>
      <c r="DJO10" s="11"/>
      <c r="DJP10" s="11"/>
      <c r="DJQ10" s="11"/>
      <c r="DJR10" s="11"/>
      <c r="DJS10" s="11"/>
      <c r="DJT10" s="11"/>
      <c r="DJU10" s="11"/>
      <c r="DJV10" s="11"/>
      <c r="DJW10" s="11"/>
      <c r="DJX10" s="11"/>
      <c r="DJY10" s="11"/>
      <c r="DJZ10" s="11"/>
      <c r="DKA10" s="11"/>
      <c r="DKB10" s="11"/>
      <c r="DKC10" s="11"/>
      <c r="DKD10" s="11"/>
      <c r="DKE10" s="11"/>
      <c r="DKF10" s="11"/>
      <c r="DKG10" s="11"/>
      <c r="DKH10" s="11"/>
      <c r="DKI10" s="11"/>
      <c r="DKJ10" s="11"/>
      <c r="DKK10" s="11"/>
      <c r="DKL10" s="11"/>
      <c r="DKM10" s="11"/>
      <c r="DKN10" s="11"/>
      <c r="DKO10" s="11"/>
      <c r="DKP10" s="11"/>
      <c r="DKQ10" s="11"/>
      <c r="DKR10" s="11"/>
      <c r="DKS10" s="11"/>
      <c r="DKT10" s="11"/>
      <c r="DKU10" s="11"/>
      <c r="DKV10" s="11"/>
      <c r="DKW10" s="11"/>
      <c r="DKX10" s="11"/>
      <c r="DKY10" s="11"/>
      <c r="DKZ10" s="11"/>
      <c r="DLA10" s="11"/>
      <c r="DLB10" s="11"/>
      <c r="DLC10" s="11"/>
      <c r="DLD10" s="11"/>
      <c r="DLE10" s="11"/>
      <c r="DLF10" s="11"/>
      <c r="DLG10" s="11"/>
      <c r="DLH10" s="11"/>
      <c r="DLI10" s="11"/>
      <c r="DLJ10" s="11"/>
      <c r="DLK10" s="11"/>
      <c r="DLL10" s="11"/>
      <c r="DLM10" s="11"/>
      <c r="DLN10" s="11"/>
      <c r="DLO10" s="11"/>
      <c r="DLP10" s="11"/>
      <c r="DLQ10" s="11"/>
      <c r="DLR10" s="11"/>
      <c r="DLS10" s="11"/>
      <c r="DLT10" s="11"/>
      <c r="DLU10" s="11"/>
      <c r="DLV10" s="11"/>
      <c r="DLW10" s="11"/>
      <c r="DLX10" s="11"/>
      <c r="DLY10" s="11"/>
      <c r="DLZ10" s="11"/>
      <c r="DMA10" s="11"/>
      <c r="DMB10" s="11"/>
      <c r="DMC10" s="11"/>
      <c r="DMD10" s="11"/>
      <c r="DME10" s="11"/>
      <c r="DMF10" s="11"/>
      <c r="DMG10" s="11"/>
      <c r="DMH10" s="11"/>
      <c r="DMI10" s="11"/>
      <c r="DMJ10" s="11"/>
      <c r="DMK10" s="11"/>
      <c r="DML10" s="11"/>
      <c r="DMM10" s="11"/>
      <c r="DMN10" s="11"/>
      <c r="DMO10" s="11"/>
      <c r="DMP10" s="11"/>
      <c r="DMQ10" s="11"/>
      <c r="DMR10" s="11"/>
      <c r="DMS10" s="11"/>
      <c r="DMT10" s="11"/>
      <c r="DMU10" s="11"/>
      <c r="DMV10" s="11"/>
      <c r="DMW10" s="11"/>
      <c r="DMX10" s="11"/>
      <c r="DMY10" s="11"/>
      <c r="DMZ10" s="11"/>
      <c r="DNA10" s="11"/>
      <c r="DNB10" s="11"/>
      <c r="DNC10" s="11"/>
      <c r="DND10" s="11"/>
      <c r="DNE10" s="11"/>
      <c r="DNF10" s="11"/>
      <c r="DNG10" s="11"/>
      <c r="DNH10" s="11"/>
      <c r="DNI10" s="11"/>
      <c r="DNJ10" s="11"/>
      <c r="DNK10" s="11"/>
      <c r="DNL10" s="11"/>
      <c r="DNM10" s="11"/>
      <c r="DNN10" s="11"/>
      <c r="DNO10" s="11"/>
      <c r="DNP10" s="11"/>
      <c r="DNQ10" s="11"/>
      <c r="DNR10" s="11"/>
      <c r="DNS10" s="11"/>
      <c r="DNT10" s="11"/>
      <c r="DNU10" s="11"/>
      <c r="DNV10" s="11"/>
      <c r="DNW10" s="11"/>
      <c r="DNX10" s="11"/>
      <c r="DNY10" s="11"/>
      <c r="DNZ10" s="11"/>
      <c r="DOA10" s="11"/>
      <c r="DOB10" s="11"/>
      <c r="DOC10" s="11"/>
      <c r="DOD10" s="11"/>
      <c r="DOE10" s="11"/>
      <c r="DOF10" s="11"/>
      <c r="DOG10" s="11"/>
      <c r="DOH10" s="11"/>
      <c r="DOI10" s="11"/>
      <c r="DOJ10" s="11"/>
      <c r="DOK10" s="11"/>
      <c r="DOL10" s="11"/>
      <c r="DOM10" s="11"/>
      <c r="DON10" s="11"/>
      <c r="DOO10" s="11"/>
      <c r="DOP10" s="11"/>
      <c r="DOQ10" s="11"/>
      <c r="DOR10" s="11"/>
      <c r="DOS10" s="11"/>
      <c r="DOT10" s="11"/>
      <c r="DOU10" s="11"/>
      <c r="DOV10" s="11"/>
      <c r="DOW10" s="11"/>
      <c r="DOX10" s="11"/>
      <c r="DOY10" s="11"/>
      <c r="DOZ10" s="11"/>
      <c r="DPA10" s="11"/>
      <c r="DPB10" s="11"/>
      <c r="DPC10" s="11"/>
      <c r="DPD10" s="11"/>
      <c r="DPE10" s="11"/>
      <c r="DPF10" s="11"/>
      <c r="DPG10" s="11"/>
      <c r="DPH10" s="11"/>
      <c r="DPI10" s="11"/>
      <c r="DPJ10" s="11"/>
      <c r="DPK10" s="11"/>
      <c r="DPL10" s="11"/>
      <c r="DPM10" s="11"/>
      <c r="DPN10" s="11"/>
      <c r="DPO10" s="11"/>
      <c r="DPP10" s="11"/>
      <c r="DPQ10" s="11"/>
      <c r="DPR10" s="11"/>
      <c r="DPS10" s="11"/>
      <c r="DPT10" s="11"/>
      <c r="DPU10" s="11"/>
      <c r="DPV10" s="11"/>
      <c r="DPW10" s="11"/>
      <c r="DPX10" s="11"/>
      <c r="DPY10" s="11"/>
      <c r="DPZ10" s="11"/>
      <c r="DQA10" s="11"/>
      <c r="DQB10" s="11"/>
      <c r="DQC10" s="11"/>
      <c r="DQD10" s="11"/>
      <c r="DQE10" s="11"/>
      <c r="DQF10" s="11"/>
      <c r="DQG10" s="11"/>
      <c r="DQH10" s="11"/>
      <c r="DQI10" s="11"/>
      <c r="DQJ10" s="11"/>
      <c r="DQK10" s="11"/>
      <c r="DQL10" s="11"/>
      <c r="DQM10" s="11"/>
      <c r="DQN10" s="11"/>
      <c r="DQO10" s="11"/>
      <c r="DQP10" s="11"/>
      <c r="DQQ10" s="11"/>
      <c r="DQR10" s="11"/>
      <c r="DQS10" s="11"/>
      <c r="DQT10" s="11"/>
      <c r="DQU10" s="11"/>
      <c r="DQV10" s="11"/>
      <c r="DQW10" s="11"/>
      <c r="DQX10" s="11"/>
      <c r="DQY10" s="11"/>
      <c r="DQZ10" s="11"/>
      <c r="DRA10" s="11"/>
      <c r="DRB10" s="11"/>
      <c r="DRC10" s="11"/>
      <c r="DRD10" s="11"/>
      <c r="DRE10" s="11"/>
      <c r="DRF10" s="11"/>
      <c r="DRG10" s="11"/>
      <c r="DRH10" s="11"/>
      <c r="DRI10" s="11"/>
      <c r="DRJ10" s="11"/>
      <c r="DRK10" s="11"/>
      <c r="DRL10" s="11"/>
      <c r="DRM10" s="11"/>
      <c r="DRN10" s="11"/>
      <c r="DRO10" s="11"/>
      <c r="DRP10" s="11"/>
      <c r="DRQ10" s="11"/>
      <c r="DRR10" s="11"/>
      <c r="DRS10" s="11"/>
      <c r="DRT10" s="11"/>
      <c r="DRU10" s="11"/>
      <c r="DRV10" s="11"/>
      <c r="DRW10" s="11"/>
      <c r="DRX10" s="11"/>
      <c r="DRY10" s="11"/>
      <c r="DRZ10" s="11"/>
      <c r="DSA10" s="11"/>
      <c r="DSB10" s="11"/>
      <c r="DSC10" s="11"/>
      <c r="DSD10" s="11"/>
      <c r="DSE10" s="11"/>
      <c r="DSF10" s="11"/>
      <c r="DSG10" s="11"/>
      <c r="DSH10" s="11"/>
      <c r="DSI10" s="11"/>
      <c r="DSJ10" s="11"/>
      <c r="DSK10" s="11"/>
      <c r="DSL10" s="11"/>
      <c r="DSM10" s="11"/>
      <c r="DSN10" s="11"/>
      <c r="DSO10" s="11"/>
      <c r="DSP10" s="11"/>
      <c r="DSQ10" s="11"/>
      <c r="DSR10" s="11"/>
      <c r="DSS10" s="11"/>
      <c r="DST10" s="11"/>
      <c r="DSU10" s="11"/>
      <c r="DSV10" s="11"/>
      <c r="DSW10" s="11"/>
      <c r="DSX10" s="11"/>
      <c r="DSY10" s="11"/>
      <c r="DSZ10" s="11"/>
      <c r="DTA10" s="11"/>
      <c r="DTB10" s="11"/>
      <c r="DTC10" s="11"/>
      <c r="DTD10" s="11"/>
      <c r="DTE10" s="11"/>
      <c r="DTF10" s="11"/>
      <c r="DTG10" s="11"/>
      <c r="DTH10" s="11"/>
      <c r="DTI10" s="11"/>
      <c r="DTJ10" s="11"/>
      <c r="DTK10" s="11"/>
      <c r="DTL10" s="11"/>
      <c r="DTM10" s="11"/>
      <c r="DTN10" s="11"/>
      <c r="DTO10" s="11"/>
      <c r="DTP10" s="11"/>
      <c r="DTQ10" s="11"/>
      <c r="DTR10" s="11"/>
      <c r="DTS10" s="11"/>
      <c r="DTT10" s="11"/>
      <c r="DTU10" s="11"/>
      <c r="DTV10" s="11"/>
      <c r="DTW10" s="11"/>
      <c r="DTX10" s="11"/>
      <c r="DTY10" s="11"/>
      <c r="DTZ10" s="11"/>
      <c r="DUA10" s="11"/>
      <c r="DUB10" s="11"/>
      <c r="DUC10" s="11"/>
      <c r="DUD10" s="11"/>
      <c r="DUE10" s="11"/>
      <c r="DUF10" s="11"/>
      <c r="DUG10" s="11"/>
      <c r="DUH10" s="11"/>
      <c r="DUI10" s="11"/>
      <c r="DUJ10" s="11"/>
      <c r="DUK10" s="11"/>
      <c r="DUL10" s="11"/>
      <c r="DUM10" s="11"/>
      <c r="DUN10" s="11"/>
      <c r="DUO10" s="11"/>
      <c r="DUP10" s="11"/>
      <c r="DUQ10" s="11"/>
      <c r="DUR10" s="11"/>
      <c r="DUS10" s="11"/>
      <c r="DUT10" s="11"/>
      <c r="DUU10" s="11"/>
      <c r="DUV10" s="11"/>
      <c r="DUW10" s="11"/>
      <c r="DUX10" s="11"/>
      <c r="DUY10" s="11"/>
      <c r="DUZ10" s="11"/>
      <c r="DVA10" s="11"/>
      <c r="DVB10" s="11"/>
      <c r="DVC10" s="11"/>
      <c r="DVD10" s="11"/>
      <c r="DVE10" s="11"/>
      <c r="DVF10" s="11"/>
      <c r="DVG10" s="11"/>
      <c r="DVH10" s="11"/>
      <c r="DVI10" s="11"/>
      <c r="DVJ10" s="11"/>
      <c r="DVK10" s="11"/>
      <c r="DVL10" s="11"/>
      <c r="DVM10" s="11"/>
      <c r="DVN10" s="11"/>
      <c r="DVO10" s="11"/>
      <c r="DVP10" s="11"/>
      <c r="DVQ10" s="11"/>
      <c r="DVR10" s="11"/>
      <c r="DVS10" s="11"/>
      <c r="DVT10" s="11"/>
      <c r="DVU10" s="11"/>
      <c r="DVV10" s="11"/>
      <c r="DVW10" s="11"/>
      <c r="DVX10" s="11"/>
      <c r="DVY10" s="11"/>
      <c r="DVZ10" s="11"/>
      <c r="DWA10" s="11"/>
      <c r="DWB10" s="11"/>
      <c r="DWC10" s="11"/>
      <c r="DWD10" s="11"/>
      <c r="DWE10" s="11"/>
      <c r="DWF10" s="11"/>
      <c r="DWG10" s="11"/>
      <c r="DWH10" s="11"/>
      <c r="DWI10" s="11"/>
      <c r="DWJ10" s="11"/>
      <c r="DWK10" s="11"/>
      <c r="DWL10" s="11"/>
      <c r="DWM10" s="11"/>
      <c r="DWN10" s="11"/>
      <c r="DWO10" s="11"/>
      <c r="DWP10" s="11"/>
      <c r="DWQ10" s="11"/>
      <c r="DWR10" s="11"/>
      <c r="DWS10" s="11"/>
      <c r="DWT10" s="11"/>
      <c r="DWU10" s="11"/>
      <c r="DWV10" s="11"/>
      <c r="DWW10" s="11"/>
      <c r="DWX10" s="11"/>
      <c r="DWY10" s="11"/>
      <c r="DWZ10" s="11"/>
      <c r="DXA10" s="11"/>
      <c r="DXB10" s="11"/>
      <c r="DXC10" s="11"/>
      <c r="DXD10" s="11"/>
      <c r="DXE10" s="11"/>
      <c r="DXF10" s="11"/>
      <c r="DXG10" s="11"/>
      <c r="DXH10" s="11"/>
      <c r="DXI10" s="11"/>
      <c r="DXJ10" s="11"/>
      <c r="DXK10" s="11"/>
      <c r="DXL10" s="11"/>
      <c r="DXM10" s="11"/>
      <c r="DXN10" s="11"/>
      <c r="DXO10" s="11"/>
      <c r="DXP10" s="11"/>
      <c r="DXQ10" s="11"/>
      <c r="DXR10" s="11"/>
      <c r="DXS10" s="11"/>
      <c r="DXT10" s="11"/>
      <c r="DXU10" s="11"/>
      <c r="DXV10" s="11"/>
      <c r="DXW10" s="11"/>
      <c r="DXX10" s="11"/>
      <c r="DXY10" s="11"/>
      <c r="DXZ10" s="11"/>
      <c r="DYA10" s="11"/>
      <c r="DYB10" s="11"/>
      <c r="DYC10" s="11"/>
      <c r="DYD10" s="11"/>
      <c r="DYE10" s="11"/>
      <c r="DYF10" s="11"/>
      <c r="DYG10" s="11"/>
      <c r="DYH10" s="11"/>
      <c r="DYI10" s="11"/>
      <c r="DYJ10" s="11"/>
      <c r="DYK10" s="11"/>
      <c r="DYL10" s="11"/>
      <c r="DYM10" s="11"/>
      <c r="DYN10" s="11"/>
      <c r="DYO10" s="11"/>
      <c r="DYP10" s="11"/>
      <c r="DYQ10" s="11"/>
      <c r="DYR10" s="11"/>
      <c r="DYS10" s="11"/>
      <c r="DYT10" s="11"/>
      <c r="DYU10" s="11"/>
      <c r="DYV10" s="11"/>
      <c r="DYW10" s="11"/>
      <c r="DYX10" s="11"/>
      <c r="DYY10" s="11"/>
      <c r="DYZ10" s="11"/>
      <c r="DZA10" s="11"/>
      <c r="DZB10" s="11"/>
      <c r="DZC10" s="11"/>
      <c r="DZD10" s="11"/>
      <c r="DZE10" s="11"/>
      <c r="DZF10" s="11"/>
      <c r="DZG10" s="11"/>
      <c r="DZH10" s="11"/>
      <c r="DZI10" s="11"/>
      <c r="DZJ10" s="11"/>
      <c r="DZK10" s="11"/>
      <c r="DZL10" s="11"/>
      <c r="DZM10" s="11"/>
      <c r="DZN10" s="11"/>
      <c r="DZO10" s="11"/>
      <c r="DZP10" s="11"/>
      <c r="DZQ10" s="11"/>
      <c r="DZR10" s="11"/>
      <c r="DZS10" s="11"/>
      <c r="DZT10" s="11"/>
      <c r="DZU10" s="11"/>
      <c r="DZV10" s="11"/>
      <c r="DZW10" s="11"/>
      <c r="DZX10" s="11"/>
      <c r="DZY10" s="11"/>
      <c r="DZZ10" s="11"/>
      <c r="EAA10" s="11"/>
      <c r="EAB10" s="11"/>
      <c r="EAC10" s="11"/>
      <c r="EAD10" s="11"/>
      <c r="EAE10" s="11"/>
      <c r="EAF10" s="11"/>
      <c r="EAG10" s="11"/>
      <c r="EAH10" s="11"/>
      <c r="EAI10" s="11"/>
      <c r="EAJ10" s="11"/>
      <c r="EAK10" s="11"/>
      <c r="EAL10" s="11"/>
      <c r="EAM10" s="11"/>
      <c r="EAN10" s="11"/>
      <c r="EAO10" s="11"/>
      <c r="EAP10" s="11"/>
      <c r="EAQ10" s="11"/>
      <c r="EAR10" s="11"/>
      <c r="EAS10" s="11"/>
      <c r="EAT10" s="11"/>
      <c r="EAU10" s="11"/>
      <c r="EAV10" s="11"/>
      <c r="EAW10" s="11"/>
      <c r="EAX10" s="11"/>
      <c r="EAY10" s="11"/>
      <c r="EAZ10" s="11"/>
      <c r="EBA10" s="11"/>
      <c r="EBB10" s="11"/>
      <c r="EBC10" s="11"/>
      <c r="EBD10" s="11"/>
      <c r="EBE10" s="11"/>
      <c r="EBF10" s="11"/>
      <c r="EBG10" s="11"/>
      <c r="EBH10" s="11"/>
      <c r="EBI10" s="11"/>
      <c r="EBJ10" s="11"/>
      <c r="EBK10" s="11"/>
      <c r="EBL10" s="11"/>
      <c r="EBM10" s="11"/>
      <c r="EBN10" s="11"/>
      <c r="EBO10" s="11"/>
      <c r="EBP10" s="11"/>
      <c r="EBQ10" s="11"/>
      <c r="EBR10" s="11"/>
      <c r="EBS10" s="11"/>
      <c r="EBT10" s="11"/>
      <c r="EBU10" s="11"/>
      <c r="EBV10" s="11"/>
      <c r="EBW10" s="11"/>
      <c r="EBX10" s="11"/>
      <c r="EBY10" s="11"/>
      <c r="EBZ10" s="11"/>
      <c r="ECA10" s="11"/>
      <c r="ECB10" s="11"/>
      <c r="ECC10" s="11"/>
      <c r="ECD10" s="11"/>
      <c r="ECE10" s="11"/>
      <c r="ECF10" s="11"/>
      <c r="ECG10" s="11"/>
      <c r="ECH10" s="11"/>
      <c r="ECI10" s="11"/>
      <c r="ECJ10" s="11"/>
      <c r="ECK10" s="11"/>
      <c r="ECL10" s="11"/>
      <c r="ECM10" s="11"/>
      <c r="ECN10" s="11"/>
      <c r="ECO10" s="11"/>
      <c r="ECP10" s="11"/>
      <c r="ECQ10" s="11"/>
      <c r="ECR10" s="11"/>
      <c r="ECS10" s="11"/>
      <c r="ECT10" s="11"/>
      <c r="ECU10" s="11"/>
      <c r="ECV10" s="11"/>
      <c r="ECW10" s="11"/>
      <c r="ECX10" s="11"/>
      <c r="ECY10" s="11"/>
      <c r="ECZ10" s="11"/>
      <c r="EDA10" s="11"/>
      <c r="EDB10" s="11"/>
      <c r="EDC10" s="11"/>
      <c r="EDD10" s="11"/>
      <c r="EDE10" s="11"/>
      <c r="EDF10" s="11"/>
      <c r="EDG10" s="11"/>
      <c r="EDH10" s="11"/>
      <c r="EDI10" s="11"/>
      <c r="EDJ10" s="11"/>
      <c r="EDK10" s="11"/>
      <c r="EDL10" s="11"/>
      <c r="EDM10" s="11"/>
      <c r="EDN10" s="11"/>
      <c r="EDO10" s="11"/>
      <c r="EDP10" s="11"/>
      <c r="EDQ10" s="11"/>
      <c r="EDR10" s="11"/>
      <c r="EDS10" s="11"/>
      <c r="EDT10" s="11"/>
      <c r="EDU10" s="11"/>
      <c r="EDV10" s="11"/>
      <c r="EDW10" s="11"/>
      <c r="EDX10" s="11"/>
      <c r="EDY10" s="11"/>
      <c r="EDZ10" s="11"/>
      <c r="EEA10" s="11"/>
      <c r="EEB10" s="11"/>
      <c r="EEC10" s="11"/>
      <c r="EED10" s="11"/>
      <c r="EEE10" s="11"/>
      <c r="EEF10" s="11"/>
      <c r="EEG10" s="11"/>
      <c r="EEH10" s="11"/>
      <c r="EEI10" s="11"/>
      <c r="EEJ10" s="11"/>
      <c r="EEK10" s="11"/>
      <c r="EEL10" s="11"/>
      <c r="EEM10" s="11"/>
      <c r="EEN10" s="11"/>
      <c r="EEO10" s="11"/>
      <c r="EEP10" s="11"/>
      <c r="EEQ10" s="11"/>
      <c r="EER10" s="11"/>
      <c r="EES10" s="11"/>
      <c r="EET10" s="11"/>
      <c r="EEU10" s="11"/>
      <c r="EEV10" s="11"/>
      <c r="EEW10" s="11"/>
      <c r="EEX10" s="11"/>
      <c r="EEY10" s="11"/>
      <c r="EEZ10" s="11"/>
      <c r="EFA10" s="11"/>
      <c r="EFB10" s="11"/>
      <c r="EFC10" s="11"/>
      <c r="EFD10" s="11"/>
      <c r="EFE10" s="11"/>
      <c r="EFF10" s="11"/>
      <c r="EFG10" s="11"/>
      <c r="EFH10" s="11"/>
      <c r="EFI10" s="11"/>
      <c r="EFJ10" s="11"/>
      <c r="EFK10" s="11"/>
      <c r="EFL10" s="11"/>
      <c r="EFM10" s="11"/>
      <c r="EFN10" s="11"/>
      <c r="EFO10" s="11"/>
      <c r="EFP10" s="11"/>
      <c r="EFQ10" s="11"/>
      <c r="EFR10" s="11"/>
      <c r="EFS10" s="11"/>
      <c r="EFT10" s="11"/>
      <c r="EFU10" s="11"/>
      <c r="EFV10" s="11"/>
      <c r="EFW10" s="11"/>
      <c r="EFX10" s="11"/>
      <c r="EFY10" s="11"/>
      <c r="EFZ10" s="11"/>
      <c r="EGA10" s="11"/>
      <c r="EGB10" s="11"/>
      <c r="EGC10" s="11"/>
      <c r="EGD10" s="11"/>
      <c r="EGE10" s="11"/>
      <c r="EGF10" s="11"/>
      <c r="EGG10" s="11"/>
      <c r="EGH10" s="11"/>
      <c r="EGI10" s="11"/>
      <c r="EGJ10" s="11"/>
      <c r="EGK10" s="11"/>
      <c r="EGL10" s="11"/>
      <c r="EGM10" s="11"/>
      <c r="EGN10" s="11"/>
      <c r="EGO10" s="11"/>
      <c r="EGP10" s="11"/>
      <c r="EGQ10" s="11"/>
      <c r="EGR10" s="11"/>
      <c r="EGS10" s="11"/>
      <c r="EGT10" s="11"/>
      <c r="EGU10" s="11"/>
      <c r="EGV10" s="11"/>
      <c r="EGW10" s="11"/>
      <c r="EGX10" s="11"/>
      <c r="EGY10" s="11"/>
      <c r="EGZ10" s="11"/>
      <c r="EHA10" s="11"/>
      <c r="EHB10" s="11"/>
      <c r="EHC10" s="11"/>
      <c r="EHD10" s="11"/>
      <c r="EHE10" s="11"/>
      <c r="EHF10" s="11"/>
      <c r="EHG10" s="11"/>
      <c r="EHH10" s="11"/>
      <c r="EHI10" s="11"/>
      <c r="EHJ10" s="11"/>
      <c r="EHK10" s="11"/>
      <c r="EHL10" s="11"/>
      <c r="EHM10" s="11"/>
      <c r="EHN10" s="11"/>
      <c r="EHO10" s="11"/>
      <c r="EHP10" s="11"/>
      <c r="EHQ10" s="11"/>
      <c r="EHR10" s="11"/>
      <c r="EHS10" s="11"/>
      <c r="EHT10" s="11"/>
      <c r="EHU10" s="11"/>
      <c r="EHV10" s="11"/>
      <c r="EHW10" s="11"/>
      <c r="EHX10" s="11"/>
      <c r="EHY10" s="11"/>
      <c r="EHZ10" s="11"/>
      <c r="EIA10" s="11"/>
      <c r="EIB10" s="11"/>
      <c r="EIC10" s="11"/>
      <c r="EID10" s="11"/>
      <c r="EIE10" s="11"/>
      <c r="EIF10" s="11"/>
      <c r="EIG10" s="11"/>
      <c r="EIH10" s="11"/>
      <c r="EII10" s="11"/>
      <c r="EIJ10" s="11"/>
      <c r="EIK10" s="11"/>
      <c r="EIL10" s="11"/>
      <c r="EIM10" s="11"/>
      <c r="EIN10" s="11"/>
      <c r="EIO10" s="11"/>
      <c r="EIP10" s="11"/>
      <c r="EIQ10" s="11"/>
      <c r="EIR10" s="11"/>
      <c r="EIS10" s="11"/>
      <c r="EIT10" s="11"/>
      <c r="EIU10" s="11"/>
      <c r="EIV10" s="11"/>
      <c r="EIW10" s="11"/>
      <c r="EIX10" s="11"/>
      <c r="EIY10" s="11"/>
      <c r="EIZ10" s="11"/>
      <c r="EJA10" s="11"/>
      <c r="EJB10" s="11"/>
      <c r="EJC10" s="11"/>
      <c r="EJD10" s="11"/>
      <c r="EJE10" s="11"/>
      <c r="EJF10" s="11"/>
      <c r="EJG10" s="11"/>
      <c r="EJH10" s="11"/>
      <c r="EJI10" s="11"/>
      <c r="EJJ10" s="11"/>
      <c r="EJK10" s="11"/>
      <c r="EJL10" s="11"/>
      <c r="EJM10" s="11"/>
      <c r="EJN10" s="11"/>
      <c r="EJO10" s="11"/>
      <c r="EJP10" s="11"/>
      <c r="EJQ10" s="11"/>
      <c r="EJR10" s="11"/>
      <c r="EJS10" s="11"/>
      <c r="EJT10" s="11"/>
      <c r="EJU10" s="11"/>
      <c r="EJV10" s="11"/>
      <c r="EJW10" s="11"/>
      <c r="EJX10" s="11"/>
      <c r="EJY10" s="11"/>
      <c r="EJZ10" s="11"/>
      <c r="EKA10" s="11"/>
      <c r="EKB10" s="11"/>
      <c r="EKC10" s="11"/>
      <c r="EKD10" s="11"/>
      <c r="EKE10" s="11"/>
      <c r="EKF10" s="11"/>
      <c r="EKG10" s="11"/>
      <c r="EKH10" s="11"/>
      <c r="EKI10" s="11"/>
      <c r="EKJ10" s="11"/>
      <c r="EKK10" s="11"/>
      <c r="EKL10" s="11"/>
      <c r="EKM10" s="11"/>
      <c r="EKN10" s="11"/>
      <c r="EKO10" s="11"/>
      <c r="EKP10" s="11"/>
      <c r="EKQ10" s="11"/>
      <c r="EKR10" s="11"/>
      <c r="EKS10" s="11"/>
      <c r="EKT10" s="11"/>
      <c r="EKU10" s="11"/>
      <c r="EKV10" s="11"/>
      <c r="EKW10" s="11"/>
      <c r="EKX10" s="11"/>
      <c r="EKY10" s="11"/>
      <c r="EKZ10" s="11"/>
      <c r="ELA10" s="11"/>
      <c r="ELB10" s="11"/>
      <c r="ELC10" s="11"/>
      <c r="ELD10" s="11"/>
      <c r="ELE10" s="11"/>
      <c r="ELF10" s="11"/>
      <c r="ELG10" s="11"/>
      <c r="ELH10" s="11"/>
      <c r="ELI10" s="11"/>
      <c r="ELJ10" s="11"/>
      <c r="ELK10" s="11"/>
      <c r="ELL10" s="11"/>
      <c r="ELM10" s="11"/>
      <c r="ELN10" s="11"/>
      <c r="ELO10" s="11"/>
      <c r="ELP10" s="11"/>
      <c r="ELQ10" s="11"/>
      <c r="ELR10" s="11"/>
      <c r="ELS10" s="11"/>
      <c r="ELT10" s="11"/>
      <c r="ELU10" s="11"/>
      <c r="ELV10" s="11"/>
      <c r="ELW10" s="11"/>
      <c r="ELX10" s="11"/>
      <c r="ELY10" s="11"/>
      <c r="ELZ10" s="11"/>
      <c r="EMA10" s="11"/>
      <c r="EMB10" s="11"/>
      <c r="EMC10" s="11"/>
      <c r="EMD10" s="11"/>
      <c r="EME10" s="11"/>
      <c r="EMF10" s="11"/>
      <c r="EMG10" s="11"/>
      <c r="EMH10" s="11"/>
      <c r="EMI10" s="11"/>
      <c r="EMJ10" s="11"/>
      <c r="EMK10" s="11"/>
      <c r="EML10" s="11"/>
      <c r="EMM10" s="11"/>
      <c r="EMN10" s="11"/>
      <c r="EMO10" s="11"/>
      <c r="EMP10" s="11"/>
      <c r="EMQ10" s="11"/>
      <c r="EMR10" s="11"/>
      <c r="EMS10" s="11"/>
      <c r="EMT10" s="11"/>
      <c r="EMU10" s="11"/>
      <c r="EMV10" s="11"/>
      <c r="EMW10" s="11"/>
      <c r="EMX10" s="11"/>
      <c r="EMY10" s="11"/>
      <c r="EMZ10" s="11"/>
      <c r="ENA10" s="11"/>
      <c r="ENB10" s="11"/>
      <c r="ENC10" s="11"/>
      <c r="END10" s="11"/>
      <c r="ENE10" s="11"/>
      <c r="ENF10" s="11"/>
      <c r="ENG10" s="11"/>
      <c r="ENH10" s="11"/>
      <c r="ENI10" s="11"/>
      <c r="ENJ10" s="11"/>
      <c r="ENK10" s="11"/>
      <c r="ENL10" s="11"/>
      <c r="ENM10" s="11"/>
      <c r="ENN10" s="11"/>
      <c r="ENO10" s="11"/>
      <c r="ENP10" s="11"/>
      <c r="ENQ10" s="11"/>
      <c r="ENR10" s="11"/>
      <c r="ENS10" s="11"/>
      <c r="ENT10" s="11"/>
      <c r="ENU10" s="11"/>
      <c r="ENV10" s="11"/>
      <c r="ENW10" s="11"/>
      <c r="ENX10" s="11"/>
      <c r="ENY10" s="11"/>
      <c r="ENZ10" s="11"/>
      <c r="EOA10" s="11"/>
      <c r="EOB10" s="11"/>
      <c r="EOC10" s="11"/>
      <c r="EOD10" s="11"/>
      <c r="EOE10" s="11"/>
      <c r="EOF10" s="11"/>
      <c r="EOG10" s="11"/>
      <c r="EOH10" s="11"/>
      <c r="EOI10" s="11"/>
      <c r="EOJ10" s="11"/>
      <c r="EOK10" s="11"/>
      <c r="EOL10" s="11"/>
      <c r="EOM10" s="11"/>
      <c r="EON10" s="11"/>
      <c r="EOO10" s="11"/>
      <c r="EOP10" s="11"/>
      <c r="EOQ10" s="11"/>
      <c r="EOR10" s="11"/>
      <c r="EOS10" s="11"/>
      <c r="EOT10" s="11"/>
      <c r="EOU10" s="11"/>
      <c r="EOV10" s="11"/>
      <c r="EOW10" s="11"/>
      <c r="EOX10" s="11"/>
      <c r="EOY10" s="11"/>
      <c r="EOZ10" s="11"/>
      <c r="EPA10" s="11"/>
      <c r="EPB10" s="11"/>
      <c r="EPC10" s="11"/>
      <c r="EPD10" s="11"/>
      <c r="EPE10" s="11"/>
      <c r="EPF10" s="11"/>
      <c r="EPG10" s="11"/>
      <c r="EPH10" s="11"/>
      <c r="EPI10" s="11"/>
      <c r="EPJ10" s="11"/>
      <c r="EPK10" s="11"/>
      <c r="EPL10" s="11"/>
      <c r="EPM10" s="11"/>
      <c r="EPN10" s="11"/>
      <c r="EPO10" s="11"/>
      <c r="EPP10" s="11"/>
      <c r="EPQ10" s="11"/>
      <c r="EPR10" s="11"/>
      <c r="EPS10" s="11"/>
      <c r="EPT10" s="11"/>
      <c r="EPU10" s="11"/>
      <c r="EPV10" s="11"/>
      <c r="EPW10" s="11"/>
      <c r="EPX10" s="11"/>
      <c r="EPY10" s="11"/>
      <c r="EPZ10" s="11"/>
      <c r="EQA10" s="11"/>
      <c r="EQB10" s="11"/>
      <c r="EQC10" s="11"/>
      <c r="EQD10" s="11"/>
      <c r="EQE10" s="11"/>
      <c r="EQF10" s="11"/>
      <c r="EQG10" s="11"/>
      <c r="EQH10" s="11"/>
      <c r="EQI10" s="11"/>
      <c r="EQJ10" s="11"/>
      <c r="EQK10" s="11"/>
      <c r="EQL10" s="11"/>
      <c r="EQM10" s="11"/>
      <c r="EQN10" s="11"/>
      <c r="EQO10" s="11"/>
      <c r="EQP10" s="11"/>
      <c r="EQQ10" s="11"/>
      <c r="EQR10" s="11"/>
      <c r="EQS10" s="11"/>
      <c r="EQT10" s="11"/>
      <c r="EQU10" s="11"/>
      <c r="EQV10" s="11"/>
      <c r="EQW10" s="11"/>
      <c r="EQX10" s="11"/>
      <c r="EQY10" s="11"/>
      <c r="EQZ10" s="11"/>
      <c r="ERA10" s="11"/>
      <c r="ERB10" s="11"/>
      <c r="ERC10" s="11"/>
      <c r="ERD10" s="11"/>
      <c r="ERE10" s="11"/>
      <c r="ERF10" s="11"/>
      <c r="ERG10" s="11"/>
      <c r="ERH10" s="11"/>
      <c r="ERI10" s="11"/>
      <c r="ERJ10" s="11"/>
      <c r="ERK10" s="11"/>
      <c r="ERL10" s="11"/>
      <c r="ERM10" s="11"/>
      <c r="ERN10" s="11"/>
      <c r="ERO10" s="11"/>
      <c r="ERP10" s="11"/>
      <c r="ERQ10" s="11"/>
      <c r="ERR10" s="11"/>
      <c r="ERS10" s="11"/>
      <c r="ERT10" s="11"/>
      <c r="ERU10" s="11"/>
      <c r="ERV10" s="11"/>
      <c r="ERW10" s="11"/>
      <c r="ERX10" s="11"/>
      <c r="ERY10" s="11"/>
      <c r="ERZ10" s="11"/>
      <c r="ESA10" s="11"/>
      <c r="ESB10" s="11"/>
      <c r="ESC10" s="11"/>
      <c r="ESD10" s="11"/>
      <c r="ESE10" s="11"/>
      <c r="ESF10" s="11"/>
      <c r="ESG10" s="11"/>
      <c r="ESH10" s="11"/>
      <c r="ESI10" s="11"/>
      <c r="ESJ10" s="11"/>
      <c r="ESK10" s="11"/>
      <c r="ESL10" s="11"/>
      <c r="ESM10" s="11"/>
      <c r="ESN10" s="11"/>
      <c r="ESO10" s="11"/>
      <c r="ESP10" s="11"/>
      <c r="ESQ10" s="11"/>
      <c r="ESR10" s="11"/>
      <c r="ESS10" s="11"/>
      <c r="EST10" s="11"/>
      <c r="ESU10" s="11"/>
      <c r="ESV10" s="11"/>
      <c r="ESW10" s="11"/>
      <c r="ESX10" s="11"/>
      <c r="ESY10" s="11"/>
      <c r="ESZ10" s="11"/>
      <c r="ETA10" s="11"/>
      <c r="ETB10" s="11"/>
      <c r="ETC10" s="11"/>
      <c r="ETD10" s="11"/>
      <c r="ETE10" s="11"/>
      <c r="ETF10" s="11"/>
      <c r="ETG10" s="11"/>
      <c r="ETH10" s="11"/>
      <c r="ETI10" s="11"/>
      <c r="ETJ10" s="11"/>
      <c r="ETK10" s="11"/>
      <c r="ETL10" s="11"/>
      <c r="ETM10" s="11"/>
      <c r="ETN10" s="11"/>
      <c r="ETO10" s="11"/>
      <c r="ETP10" s="11"/>
      <c r="ETQ10" s="11"/>
      <c r="ETR10" s="11"/>
      <c r="ETS10" s="11"/>
      <c r="ETT10" s="11"/>
      <c r="ETU10" s="11"/>
      <c r="ETV10" s="11"/>
      <c r="ETW10" s="11"/>
      <c r="ETX10" s="11"/>
      <c r="ETY10" s="11"/>
      <c r="ETZ10" s="11"/>
      <c r="EUA10" s="11"/>
      <c r="EUB10" s="11"/>
      <c r="EUC10" s="11"/>
      <c r="EUD10" s="11"/>
      <c r="EUE10" s="11"/>
      <c r="EUF10" s="11"/>
      <c r="EUG10" s="11"/>
      <c r="EUH10" s="11"/>
      <c r="EUI10" s="11"/>
      <c r="EUJ10" s="11"/>
      <c r="EUK10" s="11"/>
      <c r="EUL10" s="11"/>
      <c r="EUM10" s="11"/>
      <c r="EUN10" s="11"/>
      <c r="EUO10" s="11"/>
      <c r="EUP10" s="11"/>
      <c r="EUQ10" s="11"/>
      <c r="EUR10" s="11"/>
      <c r="EUS10" s="11"/>
      <c r="EUT10" s="11"/>
      <c r="EUU10" s="11"/>
      <c r="EUV10" s="11"/>
      <c r="EUW10" s="11"/>
      <c r="EUX10" s="11"/>
      <c r="EUY10" s="11"/>
      <c r="EUZ10" s="11"/>
      <c r="EVA10" s="11"/>
      <c r="EVB10" s="11"/>
      <c r="EVC10" s="11"/>
      <c r="EVD10" s="11"/>
      <c r="EVE10" s="11"/>
      <c r="EVF10" s="11"/>
      <c r="EVG10" s="11"/>
      <c r="EVH10" s="11"/>
      <c r="EVI10" s="11"/>
      <c r="EVJ10" s="11"/>
      <c r="EVK10" s="11"/>
      <c r="EVL10" s="11"/>
      <c r="EVM10" s="11"/>
      <c r="EVN10" s="11"/>
      <c r="EVO10" s="11"/>
      <c r="EVP10" s="11"/>
      <c r="EVQ10" s="11"/>
      <c r="EVR10" s="11"/>
      <c r="EVS10" s="11"/>
      <c r="EVT10" s="11"/>
      <c r="EVU10" s="11"/>
      <c r="EVV10" s="11"/>
      <c r="EVW10" s="11"/>
      <c r="EVX10" s="11"/>
      <c r="EVY10" s="11"/>
      <c r="EVZ10" s="11"/>
      <c r="EWA10" s="11"/>
      <c r="EWB10" s="11"/>
      <c r="EWC10" s="11"/>
      <c r="EWD10" s="11"/>
      <c r="EWE10" s="11"/>
      <c r="EWF10" s="11"/>
      <c r="EWG10" s="11"/>
      <c r="EWH10" s="11"/>
      <c r="EWI10" s="11"/>
      <c r="EWJ10" s="11"/>
      <c r="EWK10" s="11"/>
      <c r="EWL10" s="11"/>
      <c r="EWM10" s="11"/>
      <c r="EWN10" s="11"/>
      <c r="EWO10" s="11"/>
      <c r="EWP10" s="11"/>
      <c r="EWQ10" s="11"/>
      <c r="EWR10" s="11"/>
      <c r="EWS10" s="11"/>
      <c r="EWT10" s="11"/>
      <c r="EWU10" s="11"/>
      <c r="EWV10" s="11"/>
      <c r="EWW10" s="11"/>
      <c r="EWX10" s="11"/>
      <c r="EWY10" s="11"/>
      <c r="EWZ10" s="11"/>
      <c r="EXA10" s="11"/>
      <c r="EXB10" s="11"/>
      <c r="EXC10" s="11"/>
      <c r="EXD10" s="11"/>
      <c r="EXE10" s="11"/>
      <c r="EXF10" s="11"/>
      <c r="EXG10" s="11"/>
      <c r="EXH10" s="11"/>
      <c r="EXI10" s="11"/>
      <c r="EXJ10" s="11"/>
      <c r="EXK10" s="11"/>
      <c r="EXL10" s="11"/>
      <c r="EXM10" s="11"/>
      <c r="EXN10" s="11"/>
      <c r="EXO10" s="11"/>
      <c r="EXP10" s="11"/>
      <c r="EXQ10" s="11"/>
      <c r="EXR10" s="11"/>
      <c r="EXS10" s="11"/>
      <c r="EXT10" s="11"/>
      <c r="EXU10" s="11"/>
      <c r="EXV10" s="11"/>
      <c r="EXW10" s="11"/>
      <c r="EXX10" s="11"/>
      <c r="EXY10" s="11"/>
      <c r="EXZ10" s="11"/>
      <c r="EYA10" s="11"/>
      <c r="EYB10" s="11"/>
      <c r="EYC10" s="11"/>
      <c r="EYD10" s="11"/>
      <c r="EYE10" s="11"/>
      <c r="EYF10" s="11"/>
      <c r="EYG10" s="11"/>
      <c r="EYH10" s="11"/>
      <c r="EYI10" s="11"/>
      <c r="EYJ10" s="11"/>
      <c r="EYK10" s="11"/>
      <c r="EYL10" s="11"/>
      <c r="EYM10" s="11"/>
      <c r="EYN10" s="11"/>
      <c r="EYO10" s="11"/>
      <c r="EYP10" s="11"/>
      <c r="EYQ10" s="11"/>
      <c r="EYR10" s="11"/>
      <c r="EYS10" s="11"/>
      <c r="EYT10" s="11"/>
      <c r="EYU10" s="11"/>
      <c r="EYV10" s="11"/>
      <c r="EYW10" s="11"/>
      <c r="EYX10" s="11"/>
      <c r="EYY10" s="11"/>
      <c r="EYZ10" s="11"/>
      <c r="EZA10" s="11"/>
      <c r="EZB10" s="11"/>
      <c r="EZC10" s="11"/>
      <c r="EZD10" s="11"/>
      <c r="EZE10" s="11"/>
      <c r="EZF10" s="11"/>
      <c r="EZG10" s="11"/>
      <c r="EZH10" s="11"/>
      <c r="EZI10" s="11"/>
      <c r="EZJ10" s="11"/>
      <c r="EZK10" s="11"/>
      <c r="EZL10" s="11"/>
      <c r="EZM10" s="11"/>
      <c r="EZN10" s="11"/>
      <c r="EZO10" s="11"/>
      <c r="EZP10" s="11"/>
      <c r="EZQ10" s="11"/>
      <c r="EZR10" s="11"/>
      <c r="EZS10" s="11"/>
      <c r="EZT10" s="11"/>
      <c r="EZU10" s="11"/>
      <c r="EZV10" s="11"/>
      <c r="EZW10" s="11"/>
      <c r="EZX10" s="11"/>
      <c r="EZY10" s="11"/>
      <c r="EZZ10" s="11"/>
      <c r="FAA10" s="11"/>
      <c r="FAB10" s="11"/>
      <c r="FAC10" s="11"/>
      <c r="FAD10" s="11"/>
      <c r="FAE10" s="11"/>
      <c r="FAF10" s="11"/>
      <c r="FAG10" s="11"/>
      <c r="FAH10" s="11"/>
      <c r="FAI10" s="11"/>
      <c r="FAJ10" s="11"/>
      <c r="FAK10" s="11"/>
      <c r="FAL10" s="11"/>
      <c r="FAM10" s="11"/>
      <c r="FAN10" s="11"/>
      <c r="FAO10" s="11"/>
      <c r="FAP10" s="11"/>
      <c r="FAQ10" s="11"/>
      <c r="FAR10" s="11"/>
      <c r="FAS10" s="11"/>
      <c r="FAT10" s="11"/>
      <c r="FAU10" s="11"/>
      <c r="FAV10" s="11"/>
      <c r="FAW10" s="11"/>
      <c r="FAX10" s="11"/>
      <c r="FAY10" s="11"/>
      <c r="FAZ10" s="11"/>
      <c r="FBA10" s="11"/>
      <c r="FBB10" s="11"/>
      <c r="FBC10" s="11"/>
      <c r="FBD10" s="11"/>
      <c r="FBE10" s="11"/>
      <c r="FBF10" s="11"/>
      <c r="FBG10" s="11"/>
      <c r="FBH10" s="11"/>
      <c r="FBI10" s="11"/>
      <c r="FBJ10" s="11"/>
      <c r="FBK10" s="11"/>
      <c r="FBL10" s="11"/>
      <c r="FBM10" s="11"/>
      <c r="FBN10" s="11"/>
      <c r="FBO10" s="11"/>
      <c r="FBP10" s="11"/>
      <c r="FBQ10" s="11"/>
      <c r="FBR10" s="11"/>
      <c r="FBS10" s="11"/>
      <c r="FBT10" s="11"/>
      <c r="FBU10" s="11"/>
      <c r="FBV10" s="11"/>
      <c r="FBW10" s="11"/>
      <c r="FBX10" s="11"/>
      <c r="FBY10" s="11"/>
      <c r="FBZ10" s="11"/>
      <c r="FCA10" s="11"/>
      <c r="FCB10" s="11"/>
      <c r="FCC10" s="11"/>
      <c r="FCD10" s="11"/>
      <c r="FCE10" s="11"/>
      <c r="FCF10" s="11"/>
      <c r="FCG10" s="11"/>
      <c r="FCH10" s="11"/>
      <c r="FCI10" s="11"/>
      <c r="FCJ10" s="11"/>
      <c r="FCK10" s="11"/>
      <c r="FCL10" s="11"/>
      <c r="FCM10" s="11"/>
      <c r="FCN10" s="11"/>
      <c r="FCO10" s="11"/>
      <c r="FCP10" s="11"/>
      <c r="FCQ10" s="11"/>
      <c r="FCR10" s="11"/>
      <c r="FCS10" s="11"/>
      <c r="FCT10" s="11"/>
      <c r="FCU10" s="11"/>
      <c r="FCV10" s="11"/>
      <c r="FCW10" s="11"/>
      <c r="FCX10" s="11"/>
      <c r="FCY10" s="11"/>
      <c r="FCZ10" s="11"/>
      <c r="FDA10" s="11"/>
      <c r="FDB10" s="11"/>
      <c r="FDC10" s="11"/>
      <c r="FDD10" s="11"/>
      <c r="FDE10" s="11"/>
      <c r="FDF10" s="11"/>
      <c r="FDG10" s="11"/>
      <c r="FDH10" s="11"/>
      <c r="FDI10" s="11"/>
      <c r="FDJ10" s="11"/>
      <c r="FDK10" s="11"/>
      <c r="FDL10" s="11"/>
      <c r="FDM10" s="11"/>
      <c r="FDN10" s="11"/>
      <c r="FDO10" s="11"/>
      <c r="FDP10" s="11"/>
      <c r="FDQ10" s="11"/>
      <c r="FDR10" s="11"/>
      <c r="FDS10" s="11"/>
      <c r="FDT10" s="11"/>
      <c r="FDU10" s="11"/>
      <c r="FDV10" s="11"/>
      <c r="FDW10" s="11"/>
      <c r="FDX10" s="11"/>
      <c r="FDY10" s="11"/>
      <c r="FDZ10" s="11"/>
      <c r="FEA10" s="11"/>
      <c r="FEB10" s="11"/>
      <c r="FEC10" s="11"/>
      <c r="FED10" s="11"/>
      <c r="FEE10" s="11"/>
      <c r="FEF10" s="11"/>
      <c r="FEG10" s="11"/>
      <c r="FEH10" s="11"/>
      <c r="FEI10" s="11"/>
      <c r="FEJ10" s="11"/>
      <c r="FEK10" s="11"/>
      <c r="FEL10" s="11"/>
      <c r="FEM10" s="11"/>
      <c r="FEN10" s="11"/>
      <c r="FEO10" s="11"/>
      <c r="FEP10" s="11"/>
      <c r="FEQ10" s="11"/>
      <c r="FER10" s="11"/>
      <c r="FES10" s="11"/>
      <c r="FET10" s="11"/>
      <c r="FEU10" s="11"/>
      <c r="FEV10" s="11"/>
      <c r="FEW10" s="11"/>
      <c r="FEX10" s="11"/>
      <c r="FEY10" s="11"/>
      <c r="FEZ10" s="11"/>
      <c r="FFA10" s="11"/>
      <c r="FFB10" s="11"/>
      <c r="FFC10" s="11"/>
      <c r="FFD10" s="11"/>
      <c r="FFE10" s="11"/>
      <c r="FFF10" s="11"/>
      <c r="FFG10" s="11"/>
      <c r="FFH10" s="11"/>
      <c r="FFI10" s="11"/>
      <c r="FFJ10" s="11"/>
      <c r="FFK10" s="11"/>
      <c r="FFL10" s="11"/>
      <c r="FFM10" s="11"/>
      <c r="FFN10" s="11"/>
      <c r="FFO10" s="11"/>
      <c r="FFP10" s="11"/>
      <c r="FFQ10" s="11"/>
      <c r="FFR10" s="11"/>
      <c r="FFS10" s="11"/>
      <c r="FFT10" s="11"/>
      <c r="FFU10" s="11"/>
      <c r="FFV10" s="11"/>
      <c r="FFW10" s="11"/>
      <c r="FFX10" s="11"/>
      <c r="FFY10" s="11"/>
      <c r="FFZ10" s="11"/>
      <c r="FGA10" s="11"/>
      <c r="FGB10" s="11"/>
      <c r="FGC10" s="11"/>
      <c r="FGD10" s="11"/>
      <c r="FGE10" s="11"/>
      <c r="FGF10" s="11"/>
      <c r="FGG10" s="11"/>
      <c r="FGH10" s="11"/>
      <c r="FGI10" s="11"/>
      <c r="FGJ10" s="11"/>
      <c r="FGK10" s="11"/>
      <c r="FGL10" s="11"/>
      <c r="FGM10" s="11"/>
      <c r="FGN10" s="11"/>
      <c r="FGO10" s="11"/>
      <c r="FGP10" s="11"/>
      <c r="FGQ10" s="11"/>
      <c r="FGR10" s="11"/>
      <c r="FGS10" s="11"/>
      <c r="FGT10" s="11"/>
      <c r="FGU10" s="11"/>
      <c r="FGV10" s="11"/>
      <c r="FGW10" s="11"/>
      <c r="FGX10" s="11"/>
      <c r="FGY10" s="11"/>
      <c r="FGZ10" s="11"/>
      <c r="FHA10" s="11"/>
      <c r="FHB10" s="11"/>
      <c r="FHC10" s="11"/>
      <c r="FHD10" s="11"/>
      <c r="FHE10" s="11"/>
      <c r="FHF10" s="11"/>
      <c r="FHG10" s="11"/>
      <c r="FHH10" s="11"/>
      <c r="FHI10" s="11"/>
      <c r="FHJ10" s="11"/>
      <c r="FHK10" s="11"/>
      <c r="FHL10" s="11"/>
      <c r="FHM10" s="11"/>
      <c r="FHN10" s="11"/>
      <c r="FHO10" s="11"/>
      <c r="FHP10" s="11"/>
      <c r="FHQ10" s="11"/>
      <c r="FHR10" s="11"/>
      <c r="FHS10" s="11"/>
      <c r="FHT10" s="11"/>
      <c r="FHU10" s="11"/>
      <c r="FHV10" s="11"/>
      <c r="FHW10" s="11"/>
      <c r="FHX10" s="11"/>
      <c r="FHY10" s="11"/>
      <c r="FHZ10" s="11"/>
      <c r="FIA10" s="11"/>
      <c r="FIB10" s="11"/>
      <c r="FIC10" s="11"/>
      <c r="FID10" s="11"/>
      <c r="FIE10" s="11"/>
      <c r="FIF10" s="11"/>
      <c r="FIG10" s="11"/>
      <c r="FIH10" s="11"/>
      <c r="FII10" s="11"/>
      <c r="FIJ10" s="11"/>
      <c r="FIK10" s="11"/>
      <c r="FIL10" s="11"/>
      <c r="FIM10" s="11"/>
      <c r="FIN10" s="11"/>
      <c r="FIO10" s="11"/>
      <c r="FIP10" s="11"/>
      <c r="FIQ10" s="11"/>
      <c r="FIR10" s="11"/>
      <c r="FIS10" s="11"/>
      <c r="FIT10" s="11"/>
      <c r="FIU10" s="11"/>
      <c r="FIV10" s="11"/>
      <c r="FIW10" s="11"/>
      <c r="FIX10" s="11"/>
      <c r="FIY10" s="11"/>
      <c r="FIZ10" s="11"/>
      <c r="FJA10" s="11"/>
      <c r="FJB10" s="11"/>
      <c r="FJC10" s="11"/>
      <c r="FJD10" s="11"/>
      <c r="FJE10" s="11"/>
      <c r="FJF10" s="11"/>
      <c r="FJG10" s="11"/>
      <c r="FJH10" s="11"/>
      <c r="FJI10" s="11"/>
      <c r="FJJ10" s="11"/>
      <c r="FJK10" s="11"/>
      <c r="FJL10" s="11"/>
      <c r="FJM10" s="11"/>
      <c r="FJN10" s="11"/>
      <c r="FJO10" s="11"/>
      <c r="FJP10" s="11"/>
      <c r="FJQ10" s="11"/>
      <c r="FJR10" s="11"/>
      <c r="FJS10" s="11"/>
      <c r="FJT10" s="11"/>
      <c r="FJU10" s="11"/>
      <c r="FJV10" s="11"/>
      <c r="FJW10" s="11"/>
      <c r="FJX10" s="11"/>
      <c r="FJY10" s="11"/>
      <c r="FJZ10" s="11"/>
      <c r="FKA10" s="11"/>
      <c r="FKB10" s="11"/>
      <c r="FKC10" s="11"/>
      <c r="FKD10" s="11"/>
      <c r="FKE10" s="11"/>
      <c r="FKF10" s="11"/>
      <c r="FKG10" s="11"/>
      <c r="FKH10" s="11"/>
      <c r="FKI10" s="11"/>
      <c r="FKJ10" s="11"/>
      <c r="FKK10" s="11"/>
      <c r="FKL10" s="11"/>
      <c r="FKM10" s="11"/>
      <c r="FKN10" s="11"/>
      <c r="FKO10" s="11"/>
      <c r="FKP10" s="11"/>
      <c r="FKQ10" s="11"/>
      <c r="FKR10" s="11"/>
      <c r="FKS10" s="11"/>
      <c r="FKT10" s="11"/>
      <c r="FKU10" s="11"/>
      <c r="FKV10" s="11"/>
      <c r="FKW10" s="11"/>
      <c r="FKX10" s="11"/>
      <c r="FKY10" s="11"/>
      <c r="FKZ10" s="11"/>
      <c r="FLA10" s="11"/>
      <c r="FLB10" s="11"/>
      <c r="FLC10" s="11"/>
      <c r="FLD10" s="11"/>
      <c r="FLE10" s="11"/>
      <c r="FLF10" s="11"/>
      <c r="FLG10" s="11"/>
      <c r="FLH10" s="11"/>
      <c r="FLI10" s="11"/>
      <c r="FLJ10" s="11"/>
      <c r="FLK10" s="11"/>
      <c r="FLL10" s="11"/>
      <c r="FLM10" s="11"/>
      <c r="FLN10" s="11"/>
      <c r="FLO10" s="11"/>
      <c r="FLP10" s="11"/>
      <c r="FLQ10" s="11"/>
      <c r="FLR10" s="11"/>
      <c r="FLS10" s="11"/>
      <c r="FLT10" s="11"/>
      <c r="FLU10" s="11"/>
      <c r="FLV10" s="11"/>
      <c r="FLW10" s="11"/>
      <c r="FLX10" s="11"/>
      <c r="FLY10" s="11"/>
      <c r="FLZ10" s="11"/>
      <c r="FMA10" s="11"/>
      <c r="FMB10" s="11"/>
      <c r="FMC10" s="11"/>
      <c r="FMD10" s="11"/>
      <c r="FME10" s="11"/>
      <c r="FMF10" s="11"/>
      <c r="FMG10" s="11"/>
      <c r="FMH10" s="11"/>
      <c r="FMI10" s="11"/>
      <c r="FMJ10" s="11"/>
      <c r="FMK10" s="11"/>
      <c r="FML10" s="11"/>
      <c r="FMM10" s="11"/>
      <c r="FMN10" s="11"/>
      <c r="FMO10" s="11"/>
      <c r="FMP10" s="11"/>
      <c r="FMQ10" s="11"/>
      <c r="FMR10" s="11"/>
      <c r="FMS10" s="11"/>
      <c r="FMT10" s="11"/>
      <c r="FMU10" s="11"/>
      <c r="FMV10" s="11"/>
      <c r="FMW10" s="11"/>
      <c r="FMX10" s="11"/>
      <c r="FMY10" s="11"/>
      <c r="FMZ10" s="11"/>
      <c r="FNA10" s="11"/>
      <c r="FNB10" s="11"/>
      <c r="FNC10" s="11"/>
      <c r="FND10" s="11"/>
      <c r="FNE10" s="11"/>
      <c r="FNF10" s="11"/>
      <c r="FNG10" s="11"/>
      <c r="FNH10" s="11"/>
      <c r="FNI10" s="11"/>
      <c r="FNJ10" s="11"/>
      <c r="FNK10" s="11"/>
      <c r="FNL10" s="11"/>
      <c r="FNM10" s="11"/>
      <c r="FNN10" s="11"/>
      <c r="FNO10" s="11"/>
      <c r="FNP10" s="11"/>
      <c r="FNQ10" s="11"/>
      <c r="FNR10" s="11"/>
      <c r="FNS10" s="11"/>
      <c r="FNT10" s="11"/>
      <c r="FNU10" s="11"/>
      <c r="FNV10" s="11"/>
      <c r="FNW10" s="11"/>
      <c r="FNX10" s="11"/>
      <c r="FNY10" s="11"/>
      <c r="FNZ10" s="11"/>
      <c r="FOA10" s="11"/>
      <c r="FOB10" s="11"/>
      <c r="FOC10" s="11"/>
      <c r="FOD10" s="11"/>
      <c r="FOE10" s="11"/>
      <c r="FOF10" s="11"/>
      <c r="FOG10" s="11"/>
      <c r="FOH10" s="11"/>
      <c r="FOI10" s="11"/>
      <c r="FOJ10" s="11"/>
      <c r="FOK10" s="11"/>
      <c r="FOL10" s="11"/>
      <c r="FOM10" s="11"/>
      <c r="FON10" s="11"/>
      <c r="FOO10" s="11"/>
      <c r="FOP10" s="11"/>
      <c r="FOQ10" s="11"/>
      <c r="FOR10" s="11"/>
      <c r="FOS10" s="11"/>
      <c r="FOT10" s="11"/>
      <c r="FOU10" s="11"/>
      <c r="FOV10" s="11"/>
      <c r="FOW10" s="11"/>
      <c r="FOX10" s="11"/>
      <c r="FOY10" s="11"/>
      <c r="FOZ10" s="11"/>
      <c r="FPA10" s="11"/>
      <c r="FPB10" s="11"/>
      <c r="FPC10" s="11"/>
      <c r="FPD10" s="11"/>
      <c r="FPE10" s="11"/>
      <c r="FPF10" s="11"/>
      <c r="FPG10" s="11"/>
      <c r="FPH10" s="11"/>
      <c r="FPI10" s="11"/>
      <c r="FPJ10" s="11"/>
      <c r="FPK10" s="11"/>
      <c r="FPL10" s="11"/>
      <c r="FPM10" s="11"/>
      <c r="FPN10" s="11"/>
      <c r="FPO10" s="11"/>
      <c r="FPP10" s="11"/>
      <c r="FPQ10" s="11"/>
      <c r="FPR10" s="11"/>
      <c r="FPS10" s="11"/>
      <c r="FPT10" s="11"/>
      <c r="FPU10" s="11"/>
      <c r="FPV10" s="11"/>
      <c r="FPW10" s="11"/>
      <c r="FPX10" s="11"/>
      <c r="FPY10" s="11"/>
      <c r="FPZ10" s="11"/>
      <c r="FQA10" s="11"/>
      <c r="FQB10" s="11"/>
      <c r="FQC10" s="11"/>
      <c r="FQD10" s="11"/>
      <c r="FQE10" s="11"/>
      <c r="FQF10" s="11"/>
      <c r="FQG10" s="11"/>
      <c r="FQH10" s="11"/>
      <c r="FQI10" s="11"/>
      <c r="FQJ10" s="11"/>
      <c r="FQK10" s="11"/>
      <c r="FQL10" s="11"/>
      <c r="FQM10" s="11"/>
      <c r="FQN10" s="11"/>
      <c r="FQO10" s="11"/>
      <c r="FQP10" s="11"/>
      <c r="FQQ10" s="11"/>
      <c r="FQR10" s="11"/>
      <c r="FQS10" s="11"/>
      <c r="FQT10" s="11"/>
      <c r="FQU10" s="11"/>
      <c r="FQV10" s="11"/>
      <c r="FQW10" s="11"/>
      <c r="FQX10" s="11"/>
      <c r="FQY10" s="11"/>
      <c r="FQZ10" s="11"/>
      <c r="FRA10" s="11"/>
      <c r="FRB10" s="11"/>
      <c r="FRC10" s="11"/>
      <c r="FRD10" s="11"/>
      <c r="FRE10" s="11"/>
      <c r="FRF10" s="11"/>
      <c r="FRG10" s="11"/>
      <c r="FRH10" s="11"/>
      <c r="FRI10" s="11"/>
      <c r="FRJ10" s="11"/>
      <c r="FRK10" s="11"/>
      <c r="FRL10" s="11"/>
      <c r="FRM10" s="11"/>
      <c r="FRN10" s="11"/>
      <c r="FRO10" s="11"/>
      <c r="FRP10" s="11"/>
      <c r="FRQ10" s="11"/>
      <c r="FRR10" s="11"/>
      <c r="FRS10" s="11"/>
      <c r="FRT10" s="11"/>
      <c r="FRU10" s="11"/>
      <c r="FRV10" s="11"/>
      <c r="FRW10" s="11"/>
      <c r="FRX10" s="11"/>
      <c r="FRY10" s="11"/>
      <c r="FRZ10" s="11"/>
      <c r="FSA10" s="11"/>
      <c r="FSB10" s="11"/>
      <c r="FSC10" s="11"/>
      <c r="FSD10" s="11"/>
      <c r="FSE10" s="11"/>
      <c r="FSF10" s="11"/>
      <c r="FSG10" s="11"/>
      <c r="FSH10" s="11"/>
      <c r="FSI10" s="11"/>
      <c r="FSJ10" s="11"/>
      <c r="FSK10" s="11"/>
      <c r="FSL10" s="11"/>
      <c r="FSM10" s="11"/>
      <c r="FSN10" s="11"/>
      <c r="FSO10" s="11"/>
      <c r="FSP10" s="11"/>
      <c r="FSQ10" s="11"/>
      <c r="FSR10" s="11"/>
      <c r="FSS10" s="11"/>
      <c r="FST10" s="11"/>
      <c r="FSU10" s="11"/>
      <c r="FSV10" s="11"/>
      <c r="FSW10" s="11"/>
      <c r="FSX10" s="11"/>
      <c r="FSY10" s="11"/>
      <c r="FSZ10" s="11"/>
      <c r="FTA10" s="11"/>
      <c r="FTB10" s="11"/>
      <c r="FTC10" s="11"/>
      <c r="FTD10" s="11"/>
      <c r="FTE10" s="11"/>
      <c r="FTF10" s="11"/>
      <c r="FTG10" s="11"/>
      <c r="FTH10" s="11"/>
      <c r="FTI10" s="11"/>
      <c r="FTJ10" s="11"/>
      <c r="FTK10" s="11"/>
      <c r="FTL10" s="11"/>
      <c r="FTM10" s="11"/>
      <c r="FTN10" s="11"/>
      <c r="FTO10" s="11"/>
      <c r="FTP10" s="11"/>
      <c r="FTQ10" s="11"/>
      <c r="FTR10" s="11"/>
      <c r="FTS10" s="11"/>
      <c r="FTT10" s="11"/>
      <c r="FTU10" s="11"/>
      <c r="FTV10" s="11"/>
      <c r="FTW10" s="11"/>
      <c r="FTX10" s="11"/>
      <c r="FTY10" s="11"/>
      <c r="FTZ10" s="11"/>
      <c r="FUA10" s="11"/>
      <c r="FUB10" s="11"/>
      <c r="FUC10" s="11"/>
      <c r="FUD10" s="11"/>
      <c r="FUE10" s="11"/>
      <c r="FUF10" s="11"/>
      <c r="FUG10" s="11"/>
      <c r="FUH10" s="11"/>
      <c r="FUI10" s="11"/>
      <c r="FUJ10" s="11"/>
      <c r="FUK10" s="11"/>
      <c r="FUL10" s="11"/>
      <c r="FUM10" s="11"/>
      <c r="FUN10" s="11"/>
      <c r="FUO10" s="11"/>
      <c r="FUP10" s="11"/>
      <c r="FUQ10" s="11"/>
      <c r="FUR10" s="11"/>
      <c r="FUS10" s="11"/>
      <c r="FUT10" s="11"/>
      <c r="FUU10" s="11"/>
      <c r="FUV10" s="11"/>
      <c r="FUW10" s="11"/>
      <c r="FUX10" s="11"/>
      <c r="FUY10" s="11"/>
      <c r="FUZ10" s="11"/>
      <c r="FVA10" s="11"/>
      <c r="FVB10" s="11"/>
      <c r="FVC10" s="11"/>
      <c r="FVD10" s="11"/>
      <c r="FVE10" s="11"/>
      <c r="FVF10" s="11"/>
      <c r="FVG10" s="11"/>
      <c r="FVH10" s="11"/>
      <c r="FVI10" s="11"/>
      <c r="FVJ10" s="11"/>
      <c r="FVK10" s="11"/>
      <c r="FVL10" s="11"/>
      <c r="FVM10" s="11"/>
      <c r="FVN10" s="11"/>
      <c r="FVO10" s="11"/>
      <c r="FVP10" s="11"/>
      <c r="FVQ10" s="11"/>
      <c r="FVR10" s="11"/>
      <c r="FVS10" s="11"/>
      <c r="FVT10" s="11"/>
      <c r="FVU10" s="11"/>
      <c r="FVV10" s="11"/>
      <c r="FVW10" s="11"/>
      <c r="FVX10" s="11"/>
      <c r="FVY10" s="11"/>
      <c r="FVZ10" s="11"/>
      <c r="FWA10" s="11"/>
      <c r="FWB10" s="11"/>
      <c r="FWC10" s="11"/>
      <c r="FWD10" s="11"/>
      <c r="FWE10" s="11"/>
      <c r="FWF10" s="11"/>
      <c r="FWG10" s="11"/>
      <c r="FWH10" s="11"/>
      <c r="FWI10" s="11"/>
      <c r="FWJ10" s="11"/>
      <c r="FWK10" s="11"/>
      <c r="FWL10" s="11"/>
      <c r="FWM10" s="11"/>
      <c r="FWN10" s="11"/>
      <c r="FWO10" s="11"/>
      <c r="FWP10" s="11"/>
      <c r="FWQ10" s="11"/>
      <c r="FWR10" s="11"/>
      <c r="FWS10" s="11"/>
      <c r="FWT10" s="11"/>
      <c r="FWU10" s="11"/>
      <c r="FWV10" s="11"/>
      <c r="FWW10" s="11"/>
      <c r="FWX10" s="11"/>
      <c r="FWY10" s="11"/>
      <c r="FWZ10" s="11"/>
      <c r="FXA10" s="11"/>
      <c r="FXB10" s="11"/>
      <c r="FXC10" s="11"/>
      <c r="FXD10" s="11"/>
      <c r="FXE10" s="11"/>
      <c r="FXF10" s="11"/>
      <c r="FXG10" s="11"/>
      <c r="FXH10" s="11"/>
      <c r="FXI10" s="11"/>
      <c r="FXJ10" s="11"/>
      <c r="FXK10" s="11"/>
      <c r="FXL10" s="11"/>
      <c r="FXM10" s="11"/>
      <c r="FXN10" s="11"/>
      <c r="FXO10" s="11"/>
      <c r="FXP10" s="11"/>
      <c r="FXQ10" s="11"/>
      <c r="FXR10" s="11"/>
      <c r="FXS10" s="11"/>
      <c r="FXT10" s="11"/>
      <c r="FXU10" s="11"/>
      <c r="FXV10" s="11"/>
      <c r="FXW10" s="11"/>
      <c r="FXX10" s="11"/>
      <c r="FXY10" s="11"/>
      <c r="FXZ10" s="11"/>
      <c r="FYA10" s="11"/>
      <c r="FYB10" s="11"/>
      <c r="FYC10" s="11"/>
      <c r="FYD10" s="11"/>
      <c r="FYE10" s="11"/>
      <c r="FYF10" s="11"/>
      <c r="FYG10" s="11"/>
      <c r="FYH10" s="11"/>
      <c r="FYI10" s="11"/>
      <c r="FYJ10" s="11"/>
      <c r="FYK10" s="11"/>
      <c r="FYL10" s="11"/>
      <c r="FYM10" s="11"/>
      <c r="FYN10" s="11"/>
      <c r="FYO10" s="11"/>
      <c r="FYP10" s="11"/>
      <c r="FYQ10" s="11"/>
      <c r="FYR10" s="11"/>
      <c r="FYS10" s="11"/>
      <c r="FYT10" s="11"/>
      <c r="FYU10" s="11"/>
      <c r="FYV10" s="11"/>
      <c r="FYW10" s="11"/>
      <c r="FYX10" s="11"/>
      <c r="FYY10" s="11"/>
      <c r="FYZ10" s="11"/>
      <c r="FZA10" s="11"/>
      <c r="FZB10" s="11"/>
      <c r="FZC10" s="11"/>
      <c r="FZD10" s="11"/>
      <c r="FZE10" s="11"/>
      <c r="FZF10" s="11"/>
      <c r="FZG10" s="11"/>
      <c r="FZH10" s="11"/>
      <c r="FZI10" s="11"/>
      <c r="FZJ10" s="11"/>
      <c r="FZK10" s="11"/>
      <c r="FZL10" s="11"/>
      <c r="FZM10" s="11"/>
      <c r="FZN10" s="11"/>
      <c r="FZO10" s="11"/>
      <c r="FZP10" s="11"/>
      <c r="FZQ10" s="11"/>
      <c r="FZR10" s="11"/>
      <c r="FZS10" s="11"/>
      <c r="FZT10" s="11"/>
      <c r="FZU10" s="11"/>
      <c r="FZV10" s="11"/>
      <c r="FZW10" s="11"/>
      <c r="FZX10" s="11"/>
      <c r="FZY10" s="11"/>
      <c r="FZZ10" s="11"/>
      <c r="GAA10" s="11"/>
      <c r="GAB10" s="11"/>
      <c r="GAC10" s="11"/>
      <c r="GAD10" s="11"/>
      <c r="GAE10" s="11"/>
      <c r="GAF10" s="11"/>
      <c r="GAG10" s="11"/>
      <c r="GAH10" s="11"/>
      <c r="GAI10" s="11"/>
      <c r="GAJ10" s="11"/>
      <c r="GAK10" s="11"/>
      <c r="GAL10" s="11"/>
      <c r="GAM10" s="11"/>
      <c r="GAN10" s="11"/>
      <c r="GAO10" s="11"/>
      <c r="GAP10" s="11"/>
      <c r="GAQ10" s="11"/>
      <c r="GAR10" s="11"/>
      <c r="GAS10" s="11"/>
      <c r="GAT10" s="11"/>
      <c r="GAU10" s="11"/>
      <c r="GAV10" s="11"/>
      <c r="GAW10" s="11"/>
      <c r="GAX10" s="11"/>
      <c r="GAY10" s="11"/>
      <c r="GAZ10" s="11"/>
      <c r="GBA10" s="11"/>
      <c r="GBB10" s="11"/>
      <c r="GBC10" s="11"/>
      <c r="GBD10" s="11"/>
      <c r="GBE10" s="11"/>
      <c r="GBF10" s="11"/>
      <c r="GBG10" s="11"/>
      <c r="GBH10" s="11"/>
      <c r="GBI10" s="11"/>
      <c r="GBJ10" s="11"/>
      <c r="GBK10" s="11"/>
      <c r="GBL10" s="11"/>
      <c r="GBM10" s="11"/>
      <c r="GBN10" s="11"/>
      <c r="GBO10" s="11"/>
      <c r="GBP10" s="11"/>
      <c r="GBQ10" s="11"/>
      <c r="GBR10" s="11"/>
      <c r="GBS10" s="11"/>
      <c r="GBT10" s="11"/>
      <c r="GBU10" s="11"/>
      <c r="GBV10" s="11"/>
      <c r="GBW10" s="11"/>
      <c r="GBX10" s="11"/>
      <c r="GBY10" s="11"/>
      <c r="GBZ10" s="11"/>
      <c r="GCA10" s="11"/>
      <c r="GCB10" s="11"/>
      <c r="GCC10" s="11"/>
      <c r="GCD10" s="11"/>
      <c r="GCE10" s="11"/>
      <c r="GCF10" s="11"/>
      <c r="GCG10" s="11"/>
      <c r="GCH10" s="11"/>
      <c r="GCI10" s="11"/>
      <c r="GCJ10" s="11"/>
      <c r="GCK10" s="11"/>
      <c r="GCL10" s="11"/>
      <c r="GCM10" s="11"/>
      <c r="GCN10" s="11"/>
      <c r="GCO10" s="11"/>
      <c r="GCP10" s="11"/>
      <c r="GCQ10" s="11"/>
      <c r="GCR10" s="11"/>
      <c r="GCS10" s="11"/>
      <c r="GCT10" s="11"/>
      <c r="GCU10" s="11"/>
      <c r="GCV10" s="11"/>
      <c r="GCW10" s="11"/>
      <c r="GCX10" s="11"/>
      <c r="GCY10" s="11"/>
      <c r="GCZ10" s="11"/>
      <c r="GDA10" s="11"/>
      <c r="GDB10" s="11"/>
      <c r="GDC10" s="11"/>
      <c r="GDD10" s="11"/>
      <c r="GDE10" s="11"/>
      <c r="GDF10" s="11"/>
      <c r="GDG10" s="11"/>
      <c r="GDH10" s="11"/>
      <c r="GDI10" s="11"/>
      <c r="GDJ10" s="11"/>
      <c r="GDK10" s="11"/>
      <c r="GDL10" s="11"/>
      <c r="GDM10" s="11"/>
      <c r="GDN10" s="11"/>
      <c r="GDO10" s="11"/>
      <c r="GDP10" s="11"/>
      <c r="GDQ10" s="11"/>
      <c r="GDR10" s="11"/>
      <c r="GDS10" s="11"/>
      <c r="GDT10" s="11"/>
      <c r="GDU10" s="11"/>
      <c r="GDV10" s="11"/>
      <c r="GDW10" s="11"/>
      <c r="GDX10" s="11"/>
      <c r="GDY10" s="11"/>
      <c r="GDZ10" s="11"/>
      <c r="GEA10" s="11"/>
      <c r="GEB10" s="11"/>
      <c r="GEC10" s="11"/>
      <c r="GED10" s="11"/>
      <c r="GEE10" s="11"/>
      <c r="GEF10" s="11"/>
      <c r="GEG10" s="11"/>
      <c r="GEH10" s="11"/>
      <c r="GEI10" s="11"/>
      <c r="GEJ10" s="11"/>
      <c r="GEK10" s="11"/>
      <c r="GEL10" s="11"/>
      <c r="GEM10" s="11"/>
      <c r="GEN10" s="11"/>
      <c r="GEO10" s="11"/>
      <c r="GEP10" s="11"/>
      <c r="GEQ10" s="11"/>
      <c r="GER10" s="11"/>
      <c r="GES10" s="11"/>
      <c r="GET10" s="11"/>
      <c r="GEU10" s="11"/>
      <c r="GEV10" s="11"/>
      <c r="GEW10" s="11"/>
      <c r="GEX10" s="11"/>
      <c r="GEY10" s="11"/>
      <c r="GEZ10" s="11"/>
      <c r="GFA10" s="11"/>
      <c r="GFB10" s="11"/>
      <c r="GFC10" s="11"/>
      <c r="GFD10" s="11"/>
      <c r="GFE10" s="11"/>
      <c r="GFF10" s="11"/>
      <c r="GFG10" s="11"/>
      <c r="GFH10" s="11"/>
      <c r="GFI10" s="11"/>
      <c r="GFJ10" s="11"/>
      <c r="GFK10" s="11"/>
      <c r="GFL10" s="11"/>
      <c r="GFM10" s="11"/>
      <c r="GFN10" s="11"/>
      <c r="GFO10" s="11"/>
      <c r="GFP10" s="11"/>
      <c r="GFQ10" s="11"/>
      <c r="GFR10" s="11"/>
      <c r="GFS10" s="11"/>
      <c r="GFT10" s="11"/>
      <c r="GFU10" s="11"/>
      <c r="GFV10" s="11"/>
      <c r="GFW10" s="11"/>
      <c r="GFX10" s="11"/>
      <c r="GFY10" s="11"/>
      <c r="GFZ10" s="11"/>
      <c r="GGA10" s="11"/>
      <c r="GGB10" s="11"/>
      <c r="GGC10" s="11"/>
      <c r="GGD10" s="11"/>
      <c r="GGE10" s="11"/>
      <c r="GGF10" s="11"/>
      <c r="GGG10" s="11"/>
      <c r="GGH10" s="11"/>
      <c r="GGI10" s="11"/>
      <c r="GGJ10" s="11"/>
      <c r="GGK10" s="11"/>
      <c r="GGL10" s="11"/>
      <c r="GGM10" s="11"/>
      <c r="GGN10" s="11"/>
      <c r="GGO10" s="11"/>
      <c r="GGP10" s="11"/>
      <c r="GGQ10" s="11"/>
      <c r="GGR10" s="11"/>
      <c r="GGS10" s="11"/>
      <c r="GGT10" s="11"/>
      <c r="GGU10" s="11"/>
      <c r="GGV10" s="11"/>
      <c r="GGW10" s="11"/>
      <c r="GGX10" s="11"/>
      <c r="GGY10" s="11"/>
      <c r="GGZ10" s="11"/>
      <c r="GHA10" s="11"/>
      <c r="GHB10" s="11"/>
      <c r="GHC10" s="11"/>
      <c r="GHD10" s="11"/>
      <c r="GHE10" s="11"/>
      <c r="GHF10" s="11"/>
      <c r="GHG10" s="11"/>
      <c r="GHH10" s="11"/>
      <c r="GHI10" s="11"/>
      <c r="GHJ10" s="11"/>
      <c r="GHK10" s="11"/>
      <c r="GHL10" s="11"/>
      <c r="GHM10" s="11"/>
      <c r="GHN10" s="11"/>
      <c r="GHO10" s="11"/>
      <c r="GHP10" s="11"/>
      <c r="GHQ10" s="11"/>
      <c r="GHR10" s="11"/>
      <c r="GHS10" s="11"/>
      <c r="GHT10" s="11"/>
      <c r="GHU10" s="11"/>
      <c r="GHV10" s="11"/>
      <c r="GHW10" s="11"/>
      <c r="GHX10" s="11"/>
      <c r="GHY10" s="11"/>
      <c r="GHZ10" s="11"/>
      <c r="GIA10" s="11"/>
      <c r="GIB10" s="11"/>
      <c r="GIC10" s="11"/>
      <c r="GID10" s="11"/>
      <c r="GIE10" s="11"/>
      <c r="GIF10" s="11"/>
      <c r="GIG10" s="11"/>
      <c r="GIH10" s="11"/>
      <c r="GII10" s="11"/>
      <c r="GIJ10" s="11"/>
      <c r="GIK10" s="11"/>
      <c r="GIL10" s="11"/>
      <c r="GIM10" s="11"/>
      <c r="GIN10" s="11"/>
      <c r="GIO10" s="11"/>
      <c r="GIP10" s="11"/>
      <c r="GIQ10" s="11"/>
      <c r="GIR10" s="11"/>
      <c r="GIS10" s="11"/>
      <c r="GIT10" s="11"/>
      <c r="GIU10" s="11"/>
      <c r="GIV10" s="11"/>
      <c r="GIW10" s="11"/>
      <c r="GIX10" s="11"/>
      <c r="GIY10" s="11"/>
      <c r="GIZ10" s="11"/>
      <c r="GJA10" s="11"/>
      <c r="GJB10" s="11"/>
      <c r="GJC10" s="11"/>
      <c r="GJD10" s="11"/>
      <c r="GJE10" s="11"/>
      <c r="GJF10" s="11"/>
      <c r="GJG10" s="11"/>
      <c r="GJH10" s="11"/>
      <c r="GJI10" s="11"/>
      <c r="GJJ10" s="11"/>
      <c r="GJK10" s="11"/>
      <c r="GJL10" s="11"/>
      <c r="GJM10" s="11"/>
      <c r="GJN10" s="11"/>
      <c r="GJO10" s="11"/>
      <c r="GJP10" s="11"/>
      <c r="GJQ10" s="11"/>
      <c r="GJR10" s="11"/>
      <c r="GJS10" s="11"/>
      <c r="GJT10" s="11"/>
      <c r="GJU10" s="11"/>
      <c r="GJV10" s="11"/>
      <c r="GJW10" s="11"/>
      <c r="GJX10" s="11"/>
      <c r="GJY10" s="11"/>
      <c r="GJZ10" s="11"/>
      <c r="GKA10" s="11"/>
      <c r="GKB10" s="11"/>
      <c r="GKC10" s="11"/>
      <c r="GKD10" s="11"/>
      <c r="GKE10" s="11"/>
      <c r="GKF10" s="11"/>
      <c r="GKG10" s="11"/>
      <c r="GKH10" s="11"/>
      <c r="GKI10" s="11"/>
      <c r="GKJ10" s="11"/>
      <c r="GKK10" s="11"/>
      <c r="GKL10" s="11"/>
      <c r="GKM10" s="11"/>
      <c r="GKN10" s="11"/>
      <c r="GKO10" s="11"/>
      <c r="GKP10" s="11"/>
      <c r="GKQ10" s="11"/>
      <c r="GKR10" s="11"/>
      <c r="GKS10" s="11"/>
      <c r="GKT10" s="11"/>
      <c r="GKU10" s="11"/>
      <c r="GKV10" s="11"/>
      <c r="GKW10" s="11"/>
      <c r="GKX10" s="11"/>
      <c r="GKY10" s="11"/>
      <c r="GKZ10" s="11"/>
      <c r="GLA10" s="11"/>
      <c r="GLB10" s="11"/>
      <c r="GLC10" s="11"/>
      <c r="GLD10" s="11"/>
      <c r="GLE10" s="11"/>
      <c r="GLF10" s="11"/>
      <c r="GLG10" s="11"/>
      <c r="GLH10" s="11"/>
      <c r="GLI10" s="11"/>
      <c r="GLJ10" s="11"/>
      <c r="GLK10" s="11"/>
      <c r="GLL10" s="11"/>
      <c r="GLM10" s="11"/>
      <c r="GLN10" s="11"/>
      <c r="GLO10" s="11"/>
      <c r="GLP10" s="11"/>
      <c r="GLQ10" s="11"/>
      <c r="GLR10" s="11"/>
      <c r="GLS10" s="11"/>
      <c r="GLT10" s="11"/>
      <c r="GLU10" s="11"/>
      <c r="GLV10" s="11"/>
      <c r="GLW10" s="11"/>
      <c r="GLX10" s="11"/>
      <c r="GLY10" s="11"/>
      <c r="GLZ10" s="11"/>
      <c r="GMA10" s="11"/>
      <c r="GMB10" s="11"/>
      <c r="GMC10" s="11"/>
      <c r="GMD10" s="11"/>
      <c r="GME10" s="11"/>
      <c r="GMF10" s="11"/>
      <c r="GMG10" s="11"/>
      <c r="GMH10" s="11"/>
      <c r="GMI10" s="11"/>
      <c r="GMJ10" s="11"/>
      <c r="GMK10" s="11"/>
      <c r="GML10" s="11"/>
      <c r="GMM10" s="11"/>
      <c r="GMN10" s="11"/>
      <c r="GMO10" s="11"/>
      <c r="GMP10" s="11"/>
      <c r="GMQ10" s="11"/>
      <c r="GMR10" s="11"/>
      <c r="GMS10" s="11"/>
      <c r="GMT10" s="11"/>
      <c r="GMU10" s="11"/>
      <c r="GMV10" s="11"/>
      <c r="GMW10" s="11"/>
      <c r="GMX10" s="11"/>
      <c r="GMY10" s="11"/>
      <c r="GMZ10" s="11"/>
      <c r="GNA10" s="11"/>
      <c r="GNB10" s="11"/>
      <c r="GNC10" s="11"/>
      <c r="GND10" s="11"/>
      <c r="GNE10" s="11"/>
      <c r="GNF10" s="11"/>
      <c r="GNG10" s="11"/>
      <c r="GNH10" s="11"/>
      <c r="GNI10" s="11"/>
      <c r="GNJ10" s="11"/>
      <c r="GNK10" s="11"/>
      <c r="GNL10" s="11"/>
      <c r="GNM10" s="11"/>
      <c r="GNN10" s="11"/>
      <c r="GNO10" s="11"/>
      <c r="GNP10" s="11"/>
      <c r="GNQ10" s="11"/>
      <c r="GNR10" s="11"/>
      <c r="GNS10" s="11"/>
      <c r="GNT10" s="11"/>
      <c r="GNU10" s="11"/>
      <c r="GNV10" s="11"/>
      <c r="GNW10" s="11"/>
      <c r="GNX10" s="11"/>
      <c r="GNY10" s="11"/>
      <c r="GNZ10" s="11"/>
      <c r="GOA10" s="11"/>
      <c r="GOB10" s="11"/>
      <c r="GOC10" s="11"/>
      <c r="GOD10" s="11"/>
      <c r="GOE10" s="11"/>
      <c r="GOF10" s="11"/>
      <c r="GOG10" s="11"/>
      <c r="GOH10" s="11"/>
      <c r="GOI10" s="11"/>
      <c r="GOJ10" s="11"/>
      <c r="GOK10" s="11"/>
      <c r="GOL10" s="11"/>
      <c r="GOM10" s="11"/>
      <c r="GON10" s="11"/>
      <c r="GOO10" s="11"/>
      <c r="GOP10" s="11"/>
      <c r="GOQ10" s="11"/>
      <c r="GOR10" s="11"/>
      <c r="GOS10" s="11"/>
      <c r="GOT10" s="11"/>
      <c r="GOU10" s="11"/>
      <c r="GOV10" s="11"/>
      <c r="GOW10" s="11"/>
      <c r="GOX10" s="11"/>
      <c r="GOY10" s="11"/>
      <c r="GOZ10" s="11"/>
      <c r="GPA10" s="11"/>
      <c r="GPB10" s="11"/>
      <c r="GPC10" s="11"/>
      <c r="GPD10" s="11"/>
      <c r="GPE10" s="11"/>
      <c r="GPF10" s="11"/>
      <c r="GPG10" s="11"/>
      <c r="GPH10" s="11"/>
      <c r="GPI10" s="11"/>
      <c r="GPJ10" s="11"/>
      <c r="GPK10" s="11"/>
      <c r="GPL10" s="11"/>
      <c r="GPM10" s="11"/>
      <c r="GPN10" s="11"/>
      <c r="GPO10" s="11"/>
      <c r="GPP10" s="11"/>
      <c r="GPQ10" s="11"/>
      <c r="GPR10" s="11"/>
      <c r="GPS10" s="11"/>
      <c r="GPT10" s="11"/>
      <c r="GPU10" s="11"/>
      <c r="GPV10" s="11"/>
      <c r="GPW10" s="11"/>
      <c r="GPX10" s="11"/>
      <c r="GPY10" s="11"/>
      <c r="GPZ10" s="11"/>
      <c r="GQA10" s="11"/>
      <c r="GQB10" s="11"/>
      <c r="GQC10" s="11"/>
      <c r="GQD10" s="11"/>
      <c r="GQE10" s="11"/>
      <c r="GQF10" s="11"/>
      <c r="GQG10" s="11"/>
      <c r="GQH10" s="11"/>
      <c r="GQI10" s="11"/>
      <c r="GQJ10" s="11"/>
      <c r="GQK10" s="11"/>
      <c r="GQL10" s="11"/>
      <c r="GQM10" s="11"/>
      <c r="GQN10" s="11"/>
      <c r="GQO10" s="11"/>
      <c r="GQP10" s="11"/>
      <c r="GQQ10" s="11"/>
      <c r="GQR10" s="11"/>
      <c r="GQS10" s="11"/>
      <c r="GQT10" s="11"/>
      <c r="GQU10" s="11"/>
      <c r="GQV10" s="11"/>
      <c r="GQW10" s="11"/>
      <c r="GQX10" s="11"/>
      <c r="GQY10" s="11"/>
      <c r="GQZ10" s="11"/>
      <c r="GRA10" s="11"/>
      <c r="GRB10" s="11"/>
      <c r="GRC10" s="11"/>
      <c r="GRD10" s="11"/>
      <c r="GRE10" s="11"/>
      <c r="GRF10" s="11"/>
      <c r="GRG10" s="11"/>
      <c r="GRH10" s="11"/>
      <c r="GRI10" s="11"/>
      <c r="GRJ10" s="11"/>
      <c r="GRK10" s="11"/>
      <c r="GRL10" s="11"/>
      <c r="GRM10" s="11"/>
      <c r="GRN10" s="11"/>
      <c r="GRO10" s="11"/>
      <c r="GRP10" s="11"/>
      <c r="GRQ10" s="11"/>
      <c r="GRR10" s="11"/>
      <c r="GRS10" s="11"/>
      <c r="GRT10" s="11"/>
      <c r="GRU10" s="11"/>
      <c r="GRV10" s="11"/>
      <c r="GRW10" s="11"/>
      <c r="GRX10" s="11"/>
      <c r="GRY10" s="11"/>
      <c r="GRZ10" s="11"/>
      <c r="GSA10" s="11"/>
      <c r="GSB10" s="11"/>
      <c r="GSC10" s="11"/>
      <c r="GSD10" s="11"/>
      <c r="GSE10" s="11"/>
      <c r="GSF10" s="11"/>
      <c r="GSG10" s="11"/>
      <c r="GSH10" s="11"/>
      <c r="GSI10" s="11"/>
      <c r="GSJ10" s="11"/>
      <c r="GSK10" s="11"/>
      <c r="GSL10" s="11"/>
      <c r="GSM10" s="11"/>
      <c r="GSN10" s="11"/>
      <c r="GSO10" s="11"/>
      <c r="GSP10" s="11"/>
      <c r="GSQ10" s="11"/>
      <c r="GSR10" s="11"/>
      <c r="GSS10" s="11"/>
      <c r="GST10" s="11"/>
      <c r="GSU10" s="11"/>
      <c r="GSV10" s="11"/>
      <c r="GSW10" s="11"/>
      <c r="GSX10" s="11"/>
      <c r="GSY10" s="11"/>
      <c r="GSZ10" s="11"/>
      <c r="GTA10" s="11"/>
      <c r="GTB10" s="11"/>
      <c r="GTC10" s="11"/>
      <c r="GTD10" s="11"/>
      <c r="GTE10" s="11"/>
      <c r="GTF10" s="11"/>
      <c r="GTG10" s="11"/>
      <c r="GTH10" s="11"/>
      <c r="GTI10" s="11"/>
      <c r="GTJ10" s="11"/>
      <c r="GTK10" s="11"/>
      <c r="GTL10" s="11"/>
      <c r="GTM10" s="11"/>
      <c r="GTN10" s="11"/>
      <c r="GTO10" s="11"/>
      <c r="GTP10" s="11"/>
      <c r="GTQ10" s="11"/>
      <c r="GTR10" s="11"/>
      <c r="GTS10" s="11"/>
      <c r="GTT10" s="11"/>
      <c r="GTU10" s="11"/>
      <c r="GTV10" s="11"/>
      <c r="GTW10" s="11"/>
      <c r="GTX10" s="11"/>
      <c r="GTY10" s="11"/>
      <c r="GTZ10" s="11"/>
      <c r="GUA10" s="11"/>
      <c r="GUB10" s="11"/>
      <c r="GUC10" s="11"/>
      <c r="GUD10" s="11"/>
      <c r="GUE10" s="11"/>
      <c r="GUF10" s="11"/>
      <c r="GUG10" s="11"/>
      <c r="GUH10" s="11"/>
      <c r="GUI10" s="11"/>
      <c r="GUJ10" s="11"/>
      <c r="GUK10" s="11"/>
      <c r="GUL10" s="11"/>
      <c r="GUM10" s="11"/>
      <c r="GUN10" s="11"/>
      <c r="GUO10" s="11"/>
      <c r="GUP10" s="11"/>
      <c r="GUQ10" s="11"/>
      <c r="GUR10" s="11"/>
      <c r="GUS10" s="11"/>
      <c r="GUT10" s="11"/>
      <c r="GUU10" s="11"/>
      <c r="GUV10" s="11"/>
      <c r="GUW10" s="11"/>
      <c r="GUX10" s="11"/>
      <c r="GUY10" s="11"/>
      <c r="GUZ10" s="11"/>
      <c r="GVA10" s="11"/>
      <c r="GVB10" s="11"/>
      <c r="GVC10" s="11"/>
      <c r="GVD10" s="11"/>
      <c r="GVE10" s="11"/>
      <c r="GVF10" s="11"/>
      <c r="GVG10" s="11"/>
      <c r="GVH10" s="11"/>
      <c r="GVI10" s="11"/>
      <c r="GVJ10" s="11"/>
      <c r="GVK10" s="11"/>
      <c r="GVL10" s="11"/>
      <c r="GVM10" s="11"/>
      <c r="GVN10" s="11"/>
      <c r="GVO10" s="11"/>
      <c r="GVP10" s="11"/>
      <c r="GVQ10" s="11"/>
      <c r="GVR10" s="11"/>
      <c r="GVS10" s="11"/>
      <c r="GVT10" s="11"/>
      <c r="GVU10" s="11"/>
      <c r="GVV10" s="11"/>
      <c r="GVW10" s="11"/>
      <c r="GVX10" s="11"/>
      <c r="GVY10" s="11"/>
      <c r="GVZ10" s="11"/>
      <c r="GWA10" s="11"/>
      <c r="GWB10" s="11"/>
      <c r="GWC10" s="11"/>
      <c r="GWD10" s="11"/>
      <c r="GWE10" s="11"/>
      <c r="GWF10" s="11"/>
      <c r="GWG10" s="11"/>
      <c r="GWH10" s="11"/>
      <c r="GWI10" s="11"/>
      <c r="GWJ10" s="11"/>
      <c r="GWK10" s="11"/>
      <c r="GWL10" s="11"/>
      <c r="GWM10" s="11"/>
      <c r="GWN10" s="11"/>
      <c r="GWO10" s="11"/>
      <c r="GWP10" s="11"/>
      <c r="GWQ10" s="11"/>
      <c r="GWR10" s="11"/>
      <c r="GWS10" s="11"/>
      <c r="GWT10" s="11"/>
      <c r="GWU10" s="11"/>
      <c r="GWV10" s="11"/>
      <c r="GWW10" s="11"/>
      <c r="GWX10" s="11"/>
      <c r="GWY10" s="11"/>
      <c r="GWZ10" s="11"/>
      <c r="GXA10" s="11"/>
      <c r="GXB10" s="11"/>
      <c r="GXC10" s="11"/>
      <c r="GXD10" s="11"/>
      <c r="GXE10" s="11"/>
      <c r="GXF10" s="11"/>
      <c r="GXG10" s="11"/>
      <c r="GXH10" s="11"/>
      <c r="GXI10" s="11"/>
      <c r="GXJ10" s="11"/>
      <c r="GXK10" s="11"/>
      <c r="GXL10" s="11"/>
      <c r="GXM10" s="11"/>
      <c r="GXN10" s="11"/>
      <c r="GXO10" s="11"/>
      <c r="GXP10" s="11"/>
      <c r="GXQ10" s="11"/>
      <c r="GXR10" s="11"/>
      <c r="GXS10" s="11"/>
      <c r="GXT10" s="11"/>
      <c r="GXU10" s="11"/>
      <c r="GXV10" s="11"/>
      <c r="GXW10" s="11"/>
      <c r="GXX10" s="11"/>
      <c r="GXY10" s="11"/>
      <c r="GXZ10" s="11"/>
      <c r="GYA10" s="11"/>
      <c r="GYB10" s="11"/>
      <c r="GYC10" s="11"/>
      <c r="GYD10" s="11"/>
      <c r="GYE10" s="11"/>
      <c r="GYF10" s="11"/>
      <c r="GYG10" s="11"/>
      <c r="GYH10" s="11"/>
      <c r="GYI10" s="11"/>
      <c r="GYJ10" s="11"/>
      <c r="GYK10" s="11"/>
      <c r="GYL10" s="11"/>
      <c r="GYM10" s="11"/>
      <c r="GYN10" s="11"/>
      <c r="GYO10" s="11"/>
      <c r="GYP10" s="11"/>
      <c r="GYQ10" s="11"/>
      <c r="GYR10" s="11"/>
      <c r="GYS10" s="11"/>
      <c r="GYT10" s="11"/>
      <c r="GYU10" s="11"/>
      <c r="GYV10" s="11"/>
      <c r="GYW10" s="11"/>
      <c r="GYX10" s="11"/>
      <c r="GYY10" s="11"/>
      <c r="GYZ10" s="11"/>
      <c r="GZA10" s="11"/>
      <c r="GZB10" s="11"/>
      <c r="GZC10" s="11"/>
      <c r="GZD10" s="11"/>
      <c r="GZE10" s="11"/>
      <c r="GZF10" s="11"/>
      <c r="GZG10" s="11"/>
      <c r="GZH10" s="11"/>
      <c r="GZI10" s="11"/>
      <c r="GZJ10" s="11"/>
      <c r="GZK10" s="11"/>
      <c r="GZL10" s="11"/>
      <c r="GZM10" s="11"/>
      <c r="GZN10" s="11"/>
      <c r="GZO10" s="11"/>
      <c r="GZP10" s="11"/>
      <c r="GZQ10" s="11"/>
      <c r="GZR10" s="11"/>
      <c r="GZS10" s="11"/>
      <c r="GZT10" s="11"/>
      <c r="GZU10" s="11"/>
      <c r="GZV10" s="11"/>
      <c r="GZW10" s="11"/>
      <c r="GZX10" s="11"/>
      <c r="GZY10" s="11"/>
      <c r="GZZ10" s="11"/>
      <c r="HAA10" s="11"/>
      <c r="HAB10" s="11"/>
      <c r="HAC10" s="11"/>
      <c r="HAD10" s="11"/>
      <c r="HAE10" s="11"/>
      <c r="HAF10" s="11"/>
      <c r="HAG10" s="11"/>
      <c r="HAH10" s="11"/>
      <c r="HAI10" s="11"/>
      <c r="HAJ10" s="11"/>
      <c r="HAK10" s="11"/>
      <c r="HAL10" s="11"/>
      <c r="HAM10" s="11"/>
      <c r="HAN10" s="11"/>
      <c r="HAO10" s="11"/>
      <c r="HAP10" s="11"/>
      <c r="HAQ10" s="11"/>
      <c r="HAR10" s="11"/>
      <c r="HAS10" s="11"/>
      <c r="HAT10" s="11"/>
      <c r="HAU10" s="11"/>
      <c r="HAV10" s="11"/>
      <c r="HAW10" s="11"/>
      <c r="HAX10" s="11"/>
      <c r="HAY10" s="11"/>
      <c r="HAZ10" s="11"/>
      <c r="HBA10" s="11"/>
      <c r="HBB10" s="11"/>
      <c r="HBC10" s="11"/>
      <c r="HBD10" s="11"/>
      <c r="HBE10" s="11"/>
      <c r="HBF10" s="11"/>
      <c r="HBG10" s="11"/>
      <c r="HBH10" s="11"/>
      <c r="HBI10" s="11"/>
      <c r="HBJ10" s="11"/>
      <c r="HBK10" s="11"/>
      <c r="HBL10" s="11"/>
      <c r="HBM10" s="11"/>
      <c r="HBN10" s="11"/>
      <c r="HBO10" s="11"/>
      <c r="HBP10" s="11"/>
      <c r="HBQ10" s="11"/>
      <c r="HBR10" s="11"/>
      <c r="HBS10" s="11"/>
      <c r="HBT10" s="11"/>
      <c r="HBU10" s="11"/>
      <c r="HBV10" s="11"/>
      <c r="HBW10" s="11"/>
      <c r="HBX10" s="11"/>
      <c r="HBY10" s="11"/>
      <c r="HBZ10" s="11"/>
      <c r="HCA10" s="11"/>
      <c r="HCB10" s="11"/>
      <c r="HCC10" s="11"/>
      <c r="HCD10" s="11"/>
      <c r="HCE10" s="11"/>
      <c r="HCF10" s="11"/>
      <c r="HCG10" s="11"/>
      <c r="HCH10" s="11"/>
      <c r="HCI10" s="11"/>
      <c r="HCJ10" s="11"/>
      <c r="HCK10" s="11"/>
      <c r="HCL10" s="11"/>
      <c r="HCM10" s="11"/>
      <c r="HCN10" s="11"/>
      <c r="HCO10" s="11"/>
      <c r="HCP10" s="11"/>
      <c r="HCQ10" s="11"/>
      <c r="HCR10" s="11"/>
      <c r="HCS10" s="11"/>
      <c r="HCT10" s="11"/>
      <c r="HCU10" s="11"/>
      <c r="HCV10" s="11"/>
      <c r="HCW10" s="11"/>
      <c r="HCX10" s="11"/>
      <c r="HCY10" s="11"/>
      <c r="HCZ10" s="11"/>
      <c r="HDA10" s="11"/>
      <c r="HDB10" s="11"/>
      <c r="HDC10" s="11"/>
      <c r="HDD10" s="11"/>
      <c r="HDE10" s="11"/>
      <c r="HDF10" s="11"/>
      <c r="HDG10" s="11"/>
      <c r="HDH10" s="11"/>
      <c r="HDI10" s="11"/>
      <c r="HDJ10" s="11"/>
      <c r="HDK10" s="11"/>
      <c r="HDL10" s="11"/>
      <c r="HDM10" s="11"/>
      <c r="HDN10" s="11"/>
      <c r="HDO10" s="11"/>
      <c r="HDP10" s="11"/>
      <c r="HDQ10" s="11"/>
      <c r="HDR10" s="11"/>
      <c r="HDS10" s="11"/>
      <c r="HDT10" s="11"/>
      <c r="HDU10" s="11"/>
      <c r="HDV10" s="11"/>
      <c r="HDW10" s="11"/>
      <c r="HDX10" s="11"/>
      <c r="HDY10" s="11"/>
      <c r="HDZ10" s="11"/>
      <c r="HEA10" s="11"/>
      <c r="HEB10" s="11"/>
      <c r="HEC10" s="11"/>
      <c r="HED10" s="11"/>
      <c r="HEE10" s="11"/>
      <c r="HEF10" s="11"/>
      <c r="HEG10" s="11"/>
      <c r="HEH10" s="11"/>
      <c r="HEI10" s="11"/>
      <c r="HEJ10" s="11"/>
      <c r="HEK10" s="11"/>
      <c r="HEL10" s="11"/>
      <c r="HEM10" s="11"/>
      <c r="HEN10" s="11"/>
      <c r="HEO10" s="11"/>
      <c r="HEP10" s="11"/>
      <c r="HEQ10" s="11"/>
      <c r="HER10" s="11"/>
      <c r="HES10" s="11"/>
      <c r="HET10" s="11"/>
      <c r="HEU10" s="11"/>
      <c r="HEV10" s="11"/>
      <c r="HEW10" s="11"/>
      <c r="HEX10" s="11"/>
      <c r="HEY10" s="11"/>
      <c r="HEZ10" s="11"/>
      <c r="HFA10" s="11"/>
      <c r="HFB10" s="11"/>
      <c r="HFC10" s="11"/>
      <c r="HFD10" s="11"/>
      <c r="HFE10" s="11"/>
      <c r="HFF10" s="11"/>
      <c r="HFG10" s="11"/>
      <c r="HFH10" s="11"/>
      <c r="HFI10" s="11"/>
      <c r="HFJ10" s="11"/>
      <c r="HFK10" s="11"/>
      <c r="HFL10" s="11"/>
      <c r="HFM10" s="11"/>
      <c r="HFN10" s="11"/>
      <c r="HFO10" s="11"/>
      <c r="HFP10" s="11"/>
      <c r="HFQ10" s="11"/>
      <c r="HFR10" s="11"/>
      <c r="HFS10" s="11"/>
      <c r="HFT10" s="11"/>
      <c r="HFU10" s="11"/>
      <c r="HFV10" s="11"/>
      <c r="HFW10" s="11"/>
      <c r="HFX10" s="11"/>
      <c r="HFY10" s="11"/>
      <c r="HFZ10" s="11"/>
      <c r="HGA10" s="11"/>
      <c r="HGB10" s="11"/>
      <c r="HGC10" s="11"/>
      <c r="HGD10" s="11"/>
      <c r="HGE10" s="11"/>
      <c r="HGF10" s="11"/>
      <c r="HGG10" s="11"/>
      <c r="HGH10" s="11"/>
      <c r="HGI10" s="11"/>
      <c r="HGJ10" s="11"/>
      <c r="HGK10" s="11"/>
      <c r="HGL10" s="11"/>
      <c r="HGM10" s="11"/>
      <c r="HGN10" s="11"/>
      <c r="HGO10" s="11"/>
      <c r="HGP10" s="11"/>
      <c r="HGQ10" s="11"/>
      <c r="HGR10" s="11"/>
      <c r="HGS10" s="11"/>
      <c r="HGT10" s="11"/>
      <c r="HGU10" s="11"/>
      <c r="HGV10" s="11"/>
      <c r="HGW10" s="11"/>
      <c r="HGX10" s="11"/>
      <c r="HGY10" s="11"/>
      <c r="HGZ10" s="11"/>
      <c r="HHA10" s="11"/>
      <c r="HHB10" s="11"/>
      <c r="HHC10" s="11"/>
      <c r="HHD10" s="11"/>
      <c r="HHE10" s="11"/>
      <c r="HHF10" s="11"/>
      <c r="HHG10" s="11"/>
      <c r="HHH10" s="11"/>
      <c r="HHI10" s="11"/>
      <c r="HHJ10" s="11"/>
      <c r="HHK10" s="11"/>
      <c r="HHL10" s="11"/>
      <c r="HHM10" s="11"/>
      <c r="HHN10" s="11"/>
      <c r="HHO10" s="11"/>
      <c r="HHP10" s="11"/>
      <c r="HHQ10" s="11"/>
      <c r="HHR10" s="11"/>
      <c r="HHS10" s="11"/>
      <c r="HHT10" s="11"/>
      <c r="HHU10" s="11"/>
      <c r="HHV10" s="11"/>
      <c r="HHW10" s="11"/>
      <c r="HHX10" s="11"/>
      <c r="HHY10" s="11"/>
      <c r="HHZ10" s="11"/>
      <c r="HIA10" s="11"/>
      <c r="HIB10" s="11"/>
      <c r="HIC10" s="11"/>
      <c r="HID10" s="11"/>
      <c r="HIE10" s="11"/>
      <c r="HIF10" s="11"/>
      <c r="HIG10" s="11"/>
      <c r="HIH10" s="11"/>
      <c r="HII10" s="11"/>
      <c r="HIJ10" s="11"/>
      <c r="HIK10" s="11"/>
      <c r="HIL10" s="11"/>
      <c r="HIM10" s="11"/>
      <c r="HIN10" s="11"/>
      <c r="HIO10" s="11"/>
      <c r="HIP10" s="11"/>
      <c r="HIQ10" s="11"/>
      <c r="HIR10" s="11"/>
      <c r="HIS10" s="11"/>
      <c r="HIT10" s="11"/>
      <c r="HIU10" s="11"/>
      <c r="HIV10" s="11"/>
      <c r="HIW10" s="11"/>
      <c r="HIX10" s="11"/>
      <c r="HIY10" s="11"/>
      <c r="HIZ10" s="11"/>
      <c r="HJA10" s="11"/>
      <c r="HJB10" s="11"/>
      <c r="HJC10" s="11"/>
      <c r="HJD10" s="11"/>
      <c r="HJE10" s="11"/>
      <c r="HJF10" s="11"/>
      <c r="HJG10" s="11"/>
      <c r="HJH10" s="11"/>
      <c r="HJI10" s="11"/>
      <c r="HJJ10" s="11"/>
      <c r="HJK10" s="11"/>
      <c r="HJL10" s="11"/>
      <c r="HJM10" s="11"/>
      <c r="HJN10" s="11"/>
      <c r="HJO10" s="11"/>
      <c r="HJP10" s="11"/>
      <c r="HJQ10" s="11"/>
      <c r="HJR10" s="11"/>
      <c r="HJS10" s="11"/>
      <c r="HJT10" s="11"/>
      <c r="HJU10" s="11"/>
      <c r="HJV10" s="11"/>
      <c r="HJW10" s="11"/>
      <c r="HJX10" s="11"/>
      <c r="HJY10" s="11"/>
      <c r="HJZ10" s="11"/>
      <c r="HKA10" s="11"/>
      <c r="HKB10" s="11"/>
      <c r="HKC10" s="11"/>
      <c r="HKD10" s="11"/>
      <c r="HKE10" s="11"/>
      <c r="HKF10" s="11"/>
      <c r="HKG10" s="11"/>
      <c r="HKH10" s="11"/>
      <c r="HKI10" s="11"/>
      <c r="HKJ10" s="11"/>
      <c r="HKK10" s="11"/>
      <c r="HKL10" s="11"/>
      <c r="HKM10" s="11"/>
      <c r="HKN10" s="11"/>
      <c r="HKO10" s="11"/>
      <c r="HKP10" s="11"/>
      <c r="HKQ10" s="11"/>
      <c r="HKR10" s="11"/>
      <c r="HKS10" s="11"/>
      <c r="HKT10" s="11"/>
      <c r="HKU10" s="11"/>
      <c r="HKV10" s="11"/>
      <c r="HKW10" s="11"/>
      <c r="HKX10" s="11"/>
      <c r="HKY10" s="11"/>
      <c r="HKZ10" s="11"/>
      <c r="HLA10" s="11"/>
      <c r="HLB10" s="11"/>
      <c r="HLC10" s="11"/>
      <c r="HLD10" s="11"/>
      <c r="HLE10" s="11"/>
      <c r="HLF10" s="11"/>
      <c r="HLG10" s="11"/>
      <c r="HLH10" s="11"/>
      <c r="HLI10" s="11"/>
      <c r="HLJ10" s="11"/>
      <c r="HLK10" s="11"/>
      <c r="HLL10" s="11"/>
      <c r="HLM10" s="11"/>
      <c r="HLN10" s="11"/>
      <c r="HLO10" s="11"/>
      <c r="HLP10" s="11"/>
      <c r="HLQ10" s="11"/>
      <c r="HLR10" s="11"/>
      <c r="HLS10" s="11"/>
      <c r="HLT10" s="11"/>
      <c r="HLU10" s="11"/>
      <c r="HLV10" s="11"/>
      <c r="HLW10" s="11"/>
      <c r="HLX10" s="11"/>
      <c r="HLY10" s="11"/>
      <c r="HLZ10" s="11"/>
      <c r="HMA10" s="11"/>
      <c r="HMB10" s="11"/>
      <c r="HMC10" s="11"/>
      <c r="HMD10" s="11"/>
      <c r="HME10" s="11"/>
      <c r="HMF10" s="11"/>
      <c r="HMG10" s="11"/>
      <c r="HMH10" s="11"/>
      <c r="HMI10" s="11"/>
      <c r="HMJ10" s="11"/>
      <c r="HMK10" s="11"/>
      <c r="HML10" s="11"/>
      <c r="HMM10" s="11"/>
      <c r="HMN10" s="11"/>
      <c r="HMO10" s="11"/>
      <c r="HMP10" s="11"/>
      <c r="HMQ10" s="11"/>
      <c r="HMR10" s="11"/>
      <c r="HMS10" s="11"/>
      <c r="HMT10" s="11"/>
      <c r="HMU10" s="11"/>
      <c r="HMV10" s="11"/>
      <c r="HMW10" s="11"/>
      <c r="HMX10" s="11"/>
      <c r="HMY10" s="11"/>
      <c r="HMZ10" s="11"/>
      <c r="HNA10" s="11"/>
      <c r="HNB10" s="11"/>
      <c r="HNC10" s="11"/>
      <c r="HND10" s="11"/>
      <c r="HNE10" s="11"/>
      <c r="HNF10" s="11"/>
      <c r="HNG10" s="11"/>
      <c r="HNH10" s="11"/>
      <c r="HNI10" s="11"/>
      <c r="HNJ10" s="11"/>
      <c r="HNK10" s="11"/>
      <c r="HNL10" s="11"/>
      <c r="HNM10" s="11"/>
      <c r="HNN10" s="11"/>
      <c r="HNO10" s="11"/>
      <c r="HNP10" s="11"/>
      <c r="HNQ10" s="11"/>
      <c r="HNR10" s="11"/>
      <c r="HNS10" s="11"/>
      <c r="HNT10" s="11"/>
      <c r="HNU10" s="11"/>
      <c r="HNV10" s="11"/>
      <c r="HNW10" s="11"/>
      <c r="HNX10" s="11"/>
      <c r="HNY10" s="11"/>
      <c r="HNZ10" s="11"/>
      <c r="HOA10" s="11"/>
      <c r="HOB10" s="11"/>
      <c r="HOC10" s="11"/>
      <c r="HOD10" s="11"/>
      <c r="HOE10" s="11"/>
      <c r="HOF10" s="11"/>
      <c r="HOG10" s="11"/>
      <c r="HOH10" s="11"/>
      <c r="HOI10" s="11"/>
      <c r="HOJ10" s="11"/>
      <c r="HOK10" s="11"/>
      <c r="HOL10" s="11"/>
      <c r="HOM10" s="11"/>
      <c r="HON10" s="11"/>
      <c r="HOO10" s="11"/>
      <c r="HOP10" s="11"/>
      <c r="HOQ10" s="11"/>
      <c r="HOR10" s="11"/>
      <c r="HOS10" s="11"/>
      <c r="HOT10" s="11"/>
      <c r="HOU10" s="11"/>
      <c r="HOV10" s="11"/>
      <c r="HOW10" s="11"/>
      <c r="HOX10" s="11"/>
      <c r="HOY10" s="11"/>
      <c r="HOZ10" s="11"/>
      <c r="HPA10" s="11"/>
      <c r="HPB10" s="11"/>
      <c r="HPC10" s="11"/>
      <c r="HPD10" s="11"/>
      <c r="HPE10" s="11"/>
      <c r="HPF10" s="11"/>
      <c r="HPG10" s="11"/>
      <c r="HPH10" s="11"/>
      <c r="HPI10" s="11"/>
      <c r="HPJ10" s="11"/>
      <c r="HPK10" s="11"/>
      <c r="HPL10" s="11"/>
      <c r="HPM10" s="11"/>
      <c r="HPN10" s="11"/>
      <c r="HPO10" s="11"/>
      <c r="HPP10" s="11"/>
      <c r="HPQ10" s="11"/>
      <c r="HPR10" s="11"/>
      <c r="HPS10" s="11"/>
      <c r="HPT10" s="11"/>
      <c r="HPU10" s="11"/>
      <c r="HPV10" s="11"/>
      <c r="HPW10" s="11"/>
      <c r="HPX10" s="11"/>
      <c r="HPY10" s="11"/>
      <c r="HPZ10" s="11"/>
      <c r="HQA10" s="11"/>
      <c r="HQB10" s="11"/>
      <c r="HQC10" s="11"/>
      <c r="HQD10" s="11"/>
      <c r="HQE10" s="11"/>
      <c r="HQF10" s="11"/>
      <c r="HQG10" s="11"/>
      <c r="HQH10" s="11"/>
      <c r="HQI10" s="11"/>
      <c r="HQJ10" s="11"/>
      <c r="HQK10" s="11"/>
      <c r="HQL10" s="11"/>
      <c r="HQM10" s="11"/>
      <c r="HQN10" s="11"/>
      <c r="HQO10" s="11"/>
      <c r="HQP10" s="11"/>
      <c r="HQQ10" s="11"/>
      <c r="HQR10" s="11"/>
      <c r="HQS10" s="11"/>
      <c r="HQT10" s="11"/>
      <c r="HQU10" s="11"/>
      <c r="HQV10" s="11"/>
      <c r="HQW10" s="11"/>
      <c r="HQX10" s="11"/>
      <c r="HQY10" s="11"/>
      <c r="HQZ10" s="11"/>
      <c r="HRA10" s="11"/>
      <c r="HRB10" s="11"/>
      <c r="HRC10" s="11"/>
      <c r="HRD10" s="11"/>
      <c r="HRE10" s="11"/>
      <c r="HRF10" s="11"/>
      <c r="HRG10" s="11"/>
      <c r="HRH10" s="11"/>
      <c r="HRI10" s="11"/>
      <c r="HRJ10" s="11"/>
      <c r="HRK10" s="11"/>
      <c r="HRL10" s="11"/>
      <c r="HRM10" s="11"/>
      <c r="HRN10" s="11"/>
      <c r="HRO10" s="11"/>
      <c r="HRP10" s="11"/>
      <c r="HRQ10" s="11"/>
      <c r="HRR10" s="11"/>
      <c r="HRS10" s="11"/>
      <c r="HRT10" s="11"/>
      <c r="HRU10" s="11"/>
      <c r="HRV10" s="11"/>
      <c r="HRW10" s="11"/>
      <c r="HRX10" s="11"/>
      <c r="HRY10" s="11"/>
      <c r="HRZ10" s="11"/>
      <c r="HSA10" s="11"/>
      <c r="HSB10" s="11"/>
      <c r="HSC10" s="11"/>
      <c r="HSD10" s="11"/>
      <c r="HSE10" s="11"/>
      <c r="HSF10" s="11"/>
      <c r="HSG10" s="11"/>
      <c r="HSH10" s="11"/>
      <c r="HSI10" s="11"/>
      <c r="HSJ10" s="11"/>
      <c r="HSK10" s="11"/>
      <c r="HSL10" s="11"/>
      <c r="HSM10" s="11"/>
      <c r="HSN10" s="11"/>
      <c r="HSO10" s="11"/>
      <c r="HSP10" s="11"/>
      <c r="HSQ10" s="11"/>
      <c r="HSR10" s="11"/>
      <c r="HSS10" s="11"/>
      <c r="HST10" s="11"/>
      <c r="HSU10" s="11"/>
      <c r="HSV10" s="11"/>
      <c r="HSW10" s="11"/>
      <c r="HSX10" s="11"/>
      <c r="HSY10" s="11"/>
      <c r="HSZ10" s="11"/>
      <c r="HTA10" s="11"/>
      <c r="HTB10" s="11"/>
      <c r="HTC10" s="11"/>
      <c r="HTD10" s="11"/>
      <c r="HTE10" s="11"/>
      <c r="HTF10" s="11"/>
      <c r="HTG10" s="11"/>
      <c r="HTH10" s="11"/>
      <c r="HTI10" s="11"/>
      <c r="HTJ10" s="11"/>
      <c r="HTK10" s="11"/>
      <c r="HTL10" s="11"/>
      <c r="HTM10" s="11"/>
      <c r="HTN10" s="11"/>
      <c r="HTO10" s="11"/>
      <c r="HTP10" s="11"/>
      <c r="HTQ10" s="11"/>
      <c r="HTR10" s="11"/>
      <c r="HTS10" s="11"/>
      <c r="HTT10" s="11"/>
      <c r="HTU10" s="11"/>
      <c r="HTV10" s="11"/>
      <c r="HTW10" s="11"/>
      <c r="HTX10" s="11"/>
      <c r="HTY10" s="11"/>
      <c r="HTZ10" s="11"/>
      <c r="HUA10" s="11"/>
      <c r="HUB10" s="11"/>
      <c r="HUC10" s="11"/>
      <c r="HUD10" s="11"/>
      <c r="HUE10" s="11"/>
      <c r="HUF10" s="11"/>
      <c r="HUG10" s="11"/>
      <c r="HUH10" s="11"/>
      <c r="HUI10" s="11"/>
      <c r="HUJ10" s="11"/>
      <c r="HUK10" s="11"/>
      <c r="HUL10" s="11"/>
      <c r="HUM10" s="11"/>
      <c r="HUN10" s="11"/>
      <c r="HUO10" s="11"/>
      <c r="HUP10" s="11"/>
      <c r="HUQ10" s="11"/>
      <c r="HUR10" s="11"/>
      <c r="HUS10" s="11"/>
      <c r="HUT10" s="11"/>
      <c r="HUU10" s="11"/>
      <c r="HUV10" s="11"/>
      <c r="HUW10" s="11"/>
      <c r="HUX10" s="11"/>
      <c r="HUY10" s="11"/>
      <c r="HUZ10" s="11"/>
      <c r="HVA10" s="11"/>
      <c r="HVB10" s="11"/>
      <c r="HVC10" s="11"/>
      <c r="HVD10" s="11"/>
      <c r="HVE10" s="11"/>
      <c r="HVF10" s="11"/>
      <c r="HVG10" s="11"/>
      <c r="HVH10" s="11"/>
      <c r="HVI10" s="11"/>
      <c r="HVJ10" s="11"/>
      <c r="HVK10" s="11"/>
      <c r="HVL10" s="11"/>
      <c r="HVM10" s="11"/>
      <c r="HVN10" s="11"/>
      <c r="HVO10" s="11"/>
      <c r="HVP10" s="11"/>
      <c r="HVQ10" s="11"/>
      <c r="HVR10" s="11"/>
      <c r="HVS10" s="11"/>
      <c r="HVT10" s="11"/>
      <c r="HVU10" s="11"/>
      <c r="HVV10" s="11"/>
      <c r="HVW10" s="11"/>
      <c r="HVX10" s="11"/>
      <c r="HVY10" s="11"/>
      <c r="HVZ10" s="11"/>
      <c r="HWA10" s="11"/>
      <c r="HWB10" s="11"/>
      <c r="HWC10" s="11"/>
      <c r="HWD10" s="11"/>
      <c r="HWE10" s="11"/>
      <c r="HWF10" s="11"/>
      <c r="HWG10" s="11"/>
      <c r="HWH10" s="11"/>
      <c r="HWI10" s="11"/>
      <c r="HWJ10" s="11"/>
      <c r="HWK10" s="11"/>
      <c r="HWL10" s="11"/>
      <c r="HWM10" s="11"/>
      <c r="HWN10" s="11"/>
      <c r="HWO10" s="11"/>
      <c r="HWP10" s="11"/>
      <c r="HWQ10" s="11"/>
      <c r="HWR10" s="11"/>
      <c r="HWS10" s="11"/>
      <c r="HWT10" s="11"/>
      <c r="HWU10" s="11"/>
      <c r="HWV10" s="11"/>
      <c r="HWW10" s="11"/>
      <c r="HWX10" s="11"/>
      <c r="HWY10" s="11"/>
      <c r="HWZ10" s="11"/>
      <c r="HXA10" s="11"/>
      <c r="HXB10" s="11"/>
      <c r="HXC10" s="11"/>
      <c r="HXD10" s="11"/>
      <c r="HXE10" s="11"/>
      <c r="HXF10" s="11"/>
      <c r="HXG10" s="11"/>
      <c r="HXH10" s="11"/>
      <c r="HXI10" s="11"/>
      <c r="HXJ10" s="11"/>
      <c r="HXK10" s="11"/>
      <c r="HXL10" s="11"/>
      <c r="HXM10" s="11"/>
      <c r="HXN10" s="11"/>
      <c r="HXO10" s="11"/>
      <c r="HXP10" s="11"/>
      <c r="HXQ10" s="11"/>
      <c r="HXR10" s="11"/>
      <c r="HXS10" s="11"/>
      <c r="HXT10" s="11"/>
      <c r="HXU10" s="11"/>
      <c r="HXV10" s="11"/>
      <c r="HXW10" s="11"/>
      <c r="HXX10" s="11"/>
      <c r="HXY10" s="11"/>
      <c r="HXZ10" s="11"/>
      <c r="HYA10" s="11"/>
      <c r="HYB10" s="11"/>
      <c r="HYC10" s="11"/>
      <c r="HYD10" s="11"/>
      <c r="HYE10" s="11"/>
      <c r="HYF10" s="11"/>
      <c r="HYG10" s="11"/>
      <c r="HYH10" s="11"/>
      <c r="HYI10" s="11"/>
      <c r="HYJ10" s="11"/>
      <c r="HYK10" s="11"/>
      <c r="HYL10" s="11"/>
      <c r="HYM10" s="11"/>
      <c r="HYN10" s="11"/>
      <c r="HYO10" s="11"/>
      <c r="HYP10" s="11"/>
      <c r="HYQ10" s="11"/>
      <c r="HYR10" s="11"/>
      <c r="HYS10" s="11"/>
      <c r="HYT10" s="11"/>
      <c r="HYU10" s="11"/>
      <c r="HYV10" s="11"/>
      <c r="HYW10" s="11"/>
      <c r="HYX10" s="11"/>
      <c r="HYY10" s="11"/>
      <c r="HYZ10" s="11"/>
      <c r="HZA10" s="11"/>
      <c r="HZB10" s="11"/>
      <c r="HZC10" s="11"/>
      <c r="HZD10" s="11"/>
      <c r="HZE10" s="11"/>
      <c r="HZF10" s="11"/>
      <c r="HZG10" s="11"/>
      <c r="HZH10" s="11"/>
      <c r="HZI10" s="11"/>
      <c r="HZJ10" s="11"/>
      <c r="HZK10" s="11"/>
      <c r="HZL10" s="11"/>
      <c r="HZM10" s="11"/>
      <c r="HZN10" s="11"/>
      <c r="HZO10" s="11"/>
      <c r="HZP10" s="11"/>
      <c r="HZQ10" s="11"/>
      <c r="HZR10" s="11"/>
      <c r="HZS10" s="11"/>
      <c r="HZT10" s="11"/>
      <c r="HZU10" s="11"/>
      <c r="HZV10" s="11"/>
      <c r="HZW10" s="11"/>
      <c r="HZX10" s="11"/>
      <c r="HZY10" s="11"/>
      <c r="HZZ10" s="11"/>
      <c r="IAA10" s="11"/>
      <c r="IAB10" s="11"/>
      <c r="IAC10" s="11"/>
      <c r="IAD10" s="11"/>
      <c r="IAE10" s="11"/>
      <c r="IAF10" s="11"/>
      <c r="IAG10" s="11"/>
      <c r="IAH10" s="11"/>
      <c r="IAI10" s="11"/>
      <c r="IAJ10" s="11"/>
      <c r="IAK10" s="11"/>
      <c r="IAL10" s="11"/>
      <c r="IAM10" s="11"/>
      <c r="IAN10" s="11"/>
      <c r="IAO10" s="11"/>
      <c r="IAP10" s="11"/>
      <c r="IAQ10" s="11"/>
      <c r="IAR10" s="11"/>
      <c r="IAS10" s="11"/>
      <c r="IAT10" s="11"/>
      <c r="IAU10" s="11"/>
      <c r="IAV10" s="11"/>
      <c r="IAW10" s="11"/>
      <c r="IAX10" s="11"/>
      <c r="IAY10" s="11"/>
      <c r="IAZ10" s="11"/>
      <c r="IBA10" s="11"/>
      <c r="IBB10" s="11"/>
      <c r="IBC10" s="11"/>
      <c r="IBD10" s="11"/>
      <c r="IBE10" s="11"/>
      <c r="IBF10" s="11"/>
      <c r="IBG10" s="11"/>
      <c r="IBH10" s="11"/>
      <c r="IBI10" s="11"/>
      <c r="IBJ10" s="11"/>
      <c r="IBK10" s="11"/>
      <c r="IBL10" s="11"/>
      <c r="IBM10" s="11"/>
      <c r="IBN10" s="11"/>
      <c r="IBO10" s="11"/>
      <c r="IBP10" s="11"/>
      <c r="IBQ10" s="11"/>
      <c r="IBR10" s="11"/>
      <c r="IBS10" s="11"/>
      <c r="IBT10" s="11"/>
      <c r="IBU10" s="11"/>
      <c r="IBV10" s="11"/>
      <c r="IBW10" s="11"/>
      <c r="IBX10" s="11"/>
      <c r="IBY10" s="11"/>
      <c r="IBZ10" s="11"/>
      <c r="ICA10" s="11"/>
      <c r="ICB10" s="11"/>
      <c r="ICC10" s="11"/>
      <c r="ICD10" s="11"/>
      <c r="ICE10" s="11"/>
      <c r="ICF10" s="11"/>
      <c r="ICG10" s="11"/>
      <c r="ICH10" s="11"/>
      <c r="ICI10" s="11"/>
      <c r="ICJ10" s="11"/>
      <c r="ICK10" s="11"/>
      <c r="ICL10" s="11"/>
      <c r="ICM10" s="11"/>
      <c r="ICN10" s="11"/>
      <c r="ICO10" s="11"/>
      <c r="ICP10" s="11"/>
      <c r="ICQ10" s="11"/>
      <c r="ICR10" s="11"/>
      <c r="ICS10" s="11"/>
      <c r="ICT10" s="11"/>
      <c r="ICU10" s="11"/>
      <c r="ICV10" s="11"/>
      <c r="ICW10" s="11"/>
      <c r="ICX10" s="11"/>
      <c r="ICY10" s="11"/>
      <c r="ICZ10" s="11"/>
      <c r="IDA10" s="11"/>
      <c r="IDB10" s="11"/>
      <c r="IDC10" s="11"/>
      <c r="IDD10" s="11"/>
      <c r="IDE10" s="11"/>
      <c r="IDF10" s="11"/>
      <c r="IDG10" s="11"/>
      <c r="IDH10" s="11"/>
      <c r="IDI10" s="11"/>
      <c r="IDJ10" s="11"/>
      <c r="IDK10" s="11"/>
      <c r="IDL10" s="11"/>
      <c r="IDM10" s="11"/>
      <c r="IDN10" s="11"/>
      <c r="IDO10" s="11"/>
      <c r="IDP10" s="11"/>
      <c r="IDQ10" s="11"/>
      <c r="IDR10" s="11"/>
      <c r="IDS10" s="11"/>
      <c r="IDT10" s="11"/>
      <c r="IDU10" s="11"/>
      <c r="IDV10" s="11"/>
      <c r="IDW10" s="11"/>
      <c r="IDX10" s="11"/>
      <c r="IDY10" s="11"/>
      <c r="IDZ10" s="11"/>
      <c r="IEA10" s="11"/>
      <c r="IEB10" s="11"/>
      <c r="IEC10" s="11"/>
      <c r="IED10" s="11"/>
      <c r="IEE10" s="11"/>
      <c r="IEF10" s="11"/>
      <c r="IEG10" s="11"/>
      <c r="IEH10" s="11"/>
      <c r="IEI10" s="11"/>
      <c r="IEJ10" s="11"/>
      <c r="IEK10" s="11"/>
      <c r="IEL10" s="11"/>
      <c r="IEM10" s="11"/>
      <c r="IEN10" s="11"/>
      <c r="IEO10" s="11"/>
      <c r="IEP10" s="11"/>
      <c r="IEQ10" s="11"/>
      <c r="IER10" s="11"/>
      <c r="IES10" s="11"/>
      <c r="IET10" s="11"/>
      <c r="IEU10" s="11"/>
      <c r="IEV10" s="11"/>
      <c r="IEW10" s="11"/>
      <c r="IEX10" s="11"/>
      <c r="IEY10" s="11"/>
      <c r="IEZ10" s="11"/>
      <c r="IFA10" s="11"/>
      <c r="IFB10" s="11"/>
      <c r="IFC10" s="11"/>
      <c r="IFD10" s="11"/>
      <c r="IFE10" s="11"/>
      <c r="IFF10" s="11"/>
      <c r="IFG10" s="11"/>
      <c r="IFH10" s="11"/>
      <c r="IFI10" s="11"/>
      <c r="IFJ10" s="11"/>
      <c r="IFK10" s="11"/>
      <c r="IFL10" s="11"/>
      <c r="IFM10" s="11"/>
      <c r="IFN10" s="11"/>
      <c r="IFO10" s="11"/>
      <c r="IFP10" s="11"/>
      <c r="IFQ10" s="11"/>
      <c r="IFR10" s="11"/>
      <c r="IFS10" s="11"/>
      <c r="IFT10" s="11"/>
      <c r="IFU10" s="11"/>
      <c r="IFV10" s="11"/>
      <c r="IFW10" s="11"/>
      <c r="IFX10" s="11"/>
      <c r="IFY10" s="11"/>
      <c r="IFZ10" s="11"/>
      <c r="IGA10" s="11"/>
      <c r="IGB10" s="11"/>
      <c r="IGC10" s="11"/>
      <c r="IGD10" s="11"/>
      <c r="IGE10" s="11"/>
      <c r="IGF10" s="11"/>
      <c r="IGG10" s="11"/>
      <c r="IGH10" s="11"/>
      <c r="IGI10" s="11"/>
      <c r="IGJ10" s="11"/>
      <c r="IGK10" s="11"/>
      <c r="IGL10" s="11"/>
      <c r="IGM10" s="11"/>
      <c r="IGN10" s="11"/>
      <c r="IGO10" s="11"/>
      <c r="IGP10" s="11"/>
      <c r="IGQ10" s="11"/>
      <c r="IGR10" s="11"/>
      <c r="IGS10" s="11"/>
      <c r="IGT10" s="11"/>
      <c r="IGU10" s="11"/>
      <c r="IGV10" s="11"/>
      <c r="IGW10" s="11"/>
      <c r="IGX10" s="11"/>
      <c r="IGY10" s="11"/>
      <c r="IGZ10" s="11"/>
      <c r="IHA10" s="11"/>
      <c r="IHB10" s="11"/>
      <c r="IHC10" s="11"/>
      <c r="IHD10" s="11"/>
      <c r="IHE10" s="11"/>
      <c r="IHF10" s="11"/>
      <c r="IHG10" s="11"/>
      <c r="IHH10" s="11"/>
      <c r="IHI10" s="11"/>
      <c r="IHJ10" s="11"/>
      <c r="IHK10" s="11"/>
      <c r="IHL10" s="11"/>
      <c r="IHM10" s="11"/>
      <c r="IHN10" s="11"/>
      <c r="IHO10" s="11"/>
      <c r="IHP10" s="11"/>
      <c r="IHQ10" s="11"/>
      <c r="IHR10" s="11"/>
      <c r="IHS10" s="11"/>
      <c r="IHT10" s="11"/>
      <c r="IHU10" s="11"/>
      <c r="IHV10" s="11"/>
      <c r="IHW10" s="11"/>
      <c r="IHX10" s="11"/>
      <c r="IHY10" s="11"/>
      <c r="IHZ10" s="11"/>
      <c r="IIA10" s="11"/>
      <c r="IIB10" s="11"/>
      <c r="IIC10" s="11"/>
      <c r="IID10" s="11"/>
      <c r="IIE10" s="11"/>
      <c r="IIF10" s="11"/>
      <c r="IIG10" s="11"/>
      <c r="IIH10" s="11"/>
      <c r="III10" s="11"/>
      <c r="IIJ10" s="11"/>
      <c r="IIK10" s="11"/>
      <c r="IIL10" s="11"/>
      <c r="IIM10" s="11"/>
      <c r="IIN10" s="11"/>
      <c r="IIO10" s="11"/>
      <c r="IIP10" s="11"/>
      <c r="IIQ10" s="11"/>
      <c r="IIR10" s="11"/>
      <c r="IIS10" s="11"/>
      <c r="IIT10" s="11"/>
      <c r="IIU10" s="11"/>
      <c r="IIV10" s="11"/>
      <c r="IIW10" s="11"/>
      <c r="IIX10" s="11"/>
      <c r="IIY10" s="11"/>
      <c r="IIZ10" s="11"/>
      <c r="IJA10" s="11"/>
      <c r="IJB10" s="11"/>
      <c r="IJC10" s="11"/>
      <c r="IJD10" s="11"/>
      <c r="IJE10" s="11"/>
      <c r="IJF10" s="11"/>
      <c r="IJG10" s="11"/>
      <c r="IJH10" s="11"/>
      <c r="IJI10" s="11"/>
      <c r="IJJ10" s="11"/>
      <c r="IJK10" s="11"/>
      <c r="IJL10" s="11"/>
      <c r="IJM10" s="11"/>
      <c r="IJN10" s="11"/>
      <c r="IJO10" s="11"/>
      <c r="IJP10" s="11"/>
      <c r="IJQ10" s="11"/>
      <c r="IJR10" s="11"/>
      <c r="IJS10" s="11"/>
      <c r="IJT10" s="11"/>
      <c r="IJU10" s="11"/>
      <c r="IJV10" s="11"/>
      <c r="IJW10" s="11"/>
      <c r="IJX10" s="11"/>
      <c r="IJY10" s="11"/>
      <c r="IJZ10" s="11"/>
      <c r="IKA10" s="11"/>
      <c r="IKB10" s="11"/>
      <c r="IKC10" s="11"/>
      <c r="IKD10" s="11"/>
      <c r="IKE10" s="11"/>
      <c r="IKF10" s="11"/>
      <c r="IKG10" s="11"/>
      <c r="IKH10" s="11"/>
      <c r="IKI10" s="11"/>
      <c r="IKJ10" s="11"/>
      <c r="IKK10" s="11"/>
      <c r="IKL10" s="11"/>
      <c r="IKM10" s="11"/>
      <c r="IKN10" s="11"/>
      <c r="IKO10" s="11"/>
      <c r="IKP10" s="11"/>
      <c r="IKQ10" s="11"/>
      <c r="IKR10" s="11"/>
      <c r="IKS10" s="11"/>
      <c r="IKT10" s="11"/>
      <c r="IKU10" s="11"/>
      <c r="IKV10" s="11"/>
      <c r="IKW10" s="11"/>
      <c r="IKX10" s="11"/>
      <c r="IKY10" s="11"/>
      <c r="IKZ10" s="11"/>
      <c r="ILA10" s="11"/>
      <c r="ILB10" s="11"/>
      <c r="ILC10" s="11"/>
      <c r="ILD10" s="11"/>
      <c r="ILE10" s="11"/>
      <c r="ILF10" s="11"/>
      <c r="ILG10" s="11"/>
      <c r="ILH10" s="11"/>
      <c r="ILI10" s="11"/>
      <c r="ILJ10" s="11"/>
      <c r="ILK10" s="11"/>
      <c r="ILL10" s="11"/>
      <c r="ILM10" s="11"/>
      <c r="ILN10" s="11"/>
      <c r="ILO10" s="11"/>
      <c r="ILP10" s="11"/>
      <c r="ILQ10" s="11"/>
      <c r="ILR10" s="11"/>
      <c r="ILS10" s="11"/>
      <c r="ILT10" s="11"/>
      <c r="ILU10" s="11"/>
      <c r="ILV10" s="11"/>
      <c r="ILW10" s="11"/>
      <c r="ILX10" s="11"/>
      <c r="ILY10" s="11"/>
      <c r="ILZ10" s="11"/>
      <c r="IMA10" s="11"/>
      <c r="IMB10" s="11"/>
      <c r="IMC10" s="11"/>
      <c r="IMD10" s="11"/>
      <c r="IME10" s="11"/>
      <c r="IMF10" s="11"/>
      <c r="IMG10" s="11"/>
      <c r="IMH10" s="11"/>
      <c r="IMI10" s="11"/>
      <c r="IMJ10" s="11"/>
      <c r="IMK10" s="11"/>
      <c r="IML10" s="11"/>
      <c r="IMM10" s="11"/>
      <c r="IMN10" s="11"/>
      <c r="IMO10" s="11"/>
      <c r="IMP10" s="11"/>
      <c r="IMQ10" s="11"/>
      <c r="IMR10" s="11"/>
      <c r="IMS10" s="11"/>
      <c r="IMT10" s="11"/>
      <c r="IMU10" s="11"/>
      <c r="IMV10" s="11"/>
      <c r="IMW10" s="11"/>
      <c r="IMX10" s="11"/>
      <c r="IMY10" s="11"/>
      <c r="IMZ10" s="11"/>
      <c r="INA10" s="11"/>
      <c r="INB10" s="11"/>
      <c r="INC10" s="11"/>
      <c r="IND10" s="11"/>
      <c r="INE10" s="11"/>
      <c r="INF10" s="11"/>
      <c r="ING10" s="11"/>
      <c r="INH10" s="11"/>
      <c r="INI10" s="11"/>
      <c r="INJ10" s="11"/>
      <c r="INK10" s="11"/>
      <c r="INL10" s="11"/>
      <c r="INM10" s="11"/>
      <c r="INN10" s="11"/>
      <c r="INO10" s="11"/>
      <c r="INP10" s="11"/>
      <c r="INQ10" s="11"/>
      <c r="INR10" s="11"/>
      <c r="INS10" s="11"/>
      <c r="INT10" s="11"/>
      <c r="INU10" s="11"/>
      <c r="INV10" s="11"/>
      <c r="INW10" s="11"/>
      <c r="INX10" s="11"/>
      <c r="INY10" s="11"/>
      <c r="INZ10" s="11"/>
      <c r="IOA10" s="11"/>
      <c r="IOB10" s="11"/>
      <c r="IOC10" s="11"/>
      <c r="IOD10" s="11"/>
      <c r="IOE10" s="11"/>
      <c r="IOF10" s="11"/>
      <c r="IOG10" s="11"/>
      <c r="IOH10" s="11"/>
      <c r="IOI10" s="11"/>
      <c r="IOJ10" s="11"/>
      <c r="IOK10" s="11"/>
      <c r="IOL10" s="11"/>
      <c r="IOM10" s="11"/>
      <c r="ION10" s="11"/>
      <c r="IOO10" s="11"/>
      <c r="IOP10" s="11"/>
      <c r="IOQ10" s="11"/>
      <c r="IOR10" s="11"/>
      <c r="IOS10" s="11"/>
      <c r="IOT10" s="11"/>
      <c r="IOU10" s="11"/>
      <c r="IOV10" s="11"/>
      <c r="IOW10" s="11"/>
      <c r="IOX10" s="11"/>
      <c r="IOY10" s="11"/>
      <c r="IOZ10" s="11"/>
      <c r="IPA10" s="11"/>
      <c r="IPB10" s="11"/>
      <c r="IPC10" s="11"/>
      <c r="IPD10" s="11"/>
      <c r="IPE10" s="11"/>
      <c r="IPF10" s="11"/>
      <c r="IPG10" s="11"/>
      <c r="IPH10" s="11"/>
      <c r="IPI10" s="11"/>
      <c r="IPJ10" s="11"/>
      <c r="IPK10" s="11"/>
      <c r="IPL10" s="11"/>
      <c r="IPM10" s="11"/>
      <c r="IPN10" s="11"/>
      <c r="IPO10" s="11"/>
      <c r="IPP10" s="11"/>
      <c r="IPQ10" s="11"/>
      <c r="IPR10" s="11"/>
      <c r="IPS10" s="11"/>
      <c r="IPT10" s="11"/>
      <c r="IPU10" s="11"/>
      <c r="IPV10" s="11"/>
      <c r="IPW10" s="11"/>
      <c r="IPX10" s="11"/>
      <c r="IPY10" s="11"/>
      <c r="IPZ10" s="11"/>
      <c r="IQA10" s="11"/>
      <c r="IQB10" s="11"/>
      <c r="IQC10" s="11"/>
      <c r="IQD10" s="11"/>
      <c r="IQE10" s="11"/>
      <c r="IQF10" s="11"/>
      <c r="IQG10" s="11"/>
      <c r="IQH10" s="11"/>
      <c r="IQI10" s="11"/>
      <c r="IQJ10" s="11"/>
      <c r="IQK10" s="11"/>
      <c r="IQL10" s="11"/>
      <c r="IQM10" s="11"/>
      <c r="IQN10" s="11"/>
      <c r="IQO10" s="11"/>
      <c r="IQP10" s="11"/>
      <c r="IQQ10" s="11"/>
      <c r="IQR10" s="11"/>
      <c r="IQS10" s="11"/>
      <c r="IQT10" s="11"/>
      <c r="IQU10" s="11"/>
      <c r="IQV10" s="11"/>
      <c r="IQW10" s="11"/>
      <c r="IQX10" s="11"/>
      <c r="IQY10" s="11"/>
      <c r="IQZ10" s="11"/>
      <c r="IRA10" s="11"/>
      <c r="IRB10" s="11"/>
      <c r="IRC10" s="11"/>
      <c r="IRD10" s="11"/>
      <c r="IRE10" s="11"/>
      <c r="IRF10" s="11"/>
      <c r="IRG10" s="11"/>
      <c r="IRH10" s="11"/>
      <c r="IRI10" s="11"/>
      <c r="IRJ10" s="11"/>
      <c r="IRK10" s="11"/>
      <c r="IRL10" s="11"/>
      <c r="IRM10" s="11"/>
      <c r="IRN10" s="11"/>
      <c r="IRO10" s="11"/>
      <c r="IRP10" s="11"/>
      <c r="IRQ10" s="11"/>
      <c r="IRR10" s="11"/>
      <c r="IRS10" s="11"/>
      <c r="IRT10" s="11"/>
      <c r="IRU10" s="11"/>
      <c r="IRV10" s="11"/>
      <c r="IRW10" s="11"/>
      <c r="IRX10" s="11"/>
      <c r="IRY10" s="11"/>
      <c r="IRZ10" s="11"/>
      <c r="ISA10" s="11"/>
      <c r="ISB10" s="11"/>
      <c r="ISC10" s="11"/>
      <c r="ISD10" s="11"/>
      <c r="ISE10" s="11"/>
      <c r="ISF10" s="11"/>
      <c r="ISG10" s="11"/>
      <c r="ISH10" s="11"/>
      <c r="ISI10" s="11"/>
      <c r="ISJ10" s="11"/>
      <c r="ISK10" s="11"/>
      <c r="ISL10" s="11"/>
      <c r="ISM10" s="11"/>
      <c r="ISN10" s="11"/>
      <c r="ISO10" s="11"/>
      <c r="ISP10" s="11"/>
      <c r="ISQ10" s="11"/>
      <c r="ISR10" s="11"/>
      <c r="ISS10" s="11"/>
      <c r="IST10" s="11"/>
      <c r="ISU10" s="11"/>
      <c r="ISV10" s="11"/>
      <c r="ISW10" s="11"/>
      <c r="ISX10" s="11"/>
      <c r="ISY10" s="11"/>
      <c r="ISZ10" s="11"/>
      <c r="ITA10" s="11"/>
      <c r="ITB10" s="11"/>
      <c r="ITC10" s="11"/>
      <c r="ITD10" s="11"/>
      <c r="ITE10" s="11"/>
      <c r="ITF10" s="11"/>
      <c r="ITG10" s="11"/>
      <c r="ITH10" s="11"/>
      <c r="ITI10" s="11"/>
      <c r="ITJ10" s="11"/>
      <c r="ITK10" s="11"/>
      <c r="ITL10" s="11"/>
      <c r="ITM10" s="11"/>
      <c r="ITN10" s="11"/>
      <c r="ITO10" s="11"/>
      <c r="ITP10" s="11"/>
      <c r="ITQ10" s="11"/>
      <c r="ITR10" s="11"/>
      <c r="ITS10" s="11"/>
      <c r="ITT10" s="11"/>
      <c r="ITU10" s="11"/>
      <c r="ITV10" s="11"/>
      <c r="ITW10" s="11"/>
      <c r="ITX10" s="11"/>
      <c r="ITY10" s="11"/>
      <c r="ITZ10" s="11"/>
      <c r="IUA10" s="11"/>
      <c r="IUB10" s="11"/>
      <c r="IUC10" s="11"/>
      <c r="IUD10" s="11"/>
      <c r="IUE10" s="11"/>
      <c r="IUF10" s="11"/>
      <c r="IUG10" s="11"/>
      <c r="IUH10" s="11"/>
      <c r="IUI10" s="11"/>
      <c r="IUJ10" s="11"/>
      <c r="IUK10" s="11"/>
      <c r="IUL10" s="11"/>
      <c r="IUM10" s="11"/>
      <c r="IUN10" s="11"/>
      <c r="IUO10" s="11"/>
      <c r="IUP10" s="11"/>
      <c r="IUQ10" s="11"/>
      <c r="IUR10" s="11"/>
      <c r="IUS10" s="11"/>
      <c r="IUT10" s="11"/>
      <c r="IUU10" s="11"/>
      <c r="IUV10" s="11"/>
      <c r="IUW10" s="11"/>
      <c r="IUX10" s="11"/>
      <c r="IUY10" s="11"/>
      <c r="IUZ10" s="11"/>
      <c r="IVA10" s="11"/>
      <c r="IVB10" s="11"/>
      <c r="IVC10" s="11"/>
      <c r="IVD10" s="11"/>
      <c r="IVE10" s="11"/>
      <c r="IVF10" s="11"/>
      <c r="IVG10" s="11"/>
      <c r="IVH10" s="11"/>
      <c r="IVI10" s="11"/>
      <c r="IVJ10" s="11"/>
      <c r="IVK10" s="11"/>
      <c r="IVL10" s="11"/>
      <c r="IVM10" s="11"/>
      <c r="IVN10" s="11"/>
      <c r="IVO10" s="11"/>
      <c r="IVP10" s="11"/>
      <c r="IVQ10" s="11"/>
      <c r="IVR10" s="11"/>
      <c r="IVS10" s="11"/>
      <c r="IVT10" s="11"/>
      <c r="IVU10" s="11"/>
      <c r="IVV10" s="11"/>
      <c r="IVW10" s="11"/>
      <c r="IVX10" s="11"/>
      <c r="IVY10" s="11"/>
      <c r="IVZ10" s="11"/>
      <c r="IWA10" s="11"/>
      <c r="IWB10" s="11"/>
      <c r="IWC10" s="11"/>
      <c r="IWD10" s="11"/>
      <c r="IWE10" s="11"/>
      <c r="IWF10" s="11"/>
      <c r="IWG10" s="11"/>
      <c r="IWH10" s="11"/>
      <c r="IWI10" s="11"/>
      <c r="IWJ10" s="11"/>
      <c r="IWK10" s="11"/>
      <c r="IWL10" s="11"/>
      <c r="IWM10" s="11"/>
      <c r="IWN10" s="11"/>
      <c r="IWO10" s="11"/>
      <c r="IWP10" s="11"/>
      <c r="IWQ10" s="11"/>
      <c r="IWR10" s="11"/>
      <c r="IWS10" s="11"/>
      <c r="IWT10" s="11"/>
      <c r="IWU10" s="11"/>
      <c r="IWV10" s="11"/>
      <c r="IWW10" s="11"/>
      <c r="IWX10" s="11"/>
      <c r="IWY10" s="11"/>
      <c r="IWZ10" s="11"/>
      <c r="IXA10" s="11"/>
      <c r="IXB10" s="11"/>
      <c r="IXC10" s="11"/>
      <c r="IXD10" s="11"/>
      <c r="IXE10" s="11"/>
      <c r="IXF10" s="11"/>
      <c r="IXG10" s="11"/>
      <c r="IXH10" s="11"/>
      <c r="IXI10" s="11"/>
      <c r="IXJ10" s="11"/>
      <c r="IXK10" s="11"/>
      <c r="IXL10" s="11"/>
      <c r="IXM10" s="11"/>
      <c r="IXN10" s="11"/>
      <c r="IXO10" s="11"/>
      <c r="IXP10" s="11"/>
      <c r="IXQ10" s="11"/>
      <c r="IXR10" s="11"/>
      <c r="IXS10" s="11"/>
      <c r="IXT10" s="11"/>
      <c r="IXU10" s="11"/>
      <c r="IXV10" s="11"/>
      <c r="IXW10" s="11"/>
      <c r="IXX10" s="11"/>
      <c r="IXY10" s="11"/>
      <c r="IXZ10" s="11"/>
      <c r="IYA10" s="11"/>
      <c r="IYB10" s="11"/>
      <c r="IYC10" s="11"/>
      <c r="IYD10" s="11"/>
      <c r="IYE10" s="11"/>
      <c r="IYF10" s="11"/>
      <c r="IYG10" s="11"/>
      <c r="IYH10" s="11"/>
      <c r="IYI10" s="11"/>
      <c r="IYJ10" s="11"/>
      <c r="IYK10" s="11"/>
      <c r="IYL10" s="11"/>
      <c r="IYM10" s="11"/>
      <c r="IYN10" s="11"/>
      <c r="IYO10" s="11"/>
      <c r="IYP10" s="11"/>
      <c r="IYQ10" s="11"/>
      <c r="IYR10" s="11"/>
      <c r="IYS10" s="11"/>
      <c r="IYT10" s="11"/>
      <c r="IYU10" s="11"/>
      <c r="IYV10" s="11"/>
      <c r="IYW10" s="11"/>
      <c r="IYX10" s="11"/>
      <c r="IYY10" s="11"/>
      <c r="IYZ10" s="11"/>
      <c r="IZA10" s="11"/>
      <c r="IZB10" s="11"/>
      <c r="IZC10" s="11"/>
      <c r="IZD10" s="11"/>
      <c r="IZE10" s="11"/>
      <c r="IZF10" s="11"/>
      <c r="IZG10" s="11"/>
      <c r="IZH10" s="11"/>
      <c r="IZI10" s="11"/>
      <c r="IZJ10" s="11"/>
      <c r="IZK10" s="11"/>
      <c r="IZL10" s="11"/>
      <c r="IZM10" s="11"/>
      <c r="IZN10" s="11"/>
      <c r="IZO10" s="11"/>
      <c r="IZP10" s="11"/>
      <c r="IZQ10" s="11"/>
      <c r="IZR10" s="11"/>
      <c r="IZS10" s="11"/>
      <c r="IZT10" s="11"/>
      <c r="IZU10" s="11"/>
      <c r="IZV10" s="11"/>
      <c r="IZW10" s="11"/>
      <c r="IZX10" s="11"/>
      <c r="IZY10" s="11"/>
      <c r="IZZ10" s="11"/>
      <c r="JAA10" s="11"/>
      <c r="JAB10" s="11"/>
      <c r="JAC10" s="11"/>
      <c r="JAD10" s="11"/>
      <c r="JAE10" s="11"/>
      <c r="JAF10" s="11"/>
      <c r="JAG10" s="11"/>
      <c r="JAH10" s="11"/>
      <c r="JAI10" s="11"/>
      <c r="JAJ10" s="11"/>
      <c r="JAK10" s="11"/>
      <c r="JAL10" s="11"/>
      <c r="JAM10" s="11"/>
      <c r="JAN10" s="11"/>
      <c r="JAO10" s="11"/>
      <c r="JAP10" s="11"/>
      <c r="JAQ10" s="11"/>
      <c r="JAR10" s="11"/>
      <c r="JAS10" s="11"/>
      <c r="JAT10" s="11"/>
      <c r="JAU10" s="11"/>
      <c r="JAV10" s="11"/>
      <c r="JAW10" s="11"/>
      <c r="JAX10" s="11"/>
      <c r="JAY10" s="11"/>
      <c r="JAZ10" s="11"/>
      <c r="JBA10" s="11"/>
      <c r="JBB10" s="11"/>
      <c r="JBC10" s="11"/>
      <c r="JBD10" s="11"/>
      <c r="JBE10" s="11"/>
      <c r="JBF10" s="11"/>
      <c r="JBG10" s="11"/>
      <c r="JBH10" s="11"/>
      <c r="JBI10" s="11"/>
      <c r="JBJ10" s="11"/>
      <c r="JBK10" s="11"/>
      <c r="JBL10" s="11"/>
      <c r="JBM10" s="11"/>
      <c r="JBN10" s="11"/>
      <c r="JBO10" s="11"/>
      <c r="JBP10" s="11"/>
      <c r="JBQ10" s="11"/>
      <c r="JBR10" s="11"/>
      <c r="JBS10" s="11"/>
      <c r="JBT10" s="11"/>
      <c r="JBU10" s="11"/>
      <c r="JBV10" s="11"/>
      <c r="JBW10" s="11"/>
      <c r="JBX10" s="11"/>
      <c r="JBY10" s="11"/>
      <c r="JBZ10" s="11"/>
      <c r="JCA10" s="11"/>
      <c r="JCB10" s="11"/>
      <c r="JCC10" s="11"/>
      <c r="JCD10" s="11"/>
      <c r="JCE10" s="11"/>
      <c r="JCF10" s="11"/>
      <c r="JCG10" s="11"/>
      <c r="JCH10" s="11"/>
      <c r="JCI10" s="11"/>
      <c r="JCJ10" s="11"/>
      <c r="JCK10" s="11"/>
      <c r="JCL10" s="11"/>
      <c r="JCM10" s="11"/>
      <c r="JCN10" s="11"/>
      <c r="JCO10" s="11"/>
      <c r="JCP10" s="11"/>
      <c r="JCQ10" s="11"/>
      <c r="JCR10" s="11"/>
      <c r="JCS10" s="11"/>
      <c r="JCT10" s="11"/>
      <c r="JCU10" s="11"/>
      <c r="JCV10" s="11"/>
      <c r="JCW10" s="11"/>
      <c r="JCX10" s="11"/>
      <c r="JCY10" s="11"/>
      <c r="JCZ10" s="11"/>
      <c r="JDA10" s="11"/>
      <c r="JDB10" s="11"/>
      <c r="JDC10" s="11"/>
      <c r="JDD10" s="11"/>
      <c r="JDE10" s="11"/>
      <c r="JDF10" s="11"/>
      <c r="JDG10" s="11"/>
      <c r="JDH10" s="11"/>
      <c r="JDI10" s="11"/>
      <c r="JDJ10" s="11"/>
      <c r="JDK10" s="11"/>
      <c r="JDL10" s="11"/>
      <c r="JDM10" s="11"/>
      <c r="JDN10" s="11"/>
      <c r="JDO10" s="11"/>
      <c r="JDP10" s="11"/>
      <c r="JDQ10" s="11"/>
      <c r="JDR10" s="11"/>
      <c r="JDS10" s="11"/>
      <c r="JDT10" s="11"/>
      <c r="JDU10" s="11"/>
      <c r="JDV10" s="11"/>
      <c r="JDW10" s="11"/>
      <c r="JDX10" s="11"/>
      <c r="JDY10" s="11"/>
      <c r="JDZ10" s="11"/>
      <c r="JEA10" s="11"/>
      <c r="JEB10" s="11"/>
      <c r="JEC10" s="11"/>
      <c r="JED10" s="11"/>
      <c r="JEE10" s="11"/>
      <c r="JEF10" s="11"/>
      <c r="JEG10" s="11"/>
      <c r="JEH10" s="11"/>
      <c r="JEI10" s="11"/>
      <c r="JEJ10" s="11"/>
      <c r="JEK10" s="11"/>
      <c r="JEL10" s="11"/>
      <c r="JEM10" s="11"/>
      <c r="JEN10" s="11"/>
      <c r="JEO10" s="11"/>
      <c r="JEP10" s="11"/>
      <c r="JEQ10" s="11"/>
      <c r="JER10" s="11"/>
      <c r="JES10" s="11"/>
      <c r="JET10" s="11"/>
      <c r="JEU10" s="11"/>
      <c r="JEV10" s="11"/>
      <c r="JEW10" s="11"/>
      <c r="JEX10" s="11"/>
      <c r="JEY10" s="11"/>
      <c r="JEZ10" s="11"/>
      <c r="JFA10" s="11"/>
      <c r="JFB10" s="11"/>
      <c r="JFC10" s="11"/>
      <c r="JFD10" s="11"/>
      <c r="JFE10" s="11"/>
      <c r="JFF10" s="11"/>
      <c r="JFG10" s="11"/>
      <c r="JFH10" s="11"/>
      <c r="JFI10" s="11"/>
      <c r="JFJ10" s="11"/>
      <c r="JFK10" s="11"/>
      <c r="JFL10" s="11"/>
      <c r="JFM10" s="11"/>
      <c r="JFN10" s="11"/>
      <c r="JFO10" s="11"/>
      <c r="JFP10" s="11"/>
      <c r="JFQ10" s="11"/>
      <c r="JFR10" s="11"/>
      <c r="JFS10" s="11"/>
      <c r="JFT10" s="11"/>
      <c r="JFU10" s="11"/>
      <c r="JFV10" s="11"/>
      <c r="JFW10" s="11"/>
      <c r="JFX10" s="11"/>
      <c r="JFY10" s="11"/>
      <c r="JFZ10" s="11"/>
      <c r="JGA10" s="11"/>
      <c r="JGB10" s="11"/>
      <c r="JGC10" s="11"/>
      <c r="JGD10" s="11"/>
      <c r="JGE10" s="11"/>
      <c r="JGF10" s="11"/>
      <c r="JGG10" s="11"/>
      <c r="JGH10" s="11"/>
      <c r="JGI10" s="11"/>
      <c r="JGJ10" s="11"/>
      <c r="JGK10" s="11"/>
      <c r="JGL10" s="11"/>
      <c r="JGM10" s="11"/>
      <c r="JGN10" s="11"/>
      <c r="JGO10" s="11"/>
      <c r="JGP10" s="11"/>
      <c r="JGQ10" s="11"/>
      <c r="JGR10" s="11"/>
      <c r="JGS10" s="11"/>
      <c r="JGT10" s="11"/>
      <c r="JGU10" s="11"/>
      <c r="JGV10" s="11"/>
      <c r="JGW10" s="11"/>
      <c r="JGX10" s="11"/>
      <c r="JGY10" s="11"/>
      <c r="JGZ10" s="11"/>
      <c r="JHA10" s="11"/>
      <c r="JHB10" s="11"/>
      <c r="JHC10" s="11"/>
      <c r="JHD10" s="11"/>
      <c r="JHE10" s="11"/>
      <c r="JHF10" s="11"/>
      <c r="JHG10" s="11"/>
      <c r="JHH10" s="11"/>
      <c r="JHI10" s="11"/>
      <c r="JHJ10" s="11"/>
      <c r="JHK10" s="11"/>
      <c r="JHL10" s="11"/>
      <c r="JHM10" s="11"/>
      <c r="JHN10" s="11"/>
      <c r="JHO10" s="11"/>
      <c r="JHP10" s="11"/>
      <c r="JHQ10" s="11"/>
      <c r="JHR10" s="11"/>
      <c r="JHS10" s="11"/>
      <c r="JHT10" s="11"/>
      <c r="JHU10" s="11"/>
      <c r="JHV10" s="11"/>
      <c r="JHW10" s="11"/>
      <c r="JHX10" s="11"/>
      <c r="JHY10" s="11"/>
      <c r="JHZ10" s="11"/>
      <c r="JIA10" s="11"/>
      <c r="JIB10" s="11"/>
      <c r="JIC10" s="11"/>
      <c r="JID10" s="11"/>
      <c r="JIE10" s="11"/>
      <c r="JIF10" s="11"/>
      <c r="JIG10" s="11"/>
      <c r="JIH10" s="11"/>
      <c r="JII10" s="11"/>
      <c r="JIJ10" s="11"/>
      <c r="JIK10" s="11"/>
      <c r="JIL10" s="11"/>
      <c r="JIM10" s="11"/>
      <c r="JIN10" s="11"/>
      <c r="JIO10" s="11"/>
      <c r="JIP10" s="11"/>
      <c r="JIQ10" s="11"/>
      <c r="JIR10" s="11"/>
      <c r="JIS10" s="11"/>
      <c r="JIT10" s="11"/>
      <c r="JIU10" s="11"/>
      <c r="JIV10" s="11"/>
      <c r="JIW10" s="11"/>
      <c r="JIX10" s="11"/>
      <c r="JIY10" s="11"/>
      <c r="JIZ10" s="11"/>
      <c r="JJA10" s="11"/>
      <c r="JJB10" s="11"/>
      <c r="JJC10" s="11"/>
      <c r="JJD10" s="11"/>
      <c r="JJE10" s="11"/>
      <c r="JJF10" s="11"/>
      <c r="JJG10" s="11"/>
      <c r="JJH10" s="11"/>
      <c r="JJI10" s="11"/>
      <c r="JJJ10" s="11"/>
      <c r="JJK10" s="11"/>
      <c r="JJL10" s="11"/>
      <c r="JJM10" s="11"/>
      <c r="JJN10" s="11"/>
      <c r="JJO10" s="11"/>
      <c r="JJP10" s="11"/>
      <c r="JJQ10" s="11"/>
      <c r="JJR10" s="11"/>
      <c r="JJS10" s="11"/>
      <c r="JJT10" s="11"/>
      <c r="JJU10" s="11"/>
      <c r="JJV10" s="11"/>
      <c r="JJW10" s="11"/>
      <c r="JJX10" s="11"/>
      <c r="JJY10" s="11"/>
      <c r="JJZ10" s="11"/>
      <c r="JKA10" s="11"/>
      <c r="JKB10" s="11"/>
      <c r="JKC10" s="11"/>
      <c r="JKD10" s="11"/>
      <c r="JKE10" s="11"/>
      <c r="JKF10" s="11"/>
      <c r="JKG10" s="11"/>
      <c r="JKH10" s="11"/>
      <c r="JKI10" s="11"/>
      <c r="JKJ10" s="11"/>
      <c r="JKK10" s="11"/>
      <c r="JKL10" s="11"/>
      <c r="JKM10" s="11"/>
      <c r="JKN10" s="11"/>
      <c r="JKO10" s="11"/>
      <c r="JKP10" s="11"/>
      <c r="JKQ10" s="11"/>
      <c r="JKR10" s="11"/>
      <c r="JKS10" s="11"/>
      <c r="JKT10" s="11"/>
      <c r="JKU10" s="11"/>
      <c r="JKV10" s="11"/>
      <c r="JKW10" s="11"/>
      <c r="JKX10" s="11"/>
      <c r="JKY10" s="11"/>
      <c r="JKZ10" s="11"/>
      <c r="JLA10" s="11"/>
      <c r="JLB10" s="11"/>
      <c r="JLC10" s="11"/>
      <c r="JLD10" s="11"/>
      <c r="JLE10" s="11"/>
      <c r="JLF10" s="11"/>
      <c r="JLG10" s="11"/>
      <c r="JLH10" s="11"/>
      <c r="JLI10" s="11"/>
      <c r="JLJ10" s="11"/>
      <c r="JLK10" s="11"/>
      <c r="JLL10" s="11"/>
      <c r="JLM10" s="11"/>
      <c r="JLN10" s="11"/>
      <c r="JLO10" s="11"/>
      <c r="JLP10" s="11"/>
      <c r="JLQ10" s="11"/>
      <c r="JLR10" s="11"/>
      <c r="JLS10" s="11"/>
      <c r="JLT10" s="11"/>
      <c r="JLU10" s="11"/>
      <c r="JLV10" s="11"/>
      <c r="JLW10" s="11"/>
      <c r="JLX10" s="11"/>
      <c r="JLY10" s="11"/>
      <c r="JLZ10" s="11"/>
      <c r="JMA10" s="11"/>
      <c r="JMB10" s="11"/>
      <c r="JMC10" s="11"/>
      <c r="JMD10" s="11"/>
      <c r="JME10" s="11"/>
      <c r="JMF10" s="11"/>
      <c r="JMG10" s="11"/>
      <c r="JMH10" s="11"/>
      <c r="JMI10" s="11"/>
      <c r="JMJ10" s="11"/>
      <c r="JMK10" s="11"/>
      <c r="JML10" s="11"/>
      <c r="JMM10" s="11"/>
      <c r="JMN10" s="11"/>
      <c r="JMO10" s="11"/>
      <c r="JMP10" s="11"/>
      <c r="JMQ10" s="11"/>
      <c r="JMR10" s="11"/>
      <c r="JMS10" s="11"/>
      <c r="JMT10" s="11"/>
      <c r="JMU10" s="11"/>
      <c r="JMV10" s="11"/>
      <c r="JMW10" s="11"/>
      <c r="JMX10" s="11"/>
      <c r="JMY10" s="11"/>
      <c r="JMZ10" s="11"/>
      <c r="JNA10" s="11"/>
      <c r="JNB10" s="11"/>
      <c r="JNC10" s="11"/>
      <c r="JND10" s="11"/>
      <c r="JNE10" s="11"/>
      <c r="JNF10" s="11"/>
      <c r="JNG10" s="11"/>
      <c r="JNH10" s="11"/>
      <c r="JNI10" s="11"/>
      <c r="JNJ10" s="11"/>
      <c r="JNK10" s="11"/>
      <c r="JNL10" s="11"/>
      <c r="JNM10" s="11"/>
      <c r="JNN10" s="11"/>
      <c r="JNO10" s="11"/>
      <c r="JNP10" s="11"/>
      <c r="JNQ10" s="11"/>
      <c r="JNR10" s="11"/>
      <c r="JNS10" s="11"/>
      <c r="JNT10" s="11"/>
      <c r="JNU10" s="11"/>
      <c r="JNV10" s="11"/>
      <c r="JNW10" s="11"/>
      <c r="JNX10" s="11"/>
      <c r="JNY10" s="11"/>
      <c r="JNZ10" s="11"/>
      <c r="JOA10" s="11"/>
      <c r="JOB10" s="11"/>
      <c r="JOC10" s="11"/>
      <c r="JOD10" s="11"/>
      <c r="JOE10" s="11"/>
      <c r="JOF10" s="11"/>
      <c r="JOG10" s="11"/>
      <c r="JOH10" s="11"/>
      <c r="JOI10" s="11"/>
      <c r="JOJ10" s="11"/>
      <c r="JOK10" s="11"/>
      <c r="JOL10" s="11"/>
      <c r="JOM10" s="11"/>
      <c r="JON10" s="11"/>
      <c r="JOO10" s="11"/>
      <c r="JOP10" s="11"/>
      <c r="JOQ10" s="11"/>
      <c r="JOR10" s="11"/>
      <c r="JOS10" s="11"/>
      <c r="JOT10" s="11"/>
      <c r="JOU10" s="11"/>
      <c r="JOV10" s="11"/>
      <c r="JOW10" s="11"/>
      <c r="JOX10" s="11"/>
      <c r="JOY10" s="11"/>
      <c r="JOZ10" s="11"/>
      <c r="JPA10" s="11"/>
      <c r="JPB10" s="11"/>
      <c r="JPC10" s="11"/>
      <c r="JPD10" s="11"/>
      <c r="JPE10" s="11"/>
      <c r="JPF10" s="11"/>
      <c r="JPG10" s="11"/>
      <c r="JPH10" s="11"/>
      <c r="JPI10" s="11"/>
      <c r="JPJ10" s="11"/>
      <c r="JPK10" s="11"/>
      <c r="JPL10" s="11"/>
      <c r="JPM10" s="11"/>
      <c r="JPN10" s="11"/>
      <c r="JPO10" s="11"/>
      <c r="JPP10" s="11"/>
      <c r="JPQ10" s="11"/>
      <c r="JPR10" s="11"/>
      <c r="JPS10" s="11"/>
      <c r="JPT10" s="11"/>
      <c r="JPU10" s="11"/>
      <c r="JPV10" s="11"/>
      <c r="JPW10" s="11"/>
      <c r="JPX10" s="11"/>
      <c r="JPY10" s="11"/>
      <c r="JPZ10" s="11"/>
      <c r="JQA10" s="11"/>
      <c r="JQB10" s="11"/>
      <c r="JQC10" s="11"/>
      <c r="JQD10" s="11"/>
      <c r="JQE10" s="11"/>
      <c r="JQF10" s="11"/>
      <c r="JQG10" s="11"/>
      <c r="JQH10" s="11"/>
      <c r="JQI10" s="11"/>
      <c r="JQJ10" s="11"/>
      <c r="JQK10" s="11"/>
      <c r="JQL10" s="11"/>
      <c r="JQM10" s="11"/>
      <c r="JQN10" s="11"/>
      <c r="JQO10" s="11"/>
      <c r="JQP10" s="11"/>
      <c r="JQQ10" s="11"/>
      <c r="JQR10" s="11"/>
      <c r="JQS10" s="11"/>
      <c r="JQT10" s="11"/>
      <c r="JQU10" s="11"/>
      <c r="JQV10" s="11"/>
      <c r="JQW10" s="11"/>
      <c r="JQX10" s="11"/>
      <c r="JQY10" s="11"/>
      <c r="JQZ10" s="11"/>
      <c r="JRA10" s="11"/>
      <c r="JRB10" s="11"/>
      <c r="JRC10" s="11"/>
      <c r="JRD10" s="11"/>
      <c r="JRE10" s="11"/>
      <c r="JRF10" s="11"/>
      <c r="JRG10" s="11"/>
      <c r="JRH10" s="11"/>
      <c r="JRI10" s="11"/>
      <c r="JRJ10" s="11"/>
      <c r="JRK10" s="11"/>
      <c r="JRL10" s="11"/>
      <c r="JRM10" s="11"/>
      <c r="JRN10" s="11"/>
      <c r="JRO10" s="11"/>
      <c r="JRP10" s="11"/>
      <c r="JRQ10" s="11"/>
      <c r="JRR10" s="11"/>
      <c r="JRS10" s="11"/>
      <c r="JRT10" s="11"/>
      <c r="JRU10" s="11"/>
      <c r="JRV10" s="11"/>
      <c r="JRW10" s="11"/>
      <c r="JRX10" s="11"/>
      <c r="JRY10" s="11"/>
      <c r="JRZ10" s="11"/>
      <c r="JSA10" s="11"/>
      <c r="JSB10" s="11"/>
      <c r="JSC10" s="11"/>
      <c r="JSD10" s="11"/>
      <c r="JSE10" s="11"/>
      <c r="JSF10" s="11"/>
      <c r="JSG10" s="11"/>
      <c r="JSH10" s="11"/>
      <c r="JSI10" s="11"/>
      <c r="JSJ10" s="11"/>
      <c r="JSK10" s="11"/>
      <c r="JSL10" s="11"/>
      <c r="JSM10" s="11"/>
      <c r="JSN10" s="11"/>
      <c r="JSO10" s="11"/>
      <c r="JSP10" s="11"/>
      <c r="JSQ10" s="11"/>
      <c r="JSR10" s="11"/>
      <c r="JSS10" s="11"/>
      <c r="JST10" s="11"/>
      <c r="JSU10" s="11"/>
      <c r="JSV10" s="11"/>
      <c r="JSW10" s="11"/>
      <c r="JSX10" s="11"/>
      <c r="JSY10" s="11"/>
      <c r="JSZ10" s="11"/>
      <c r="JTA10" s="11"/>
      <c r="JTB10" s="11"/>
      <c r="JTC10" s="11"/>
      <c r="JTD10" s="11"/>
      <c r="JTE10" s="11"/>
      <c r="JTF10" s="11"/>
      <c r="JTG10" s="11"/>
      <c r="JTH10" s="11"/>
      <c r="JTI10" s="11"/>
      <c r="JTJ10" s="11"/>
      <c r="JTK10" s="11"/>
      <c r="JTL10" s="11"/>
      <c r="JTM10" s="11"/>
      <c r="JTN10" s="11"/>
      <c r="JTO10" s="11"/>
      <c r="JTP10" s="11"/>
      <c r="JTQ10" s="11"/>
      <c r="JTR10" s="11"/>
      <c r="JTS10" s="11"/>
      <c r="JTT10" s="11"/>
      <c r="JTU10" s="11"/>
      <c r="JTV10" s="11"/>
      <c r="JTW10" s="11"/>
      <c r="JTX10" s="11"/>
      <c r="JTY10" s="11"/>
      <c r="JTZ10" s="11"/>
      <c r="JUA10" s="11"/>
      <c r="JUB10" s="11"/>
      <c r="JUC10" s="11"/>
      <c r="JUD10" s="11"/>
      <c r="JUE10" s="11"/>
      <c r="JUF10" s="11"/>
      <c r="JUG10" s="11"/>
      <c r="JUH10" s="11"/>
      <c r="JUI10" s="11"/>
      <c r="JUJ10" s="11"/>
      <c r="JUK10" s="11"/>
      <c r="JUL10" s="11"/>
      <c r="JUM10" s="11"/>
      <c r="JUN10" s="11"/>
      <c r="JUO10" s="11"/>
      <c r="JUP10" s="11"/>
      <c r="JUQ10" s="11"/>
      <c r="JUR10" s="11"/>
      <c r="JUS10" s="11"/>
      <c r="JUT10" s="11"/>
      <c r="JUU10" s="11"/>
      <c r="JUV10" s="11"/>
      <c r="JUW10" s="11"/>
      <c r="JUX10" s="11"/>
      <c r="JUY10" s="11"/>
      <c r="JUZ10" s="11"/>
      <c r="JVA10" s="11"/>
      <c r="JVB10" s="11"/>
      <c r="JVC10" s="11"/>
      <c r="JVD10" s="11"/>
      <c r="JVE10" s="11"/>
      <c r="JVF10" s="11"/>
      <c r="JVG10" s="11"/>
      <c r="JVH10" s="11"/>
      <c r="JVI10" s="11"/>
      <c r="JVJ10" s="11"/>
      <c r="JVK10" s="11"/>
      <c r="JVL10" s="11"/>
      <c r="JVM10" s="11"/>
      <c r="JVN10" s="11"/>
      <c r="JVO10" s="11"/>
      <c r="JVP10" s="11"/>
      <c r="JVQ10" s="11"/>
      <c r="JVR10" s="11"/>
      <c r="JVS10" s="11"/>
      <c r="JVT10" s="11"/>
      <c r="JVU10" s="11"/>
      <c r="JVV10" s="11"/>
      <c r="JVW10" s="11"/>
      <c r="JVX10" s="11"/>
      <c r="JVY10" s="11"/>
      <c r="JVZ10" s="11"/>
      <c r="JWA10" s="11"/>
      <c r="JWB10" s="11"/>
      <c r="JWC10" s="11"/>
      <c r="JWD10" s="11"/>
      <c r="JWE10" s="11"/>
      <c r="JWF10" s="11"/>
      <c r="JWG10" s="11"/>
      <c r="JWH10" s="11"/>
      <c r="JWI10" s="11"/>
      <c r="JWJ10" s="11"/>
      <c r="JWK10" s="11"/>
      <c r="JWL10" s="11"/>
      <c r="JWM10" s="11"/>
      <c r="JWN10" s="11"/>
      <c r="JWO10" s="11"/>
      <c r="JWP10" s="11"/>
      <c r="JWQ10" s="11"/>
      <c r="JWR10" s="11"/>
      <c r="JWS10" s="11"/>
      <c r="JWT10" s="11"/>
      <c r="JWU10" s="11"/>
      <c r="JWV10" s="11"/>
      <c r="JWW10" s="11"/>
      <c r="JWX10" s="11"/>
      <c r="JWY10" s="11"/>
      <c r="JWZ10" s="11"/>
      <c r="JXA10" s="11"/>
      <c r="JXB10" s="11"/>
      <c r="JXC10" s="11"/>
      <c r="JXD10" s="11"/>
      <c r="JXE10" s="11"/>
      <c r="JXF10" s="11"/>
      <c r="JXG10" s="11"/>
      <c r="JXH10" s="11"/>
      <c r="JXI10" s="11"/>
      <c r="JXJ10" s="11"/>
      <c r="JXK10" s="11"/>
      <c r="JXL10" s="11"/>
      <c r="JXM10" s="11"/>
      <c r="JXN10" s="11"/>
      <c r="JXO10" s="11"/>
      <c r="JXP10" s="11"/>
      <c r="JXQ10" s="11"/>
      <c r="JXR10" s="11"/>
      <c r="JXS10" s="11"/>
      <c r="JXT10" s="11"/>
      <c r="JXU10" s="11"/>
      <c r="JXV10" s="11"/>
      <c r="JXW10" s="11"/>
      <c r="JXX10" s="11"/>
      <c r="JXY10" s="11"/>
      <c r="JXZ10" s="11"/>
      <c r="JYA10" s="11"/>
      <c r="JYB10" s="11"/>
      <c r="JYC10" s="11"/>
      <c r="JYD10" s="11"/>
      <c r="JYE10" s="11"/>
      <c r="JYF10" s="11"/>
      <c r="JYG10" s="11"/>
      <c r="JYH10" s="11"/>
      <c r="JYI10" s="11"/>
      <c r="JYJ10" s="11"/>
      <c r="JYK10" s="11"/>
      <c r="JYL10" s="11"/>
      <c r="JYM10" s="11"/>
      <c r="JYN10" s="11"/>
      <c r="JYO10" s="11"/>
      <c r="JYP10" s="11"/>
      <c r="JYQ10" s="11"/>
      <c r="JYR10" s="11"/>
      <c r="JYS10" s="11"/>
      <c r="JYT10" s="11"/>
      <c r="JYU10" s="11"/>
      <c r="JYV10" s="11"/>
      <c r="JYW10" s="11"/>
      <c r="JYX10" s="11"/>
      <c r="JYY10" s="11"/>
      <c r="JYZ10" s="11"/>
      <c r="JZA10" s="11"/>
      <c r="JZB10" s="11"/>
      <c r="JZC10" s="11"/>
      <c r="JZD10" s="11"/>
      <c r="JZE10" s="11"/>
      <c r="JZF10" s="11"/>
      <c r="JZG10" s="11"/>
      <c r="JZH10" s="11"/>
      <c r="JZI10" s="11"/>
      <c r="JZJ10" s="11"/>
      <c r="JZK10" s="11"/>
      <c r="JZL10" s="11"/>
      <c r="JZM10" s="11"/>
      <c r="JZN10" s="11"/>
      <c r="JZO10" s="11"/>
      <c r="JZP10" s="11"/>
      <c r="JZQ10" s="11"/>
      <c r="JZR10" s="11"/>
      <c r="JZS10" s="11"/>
      <c r="JZT10" s="11"/>
      <c r="JZU10" s="11"/>
      <c r="JZV10" s="11"/>
      <c r="JZW10" s="11"/>
      <c r="JZX10" s="11"/>
      <c r="JZY10" s="11"/>
      <c r="JZZ10" s="11"/>
      <c r="KAA10" s="11"/>
      <c r="KAB10" s="11"/>
      <c r="KAC10" s="11"/>
      <c r="KAD10" s="11"/>
      <c r="KAE10" s="11"/>
      <c r="KAF10" s="11"/>
      <c r="KAG10" s="11"/>
      <c r="KAH10" s="11"/>
      <c r="KAI10" s="11"/>
      <c r="KAJ10" s="11"/>
      <c r="KAK10" s="11"/>
      <c r="KAL10" s="11"/>
      <c r="KAM10" s="11"/>
      <c r="KAN10" s="11"/>
      <c r="KAO10" s="11"/>
      <c r="KAP10" s="11"/>
      <c r="KAQ10" s="11"/>
      <c r="KAR10" s="11"/>
      <c r="KAS10" s="11"/>
      <c r="KAT10" s="11"/>
      <c r="KAU10" s="11"/>
      <c r="KAV10" s="11"/>
      <c r="KAW10" s="11"/>
      <c r="KAX10" s="11"/>
      <c r="KAY10" s="11"/>
      <c r="KAZ10" s="11"/>
      <c r="KBA10" s="11"/>
      <c r="KBB10" s="11"/>
      <c r="KBC10" s="11"/>
      <c r="KBD10" s="11"/>
      <c r="KBE10" s="11"/>
      <c r="KBF10" s="11"/>
      <c r="KBG10" s="11"/>
      <c r="KBH10" s="11"/>
      <c r="KBI10" s="11"/>
      <c r="KBJ10" s="11"/>
      <c r="KBK10" s="11"/>
      <c r="KBL10" s="11"/>
      <c r="KBM10" s="11"/>
      <c r="KBN10" s="11"/>
      <c r="KBO10" s="11"/>
      <c r="KBP10" s="11"/>
      <c r="KBQ10" s="11"/>
      <c r="KBR10" s="11"/>
      <c r="KBS10" s="11"/>
      <c r="KBT10" s="11"/>
      <c r="KBU10" s="11"/>
      <c r="KBV10" s="11"/>
      <c r="KBW10" s="11"/>
      <c r="KBX10" s="11"/>
      <c r="KBY10" s="11"/>
      <c r="KBZ10" s="11"/>
      <c r="KCA10" s="11"/>
      <c r="KCB10" s="11"/>
      <c r="KCC10" s="11"/>
      <c r="KCD10" s="11"/>
      <c r="KCE10" s="11"/>
      <c r="KCF10" s="11"/>
      <c r="KCG10" s="11"/>
      <c r="KCH10" s="11"/>
      <c r="KCI10" s="11"/>
      <c r="KCJ10" s="11"/>
      <c r="KCK10" s="11"/>
      <c r="KCL10" s="11"/>
      <c r="KCM10" s="11"/>
      <c r="KCN10" s="11"/>
      <c r="KCO10" s="11"/>
      <c r="KCP10" s="11"/>
      <c r="KCQ10" s="11"/>
      <c r="KCR10" s="11"/>
      <c r="KCS10" s="11"/>
      <c r="KCT10" s="11"/>
      <c r="KCU10" s="11"/>
      <c r="KCV10" s="11"/>
      <c r="KCW10" s="11"/>
      <c r="KCX10" s="11"/>
      <c r="KCY10" s="11"/>
      <c r="KCZ10" s="11"/>
      <c r="KDA10" s="11"/>
      <c r="KDB10" s="11"/>
      <c r="KDC10" s="11"/>
      <c r="KDD10" s="11"/>
      <c r="KDE10" s="11"/>
      <c r="KDF10" s="11"/>
      <c r="KDG10" s="11"/>
      <c r="KDH10" s="11"/>
      <c r="KDI10" s="11"/>
      <c r="KDJ10" s="11"/>
      <c r="KDK10" s="11"/>
      <c r="KDL10" s="11"/>
      <c r="KDM10" s="11"/>
      <c r="KDN10" s="11"/>
      <c r="KDO10" s="11"/>
      <c r="KDP10" s="11"/>
      <c r="KDQ10" s="11"/>
      <c r="KDR10" s="11"/>
      <c r="KDS10" s="11"/>
      <c r="KDT10" s="11"/>
      <c r="KDU10" s="11"/>
      <c r="KDV10" s="11"/>
      <c r="KDW10" s="11"/>
      <c r="KDX10" s="11"/>
      <c r="KDY10" s="11"/>
      <c r="KDZ10" s="11"/>
      <c r="KEA10" s="11"/>
      <c r="KEB10" s="11"/>
      <c r="KEC10" s="11"/>
      <c r="KED10" s="11"/>
      <c r="KEE10" s="11"/>
      <c r="KEF10" s="11"/>
      <c r="KEG10" s="11"/>
      <c r="KEH10" s="11"/>
      <c r="KEI10" s="11"/>
      <c r="KEJ10" s="11"/>
      <c r="KEK10" s="11"/>
      <c r="KEL10" s="11"/>
      <c r="KEM10" s="11"/>
      <c r="KEN10" s="11"/>
      <c r="KEO10" s="11"/>
      <c r="KEP10" s="11"/>
      <c r="KEQ10" s="11"/>
      <c r="KER10" s="11"/>
      <c r="KES10" s="11"/>
      <c r="KET10" s="11"/>
      <c r="KEU10" s="11"/>
      <c r="KEV10" s="11"/>
      <c r="KEW10" s="11"/>
      <c r="KEX10" s="11"/>
      <c r="KEY10" s="11"/>
      <c r="KEZ10" s="11"/>
      <c r="KFA10" s="11"/>
      <c r="KFB10" s="11"/>
      <c r="KFC10" s="11"/>
      <c r="KFD10" s="11"/>
      <c r="KFE10" s="11"/>
      <c r="KFF10" s="11"/>
      <c r="KFG10" s="11"/>
      <c r="KFH10" s="11"/>
      <c r="KFI10" s="11"/>
      <c r="KFJ10" s="11"/>
      <c r="KFK10" s="11"/>
      <c r="KFL10" s="11"/>
      <c r="KFM10" s="11"/>
      <c r="KFN10" s="11"/>
      <c r="KFO10" s="11"/>
      <c r="KFP10" s="11"/>
      <c r="KFQ10" s="11"/>
      <c r="KFR10" s="11"/>
      <c r="KFS10" s="11"/>
      <c r="KFT10" s="11"/>
      <c r="KFU10" s="11"/>
      <c r="KFV10" s="11"/>
      <c r="KFW10" s="11"/>
      <c r="KFX10" s="11"/>
      <c r="KFY10" s="11"/>
      <c r="KFZ10" s="11"/>
      <c r="KGA10" s="11"/>
      <c r="KGB10" s="11"/>
      <c r="KGC10" s="11"/>
      <c r="KGD10" s="11"/>
      <c r="KGE10" s="11"/>
      <c r="KGF10" s="11"/>
      <c r="KGG10" s="11"/>
      <c r="KGH10" s="11"/>
      <c r="KGI10" s="11"/>
      <c r="KGJ10" s="11"/>
      <c r="KGK10" s="11"/>
      <c r="KGL10" s="11"/>
      <c r="KGM10" s="11"/>
      <c r="KGN10" s="11"/>
      <c r="KGO10" s="11"/>
      <c r="KGP10" s="11"/>
      <c r="KGQ10" s="11"/>
      <c r="KGR10" s="11"/>
      <c r="KGS10" s="11"/>
      <c r="KGT10" s="11"/>
      <c r="KGU10" s="11"/>
      <c r="KGV10" s="11"/>
      <c r="KGW10" s="11"/>
      <c r="KGX10" s="11"/>
      <c r="KGY10" s="11"/>
      <c r="KGZ10" s="11"/>
      <c r="KHA10" s="11"/>
      <c r="KHB10" s="11"/>
      <c r="KHC10" s="11"/>
      <c r="KHD10" s="11"/>
      <c r="KHE10" s="11"/>
      <c r="KHF10" s="11"/>
      <c r="KHG10" s="11"/>
      <c r="KHH10" s="11"/>
      <c r="KHI10" s="11"/>
      <c r="KHJ10" s="11"/>
      <c r="KHK10" s="11"/>
      <c r="KHL10" s="11"/>
      <c r="KHM10" s="11"/>
      <c r="KHN10" s="11"/>
      <c r="KHO10" s="11"/>
      <c r="KHP10" s="11"/>
      <c r="KHQ10" s="11"/>
      <c r="KHR10" s="11"/>
      <c r="KHS10" s="11"/>
      <c r="KHT10" s="11"/>
      <c r="KHU10" s="11"/>
      <c r="KHV10" s="11"/>
      <c r="KHW10" s="11"/>
      <c r="KHX10" s="11"/>
      <c r="KHY10" s="11"/>
      <c r="KHZ10" s="11"/>
      <c r="KIA10" s="11"/>
      <c r="KIB10" s="11"/>
      <c r="KIC10" s="11"/>
      <c r="KID10" s="11"/>
      <c r="KIE10" s="11"/>
      <c r="KIF10" s="11"/>
      <c r="KIG10" s="11"/>
      <c r="KIH10" s="11"/>
      <c r="KII10" s="11"/>
      <c r="KIJ10" s="11"/>
      <c r="KIK10" s="11"/>
      <c r="KIL10" s="11"/>
      <c r="KIM10" s="11"/>
      <c r="KIN10" s="11"/>
      <c r="KIO10" s="11"/>
      <c r="KIP10" s="11"/>
      <c r="KIQ10" s="11"/>
      <c r="KIR10" s="11"/>
      <c r="KIS10" s="11"/>
      <c r="KIT10" s="11"/>
      <c r="KIU10" s="11"/>
      <c r="KIV10" s="11"/>
      <c r="KIW10" s="11"/>
      <c r="KIX10" s="11"/>
      <c r="KIY10" s="11"/>
      <c r="KIZ10" s="11"/>
      <c r="KJA10" s="11"/>
      <c r="KJB10" s="11"/>
      <c r="KJC10" s="11"/>
      <c r="KJD10" s="11"/>
      <c r="KJE10" s="11"/>
      <c r="KJF10" s="11"/>
      <c r="KJG10" s="11"/>
      <c r="KJH10" s="11"/>
      <c r="KJI10" s="11"/>
      <c r="KJJ10" s="11"/>
      <c r="KJK10" s="11"/>
      <c r="KJL10" s="11"/>
      <c r="KJM10" s="11"/>
      <c r="KJN10" s="11"/>
      <c r="KJO10" s="11"/>
      <c r="KJP10" s="11"/>
      <c r="KJQ10" s="11"/>
      <c r="KJR10" s="11"/>
      <c r="KJS10" s="11"/>
      <c r="KJT10" s="11"/>
      <c r="KJU10" s="11"/>
      <c r="KJV10" s="11"/>
      <c r="KJW10" s="11"/>
      <c r="KJX10" s="11"/>
      <c r="KJY10" s="11"/>
      <c r="KJZ10" s="11"/>
      <c r="KKA10" s="11"/>
      <c r="KKB10" s="11"/>
      <c r="KKC10" s="11"/>
      <c r="KKD10" s="11"/>
      <c r="KKE10" s="11"/>
      <c r="KKF10" s="11"/>
      <c r="KKG10" s="11"/>
      <c r="KKH10" s="11"/>
      <c r="KKI10" s="11"/>
      <c r="KKJ10" s="11"/>
      <c r="KKK10" s="11"/>
      <c r="KKL10" s="11"/>
      <c r="KKM10" s="11"/>
      <c r="KKN10" s="11"/>
      <c r="KKO10" s="11"/>
      <c r="KKP10" s="11"/>
      <c r="KKQ10" s="11"/>
      <c r="KKR10" s="11"/>
      <c r="KKS10" s="11"/>
      <c r="KKT10" s="11"/>
      <c r="KKU10" s="11"/>
      <c r="KKV10" s="11"/>
      <c r="KKW10" s="11"/>
      <c r="KKX10" s="11"/>
      <c r="KKY10" s="11"/>
      <c r="KKZ10" s="11"/>
      <c r="KLA10" s="11"/>
      <c r="KLB10" s="11"/>
      <c r="KLC10" s="11"/>
      <c r="KLD10" s="11"/>
      <c r="KLE10" s="11"/>
      <c r="KLF10" s="11"/>
      <c r="KLG10" s="11"/>
      <c r="KLH10" s="11"/>
      <c r="KLI10" s="11"/>
      <c r="KLJ10" s="11"/>
      <c r="KLK10" s="11"/>
      <c r="KLL10" s="11"/>
      <c r="KLM10" s="11"/>
      <c r="KLN10" s="11"/>
      <c r="KLO10" s="11"/>
      <c r="KLP10" s="11"/>
      <c r="KLQ10" s="11"/>
      <c r="KLR10" s="11"/>
      <c r="KLS10" s="11"/>
      <c r="KLT10" s="11"/>
      <c r="KLU10" s="11"/>
      <c r="KLV10" s="11"/>
      <c r="KLW10" s="11"/>
      <c r="KLX10" s="11"/>
      <c r="KLY10" s="11"/>
      <c r="KLZ10" s="11"/>
      <c r="KMA10" s="11"/>
      <c r="KMB10" s="11"/>
      <c r="KMC10" s="11"/>
      <c r="KMD10" s="11"/>
      <c r="KME10" s="11"/>
      <c r="KMF10" s="11"/>
      <c r="KMG10" s="11"/>
      <c r="KMH10" s="11"/>
      <c r="KMI10" s="11"/>
      <c r="KMJ10" s="11"/>
      <c r="KMK10" s="11"/>
      <c r="KML10" s="11"/>
      <c r="KMM10" s="11"/>
      <c r="KMN10" s="11"/>
      <c r="KMO10" s="11"/>
      <c r="KMP10" s="11"/>
      <c r="KMQ10" s="11"/>
      <c r="KMR10" s="11"/>
      <c r="KMS10" s="11"/>
      <c r="KMT10" s="11"/>
      <c r="KMU10" s="11"/>
      <c r="KMV10" s="11"/>
      <c r="KMW10" s="11"/>
      <c r="KMX10" s="11"/>
      <c r="KMY10" s="11"/>
      <c r="KMZ10" s="11"/>
      <c r="KNA10" s="11"/>
      <c r="KNB10" s="11"/>
      <c r="KNC10" s="11"/>
      <c r="KND10" s="11"/>
      <c r="KNE10" s="11"/>
      <c r="KNF10" s="11"/>
      <c r="KNG10" s="11"/>
      <c r="KNH10" s="11"/>
      <c r="KNI10" s="11"/>
      <c r="KNJ10" s="11"/>
      <c r="KNK10" s="11"/>
      <c r="KNL10" s="11"/>
      <c r="KNM10" s="11"/>
      <c r="KNN10" s="11"/>
      <c r="KNO10" s="11"/>
      <c r="KNP10" s="11"/>
      <c r="KNQ10" s="11"/>
      <c r="KNR10" s="11"/>
      <c r="KNS10" s="11"/>
      <c r="KNT10" s="11"/>
      <c r="KNU10" s="11"/>
      <c r="KNV10" s="11"/>
      <c r="KNW10" s="11"/>
      <c r="KNX10" s="11"/>
      <c r="KNY10" s="11"/>
      <c r="KNZ10" s="11"/>
      <c r="KOA10" s="11"/>
      <c r="KOB10" s="11"/>
      <c r="KOC10" s="11"/>
      <c r="KOD10" s="11"/>
      <c r="KOE10" s="11"/>
      <c r="KOF10" s="11"/>
      <c r="KOG10" s="11"/>
      <c r="KOH10" s="11"/>
      <c r="KOI10" s="11"/>
      <c r="KOJ10" s="11"/>
      <c r="KOK10" s="11"/>
      <c r="KOL10" s="11"/>
      <c r="KOM10" s="11"/>
      <c r="KON10" s="11"/>
      <c r="KOO10" s="11"/>
      <c r="KOP10" s="11"/>
      <c r="KOQ10" s="11"/>
      <c r="KOR10" s="11"/>
      <c r="KOS10" s="11"/>
      <c r="KOT10" s="11"/>
      <c r="KOU10" s="11"/>
      <c r="KOV10" s="11"/>
      <c r="KOW10" s="11"/>
      <c r="KOX10" s="11"/>
      <c r="KOY10" s="11"/>
      <c r="KOZ10" s="11"/>
      <c r="KPA10" s="11"/>
      <c r="KPB10" s="11"/>
      <c r="KPC10" s="11"/>
      <c r="KPD10" s="11"/>
      <c r="KPE10" s="11"/>
      <c r="KPF10" s="11"/>
      <c r="KPG10" s="11"/>
      <c r="KPH10" s="11"/>
      <c r="KPI10" s="11"/>
      <c r="KPJ10" s="11"/>
      <c r="KPK10" s="11"/>
      <c r="KPL10" s="11"/>
      <c r="KPM10" s="11"/>
      <c r="KPN10" s="11"/>
      <c r="KPO10" s="11"/>
      <c r="KPP10" s="11"/>
      <c r="KPQ10" s="11"/>
      <c r="KPR10" s="11"/>
      <c r="KPS10" s="11"/>
      <c r="KPT10" s="11"/>
      <c r="KPU10" s="11"/>
      <c r="KPV10" s="11"/>
      <c r="KPW10" s="11"/>
      <c r="KPX10" s="11"/>
      <c r="KPY10" s="11"/>
      <c r="KPZ10" s="11"/>
      <c r="KQA10" s="11"/>
      <c r="KQB10" s="11"/>
      <c r="KQC10" s="11"/>
      <c r="KQD10" s="11"/>
      <c r="KQE10" s="11"/>
      <c r="KQF10" s="11"/>
      <c r="KQG10" s="11"/>
      <c r="KQH10" s="11"/>
      <c r="KQI10" s="11"/>
      <c r="KQJ10" s="11"/>
      <c r="KQK10" s="11"/>
      <c r="KQL10" s="11"/>
      <c r="KQM10" s="11"/>
      <c r="KQN10" s="11"/>
      <c r="KQO10" s="11"/>
      <c r="KQP10" s="11"/>
      <c r="KQQ10" s="11"/>
      <c r="KQR10" s="11"/>
      <c r="KQS10" s="11"/>
      <c r="KQT10" s="11"/>
      <c r="KQU10" s="11"/>
      <c r="KQV10" s="11"/>
      <c r="KQW10" s="11"/>
      <c r="KQX10" s="11"/>
      <c r="KQY10" s="11"/>
      <c r="KQZ10" s="11"/>
      <c r="KRA10" s="11"/>
      <c r="KRB10" s="11"/>
      <c r="KRC10" s="11"/>
      <c r="KRD10" s="11"/>
      <c r="KRE10" s="11"/>
      <c r="KRF10" s="11"/>
      <c r="KRG10" s="11"/>
      <c r="KRH10" s="11"/>
      <c r="KRI10" s="11"/>
      <c r="KRJ10" s="11"/>
      <c r="KRK10" s="11"/>
      <c r="KRL10" s="11"/>
      <c r="KRM10" s="11"/>
      <c r="KRN10" s="11"/>
      <c r="KRO10" s="11"/>
      <c r="KRP10" s="11"/>
      <c r="KRQ10" s="11"/>
      <c r="KRR10" s="11"/>
      <c r="KRS10" s="11"/>
      <c r="KRT10" s="11"/>
      <c r="KRU10" s="11"/>
      <c r="KRV10" s="11"/>
      <c r="KRW10" s="11"/>
      <c r="KRX10" s="11"/>
      <c r="KRY10" s="11"/>
      <c r="KRZ10" s="11"/>
      <c r="KSA10" s="11"/>
      <c r="KSB10" s="11"/>
      <c r="KSC10" s="11"/>
      <c r="KSD10" s="11"/>
      <c r="KSE10" s="11"/>
      <c r="KSF10" s="11"/>
      <c r="KSG10" s="11"/>
      <c r="KSH10" s="11"/>
      <c r="KSI10" s="11"/>
      <c r="KSJ10" s="11"/>
      <c r="KSK10" s="11"/>
      <c r="KSL10" s="11"/>
      <c r="KSM10" s="11"/>
      <c r="KSN10" s="11"/>
      <c r="KSO10" s="11"/>
      <c r="KSP10" s="11"/>
      <c r="KSQ10" s="11"/>
      <c r="KSR10" s="11"/>
      <c r="KSS10" s="11"/>
      <c r="KST10" s="11"/>
      <c r="KSU10" s="11"/>
      <c r="KSV10" s="11"/>
      <c r="KSW10" s="11"/>
      <c r="KSX10" s="11"/>
      <c r="KSY10" s="11"/>
      <c r="KSZ10" s="11"/>
      <c r="KTA10" s="11"/>
      <c r="KTB10" s="11"/>
      <c r="KTC10" s="11"/>
      <c r="KTD10" s="11"/>
      <c r="KTE10" s="11"/>
      <c r="KTF10" s="11"/>
      <c r="KTG10" s="11"/>
      <c r="KTH10" s="11"/>
      <c r="KTI10" s="11"/>
      <c r="KTJ10" s="11"/>
      <c r="KTK10" s="11"/>
      <c r="KTL10" s="11"/>
      <c r="KTM10" s="11"/>
      <c r="KTN10" s="11"/>
      <c r="KTO10" s="11"/>
      <c r="KTP10" s="11"/>
      <c r="KTQ10" s="11"/>
      <c r="KTR10" s="11"/>
      <c r="KTS10" s="11"/>
      <c r="KTT10" s="11"/>
      <c r="KTU10" s="11"/>
      <c r="KTV10" s="11"/>
      <c r="KTW10" s="11"/>
      <c r="KTX10" s="11"/>
      <c r="KTY10" s="11"/>
      <c r="KTZ10" s="11"/>
      <c r="KUA10" s="11"/>
      <c r="KUB10" s="11"/>
      <c r="KUC10" s="11"/>
      <c r="KUD10" s="11"/>
      <c r="KUE10" s="11"/>
      <c r="KUF10" s="11"/>
      <c r="KUG10" s="11"/>
      <c r="KUH10" s="11"/>
      <c r="KUI10" s="11"/>
      <c r="KUJ10" s="11"/>
      <c r="KUK10" s="11"/>
      <c r="KUL10" s="11"/>
      <c r="KUM10" s="11"/>
      <c r="KUN10" s="11"/>
      <c r="KUO10" s="11"/>
      <c r="KUP10" s="11"/>
      <c r="KUQ10" s="11"/>
      <c r="KUR10" s="11"/>
      <c r="KUS10" s="11"/>
      <c r="KUT10" s="11"/>
      <c r="KUU10" s="11"/>
      <c r="KUV10" s="11"/>
      <c r="KUW10" s="11"/>
      <c r="KUX10" s="11"/>
      <c r="KUY10" s="11"/>
      <c r="KUZ10" s="11"/>
      <c r="KVA10" s="11"/>
      <c r="KVB10" s="11"/>
      <c r="KVC10" s="11"/>
      <c r="KVD10" s="11"/>
      <c r="KVE10" s="11"/>
      <c r="KVF10" s="11"/>
      <c r="KVG10" s="11"/>
      <c r="KVH10" s="11"/>
      <c r="KVI10" s="11"/>
      <c r="KVJ10" s="11"/>
      <c r="KVK10" s="11"/>
      <c r="KVL10" s="11"/>
      <c r="KVM10" s="11"/>
      <c r="KVN10" s="11"/>
      <c r="KVO10" s="11"/>
      <c r="KVP10" s="11"/>
      <c r="KVQ10" s="11"/>
      <c r="KVR10" s="11"/>
      <c r="KVS10" s="11"/>
      <c r="KVT10" s="11"/>
      <c r="KVU10" s="11"/>
      <c r="KVV10" s="11"/>
      <c r="KVW10" s="11"/>
      <c r="KVX10" s="11"/>
      <c r="KVY10" s="11"/>
      <c r="KVZ10" s="11"/>
      <c r="KWA10" s="11"/>
      <c r="KWB10" s="11"/>
      <c r="KWC10" s="11"/>
      <c r="KWD10" s="11"/>
      <c r="KWE10" s="11"/>
      <c r="KWF10" s="11"/>
      <c r="KWG10" s="11"/>
      <c r="KWH10" s="11"/>
      <c r="KWI10" s="11"/>
      <c r="KWJ10" s="11"/>
      <c r="KWK10" s="11"/>
      <c r="KWL10" s="11"/>
      <c r="KWM10" s="11"/>
      <c r="KWN10" s="11"/>
      <c r="KWO10" s="11"/>
      <c r="KWP10" s="11"/>
      <c r="KWQ10" s="11"/>
      <c r="KWR10" s="11"/>
      <c r="KWS10" s="11"/>
      <c r="KWT10" s="11"/>
      <c r="KWU10" s="11"/>
      <c r="KWV10" s="11"/>
      <c r="KWW10" s="11"/>
      <c r="KWX10" s="11"/>
      <c r="KWY10" s="11"/>
      <c r="KWZ10" s="11"/>
      <c r="KXA10" s="11"/>
      <c r="KXB10" s="11"/>
      <c r="KXC10" s="11"/>
      <c r="KXD10" s="11"/>
      <c r="KXE10" s="11"/>
      <c r="KXF10" s="11"/>
      <c r="KXG10" s="11"/>
      <c r="KXH10" s="11"/>
      <c r="KXI10" s="11"/>
      <c r="KXJ10" s="11"/>
      <c r="KXK10" s="11"/>
      <c r="KXL10" s="11"/>
      <c r="KXM10" s="11"/>
      <c r="KXN10" s="11"/>
      <c r="KXO10" s="11"/>
      <c r="KXP10" s="11"/>
      <c r="KXQ10" s="11"/>
      <c r="KXR10" s="11"/>
      <c r="KXS10" s="11"/>
      <c r="KXT10" s="11"/>
      <c r="KXU10" s="11"/>
      <c r="KXV10" s="11"/>
      <c r="KXW10" s="11"/>
      <c r="KXX10" s="11"/>
      <c r="KXY10" s="11"/>
      <c r="KXZ10" s="11"/>
      <c r="KYA10" s="11"/>
      <c r="KYB10" s="11"/>
      <c r="KYC10" s="11"/>
      <c r="KYD10" s="11"/>
      <c r="KYE10" s="11"/>
      <c r="KYF10" s="11"/>
      <c r="KYG10" s="11"/>
      <c r="KYH10" s="11"/>
      <c r="KYI10" s="11"/>
      <c r="KYJ10" s="11"/>
      <c r="KYK10" s="11"/>
      <c r="KYL10" s="11"/>
      <c r="KYM10" s="11"/>
      <c r="KYN10" s="11"/>
      <c r="KYO10" s="11"/>
      <c r="KYP10" s="11"/>
      <c r="KYQ10" s="11"/>
      <c r="KYR10" s="11"/>
      <c r="KYS10" s="11"/>
      <c r="KYT10" s="11"/>
      <c r="KYU10" s="11"/>
      <c r="KYV10" s="11"/>
      <c r="KYW10" s="11"/>
      <c r="KYX10" s="11"/>
      <c r="KYY10" s="11"/>
      <c r="KYZ10" s="11"/>
      <c r="KZA10" s="11"/>
      <c r="KZB10" s="11"/>
      <c r="KZC10" s="11"/>
      <c r="KZD10" s="11"/>
      <c r="KZE10" s="11"/>
      <c r="KZF10" s="11"/>
      <c r="KZG10" s="11"/>
      <c r="KZH10" s="11"/>
      <c r="KZI10" s="11"/>
      <c r="KZJ10" s="11"/>
      <c r="KZK10" s="11"/>
      <c r="KZL10" s="11"/>
      <c r="KZM10" s="11"/>
      <c r="KZN10" s="11"/>
      <c r="KZO10" s="11"/>
      <c r="KZP10" s="11"/>
      <c r="KZQ10" s="11"/>
      <c r="KZR10" s="11"/>
      <c r="KZS10" s="11"/>
      <c r="KZT10" s="11"/>
      <c r="KZU10" s="11"/>
      <c r="KZV10" s="11"/>
      <c r="KZW10" s="11"/>
      <c r="KZX10" s="11"/>
      <c r="KZY10" s="11"/>
      <c r="KZZ10" s="11"/>
      <c r="LAA10" s="11"/>
      <c r="LAB10" s="11"/>
      <c r="LAC10" s="11"/>
      <c r="LAD10" s="11"/>
      <c r="LAE10" s="11"/>
      <c r="LAF10" s="11"/>
      <c r="LAG10" s="11"/>
      <c r="LAH10" s="11"/>
      <c r="LAI10" s="11"/>
      <c r="LAJ10" s="11"/>
      <c r="LAK10" s="11"/>
      <c r="LAL10" s="11"/>
      <c r="LAM10" s="11"/>
      <c r="LAN10" s="11"/>
      <c r="LAO10" s="11"/>
      <c r="LAP10" s="11"/>
      <c r="LAQ10" s="11"/>
      <c r="LAR10" s="11"/>
      <c r="LAS10" s="11"/>
      <c r="LAT10" s="11"/>
      <c r="LAU10" s="11"/>
      <c r="LAV10" s="11"/>
      <c r="LAW10" s="11"/>
      <c r="LAX10" s="11"/>
      <c r="LAY10" s="11"/>
      <c r="LAZ10" s="11"/>
      <c r="LBA10" s="11"/>
      <c r="LBB10" s="11"/>
      <c r="LBC10" s="11"/>
      <c r="LBD10" s="11"/>
      <c r="LBE10" s="11"/>
      <c r="LBF10" s="11"/>
      <c r="LBG10" s="11"/>
      <c r="LBH10" s="11"/>
      <c r="LBI10" s="11"/>
      <c r="LBJ10" s="11"/>
      <c r="LBK10" s="11"/>
      <c r="LBL10" s="11"/>
      <c r="LBM10" s="11"/>
      <c r="LBN10" s="11"/>
      <c r="LBO10" s="11"/>
      <c r="LBP10" s="11"/>
      <c r="LBQ10" s="11"/>
      <c r="LBR10" s="11"/>
      <c r="LBS10" s="11"/>
      <c r="LBT10" s="11"/>
      <c r="LBU10" s="11"/>
      <c r="LBV10" s="11"/>
      <c r="LBW10" s="11"/>
      <c r="LBX10" s="11"/>
      <c r="LBY10" s="11"/>
      <c r="LBZ10" s="11"/>
      <c r="LCA10" s="11"/>
      <c r="LCB10" s="11"/>
      <c r="LCC10" s="11"/>
      <c r="LCD10" s="11"/>
      <c r="LCE10" s="11"/>
      <c r="LCF10" s="11"/>
      <c r="LCG10" s="11"/>
      <c r="LCH10" s="11"/>
      <c r="LCI10" s="11"/>
      <c r="LCJ10" s="11"/>
      <c r="LCK10" s="11"/>
      <c r="LCL10" s="11"/>
      <c r="LCM10" s="11"/>
      <c r="LCN10" s="11"/>
      <c r="LCO10" s="11"/>
      <c r="LCP10" s="11"/>
      <c r="LCQ10" s="11"/>
      <c r="LCR10" s="11"/>
      <c r="LCS10" s="11"/>
      <c r="LCT10" s="11"/>
      <c r="LCU10" s="11"/>
      <c r="LCV10" s="11"/>
      <c r="LCW10" s="11"/>
      <c r="LCX10" s="11"/>
      <c r="LCY10" s="11"/>
      <c r="LCZ10" s="11"/>
      <c r="LDA10" s="11"/>
      <c r="LDB10" s="11"/>
      <c r="LDC10" s="11"/>
      <c r="LDD10" s="11"/>
      <c r="LDE10" s="11"/>
      <c r="LDF10" s="11"/>
      <c r="LDG10" s="11"/>
      <c r="LDH10" s="11"/>
      <c r="LDI10" s="11"/>
      <c r="LDJ10" s="11"/>
      <c r="LDK10" s="11"/>
      <c r="LDL10" s="11"/>
      <c r="LDM10" s="11"/>
      <c r="LDN10" s="11"/>
      <c r="LDO10" s="11"/>
      <c r="LDP10" s="11"/>
      <c r="LDQ10" s="11"/>
      <c r="LDR10" s="11"/>
      <c r="LDS10" s="11"/>
      <c r="LDT10" s="11"/>
      <c r="LDU10" s="11"/>
      <c r="LDV10" s="11"/>
      <c r="LDW10" s="11"/>
      <c r="LDX10" s="11"/>
      <c r="LDY10" s="11"/>
      <c r="LDZ10" s="11"/>
      <c r="LEA10" s="11"/>
      <c r="LEB10" s="11"/>
      <c r="LEC10" s="11"/>
      <c r="LED10" s="11"/>
      <c r="LEE10" s="11"/>
      <c r="LEF10" s="11"/>
      <c r="LEG10" s="11"/>
      <c r="LEH10" s="11"/>
      <c r="LEI10" s="11"/>
      <c r="LEJ10" s="11"/>
      <c r="LEK10" s="11"/>
      <c r="LEL10" s="11"/>
      <c r="LEM10" s="11"/>
      <c r="LEN10" s="11"/>
      <c r="LEO10" s="11"/>
      <c r="LEP10" s="11"/>
      <c r="LEQ10" s="11"/>
      <c r="LER10" s="11"/>
      <c r="LES10" s="11"/>
      <c r="LET10" s="11"/>
      <c r="LEU10" s="11"/>
      <c r="LEV10" s="11"/>
      <c r="LEW10" s="11"/>
      <c r="LEX10" s="11"/>
      <c r="LEY10" s="11"/>
      <c r="LEZ10" s="11"/>
      <c r="LFA10" s="11"/>
      <c r="LFB10" s="11"/>
      <c r="LFC10" s="11"/>
      <c r="LFD10" s="11"/>
      <c r="LFE10" s="11"/>
      <c r="LFF10" s="11"/>
      <c r="LFG10" s="11"/>
      <c r="LFH10" s="11"/>
      <c r="LFI10" s="11"/>
      <c r="LFJ10" s="11"/>
      <c r="LFK10" s="11"/>
      <c r="LFL10" s="11"/>
      <c r="LFM10" s="11"/>
      <c r="LFN10" s="11"/>
      <c r="LFO10" s="11"/>
      <c r="LFP10" s="11"/>
      <c r="LFQ10" s="11"/>
      <c r="LFR10" s="11"/>
      <c r="LFS10" s="11"/>
      <c r="LFT10" s="11"/>
      <c r="LFU10" s="11"/>
      <c r="LFV10" s="11"/>
      <c r="LFW10" s="11"/>
      <c r="LFX10" s="11"/>
      <c r="LFY10" s="11"/>
      <c r="LFZ10" s="11"/>
      <c r="LGA10" s="11"/>
      <c r="LGB10" s="11"/>
      <c r="LGC10" s="11"/>
      <c r="LGD10" s="11"/>
      <c r="LGE10" s="11"/>
      <c r="LGF10" s="11"/>
      <c r="LGG10" s="11"/>
      <c r="LGH10" s="11"/>
      <c r="LGI10" s="11"/>
      <c r="LGJ10" s="11"/>
      <c r="LGK10" s="11"/>
      <c r="LGL10" s="11"/>
      <c r="LGM10" s="11"/>
      <c r="LGN10" s="11"/>
      <c r="LGO10" s="11"/>
      <c r="LGP10" s="11"/>
      <c r="LGQ10" s="11"/>
      <c r="LGR10" s="11"/>
      <c r="LGS10" s="11"/>
      <c r="LGT10" s="11"/>
      <c r="LGU10" s="11"/>
      <c r="LGV10" s="11"/>
      <c r="LGW10" s="11"/>
      <c r="LGX10" s="11"/>
      <c r="LGY10" s="11"/>
      <c r="LGZ10" s="11"/>
      <c r="LHA10" s="11"/>
      <c r="LHB10" s="11"/>
      <c r="LHC10" s="11"/>
      <c r="LHD10" s="11"/>
      <c r="LHE10" s="11"/>
      <c r="LHF10" s="11"/>
      <c r="LHG10" s="11"/>
      <c r="LHH10" s="11"/>
      <c r="LHI10" s="11"/>
      <c r="LHJ10" s="11"/>
      <c r="LHK10" s="11"/>
      <c r="LHL10" s="11"/>
      <c r="LHM10" s="11"/>
      <c r="LHN10" s="11"/>
      <c r="LHO10" s="11"/>
      <c r="LHP10" s="11"/>
      <c r="LHQ10" s="11"/>
      <c r="LHR10" s="11"/>
      <c r="LHS10" s="11"/>
      <c r="LHT10" s="11"/>
      <c r="LHU10" s="11"/>
      <c r="LHV10" s="11"/>
      <c r="LHW10" s="11"/>
      <c r="LHX10" s="11"/>
      <c r="LHY10" s="11"/>
      <c r="LHZ10" s="11"/>
      <c r="LIA10" s="11"/>
      <c r="LIB10" s="11"/>
      <c r="LIC10" s="11"/>
      <c r="LID10" s="11"/>
      <c r="LIE10" s="11"/>
      <c r="LIF10" s="11"/>
      <c r="LIG10" s="11"/>
      <c r="LIH10" s="11"/>
      <c r="LII10" s="11"/>
      <c r="LIJ10" s="11"/>
      <c r="LIK10" s="11"/>
      <c r="LIL10" s="11"/>
      <c r="LIM10" s="11"/>
      <c r="LIN10" s="11"/>
      <c r="LIO10" s="11"/>
      <c r="LIP10" s="11"/>
      <c r="LIQ10" s="11"/>
      <c r="LIR10" s="11"/>
      <c r="LIS10" s="11"/>
      <c r="LIT10" s="11"/>
      <c r="LIU10" s="11"/>
      <c r="LIV10" s="11"/>
      <c r="LIW10" s="11"/>
      <c r="LIX10" s="11"/>
      <c r="LIY10" s="11"/>
      <c r="LIZ10" s="11"/>
      <c r="LJA10" s="11"/>
      <c r="LJB10" s="11"/>
      <c r="LJC10" s="11"/>
      <c r="LJD10" s="11"/>
      <c r="LJE10" s="11"/>
      <c r="LJF10" s="11"/>
      <c r="LJG10" s="11"/>
      <c r="LJH10" s="11"/>
      <c r="LJI10" s="11"/>
      <c r="LJJ10" s="11"/>
      <c r="LJK10" s="11"/>
      <c r="LJL10" s="11"/>
      <c r="LJM10" s="11"/>
      <c r="LJN10" s="11"/>
      <c r="LJO10" s="11"/>
      <c r="LJP10" s="11"/>
      <c r="LJQ10" s="11"/>
      <c r="LJR10" s="11"/>
      <c r="LJS10" s="11"/>
      <c r="LJT10" s="11"/>
      <c r="LJU10" s="11"/>
      <c r="LJV10" s="11"/>
      <c r="LJW10" s="11"/>
      <c r="LJX10" s="11"/>
      <c r="LJY10" s="11"/>
      <c r="LJZ10" s="11"/>
      <c r="LKA10" s="11"/>
      <c r="LKB10" s="11"/>
      <c r="LKC10" s="11"/>
      <c r="LKD10" s="11"/>
      <c r="LKE10" s="11"/>
      <c r="LKF10" s="11"/>
      <c r="LKG10" s="11"/>
      <c r="LKH10" s="11"/>
      <c r="LKI10" s="11"/>
      <c r="LKJ10" s="11"/>
      <c r="LKK10" s="11"/>
      <c r="LKL10" s="11"/>
      <c r="LKM10" s="11"/>
      <c r="LKN10" s="11"/>
      <c r="LKO10" s="11"/>
      <c r="LKP10" s="11"/>
      <c r="LKQ10" s="11"/>
      <c r="LKR10" s="11"/>
      <c r="LKS10" s="11"/>
      <c r="LKT10" s="11"/>
      <c r="LKU10" s="11"/>
      <c r="LKV10" s="11"/>
      <c r="LKW10" s="11"/>
      <c r="LKX10" s="11"/>
      <c r="LKY10" s="11"/>
      <c r="LKZ10" s="11"/>
      <c r="LLA10" s="11"/>
      <c r="LLB10" s="11"/>
      <c r="LLC10" s="11"/>
      <c r="LLD10" s="11"/>
      <c r="LLE10" s="11"/>
      <c r="LLF10" s="11"/>
      <c r="LLG10" s="11"/>
      <c r="LLH10" s="11"/>
      <c r="LLI10" s="11"/>
      <c r="LLJ10" s="11"/>
      <c r="LLK10" s="11"/>
      <c r="LLL10" s="11"/>
      <c r="LLM10" s="11"/>
      <c r="LLN10" s="11"/>
      <c r="LLO10" s="11"/>
      <c r="LLP10" s="11"/>
      <c r="LLQ10" s="11"/>
      <c r="LLR10" s="11"/>
      <c r="LLS10" s="11"/>
      <c r="LLT10" s="11"/>
      <c r="LLU10" s="11"/>
      <c r="LLV10" s="11"/>
      <c r="LLW10" s="11"/>
      <c r="LLX10" s="11"/>
      <c r="LLY10" s="11"/>
      <c r="LLZ10" s="11"/>
      <c r="LMA10" s="11"/>
      <c r="LMB10" s="11"/>
      <c r="LMC10" s="11"/>
      <c r="LMD10" s="11"/>
      <c r="LME10" s="11"/>
      <c r="LMF10" s="11"/>
      <c r="LMG10" s="11"/>
      <c r="LMH10" s="11"/>
      <c r="LMI10" s="11"/>
      <c r="LMJ10" s="11"/>
      <c r="LMK10" s="11"/>
      <c r="LML10" s="11"/>
      <c r="LMM10" s="11"/>
      <c r="LMN10" s="11"/>
      <c r="LMO10" s="11"/>
      <c r="LMP10" s="11"/>
      <c r="LMQ10" s="11"/>
      <c r="LMR10" s="11"/>
      <c r="LMS10" s="11"/>
      <c r="LMT10" s="11"/>
      <c r="LMU10" s="11"/>
      <c r="LMV10" s="11"/>
      <c r="LMW10" s="11"/>
      <c r="LMX10" s="11"/>
      <c r="LMY10" s="11"/>
      <c r="LMZ10" s="11"/>
      <c r="LNA10" s="11"/>
      <c r="LNB10" s="11"/>
      <c r="LNC10" s="11"/>
      <c r="LND10" s="11"/>
      <c r="LNE10" s="11"/>
      <c r="LNF10" s="11"/>
      <c r="LNG10" s="11"/>
      <c r="LNH10" s="11"/>
      <c r="LNI10" s="11"/>
      <c r="LNJ10" s="11"/>
      <c r="LNK10" s="11"/>
      <c r="LNL10" s="11"/>
      <c r="LNM10" s="11"/>
      <c r="LNN10" s="11"/>
      <c r="LNO10" s="11"/>
      <c r="LNP10" s="11"/>
      <c r="LNQ10" s="11"/>
      <c r="LNR10" s="11"/>
      <c r="LNS10" s="11"/>
      <c r="LNT10" s="11"/>
      <c r="LNU10" s="11"/>
      <c r="LNV10" s="11"/>
      <c r="LNW10" s="11"/>
      <c r="LNX10" s="11"/>
      <c r="LNY10" s="11"/>
      <c r="LNZ10" s="11"/>
      <c r="LOA10" s="11"/>
      <c r="LOB10" s="11"/>
      <c r="LOC10" s="11"/>
      <c r="LOD10" s="11"/>
      <c r="LOE10" s="11"/>
      <c r="LOF10" s="11"/>
      <c r="LOG10" s="11"/>
      <c r="LOH10" s="11"/>
      <c r="LOI10" s="11"/>
      <c r="LOJ10" s="11"/>
      <c r="LOK10" s="11"/>
      <c r="LOL10" s="11"/>
      <c r="LOM10" s="11"/>
      <c r="LON10" s="11"/>
      <c r="LOO10" s="11"/>
      <c r="LOP10" s="11"/>
      <c r="LOQ10" s="11"/>
      <c r="LOR10" s="11"/>
      <c r="LOS10" s="11"/>
      <c r="LOT10" s="11"/>
      <c r="LOU10" s="11"/>
      <c r="LOV10" s="11"/>
      <c r="LOW10" s="11"/>
      <c r="LOX10" s="11"/>
      <c r="LOY10" s="11"/>
      <c r="LOZ10" s="11"/>
      <c r="LPA10" s="11"/>
      <c r="LPB10" s="11"/>
      <c r="LPC10" s="11"/>
      <c r="LPD10" s="11"/>
      <c r="LPE10" s="11"/>
      <c r="LPF10" s="11"/>
      <c r="LPG10" s="11"/>
      <c r="LPH10" s="11"/>
      <c r="LPI10" s="11"/>
      <c r="LPJ10" s="11"/>
      <c r="LPK10" s="11"/>
      <c r="LPL10" s="11"/>
      <c r="LPM10" s="11"/>
      <c r="LPN10" s="11"/>
      <c r="LPO10" s="11"/>
      <c r="LPP10" s="11"/>
      <c r="LPQ10" s="11"/>
      <c r="LPR10" s="11"/>
      <c r="LPS10" s="11"/>
      <c r="LPT10" s="11"/>
      <c r="LPU10" s="11"/>
      <c r="LPV10" s="11"/>
      <c r="LPW10" s="11"/>
      <c r="LPX10" s="11"/>
      <c r="LPY10" s="11"/>
      <c r="LPZ10" s="11"/>
      <c r="LQA10" s="11"/>
      <c r="LQB10" s="11"/>
      <c r="LQC10" s="11"/>
      <c r="LQD10" s="11"/>
      <c r="LQE10" s="11"/>
      <c r="LQF10" s="11"/>
      <c r="LQG10" s="11"/>
      <c r="LQH10" s="11"/>
      <c r="LQI10" s="11"/>
      <c r="LQJ10" s="11"/>
      <c r="LQK10" s="11"/>
      <c r="LQL10" s="11"/>
      <c r="LQM10" s="11"/>
      <c r="LQN10" s="11"/>
      <c r="LQO10" s="11"/>
      <c r="LQP10" s="11"/>
      <c r="LQQ10" s="11"/>
      <c r="LQR10" s="11"/>
      <c r="LQS10" s="11"/>
      <c r="LQT10" s="11"/>
      <c r="LQU10" s="11"/>
      <c r="LQV10" s="11"/>
      <c r="LQW10" s="11"/>
      <c r="LQX10" s="11"/>
      <c r="LQY10" s="11"/>
      <c r="LQZ10" s="11"/>
      <c r="LRA10" s="11"/>
      <c r="LRB10" s="11"/>
      <c r="LRC10" s="11"/>
      <c r="LRD10" s="11"/>
      <c r="LRE10" s="11"/>
      <c r="LRF10" s="11"/>
      <c r="LRG10" s="11"/>
      <c r="LRH10" s="11"/>
      <c r="LRI10" s="11"/>
      <c r="LRJ10" s="11"/>
      <c r="LRK10" s="11"/>
      <c r="LRL10" s="11"/>
      <c r="LRM10" s="11"/>
      <c r="LRN10" s="11"/>
      <c r="LRO10" s="11"/>
      <c r="LRP10" s="11"/>
      <c r="LRQ10" s="11"/>
      <c r="LRR10" s="11"/>
      <c r="LRS10" s="11"/>
      <c r="LRT10" s="11"/>
      <c r="LRU10" s="11"/>
      <c r="LRV10" s="11"/>
      <c r="LRW10" s="11"/>
      <c r="LRX10" s="11"/>
      <c r="LRY10" s="11"/>
      <c r="LRZ10" s="11"/>
      <c r="LSA10" s="11"/>
      <c r="LSB10" s="11"/>
      <c r="LSC10" s="11"/>
      <c r="LSD10" s="11"/>
      <c r="LSE10" s="11"/>
      <c r="LSF10" s="11"/>
      <c r="LSG10" s="11"/>
      <c r="LSH10" s="11"/>
      <c r="LSI10" s="11"/>
      <c r="LSJ10" s="11"/>
      <c r="LSK10" s="11"/>
      <c r="LSL10" s="11"/>
      <c r="LSM10" s="11"/>
      <c r="LSN10" s="11"/>
      <c r="LSO10" s="11"/>
      <c r="LSP10" s="11"/>
      <c r="LSQ10" s="11"/>
      <c r="LSR10" s="11"/>
      <c r="LSS10" s="11"/>
      <c r="LST10" s="11"/>
      <c r="LSU10" s="11"/>
      <c r="LSV10" s="11"/>
      <c r="LSW10" s="11"/>
      <c r="LSX10" s="11"/>
      <c r="LSY10" s="11"/>
      <c r="LSZ10" s="11"/>
      <c r="LTA10" s="11"/>
      <c r="LTB10" s="11"/>
      <c r="LTC10" s="11"/>
      <c r="LTD10" s="11"/>
      <c r="LTE10" s="11"/>
      <c r="LTF10" s="11"/>
      <c r="LTG10" s="11"/>
      <c r="LTH10" s="11"/>
      <c r="LTI10" s="11"/>
      <c r="LTJ10" s="11"/>
      <c r="LTK10" s="11"/>
      <c r="LTL10" s="11"/>
      <c r="LTM10" s="11"/>
      <c r="LTN10" s="11"/>
      <c r="LTO10" s="11"/>
      <c r="LTP10" s="11"/>
      <c r="LTQ10" s="11"/>
      <c r="LTR10" s="11"/>
      <c r="LTS10" s="11"/>
      <c r="LTT10" s="11"/>
      <c r="LTU10" s="11"/>
      <c r="LTV10" s="11"/>
      <c r="LTW10" s="11"/>
      <c r="LTX10" s="11"/>
      <c r="LTY10" s="11"/>
      <c r="LTZ10" s="11"/>
      <c r="LUA10" s="11"/>
      <c r="LUB10" s="11"/>
      <c r="LUC10" s="11"/>
      <c r="LUD10" s="11"/>
      <c r="LUE10" s="11"/>
      <c r="LUF10" s="11"/>
      <c r="LUG10" s="11"/>
      <c r="LUH10" s="11"/>
      <c r="LUI10" s="11"/>
      <c r="LUJ10" s="11"/>
      <c r="LUK10" s="11"/>
      <c r="LUL10" s="11"/>
      <c r="LUM10" s="11"/>
      <c r="LUN10" s="11"/>
      <c r="LUO10" s="11"/>
      <c r="LUP10" s="11"/>
      <c r="LUQ10" s="11"/>
      <c r="LUR10" s="11"/>
      <c r="LUS10" s="11"/>
      <c r="LUT10" s="11"/>
      <c r="LUU10" s="11"/>
      <c r="LUV10" s="11"/>
      <c r="LUW10" s="11"/>
      <c r="LUX10" s="11"/>
      <c r="LUY10" s="11"/>
      <c r="LUZ10" s="11"/>
      <c r="LVA10" s="11"/>
      <c r="LVB10" s="11"/>
      <c r="LVC10" s="11"/>
      <c r="LVD10" s="11"/>
      <c r="LVE10" s="11"/>
      <c r="LVF10" s="11"/>
      <c r="LVG10" s="11"/>
      <c r="LVH10" s="11"/>
      <c r="LVI10" s="11"/>
      <c r="LVJ10" s="11"/>
      <c r="LVK10" s="11"/>
      <c r="LVL10" s="11"/>
      <c r="LVM10" s="11"/>
      <c r="LVN10" s="11"/>
      <c r="LVO10" s="11"/>
      <c r="LVP10" s="11"/>
      <c r="LVQ10" s="11"/>
      <c r="LVR10" s="11"/>
      <c r="LVS10" s="11"/>
      <c r="LVT10" s="11"/>
      <c r="LVU10" s="11"/>
      <c r="LVV10" s="11"/>
      <c r="LVW10" s="11"/>
      <c r="LVX10" s="11"/>
      <c r="LVY10" s="11"/>
      <c r="LVZ10" s="11"/>
      <c r="LWA10" s="11"/>
      <c r="LWB10" s="11"/>
      <c r="LWC10" s="11"/>
      <c r="LWD10" s="11"/>
      <c r="LWE10" s="11"/>
      <c r="LWF10" s="11"/>
      <c r="LWG10" s="11"/>
      <c r="LWH10" s="11"/>
      <c r="LWI10" s="11"/>
      <c r="LWJ10" s="11"/>
      <c r="LWK10" s="11"/>
      <c r="LWL10" s="11"/>
      <c r="LWM10" s="11"/>
      <c r="LWN10" s="11"/>
      <c r="LWO10" s="11"/>
      <c r="LWP10" s="11"/>
      <c r="LWQ10" s="11"/>
      <c r="LWR10" s="11"/>
      <c r="LWS10" s="11"/>
      <c r="LWT10" s="11"/>
      <c r="LWU10" s="11"/>
      <c r="LWV10" s="11"/>
      <c r="LWW10" s="11"/>
      <c r="LWX10" s="11"/>
      <c r="LWY10" s="11"/>
      <c r="LWZ10" s="11"/>
      <c r="LXA10" s="11"/>
      <c r="LXB10" s="11"/>
      <c r="LXC10" s="11"/>
      <c r="LXD10" s="11"/>
      <c r="LXE10" s="11"/>
      <c r="LXF10" s="11"/>
      <c r="LXG10" s="11"/>
      <c r="LXH10" s="11"/>
      <c r="LXI10" s="11"/>
      <c r="LXJ10" s="11"/>
      <c r="LXK10" s="11"/>
      <c r="LXL10" s="11"/>
      <c r="LXM10" s="11"/>
      <c r="LXN10" s="11"/>
      <c r="LXO10" s="11"/>
      <c r="LXP10" s="11"/>
      <c r="LXQ10" s="11"/>
      <c r="LXR10" s="11"/>
      <c r="LXS10" s="11"/>
      <c r="LXT10" s="11"/>
      <c r="LXU10" s="11"/>
      <c r="LXV10" s="11"/>
      <c r="LXW10" s="11"/>
      <c r="LXX10" s="11"/>
      <c r="LXY10" s="11"/>
      <c r="LXZ10" s="11"/>
      <c r="LYA10" s="11"/>
      <c r="LYB10" s="11"/>
      <c r="LYC10" s="11"/>
      <c r="LYD10" s="11"/>
      <c r="LYE10" s="11"/>
      <c r="LYF10" s="11"/>
      <c r="LYG10" s="11"/>
      <c r="LYH10" s="11"/>
      <c r="LYI10" s="11"/>
      <c r="LYJ10" s="11"/>
      <c r="LYK10" s="11"/>
      <c r="LYL10" s="11"/>
      <c r="LYM10" s="11"/>
      <c r="LYN10" s="11"/>
      <c r="LYO10" s="11"/>
      <c r="LYP10" s="11"/>
      <c r="LYQ10" s="11"/>
      <c r="LYR10" s="11"/>
      <c r="LYS10" s="11"/>
      <c r="LYT10" s="11"/>
      <c r="LYU10" s="11"/>
      <c r="LYV10" s="11"/>
      <c r="LYW10" s="11"/>
      <c r="LYX10" s="11"/>
      <c r="LYY10" s="11"/>
      <c r="LYZ10" s="11"/>
      <c r="LZA10" s="11"/>
      <c r="LZB10" s="11"/>
      <c r="LZC10" s="11"/>
      <c r="LZD10" s="11"/>
      <c r="LZE10" s="11"/>
      <c r="LZF10" s="11"/>
      <c r="LZG10" s="11"/>
      <c r="LZH10" s="11"/>
      <c r="LZI10" s="11"/>
      <c r="LZJ10" s="11"/>
      <c r="LZK10" s="11"/>
      <c r="LZL10" s="11"/>
      <c r="LZM10" s="11"/>
      <c r="LZN10" s="11"/>
      <c r="LZO10" s="11"/>
      <c r="LZP10" s="11"/>
      <c r="LZQ10" s="11"/>
      <c r="LZR10" s="11"/>
      <c r="LZS10" s="11"/>
      <c r="LZT10" s="11"/>
      <c r="LZU10" s="11"/>
      <c r="LZV10" s="11"/>
      <c r="LZW10" s="11"/>
      <c r="LZX10" s="11"/>
      <c r="LZY10" s="11"/>
      <c r="LZZ10" s="11"/>
      <c r="MAA10" s="11"/>
      <c r="MAB10" s="11"/>
      <c r="MAC10" s="11"/>
      <c r="MAD10" s="11"/>
      <c r="MAE10" s="11"/>
      <c r="MAF10" s="11"/>
      <c r="MAG10" s="11"/>
      <c r="MAH10" s="11"/>
      <c r="MAI10" s="11"/>
      <c r="MAJ10" s="11"/>
      <c r="MAK10" s="11"/>
      <c r="MAL10" s="11"/>
      <c r="MAM10" s="11"/>
      <c r="MAN10" s="11"/>
      <c r="MAO10" s="11"/>
      <c r="MAP10" s="11"/>
      <c r="MAQ10" s="11"/>
      <c r="MAR10" s="11"/>
      <c r="MAS10" s="11"/>
      <c r="MAT10" s="11"/>
      <c r="MAU10" s="11"/>
      <c r="MAV10" s="11"/>
      <c r="MAW10" s="11"/>
      <c r="MAX10" s="11"/>
      <c r="MAY10" s="11"/>
      <c r="MAZ10" s="11"/>
      <c r="MBA10" s="11"/>
      <c r="MBB10" s="11"/>
      <c r="MBC10" s="11"/>
      <c r="MBD10" s="11"/>
      <c r="MBE10" s="11"/>
      <c r="MBF10" s="11"/>
      <c r="MBG10" s="11"/>
      <c r="MBH10" s="11"/>
      <c r="MBI10" s="11"/>
      <c r="MBJ10" s="11"/>
      <c r="MBK10" s="11"/>
      <c r="MBL10" s="11"/>
      <c r="MBM10" s="11"/>
      <c r="MBN10" s="11"/>
      <c r="MBO10" s="11"/>
      <c r="MBP10" s="11"/>
      <c r="MBQ10" s="11"/>
      <c r="MBR10" s="11"/>
      <c r="MBS10" s="11"/>
      <c r="MBT10" s="11"/>
      <c r="MBU10" s="11"/>
      <c r="MBV10" s="11"/>
      <c r="MBW10" s="11"/>
      <c r="MBX10" s="11"/>
      <c r="MBY10" s="11"/>
      <c r="MBZ10" s="11"/>
      <c r="MCA10" s="11"/>
      <c r="MCB10" s="11"/>
      <c r="MCC10" s="11"/>
      <c r="MCD10" s="11"/>
      <c r="MCE10" s="11"/>
      <c r="MCF10" s="11"/>
      <c r="MCG10" s="11"/>
      <c r="MCH10" s="11"/>
      <c r="MCI10" s="11"/>
      <c r="MCJ10" s="11"/>
      <c r="MCK10" s="11"/>
      <c r="MCL10" s="11"/>
      <c r="MCM10" s="11"/>
      <c r="MCN10" s="11"/>
      <c r="MCO10" s="11"/>
      <c r="MCP10" s="11"/>
      <c r="MCQ10" s="11"/>
      <c r="MCR10" s="11"/>
      <c r="MCS10" s="11"/>
      <c r="MCT10" s="11"/>
      <c r="MCU10" s="11"/>
      <c r="MCV10" s="11"/>
      <c r="MCW10" s="11"/>
      <c r="MCX10" s="11"/>
      <c r="MCY10" s="11"/>
      <c r="MCZ10" s="11"/>
      <c r="MDA10" s="11"/>
      <c r="MDB10" s="11"/>
      <c r="MDC10" s="11"/>
      <c r="MDD10" s="11"/>
      <c r="MDE10" s="11"/>
      <c r="MDF10" s="11"/>
      <c r="MDG10" s="11"/>
      <c r="MDH10" s="11"/>
      <c r="MDI10" s="11"/>
      <c r="MDJ10" s="11"/>
      <c r="MDK10" s="11"/>
      <c r="MDL10" s="11"/>
      <c r="MDM10" s="11"/>
      <c r="MDN10" s="11"/>
      <c r="MDO10" s="11"/>
      <c r="MDP10" s="11"/>
      <c r="MDQ10" s="11"/>
      <c r="MDR10" s="11"/>
      <c r="MDS10" s="11"/>
      <c r="MDT10" s="11"/>
      <c r="MDU10" s="11"/>
      <c r="MDV10" s="11"/>
      <c r="MDW10" s="11"/>
      <c r="MDX10" s="11"/>
      <c r="MDY10" s="11"/>
      <c r="MDZ10" s="11"/>
      <c r="MEA10" s="11"/>
      <c r="MEB10" s="11"/>
      <c r="MEC10" s="11"/>
      <c r="MED10" s="11"/>
      <c r="MEE10" s="11"/>
      <c r="MEF10" s="11"/>
      <c r="MEG10" s="11"/>
      <c r="MEH10" s="11"/>
      <c r="MEI10" s="11"/>
      <c r="MEJ10" s="11"/>
      <c r="MEK10" s="11"/>
      <c r="MEL10" s="11"/>
      <c r="MEM10" s="11"/>
      <c r="MEN10" s="11"/>
      <c r="MEO10" s="11"/>
      <c r="MEP10" s="11"/>
      <c r="MEQ10" s="11"/>
      <c r="MER10" s="11"/>
      <c r="MES10" s="11"/>
      <c r="MET10" s="11"/>
      <c r="MEU10" s="11"/>
      <c r="MEV10" s="11"/>
      <c r="MEW10" s="11"/>
      <c r="MEX10" s="11"/>
      <c r="MEY10" s="11"/>
      <c r="MEZ10" s="11"/>
      <c r="MFA10" s="11"/>
      <c r="MFB10" s="11"/>
      <c r="MFC10" s="11"/>
      <c r="MFD10" s="11"/>
      <c r="MFE10" s="11"/>
      <c r="MFF10" s="11"/>
      <c r="MFG10" s="11"/>
      <c r="MFH10" s="11"/>
      <c r="MFI10" s="11"/>
      <c r="MFJ10" s="11"/>
      <c r="MFK10" s="11"/>
      <c r="MFL10" s="11"/>
      <c r="MFM10" s="11"/>
      <c r="MFN10" s="11"/>
      <c r="MFO10" s="11"/>
      <c r="MFP10" s="11"/>
      <c r="MFQ10" s="11"/>
      <c r="MFR10" s="11"/>
      <c r="MFS10" s="11"/>
      <c r="MFT10" s="11"/>
      <c r="MFU10" s="11"/>
      <c r="MFV10" s="11"/>
      <c r="MFW10" s="11"/>
      <c r="MFX10" s="11"/>
      <c r="MFY10" s="11"/>
      <c r="MFZ10" s="11"/>
      <c r="MGA10" s="11"/>
      <c r="MGB10" s="11"/>
      <c r="MGC10" s="11"/>
      <c r="MGD10" s="11"/>
      <c r="MGE10" s="11"/>
      <c r="MGF10" s="11"/>
      <c r="MGG10" s="11"/>
      <c r="MGH10" s="11"/>
      <c r="MGI10" s="11"/>
      <c r="MGJ10" s="11"/>
      <c r="MGK10" s="11"/>
      <c r="MGL10" s="11"/>
      <c r="MGM10" s="11"/>
      <c r="MGN10" s="11"/>
      <c r="MGO10" s="11"/>
      <c r="MGP10" s="11"/>
      <c r="MGQ10" s="11"/>
      <c r="MGR10" s="11"/>
      <c r="MGS10" s="11"/>
      <c r="MGT10" s="11"/>
      <c r="MGU10" s="11"/>
      <c r="MGV10" s="11"/>
      <c r="MGW10" s="11"/>
      <c r="MGX10" s="11"/>
      <c r="MGY10" s="11"/>
      <c r="MGZ10" s="11"/>
      <c r="MHA10" s="11"/>
      <c r="MHB10" s="11"/>
      <c r="MHC10" s="11"/>
      <c r="MHD10" s="11"/>
      <c r="MHE10" s="11"/>
      <c r="MHF10" s="11"/>
      <c r="MHG10" s="11"/>
      <c r="MHH10" s="11"/>
      <c r="MHI10" s="11"/>
      <c r="MHJ10" s="11"/>
      <c r="MHK10" s="11"/>
      <c r="MHL10" s="11"/>
      <c r="MHM10" s="11"/>
      <c r="MHN10" s="11"/>
      <c r="MHO10" s="11"/>
      <c r="MHP10" s="11"/>
      <c r="MHQ10" s="11"/>
      <c r="MHR10" s="11"/>
      <c r="MHS10" s="11"/>
      <c r="MHT10" s="11"/>
      <c r="MHU10" s="11"/>
      <c r="MHV10" s="11"/>
      <c r="MHW10" s="11"/>
      <c r="MHX10" s="11"/>
      <c r="MHY10" s="11"/>
      <c r="MHZ10" s="11"/>
      <c r="MIA10" s="11"/>
      <c r="MIB10" s="11"/>
      <c r="MIC10" s="11"/>
      <c r="MID10" s="11"/>
      <c r="MIE10" s="11"/>
      <c r="MIF10" s="11"/>
      <c r="MIG10" s="11"/>
      <c r="MIH10" s="11"/>
      <c r="MII10" s="11"/>
      <c r="MIJ10" s="11"/>
      <c r="MIK10" s="11"/>
      <c r="MIL10" s="11"/>
      <c r="MIM10" s="11"/>
      <c r="MIN10" s="11"/>
      <c r="MIO10" s="11"/>
      <c r="MIP10" s="11"/>
      <c r="MIQ10" s="11"/>
      <c r="MIR10" s="11"/>
      <c r="MIS10" s="11"/>
      <c r="MIT10" s="11"/>
      <c r="MIU10" s="11"/>
      <c r="MIV10" s="11"/>
      <c r="MIW10" s="11"/>
      <c r="MIX10" s="11"/>
      <c r="MIY10" s="11"/>
      <c r="MIZ10" s="11"/>
      <c r="MJA10" s="11"/>
      <c r="MJB10" s="11"/>
      <c r="MJC10" s="11"/>
      <c r="MJD10" s="11"/>
      <c r="MJE10" s="11"/>
      <c r="MJF10" s="11"/>
      <c r="MJG10" s="11"/>
      <c r="MJH10" s="11"/>
      <c r="MJI10" s="11"/>
      <c r="MJJ10" s="11"/>
      <c r="MJK10" s="11"/>
      <c r="MJL10" s="11"/>
      <c r="MJM10" s="11"/>
      <c r="MJN10" s="11"/>
      <c r="MJO10" s="11"/>
      <c r="MJP10" s="11"/>
      <c r="MJQ10" s="11"/>
      <c r="MJR10" s="11"/>
      <c r="MJS10" s="11"/>
      <c r="MJT10" s="11"/>
      <c r="MJU10" s="11"/>
      <c r="MJV10" s="11"/>
      <c r="MJW10" s="11"/>
      <c r="MJX10" s="11"/>
      <c r="MJY10" s="11"/>
      <c r="MJZ10" s="11"/>
      <c r="MKA10" s="11"/>
      <c r="MKB10" s="11"/>
      <c r="MKC10" s="11"/>
      <c r="MKD10" s="11"/>
      <c r="MKE10" s="11"/>
      <c r="MKF10" s="11"/>
      <c r="MKG10" s="11"/>
      <c r="MKH10" s="11"/>
      <c r="MKI10" s="11"/>
      <c r="MKJ10" s="11"/>
      <c r="MKK10" s="11"/>
      <c r="MKL10" s="11"/>
      <c r="MKM10" s="11"/>
      <c r="MKN10" s="11"/>
      <c r="MKO10" s="11"/>
      <c r="MKP10" s="11"/>
      <c r="MKQ10" s="11"/>
      <c r="MKR10" s="11"/>
      <c r="MKS10" s="11"/>
      <c r="MKT10" s="11"/>
      <c r="MKU10" s="11"/>
      <c r="MKV10" s="11"/>
      <c r="MKW10" s="11"/>
      <c r="MKX10" s="11"/>
      <c r="MKY10" s="11"/>
      <c r="MKZ10" s="11"/>
      <c r="MLA10" s="11"/>
      <c r="MLB10" s="11"/>
      <c r="MLC10" s="11"/>
      <c r="MLD10" s="11"/>
      <c r="MLE10" s="11"/>
      <c r="MLF10" s="11"/>
      <c r="MLG10" s="11"/>
      <c r="MLH10" s="11"/>
      <c r="MLI10" s="11"/>
      <c r="MLJ10" s="11"/>
      <c r="MLK10" s="11"/>
      <c r="MLL10" s="11"/>
      <c r="MLM10" s="11"/>
      <c r="MLN10" s="11"/>
      <c r="MLO10" s="11"/>
      <c r="MLP10" s="11"/>
      <c r="MLQ10" s="11"/>
      <c r="MLR10" s="11"/>
      <c r="MLS10" s="11"/>
      <c r="MLT10" s="11"/>
      <c r="MLU10" s="11"/>
      <c r="MLV10" s="11"/>
      <c r="MLW10" s="11"/>
      <c r="MLX10" s="11"/>
      <c r="MLY10" s="11"/>
      <c r="MLZ10" s="11"/>
      <c r="MMA10" s="11"/>
      <c r="MMB10" s="11"/>
      <c r="MMC10" s="11"/>
      <c r="MMD10" s="11"/>
      <c r="MME10" s="11"/>
      <c r="MMF10" s="11"/>
      <c r="MMG10" s="11"/>
      <c r="MMH10" s="11"/>
      <c r="MMI10" s="11"/>
      <c r="MMJ10" s="11"/>
      <c r="MMK10" s="11"/>
      <c r="MML10" s="11"/>
      <c r="MMM10" s="11"/>
      <c r="MMN10" s="11"/>
      <c r="MMO10" s="11"/>
      <c r="MMP10" s="11"/>
      <c r="MMQ10" s="11"/>
      <c r="MMR10" s="11"/>
      <c r="MMS10" s="11"/>
      <c r="MMT10" s="11"/>
      <c r="MMU10" s="11"/>
      <c r="MMV10" s="11"/>
      <c r="MMW10" s="11"/>
      <c r="MMX10" s="11"/>
      <c r="MMY10" s="11"/>
      <c r="MMZ10" s="11"/>
      <c r="MNA10" s="11"/>
      <c r="MNB10" s="11"/>
      <c r="MNC10" s="11"/>
      <c r="MND10" s="11"/>
      <c r="MNE10" s="11"/>
      <c r="MNF10" s="11"/>
      <c r="MNG10" s="11"/>
      <c r="MNH10" s="11"/>
      <c r="MNI10" s="11"/>
      <c r="MNJ10" s="11"/>
      <c r="MNK10" s="11"/>
      <c r="MNL10" s="11"/>
      <c r="MNM10" s="11"/>
      <c r="MNN10" s="11"/>
      <c r="MNO10" s="11"/>
      <c r="MNP10" s="11"/>
      <c r="MNQ10" s="11"/>
      <c r="MNR10" s="11"/>
      <c r="MNS10" s="11"/>
      <c r="MNT10" s="11"/>
      <c r="MNU10" s="11"/>
      <c r="MNV10" s="11"/>
      <c r="MNW10" s="11"/>
      <c r="MNX10" s="11"/>
      <c r="MNY10" s="11"/>
      <c r="MNZ10" s="11"/>
      <c r="MOA10" s="11"/>
      <c r="MOB10" s="11"/>
      <c r="MOC10" s="11"/>
      <c r="MOD10" s="11"/>
      <c r="MOE10" s="11"/>
      <c r="MOF10" s="11"/>
      <c r="MOG10" s="11"/>
      <c r="MOH10" s="11"/>
      <c r="MOI10" s="11"/>
      <c r="MOJ10" s="11"/>
      <c r="MOK10" s="11"/>
      <c r="MOL10" s="11"/>
      <c r="MOM10" s="11"/>
      <c r="MON10" s="11"/>
      <c r="MOO10" s="11"/>
      <c r="MOP10" s="11"/>
      <c r="MOQ10" s="11"/>
      <c r="MOR10" s="11"/>
      <c r="MOS10" s="11"/>
      <c r="MOT10" s="11"/>
      <c r="MOU10" s="11"/>
      <c r="MOV10" s="11"/>
      <c r="MOW10" s="11"/>
      <c r="MOX10" s="11"/>
      <c r="MOY10" s="11"/>
      <c r="MOZ10" s="11"/>
      <c r="MPA10" s="11"/>
      <c r="MPB10" s="11"/>
      <c r="MPC10" s="11"/>
      <c r="MPD10" s="11"/>
      <c r="MPE10" s="11"/>
      <c r="MPF10" s="11"/>
      <c r="MPG10" s="11"/>
      <c r="MPH10" s="11"/>
      <c r="MPI10" s="11"/>
      <c r="MPJ10" s="11"/>
      <c r="MPK10" s="11"/>
      <c r="MPL10" s="11"/>
      <c r="MPM10" s="11"/>
      <c r="MPN10" s="11"/>
      <c r="MPO10" s="11"/>
      <c r="MPP10" s="11"/>
      <c r="MPQ10" s="11"/>
      <c r="MPR10" s="11"/>
      <c r="MPS10" s="11"/>
      <c r="MPT10" s="11"/>
      <c r="MPU10" s="11"/>
      <c r="MPV10" s="11"/>
      <c r="MPW10" s="11"/>
      <c r="MPX10" s="11"/>
      <c r="MPY10" s="11"/>
      <c r="MPZ10" s="11"/>
      <c r="MQA10" s="11"/>
      <c r="MQB10" s="11"/>
      <c r="MQC10" s="11"/>
      <c r="MQD10" s="11"/>
      <c r="MQE10" s="11"/>
      <c r="MQF10" s="11"/>
      <c r="MQG10" s="11"/>
      <c r="MQH10" s="11"/>
      <c r="MQI10" s="11"/>
      <c r="MQJ10" s="11"/>
      <c r="MQK10" s="11"/>
      <c r="MQL10" s="11"/>
      <c r="MQM10" s="11"/>
      <c r="MQN10" s="11"/>
      <c r="MQO10" s="11"/>
      <c r="MQP10" s="11"/>
      <c r="MQQ10" s="11"/>
      <c r="MQR10" s="11"/>
      <c r="MQS10" s="11"/>
      <c r="MQT10" s="11"/>
      <c r="MQU10" s="11"/>
      <c r="MQV10" s="11"/>
      <c r="MQW10" s="11"/>
      <c r="MQX10" s="11"/>
      <c r="MQY10" s="11"/>
      <c r="MQZ10" s="11"/>
      <c r="MRA10" s="11"/>
      <c r="MRB10" s="11"/>
      <c r="MRC10" s="11"/>
      <c r="MRD10" s="11"/>
      <c r="MRE10" s="11"/>
      <c r="MRF10" s="11"/>
      <c r="MRG10" s="11"/>
      <c r="MRH10" s="11"/>
      <c r="MRI10" s="11"/>
      <c r="MRJ10" s="11"/>
      <c r="MRK10" s="11"/>
      <c r="MRL10" s="11"/>
      <c r="MRM10" s="11"/>
      <c r="MRN10" s="11"/>
      <c r="MRO10" s="11"/>
      <c r="MRP10" s="11"/>
      <c r="MRQ10" s="11"/>
      <c r="MRR10" s="11"/>
      <c r="MRS10" s="11"/>
      <c r="MRT10" s="11"/>
      <c r="MRU10" s="11"/>
      <c r="MRV10" s="11"/>
      <c r="MRW10" s="11"/>
      <c r="MRX10" s="11"/>
      <c r="MRY10" s="11"/>
      <c r="MRZ10" s="11"/>
      <c r="MSA10" s="11"/>
      <c r="MSB10" s="11"/>
      <c r="MSC10" s="11"/>
      <c r="MSD10" s="11"/>
      <c r="MSE10" s="11"/>
      <c r="MSF10" s="11"/>
      <c r="MSG10" s="11"/>
      <c r="MSH10" s="11"/>
      <c r="MSI10" s="11"/>
      <c r="MSJ10" s="11"/>
      <c r="MSK10" s="11"/>
      <c r="MSL10" s="11"/>
      <c r="MSM10" s="11"/>
      <c r="MSN10" s="11"/>
      <c r="MSO10" s="11"/>
      <c r="MSP10" s="11"/>
      <c r="MSQ10" s="11"/>
      <c r="MSR10" s="11"/>
      <c r="MSS10" s="11"/>
      <c r="MST10" s="11"/>
      <c r="MSU10" s="11"/>
      <c r="MSV10" s="11"/>
      <c r="MSW10" s="11"/>
      <c r="MSX10" s="11"/>
      <c r="MSY10" s="11"/>
      <c r="MSZ10" s="11"/>
      <c r="MTA10" s="11"/>
      <c r="MTB10" s="11"/>
      <c r="MTC10" s="11"/>
      <c r="MTD10" s="11"/>
      <c r="MTE10" s="11"/>
      <c r="MTF10" s="11"/>
      <c r="MTG10" s="11"/>
      <c r="MTH10" s="11"/>
      <c r="MTI10" s="11"/>
      <c r="MTJ10" s="11"/>
      <c r="MTK10" s="11"/>
      <c r="MTL10" s="11"/>
      <c r="MTM10" s="11"/>
      <c r="MTN10" s="11"/>
      <c r="MTO10" s="11"/>
      <c r="MTP10" s="11"/>
      <c r="MTQ10" s="11"/>
      <c r="MTR10" s="11"/>
      <c r="MTS10" s="11"/>
      <c r="MTT10" s="11"/>
      <c r="MTU10" s="11"/>
      <c r="MTV10" s="11"/>
      <c r="MTW10" s="11"/>
      <c r="MTX10" s="11"/>
      <c r="MTY10" s="11"/>
      <c r="MTZ10" s="11"/>
      <c r="MUA10" s="11"/>
      <c r="MUB10" s="11"/>
      <c r="MUC10" s="11"/>
      <c r="MUD10" s="11"/>
      <c r="MUE10" s="11"/>
      <c r="MUF10" s="11"/>
      <c r="MUG10" s="11"/>
      <c r="MUH10" s="11"/>
      <c r="MUI10" s="11"/>
      <c r="MUJ10" s="11"/>
      <c r="MUK10" s="11"/>
      <c r="MUL10" s="11"/>
      <c r="MUM10" s="11"/>
      <c r="MUN10" s="11"/>
      <c r="MUO10" s="11"/>
      <c r="MUP10" s="11"/>
      <c r="MUQ10" s="11"/>
      <c r="MUR10" s="11"/>
      <c r="MUS10" s="11"/>
      <c r="MUT10" s="11"/>
      <c r="MUU10" s="11"/>
      <c r="MUV10" s="11"/>
      <c r="MUW10" s="11"/>
      <c r="MUX10" s="11"/>
      <c r="MUY10" s="11"/>
      <c r="MUZ10" s="11"/>
      <c r="MVA10" s="11"/>
      <c r="MVB10" s="11"/>
      <c r="MVC10" s="11"/>
      <c r="MVD10" s="11"/>
      <c r="MVE10" s="11"/>
      <c r="MVF10" s="11"/>
      <c r="MVG10" s="11"/>
      <c r="MVH10" s="11"/>
      <c r="MVI10" s="11"/>
      <c r="MVJ10" s="11"/>
      <c r="MVK10" s="11"/>
      <c r="MVL10" s="11"/>
      <c r="MVM10" s="11"/>
      <c r="MVN10" s="11"/>
      <c r="MVO10" s="11"/>
      <c r="MVP10" s="11"/>
      <c r="MVQ10" s="11"/>
      <c r="MVR10" s="11"/>
      <c r="MVS10" s="11"/>
      <c r="MVT10" s="11"/>
      <c r="MVU10" s="11"/>
      <c r="MVV10" s="11"/>
      <c r="MVW10" s="11"/>
      <c r="MVX10" s="11"/>
      <c r="MVY10" s="11"/>
      <c r="MVZ10" s="11"/>
      <c r="MWA10" s="11"/>
      <c r="MWB10" s="11"/>
      <c r="MWC10" s="11"/>
      <c r="MWD10" s="11"/>
      <c r="MWE10" s="11"/>
      <c r="MWF10" s="11"/>
      <c r="MWG10" s="11"/>
      <c r="MWH10" s="11"/>
      <c r="MWI10" s="11"/>
      <c r="MWJ10" s="11"/>
      <c r="MWK10" s="11"/>
      <c r="MWL10" s="11"/>
      <c r="MWM10" s="11"/>
      <c r="MWN10" s="11"/>
      <c r="MWO10" s="11"/>
      <c r="MWP10" s="11"/>
      <c r="MWQ10" s="11"/>
      <c r="MWR10" s="11"/>
      <c r="MWS10" s="11"/>
      <c r="MWT10" s="11"/>
      <c r="MWU10" s="11"/>
      <c r="MWV10" s="11"/>
      <c r="MWW10" s="11"/>
      <c r="MWX10" s="11"/>
      <c r="MWY10" s="11"/>
      <c r="MWZ10" s="11"/>
      <c r="MXA10" s="11"/>
      <c r="MXB10" s="11"/>
      <c r="MXC10" s="11"/>
      <c r="MXD10" s="11"/>
      <c r="MXE10" s="11"/>
      <c r="MXF10" s="11"/>
      <c r="MXG10" s="11"/>
      <c r="MXH10" s="11"/>
      <c r="MXI10" s="11"/>
      <c r="MXJ10" s="11"/>
      <c r="MXK10" s="11"/>
      <c r="MXL10" s="11"/>
      <c r="MXM10" s="11"/>
      <c r="MXN10" s="11"/>
      <c r="MXO10" s="11"/>
      <c r="MXP10" s="11"/>
      <c r="MXQ10" s="11"/>
      <c r="MXR10" s="11"/>
      <c r="MXS10" s="11"/>
      <c r="MXT10" s="11"/>
      <c r="MXU10" s="11"/>
      <c r="MXV10" s="11"/>
      <c r="MXW10" s="11"/>
      <c r="MXX10" s="11"/>
      <c r="MXY10" s="11"/>
      <c r="MXZ10" s="11"/>
      <c r="MYA10" s="11"/>
      <c r="MYB10" s="11"/>
      <c r="MYC10" s="11"/>
      <c r="MYD10" s="11"/>
      <c r="MYE10" s="11"/>
      <c r="MYF10" s="11"/>
      <c r="MYG10" s="11"/>
      <c r="MYH10" s="11"/>
      <c r="MYI10" s="11"/>
      <c r="MYJ10" s="11"/>
      <c r="MYK10" s="11"/>
      <c r="MYL10" s="11"/>
      <c r="MYM10" s="11"/>
      <c r="MYN10" s="11"/>
      <c r="MYO10" s="11"/>
      <c r="MYP10" s="11"/>
      <c r="MYQ10" s="11"/>
      <c r="MYR10" s="11"/>
      <c r="MYS10" s="11"/>
      <c r="MYT10" s="11"/>
      <c r="MYU10" s="11"/>
      <c r="MYV10" s="11"/>
      <c r="MYW10" s="11"/>
      <c r="MYX10" s="11"/>
      <c r="MYY10" s="11"/>
      <c r="MYZ10" s="11"/>
      <c r="MZA10" s="11"/>
      <c r="MZB10" s="11"/>
      <c r="MZC10" s="11"/>
      <c r="MZD10" s="11"/>
      <c r="MZE10" s="11"/>
      <c r="MZF10" s="11"/>
      <c r="MZG10" s="11"/>
      <c r="MZH10" s="11"/>
      <c r="MZI10" s="11"/>
      <c r="MZJ10" s="11"/>
      <c r="MZK10" s="11"/>
      <c r="MZL10" s="11"/>
      <c r="MZM10" s="11"/>
      <c r="MZN10" s="11"/>
      <c r="MZO10" s="11"/>
      <c r="MZP10" s="11"/>
      <c r="MZQ10" s="11"/>
      <c r="MZR10" s="11"/>
      <c r="MZS10" s="11"/>
      <c r="MZT10" s="11"/>
      <c r="MZU10" s="11"/>
      <c r="MZV10" s="11"/>
      <c r="MZW10" s="11"/>
      <c r="MZX10" s="11"/>
      <c r="MZY10" s="11"/>
      <c r="MZZ10" s="11"/>
      <c r="NAA10" s="11"/>
      <c r="NAB10" s="11"/>
      <c r="NAC10" s="11"/>
      <c r="NAD10" s="11"/>
      <c r="NAE10" s="11"/>
      <c r="NAF10" s="11"/>
      <c r="NAG10" s="11"/>
      <c r="NAH10" s="11"/>
      <c r="NAI10" s="11"/>
      <c r="NAJ10" s="11"/>
      <c r="NAK10" s="11"/>
      <c r="NAL10" s="11"/>
      <c r="NAM10" s="11"/>
      <c r="NAN10" s="11"/>
      <c r="NAO10" s="11"/>
      <c r="NAP10" s="11"/>
      <c r="NAQ10" s="11"/>
      <c r="NAR10" s="11"/>
      <c r="NAS10" s="11"/>
      <c r="NAT10" s="11"/>
      <c r="NAU10" s="11"/>
      <c r="NAV10" s="11"/>
      <c r="NAW10" s="11"/>
      <c r="NAX10" s="11"/>
      <c r="NAY10" s="11"/>
      <c r="NAZ10" s="11"/>
      <c r="NBA10" s="11"/>
      <c r="NBB10" s="11"/>
      <c r="NBC10" s="11"/>
      <c r="NBD10" s="11"/>
      <c r="NBE10" s="11"/>
      <c r="NBF10" s="11"/>
      <c r="NBG10" s="11"/>
      <c r="NBH10" s="11"/>
      <c r="NBI10" s="11"/>
      <c r="NBJ10" s="11"/>
      <c r="NBK10" s="11"/>
      <c r="NBL10" s="11"/>
      <c r="NBM10" s="11"/>
      <c r="NBN10" s="11"/>
      <c r="NBO10" s="11"/>
      <c r="NBP10" s="11"/>
      <c r="NBQ10" s="11"/>
      <c r="NBR10" s="11"/>
      <c r="NBS10" s="11"/>
      <c r="NBT10" s="11"/>
      <c r="NBU10" s="11"/>
      <c r="NBV10" s="11"/>
      <c r="NBW10" s="11"/>
      <c r="NBX10" s="11"/>
      <c r="NBY10" s="11"/>
      <c r="NBZ10" s="11"/>
      <c r="NCA10" s="11"/>
      <c r="NCB10" s="11"/>
      <c r="NCC10" s="11"/>
      <c r="NCD10" s="11"/>
      <c r="NCE10" s="11"/>
      <c r="NCF10" s="11"/>
      <c r="NCG10" s="11"/>
      <c r="NCH10" s="11"/>
      <c r="NCI10" s="11"/>
      <c r="NCJ10" s="11"/>
      <c r="NCK10" s="11"/>
      <c r="NCL10" s="11"/>
      <c r="NCM10" s="11"/>
      <c r="NCN10" s="11"/>
      <c r="NCO10" s="11"/>
      <c r="NCP10" s="11"/>
      <c r="NCQ10" s="11"/>
      <c r="NCR10" s="11"/>
      <c r="NCS10" s="11"/>
      <c r="NCT10" s="11"/>
      <c r="NCU10" s="11"/>
      <c r="NCV10" s="11"/>
      <c r="NCW10" s="11"/>
      <c r="NCX10" s="11"/>
      <c r="NCY10" s="11"/>
      <c r="NCZ10" s="11"/>
      <c r="NDA10" s="11"/>
      <c r="NDB10" s="11"/>
      <c r="NDC10" s="11"/>
      <c r="NDD10" s="11"/>
      <c r="NDE10" s="11"/>
      <c r="NDF10" s="11"/>
      <c r="NDG10" s="11"/>
      <c r="NDH10" s="11"/>
      <c r="NDI10" s="11"/>
      <c r="NDJ10" s="11"/>
      <c r="NDK10" s="11"/>
      <c r="NDL10" s="11"/>
      <c r="NDM10" s="11"/>
      <c r="NDN10" s="11"/>
      <c r="NDO10" s="11"/>
      <c r="NDP10" s="11"/>
      <c r="NDQ10" s="11"/>
      <c r="NDR10" s="11"/>
      <c r="NDS10" s="11"/>
      <c r="NDT10" s="11"/>
      <c r="NDU10" s="11"/>
      <c r="NDV10" s="11"/>
      <c r="NDW10" s="11"/>
      <c r="NDX10" s="11"/>
      <c r="NDY10" s="11"/>
      <c r="NDZ10" s="11"/>
      <c r="NEA10" s="11"/>
      <c r="NEB10" s="11"/>
      <c r="NEC10" s="11"/>
      <c r="NED10" s="11"/>
      <c r="NEE10" s="11"/>
      <c r="NEF10" s="11"/>
      <c r="NEG10" s="11"/>
      <c r="NEH10" s="11"/>
      <c r="NEI10" s="11"/>
      <c r="NEJ10" s="11"/>
      <c r="NEK10" s="11"/>
      <c r="NEL10" s="11"/>
      <c r="NEM10" s="11"/>
      <c r="NEN10" s="11"/>
      <c r="NEO10" s="11"/>
      <c r="NEP10" s="11"/>
      <c r="NEQ10" s="11"/>
      <c r="NER10" s="11"/>
      <c r="NES10" s="11"/>
      <c r="NET10" s="11"/>
      <c r="NEU10" s="11"/>
      <c r="NEV10" s="11"/>
      <c r="NEW10" s="11"/>
      <c r="NEX10" s="11"/>
      <c r="NEY10" s="11"/>
      <c r="NEZ10" s="11"/>
      <c r="NFA10" s="11"/>
      <c r="NFB10" s="11"/>
      <c r="NFC10" s="11"/>
      <c r="NFD10" s="11"/>
      <c r="NFE10" s="11"/>
      <c r="NFF10" s="11"/>
      <c r="NFG10" s="11"/>
      <c r="NFH10" s="11"/>
      <c r="NFI10" s="11"/>
      <c r="NFJ10" s="11"/>
      <c r="NFK10" s="11"/>
      <c r="NFL10" s="11"/>
      <c r="NFM10" s="11"/>
      <c r="NFN10" s="11"/>
      <c r="NFO10" s="11"/>
      <c r="NFP10" s="11"/>
      <c r="NFQ10" s="11"/>
      <c r="NFR10" s="11"/>
      <c r="NFS10" s="11"/>
      <c r="NFT10" s="11"/>
      <c r="NFU10" s="11"/>
      <c r="NFV10" s="11"/>
      <c r="NFW10" s="11"/>
      <c r="NFX10" s="11"/>
      <c r="NFY10" s="11"/>
      <c r="NFZ10" s="11"/>
      <c r="NGA10" s="11"/>
      <c r="NGB10" s="11"/>
      <c r="NGC10" s="11"/>
      <c r="NGD10" s="11"/>
      <c r="NGE10" s="11"/>
      <c r="NGF10" s="11"/>
      <c r="NGG10" s="11"/>
      <c r="NGH10" s="11"/>
      <c r="NGI10" s="11"/>
      <c r="NGJ10" s="11"/>
      <c r="NGK10" s="11"/>
      <c r="NGL10" s="11"/>
      <c r="NGM10" s="11"/>
      <c r="NGN10" s="11"/>
      <c r="NGO10" s="11"/>
      <c r="NGP10" s="11"/>
      <c r="NGQ10" s="11"/>
      <c r="NGR10" s="11"/>
      <c r="NGS10" s="11"/>
      <c r="NGT10" s="11"/>
      <c r="NGU10" s="11"/>
      <c r="NGV10" s="11"/>
      <c r="NGW10" s="11"/>
      <c r="NGX10" s="11"/>
      <c r="NGY10" s="11"/>
      <c r="NGZ10" s="11"/>
      <c r="NHA10" s="11"/>
      <c r="NHB10" s="11"/>
      <c r="NHC10" s="11"/>
      <c r="NHD10" s="11"/>
      <c r="NHE10" s="11"/>
      <c r="NHF10" s="11"/>
      <c r="NHG10" s="11"/>
      <c r="NHH10" s="11"/>
      <c r="NHI10" s="11"/>
      <c r="NHJ10" s="11"/>
      <c r="NHK10" s="11"/>
      <c r="NHL10" s="11"/>
      <c r="NHM10" s="11"/>
      <c r="NHN10" s="11"/>
      <c r="NHO10" s="11"/>
      <c r="NHP10" s="11"/>
      <c r="NHQ10" s="11"/>
      <c r="NHR10" s="11"/>
      <c r="NHS10" s="11"/>
      <c r="NHT10" s="11"/>
      <c r="NHU10" s="11"/>
      <c r="NHV10" s="11"/>
      <c r="NHW10" s="11"/>
      <c r="NHX10" s="11"/>
      <c r="NHY10" s="11"/>
      <c r="NHZ10" s="11"/>
      <c r="NIA10" s="11"/>
      <c r="NIB10" s="11"/>
      <c r="NIC10" s="11"/>
      <c r="NID10" s="11"/>
      <c r="NIE10" s="11"/>
      <c r="NIF10" s="11"/>
      <c r="NIG10" s="11"/>
      <c r="NIH10" s="11"/>
      <c r="NII10" s="11"/>
      <c r="NIJ10" s="11"/>
      <c r="NIK10" s="11"/>
      <c r="NIL10" s="11"/>
      <c r="NIM10" s="11"/>
      <c r="NIN10" s="11"/>
      <c r="NIO10" s="11"/>
      <c r="NIP10" s="11"/>
      <c r="NIQ10" s="11"/>
      <c r="NIR10" s="11"/>
      <c r="NIS10" s="11"/>
      <c r="NIT10" s="11"/>
      <c r="NIU10" s="11"/>
      <c r="NIV10" s="11"/>
      <c r="NIW10" s="11"/>
      <c r="NIX10" s="11"/>
      <c r="NIY10" s="11"/>
      <c r="NIZ10" s="11"/>
      <c r="NJA10" s="11"/>
      <c r="NJB10" s="11"/>
      <c r="NJC10" s="11"/>
      <c r="NJD10" s="11"/>
      <c r="NJE10" s="11"/>
      <c r="NJF10" s="11"/>
      <c r="NJG10" s="11"/>
      <c r="NJH10" s="11"/>
      <c r="NJI10" s="11"/>
      <c r="NJJ10" s="11"/>
      <c r="NJK10" s="11"/>
      <c r="NJL10" s="11"/>
      <c r="NJM10" s="11"/>
      <c r="NJN10" s="11"/>
      <c r="NJO10" s="11"/>
      <c r="NJP10" s="11"/>
      <c r="NJQ10" s="11"/>
      <c r="NJR10" s="11"/>
      <c r="NJS10" s="11"/>
      <c r="NJT10" s="11"/>
      <c r="NJU10" s="11"/>
      <c r="NJV10" s="11"/>
      <c r="NJW10" s="11"/>
      <c r="NJX10" s="11"/>
      <c r="NJY10" s="11"/>
      <c r="NJZ10" s="11"/>
      <c r="NKA10" s="11"/>
      <c r="NKB10" s="11"/>
      <c r="NKC10" s="11"/>
      <c r="NKD10" s="11"/>
      <c r="NKE10" s="11"/>
      <c r="NKF10" s="11"/>
      <c r="NKG10" s="11"/>
      <c r="NKH10" s="11"/>
      <c r="NKI10" s="11"/>
      <c r="NKJ10" s="11"/>
      <c r="NKK10" s="11"/>
      <c r="NKL10" s="11"/>
      <c r="NKM10" s="11"/>
      <c r="NKN10" s="11"/>
      <c r="NKO10" s="11"/>
      <c r="NKP10" s="11"/>
      <c r="NKQ10" s="11"/>
      <c r="NKR10" s="11"/>
      <c r="NKS10" s="11"/>
      <c r="NKT10" s="11"/>
      <c r="NKU10" s="11"/>
      <c r="NKV10" s="11"/>
      <c r="NKW10" s="11"/>
      <c r="NKX10" s="11"/>
      <c r="NKY10" s="11"/>
      <c r="NKZ10" s="11"/>
      <c r="NLA10" s="11"/>
      <c r="NLB10" s="11"/>
      <c r="NLC10" s="11"/>
      <c r="NLD10" s="11"/>
      <c r="NLE10" s="11"/>
      <c r="NLF10" s="11"/>
      <c r="NLG10" s="11"/>
      <c r="NLH10" s="11"/>
      <c r="NLI10" s="11"/>
      <c r="NLJ10" s="11"/>
      <c r="NLK10" s="11"/>
      <c r="NLL10" s="11"/>
      <c r="NLM10" s="11"/>
      <c r="NLN10" s="11"/>
      <c r="NLO10" s="11"/>
      <c r="NLP10" s="11"/>
      <c r="NLQ10" s="11"/>
      <c r="NLR10" s="11"/>
      <c r="NLS10" s="11"/>
      <c r="NLT10" s="11"/>
      <c r="NLU10" s="11"/>
      <c r="NLV10" s="11"/>
      <c r="NLW10" s="11"/>
      <c r="NLX10" s="11"/>
      <c r="NLY10" s="11"/>
      <c r="NLZ10" s="11"/>
      <c r="NMA10" s="11"/>
      <c r="NMB10" s="11"/>
      <c r="NMC10" s="11"/>
      <c r="NMD10" s="11"/>
      <c r="NME10" s="11"/>
      <c r="NMF10" s="11"/>
      <c r="NMG10" s="11"/>
      <c r="NMH10" s="11"/>
      <c r="NMI10" s="11"/>
      <c r="NMJ10" s="11"/>
      <c r="NMK10" s="11"/>
      <c r="NML10" s="11"/>
      <c r="NMM10" s="11"/>
      <c r="NMN10" s="11"/>
      <c r="NMO10" s="11"/>
      <c r="NMP10" s="11"/>
      <c r="NMQ10" s="11"/>
      <c r="NMR10" s="11"/>
      <c r="NMS10" s="11"/>
      <c r="NMT10" s="11"/>
      <c r="NMU10" s="11"/>
      <c r="NMV10" s="11"/>
      <c r="NMW10" s="11"/>
      <c r="NMX10" s="11"/>
      <c r="NMY10" s="11"/>
      <c r="NMZ10" s="11"/>
      <c r="NNA10" s="11"/>
      <c r="NNB10" s="11"/>
      <c r="NNC10" s="11"/>
      <c r="NND10" s="11"/>
      <c r="NNE10" s="11"/>
      <c r="NNF10" s="11"/>
      <c r="NNG10" s="11"/>
      <c r="NNH10" s="11"/>
      <c r="NNI10" s="11"/>
      <c r="NNJ10" s="11"/>
      <c r="NNK10" s="11"/>
      <c r="NNL10" s="11"/>
      <c r="NNM10" s="11"/>
      <c r="NNN10" s="11"/>
      <c r="NNO10" s="11"/>
      <c r="NNP10" s="11"/>
      <c r="NNQ10" s="11"/>
      <c r="NNR10" s="11"/>
      <c r="NNS10" s="11"/>
      <c r="NNT10" s="11"/>
      <c r="NNU10" s="11"/>
      <c r="NNV10" s="11"/>
      <c r="NNW10" s="11"/>
      <c r="NNX10" s="11"/>
      <c r="NNY10" s="11"/>
      <c r="NNZ10" s="11"/>
      <c r="NOA10" s="11"/>
      <c r="NOB10" s="11"/>
      <c r="NOC10" s="11"/>
      <c r="NOD10" s="11"/>
      <c r="NOE10" s="11"/>
      <c r="NOF10" s="11"/>
      <c r="NOG10" s="11"/>
      <c r="NOH10" s="11"/>
      <c r="NOI10" s="11"/>
      <c r="NOJ10" s="11"/>
      <c r="NOK10" s="11"/>
      <c r="NOL10" s="11"/>
      <c r="NOM10" s="11"/>
      <c r="NON10" s="11"/>
      <c r="NOO10" s="11"/>
      <c r="NOP10" s="11"/>
      <c r="NOQ10" s="11"/>
      <c r="NOR10" s="11"/>
      <c r="NOS10" s="11"/>
      <c r="NOT10" s="11"/>
      <c r="NOU10" s="11"/>
      <c r="NOV10" s="11"/>
      <c r="NOW10" s="11"/>
      <c r="NOX10" s="11"/>
      <c r="NOY10" s="11"/>
      <c r="NOZ10" s="11"/>
      <c r="NPA10" s="11"/>
      <c r="NPB10" s="11"/>
      <c r="NPC10" s="11"/>
      <c r="NPD10" s="11"/>
      <c r="NPE10" s="11"/>
      <c r="NPF10" s="11"/>
      <c r="NPG10" s="11"/>
      <c r="NPH10" s="11"/>
      <c r="NPI10" s="11"/>
      <c r="NPJ10" s="11"/>
      <c r="NPK10" s="11"/>
      <c r="NPL10" s="11"/>
      <c r="NPM10" s="11"/>
      <c r="NPN10" s="11"/>
      <c r="NPO10" s="11"/>
      <c r="NPP10" s="11"/>
      <c r="NPQ10" s="11"/>
      <c r="NPR10" s="11"/>
      <c r="NPS10" s="11"/>
      <c r="NPT10" s="11"/>
      <c r="NPU10" s="11"/>
      <c r="NPV10" s="11"/>
      <c r="NPW10" s="11"/>
      <c r="NPX10" s="11"/>
      <c r="NPY10" s="11"/>
      <c r="NPZ10" s="11"/>
      <c r="NQA10" s="11"/>
      <c r="NQB10" s="11"/>
      <c r="NQC10" s="11"/>
      <c r="NQD10" s="11"/>
      <c r="NQE10" s="11"/>
      <c r="NQF10" s="11"/>
      <c r="NQG10" s="11"/>
      <c r="NQH10" s="11"/>
      <c r="NQI10" s="11"/>
      <c r="NQJ10" s="11"/>
      <c r="NQK10" s="11"/>
      <c r="NQL10" s="11"/>
      <c r="NQM10" s="11"/>
      <c r="NQN10" s="11"/>
      <c r="NQO10" s="11"/>
      <c r="NQP10" s="11"/>
      <c r="NQQ10" s="11"/>
      <c r="NQR10" s="11"/>
      <c r="NQS10" s="11"/>
      <c r="NQT10" s="11"/>
      <c r="NQU10" s="11"/>
      <c r="NQV10" s="11"/>
      <c r="NQW10" s="11"/>
      <c r="NQX10" s="11"/>
      <c r="NQY10" s="11"/>
      <c r="NQZ10" s="11"/>
      <c r="NRA10" s="11"/>
      <c r="NRB10" s="11"/>
      <c r="NRC10" s="11"/>
      <c r="NRD10" s="11"/>
      <c r="NRE10" s="11"/>
      <c r="NRF10" s="11"/>
      <c r="NRG10" s="11"/>
      <c r="NRH10" s="11"/>
      <c r="NRI10" s="11"/>
      <c r="NRJ10" s="11"/>
      <c r="NRK10" s="11"/>
      <c r="NRL10" s="11"/>
      <c r="NRM10" s="11"/>
      <c r="NRN10" s="11"/>
      <c r="NRO10" s="11"/>
      <c r="NRP10" s="11"/>
      <c r="NRQ10" s="11"/>
      <c r="NRR10" s="11"/>
      <c r="NRS10" s="11"/>
      <c r="NRT10" s="11"/>
      <c r="NRU10" s="11"/>
      <c r="NRV10" s="11"/>
      <c r="NRW10" s="11"/>
      <c r="NRX10" s="11"/>
      <c r="NRY10" s="11"/>
      <c r="NRZ10" s="11"/>
      <c r="NSA10" s="11"/>
      <c r="NSB10" s="11"/>
      <c r="NSC10" s="11"/>
      <c r="NSD10" s="11"/>
      <c r="NSE10" s="11"/>
      <c r="NSF10" s="11"/>
      <c r="NSG10" s="11"/>
      <c r="NSH10" s="11"/>
      <c r="NSI10" s="11"/>
      <c r="NSJ10" s="11"/>
      <c r="NSK10" s="11"/>
      <c r="NSL10" s="11"/>
      <c r="NSM10" s="11"/>
      <c r="NSN10" s="11"/>
      <c r="NSO10" s="11"/>
      <c r="NSP10" s="11"/>
      <c r="NSQ10" s="11"/>
      <c r="NSR10" s="11"/>
      <c r="NSS10" s="11"/>
      <c r="NST10" s="11"/>
      <c r="NSU10" s="11"/>
      <c r="NSV10" s="11"/>
      <c r="NSW10" s="11"/>
      <c r="NSX10" s="11"/>
      <c r="NSY10" s="11"/>
      <c r="NSZ10" s="11"/>
      <c r="NTA10" s="11"/>
      <c r="NTB10" s="11"/>
      <c r="NTC10" s="11"/>
      <c r="NTD10" s="11"/>
      <c r="NTE10" s="11"/>
      <c r="NTF10" s="11"/>
      <c r="NTG10" s="11"/>
      <c r="NTH10" s="11"/>
      <c r="NTI10" s="11"/>
      <c r="NTJ10" s="11"/>
      <c r="NTK10" s="11"/>
      <c r="NTL10" s="11"/>
      <c r="NTM10" s="11"/>
      <c r="NTN10" s="11"/>
      <c r="NTO10" s="11"/>
      <c r="NTP10" s="11"/>
      <c r="NTQ10" s="11"/>
      <c r="NTR10" s="11"/>
      <c r="NTS10" s="11"/>
      <c r="NTT10" s="11"/>
      <c r="NTU10" s="11"/>
      <c r="NTV10" s="11"/>
      <c r="NTW10" s="11"/>
      <c r="NTX10" s="11"/>
      <c r="NTY10" s="11"/>
      <c r="NTZ10" s="11"/>
      <c r="NUA10" s="11"/>
      <c r="NUB10" s="11"/>
      <c r="NUC10" s="11"/>
      <c r="NUD10" s="11"/>
      <c r="NUE10" s="11"/>
      <c r="NUF10" s="11"/>
      <c r="NUG10" s="11"/>
      <c r="NUH10" s="11"/>
      <c r="NUI10" s="11"/>
      <c r="NUJ10" s="11"/>
      <c r="NUK10" s="11"/>
      <c r="NUL10" s="11"/>
      <c r="NUM10" s="11"/>
      <c r="NUN10" s="11"/>
      <c r="NUO10" s="11"/>
      <c r="NUP10" s="11"/>
      <c r="NUQ10" s="11"/>
      <c r="NUR10" s="11"/>
      <c r="NUS10" s="11"/>
      <c r="NUT10" s="11"/>
      <c r="NUU10" s="11"/>
      <c r="NUV10" s="11"/>
      <c r="NUW10" s="11"/>
      <c r="NUX10" s="11"/>
      <c r="NUY10" s="11"/>
      <c r="NUZ10" s="11"/>
      <c r="NVA10" s="11"/>
      <c r="NVB10" s="11"/>
      <c r="NVC10" s="11"/>
      <c r="NVD10" s="11"/>
      <c r="NVE10" s="11"/>
      <c r="NVF10" s="11"/>
      <c r="NVG10" s="11"/>
      <c r="NVH10" s="11"/>
      <c r="NVI10" s="11"/>
      <c r="NVJ10" s="11"/>
      <c r="NVK10" s="11"/>
      <c r="NVL10" s="11"/>
      <c r="NVM10" s="11"/>
      <c r="NVN10" s="11"/>
      <c r="NVO10" s="11"/>
      <c r="NVP10" s="11"/>
      <c r="NVQ10" s="11"/>
      <c r="NVR10" s="11"/>
      <c r="NVS10" s="11"/>
      <c r="NVT10" s="11"/>
      <c r="NVU10" s="11"/>
      <c r="NVV10" s="11"/>
      <c r="NVW10" s="11"/>
      <c r="NVX10" s="11"/>
      <c r="NVY10" s="11"/>
      <c r="NVZ10" s="11"/>
      <c r="NWA10" s="11"/>
      <c r="NWB10" s="11"/>
      <c r="NWC10" s="11"/>
      <c r="NWD10" s="11"/>
      <c r="NWE10" s="11"/>
      <c r="NWF10" s="11"/>
      <c r="NWG10" s="11"/>
      <c r="NWH10" s="11"/>
      <c r="NWI10" s="11"/>
      <c r="NWJ10" s="11"/>
      <c r="NWK10" s="11"/>
      <c r="NWL10" s="11"/>
      <c r="NWM10" s="11"/>
      <c r="NWN10" s="11"/>
      <c r="NWO10" s="11"/>
      <c r="NWP10" s="11"/>
      <c r="NWQ10" s="11"/>
      <c r="NWR10" s="11"/>
      <c r="NWS10" s="11"/>
      <c r="NWT10" s="11"/>
      <c r="NWU10" s="11"/>
      <c r="NWV10" s="11"/>
      <c r="NWW10" s="11"/>
      <c r="NWX10" s="11"/>
      <c r="NWY10" s="11"/>
      <c r="NWZ10" s="11"/>
      <c r="NXA10" s="11"/>
      <c r="NXB10" s="11"/>
      <c r="NXC10" s="11"/>
      <c r="NXD10" s="11"/>
      <c r="NXE10" s="11"/>
      <c r="NXF10" s="11"/>
      <c r="NXG10" s="11"/>
      <c r="NXH10" s="11"/>
      <c r="NXI10" s="11"/>
      <c r="NXJ10" s="11"/>
      <c r="NXK10" s="11"/>
      <c r="NXL10" s="11"/>
      <c r="NXM10" s="11"/>
      <c r="NXN10" s="11"/>
      <c r="NXO10" s="11"/>
      <c r="NXP10" s="11"/>
      <c r="NXQ10" s="11"/>
      <c r="NXR10" s="11"/>
      <c r="NXS10" s="11"/>
      <c r="NXT10" s="11"/>
      <c r="NXU10" s="11"/>
      <c r="NXV10" s="11"/>
      <c r="NXW10" s="11"/>
      <c r="NXX10" s="11"/>
      <c r="NXY10" s="11"/>
      <c r="NXZ10" s="11"/>
      <c r="NYA10" s="11"/>
      <c r="NYB10" s="11"/>
      <c r="NYC10" s="11"/>
      <c r="NYD10" s="11"/>
      <c r="NYE10" s="11"/>
      <c r="NYF10" s="11"/>
      <c r="NYG10" s="11"/>
      <c r="NYH10" s="11"/>
      <c r="NYI10" s="11"/>
      <c r="NYJ10" s="11"/>
      <c r="NYK10" s="11"/>
      <c r="NYL10" s="11"/>
      <c r="NYM10" s="11"/>
      <c r="NYN10" s="11"/>
      <c r="NYO10" s="11"/>
      <c r="NYP10" s="11"/>
      <c r="NYQ10" s="11"/>
      <c r="NYR10" s="11"/>
      <c r="NYS10" s="11"/>
      <c r="NYT10" s="11"/>
      <c r="NYU10" s="11"/>
      <c r="NYV10" s="11"/>
      <c r="NYW10" s="11"/>
      <c r="NYX10" s="11"/>
      <c r="NYY10" s="11"/>
      <c r="NYZ10" s="11"/>
      <c r="NZA10" s="11"/>
      <c r="NZB10" s="11"/>
      <c r="NZC10" s="11"/>
      <c r="NZD10" s="11"/>
      <c r="NZE10" s="11"/>
      <c r="NZF10" s="11"/>
      <c r="NZG10" s="11"/>
      <c r="NZH10" s="11"/>
      <c r="NZI10" s="11"/>
      <c r="NZJ10" s="11"/>
      <c r="NZK10" s="11"/>
      <c r="NZL10" s="11"/>
      <c r="NZM10" s="11"/>
      <c r="NZN10" s="11"/>
      <c r="NZO10" s="11"/>
      <c r="NZP10" s="11"/>
      <c r="NZQ10" s="11"/>
      <c r="NZR10" s="11"/>
      <c r="NZS10" s="11"/>
      <c r="NZT10" s="11"/>
      <c r="NZU10" s="11"/>
      <c r="NZV10" s="11"/>
      <c r="NZW10" s="11"/>
      <c r="NZX10" s="11"/>
      <c r="NZY10" s="11"/>
      <c r="NZZ10" s="11"/>
      <c r="OAA10" s="11"/>
      <c r="OAB10" s="11"/>
      <c r="OAC10" s="11"/>
      <c r="OAD10" s="11"/>
      <c r="OAE10" s="11"/>
      <c r="OAF10" s="11"/>
      <c r="OAG10" s="11"/>
      <c r="OAH10" s="11"/>
      <c r="OAI10" s="11"/>
      <c r="OAJ10" s="11"/>
      <c r="OAK10" s="11"/>
      <c r="OAL10" s="11"/>
      <c r="OAM10" s="11"/>
      <c r="OAN10" s="11"/>
      <c r="OAO10" s="11"/>
      <c r="OAP10" s="11"/>
      <c r="OAQ10" s="11"/>
      <c r="OAR10" s="11"/>
      <c r="OAS10" s="11"/>
      <c r="OAT10" s="11"/>
      <c r="OAU10" s="11"/>
      <c r="OAV10" s="11"/>
      <c r="OAW10" s="11"/>
      <c r="OAX10" s="11"/>
      <c r="OAY10" s="11"/>
      <c r="OAZ10" s="11"/>
      <c r="OBA10" s="11"/>
      <c r="OBB10" s="11"/>
      <c r="OBC10" s="11"/>
      <c r="OBD10" s="11"/>
      <c r="OBE10" s="11"/>
      <c r="OBF10" s="11"/>
      <c r="OBG10" s="11"/>
      <c r="OBH10" s="11"/>
      <c r="OBI10" s="11"/>
      <c r="OBJ10" s="11"/>
      <c r="OBK10" s="11"/>
      <c r="OBL10" s="11"/>
      <c r="OBM10" s="11"/>
      <c r="OBN10" s="11"/>
      <c r="OBO10" s="11"/>
      <c r="OBP10" s="11"/>
      <c r="OBQ10" s="11"/>
      <c r="OBR10" s="11"/>
      <c r="OBS10" s="11"/>
      <c r="OBT10" s="11"/>
      <c r="OBU10" s="11"/>
      <c r="OBV10" s="11"/>
      <c r="OBW10" s="11"/>
      <c r="OBX10" s="11"/>
      <c r="OBY10" s="11"/>
      <c r="OBZ10" s="11"/>
      <c r="OCA10" s="11"/>
      <c r="OCB10" s="11"/>
      <c r="OCC10" s="11"/>
      <c r="OCD10" s="11"/>
      <c r="OCE10" s="11"/>
      <c r="OCF10" s="11"/>
      <c r="OCG10" s="11"/>
      <c r="OCH10" s="11"/>
      <c r="OCI10" s="11"/>
      <c r="OCJ10" s="11"/>
      <c r="OCK10" s="11"/>
      <c r="OCL10" s="11"/>
      <c r="OCM10" s="11"/>
      <c r="OCN10" s="11"/>
      <c r="OCO10" s="11"/>
      <c r="OCP10" s="11"/>
      <c r="OCQ10" s="11"/>
      <c r="OCR10" s="11"/>
      <c r="OCS10" s="11"/>
      <c r="OCT10" s="11"/>
      <c r="OCU10" s="11"/>
      <c r="OCV10" s="11"/>
      <c r="OCW10" s="11"/>
      <c r="OCX10" s="11"/>
      <c r="OCY10" s="11"/>
      <c r="OCZ10" s="11"/>
      <c r="ODA10" s="11"/>
      <c r="ODB10" s="11"/>
      <c r="ODC10" s="11"/>
      <c r="ODD10" s="11"/>
      <c r="ODE10" s="11"/>
      <c r="ODF10" s="11"/>
      <c r="ODG10" s="11"/>
      <c r="ODH10" s="11"/>
      <c r="ODI10" s="11"/>
      <c r="ODJ10" s="11"/>
      <c r="ODK10" s="11"/>
      <c r="ODL10" s="11"/>
      <c r="ODM10" s="11"/>
      <c r="ODN10" s="11"/>
      <c r="ODO10" s="11"/>
      <c r="ODP10" s="11"/>
      <c r="ODQ10" s="11"/>
      <c r="ODR10" s="11"/>
      <c r="ODS10" s="11"/>
      <c r="ODT10" s="11"/>
      <c r="ODU10" s="11"/>
      <c r="ODV10" s="11"/>
      <c r="ODW10" s="11"/>
      <c r="ODX10" s="11"/>
      <c r="ODY10" s="11"/>
      <c r="ODZ10" s="11"/>
      <c r="OEA10" s="11"/>
      <c r="OEB10" s="11"/>
      <c r="OEC10" s="11"/>
      <c r="OED10" s="11"/>
      <c r="OEE10" s="11"/>
      <c r="OEF10" s="11"/>
      <c r="OEG10" s="11"/>
      <c r="OEH10" s="11"/>
      <c r="OEI10" s="11"/>
      <c r="OEJ10" s="11"/>
      <c r="OEK10" s="11"/>
      <c r="OEL10" s="11"/>
      <c r="OEM10" s="11"/>
      <c r="OEN10" s="11"/>
      <c r="OEO10" s="11"/>
      <c r="OEP10" s="11"/>
      <c r="OEQ10" s="11"/>
      <c r="OER10" s="11"/>
      <c r="OES10" s="11"/>
      <c r="OET10" s="11"/>
      <c r="OEU10" s="11"/>
      <c r="OEV10" s="11"/>
      <c r="OEW10" s="11"/>
      <c r="OEX10" s="11"/>
      <c r="OEY10" s="11"/>
      <c r="OEZ10" s="11"/>
      <c r="OFA10" s="11"/>
      <c r="OFB10" s="11"/>
      <c r="OFC10" s="11"/>
      <c r="OFD10" s="11"/>
      <c r="OFE10" s="11"/>
      <c r="OFF10" s="11"/>
      <c r="OFG10" s="11"/>
      <c r="OFH10" s="11"/>
      <c r="OFI10" s="11"/>
      <c r="OFJ10" s="11"/>
      <c r="OFK10" s="11"/>
      <c r="OFL10" s="11"/>
      <c r="OFM10" s="11"/>
      <c r="OFN10" s="11"/>
      <c r="OFO10" s="11"/>
      <c r="OFP10" s="11"/>
      <c r="OFQ10" s="11"/>
      <c r="OFR10" s="11"/>
      <c r="OFS10" s="11"/>
      <c r="OFT10" s="11"/>
      <c r="OFU10" s="11"/>
      <c r="OFV10" s="11"/>
      <c r="OFW10" s="11"/>
      <c r="OFX10" s="11"/>
      <c r="OFY10" s="11"/>
      <c r="OFZ10" s="11"/>
      <c r="OGA10" s="11"/>
      <c r="OGB10" s="11"/>
      <c r="OGC10" s="11"/>
      <c r="OGD10" s="11"/>
      <c r="OGE10" s="11"/>
      <c r="OGF10" s="11"/>
      <c r="OGG10" s="11"/>
      <c r="OGH10" s="11"/>
      <c r="OGI10" s="11"/>
      <c r="OGJ10" s="11"/>
      <c r="OGK10" s="11"/>
      <c r="OGL10" s="11"/>
      <c r="OGM10" s="11"/>
      <c r="OGN10" s="11"/>
      <c r="OGO10" s="11"/>
      <c r="OGP10" s="11"/>
      <c r="OGQ10" s="11"/>
      <c r="OGR10" s="11"/>
      <c r="OGS10" s="11"/>
      <c r="OGT10" s="11"/>
      <c r="OGU10" s="11"/>
      <c r="OGV10" s="11"/>
      <c r="OGW10" s="11"/>
      <c r="OGX10" s="11"/>
      <c r="OGY10" s="11"/>
      <c r="OGZ10" s="11"/>
      <c r="OHA10" s="11"/>
      <c r="OHB10" s="11"/>
      <c r="OHC10" s="11"/>
      <c r="OHD10" s="11"/>
      <c r="OHE10" s="11"/>
      <c r="OHF10" s="11"/>
      <c r="OHG10" s="11"/>
      <c r="OHH10" s="11"/>
      <c r="OHI10" s="11"/>
      <c r="OHJ10" s="11"/>
      <c r="OHK10" s="11"/>
      <c r="OHL10" s="11"/>
      <c r="OHM10" s="11"/>
      <c r="OHN10" s="11"/>
      <c r="OHO10" s="11"/>
      <c r="OHP10" s="11"/>
      <c r="OHQ10" s="11"/>
      <c r="OHR10" s="11"/>
      <c r="OHS10" s="11"/>
      <c r="OHT10" s="11"/>
      <c r="OHU10" s="11"/>
      <c r="OHV10" s="11"/>
      <c r="OHW10" s="11"/>
      <c r="OHX10" s="11"/>
      <c r="OHY10" s="11"/>
      <c r="OHZ10" s="11"/>
      <c r="OIA10" s="11"/>
      <c r="OIB10" s="11"/>
      <c r="OIC10" s="11"/>
      <c r="OID10" s="11"/>
      <c r="OIE10" s="11"/>
      <c r="OIF10" s="11"/>
      <c r="OIG10" s="11"/>
      <c r="OIH10" s="11"/>
      <c r="OII10" s="11"/>
      <c r="OIJ10" s="11"/>
      <c r="OIK10" s="11"/>
      <c r="OIL10" s="11"/>
      <c r="OIM10" s="11"/>
      <c r="OIN10" s="11"/>
      <c r="OIO10" s="11"/>
      <c r="OIP10" s="11"/>
      <c r="OIQ10" s="11"/>
      <c r="OIR10" s="11"/>
      <c r="OIS10" s="11"/>
      <c r="OIT10" s="11"/>
      <c r="OIU10" s="11"/>
      <c r="OIV10" s="11"/>
      <c r="OIW10" s="11"/>
      <c r="OIX10" s="11"/>
      <c r="OIY10" s="11"/>
      <c r="OIZ10" s="11"/>
      <c r="OJA10" s="11"/>
      <c r="OJB10" s="11"/>
      <c r="OJC10" s="11"/>
      <c r="OJD10" s="11"/>
      <c r="OJE10" s="11"/>
      <c r="OJF10" s="11"/>
      <c r="OJG10" s="11"/>
      <c r="OJH10" s="11"/>
      <c r="OJI10" s="11"/>
      <c r="OJJ10" s="11"/>
      <c r="OJK10" s="11"/>
      <c r="OJL10" s="11"/>
      <c r="OJM10" s="11"/>
      <c r="OJN10" s="11"/>
      <c r="OJO10" s="11"/>
      <c r="OJP10" s="11"/>
      <c r="OJQ10" s="11"/>
      <c r="OJR10" s="11"/>
      <c r="OJS10" s="11"/>
      <c r="OJT10" s="11"/>
      <c r="OJU10" s="11"/>
      <c r="OJV10" s="11"/>
      <c r="OJW10" s="11"/>
      <c r="OJX10" s="11"/>
      <c r="OJY10" s="11"/>
      <c r="OJZ10" s="11"/>
      <c r="OKA10" s="11"/>
      <c r="OKB10" s="11"/>
      <c r="OKC10" s="11"/>
      <c r="OKD10" s="11"/>
      <c r="OKE10" s="11"/>
      <c r="OKF10" s="11"/>
      <c r="OKG10" s="11"/>
      <c r="OKH10" s="11"/>
      <c r="OKI10" s="11"/>
      <c r="OKJ10" s="11"/>
      <c r="OKK10" s="11"/>
      <c r="OKL10" s="11"/>
      <c r="OKM10" s="11"/>
      <c r="OKN10" s="11"/>
      <c r="OKO10" s="11"/>
      <c r="OKP10" s="11"/>
      <c r="OKQ10" s="11"/>
      <c r="OKR10" s="11"/>
      <c r="OKS10" s="11"/>
      <c r="OKT10" s="11"/>
      <c r="OKU10" s="11"/>
      <c r="OKV10" s="11"/>
      <c r="OKW10" s="11"/>
      <c r="OKX10" s="11"/>
      <c r="OKY10" s="11"/>
      <c r="OKZ10" s="11"/>
      <c r="OLA10" s="11"/>
      <c r="OLB10" s="11"/>
      <c r="OLC10" s="11"/>
      <c r="OLD10" s="11"/>
      <c r="OLE10" s="11"/>
      <c r="OLF10" s="11"/>
      <c r="OLG10" s="11"/>
      <c r="OLH10" s="11"/>
      <c r="OLI10" s="11"/>
      <c r="OLJ10" s="11"/>
      <c r="OLK10" s="11"/>
      <c r="OLL10" s="11"/>
      <c r="OLM10" s="11"/>
      <c r="OLN10" s="11"/>
      <c r="OLO10" s="11"/>
      <c r="OLP10" s="11"/>
      <c r="OLQ10" s="11"/>
      <c r="OLR10" s="11"/>
      <c r="OLS10" s="11"/>
      <c r="OLT10" s="11"/>
      <c r="OLU10" s="11"/>
      <c r="OLV10" s="11"/>
      <c r="OLW10" s="11"/>
      <c r="OLX10" s="11"/>
      <c r="OLY10" s="11"/>
      <c r="OLZ10" s="11"/>
      <c r="OMA10" s="11"/>
      <c r="OMB10" s="11"/>
      <c r="OMC10" s="11"/>
      <c r="OMD10" s="11"/>
      <c r="OME10" s="11"/>
      <c r="OMF10" s="11"/>
      <c r="OMG10" s="11"/>
      <c r="OMH10" s="11"/>
      <c r="OMI10" s="11"/>
      <c r="OMJ10" s="11"/>
      <c r="OMK10" s="11"/>
      <c r="OML10" s="11"/>
      <c r="OMM10" s="11"/>
      <c r="OMN10" s="11"/>
      <c r="OMO10" s="11"/>
      <c r="OMP10" s="11"/>
      <c r="OMQ10" s="11"/>
      <c r="OMR10" s="11"/>
      <c r="OMS10" s="11"/>
      <c r="OMT10" s="11"/>
      <c r="OMU10" s="11"/>
      <c r="OMV10" s="11"/>
      <c r="OMW10" s="11"/>
      <c r="OMX10" s="11"/>
      <c r="OMY10" s="11"/>
      <c r="OMZ10" s="11"/>
      <c r="ONA10" s="11"/>
      <c r="ONB10" s="11"/>
      <c r="ONC10" s="11"/>
      <c r="OND10" s="11"/>
      <c r="ONE10" s="11"/>
      <c r="ONF10" s="11"/>
      <c r="ONG10" s="11"/>
      <c r="ONH10" s="11"/>
      <c r="ONI10" s="11"/>
      <c r="ONJ10" s="11"/>
      <c r="ONK10" s="11"/>
      <c r="ONL10" s="11"/>
      <c r="ONM10" s="11"/>
      <c r="ONN10" s="11"/>
      <c r="ONO10" s="11"/>
      <c r="ONP10" s="11"/>
      <c r="ONQ10" s="11"/>
      <c r="ONR10" s="11"/>
      <c r="ONS10" s="11"/>
      <c r="ONT10" s="11"/>
      <c r="ONU10" s="11"/>
      <c r="ONV10" s="11"/>
      <c r="ONW10" s="11"/>
      <c r="ONX10" s="11"/>
      <c r="ONY10" s="11"/>
      <c r="ONZ10" s="11"/>
      <c r="OOA10" s="11"/>
      <c r="OOB10" s="11"/>
      <c r="OOC10" s="11"/>
      <c r="OOD10" s="11"/>
      <c r="OOE10" s="11"/>
      <c r="OOF10" s="11"/>
      <c r="OOG10" s="11"/>
      <c r="OOH10" s="11"/>
      <c r="OOI10" s="11"/>
      <c r="OOJ10" s="11"/>
      <c r="OOK10" s="11"/>
      <c r="OOL10" s="11"/>
      <c r="OOM10" s="11"/>
      <c r="OON10" s="11"/>
      <c r="OOO10" s="11"/>
      <c r="OOP10" s="11"/>
      <c r="OOQ10" s="11"/>
      <c r="OOR10" s="11"/>
      <c r="OOS10" s="11"/>
      <c r="OOT10" s="11"/>
      <c r="OOU10" s="11"/>
      <c r="OOV10" s="11"/>
      <c r="OOW10" s="11"/>
      <c r="OOX10" s="11"/>
      <c r="OOY10" s="11"/>
      <c r="OOZ10" s="11"/>
      <c r="OPA10" s="11"/>
      <c r="OPB10" s="11"/>
      <c r="OPC10" s="11"/>
      <c r="OPD10" s="11"/>
      <c r="OPE10" s="11"/>
      <c r="OPF10" s="11"/>
      <c r="OPG10" s="11"/>
      <c r="OPH10" s="11"/>
      <c r="OPI10" s="11"/>
      <c r="OPJ10" s="11"/>
      <c r="OPK10" s="11"/>
      <c r="OPL10" s="11"/>
      <c r="OPM10" s="11"/>
      <c r="OPN10" s="11"/>
      <c r="OPO10" s="11"/>
      <c r="OPP10" s="11"/>
      <c r="OPQ10" s="11"/>
      <c r="OPR10" s="11"/>
      <c r="OPS10" s="11"/>
      <c r="OPT10" s="11"/>
      <c r="OPU10" s="11"/>
      <c r="OPV10" s="11"/>
      <c r="OPW10" s="11"/>
      <c r="OPX10" s="11"/>
      <c r="OPY10" s="11"/>
      <c r="OPZ10" s="11"/>
      <c r="OQA10" s="11"/>
      <c r="OQB10" s="11"/>
      <c r="OQC10" s="11"/>
      <c r="OQD10" s="11"/>
      <c r="OQE10" s="11"/>
      <c r="OQF10" s="11"/>
      <c r="OQG10" s="11"/>
      <c r="OQH10" s="11"/>
      <c r="OQI10" s="11"/>
      <c r="OQJ10" s="11"/>
      <c r="OQK10" s="11"/>
      <c r="OQL10" s="11"/>
      <c r="OQM10" s="11"/>
      <c r="OQN10" s="11"/>
      <c r="OQO10" s="11"/>
      <c r="OQP10" s="11"/>
      <c r="OQQ10" s="11"/>
      <c r="OQR10" s="11"/>
      <c r="OQS10" s="11"/>
      <c r="OQT10" s="11"/>
      <c r="OQU10" s="11"/>
      <c r="OQV10" s="11"/>
      <c r="OQW10" s="11"/>
      <c r="OQX10" s="11"/>
      <c r="OQY10" s="11"/>
      <c r="OQZ10" s="11"/>
      <c r="ORA10" s="11"/>
      <c r="ORB10" s="11"/>
      <c r="ORC10" s="11"/>
      <c r="ORD10" s="11"/>
      <c r="ORE10" s="11"/>
      <c r="ORF10" s="11"/>
      <c r="ORG10" s="11"/>
      <c r="ORH10" s="11"/>
      <c r="ORI10" s="11"/>
      <c r="ORJ10" s="11"/>
      <c r="ORK10" s="11"/>
      <c r="ORL10" s="11"/>
      <c r="ORM10" s="11"/>
      <c r="ORN10" s="11"/>
      <c r="ORO10" s="11"/>
      <c r="ORP10" s="11"/>
      <c r="ORQ10" s="11"/>
      <c r="ORR10" s="11"/>
      <c r="ORS10" s="11"/>
      <c r="ORT10" s="11"/>
      <c r="ORU10" s="11"/>
      <c r="ORV10" s="11"/>
      <c r="ORW10" s="11"/>
      <c r="ORX10" s="11"/>
      <c r="ORY10" s="11"/>
      <c r="ORZ10" s="11"/>
      <c r="OSA10" s="11"/>
      <c r="OSB10" s="11"/>
      <c r="OSC10" s="11"/>
      <c r="OSD10" s="11"/>
      <c r="OSE10" s="11"/>
      <c r="OSF10" s="11"/>
      <c r="OSG10" s="11"/>
      <c r="OSH10" s="11"/>
      <c r="OSI10" s="11"/>
      <c r="OSJ10" s="11"/>
      <c r="OSK10" s="11"/>
      <c r="OSL10" s="11"/>
      <c r="OSM10" s="11"/>
      <c r="OSN10" s="11"/>
      <c r="OSO10" s="11"/>
      <c r="OSP10" s="11"/>
      <c r="OSQ10" s="11"/>
      <c r="OSR10" s="11"/>
      <c r="OSS10" s="11"/>
      <c r="OST10" s="11"/>
      <c r="OSU10" s="11"/>
      <c r="OSV10" s="11"/>
      <c r="OSW10" s="11"/>
      <c r="OSX10" s="11"/>
      <c r="OSY10" s="11"/>
      <c r="OSZ10" s="11"/>
      <c r="OTA10" s="11"/>
      <c r="OTB10" s="11"/>
      <c r="OTC10" s="11"/>
      <c r="OTD10" s="11"/>
      <c r="OTE10" s="11"/>
      <c r="OTF10" s="11"/>
      <c r="OTG10" s="11"/>
      <c r="OTH10" s="11"/>
      <c r="OTI10" s="11"/>
      <c r="OTJ10" s="11"/>
      <c r="OTK10" s="11"/>
      <c r="OTL10" s="11"/>
      <c r="OTM10" s="11"/>
      <c r="OTN10" s="11"/>
      <c r="OTO10" s="11"/>
      <c r="OTP10" s="11"/>
      <c r="OTQ10" s="11"/>
      <c r="OTR10" s="11"/>
      <c r="OTS10" s="11"/>
      <c r="OTT10" s="11"/>
      <c r="OTU10" s="11"/>
      <c r="OTV10" s="11"/>
      <c r="OTW10" s="11"/>
      <c r="OTX10" s="11"/>
      <c r="OTY10" s="11"/>
      <c r="OTZ10" s="11"/>
      <c r="OUA10" s="11"/>
      <c r="OUB10" s="11"/>
      <c r="OUC10" s="11"/>
      <c r="OUD10" s="11"/>
      <c r="OUE10" s="11"/>
      <c r="OUF10" s="11"/>
      <c r="OUG10" s="11"/>
      <c r="OUH10" s="11"/>
      <c r="OUI10" s="11"/>
      <c r="OUJ10" s="11"/>
      <c r="OUK10" s="11"/>
      <c r="OUL10" s="11"/>
      <c r="OUM10" s="11"/>
      <c r="OUN10" s="11"/>
      <c r="OUO10" s="11"/>
      <c r="OUP10" s="11"/>
      <c r="OUQ10" s="11"/>
      <c r="OUR10" s="11"/>
      <c r="OUS10" s="11"/>
      <c r="OUT10" s="11"/>
      <c r="OUU10" s="11"/>
      <c r="OUV10" s="11"/>
      <c r="OUW10" s="11"/>
      <c r="OUX10" s="11"/>
      <c r="OUY10" s="11"/>
      <c r="OUZ10" s="11"/>
      <c r="OVA10" s="11"/>
      <c r="OVB10" s="11"/>
      <c r="OVC10" s="11"/>
      <c r="OVD10" s="11"/>
      <c r="OVE10" s="11"/>
      <c r="OVF10" s="11"/>
      <c r="OVG10" s="11"/>
      <c r="OVH10" s="11"/>
      <c r="OVI10" s="11"/>
      <c r="OVJ10" s="11"/>
      <c r="OVK10" s="11"/>
      <c r="OVL10" s="11"/>
      <c r="OVM10" s="11"/>
      <c r="OVN10" s="11"/>
      <c r="OVO10" s="11"/>
      <c r="OVP10" s="11"/>
      <c r="OVQ10" s="11"/>
      <c r="OVR10" s="11"/>
      <c r="OVS10" s="11"/>
      <c r="OVT10" s="11"/>
      <c r="OVU10" s="11"/>
      <c r="OVV10" s="11"/>
      <c r="OVW10" s="11"/>
      <c r="OVX10" s="11"/>
      <c r="OVY10" s="11"/>
      <c r="OVZ10" s="11"/>
      <c r="OWA10" s="11"/>
      <c r="OWB10" s="11"/>
      <c r="OWC10" s="11"/>
      <c r="OWD10" s="11"/>
      <c r="OWE10" s="11"/>
      <c r="OWF10" s="11"/>
      <c r="OWG10" s="11"/>
      <c r="OWH10" s="11"/>
      <c r="OWI10" s="11"/>
      <c r="OWJ10" s="11"/>
      <c r="OWK10" s="11"/>
      <c r="OWL10" s="11"/>
      <c r="OWM10" s="11"/>
      <c r="OWN10" s="11"/>
      <c r="OWO10" s="11"/>
      <c r="OWP10" s="11"/>
      <c r="OWQ10" s="11"/>
      <c r="OWR10" s="11"/>
      <c r="OWS10" s="11"/>
      <c r="OWT10" s="11"/>
      <c r="OWU10" s="11"/>
      <c r="OWV10" s="11"/>
      <c r="OWW10" s="11"/>
      <c r="OWX10" s="11"/>
      <c r="OWY10" s="11"/>
      <c r="OWZ10" s="11"/>
      <c r="OXA10" s="11"/>
      <c r="OXB10" s="11"/>
      <c r="OXC10" s="11"/>
      <c r="OXD10" s="11"/>
      <c r="OXE10" s="11"/>
      <c r="OXF10" s="11"/>
      <c r="OXG10" s="11"/>
      <c r="OXH10" s="11"/>
      <c r="OXI10" s="11"/>
      <c r="OXJ10" s="11"/>
      <c r="OXK10" s="11"/>
      <c r="OXL10" s="11"/>
      <c r="OXM10" s="11"/>
      <c r="OXN10" s="11"/>
      <c r="OXO10" s="11"/>
      <c r="OXP10" s="11"/>
      <c r="OXQ10" s="11"/>
      <c r="OXR10" s="11"/>
      <c r="OXS10" s="11"/>
      <c r="OXT10" s="11"/>
      <c r="OXU10" s="11"/>
      <c r="OXV10" s="11"/>
      <c r="OXW10" s="11"/>
      <c r="OXX10" s="11"/>
      <c r="OXY10" s="11"/>
      <c r="OXZ10" s="11"/>
      <c r="OYA10" s="11"/>
      <c r="OYB10" s="11"/>
      <c r="OYC10" s="11"/>
      <c r="OYD10" s="11"/>
      <c r="OYE10" s="11"/>
      <c r="OYF10" s="11"/>
      <c r="OYG10" s="11"/>
      <c r="OYH10" s="11"/>
      <c r="OYI10" s="11"/>
      <c r="OYJ10" s="11"/>
      <c r="OYK10" s="11"/>
      <c r="OYL10" s="11"/>
      <c r="OYM10" s="11"/>
      <c r="OYN10" s="11"/>
      <c r="OYO10" s="11"/>
      <c r="OYP10" s="11"/>
      <c r="OYQ10" s="11"/>
      <c r="OYR10" s="11"/>
      <c r="OYS10" s="11"/>
      <c r="OYT10" s="11"/>
      <c r="OYU10" s="11"/>
      <c r="OYV10" s="11"/>
      <c r="OYW10" s="11"/>
      <c r="OYX10" s="11"/>
      <c r="OYY10" s="11"/>
      <c r="OYZ10" s="11"/>
      <c r="OZA10" s="11"/>
      <c r="OZB10" s="11"/>
      <c r="OZC10" s="11"/>
      <c r="OZD10" s="11"/>
      <c r="OZE10" s="11"/>
      <c r="OZF10" s="11"/>
      <c r="OZG10" s="11"/>
      <c r="OZH10" s="11"/>
      <c r="OZI10" s="11"/>
      <c r="OZJ10" s="11"/>
      <c r="OZK10" s="11"/>
      <c r="OZL10" s="11"/>
      <c r="OZM10" s="11"/>
      <c r="OZN10" s="11"/>
      <c r="OZO10" s="11"/>
      <c r="OZP10" s="11"/>
      <c r="OZQ10" s="11"/>
      <c r="OZR10" s="11"/>
      <c r="OZS10" s="11"/>
      <c r="OZT10" s="11"/>
      <c r="OZU10" s="11"/>
      <c r="OZV10" s="11"/>
      <c r="OZW10" s="11"/>
      <c r="OZX10" s="11"/>
      <c r="OZY10" s="11"/>
      <c r="OZZ10" s="11"/>
      <c r="PAA10" s="11"/>
      <c r="PAB10" s="11"/>
      <c r="PAC10" s="11"/>
      <c r="PAD10" s="11"/>
      <c r="PAE10" s="11"/>
      <c r="PAF10" s="11"/>
      <c r="PAG10" s="11"/>
      <c r="PAH10" s="11"/>
      <c r="PAI10" s="11"/>
      <c r="PAJ10" s="11"/>
      <c r="PAK10" s="11"/>
      <c r="PAL10" s="11"/>
      <c r="PAM10" s="11"/>
      <c r="PAN10" s="11"/>
      <c r="PAO10" s="11"/>
      <c r="PAP10" s="11"/>
      <c r="PAQ10" s="11"/>
      <c r="PAR10" s="11"/>
      <c r="PAS10" s="11"/>
      <c r="PAT10" s="11"/>
      <c r="PAU10" s="11"/>
      <c r="PAV10" s="11"/>
      <c r="PAW10" s="11"/>
      <c r="PAX10" s="11"/>
      <c r="PAY10" s="11"/>
      <c r="PAZ10" s="11"/>
      <c r="PBA10" s="11"/>
      <c r="PBB10" s="11"/>
      <c r="PBC10" s="11"/>
      <c r="PBD10" s="11"/>
      <c r="PBE10" s="11"/>
      <c r="PBF10" s="11"/>
      <c r="PBG10" s="11"/>
      <c r="PBH10" s="11"/>
      <c r="PBI10" s="11"/>
      <c r="PBJ10" s="11"/>
      <c r="PBK10" s="11"/>
      <c r="PBL10" s="11"/>
      <c r="PBM10" s="11"/>
      <c r="PBN10" s="11"/>
      <c r="PBO10" s="11"/>
      <c r="PBP10" s="11"/>
      <c r="PBQ10" s="11"/>
      <c r="PBR10" s="11"/>
      <c r="PBS10" s="11"/>
      <c r="PBT10" s="11"/>
      <c r="PBU10" s="11"/>
      <c r="PBV10" s="11"/>
      <c r="PBW10" s="11"/>
      <c r="PBX10" s="11"/>
      <c r="PBY10" s="11"/>
      <c r="PBZ10" s="11"/>
      <c r="PCA10" s="11"/>
      <c r="PCB10" s="11"/>
      <c r="PCC10" s="11"/>
      <c r="PCD10" s="11"/>
      <c r="PCE10" s="11"/>
      <c r="PCF10" s="11"/>
      <c r="PCG10" s="11"/>
      <c r="PCH10" s="11"/>
      <c r="PCI10" s="11"/>
      <c r="PCJ10" s="11"/>
      <c r="PCK10" s="11"/>
      <c r="PCL10" s="11"/>
      <c r="PCM10" s="11"/>
      <c r="PCN10" s="11"/>
      <c r="PCO10" s="11"/>
      <c r="PCP10" s="11"/>
      <c r="PCQ10" s="11"/>
      <c r="PCR10" s="11"/>
      <c r="PCS10" s="11"/>
      <c r="PCT10" s="11"/>
      <c r="PCU10" s="11"/>
      <c r="PCV10" s="11"/>
      <c r="PCW10" s="11"/>
      <c r="PCX10" s="11"/>
      <c r="PCY10" s="11"/>
      <c r="PCZ10" s="11"/>
      <c r="PDA10" s="11"/>
      <c r="PDB10" s="11"/>
      <c r="PDC10" s="11"/>
      <c r="PDD10" s="11"/>
      <c r="PDE10" s="11"/>
      <c r="PDF10" s="11"/>
      <c r="PDG10" s="11"/>
      <c r="PDH10" s="11"/>
      <c r="PDI10" s="11"/>
      <c r="PDJ10" s="11"/>
      <c r="PDK10" s="11"/>
      <c r="PDL10" s="11"/>
      <c r="PDM10" s="11"/>
      <c r="PDN10" s="11"/>
      <c r="PDO10" s="11"/>
      <c r="PDP10" s="11"/>
      <c r="PDQ10" s="11"/>
      <c r="PDR10" s="11"/>
      <c r="PDS10" s="11"/>
      <c r="PDT10" s="11"/>
      <c r="PDU10" s="11"/>
      <c r="PDV10" s="11"/>
      <c r="PDW10" s="11"/>
      <c r="PDX10" s="11"/>
      <c r="PDY10" s="11"/>
      <c r="PDZ10" s="11"/>
      <c r="PEA10" s="11"/>
      <c r="PEB10" s="11"/>
      <c r="PEC10" s="11"/>
      <c r="PED10" s="11"/>
      <c r="PEE10" s="11"/>
      <c r="PEF10" s="11"/>
      <c r="PEG10" s="11"/>
      <c r="PEH10" s="11"/>
      <c r="PEI10" s="11"/>
      <c r="PEJ10" s="11"/>
      <c r="PEK10" s="11"/>
      <c r="PEL10" s="11"/>
      <c r="PEM10" s="11"/>
      <c r="PEN10" s="11"/>
      <c r="PEO10" s="11"/>
      <c r="PEP10" s="11"/>
      <c r="PEQ10" s="11"/>
      <c r="PER10" s="11"/>
      <c r="PES10" s="11"/>
      <c r="PET10" s="11"/>
      <c r="PEU10" s="11"/>
      <c r="PEV10" s="11"/>
      <c r="PEW10" s="11"/>
      <c r="PEX10" s="11"/>
      <c r="PEY10" s="11"/>
      <c r="PEZ10" s="11"/>
      <c r="PFA10" s="11"/>
      <c r="PFB10" s="11"/>
      <c r="PFC10" s="11"/>
      <c r="PFD10" s="11"/>
      <c r="PFE10" s="11"/>
      <c r="PFF10" s="11"/>
      <c r="PFG10" s="11"/>
      <c r="PFH10" s="11"/>
      <c r="PFI10" s="11"/>
      <c r="PFJ10" s="11"/>
      <c r="PFK10" s="11"/>
      <c r="PFL10" s="11"/>
      <c r="PFM10" s="11"/>
      <c r="PFN10" s="11"/>
      <c r="PFO10" s="11"/>
      <c r="PFP10" s="11"/>
      <c r="PFQ10" s="11"/>
      <c r="PFR10" s="11"/>
      <c r="PFS10" s="11"/>
      <c r="PFT10" s="11"/>
      <c r="PFU10" s="11"/>
      <c r="PFV10" s="11"/>
      <c r="PFW10" s="11"/>
      <c r="PFX10" s="11"/>
      <c r="PFY10" s="11"/>
      <c r="PFZ10" s="11"/>
      <c r="PGA10" s="11"/>
      <c r="PGB10" s="11"/>
      <c r="PGC10" s="11"/>
      <c r="PGD10" s="11"/>
      <c r="PGE10" s="11"/>
      <c r="PGF10" s="11"/>
      <c r="PGG10" s="11"/>
      <c r="PGH10" s="11"/>
      <c r="PGI10" s="11"/>
      <c r="PGJ10" s="11"/>
      <c r="PGK10" s="11"/>
      <c r="PGL10" s="11"/>
      <c r="PGM10" s="11"/>
      <c r="PGN10" s="11"/>
      <c r="PGO10" s="11"/>
      <c r="PGP10" s="11"/>
      <c r="PGQ10" s="11"/>
      <c r="PGR10" s="11"/>
      <c r="PGS10" s="11"/>
      <c r="PGT10" s="11"/>
      <c r="PGU10" s="11"/>
      <c r="PGV10" s="11"/>
      <c r="PGW10" s="11"/>
      <c r="PGX10" s="11"/>
      <c r="PGY10" s="11"/>
      <c r="PGZ10" s="11"/>
      <c r="PHA10" s="11"/>
      <c r="PHB10" s="11"/>
      <c r="PHC10" s="11"/>
      <c r="PHD10" s="11"/>
      <c r="PHE10" s="11"/>
      <c r="PHF10" s="11"/>
      <c r="PHG10" s="11"/>
      <c r="PHH10" s="11"/>
      <c r="PHI10" s="11"/>
      <c r="PHJ10" s="11"/>
      <c r="PHK10" s="11"/>
      <c r="PHL10" s="11"/>
      <c r="PHM10" s="11"/>
      <c r="PHN10" s="11"/>
      <c r="PHO10" s="11"/>
      <c r="PHP10" s="11"/>
      <c r="PHQ10" s="11"/>
      <c r="PHR10" s="11"/>
      <c r="PHS10" s="11"/>
      <c r="PHT10" s="11"/>
      <c r="PHU10" s="11"/>
      <c r="PHV10" s="11"/>
      <c r="PHW10" s="11"/>
      <c r="PHX10" s="11"/>
      <c r="PHY10" s="11"/>
      <c r="PHZ10" s="11"/>
      <c r="PIA10" s="11"/>
      <c r="PIB10" s="11"/>
      <c r="PIC10" s="11"/>
      <c r="PID10" s="11"/>
      <c r="PIE10" s="11"/>
      <c r="PIF10" s="11"/>
      <c r="PIG10" s="11"/>
      <c r="PIH10" s="11"/>
      <c r="PII10" s="11"/>
      <c r="PIJ10" s="11"/>
      <c r="PIK10" s="11"/>
      <c r="PIL10" s="11"/>
      <c r="PIM10" s="11"/>
      <c r="PIN10" s="11"/>
      <c r="PIO10" s="11"/>
      <c r="PIP10" s="11"/>
      <c r="PIQ10" s="11"/>
      <c r="PIR10" s="11"/>
      <c r="PIS10" s="11"/>
      <c r="PIT10" s="11"/>
      <c r="PIU10" s="11"/>
      <c r="PIV10" s="11"/>
      <c r="PIW10" s="11"/>
      <c r="PIX10" s="11"/>
      <c r="PIY10" s="11"/>
      <c r="PIZ10" s="11"/>
      <c r="PJA10" s="11"/>
      <c r="PJB10" s="11"/>
      <c r="PJC10" s="11"/>
      <c r="PJD10" s="11"/>
      <c r="PJE10" s="11"/>
      <c r="PJF10" s="11"/>
      <c r="PJG10" s="11"/>
      <c r="PJH10" s="11"/>
      <c r="PJI10" s="11"/>
      <c r="PJJ10" s="11"/>
      <c r="PJK10" s="11"/>
      <c r="PJL10" s="11"/>
      <c r="PJM10" s="11"/>
      <c r="PJN10" s="11"/>
      <c r="PJO10" s="11"/>
      <c r="PJP10" s="11"/>
      <c r="PJQ10" s="11"/>
      <c r="PJR10" s="11"/>
      <c r="PJS10" s="11"/>
      <c r="PJT10" s="11"/>
      <c r="PJU10" s="11"/>
      <c r="PJV10" s="11"/>
      <c r="PJW10" s="11"/>
      <c r="PJX10" s="11"/>
      <c r="PJY10" s="11"/>
      <c r="PJZ10" s="11"/>
      <c r="PKA10" s="11"/>
      <c r="PKB10" s="11"/>
      <c r="PKC10" s="11"/>
      <c r="PKD10" s="11"/>
      <c r="PKE10" s="11"/>
      <c r="PKF10" s="11"/>
      <c r="PKG10" s="11"/>
      <c r="PKH10" s="11"/>
      <c r="PKI10" s="11"/>
      <c r="PKJ10" s="11"/>
      <c r="PKK10" s="11"/>
      <c r="PKL10" s="11"/>
      <c r="PKM10" s="11"/>
      <c r="PKN10" s="11"/>
      <c r="PKO10" s="11"/>
      <c r="PKP10" s="11"/>
      <c r="PKQ10" s="11"/>
      <c r="PKR10" s="11"/>
      <c r="PKS10" s="11"/>
      <c r="PKT10" s="11"/>
      <c r="PKU10" s="11"/>
      <c r="PKV10" s="11"/>
      <c r="PKW10" s="11"/>
      <c r="PKX10" s="11"/>
      <c r="PKY10" s="11"/>
      <c r="PKZ10" s="11"/>
      <c r="PLA10" s="11"/>
      <c r="PLB10" s="11"/>
      <c r="PLC10" s="11"/>
      <c r="PLD10" s="11"/>
      <c r="PLE10" s="11"/>
      <c r="PLF10" s="11"/>
      <c r="PLG10" s="11"/>
      <c r="PLH10" s="11"/>
      <c r="PLI10" s="11"/>
      <c r="PLJ10" s="11"/>
      <c r="PLK10" s="11"/>
      <c r="PLL10" s="11"/>
      <c r="PLM10" s="11"/>
      <c r="PLN10" s="11"/>
      <c r="PLO10" s="11"/>
      <c r="PLP10" s="11"/>
      <c r="PLQ10" s="11"/>
      <c r="PLR10" s="11"/>
      <c r="PLS10" s="11"/>
      <c r="PLT10" s="11"/>
      <c r="PLU10" s="11"/>
      <c r="PLV10" s="11"/>
      <c r="PLW10" s="11"/>
      <c r="PLX10" s="11"/>
      <c r="PLY10" s="11"/>
      <c r="PLZ10" s="11"/>
      <c r="PMA10" s="11"/>
      <c r="PMB10" s="11"/>
      <c r="PMC10" s="11"/>
      <c r="PMD10" s="11"/>
      <c r="PME10" s="11"/>
      <c r="PMF10" s="11"/>
      <c r="PMG10" s="11"/>
      <c r="PMH10" s="11"/>
      <c r="PMI10" s="11"/>
      <c r="PMJ10" s="11"/>
      <c r="PMK10" s="11"/>
      <c r="PML10" s="11"/>
      <c r="PMM10" s="11"/>
      <c r="PMN10" s="11"/>
      <c r="PMO10" s="11"/>
      <c r="PMP10" s="11"/>
      <c r="PMQ10" s="11"/>
      <c r="PMR10" s="11"/>
      <c r="PMS10" s="11"/>
      <c r="PMT10" s="11"/>
      <c r="PMU10" s="11"/>
      <c r="PMV10" s="11"/>
      <c r="PMW10" s="11"/>
      <c r="PMX10" s="11"/>
      <c r="PMY10" s="11"/>
      <c r="PMZ10" s="11"/>
      <c r="PNA10" s="11"/>
      <c r="PNB10" s="11"/>
      <c r="PNC10" s="11"/>
      <c r="PND10" s="11"/>
      <c r="PNE10" s="11"/>
      <c r="PNF10" s="11"/>
      <c r="PNG10" s="11"/>
      <c r="PNH10" s="11"/>
      <c r="PNI10" s="11"/>
      <c r="PNJ10" s="11"/>
      <c r="PNK10" s="11"/>
      <c r="PNL10" s="11"/>
      <c r="PNM10" s="11"/>
      <c r="PNN10" s="11"/>
      <c r="PNO10" s="11"/>
      <c r="PNP10" s="11"/>
      <c r="PNQ10" s="11"/>
      <c r="PNR10" s="11"/>
      <c r="PNS10" s="11"/>
      <c r="PNT10" s="11"/>
      <c r="PNU10" s="11"/>
      <c r="PNV10" s="11"/>
      <c r="PNW10" s="11"/>
      <c r="PNX10" s="11"/>
      <c r="PNY10" s="11"/>
      <c r="PNZ10" s="11"/>
      <c r="POA10" s="11"/>
      <c r="POB10" s="11"/>
      <c r="POC10" s="11"/>
      <c r="POD10" s="11"/>
      <c r="POE10" s="11"/>
      <c r="POF10" s="11"/>
      <c r="POG10" s="11"/>
      <c r="POH10" s="11"/>
      <c r="POI10" s="11"/>
      <c r="POJ10" s="11"/>
      <c r="POK10" s="11"/>
      <c r="POL10" s="11"/>
      <c r="POM10" s="11"/>
      <c r="PON10" s="11"/>
      <c r="POO10" s="11"/>
      <c r="POP10" s="11"/>
      <c r="POQ10" s="11"/>
      <c r="POR10" s="11"/>
      <c r="POS10" s="11"/>
      <c r="POT10" s="11"/>
      <c r="POU10" s="11"/>
      <c r="POV10" s="11"/>
      <c r="POW10" s="11"/>
      <c r="POX10" s="11"/>
      <c r="POY10" s="11"/>
      <c r="POZ10" s="11"/>
      <c r="PPA10" s="11"/>
      <c r="PPB10" s="11"/>
      <c r="PPC10" s="11"/>
      <c r="PPD10" s="11"/>
      <c r="PPE10" s="11"/>
      <c r="PPF10" s="11"/>
      <c r="PPG10" s="11"/>
      <c r="PPH10" s="11"/>
      <c r="PPI10" s="11"/>
      <c r="PPJ10" s="11"/>
      <c r="PPK10" s="11"/>
      <c r="PPL10" s="11"/>
      <c r="PPM10" s="11"/>
      <c r="PPN10" s="11"/>
      <c r="PPO10" s="11"/>
      <c r="PPP10" s="11"/>
      <c r="PPQ10" s="11"/>
      <c r="PPR10" s="11"/>
      <c r="PPS10" s="11"/>
      <c r="PPT10" s="11"/>
      <c r="PPU10" s="11"/>
      <c r="PPV10" s="11"/>
      <c r="PPW10" s="11"/>
      <c r="PPX10" s="11"/>
      <c r="PPY10" s="11"/>
      <c r="PPZ10" s="11"/>
      <c r="PQA10" s="11"/>
      <c r="PQB10" s="11"/>
      <c r="PQC10" s="11"/>
      <c r="PQD10" s="11"/>
      <c r="PQE10" s="11"/>
      <c r="PQF10" s="11"/>
      <c r="PQG10" s="11"/>
      <c r="PQH10" s="11"/>
      <c r="PQI10" s="11"/>
      <c r="PQJ10" s="11"/>
      <c r="PQK10" s="11"/>
      <c r="PQL10" s="11"/>
      <c r="PQM10" s="11"/>
      <c r="PQN10" s="11"/>
      <c r="PQO10" s="11"/>
      <c r="PQP10" s="11"/>
      <c r="PQQ10" s="11"/>
      <c r="PQR10" s="11"/>
      <c r="PQS10" s="11"/>
      <c r="PQT10" s="11"/>
      <c r="PQU10" s="11"/>
      <c r="PQV10" s="11"/>
      <c r="PQW10" s="11"/>
      <c r="PQX10" s="11"/>
      <c r="PQY10" s="11"/>
      <c r="PQZ10" s="11"/>
      <c r="PRA10" s="11"/>
      <c r="PRB10" s="11"/>
      <c r="PRC10" s="11"/>
      <c r="PRD10" s="11"/>
      <c r="PRE10" s="11"/>
      <c r="PRF10" s="11"/>
      <c r="PRG10" s="11"/>
      <c r="PRH10" s="11"/>
      <c r="PRI10" s="11"/>
      <c r="PRJ10" s="11"/>
      <c r="PRK10" s="11"/>
      <c r="PRL10" s="11"/>
      <c r="PRM10" s="11"/>
      <c r="PRN10" s="11"/>
      <c r="PRO10" s="11"/>
      <c r="PRP10" s="11"/>
      <c r="PRQ10" s="11"/>
      <c r="PRR10" s="11"/>
      <c r="PRS10" s="11"/>
      <c r="PRT10" s="11"/>
      <c r="PRU10" s="11"/>
      <c r="PRV10" s="11"/>
      <c r="PRW10" s="11"/>
      <c r="PRX10" s="11"/>
      <c r="PRY10" s="11"/>
      <c r="PRZ10" s="11"/>
      <c r="PSA10" s="11"/>
      <c r="PSB10" s="11"/>
      <c r="PSC10" s="11"/>
      <c r="PSD10" s="11"/>
      <c r="PSE10" s="11"/>
      <c r="PSF10" s="11"/>
      <c r="PSG10" s="11"/>
      <c r="PSH10" s="11"/>
      <c r="PSI10" s="11"/>
      <c r="PSJ10" s="11"/>
      <c r="PSK10" s="11"/>
      <c r="PSL10" s="11"/>
      <c r="PSM10" s="11"/>
      <c r="PSN10" s="11"/>
      <c r="PSO10" s="11"/>
      <c r="PSP10" s="11"/>
      <c r="PSQ10" s="11"/>
      <c r="PSR10" s="11"/>
      <c r="PSS10" s="11"/>
      <c r="PST10" s="11"/>
      <c r="PSU10" s="11"/>
      <c r="PSV10" s="11"/>
      <c r="PSW10" s="11"/>
      <c r="PSX10" s="11"/>
      <c r="PSY10" s="11"/>
      <c r="PSZ10" s="11"/>
      <c r="PTA10" s="11"/>
      <c r="PTB10" s="11"/>
      <c r="PTC10" s="11"/>
      <c r="PTD10" s="11"/>
      <c r="PTE10" s="11"/>
      <c r="PTF10" s="11"/>
      <c r="PTG10" s="11"/>
      <c r="PTH10" s="11"/>
      <c r="PTI10" s="11"/>
      <c r="PTJ10" s="11"/>
      <c r="PTK10" s="11"/>
      <c r="PTL10" s="11"/>
      <c r="PTM10" s="11"/>
      <c r="PTN10" s="11"/>
      <c r="PTO10" s="11"/>
      <c r="PTP10" s="11"/>
      <c r="PTQ10" s="11"/>
      <c r="PTR10" s="11"/>
      <c r="PTS10" s="11"/>
      <c r="PTT10" s="11"/>
      <c r="PTU10" s="11"/>
      <c r="PTV10" s="11"/>
      <c r="PTW10" s="11"/>
      <c r="PTX10" s="11"/>
      <c r="PTY10" s="11"/>
      <c r="PTZ10" s="11"/>
      <c r="PUA10" s="11"/>
      <c r="PUB10" s="11"/>
      <c r="PUC10" s="11"/>
      <c r="PUD10" s="11"/>
      <c r="PUE10" s="11"/>
      <c r="PUF10" s="11"/>
      <c r="PUG10" s="11"/>
      <c r="PUH10" s="11"/>
      <c r="PUI10" s="11"/>
      <c r="PUJ10" s="11"/>
      <c r="PUK10" s="11"/>
      <c r="PUL10" s="11"/>
      <c r="PUM10" s="11"/>
      <c r="PUN10" s="11"/>
      <c r="PUO10" s="11"/>
      <c r="PUP10" s="11"/>
      <c r="PUQ10" s="11"/>
      <c r="PUR10" s="11"/>
      <c r="PUS10" s="11"/>
      <c r="PUT10" s="11"/>
      <c r="PUU10" s="11"/>
      <c r="PUV10" s="11"/>
      <c r="PUW10" s="11"/>
      <c r="PUX10" s="11"/>
      <c r="PUY10" s="11"/>
      <c r="PUZ10" s="11"/>
      <c r="PVA10" s="11"/>
      <c r="PVB10" s="11"/>
      <c r="PVC10" s="11"/>
      <c r="PVD10" s="11"/>
      <c r="PVE10" s="11"/>
      <c r="PVF10" s="11"/>
      <c r="PVG10" s="11"/>
      <c r="PVH10" s="11"/>
      <c r="PVI10" s="11"/>
      <c r="PVJ10" s="11"/>
      <c r="PVK10" s="11"/>
      <c r="PVL10" s="11"/>
      <c r="PVM10" s="11"/>
      <c r="PVN10" s="11"/>
      <c r="PVO10" s="11"/>
      <c r="PVP10" s="11"/>
      <c r="PVQ10" s="11"/>
      <c r="PVR10" s="11"/>
      <c r="PVS10" s="11"/>
      <c r="PVT10" s="11"/>
      <c r="PVU10" s="11"/>
      <c r="PVV10" s="11"/>
      <c r="PVW10" s="11"/>
      <c r="PVX10" s="11"/>
      <c r="PVY10" s="11"/>
      <c r="PVZ10" s="11"/>
      <c r="PWA10" s="11"/>
      <c r="PWB10" s="11"/>
      <c r="PWC10" s="11"/>
      <c r="PWD10" s="11"/>
      <c r="PWE10" s="11"/>
      <c r="PWF10" s="11"/>
      <c r="PWG10" s="11"/>
      <c r="PWH10" s="11"/>
      <c r="PWI10" s="11"/>
      <c r="PWJ10" s="11"/>
      <c r="PWK10" s="11"/>
      <c r="PWL10" s="11"/>
      <c r="PWM10" s="11"/>
      <c r="PWN10" s="11"/>
      <c r="PWO10" s="11"/>
      <c r="PWP10" s="11"/>
      <c r="PWQ10" s="11"/>
      <c r="PWR10" s="11"/>
      <c r="PWS10" s="11"/>
      <c r="PWT10" s="11"/>
      <c r="PWU10" s="11"/>
      <c r="PWV10" s="11"/>
      <c r="PWW10" s="11"/>
      <c r="PWX10" s="11"/>
      <c r="PWY10" s="11"/>
      <c r="PWZ10" s="11"/>
      <c r="PXA10" s="11"/>
      <c r="PXB10" s="11"/>
      <c r="PXC10" s="11"/>
      <c r="PXD10" s="11"/>
      <c r="PXE10" s="11"/>
      <c r="PXF10" s="11"/>
      <c r="PXG10" s="11"/>
      <c r="PXH10" s="11"/>
      <c r="PXI10" s="11"/>
      <c r="PXJ10" s="11"/>
      <c r="PXK10" s="11"/>
      <c r="PXL10" s="11"/>
      <c r="PXM10" s="11"/>
      <c r="PXN10" s="11"/>
      <c r="PXO10" s="11"/>
      <c r="PXP10" s="11"/>
      <c r="PXQ10" s="11"/>
      <c r="PXR10" s="11"/>
      <c r="PXS10" s="11"/>
      <c r="PXT10" s="11"/>
      <c r="PXU10" s="11"/>
      <c r="PXV10" s="11"/>
      <c r="PXW10" s="11"/>
      <c r="PXX10" s="11"/>
      <c r="PXY10" s="11"/>
      <c r="PXZ10" s="11"/>
      <c r="PYA10" s="11"/>
      <c r="PYB10" s="11"/>
      <c r="PYC10" s="11"/>
      <c r="PYD10" s="11"/>
      <c r="PYE10" s="11"/>
      <c r="PYF10" s="11"/>
      <c r="PYG10" s="11"/>
      <c r="PYH10" s="11"/>
      <c r="PYI10" s="11"/>
      <c r="PYJ10" s="11"/>
      <c r="PYK10" s="11"/>
      <c r="PYL10" s="11"/>
      <c r="PYM10" s="11"/>
      <c r="PYN10" s="11"/>
      <c r="PYO10" s="11"/>
      <c r="PYP10" s="11"/>
      <c r="PYQ10" s="11"/>
      <c r="PYR10" s="11"/>
      <c r="PYS10" s="11"/>
      <c r="PYT10" s="11"/>
      <c r="PYU10" s="11"/>
      <c r="PYV10" s="11"/>
      <c r="PYW10" s="11"/>
      <c r="PYX10" s="11"/>
      <c r="PYY10" s="11"/>
      <c r="PYZ10" s="11"/>
      <c r="PZA10" s="11"/>
      <c r="PZB10" s="11"/>
      <c r="PZC10" s="11"/>
      <c r="PZD10" s="11"/>
      <c r="PZE10" s="11"/>
      <c r="PZF10" s="11"/>
      <c r="PZG10" s="11"/>
      <c r="PZH10" s="11"/>
      <c r="PZI10" s="11"/>
      <c r="PZJ10" s="11"/>
      <c r="PZK10" s="11"/>
      <c r="PZL10" s="11"/>
      <c r="PZM10" s="11"/>
      <c r="PZN10" s="11"/>
      <c r="PZO10" s="11"/>
      <c r="PZP10" s="11"/>
      <c r="PZQ10" s="11"/>
      <c r="PZR10" s="11"/>
      <c r="PZS10" s="11"/>
      <c r="PZT10" s="11"/>
      <c r="PZU10" s="11"/>
      <c r="PZV10" s="11"/>
      <c r="PZW10" s="11"/>
      <c r="PZX10" s="11"/>
      <c r="PZY10" s="11"/>
      <c r="PZZ10" s="11"/>
      <c r="QAA10" s="11"/>
      <c r="QAB10" s="11"/>
      <c r="QAC10" s="11"/>
      <c r="QAD10" s="11"/>
      <c r="QAE10" s="11"/>
      <c r="QAF10" s="11"/>
      <c r="QAG10" s="11"/>
      <c r="QAH10" s="11"/>
      <c r="QAI10" s="11"/>
      <c r="QAJ10" s="11"/>
      <c r="QAK10" s="11"/>
      <c r="QAL10" s="11"/>
      <c r="QAM10" s="11"/>
      <c r="QAN10" s="11"/>
      <c r="QAO10" s="11"/>
      <c r="QAP10" s="11"/>
      <c r="QAQ10" s="11"/>
      <c r="QAR10" s="11"/>
      <c r="QAS10" s="11"/>
      <c r="QAT10" s="11"/>
      <c r="QAU10" s="11"/>
      <c r="QAV10" s="11"/>
      <c r="QAW10" s="11"/>
      <c r="QAX10" s="11"/>
      <c r="QAY10" s="11"/>
      <c r="QAZ10" s="11"/>
      <c r="QBA10" s="11"/>
      <c r="QBB10" s="11"/>
      <c r="QBC10" s="11"/>
      <c r="QBD10" s="11"/>
      <c r="QBE10" s="11"/>
      <c r="QBF10" s="11"/>
      <c r="QBG10" s="11"/>
      <c r="QBH10" s="11"/>
      <c r="QBI10" s="11"/>
      <c r="QBJ10" s="11"/>
      <c r="QBK10" s="11"/>
      <c r="QBL10" s="11"/>
      <c r="QBM10" s="11"/>
      <c r="QBN10" s="11"/>
      <c r="QBO10" s="11"/>
      <c r="QBP10" s="11"/>
      <c r="QBQ10" s="11"/>
      <c r="QBR10" s="11"/>
      <c r="QBS10" s="11"/>
      <c r="QBT10" s="11"/>
      <c r="QBU10" s="11"/>
      <c r="QBV10" s="11"/>
      <c r="QBW10" s="11"/>
      <c r="QBX10" s="11"/>
      <c r="QBY10" s="11"/>
      <c r="QBZ10" s="11"/>
      <c r="QCA10" s="11"/>
      <c r="QCB10" s="11"/>
      <c r="QCC10" s="11"/>
      <c r="QCD10" s="11"/>
      <c r="QCE10" s="11"/>
      <c r="QCF10" s="11"/>
      <c r="QCG10" s="11"/>
      <c r="QCH10" s="11"/>
      <c r="QCI10" s="11"/>
      <c r="QCJ10" s="11"/>
      <c r="QCK10" s="11"/>
      <c r="QCL10" s="11"/>
      <c r="QCM10" s="11"/>
      <c r="QCN10" s="11"/>
      <c r="QCO10" s="11"/>
      <c r="QCP10" s="11"/>
      <c r="QCQ10" s="11"/>
      <c r="QCR10" s="11"/>
      <c r="QCS10" s="11"/>
      <c r="QCT10" s="11"/>
      <c r="QCU10" s="11"/>
      <c r="QCV10" s="11"/>
      <c r="QCW10" s="11"/>
      <c r="QCX10" s="11"/>
      <c r="QCY10" s="11"/>
      <c r="QCZ10" s="11"/>
      <c r="QDA10" s="11"/>
      <c r="QDB10" s="11"/>
      <c r="QDC10" s="11"/>
      <c r="QDD10" s="11"/>
      <c r="QDE10" s="11"/>
      <c r="QDF10" s="11"/>
      <c r="QDG10" s="11"/>
      <c r="QDH10" s="11"/>
      <c r="QDI10" s="11"/>
      <c r="QDJ10" s="11"/>
      <c r="QDK10" s="11"/>
      <c r="QDL10" s="11"/>
      <c r="QDM10" s="11"/>
      <c r="QDN10" s="11"/>
      <c r="QDO10" s="11"/>
      <c r="QDP10" s="11"/>
      <c r="QDQ10" s="11"/>
      <c r="QDR10" s="11"/>
      <c r="QDS10" s="11"/>
      <c r="QDT10" s="11"/>
      <c r="QDU10" s="11"/>
      <c r="QDV10" s="11"/>
      <c r="QDW10" s="11"/>
      <c r="QDX10" s="11"/>
      <c r="QDY10" s="11"/>
      <c r="QDZ10" s="11"/>
      <c r="QEA10" s="11"/>
      <c r="QEB10" s="11"/>
      <c r="QEC10" s="11"/>
      <c r="QED10" s="11"/>
      <c r="QEE10" s="11"/>
      <c r="QEF10" s="11"/>
      <c r="QEG10" s="11"/>
      <c r="QEH10" s="11"/>
      <c r="QEI10" s="11"/>
      <c r="QEJ10" s="11"/>
      <c r="QEK10" s="11"/>
      <c r="QEL10" s="11"/>
      <c r="QEM10" s="11"/>
      <c r="QEN10" s="11"/>
      <c r="QEO10" s="11"/>
      <c r="QEP10" s="11"/>
      <c r="QEQ10" s="11"/>
      <c r="QER10" s="11"/>
      <c r="QES10" s="11"/>
      <c r="QET10" s="11"/>
      <c r="QEU10" s="11"/>
      <c r="QEV10" s="11"/>
      <c r="QEW10" s="11"/>
      <c r="QEX10" s="11"/>
      <c r="QEY10" s="11"/>
      <c r="QEZ10" s="11"/>
      <c r="QFA10" s="11"/>
      <c r="QFB10" s="11"/>
      <c r="QFC10" s="11"/>
      <c r="QFD10" s="11"/>
      <c r="QFE10" s="11"/>
      <c r="QFF10" s="11"/>
      <c r="QFG10" s="11"/>
      <c r="QFH10" s="11"/>
      <c r="QFI10" s="11"/>
      <c r="QFJ10" s="11"/>
      <c r="QFK10" s="11"/>
      <c r="QFL10" s="11"/>
      <c r="QFM10" s="11"/>
      <c r="QFN10" s="11"/>
      <c r="QFO10" s="11"/>
      <c r="QFP10" s="11"/>
      <c r="QFQ10" s="11"/>
      <c r="QFR10" s="11"/>
      <c r="QFS10" s="11"/>
      <c r="QFT10" s="11"/>
      <c r="QFU10" s="11"/>
      <c r="QFV10" s="11"/>
      <c r="QFW10" s="11"/>
      <c r="QFX10" s="11"/>
      <c r="QFY10" s="11"/>
      <c r="QFZ10" s="11"/>
      <c r="QGA10" s="11"/>
      <c r="QGB10" s="11"/>
      <c r="QGC10" s="11"/>
      <c r="QGD10" s="11"/>
      <c r="QGE10" s="11"/>
      <c r="QGF10" s="11"/>
      <c r="QGG10" s="11"/>
      <c r="QGH10" s="11"/>
      <c r="QGI10" s="11"/>
      <c r="QGJ10" s="11"/>
      <c r="QGK10" s="11"/>
      <c r="QGL10" s="11"/>
      <c r="QGM10" s="11"/>
      <c r="QGN10" s="11"/>
      <c r="QGO10" s="11"/>
      <c r="QGP10" s="11"/>
      <c r="QGQ10" s="11"/>
      <c r="QGR10" s="11"/>
      <c r="QGS10" s="11"/>
      <c r="QGT10" s="11"/>
      <c r="QGU10" s="11"/>
      <c r="QGV10" s="11"/>
      <c r="QGW10" s="11"/>
      <c r="QGX10" s="11"/>
      <c r="QGY10" s="11"/>
      <c r="QGZ10" s="11"/>
      <c r="QHA10" s="11"/>
      <c r="QHB10" s="11"/>
      <c r="QHC10" s="11"/>
      <c r="QHD10" s="11"/>
      <c r="QHE10" s="11"/>
      <c r="QHF10" s="11"/>
      <c r="QHG10" s="11"/>
      <c r="QHH10" s="11"/>
      <c r="QHI10" s="11"/>
      <c r="QHJ10" s="11"/>
      <c r="QHK10" s="11"/>
      <c r="QHL10" s="11"/>
      <c r="QHM10" s="11"/>
      <c r="QHN10" s="11"/>
      <c r="QHO10" s="11"/>
      <c r="QHP10" s="11"/>
      <c r="QHQ10" s="11"/>
      <c r="QHR10" s="11"/>
      <c r="QHS10" s="11"/>
      <c r="QHT10" s="11"/>
      <c r="QHU10" s="11"/>
      <c r="QHV10" s="11"/>
      <c r="QHW10" s="11"/>
      <c r="QHX10" s="11"/>
      <c r="QHY10" s="11"/>
      <c r="QHZ10" s="11"/>
      <c r="QIA10" s="11"/>
      <c r="QIB10" s="11"/>
      <c r="QIC10" s="11"/>
      <c r="QID10" s="11"/>
      <c r="QIE10" s="11"/>
      <c r="QIF10" s="11"/>
      <c r="QIG10" s="11"/>
      <c r="QIH10" s="11"/>
      <c r="QII10" s="11"/>
      <c r="QIJ10" s="11"/>
      <c r="QIK10" s="11"/>
      <c r="QIL10" s="11"/>
      <c r="QIM10" s="11"/>
      <c r="QIN10" s="11"/>
      <c r="QIO10" s="11"/>
      <c r="QIP10" s="11"/>
      <c r="QIQ10" s="11"/>
      <c r="QIR10" s="11"/>
      <c r="QIS10" s="11"/>
      <c r="QIT10" s="11"/>
      <c r="QIU10" s="11"/>
      <c r="QIV10" s="11"/>
      <c r="QIW10" s="11"/>
      <c r="QIX10" s="11"/>
      <c r="QIY10" s="11"/>
      <c r="QIZ10" s="11"/>
      <c r="QJA10" s="11"/>
      <c r="QJB10" s="11"/>
      <c r="QJC10" s="11"/>
      <c r="QJD10" s="11"/>
      <c r="QJE10" s="11"/>
      <c r="QJF10" s="11"/>
      <c r="QJG10" s="11"/>
      <c r="QJH10" s="11"/>
      <c r="QJI10" s="11"/>
      <c r="QJJ10" s="11"/>
      <c r="QJK10" s="11"/>
      <c r="QJL10" s="11"/>
      <c r="QJM10" s="11"/>
      <c r="QJN10" s="11"/>
      <c r="QJO10" s="11"/>
      <c r="QJP10" s="11"/>
      <c r="QJQ10" s="11"/>
      <c r="QJR10" s="11"/>
      <c r="QJS10" s="11"/>
      <c r="QJT10" s="11"/>
      <c r="QJU10" s="11"/>
      <c r="QJV10" s="11"/>
      <c r="QJW10" s="11"/>
      <c r="QJX10" s="11"/>
      <c r="QJY10" s="11"/>
      <c r="QJZ10" s="11"/>
      <c r="QKA10" s="11"/>
      <c r="QKB10" s="11"/>
      <c r="QKC10" s="11"/>
      <c r="QKD10" s="11"/>
      <c r="QKE10" s="11"/>
      <c r="QKF10" s="11"/>
      <c r="QKG10" s="11"/>
      <c r="QKH10" s="11"/>
      <c r="QKI10" s="11"/>
      <c r="QKJ10" s="11"/>
      <c r="QKK10" s="11"/>
      <c r="QKL10" s="11"/>
      <c r="QKM10" s="11"/>
      <c r="QKN10" s="11"/>
      <c r="QKO10" s="11"/>
      <c r="QKP10" s="11"/>
      <c r="QKQ10" s="11"/>
      <c r="QKR10" s="11"/>
      <c r="QKS10" s="11"/>
      <c r="QKT10" s="11"/>
      <c r="QKU10" s="11"/>
      <c r="QKV10" s="11"/>
      <c r="QKW10" s="11"/>
      <c r="QKX10" s="11"/>
      <c r="QKY10" s="11"/>
      <c r="QKZ10" s="11"/>
      <c r="QLA10" s="11"/>
      <c r="QLB10" s="11"/>
      <c r="QLC10" s="11"/>
      <c r="QLD10" s="11"/>
      <c r="QLE10" s="11"/>
      <c r="QLF10" s="11"/>
      <c r="QLG10" s="11"/>
      <c r="QLH10" s="11"/>
      <c r="QLI10" s="11"/>
      <c r="QLJ10" s="11"/>
      <c r="QLK10" s="11"/>
      <c r="QLL10" s="11"/>
      <c r="QLM10" s="11"/>
      <c r="QLN10" s="11"/>
      <c r="QLO10" s="11"/>
      <c r="QLP10" s="11"/>
      <c r="QLQ10" s="11"/>
      <c r="QLR10" s="11"/>
      <c r="QLS10" s="11"/>
      <c r="QLT10" s="11"/>
      <c r="QLU10" s="11"/>
      <c r="QLV10" s="11"/>
      <c r="QLW10" s="11"/>
      <c r="QLX10" s="11"/>
      <c r="QLY10" s="11"/>
      <c r="QLZ10" s="11"/>
      <c r="QMA10" s="11"/>
      <c r="QMB10" s="11"/>
      <c r="QMC10" s="11"/>
      <c r="QMD10" s="11"/>
      <c r="QME10" s="11"/>
      <c r="QMF10" s="11"/>
      <c r="QMG10" s="11"/>
      <c r="QMH10" s="11"/>
      <c r="QMI10" s="11"/>
      <c r="QMJ10" s="11"/>
      <c r="QMK10" s="11"/>
      <c r="QML10" s="11"/>
      <c r="QMM10" s="11"/>
      <c r="QMN10" s="11"/>
      <c r="QMO10" s="11"/>
      <c r="QMP10" s="11"/>
      <c r="QMQ10" s="11"/>
      <c r="QMR10" s="11"/>
      <c r="QMS10" s="11"/>
      <c r="QMT10" s="11"/>
      <c r="QMU10" s="11"/>
      <c r="QMV10" s="11"/>
      <c r="QMW10" s="11"/>
      <c r="QMX10" s="11"/>
      <c r="QMY10" s="11"/>
      <c r="QMZ10" s="11"/>
      <c r="QNA10" s="11"/>
      <c r="QNB10" s="11"/>
      <c r="QNC10" s="11"/>
      <c r="QND10" s="11"/>
      <c r="QNE10" s="11"/>
      <c r="QNF10" s="11"/>
      <c r="QNG10" s="11"/>
      <c r="QNH10" s="11"/>
      <c r="QNI10" s="11"/>
      <c r="QNJ10" s="11"/>
      <c r="QNK10" s="11"/>
      <c r="QNL10" s="11"/>
      <c r="QNM10" s="11"/>
      <c r="QNN10" s="11"/>
      <c r="QNO10" s="11"/>
      <c r="QNP10" s="11"/>
      <c r="QNQ10" s="11"/>
      <c r="QNR10" s="11"/>
      <c r="QNS10" s="11"/>
      <c r="QNT10" s="11"/>
      <c r="QNU10" s="11"/>
      <c r="QNV10" s="11"/>
      <c r="QNW10" s="11"/>
      <c r="QNX10" s="11"/>
      <c r="QNY10" s="11"/>
      <c r="QNZ10" s="11"/>
      <c r="QOA10" s="11"/>
      <c r="QOB10" s="11"/>
      <c r="QOC10" s="11"/>
      <c r="QOD10" s="11"/>
      <c r="QOE10" s="11"/>
      <c r="QOF10" s="11"/>
      <c r="QOG10" s="11"/>
      <c r="QOH10" s="11"/>
      <c r="QOI10" s="11"/>
      <c r="QOJ10" s="11"/>
      <c r="QOK10" s="11"/>
      <c r="QOL10" s="11"/>
      <c r="QOM10" s="11"/>
      <c r="QON10" s="11"/>
      <c r="QOO10" s="11"/>
      <c r="QOP10" s="11"/>
      <c r="QOQ10" s="11"/>
      <c r="QOR10" s="11"/>
      <c r="QOS10" s="11"/>
      <c r="QOT10" s="11"/>
      <c r="QOU10" s="11"/>
      <c r="QOV10" s="11"/>
      <c r="QOW10" s="11"/>
      <c r="QOX10" s="11"/>
      <c r="QOY10" s="11"/>
      <c r="QOZ10" s="11"/>
      <c r="QPA10" s="11"/>
      <c r="QPB10" s="11"/>
      <c r="QPC10" s="11"/>
      <c r="QPD10" s="11"/>
      <c r="QPE10" s="11"/>
      <c r="QPF10" s="11"/>
      <c r="QPG10" s="11"/>
      <c r="QPH10" s="11"/>
      <c r="QPI10" s="11"/>
      <c r="QPJ10" s="11"/>
      <c r="QPK10" s="11"/>
      <c r="QPL10" s="11"/>
      <c r="QPM10" s="11"/>
      <c r="QPN10" s="11"/>
      <c r="QPO10" s="11"/>
      <c r="QPP10" s="11"/>
      <c r="QPQ10" s="11"/>
      <c r="QPR10" s="11"/>
      <c r="QPS10" s="11"/>
      <c r="QPT10" s="11"/>
      <c r="QPU10" s="11"/>
      <c r="QPV10" s="11"/>
      <c r="QPW10" s="11"/>
      <c r="QPX10" s="11"/>
      <c r="QPY10" s="11"/>
      <c r="QPZ10" s="11"/>
      <c r="QQA10" s="11"/>
      <c r="QQB10" s="11"/>
      <c r="QQC10" s="11"/>
      <c r="QQD10" s="11"/>
      <c r="QQE10" s="11"/>
      <c r="QQF10" s="11"/>
      <c r="QQG10" s="11"/>
      <c r="QQH10" s="11"/>
      <c r="QQI10" s="11"/>
      <c r="QQJ10" s="11"/>
      <c r="QQK10" s="11"/>
      <c r="QQL10" s="11"/>
      <c r="QQM10" s="11"/>
      <c r="QQN10" s="11"/>
      <c r="QQO10" s="11"/>
      <c r="QQP10" s="11"/>
      <c r="QQQ10" s="11"/>
      <c r="QQR10" s="11"/>
      <c r="QQS10" s="11"/>
      <c r="QQT10" s="11"/>
      <c r="QQU10" s="11"/>
      <c r="QQV10" s="11"/>
      <c r="QQW10" s="11"/>
      <c r="QQX10" s="11"/>
      <c r="QQY10" s="11"/>
      <c r="QQZ10" s="11"/>
      <c r="QRA10" s="11"/>
      <c r="QRB10" s="11"/>
      <c r="QRC10" s="11"/>
      <c r="QRD10" s="11"/>
      <c r="QRE10" s="11"/>
      <c r="QRF10" s="11"/>
      <c r="QRG10" s="11"/>
      <c r="QRH10" s="11"/>
      <c r="QRI10" s="11"/>
      <c r="QRJ10" s="11"/>
      <c r="QRK10" s="11"/>
      <c r="QRL10" s="11"/>
      <c r="QRM10" s="11"/>
      <c r="QRN10" s="11"/>
      <c r="QRO10" s="11"/>
      <c r="QRP10" s="11"/>
      <c r="QRQ10" s="11"/>
      <c r="QRR10" s="11"/>
      <c r="QRS10" s="11"/>
      <c r="QRT10" s="11"/>
      <c r="QRU10" s="11"/>
      <c r="QRV10" s="11"/>
      <c r="QRW10" s="11"/>
      <c r="QRX10" s="11"/>
      <c r="QRY10" s="11"/>
      <c r="QRZ10" s="11"/>
      <c r="QSA10" s="11"/>
      <c r="QSB10" s="11"/>
      <c r="QSC10" s="11"/>
      <c r="QSD10" s="11"/>
      <c r="QSE10" s="11"/>
      <c r="QSF10" s="11"/>
      <c r="QSG10" s="11"/>
      <c r="QSH10" s="11"/>
      <c r="QSI10" s="11"/>
      <c r="QSJ10" s="11"/>
      <c r="QSK10" s="11"/>
      <c r="QSL10" s="11"/>
      <c r="QSM10" s="11"/>
      <c r="QSN10" s="11"/>
      <c r="QSO10" s="11"/>
      <c r="QSP10" s="11"/>
      <c r="QSQ10" s="11"/>
      <c r="QSR10" s="11"/>
      <c r="QSS10" s="11"/>
      <c r="QST10" s="11"/>
      <c r="QSU10" s="11"/>
      <c r="QSV10" s="11"/>
      <c r="QSW10" s="11"/>
      <c r="QSX10" s="11"/>
      <c r="QSY10" s="11"/>
      <c r="QSZ10" s="11"/>
      <c r="QTA10" s="11"/>
      <c r="QTB10" s="11"/>
      <c r="QTC10" s="11"/>
      <c r="QTD10" s="11"/>
      <c r="QTE10" s="11"/>
      <c r="QTF10" s="11"/>
      <c r="QTG10" s="11"/>
      <c r="QTH10" s="11"/>
      <c r="QTI10" s="11"/>
      <c r="QTJ10" s="11"/>
      <c r="QTK10" s="11"/>
      <c r="QTL10" s="11"/>
      <c r="QTM10" s="11"/>
      <c r="QTN10" s="11"/>
      <c r="QTO10" s="11"/>
      <c r="QTP10" s="11"/>
      <c r="QTQ10" s="11"/>
      <c r="QTR10" s="11"/>
      <c r="QTS10" s="11"/>
      <c r="QTT10" s="11"/>
      <c r="QTU10" s="11"/>
      <c r="QTV10" s="11"/>
      <c r="QTW10" s="11"/>
      <c r="QTX10" s="11"/>
      <c r="QTY10" s="11"/>
      <c r="QTZ10" s="11"/>
      <c r="QUA10" s="11"/>
      <c r="QUB10" s="11"/>
      <c r="QUC10" s="11"/>
      <c r="QUD10" s="11"/>
      <c r="QUE10" s="11"/>
      <c r="QUF10" s="11"/>
      <c r="QUG10" s="11"/>
      <c r="QUH10" s="11"/>
      <c r="QUI10" s="11"/>
      <c r="QUJ10" s="11"/>
      <c r="QUK10" s="11"/>
      <c r="QUL10" s="11"/>
      <c r="QUM10" s="11"/>
      <c r="QUN10" s="11"/>
      <c r="QUO10" s="11"/>
      <c r="QUP10" s="11"/>
      <c r="QUQ10" s="11"/>
      <c r="QUR10" s="11"/>
      <c r="QUS10" s="11"/>
      <c r="QUT10" s="11"/>
      <c r="QUU10" s="11"/>
      <c r="QUV10" s="11"/>
      <c r="QUW10" s="11"/>
      <c r="QUX10" s="11"/>
      <c r="QUY10" s="11"/>
      <c r="QUZ10" s="11"/>
      <c r="QVA10" s="11"/>
      <c r="QVB10" s="11"/>
      <c r="QVC10" s="11"/>
      <c r="QVD10" s="11"/>
      <c r="QVE10" s="11"/>
      <c r="QVF10" s="11"/>
      <c r="QVG10" s="11"/>
      <c r="QVH10" s="11"/>
      <c r="QVI10" s="11"/>
      <c r="QVJ10" s="11"/>
      <c r="QVK10" s="11"/>
      <c r="QVL10" s="11"/>
      <c r="QVM10" s="11"/>
      <c r="QVN10" s="11"/>
      <c r="QVO10" s="11"/>
      <c r="QVP10" s="11"/>
      <c r="QVQ10" s="11"/>
      <c r="QVR10" s="11"/>
      <c r="QVS10" s="11"/>
      <c r="QVT10" s="11"/>
      <c r="QVU10" s="11"/>
      <c r="QVV10" s="11"/>
      <c r="QVW10" s="11"/>
      <c r="QVX10" s="11"/>
      <c r="QVY10" s="11"/>
      <c r="QVZ10" s="11"/>
      <c r="QWA10" s="11"/>
      <c r="QWB10" s="11"/>
      <c r="QWC10" s="11"/>
      <c r="QWD10" s="11"/>
      <c r="QWE10" s="11"/>
      <c r="QWF10" s="11"/>
      <c r="QWG10" s="11"/>
      <c r="QWH10" s="11"/>
      <c r="QWI10" s="11"/>
      <c r="QWJ10" s="11"/>
      <c r="QWK10" s="11"/>
      <c r="QWL10" s="11"/>
      <c r="QWM10" s="11"/>
      <c r="QWN10" s="11"/>
      <c r="QWO10" s="11"/>
      <c r="QWP10" s="11"/>
      <c r="QWQ10" s="11"/>
      <c r="QWR10" s="11"/>
      <c r="QWS10" s="11"/>
      <c r="QWT10" s="11"/>
      <c r="QWU10" s="11"/>
      <c r="QWV10" s="11"/>
      <c r="QWW10" s="11"/>
      <c r="QWX10" s="11"/>
      <c r="QWY10" s="11"/>
      <c r="QWZ10" s="11"/>
      <c r="QXA10" s="11"/>
      <c r="QXB10" s="11"/>
      <c r="QXC10" s="11"/>
      <c r="QXD10" s="11"/>
      <c r="QXE10" s="11"/>
      <c r="QXF10" s="11"/>
      <c r="QXG10" s="11"/>
      <c r="QXH10" s="11"/>
      <c r="QXI10" s="11"/>
      <c r="QXJ10" s="11"/>
      <c r="QXK10" s="11"/>
      <c r="QXL10" s="11"/>
      <c r="QXM10" s="11"/>
      <c r="QXN10" s="11"/>
      <c r="QXO10" s="11"/>
      <c r="QXP10" s="11"/>
      <c r="QXQ10" s="11"/>
      <c r="QXR10" s="11"/>
      <c r="QXS10" s="11"/>
      <c r="QXT10" s="11"/>
      <c r="QXU10" s="11"/>
      <c r="QXV10" s="11"/>
      <c r="QXW10" s="11"/>
      <c r="QXX10" s="11"/>
      <c r="QXY10" s="11"/>
      <c r="QXZ10" s="11"/>
      <c r="QYA10" s="11"/>
      <c r="QYB10" s="11"/>
      <c r="QYC10" s="11"/>
      <c r="QYD10" s="11"/>
      <c r="QYE10" s="11"/>
      <c r="QYF10" s="11"/>
      <c r="QYG10" s="11"/>
      <c r="QYH10" s="11"/>
      <c r="QYI10" s="11"/>
      <c r="QYJ10" s="11"/>
      <c r="QYK10" s="11"/>
      <c r="QYL10" s="11"/>
      <c r="QYM10" s="11"/>
      <c r="QYN10" s="11"/>
      <c r="QYO10" s="11"/>
      <c r="QYP10" s="11"/>
      <c r="QYQ10" s="11"/>
      <c r="QYR10" s="11"/>
      <c r="QYS10" s="11"/>
      <c r="QYT10" s="11"/>
      <c r="QYU10" s="11"/>
      <c r="QYV10" s="11"/>
      <c r="QYW10" s="11"/>
      <c r="QYX10" s="11"/>
      <c r="QYY10" s="11"/>
      <c r="QYZ10" s="11"/>
      <c r="QZA10" s="11"/>
      <c r="QZB10" s="11"/>
      <c r="QZC10" s="11"/>
      <c r="QZD10" s="11"/>
      <c r="QZE10" s="11"/>
      <c r="QZF10" s="11"/>
      <c r="QZG10" s="11"/>
      <c r="QZH10" s="11"/>
      <c r="QZI10" s="11"/>
      <c r="QZJ10" s="11"/>
      <c r="QZK10" s="11"/>
      <c r="QZL10" s="11"/>
      <c r="QZM10" s="11"/>
      <c r="QZN10" s="11"/>
      <c r="QZO10" s="11"/>
      <c r="QZP10" s="11"/>
      <c r="QZQ10" s="11"/>
      <c r="QZR10" s="11"/>
      <c r="QZS10" s="11"/>
      <c r="QZT10" s="11"/>
      <c r="QZU10" s="11"/>
      <c r="QZV10" s="11"/>
      <c r="QZW10" s="11"/>
      <c r="QZX10" s="11"/>
      <c r="QZY10" s="11"/>
      <c r="QZZ10" s="11"/>
      <c r="RAA10" s="11"/>
      <c r="RAB10" s="11"/>
      <c r="RAC10" s="11"/>
      <c r="RAD10" s="11"/>
      <c r="RAE10" s="11"/>
      <c r="RAF10" s="11"/>
      <c r="RAG10" s="11"/>
      <c r="RAH10" s="11"/>
      <c r="RAI10" s="11"/>
      <c r="RAJ10" s="11"/>
      <c r="RAK10" s="11"/>
      <c r="RAL10" s="11"/>
      <c r="RAM10" s="11"/>
      <c r="RAN10" s="11"/>
      <c r="RAO10" s="11"/>
      <c r="RAP10" s="11"/>
      <c r="RAQ10" s="11"/>
      <c r="RAR10" s="11"/>
      <c r="RAS10" s="11"/>
      <c r="RAT10" s="11"/>
      <c r="RAU10" s="11"/>
      <c r="RAV10" s="11"/>
      <c r="RAW10" s="11"/>
      <c r="RAX10" s="11"/>
      <c r="RAY10" s="11"/>
      <c r="RAZ10" s="11"/>
      <c r="RBA10" s="11"/>
      <c r="RBB10" s="11"/>
      <c r="RBC10" s="11"/>
      <c r="RBD10" s="11"/>
      <c r="RBE10" s="11"/>
      <c r="RBF10" s="11"/>
      <c r="RBG10" s="11"/>
      <c r="RBH10" s="11"/>
      <c r="RBI10" s="11"/>
      <c r="RBJ10" s="11"/>
      <c r="RBK10" s="11"/>
      <c r="RBL10" s="11"/>
      <c r="RBM10" s="11"/>
      <c r="RBN10" s="11"/>
      <c r="RBO10" s="11"/>
      <c r="RBP10" s="11"/>
      <c r="RBQ10" s="11"/>
      <c r="RBR10" s="11"/>
      <c r="RBS10" s="11"/>
      <c r="RBT10" s="11"/>
      <c r="RBU10" s="11"/>
      <c r="RBV10" s="11"/>
      <c r="RBW10" s="11"/>
      <c r="RBX10" s="11"/>
      <c r="RBY10" s="11"/>
      <c r="RBZ10" s="11"/>
      <c r="RCA10" s="11"/>
      <c r="RCB10" s="11"/>
      <c r="RCC10" s="11"/>
      <c r="RCD10" s="11"/>
      <c r="RCE10" s="11"/>
      <c r="RCF10" s="11"/>
      <c r="RCG10" s="11"/>
      <c r="RCH10" s="11"/>
      <c r="RCI10" s="11"/>
      <c r="RCJ10" s="11"/>
      <c r="RCK10" s="11"/>
      <c r="RCL10" s="11"/>
      <c r="RCM10" s="11"/>
      <c r="RCN10" s="11"/>
      <c r="RCO10" s="11"/>
      <c r="RCP10" s="11"/>
      <c r="RCQ10" s="11"/>
      <c r="RCR10" s="11"/>
      <c r="RCS10" s="11"/>
      <c r="RCT10" s="11"/>
      <c r="RCU10" s="11"/>
      <c r="RCV10" s="11"/>
      <c r="RCW10" s="11"/>
      <c r="RCX10" s="11"/>
      <c r="RCY10" s="11"/>
      <c r="RCZ10" s="11"/>
      <c r="RDA10" s="11"/>
      <c r="RDB10" s="11"/>
      <c r="RDC10" s="11"/>
      <c r="RDD10" s="11"/>
      <c r="RDE10" s="11"/>
      <c r="RDF10" s="11"/>
      <c r="RDG10" s="11"/>
      <c r="RDH10" s="11"/>
      <c r="RDI10" s="11"/>
      <c r="RDJ10" s="11"/>
      <c r="RDK10" s="11"/>
      <c r="RDL10" s="11"/>
      <c r="RDM10" s="11"/>
      <c r="RDN10" s="11"/>
      <c r="RDO10" s="11"/>
      <c r="RDP10" s="11"/>
      <c r="RDQ10" s="11"/>
      <c r="RDR10" s="11"/>
      <c r="RDS10" s="11"/>
      <c r="RDT10" s="11"/>
      <c r="RDU10" s="11"/>
      <c r="RDV10" s="11"/>
      <c r="RDW10" s="11"/>
      <c r="RDX10" s="11"/>
      <c r="RDY10" s="11"/>
      <c r="RDZ10" s="11"/>
      <c r="REA10" s="11"/>
      <c r="REB10" s="11"/>
      <c r="REC10" s="11"/>
      <c r="RED10" s="11"/>
      <c r="REE10" s="11"/>
      <c r="REF10" s="11"/>
      <c r="REG10" s="11"/>
      <c r="REH10" s="11"/>
      <c r="REI10" s="11"/>
      <c r="REJ10" s="11"/>
      <c r="REK10" s="11"/>
      <c r="REL10" s="11"/>
      <c r="REM10" s="11"/>
      <c r="REN10" s="11"/>
      <c r="REO10" s="11"/>
      <c r="REP10" s="11"/>
      <c r="REQ10" s="11"/>
      <c r="RER10" s="11"/>
      <c r="RES10" s="11"/>
      <c r="RET10" s="11"/>
      <c r="REU10" s="11"/>
      <c r="REV10" s="11"/>
      <c r="REW10" s="11"/>
      <c r="REX10" s="11"/>
      <c r="REY10" s="11"/>
      <c r="REZ10" s="11"/>
      <c r="RFA10" s="11"/>
      <c r="RFB10" s="11"/>
      <c r="RFC10" s="11"/>
      <c r="RFD10" s="11"/>
      <c r="RFE10" s="11"/>
      <c r="RFF10" s="11"/>
      <c r="RFG10" s="11"/>
      <c r="RFH10" s="11"/>
      <c r="RFI10" s="11"/>
      <c r="RFJ10" s="11"/>
      <c r="RFK10" s="11"/>
      <c r="RFL10" s="11"/>
      <c r="RFM10" s="11"/>
      <c r="RFN10" s="11"/>
      <c r="RFO10" s="11"/>
      <c r="RFP10" s="11"/>
      <c r="RFQ10" s="11"/>
      <c r="RFR10" s="11"/>
      <c r="RFS10" s="11"/>
      <c r="RFT10" s="11"/>
      <c r="RFU10" s="11"/>
      <c r="RFV10" s="11"/>
      <c r="RFW10" s="11"/>
      <c r="RFX10" s="11"/>
      <c r="RFY10" s="11"/>
      <c r="RFZ10" s="11"/>
      <c r="RGA10" s="11"/>
      <c r="RGB10" s="11"/>
      <c r="RGC10" s="11"/>
      <c r="RGD10" s="11"/>
      <c r="RGE10" s="11"/>
      <c r="RGF10" s="11"/>
      <c r="RGG10" s="11"/>
      <c r="RGH10" s="11"/>
      <c r="RGI10" s="11"/>
      <c r="RGJ10" s="11"/>
      <c r="RGK10" s="11"/>
      <c r="RGL10" s="11"/>
      <c r="RGM10" s="11"/>
      <c r="RGN10" s="11"/>
      <c r="RGO10" s="11"/>
      <c r="RGP10" s="11"/>
      <c r="RGQ10" s="11"/>
      <c r="RGR10" s="11"/>
      <c r="RGS10" s="11"/>
      <c r="RGT10" s="11"/>
      <c r="RGU10" s="11"/>
      <c r="RGV10" s="11"/>
      <c r="RGW10" s="11"/>
      <c r="RGX10" s="11"/>
      <c r="RGY10" s="11"/>
      <c r="RGZ10" s="11"/>
      <c r="RHA10" s="11"/>
      <c r="RHB10" s="11"/>
      <c r="RHC10" s="11"/>
      <c r="RHD10" s="11"/>
      <c r="RHE10" s="11"/>
      <c r="RHF10" s="11"/>
      <c r="RHG10" s="11"/>
      <c r="RHH10" s="11"/>
      <c r="RHI10" s="11"/>
      <c r="RHJ10" s="11"/>
      <c r="RHK10" s="11"/>
      <c r="RHL10" s="11"/>
      <c r="RHM10" s="11"/>
      <c r="RHN10" s="11"/>
      <c r="RHO10" s="11"/>
      <c r="RHP10" s="11"/>
      <c r="RHQ10" s="11"/>
      <c r="RHR10" s="11"/>
      <c r="RHS10" s="11"/>
      <c r="RHT10" s="11"/>
      <c r="RHU10" s="11"/>
      <c r="RHV10" s="11"/>
      <c r="RHW10" s="11"/>
      <c r="RHX10" s="11"/>
      <c r="RHY10" s="11"/>
      <c r="RHZ10" s="11"/>
      <c r="RIA10" s="11"/>
      <c r="RIB10" s="11"/>
      <c r="RIC10" s="11"/>
      <c r="RID10" s="11"/>
      <c r="RIE10" s="11"/>
      <c r="RIF10" s="11"/>
      <c r="RIG10" s="11"/>
      <c r="RIH10" s="11"/>
      <c r="RII10" s="11"/>
      <c r="RIJ10" s="11"/>
      <c r="RIK10" s="11"/>
      <c r="RIL10" s="11"/>
      <c r="RIM10" s="11"/>
      <c r="RIN10" s="11"/>
      <c r="RIO10" s="11"/>
      <c r="RIP10" s="11"/>
      <c r="RIQ10" s="11"/>
      <c r="RIR10" s="11"/>
      <c r="RIS10" s="11"/>
      <c r="RIT10" s="11"/>
      <c r="RIU10" s="11"/>
      <c r="RIV10" s="11"/>
      <c r="RIW10" s="11"/>
      <c r="RIX10" s="11"/>
      <c r="RIY10" s="11"/>
      <c r="RIZ10" s="11"/>
      <c r="RJA10" s="11"/>
      <c r="RJB10" s="11"/>
      <c r="RJC10" s="11"/>
      <c r="RJD10" s="11"/>
      <c r="RJE10" s="11"/>
      <c r="RJF10" s="11"/>
      <c r="RJG10" s="11"/>
      <c r="RJH10" s="11"/>
      <c r="RJI10" s="11"/>
      <c r="RJJ10" s="11"/>
      <c r="RJK10" s="11"/>
      <c r="RJL10" s="11"/>
      <c r="RJM10" s="11"/>
      <c r="RJN10" s="11"/>
      <c r="RJO10" s="11"/>
      <c r="RJP10" s="11"/>
      <c r="RJQ10" s="11"/>
      <c r="RJR10" s="11"/>
      <c r="RJS10" s="11"/>
      <c r="RJT10" s="11"/>
      <c r="RJU10" s="11"/>
      <c r="RJV10" s="11"/>
      <c r="RJW10" s="11"/>
      <c r="RJX10" s="11"/>
      <c r="RJY10" s="11"/>
      <c r="RJZ10" s="11"/>
      <c r="RKA10" s="11"/>
      <c r="RKB10" s="11"/>
      <c r="RKC10" s="11"/>
      <c r="RKD10" s="11"/>
      <c r="RKE10" s="11"/>
      <c r="RKF10" s="11"/>
      <c r="RKG10" s="11"/>
      <c r="RKH10" s="11"/>
      <c r="RKI10" s="11"/>
      <c r="RKJ10" s="11"/>
      <c r="RKK10" s="11"/>
      <c r="RKL10" s="11"/>
      <c r="RKM10" s="11"/>
      <c r="RKN10" s="11"/>
      <c r="RKO10" s="11"/>
      <c r="RKP10" s="11"/>
      <c r="RKQ10" s="11"/>
      <c r="RKR10" s="11"/>
      <c r="RKS10" s="11"/>
      <c r="RKT10" s="11"/>
      <c r="RKU10" s="11"/>
      <c r="RKV10" s="11"/>
      <c r="RKW10" s="11"/>
      <c r="RKX10" s="11"/>
      <c r="RKY10" s="11"/>
      <c r="RKZ10" s="11"/>
      <c r="RLA10" s="11"/>
      <c r="RLB10" s="11"/>
      <c r="RLC10" s="11"/>
      <c r="RLD10" s="11"/>
      <c r="RLE10" s="11"/>
      <c r="RLF10" s="11"/>
      <c r="RLG10" s="11"/>
      <c r="RLH10" s="11"/>
      <c r="RLI10" s="11"/>
      <c r="RLJ10" s="11"/>
      <c r="RLK10" s="11"/>
      <c r="RLL10" s="11"/>
      <c r="RLM10" s="11"/>
      <c r="RLN10" s="11"/>
      <c r="RLO10" s="11"/>
      <c r="RLP10" s="11"/>
      <c r="RLQ10" s="11"/>
      <c r="RLR10" s="11"/>
      <c r="RLS10" s="11"/>
      <c r="RLT10" s="11"/>
      <c r="RLU10" s="11"/>
      <c r="RLV10" s="11"/>
      <c r="RLW10" s="11"/>
      <c r="RLX10" s="11"/>
      <c r="RLY10" s="11"/>
      <c r="RLZ10" s="11"/>
      <c r="RMA10" s="11"/>
      <c r="RMB10" s="11"/>
      <c r="RMC10" s="11"/>
      <c r="RMD10" s="11"/>
      <c r="RME10" s="11"/>
      <c r="RMF10" s="11"/>
      <c r="RMG10" s="11"/>
      <c r="RMH10" s="11"/>
      <c r="RMI10" s="11"/>
      <c r="RMJ10" s="11"/>
      <c r="RMK10" s="11"/>
      <c r="RML10" s="11"/>
      <c r="RMM10" s="11"/>
      <c r="RMN10" s="11"/>
      <c r="RMO10" s="11"/>
      <c r="RMP10" s="11"/>
      <c r="RMQ10" s="11"/>
      <c r="RMR10" s="11"/>
      <c r="RMS10" s="11"/>
      <c r="RMT10" s="11"/>
      <c r="RMU10" s="11"/>
      <c r="RMV10" s="11"/>
      <c r="RMW10" s="11"/>
      <c r="RMX10" s="11"/>
      <c r="RMY10" s="11"/>
      <c r="RMZ10" s="11"/>
      <c r="RNA10" s="11"/>
      <c r="RNB10" s="11"/>
      <c r="RNC10" s="11"/>
      <c r="RND10" s="11"/>
      <c r="RNE10" s="11"/>
      <c r="RNF10" s="11"/>
      <c r="RNG10" s="11"/>
      <c r="RNH10" s="11"/>
      <c r="RNI10" s="11"/>
      <c r="RNJ10" s="11"/>
      <c r="RNK10" s="11"/>
      <c r="RNL10" s="11"/>
      <c r="RNM10" s="11"/>
      <c r="RNN10" s="11"/>
      <c r="RNO10" s="11"/>
      <c r="RNP10" s="11"/>
      <c r="RNQ10" s="11"/>
      <c r="RNR10" s="11"/>
      <c r="RNS10" s="11"/>
      <c r="RNT10" s="11"/>
      <c r="RNU10" s="11"/>
      <c r="RNV10" s="11"/>
      <c r="RNW10" s="11"/>
      <c r="RNX10" s="11"/>
      <c r="RNY10" s="11"/>
      <c r="RNZ10" s="11"/>
      <c r="ROA10" s="11"/>
      <c r="ROB10" s="11"/>
      <c r="ROC10" s="11"/>
      <c r="ROD10" s="11"/>
      <c r="ROE10" s="11"/>
      <c r="ROF10" s="11"/>
      <c r="ROG10" s="11"/>
      <c r="ROH10" s="11"/>
      <c r="ROI10" s="11"/>
      <c r="ROJ10" s="11"/>
      <c r="ROK10" s="11"/>
      <c r="ROL10" s="11"/>
      <c r="ROM10" s="11"/>
      <c r="RON10" s="11"/>
      <c r="ROO10" s="11"/>
      <c r="ROP10" s="11"/>
      <c r="ROQ10" s="11"/>
      <c r="ROR10" s="11"/>
      <c r="ROS10" s="11"/>
      <c r="ROT10" s="11"/>
      <c r="ROU10" s="11"/>
      <c r="ROV10" s="11"/>
      <c r="ROW10" s="11"/>
      <c r="ROX10" s="11"/>
      <c r="ROY10" s="11"/>
      <c r="ROZ10" s="11"/>
      <c r="RPA10" s="11"/>
      <c r="RPB10" s="11"/>
      <c r="RPC10" s="11"/>
      <c r="RPD10" s="11"/>
      <c r="RPE10" s="11"/>
      <c r="RPF10" s="11"/>
      <c r="RPG10" s="11"/>
      <c r="RPH10" s="11"/>
      <c r="RPI10" s="11"/>
      <c r="RPJ10" s="11"/>
      <c r="RPK10" s="11"/>
      <c r="RPL10" s="11"/>
      <c r="RPM10" s="11"/>
      <c r="RPN10" s="11"/>
      <c r="RPO10" s="11"/>
      <c r="RPP10" s="11"/>
      <c r="RPQ10" s="11"/>
      <c r="RPR10" s="11"/>
      <c r="RPS10" s="11"/>
      <c r="RPT10" s="11"/>
      <c r="RPU10" s="11"/>
      <c r="RPV10" s="11"/>
      <c r="RPW10" s="11"/>
      <c r="RPX10" s="11"/>
      <c r="RPY10" s="11"/>
      <c r="RPZ10" s="11"/>
      <c r="RQA10" s="11"/>
      <c r="RQB10" s="11"/>
      <c r="RQC10" s="11"/>
      <c r="RQD10" s="11"/>
      <c r="RQE10" s="11"/>
      <c r="RQF10" s="11"/>
      <c r="RQG10" s="11"/>
      <c r="RQH10" s="11"/>
      <c r="RQI10" s="11"/>
      <c r="RQJ10" s="11"/>
      <c r="RQK10" s="11"/>
      <c r="RQL10" s="11"/>
      <c r="RQM10" s="11"/>
      <c r="RQN10" s="11"/>
      <c r="RQO10" s="11"/>
      <c r="RQP10" s="11"/>
      <c r="RQQ10" s="11"/>
      <c r="RQR10" s="11"/>
      <c r="RQS10" s="11"/>
      <c r="RQT10" s="11"/>
      <c r="RQU10" s="11"/>
      <c r="RQV10" s="11"/>
      <c r="RQW10" s="11"/>
      <c r="RQX10" s="11"/>
      <c r="RQY10" s="11"/>
      <c r="RQZ10" s="11"/>
      <c r="RRA10" s="11"/>
      <c r="RRB10" s="11"/>
      <c r="RRC10" s="11"/>
      <c r="RRD10" s="11"/>
      <c r="RRE10" s="11"/>
      <c r="RRF10" s="11"/>
      <c r="RRG10" s="11"/>
      <c r="RRH10" s="11"/>
      <c r="RRI10" s="11"/>
      <c r="RRJ10" s="11"/>
      <c r="RRK10" s="11"/>
      <c r="RRL10" s="11"/>
      <c r="RRM10" s="11"/>
      <c r="RRN10" s="11"/>
      <c r="RRO10" s="11"/>
      <c r="RRP10" s="11"/>
      <c r="RRQ10" s="11"/>
      <c r="RRR10" s="11"/>
      <c r="RRS10" s="11"/>
      <c r="RRT10" s="11"/>
      <c r="RRU10" s="11"/>
      <c r="RRV10" s="11"/>
      <c r="RRW10" s="11"/>
      <c r="RRX10" s="11"/>
      <c r="RRY10" s="11"/>
      <c r="RRZ10" s="11"/>
      <c r="RSA10" s="11"/>
      <c r="RSB10" s="11"/>
      <c r="RSC10" s="11"/>
      <c r="RSD10" s="11"/>
      <c r="RSE10" s="11"/>
      <c r="RSF10" s="11"/>
      <c r="RSG10" s="11"/>
      <c r="RSH10" s="11"/>
      <c r="RSI10" s="11"/>
      <c r="RSJ10" s="11"/>
      <c r="RSK10" s="11"/>
      <c r="RSL10" s="11"/>
      <c r="RSM10" s="11"/>
      <c r="RSN10" s="11"/>
      <c r="RSO10" s="11"/>
      <c r="RSP10" s="11"/>
      <c r="RSQ10" s="11"/>
      <c r="RSR10" s="11"/>
      <c r="RSS10" s="11"/>
      <c r="RST10" s="11"/>
      <c r="RSU10" s="11"/>
      <c r="RSV10" s="11"/>
      <c r="RSW10" s="11"/>
      <c r="RSX10" s="11"/>
      <c r="RSY10" s="11"/>
      <c r="RSZ10" s="11"/>
      <c r="RTA10" s="11"/>
      <c r="RTB10" s="11"/>
      <c r="RTC10" s="11"/>
      <c r="RTD10" s="11"/>
      <c r="RTE10" s="11"/>
      <c r="RTF10" s="11"/>
      <c r="RTG10" s="11"/>
      <c r="RTH10" s="11"/>
      <c r="RTI10" s="11"/>
      <c r="RTJ10" s="11"/>
      <c r="RTK10" s="11"/>
      <c r="RTL10" s="11"/>
      <c r="RTM10" s="11"/>
      <c r="RTN10" s="11"/>
      <c r="RTO10" s="11"/>
      <c r="RTP10" s="11"/>
      <c r="RTQ10" s="11"/>
      <c r="RTR10" s="11"/>
      <c r="RTS10" s="11"/>
      <c r="RTT10" s="11"/>
      <c r="RTU10" s="11"/>
      <c r="RTV10" s="11"/>
      <c r="RTW10" s="11"/>
      <c r="RTX10" s="11"/>
      <c r="RTY10" s="11"/>
      <c r="RTZ10" s="11"/>
      <c r="RUA10" s="11"/>
      <c r="RUB10" s="11"/>
      <c r="RUC10" s="11"/>
      <c r="RUD10" s="11"/>
      <c r="RUE10" s="11"/>
      <c r="RUF10" s="11"/>
      <c r="RUG10" s="11"/>
      <c r="RUH10" s="11"/>
      <c r="RUI10" s="11"/>
      <c r="RUJ10" s="11"/>
      <c r="RUK10" s="11"/>
      <c r="RUL10" s="11"/>
      <c r="RUM10" s="11"/>
      <c r="RUN10" s="11"/>
      <c r="RUO10" s="11"/>
      <c r="RUP10" s="11"/>
      <c r="RUQ10" s="11"/>
      <c r="RUR10" s="11"/>
      <c r="RUS10" s="11"/>
      <c r="RUT10" s="11"/>
      <c r="RUU10" s="11"/>
      <c r="RUV10" s="11"/>
      <c r="RUW10" s="11"/>
      <c r="RUX10" s="11"/>
      <c r="RUY10" s="11"/>
      <c r="RUZ10" s="11"/>
      <c r="RVA10" s="11"/>
      <c r="RVB10" s="11"/>
      <c r="RVC10" s="11"/>
      <c r="RVD10" s="11"/>
      <c r="RVE10" s="11"/>
      <c r="RVF10" s="11"/>
      <c r="RVG10" s="11"/>
      <c r="RVH10" s="11"/>
      <c r="RVI10" s="11"/>
      <c r="RVJ10" s="11"/>
      <c r="RVK10" s="11"/>
      <c r="RVL10" s="11"/>
      <c r="RVM10" s="11"/>
      <c r="RVN10" s="11"/>
      <c r="RVO10" s="11"/>
      <c r="RVP10" s="11"/>
      <c r="RVQ10" s="11"/>
      <c r="RVR10" s="11"/>
      <c r="RVS10" s="11"/>
      <c r="RVT10" s="11"/>
      <c r="RVU10" s="11"/>
      <c r="RVV10" s="11"/>
      <c r="RVW10" s="11"/>
      <c r="RVX10" s="11"/>
      <c r="RVY10" s="11"/>
      <c r="RVZ10" s="11"/>
      <c r="RWA10" s="11"/>
      <c r="RWB10" s="11"/>
      <c r="RWC10" s="11"/>
      <c r="RWD10" s="11"/>
      <c r="RWE10" s="11"/>
      <c r="RWF10" s="11"/>
      <c r="RWG10" s="11"/>
      <c r="RWH10" s="11"/>
      <c r="RWI10" s="11"/>
      <c r="RWJ10" s="11"/>
      <c r="RWK10" s="11"/>
      <c r="RWL10" s="11"/>
      <c r="RWM10" s="11"/>
      <c r="RWN10" s="11"/>
      <c r="RWO10" s="11"/>
      <c r="RWP10" s="11"/>
      <c r="RWQ10" s="11"/>
      <c r="RWR10" s="11"/>
      <c r="RWS10" s="11"/>
      <c r="RWT10" s="11"/>
      <c r="RWU10" s="11"/>
      <c r="RWV10" s="11"/>
      <c r="RWW10" s="11"/>
      <c r="RWX10" s="11"/>
      <c r="RWY10" s="11"/>
      <c r="RWZ10" s="11"/>
      <c r="RXA10" s="11"/>
      <c r="RXB10" s="11"/>
      <c r="RXC10" s="11"/>
      <c r="RXD10" s="11"/>
      <c r="RXE10" s="11"/>
      <c r="RXF10" s="11"/>
      <c r="RXG10" s="11"/>
      <c r="RXH10" s="11"/>
      <c r="RXI10" s="11"/>
      <c r="RXJ10" s="11"/>
      <c r="RXK10" s="11"/>
      <c r="RXL10" s="11"/>
      <c r="RXM10" s="11"/>
      <c r="RXN10" s="11"/>
      <c r="RXO10" s="11"/>
      <c r="RXP10" s="11"/>
      <c r="RXQ10" s="11"/>
      <c r="RXR10" s="11"/>
      <c r="RXS10" s="11"/>
      <c r="RXT10" s="11"/>
      <c r="RXU10" s="11"/>
      <c r="RXV10" s="11"/>
      <c r="RXW10" s="11"/>
      <c r="RXX10" s="11"/>
      <c r="RXY10" s="11"/>
      <c r="RXZ10" s="11"/>
      <c r="RYA10" s="11"/>
      <c r="RYB10" s="11"/>
      <c r="RYC10" s="11"/>
      <c r="RYD10" s="11"/>
      <c r="RYE10" s="11"/>
      <c r="RYF10" s="11"/>
      <c r="RYG10" s="11"/>
      <c r="RYH10" s="11"/>
      <c r="RYI10" s="11"/>
      <c r="RYJ10" s="11"/>
      <c r="RYK10" s="11"/>
      <c r="RYL10" s="11"/>
      <c r="RYM10" s="11"/>
      <c r="RYN10" s="11"/>
      <c r="RYO10" s="11"/>
      <c r="RYP10" s="11"/>
      <c r="RYQ10" s="11"/>
      <c r="RYR10" s="11"/>
      <c r="RYS10" s="11"/>
      <c r="RYT10" s="11"/>
      <c r="RYU10" s="11"/>
      <c r="RYV10" s="11"/>
      <c r="RYW10" s="11"/>
      <c r="RYX10" s="11"/>
      <c r="RYY10" s="11"/>
      <c r="RYZ10" s="11"/>
      <c r="RZA10" s="11"/>
      <c r="RZB10" s="11"/>
      <c r="RZC10" s="11"/>
      <c r="RZD10" s="11"/>
      <c r="RZE10" s="11"/>
      <c r="RZF10" s="11"/>
      <c r="RZG10" s="11"/>
      <c r="RZH10" s="11"/>
      <c r="RZI10" s="11"/>
      <c r="RZJ10" s="11"/>
      <c r="RZK10" s="11"/>
      <c r="RZL10" s="11"/>
      <c r="RZM10" s="11"/>
      <c r="RZN10" s="11"/>
      <c r="RZO10" s="11"/>
      <c r="RZP10" s="11"/>
      <c r="RZQ10" s="11"/>
      <c r="RZR10" s="11"/>
      <c r="RZS10" s="11"/>
      <c r="RZT10" s="11"/>
      <c r="RZU10" s="11"/>
      <c r="RZV10" s="11"/>
      <c r="RZW10" s="11"/>
      <c r="RZX10" s="11"/>
      <c r="RZY10" s="11"/>
      <c r="RZZ10" s="11"/>
      <c r="SAA10" s="11"/>
      <c r="SAB10" s="11"/>
      <c r="SAC10" s="11"/>
      <c r="SAD10" s="11"/>
      <c r="SAE10" s="11"/>
      <c r="SAF10" s="11"/>
      <c r="SAG10" s="11"/>
      <c r="SAH10" s="11"/>
      <c r="SAI10" s="11"/>
      <c r="SAJ10" s="11"/>
      <c r="SAK10" s="11"/>
      <c r="SAL10" s="11"/>
      <c r="SAM10" s="11"/>
      <c r="SAN10" s="11"/>
      <c r="SAO10" s="11"/>
      <c r="SAP10" s="11"/>
      <c r="SAQ10" s="11"/>
      <c r="SAR10" s="11"/>
      <c r="SAS10" s="11"/>
      <c r="SAT10" s="11"/>
      <c r="SAU10" s="11"/>
      <c r="SAV10" s="11"/>
      <c r="SAW10" s="11"/>
      <c r="SAX10" s="11"/>
      <c r="SAY10" s="11"/>
      <c r="SAZ10" s="11"/>
      <c r="SBA10" s="11"/>
      <c r="SBB10" s="11"/>
      <c r="SBC10" s="11"/>
      <c r="SBD10" s="11"/>
      <c r="SBE10" s="11"/>
      <c r="SBF10" s="11"/>
      <c r="SBG10" s="11"/>
      <c r="SBH10" s="11"/>
      <c r="SBI10" s="11"/>
      <c r="SBJ10" s="11"/>
      <c r="SBK10" s="11"/>
      <c r="SBL10" s="11"/>
      <c r="SBM10" s="11"/>
      <c r="SBN10" s="11"/>
      <c r="SBO10" s="11"/>
      <c r="SBP10" s="11"/>
      <c r="SBQ10" s="11"/>
      <c r="SBR10" s="11"/>
      <c r="SBS10" s="11"/>
      <c r="SBT10" s="11"/>
      <c r="SBU10" s="11"/>
      <c r="SBV10" s="11"/>
      <c r="SBW10" s="11"/>
      <c r="SBX10" s="11"/>
      <c r="SBY10" s="11"/>
      <c r="SBZ10" s="11"/>
      <c r="SCA10" s="11"/>
      <c r="SCB10" s="11"/>
      <c r="SCC10" s="11"/>
      <c r="SCD10" s="11"/>
      <c r="SCE10" s="11"/>
      <c r="SCF10" s="11"/>
      <c r="SCG10" s="11"/>
      <c r="SCH10" s="11"/>
      <c r="SCI10" s="11"/>
      <c r="SCJ10" s="11"/>
      <c r="SCK10" s="11"/>
      <c r="SCL10" s="11"/>
      <c r="SCM10" s="11"/>
      <c r="SCN10" s="11"/>
      <c r="SCO10" s="11"/>
      <c r="SCP10" s="11"/>
      <c r="SCQ10" s="11"/>
      <c r="SCR10" s="11"/>
      <c r="SCS10" s="11"/>
      <c r="SCT10" s="11"/>
      <c r="SCU10" s="11"/>
      <c r="SCV10" s="11"/>
      <c r="SCW10" s="11"/>
      <c r="SCX10" s="11"/>
      <c r="SCY10" s="11"/>
      <c r="SCZ10" s="11"/>
      <c r="SDA10" s="11"/>
      <c r="SDB10" s="11"/>
      <c r="SDC10" s="11"/>
      <c r="SDD10" s="11"/>
      <c r="SDE10" s="11"/>
      <c r="SDF10" s="11"/>
      <c r="SDG10" s="11"/>
      <c r="SDH10" s="11"/>
      <c r="SDI10" s="11"/>
      <c r="SDJ10" s="11"/>
      <c r="SDK10" s="11"/>
      <c r="SDL10" s="11"/>
      <c r="SDM10" s="11"/>
      <c r="SDN10" s="11"/>
      <c r="SDO10" s="11"/>
      <c r="SDP10" s="11"/>
      <c r="SDQ10" s="11"/>
      <c r="SDR10" s="11"/>
      <c r="SDS10" s="11"/>
      <c r="SDT10" s="11"/>
      <c r="SDU10" s="11"/>
      <c r="SDV10" s="11"/>
      <c r="SDW10" s="11"/>
      <c r="SDX10" s="11"/>
      <c r="SDY10" s="11"/>
      <c r="SDZ10" s="11"/>
      <c r="SEA10" s="11"/>
      <c r="SEB10" s="11"/>
      <c r="SEC10" s="11"/>
      <c r="SED10" s="11"/>
      <c r="SEE10" s="11"/>
      <c r="SEF10" s="11"/>
      <c r="SEG10" s="11"/>
      <c r="SEH10" s="11"/>
      <c r="SEI10" s="11"/>
      <c r="SEJ10" s="11"/>
      <c r="SEK10" s="11"/>
      <c r="SEL10" s="11"/>
      <c r="SEM10" s="11"/>
      <c r="SEN10" s="11"/>
      <c r="SEO10" s="11"/>
      <c r="SEP10" s="11"/>
      <c r="SEQ10" s="11"/>
      <c r="SER10" s="11"/>
      <c r="SES10" s="11"/>
      <c r="SET10" s="11"/>
      <c r="SEU10" s="11"/>
      <c r="SEV10" s="11"/>
      <c r="SEW10" s="11"/>
      <c r="SEX10" s="11"/>
      <c r="SEY10" s="11"/>
      <c r="SEZ10" s="11"/>
      <c r="SFA10" s="11"/>
      <c r="SFB10" s="11"/>
      <c r="SFC10" s="11"/>
      <c r="SFD10" s="11"/>
      <c r="SFE10" s="11"/>
      <c r="SFF10" s="11"/>
      <c r="SFG10" s="11"/>
      <c r="SFH10" s="11"/>
      <c r="SFI10" s="11"/>
      <c r="SFJ10" s="11"/>
      <c r="SFK10" s="11"/>
      <c r="SFL10" s="11"/>
      <c r="SFM10" s="11"/>
      <c r="SFN10" s="11"/>
      <c r="SFO10" s="11"/>
      <c r="SFP10" s="11"/>
      <c r="SFQ10" s="11"/>
      <c r="SFR10" s="11"/>
      <c r="SFS10" s="11"/>
      <c r="SFT10" s="11"/>
      <c r="SFU10" s="11"/>
      <c r="SFV10" s="11"/>
      <c r="SFW10" s="11"/>
      <c r="SFX10" s="11"/>
      <c r="SFY10" s="11"/>
      <c r="SFZ10" s="11"/>
      <c r="SGA10" s="11"/>
      <c r="SGB10" s="11"/>
      <c r="SGC10" s="11"/>
      <c r="SGD10" s="11"/>
      <c r="SGE10" s="11"/>
      <c r="SGF10" s="11"/>
      <c r="SGG10" s="11"/>
      <c r="SGH10" s="11"/>
      <c r="SGI10" s="11"/>
      <c r="SGJ10" s="11"/>
      <c r="SGK10" s="11"/>
      <c r="SGL10" s="11"/>
      <c r="SGM10" s="11"/>
      <c r="SGN10" s="11"/>
      <c r="SGO10" s="11"/>
      <c r="SGP10" s="11"/>
      <c r="SGQ10" s="11"/>
      <c r="SGR10" s="11"/>
      <c r="SGS10" s="11"/>
      <c r="SGT10" s="11"/>
      <c r="SGU10" s="11"/>
      <c r="SGV10" s="11"/>
      <c r="SGW10" s="11"/>
      <c r="SGX10" s="11"/>
      <c r="SGY10" s="11"/>
      <c r="SGZ10" s="11"/>
      <c r="SHA10" s="11"/>
      <c r="SHB10" s="11"/>
      <c r="SHC10" s="11"/>
      <c r="SHD10" s="11"/>
      <c r="SHE10" s="11"/>
      <c r="SHF10" s="11"/>
      <c r="SHG10" s="11"/>
      <c r="SHH10" s="11"/>
      <c r="SHI10" s="11"/>
      <c r="SHJ10" s="11"/>
      <c r="SHK10" s="11"/>
      <c r="SHL10" s="11"/>
      <c r="SHM10" s="11"/>
      <c r="SHN10" s="11"/>
      <c r="SHO10" s="11"/>
      <c r="SHP10" s="11"/>
      <c r="SHQ10" s="11"/>
      <c r="SHR10" s="11"/>
      <c r="SHS10" s="11"/>
      <c r="SHT10" s="11"/>
      <c r="SHU10" s="11"/>
      <c r="SHV10" s="11"/>
      <c r="SHW10" s="11"/>
      <c r="SHX10" s="11"/>
      <c r="SHY10" s="11"/>
      <c r="SHZ10" s="11"/>
      <c r="SIA10" s="11"/>
      <c r="SIB10" s="11"/>
      <c r="SIC10" s="11"/>
      <c r="SID10" s="11"/>
      <c r="SIE10" s="11"/>
      <c r="SIF10" s="11"/>
      <c r="SIG10" s="11"/>
      <c r="SIH10" s="11"/>
      <c r="SII10" s="11"/>
      <c r="SIJ10" s="11"/>
      <c r="SIK10" s="11"/>
      <c r="SIL10" s="11"/>
      <c r="SIM10" s="11"/>
      <c r="SIN10" s="11"/>
      <c r="SIO10" s="11"/>
      <c r="SIP10" s="11"/>
      <c r="SIQ10" s="11"/>
      <c r="SIR10" s="11"/>
      <c r="SIS10" s="11"/>
      <c r="SIT10" s="11"/>
      <c r="SIU10" s="11"/>
      <c r="SIV10" s="11"/>
      <c r="SIW10" s="11"/>
      <c r="SIX10" s="11"/>
      <c r="SIY10" s="11"/>
      <c r="SIZ10" s="11"/>
      <c r="SJA10" s="11"/>
      <c r="SJB10" s="11"/>
      <c r="SJC10" s="11"/>
      <c r="SJD10" s="11"/>
      <c r="SJE10" s="11"/>
      <c r="SJF10" s="11"/>
      <c r="SJG10" s="11"/>
      <c r="SJH10" s="11"/>
      <c r="SJI10" s="11"/>
      <c r="SJJ10" s="11"/>
      <c r="SJK10" s="11"/>
      <c r="SJL10" s="11"/>
      <c r="SJM10" s="11"/>
      <c r="SJN10" s="11"/>
      <c r="SJO10" s="11"/>
      <c r="SJP10" s="11"/>
      <c r="SJQ10" s="11"/>
      <c r="SJR10" s="11"/>
      <c r="SJS10" s="11"/>
      <c r="SJT10" s="11"/>
      <c r="SJU10" s="11"/>
      <c r="SJV10" s="11"/>
      <c r="SJW10" s="11"/>
      <c r="SJX10" s="11"/>
      <c r="SJY10" s="11"/>
      <c r="SJZ10" s="11"/>
      <c r="SKA10" s="11"/>
      <c r="SKB10" s="11"/>
      <c r="SKC10" s="11"/>
      <c r="SKD10" s="11"/>
      <c r="SKE10" s="11"/>
      <c r="SKF10" s="11"/>
      <c r="SKG10" s="11"/>
      <c r="SKH10" s="11"/>
      <c r="SKI10" s="11"/>
      <c r="SKJ10" s="11"/>
      <c r="SKK10" s="11"/>
      <c r="SKL10" s="11"/>
      <c r="SKM10" s="11"/>
      <c r="SKN10" s="11"/>
      <c r="SKO10" s="11"/>
      <c r="SKP10" s="11"/>
      <c r="SKQ10" s="11"/>
      <c r="SKR10" s="11"/>
      <c r="SKS10" s="11"/>
      <c r="SKT10" s="11"/>
      <c r="SKU10" s="11"/>
      <c r="SKV10" s="11"/>
      <c r="SKW10" s="11"/>
      <c r="SKX10" s="11"/>
      <c r="SKY10" s="11"/>
      <c r="SKZ10" s="11"/>
      <c r="SLA10" s="11"/>
      <c r="SLB10" s="11"/>
      <c r="SLC10" s="11"/>
      <c r="SLD10" s="11"/>
      <c r="SLE10" s="11"/>
      <c r="SLF10" s="11"/>
      <c r="SLG10" s="11"/>
      <c r="SLH10" s="11"/>
      <c r="SLI10" s="11"/>
      <c r="SLJ10" s="11"/>
      <c r="SLK10" s="11"/>
      <c r="SLL10" s="11"/>
      <c r="SLM10" s="11"/>
      <c r="SLN10" s="11"/>
      <c r="SLO10" s="11"/>
      <c r="SLP10" s="11"/>
      <c r="SLQ10" s="11"/>
      <c r="SLR10" s="11"/>
      <c r="SLS10" s="11"/>
      <c r="SLT10" s="11"/>
      <c r="SLU10" s="11"/>
      <c r="SLV10" s="11"/>
      <c r="SLW10" s="11"/>
      <c r="SLX10" s="11"/>
      <c r="SLY10" s="11"/>
      <c r="SLZ10" s="11"/>
      <c r="SMA10" s="11"/>
      <c r="SMB10" s="11"/>
      <c r="SMC10" s="11"/>
      <c r="SMD10" s="11"/>
      <c r="SME10" s="11"/>
      <c r="SMF10" s="11"/>
      <c r="SMG10" s="11"/>
      <c r="SMH10" s="11"/>
      <c r="SMI10" s="11"/>
      <c r="SMJ10" s="11"/>
      <c r="SMK10" s="11"/>
      <c r="SML10" s="11"/>
      <c r="SMM10" s="11"/>
      <c r="SMN10" s="11"/>
      <c r="SMO10" s="11"/>
      <c r="SMP10" s="11"/>
      <c r="SMQ10" s="11"/>
      <c r="SMR10" s="11"/>
      <c r="SMS10" s="11"/>
      <c r="SMT10" s="11"/>
      <c r="SMU10" s="11"/>
      <c r="SMV10" s="11"/>
      <c r="SMW10" s="11"/>
      <c r="SMX10" s="11"/>
      <c r="SMY10" s="11"/>
      <c r="SMZ10" s="11"/>
      <c r="SNA10" s="11"/>
      <c r="SNB10" s="11"/>
      <c r="SNC10" s="11"/>
      <c r="SND10" s="11"/>
      <c r="SNE10" s="11"/>
      <c r="SNF10" s="11"/>
      <c r="SNG10" s="11"/>
      <c r="SNH10" s="11"/>
      <c r="SNI10" s="11"/>
      <c r="SNJ10" s="11"/>
      <c r="SNK10" s="11"/>
      <c r="SNL10" s="11"/>
      <c r="SNM10" s="11"/>
      <c r="SNN10" s="11"/>
      <c r="SNO10" s="11"/>
      <c r="SNP10" s="11"/>
      <c r="SNQ10" s="11"/>
      <c r="SNR10" s="11"/>
      <c r="SNS10" s="11"/>
      <c r="SNT10" s="11"/>
      <c r="SNU10" s="11"/>
      <c r="SNV10" s="11"/>
      <c r="SNW10" s="11"/>
      <c r="SNX10" s="11"/>
      <c r="SNY10" s="11"/>
      <c r="SNZ10" s="11"/>
      <c r="SOA10" s="11"/>
      <c r="SOB10" s="11"/>
      <c r="SOC10" s="11"/>
      <c r="SOD10" s="11"/>
      <c r="SOE10" s="11"/>
      <c r="SOF10" s="11"/>
      <c r="SOG10" s="11"/>
      <c r="SOH10" s="11"/>
      <c r="SOI10" s="11"/>
      <c r="SOJ10" s="11"/>
      <c r="SOK10" s="11"/>
      <c r="SOL10" s="11"/>
      <c r="SOM10" s="11"/>
      <c r="SON10" s="11"/>
      <c r="SOO10" s="11"/>
      <c r="SOP10" s="11"/>
      <c r="SOQ10" s="11"/>
      <c r="SOR10" s="11"/>
      <c r="SOS10" s="11"/>
      <c r="SOT10" s="11"/>
      <c r="SOU10" s="11"/>
      <c r="SOV10" s="11"/>
      <c r="SOW10" s="11"/>
      <c r="SOX10" s="11"/>
      <c r="SOY10" s="11"/>
      <c r="SOZ10" s="11"/>
      <c r="SPA10" s="11"/>
      <c r="SPB10" s="11"/>
      <c r="SPC10" s="11"/>
      <c r="SPD10" s="11"/>
      <c r="SPE10" s="11"/>
      <c r="SPF10" s="11"/>
      <c r="SPG10" s="11"/>
      <c r="SPH10" s="11"/>
      <c r="SPI10" s="11"/>
      <c r="SPJ10" s="11"/>
      <c r="SPK10" s="11"/>
      <c r="SPL10" s="11"/>
      <c r="SPM10" s="11"/>
      <c r="SPN10" s="11"/>
      <c r="SPO10" s="11"/>
      <c r="SPP10" s="11"/>
      <c r="SPQ10" s="11"/>
      <c r="SPR10" s="11"/>
      <c r="SPS10" s="11"/>
      <c r="SPT10" s="11"/>
      <c r="SPU10" s="11"/>
      <c r="SPV10" s="11"/>
      <c r="SPW10" s="11"/>
      <c r="SPX10" s="11"/>
      <c r="SPY10" s="11"/>
      <c r="SPZ10" s="11"/>
      <c r="SQA10" s="11"/>
      <c r="SQB10" s="11"/>
      <c r="SQC10" s="11"/>
      <c r="SQD10" s="11"/>
      <c r="SQE10" s="11"/>
      <c r="SQF10" s="11"/>
      <c r="SQG10" s="11"/>
      <c r="SQH10" s="11"/>
      <c r="SQI10" s="11"/>
      <c r="SQJ10" s="11"/>
      <c r="SQK10" s="11"/>
      <c r="SQL10" s="11"/>
      <c r="SQM10" s="11"/>
      <c r="SQN10" s="11"/>
      <c r="SQO10" s="11"/>
      <c r="SQP10" s="11"/>
      <c r="SQQ10" s="11"/>
      <c r="SQR10" s="11"/>
      <c r="SQS10" s="11"/>
      <c r="SQT10" s="11"/>
      <c r="SQU10" s="11"/>
      <c r="SQV10" s="11"/>
      <c r="SQW10" s="11"/>
      <c r="SQX10" s="11"/>
      <c r="SQY10" s="11"/>
      <c r="SQZ10" s="11"/>
      <c r="SRA10" s="11"/>
      <c r="SRB10" s="11"/>
      <c r="SRC10" s="11"/>
      <c r="SRD10" s="11"/>
      <c r="SRE10" s="11"/>
      <c r="SRF10" s="11"/>
      <c r="SRG10" s="11"/>
      <c r="SRH10" s="11"/>
      <c r="SRI10" s="11"/>
      <c r="SRJ10" s="11"/>
      <c r="SRK10" s="11"/>
      <c r="SRL10" s="11"/>
      <c r="SRM10" s="11"/>
      <c r="SRN10" s="11"/>
      <c r="SRO10" s="11"/>
      <c r="SRP10" s="11"/>
      <c r="SRQ10" s="11"/>
      <c r="SRR10" s="11"/>
      <c r="SRS10" s="11"/>
      <c r="SRT10" s="11"/>
      <c r="SRU10" s="11"/>
      <c r="SRV10" s="11"/>
      <c r="SRW10" s="11"/>
      <c r="SRX10" s="11"/>
      <c r="SRY10" s="11"/>
      <c r="SRZ10" s="11"/>
      <c r="SSA10" s="11"/>
      <c r="SSB10" s="11"/>
      <c r="SSC10" s="11"/>
      <c r="SSD10" s="11"/>
      <c r="SSE10" s="11"/>
      <c r="SSF10" s="11"/>
      <c r="SSG10" s="11"/>
      <c r="SSH10" s="11"/>
      <c r="SSI10" s="11"/>
      <c r="SSJ10" s="11"/>
      <c r="SSK10" s="11"/>
      <c r="SSL10" s="11"/>
      <c r="SSM10" s="11"/>
      <c r="SSN10" s="11"/>
      <c r="SSO10" s="11"/>
      <c r="SSP10" s="11"/>
      <c r="SSQ10" s="11"/>
      <c r="SSR10" s="11"/>
      <c r="SSS10" s="11"/>
      <c r="SST10" s="11"/>
      <c r="SSU10" s="11"/>
      <c r="SSV10" s="11"/>
      <c r="SSW10" s="11"/>
      <c r="SSX10" s="11"/>
      <c r="SSY10" s="11"/>
      <c r="SSZ10" s="11"/>
      <c r="STA10" s="11"/>
      <c r="STB10" s="11"/>
      <c r="STC10" s="11"/>
      <c r="STD10" s="11"/>
      <c r="STE10" s="11"/>
      <c r="STF10" s="11"/>
      <c r="STG10" s="11"/>
      <c r="STH10" s="11"/>
      <c r="STI10" s="11"/>
      <c r="STJ10" s="11"/>
      <c r="STK10" s="11"/>
      <c r="STL10" s="11"/>
      <c r="STM10" s="11"/>
      <c r="STN10" s="11"/>
      <c r="STO10" s="11"/>
      <c r="STP10" s="11"/>
      <c r="STQ10" s="11"/>
      <c r="STR10" s="11"/>
      <c r="STS10" s="11"/>
      <c r="STT10" s="11"/>
      <c r="STU10" s="11"/>
      <c r="STV10" s="11"/>
      <c r="STW10" s="11"/>
      <c r="STX10" s="11"/>
      <c r="STY10" s="11"/>
      <c r="STZ10" s="11"/>
      <c r="SUA10" s="11"/>
      <c r="SUB10" s="11"/>
      <c r="SUC10" s="11"/>
      <c r="SUD10" s="11"/>
      <c r="SUE10" s="11"/>
      <c r="SUF10" s="11"/>
      <c r="SUG10" s="11"/>
      <c r="SUH10" s="11"/>
      <c r="SUI10" s="11"/>
      <c r="SUJ10" s="11"/>
      <c r="SUK10" s="11"/>
      <c r="SUL10" s="11"/>
      <c r="SUM10" s="11"/>
      <c r="SUN10" s="11"/>
      <c r="SUO10" s="11"/>
      <c r="SUP10" s="11"/>
      <c r="SUQ10" s="11"/>
      <c r="SUR10" s="11"/>
      <c r="SUS10" s="11"/>
      <c r="SUT10" s="11"/>
      <c r="SUU10" s="11"/>
      <c r="SUV10" s="11"/>
      <c r="SUW10" s="11"/>
      <c r="SUX10" s="11"/>
      <c r="SUY10" s="11"/>
      <c r="SUZ10" s="11"/>
      <c r="SVA10" s="11"/>
      <c r="SVB10" s="11"/>
      <c r="SVC10" s="11"/>
      <c r="SVD10" s="11"/>
      <c r="SVE10" s="11"/>
      <c r="SVF10" s="11"/>
      <c r="SVG10" s="11"/>
      <c r="SVH10" s="11"/>
      <c r="SVI10" s="11"/>
      <c r="SVJ10" s="11"/>
      <c r="SVK10" s="11"/>
      <c r="SVL10" s="11"/>
      <c r="SVM10" s="11"/>
      <c r="SVN10" s="11"/>
      <c r="SVO10" s="11"/>
      <c r="SVP10" s="11"/>
      <c r="SVQ10" s="11"/>
      <c r="SVR10" s="11"/>
      <c r="SVS10" s="11"/>
      <c r="SVT10" s="11"/>
      <c r="SVU10" s="11"/>
      <c r="SVV10" s="11"/>
      <c r="SVW10" s="11"/>
      <c r="SVX10" s="11"/>
      <c r="SVY10" s="11"/>
      <c r="SVZ10" s="11"/>
      <c r="SWA10" s="11"/>
      <c r="SWB10" s="11"/>
      <c r="SWC10" s="11"/>
      <c r="SWD10" s="11"/>
      <c r="SWE10" s="11"/>
      <c r="SWF10" s="11"/>
      <c r="SWG10" s="11"/>
      <c r="SWH10" s="11"/>
      <c r="SWI10" s="11"/>
      <c r="SWJ10" s="11"/>
      <c r="SWK10" s="11"/>
      <c r="SWL10" s="11"/>
      <c r="SWM10" s="11"/>
      <c r="SWN10" s="11"/>
      <c r="SWO10" s="11"/>
      <c r="SWP10" s="11"/>
      <c r="SWQ10" s="11"/>
      <c r="SWR10" s="11"/>
      <c r="SWS10" s="11"/>
      <c r="SWT10" s="11"/>
      <c r="SWU10" s="11"/>
      <c r="SWV10" s="11"/>
      <c r="SWW10" s="11"/>
      <c r="SWX10" s="11"/>
      <c r="SWY10" s="11"/>
      <c r="SWZ10" s="11"/>
      <c r="SXA10" s="11"/>
      <c r="SXB10" s="11"/>
      <c r="SXC10" s="11"/>
      <c r="SXD10" s="11"/>
      <c r="SXE10" s="11"/>
      <c r="SXF10" s="11"/>
      <c r="SXG10" s="11"/>
      <c r="SXH10" s="11"/>
      <c r="SXI10" s="11"/>
      <c r="SXJ10" s="11"/>
      <c r="SXK10" s="11"/>
      <c r="SXL10" s="11"/>
      <c r="SXM10" s="11"/>
      <c r="SXN10" s="11"/>
      <c r="SXO10" s="11"/>
      <c r="SXP10" s="11"/>
      <c r="SXQ10" s="11"/>
      <c r="SXR10" s="11"/>
      <c r="SXS10" s="11"/>
      <c r="SXT10" s="11"/>
      <c r="SXU10" s="11"/>
      <c r="SXV10" s="11"/>
      <c r="SXW10" s="11"/>
      <c r="SXX10" s="11"/>
      <c r="SXY10" s="11"/>
      <c r="SXZ10" s="11"/>
      <c r="SYA10" s="11"/>
      <c r="SYB10" s="11"/>
      <c r="SYC10" s="11"/>
      <c r="SYD10" s="11"/>
      <c r="SYE10" s="11"/>
      <c r="SYF10" s="11"/>
      <c r="SYG10" s="11"/>
      <c r="SYH10" s="11"/>
      <c r="SYI10" s="11"/>
      <c r="SYJ10" s="11"/>
      <c r="SYK10" s="11"/>
      <c r="SYL10" s="11"/>
      <c r="SYM10" s="11"/>
      <c r="SYN10" s="11"/>
      <c r="SYO10" s="11"/>
      <c r="SYP10" s="11"/>
      <c r="SYQ10" s="11"/>
      <c r="SYR10" s="11"/>
      <c r="SYS10" s="11"/>
      <c r="SYT10" s="11"/>
      <c r="SYU10" s="11"/>
      <c r="SYV10" s="11"/>
      <c r="SYW10" s="11"/>
      <c r="SYX10" s="11"/>
      <c r="SYY10" s="11"/>
      <c r="SYZ10" s="11"/>
      <c r="SZA10" s="11"/>
      <c r="SZB10" s="11"/>
      <c r="SZC10" s="11"/>
      <c r="SZD10" s="11"/>
      <c r="SZE10" s="11"/>
      <c r="SZF10" s="11"/>
      <c r="SZG10" s="11"/>
      <c r="SZH10" s="11"/>
      <c r="SZI10" s="11"/>
      <c r="SZJ10" s="11"/>
      <c r="SZK10" s="11"/>
      <c r="SZL10" s="11"/>
      <c r="SZM10" s="11"/>
      <c r="SZN10" s="11"/>
      <c r="SZO10" s="11"/>
      <c r="SZP10" s="11"/>
      <c r="SZQ10" s="11"/>
      <c r="SZR10" s="11"/>
      <c r="SZS10" s="11"/>
      <c r="SZT10" s="11"/>
      <c r="SZU10" s="11"/>
      <c r="SZV10" s="11"/>
      <c r="SZW10" s="11"/>
      <c r="SZX10" s="11"/>
      <c r="SZY10" s="11"/>
      <c r="SZZ10" s="11"/>
      <c r="TAA10" s="11"/>
      <c r="TAB10" s="11"/>
      <c r="TAC10" s="11"/>
      <c r="TAD10" s="11"/>
      <c r="TAE10" s="11"/>
      <c r="TAF10" s="11"/>
      <c r="TAG10" s="11"/>
      <c r="TAH10" s="11"/>
      <c r="TAI10" s="11"/>
      <c r="TAJ10" s="11"/>
      <c r="TAK10" s="11"/>
      <c r="TAL10" s="11"/>
      <c r="TAM10" s="11"/>
      <c r="TAN10" s="11"/>
      <c r="TAO10" s="11"/>
      <c r="TAP10" s="11"/>
      <c r="TAQ10" s="11"/>
      <c r="TAR10" s="11"/>
      <c r="TAS10" s="11"/>
      <c r="TAT10" s="11"/>
      <c r="TAU10" s="11"/>
      <c r="TAV10" s="11"/>
      <c r="TAW10" s="11"/>
      <c r="TAX10" s="11"/>
      <c r="TAY10" s="11"/>
      <c r="TAZ10" s="11"/>
      <c r="TBA10" s="11"/>
      <c r="TBB10" s="11"/>
      <c r="TBC10" s="11"/>
      <c r="TBD10" s="11"/>
      <c r="TBE10" s="11"/>
      <c r="TBF10" s="11"/>
      <c r="TBG10" s="11"/>
      <c r="TBH10" s="11"/>
      <c r="TBI10" s="11"/>
      <c r="TBJ10" s="11"/>
      <c r="TBK10" s="11"/>
      <c r="TBL10" s="11"/>
      <c r="TBM10" s="11"/>
      <c r="TBN10" s="11"/>
      <c r="TBO10" s="11"/>
      <c r="TBP10" s="11"/>
      <c r="TBQ10" s="11"/>
      <c r="TBR10" s="11"/>
      <c r="TBS10" s="11"/>
      <c r="TBT10" s="11"/>
      <c r="TBU10" s="11"/>
      <c r="TBV10" s="11"/>
      <c r="TBW10" s="11"/>
      <c r="TBX10" s="11"/>
      <c r="TBY10" s="11"/>
      <c r="TBZ10" s="11"/>
      <c r="TCA10" s="11"/>
      <c r="TCB10" s="11"/>
      <c r="TCC10" s="11"/>
      <c r="TCD10" s="11"/>
      <c r="TCE10" s="11"/>
      <c r="TCF10" s="11"/>
      <c r="TCG10" s="11"/>
      <c r="TCH10" s="11"/>
      <c r="TCI10" s="11"/>
      <c r="TCJ10" s="11"/>
      <c r="TCK10" s="11"/>
      <c r="TCL10" s="11"/>
      <c r="TCM10" s="11"/>
      <c r="TCN10" s="11"/>
      <c r="TCO10" s="11"/>
      <c r="TCP10" s="11"/>
      <c r="TCQ10" s="11"/>
      <c r="TCR10" s="11"/>
      <c r="TCS10" s="11"/>
      <c r="TCT10" s="11"/>
      <c r="TCU10" s="11"/>
      <c r="TCV10" s="11"/>
      <c r="TCW10" s="11"/>
      <c r="TCX10" s="11"/>
      <c r="TCY10" s="11"/>
      <c r="TCZ10" s="11"/>
      <c r="TDA10" s="11"/>
      <c r="TDB10" s="11"/>
      <c r="TDC10" s="11"/>
      <c r="TDD10" s="11"/>
      <c r="TDE10" s="11"/>
      <c r="TDF10" s="11"/>
      <c r="TDG10" s="11"/>
      <c r="TDH10" s="11"/>
      <c r="TDI10" s="11"/>
      <c r="TDJ10" s="11"/>
      <c r="TDK10" s="11"/>
      <c r="TDL10" s="11"/>
      <c r="TDM10" s="11"/>
      <c r="TDN10" s="11"/>
      <c r="TDO10" s="11"/>
      <c r="TDP10" s="11"/>
      <c r="TDQ10" s="11"/>
      <c r="TDR10" s="11"/>
      <c r="TDS10" s="11"/>
      <c r="TDT10" s="11"/>
      <c r="TDU10" s="11"/>
      <c r="TDV10" s="11"/>
      <c r="TDW10" s="11"/>
      <c r="TDX10" s="11"/>
      <c r="TDY10" s="11"/>
      <c r="TDZ10" s="11"/>
      <c r="TEA10" s="11"/>
      <c r="TEB10" s="11"/>
      <c r="TEC10" s="11"/>
      <c r="TED10" s="11"/>
      <c r="TEE10" s="11"/>
      <c r="TEF10" s="11"/>
      <c r="TEG10" s="11"/>
      <c r="TEH10" s="11"/>
      <c r="TEI10" s="11"/>
      <c r="TEJ10" s="11"/>
      <c r="TEK10" s="11"/>
      <c r="TEL10" s="11"/>
      <c r="TEM10" s="11"/>
      <c r="TEN10" s="11"/>
      <c r="TEO10" s="11"/>
      <c r="TEP10" s="11"/>
      <c r="TEQ10" s="11"/>
      <c r="TER10" s="11"/>
      <c r="TES10" s="11"/>
      <c r="TET10" s="11"/>
      <c r="TEU10" s="11"/>
      <c r="TEV10" s="11"/>
      <c r="TEW10" s="11"/>
      <c r="TEX10" s="11"/>
      <c r="TEY10" s="11"/>
      <c r="TEZ10" s="11"/>
      <c r="TFA10" s="11"/>
      <c r="TFB10" s="11"/>
      <c r="TFC10" s="11"/>
      <c r="TFD10" s="11"/>
      <c r="TFE10" s="11"/>
      <c r="TFF10" s="11"/>
      <c r="TFG10" s="11"/>
      <c r="TFH10" s="11"/>
      <c r="TFI10" s="11"/>
      <c r="TFJ10" s="11"/>
      <c r="TFK10" s="11"/>
      <c r="TFL10" s="11"/>
      <c r="TFM10" s="11"/>
      <c r="TFN10" s="11"/>
      <c r="TFO10" s="11"/>
      <c r="TFP10" s="11"/>
      <c r="TFQ10" s="11"/>
      <c r="TFR10" s="11"/>
      <c r="TFS10" s="11"/>
      <c r="TFT10" s="11"/>
      <c r="TFU10" s="11"/>
      <c r="TFV10" s="11"/>
      <c r="TFW10" s="11"/>
      <c r="TFX10" s="11"/>
      <c r="TFY10" s="11"/>
      <c r="TFZ10" s="11"/>
      <c r="TGA10" s="11"/>
      <c r="TGB10" s="11"/>
      <c r="TGC10" s="11"/>
      <c r="TGD10" s="11"/>
      <c r="TGE10" s="11"/>
      <c r="TGF10" s="11"/>
      <c r="TGG10" s="11"/>
      <c r="TGH10" s="11"/>
      <c r="TGI10" s="11"/>
      <c r="TGJ10" s="11"/>
      <c r="TGK10" s="11"/>
      <c r="TGL10" s="11"/>
      <c r="TGM10" s="11"/>
      <c r="TGN10" s="11"/>
      <c r="TGO10" s="11"/>
      <c r="TGP10" s="11"/>
      <c r="TGQ10" s="11"/>
      <c r="TGR10" s="11"/>
      <c r="TGS10" s="11"/>
      <c r="TGT10" s="11"/>
      <c r="TGU10" s="11"/>
      <c r="TGV10" s="11"/>
      <c r="TGW10" s="11"/>
      <c r="TGX10" s="11"/>
      <c r="TGY10" s="11"/>
      <c r="TGZ10" s="11"/>
      <c r="THA10" s="11"/>
      <c r="THB10" s="11"/>
      <c r="THC10" s="11"/>
      <c r="THD10" s="11"/>
      <c r="THE10" s="11"/>
      <c r="THF10" s="11"/>
      <c r="THG10" s="11"/>
      <c r="THH10" s="11"/>
      <c r="THI10" s="11"/>
      <c r="THJ10" s="11"/>
      <c r="THK10" s="11"/>
      <c r="THL10" s="11"/>
      <c r="THM10" s="11"/>
      <c r="THN10" s="11"/>
      <c r="THO10" s="11"/>
      <c r="THP10" s="11"/>
      <c r="THQ10" s="11"/>
      <c r="THR10" s="11"/>
      <c r="THS10" s="11"/>
      <c r="THT10" s="11"/>
      <c r="THU10" s="11"/>
      <c r="THV10" s="11"/>
      <c r="THW10" s="11"/>
      <c r="THX10" s="11"/>
      <c r="THY10" s="11"/>
      <c r="THZ10" s="11"/>
      <c r="TIA10" s="11"/>
      <c r="TIB10" s="11"/>
      <c r="TIC10" s="11"/>
      <c r="TID10" s="11"/>
      <c r="TIE10" s="11"/>
      <c r="TIF10" s="11"/>
      <c r="TIG10" s="11"/>
      <c r="TIH10" s="11"/>
      <c r="TII10" s="11"/>
      <c r="TIJ10" s="11"/>
      <c r="TIK10" s="11"/>
      <c r="TIL10" s="11"/>
      <c r="TIM10" s="11"/>
      <c r="TIN10" s="11"/>
      <c r="TIO10" s="11"/>
      <c r="TIP10" s="11"/>
      <c r="TIQ10" s="11"/>
      <c r="TIR10" s="11"/>
      <c r="TIS10" s="11"/>
      <c r="TIT10" s="11"/>
      <c r="TIU10" s="11"/>
      <c r="TIV10" s="11"/>
      <c r="TIW10" s="11"/>
      <c r="TIX10" s="11"/>
      <c r="TIY10" s="11"/>
      <c r="TIZ10" s="11"/>
      <c r="TJA10" s="11"/>
      <c r="TJB10" s="11"/>
      <c r="TJC10" s="11"/>
      <c r="TJD10" s="11"/>
      <c r="TJE10" s="11"/>
      <c r="TJF10" s="11"/>
      <c r="TJG10" s="11"/>
      <c r="TJH10" s="11"/>
      <c r="TJI10" s="11"/>
      <c r="TJJ10" s="11"/>
      <c r="TJK10" s="11"/>
      <c r="TJL10" s="11"/>
      <c r="TJM10" s="11"/>
      <c r="TJN10" s="11"/>
      <c r="TJO10" s="11"/>
      <c r="TJP10" s="11"/>
      <c r="TJQ10" s="11"/>
      <c r="TJR10" s="11"/>
      <c r="TJS10" s="11"/>
      <c r="TJT10" s="11"/>
      <c r="TJU10" s="11"/>
      <c r="TJV10" s="11"/>
      <c r="TJW10" s="11"/>
      <c r="TJX10" s="11"/>
      <c r="TJY10" s="11"/>
      <c r="TJZ10" s="11"/>
      <c r="TKA10" s="11"/>
      <c r="TKB10" s="11"/>
      <c r="TKC10" s="11"/>
      <c r="TKD10" s="11"/>
      <c r="TKE10" s="11"/>
      <c r="TKF10" s="11"/>
      <c r="TKG10" s="11"/>
      <c r="TKH10" s="11"/>
      <c r="TKI10" s="11"/>
      <c r="TKJ10" s="11"/>
      <c r="TKK10" s="11"/>
      <c r="TKL10" s="11"/>
      <c r="TKM10" s="11"/>
      <c r="TKN10" s="11"/>
      <c r="TKO10" s="11"/>
      <c r="TKP10" s="11"/>
      <c r="TKQ10" s="11"/>
      <c r="TKR10" s="11"/>
      <c r="TKS10" s="11"/>
      <c r="TKT10" s="11"/>
      <c r="TKU10" s="11"/>
      <c r="TKV10" s="11"/>
      <c r="TKW10" s="11"/>
      <c r="TKX10" s="11"/>
      <c r="TKY10" s="11"/>
      <c r="TKZ10" s="11"/>
      <c r="TLA10" s="11"/>
      <c r="TLB10" s="11"/>
      <c r="TLC10" s="11"/>
      <c r="TLD10" s="11"/>
      <c r="TLE10" s="11"/>
      <c r="TLF10" s="11"/>
      <c r="TLG10" s="11"/>
      <c r="TLH10" s="11"/>
      <c r="TLI10" s="11"/>
      <c r="TLJ10" s="11"/>
      <c r="TLK10" s="11"/>
      <c r="TLL10" s="11"/>
      <c r="TLM10" s="11"/>
      <c r="TLN10" s="11"/>
      <c r="TLO10" s="11"/>
      <c r="TLP10" s="11"/>
      <c r="TLQ10" s="11"/>
      <c r="TLR10" s="11"/>
      <c r="TLS10" s="11"/>
      <c r="TLT10" s="11"/>
      <c r="TLU10" s="11"/>
      <c r="TLV10" s="11"/>
      <c r="TLW10" s="11"/>
      <c r="TLX10" s="11"/>
      <c r="TLY10" s="11"/>
      <c r="TLZ10" s="11"/>
      <c r="TMA10" s="11"/>
      <c r="TMB10" s="11"/>
      <c r="TMC10" s="11"/>
      <c r="TMD10" s="11"/>
      <c r="TME10" s="11"/>
      <c r="TMF10" s="11"/>
      <c r="TMG10" s="11"/>
      <c r="TMH10" s="11"/>
      <c r="TMI10" s="11"/>
      <c r="TMJ10" s="11"/>
      <c r="TMK10" s="11"/>
      <c r="TML10" s="11"/>
      <c r="TMM10" s="11"/>
      <c r="TMN10" s="11"/>
      <c r="TMO10" s="11"/>
      <c r="TMP10" s="11"/>
      <c r="TMQ10" s="11"/>
      <c r="TMR10" s="11"/>
      <c r="TMS10" s="11"/>
      <c r="TMT10" s="11"/>
      <c r="TMU10" s="11"/>
      <c r="TMV10" s="11"/>
      <c r="TMW10" s="11"/>
      <c r="TMX10" s="11"/>
      <c r="TMY10" s="11"/>
      <c r="TMZ10" s="11"/>
      <c r="TNA10" s="11"/>
      <c r="TNB10" s="11"/>
      <c r="TNC10" s="11"/>
      <c r="TND10" s="11"/>
      <c r="TNE10" s="11"/>
      <c r="TNF10" s="11"/>
      <c r="TNG10" s="11"/>
      <c r="TNH10" s="11"/>
      <c r="TNI10" s="11"/>
      <c r="TNJ10" s="11"/>
      <c r="TNK10" s="11"/>
      <c r="TNL10" s="11"/>
      <c r="TNM10" s="11"/>
      <c r="TNN10" s="11"/>
      <c r="TNO10" s="11"/>
      <c r="TNP10" s="11"/>
      <c r="TNQ10" s="11"/>
      <c r="TNR10" s="11"/>
      <c r="TNS10" s="11"/>
      <c r="TNT10" s="11"/>
      <c r="TNU10" s="11"/>
      <c r="TNV10" s="11"/>
      <c r="TNW10" s="11"/>
      <c r="TNX10" s="11"/>
      <c r="TNY10" s="11"/>
      <c r="TNZ10" s="11"/>
      <c r="TOA10" s="11"/>
      <c r="TOB10" s="11"/>
      <c r="TOC10" s="11"/>
      <c r="TOD10" s="11"/>
      <c r="TOE10" s="11"/>
      <c r="TOF10" s="11"/>
      <c r="TOG10" s="11"/>
      <c r="TOH10" s="11"/>
      <c r="TOI10" s="11"/>
      <c r="TOJ10" s="11"/>
      <c r="TOK10" s="11"/>
      <c r="TOL10" s="11"/>
      <c r="TOM10" s="11"/>
      <c r="TON10" s="11"/>
      <c r="TOO10" s="11"/>
      <c r="TOP10" s="11"/>
      <c r="TOQ10" s="11"/>
      <c r="TOR10" s="11"/>
      <c r="TOS10" s="11"/>
      <c r="TOT10" s="11"/>
      <c r="TOU10" s="11"/>
      <c r="TOV10" s="11"/>
      <c r="TOW10" s="11"/>
      <c r="TOX10" s="11"/>
      <c r="TOY10" s="11"/>
      <c r="TOZ10" s="11"/>
      <c r="TPA10" s="11"/>
      <c r="TPB10" s="11"/>
      <c r="TPC10" s="11"/>
      <c r="TPD10" s="11"/>
      <c r="TPE10" s="11"/>
      <c r="TPF10" s="11"/>
      <c r="TPG10" s="11"/>
      <c r="TPH10" s="11"/>
      <c r="TPI10" s="11"/>
      <c r="TPJ10" s="11"/>
      <c r="TPK10" s="11"/>
      <c r="TPL10" s="11"/>
      <c r="TPM10" s="11"/>
      <c r="TPN10" s="11"/>
      <c r="TPO10" s="11"/>
      <c r="TPP10" s="11"/>
      <c r="TPQ10" s="11"/>
      <c r="TPR10" s="11"/>
      <c r="TPS10" s="11"/>
      <c r="TPT10" s="11"/>
      <c r="TPU10" s="11"/>
      <c r="TPV10" s="11"/>
      <c r="TPW10" s="11"/>
      <c r="TPX10" s="11"/>
      <c r="TPY10" s="11"/>
      <c r="TPZ10" s="11"/>
      <c r="TQA10" s="11"/>
      <c r="TQB10" s="11"/>
      <c r="TQC10" s="11"/>
      <c r="TQD10" s="11"/>
      <c r="TQE10" s="11"/>
      <c r="TQF10" s="11"/>
      <c r="TQG10" s="11"/>
      <c r="TQH10" s="11"/>
      <c r="TQI10" s="11"/>
      <c r="TQJ10" s="11"/>
      <c r="TQK10" s="11"/>
      <c r="TQL10" s="11"/>
      <c r="TQM10" s="11"/>
      <c r="TQN10" s="11"/>
      <c r="TQO10" s="11"/>
      <c r="TQP10" s="11"/>
      <c r="TQQ10" s="11"/>
      <c r="TQR10" s="11"/>
      <c r="TQS10" s="11"/>
      <c r="TQT10" s="11"/>
      <c r="TQU10" s="11"/>
      <c r="TQV10" s="11"/>
      <c r="TQW10" s="11"/>
      <c r="TQX10" s="11"/>
      <c r="TQY10" s="11"/>
      <c r="TQZ10" s="11"/>
      <c r="TRA10" s="11"/>
      <c r="TRB10" s="11"/>
      <c r="TRC10" s="11"/>
      <c r="TRD10" s="11"/>
      <c r="TRE10" s="11"/>
      <c r="TRF10" s="11"/>
      <c r="TRG10" s="11"/>
      <c r="TRH10" s="11"/>
      <c r="TRI10" s="11"/>
      <c r="TRJ10" s="11"/>
      <c r="TRK10" s="11"/>
      <c r="TRL10" s="11"/>
      <c r="TRM10" s="11"/>
      <c r="TRN10" s="11"/>
      <c r="TRO10" s="11"/>
      <c r="TRP10" s="11"/>
      <c r="TRQ10" s="11"/>
      <c r="TRR10" s="11"/>
      <c r="TRS10" s="11"/>
      <c r="TRT10" s="11"/>
      <c r="TRU10" s="11"/>
      <c r="TRV10" s="11"/>
      <c r="TRW10" s="11"/>
      <c r="TRX10" s="11"/>
      <c r="TRY10" s="11"/>
      <c r="TRZ10" s="11"/>
      <c r="TSA10" s="11"/>
      <c r="TSB10" s="11"/>
      <c r="TSC10" s="11"/>
      <c r="TSD10" s="11"/>
      <c r="TSE10" s="11"/>
      <c r="TSF10" s="11"/>
      <c r="TSG10" s="11"/>
      <c r="TSH10" s="11"/>
      <c r="TSI10" s="11"/>
      <c r="TSJ10" s="11"/>
      <c r="TSK10" s="11"/>
      <c r="TSL10" s="11"/>
      <c r="TSM10" s="11"/>
      <c r="TSN10" s="11"/>
      <c r="TSO10" s="11"/>
      <c r="TSP10" s="11"/>
      <c r="TSQ10" s="11"/>
      <c r="TSR10" s="11"/>
      <c r="TSS10" s="11"/>
      <c r="TST10" s="11"/>
      <c r="TSU10" s="11"/>
      <c r="TSV10" s="11"/>
      <c r="TSW10" s="11"/>
      <c r="TSX10" s="11"/>
      <c r="TSY10" s="11"/>
      <c r="TSZ10" s="11"/>
      <c r="TTA10" s="11"/>
      <c r="TTB10" s="11"/>
      <c r="TTC10" s="11"/>
      <c r="TTD10" s="11"/>
      <c r="TTE10" s="11"/>
      <c r="TTF10" s="11"/>
      <c r="TTG10" s="11"/>
      <c r="TTH10" s="11"/>
      <c r="TTI10" s="11"/>
      <c r="TTJ10" s="11"/>
      <c r="TTK10" s="11"/>
      <c r="TTL10" s="11"/>
      <c r="TTM10" s="11"/>
      <c r="TTN10" s="11"/>
      <c r="TTO10" s="11"/>
      <c r="TTP10" s="11"/>
      <c r="TTQ10" s="11"/>
      <c r="TTR10" s="11"/>
      <c r="TTS10" s="11"/>
      <c r="TTT10" s="11"/>
      <c r="TTU10" s="11"/>
      <c r="TTV10" s="11"/>
      <c r="TTW10" s="11"/>
      <c r="TTX10" s="11"/>
      <c r="TTY10" s="11"/>
      <c r="TTZ10" s="11"/>
      <c r="TUA10" s="11"/>
      <c r="TUB10" s="11"/>
      <c r="TUC10" s="11"/>
      <c r="TUD10" s="11"/>
      <c r="TUE10" s="11"/>
      <c r="TUF10" s="11"/>
      <c r="TUG10" s="11"/>
      <c r="TUH10" s="11"/>
      <c r="TUI10" s="11"/>
      <c r="TUJ10" s="11"/>
      <c r="TUK10" s="11"/>
      <c r="TUL10" s="11"/>
      <c r="TUM10" s="11"/>
      <c r="TUN10" s="11"/>
      <c r="TUO10" s="11"/>
      <c r="TUP10" s="11"/>
      <c r="TUQ10" s="11"/>
      <c r="TUR10" s="11"/>
      <c r="TUS10" s="11"/>
      <c r="TUT10" s="11"/>
      <c r="TUU10" s="11"/>
      <c r="TUV10" s="11"/>
      <c r="TUW10" s="11"/>
      <c r="TUX10" s="11"/>
      <c r="TUY10" s="11"/>
      <c r="TUZ10" s="11"/>
      <c r="TVA10" s="11"/>
      <c r="TVB10" s="11"/>
      <c r="TVC10" s="11"/>
      <c r="TVD10" s="11"/>
      <c r="TVE10" s="11"/>
      <c r="TVF10" s="11"/>
      <c r="TVG10" s="11"/>
      <c r="TVH10" s="11"/>
      <c r="TVI10" s="11"/>
      <c r="TVJ10" s="11"/>
      <c r="TVK10" s="11"/>
      <c r="TVL10" s="11"/>
      <c r="TVM10" s="11"/>
      <c r="TVN10" s="11"/>
      <c r="TVO10" s="11"/>
      <c r="TVP10" s="11"/>
      <c r="TVQ10" s="11"/>
      <c r="TVR10" s="11"/>
      <c r="TVS10" s="11"/>
      <c r="TVT10" s="11"/>
      <c r="TVU10" s="11"/>
      <c r="TVV10" s="11"/>
      <c r="TVW10" s="11"/>
      <c r="TVX10" s="11"/>
      <c r="TVY10" s="11"/>
      <c r="TVZ10" s="11"/>
      <c r="TWA10" s="11"/>
      <c r="TWB10" s="11"/>
      <c r="TWC10" s="11"/>
      <c r="TWD10" s="11"/>
      <c r="TWE10" s="11"/>
      <c r="TWF10" s="11"/>
      <c r="TWG10" s="11"/>
      <c r="TWH10" s="11"/>
      <c r="TWI10" s="11"/>
      <c r="TWJ10" s="11"/>
      <c r="TWK10" s="11"/>
      <c r="TWL10" s="11"/>
      <c r="TWM10" s="11"/>
      <c r="TWN10" s="11"/>
      <c r="TWO10" s="11"/>
      <c r="TWP10" s="11"/>
      <c r="TWQ10" s="11"/>
      <c r="TWR10" s="11"/>
      <c r="TWS10" s="11"/>
      <c r="TWT10" s="11"/>
      <c r="TWU10" s="11"/>
      <c r="TWV10" s="11"/>
      <c r="TWW10" s="11"/>
      <c r="TWX10" s="11"/>
      <c r="TWY10" s="11"/>
      <c r="TWZ10" s="11"/>
      <c r="TXA10" s="11"/>
      <c r="TXB10" s="11"/>
      <c r="TXC10" s="11"/>
      <c r="TXD10" s="11"/>
      <c r="TXE10" s="11"/>
      <c r="TXF10" s="11"/>
      <c r="TXG10" s="11"/>
      <c r="TXH10" s="11"/>
      <c r="TXI10" s="11"/>
      <c r="TXJ10" s="11"/>
      <c r="TXK10" s="11"/>
      <c r="TXL10" s="11"/>
      <c r="TXM10" s="11"/>
      <c r="TXN10" s="11"/>
      <c r="TXO10" s="11"/>
      <c r="TXP10" s="11"/>
      <c r="TXQ10" s="11"/>
      <c r="TXR10" s="11"/>
      <c r="TXS10" s="11"/>
      <c r="TXT10" s="11"/>
      <c r="TXU10" s="11"/>
      <c r="TXV10" s="11"/>
      <c r="TXW10" s="11"/>
      <c r="TXX10" s="11"/>
      <c r="TXY10" s="11"/>
      <c r="TXZ10" s="11"/>
      <c r="TYA10" s="11"/>
      <c r="TYB10" s="11"/>
      <c r="TYC10" s="11"/>
      <c r="TYD10" s="11"/>
      <c r="TYE10" s="11"/>
      <c r="TYF10" s="11"/>
      <c r="TYG10" s="11"/>
      <c r="TYH10" s="11"/>
      <c r="TYI10" s="11"/>
      <c r="TYJ10" s="11"/>
      <c r="TYK10" s="11"/>
      <c r="TYL10" s="11"/>
      <c r="TYM10" s="11"/>
      <c r="TYN10" s="11"/>
      <c r="TYO10" s="11"/>
      <c r="TYP10" s="11"/>
      <c r="TYQ10" s="11"/>
      <c r="TYR10" s="11"/>
      <c r="TYS10" s="11"/>
      <c r="TYT10" s="11"/>
      <c r="TYU10" s="11"/>
      <c r="TYV10" s="11"/>
      <c r="TYW10" s="11"/>
      <c r="TYX10" s="11"/>
      <c r="TYY10" s="11"/>
      <c r="TYZ10" s="11"/>
      <c r="TZA10" s="11"/>
      <c r="TZB10" s="11"/>
      <c r="TZC10" s="11"/>
      <c r="TZD10" s="11"/>
      <c r="TZE10" s="11"/>
      <c r="TZF10" s="11"/>
      <c r="TZG10" s="11"/>
      <c r="TZH10" s="11"/>
      <c r="TZI10" s="11"/>
      <c r="TZJ10" s="11"/>
      <c r="TZK10" s="11"/>
      <c r="TZL10" s="11"/>
      <c r="TZM10" s="11"/>
      <c r="TZN10" s="11"/>
      <c r="TZO10" s="11"/>
      <c r="TZP10" s="11"/>
      <c r="TZQ10" s="11"/>
      <c r="TZR10" s="11"/>
      <c r="TZS10" s="11"/>
      <c r="TZT10" s="11"/>
      <c r="TZU10" s="11"/>
      <c r="TZV10" s="11"/>
      <c r="TZW10" s="11"/>
      <c r="TZX10" s="11"/>
      <c r="TZY10" s="11"/>
      <c r="TZZ10" s="11"/>
      <c r="UAA10" s="11"/>
      <c r="UAB10" s="11"/>
      <c r="UAC10" s="11"/>
      <c r="UAD10" s="11"/>
      <c r="UAE10" s="11"/>
      <c r="UAF10" s="11"/>
      <c r="UAG10" s="11"/>
      <c r="UAH10" s="11"/>
      <c r="UAI10" s="11"/>
      <c r="UAJ10" s="11"/>
      <c r="UAK10" s="11"/>
      <c r="UAL10" s="11"/>
      <c r="UAM10" s="11"/>
      <c r="UAN10" s="11"/>
      <c r="UAO10" s="11"/>
      <c r="UAP10" s="11"/>
      <c r="UAQ10" s="11"/>
      <c r="UAR10" s="11"/>
      <c r="UAS10" s="11"/>
      <c r="UAT10" s="11"/>
      <c r="UAU10" s="11"/>
      <c r="UAV10" s="11"/>
      <c r="UAW10" s="11"/>
      <c r="UAX10" s="11"/>
      <c r="UAY10" s="11"/>
      <c r="UAZ10" s="11"/>
      <c r="UBA10" s="11"/>
      <c r="UBB10" s="11"/>
      <c r="UBC10" s="11"/>
      <c r="UBD10" s="11"/>
      <c r="UBE10" s="11"/>
      <c r="UBF10" s="11"/>
      <c r="UBG10" s="11"/>
      <c r="UBH10" s="11"/>
      <c r="UBI10" s="11"/>
      <c r="UBJ10" s="11"/>
      <c r="UBK10" s="11"/>
      <c r="UBL10" s="11"/>
      <c r="UBM10" s="11"/>
      <c r="UBN10" s="11"/>
      <c r="UBO10" s="11"/>
      <c r="UBP10" s="11"/>
      <c r="UBQ10" s="11"/>
      <c r="UBR10" s="11"/>
      <c r="UBS10" s="11"/>
      <c r="UBT10" s="11"/>
      <c r="UBU10" s="11"/>
      <c r="UBV10" s="11"/>
      <c r="UBW10" s="11"/>
      <c r="UBX10" s="11"/>
      <c r="UBY10" s="11"/>
      <c r="UBZ10" s="11"/>
      <c r="UCA10" s="11"/>
      <c r="UCB10" s="11"/>
      <c r="UCC10" s="11"/>
      <c r="UCD10" s="11"/>
      <c r="UCE10" s="11"/>
      <c r="UCF10" s="11"/>
      <c r="UCG10" s="11"/>
      <c r="UCH10" s="11"/>
      <c r="UCI10" s="11"/>
      <c r="UCJ10" s="11"/>
      <c r="UCK10" s="11"/>
      <c r="UCL10" s="11"/>
      <c r="UCM10" s="11"/>
      <c r="UCN10" s="11"/>
      <c r="UCO10" s="11"/>
      <c r="UCP10" s="11"/>
      <c r="UCQ10" s="11"/>
      <c r="UCR10" s="11"/>
      <c r="UCS10" s="11"/>
      <c r="UCT10" s="11"/>
      <c r="UCU10" s="11"/>
      <c r="UCV10" s="11"/>
      <c r="UCW10" s="11"/>
      <c r="UCX10" s="11"/>
      <c r="UCY10" s="11"/>
      <c r="UCZ10" s="11"/>
      <c r="UDA10" s="11"/>
      <c r="UDB10" s="11"/>
      <c r="UDC10" s="11"/>
      <c r="UDD10" s="11"/>
      <c r="UDE10" s="11"/>
      <c r="UDF10" s="11"/>
      <c r="UDG10" s="11"/>
      <c r="UDH10" s="11"/>
      <c r="UDI10" s="11"/>
      <c r="UDJ10" s="11"/>
      <c r="UDK10" s="11"/>
      <c r="UDL10" s="11"/>
      <c r="UDM10" s="11"/>
      <c r="UDN10" s="11"/>
      <c r="UDO10" s="11"/>
      <c r="UDP10" s="11"/>
      <c r="UDQ10" s="11"/>
      <c r="UDR10" s="11"/>
      <c r="UDS10" s="11"/>
      <c r="UDT10" s="11"/>
      <c r="UDU10" s="11"/>
      <c r="UDV10" s="11"/>
      <c r="UDW10" s="11"/>
      <c r="UDX10" s="11"/>
      <c r="UDY10" s="11"/>
      <c r="UDZ10" s="11"/>
      <c r="UEA10" s="11"/>
      <c r="UEB10" s="11"/>
      <c r="UEC10" s="11"/>
      <c r="UED10" s="11"/>
      <c r="UEE10" s="11"/>
      <c r="UEF10" s="11"/>
      <c r="UEG10" s="11"/>
      <c r="UEH10" s="11"/>
      <c r="UEI10" s="11"/>
      <c r="UEJ10" s="11"/>
      <c r="UEK10" s="11"/>
      <c r="UEL10" s="11"/>
      <c r="UEM10" s="11"/>
      <c r="UEN10" s="11"/>
      <c r="UEO10" s="11"/>
      <c r="UEP10" s="11"/>
      <c r="UEQ10" s="11"/>
      <c r="UER10" s="11"/>
      <c r="UES10" s="11"/>
      <c r="UET10" s="11"/>
      <c r="UEU10" s="11"/>
      <c r="UEV10" s="11"/>
      <c r="UEW10" s="11"/>
      <c r="UEX10" s="11"/>
      <c r="UEY10" s="11"/>
      <c r="UEZ10" s="11"/>
      <c r="UFA10" s="11"/>
      <c r="UFB10" s="11"/>
      <c r="UFC10" s="11"/>
      <c r="UFD10" s="11"/>
      <c r="UFE10" s="11"/>
      <c r="UFF10" s="11"/>
      <c r="UFG10" s="11"/>
      <c r="UFH10" s="11"/>
      <c r="UFI10" s="11"/>
      <c r="UFJ10" s="11"/>
      <c r="UFK10" s="11"/>
      <c r="UFL10" s="11"/>
      <c r="UFM10" s="11"/>
      <c r="UFN10" s="11"/>
      <c r="UFO10" s="11"/>
      <c r="UFP10" s="11"/>
      <c r="UFQ10" s="11"/>
      <c r="UFR10" s="11"/>
      <c r="UFS10" s="11"/>
      <c r="UFT10" s="11"/>
      <c r="UFU10" s="11"/>
      <c r="UFV10" s="11"/>
      <c r="UFW10" s="11"/>
      <c r="UFX10" s="11"/>
      <c r="UFY10" s="11"/>
      <c r="UFZ10" s="11"/>
      <c r="UGA10" s="11"/>
      <c r="UGB10" s="11"/>
      <c r="UGC10" s="11"/>
      <c r="UGD10" s="11"/>
      <c r="UGE10" s="11"/>
      <c r="UGF10" s="11"/>
      <c r="UGG10" s="11"/>
      <c r="UGH10" s="11"/>
      <c r="UGI10" s="11"/>
      <c r="UGJ10" s="11"/>
      <c r="UGK10" s="11"/>
      <c r="UGL10" s="11"/>
      <c r="UGM10" s="11"/>
      <c r="UGN10" s="11"/>
      <c r="UGO10" s="11"/>
      <c r="UGP10" s="11"/>
      <c r="UGQ10" s="11"/>
      <c r="UGR10" s="11"/>
      <c r="UGS10" s="11"/>
      <c r="UGT10" s="11"/>
      <c r="UGU10" s="11"/>
      <c r="UGV10" s="11"/>
      <c r="UGW10" s="11"/>
      <c r="UGX10" s="11"/>
      <c r="UGY10" s="11"/>
      <c r="UGZ10" s="11"/>
      <c r="UHA10" s="11"/>
      <c r="UHB10" s="11"/>
      <c r="UHC10" s="11"/>
      <c r="UHD10" s="11"/>
      <c r="UHE10" s="11"/>
      <c r="UHF10" s="11"/>
      <c r="UHG10" s="11"/>
      <c r="UHH10" s="11"/>
      <c r="UHI10" s="11"/>
      <c r="UHJ10" s="11"/>
      <c r="UHK10" s="11"/>
      <c r="UHL10" s="11"/>
      <c r="UHM10" s="11"/>
      <c r="UHN10" s="11"/>
      <c r="UHO10" s="11"/>
      <c r="UHP10" s="11"/>
      <c r="UHQ10" s="11"/>
      <c r="UHR10" s="11"/>
      <c r="UHS10" s="11"/>
      <c r="UHT10" s="11"/>
      <c r="UHU10" s="11"/>
      <c r="UHV10" s="11"/>
      <c r="UHW10" s="11"/>
      <c r="UHX10" s="11"/>
      <c r="UHY10" s="11"/>
      <c r="UHZ10" s="11"/>
      <c r="UIA10" s="11"/>
      <c r="UIB10" s="11"/>
      <c r="UIC10" s="11"/>
      <c r="UID10" s="11"/>
      <c r="UIE10" s="11"/>
      <c r="UIF10" s="11"/>
      <c r="UIG10" s="11"/>
      <c r="UIH10" s="11"/>
      <c r="UII10" s="11"/>
      <c r="UIJ10" s="11"/>
      <c r="UIK10" s="11"/>
      <c r="UIL10" s="11"/>
      <c r="UIM10" s="11"/>
      <c r="UIN10" s="11"/>
      <c r="UIO10" s="11"/>
      <c r="UIP10" s="11"/>
      <c r="UIQ10" s="11"/>
      <c r="UIR10" s="11"/>
      <c r="UIS10" s="11"/>
      <c r="UIT10" s="11"/>
      <c r="UIU10" s="11"/>
      <c r="UIV10" s="11"/>
      <c r="UIW10" s="11"/>
      <c r="UIX10" s="11"/>
      <c r="UIY10" s="11"/>
      <c r="UIZ10" s="11"/>
      <c r="UJA10" s="11"/>
      <c r="UJB10" s="11"/>
      <c r="UJC10" s="11"/>
      <c r="UJD10" s="11"/>
      <c r="UJE10" s="11"/>
      <c r="UJF10" s="11"/>
      <c r="UJG10" s="11"/>
      <c r="UJH10" s="11"/>
      <c r="UJI10" s="11"/>
      <c r="UJJ10" s="11"/>
      <c r="UJK10" s="11"/>
      <c r="UJL10" s="11"/>
      <c r="UJM10" s="11"/>
      <c r="UJN10" s="11"/>
      <c r="UJO10" s="11"/>
      <c r="UJP10" s="11"/>
      <c r="UJQ10" s="11"/>
      <c r="UJR10" s="11"/>
      <c r="UJS10" s="11"/>
      <c r="UJT10" s="11"/>
      <c r="UJU10" s="11"/>
      <c r="UJV10" s="11"/>
      <c r="UJW10" s="11"/>
      <c r="UJX10" s="11"/>
      <c r="UJY10" s="11"/>
      <c r="UJZ10" s="11"/>
      <c r="UKA10" s="11"/>
      <c r="UKB10" s="11"/>
      <c r="UKC10" s="11"/>
      <c r="UKD10" s="11"/>
      <c r="UKE10" s="11"/>
      <c r="UKF10" s="11"/>
      <c r="UKG10" s="11"/>
      <c r="UKH10" s="11"/>
      <c r="UKI10" s="11"/>
      <c r="UKJ10" s="11"/>
      <c r="UKK10" s="11"/>
      <c r="UKL10" s="11"/>
      <c r="UKM10" s="11"/>
      <c r="UKN10" s="11"/>
      <c r="UKO10" s="11"/>
      <c r="UKP10" s="11"/>
      <c r="UKQ10" s="11"/>
      <c r="UKR10" s="11"/>
      <c r="UKS10" s="11"/>
      <c r="UKT10" s="11"/>
      <c r="UKU10" s="11"/>
      <c r="UKV10" s="11"/>
      <c r="UKW10" s="11"/>
      <c r="UKX10" s="11"/>
      <c r="UKY10" s="11"/>
      <c r="UKZ10" s="11"/>
      <c r="ULA10" s="11"/>
      <c r="ULB10" s="11"/>
      <c r="ULC10" s="11"/>
      <c r="ULD10" s="11"/>
      <c r="ULE10" s="11"/>
      <c r="ULF10" s="11"/>
      <c r="ULG10" s="11"/>
      <c r="ULH10" s="11"/>
      <c r="ULI10" s="11"/>
      <c r="ULJ10" s="11"/>
      <c r="ULK10" s="11"/>
      <c r="ULL10" s="11"/>
      <c r="ULM10" s="11"/>
      <c r="ULN10" s="11"/>
      <c r="ULO10" s="11"/>
      <c r="ULP10" s="11"/>
      <c r="ULQ10" s="11"/>
      <c r="ULR10" s="11"/>
      <c r="ULS10" s="11"/>
      <c r="ULT10" s="11"/>
      <c r="ULU10" s="11"/>
      <c r="ULV10" s="11"/>
      <c r="ULW10" s="11"/>
      <c r="ULX10" s="11"/>
      <c r="ULY10" s="11"/>
      <c r="ULZ10" s="11"/>
      <c r="UMA10" s="11"/>
      <c r="UMB10" s="11"/>
      <c r="UMC10" s="11"/>
      <c r="UMD10" s="11"/>
      <c r="UME10" s="11"/>
      <c r="UMF10" s="11"/>
      <c r="UMG10" s="11"/>
      <c r="UMH10" s="11"/>
      <c r="UMI10" s="11"/>
      <c r="UMJ10" s="11"/>
      <c r="UMK10" s="11"/>
      <c r="UML10" s="11"/>
      <c r="UMM10" s="11"/>
      <c r="UMN10" s="11"/>
      <c r="UMO10" s="11"/>
      <c r="UMP10" s="11"/>
      <c r="UMQ10" s="11"/>
      <c r="UMR10" s="11"/>
      <c r="UMS10" s="11"/>
      <c r="UMT10" s="11"/>
      <c r="UMU10" s="11"/>
      <c r="UMV10" s="11"/>
      <c r="UMW10" s="11"/>
      <c r="UMX10" s="11"/>
      <c r="UMY10" s="11"/>
      <c r="UMZ10" s="11"/>
      <c r="UNA10" s="11"/>
      <c r="UNB10" s="11"/>
      <c r="UNC10" s="11"/>
      <c r="UND10" s="11"/>
      <c r="UNE10" s="11"/>
      <c r="UNF10" s="11"/>
      <c r="UNG10" s="11"/>
      <c r="UNH10" s="11"/>
      <c r="UNI10" s="11"/>
      <c r="UNJ10" s="11"/>
      <c r="UNK10" s="11"/>
      <c r="UNL10" s="11"/>
      <c r="UNM10" s="11"/>
      <c r="UNN10" s="11"/>
      <c r="UNO10" s="11"/>
      <c r="UNP10" s="11"/>
      <c r="UNQ10" s="11"/>
      <c r="UNR10" s="11"/>
      <c r="UNS10" s="11"/>
      <c r="UNT10" s="11"/>
      <c r="UNU10" s="11"/>
      <c r="UNV10" s="11"/>
      <c r="UNW10" s="11"/>
      <c r="UNX10" s="11"/>
      <c r="UNY10" s="11"/>
      <c r="UNZ10" s="11"/>
      <c r="UOA10" s="11"/>
      <c r="UOB10" s="11"/>
      <c r="UOC10" s="11"/>
      <c r="UOD10" s="11"/>
      <c r="UOE10" s="11"/>
      <c r="UOF10" s="11"/>
      <c r="UOG10" s="11"/>
      <c r="UOH10" s="11"/>
      <c r="UOI10" s="11"/>
      <c r="UOJ10" s="11"/>
      <c r="UOK10" s="11"/>
      <c r="UOL10" s="11"/>
      <c r="UOM10" s="11"/>
      <c r="UON10" s="11"/>
      <c r="UOO10" s="11"/>
      <c r="UOP10" s="11"/>
      <c r="UOQ10" s="11"/>
      <c r="UOR10" s="11"/>
      <c r="UOS10" s="11"/>
      <c r="UOT10" s="11"/>
      <c r="UOU10" s="11"/>
      <c r="UOV10" s="11"/>
      <c r="UOW10" s="11"/>
      <c r="UOX10" s="11"/>
      <c r="UOY10" s="11"/>
      <c r="UOZ10" s="11"/>
      <c r="UPA10" s="11"/>
      <c r="UPB10" s="11"/>
      <c r="UPC10" s="11"/>
      <c r="UPD10" s="11"/>
      <c r="UPE10" s="11"/>
      <c r="UPF10" s="11"/>
      <c r="UPG10" s="11"/>
      <c r="UPH10" s="11"/>
      <c r="UPI10" s="11"/>
      <c r="UPJ10" s="11"/>
      <c r="UPK10" s="11"/>
      <c r="UPL10" s="11"/>
      <c r="UPM10" s="11"/>
      <c r="UPN10" s="11"/>
      <c r="UPO10" s="11"/>
      <c r="UPP10" s="11"/>
      <c r="UPQ10" s="11"/>
      <c r="UPR10" s="11"/>
      <c r="UPS10" s="11"/>
      <c r="UPT10" s="11"/>
      <c r="UPU10" s="11"/>
      <c r="UPV10" s="11"/>
      <c r="UPW10" s="11"/>
      <c r="UPX10" s="11"/>
      <c r="UPY10" s="11"/>
      <c r="UPZ10" s="11"/>
      <c r="UQA10" s="11"/>
      <c r="UQB10" s="11"/>
      <c r="UQC10" s="11"/>
      <c r="UQD10" s="11"/>
      <c r="UQE10" s="11"/>
      <c r="UQF10" s="11"/>
      <c r="UQG10" s="11"/>
      <c r="UQH10" s="11"/>
      <c r="UQI10" s="11"/>
      <c r="UQJ10" s="11"/>
      <c r="UQK10" s="11"/>
      <c r="UQL10" s="11"/>
      <c r="UQM10" s="11"/>
      <c r="UQN10" s="11"/>
      <c r="UQO10" s="11"/>
      <c r="UQP10" s="11"/>
      <c r="UQQ10" s="11"/>
      <c r="UQR10" s="11"/>
      <c r="UQS10" s="11"/>
      <c r="UQT10" s="11"/>
      <c r="UQU10" s="11"/>
      <c r="UQV10" s="11"/>
      <c r="UQW10" s="11"/>
      <c r="UQX10" s="11"/>
      <c r="UQY10" s="11"/>
      <c r="UQZ10" s="11"/>
      <c r="URA10" s="11"/>
      <c r="URB10" s="11"/>
      <c r="URC10" s="11"/>
      <c r="URD10" s="11"/>
      <c r="URE10" s="11"/>
      <c r="URF10" s="11"/>
      <c r="URG10" s="11"/>
      <c r="URH10" s="11"/>
      <c r="URI10" s="11"/>
      <c r="URJ10" s="11"/>
      <c r="URK10" s="11"/>
      <c r="URL10" s="11"/>
      <c r="URM10" s="11"/>
      <c r="URN10" s="11"/>
      <c r="URO10" s="11"/>
      <c r="URP10" s="11"/>
      <c r="URQ10" s="11"/>
      <c r="URR10" s="11"/>
      <c r="URS10" s="11"/>
      <c r="URT10" s="11"/>
      <c r="URU10" s="11"/>
      <c r="URV10" s="11"/>
      <c r="URW10" s="11"/>
      <c r="URX10" s="11"/>
      <c r="URY10" s="11"/>
      <c r="URZ10" s="11"/>
      <c r="USA10" s="11"/>
      <c r="USB10" s="11"/>
      <c r="USC10" s="11"/>
      <c r="USD10" s="11"/>
      <c r="USE10" s="11"/>
      <c r="USF10" s="11"/>
      <c r="USG10" s="11"/>
      <c r="USH10" s="11"/>
      <c r="USI10" s="11"/>
      <c r="USJ10" s="11"/>
      <c r="USK10" s="11"/>
      <c r="USL10" s="11"/>
      <c r="USM10" s="11"/>
      <c r="USN10" s="11"/>
      <c r="USO10" s="11"/>
      <c r="USP10" s="11"/>
      <c r="USQ10" s="11"/>
      <c r="USR10" s="11"/>
      <c r="USS10" s="11"/>
      <c r="UST10" s="11"/>
      <c r="USU10" s="11"/>
      <c r="USV10" s="11"/>
      <c r="USW10" s="11"/>
      <c r="USX10" s="11"/>
      <c r="USY10" s="11"/>
      <c r="USZ10" s="11"/>
      <c r="UTA10" s="11"/>
      <c r="UTB10" s="11"/>
      <c r="UTC10" s="11"/>
      <c r="UTD10" s="11"/>
      <c r="UTE10" s="11"/>
      <c r="UTF10" s="11"/>
      <c r="UTG10" s="11"/>
      <c r="UTH10" s="11"/>
      <c r="UTI10" s="11"/>
      <c r="UTJ10" s="11"/>
      <c r="UTK10" s="11"/>
      <c r="UTL10" s="11"/>
      <c r="UTM10" s="11"/>
      <c r="UTN10" s="11"/>
      <c r="UTO10" s="11"/>
      <c r="UTP10" s="11"/>
      <c r="UTQ10" s="11"/>
      <c r="UTR10" s="11"/>
      <c r="UTS10" s="11"/>
      <c r="UTT10" s="11"/>
      <c r="UTU10" s="11"/>
      <c r="UTV10" s="11"/>
      <c r="UTW10" s="11"/>
      <c r="UTX10" s="11"/>
      <c r="UTY10" s="11"/>
      <c r="UTZ10" s="11"/>
      <c r="UUA10" s="11"/>
      <c r="UUB10" s="11"/>
      <c r="UUC10" s="11"/>
      <c r="UUD10" s="11"/>
      <c r="UUE10" s="11"/>
      <c r="UUF10" s="11"/>
      <c r="UUG10" s="11"/>
      <c r="UUH10" s="11"/>
      <c r="UUI10" s="11"/>
      <c r="UUJ10" s="11"/>
      <c r="UUK10" s="11"/>
      <c r="UUL10" s="11"/>
      <c r="UUM10" s="11"/>
      <c r="UUN10" s="11"/>
      <c r="UUO10" s="11"/>
      <c r="UUP10" s="11"/>
      <c r="UUQ10" s="11"/>
      <c r="UUR10" s="11"/>
      <c r="UUS10" s="11"/>
      <c r="UUT10" s="11"/>
      <c r="UUU10" s="11"/>
      <c r="UUV10" s="11"/>
      <c r="UUW10" s="11"/>
      <c r="UUX10" s="11"/>
      <c r="UUY10" s="11"/>
      <c r="UUZ10" s="11"/>
      <c r="UVA10" s="11"/>
      <c r="UVB10" s="11"/>
      <c r="UVC10" s="11"/>
      <c r="UVD10" s="11"/>
      <c r="UVE10" s="11"/>
      <c r="UVF10" s="11"/>
      <c r="UVG10" s="11"/>
      <c r="UVH10" s="11"/>
      <c r="UVI10" s="11"/>
      <c r="UVJ10" s="11"/>
      <c r="UVK10" s="11"/>
      <c r="UVL10" s="11"/>
      <c r="UVM10" s="11"/>
      <c r="UVN10" s="11"/>
      <c r="UVO10" s="11"/>
      <c r="UVP10" s="11"/>
      <c r="UVQ10" s="11"/>
      <c r="UVR10" s="11"/>
      <c r="UVS10" s="11"/>
      <c r="UVT10" s="11"/>
      <c r="UVU10" s="11"/>
      <c r="UVV10" s="11"/>
      <c r="UVW10" s="11"/>
      <c r="UVX10" s="11"/>
      <c r="UVY10" s="11"/>
      <c r="UVZ10" s="11"/>
      <c r="UWA10" s="11"/>
      <c r="UWB10" s="11"/>
      <c r="UWC10" s="11"/>
      <c r="UWD10" s="11"/>
      <c r="UWE10" s="11"/>
      <c r="UWF10" s="11"/>
      <c r="UWG10" s="11"/>
      <c r="UWH10" s="11"/>
      <c r="UWI10" s="11"/>
      <c r="UWJ10" s="11"/>
      <c r="UWK10" s="11"/>
      <c r="UWL10" s="11"/>
      <c r="UWM10" s="11"/>
      <c r="UWN10" s="11"/>
      <c r="UWO10" s="11"/>
      <c r="UWP10" s="11"/>
      <c r="UWQ10" s="11"/>
      <c r="UWR10" s="11"/>
      <c r="UWS10" s="11"/>
      <c r="UWT10" s="11"/>
      <c r="UWU10" s="11"/>
      <c r="UWV10" s="11"/>
      <c r="UWW10" s="11"/>
      <c r="UWX10" s="11"/>
      <c r="UWY10" s="11"/>
      <c r="UWZ10" s="11"/>
      <c r="UXA10" s="11"/>
      <c r="UXB10" s="11"/>
      <c r="UXC10" s="11"/>
      <c r="UXD10" s="11"/>
      <c r="UXE10" s="11"/>
      <c r="UXF10" s="11"/>
      <c r="UXG10" s="11"/>
      <c r="UXH10" s="11"/>
      <c r="UXI10" s="11"/>
      <c r="UXJ10" s="11"/>
      <c r="UXK10" s="11"/>
      <c r="UXL10" s="11"/>
      <c r="UXM10" s="11"/>
      <c r="UXN10" s="11"/>
      <c r="UXO10" s="11"/>
      <c r="UXP10" s="11"/>
      <c r="UXQ10" s="11"/>
      <c r="UXR10" s="11"/>
      <c r="UXS10" s="11"/>
      <c r="UXT10" s="11"/>
      <c r="UXU10" s="11"/>
      <c r="UXV10" s="11"/>
      <c r="UXW10" s="11"/>
      <c r="UXX10" s="11"/>
      <c r="UXY10" s="11"/>
      <c r="UXZ10" s="11"/>
      <c r="UYA10" s="11"/>
      <c r="UYB10" s="11"/>
      <c r="UYC10" s="11"/>
      <c r="UYD10" s="11"/>
      <c r="UYE10" s="11"/>
      <c r="UYF10" s="11"/>
      <c r="UYG10" s="11"/>
      <c r="UYH10" s="11"/>
      <c r="UYI10" s="11"/>
      <c r="UYJ10" s="11"/>
      <c r="UYK10" s="11"/>
      <c r="UYL10" s="11"/>
      <c r="UYM10" s="11"/>
      <c r="UYN10" s="11"/>
      <c r="UYO10" s="11"/>
      <c r="UYP10" s="11"/>
      <c r="UYQ10" s="11"/>
      <c r="UYR10" s="11"/>
      <c r="UYS10" s="11"/>
      <c r="UYT10" s="11"/>
      <c r="UYU10" s="11"/>
      <c r="UYV10" s="11"/>
      <c r="UYW10" s="11"/>
      <c r="UYX10" s="11"/>
      <c r="UYY10" s="11"/>
      <c r="UYZ10" s="11"/>
      <c r="UZA10" s="11"/>
      <c r="UZB10" s="11"/>
      <c r="UZC10" s="11"/>
      <c r="UZD10" s="11"/>
      <c r="UZE10" s="11"/>
      <c r="UZF10" s="11"/>
      <c r="UZG10" s="11"/>
      <c r="UZH10" s="11"/>
      <c r="UZI10" s="11"/>
      <c r="UZJ10" s="11"/>
      <c r="UZK10" s="11"/>
      <c r="UZL10" s="11"/>
      <c r="UZM10" s="11"/>
      <c r="UZN10" s="11"/>
      <c r="UZO10" s="11"/>
      <c r="UZP10" s="11"/>
      <c r="UZQ10" s="11"/>
      <c r="UZR10" s="11"/>
      <c r="UZS10" s="11"/>
      <c r="UZT10" s="11"/>
      <c r="UZU10" s="11"/>
      <c r="UZV10" s="11"/>
      <c r="UZW10" s="11"/>
      <c r="UZX10" s="11"/>
      <c r="UZY10" s="11"/>
      <c r="UZZ10" s="11"/>
      <c r="VAA10" s="11"/>
      <c r="VAB10" s="11"/>
      <c r="VAC10" s="11"/>
      <c r="VAD10" s="11"/>
      <c r="VAE10" s="11"/>
      <c r="VAF10" s="11"/>
      <c r="VAG10" s="11"/>
      <c r="VAH10" s="11"/>
      <c r="VAI10" s="11"/>
      <c r="VAJ10" s="11"/>
      <c r="VAK10" s="11"/>
      <c r="VAL10" s="11"/>
      <c r="VAM10" s="11"/>
      <c r="VAN10" s="11"/>
      <c r="VAO10" s="11"/>
      <c r="VAP10" s="11"/>
      <c r="VAQ10" s="11"/>
      <c r="VAR10" s="11"/>
      <c r="VAS10" s="11"/>
      <c r="VAT10" s="11"/>
      <c r="VAU10" s="11"/>
      <c r="VAV10" s="11"/>
      <c r="VAW10" s="11"/>
      <c r="VAX10" s="11"/>
      <c r="VAY10" s="11"/>
      <c r="VAZ10" s="11"/>
      <c r="VBA10" s="11"/>
      <c r="VBB10" s="11"/>
      <c r="VBC10" s="11"/>
      <c r="VBD10" s="11"/>
      <c r="VBE10" s="11"/>
      <c r="VBF10" s="11"/>
      <c r="VBG10" s="11"/>
      <c r="VBH10" s="11"/>
      <c r="VBI10" s="11"/>
      <c r="VBJ10" s="11"/>
      <c r="VBK10" s="11"/>
      <c r="VBL10" s="11"/>
      <c r="VBM10" s="11"/>
      <c r="VBN10" s="11"/>
      <c r="VBO10" s="11"/>
      <c r="VBP10" s="11"/>
      <c r="VBQ10" s="11"/>
      <c r="VBR10" s="11"/>
      <c r="VBS10" s="11"/>
      <c r="VBT10" s="11"/>
      <c r="VBU10" s="11"/>
      <c r="VBV10" s="11"/>
      <c r="VBW10" s="11"/>
      <c r="VBX10" s="11"/>
      <c r="VBY10" s="11"/>
      <c r="VBZ10" s="11"/>
      <c r="VCA10" s="11"/>
      <c r="VCB10" s="11"/>
      <c r="VCC10" s="11"/>
      <c r="VCD10" s="11"/>
      <c r="VCE10" s="11"/>
      <c r="VCF10" s="11"/>
      <c r="VCG10" s="11"/>
      <c r="VCH10" s="11"/>
      <c r="VCI10" s="11"/>
      <c r="VCJ10" s="11"/>
      <c r="VCK10" s="11"/>
      <c r="VCL10" s="11"/>
      <c r="VCM10" s="11"/>
      <c r="VCN10" s="11"/>
      <c r="VCO10" s="11"/>
      <c r="VCP10" s="11"/>
      <c r="VCQ10" s="11"/>
      <c r="VCR10" s="11"/>
      <c r="VCS10" s="11"/>
      <c r="VCT10" s="11"/>
      <c r="VCU10" s="11"/>
      <c r="VCV10" s="11"/>
      <c r="VCW10" s="11"/>
      <c r="VCX10" s="11"/>
      <c r="VCY10" s="11"/>
      <c r="VCZ10" s="11"/>
      <c r="VDA10" s="11"/>
      <c r="VDB10" s="11"/>
      <c r="VDC10" s="11"/>
      <c r="VDD10" s="11"/>
      <c r="VDE10" s="11"/>
      <c r="VDF10" s="11"/>
      <c r="VDG10" s="11"/>
      <c r="VDH10" s="11"/>
      <c r="VDI10" s="11"/>
      <c r="VDJ10" s="11"/>
      <c r="VDK10" s="11"/>
      <c r="VDL10" s="11"/>
      <c r="VDM10" s="11"/>
      <c r="VDN10" s="11"/>
      <c r="VDO10" s="11"/>
      <c r="VDP10" s="11"/>
      <c r="VDQ10" s="11"/>
      <c r="VDR10" s="11"/>
      <c r="VDS10" s="11"/>
      <c r="VDT10" s="11"/>
      <c r="VDU10" s="11"/>
      <c r="VDV10" s="11"/>
      <c r="VDW10" s="11"/>
      <c r="VDX10" s="11"/>
      <c r="VDY10" s="11"/>
      <c r="VDZ10" s="11"/>
      <c r="VEA10" s="11"/>
      <c r="VEB10" s="11"/>
      <c r="VEC10" s="11"/>
      <c r="VED10" s="11"/>
      <c r="VEE10" s="11"/>
      <c r="VEF10" s="11"/>
      <c r="VEG10" s="11"/>
      <c r="VEH10" s="11"/>
      <c r="VEI10" s="11"/>
      <c r="VEJ10" s="11"/>
      <c r="VEK10" s="11"/>
      <c r="VEL10" s="11"/>
      <c r="VEM10" s="11"/>
      <c r="VEN10" s="11"/>
      <c r="VEO10" s="11"/>
      <c r="VEP10" s="11"/>
      <c r="VEQ10" s="11"/>
      <c r="VER10" s="11"/>
      <c r="VES10" s="11"/>
      <c r="VET10" s="11"/>
      <c r="VEU10" s="11"/>
      <c r="VEV10" s="11"/>
      <c r="VEW10" s="11"/>
      <c r="VEX10" s="11"/>
      <c r="VEY10" s="11"/>
      <c r="VEZ10" s="11"/>
      <c r="VFA10" s="11"/>
      <c r="VFB10" s="11"/>
      <c r="VFC10" s="11"/>
      <c r="VFD10" s="11"/>
      <c r="VFE10" s="11"/>
      <c r="VFF10" s="11"/>
      <c r="VFG10" s="11"/>
      <c r="VFH10" s="11"/>
      <c r="VFI10" s="11"/>
      <c r="VFJ10" s="11"/>
      <c r="VFK10" s="11"/>
      <c r="VFL10" s="11"/>
      <c r="VFM10" s="11"/>
      <c r="VFN10" s="11"/>
      <c r="VFO10" s="11"/>
      <c r="VFP10" s="11"/>
      <c r="VFQ10" s="11"/>
      <c r="VFR10" s="11"/>
      <c r="VFS10" s="11"/>
      <c r="VFT10" s="11"/>
      <c r="VFU10" s="11"/>
      <c r="VFV10" s="11"/>
      <c r="VFW10" s="11"/>
      <c r="VFX10" s="11"/>
      <c r="VFY10" s="11"/>
      <c r="VFZ10" s="11"/>
      <c r="VGA10" s="11"/>
      <c r="VGB10" s="11"/>
      <c r="VGC10" s="11"/>
      <c r="VGD10" s="11"/>
      <c r="VGE10" s="11"/>
      <c r="VGF10" s="11"/>
      <c r="VGG10" s="11"/>
      <c r="VGH10" s="11"/>
      <c r="VGI10" s="11"/>
      <c r="VGJ10" s="11"/>
      <c r="VGK10" s="11"/>
      <c r="VGL10" s="11"/>
      <c r="VGM10" s="11"/>
      <c r="VGN10" s="11"/>
      <c r="VGO10" s="11"/>
      <c r="VGP10" s="11"/>
      <c r="VGQ10" s="11"/>
      <c r="VGR10" s="11"/>
      <c r="VGS10" s="11"/>
      <c r="VGT10" s="11"/>
      <c r="VGU10" s="11"/>
      <c r="VGV10" s="11"/>
      <c r="VGW10" s="11"/>
      <c r="VGX10" s="11"/>
      <c r="VGY10" s="11"/>
      <c r="VGZ10" s="11"/>
      <c r="VHA10" s="11"/>
      <c r="VHB10" s="11"/>
      <c r="VHC10" s="11"/>
      <c r="VHD10" s="11"/>
      <c r="VHE10" s="11"/>
      <c r="VHF10" s="11"/>
      <c r="VHG10" s="11"/>
      <c r="VHH10" s="11"/>
      <c r="VHI10" s="11"/>
      <c r="VHJ10" s="11"/>
      <c r="VHK10" s="11"/>
      <c r="VHL10" s="11"/>
      <c r="VHM10" s="11"/>
      <c r="VHN10" s="11"/>
      <c r="VHO10" s="11"/>
      <c r="VHP10" s="11"/>
      <c r="VHQ10" s="11"/>
      <c r="VHR10" s="11"/>
      <c r="VHS10" s="11"/>
      <c r="VHT10" s="11"/>
      <c r="VHU10" s="11"/>
      <c r="VHV10" s="11"/>
      <c r="VHW10" s="11"/>
      <c r="VHX10" s="11"/>
      <c r="VHY10" s="11"/>
      <c r="VHZ10" s="11"/>
      <c r="VIA10" s="11"/>
      <c r="VIB10" s="11"/>
      <c r="VIC10" s="11"/>
      <c r="VID10" s="11"/>
      <c r="VIE10" s="11"/>
      <c r="VIF10" s="11"/>
      <c r="VIG10" s="11"/>
      <c r="VIH10" s="11"/>
      <c r="VII10" s="11"/>
      <c r="VIJ10" s="11"/>
      <c r="VIK10" s="11"/>
      <c r="VIL10" s="11"/>
      <c r="VIM10" s="11"/>
      <c r="VIN10" s="11"/>
      <c r="VIO10" s="11"/>
      <c r="VIP10" s="11"/>
      <c r="VIQ10" s="11"/>
      <c r="VIR10" s="11"/>
      <c r="VIS10" s="11"/>
      <c r="VIT10" s="11"/>
      <c r="VIU10" s="11"/>
      <c r="VIV10" s="11"/>
      <c r="VIW10" s="11"/>
      <c r="VIX10" s="11"/>
      <c r="VIY10" s="11"/>
      <c r="VIZ10" s="11"/>
      <c r="VJA10" s="11"/>
      <c r="VJB10" s="11"/>
      <c r="VJC10" s="11"/>
      <c r="VJD10" s="11"/>
      <c r="VJE10" s="11"/>
      <c r="VJF10" s="11"/>
      <c r="VJG10" s="11"/>
      <c r="VJH10" s="11"/>
      <c r="VJI10" s="11"/>
      <c r="VJJ10" s="11"/>
      <c r="VJK10" s="11"/>
      <c r="VJL10" s="11"/>
      <c r="VJM10" s="11"/>
      <c r="VJN10" s="11"/>
      <c r="VJO10" s="11"/>
      <c r="VJP10" s="11"/>
      <c r="VJQ10" s="11"/>
      <c r="VJR10" s="11"/>
      <c r="VJS10" s="11"/>
      <c r="VJT10" s="11"/>
      <c r="VJU10" s="11"/>
      <c r="VJV10" s="11"/>
      <c r="VJW10" s="11"/>
      <c r="VJX10" s="11"/>
      <c r="VJY10" s="11"/>
      <c r="VJZ10" s="11"/>
      <c r="VKA10" s="11"/>
      <c r="VKB10" s="11"/>
      <c r="VKC10" s="11"/>
      <c r="VKD10" s="11"/>
      <c r="VKE10" s="11"/>
      <c r="VKF10" s="11"/>
      <c r="VKG10" s="11"/>
      <c r="VKH10" s="11"/>
      <c r="VKI10" s="11"/>
      <c r="VKJ10" s="11"/>
      <c r="VKK10" s="11"/>
      <c r="VKL10" s="11"/>
      <c r="VKM10" s="11"/>
      <c r="VKN10" s="11"/>
      <c r="VKO10" s="11"/>
      <c r="VKP10" s="11"/>
      <c r="VKQ10" s="11"/>
      <c r="VKR10" s="11"/>
      <c r="VKS10" s="11"/>
      <c r="VKT10" s="11"/>
      <c r="VKU10" s="11"/>
      <c r="VKV10" s="11"/>
      <c r="VKW10" s="11"/>
      <c r="VKX10" s="11"/>
      <c r="VKY10" s="11"/>
      <c r="VKZ10" s="11"/>
      <c r="VLA10" s="11"/>
      <c r="VLB10" s="11"/>
      <c r="VLC10" s="11"/>
      <c r="VLD10" s="11"/>
      <c r="VLE10" s="11"/>
      <c r="VLF10" s="11"/>
      <c r="VLG10" s="11"/>
      <c r="VLH10" s="11"/>
      <c r="VLI10" s="11"/>
      <c r="VLJ10" s="11"/>
      <c r="VLK10" s="11"/>
      <c r="VLL10" s="11"/>
      <c r="VLM10" s="11"/>
      <c r="VLN10" s="11"/>
      <c r="VLO10" s="11"/>
      <c r="VLP10" s="11"/>
      <c r="VLQ10" s="11"/>
      <c r="VLR10" s="11"/>
      <c r="VLS10" s="11"/>
      <c r="VLT10" s="11"/>
      <c r="VLU10" s="11"/>
      <c r="VLV10" s="11"/>
      <c r="VLW10" s="11"/>
      <c r="VLX10" s="11"/>
      <c r="VLY10" s="11"/>
      <c r="VLZ10" s="11"/>
      <c r="VMA10" s="11"/>
      <c r="VMB10" s="11"/>
      <c r="VMC10" s="11"/>
      <c r="VMD10" s="11"/>
      <c r="VME10" s="11"/>
      <c r="VMF10" s="11"/>
      <c r="VMG10" s="11"/>
      <c r="VMH10" s="11"/>
      <c r="VMI10" s="11"/>
      <c r="VMJ10" s="11"/>
      <c r="VMK10" s="11"/>
      <c r="VML10" s="11"/>
      <c r="VMM10" s="11"/>
      <c r="VMN10" s="11"/>
      <c r="VMO10" s="11"/>
      <c r="VMP10" s="11"/>
      <c r="VMQ10" s="11"/>
      <c r="VMR10" s="11"/>
      <c r="VMS10" s="11"/>
      <c r="VMT10" s="11"/>
      <c r="VMU10" s="11"/>
      <c r="VMV10" s="11"/>
      <c r="VMW10" s="11"/>
      <c r="VMX10" s="11"/>
      <c r="VMY10" s="11"/>
      <c r="VMZ10" s="11"/>
      <c r="VNA10" s="11"/>
      <c r="VNB10" s="11"/>
      <c r="VNC10" s="11"/>
      <c r="VND10" s="11"/>
      <c r="VNE10" s="11"/>
      <c r="VNF10" s="11"/>
      <c r="VNG10" s="11"/>
      <c r="VNH10" s="11"/>
      <c r="VNI10" s="11"/>
      <c r="VNJ10" s="11"/>
      <c r="VNK10" s="11"/>
      <c r="VNL10" s="11"/>
      <c r="VNM10" s="11"/>
      <c r="VNN10" s="11"/>
      <c r="VNO10" s="11"/>
      <c r="VNP10" s="11"/>
      <c r="VNQ10" s="11"/>
      <c r="VNR10" s="11"/>
      <c r="VNS10" s="11"/>
      <c r="VNT10" s="11"/>
      <c r="VNU10" s="11"/>
      <c r="VNV10" s="11"/>
      <c r="VNW10" s="11"/>
      <c r="VNX10" s="11"/>
      <c r="VNY10" s="11"/>
      <c r="VNZ10" s="11"/>
      <c r="VOA10" s="11"/>
      <c r="VOB10" s="11"/>
      <c r="VOC10" s="11"/>
      <c r="VOD10" s="11"/>
      <c r="VOE10" s="11"/>
      <c r="VOF10" s="11"/>
      <c r="VOG10" s="11"/>
      <c r="VOH10" s="11"/>
      <c r="VOI10" s="11"/>
      <c r="VOJ10" s="11"/>
      <c r="VOK10" s="11"/>
      <c r="VOL10" s="11"/>
      <c r="VOM10" s="11"/>
      <c r="VON10" s="11"/>
      <c r="VOO10" s="11"/>
      <c r="VOP10" s="11"/>
      <c r="VOQ10" s="11"/>
      <c r="VOR10" s="11"/>
      <c r="VOS10" s="11"/>
      <c r="VOT10" s="11"/>
      <c r="VOU10" s="11"/>
      <c r="VOV10" s="11"/>
      <c r="VOW10" s="11"/>
      <c r="VOX10" s="11"/>
      <c r="VOY10" s="11"/>
      <c r="VOZ10" s="11"/>
      <c r="VPA10" s="11"/>
      <c r="VPB10" s="11"/>
      <c r="VPC10" s="11"/>
      <c r="VPD10" s="11"/>
      <c r="VPE10" s="11"/>
      <c r="VPF10" s="11"/>
      <c r="VPG10" s="11"/>
      <c r="VPH10" s="11"/>
      <c r="VPI10" s="11"/>
      <c r="VPJ10" s="11"/>
      <c r="VPK10" s="11"/>
      <c r="VPL10" s="11"/>
      <c r="VPM10" s="11"/>
      <c r="VPN10" s="11"/>
      <c r="VPO10" s="11"/>
      <c r="VPP10" s="11"/>
      <c r="VPQ10" s="11"/>
      <c r="VPR10" s="11"/>
      <c r="VPS10" s="11"/>
      <c r="VPT10" s="11"/>
      <c r="VPU10" s="11"/>
      <c r="VPV10" s="11"/>
      <c r="VPW10" s="11"/>
      <c r="VPX10" s="11"/>
      <c r="VPY10" s="11"/>
      <c r="VPZ10" s="11"/>
      <c r="VQA10" s="11"/>
      <c r="VQB10" s="11"/>
      <c r="VQC10" s="11"/>
      <c r="VQD10" s="11"/>
      <c r="VQE10" s="11"/>
      <c r="VQF10" s="11"/>
      <c r="VQG10" s="11"/>
      <c r="VQH10" s="11"/>
      <c r="VQI10" s="11"/>
      <c r="VQJ10" s="11"/>
      <c r="VQK10" s="11"/>
      <c r="VQL10" s="11"/>
      <c r="VQM10" s="11"/>
      <c r="VQN10" s="11"/>
      <c r="VQO10" s="11"/>
      <c r="VQP10" s="11"/>
      <c r="VQQ10" s="11"/>
      <c r="VQR10" s="11"/>
      <c r="VQS10" s="11"/>
      <c r="VQT10" s="11"/>
      <c r="VQU10" s="11"/>
      <c r="VQV10" s="11"/>
      <c r="VQW10" s="11"/>
      <c r="VQX10" s="11"/>
      <c r="VQY10" s="11"/>
      <c r="VQZ10" s="11"/>
      <c r="VRA10" s="11"/>
      <c r="VRB10" s="11"/>
      <c r="VRC10" s="11"/>
      <c r="VRD10" s="11"/>
      <c r="VRE10" s="11"/>
      <c r="VRF10" s="11"/>
      <c r="VRG10" s="11"/>
      <c r="VRH10" s="11"/>
      <c r="VRI10" s="11"/>
      <c r="VRJ10" s="11"/>
      <c r="VRK10" s="11"/>
      <c r="VRL10" s="11"/>
      <c r="VRM10" s="11"/>
      <c r="VRN10" s="11"/>
      <c r="VRO10" s="11"/>
      <c r="VRP10" s="11"/>
      <c r="VRQ10" s="11"/>
      <c r="VRR10" s="11"/>
      <c r="VRS10" s="11"/>
      <c r="VRT10" s="11"/>
      <c r="VRU10" s="11"/>
      <c r="VRV10" s="11"/>
      <c r="VRW10" s="11"/>
      <c r="VRX10" s="11"/>
      <c r="VRY10" s="11"/>
      <c r="VRZ10" s="11"/>
      <c r="VSA10" s="11"/>
      <c r="VSB10" s="11"/>
      <c r="VSC10" s="11"/>
      <c r="VSD10" s="11"/>
      <c r="VSE10" s="11"/>
      <c r="VSF10" s="11"/>
      <c r="VSG10" s="11"/>
      <c r="VSH10" s="11"/>
      <c r="VSI10" s="11"/>
      <c r="VSJ10" s="11"/>
      <c r="VSK10" s="11"/>
      <c r="VSL10" s="11"/>
      <c r="VSM10" s="11"/>
      <c r="VSN10" s="11"/>
      <c r="VSO10" s="11"/>
      <c r="VSP10" s="11"/>
      <c r="VSQ10" s="11"/>
      <c r="VSR10" s="11"/>
      <c r="VSS10" s="11"/>
      <c r="VST10" s="11"/>
      <c r="VSU10" s="11"/>
      <c r="VSV10" s="11"/>
      <c r="VSW10" s="11"/>
      <c r="VSX10" s="11"/>
      <c r="VSY10" s="11"/>
      <c r="VSZ10" s="11"/>
      <c r="VTA10" s="11"/>
      <c r="VTB10" s="11"/>
      <c r="VTC10" s="11"/>
      <c r="VTD10" s="11"/>
      <c r="VTE10" s="11"/>
      <c r="VTF10" s="11"/>
      <c r="VTG10" s="11"/>
      <c r="VTH10" s="11"/>
      <c r="VTI10" s="11"/>
      <c r="VTJ10" s="11"/>
      <c r="VTK10" s="11"/>
      <c r="VTL10" s="11"/>
      <c r="VTM10" s="11"/>
      <c r="VTN10" s="11"/>
      <c r="VTO10" s="11"/>
      <c r="VTP10" s="11"/>
      <c r="VTQ10" s="11"/>
      <c r="VTR10" s="11"/>
      <c r="VTS10" s="11"/>
      <c r="VTT10" s="11"/>
      <c r="VTU10" s="11"/>
      <c r="VTV10" s="11"/>
      <c r="VTW10" s="11"/>
      <c r="VTX10" s="11"/>
      <c r="VTY10" s="11"/>
      <c r="VTZ10" s="11"/>
      <c r="VUA10" s="11"/>
      <c r="VUB10" s="11"/>
      <c r="VUC10" s="11"/>
      <c r="VUD10" s="11"/>
      <c r="VUE10" s="11"/>
      <c r="VUF10" s="11"/>
      <c r="VUG10" s="11"/>
      <c r="VUH10" s="11"/>
      <c r="VUI10" s="11"/>
      <c r="VUJ10" s="11"/>
      <c r="VUK10" s="11"/>
      <c r="VUL10" s="11"/>
      <c r="VUM10" s="11"/>
      <c r="VUN10" s="11"/>
      <c r="VUO10" s="11"/>
      <c r="VUP10" s="11"/>
      <c r="VUQ10" s="11"/>
      <c r="VUR10" s="11"/>
      <c r="VUS10" s="11"/>
      <c r="VUT10" s="11"/>
      <c r="VUU10" s="11"/>
      <c r="VUV10" s="11"/>
      <c r="VUW10" s="11"/>
      <c r="VUX10" s="11"/>
      <c r="VUY10" s="11"/>
      <c r="VUZ10" s="11"/>
      <c r="VVA10" s="11"/>
      <c r="VVB10" s="11"/>
      <c r="VVC10" s="11"/>
      <c r="VVD10" s="11"/>
      <c r="VVE10" s="11"/>
      <c r="VVF10" s="11"/>
      <c r="VVG10" s="11"/>
      <c r="VVH10" s="11"/>
      <c r="VVI10" s="11"/>
      <c r="VVJ10" s="11"/>
      <c r="VVK10" s="11"/>
      <c r="VVL10" s="11"/>
      <c r="VVM10" s="11"/>
      <c r="VVN10" s="11"/>
      <c r="VVO10" s="11"/>
      <c r="VVP10" s="11"/>
      <c r="VVQ10" s="11"/>
      <c r="VVR10" s="11"/>
      <c r="VVS10" s="11"/>
      <c r="VVT10" s="11"/>
      <c r="VVU10" s="11"/>
      <c r="VVV10" s="11"/>
      <c r="VVW10" s="11"/>
      <c r="VVX10" s="11"/>
      <c r="VVY10" s="11"/>
      <c r="VVZ10" s="11"/>
      <c r="VWA10" s="11"/>
      <c r="VWB10" s="11"/>
      <c r="VWC10" s="11"/>
      <c r="VWD10" s="11"/>
      <c r="VWE10" s="11"/>
      <c r="VWF10" s="11"/>
      <c r="VWG10" s="11"/>
      <c r="VWH10" s="11"/>
      <c r="VWI10" s="11"/>
      <c r="VWJ10" s="11"/>
      <c r="VWK10" s="11"/>
      <c r="VWL10" s="11"/>
      <c r="VWM10" s="11"/>
      <c r="VWN10" s="11"/>
      <c r="VWO10" s="11"/>
      <c r="VWP10" s="11"/>
      <c r="VWQ10" s="11"/>
      <c r="VWR10" s="11"/>
      <c r="VWS10" s="11"/>
      <c r="VWT10" s="11"/>
      <c r="VWU10" s="11"/>
      <c r="VWV10" s="11"/>
      <c r="VWW10" s="11"/>
      <c r="VWX10" s="11"/>
      <c r="VWY10" s="11"/>
      <c r="VWZ10" s="11"/>
      <c r="VXA10" s="11"/>
      <c r="VXB10" s="11"/>
      <c r="VXC10" s="11"/>
      <c r="VXD10" s="11"/>
      <c r="VXE10" s="11"/>
      <c r="VXF10" s="11"/>
      <c r="VXG10" s="11"/>
      <c r="VXH10" s="11"/>
      <c r="VXI10" s="11"/>
      <c r="VXJ10" s="11"/>
      <c r="VXK10" s="11"/>
      <c r="VXL10" s="11"/>
      <c r="VXM10" s="11"/>
      <c r="VXN10" s="11"/>
      <c r="VXO10" s="11"/>
      <c r="VXP10" s="11"/>
      <c r="VXQ10" s="11"/>
      <c r="VXR10" s="11"/>
      <c r="VXS10" s="11"/>
      <c r="VXT10" s="11"/>
      <c r="VXU10" s="11"/>
      <c r="VXV10" s="11"/>
      <c r="VXW10" s="11"/>
      <c r="VXX10" s="11"/>
      <c r="VXY10" s="11"/>
      <c r="VXZ10" s="11"/>
      <c r="VYA10" s="11"/>
      <c r="VYB10" s="11"/>
      <c r="VYC10" s="11"/>
      <c r="VYD10" s="11"/>
      <c r="VYE10" s="11"/>
      <c r="VYF10" s="11"/>
      <c r="VYG10" s="11"/>
      <c r="VYH10" s="11"/>
      <c r="VYI10" s="11"/>
      <c r="VYJ10" s="11"/>
      <c r="VYK10" s="11"/>
      <c r="VYL10" s="11"/>
      <c r="VYM10" s="11"/>
      <c r="VYN10" s="11"/>
      <c r="VYO10" s="11"/>
      <c r="VYP10" s="11"/>
      <c r="VYQ10" s="11"/>
      <c r="VYR10" s="11"/>
      <c r="VYS10" s="11"/>
      <c r="VYT10" s="11"/>
      <c r="VYU10" s="11"/>
      <c r="VYV10" s="11"/>
      <c r="VYW10" s="11"/>
      <c r="VYX10" s="11"/>
      <c r="VYY10" s="11"/>
      <c r="VYZ10" s="11"/>
      <c r="VZA10" s="11"/>
      <c r="VZB10" s="11"/>
      <c r="VZC10" s="11"/>
      <c r="VZD10" s="11"/>
      <c r="VZE10" s="11"/>
      <c r="VZF10" s="11"/>
      <c r="VZG10" s="11"/>
      <c r="VZH10" s="11"/>
      <c r="VZI10" s="11"/>
      <c r="VZJ10" s="11"/>
      <c r="VZK10" s="11"/>
      <c r="VZL10" s="11"/>
      <c r="VZM10" s="11"/>
      <c r="VZN10" s="11"/>
      <c r="VZO10" s="11"/>
      <c r="VZP10" s="11"/>
      <c r="VZQ10" s="11"/>
      <c r="VZR10" s="11"/>
      <c r="VZS10" s="11"/>
      <c r="VZT10" s="11"/>
      <c r="VZU10" s="11"/>
      <c r="VZV10" s="11"/>
      <c r="VZW10" s="11"/>
      <c r="VZX10" s="11"/>
      <c r="VZY10" s="11"/>
      <c r="VZZ10" s="11"/>
      <c r="WAA10" s="11"/>
      <c r="WAB10" s="11"/>
      <c r="WAC10" s="11"/>
      <c r="WAD10" s="11"/>
      <c r="WAE10" s="11"/>
      <c r="WAF10" s="11"/>
      <c r="WAG10" s="11"/>
      <c r="WAH10" s="11"/>
      <c r="WAI10" s="11"/>
      <c r="WAJ10" s="11"/>
      <c r="WAK10" s="11"/>
      <c r="WAL10" s="11"/>
      <c r="WAM10" s="11"/>
      <c r="WAN10" s="11"/>
      <c r="WAO10" s="11"/>
      <c r="WAP10" s="11"/>
      <c r="WAQ10" s="11"/>
      <c r="WAR10" s="11"/>
      <c r="WAS10" s="11"/>
      <c r="WAT10" s="11"/>
      <c r="WAU10" s="11"/>
      <c r="WAV10" s="11"/>
      <c r="WAW10" s="11"/>
      <c r="WAX10" s="11"/>
      <c r="WAY10" s="11"/>
      <c r="WAZ10" s="11"/>
      <c r="WBA10" s="11"/>
      <c r="WBB10" s="11"/>
      <c r="WBC10" s="11"/>
      <c r="WBD10" s="11"/>
      <c r="WBE10" s="11"/>
      <c r="WBF10" s="11"/>
      <c r="WBG10" s="11"/>
      <c r="WBH10" s="11"/>
      <c r="WBI10" s="11"/>
      <c r="WBJ10" s="11"/>
      <c r="WBK10" s="11"/>
      <c r="WBL10" s="11"/>
      <c r="WBM10" s="11"/>
      <c r="WBN10" s="11"/>
      <c r="WBO10" s="11"/>
      <c r="WBP10" s="11"/>
      <c r="WBQ10" s="11"/>
      <c r="WBR10" s="11"/>
      <c r="WBS10" s="11"/>
      <c r="WBT10" s="11"/>
      <c r="WBU10" s="11"/>
      <c r="WBV10" s="11"/>
      <c r="WBW10" s="11"/>
      <c r="WBX10" s="11"/>
      <c r="WBY10" s="11"/>
      <c r="WBZ10" s="11"/>
      <c r="WCA10" s="11"/>
      <c r="WCB10" s="11"/>
      <c r="WCC10" s="11"/>
      <c r="WCD10" s="11"/>
      <c r="WCE10" s="11"/>
      <c r="WCF10" s="11"/>
      <c r="WCG10" s="11"/>
      <c r="WCH10" s="11"/>
      <c r="WCI10" s="11"/>
      <c r="WCJ10" s="11"/>
      <c r="WCK10" s="11"/>
      <c r="WCL10" s="11"/>
      <c r="WCM10" s="11"/>
      <c r="WCN10" s="11"/>
      <c r="WCO10" s="11"/>
      <c r="WCP10" s="11"/>
      <c r="WCQ10" s="11"/>
      <c r="WCR10" s="11"/>
      <c r="WCS10" s="11"/>
      <c r="WCT10" s="11"/>
      <c r="WCU10" s="11"/>
      <c r="WCV10" s="11"/>
      <c r="WCW10" s="11"/>
      <c r="WCX10" s="11"/>
      <c r="WCY10" s="11"/>
      <c r="WCZ10" s="11"/>
      <c r="WDA10" s="11"/>
      <c r="WDB10" s="11"/>
      <c r="WDC10" s="11"/>
      <c r="WDD10" s="11"/>
      <c r="WDE10" s="11"/>
      <c r="WDF10" s="11"/>
      <c r="WDG10" s="11"/>
      <c r="WDH10" s="11"/>
      <c r="WDI10" s="11"/>
      <c r="WDJ10" s="11"/>
      <c r="WDK10" s="11"/>
      <c r="WDL10" s="11"/>
      <c r="WDM10" s="11"/>
      <c r="WDN10" s="11"/>
      <c r="WDO10" s="11"/>
      <c r="WDP10" s="11"/>
      <c r="WDQ10" s="11"/>
      <c r="WDR10" s="11"/>
      <c r="WDS10" s="11"/>
      <c r="WDT10" s="11"/>
      <c r="WDU10" s="11"/>
      <c r="WDV10" s="11"/>
      <c r="WDW10" s="11"/>
      <c r="WDX10" s="11"/>
      <c r="WDY10" s="11"/>
      <c r="WDZ10" s="11"/>
      <c r="WEA10" s="11"/>
      <c r="WEB10" s="11"/>
      <c r="WEC10" s="11"/>
      <c r="WED10" s="11"/>
      <c r="WEE10" s="11"/>
      <c r="WEF10" s="11"/>
      <c r="WEG10" s="11"/>
      <c r="WEH10" s="11"/>
      <c r="WEI10" s="11"/>
      <c r="WEJ10" s="11"/>
      <c r="WEK10" s="11"/>
      <c r="WEL10" s="11"/>
      <c r="WEM10" s="11"/>
      <c r="WEN10" s="11"/>
      <c r="WEO10" s="11"/>
      <c r="WEP10" s="11"/>
      <c r="WEQ10" s="11"/>
      <c r="WER10" s="11"/>
      <c r="WES10" s="11"/>
      <c r="WET10" s="11"/>
      <c r="WEU10" s="11"/>
      <c r="WEV10" s="11"/>
      <c r="WEW10" s="11"/>
      <c r="WEX10" s="11"/>
      <c r="WEY10" s="11"/>
      <c r="WEZ10" s="11"/>
      <c r="WFA10" s="11"/>
      <c r="WFB10" s="11"/>
      <c r="WFC10" s="11"/>
      <c r="WFD10" s="11"/>
      <c r="WFE10" s="11"/>
      <c r="WFF10" s="11"/>
      <c r="WFG10" s="11"/>
      <c r="WFH10" s="11"/>
      <c r="WFI10" s="11"/>
      <c r="WFJ10" s="11"/>
      <c r="WFK10" s="11"/>
      <c r="WFL10" s="11"/>
      <c r="WFM10" s="11"/>
      <c r="WFN10" s="11"/>
      <c r="WFO10" s="11"/>
      <c r="WFP10" s="11"/>
      <c r="WFQ10" s="11"/>
      <c r="WFR10" s="11"/>
      <c r="WFS10" s="11"/>
      <c r="WFT10" s="11"/>
      <c r="WFU10" s="11"/>
      <c r="WFV10" s="11"/>
      <c r="WFW10" s="11"/>
      <c r="WFX10" s="11"/>
      <c r="WFY10" s="11"/>
      <c r="WFZ10" s="11"/>
      <c r="WGA10" s="11"/>
      <c r="WGB10" s="11"/>
      <c r="WGC10" s="11"/>
      <c r="WGD10" s="11"/>
      <c r="WGE10" s="11"/>
      <c r="WGF10" s="11"/>
      <c r="WGG10" s="11"/>
      <c r="WGH10" s="11"/>
      <c r="WGI10" s="11"/>
      <c r="WGJ10" s="11"/>
      <c r="WGK10" s="11"/>
      <c r="WGL10" s="11"/>
      <c r="WGM10" s="11"/>
      <c r="WGN10" s="11"/>
      <c r="WGO10" s="11"/>
      <c r="WGP10" s="11"/>
      <c r="WGQ10" s="11"/>
      <c r="WGR10" s="11"/>
      <c r="WGS10" s="11"/>
      <c r="WGT10" s="11"/>
      <c r="WGU10" s="11"/>
      <c r="WGV10" s="11"/>
      <c r="WGW10" s="11"/>
      <c r="WGX10" s="11"/>
      <c r="WGY10" s="11"/>
      <c r="WGZ10" s="11"/>
      <c r="WHA10" s="11"/>
      <c r="WHB10" s="11"/>
      <c r="WHC10" s="11"/>
      <c r="WHD10" s="11"/>
      <c r="WHE10" s="11"/>
      <c r="WHF10" s="11"/>
      <c r="WHG10" s="11"/>
      <c r="WHH10" s="11"/>
      <c r="WHI10" s="11"/>
      <c r="WHJ10" s="11"/>
      <c r="WHK10" s="11"/>
      <c r="WHL10" s="11"/>
      <c r="WHM10" s="11"/>
      <c r="WHN10" s="11"/>
      <c r="WHO10" s="11"/>
      <c r="WHP10" s="11"/>
      <c r="WHQ10" s="11"/>
      <c r="WHR10" s="11"/>
      <c r="WHS10" s="11"/>
      <c r="WHT10" s="11"/>
      <c r="WHU10" s="11"/>
      <c r="WHV10" s="11"/>
      <c r="WHW10" s="11"/>
      <c r="WHX10" s="11"/>
      <c r="WHY10" s="11"/>
      <c r="WHZ10" s="11"/>
      <c r="WIA10" s="11"/>
      <c r="WIB10" s="11"/>
      <c r="WIC10" s="11"/>
      <c r="WID10" s="11"/>
      <c r="WIE10" s="11"/>
      <c r="WIF10" s="11"/>
      <c r="WIG10" s="11"/>
      <c r="WIH10" s="11"/>
      <c r="WII10" s="11"/>
      <c r="WIJ10" s="11"/>
      <c r="WIK10" s="11"/>
      <c r="WIL10" s="11"/>
      <c r="WIM10" s="11"/>
      <c r="WIN10" s="11"/>
      <c r="WIO10" s="11"/>
      <c r="WIP10" s="11"/>
      <c r="WIQ10" s="11"/>
      <c r="WIR10" s="11"/>
      <c r="WIS10" s="11"/>
      <c r="WIT10" s="11"/>
      <c r="WIU10" s="11"/>
      <c r="WIV10" s="11"/>
      <c r="WIW10" s="11"/>
      <c r="WIX10" s="11"/>
      <c r="WIY10" s="11"/>
      <c r="WIZ10" s="11"/>
      <c r="WJA10" s="11"/>
      <c r="WJB10" s="11"/>
      <c r="WJC10" s="11"/>
      <c r="WJD10" s="11"/>
      <c r="WJE10" s="11"/>
      <c r="WJF10" s="11"/>
      <c r="WJG10" s="11"/>
      <c r="WJH10" s="11"/>
      <c r="WJI10" s="11"/>
      <c r="WJJ10" s="11"/>
      <c r="WJK10" s="11"/>
      <c r="WJL10" s="11"/>
      <c r="WJM10" s="11"/>
      <c r="WJN10" s="11"/>
      <c r="WJO10" s="11"/>
      <c r="WJP10" s="11"/>
      <c r="WJQ10" s="11"/>
      <c r="WJR10" s="11"/>
      <c r="WJS10" s="11"/>
      <c r="WJT10" s="11"/>
      <c r="WJU10" s="11"/>
      <c r="WJV10" s="11"/>
      <c r="WJW10" s="11"/>
      <c r="WJX10" s="11"/>
      <c r="WJY10" s="11"/>
      <c r="WJZ10" s="11"/>
      <c r="WKA10" s="11"/>
      <c r="WKB10" s="11"/>
      <c r="WKC10" s="11"/>
      <c r="WKD10" s="11"/>
      <c r="WKE10" s="11"/>
      <c r="WKF10" s="11"/>
      <c r="WKG10" s="11"/>
      <c r="WKH10" s="11"/>
      <c r="WKI10" s="11"/>
      <c r="WKJ10" s="11"/>
      <c r="WKK10" s="11"/>
      <c r="WKL10" s="11"/>
      <c r="WKM10" s="11"/>
      <c r="WKN10" s="11"/>
      <c r="WKO10" s="11"/>
      <c r="WKP10" s="11"/>
      <c r="WKQ10" s="11"/>
      <c r="WKR10" s="11"/>
      <c r="WKS10" s="11"/>
      <c r="WKT10" s="11"/>
      <c r="WKU10" s="11"/>
      <c r="WKV10" s="11"/>
      <c r="WKW10" s="11"/>
      <c r="WKX10" s="11"/>
      <c r="WKY10" s="11"/>
      <c r="WKZ10" s="11"/>
      <c r="WLA10" s="11"/>
      <c r="WLB10" s="11"/>
      <c r="WLC10" s="11"/>
      <c r="WLD10" s="11"/>
      <c r="WLE10" s="11"/>
      <c r="WLF10" s="11"/>
      <c r="WLG10" s="11"/>
      <c r="WLH10" s="11"/>
      <c r="WLI10" s="11"/>
      <c r="WLJ10" s="11"/>
      <c r="WLK10" s="11"/>
      <c r="WLL10" s="11"/>
      <c r="WLM10" s="11"/>
      <c r="WLN10" s="11"/>
      <c r="WLO10" s="11"/>
      <c r="WLP10" s="11"/>
      <c r="WLQ10" s="11"/>
      <c r="WLR10" s="11"/>
      <c r="WLS10" s="11"/>
      <c r="WLT10" s="11"/>
      <c r="WLU10" s="11"/>
      <c r="WLV10" s="11"/>
      <c r="WLW10" s="11"/>
      <c r="WLX10" s="11"/>
      <c r="WLY10" s="11"/>
      <c r="WLZ10" s="11"/>
      <c r="WMA10" s="11"/>
      <c r="WMB10" s="11"/>
      <c r="WMC10" s="11"/>
      <c r="WMD10" s="11"/>
      <c r="WME10" s="11"/>
      <c r="WMF10" s="11"/>
      <c r="WMG10" s="11"/>
      <c r="WMH10" s="11"/>
      <c r="WMI10" s="11"/>
      <c r="WMJ10" s="11"/>
      <c r="WMK10" s="11"/>
      <c r="WML10" s="11"/>
      <c r="WMM10" s="11"/>
      <c r="WMN10" s="11"/>
      <c r="WMO10" s="11"/>
      <c r="WMP10" s="11"/>
      <c r="WMQ10" s="11"/>
      <c r="WMR10" s="11"/>
      <c r="WMS10" s="11"/>
      <c r="WMT10" s="11"/>
      <c r="WMU10" s="11"/>
      <c r="WMV10" s="11"/>
      <c r="WMW10" s="11"/>
      <c r="WMX10" s="11"/>
      <c r="WMY10" s="11"/>
      <c r="WMZ10" s="11"/>
      <c r="WNA10" s="11"/>
      <c r="WNB10" s="11"/>
      <c r="WNC10" s="11"/>
      <c r="WND10" s="11"/>
      <c r="WNE10" s="11"/>
      <c r="WNF10" s="11"/>
      <c r="WNG10" s="11"/>
      <c r="WNH10" s="11"/>
      <c r="WNI10" s="11"/>
      <c r="WNJ10" s="11"/>
      <c r="WNK10" s="11"/>
      <c r="WNL10" s="11"/>
      <c r="WNM10" s="11"/>
      <c r="WNN10" s="11"/>
      <c r="WNO10" s="11"/>
      <c r="WNP10" s="11"/>
      <c r="WNQ10" s="11"/>
      <c r="WNR10" s="11"/>
      <c r="WNS10" s="11"/>
      <c r="WNT10" s="11"/>
      <c r="WNU10" s="11"/>
      <c r="WNV10" s="11"/>
      <c r="WNW10" s="11"/>
      <c r="WNX10" s="11"/>
      <c r="WNY10" s="11"/>
      <c r="WNZ10" s="11"/>
      <c r="WOA10" s="11"/>
      <c r="WOB10" s="11"/>
      <c r="WOC10" s="11"/>
      <c r="WOD10" s="11"/>
      <c r="WOE10" s="11"/>
      <c r="WOF10" s="11"/>
      <c r="WOG10" s="11"/>
      <c r="WOH10" s="11"/>
      <c r="WOI10" s="11"/>
      <c r="WOJ10" s="11"/>
      <c r="WOK10" s="11"/>
      <c r="WOL10" s="11"/>
      <c r="WOM10" s="11"/>
      <c r="WON10" s="11"/>
      <c r="WOO10" s="11"/>
      <c r="WOP10" s="11"/>
      <c r="WOQ10" s="11"/>
      <c r="WOR10" s="11"/>
      <c r="WOS10" s="11"/>
      <c r="WOT10" s="11"/>
      <c r="WOU10" s="11"/>
      <c r="WOV10" s="11"/>
      <c r="WOW10" s="11"/>
      <c r="WOX10" s="11"/>
      <c r="WOY10" s="11"/>
      <c r="WOZ10" s="11"/>
      <c r="WPA10" s="11"/>
      <c r="WPB10" s="11"/>
      <c r="WPC10" s="11"/>
      <c r="WPD10" s="11"/>
      <c r="WPE10" s="11"/>
      <c r="WPF10" s="11"/>
      <c r="WPG10" s="11"/>
      <c r="WPH10" s="11"/>
      <c r="WPI10" s="11"/>
      <c r="WPJ10" s="11"/>
      <c r="WPK10" s="11"/>
      <c r="WPL10" s="11"/>
      <c r="WPM10" s="11"/>
      <c r="WPN10" s="11"/>
      <c r="WPO10" s="11"/>
      <c r="WPP10" s="11"/>
      <c r="WPQ10" s="11"/>
      <c r="WPR10" s="11"/>
      <c r="WPS10" s="11"/>
      <c r="WPT10" s="11"/>
      <c r="WPU10" s="11"/>
      <c r="WPV10" s="11"/>
      <c r="WPW10" s="11"/>
      <c r="WPX10" s="11"/>
      <c r="WPY10" s="11"/>
      <c r="WPZ10" s="11"/>
      <c r="WQA10" s="11"/>
      <c r="WQB10" s="11"/>
      <c r="WQC10" s="11"/>
      <c r="WQD10" s="11"/>
      <c r="WQE10" s="11"/>
      <c r="WQF10" s="11"/>
      <c r="WQG10" s="11"/>
      <c r="WQH10" s="11"/>
      <c r="WQI10" s="11"/>
      <c r="WQJ10" s="11"/>
      <c r="WQK10" s="11"/>
      <c r="WQL10" s="11"/>
      <c r="WQM10" s="11"/>
      <c r="WQN10" s="11"/>
      <c r="WQO10" s="11"/>
      <c r="WQP10" s="11"/>
      <c r="WQQ10" s="11"/>
      <c r="WQR10" s="11"/>
      <c r="WQS10" s="11"/>
      <c r="WQT10" s="11"/>
      <c r="WQU10" s="11"/>
      <c r="WQV10" s="11"/>
      <c r="WQW10" s="11"/>
      <c r="WQX10" s="11"/>
      <c r="WQY10" s="11"/>
      <c r="WQZ10" s="11"/>
      <c r="WRA10" s="11"/>
      <c r="WRB10" s="11"/>
      <c r="WRC10" s="11"/>
      <c r="WRD10" s="11"/>
      <c r="WRE10" s="11"/>
      <c r="WRF10" s="11"/>
      <c r="WRG10" s="11"/>
      <c r="WRH10" s="11"/>
      <c r="WRI10" s="11"/>
      <c r="WRJ10" s="11"/>
      <c r="WRK10" s="11"/>
      <c r="WRL10" s="11"/>
      <c r="WRM10" s="11"/>
      <c r="WRN10" s="11"/>
      <c r="WRO10" s="11"/>
      <c r="WRP10" s="11"/>
      <c r="WRQ10" s="11"/>
      <c r="WRR10" s="11"/>
      <c r="WRS10" s="11"/>
      <c r="WRT10" s="11"/>
      <c r="WRU10" s="11"/>
      <c r="WRV10" s="11"/>
      <c r="WRW10" s="11"/>
      <c r="WRX10" s="11"/>
      <c r="WRY10" s="11"/>
      <c r="WRZ10" s="11"/>
      <c r="WSA10" s="11"/>
      <c r="WSB10" s="11"/>
      <c r="WSC10" s="11"/>
      <c r="WSD10" s="11"/>
      <c r="WSE10" s="11"/>
      <c r="WSF10" s="11"/>
      <c r="WSG10" s="11"/>
      <c r="WSH10" s="11"/>
      <c r="WSI10" s="11"/>
      <c r="WSJ10" s="11"/>
      <c r="WSK10" s="11"/>
      <c r="WSL10" s="11"/>
      <c r="WSM10" s="11"/>
      <c r="WSN10" s="11"/>
      <c r="WSO10" s="11"/>
      <c r="WSP10" s="11"/>
      <c r="WSQ10" s="11"/>
      <c r="WSR10" s="11"/>
      <c r="WSS10" s="11"/>
      <c r="WST10" s="11"/>
      <c r="WSU10" s="11"/>
      <c r="WSV10" s="11"/>
      <c r="WSW10" s="11"/>
      <c r="WSX10" s="11"/>
      <c r="WSY10" s="11"/>
      <c r="WSZ10" s="11"/>
      <c r="WTA10" s="11"/>
      <c r="WTB10" s="11"/>
      <c r="WTC10" s="11"/>
      <c r="WTD10" s="11"/>
      <c r="WTE10" s="11"/>
      <c r="WTF10" s="11"/>
      <c r="WTG10" s="11"/>
      <c r="WTH10" s="11"/>
      <c r="WTI10" s="11"/>
      <c r="WTJ10" s="11"/>
      <c r="WTK10" s="11"/>
      <c r="WTL10" s="11"/>
      <c r="WTM10" s="11"/>
      <c r="WTN10" s="11"/>
      <c r="WTO10" s="11"/>
      <c r="WTP10" s="11"/>
      <c r="WTQ10" s="11"/>
      <c r="WTR10" s="11"/>
      <c r="WTS10" s="11"/>
      <c r="WTT10" s="11"/>
      <c r="WTU10" s="11"/>
      <c r="WTV10" s="11"/>
      <c r="WTW10" s="11"/>
      <c r="WTX10" s="11"/>
      <c r="WTY10" s="11"/>
      <c r="WTZ10" s="11"/>
      <c r="WUA10" s="11"/>
      <c r="WUB10" s="11"/>
      <c r="WUC10" s="11"/>
      <c r="WUD10" s="11"/>
      <c r="WUE10" s="11"/>
      <c r="WUF10" s="11"/>
      <c r="WUG10" s="11"/>
      <c r="WUH10" s="11"/>
      <c r="WUI10" s="11"/>
      <c r="WUJ10" s="11"/>
      <c r="WUK10" s="11"/>
      <c r="WUL10" s="11"/>
      <c r="WUM10" s="11"/>
      <c r="WUN10" s="11"/>
      <c r="WUO10" s="11"/>
      <c r="WUP10" s="11"/>
      <c r="WUQ10" s="11"/>
      <c r="WUR10" s="11"/>
      <c r="WUS10" s="11"/>
      <c r="WUT10" s="11"/>
      <c r="WUU10" s="11"/>
      <c r="WUV10" s="11"/>
      <c r="WUW10" s="11"/>
      <c r="WUX10" s="11"/>
      <c r="WUY10" s="11"/>
      <c r="WUZ10" s="11"/>
      <c r="WVA10" s="11"/>
      <c r="WVB10" s="11"/>
      <c r="WVC10" s="11"/>
      <c r="WVD10" s="11"/>
      <c r="WVE10" s="11"/>
      <c r="WVF10" s="11"/>
      <c r="WVG10" s="11"/>
      <c r="WVH10" s="11"/>
      <c r="WVI10" s="11"/>
      <c r="WVJ10" s="11"/>
      <c r="WVK10" s="11"/>
      <c r="WVL10" s="11"/>
      <c r="WVM10" s="11"/>
      <c r="WVN10" s="11"/>
      <c r="WVO10" s="11"/>
      <c r="WVP10" s="11"/>
      <c r="WVQ10" s="11"/>
      <c r="WVR10" s="11"/>
      <c r="WVS10" s="11"/>
      <c r="WVT10" s="11"/>
      <c r="WVU10" s="11"/>
      <c r="WVV10" s="11"/>
      <c r="WVW10" s="11"/>
      <c r="WVX10" s="11"/>
      <c r="WVY10" s="11"/>
      <c r="WVZ10" s="11"/>
      <c r="WWA10" s="11"/>
      <c r="WWB10" s="11"/>
      <c r="WWC10" s="11"/>
      <c r="WWD10" s="11"/>
      <c r="WWE10" s="11"/>
      <c r="WWF10" s="11"/>
      <c r="WWG10" s="11"/>
      <c r="WWH10" s="11"/>
      <c r="WWI10" s="11"/>
      <c r="WWJ10" s="11"/>
      <c r="WWK10" s="11"/>
      <c r="WWL10" s="11"/>
      <c r="WWM10" s="11"/>
      <c r="WWN10" s="11"/>
      <c r="WWO10" s="11"/>
      <c r="WWP10" s="11"/>
      <c r="WWQ10" s="11"/>
      <c r="WWR10" s="11"/>
      <c r="WWS10" s="11"/>
      <c r="WWT10" s="11"/>
      <c r="WWU10" s="11"/>
      <c r="WWV10" s="11"/>
      <c r="WWW10" s="11"/>
      <c r="WWX10" s="11"/>
      <c r="WWY10" s="11"/>
      <c r="WWZ10" s="11"/>
      <c r="WXA10" s="11"/>
      <c r="WXB10" s="11"/>
      <c r="WXC10" s="11"/>
      <c r="WXD10" s="11"/>
      <c r="WXE10" s="11"/>
      <c r="WXF10" s="11"/>
      <c r="WXG10" s="11"/>
      <c r="WXH10" s="11"/>
      <c r="WXI10" s="11"/>
      <c r="WXJ10" s="11"/>
      <c r="WXK10" s="11"/>
      <c r="WXL10" s="11"/>
      <c r="WXM10" s="11"/>
      <c r="WXN10" s="11"/>
      <c r="WXO10" s="11"/>
      <c r="WXP10" s="11"/>
      <c r="WXQ10" s="11"/>
      <c r="WXR10" s="11"/>
      <c r="WXS10" s="11"/>
      <c r="WXT10" s="11"/>
      <c r="WXU10" s="11"/>
      <c r="WXV10" s="11"/>
      <c r="WXW10" s="11"/>
      <c r="WXX10" s="11"/>
      <c r="WXY10" s="11"/>
      <c r="WXZ10" s="11"/>
      <c r="WYA10" s="11"/>
      <c r="WYB10" s="11"/>
      <c r="WYC10" s="11"/>
      <c r="WYD10" s="11"/>
      <c r="WYE10" s="11"/>
      <c r="WYF10" s="11"/>
      <c r="WYG10" s="11"/>
      <c r="WYH10" s="11"/>
      <c r="WYI10" s="11"/>
      <c r="WYJ10" s="11"/>
      <c r="WYK10" s="11"/>
      <c r="WYL10" s="11"/>
      <c r="WYM10" s="11"/>
      <c r="WYN10" s="11"/>
      <c r="WYO10" s="11"/>
      <c r="WYP10" s="11"/>
      <c r="WYQ10" s="11"/>
      <c r="WYR10" s="11"/>
      <c r="WYS10" s="11"/>
      <c r="WYT10" s="11"/>
      <c r="WYU10" s="11"/>
      <c r="WYV10" s="11"/>
      <c r="WYW10" s="11"/>
      <c r="WYX10" s="11"/>
      <c r="WYY10" s="11"/>
      <c r="WYZ10" s="11"/>
      <c r="WZA10" s="11"/>
      <c r="WZB10" s="11"/>
      <c r="WZC10" s="11"/>
      <c r="WZD10" s="11"/>
      <c r="WZE10" s="11"/>
      <c r="WZF10" s="11"/>
      <c r="WZG10" s="11"/>
      <c r="WZH10" s="11"/>
      <c r="WZI10" s="11"/>
      <c r="WZJ10" s="11"/>
      <c r="WZK10" s="11"/>
      <c r="WZL10" s="11"/>
      <c r="WZM10" s="11"/>
      <c r="WZN10" s="11"/>
      <c r="WZO10" s="11"/>
      <c r="WZP10" s="11"/>
      <c r="WZQ10" s="11"/>
      <c r="WZR10" s="11"/>
      <c r="WZS10" s="11"/>
      <c r="WZT10" s="11"/>
      <c r="WZU10" s="11"/>
      <c r="WZV10" s="11"/>
      <c r="WZW10" s="11"/>
      <c r="WZX10" s="11"/>
      <c r="WZY10" s="11"/>
      <c r="WZZ10" s="11"/>
      <c r="XAA10" s="11"/>
      <c r="XAB10" s="11"/>
      <c r="XAC10" s="11"/>
      <c r="XAD10" s="11"/>
      <c r="XAE10" s="11"/>
      <c r="XAF10" s="11"/>
      <c r="XAG10" s="11"/>
      <c r="XAH10" s="11"/>
      <c r="XAI10" s="11"/>
      <c r="XAJ10" s="11"/>
      <c r="XAK10" s="11"/>
      <c r="XAL10" s="11"/>
      <c r="XAM10" s="11"/>
      <c r="XAN10" s="11"/>
      <c r="XAO10" s="11"/>
      <c r="XAP10" s="11"/>
      <c r="XAQ10" s="11"/>
      <c r="XAR10" s="11"/>
      <c r="XAS10" s="11"/>
      <c r="XAT10" s="11"/>
      <c r="XAU10" s="11"/>
      <c r="XAV10" s="11"/>
      <c r="XAW10" s="11"/>
      <c r="XAX10" s="11"/>
      <c r="XAY10" s="11"/>
      <c r="XAZ10" s="11"/>
      <c r="XBA10" s="11"/>
      <c r="XBB10" s="11"/>
      <c r="XBC10" s="11"/>
      <c r="XBD10" s="11"/>
      <c r="XBE10" s="11"/>
      <c r="XBF10" s="11"/>
      <c r="XBG10" s="11"/>
      <c r="XBH10" s="11"/>
      <c r="XBI10" s="11"/>
      <c r="XBJ10" s="11"/>
      <c r="XBK10" s="11"/>
      <c r="XBL10" s="11"/>
      <c r="XBM10" s="11"/>
      <c r="XBN10" s="11"/>
      <c r="XBO10" s="11"/>
      <c r="XBP10" s="11"/>
      <c r="XBQ10" s="11"/>
      <c r="XBR10" s="11"/>
      <c r="XBS10" s="11"/>
      <c r="XBT10" s="11"/>
      <c r="XBU10" s="11"/>
      <c r="XBV10" s="11"/>
      <c r="XBW10" s="11"/>
      <c r="XBX10" s="11"/>
      <c r="XBY10" s="11"/>
      <c r="XBZ10" s="11"/>
      <c r="XCA10" s="11"/>
      <c r="XCB10" s="11"/>
      <c r="XCC10" s="11"/>
      <c r="XCD10" s="11"/>
      <c r="XCE10" s="11"/>
      <c r="XCF10" s="11"/>
      <c r="XCG10" s="11"/>
      <c r="XCH10" s="11"/>
      <c r="XCI10" s="11"/>
      <c r="XCJ10" s="11"/>
      <c r="XCK10" s="11"/>
      <c r="XCL10" s="11"/>
      <c r="XCM10" s="11"/>
      <c r="XCN10" s="11"/>
      <c r="XCO10" s="11"/>
      <c r="XCP10" s="11"/>
      <c r="XCQ10" s="11"/>
      <c r="XCR10" s="11"/>
      <c r="XCS10" s="11"/>
      <c r="XCT10" s="11"/>
      <c r="XCU10" s="11"/>
      <c r="XCV10" s="11"/>
      <c r="XCW10" s="11"/>
      <c r="XCX10" s="11"/>
      <c r="XCY10" s="11"/>
      <c r="XCZ10" s="11"/>
      <c r="XDA10" s="11"/>
      <c r="XDB10" s="11"/>
      <c r="XDC10" s="11"/>
      <c r="XDD10" s="11"/>
      <c r="XDE10" s="11"/>
      <c r="XDF10" s="11"/>
      <c r="XDG10" s="11"/>
      <c r="XDH10" s="11"/>
      <c r="XDI10" s="11"/>
      <c r="XDJ10" s="11"/>
      <c r="XDK10" s="11"/>
      <c r="XDL10" s="11"/>
      <c r="XDM10" s="11"/>
      <c r="XDN10" s="11"/>
      <c r="XDO10" s="11"/>
      <c r="XDP10" s="11"/>
      <c r="XDQ10" s="11"/>
      <c r="XDR10" s="11"/>
      <c r="XDS10" s="11"/>
      <c r="XDT10" s="11"/>
      <c r="XDU10" s="11"/>
      <c r="XDV10" s="11"/>
      <c r="XDW10" s="11"/>
      <c r="XDX10" s="11"/>
      <c r="XDY10" s="11"/>
      <c r="XDZ10" s="11"/>
      <c r="XEA10" s="11"/>
      <c r="XEB10" s="11"/>
      <c r="XEC10" s="11"/>
      <c r="XED10" s="11"/>
      <c r="XEE10" s="11"/>
      <c r="XEF10" s="11"/>
      <c r="XEG10" s="11"/>
      <c r="XEH10" s="11"/>
      <c r="XEI10" s="11"/>
      <c r="XEJ10" s="11"/>
      <c r="XEK10" s="11"/>
      <c r="XEL10" s="11"/>
      <c r="XEM10" s="11"/>
      <c r="XEN10" s="11"/>
      <c r="XEO10" s="11"/>
      <c r="XEP10" s="11"/>
      <c r="XEQ10" s="11"/>
      <c r="XER10" s="11"/>
      <c r="XES10" s="11"/>
      <c r="XET10" s="11"/>
      <c r="XEU10" s="11"/>
    </row>
    <row r="11" spans="1:16375" s="350" customFormat="1" ht="30" x14ac:dyDescent="0.2">
      <c r="B11" s="418" t="s">
        <v>14725</v>
      </c>
      <c r="C11" s="418" t="s">
        <v>16648</v>
      </c>
      <c r="D11" s="418" t="s">
        <v>307</v>
      </c>
      <c r="E11" s="417" t="s">
        <v>391</v>
      </c>
      <c r="F11" s="419" t="s">
        <v>14903</v>
      </c>
      <c r="G11" s="417" t="s">
        <v>14781</v>
      </c>
      <c r="H11" s="424">
        <v>1080</v>
      </c>
      <c r="I11" s="426"/>
      <c r="J11" s="423">
        <f t="shared" si="2"/>
        <v>0</v>
      </c>
      <c r="K11" s="421">
        <f t="shared" si="0"/>
        <v>0</v>
      </c>
      <c r="L11" s="421">
        <f t="shared" si="1"/>
        <v>0</v>
      </c>
      <c r="M11" s="349"/>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c r="FL11" s="11"/>
      <c r="FM11" s="11"/>
      <c r="FN11" s="11"/>
      <c r="FO11" s="11"/>
      <c r="FP11" s="11"/>
      <c r="FQ11" s="11"/>
      <c r="FR11" s="11"/>
      <c r="FS11" s="11"/>
      <c r="FT11" s="11"/>
      <c r="FU11" s="11"/>
      <c r="FV11" s="11"/>
      <c r="FW11" s="11"/>
      <c r="FX11" s="11"/>
      <c r="FY11" s="11"/>
      <c r="FZ11" s="11"/>
      <c r="GA11" s="11"/>
      <c r="GB11" s="11"/>
      <c r="GC11" s="11"/>
      <c r="GD11" s="11"/>
      <c r="GE11" s="11"/>
      <c r="GF11" s="11"/>
      <c r="GG11" s="11"/>
      <c r="GH11" s="11"/>
      <c r="GI11" s="11"/>
      <c r="GJ11" s="11"/>
      <c r="GK11" s="11"/>
      <c r="GL11" s="11"/>
      <c r="GM11" s="11"/>
      <c r="GN11" s="11"/>
      <c r="GO11" s="11"/>
      <c r="GP11" s="11"/>
      <c r="GQ11" s="11"/>
      <c r="GR11" s="11"/>
      <c r="GS11" s="11"/>
      <c r="GT11" s="11"/>
      <c r="GU11" s="11"/>
      <c r="GV11" s="11"/>
      <c r="GW11" s="11"/>
      <c r="GX11" s="11"/>
      <c r="GY11" s="11"/>
      <c r="GZ11" s="11"/>
      <c r="HA11" s="11"/>
      <c r="HB11" s="11"/>
      <c r="HC11" s="11"/>
      <c r="HD11" s="11"/>
      <c r="HE11" s="11"/>
      <c r="HF11" s="11"/>
      <c r="HG11" s="11"/>
      <c r="HH11" s="11"/>
      <c r="HI11" s="11"/>
      <c r="HJ11" s="11"/>
      <c r="HK11" s="11"/>
      <c r="HL11" s="11"/>
      <c r="HM11" s="11"/>
      <c r="HN11" s="11"/>
      <c r="HO11" s="11"/>
      <c r="HP11" s="11"/>
      <c r="HQ11" s="11"/>
      <c r="HR11" s="11"/>
      <c r="HS11" s="11"/>
      <c r="HT11" s="11"/>
      <c r="HU11" s="11"/>
      <c r="HV11" s="11"/>
      <c r="HW11" s="11"/>
      <c r="HX11" s="11"/>
      <c r="HY11" s="11"/>
      <c r="HZ11" s="11"/>
      <c r="IA11" s="11"/>
      <c r="IB11" s="11"/>
      <c r="IC11" s="11"/>
      <c r="ID11" s="11"/>
      <c r="IE11" s="11"/>
      <c r="IF11" s="11"/>
      <c r="IG11" s="11"/>
      <c r="IH11" s="11"/>
      <c r="II11" s="11"/>
      <c r="IJ11" s="11"/>
      <c r="IK11" s="11"/>
      <c r="IL11" s="11"/>
      <c r="IM11" s="11"/>
      <c r="IN11" s="11"/>
      <c r="IO11" s="11"/>
      <c r="IP11" s="11"/>
      <c r="IQ11" s="11"/>
      <c r="IR11" s="11"/>
      <c r="IS11" s="11"/>
      <c r="IT11" s="11"/>
      <c r="IU11" s="11"/>
      <c r="IV11" s="11"/>
      <c r="IW11" s="11"/>
      <c r="IX11" s="11"/>
      <c r="IY11" s="11"/>
      <c r="IZ11" s="11"/>
      <c r="JA11" s="11"/>
      <c r="JB11" s="11"/>
      <c r="JC11" s="11"/>
      <c r="JD11" s="11"/>
      <c r="JE11" s="11"/>
      <c r="JF11" s="11"/>
      <c r="JG11" s="11"/>
      <c r="JH11" s="11"/>
      <c r="JI11" s="11"/>
      <c r="JJ11" s="11"/>
      <c r="JK11" s="11"/>
      <c r="JL11" s="11"/>
      <c r="JM11" s="11"/>
      <c r="JN11" s="11"/>
      <c r="JO11" s="11"/>
      <c r="JP11" s="11"/>
      <c r="JQ11" s="11"/>
      <c r="JR11" s="11"/>
      <c r="JS11" s="11"/>
      <c r="JT11" s="11"/>
      <c r="JU11" s="11"/>
      <c r="JV11" s="11"/>
      <c r="JW11" s="11"/>
      <c r="JX11" s="11"/>
      <c r="JY11" s="11"/>
      <c r="JZ11" s="11"/>
      <c r="KA11" s="11"/>
      <c r="KB11" s="11"/>
      <c r="KC11" s="11"/>
      <c r="KD11" s="11"/>
      <c r="KE11" s="11"/>
      <c r="KF11" s="11"/>
      <c r="KG11" s="11"/>
      <c r="KH11" s="11"/>
      <c r="KI11" s="11"/>
      <c r="KJ11" s="11"/>
      <c r="KK11" s="11"/>
      <c r="KL11" s="11"/>
      <c r="KM11" s="11"/>
      <c r="KN11" s="11"/>
      <c r="KO11" s="11"/>
      <c r="KP11" s="11"/>
      <c r="KQ11" s="11"/>
      <c r="KR11" s="11"/>
      <c r="KS11" s="11"/>
      <c r="KT11" s="11"/>
      <c r="KU11" s="11"/>
      <c r="KV11" s="11"/>
      <c r="KW11" s="11"/>
      <c r="KX11" s="11"/>
      <c r="KY11" s="11"/>
      <c r="KZ11" s="11"/>
      <c r="LA11" s="11"/>
      <c r="LB11" s="11"/>
      <c r="LC11" s="11"/>
      <c r="LD11" s="11"/>
      <c r="LE11" s="11"/>
      <c r="LF11" s="11"/>
      <c r="LG11" s="11"/>
      <c r="LH11" s="11"/>
      <c r="LI11" s="11"/>
      <c r="LJ11" s="11"/>
      <c r="LK11" s="11"/>
      <c r="LL11" s="11"/>
      <c r="LM11" s="11"/>
      <c r="LN11" s="11"/>
      <c r="LO11" s="11"/>
      <c r="LP11" s="11"/>
      <c r="LQ11" s="11"/>
      <c r="LR11" s="11"/>
      <c r="LS11" s="11"/>
      <c r="LT11" s="11"/>
      <c r="LU11" s="11"/>
      <c r="LV11" s="11"/>
      <c r="LW11" s="11"/>
      <c r="LX11" s="11"/>
      <c r="LY11" s="11"/>
      <c r="LZ11" s="11"/>
      <c r="MA11" s="11"/>
      <c r="MB11" s="11"/>
      <c r="MC11" s="11"/>
      <c r="MD11" s="11"/>
      <c r="ME11" s="11"/>
      <c r="MF11" s="11"/>
      <c r="MG11" s="11"/>
      <c r="MH11" s="11"/>
      <c r="MI11" s="11"/>
      <c r="MJ11" s="11"/>
      <c r="MK11" s="11"/>
      <c r="ML11" s="11"/>
      <c r="MM11" s="11"/>
      <c r="MN11" s="11"/>
      <c r="MO11" s="11"/>
      <c r="MP11" s="11"/>
      <c r="MQ11" s="11"/>
      <c r="MR11" s="11"/>
      <c r="MS11" s="11"/>
      <c r="MT11" s="11"/>
      <c r="MU11" s="11"/>
      <c r="MV11" s="11"/>
      <c r="MW11" s="11"/>
      <c r="MX11" s="11"/>
      <c r="MY11" s="11"/>
      <c r="MZ11" s="11"/>
      <c r="NA11" s="11"/>
      <c r="NB11" s="11"/>
      <c r="NC11" s="11"/>
      <c r="ND11" s="11"/>
      <c r="NE11" s="11"/>
      <c r="NF11" s="11"/>
      <c r="NG11" s="11"/>
      <c r="NH11" s="11"/>
      <c r="NI11" s="11"/>
      <c r="NJ11" s="11"/>
      <c r="NK11" s="11"/>
      <c r="NL11" s="11"/>
      <c r="NM11" s="11"/>
      <c r="NN11" s="11"/>
      <c r="NO11" s="11"/>
      <c r="NP11" s="11"/>
      <c r="NQ11" s="11"/>
      <c r="NR11" s="11"/>
      <c r="NS11" s="11"/>
      <c r="NT11" s="11"/>
      <c r="NU11" s="11"/>
      <c r="NV11" s="11"/>
      <c r="NW11" s="11"/>
      <c r="NX11" s="11"/>
      <c r="NY11" s="11"/>
      <c r="NZ11" s="11"/>
      <c r="OA11" s="11"/>
      <c r="OB11" s="11"/>
      <c r="OC11" s="11"/>
      <c r="OD11" s="11"/>
      <c r="OE11" s="11"/>
      <c r="OF11" s="11"/>
      <c r="OG11" s="11"/>
      <c r="OH11" s="11"/>
      <c r="OI11" s="11"/>
      <c r="OJ11" s="11"/>
      <c r="OK11" s="11"/>
      <c r="OL11" s="11"/>
      <c r="OM11" s="11"/>
      <c r="ON11" s="11"/>
      <c r="OO11" s="11"/>
      <c r="OP11" s="11"/>
      <c r="OQ11" s="11"/>
      <c r="OR11" s="11"/>
      <c r="OS11" s="11"/>
      <c r="OT11" s="11"/>
      <c r="OU11" s="11"/>
      <c r="OV11" s="11"/>
      <c r="OW11" s="11"/>
      <c r="OX11" s="11"/>
      <c r="OY11" s="11"/>
      <c r="OZ11" s="11"/>
      <c r="PA11" s="11"/>
      <c r="PB11" s="11"/>
      <c r="PC11" s="11"/>
      <c r="PD11" s="11"/>
      <c r="PE11" s="11"/>
      <c r="PF11" s="11"/>
      <c r="PG11" s="11"/>
      <c r="PH11" s="11"/>
      <c r="PI11" s="11"/>
      <c r="PJ11" s="11"/>
      <c r="PK11" s="11"/>
      <c r="PL11" s="11"/>
      <c r="PM11" s="11"/>
      <c r="PN11" s="11"/>
      <c r="PO11" s="11"/>
      <c r="PP11" s="11"/>
      <c r="PQ11" s="11"/>
      <c r="PR11" s="11"/>
      <c r="PS11" s="11"/>
      <c r="PT11" s="11"/>
      <c r="PU11" s="11"/>
      <c r="PV11" s="11"/>
      <c r="PW11" s="11"/>
      <c r="PX11" s="11"/>
      <c r="PY11" s="11"/>
      <c r="PZ11" s="11"/>
      <c r="QA11" s="11"/>
      <c r="QB11" s="11"/>
      <c r="QC11" s="11"/>
      <c r="QD11" s="11"/>
      <c r="QE11" s="11"/>
      <c r="QF11" s="11"/>
      <c r="QG11" s="11"/>
      <c r="QH11" s="11"/>
      <c r="QI11" s="11"/>
      <c r="QJ11" s="11"/>
      <c r="QK11" s="11"/>
      <c r="QL11" s="11"/>
      <c r="QM11" s="11"/>
      <c r="QN11" s="11"/>
      <c r="QO11" s="11"/>
      <c r="QP11" s="11"/>
      <c r="QQ11" s="11"/>
      <c r="QR11" s="11"/>
      <c r="QS11" s="11"/>
      <c r="QT11" s="11"/>
      <c r="QU11" s="11"/>
      <c r="QV11" s="11"/>
      <c r="QW11" s="11"/>
      <c r="QX11" s="11"/>
      <c r="QY11" s="11"/>
      <c r="QZ11" s="11"/>
      <c r="RA11" s="11"/>
      <c r="RB11" s="11"/>
      <c r="RC11" s="11"/>
      <c r="RD11" s="11"/>
      <c r="RE11" s="11"/>
      <c r="RF11" s="11"/>
      <c r="RG11" s="11"/>
      <c r="RH11" s="11"/>
      <c r="RI11" s="11"/>
      <c r="RJ11" s="11"/>
      <c r="RK11" s="11"/>
      <c r="RL11" s="11"/>
      <c r="RM11" s="11"/>
      <c r="RN11" s="11"/>
      <c r="RO11" s="11"/>
      <c r="RP11" s="11"/>
      <c r="RQ11" s="11"/>
      <c r="RR11" s="11"/>
      <c r="RS11" s="11"/>
      <c r="RT11" s="11"/>
      <c r="RU11" s="11"/>
      <c r="RV11" s="11"/>
      <c r="RW11" s="11"/>
      <c r="RX11" s="11"/>
      <c r="RY11" s="11"/>
      <c r="RZ11" s="11"/>
      <c r="SA11" s="11"/>
      <c r="SB11" s="11"/>
      <c r="SC11" s="11"/>
      <c r="SD11" s="11"/>
      <c r="SE11" s="11"/>
      <c r="SF11" s="11"/>
      <c r="SG11" s="11"/>
      <c r="SH11" s="11"/>
      <c r="SI11" s="11"/>
      <c r="SJ11" s="11"/>
      <c r="SK11" s="11"/>
      <c r="SL11" s="11"/>
      <c r="SM11" s="11"/>
      <c r="SN11" s="11"/>
      <c r="SO11" s="11"/>
      <c r="SP11" s="11"/>
      <c r="SQ11" s="11"/>
      <c r="SR11" s="11"/>
      <c r="SS11" s="11"/>
      <c r="ST11" s="11"/>
      <c r="SU11" s="11"/>
      <c r="SV11" s="11"/>
      <c r="SW11" s="11"/>
      <c r="SX11" s="11"/>
      <c r="SY11" s="11"/>
      <c r="SZ11" s="11"/>
      <c r="TA11" s="11"/>
      <c r="TB11" s="11"/>
      <c r="TC11" s="11"/>
      <c r="TD11" s="11"/>
      <c r="TE11" s="11"/>
      <c r="TF11" s="11"/>
      <c r="TG11" s="11"/>
      <c r="TH11" s="11"/>
      <c r="TI11" s="11"/>
      <c r="TJ11" s="11"/>
      <c r="TK11" s="11"/>
      <c r="TL11" s="11"/>
      <c r="TM11" s="11"/>
      <c r="TN11" s="11"/>
      <c r="TO11" s="11"/>
      <c r="TP11" s="11"/>
      <c r="TQ11" s="11"/>
      <c r="TR11" s="11"/>
      <c r="TS11" s="11"/>
      <c r="TT11" s="11"/>
      <c r="TU11" s="11"/>
      <c r="TV11" s="11"/>
      <c r="TW11" s="11"/>
      <c r="TX11" s="11"/>
      <c r="TY11" s="11"/>
      <c r="TZ11" s="11"/>
      <c r="UA11" s="11"/>
      <c r="UB11" s="11"/>
      <c r="UC11" s="11"/>
      <c r="UD11" s="11"/>
      <c r="UE11" s="11"/>
      <c r="UF11" s="11"/>
      <c r="UG11" s="11"/>
      <c r="UH11" s="11"/>
      <c r="UI11" s="11"/>
      <c r="UJ11" s="11"/>
      <c r="UK11" s="11"/>
      <c r="UL11" s="11"/>
      <c r="UM11" s="11"/>
      <c r="UN11" s="11"/>
      <c r="UO11" s="11"/>
      <c r="UP11" s="11"/>
      <c r="UQ11" s="11"/>
      <c r="UR11" s="11"/>
      <c r="US11" s="11"/>
      <c r="UT11" s="11"/>
      <c r="UU11" s="11"/>
      <c r="UV11" s="11"/>
      <c r="UW11" s="11"/>
      <c r="UX11" s="11"/>
      <c r="UY11" s="11"/>
      <c r="UZ11" s="11"/>
      <c r="VA11" s="11"/>
      <c r="VB11" s="11"/>
      <c r="VC11" s="11"/>
      <c r="VD11" s="11"/>
      <c r="VE11" s="11"/>
      <c r="VF11" s="11"/>
      <c r="VG11" s="11"/>
      <c r="VH11" s="11"/>
      <c r="VI11" s="11"/>
      <c r="VJ11" s="11"/>
      <c r="VK11" s="11"/>
      <c r="VL11" s="11"/>
      <c r="VM11" s="11"/>
      <c r="VN11" s="11"/>
      <c r="VO11" s="11"/>
      <c r="VP11" s="11"/>
      <c r="VQ11" s="11"/>
      <c r="VR11" s="11"/>
      <c r="VS11" s="11"/>
      <c r="VT11" s="11"/>
      <c r="VU11" s="11"/>
      <c r="VV11" s="11"/>
      <c r="VW11" s="11"/>
      <c r="VX11" s="11"/>
      <c r="VY11" s="11"/>
      <c r="VZ11" s="11"/>
      <c r="WA11" s="11"/>
      <c r="WB11" s="11"/>
      <c r="WC11" s="11"/>
      <c r="WD11" s="11"/>
      <c r="WE11" s="11"/>
      <c r="WF11" s="11"/>
      <c r="WG11" s="11"/>
      <c r="WH11" s="11"/>
      <c r="WI11" s="11"/>
      <c r="WJ11" s="11"/>
      <c r="WK11" s="11"/>
      <c r="WL11" s="11"/>
      <c r="WM11" s="11"/>
      <c r="WN11" s="11"/>
      <c r="WO11" s="11"/>
      <c r="WP11" s="11"/>
      <c r="WQ11" s="11"/>
      <c r="WR11" s="11"/>
      <c r="WS11" s="11"/>
      <c r="WT11" s="11"/>
      <c r="WU11" s="11"/>
      <c r="WV11" s="11"/>
      <c r="WW11" s="11"/>
      <c r="WX11" s="11"/>
      <c r="WY11" s="11"/>
      <c r="WZ11" s="11"/>
      <c r="XA11" s="11"/>
      <c r="XB11" s="11"/>
      <c r="XC11" s="11"/>
      <c r="XD11" s="11"/>
      <c r="XE11" s="11"/>
      <c r="XF11" s="11"/>
      <c r="XG11" s="11"/>
      <c r="XH11" s="11"/>
      <c r="XI11" s="11"/>
      <c r="XJ11" s="11"/>
      <c r="XK11" s="11"/>
      <c r="XL11" s="11"/>
      <c r="XM11" s="11"/>
      <c r="XN11" s="11"/>
      <c r="XO11" s="11"/>
      <c r="XP11" s="11"/>
      <c r="XQ11" s="11"/>
      <c r="XR11" s="11"/>
      <c r="XS11" s="11"/>
      <c r="XT11" s="11"/>
      <c r="XU11" s="11"/>
      <c r="XV11" s="11"/>
      <c r="XW11" s="11"/>
      <c r="XX11" s="11"/>
      <c r="XY11" s="11"/>
      <c r="XZ11" s="11"/>
      <c r="YA11" s="11"/>
      <c r="YB11" s="11"/>
      <c r="YC11" s="11"/>
      <c r="YD11" s="11"/>
      <c r="YE11" s="11"/>
      <c r="YF11" s="11"/>
      <c r="YG11" s="11"/>
      <c r="YH11" s="11"/>
      <c r="YI11" s="11"/>
      <c r="YJ11" s="11"/>
      <c r="YK11" s="11"/>
      <c r="YL11" s="11"/>
      <c r="YM11" s="11"/>
      <c r="YN11" s="11"/>
      <c r="YO11" s="11"/>
      <c r="YP11" s="11"/>
      <c r="YQ11" s="11"/>
      <c r="YR11" s="11"/>
      <c r="YS11" s="11"/>
      <c r="YT11" s="11"/>
      <c r="YU11" s="11"/>
      <c r="YV11" s="11"/>
      <c r="YW11" s="11"/>
      <c r="YX11" s="11"/>
      <c r="YY11" s="11"/>
      <c r="YZ11" s="11"/>
      <c r="ZA11" s="11"/>
      <c r="ZB11" s="11"/>
      <c r="ZC11" s="11"/>
      <c r="ZD11" s="11"/>
      <c r="ZE11" s="11"/>
      <c r="ZF11" s="11"/>
      <c r="ZG11" s="11"/>
      <c r="ZH11" s="11"/>
      <c r="ZI11" s="11"/>
      <c r="ZJ11" s="11"/>
      <c r="ZK11" s="11"/>
      <c r="ZL11" s="11"/>
      <c r="ZM11" s="11"/>
      <c r="ZN11" s="11"/>
      <c r="ZO11" s="11"/>
      <c r="ZP11" s="11"/>
      <c r="ZQ11" s="11"/>
      <c r="ZR11" s="11"/>
      <c r="ZS11" s="11"/>
      <c r="ZT11" s="11"/>
      <c r="ZU11" s="11"/>
      <c r="ZV11" s="11"/>
      <c r="ZW11" s="11"/>
      <c r="ZX11" s="11"/>
      <c r="ZY11" s="11"/>
      <c r="ZZ11" s="11"/>
      <c r="AAA11" s="11"/>
      <c r="AAB11" s="11"/>
      <c r="AAC11" s="11"/>
      <c r="AAD11" s="11"/>
      <c r="AAE11" s="11"/>
      <c r="AAF11" s="11"/>
      <c r="AAG11" s="11"/>
      <c r="AAH11" s="11"/>
      <c r="AAI11" s="11"/>
      <c r="AAJ11" s="11"/>
      <c r="AAK11" s="11"/>
      <c r="AAL11" s="11"/>
      <c r="AAM11" s="11"/>
      <c r="AAN11" s="11"/>
      <c r="AAO11" s="11"/>
      <c r="AAP11" s="11"/>
      <c r="AAQ11" s="11"/>
      <c r="AAR11" s="11"/>
      <c r="AAS11" s="11"/>
      <c r="AAT11" s="11"/>
      <c r="AAU11" s="11"/>
      <c r="AAV11" s="11"/>
      <c r="AAW11" s="11"/>
      <c r="AAX11" s="11"/>
      <c r="AAY11" s="11"/>
      <c r="AAZ11" s="11"/>
      <c r="ABA11" s="11"/>
      <c r="ABB11" s="11"/>
      <c r="ABC11" s="11"/>
      <c r="ABD11" s="11"/>
      <c r="ABE11" s="11"/>
      <c r="ABF11" s="11"/>
      <c r="ABG11" s="11"/>
      <c r="ABH11" s="11"/>
      <c r="ABI11" s="11"/>
      <c r="ABJ11" s="11"/>
      <c r="ABK11" s="11"/>
      <c r="ABL11" s="11"/>
      <c r="ABM11" s="11"/>
      <c r="ABN11" s="11"/>
      <c r="ABO11" s="11"/>
      <c r="ABP11" s="11"/>
      <c r="ABQ11" s="11"/>
      <c r="ABR11" s="11"/>
      <c r="ABS11" s="11"/>
      <c r="ABT11" s="11"/>
      <c r="ABU11" s="11"/>
      <c r="ABV11" s="11"/>
      <c r="ABW11" s="11"/>
      <c r="ABX11" s="11"/>
      <c r="ABY11" s="11"/>
      <c r="ABZ11" s="11"/>
      <c r="ACA11" s="11"/>
      <c r="ACB11" s="11"/>
      <c r="ACC11" s="11"/>
      <c r="ACD11" s="11"/>
      <c r="ACE11" s="11"/>
      <c r="ACF11" s="11"/>
      <c r="ACG11" s="11"/>
      <c r="ACH11" s="11"/>
      <c r="ACI11" s="11"/>
      <c r="ACJ11" s="11"/>
      <c r="ACK11" s="11"/>
      <c r="ACL11" s="11"/>
      <c r="ACM11" s="11"/>
      <c r="ACN11" s="11"/>
      <c r="ACO11" s="11"/>
      <c r="ACP11" s="11"/>
      <c r="ACQ11" s="11"/>
      <c r="ACR11" s="11"/>
      <c r="ACS11" s="11"/>
      <c r="ACT11" s="11"/>
      <c r="ACU11" s="11"/>
      <c r="ACV11" s="11"/>
      <c r="ACW11" s="11"/>
      <c r="ACX11" s="11"/>
      <c r="ACY11" s="11"/>
      <c r="ACZ11" s="11"/>
      <c r="ADA11" s="11"/>
      <c r="ADB11" s="11"/>
      <c r="ADC11" s="11"/>
      <c r="ADD11" s="11"/>
      <c r="ADE11" s="11"/>
      <c r="ADF11" s="11"/>
      <c r="ADG11" s="11"/>
      <c r="ADH11" s="11"/>
      <c r="ADI11" s="11"/>
      <c r="ADJ11" s="11"/>
      <c r="ADK11" s="11"/>
      <c r="ADL11" s="11"/>
      <c r="ADM11" s="11"/>
      <c r="ADN11" s="11"/>
      <c r="ADO11" s="11"/>
      <c r="ADP11" s="11"/>
      <c r="ADQ11" s="11"/>
      <c r="ADR11" s="11"/>
      <c r="ADS11" s="11"/>
      <c r="ADT11" s="11"/>
      <c r="ADU11" s="11"/>
      <c r="ADV11" s="11"/>
      <c r="ADW11" s="11"/>
      <c r="ADX11" s="11"/>
      <c r="ADY11" s="11"/>
      <c r="ADZ11" s="11"/>
      <c r="AEA11" s="11"/>
      <c r="AEB11" s="11"/>
      <c r="AEC11" s="11"/>
      <c r="AED11" s="11"/>
      <c r="AEE11" s="11"/>
      <c r="AEF11" s="11"/>
      <c r="AEG11" s="11"/>
      <c r="AEH11" s="11"/>
      <c r="AEI11" s="11"/>
      <c r="AEJ11" s="11"/>
      <c r="AEK11" s="11"/>
      <c r="AEL11" s="11"/>
      <c r="AEM11" s="11"/>
      <c r="AEN11" s="11"/>
      <c r="AEO11" s="11"/>
      <c r="AEP11" s="11"/>
      <c r="AEQ11" s="11"/>
      <c r="AER11" s="11"/>
      <c r="AES11" s="11"/>
      <c r="AET11" s="11"/>
      <c r="AEU11" s="11"/>
      <c r="AEV11" s="11"/>
      <c r="AEW11" s="11"/>
      <c r="AEX11" s="11"/>
      <c r="AEY11" s="11"/>
      <c r="AEZ11" s="11"/>
      <c r="AFA11" s="11"/>
      <c r="AFB11" s="11"/>
      <c r="AFC11" s="11"/>
      <c r="AFD11" s="11"/>
      <c r="AFE11" s="11"/>
      <c r="AFF11" s="11"/>
      <c r="AFG11" s="11"/>
      <c r="AFH11" s="11"/>
      <c r="AFI11" s="11"/>
      <c r="AFJ11" s="11"/>
      <c r="AFK11" s="11"/>
      <c r="AFL11" s="11"/>
      <c r="AFM11" s="11"/>
      <c r="AFN11" s="11"/>
      <c r="AFO11" s="11"/>
      <c r="AFP11" s="11"/>
      <c r="AFQ11" s="11"/>
      <c r="AFR11" s="11"/>
      <c r="AFS11" s="11"/>
      <c r="AFT11" s="11"/>
      <c r="AFU11" s="11"/>
      <c r="AFV11" s="11"/>
      <c r="AFW11" s="11"/>
      <c r="AFX11" s="11"/>
      <c r="AFY11" s="11"/>
      <c r="AFZ11" s="11"/>
      <c r="AGA11" s="11"/>
      <c r="AGB11" s="11"/>
      <c r="AGC11" s="11"/>
      <c r="AGD11" s="11"/>
      <c r="AGE11" s="11"/>
      <c r="AGF11" s="11"/>
      <c r="AGG11" s="11"/>
      <c r="AGH11" s="11"/>
      <c r="AGI11" s="11"/>
      <c r="AGJ11" s="11"/>
      <c r="AGK11" s="11"/>
      <c r="AGL11" s="11"/>
      <c r="AGM11" s="11"/>
      <c r="AGN11" s="11"/>
      <c r="AGO11" s="11"/>
      <c r="AGP11" s="11"/>
      <c r="AGQ11" s="11"/>
      <c r="AGR11" s="11"/>
      <c r="AGS11" s="11"/>
      <c r="AGT11" s="11"/>
      <c r="AGU11" s="11"/>
      <c r="AGV11" s="11"/>
      <c r="AGW11" s="11"/>
      <c r="AGX11" s="11"/>
      <c r="AGY11" s="11"/>
      <c r="AGZ11" s="11"/>
      <c r="AHA11" s="11"/>
      <c r="AHB11" s="11"/>
      <c r="AHC11" s="11"/>
      <c r="AHD11" s="11"/>
      <c r="AHE11" s="11"/>
      <c r="AHF11" s="11"/>
      <c r="AHG11" s="11"/>
      <c r="AHH11" s="11"/>
      <c r="AHI11" s="11"/>
      <c r="AHJ11" s="11"/>
      <c r="AHK11" s="11"/>
      <c r="AHL11" s="11"/>
      <c r="AHM11" s="11"/>
      <c r="AHN11" s="11"/>
      <c r="AHO11" s="11"/>
      <c r="AHP11" s="11"/>
      <c r="AHQ11" s="11"/>
      <c r="AHR11" s="11"/>
      <c r="AHS11" s="11"/>
      <c r="AHT11" s="11"/>
      <c r="AHU11" s="11"/>
      <c r="AHV11" s="11"/>
      <c r="AHW11" s="11"/>
      <c r="AHX11" s="11"/>
      <c r="AHY11" s="11"/>
      <c r="AHZ11" s="11"/>
      <c r="AIA11" s="11"/>
      <c r="AIB11" s="11"/>
      <c r="AIC11" s="11"/>
      <c r="AID11" s="11"/>
      <c r="AIE11" s="11"/>
      <c r="AIF11" s="11"/>
      <c r="AIG11" s="11"/>
      <c r="AIH11" s="11"/>
      <c r="AII11" s="11"/>
      <c r="AIJ11" s="11"/>
      <c r="AIK11" s="11"/>
      <c r="AIL11" s="11"/>
      <c r="AIM11" s="11"/>
      <c r="AIN11" s="11"/>
      <c r="AIO11" s="11"/>
      <c r="AIP11" s="11"/>
      <c r="AIQ11" s="11"/>
      <c r="AIR11" s="11"/>
      <c r="AIS11" s="11"/>
      <c r="AIT11" s="11"/>
      <c r="AIU11" s="11"/>
      <c r="AIV11" s="11"/>
      <c r="AIW11" s="11"/>
      <c r="AIX11" s="11"/>
      <c r="AIY11" s="11"/>
      <c r="AIZ11" s="11"/>
      <c r="AJA11" s="11"/>
      <c r="AJB11" s="11"/>
      <c r="AJC11" s="11"/>
      <c r="AJD11" s="11"/>
      <c r="AJE11" s="11"/>
      <c r="AJF11" s="11"/>
      <c r="AJG11" s="11"/>
      <c r="AJH11" s="11"/>
      <c r="AJI11" s="11"/>
      <c r="AJJ11" s="11"/>
      <c r="AJK11" s="11"/>
      <c r="AJL11" s="11"/>
      <c r="AJM11" s="11"/>
      <c r="AJN11" s="11"/>
      <c r="AJO11" s="11"/>
      <c r="AJP11" s="11"/>
      <c r="AJQ11" s="11"/>
      <c r="AJR11" s="11"/>
      <c r="AJS11" s="11"/>
      <c r="AJT11" s="11"/>
      <c r="AJU11" s="11"/>
      <c r="AJV11" s="11"/>
      <c r="AJW11" s="11"/>
      <c r="AJX11" s="11"/>
      <c r="AJY11" s="11"/>
      <c r="AJZ11" s="11"/>
      <c r="AKA11" s="11"/>
      <c r="AKB11" s="11"/>
      <c r="AKC11" s="11"/>
      <c r="AKD11" s="11"/>
      <c r="AKE11" s="11"/>
      <c r="AKF11" s="11"/>
      <c r="AKG11" s="11"/>
      <c r="AKH11" s="11"/>
      <c r="AKI11" s="11"/>
      <c r="AKJ11" s="11"/>
      <c r="AKK11" s="11"/>
      <c r="AKL11" s="11"/>
      <c r="AKM11" s="11"/>
      <c r="AKN11" s="11"/>
      <c r="AKO11" s="11"/>
      <c r="AKP11" s="11"/>
      <c r="AKQ11" s="11"/>
      <c r="AKR11" s="11"/>
      <c r="AKS11" s="11"/>
      <c r="AKT11" s="11"/>
      <c r="AKU11" s="11"/>
      <c r="AKV11" s="11"/>
      <c r="AKW11" s="11"/>
      <c r="AKX11" s="11"/>
      <c r="AKY11" s="11"/>
      <c r="AKZ11" s="11"/>
      <c r="ALA11" s="11"/>
      <c r="ALB11" s="11"/>
      <c r="ALC11" s="11"/>
      <c r="ALD11" s="11"/>
      <c r="ALE11" s="11"/>
      <c r="ALF11" s="11"/>
      <c r="ALG11" s="11"/>
      <c r="ALH11" s="11"/>
      <c r="ALI11" s="11"/>
      <c r="ALJ11" s="11"/>
      <c r="ALK11" s="11"/>
      <c r="ALL11" s="11"/>
      <c r="ALM11" s="11"/>
      <c r="ALN11" s="11"/>
      <c r="ALO11" s="11"/>
      <c r="ALP11" s="11"/>
      <c r="ALQ11" s="11"/>
      <c r="ALR11" s="11"/>
      <c r="ALS11" s="11"/>
      <c r="ALT11" s="11"/>
      <c r="ALU11" s="11"/>
      <c r="ALV11" s="11"/>
      <c r="ALW11" s="11"/>
      <c r="ALX11" s="11"/>
      <c r="ALY11" s="11"/>
      <c r="ALZ11" s="11"/>
      <c r="AMA11" s="11"/>
      <c r="AMB11" s="11"/>
      <c r="AMC11" s="11"/>
      <c r="AMD11" s="11"/>
      <c r="AME11" s="11"/>
      <c r="AMF11" s="11"/>
      <c r="AMG11" s="11"/>
      <c r="AMH11" s="11"/>
      <c r="AMI11" s="11"/>
      <c r="AMJ11" s="11"/>
      <c r="AMK11" s="11"/>
      <c r="AML11" s="11"/>
      <c r="AMM11" s="11"/>
      <c r="AMN11" s="11"/>
      <c r="AMO11" s="11"/>
      <c r="AMP11" s="11"/>
      <c r="AMQ11" s="11"/>
      <c r="AMR11" s="11"/>
      <c r="AMS11" s="11"/>
      <c r="AMT11" s="11"/>
      <c r="AMU11" s="11"/>
      <c r="AMV11" s="11"/>
      <c r="AMW11" s="11"/>
      <c r="AMX11" s="11"/>
      <c r="AMY11" s="11"/>
      <c r="AMZ11" s="11"/>
      <c r="ANA11" s="11"/>
      <c r="ANB11" s="11"/>
      <c r="ANC11" s="11"/>
      <c r="AND11" s="11"/>
      <c r="ANE11" s="11"/>
      <c r="ANF11" s="11"/>
      <c r="ANG11" s="11"/>
      <c r="ANH11" s="11"/>
      <c r="ANI11" s="11"/>
      <c r="ANJ11" s="11"/>
      <c r="ANK11" s="11"/>
      <c r="ANL11" s="11"/>
      <c r="ANM11" s="11"/>
      <c r="ANN11" s="11"/>
      <c r="ANO11" s="11"/>
      <c r="ANP11" s="11"/>
      <c r="ANQ11" s="11"/>
      <c r="ANR11" s="11"/>
      <c r="ANS11" s="11"/>
      <c r="ANT11" s="11"/>
      <c r="ANU11" s="11"/>
      <c r="ANV11" s="11"/>
      <c r="ANW11" s="11"/>
      <c r="ANX11" s="11"/>
      <c r="ANY11" s="11"/>
      <c r="ANZ11" s="11"/>
      <c r="AOA11" s="11"/>
      <c r="AOB11" s="11"/>
      <c r="AOC11" s="11"/>
      <c r="AOD11" s="11"/>
      <c r="AOE11" s="11"/>
      <c r="AOF11" s="11"/>
      <c r="AOG11" s="11"/>
      <c r="AOH11" s="11"/>
      <c r="AOI11" s="11"/>
      <c r="AOJ11" s="11"/>
      <c r="AOK11" s="11"/>
      <c r="AOL11" s="11"/>
      <c r="AOM11" s="11"/>
      <c r="AON11" s="11"/>
      <c r="AOO11" s="11"/>
      <c r="AOP11" s="11"/>
      <c r="AOQ11" s="11"/>
      <c r="AOR11" s="11"/>
      <c r="AOS11" s="11"/>
      <c r="AOT11" s="11"/>
      <c r="AOU11" s="11"/>
      <c r="AOV11" s="11"/>
      <c r="AOW11" s="11"/>
      <c r="AOX11" s="11"/>
      <c r="AOY11" s="11"/>
      <c r="AOZ11" s="11"/>
      <c r="APA11" s="11"/>
      <c r="APB11" s="11"/>
      <c r="APC11" s="11"/>
      <c r="APD11" s="11"/>
      <c r="APE11" s="11"/>
      <c r="APF11" s="11"/>
      <c r="APG11" s="11"/>
      <c r="APH11" s="11"/>
      <c r="API11" s="11"/>
      <c r="APJ11" s="11"/>
      <c r="APK11" s="11"/>
      <c r="APL11" s="11"/>
      <c r="APM11" s="11"/>
      <c r="APN11" s="11"/>
      <c r="APO11" s="11"/>
      <c r="APP11" s="11"/>
      <c r="APQ11" s="11"/>
      <c r="APR11" s="11"/>
      <c r="APS11" s="11"/>
      <c r="APT11" s="11"/>
      <c r="APU11" s="11"/>
      <c r="APV11" s="11"/>
      <c r="APW11" s="11"/>
      <c r="APX11" s="11"/>
      <c r="APY11" s="11"/>
      <c r="APZ11" s="11"/>
      <c r="AQA11" s="11"/>
      <c r="AQB11" s="11"/>
      <c r="AQC11" s="11"/>
      <c r="AQD11" s="11"/>
      <c r="AQE11" s="11"/>
      <c r="AQF11" s="11"/>
      <c r="AQG11" s="11"/>
      <c r="AQH11" s="11"/>
      <c r="AQI11" s="11"/>
      <c r="AQJ11" s="11"/>
      <c r="AQK11" s="11"/>
      <c r="AQL11" s="11"/>
      <c r="AQM11" s="11"/>
      <c r="AQN11" s="11"/>
      <c r="AQO11" s="11"/>
      <c r="AQP11" s="11"/>
      <c r="AQQ11" s="11"/>
      <c r="AQR11" s="11"/>
      <c r="AQS11" s="11"/>
      <c r="AQT11" s="11"/>
      <c r="AQU11" s="11"/>
      <c r="AQV11" s="11"/>
      <c r="AQW11" s="11"/>
      <c r="AQX11" s="11"/>
      <c r="AQY11" s="11"/>
      <c r="AQZ11" s="11"/>
      <c r="ARA11" s="11"/>
      <c r="ARB11" s="11"/>
      <c r="ARC11" s="11"/>
      <c r="ARD11" s="11"/>
      <c r="ARE11" s="11"/>
      <c r="ARF11" s="11"/>
      <c r="ARG11" s="11"/>
      <c r="ARH11" s="11"/>
      <c r="ARI11" s="11"/>
      <c r="ARJ11" s="11"/>
      <c r="ARK11" s="11"/>
      <c r="ARL11" s="11"/>
      <c r="ARM11" s="11"/>
      <c r="ARN11" s="11"/>
      <c r="ARO11" s="11"/>
      <c r="ARP11" s="11"/>
      <c r="ARQ11" s="11"/>
      <c r="ARR11" s="11"/>
      <c r="ARS11" s="11"/>
      <c r="ART11" s="11"/>
      <c r="ARU11" s="11"/>
      <c r="ARV11" s="11"/>
      <c r="ARW11" s="11"/>
      <c r="ARX11" s="11"/>
      <c r="ARY11" s="11"/>
      <c r="ARZ11" s="11"/>
      <c r="ASA11" s="11"/>
      <c r="ASB11" s="11"/>
      <c r="ASC11" s="11"/>
      <c r="ASD11" s="11"/>
      <c r="ASE11" s="11"/>
      <c r="ASF11" s="11"/>
      <c r="ASG11" s="11"/>
      <c r="ASH11" s="11"/>
      <c r="ASI11" s="11"/>
      <c r="ASJ11" s="11"/>
      <c r="ASK11" s="11"/>
      <c r="ASL11" s="11"/>
      <c r="ASM11" s="11"/>
      <c r="ASN11" s="11"/>
      <c r="ASO11" s="11"/>
      <c r="ASP11" s="11"/>
      <c r="ASQ11" s="11"/>
      <c r="ASR11" s="11"/>
      <c r="ASS11" s="11"/>
      <c r="AST11" s="11"/>
      <c r="ASU11" s="11"/>
      <c r="ASV11" s="11"/>
      <c r="ASW11" s="11"/>
      <c r="ASX11" s="11"/>
      <c r="ASY11" s="11"/>
      <c r="ASZ11" s="11"/>
      <c r="ATA11" s="11"/>
      <c r="ATB11" s="11"/>
      <c r="ATC11" s="11"/>
      <c r="ATD11" s="11"/>
      <c r="ATE11" s="11"/>
      <c r="ATF11" s="11"/>
      <c r="ATG11" s="11"/>
      <c r="ATH11" s="11"/>
      <c r="ATI11" s="11"/>
      <c r="ATJ11" s="11"/>
      <c r="ATK11" s="11"/>
      <c r="ATL11" s="11"/>
      <c r="ATM11" s="11"/>
      <c r="ATN11" s="11"/>
      <c r="ATO11" s="11"/>
      <c r="ATP11" s="11"/>
      <c r="ATQ11" s="11"/>
      <c r="ATR11" s="11"/>
      <c r="ATS11" s="11"/>
      <c r="ATT11" s="11"/>
      <c r="ATU11" s="11"/>
      <c r="ATV11" s="11"/>
      <c r="ATW11" s="11"/>
      <c r="ATX11" s="11"/>
      <c r="ATY11" s="11"/>
      <c r="ATZ11" s="11"/>
      <c r="AUA11" s="11"/>
      <c r="AUB11" s="11"/>
      <c r="AUC11" s="11"/>
      <c r="AUD11" s="11"/>
      <c r="AUE11" s="11"/>
      <c r="AUF11" s="11"/>
      <c r="AUG11" s="11"/>
      <c r="AUH11" s="11"/>
      <c r="AUI11" s="11"/>
      <c r="AUJ11" s="11"/>
      <c r="AUK11" s="11"/>
      <c r="AUL11" s="11"/>
      <c r="AUM11" s="11"/>
      <c r="AUN11" s="11"/>
      <c r="AUO11" s="11"/>
      <c r="AUP11" s="11"/>
      <c r="AUQ11" s="11"/>
      <c r="AUR11" s="11"/>
      <c r="AUS11" s="11"/>
      <c r="AUT11" s="11"/>
      <c r="AUU11" s="11"/>
      <c r="AUV11" s="11"/>
      <c r="AUW11" s="11"/>
      <c r="AUX11" s="11"/>
      <c r="AUY11" s="11"/>
      <c r="AUZ11" s="11"/>
      <c r="AVA11" s="11"/>
      <c r="AVB11" s="11"/>
      <c r="AVC11" s="11"/>
      <c r="AVD11" s="11"/>
      <c r="AVE11" s="11"/>
      <c r="AVF11" s="11"/>
      <c r="AVG11" s="11"/>
      <c r="AVH11" s="11"/>
      <c r="AVI11" s="11"/>
      <c r="AVJ11" s="11"/>
      <c r="AVK11" s="11"/>
      <c r="AVL11" s="11"/>
      <c r="AVM11" s="11"/>
      <c r="AVN11" s="11"/>
      <c r="AVO11" s="11"/>
      <c r="AVP11" s="11"/>
      <c r="AVQ11" s="11"/>
      <c r="AVR11" s="11"/>
      <c r="AVS11" s="11"/>
      <c r="AVT11" s="11"/>
      <c r="AVU11" s="11"/>
      <c r="AVV11" s="11"/>
      <c r="AVW11" s="11"/>
      <c r="AVX11" s="11"/>
      <c r="AVY11" s="11"/>
      <c r="AVZ11" s="11"/>
      <c r="AWA11" s="11"/>
      <c r="AWB11" s="11"/>
      <c r="AWC11" s="11"/>
      <c r="AWD11" s="11"/>
      <c r="AWE11" s="11"/>
      <c r="AWF11" s="11"/>
      <c r="AWG11" s="11"/>
      <c r="AWH11" s="11"/>
      <c r="AWI11" s="11"/>
      <c r="AWJ11" s="11"/>
      <c r="AWK11" s="11"/>
      <c r="AWL11" s="11"/>
      <c r="AWM11" s="11"/>
      <c r="AWN11" s="11"/>
      <c r="AWO11" s="11"/>
      <c r="AWP11" s="11"/>
      <c r="AWQ11" s="11"/>
      <c r="AWR11" s="11"/>
      <c r="AWS11" s="11"/>
      <c r="AWT11" s="11"/>
      <c r="AWU11" s="11"/>
      <c r="AWV11" s="11"/>
      <c r="AWW11" s="11"/>
      <c r="AWX11" s="11"/>
      <c r="AWY11" s="11"/>
      <c r="AWZ11" s="11"/>
      <c r="AXA11" s="11"/>
      <c r="AXB11" s="11"/>
      <c r="AXC11" s="11"/>
      <c r="AXD11" s="11"/>
      <c r="AXE11" s="11"/>
      <c r="AXF11" s="11"/>
      <c r="AXG11" s="11"/>
      <c r="AXH11" s="11"/>
      <c r="AXI11" s="11"/>
      <c r="AXJ11" s="11"/>
      <c r="AXK11" s="11"/>
      <c r="AXL11" s="11"/>
      <c r="AXM11" s="11"/>
      <c r="AXN11" s="11"/>
      <c r="AXO11" s="11"/>
      <c r="AXP11" s="11"/>
      <c r="AXQ11" s="11"/>
      <c r="AXR11" s="11"/>
      <c r="AXS11" s="11"/>
      <c r="AXT11" s="11"/>
      <c r="AXU11" s="11"/>
      <c r="AXV11" s="11"/>
      <c r="AXW11" s="11"/>
      <c r="AXX11" s="11"/>
      <c r="AXY11" s="11"/>
      <c r="AXZ11" s="11"/>
      <c r="AYA11" s="11"/>
      <c r="AYB11" s="11"/>
      <c r="AYC11" s="11"/>
      <c r="AYD11" s="11"/>
      <c r="AYE11" s="11"/>
      <c r="AYF11" s="11"/>
      <c r="AYG11" s="11"/>
      <c r="AYH11" s="11"/>
      <c r="AYI11" s="11"/>
      <c r="AYJ11" s="11"/>
      <c r="AYK11" s="11"/>
      <c r="AYL11" s="11"/>
      <c r="AYM11" s="11"/>
      <c r="AYN11" s="11"/>
      <c r="AYO11" s="11"/>
      <c r="AYP11" s="11"/>
      <c r="AYQ11" s="11"/>
      <c r="AYR11" s="11"/>
      <c r="AYS11" s="11"/>
      <c r="AYT11" s="11"/>
      <c r="AYU11" s="11"/>
      <c r="AYV11" s="11"/>
      <c r="AYW11" s="11"/>
      <c r="AYX11" s="11"/>
      <c r="AYY11" s="11"/>
      <c r="AYZ11" s="11"/>
      <c r="AZA11" s="11"/>
      <c r="AZB11" s="11"/>
      <c r="AZC11" s="11"/>
      <c r="AZD11" s="11"/>
      <c r="AZE11" s="11"/>
      <c r="AZF11" s="11"/>
      <c r="AZG11" s="11"/>
      <c r="AZH11" s="11"/>
      <c r="AZI11" s="11"/>
      <c r="AZJ11" s="11"/>
      <c r="AZK11" s="11"/>
      <c r="AZL11" s="11"/>
      <c r="AZM11" s="11"/>
      <c r="AZN11" s="11"/>
      <c r="AZO11" s="11"/>
      <c r="AZP11" s="11"/>
      <c r="AZQ11" s="11"/>
      <c r="AZR11" s="11"/>
      <c r="AZS11" s="11"/>
      <c r="AZT11" s="11"/>
      <c r="AZU11" s="11"/>
      <c r="AZV11" s="11"/>
      <c r="AZW11" s="11"/>
      <c r="AZX11" s="11"/>
      <c r="AZY11" s="11"/>
      <c r="AZZ11" s="11"/>
      <c r="BAA11" s="11"/>
      <c r="BAB11" s="11"/>
      <c r="BAC11" s="11"/>
      <c r="BAD11" s="11"/>
      <c r="BAE11" s="11"/>
      <c r="BAF11" s="11"/>
      <c r="BAG11" s="11"/>
      <c r="BAH11" s="11"/>
      <c r="BAI11" s="11"/>
      <c r="BAJ11" s="11"/>
      <c r="BAK11" s="11"/>
      <c r="BAL11" s="11"/>
      <c r="BAM11" s="11"/>
      <c r="BAN11" s="11"/>
      <c r="BAO11" s="11"/>
      <c r="BAP11" s="11"/>
      <c r="BAQ11" s="11"/>
      <c r="BAR11" s="11"/>
      <c r="BAS11" s="11"/>
      <c r="BAT11" s="11"/>
      <c r="BAU11" s="11"/>
      <c r="BAV11" s="11"/>
      <c r="BAW11" s="11"/>
      <c r="BAX11" s="11"/>
      <c r="BAY11" s="11"/>
      <c r="BAZ11" s="11"/>
      <c r="BBA11" s="11"/>
      <c r="BBB11" s="11"/>
      <c r="BBC11" s="11"/>
      <c r="BBD11" s="11"/>
      <c r="BBE11" s="11"/>
      <c r="BBF11" s="11"/>
      <c r="BBG11" s="11"/>
      <c r="BBH11" s="11"/>
      <c r="BBI11" s="11"/>
      <c r="BBJ11" s="11"/>
      <c r="BBK11" s="11"/>
      <c r="BBL11" s="11"/>
      <c r="BBM11" s="11"/>
      <c r="BBN11" s="11"/>
      <c r="BBO11" s="11"/>
      <c r="BBP11" s="11"/>
      <c r="BBQ11" s="11"/>
      <c r="BBR11" s="11"/>
      <c r="BBS11" s="11"/>
      <c r="BBT11" s="11"/>
      <c r="BBU11" s="11"/>
      <c r="BBV11" s="11"/>
      <c r="BBW11" s="11"/>
      <c r="BBX11" s="11"/>
      <c r="BBY11" s="11"/>
      <c r="BBZ11" s="11"/>
      <c r="BCA11" s="11"/>
      <c r="BCB11" s="11"/>
      <c r="BCC11" s="11"/>
      <c r="BCD11" s="11"/>
      <c r="BCE11" s="11"/>
      <c r="BCF11" s="11"/>
      <c r="BCG11" s="11"/>
      <c r="BCH11" s="11"/>
      <c r="BCI11" s="11"/>
      <c r="BCJ11" s="11"/>
      <c r="BCK11" s="11"/>
      <c r="BCL11" s="11"/>
      <c r="BCM11" s="11"/>
      <c r="BCN11" s="11"/>
      <c r="BCO11" s="11"/>
      <c r="BCP11" s="11"/>
      <c r="BCQ11" s="11"/>
      <c r="BCR11" s="11"/>
      <c r="BCS11" s="11"/>
      <c r="BCT11" s="11"/>
      <c r="BCU11" s="11"/>
      <c r="BCV11" s="11"/>
      <c r="BCW11" s="11"/>
      <c r="BCX11" s="11"/>
      <c r="BCY11" s="11"/>
      <c r="BCZ11" s="11"/>
      <c r="BDA11" s="11"/>
      <c r="BDB11" s="11"/>
      <c r="BDC11" s="11"/>
      <c r="BDD11" s="11"/>
      <c r="BDE11" s="11"/>
      <c r="BDF11" s="11"/>
      <c r="BDG11" s="11"/>
      <c r="BDH11" s="11"/>
      <c r="BDI11" s="11"/>
      <c r="BDJ11" s="11"/>
      <c r="BDK11" s="11"/>
      <c r="BDL11" s="11"/>
      <c r="BDM11" s="11"/>
      <c r="BDN11" s="11"/>
      <c r="BDO11" s="11"/>
      <c r="BDP11" s="11"/>
      <c r="BDQ11" s="11"/>
      <c r="BDR11" s="11"/>
      <c r="BDS11" s="11"/>
      <c r="BDT11" s="11"/>
      <c r="BDU11" s="11"/>
      <c r="BDV11" s="11"/>
      <c r="BDW11" s="11"/>
      <c r="BDX11" s="11"/>
      <c r="BDY11" s="11"/>
      <c r="BDZ11" s="11"/>
      <c r="BEA11" s="11"/>
      <c r="BEB11" s="11"/>
      <c r="BEC11" s="11"/>
      <c r="BED11" s="11"/>
      <c r="BEE11" s="11"/>
      <c r="BEF11" s="11"/>
      <c r="BEG11" s="11"/>
      <c r="BEH11" s="11"/>
      <c r="BEI11" s="11"/>
      <c r="BEJ11" s="11"/>
      <c r="BEK11" s="11"/>
      <c r="BEL11" s="11"/>
      <c r="BEM11" s="11"/>
      <c r="BEN11" s="11"/>
      <c r="BEO11" s="11"/>
      <c r="BEP11" s="11"/>
      <c r="BEQ11" s="11"/>
      <c r="BER11" s="11"/>
      <c r="BES11" s="11"/>
      <c r="BET11" s="11"/>
      <c r="BEU11" s="11"/>
      <c r="BEV11" s="11"/>
      <c r="BEW11" s="11"/>
      <c r="BEX11" s="11"/>
      <c r="BEY11" s="11"/>
      <c r="BEZ11" s="11"/>
      <c r="BFA11" s="11"/>
      <c r="BFB11" s="11"/>
      <c r="BFC11" s="11"/>
      <c r="BFD11" s="11"/>
      <c r="BFE11" s="11"/>
      <c r="BFF11" s="11"/>
      <c r="BFG11" s="11"/>
      <c r="BFH11" s="11"/>
      <c r="BFI11" s="11"/>
      <c r="BFJ11" s="11"/>
      <c r="BFK11" s="11"/>
      <c r="BFL11" s="11"/>
      <c r="BFM11" s="11"/>
      <c r="BFN11" s="11"/>
      <c r="BFO11" s="11"/>
      <c r="BFP11" s="11"/>
      <c r="BFQ11" s="11"/>
      <c r="BFR11" s="11"/>
      <c r="BFS11" s="11"/>
      <c r="BFT11" s="11"/>
      <c r="BFU11" s="11"/>
      <c r="BFV11" s="11"/>
      <c r="BFW11" s="11"/>
      <c r="BFX11" s="11"/>
      <c r="BFY11" s="11"/>
      <c r="BFZ11" s="11"/>
      <c r="BGA11" s="11"/>
      <c r="BGB11" s="11"/>
      <c r="BGC11" s="11"/>
      <c r="BGD11" s="11"/>
      <c r="BGE11" s="11"/>
      <c r="BGF11" s="11"/>
      <c r="BGG11" s="11"/>
      <c r="BGH11" s="11"/>
      <c r="BGI11" s="11"/>
      <c r="BGJ11" s="11"/>
      <c r="BGK11" s="11"/>
      <c r="BGL11" s="11"/>
      <c r="BGM11" s="11"/>
      <c r="BGN11" s="11"/>
      <c r="BGO11" s="11"/>
      <c r="BGP11" s="11"/>
      <c r="BGQ11" s="11"/>
      <c r="BGR11" s="11"/>
      <c r="BGS11" s="11"/>
      <c r="BGT11" s="11"/>
      <c r="BGU11" s="11"/>
      <c r="BGV11" s="11"/>
      <c r="BGW11" s="11"/>
      <c r="BGX11" s="11"/>
      <c r="BGY11" s="11"/>
      <c r="BGZ11" s="11"/>
      <c r="BHA11" s="11"/>
      <c r="BHB11" s="11"/>
      <c r="BHC11" s="11"/>
      <c r="BHD11" s="11"/>
      <c r="BHE11" s="11"/>
      <c r="BHF11" s="11"/>
      <c r="BHG11" s="11"/>
      <c r="BHH11" s="11"/>
      <c r="BHI11" s="11"/>
      <c r="BHJ11" s="11"/>
      <c r="BHK11" s="11"/>
      <c r="BHL11" s="11"/>
      <c r="BHM11" s="11"/>
      <c r="BHN11" s="11"/>
      <c r="BHO11" s="11"/>
      <c r="BHP11" s="11"/>
      <c r="BHQ11" s="11"/>
      <c r="BHR11" s="11"/>
      <c r="BHS11" s="11"/>
      <c r="BHT11" s="11"/>
      <c r="BHU11" s="11"/>
      <c r="BHV11" s="11"/>
      <c r="BHW11" s="11"/>
      <c r="BHX11" s="11"/>
      <c r="BHY11" s="11"/>
      <c r="BHZ11" s="11"/>
      <c r="BIA11" s="11"/>
      <c r="BIB11" s="11"/>
      <c r="BIC11" s="11"/>
      <c r="BID11" s="11"/>
      <c r="BIE11" s="11"/>
      <c r="BIF11" s="11"/>
      <c r="BIG11" s="11"/>
      <c r="BIH11" s="11"/>
      <c r="BII11" s="11"/>
      <c r="BIJ11" s="11"/>
      <c r="BIK11" s="11"/>
      <c r="BIL11" s="11"/>
      <c r="BIM11" s="11"/>
      <c r="BIN11" s="11"/>
      <c r="BIO11" s="11"/>
      <c r="BIP11" s="11"/>
      <c r="BIQ11" s="11"/>
      <c r="BIR11" s="11"/>
      <c r="BIS11" s="11"/>
      <c r="BIT11" s="11"/>
      <c r="BIU11" s="11"/>
      <c r="BIV11" s="11"/>
      <c r="BIW11" s="11"/>
      <c r="BIX11" s="11"/>
      <c r="BIY11" s="11"/>
      <c r="BIZ11" s="11"/>
      <c r="BJA11" s="11"/>
      <c r="BJB11" s="11"/>
      <c r="BJC11" s="11"/>
      <c r="BJD11" s="11"/>
      <c r="BJE11" s="11"/>
      <c r="BJF11" s="11"/>
      <c r="BJG11" s="11"/>
      <c r="BJH11" s="11"/>
      <c r="BJI11" s="11"/>
      <c r="BJJ11" s="11"/>
      <c r="BJK11" s="11"/>
      <c r="BJL11" s="11"/>
      <c r="BJM11" s="11"/>
      <c r="BJN11" s="11"/>
      <c r="BJO11" s="11"/>
      <c r="BJP11" s="11"/>
      <c r="BJQ11" s="11"/>
      <c r="BJR11" s="11"/>
      <c r="BJS11" s="11"/>
      <c r="BJT11" s="11"/>
      <c r="BJU11" s="11"/>
      <c r="BJV11" s="11"/>
      <c r="BJW11" s="11"/>
      <c r="BJX11" s="11"/>
      <c r="BJY11" s="11"/>
      <c r="BJZ11" s="11"/>
      <c r="BKA11" s="11"/>
      <c r="BKB11" s="11"/>
      <c r="BKC11" s="11"/>
      <c r="BKD11" s="11"/>
      <c r="BKE11" s="11"/>
      <c r="BKF11" s="11"/>
      <c r="BKG11" s="11"/>
      <c r="BKH11" s="11"/>
      <c r="BKI11" s="11"/>
      <c r="BKJ11" s="11"/>
      <c r="BKK11" s="11"/>
      <c r="BKL11" s="11"/>
      <c r="BKM11" s="11"/>
      <c r="BKN11" s="11"/>
      <c r="BKO11" s="11"/>
      <c r="BKP11" s="11"/>
      <c r="BKQ11" s="11"/>
      <c r="BKR11" s="11"/>
      <c r="BKS11" s="11"/>
      <c r="BKT11" s="11"/>
      <c r="BKU11" s="11"/>
      <c r="BKV11" s="11"/>
      <c r="BKW11" s="11"/>
      <c r="BKX11" s="11"/>
      <c r="BKY11" s="11"/>
      <c r="BKZ11" s="11"/>
      <c r="BLA11" s="11"/>
      <c r="BLB11" s="11"/>
      <c r="BLC11" s="11"/>
      <c r="BLD11" s="11"/>
      <c r="BLE11" s="11"/>
      <c r="BLF11" s="11"/>
      <c r="BLG11" s="11"/>
      <c r="BLH11" s="11"/>
      <c r="BLI11" s="11"/>
      <c r="BLJ11" s="11"/>
      <c r="BLK11" s="11"/>
      <c r="BLL11" s="11"/>
      <c r="BLM11" s="11"/>
      <c r="BLN11" s="11"/>
      <c r="BLO11" s="11"/>
      <c r="BLP11" s="11"/>
      <c r="BLQ11" s="11"/>
      <c r="BLR11" s="11"/>
      <c r="BLS11" s="11"/>
      <c r="BLT11" s="11"/>
      <c r="BLU11" s="11"/>
      <c r="BLV11" s="11"/>
      <c r="BLW11" s="11"/>
      <c r="BLX11" s="11"/>
      <c r="BLY11" s="11"/>
      <c r="BLZ11" s="11"/>
      <c r="BMA11" s="11"/>
      <c r="BMB11" s="11"/>
      <c r="BMC11" s="11"/>
      <c r="BMD11" s="11"/>
      <c r="BME11" s="11"/>
      <c r="BMF11" s="11"/>
      <c r="BMG11" s="11"/>
      <c r="BMH11" s="11"/>
      <c r="BMI11" s="11"/>
      <c r="BMJ11" s="11"/>
      <c r="BMK11" s="11"/>
      <c r="BML11" s="11"/>
      <c r="BMM11" s="11"/>
      <c r="BMN11" s="11"/>
      <c r="BMO11" s="11"/>
      <c r="BMP11" s="11"/>
      <c r="BMQ11" s="11"/>
      <c r="BMR11" s="11"/>
      <c r="BMS11" s="11"/>
      <c r="BMT11" s="11"/>
      <c r="BMU11" s="11"/>
      <c r="BMV11" s="11"/>
      <c r="BMW11" s="11"/>
      <c r="BMX11" s="11"/>
      <c r="BMY11" s="11"/>
      <c r="BMZ11" s="11"/>
      <c r="BNA11" s="11"/>
      <c r="BNB11" s="11"/>
      <c r="BNC11" s="11"/>
      <c r="BND11" s="11"/>
      <c r="BNE11" s="11"/>
      <c r="BNF11" s="11"/>
      <c r="BNG11" s="11"/>
      <c r="BNH11" s="11"/>
      <c r="BNI11" s="11"/>
      <c r="BNJ11" s="11"/>
      <c r="BNK11" s="11"/>
      <c r="BNL11" s="11"/>
      <c r="BNM11" s="11"/>
      <c r="BNN11" s="11"/>
      <c r="BNO11" s="11"/>
      <c r="BNP11" s="11"/>
      <c r="BNQ11" s="11"/>
      <c r="BNR11" s="11"/>
      <c r="BNS11" s="11"/>
      <c r="BNT11" s="11"/>
      <c r="BNU11" s="11"/>
      <c r="BNV11" s="11"/>
      <c r="BNW11" s="11"/>
      <c r="BNX11" s="11"/>
      <c r="BNY11" s="11"/>
      <c r="BNZ11" s="11"/>
      <c r="BOA11" s="11"/>
      <c r="BOB11" s="11"/>
      <c r="BOC11" s="11"/>
      <c r="BOD11" s="11"/>
      <c r="BOE11" s="11"/>
      <c r="BOF11" s="11"/>
      <c r="BOG11" s="11"/>
      <c r="BOH11" s="11"/>
      <c r="BOI11" s="11"/>
      <c r="BOJ11" s="11"/>
      <c r="BOK11" s="11"/>
      <c r="BOL11" s="11"/>
      <c r="BOM11" s="11"/>
      <c r="BON11" s="11"/>
      <c r="BOO11" s="11"/>
      <c r="BOP11" s="11"/>
      <c r="BOQ11" s="11"/>
      <c r="BOR11" s="11"/>
      <c r="BOS11" s="11"/>
      <c r="BOT11" s="11"/>
      <c r="BOU11" s="11"/>
      <c r="BOV11" s="11"/>
      <c r="BOW11" s="11"/>
      <c r="BOX11" s="11"/>
      <c r="BOY11" s="11"/>
      <c r="BOZ11" s="11"/>
      <c r="BPA11" s="11"/>
      <c r="BPB11" s="11"/>
      <c r="BPC11" s="11"/>
      <c r="BPD11" s="11"/>
      <c r="BPE11" s="11"/>
      <c r="BPF11" s="11"/>
      <c r="BPG11" s="11"/>
      <c r="BPH11" s="11"/>
      <c r="BPI11" s="11"/>
      <c r="BPJ11" s="11"/>
      <c r="BPK11" s="11"/>
      <c r="BPL11" s="11"/>
      <c r="BPM11" s="11"/>
      <c r="BPN11" s="11"/>
      <c r="BPO11" s="11"/>
      <c r="BPP11" s="11"/>
      <c r="BPQ11" s="11"/>
      <c r="BPR11" s="11"/>
      <c r="BPS11" s="11"/>
      <c r="BPT11" s="11"/>
      <c r="BPU11" s="11"/>
      <c r="BPV11" s="11"/>
      <c r="BPW11" s="11"/>
      <c r="BPX11" s="11"/>
      <c r="BPY11" s="11"/>
      <c r="BPZ11" s="11"/>
      <c r="BQA11" s="11"/>
      <c r="BQB11" s="11"/>
      <c r="BQC11" s="11"/>
      <c r="BQD11" s="11"/>
      <c r="BQE11" s="11"/>
      <c r="BQF11" s="11"/>
      <c r="BQG11" s="11"/>
      <c r="BQH11" s="11"/>
      <c r="BQI11" s="11"/>
      <c r="BQJ11" s="11"/>
      <c r="BQK11" s="11"/>
      <c r="BQL11" s="11"/>
      <c r="BQM11" s="11"/>
      <c r="BQN11" s="11"/>
      <c r="BQO11" s="11"/>
      <c r="BQP11" s="11"/>
      <c r="BQQ11" s="11"/>
      <c r="BQR11" s="11"/>
      <c r="BQS11" s="11"/>
      <c r="BQT11" s="11"/>
      <c r="BQU11" s="11"/>
      <c r="BQV11" s="11"/>
      <c r="BQW11" s="11"/>
      <c r="BQX11" s="11"/>
      <c r="BQY11" s="11"/>
      <c r="BQZ11" s="11"/>
      <c r="BRA11" s="11"/>
      <c r="BRB11" s="11"/>
      <c r="BRC11" s="11"/>
      <c r="BRD11" s="11"/>
      <c r="BRE11" s="11"/>
      <c r="BRF11" s="11"/>
      <c r="BRG11" s="11"/>
      <c r="BRH11" s="11"/>
      <c r="BRI11" s="11"/>
      <c r="BRJ11" s="11"/>
      <c r="BRK11" s="11"/>
      <c r="BRL11" s="11"/>
      <c r="BRM11" s="11"/>
      <c r="BRN11" s="11"/>
      <c r="BRO11" s="11"/>
      <c r="BRP11" s="11"/>
      <c r="BRQ11" s="11"/>
      <c r="BRR11" s="11"/>
      <c r="BRS11" s="11"/>
      <c r="BRT11" s="11"/>
      <c r="BRU11" s="11"/>
      <c r="BRV11" s="11"/>
      <c r="BRW11" s="11"/>
      <c r="BRX11" s="11"/>
      <c r="BRY11" s="11"/>
      <c r="BRZ11" s="11"/>
      <c r="BSA11" s="11"/>
      <c r="BSB11" s="11"/>
      <c r="BSC11" s="11"/>
      <c r="BSD11" s="11"/>
      <c r="BSE11" s="11"/>
      <c r="BSF11" s="11"/>
      <c r="BSG11" s="11"/>
      <c r="BSH11" s="11"/>
      <c r="BSI11" s="11"/>
      <c r="BSJ11" s="11"/>
      <c r="BSK11" s="11"/>
      <c r="BSL11" s="11"/>
      <c r="BSM11" s="11"/>
      <c r="BSN11" s="11"/>
      <c r="BSO11" s="11"/>
      <c r="BSP11" s="11"/>
      <c r="BSQ11" s="11"/>
      <c r="BSR11" s="11"/>
      <c r="BSS11" s="11"/>
      <c r="BST11" s="11"/>
      <c r="BSU11" s="11"/>
      <c r="BSV11" s="11"/>
      <c r="BSW11" s="11"/>
      <c r="BSX11" s="11"/>
      <c r="BSY11" s="11"/>
      <c r="BSZ11" s="11"/>
      <c r="BTA11" s="11"/>
      <c r="BTB11" s="11"/>
      <c r="BTC11" s="11"/>
      <c r="BTD11" s="11"/>
      <c r="BTE11" s="11"/>
      <c r="BTF11" s="11"/>
      <c r="BTG11" s="11"/>
      <c r="BTH11" s="11"/>
      <c r="BTI11" s="11"/>
      <c r="BTJ11" s="11"/>
      <c r="BTK11" s="11"/>
      <c r="BTL11" s="11"/>
      <c r="BTM11" s="11"/>
      <c r="BTN11" s="11"/>
      <c r="BTO11" s="11"/>
      <c r="BTP11" s="11"/>
      <c r="BTQ11" s="11"/>
      <c r="BTR11" s="11"/>
      <c r="BTS11" s="11"/>
      <c r="BTT11" s="11"/>
      <c r="BTU11" s="11"/>
      <c r="BTV11" s="11"/>
      <c r="BTW11" s="11"/>
      <c r="BTX11" s="11"/>
      <c r="BTY11" s="11"/>
      <c r="BTZ11" s="11"/>
      <c r="BUA11" s="11"/>
      <c r="BUB11" s="11"/>
      <c r="BUC11" s="11"/>
      <c r="BUD11" s="11"/>
      <c r="BUE11" s="11"/>
      <c r="BUF11" s="11"/>
      <c r="BUG11" s="11"/>
      <c r="BUH11" s="11"/>
      <c r="BUI11" s="11"/>
      <c r="BUJ11" s="11"/>
      <c r="BUK11" s="11"/>
      <c r="BUL11" s="11"/>
      <c r="BUM11" s="11"/>
      <c r="BUN11" s="11"/>
      <c r="BUO11" s="11"/>
      <c r="BUP11" s="11"/>
      <c r="BUQ11" s="11"/>
      <c r="BUR11" s="11"/>
      <c r="BUS11" s="11"/>
      <c r="BUT11" s="11"/>
      <c r="BUU11" s="11"/>
      <c r="BUV11" s="11"/>
      <c r="BUW11" s="11"/>
      <c r="BUX11" s="11"/>
      <c r="BUY11" s="11"/>
      <c r="BUZ11" s="11"/>
      <c r="BVA11" s="11"/>
      <c r="BVB11" s="11"/>
      <c r="BVC11" s="11"/>
      <c r="BVD11" s="11"/>
      <c r="BVE11" s="11"/>
      <c r="BVF11" s="11"/>
      <c r="BVG11" s="11"/>
      <c r="BVH11" s="11"/>
      <c r="BVI11" s="11"/>
      <c r="BVJ11" s="11"/>
      <c r="BVK11" s="11"/>
      <c r="BVL11" s="11"/>
      <c r="BVM11" s="11"/>
      <c r="BVN11" s="11"/>
      <c r="BVO11" s="11"/>
      <c r="BVP11" s="11"/>
      <c r="BVQ11" s="11"/>
      <c r="BVR11" s="11"/>
      <c r="BVS11" s="11"/>
      <c r="BVT11" s="11"/>
      <c r="BVU11" s="11"/>
      <c r="BVV11" s="11"/>
      <c r="BVW11" s="11"/>
      <c r="BVX11" s="11"/>
      <c r="BVY11" s="11"/>
      <c r="BVZ11" s="11"/>
      <c r="BWA11" s="11"/>
      <c r="BWB11" s="11"/>
      <c r="BWC11" s="11"/>
      <c r="BWD11" s="11"/>
      <c r="BWE11" s="11"/>
      <c r="BWF11" s="11"/>
      <c r="BWG11" s="11"/>
      <c r="BWH11" s="11"/>
      <c r="BWI11" s="11"/>
      <c r="BWJ11" s="11"/>
      <c r="BWK11" s="11"/>
      <c r="BWL11" s="11"/>
      <c r="BWM11" s="11"/>
      <c r="BWN11" s="11"/>
      <c r="BWO11" s="11"/>
      <c r="BWP11" s="11"/>
      <c r="BWQ11" s="11"/>
      <c r="BWR11" s="11"/>
      <c r="BWS11" s="11"/>
      <c r="BWT11" s="11"/>
      <c r="BWU11" s="11"/>
      <c r="BWV11" s="11"/>
      <c r="BWW11" s="11"/>
      <c r="BWX11" s="11"/>
      <c r="BWY11" s="11"/>
      <c r="BWZ11" s="11"/>
      <c r="BXA11" s="11"/>
      <c r="BXB11" s="11"/>
      <c r="BXC11" s="11"/>
      <c r="BXD11" s="11"/>
      <c r="BXE11" s="11"/>
      <c r="BXF11" s="11"/>
      <c r="BXG11" s="11"/>
      <c r="BXH11" s="11"/>
      <c r="BXI11" s="11"/>
      <c r="BXJ11" s="11"/>
      <c r="BXK11" s="11"/>
      <c r="BXL11" s="11"/>
      <c r="BXM11" s="11"/>
      <c r="BXN11" s="11"/>
      <c r="BXO11" s="11"/>
      <c r="BXP11" s="11"/>
      <c r="BXQ11" s="11"/>
      <c r="BXR11" s="11"/>
      <c r="BXS11" s="11"/>
      <c r="BXT11" s="11"/>
      <c r="BXU11" s="11"/>
      <c r="BXV11" s="11"/>
      <c r="BXW11" s="11"/>
      <c r="BXX11" s="11"/>
      <c r="BXY11" s="11"/>
      <c r="BXZ11" s="11"/>
      <c r="BYA11" s="11"/>
      <c r="BYB11" s="11"/>
      <c r="BYC11" s="11"/>
      <c r="BYD11" s="11"/>
      <c r="BYE11" s="11"/>
      <c r="BYF11" s="11"/>
      <c r="BYG11" s="11"/>
      <c r="BYH11" s="11"/>
      <c r="BYI11" s="11"/>
      <c r="BYJ11" s="11"/>
      <c r="BYK11" s="11"/>
      <c r="BYL11" s="11"/>
      <c r="BYM11" s="11"/>
      <c r="BYN11" s="11"/>
      <c r="BYO11" s="11"/>
      <c r="BYP11" s="11"/>
      <c r="BYQ11" s="11"/>
      <c r="BYR11" s="11"/>
      <c r="BYS11" s="11"/>
      <c r="BYT11" s="11"/>
      <c r="BYU11" s="11"/>
      <c r="BYV11" s="11"/>
      <c r="BYW11" s="11"/>
      <c r="BYX11" s="11"/>
      <c r="BYY11" s="11"/>
      <c r="BYZ11" s="11"/>
      <c r="BZA11" s="11"/>
      <c r="BZB11" s="11"/>
      <c r="BZC11" s="11"/>
      <c r="BZD11" s="11"/>
      <c r="BZE11" s="11"/>
      <c r="BZF11" s="11"/>
      <c r="BZG11" s="11"/>
      <c r="BZH11" s="11"/>
      <c r="BZI11" s="11"/>
      <c r="BZJ11" s="11"/>
      <c r="BZK11" s="11"/>
      <c r="BZL11" s="11"/>
      <c r="BZM11" s="11"/>
      <c r="BZN11" s="11"/>
      <c r="BZO11" s="11"/>
      <c r="BZP11" s="11"/>
      <c r="BZQ11" s="11"/>
      <c r="BZR11" s="11"/>
      <c r="BZS11" s="11"/>
      <c r="BZT11" s="11"/>
      <c r="BZU11" s="11"/>
      <c r="BZV11" s="11"/>
      <c r="BZW11" s="11"/>
      <c r="BZX11" s="11"/>
      <c r="BZY11" s="11"/>
      <c r="BZZ11" s="11"/>
      <c r="CAA11" s="11"/>
      <c r="CAB11" s="11"/>
      <c r="CAC11" s="11"/>
      <c r="CAD11" s="11"/>
      <c r="CAE11" s="11"/>
      <c r="CAF11" s="11"/>
      <c r="CAG11" s="11"/>
      <c r="CAH11" s="11"/>
      <c r="CAI11" s="11"/>
      <c r="CAJ11" s="11"/>
      <c r="CAK11" s="11"/>
      <c r="CAL11" s="11"/>
      <c r="CAM11" s="11"/>
      <c r="CAN11" s="11"/>
      <c r="CAO11" s="11"/>
      <c r="CAP11" s="11"/>
      <c r="CAQ11" s="11"/>
      <c r="CAR11" s="11"/>
      <c r="CAS11" s="11"/>
      <c r="CAT11" s="11"/>
      <c r="CAU11" s="11"/>
      <c r="CAV11" s="11"/>
      <c r="CAW11" s="11"/>
      <c r="CAX11" s="11"/>
      <c r="CAY11" s="11"/>
      <c r="CAZ11" s="11"/>
      <c r="CBA11" s="11"/>
      <c r="CBB11" s="11"/>
      <c r="CBC11" s="11"/>
      <c r="CBD11" s="11"/>
      <c r="CBE11" s="11"/>
      <c r="CBF11" s="11"/>
      <c r="CBG11" s="11"/>
      <c r="CBH11" s="11"/>
      <c r="CBI11" s="11"/>
      <c r="CBJ11" s="11"/>
      <c r="CBK11" s="11"/>
      <c r="CBL11" s="11"/>
      <c r="CBM11" s="11"/>
      <c r="CBN11" s="11"/>
      <c r="CBO11" s="11"/>
      <c r="CBP11" s="11"/>
      <c r="CBQ11" s="11"/>
      <c r="CBR11" s="11"/>
      <c r="CBS11" s="11"/>
      <c r="CBT11" s="11"/>
      <c r="CBU11" s="11"/>
      <c r="CBV11" s="11"/>
      <c r="CBW11" s="11"/>
      <c r="CBX11" s="11"/>
      <c r="CBY11" s="11"/>
      <c r="CBZ11" s="11"/>
      <c r="CCA11" s="11"/>
      <c r="CCB11" s="11"/>
      <c r="CCC11" s="11"/>
      <c r="CCD11" s="11"/>
      <c r="CCE11" s="11"/>
      <c r="CCF11" s="11"/>
      <c r="CCG11" s="11"/>
      <c r="CCH11" s="11"/>
      <c r="CCI11" s="11"/>
      <c r="CCJ11" s="11"/>
      <c r="CCK11" s="11"/>
      <c r="CCL11" s="11"/>
      <c r="CCM11" s="11"/>
      <c r="CCN11" s="11"/>
      <c r="CCO11" s="11"/>
      <c r="CCP11" s="11"/>
      <c r="CCQ11" s="11"/>
      <c r="CCR11" s="11"/>
      <c r="CCS11" s="11"/>
      <c r="CCT11" s="11"/>
      <c r="CCU11" s="11"/>
      <c r="CCV11" s="11"/>
      <c r="CCW11" s="11"/>
      <c r="CCX11" s="11"/>
      <c r="CCY11" s="11"/>
      <c r="CCZ11" s="11"/>
      <c r="CDA11" s="11"/>
      <c r="CDB11" s="11"/>
      <c r="CDC11" s="11"/>
      <c r="CDD11" s="11"/>
      <c r="CDE11" s="11"/>
      <c r="CDF11" s="11"/>
      <c r="CDG11" s="11"/>
      <c r="CDH11" s="11"/>
      <c r="CDI11" s="11"/>
      <c r="CDJ11" s="11"/>
      <c r="CDK11" s="11"/>
      <c r="CDL11" s="11"/>
      <c r="CDM11" s="11"/>
      <c r="CDN11" s="11"/>
      <c r="CDO11" s="11"/>
      <c r="CDP11" s="11"/>
      <c r="CDQ11" s="11"/>
      <c r="CDR11" s="11"/>
      <c r="CDS11" s="11"/>
      <c r="CDT11" s="11"/>
      <c r="CDU11" s="11"/>
      <c r="CDV11" s="11"/>
      <c r="CDW11" s="11"/>
      <c r="CDX11" s="11"/>
      <c r="CDY11" s="11"/>
      <c r="CDZ11" s="11"/>
      <c r="CEA11" s="11"/>
      <c r="CEB11" s="11"/>
      <c r="CEC11" s="11"/>
      <c r="CED11" s="11"/>
      <c r="CEE11" s="11"/>
      <c r="CEF11" s="11"/>
      <c r="CEG11" s="11"/>
      <c r="CEH11" s="11"/>
      <c r="CEI11" s="11"/>
      <c r="CEJ11" s="11"/>
      <c r="CEK11" s="11"/>
      <c r="CEL11" s="11"/>
      <c r="CEM11" s="11"/>
      <c r="CEN11" s="11"/>
      <c r="CEO11" s="11"/>
      <c r="CEP11" s="11"/>
      <c r="CEQ11" s="11"/>
      <c r="CER11" s="11"/>
      <c r="CES11" s="11"/>
      <c r="CET11" s="11"/>
      <c r="CEU11" s="11"/>
      <c r="CEV11" s="11"/>
      <c r="CEW11" s="11"/>
      <c r="CEX11" s="11"/>
      <c r="CEY11" s="11"/>
      <c r="CEZ11" s="11"/>
      <c r="CFA11" s="11"/>
      <c r="CFB11" s="11"/>
      <c r="CFC11" s="11"/>
      <c r="CFD11" s="11"/>
      <c r="CFE11" s="11"/>
      <c r="CFF11" s="11"/>
      <c r="CFG11" s="11"/>
      <c r="CFH11" s="11"/>
      <c r="CFI11" s="11"/>
      <c r="CFJ11" s="11"/>
      <c r="CFK11" s="11"/>
      <c r="CFL11" s="11"/>
      <c r="CFM11" s="11"/>
      <c r="CFN11" s="11"/>
      <c r="CFO11" s="11"/>
      <c r="CFP11" s="11"/>
      <c r="CFQ11" s="11"/>
      <c r="CFR11" s="11"/>
      <c r="CFS11" s="11"/>
      <c r="CFT11" s="11"/>
      <c r="CFU11" s="11"/>
      <c r="CFV11" s="11"/>
      <c r="CFW11" s="11"/>
      <c r="CFX11" s="11"/>
      <c r="CFY11" s="11"/>
      <c r="CFZ11" s="11"/>
      <c r="CGA11" s="11"/>
      <c r="CGB11" s="11"/>
      <c r="CGC11" s="11"/>
      <c r="CGD11" s="11"/>
      <c r="CGE11" s="11"/>
      <c r="CGF11" s="11"/>
      <c r="CGG11" s="11"/>
      <c r="CGH11" s="11"/>
      <c r="CGI11" s="11"/>
      <c r="CGJ11" s="11"/>
      <c r="CGK11" s="11"/>
      <c r="CGL11" s="11"/>
      <c r="CGM11" s="11"/>
      <c r="CGN11" s="11"/>
      <c r="CGO11" s="11"/>
      <c r="CGP11" s="11"/>
      <c r="CGQ11" s="11"/>
      <c r="CGR11" s="11"/>
      <c r="CGS11" s="11"/>
      <c r="CGT11" s="11"/>
      <c r="CGU11" s="11"/>
      <c r="CGV11" s="11"/>
      <c r="CGW11" s="11"/>
      <c r="CGX11" s="11"/>
      <c r="CGY11" s="11"/>
      <c r="CGZ11" s="11"/>
      <c r="CHA11" s="11"/>
      <c r="CHB11" s="11"/>
      <c r="CHC11" s="11"/>
      <c r="CHD11" s="11"/>
      <c r="CHE11" s="11"/>
      <c r="CHF11" s="11"/>
      <c r="CHG11" s="11"/>
      <c r="CHH11" s="11"/>
      <c r="CHI11" s="11"/>
      <c r="CHJ11" s="11"/>
      <c r="CHK11" s="11"/>
      <c r="CHL11" s="11"/>
      <c r="CHM11" s="11"/>
      <c r="CHN11" s="11"/>
      <c r="CHO11" s="11"/>
      <c r="CHP11" s="11"/>
      <c r="CHQ11" s="11"/>
      <c r="CHR11" s="11"/>
      <c r="CHS11" s="11"/>
      <c r="CHT11" s="11"/>
      <c r="CHU11" s="11"/>
      <c r="CHV11" s="11"/>
      <c r="CHW11" s="11"/>
      <c r="CHX11" s="11"/>
      <c r="CHY11" s="11"/>
      <c r="CHZ11" s="11"/>
      <c r="CIA11" s="11"/>
      <c r="CIB11" s="11"/>
      <c r="CIC11" s="11"/>
      <c r="CID11" s="11"/>
      <c r="CIE11" s="11"/>
      <c r="CIF11" s="11"/>
      <c r="CIG11" s="11"/>
      <c r="CIH11" s="11"/>
      <c r="CII11" s="11"/>
      <c r="CIJ11" s="11"/>
      <c r="CIK11" s="11"/>
      <c r="CIL11" s="11"/>
      <c r="CIM11" s="11"/>
      <c r="CIN11" s="11"/>
      <c r="CIO11" s="11"/>
      <c r="CIP11" s="11"/>
      <c r="CIQ11" s="11"/>
      <c r="CIR11" s="11"/>
      <c r="CIS11" s="11"/>
      <c r="CIT11" s="11"/>
      <c r="CIU11" s="11"/>
      <c r="CIV11" s="11"/>
      <c r="CIW11" s="11"/>
      <c r="CIX11" s="11"/>
      <c r="CIY11" s="11"/>
      <c r="CIZ11" s="11"/>
      <c r="CJA11" s="11"/>
      <c r="CJB11" s="11"/>
      <c r="CJC11" s="11"/>
      <c r="CJD11" s="11"/>
      <c r="CJE11" s="11"/>
      <c r="CJF11" s="11"/>
      <c r="CJG11" s="11"/>
      <c r="CJH11" s="11"/>
      <c r="CJI11" s="11"/>
      <c r="CJJ11" s="11"/>
      <c r="CJK11" s="11"/>
      <c r="CJL11" s="11"/>
      <c r="CJM11" s="11"/>
      <c r="CJN11" s="11"/>
      <c r="CJO11" s="11"/>
      <c r="CJP11" s="11"/>
      <c r="CJQ11" s="11"/>
      <c r="CJR11" s="11"/>
      <c r="CJS11" s="11"/>
      <c r="CJT11" s="11"/>
      <c r="CJU11" s="11"/>
      <c r="CJV11" s="11"/>
      <c r="CJW11" s="11"/>
      <c r="CJX11" s="11"/>
      <c r="CJY11" s="11"/>
      <c r="CJZ11" s="11"/>
      <c r="CKA11" s="11"/>
      <c r="CKB11" s="11"/>
      <c r="CKC11" s="11"/>
      <c r="CKD11" s="11"/>
      <c r="CKE11" s="11"/>
      <c r="CKF11" s="11"/>
      <c r="CKG11" s="11"/>
      <c r="CKH11" s="11"/>
      <c r="CKI11" s="11"/>
      <c r="CKJ11" s="11"/>
      <c r="CKK11" s="11"/>
      <c r="CKL11" s="11"/>
      <c r="CKM11" s="11"/>
      <c r="CKN11" s="11"/>
      <c r="CKO11" s="11"/>
      <c r="CKP11" s="11"/>
      <c r="CKQ11" s="11"/>
      <c r="CKR11" s="11"/>
      <c r="CKS11" s="11"/>
      <c r="CKT11" s="11"/>
      <c r="CKU11" s="11"/>
      <c r="CKV11" s="11"/>
      <c r="CKW11" s="11"/>
      <c r="CKX11" s="11"/>
      <c r="CKY11" s="11"/>
      <c r="CKZ11" s="11"/>
      <c r="CLA11" s="11"/>
      <c r="CLB11" s="11"/>
      <c r="CLC11" s="11"/>
      <c r="CLD11" s="11"/>
      <c r="CLE11" s="11"/>
      <c r="CLF11" s="11"/>
      <c r="CLG11" s="11"/>
      <c r="CLH11" s="11"/>
      <c r="CLI11" s="11"/>
      <c r="CLJ11" s="11"/>
      <c r="CLK11" s="11"/>
      <c r="CLL11" s="11"/>
      <c r="CLM11" s="11"/>
      <c r="CLN11" s="11"/>
      <c r="CLO11" s="11"/>
      <c r="CLP11" s="11"/>
      <c r="CLQ11" s="11"/>
      <c r="CLR11" s="11"/>
      <c r="CLS11" s="11"/>
      <c r="CLT11" s="11"/>
      <c r="CLU11" s="11"/>
      <c r="CLV11" s="11"/>
      <c r="CLW11" s="11"/>
      <c r="CLX11" s="11"/>
      <c r="CLY11" s="11"/>
      <c r="CLZ11" s="11"/>
      <c r="CMA11" s="11"/>
      <c r="CMB11" s="11"/>
      <c r="CMC11" s="11"/>
      <c r="CMD11" s="11"/>
      <c r="CME11" s="11"/>
      <c r="CMF11" s="11"/>
      <c r="CMG11" s="11"/>
      <c r="CMH11" s="11"/>
      <c r="CMI11" s="11"/>
      <c r="CMJ11" s="11"/>
      <c r="CMK11" s="11"/>
      <c r="CML11" s="11"/>
      <c r="CMM11" s="11"/>
      <c r="CMN11" s="11"/>
      <c r="CMO11" s="11"/>
      <c r="CMP11" s="11"/>
      <c r="CMQ11" s="11"/>
      <c r="CMR11" s="11"/>
      <c r="CMS11" s="11"/>
      <c r="CMT11" s="11"/>
      <c r="CMU11" s="11"/>
      <c r="CMV11" s="11"/>
      <c r="CMW11" s="11"/>
      <c r="CMX11" s="11"/>
      <c r="CMY11" s="11"/>
      <c r="CMZ11" s="11"/>
      <c r="CNA11" s="11"/>
      <c r="CNB11" s="11"/>
      <c r="CNC11" s="11"/>
      <c r="CND11" s="11"/>
      <c r="CNE11" s="11"/>
      <c r="CNF11" s="11"/>
      <c r="CNG11" s="11"/>
      <c r="CNH11" s="11"/>
      <c r="CNI11" s="11"/>
      <c r="CNJ11" s="11"/>
      <c r="CNK11" s="11"/>
      <c r="CNL11" s="11"/>
      <c r="CNM11" s="11"/>
      <c r="CNN11" s="11"/>
      <c r="CNO11" s="11"/>
      <c r="CNP11" s="11"/>
      <c r="CNQ11" s="11"/>
      <c r="CNR11" s="11"/>
      <c r="CNS11" s="11"/>
      <c r="CNT11" s="11"/>
      <c r="CNU11" s="11"/>
      <c r="CNV11" s="11"/>
      <c r="CNW11" s="11"/>
      <c r="CNX11" s="11"/>
      <c r="CNY11" s="11"/>
      <c r="CNZ11" s="11"/>
      <c r="COA11" s="11"/>
      <c r="COB11" s="11"/>
      <c r="COC11" s="11"/>
      <c r="COD11" s="11"/>
      <c r="COE11" s="11"/>
      <c r="COF11" s="11"/>
      <c r="COG11" s="11"/>
      <c r="COH11" s="11"/>
      <c r="COI11" s="11"/>
      <c r="COJ11" s="11"/>
      <c r="COK11" s="11"/>
      <c r="COL11" s="11"/>
      <c r="COM11" s="11"/>
      <c r="CON11" s="11"/>
      <c r="COO11" s="11"/>
      <c r="COP11" s="11"/>
      <c r="COQ11" s="11"/>
      <c r="COR11" s="11"/>
      <c r="COS11" s="11"/>
      <c r="COT11" s="11"/>
      <c r="COU11" s="11"/>
      <c r="COV11" s="11"/>
      <c r="COW11" s="11"/>
      <c r="COX11" s="11"/>
      <c r="COY11" s="11"/>
      <c r="COZ11" s="11"/>
      <c r="CPA11" s="11"/>
      <c r="CPB11" s="11"/>
      <c r="CPC11" s="11"/>
      <c r="CPD11" s="11"/>
      <c r="CPE11" s="11"/>
      <c r="CPF11" s="11"/>
      <c r="CPG11" s="11"/>
      <c r="CPH11" s="11"/>
      <c r="CPI11" s="11"/>
      <c r="CPJ11" s="11"/>
      <c r="CPK11" s="11"/>
      <c r="CPL11" s="11"/>
      <c r="CPM11" s="11"/>
      <c r="CPN11" s="11"/>
      <c r="CPO11" s="11"/>
      <c r="CPP11" s="11"/>
      <c r="CPQ11" s="11"/>
      <c r="CPR11" s="11"/>
      <c r="CPS11" s="11"/>
      <c r="CPT11" s="11"/>
      <c r="CPU11" s="11"/>
      <c r="CPV11" s="11"/>
      <c r="CPW11" s="11"/>
      <c r="CPX11" s="11"/>
      <c r="CPY11" s="11"/>
      <c r="CPZ11" s="11"/>
      <c r="CQA11" s="11"/>
      <c r="CQB11" s="11"/>
      <c r="CQC11" s="11"/>
      <c r="CQD11" s="11"/>
      <c r="CQE11" s="11"/>
      <c r="CQF11" s="11"/>
      <c r="CQG11" s="11"/>
      <c r="CQH11" s="11"/>
      <c r="CQI11" s="11"/>
      <c r="CQJ11" s="11"/>
      <c r="CQK11" s="11"/>
      <c r="CQL11" s="11"/>
      <c r="CQM11" s="11"/>
      <c r="CQN11" s="11"/>
      <c r="CQO11" s="11"/>
      <c r="CQP11" s="11"/>
      <c r="CQQ11" s="11"/>
      <c r="CQR11" s="11"/>
      <c r="CQS11" s="11"/>
      <c r="CQT11" s="11"/>
      <c r="CQU11" s="11"/>
      <c r="CQV11" s="11"/>
      <c r="CQW11" s="11"/>
      <c r="CQX11" s="11"/>
      <c r="CQY11" s="11"/>
      <c r="CQZ11" s="11"/>
      <c r="CRA11" s="11"/>
      <c r="CRB11" s="11"/>
      <c r="CRC11" s="11"/>
      <c r="CRD11" s="11"/>
      <c r="CRE11" s="11"/>
      <c r="CRF11" s="11"/>
      <c r="CRG11" s="11"/>
      <c r="CRH11" s="11"/>
      <c r="CRI11" s="11"/>
      <c r="CRJ11" s="11"/>
      <c r="CRK11" s="11"/>
      <c r="CRL11" s="11"/>
      <c r="CRM11" s="11"/>
      <c r="CRN11" s="11"/>
      <c r="CRO11" s="11"/>
      <c r="CRP11" s="11"/>
      <c r="CRQ11" s="11"/>
      <c r="CRR11" s="11"/>
      <c r="CRS11" s="11"/>
      <c r="CRT11" s="11"/>
      <c r="CRU11" s="11"/>
      <c r="CRV11" s="11"/>
      <c r="CRW11" s="11"/>
      <c r="CRX11" s="11"/>
      <c r="CRY11" s="11"/>
      <c r="CRZ11" s="11"/>
      <c r="CSA11" s="11"/>
      <c r="CSB11" s="11"/>
      <c r="CSC11" s="11"/>
      <c r="CSD11" s="11"/>
      <c r="CSE11" s="11"/>
      <c r="CSF11" s="11"/>
      <c r="CSG11" s="11"/>
      <c r="CSH11" s="11"/>
      <c r="CSI11" s="11"/>
      <c r="CSJ11" s="11"/>
      <c r="CSK11" s="11"/>
      <c r="CSL11" s="11"/>
      <c r="CSM11" s="11"/>
      <c r="CSN11" s="11"/>
      <c r="CSO11" s="11"/>
      <c r="CSP11" s="11"/>
      <c r="CSQ11" s="11"/>
      <c r="CSR11" s="11"/>
      <c r="CSS11" s="11"/>
      <c r="CST11" s="11"/>
      <c r="CSU11" s="11"/>
      <c r="CSV11" s="11"/>
      <c r="CSW11" s="11"/>
      <c r="CSX11" s="11"/>
      <c r="CSY11" s="11"/>
      <c r="CSZ11" s="11"/>
      <c r="CTA11" s="11"/>
      <c r="CTB11" s="11"/>
      <c r="CTC11" s="11"/>
      <c r="CTD11" s="11"/>
      <c r="CTE11" s="11"/>
      <c r="CTF11" s="11"/>
      <c r="CTG11" s="11"/>
      <c r="CTH11" s="11"/>
      <c r="CTI11" s="11"/>
      <c r="CTJ11" s="11"/>
      <c r="CTK11" s="11"/>
      <c r="CTL11" s="11"/>
      <c r="CTM11" s="11"/>
      <c r="CTN11" s="11"/>
      <c r="CTO11" s="11"/>
      <c r="CTP11" s="11"/>
      <c r="CTQ11" s="11"/>
      <c r="CTR11" s="11"/>
      <c r="CTS11" s="11"/>
      <c r="CTT11" s="11"/>
      <c r="CTU11" s="11"/>
      <c r="CTV11" s="11"/>
      <c r="CTW11" s="11"/>
      <c r="CTX11" s="11"/>
      <c r="CTY11" s="11"/>
      <c r="CTZ11" s="11"/>
      <c r="CUA11" s="11"/>
      <c r="CUB11" s="11"/>
      <c r="CUC11" s="11"/>
      <c r="CUD11" s="11"/>
      <c r="CUE11" s="11"/>
      <c r="CUF11" s="11"/>
      <c r="CUG11" s="11"/>
      <c r="CUH11" s="11"/>
      <c r="CUI11" s="11"/>
      <c r="CUJ11" s="11"/>
      <c r="CUK11" s="11"/>
      <c r="CUL11" s="11"/>
      <c r="CUM11" s="11"/>
      <c r="CUN11" s="11"/>
      <c r="CUO11" s="11"/>
      <c r="CUP11" s="11"/>
      <c r="CUQ11" s="11"/>
      <c r="CUR11" s="11"/>
      <c r="CUS11" s="11"/>
      <c r="CUT11" s="11"/>
      <c r="CUU11" s="11"/>
      <c r="CUV11" s="11"/>
      <c r="CUW11" s="11"/>
      <c r="CUX11" s="11"/>
      <c r="CUY11" s="11"/>
      <c r="CUZ11" s="11"/>
      <c r="CVA11" s="11"/>
      <c r="CVB11" s="11"/>
      <c r="CVC11" s="11"/>
      <c r="CVD11" s="11"/>
      <c r="CVE11" s="11"/>
      <c r="CVF11" s="11"/>
      <c r="CVG11" s="11"/>
      <c r="CVH11" s="11"/>
      <c r="CVI11" s="11"/>
      <c r="CVJ11" s="11"/>
      <c r="CVK11" s="11"/>
      <c r="CVL11" s="11"/>
      <c r="CVM11" s="11"/>
      <c r="CVN11" s="11"/>
      <c r="CVO11" s="11"/>
      <c r="CVP11" s="11"/>
      <c r="CVQ11" s="11"/>
      <c r="CVR11" s="11"/>
      <c r="CVS11" s="11"/>
      <c r="CVT11" s="11"/>
      <c r="CVU11" s="11"/>
      <c r="CVV11" s="11"/>
      <c r="CVW11" s="11"/>
      <c r="CVX11" s="11"/>
      <c r="CVY11" s="11"/>
      <c r="CVZ11" s="11"/>
      <c r="CWA11" s="11"/>
      <c r="CWB11" s="11"/>
      <c r="CWC11" s="11"/>
      <c r="CWD11" s="11"/>
      <c r="CWE11" s="11"/>
      <c r="CWF11" s="11"/>
      <c r="CWG11" s="11"/>
      <c r="CWH11" s="11"/>
      <c r="CWI11" s="11"/>
      <c r="CWJ11" s="11"/>
      <c r="CWK11" s="11"/>
      <c r="CWL11" s="11"/>
      <c r="CWM11" s="11"/>
      <c r="CWN11" s="11"/>
      <c r="CWO11" s="11"/>
      <c r="CWP11" s="11"/>
      <c r="CWQ11" s="11"/>
      <c r="CWR11" s="11"/>
      <c r="CWS11" s="11"/>
      <c r="CWT11" s="11"/>
      <c r="CWU11" s="11"/>
      <c r="CWV11" s="11"/>
      <c r="CWW11" s="11"/>
      <c r="CWX11" s="11"/>
      <c r="CWY11" s="11"/>
      <c r="CWZ11" s="11"/>
      <c r="CXA11" s="11"/>
      <c r="CXB11" s="11"/>
      <c r="CXC11" s="11"/>
      <c r="CXD11" s="11"/>
      <c r="CXE11" s="11"/>
      <c r="CXF11" s="11"/>
      <c r="CXG11" s="11"/>
      <c r="CXH11" s="11"/>
      <c r="CXI11" s="11"/>
      <c r="CXJ11" s="11"/>
      <c r="CXK11" s="11"/>
      <c r="CXL11" s="11"/>
      <c r="CXM11" s="11"/>
      <c r="CXN11" s="11"/>
      <c r="CXO11" s="11"/>
      <c r="CXP11" s="11"/>
      <c r="CXQ11" s="11"/>
      <c r="CXR11" s="11"/>
      <c r="CXS11" s="11"/>
      <c r="CXT11" s="11"/>
      <c r="CXU11" s="11"/>
      <c r="CXV11" s="11"/>
      <c r="CXW11" s="11"/>
      <c r="CXX11" s="11"/>
      <c r="CXY11" s="11"/>
      <c r="CXZ11" s="11"/>
      <c r="CYA11" s="11"/>
      <c r="CYB11" s="11"/>
      <c r="CYC11" s="11"/>
      <c r="CYD11" s="11"/>
      <c r="CYE11" s="11"/>
      <c r="CYF11" s="11"/>
      <c r="CYG11" s="11"/>
      <c r="CYH11" s="11"/>
      <c r="CYI11" s="11"/>
      <c r="CYJ11" s="11"/>
      <c r="CYK11" s="11"/>
      <c r="CYL11" s="11"/>
      <c r="CYM11" s="11"/>
      <c r="CYN11" s="11"/>
      <c r="CYO11" s="11"/>
      <c r="CYP11" s="11"/>
      <c r="CYQ11" s="11"/>
      <c r="CYR11" s="11"/>
      <c r="CYS11" s="11"/>
      <c r="CYT11" s="11"/>
      <c r="CYU11" s="11"/>
      <c r="CYV11" s="11"/>
      <c r="CYW11" s="11"/>
      <c r="CYX11" s="11"/>
      <c r="CYY11" s="11"/>
      <c r="CYZ11" s="11"/>
      <c r="CZA11" s="11"/>
      <c r="CZB11" s="11"/>
      <c r="CZC11" s="11"/>
      <c r="CZD11" s="11"/>
      <c r="CZE11" s="11"/>
      <c r="CZF11" s="11"/>
      <c r="CZG11" s="11"/>
      <c r="CZH11" s="11"/>
      <c r="CZI11" s="11"/>
      <c r="CZJ11" s="11"/>
      <c r="CZK11" s="11"/>
      <c r="CZL11" s="11"/>
      <c r="CZM11" s="11"/>
      <c r="CZN11" s="11"/>
      <c r="CZO11" s="11"/>
      <c r="CZP11" s="11"/>
      <c r="CZQ11" s="11"/>
      <c r="CZR11" s="11"/>
      <c r="CZS11" s="11"/>
      <c r="CZT11" s="11"/>
      <c r="CZU11" s="11"/>
      <c r="CZV11" s="11"/>
      <c r="CZW11" s="11"/>
      <c r="CZX11" s="11"/>
      <c r="CZY11" s="11"/>
      <c r="CZZ11" s="11"/>
      <c r="DAA11" s="11"/>
      <c r="DAB11" s="11"/>
      <c r="DAC11" s="11"/>
      <c r="DAD11" s="11"/>
      <c r="DAE11" s="11"/>
      <c r="DAF11" s="11"/>
      <c r="DAG11" s="11"/>
      <c r="DAH11" s="11"/>
      <c r="DAI11" s="11"/>
      <c r="DAJ11" s="11"/>
      <c r="DAK11" s="11"/>
      <c r="DAL11" s="11"/>
      <c r="DAM11" s="11"/>
      <c r="DAN11" s="11"/>
      <c r="DAO11" s="11"/>
      <c r="DAP11" s="11"/>
      <c r="DAQ11" s="11"/>
      <c r="DAR11" s="11"/>
      <c r="DAS11" s="11"/>
      <c r="DAT11" s="11"/>
      <c r="DAU11" s="11"/>
      <c r="DAV11" s="11"/>
      <c r="DAW11" s="11"/>
      <c r="DAX11" s="11"/>
      <c r="DAY11" s="11"/>
      <c r="DAZ11" s="11"/>
      <c r="DBA11" s="11"/>
      <c r="DBB11" s="11"/>
      <c r="DBC11" s="11"/>
      <c r="DBD11" s="11"/>
      <c r="DBE11" s="11"/>
      <c r="DBF11" s="11"/>
      <c r="DBG11" s="11"/>
      <c r="DBH11" s="11"/>
      <c r="DBI11" s="11"/>
      <c r="DBJ11" s="11"/>
      <c r="DBK11" s="11"/>
      <c r="DBL11" s="11"/>
      <c r="DBM11" s="11"/>
      <c r="DBN11" s="11"/>
      <c r="DBO11" s="11"/>
      <c r="DBP11" s="11"/>
      <c r="DBQ11" s="11"/>
      <c r="DBR11" s="11"/>
      <c r="DBS11" s="11"/>
      <c r="DBT11" s="11"/>
      <c r="DBU11" s="11"/>
      <c r="DBV11" s="11"/>
      <c r="DBW11" s="11"/>
      <c r="DBX11" s="11"/>
      <c r="DBY11" s="11"/>
      <c r="DBZ11" s="11"/>
      <c r="DCA11" s="11"/>
      <c r="DCB11" s="11"/>
      <c r="DCC11" s="11"/>
      <c r="DCD11" s="11"/>
      <c r="DCE11" s="11"/>
      <c r="DCF11" s="11"/>
      <c r="DCG11" s="11"/>
      <c r="DCH11" s="11"/>
      <c r="DCI11" s="11"/>
      <c r="DCJ11" s="11"/>
      <c r="DCK11" s="11"/>
      <c r="DCL11" s="11"/>
      <c r="DCM11" s="11"/>
      <c r="DCN11" s="11"/>
      <c r="DCO11" s="11"/>
      <c r="DCP11" s="11"/>
      <c r="DCQ11" s="11"/>
      <c r="DCR11" s="11"/>
      <c r="DCS11" s="11"/>
      <c r="DCT11" s="11"/>
      <c r="DCU11" s="11"/>
      <c r="DCV11" s="11"/>
      <c r="DCW11" s="11"/>
      <c r="DCX11" s="11"/>
      <c r="DCY11" s="11"/>
      <c r="DCZ11" s="11"/>
      <c r="DDA11" s="11"/>
      <c r="DDB11" s="11"/>
      <c r="DDC11" s="11"/>
      <c r="DDD11" s="11"/>
      <c r="DDE11" s="11"/>
      <c r="DDF11" s="11"/>
      <c r="DDG11" s="11"/>
      <c r="DDH11" s="11"/>
      <c r="DDI11" s="11"/>
      <c r="DDJ11" s="11"/>
      <c r="DDK11" s="11"/>
      <c r="DDL11" s="11"/>
      <c r="DDM11" s="11"/>
      <c r="DDN11" s="11"/>
      <c r="DDO11" s="11"/>
      <c r="DDP11" s="11"/>
      <c r="DDQ11" s="11"/>
      <c r="DDR11" s="11"/>
      <c r="DDS11" s="11"/>
      <c r="DDT11" s="11"/>
      <c r="DDU11" s="11"/>
      <c r="DDV11" s="11"/>
      <c r="DDW11" s="11"/>
      <c r="DDX11" s="11"/>
      <c r="DDY11" s="11"/>
      <c r="DDZ11" s="11"/>
      <c r="DEA11" s="11"/>
      <c r="DEB11" s="11"/>
      <c r="DEC11" s="11"/>
      <c r="DED11" s="11"/>
      <c r="DEE11" s="11"/>
      <c r="DEF11" s="11"/>
      <c r="DEG11" s="11"/>
      <c r="DEH11" s="11"/>
      <c r="DEI11" s="11"/>
      <c r="DEJ11" s="11"/>
      <c r="DEK11" s="11"/>
      <c r="DEL11" s="11"/>
      <c r="DEM11" s="11"/>
      <c r="DEN11" s="11"/>
      <c r="DEO11" s="11"/>
      <c r="DEP11" s="11"/>
      <c r="DEQ11" s="11"/>
      <c r="DER11" s="11"/>
      <c r="DES11" s="11"/>
      <c r="DET11" s="11"/>
      <c r="DEU11" s="11"/>
      <c r="DEV11" s="11"/>
      <c r="DEW11" s="11"/>
      <c r="DEX11" s="11"/>
      <c r="DEY11" s="11"/>
      <c r="DEZ11" s="11"/>
      <c r="DFA11" s="11"/>
      <c r="DFB11" s="11"/>
      <c r="DFC11" s="11"/>
      <c r="DFD11" s="11"/>
      <c r="DFE11" s="11"/>
      <c r="DFF11" s="11"/>
      <c r="DFG11" s="11"/>
      <c r="DFH11" s="11"/>
      <c r="DFI11" s="11"/>
      <c r="DFJ11" s="11"/>
      <c r="DFK11" s="11"/>
      <c r="DFL11" s="11"/>
      <c r="DFM11" s="11"/>
      <c r="DFN11" s="11"/>
      <c r="DFO11" s="11"/>
      <c r="DFP11" s="11"/>
      <c r="DFQ11" s="11"/>
      <c r="DFR11" s="11"/>
      <c r="DFS11" s="11"/>
      <c r="DFT11" s="11"/>
      <c r="DFU11" s="11"/>
      <c r="DFV11" s="11"/>
      <c r="DFW11" s="11"/>
      <c r="DFX11" s="11"/>
      <c r="DFY11" s="11"/>
      <c r="DFZ11" s="11"/>
      <c r="DGA11" s="11"/>
      <c r="DGB11" s="11"/>
      <c r="DGC11" s="11"/>
      <c r="DGD11" s="11"/>
      <c r="DGE11" s="11"/>
      <c r="DGF11" s="11"/>
      <c r="DGG11" s="11"/>
      <c r="DGH11" s="11"/>
      <c r="DGI11" s="11"/>
      <c r="DGJ11" s="11"/>
      <c r="DGK11" s="11"/>
      <c r="DGL11" s="11"/>
      <c r="DGM11" s="11"/>
      <c r="DGN11" s="11"/>
      <c r="DGO11" s="11"/>
      <c r="DGP11" s="11"/>
      <c r="DGQ11" s="11"/>
      <c r="DGR11" s="11"/>
      <c r="DGS11" s="11"/>
      <c r="DGT11" s="11"/>
      <c r="DGU11" s="11"/>
      <c r="DGV11" s="11"/>
      <c r="DGW11" s="11"/>
      <c r="DGX11" s="11"/>
      <c r="DGY11" s="11"/>
      <c r="DGZ11" s="11"/>
      <c r="DHA11" s="11"/>
      <c r="DHB11" s="11"/>
      <c r="DHC11" s="11"/>
      <c r="DHD11" s="11"/>
      <c r="DHE11" s="11"/>
      <c r="DHF11" s="11"/>
      <c r="DHG11" s="11"/>
      <c r="DHH11" s="11"/>
      <c r="DHI11" s="11"/>
      <c r="DHJ11" s="11"/>
      <c r="DHK11" s="11"/>
      <c r="DHL11" s="11"/>
      <c r="DHM11" s="11"/>
      <c r="DHN11" s="11"/>
      <c r="DHO11" s="11"/>
      <c r="DHP11" s="11"/>
      <c r="DHQ11" s="11"/>
      <c r="DHR11" s="11"/>
      <c r="DHS11" s="11"/>
      <c r="DHT11" s="11"/>
      <c r="DHU11" s="11"/>
      <c r="DHV11" s="11"/>
      <c r="DHW11" s="11"/>
      <c r="DHX11" s="11"/>
      <c r="DHY11" s="11"/>
      <c r="DHZ11" s="11"/>
      <c r="DIA11" s="11"/>
      <c r="DIB11" s="11"/>
      <c r="DIC11" s="11"/>
      <c r="DID11" s="11"/>
      <c r="DIE11" s="11"/>
      <c r="DIF11" s="11"/>
      <c r="DIG11" s="11"/>
      <c r="DIH11" s="11"/>
      <c r="DII11" s="11"/>
      <c r="DIJ11" s="11"/>
      <c r="DIK11" s="11"/>
      <c r="DIL11" s="11"/>
      <c r="DIM11" s="11"/>
      <c r="DIN11" s="11"/>
      <c r="DIO11" s="11"/>
      <c r="DIP11" s="11"/>
      <c r="DIQ11" s="11"/>
      <c r="DIR11" s="11"/>
      <c r="DIS11" s="11"/>
      <c r="DIT11" s="11"/>
      <c r="DIU11" s="11"/>
      <c r="DIV11" s="11"/>
      <c r="DIW11" s="11"/>
      <c r="DIX11" s="11"/>
      <c r="DIY11" s="11"/>
      <c r="DIZ11" s="11"/>
      <c r="DJA11" s="11"/>
      <c r="DJB11" s="11"/>
      <c r="DJC11" s="11"/>
      <c r="DJD11" s="11"/>
      <c r="DJE11" s="11"/>
      <c r="DJF11" s="11"/>
      <c r="DJG11" s="11"/>
      <c r="DJH11" s="11"/>
      <c r="DJI11" s="11"/>
      <c r="DJJ11" s="11"/>
      <c r="DJK11" s="11"/>
      <c r="DJL11" s="11"/>
      <c r="DJM11" s="11"/>
      <c r="DJN11" s="11"/>
      <c r="DJO11" s="11"/>
      <c r="DJP11" s="11"/>
      <c r="DJQ11" s="11"/>
      <c r="DJR11" s="11"/>
      <c r="DJS11" s="11"/>
      <c r="DJT11" s="11"/>
      <c r="DJU11" s="11"/>
      <c r="DJV11" s="11"/>
      <c r="DJW11" s="11"/>
      <c r="DJX11" s="11"/>
      <c r="DJY11" s="11"/>
      <c r="DJZ11" s="11"/>
      <c r="DKA11" s="11"/>
      <c r="DKB11" s="11"/>
      <c r="DKC11" s="11"/>
      <c r="DKD11" s="11"/>
      <c r="DKE11" s="11"/>
      <c r="DKF11" s="11"/>
      <c r="DKG11" s="11"/>
      <c r="DKH11" s="11"/>
      <c r="DKI11" s="11"/>
      <c r="DKJ11" s="11"/>
      <c r="DKK11" s="11"/>
      <c r="DKL11" s="11"/>
      <c r="DKM11" s="11"/>
      <c r="DKN11" s="11"/>
      <c r="DKO11" s="11"/>
      <c r="DKP11" s="11"/>
      <c r="DKQ11" s="11"/>
      <c r="DKR11" s="11"/>
      <c r="DKS11" s="11"/>
      <c r="DKT11" s="11"/>
      <c r="DKU11" s="11"/>
      <c r="DKV11" s="11"/>
      <c r="DKW11" s="11"/>
      <c r="DKX11" s="11"/>
      <c r="DKY11" s="11"/>
      <c r="DKZ11" s="11"/>
      <c r="DLA11" s="11"/>
      <c r="DLB11" s="11"/>
      <c r="DLC11" s="11"/>
      <c r="DLD11" s="11"/>
      <c r="DLE11" s="11"/>
      <c r="DLF11" s="11"/>
      <c r="DLG11" s="11"/>
      <c r="DLH11" s="11"/>
      <c r="DLI11" s="11"/>
      <c r="DLJ11" s="11"/>
      <c r="DLK11" s="11"/>
      <c r="DLL11" s="11"/>
      <c r="DLM11" s="11"/>
      <c r="DLN11" s="11"/>
      <c r="DLO11" s="11"/>
      <c r="DLP11" s="11"/>
      <c r="DLQ11" s="11"/>
      <c r="DLR11" s="11"/>
      <c r="DLS11" s="11"/>
      <c r="DLT11" s="11"/>
      <c r="DLU11" s="11"/>
      <c r="DLV11" s="11"/>
      <c r="DLW11" s="11"/>
      <c r="DLX11" s="11"/>
      <c r="DLY11" s="11"/>
      <c r="DLZ11" s="11"/>
      <c r="DMA11" s="11"/>
      <c r="DMB11" s="11"/>
      <c r="DMC11" s="11"/>
      <c r="DMD11" s="11"/>
      <c r="DME11" s="11"/>
      <c r="DMF11" s="11"/>
      <c r="DMG11" s="11"/>
      <c r="DMH11" s="11"/>
      <c r="DMI11" s="11"/>
      <c r="DMJ11" s="11"/>
      <c r="DMK11" s="11"/>
      <c r="DML11" s="11"/>
      <c r="DMM11" s="11"/>
      <c r="DMN11" s="11"/>
      <c r="DMO11" s="11"/>
      <c r="DMP11" s="11"/>
      <c r="DMQ11" s="11"/>
      <c r="DMR11" s="11"/>
      <c r="DMS11" s="11"/>
      <c r="DMT11" s="11"/>
      <c r="DMU11" s="11"/>
      <c r="DMV11" s="11"/>
      <c r="DMW11" s="11"/>
      <c r="DMX11" s="11"/>
      <c r="DMY11" s="11"/>
      <c r="DMZ11" s="11"/>
      <c r="DNA11" s="11"/>
      <c r="DNB11" s="11"/>
      <c r="DNC11" s="11"/>
      <c r="DND11" s="11"/>
      <c r="DNE11" s="11"/>
      <c r="DNF11" s="11"/>
      <c r="DNG11" s="11"/>
      <c r="DNH11" s="11"/>
      <c r="DNI11" s="11"/>
      <c r="DNJ11" s="11"/>
      <c r="DNK11" s="11"/>
      <c r="DNL11" s="11"/>
      <c r="DNM11" s="11"/>
      <c r="DNN11" s="11"/>
      <c r="DNO11" s="11"/>
      <c r="DNP11" s="11"/>
      <c r="DNQ11" s="11"/>
      <c r="DNR11" s="11"/>
      <c r="DNS11" s="11"/>
      <c r="DNT11" s="11"/>
      <c r="DNU11" s="11"/>
      <c r="DNV11" s="11"/>
      <c r="DNW11" s="11"/>
      <c r="DNX11" s="11"/>
      <c r="DNY11" s="11"/>
      <c r="DNZ11" s="11"/>
      <c r="DOA11" s="11"/>
      <c r="DOB11" s="11"/>
      <c r="DOC11" s="11"/>
      <c r="DOD11" s="11"/>
      <c r="DOE11" s="11"/>
      <c r="DOF11" s="11"/>
      <c r="DOG11" s="11"/>
      <c r="DOH11" s="11"/>
      <c r="DOI11" s="11"/>
      <c r="DOJ11" s="11"/>
      <c r="DOK11" s="11"/>
      <c r="DOL11" s="11"/>
      <c r="DOM11" s="11"/>
      <c r="DON11" s="11"/>
      <c r="DOO11" s="11"/>
      <c r="DOP11" s="11"/>
      <c r="DOQ11" s="11"/>
      <c r="DOR11" s="11"/>
      <c r="DOS11" s="11"/>
      <c r="DOT11" s="11"/>
      <c r="DOU11" s="11"/>
      <c r="DOV11" s="11"/>
      <c r="DOW11" s="11"/>
      <c r="DOX11" s="11"/>
      <c r="DOY11" s="11"/>
      <c r="DOZ11" s="11"/>
      <c r="DPA11" s="11"/>
      <c r="DPB11" s="11"/>
      <c r="DPC11" s="11"/>
      <c r="DPD11" s="11"/>
      <c r="DPE11" s="11"/>
      <c r="DPF11" s="11"/>
      <c r="DPG11" s="11"/>
      <c r="DPH11" s="11"/>
      <c r="DPI11" s="11"/>
      <c r="DPJ11" s="11"/>
      <c r="DPK11" s="11"/>
      <c r="DPL11" s="11"/>
      <c r="DPM11" s="11"/>
      <c r="DPN11" s="11"/>
      <c r="DPO11" s="11"/>
      <c r="DPP11" s="11"/>
      <c r="DPQ11" s="11"/>
      <c r="DPR11" s="11"/>
      <c r="DPS11" s="11"/>
      <c r="DPT11" s="11"/>
      <c r="DPU11" s="11"/>
      <c r="DPV11" s="11"/>
      <c r="DPW11" s="11"/>
      <c r="DPX11" s="11"/>
      <c r="DPY11" s="11"/>
      <c r="DPZ11" s="11"/>
      <c r="DQA11" s="11"/>
      <c r="DQB11" s="11"/>
      <c r="DQC11" s="11"/>
      <c r="DQD11" s="11"/>
      <c r="DQE11" s="11"/>
      <c r="DQF11" s="11"/>
      <c r="DQG11" s="11"/>
      <c r="DQH11" s="11"/>
      <c r="DQI11" s="11"/>
      <c r="DQJ11" s="11"/>
      <c r="DQK11" s="11"/>
      <c r="DQL11" s="11"/>
      <c r="DQM11" s="11"/>
      <c r="DQN11" s="11"/>
      <c r="DQO11" s="11"/>
      <c r="DQP11" s="11"/>
      <c r="DQQ11" s="11"/>
      <c r="DQR11" s="11"/>
      <c r="DQS11" s="11"/>
      <c r="DQT11" s="11"/>
      <c r="DQU11" s="11"/>
      <c r="DQV11" s="11"/>
      <c r="DQW11" s="11"/>
      <c r="DQX11" s="11"/>
      <c r="DQY11" s="11"/>
      <c r="DQZ11" s="11"/>
      <c r="DRA11" s="11"/>
      <c r="DRB11" s="11"/>
      <c r="DRC11" s="11"/>
      <c r="DRD11" s="11"/>
      <c r="DRE11" s="11"/>
      <c r="DRF11" s="11"/>
      <c r="DRG11" s="11"/>
      <c r="DRH11" s="11"/>
      <c r="DRI11" s="11"/>
      <c r="DRJ11" s="11"/>
      <c r="DRK11" s="11"/>
      <c r="DRL11" s="11"/>
      <c r="DRM11" s="11"/>
      <c r="DRN11" s="11"/>
      <c r="DRO11" s="11"/>
      <c r="DRP11" s="11"/>
      <c r="DRQ11" s="11"/>
      <c r="DRR11" s="11"/>
      <c r="DRS11" s="11"/>
      <c r="DRT11" s="11"/>
      <c r="DRU11" s="11"/>
      <c r="DRV11" s="11"/>
      <c r="DRW11" s="11"/>
      <c r="DRX11" s="11"/>
      <c r="DRY11" s="11"/>
      <c r="DRZ11" s="11"/>
      <c r="DSA11" s="11"/>
      <c r="DSB11" s="11"/>
      <c r="DSC11" s="11"/>
      <c r="DSD11" s="11"/>
      <c r="DSE11" s="11"/>
      <c r="DSF11" s="11"/>
      <c r="DSG11" s="11"/>
      <c r="DSH11" s="11"/>
      <c r="DSI11" s="11"/>
      <c r="DSJ11" s="11"/>
      <c r="DSK11" s="11"/>
      <c r="DSL11" s="11"/>
      <c r="DSM11" s="11"/>
      <c r="DSN11" s="11"/>
      <c r="DSO11" s="11"/>
      <c r="DSP11" s="11"/>
      <c r="DSQ11" s="11"/>
      <c r="DSR11" s="11"/>
      <c r="DSS11" s="11"/>
      <c r="DST11" s="11"/>
      <c r="DSU11" s="11"/>
      <c r="DSV11" s="11"/>
      <c r="DSW11" s="11"/>
      <c r="DSX11" s="11"/>
      <c r="DSY11" s="11"/>
      <c r="DSZ11" s="11"/>
      <c r="DTA11" s="11"/>
      <c r="DTB11" s="11"/>
      <c r="DTC11" s="11"/>
      <c r="DTD11" s="11"/>
      <c r="DTE11" s="11"/>
      <c r="DTF11" s="11"/>
      <c r="DTG11" s="11"/>
      <c r="DTH11" s="11"/>
      <c r="DTI11" s="11"/>
      <c r="DTJ11" s="11"/>
      <c r="DTK11" s="11"/>
      <c r="DTL11" s="11"/>
      <c r="DTM11" s="11"/>
      <c r="DTN11" s="11"/>
      <c r="DTO11" s="11"/>
      <c r="DTP11" s="11"/>
      <c r="DTQ11" s="11"/>
      <c r="DTR11" s="11"/>
      <c r="DTS11" s="11"/>
      <c r="DTT11" s="11"/>
      <c r="DTU11" s="11"/>
      <c r="DTV11" s="11"/>
      <c r="DTW11" s="11"/>
      <c r="DTX11" s="11"/>
      <c r="DTY11" s="11"/>
      <c r="DTZ11" s="11"/>
      <c r="DUA11" s="11"/>
      <c r="DUB11" s="11"/>
      <c r="DUC11" s="11"/>
      <c r="DUD11" s="11"/>
      <c r="DUE11" s="11"/>
      <c r="DUF11" s="11"/>
      <c r="DUG11" s="11"/>
      <c r="DUH11" s="11"/>
      <c r="DUI11" s="11"/>
      <c r="DUJ11" s="11"/>
      <c r="DUK11" s="11"/>
      <c r="DUL11" s="11"/>
      <c r="DUM11" s="11"/>
      <c r="DUN11" s="11"/>
      <c r="DUO11" s="11"/>
      <c r="DUP11" s="11"/>
      <c r="DUQ11" s="11"/>
      <c r="DUR11" s="11"/>
      <c r="DUS11" s="11"/>
      <c r="DUT11" s="11"/>
      <c r="DUU11" s="11"/>
      <c r="DUV11" s="11"/>
      <c r="DUW11" s="11"/>
      <c r="DUX11" s="11"/>
      <c r="DUY11" s="11"/>
      <c r="DUZ11" s="11"/>
      <c r="DVA11" s="11"/>
      <c r="DVB11" s="11"/>
      <c r="DVC11" s="11"/>
      <c r="DVD11" s="11"/>
      <c r="DVE11" s="11"/>
      <c r="DVF11" s="11"/>
      <c r="DVG11" s="11"/>
      <c r="DVH11" s="11"/>
      <c r="DVI11" s="11"/>
      <c r="DVJ11" s="11"/>
      <c r="DVK11" s="11"/>
      <c r="DVL11" s="11"/>
      <c r="DVM11" s="11"/>
      <c r="DVN11" s="11"/>
      <c r="DVO11" s="11"/>
      <c r="DVP11" s="11"/>
      <c r="DVQ11" s="11"/>
      <c r="DVR11" s="11"/>
      <c r="DVS11" s="11"/>
      <c r="DVT11" s="11"/>
      <c r="DVU11" s="11"/>
      <c r="DVV11" s="11"/>
      <c r="DVW11" s="11"/>
      <c r="DVX11" s="11"/>
      <c r="DVY11" s="11"/>
      <c r="DVZ11" s="11"/>
      <c r="DWA11" s="11"/>
      <c r="DWB11" s="11"/>
      <c r="DWC11" s="11"/>
      <c r="DWD11" s="11"/>
      <c r="DWE11" s="11"/>
      <c r="DWF11" s="11"/>
      <c r="DWG11" s="11"/>
      <c r="DWH11" s="11"/>
      <c r="DWI11" s="11"/>
      <c r="DWJ11" s="11"/>
      <c r="DWK11" s="11"/>
      <c r="DWL11" s="11"/>
      <c r="DWM11" s="11"/>
      <c r="DWN11" s="11"/>
      <c r="DWO11" s="11"/>
      <c r="DWP11" s="11"/>
      <c r="DWQ11" s="11"/>
      <c r="DWR11" s="11"/>
      <c r="DWS11" s="11"/>
      <c r="DWT11" s="11"/>
      <c r="DWU11" s="11"/>
      <c r="DWV11" s="11"/>
      <c r="DWW11" s="11"/>
      <c r="DWX11" s="11"/>
      <c r="DWY11" s="11"/>
      <c r="DWZ11" s="11"/>
      <c r="DXA11" s="11"/>
      <c r="DXB11" s="11"/>
      <c r="DXC11" s="11"/>
      <c r="DXD11" s="11"/>
      <c r="DXE11" s="11"/>
      <c r="DXF11" s="11"/>
      <c r="DXG11" s="11"/>
      <c r="DXH11" s="11"/>
      <c r="DXI11" s="11"/>
      <c r="DXJ11" s="11"/>
      <c r="DXK11" s="11"/>
      <c r="DXL11" s="11"/>
      <c r="DXM11" s="11"/>
      <c r="DXN11" s="11"/>
      <c r="DXO11" s="11"/>
      <c r="DXP11" s="11"/>
      <c r="DXQ11" s="11"/>
      <c r="DXR11" s="11"/>
      <c r="DXS11" s="11"/>
      <c r="DXT11" s="11"/>
      <c r="DXU11" s="11"/>
      <c r="DXV11" s="11"/>
      <c r="DXW11" s="11"/>
      <c r="DXX11" s="11"/>
      <c r="DXY11" s="11"/>
      <c r="DXZ11" s="11"/>
      <c r="DYA11" s="11"/>
      <c r="DYB11" s="11"/>
      <c r="DYC11" s="11"/>
      <c r="DYD11" s="11"/>
      <c r="DYE11" s="11"/>
      <c r="DYF11" s="11"/>
      <c r="DYG11" s="11"/>
      <c r="DYH11" s="11"/>
      <c r="DYI11" s="11"/>
      <c r="DYJ11" s="11"/>
      <c r="DYK11" s="11"/>
      <c r="DYL11" s="11"/>
      <c r="DYM11" s="11"/>
      <c r="DYN11" s="11"/>
      <c r="DYO11" s="11"/>
      <c r="DYP11" s="11"/>
      <c r="DYQ11" s="11"/>
      <c r="DYR11" s="11"/>
      <c r="DYS11" s="11"/>
      <c r="DYT11" s="11"/>
      <c r="DYU11" s="11"/>
      <c r="DYV11" s="11"/>
      <c r="DYW11" s="11"/>
      <c r="DYX11" s="11"/>
      <c r="DYY11" s="11"/>
      <c r="DYZ11" s="11"/>
      <c r="DZA11" s="11"/>
      <c r="DZB11" s="11"/>
      <c r="DZC11" s="11"/>
      <c r="DZD11" s="11"/>
      <c r="DZE11" s="11"/>
      <c r="DZF11" s="11"/>
      <c r="DZG11" s="11"/>
      <c r="DZH11" s="11"/>
      <c r="DZI11" s="11"/>
      <c r="DZJ11" s="11"/>
      <c r="DZK11" s="11"/>
      <c r="DZL11" s="11"/>
      <c r="DZM11" s="11"/>
      <c r="DZN11" s="11"/>
      <c r="DZO11" s="11"/>
      <c r="DZP11" s="11"/>
      <c r="DZQ11" s="11"/>
      <c r="DZR11" s="11"/>
      <c r="DZS11" s="11"/>
      <c r="DZT11" s="11"/>
      <c r="DZU11" s="11"/>
      <c r="DZV11" s="11"/>
      <c r="DZW11" s="11"/>
      <c r="DZX11" s="11"/>
      <c r="DZY11" s="11"/>
      <c r="DZZ11" s="11"/>
      <c r="EAA11" s="11"/>
      <c r="EAB11" s="11"/>
      <c r="EAC11" s="11"/>
      <c r="EAD11" s="11"/>
      <c r="EAE11" s="11"/>
      <c r="EAF11" s="11"/>
      <c r="EAG11" s="11"/>
      <c r="EAH11" s="11"/>
      <c r="EAI11" s="11"/>
      <c r="EAJ11" s="11"/>
      <c r="EAK11" s="11"/>
      <c r="EAL11" s="11"/>
      <c r="EAM11" s="11"/>
      <c r="EAN11" s="11"/>
      <c r="EAO11" s="11"/>
      <c r="EAP11" s="11"/>
      <c r="EAQ11" s="11"/>
      <c r="EAR11" s="11"/>
      <c r="EAS11" s="11"/>
      <c r="EAT11" s="11"/>
      <c r="EAU11" s="11"/>
      <c r="EAV11" s="11"/>
      <c r="EAW11" s="11"/>
      <c r="EAX11" s="11"/>
      <c r="EAY11" s="11"/>
      <c r="EAZ11" s="11"/>
      <c r="EBA11" s="11"/>
      <c r="EBB11" s="11"/>
      <c r="EBC11" s="11"/>
      <c r="EBD11" s="11"/>
      <c r="EBE11" s="11"/>
      <c r="EBF11" s="11"/>
      <c r="EBG11" s="11"/>
      <c r="EBH11" s="11"/>
      <c r="EBI11" s="11"/>
      <c r="EBJ11" s="11"/>
      <c r="EBK11" s="11"/>
      <c r="EBL11" s="11"/>
      <c r="EBM11" s="11"/>
      <c r="EBN11" s="11"/>
      <c r="EBO11" s="11"/>
      <c r="EBP11" s="11"/>
      <c r="EBQ11" s="11"/>
      <c r="EBR11" s="11"/>
      <c r="EBS11" s="11"/>
      <c r="EBT11" s="11"/>
      <c r="EBU11" s="11"/>
      <c r="EBV11" s="11"/>
      <c r="EBW11" s="11"/>
      <c r="EBX11" s="11"/>
      <c r="EBY11" s="11"/>
      <c r="EBZ11" s="11"/>
      <c r="ECA11" s="11"/>
      <c r="ECB11" s="11"/>
      <c r="ECC11" s="11"/>
      <c r="ECD11" s="11"/>
      <c r="ECE11" s="11"/>
      <c r="ECF11" s="11"/>
      <c r="ECG11" s="11"/>
      <c r="ECH11" s="11"/>
      <c r="ECI11" s="11"/>
      <c r="ECJ11" s="11"/>
      <c r="ECK11" s="11"/>
      <c r="ECL11" s="11"/>
      <c r="ECM11" s="11"/>
      <c r="ECN11" s="11"/>
      <c r="ECO11" s="11"/>
      <c r="ECP11" s="11"/>
      <c r="ECQ11" s="11"/>
      <c r="ECR11" s="11"/>
      <c r="ECS11" s="11"/>
      <c r="ECT11" s="11"/>
      <c r="ECU11" s="11"/>
      <c r="ECV11" s="11"/>
      <c r="ECW11" s="11"/>
      <c r="ECX11" s="11"/>
      <c r="ECY11" s="11"/>
      <c r="ECZ11" s="11"/>
      <c r="EDA11" s="11"/>
      <c r="EDB11" s="11"/>
      <c r="EDC11" s="11"/>
      <c r="EDD11" s="11"/>
      <c r="EDE11" s="11"/>
      <c r="EDF11" s="11"/>
      <c r="EDG11" s="11"/>
      <c r="EDH11" s="11"/>
      <c r="EDI11" s="11"/>
      <c r="EDJ11" s="11"/>
      <c r="EDK11" s="11"/>
      <c r="EDL11" s="11"/>
      <c r="EDM11" s="11"/>
      <c r="EDN11" s="11"/>
      <c r="EDO11" s="11"/>
      <c r="EDP11" s="11"/>
      <c r="EDQ11" s="11"/>
      <c r="EDR11" s="11"/>
      <c r="EDS11" s="11"/>
      <c r="EDT11" s="11"/>
      <c r="EDU11" s="11"/>
      <c r="EDV11" s="11"/>
      <c r="EDW11" s="11"/>
      <c r="EDX11" s="11"/>
      <c r="EDY11" s="11"/>
      <c r="EDZ11" s="11"/>
      <c r="EEA11" s="11"/>
      <c r="EEB11" s="11"/>
      <c r="EEC11" s="11"/>
      <c r="EED11" s="11"/>
      <c r="EEE11" s="11"/>
      <c r="EEF11" s="11"/>
      <c r="EEG11" s="11"/>
      <c r="EEH11" s="11"/>
      <c r="EEI11" s="11"/>
      <c r="EEJ11" s="11"/>
      <c r="EEK11" s="11"/>
      <c r="EEL11" s="11"/>
      <c r="EEM11" s="11"/>
      <c r="EEN11" s="11"/>
      <c r="EEO11" s="11"/>
      <c r="EEP11" s="11"/>
      <c r="EEQ11" s="11"/>
      <c r="EER11" s="11"/>
      <c r="EES11" s="11"/>
      <c r="EET11" s="11"/>
      <c r="EEU11" s="11"/>
      <c r="EEV11" s="11"/>
      <c r="EEW11" s="11"/>
      <c r="EEX11" s="11"/>
      <c r="EEY11" s="11"/>
      <c r="EEZ11" s="11"/>
      <c r="EFA11" s="11"/>
      <c r="EFB11" s="11"/>
      <c r="EFC11" s="11"/>
      <c r="EFD11" s="11"/>
      <c r="EFE11" s="11"/>
      <c r="EFF11" s="11"/>
      <c r="EFG11" s="11"/>
      <c r="EFH11" s="11"/>
      <c r="EFI11" s="11"/>
      <c r="EFJ11" s="11"/>
      <c r="EFK11" s="11"/>
      <c r="EFL11" s="11"/>
      <c r="EFM11" s="11"/>
      <c r="EFN11" s="11"/>
      <c r="EFO11" s="11"/>
      <c r="EFP11" s="11"/>
      <c r="EFQ11" s="11"/>
      <c r="EFR11" s="11"/>
      <c r="EFS11" s="11"/>
      <c r="EFT11" s="11"/>
      <c r="EFU11" s="11"/>
      <c r="EFV11" s="11"/>
      <c r="EFW11" s="11"/>
      <c r="EFX11" s="11"/>
      <c r="EFY11" s="11"/>
      <c r="EFZ11" s="11"/>
      <c r="EGA11" s="11"/>
      <c r="EGB11" s="11"/>
      <c r="EGC11" s="11"/>
      <c r="EGD11" s="11"/>
      <c r="EGE11" s="11"/>
      <c r="EGF11" s="11"/>
      <c r="EGG11" s="11"/>
      <c r="EGH11" s="11"/>
      <c r="EGI11" s="11"/>
      <c r="EGJ11" s="11"/>
      <c r="EGK11" s="11"/>
      <c r="EGL11" s="11"/>
      <c r="EGM11" s="11"/>
      <c r="EGN11" s="11"/>
      <c r="EGO11" s="11"/>
      <c r="EGP11" s="11"/>
      <c r="EGQ11" s="11"/>
      <c r="EGR11" s="11"/>
      <c r="EGS11" s="11"/>
      <c r="EGT11" s="11"/>
      <c r="EGU11" s="11"/>
      <c r="EGV11" s="11"/>
      <c r="EGW11" s="11"/>
      <c r="EGX11" s="11"/>
      <c r="EGY11" s="11"/>
      <c r="EGZ11" s="11"/>
      <c r="EHA11" s="11"/>
      <c r="EHB11" s="11"/>
      <c r="EHC11" s="11"/>
      <c r="EHD11" s="11"/>
      <c r="EHE11" s="11"/>
      <c r="EHF11" s="11"/>
      <c r="EHG11" s="11"/>
      <c r="EHH11" s="11"/>
      <c r="EHI11" s="11"/>
      <c r="EHJ11" s="11"/>
      <c r="EHK11" s="11"/>
      <c r="EHL11" s="11"/>
      <c r="EHM11" s="11"/>
      <c r="EHN11" s="11"/>
      <c r="EHO11" s="11"/>
      <c r="EHP11" s="11"/>
      <c r="EHQ11" s="11"/>
      <c r="EHR11" s="11"/>
      <c r="EHS11" s="11"/>
      <c r="EHT11" s="11"/>
      <c r="EHU11" s="11"/>
      <c r="EHV11" s="11"/>
      <c r="EHW11" s="11"/>
      <c r="EHX11" s="11"/>
      <c r="EHY11" s="11"/>
      <c r="EHZ11" s="11"/>
      <c r="EIA11" s="11"/>
      <c r="EIB11" s="11"/>
      <c r="EIC11" s="11"/>
      <c r="EID11" s="11"/>
      <c r="EIE11" s="11"/>
      <c r="EIF11" s="11"/>
      <c r="EIG11" s="11"/>
      <c r="EIH11" s="11"/>
      <c r="EII11" s="11"/>
      <c r="EIJ11" s="11"/>
      <c r="EIK11" s="11"/>
      <c r="EIL11" s="11"/>
      <c r="EIM11" s="11"/>
      <c r="EIN11" s="11"/>
      <c r="EIO11" s="11"/>
      <c r="EIP11" s="11"/>
      <c r="EIQ11" s="11"/>
      <c r="EIR11" s="11"/>
      <c r="EIS11" s="11"/>
      <c r="EIT11" s="11"/>
      <c r="EIU11" s="11"/>
      <c r="EIV11" s="11"/>
      <c r="EIW11" s="11"/>
      <c r="EIX11" s="11"/>
      <c r="EIY11" s="11"/>
      <c r="EIZ11" s="11"/>
      <c r="EJA11" s="11"/>
      <c r="EJB11" s="11"/>
      <c r="EJC11" s="11"/>
      <c r="EJD11" s="11"/>
      <c r="EJE11" s="11"/>
      <c r="EJF11" s="11"/>
      <c r="EJG11" s="11"/>
      <c r="EJH11" s="11"/>
      <c r="EJI11" s="11"/>
      <c r="EJJ11" s="11"/>
      <c r="EJK11" s="11"/>
      <c r="EJL11" s="11"/>
      <c r="EJM11" s="11"/>
      <c r="EJN11" s="11"/>
      <c r="EJO11" s="11"/>
      <c r="EJP11" s="11"/>
      <c r="EJQ11" s="11"/>
      <c r="EJR11" s="11"/>
      <c r="EJS11" s="11"/>
      <c r="EJT11" s="11"/>
      <c r="EJU11" s="11"/>
      <c r="EJV11" s="11"/>
      <c r="EJW11" s="11"/>
      <c r="EJX11" s="11"/>
      <c r="EJY11" s="11"/>
      <c r="EJZ11" s="11"/>
      <c r="EKA11" s="11"/>
      <c r="EKB11" s="11"/>
      <c r="EKC11" s="11"/>
      <c r="EKD11" s="11"/>
      <c r="EKE11" s="11"/>
      <c r="EKF11" s="11"/>
      <c r="EKG11" s="11"/>
      <c r="EKH11" s="11"/>
      <c r="EKI11" s="11"/>
      <c r="EKJ11" s="11"/>
      <c r="EKK11" s="11"/>
      <c r="EKL11" s="11"/>
      <c r="EKM11" s="11"/>
      <c r="EKN11" s="11"/>
      <c r="EKO11" s="11"/>
      <c r="EKP11" s="11"/>
      <c r="EKQ11" s="11"/>
      <c r="EKR11" s="11"/>
      <c r="EKS11" s="11"/>
      <c r="EKT11" s="11"/>
      <c r="EKU11" s="11"/>
      <c r="EKV11" s="11"/>
      <c r="EKW11" s="11"/>
      <c r="EKX11" s="11"/>
      <c r="EKY11" s="11"/>
      <c r="EKZ11" s="11"/>
      <c r="ELA11" s="11"/>
      <c r="ELB11" s="11"/>
      <c r="ELC11" s="11"/>
      <c r="ELD11" s="11"/>
      <c r="ELE11" s="11"/>
      <c r="ELF11" s="11"/>
      <c r="ELG11" s="11"/>
      <c r="ELH11" s="11"/>
      <c r="ELI11" s="11"/>
      <c r="ELJ11" s="11"/>
      <c r="ELK11" s="11"/>
      <c r="ELL11" s="11"/>
      <c r="ELM11" s="11"/>
      <c r="ELN11" s="11"/>
      <c r="ELO11" s="11"/>
      <c r="ELP11" s="11"/>
      <c r="ELQ11" s="11"/>
      <c r="ELR11" s="11"/>
      <c r="ELS11" s="11"/>
      <c r="ELT11" s="11"/>
      <c r="ELU11" s="11"/>
      <c r="ELV11" s="11"/>
      <c r="ELW11" s="11"/>
      <c r="ELX11" s="11"/>
      <c r="ELY11" s="11"/>
      <c r="ELZ11" s="11"/>
      <c r="EMA11" s="11"/>
      <c r="EMB11" s="11"/>
      <c r="EMC11" s="11"/>
      <c r="EMD11" s="11"/>
      <c r="EME11" s="11"/>
      <c r="EMF11" s="11"/>
      <c r="EMG11" s="11"/>
      <c r="EMH11" s="11"/>
      <c r="EMI11" s="11"/>
      <c r="EMJ11" s="11"/>
      <c r="EMK11" s="11"/>
      <c r="EML11" s="11"/>
      <c r="EMM11" s="11"/>
      <c r="EMN11" s="11"/>
      <c r="EMO11" s="11"/>
      <c r="EMP11" s="11"/>
      <c r="EMQ11" s="11"/>
      <c r="EMR11" s="11"/>
      <c r="EMS11" s="11"/>
      <c r="EMT11" s="11"/>
      <c r="EMU11" s="11"/>
      <c r="EMV11" s="11"/>
      <c r="EMW11" s="11"/>
      <c r="EMX11" s="11"/>
      <c r="EMY11" s="11"/>
      <c r="EMZ11" s="11"/>
      <c r="ENA11" s="11"/>
      <c r="ENB11" s="11"/>
      <c r="ENC11" s="11"/>
      <c r="END11" s="11"/>
      <c r="ENE11" s="11"/>
      <c r="ENF11" s="11"/>
      <c r="ENG11" s="11"/>
      <c r="ENH11" s="11"/>
      <c r="ENI11" s="11"/>
      <c r="ENJ11" s="11"/>
      <c r="ENK11" s="11"/>
      <c r="ENL11" s="11"/>
      <c r="ENM11" s="11"/>
      <c r="ENN11" s="11"/>
      <c r="ENO11" s="11"/>
      <c r="ENP11" s="11"/>
      <c r="ENQ11" s="11"/>
      <c r="ENR11" s="11"/>
      <c r="ENS11" s="11"/>
      <c r="ENT11" s="11"/>
      <c r="ENU11" s="11"/>
      <c r="ENV11" s="11"/>
      <c r="ENW11" s="11"/>
      <c r="ENX11" s="11"/>
      <c r="ENY11" s="11"/>
      <c r="ENZ11" s="11"/>
      <c r="EOA11" s="11"/>
      <c r="EOB11" s="11"/>
      <c r="EOC11" s="11"/>
      <c r="EOD11" s="11"/>
      <c r="EOE11" s="11"/>
      <c r="EOF11" s="11"/>
      <c r="EOG11" s="11"/>
      <c r="EOH11" s="11"/>
      <c r="EOI11" s="11"/>
      <c r="EOJ11" s="11"/>
      <c r="EOK11" s="11"/>
      <c r="EOL11" s="11"/>
      <c r="EOM11" s="11"/>
      <c r="EON11" s="11"/>
      <c r="EOO11" s="11"/>
      <c r="EOP11" s="11"/>
      <c r="EOQ11" s="11"/>
      <c r="EOR11" s="11"/>
      <c r="EOS11" s="11"/>
      <c r="EOT11" s="11"/>
      <c r="EOU11" s="11"/>
      <c r="EOV11" s="11"/>
      <c r="EOW11" s="11"/>
      <c r="EOX11" s="11"/>
      <c r="EOY11" s="11"/>
      <c r="EOZ11" s="11"/>
      <c r="EPA11" s="11"/>
      <c r="EPB11" s="11"/>
      <c r="EPC11" s="11"/>
      <c r="EPD11" s="11"/>
      <c r="EPE11" s="11"/>
      <c r="EPF11" s="11"/>
      <c r="EPG11" s="11"/>
      <c r="EPH11" s="11"/>
      <c r="EPI11" s="11"/>
      <c r="EPJ11" s="11"/>
      <c r="EPK11" s="11"/>
      <c r="EPL11" s="11"/>
      <c r="EPM11" s="11"/>
      <c r="EPN11" s="11"/>
      <c r="EPO11" s="11"/>
      <c r="EPP11" s="11"/>
      <c r="EPQ11" s="11"/>
      <c r="EPR11" s="11"/>
      <c r="EPS11" s="11"/>
      <c r="EPT11" s="11"/>
      <c r="EPU11" s="11"/>
      <c r="EPV11" s="11"/>
      <c r="EPW11" s="11"/>
      <c r="EPX11" s="11"/>
      <c r="EPY11" s="11"/>
      <c r="EPZ11" s="11"/>
      <c r="EQA11" s="11"/>
      <c r="EQB11" s="11"/>
      <c r="EQC11" s="11"/>
      <c r="EQD11" s="11"/>
      <c r="EQE11" s="11"/>
      <c r="EQF11" s="11"/>
      <c r="EQG11" s="11"/>
      <c r="EQH11" s="11"/>
      <c r="EQI11" s="11"/>
      <c r="EQJ11" s="11"/>
      <c r="EQK11" s="11"/>
      <c r="EQL11" s="11"/>
      <c r="EQM11" s="11"/>
      <c r="EQN11" s="11"/>
      <c r="EQO11" s="11"/>
      <c r="EQP11" s="11"/>
      <c r="EQQ11" s="11"/>
      <c r="EQR11" s="11"/>
      <c r="EQS11" s="11"/>
      <c r="EQT11" s="11"/>
      <c r="EQU11" s="11"/>
      <c r="EQV11" s="11"/>
      <c r="EQW11" s="11"/>
      <c r="EQX11" s="11"/>
      <c r="EQY11" s="11"/>
      <c r="EQZ11" s="11"/>
      <c r="ERA11" s="11"/>
      <c r="ERB11" s="11"/>
      <c r="ERC11" s="11"/>
      <c r="ERD11" s="11"/>
      <c r="ERE11" s="11"/>
      <c r="ERF11" s="11"/>
      <c r="ERG11" s="11"/>
      <c r="ERH11" s="11"/>
      <c r="ERI11" s="11"/>
      <c r="ERJ11" s="11"/>
      <c r="ERK11" s="11"/>
      <c r="ERL11" s="11"/>
      <c r="ERM11" s="11"/>
      <c r="ERN11" s="11"/>
      <c r="ERO11" s="11"/>
      <c r="ERP11" s="11"/>
      <c r="ERQ11" s="11"/>
      <c r="ERR11" s="11"/>
      <c r="ERS11" s="11"/>
      <c r="ERT11" s="11"/>
      <c r="ERU11" s="11"/>
      <c r="ERV11" s="11"/>
      <c r="ERW11" s="11"/>
      <c r="ERX11" s="11"/>
      <c r="ERY11" s="11"/>
      <c r="ERZ11" s="11"/>
      <c r="ESA11" s="11"/>
      <c r="ESB11" s="11"/>
      <c r="ESC11" s="11"/>
      <c r="ESD11" s="11"/>
      <c r="ESE11" s="11"/>
      <c r="ESF11" s="11"/>
      <c r="ESG11" s="11"/>
      <c r="ESH11" s="11"/>
      <c r="ESI11" s="11"/>
      <c r="ESJ11" s="11"/>
      <c r="ESK11" s="11"/>
      <c r="ESL11" s="11"/>
      <c r="ESM11" s="11"/>
      <c r="ESN11" s="11"/>
      <c r="ESO11" s="11"/>
      <c r="ESP11" s="11"/>
      <c r="ESQ11" s="11"/>
      <c r="ESR11" s="11"/>
      <c r="ESS11" s="11"/>
      <c r="EST11" s="11"/>
      <c r="ESU11" s="11"/>
      <c r="ESV11" s="11"/>
      <c r="ESW11" s="11"/>
      <c r="ESX11" s="11"/>
      <c r="ESY11" s="11"/>
      <c r="ESZ11" s="11"/>
      <c r="ETA11" s="11"/>
      <c r="ETB11" s="11"/>
      <c r="ETC11" s="11"/>
      <c r="ETD11" s="11"/>
      <c r="ETE11" s="11"/>
      <c r="ETF11" s="11"/>
      <c r="ETG11" s="11"/>
      <c r="ETH11" s="11"/>
      <c r="ETI11" s="11"/>
      <c r="ETJ11" s="11"/>
      <c r="ETK11" s="11"/>
      <c r="ETL11" s="11"/>
      <c r="ETM11" s="11"/>
      <c r="ETN11" s="11"/>
      <c r="ETO11" s="11"/>
      <c r="ETP11" s="11"/>
      <c r="ETQ11" s="11"/>
      <c r="ETR11" s="11"/>
      <c r="ETS11" s="11"/>
      <c r="ETT11" s="11"/>
      <c r="ETU11" s="11"/>
      <c r="ETV11" s="11"/>
      <c r="ETW11" s="11"/>
      <c r="ETX11" s="11"/>
      <c r="ETY11" s="11"/>
      <c r="ETZ11" s="11"/>
      <c r="EUA11" s="11"/>
      <c r="EUB11" s="11"/>
      <c r="EUC11" s="11"/>
      <c r="EUD11" s="11"/>
      <c r="EUE11" s="11"/>
      <c r="EUF11" s="11"/>
      <c r="EUG11" s="11"/>
      <c r="EUH11" s="11"/>
      <c r="EUI11" s="11"/>
      <c r="EUJ11" s="11"/>
      <c r="EUK11" s="11"/>
      <c r="EUL11" s="11"/>
      <c r="EUM11" s="11"/>
      <c r="EUN11" s="11"/>
      <c r="EUO11" s="11"/>
      <c r="EUP11" s="11"/>
      <c r="EUQ11" s="11"/>
      <c r="EUR11" s="11"/>
      <c r="EUS11" s="11"/>
      <c r="EUT11" s="11"/>
      <c r="EUU11" s="11"/>
      <c r="EUV11" s="11"/>
      <c r="EUW11" s="11"/>
      <c r="EUX11" s="11"/>
      <c r="EUY11" s="11"/>
      <c r="EUZ11" s="11"/>
      <c r="EVA11" s="11"/>
      <c r="EVB11" s="11"/>
      <c r="EVC11" s="11"/>
      <c r="EVD11" s="11"/>
      <c r="EVE11" s="11"/>
      <c r="EVF11" s="11"/>
      <c r="EVG11" s="11"/>
      <c r="EVH11" s="11"/>
      <c r="EVI11" s="11"/>
      <c r="EVJ11" s="11"/>
      <c r="EVK11" s="11"/>
      <c r="EVL11" s="11"/>
      <c r="EVM11" s="11"/>
      <c r="EVN11" s="11"/>
      <c r="EVO11" s="11"/>
      <c r="EVP11" s="11"/>
      <c r="EVQ11" s="11"/>
      <c r="EVR11" s="11"/>
      <c r="EVS11" s="11"/>
      <c r="EVT11" s="11"/>
      <c r="EVU11" s="11"/>
      <c r="EVV11" s="11"/>
      <c r="EVW11" s="11"/>
      <c r="EVX11" s="11"/>
      <c r="EVY11" s="11"/>
      <c r="EVZ11" s="11"/>
      <c r="EWA11" s="11"/>
      <c r="EWB11" s="11"/>
      <c r="EWC11" s="11"/>
      <c r="EWD11" s="11"/>
      <c r="EWE11" s="11"/>
      <c r="EWF11" s="11"/>
      <c r="EWG11" s="11"/>
      <c r="EWH11" s="11"/>
      <c r="EWI11" s="11"/>
      <c r="EWJ11" s="11"/>
      <c r="EWK11" s="11"/>
      <c r="EWL11" s="11"/>
      <c r="EWM11" s="11"/>
      <c r="EWN11" s="11"/>
      <c r="EWO11" s="11"/>
      <c r="EWP11" s="11"/>
      <c r="EWQ11" s="11"/>
      <c r="EWR11" s="11"/>
      <c r="EWS11" s="11"/>
      <c r="EWT11" s="11"/>
      <c r="EWU11" s="11"/>
      <c r="EWV11" s="11"/>
      <c r="EWW11" s="11"/>
      <c r="EWX11" s="11"/>
      <c r="EWY11" s="11"/>
      <c r="EWZ11" s="11"/>
      <c r="EXA11" s="11"/>
      <c r="EXB11" s="11"/>
      <c r="EXC11" s="11"/>
      <c r="EXD11" s="11"/>
      <c r="EXE11" s="11"/>
      <c r="EXF11" s="11"/>
      <c r="EXG11" s="11"/>
      <c r="EXH11" s="11"/>
      <c r="EXI11" s="11"/>
      <c r="EXJ11" s="11"/>
      <c r="EXK11" s="11"/>
      <c r="EXL11" s="11"/>
      <c r="EXM11" s="11"/>
      <c r="EXN11" s="11"/>
      <c r="EXO11" s="11"/>
      <c r="EXP11" s="11"/>
      <c r="EXQ11" s="11"/>
      <c r="EXR11" s="11"/>
      <c r="EXS11" s="11"/>
      <c r="EXT11" s="11"/>
      <c r="EXU11" s="11"/>
      <c r="EXV11" s="11"/>
      <c r="EXW11" s="11"/>
      <c r="EXX11" s="11"/>
      <c r="EXY11" s="11"/>
      <c r="EXZ11" s="11"/>
      <c r="EYA11" s="11"/>
      <c r="EYB11" s="11"/>
      <c r="EYC11" s="11"/>
      <c r="EYD11" s="11"/>
      <c r="EYE11" s="11"/>
      <c r="EYF11" s="11"/>
      <c r="EYG11" s="11"/>
      <c r="EYH11" s="11"/>
      <c r="EYI11" s="11"/>
      <c r="EYJ11" s="11"/>
      <c r="EYK11" s="11"/>
      <c r="EYL11" s="11"/>
      <c r="EYM11" s="11"/>
      <c r="EYN11" s="11"/>
      <c r="EYO11" s="11"/>
      <c r="EYP11" s="11"/>
      <c r="EYQ11" s="11"/>
      <c r="EYR11" s="11"/>
      <c r="EYS11" s="11"/>
      <c r="EYT11" s="11"/>
      <c r="EYU11" s="11"/>
      <c r="EYV11" s="11"/>
      <c r="EYW11" s="11"/>
      <c r="EYX11" s="11"/>
      <c r="EYY11" s="11"/>
      <c r="EYZ11" s="11"/>
      <c r="EZA11" s="11"/>
      <c r="EZB11" s="11"/>
      <c r="EZC11" s="11"/>
      <c r="EZD11" s="11"/>
      <c r="EZE11" s="11"/>
      <c r="EZF11" s="11"/>
      <c r="EZG11" s="11"/>
      <c r="EZH11" s="11"/>
      <c r="EZI11" s="11"/>
      <c r="EZJ11" s="11"/>
      <c r="EZK11" s="11"/>
      <c r="EZL11" s="11"/>
      <c r="EZM11" s="11"/>
      <c r="EZN11" s="11"/>
      <c r="EZO11" s="11"/>
      <c r="EZP11" s="11"/>
      <c r="EZQ11" s="11"/>
      <c r="EZR11" s="11"/>
      <c r="EZS11" s="11"/>
      <c r="EZT11" s="11"/>
      <c r="EZU11" s="11"/>
      <c r="EZV11" s="11"/>
      <c r="EZW11" s="11"/>
      <c r="EZX11" s="11"/>
      <c r="EZY11" s="11"/>
      <c r="EZZ11" s="11"/>
      <c r="FAA11" s="11"/>
      <c r="FAB11" s="11"/>
      <c r="FAC11" s="11"/>
      <c r="FAD11" s="11"/>
      <c r="FAE11" s="11"/>
      <c r="FAF11" s="11"/>
      <c r="FAG11" s="11"/>
      <c r="FAH11" s="11"/>
      <c r="FAI11" s="11"/>
      <c r="FAJ11" s="11"/>
      <c r="FAK11" s="11"/>
      <c r="FAL11" s="11"/>
      <c r="FAM11" s="11"/>
      <c r="FAN11" s="11"/>
      <c r="FAO11" s="11"/>
      <c r="FAP11" s="11"/>
      <c r="FAQ11" s="11"/>
      <c r="FAR11" s="11"/>
      <c r="FAS11" s="11"/>
      <c r="FAT11" s="11"/>
      <c r="FAU11" s="11"/>
      <c r="FAV11" s="11"/>
      <c r="FAW11" s="11"/>
      <c r="FAX11" s="11"/>
      <c r="FAY11" s="11"/>
      <c r="FAZ11" s="11"/>
      <c r="FBA11" s="11"/>
      <c r="FBB11" s="11"/>
      <c r="FBC11" s="11"/>
      <c r="FBD11" s="11"/>
      <c r="FBE11" s="11"/>
      <c r="FBF11" s="11"/>
      <c r="FBG11" s="11"/>
      <c r="FBH11" s="11"/>
      <c r="FBI11" s="11"/>
      <c r="FBJ11" s="11"/>
      <c r="FBK11" s="11"/>
      <c r="FBL11" s="11"/>
      <c r="FBM11" s="11"/>
      <c r="FBN11" s="11"/>
      <c r="FBO11" s="11"/>
      <c r="FBP11" s="11"/>
      <c r="FBQ11" s="11"/>
      <c r="FBR11" s="11"/>
      <c r="FBS11" s="11"/>
      <c r="FBT11" s="11"/>
      <c r="FBU11" s="11"/>
      <c r="FBV11" s="11"/>
      <c r="FBW11" s="11"/>
      <c r="FBX11" s="11"/>
      <c r="FBY11" s="11"/>
      <c r="FBZ11" s="11"/>
      <c r="FCA11" s="11"/>
      <c r="FCB11" s="11"/>
      <c r="FCC11" s="11"/>
      <c r="FCD11" s="11"/>
      <c r="FCE11" s="11"/>
      <c r="FCF11" s="11"/>
      <c r="FCG11" s="11"/>
      <c r="FCH11" s="11"/>
      <c r="FCI11" s="11"/>
      <c r="FCJ11" s="11"/>
      <c r="FCK11" s="11"/>
      <c r="FCL11" s="11"/>
      <c r="FCM11" s="11"/>
      <c r="FCN11" s="11"/>
      <c r="FCO11" s="11"/>
      <c r="FCP11" s="11"/>
      <c r="FCQ11" s="11"/>
      <c r="FCR11" s="11"/>
      <c r="FCS11" s="11"/>
      <c r="FCT11" s="11"/>
      <c r="FCU11" s="11"/>
      <c r="FCV11" s="11"/>
      <c r="FCW11" s="11"/>
      <c r="FCX11" s="11"/>
      <c r="FCY11" s="11"/>
      <c r="FCZ11" s="11"/>
      <c r="FDA11" s="11"/>
      <c r="FDB11" s="11"/>
      <c r="FDC11" s="11"/>
      <c r="FDD11" s="11"/>
      <c r="FDE11" s="11"/>
      <c r="FDF11" s="11"/>
      <c r="FDG11" s="11"/>
      <c r="FDH11" s="11"/>
      <c r="FDI11" s="11"/>
      <c r="FDJ11" s="11"/>
      <c r="FDK11" s="11"/>
      <c r="FDL11" s="11"/>
      <c r="FDM11" s="11"/>
      <c r="FDN11" s="11"/>
      <c r="FDO11" s="11"/>
      <c r="FDP11" s="11"/>
      <c r="FDQ11" s="11"/>
      <c r="FDR11" s="11"/>
      <c r="FDS11" s="11"/>
      <c r="FDT11" s="11"/>
      <c r="FDU11" s="11"/>
      <c r="FDV11" s="11"/>
      <c r="FDW11" s="11"/>
      <c r="FDX11" s="11"/>
      <c r="FDY11" s="11"/>
      <c r="FDZ11" s="11"/>
      <c r="FEA11" s="11"/>
      <c r="FEB11" s="11"/>
      <c r="FEC11" s="11"/>
      <c r="FED11" s="11"/>
      <c r="FEE11" s="11"/>
      <c r="FEF11" s="11"/>
      <c r="FEG11" s="11"/>
      <c r="FEH11" s="11"/>
      <c r="FEI11" s="11"/>
      <c r="FEJ11" s="11"/>
      <c r="FEK11" s="11"/>
      <c r="FEL11" s="11"/>
      <c r="FEM11" s="11"/>
      <c r="FEN11" s="11"/>
      <c r="FEO11" s="11"/>
      <c r="FEP11" s="11"/>
      <c r="FEQ11" s="11"/>
      <c r="FER11" s="11"/>
      <c r="FES11" s="11"/>
      <c r="FET11" s="11"/>
      <c r="FEU11" s="11"/>
      <c r="FEV11" s="11"/>
      <c r="FEW11" s="11"/>
      <c r="FEX11" s="11"/>
      <c r="FEY11" s="11"/>
      <c r="FEZ11" s="11"/>
      <c r="FFA11" s="11"/>
      <c r="FFB11" s="11"/>
      <c r="FFC11" s="11"/>
      <c r="FFD11" s="11"/>
      <c r="FFE11" s="11"/>
      <c r="FFF11" s="11"/>
      <c r="FFG11" s="11"/>
      <c r="FFH11" s="11"/>
      <c r="FFI11" s="11"/>
      <c r="FFJ11" s="11"/>
      <c r="FFK11" s="11"/>
      <c r="FFL11" s="11"/>
      <c r="FFM11" s="11"/>
      <c r="FFN11" s="11"/>
      <c r="FFO11" s="11"/>
      <c r="FFP11" s="11"/>
      <c r="FFQ11" s="11"/>
      <c r="FFR11" s="11"/>
      <c r="FFS11" s="11"/>
      <c r="FFT11" s="11"/>
      <c r="FFU11" s="11"/>
      <c r="FFV11" s="11"/>
      <c r="FFW11" s="11"/>
      <c r="FFX11" s="11"/>
      <c r="FFY11" s="11"/>
      <c r="FFZ11" s="11"/>
      <c r="FGA11" s="11"/>
      <c r="FGB11" s="11"/>
      <c r="FGC11" s="11"/>
      <c r="FGD11" s="11"/>
      <c r="FGE11" s="11"/>
      <c r="FGF11" s="11"/>
      <c r="FGG11" s="11"/>
      <c r="FGH11" s="11"/>
      <c r="FGI11" s="11"/>
      <c r="FGJ11" s="11"/>
      <c r="FGK11" s="11"/>
      <c r="FGL11" s="11"/>
      <c r="FGM11" s="11"/>
      <c r="FGN11" s="11"/>
      <c r="FGO11" s="11"/>
      <c r="FGP11" s="11"/>
      <c r="FGQ11" s="11"/>
      <c r="FGR11" s="11"/>
      <c r="FGS11" s="11"/>
      <c r="FGT11" s="11"/>
      <c r="FGU11" s="11"/>
      <c r="FGV11" s="11"/>
      <c r="FGW11" s="11"/>
      <c r="FGX11" s="11"/>
      <c r="FGY11" s="11"/>
      <c r="FGZ11" s="11"/>
      <c r="FHA11" s="11"/>
      <c r="FHB11" s="11"/>
      <c r="FHC11" s="11"/>
      <c r="FHD11" s="11"/>
      <c r="FHE11" s="11"/>
      <c r="FHF11" s="11"/>
      <c r="FHG11" s="11"/>
      <c r="FHH11" s="11"/>
      <c r="FHI11" s="11"/>
      <c r="FHJ11" s="11"/>
      <c r="FHK11" s="11"/>
      <c r="FHL11" s="11"/>
      <c r="FHM11" s="11"/>
      <c r="FHN11" s="11"/>
      <c r="FHO11" s="11"/>
      <c r="FHP11" s="11"/>
      <c r="FHQ11" s="11"/>
      <c r="FHR11" s="11"/>
      <c r="FHS11" s="11"/>
      <c r="FHT11" s="11"/>
      <c r="FHU11" s="11"/>
      <c r="FHV11" s="11"/>
      <c r="FHW11" s="11"/>
      <c r="FHX11" s="11"/>
      <c r="FHY11" s="11"/>
      <c r="FHZ11" s="11"/>
      <c r="FIA11" s="11"/>
      <c r="FIB11" s="11"/>
      <c r="FIC11" s="11"/>
      <c r="FID11" s="11"/>
      <c r="FIE11" s="11"/>
      <c r="FIF11" s="11"/>
      <c r="FIG11" s="11"/>
      <c r="FIH11" s="11"/>
      <c r="FII11" s="11"/>
      <c r="FIJ11" s="11"/>
      <c r="FIK11" s="11"/>
      <c r="FIL11" s="11"/>
      <c r="FIM11" s="11"/>
      <c r="FIN11" s="11"/>
      <c r="FIO11" s="11"/>
      <c r="FIP11" s="11"/>
      <c r="FIQ11" s="11"/>
      <c r="FIR11" s="11"/>
      <c r="FIS11" s="11"/>
      <c r="FIT11" s="11"/>
      <c r="FIU11" s="11"/>
      <c r="FIV11" s="11"/>
      <c r="FIW11" s="11"/>
      <c r="FIX11" s="11"/>
      <c r="FIY11" s="11"/>
      <c r="FIZ11" s="11"/>
      <c r="FJA11" s="11"/>
      <c r="FJB11" s="11"/>
      <c r="FJC11" s="11"/>
      <c r="FJD11" s="11"/>
      <c r="FJE11" s="11"/>
      <c r="FJF11" s="11"/>
      <c r="FJG11" s="11"/>
      <c r="FJH11" s="11"/>
      <c r="FJI11" s="11"/>
      <c r="FJJ11" s="11"/>
      <c r="FJK11" s="11"/>
      <c r="FJL11" s="11"/>
      <c r="FJM11" s="11"/>
      <c r="FJN11" s="11"/>
      <c r="FJO11" s="11"/>
      <c r="FJP11" s="11"/>
      <c r="FJQ11" s="11"/>
      <c r="FJR11" s="11"/>
      <c r="FJS11" s="11"/>
      <c r="FJT11" s="11"/>
      <c r="FJU11" s="11"/>
      <c r="FJV11" s="11"/>
      <c r="FJW11" s="11"/>
      <c r="FJX11" s="11"/>
      <c r="FJY11" s="11"/>
      <c r="FJZ11" s="11"/>
      <c r="FKA11" s="11"/>
      <c r="FKB11" s="11"/>
      <c r="FKC11" s="11"/>
      <c r="FKD11" s="11"/>
      <c r="FKE11" s="11"/>
      <c r="FKF11" s="11"/>
      <c r="FKG11" s="11"/>
      <c r="FKH11" s="11"/>
      <c r="FKI11" s="11"/>
      <c r="FKJ11" s="11"/>
      <c r="FKK11" s="11"/>
      <c r="FKL11" s="11"/>
      <c r="FKM11" s="11"/>
      <c r="FKN11" s="11"/>
      <c r="FKO11" s="11"/>
      <c r="FKP11" s="11"/>
      <c r="FKQ11" s="11"/>
      <c r="FKR11" s="11"/>
      <c r="FKS11" s="11"/>
      <c r="FKT11" s="11"/>
      <c r="FKU11" s="11"/>
      <c r="FKV11" s="11"/>
      <c r="FKW11" s="11"/>
      <c r="FKX11" s="11"/>
      <c r="FKY11" s="11"/>
      <c r="FKZ11" s="11"/>
      <c r="FLA11" s="11"/>
      <c r="FLB11" s="11"/>
      <c r="FLC11" s="11"/>
      <c r="FLD11" s="11"/>
      <c r="FLE11" s="11"/>
      <c r="FLF11" s="11"/>
      <c r="FLG11" s="11"/>
      <c r="FLH11" s="11"/>
      <c r="FLI11" s="11"/>
      <c r="FLJ11" s="11"/>
      <c r="FLK11" s="11"/>
      <c r="FLL11" s="11"/>
      <c r="FLM11" s="11"/>
      <c r="FLN11" s="11"/>
      <c r="FLO11" s="11"/>
      <c r="FLP11" s="11"/>
      <c r="FLQ11" s="11"/>
      <c r="FLR11" s="11"/>
      <c r="FLS11" s="11"/>
      <c r="FLT11" s="11"/>
      <c r="FLU11" s="11"/>
      <c r="FLV11" s="11"/>
      <c r="FLW11" s="11"/>
      <c r="FLX11" s="11"/>
      <c r="FLY11" s="11"/>
      <c r="FLZ11" s="11"/>
      <c r="FMA11" s="11"/>
      <c r="FMB11" s="11"/>
      <c r="FMC11" s="11"/>
      <c r="FMD11" s="11"/>
      <c r="FME11" s="11"/>
      <c r="FMF11" s="11"/>
      <c r="FMG11" s="11"/>
      <c r="FMH11" s="11"/>
      <c r="FMI11" s="11"/>
      <c r="FMJ11" s="11"/>
      <c r="FMK11" s="11"/>
      <c r="FML11" s="11"/>
      <c r="FMM11" s="11"/>
      <c r="FMN11" s="11"/>
      <c r="FMO11" s="11"/>
      <c r="FMP11" s="11"/>
      <c r="FMQ11" s="11"/>
      <c r="FMR11" s="11"/>
      <c r="FMS11" s="11"/>
      <c r="FMT11" s="11"/>
      <c r="FMU11" s="11"/>
      <c r="FMV11" s="11"/>
      <c r="FMW11" s="11"/>
      <c r="FMX11" s="11"/>
      <c r="FMY11" s="11"/>
      <c r="FMZ11" s="11"/>
      <c r="FNA11" s="11"/>
      <c r="FNB11" s="11"/>
      <c r="FNC11" s="11"/>
      <c r="FND11" s="11"/>
      <c r="FNE11" s="11"/>
      <c r="FNF11" s="11"/>
      <c r="FNG11" s="11"/>
      <c r="FNH11" s="11"/>
      <c r="FNI11" s="11"/>
      <c r="FNJ11" s="11"/>
      <c r="FNK11" s="11"/>
      <c r="FNL11" s="11"/>
      <c r="FNM11" s="11"/>
      <c r="FNN11" s="11"/>
      <c r="FNO11" s="11"/>
      <c r="FNP11" s="11"/>
      <c r="FNQ11" s="11"/>
      <c r="FNR11" s="11"/>
      <c r="FNS11" s="11"/>
      <c r="FNT11" s="11"/>
      <c r="FNU11" s="11"/>
      <c r="FNV11" s="11"/>
      <c r="FNW11" s="11"/>
      <c r="FNX11" s="11"/>
      <c r="FNY11" s="11"/>
      <c r="FNZ11" s="11"/>
      <c r="FOA11" s="11"/>
      <c r="FOB11" s="11"/>
      <c r="FOC11" s="11"/>
      <c r="FOD11" s="11"/>
      <c r="FOE11" s="11"/>
      <c r="FOF11" s="11"/>
      <c r="FOG11" s="11"/>
      <c r="FOH11" s="11"/>
      <c r="FOI11" s="11"/>
      <c r="FOJ11" s="11"/>
      <c r="FOK11" s="11"/>
      <c r="FOL11" s="11"/>
      <c r="FOM11" s="11"/>
      <c r="FON11" s="11"/>
      <c r="FOO11" s="11"/>
      <c r="FOP11" s="11"/>
      <c r="FOQ11" s="11"/>
      <c r="FOR11" s="11"/>
      <c r="FOS11" s="11"/>
      <c r="FOT11" s="11"/>
      <c r="FOU11" s="11"/>
      <c r="FOV11" s="11"/>
      <c r="FOW11" s="11"/>
      <c r="FOX11" s="11"/>
      <c r="FOY11" s="11"/>
      <c r="FOZ11" s="11"/>
      <c r="FPA11" s="11"/>
      <c r="FPB11" s="11"/>
      <c r="FPC11" s="11"/>
      <c r="FPD11" s="11"/>
      <c r="FPE11" s="11"/>
      <c r="FPF11" s="11"/>
      <c r="FPG11" s="11"/>
      <c r="FPH11" s="11"/>
      <c r="FPI11" s="11"/>
      <c r="FPJ11" s="11"/>
      <c r="FPK11" s="11"/>
      <c r="FPL11" s="11"/>
      <c r="FPM11" s="11"/>
      <c r="FPN11" s="11"/>
      <c r="FPO11" s="11"/>
      <c r="FPP11" s="11"/>
      <c r="FPQ11" s="11"/>
      <c r="FPR11" s="11"/>
      <c r="FPS11" s="11"/>
      <c r="FPT11" s="11"/>
      <c r="FPU11" s="11"/>
      <c r="FPV11" s="11"/>
      <c r="FPW11" s="11"/>
      <c r="FPX11" s="11"/>
      <c r="FPY11" s="11"/>
      <c r="FPZ11" s="11"/>
      <c r="FQA11" s="11"/>
      <c r="FQB11" s="11"/>
      <c r="FQC11" s="11"/>
      <c r="FQD11" s="11"/>
      <c r="FQE11" s="11"/>
      <c r="FQF11" s="11"/>
      <c r="FQG11" s="11"/>
      <c r="FQH11" s="11"/>
      <c r="FQI11" s="11"/>
      <c r="FQJ11" s="11"/>
      <c r="FQK11" s="11"/>
      <c r="FQL11" s="11"/>
      <c r="FQM11" s="11"/>
      <c r="FQN11" s="11"/>
      <c r="FQO11" s="11"/>
      <c r="FQP11" s="11"/>
      <c r="FQQ11" s="11"/>
      <c r="FQR11" s="11"/>
      <c r="FQS11" s="11"/>
      <c r="FQT11" s="11"/>
      <c r="FQU11" s="11"/>
      <c r="FQV11" s="11"/>
      <c r="FQW11" s="11"/>
      <c r="FQX11" s="11"/>
      <c r="FQY11" s="11"/>
      <c r="FQZ11" s="11"/>
      <c r="FRA11" s="11"/>
      <c r="FRB11" s="11"/>
      <c r="FRC11" s="11"/>
      <c r="FRD11" s="11"/>
      <c r="FRE11" s="11"/>
      <c r="FRF11" s="11"/>
      <c r="FRG11" s="11"/>
      <c r="FRH11" s="11"/>
      <c r="FRI11" s="11"/>
      <c r="FRJ11" s="11"/>
      <c r="FRK11" s="11"/>
      <c r="FRL11" s="11"/>
      <c r="FRM11" s="11"/>
      <c r="FRN11" s="11"/>
      <c r="FRO11" s="11"/>
      <c r="FRP11" s="11"/>
      <c r="FRQ11" s="11"/>
      <c r="FRR11" s="11"/>
      <c r="FRS11" s="11"/>
      <c r="FRT11" s="11"/>
      <c r="FRU11" s="11"/>
      <c r="FRV11" s="11"/>
      <c r="FRW11" s="11"/>
      <c r="FRX11" s="11"/>
      <c r="FRY11" s="11"/>
      <c r="FRZ11" s="11"/>
      <c r="FSA11" s="11"/>
      <c r="FSB11" s="11"/>
      <c r="FSC11" s="11"/>
      <c r="FSD11" s="11"/>
      <c r="FSE11" s="11"/>
      <c r="FSF11" s="11"/>
      <c r="FSG11" s="11"/>
      <c r="FSH11" s="11"/>
      <c r="FSI11" s="11"/>
      <c r="FSJ11" s="11"/>
      <c r="FSK11" s="11"/>
      <c r="FSL11" s="11"/>
      <c r="FSM11" s="11"/>
      <c r="FSN11" s="11"/>
      <c r="FSO11" s="11"/>
      <c r="FSP11" s="11"/>
      <c r="FSQ11" s="11"/>
      <c r="FSR11" s="11"/>
      <c r="FSS11" s="11"/>
      <c r="FST11" s="11"/>
      <c r="FSU11" s="11"/>
      <c r="FSV11" s="11"/>
      <c r="FSW11" s="11"/>
      <c r="FSX11" s="11"/>
      <c r="FSY11" s="11"/>
      <c r="FSZ11" s="11"/>
      <c r="FTA11" s="11"/>
      <c r="FTB11" s="11"/>
      <c r="FTC11" s="11"/>
      <c r="FTD11" s="11"/>
      <c r="FTE11" s="11"/>
      <c r="FTF11" s="11"/>
      <c r="FTG11" s="11"/>
      <c r="FTH11" s="11"/>
      <c r="FTI11" s="11"/>
      <c r="FTJ11" s="11"/>
      <c r="FTK11" s="11"/>
      <c r="FTL11" s="11"/>
      <c r="FTM11" s="11"/>
      <c r="FTN11" s="11"/>
      <c r="FTO11" s="11"/>
      <c r="FTP11" s="11"/>
      <c r="FTQ11" s="11"/>
      <c r="FTR11" s="11"/>
      <c r="FTS11" s="11"/>
      <c r="FTT11" s="11"/>
      <c r="FTU11" s="11"/>
      <c r="FTV11" s="11"/>
      <c r="FTW11" s="11"/>
      <c r="FTX11" s="11"/>
      <c r="FTY11" s="11"/>
      <c r="FTZ11" s="11"/>
      <c r="FUA11" s="11"/>
      <c r="FUB11" s="11"/>
      <c r="FUC11" s="11"/>
      <c r="FUD11" s="11"/>
      <c r="FUE11" s="11"/>
      <c r="FUF11" s="11"/>
      <c r="FUG11" s="11"/>
      <c r="FUH11" s="11"/>
      <c r="FUI11" s="11"/>
      <c r="FUJ11" s="11"/>
      <c r="FUK11" s="11"/>
      <c r="FUL11" s="11"/>
      <c r="FUM11" s="11"/>
      <c r="FUN11" s="11"/>
      <c r="FUO11" s="11"/>
      <c r="FUP11" s="11"/>
      <c r="FUQ11" s="11"/>
      <c r="FUR11" s="11"/>
      <c r="FUS11" s="11"/>
      <c r="FUT11" s="11"/>
      <c r="FUU11" s="11"/>
      <c r="FUV11" s="11"/>
      <c r="FUW11" s="11"/>
      <c r="FUX11" s="11"/>
      <c r="FUY11" s="11"/>
      <c r="FUZ11" s="11"/>
      <c r="FVA11" s="11"/>
      <c r="FVB11" s="11"/>
      <c r="FVC11" s="11"/>
      <c r="FVD11" s="11"/>
      <c r="FVE11" s="11"/>
      <c r="FVF11" s="11"/>
      <c r="FVG11" s="11"/>
      <c r="FVH11" s="11"/>
      <c r="FVI11" s="11"/>
      <c r="FVJ11" s="11"/>
      <c r="FVK11" s="11"/>
      <c r="FVL11" s="11"/>
      <c r="FVM11" s="11"/>
      <c r="FVN11" s="11"/>
      <c r="FVO11" s="11"/>
      <c r="FVP11" s="11"/>
      <c r="FVQ11" s="11"/>
      <c r="FVR11" s="11"/>
      <c r="FVS11" s="11"/>
      <c r="FVT11" s="11"/>
      <c r="FVU11" s="11"/>
      <c r="FVV11" s="11"/>
      <c r="FVW11" s="11"/>
      <c r="FVX11" s="11"/>
      <c r="FVY11" s="11"/>
      <c r="FVZ11" s="11"/>
      <c r="FWA11" s="11"/>
      <c r="FWB11" s="11"/>
      <c r="FWC11" s="11"/>
      <c r="FWD11" s="11"/>
      <c r="FWE11" s="11"/>
      <c r="FWF11" s="11"/>
      <c r="FWG11" s="11"/>
      <c r="FWH11" s="11"/>
      <c r="FWI11" s="11"/>
      <c r="FWJ11" s="11"/>
      <c r="FWK11" s="11"/>
      <c r="FWL11" s="11"/>
      <c r="FWM11" s="11"/>
      <c r="FWN11" s="11"/>
      <c r="FWO11" s="11"/>
      <c r="FWP11" s="11"/>
      <c r="FWQ11" s="11"/>
      <c r="FWR11" s="11"/>
      <c r="FWS11" s="11"/>
      <c r="FWT11" s="11"/>
      <c r="FWU11" s="11"/>
      <c r="FWV11" s="11"/>
      <c r="FWW11" s="11"/>
      <c r="FWX11" s="11"/>
      <c r="FWY11" s="11"/>
      <c r="FWZ11" s="11"/>
      <c r="FXA11" s="11"/>
      <c r="FXB11" s="11"/>
      <c r="FXC11" s="11"/>
      <c r="FXD11" s="11"/>
      <c r="FXE11" s="11"/>
      <c r="FXF11" s="11"/>
      <c r="FXG11" s="11"/>
      <c r="FXH11" s="11"/>
      <c r="FXI11" s="11"/>
      <c r="FXJ11" s="11"/>
      <c r="FXK11" s="11"/>
      <c r="FXL11" s="11"/>
      <c r="FXM11" s="11"/>
      <c r="FXN11" s="11"/>
      <c r="FXO11" s="11"/>
      <c r="FXP11" s="11"/>
      <c r="FXQ11" s="11"/>
      <c r="FXR11" s="11"/>
      <c r="FXS11" s="11"/>
      <c r="FXT11" s="11"/>
      <c r="FXU11" s="11"/>
      <c r="FXV11" s="11"/>
      <c r="FXW11" s="11"/>
      <c r="FXX11" s="11"/>
      <c r="FXY11" s="11"/>
      <c r="FXZ11" s="11"/>
      <c r="FYA11" s="11"/>
      <c r="FYB11" s="11"/>
      <c r="FYC11" s="11"/>
      <c r="FYD11" s="11"/>
      <c r="FYE11" s="11"/>
      <c r="FYF11" s="11"/>
      <c r="FYG11" s="11"/>
      <c r="FYH11" s="11"/>
      <c r="FYI11" s="11"/>
      <c r="FYJ11" s="11"/>
      <c r="FYK11" s="11"/>
      <c r="FYL11" s="11"/>
      <c r="FYM11" s="11"/>
      <c r="FYN11" s="11"/>
      <c r="FYO11" s="11"/>
      <c r="FYP11" s="11"/>
      <c r="FYQ11" s="11"/>
      <c r="FYR11" s="11"/>
      <c r="FYS11" s="11"/>
      <c r="FYT11" s="11"/>
      <c r="FYU11" s="11"/>
      <c r="FYV11" s="11"/>
      <c r="FYW11" s="11"/>
      <c r="FYX11" s="11"/>
      <c r="FYY11" s="11"/>
      <c r="FYZ11" s="11"/>
      <c r="FZA11" s="11"/>
      <c r="FZB11" s="11"/>
      <c r="FZC11" s="11"/>
      <c r="FZD11" s="11"/>
      <c r="FZE11" s="11"/>
      <c r="FZF11" s="11"/>
      <c r="FZG11" s="11"/>
      <c r="FZH11" s="11"/>
      <c r="FZI11" s="11"/>
      <c r="FZJ11" s="11"/>
      <c r="FZK11" s="11"/>
      <c r="FZL11" s="11"/>
      <c r="FZM11" s="11"/>
      <c r="FZN11" s="11"/>
      <c r="FZO11" s="11"/>
      <c r="FZP11" s="11"/>
      <c r="FZQ11" s="11"/>
      <c r="FZR11" s="11"/>
      <c r="FZS11" s="11"/>
      <c r="FZT11" s="11"/>
      <c r="FZU11" s="11"/>
      <c r="FZV11" s="11"/>
      <c r="FZW11" s="11"/>
      <c r="FZX11" s="11"/>
      <c r="FZY11" s="11"/>
      <c r="FZZ11" s="11"/>
      <c r="GAA11" s="11"/>
      <c r="GAB11" s="11"/>
      <c r="GAC11" s="11"/>
      <c r="GAD11" s="11"/>
      <c r="GAE11" s="11"/>
      <c r="GAF11" s="11"/>
      <c r="GAG11" s="11"/>
      <c r="GAH11" s="11"/>
      <c r="GAI11" s="11"/>
      <c r="GAJ11" s="11"/>
      <c r="GAK11" s="11"/>
      <c r="GAL11" s="11"/>
      <c r="GAM11" s="11"/>
      <c r="GAN11" s="11"/>
      <c r="GAO11" s="11"/>
      <c r="GAP11" s="11"/>
      <c r="GAQ11" s="11"/>
      <c r="GAR11" s="11"/>
      <c r="GAS11" s="11"/>
      <c r="GAT11" s="11"/>
      <c r="GAU11" s="11"/>
      <c r="GAV11" s="11"/>
      <c r="GAW11" s="11"/>
      <c r="GAX11" s="11"/>
      <c r="GAY11" s="11"/>
      <c r="GAZ11" s="11"/>
      <c r="GBA11" s="11"/>
      <c r="GBB11" s="11"/>
      <c r="GBC11" s="11"/>
      <c r="GBD11" s="11"/>
      <c r="GBE11" s="11"/>
      <c r="GBF11" s="11"/>
      <c r="GBG11" s="11"/>
      <c r="GBH11" s="11"/>
      <c r="GBI11" s="11"/>
      <c r="GBJ11" s="11"/>
      <c r="GBK11" s="11"/>
      <c r="GBL11" s="11"/>
      <c r="GBM11" s="11"/>
      <c r="GBN11" s="11"/>
      <c r="GBO11" s="11"/>
      <c r="GBP11" s="11"/>
      <c r="GBQ11" s="11"/>
      <c r="GBR11" s="11"/>
      <c r="GBS11" s="11"/>
      <c r="GBT11" s="11"/>
      <c r="GBU11" s="11"/>
      <c r="GBV11" s="11"/>
      <c r="GBW11" s="11"/>
      <c r="GBX11" s="11"/>
      <c r="GBY11" s="11"/>
      <c r="GBZ11" s="11"/>
      <c r="GCA11" s="11"/>
      <c r="GCB11" s="11"/>
      <c r="GCC11" s="11"/>
      <c r="GCD11" s="11"/>
      <c r="GCE11" s="11"/>
      <c r="GCF11" s="11"/>
      <c r="GCG11" s="11"/>
      <c r="GCH11" s="11"/>
      <c r="GCI11" s="11"/>
      <c r="GCJ11" s="11"/>
      <c r="GCK11" s="11"/>
      <c r="GCL11" s="11"/>
      <c r="GCM11" s="11"/>
      <c r="GCN11" s="11"/>
      <c r="GCO11" s="11"/>
      <c r="GCP11" s="11"/>
      <c r="GCQ11" s="11"/>
      <c r="GCR11" s="11"/>
      <c r="GCS11" s="11"/>
      <c r="GCT11" s="11"/>
      <c r="GCU11" s="11"/>
      <c r="GCV11" s="11"/>
      <c r="GCW11" s="11"/>
      <c r="GCX11" s="11"/>
      <c r="GCY11" s="11"/>
      <c r="GCZ11" s="11"/>
      <c r="GDA11" s="11"/>
      <c r="GDB11" s="11"/>
      <c r="GDC11" s="11"/>
      <c r="GDD11" s="11"/>
      <c r="GDE11" s="11"/>
      <c r="GDF11" s="11"/>
      <c r="GDG11" s="11"/>
      <c r="GDH11" s="11"/>
      <c r="GDI11" s="11"/>
      <c r="GDJ11" s="11"/>
      <c r="GDK11" s="11"/>
      <c r="GDL11" s="11"/>
      <c r="GDM11" s="11"/>
      <c r="GDN11" s="11"/>
      <c r="GDO11" s="11"/>
      <c r="GDP11" s="11"/>
      <c r="GDQ11" s="11"/>
      <c r="GDR11" s="11"/>
      <c r="GDS11" s="11"/>
      <c r="GDT11" s="11"/>
      <c r="GDU11" s="11"/>
      <c r="GDV11" s="11"/>
      <c r="GDW11" s="11"/>
      <c r="GDX11" s="11"/>
      <c r="GDY11" s="11"/>
      <c r="GDZ11" s="11"/>
      <c r="GEA11" s="11"/>
      <c r="GEB11" s="11"/>
      <c r="GEC11" s="11"/>
      <c r="GED11" s="11"/>
      <c r="GEE11" s="11"/>
      <c r="GEF11" s="11"/>
      <c r="GEG11" s="11"/>
      <c r="GEH11" s="11"/>
      <c r="GEI11" s="11"/>
      <c r="GEJ11" s="11"/>
      <c r="GEK11" s="11"/>
      <c r="GEL11" s="11"/>
      <c r="GEM11" s="11"/>
      <c r="GEN11" s="11"/>
      <c r="GEO11" s="11"/>
      <c r="GEP11" s="11"/>
      <c r="GEQ11" s="11"/>
      <c r="GER11" s="11"/>
      <c r="GES11" s="11"/>
      <c r="GET11" s="11"/>
      <c r="GEU11" s="11"/>
      <c r="GEV11" s="11"/>
      <c r="GEW11" s="11"/>
      <c r="GEX11" s="11"/>
      <c r="GEY11" s="11"/>
      <c r="GEZ11" s="11"/>
      <c r="GFA11" s="11"/>
      <c r="GFB11" s="11"/>
      <c r="GFC11" s="11"/>
      <c r="GFD11" s="11"/>
      <c r="GFE11" s="11"/>
      <c r="GFF11" s="11"/>
      <c r="GFG11" s="11"/>
      <c r="GFH11" s="11"/>
      <c r="GFI11" s="11"/>
      <c r="GFJ11" s="11"/>
      <c r="GFK11" s="11"/>
      <c r="GFL11" s="11"/>
      <c r="GFM11" s="11"/>
      <c r="GFN11" s="11"/>
      <c r="GFO11" s="11"/>
      <c r="GFP11" s="11"/>
      <c r="GFQ11" s="11"/>
      <c r="GFR11" s="11"/>
      <c r="GFS11" s="11"/>
      <c r="GFT11" s="11"/>
      <c r="GFU11" s="11"/>
      <c r="GFV11" s="11"/>
      <c r="GFW11" s="11"/>
      <c r="GFX11" s="11"/>
      <c r="GFY11" s="11"/>
      <c r="GFZ11" s="11"/>
      <c r="GGA11" s="11"/>
      <c r="GGB11" s="11"/>
      <c r="GGC11" s="11"/>
      <c r="GGD11" s="11"/>
      <c r="GGE11" s="11"/>
      <c r="GGF11" s="11"/>
      <c r="GGG11" s="11"/>
      <c r="GGH11" s="11"/>
      <c r="GGI11" s="11"/>
      <c r="GGJ11" s="11"/>
      <c r="GGK11" s="11"/>
      <c r="GGL11" s="11"/>
      <c r="GGM11" s="11"/>
      <c r="GGN11" s="11"/>
      <c r="GGO11" s="11"/>
      <c r="GGP11" s="11"/>
      <c r="GGQ11" s="11"/>
      <c r="GGR11" s="11"/>
      <c r="GGS11" s="11"/>
      <c r="GGT11" s="11"/>
      <c r="GGU11" s="11"/>
      <c r="GGV11" s="11"/>
      <c r="GGW11" s="11"/>
      <c r="GGX11" s="11"/>
      <c r="GGY11" s="11"/>
      <c r="GGZ11" s="11"/>
      <c r="GHA11" s="11"/>
      <c r="GHB11" s="11"/>
      <c r="GHC11" s="11"/>
      <c r="GHD11" s="11"/>
      <c r="GHE11" s="11"/>
      <c r="GHF11" s="11"/>
      <c r="GHG11" s="11"/>
      <c r="GHH11" s="11"/>
      <c r="GHI11" s="11"/>
      <c r="GHJ11" s="11"/>
      <c r="GHK11" s="11"/>
      <c r="GHL11" s="11"/>
      <c r="GHM11" s="11"/>
      <c r="GHN11" s="11"/>
      <c r="GHO11" s="11"/>
      <c r="GHP11" s="11"/>
      <c r="GHQ11" s="11"/>
      <c r="GHR11" s="11"/>
      <c r="GHS11" s="11"/>
      <c r="GHT11" s="11"/>
      <c r="GHU11" s="11"/>
      <c r="GHV11" s="11"/>
      <c r="GHW11" s="11"/>
      <c r="GHX11" s="11"/>
      <c r="GHY11" s="11"/>
      <c r="GHZ11" s="11"/>
      <c r="GIA11" s="11"/>
      <c r="GIB11" s="11"/>
      <c r="GIC11" s="11"/>
      <c r="GID11" s="11"/>
      <c r="GIE11" s="11"/>
      <c r="GIF11" s="11"/>
      <c r="GIG11" s="11"/>
      <c r="GIH11" s="11"/>
      <c r="GII11" s="11"/>
      <c r="GIJ11" s="11"/>
      <c r="GIK11" s="11"/>
      <c r="GIL11" s="11"/>
      <c r="GIM11" s="11"/>
      <c r="GIN11" s="11"/>
      <c r="GIO11" s="11"/>
      <c r="GIP11" s="11"/>
      <c r="GIQ11" s="11"/>
      <c r="GIR11" s="11"/>
      <c r="GIS11" s="11"/>
      <c r="GIT11" s="11"/>
      <c r="GIU11" s="11"/>
      <c r="GIV11" s="11"/>
      <c r="GIW11" s="11"/>
      <c r="GIX11" s="11"/>
      <c r="GIY11" s="11"/>
      <c r="GIZ11" s="11"/>
      <c r="GJA11" s="11"/>
      <c r="GJB11" s="11"/>
      <c r="GJC11" s="11"/>
      <c r="GJD11" s="11"/>
      <c r="GJE11" s="11"/>
      <c r="GJF11" s="11"/>
      <c r="GJG11" s="11"/>
      <c r="GJH11" s="11"/>
      <c r="GJI11" s="11"/>
      <c r="GJJ11" s="11"/>
      <c r="GJK11" s="11"/>
      <c r="GJL11" s="11"/>
      <c r="GJM11" s="11"/>
      <c r="GJN11" s="11"/>
      <c r="GJO11" s="11"/>
      <c r="GJP11" s="11"/>
      <c r="GJQ11" s="11"/>
      <c r="GJR11" s="11"/>
      <c r="GJS11" s="11"/>
      <c r="GJT11" s="11"/>
      <c r="GJU11" s="11"/>
      <c r="GJV11" s="11"/>
      <c r="GJW11" s="11"/>
      <c r="GJX11" s="11"/>
      <c r="GJY11" s="11"/>
      <c r="GJZ11" s="11"/>
      <c r="GKA11" s="11"/>
      <c r="GKB11" s="11"/>
      <c r="GKC11" s="11"/>
      <c r="GKD11" s="11"/>
      <c r="GKE11" s="11"/>
      <c r="GKF11" s="11"/>
      <c r="GKG11" s="11"/>
      <c r="GKH11" s="11"/>
      <c r="GKI11" s="11"/>
      <c r="GKJ11" s="11"/>
      <c r="GKK11" s="11"/>
      <c r="GKL11" s="11"/>
      <c r="GKM11" s="11"/>
      <c r="GKN11" s="11"/>
      <c r="GKO11" s="11"/>
      <c r="GKP11" s="11"/>
      <c r="GKQ11" s="11"/>
      <c r="GKR11" s="11"/>
      <c r="GKS11" s="11"/>
      <c r="GKT11" s="11"/>
      <c r="GKU11" s="11"/>
      <c r="GKV11" s="11"/>
      <c r="GKW11" s="11"/>
      <c r="GKX11" s="11"/>
      <c r="GKY11" s="11"/>
      <c r="GKZ11" s="11"/>
      <c r="GLA11" s="11"/>
      <c r="GLB11" s="11"/>
      <c r="GLC11" s="11"/>
      <c r="GLD11" s="11"/>
      <c r="GLE11" s="11"/>
      <c r="GLF11" s="11"/>
      <c r="GLG11" s="11"/>
      <c r="GLH11" s="11"/>
      <c r="GLI11" s="11"/>
      <c r="GLJ11" s="11"/>
      <c r="GLK11" s="11"/>
      <c r="GLL11" s="11"/>
      <c r="GLM11" s="11"/>
      <c r="GLN11" s="11"/>
      <c r="GLO11" s="11"/>
      <c r="GLP11" s="11"/>
      <c r="GLQ11" s="11"/>
      <c r="GLR11" s="11"/>
      <c r="GLS11" s="11"/>
      <c r="GLT11" s="11"/>
      <c r="GLU11" s="11"/>
      <c r="GLV11" s="11"/>
      <c r="GLW11" s="11"/>
      <c r="GLX11" s="11"/>
      <c r="GLY11" s="11"/>
      <c r="GLZ11" s="11"/>
      <c r="GMA11" s="11"/>
      <c r="GMB11" s="11"/>
      <c r="GMC11" s="11"/>
      <c r="GMD11" s="11"/>
      <c r="GME11" s="11"/>
      <c r="GMF11" s="11"/>
      <c r="GMG11" s="11"/>
      <c r="GMH11" s="11"/>
      <c r="GMI11" s="11"/>
      <c r="GMJ11" s="11"/>
      <c r="GMK11" s="11"/>
      <c r="GML11" s="11"/>
      <c r="GMM11" s="11"/>
      <c r="GMN11" s="11"/>
      <c r="GMO11" s="11"/>
      <c r="GMP11" s="11"/>
      <c r="GMQ11" s="11"/>
      <c r="GMR11" s="11"/>
      <c r="GMS11" s="11"/>
      <c r="GMT11" s="11"/>
      <c r="GMU11" s="11"/>
      <c r="GMV11" s="11"/>
      <c r="GMW11" s="11"/>
      <c r="GMX11" s="11"/>
      <c r="GMY11" s="11"/>
      <c r="GMZ11" s="11"/>
      <c r="GNA11" s="11"/>
      <c r="GNB11" s="11"/>
      <c r="GNC11" s="11"/>
      <c r="GND11" s="11"/>
      <c r="GNE11" s="11"/>
      <c r="GNF11" s="11"/>
      <c r="GNG11" s="11"/>
      <c r="GNH11" s="11"/>
      <c r="GNI11" s="11"/>
      <c r="GNJ11" s="11"/>
      <c r="GNK11" s="11"/>
      <c r="GNL11" s="11"/>
      <c r="GNM11" s="11"/>
      <c r="GNN11" s="11"/>
      <c r="GNO11" s="11"/>
      <c r="GNP11" s="11"/>
      <c r="GNQ11" s="11"/>
      <c r="GNR11" s="11"/>
      <c r="GNS11" s="11"/>
      <c r="GNT11" s="11"/>
      <c r="GNU11" s="11"/>
      <c r="GNV11" s="11"/>
      <c r="GNW11" s="11"/>
      <c r="GNX11" s="11"/>
      <c r="GNY11" s="11"/>
      <c r="GNZ11" s="11"/>
      <c r="GOA11" s="11"/>
      <c r="GOB11" s="11"/>
      <c r="GOC11" s="11"/>
      <c r="GOD11" s="11"/>
      <c r="GOE11" s="11"/>
      <c r="GOF11" s="11"/>
      <c r="GOG11" s="11"/>
      <c r="GOH11" s="11"/>
      <c r="GOI11" s="11"/>
      <c r="GOJ11" s="11"/>
      <c r="GOK11" s="11"/>
      <c r="GOL11" s="11"/>
      <c r="GOM11" s="11"/>
      <c r="GON11" s="11"/>
      <c r="GOO11" s="11"/>
      <c r="GOP11" s="11"/>
      <c r="GOQ11" s="11"/>
      <c r="GOR11" s="11"/>
      <c r="GOS11" s="11"/>
      <c r="GOT11" s="11"/>
      <c r="GOU11" s="11"/>
      <c r="GOV11" s="11"/>
      <c r="GOW11" s="11"/>
      <c r="GOX11" s="11"/>
      <c r="GOY11" s="11"/>
      <c r="GOZ11" s="11"/>
      <c r="GPA11" s="11"/>
      <c r="GPB11" s="11"/>
      <c r="GPC11" s="11"/>
      <c r="GPD11" s="11"/>
      <c r="GPE11" s="11"/>
      <c r="GPF11" s="11"/>
      <c r="GPG11" s="11"/>
      <c r="GPH11" s="11"/>
      <c r="GPI11" s="11"/>
      <c r="GPJ11" s="11"/>
      <c r="GPK11" s="11"/>
      <c r="GPL11" s="11"/>
      <c r="GPM11" s="11"/>
      <c r="GPN11" s="11"/>
      <c r="GPO11" s="11"/>
      <c r="GPP11" s="11"/>
      <c r="GPQ11" s="11"/>
      <c r="GPR11" s="11"/>
      <c r="GPS11" s="11"/>
      <c r="GPT11" s="11"/>
      <c r="GPU11" s="11"/>
      <c r="GPV11" s="11"/>
      <c r="GPW11" s="11"/>
      <c r="GPX11" s="11"/>
      <c r="GPY11" s="11"/>
      <c r="GPZ11" s="11"/>
      <c r="GQA11" s="11"/>
      <c r="GQB11" s="11"/>
      <c r="GQC11" s="11"/>
      <c r="GQD11" s="11"/>
      <c r="GQE11" s="11"/>
      <c r="GQF11" s="11"/>
      <c r="GQG11" s="11"/>
      <c r="GQH11" s="11"/>
      <c r="GQI11" s="11"/>
      <c r="GQJ11" s="11"/>
      <c r="GQK11" s="11"/>
      <c r="GQL11" s="11"/>
      <c r="GQM11" s="11"/>
      <c r="GQN11" s="11"/>
      <c r="GQO11" s="11"/>
      <c r="GQP11" s="11"/>
      <c r="GQQ11" s="11"/>
      <c r="GQR11" s="11"/>
      <c r="GQS11" s="11"/>
      <c r="GQT11" s="11"/>
      <c r="GQU11" s="11"/>
      <c r="GQV11" s="11"/>
      <c r="GQW11" s="11"/>
      <c r="GQX11" s="11"/>
      <c r="GQY11" s="11"/>
      <c r="GQZ11" s="11"/>
      <c r="GRA11" s="11"/>
      <c r="GRB11" s="11"/>
      <c r="GRC11" s="11"/>
      <c r="GRD11" s="11"/>
      <c r="GRE11" s="11"/>
      <c r="GRF11" s="11"/>
      <c r="GRG11" s="11"/>
      <c r="GRH11" s="11"/>
      <c r="GRI11" s="11"/>
      <c r="GRJ11" s="11"/>
      <c r="GRK11" s="11"/>
      <c r="GRL11" s="11"/>
      <c r="GRM11" s="11"/>
      <c r="GRN11" s="11"/>
      <c r="GRO11" s="11"/>
      <c r="GRP11" s="11"/>
      <c r="GRQ11" s="11"/>
      <c r="GRR11" s="11"/>
      <c r="GRS11" s="11"/>
      <c r="GRT11" s="11"/>
      <c r="GRU11" s="11"/>
      <c r="GRV11" s="11"/>
      <c r="GRW11" s="11"/>
      <c r="GRX11" s="11"/>
      <c r="GRY11" s="11"/>
      <c r="GRZ11" s="11"/>
      <c r="GSA11" s="11"/>
      <c r="GSB11" s="11"/>
      <c r="GSC11" s="11"/>
      <c r="GSD11" s="11"/>
      <c r="GSE11" s="11"/>
      <c r="GSF11" s="11"/>
      <c r="GSG11" s="11"/>
      <c r="GSH11" s="11"/>
      <c r="GSI11" s="11"/>
      <c r="GSJ11" s="11"/>
      <c r="GSK11" s="11"/>
      <c r="GSL11" s="11"/>
      <c r="GSM11" s="11"/>
      <c r="GSN11" s="11"/>
      <c r="GSO11" s="11"/>
      <c r="GSP11" s="11"/>
      <c r="GSQ11" s="11"/>
      <c r="GSR11" s="11"/>
      <c r="GSS11" s="11"/>
      <c r="GST11" s="11"/>
      <c r="GSU11" s="11"/>
      <c r="GSV11" s="11"/>
      <c r="GSW11" s="11"/>
      <c r="GSX11" s="11"/>
      <c r="GSY11" s="11"/>
      <c r="GSZ11" s="11"/>
      <c r="GTA11" s="11"/>
      <c r="GTB11" s="11"/>
      <c r="GTC11" s="11"/>
      <c r="GTD11" s="11"/>
      <c r="GTE11" s="11"/>
      <c r="GTF11" s="11"/>
      <c r="GTG11" s="11"/>
      <c r="GTH11" s="11"/>
      <c r="GTI11" s="11"/>
      <c r="GTJ11" s="11"/>
      <c r="GTK11" s="11"/>
      <c r="GTL11" s="11"/>
      <c r="GTM11" s="11"/>
      <c r="GTN11" s="11"/>
      <c r="GTO11" s="11"/>
      <c r="GTP11" s="11"/>
      <c r="GTQ11" s="11"/>
      <c r="GTR11" s="11"/>
      <c r="GTS11" s="11"/>
      <c r="GTT11" s="11"/>
      <c r="GTU11" s="11"/>
      <c r="GTV11" s="11"/>
      <c r="GTW11" s="11"/>
      <c r="GTX11" s="11"/>
      <c r="GTY11" s="11"/>
      <c r="GTZ11" s="11"/>
      <c r="GUA11" s="11"/>
      <c r="GUB11" s="11"/>
      <c r="GUC11" s="11"/>
      <c r="GUD11" s="11"/>
      <c r="GUE11" s="11"/>
      <c r="GUF11" s="11"/>
      <c r="GUG11" s="11"/>
      <c r="GUH11" s="11"/>
      <c r="GUI11" s="11"/>
      <c r="GUJ11" s="11"/>
      <c r="GUK11" s="11"/>
      <c r="GUL11" s="11"/>
      <c r="GUM11" s="11"/>
      <c r="GUN11" s="11"/>
      <c r="GUO11" s="11"/>
      <c r="GUP11" s="11"/>
      <c r="GUQ11" s="11"/>
      <c r="GUR11" s="11"/>
      <c r="GUS11" s="11"/>
      <c r="GUT11" s="11"/>
      <c r="GUU11" s="11"/>
      <c r="GUV11" s="11"/>
      <c r="GUW11" s="11"/>
      <c r="GUX11" s="11"/>
      <c r="GUY11" s="11"/>
      <c r="GUZ11" s="11"/>
      <c r="GVA11" s="11"/>
      <c r="GVB11" s="11"/>
      <c r="GVC11" s="11"/>
      <c r="GVD11" s="11"/>
      <c r="GVE11" s="11"/>
      <c r="GVF11" s="11"/>
      <c r="GVG11" s="11"/>
      <c r="GVH11" s="11"/>
      <c r="GVI11" s="11"/>
      <c r="GVJ11" s="11"/>
      <c r="GVK11" s="11"/>
      <c r="GVL11" s="11"/>
      <c r="GVM11" s="11"/>
      <c r="GVN11" s="11"/>
      <c r="GVO11" s="11"/>
      <c r="GVP11" s="11"/>
      <c r="GVQ11" s="11"/>
      <c r="GVR11" s="11"/>
      <c r="GVS11" s="11"/>
      <c r="GVT11" s="11"/>
      <c r="GVU11" s="11"/>
      <c r="GVV11" s="11"/>
      <c r="GVW11" s="11"/>
      <c r="GVX11" s="11"/>
      <c r="GVY11" s="11"/>
      <c r="GVZ11" s="11"/>
      <c r="GWA11" s="11"/>
      <c r="GWB11" s="11"/>
      <c r="GWC11" s="11"/>
      <c r="GWD11" s="11"/>
      <c r="GWE11" s="11"/>
      <c r="GWF11" s="11"/>
      <c r="GWG11" s="11"/>
      <c r="GWH11" s="11"/>
      <c r="GWI11" s="11"/>
      <c r="GWJ11" s="11"/>
      <c r="GWK11" s="11"/>
      <c r="GWL11" s="11"/>
      <c r="GWM11" s="11"/>
      <c r="GWN11" s="11"/>
      <c r="GWO11" s="11"/>
      <c r="GWP11" s="11"/>
      <c r="GWQ11" s="11"/>
      <c r="GWR11" s="11"/>
      <c r="GWS11" s="11"/>
      <c r="GWT11" s="11"/>
      <c r="GWU11" s="11"/>
      <c r="GWV11" s="11"/>
      <c r="GWW11" s="11"/>
      <c r="GWX11" s="11"/>
      <c r="GWY11" s="11"/>
      <c r="GWZ11" s="11"/>
      <c r="GXA11" s="11"/>
      <c r="GXB11" s="11"/>
      <c r="GXC11" s="11"/>
      <c r="GXD11" s="11"/>
      <c r="GXE11" s="11"/>
      <c r="GXF11" s="11"/>
      <c r="GXG11" s="11"/>
      <c r="GXH11" s="11"/>
      <c r="GXI11" s="11"/>
      <c r="GXJ11" s="11"/>
      <c r="GXK11" s="11"/>
      <c r="GXL11" s="11"/>
      <c r="GXM11" s="11"/>
      <c r="GXN11" s="11"/>
      <c r="GXO11" s="11"/>
      <c r="GXP11" s="11"/>
      <c r="GXQ11" s="11"/>
      <c r="GXR11" s="11"/>
      <c r="GXS11" s="11"/>
      <c r="GXT11" s="11"/>
      <c r="GXU11" s="11"/>
      <c r="GXV11" s="11"/>
      <c r="GXW11" s="11"/>
      <c r="GXX11" s="11"/>
      <c r="GXY11" s="11"/>
      <c r="GXZ11" s="11"/>
      <c r="GYA11" s="11"/>
      <c r="GYB11" s="11"/>
      <c r="GYC11" s="11"/>
      <c r="GYD11" s="11"/>
      <c r="GYE11" s="11"/>
      <c r="GYF11" s="11"/>
      <c r="GYG11" s="11"/>
      <c r="GYH11" s="11"/>
      <c r="GYI11" s="11"/>
      <c r="GYJ11" s="11"/>
      <c r="GYK11" s="11"/>
      <c r="GYL11" s="11"/>
      <c r="GYM11" s="11"/>
      <c r="GYN11" s="11"/>
      <c r="GYO11" s="11"/>
      <c r="GYP11" s="11"/>
      <c r="GYQ11" s="11"/>
      <c r="GYR11" s="11"/>
      <c r="GYS11" s="11"/>
      <c r="GYT11" s="11"/>
      <c r="GYU11" s="11"/>
      <c r="GYV11" s="11"/>
      <c r="GYW11" s="11"/>
      <c r="GYX11" s="11"/>
      <c r="GYY11" s="11"/>
      <c r="GYZ11" s="11"/>
      <c r="GZA11" s="11"/>
      <c r="GZB11" s="11"/>
      <c r="GZC11" s="11"/>
      <c r="GZD11" s="11"/>
      <c r="GZE11" s="11"/>
      <c r="GZF11" s="11"/>
      <c r="GZG11" s="11"/>
      <c r="GZH11" s="11"/>
      <c r="GZI11" s="11"/>
      <c r="GZJ11" s="11"/>
      <c r="GZK11" s="11"/>
      <c r="GZL11" s="11"/>
      <c r="GZM11" s="11"/>
      <c r="GZN11" s="11"/>
      <c r="GZO11" s="11"/>
      <c r="GZP11" s="11"/>
      <c r="GZQ11" s="11"/>
      <c r="GZR11" s="11"/>
      <c r="GZS11" s="11"/>
      <c r="GZT11" s="11"/>
      <c r="GZU11" s="11"/>
      <c r="GZV11" s="11"/>
      <c r="GZW11" s="11"/>
      <c r="GZX11" s="11"/>
      <c r="GZY11" s="11"/>
      <c r="GZZ11" s="11"/>
      <c r="HAA11" s="11"/>
      <c r="HAB11" s="11"/>
      <c r="HAC11" s="11"/>
      <c r="HAD11" s="11"/>
      <c r="HAE11" s="11"/>
      <c r="HAF11" s="11"/>
      <c r="HAG11" s="11"/>
      <c r="HAH11" s="11"/>
      <c r="HAI11" s="11"/>
      <c r="HAJ11" s="11"/>
      <c r="HAK11" s="11"/>
      <c r="HAL11" s="11"/>
      <c r="HAM11" s="11"/>
      <c r="HAN11" s="11"/>
      <c r="HAO11" s="11"/>
      <c r="HAP11" s="11"/>
      <c r="HAQ11" s="11"/>
      <c r="HAR11" s="11"/>
      <c r="HAS11" s="11"/>
      <c r="HAT11" s="11"/>
      <c r="HAU11" s="11"/>
      <c r="HAV11" s="11"/>
      <c r="HAW11" s="11"/>
      <c r="HAX11" s="11"/>
      <c r="HAY11" s="11"/>
      <c r="HAZ11" s="11"/>
      <c r="HBA11" s="11"/>
      <c r="HBB11" s="11"/>
      <c r="HBC11" s="11"/>
      <c r="HBD11" s="11"/>
      <c r="HBE11" s="11"/>
      <c r="HBF11" s="11"/>
      <c r="HBG11" s="11"/>
      <c r="HBH11" s="11"/>
      <c r="HBI11" s="11"/>
      <c r="HBJ11" s="11"/>
      <c r="HBK11" s="11"/>
      <c r="HBL11" s="11"/>
      <c r="HBM11" s="11"/>
      <c r="HBN11" s="11"/>
      <c r="HBO11" s="11"/>
      <c r="HBP11" s="11"/>
      <c r="HBQ11" s="11"/>
      <c r="HBR11" s="11"/>
      <c r="HBS11" s="11"/>
      <c r="HBT11" s="11"/>
      <c r="HBU11" s="11"/>
      <c r="HBV11" s="11"/>
      <c r="HBW11" s="11"/>
      <c r="HBX11" s="11"/>
      <c r="HBY11" s="11"/>
      <c r="HBZ11" s="11"/>
      <c r="HCA11" s="11"/>
      <c r="HCB11" s="11"/>
      <c r="HCC11" s="11"/>
      <c r="HCD11" s="11"/>
      <c r="HCE11" s="11"/>
      <c r="HCF11" s="11"/>
      <c r="HCG11" s="11"/>
      <c r="HCH11" s="11"/>
      <c r="HCI11" s="11"/>
      <c r="HCJ11" s="11"/>
      <c r="HCK11" s="11"/>
      <c r="HCL11" s="11"/>
      <c r="HCM11" s="11"/>
      <c r="HCN11" s="11"/>
      <c r="HCO11" s="11"/>
      <c r="HCP11" s="11"/>
      <c r="HCQ11" s="11"/>
      <c r="HCR11" s="11"/>
      <c r="HCS11" s="11"/>
      <c r="HCT11" s="11"/>
      <c r="HCU11" s="11"/>
      <c r="HCV11" s="11"/>
      <c r="HCW11" s="11"/>
      <c r="HCX11" s="11"/>
      <c r="HCY11" s="11"/>
      <c r="HCZ11" s="11"/>
      <c r="HDA11" s="11"/>
      <c r="HDB11" s="11"/>
      <c r="HDC11" s="11"/>
      <c r="HDD11" s="11"/>
      <c r="HDE11" s="11"/>
      <c r="HDF11" s="11"/>
      <c r="HDG11" s="11"/>
      <c r="HDH11" s="11"/>
      <c r="HDI11" s="11"/>
      <c r="HDJ11" s="11"/>
      <c r="HDK11" s="11"/>
      <c r="HDL11" s="11"/>
      <c r="HDM11" s="11"/>
      <c r="HDN11" s="11"/>
      <c r="HDO11" s="11"/>
      <c r="HDP11" s="11"/>
      <c r="HDQ11" s="11"/>
      <c r="HDR11" s="11"/>
      <c r="HDS11" s="11"/>
      <c r="HDT11" s="11"/>
      <c r="HDU11" s="11"/>
      <c r="HDV11" s="11"/>
      <c r="HDW11" s="11"/>
      <c r="HDX11" s="11"/>
      <c r="HDY11" s="11"/>
      <c r="HDZ11" s="11"/>
      <c r="HEA11" s="11"/>
      <c r="HEB11" s="11"/>
      <c r="HEC11" s="11"/>
      <c r="HED11" s="11"/>
      <c r="HEE11" s="11"/>
      <c r="HEF11" s="11"/>
      <c r="HEG11" s="11"/>
      <c r="HEH11" s="11"/>
      <c r="HEI11" s="11"/>
      <c r="HEJ11" s="11"/>
      <c r="HEK11" s="11"/>
      <c r="HEL11" s="11"/>
      <c r="HEM11" s="11"/>
      <c r="HEN11" s="11"/>
      <c r="HEO11" s="11"/>
      <c r="HEP11" s="11"/>
      <c r="HEQ11" s="11"/>
      <c r="HER11" s="11"/>
      <c r="HES11" s="11"/>
      <c r="HET11" s="11"/>
      <c r="HEU11" s="11"/>
      <c r="HEV11" s="11"/>
      <c r="HEW11" s="11"/>
      <c r="HEX11" s="11"/>
      <c r="HEY11" s="11"/>
      <c r="HEZ11" s="11"/>
      <c r="HFA11" s="11"/>
      <c r="HFB11" s="11"/>
      <c r="HFC11" s="11"/>
      <c r="HFD11" s="11"/>
      <c r="HFE11" s="11"/>
      <c r="HFF11" s="11"/>
      <c r="HFG11" s="11"/>
      <c r="HFH11" s="11"/>
      <c r="HFI11" s="11"/>
      <c r="HFJ11" s="11"/>
      <c r="HFK11" s="11"/>
      <c r="HFL11" s="11"/>
      <c r="HFM11" s="11"/>
      <c r="HFN11" s="11"/>
      <c r="HFO11" s="11"/>
      <c r="HFP11" s="11"/>
      <c r="HFQ11" s="11"/>
      <c r="HFR11" s="11"/>
      <c r="HFS11" s="11"/>
      <c r="HFT11" s="11"/>
      <c r="HFU11" s="11"/>
      <c r="HFV11" s="11"/>
      <c r="HFW11" s="11"/>
      <c r="HFX11" s="11"/>
      <c r="HFY11" s="11"/>
      <c r="HFZ11" s="11"/>
      <c r="HGA11" s="11"/>
      <c r="HGB11" s="11"/>
      <c r="HGC11" s="11"/>
      <c r="HGD11" s="11"/>
      <c r="HGE11" s="11"/>
      <c r="HGF11" s="11"/>
      <c r="HGG11" s="11"/>
      <c r="HGH11" s="11"/>
      <c r="HGI11" s="11"/>
      <c r="HGJ11" s="11"/>
      <c r="HGK11" s="11"/>
      <c r="HGL11" s="11"/>
      <c r="HGM11" s="11"/>
      <c r="HGN11" s="11"/>
      <c r="HGO11" s="11"/>
      <c r="HGP11" s="11"/>
      <c r="HGQ11" s="11"/>
      <c r="HGR11" s="11"/>
      <c r="HGS11" s="11"/>
      <c r="HGT11" s="11"/>
      <c r="HGU11" s="11"/>
      <c r="HGV11" s="11"/>
      <c r="HGW11" s="11"/>
      <c r="HGX11" s="11"/>
      <c r="HGY11" s="11"/>
      <c r="HGZ11" s="11"/>
      <c r="HHA11" s="11"/>
      <c r="HHB11" s="11"/>
      <c r="HHC11" s="11"/>
      <c r="HHD11" s="11"/>
      <c r="HHE11" s="11"/>
      <c r="HHF11" s="11"/>
      <c r="HHG11" s="11"/>
      <c r="HHH11" s="11"/>
      <c r="HHI11" s="11"/>
      <c r="HHJ11" s="11"/>
      <c r="HHK11" s="11"/>
      <c r="HHL11" s="11"/>
      <c r="HHM11" s="11"/>
      <c r="HHN11" s="11"/>
      <c r="HHO11" s="11"/>
      <c r="HHP11" s="11"/>
      <c r="HHQ11" s="11"/>
      <c r="HHR11" s="11"/>
      <c r="HHS11" s="11"/>
      <c r="HHT11" s="11"/>
      <c r="HHU11" s="11"/>
      <c r="HHV11" s="11"/>
      <c r="HHW11" s="11"/>
      <c r="HHX11" s="11"/>
      <c r="HHY11" s="11"/>
      <c r="HHZ11" s="11"/>
      <c r="HIA11" s="11"/>
      <c r="HIB11" s="11"/>
      <c r="HIC11" s="11"/>
      <c r="HID11" s="11"/>
      <c r="HIE11" s="11"/>
      <c r="HIF11" s="11"/>
      <c r="HIG11" s="11"/>
      <c r="HIH11" s="11"/>
      <c r="HII11" s="11"/>
      <c r="HIJ11" s="11"/>
      <c r="HIK11" s="11"/>
      <c r="HIL11" s="11"/>
      <c r="HIM11" s="11"/>
      <c r="HIN11" s="11"/>
      <c r="HIO11" s="11"/>
      <c r="HIP11" s="11"/>
      <c r="HIQ11" s="11"/>
      <c r="HIR11" s="11"/>
      <c r="HIS11" s="11"/>
      <c r="HIT11" s="11"/>
      <c r="HIU11" s="11"/>
      <c r="HIV11" s="11"/>
      <c r="HIW11" s="11"/>
      <c r="HIX11" s="11"/>
      <c r="HIY11" s="11"/>
      <c r="HIZ11" s="11"/>
      <c r="HJA11" s="11"/>
      <c r="HJB11" s="11"/>
      <c r="HJC11" s="11"/>
      <c r="HJD11" s="11"/>
      <c r="HJE11" s="11"/>
      <c r="HJF11" s="11"/>
      <c r="HJG11" s="11"/>
      <c r="HJH11" s="11"/>
      <c r="HJI11" s="11"/>
      <c r="HJJ11" s="11"/>
      <c r="HJK11" s="11"/>
      <c r="HJL11" s="11"/>
      <c r="HJM11" s="11"/>
      <c r="HJN11" s="11"/>
      <c r="HJO11" s="11"/>
      <c r="HJP11" s="11"/>
      <c r="HJQ11" s="11"/>
      <c r="HJR11" s="11"/>
      <c r="HJS11" s="11"/>
      <c r="HJT11" s="11"/>
      <c r="HJU11" s="11"/>
      <c r="HJV11" s="11"/>
      <c r="HJW11" s="11"/>
      <c r="HJX11" s="11"/>
      <c r="HJY11" s="11"/>
      <c r="HJZ11" s="11"/>
      <c r="HKA11" s="11"/>
      <c r="HKB11" s="11"/>
      <c r="HKC11" s="11"/>
      <c r="HKD11" s="11"/>
      <c r="HKE11" s="11"/>
      <c r="HKF11" s="11"/>
      <c r="HKG11" s="11"/>
      <c r="HKH11" s="11"/>
      <c r="HKI11" s="11"/>
      <c r="HKJ11" s="11"/>
      <c r="HKK11" s="11"/>
      <c r="HKL11" s="11"/>
      <c r="HKM11" s="11"/>
      <c r="HKN11" s="11"/>
      <c r="HKO11" s="11"/>
      <c r="HKP11" s="11"/>
      <c r="HKQ11" s="11"/>
      <c r="HKR11" s="11"/>
      <c r="HKS11" s="11"/>
      <c r="HKT11" s="11"/>
      <c r="HKU11" s="11"/>
      <c r="HKV11" s="11"/>
      <c r="HKW11" s="11"/>
      <c r="HKX11" s="11"/>
      <c r="HKY11" s="11"/>
      <c r="HKZ11" s="11"/>
      <c r="HLA11" s="11"/>
      <c r="HLB11" s="11"/>
      <c r="HLC11" s="11"/>
      <c r="HLD11" s="11"/>
      <c r="HLE11" s="11"/>
      <c r="HLF11" s="11"/>
      <c r="HLG11" s="11"/>
      <c r="HLH11" s="11"/>
      <c r="HLI11" s="11"/>
      <c r="HLJ11" s="11"/>
      <c r="HLK11" s="11"/>
      <c r="HLL11" s="11"/>
      <c r="HLM11" s="11"/>
      <c r="HLN11" s="11"/>
      <c r="HLO11" s="11"/>
      <c r="HLP11" s="11"/>
      <c r="HLQ11" s="11"/>
      <c r="HLR11" s="11"/>
      <c r="HLS11" s="11"/>
      <c r="HLT11" s="11"/>
      <c r="HLU11" s="11"/>
      <c r="HLV11" s="11"/>
      <c r="HLW11" s="11"/>
      <c r="HLX11" s="11"/>
      <c r="HLY11" s="11"/>
      <c r="HLZ11" s="11"/>
      <c r="HMA11" s="11"/>
      <c r="HMB11" s="11"/>
      <c r="HMC11" s="11"/>
      <c r="HMD11" s="11"/>
      <c r="HME11" s="11"/>
      <c r="HMF11" s="11"/>
      <c r="HMG11" s="11"/>
      <c r="HMH11" s="11"/>
      <c r="HMI11" s="11"/>
      <c r="HMJ11" s="11"/>
      <c r="HMK11" s="11"/>
      <c r="HML11" s="11"/>
      <c r="HMM11" s="11"/>
      <c r="HMN11" s="11"/>
      <c r="HMO11" s="11"/>
      <c r="HMP11" s="11"/>
      <c r="HMQ11" s="11"/>
      <c r="HMR11" s="11"/>
      <c r="HMS11" s="11"/>
      <c r="HMT11" s="11"/>
      <c r="HMU11" s="11"/>
      <c r="HMV11" s="11"/>
      <c r="HMW11" s="11"/>
      <c r="HMX11" s="11"/>
      <c r="HMY11" s="11"/>
      <c r="HMZ11" s="11"/>
      <c r="HNA11" s="11"/>
      <c r="HNB11" s="11"/>
      <c r="HNC11" s="11"/>
      <c r="HND11" s="11"/>
      <c r="HNE11" s="11"/>
      <c r="HNF11" s="11"/>
      <c r="HNG11" s="11"/>
      <c r="HNH11" s="11"/>
      <c r="HNI11" s="11"/>
      <c r="HNJ11" s="11"/>
      <c r="HNK11" s="11"/>
      <c r="HNL11" s="11"/>
      <c r="HNM11" s="11"/>
      <c r="HNN11" s="11"/>
      <c r="HNO11" s="11"/>
      <c r="HNP11" s="11"/>
      <c r="HNQ11" s="11"/>
      <c r="HNR11" s="11"/>
      <c r="HNS11" s="11"/>
      <c r="HNT11" s="11"/>
      <c r="HNU11" s="11"/>
      <c r="HNV11" s="11"/>
      <c r="HNW11" s="11"/>
      <c r="HNX11" s="11"/>
      <c r="HNY11" s="11"/>
      <c r="HNZ11" s="11"/>
      <c r="HOA11" s="11"/>
      <c r="HOB11" s="11"/>
      <c r="HOC11" s="11"/>
      <c r="HOD11" s="11"/>
      <c r="HOE11" s="11"/>
      <c r="HOF11" s="11"/>
      <c r="HOG11" s="11"/>
      <c r="HOH11" s="11"/>
      <c r="HOI11" s="11"/>
      <c r="HOJ11" s="11"/>
      <c r="HOK11" s="11"/>
      <c r="HOL11" s="11"/>
      <c r="HOM11" s="11"/>
      <c r="HON11" s="11"/>
      <c r="HOO11" s="11"/>
      <c r="HOP11" s="11"/>
      <c r="HOQ11" s="11"/>
      <c r="HOR11" s="11"/>
      <c r="HOS11" s="11"/>
      <c r="HOT11" s="11"/>
      <c r="HOU11" s="11"/>
      <c r="HOV11" s="11"/>
      <c r="HOW11" s="11"/>
      <c r="HOX11" s="11"/>
      <c r="HOY11" s="11"/>
      <c r="HOZ11" s="11"/>
      <c r="HPA11" s="11"/>
      <c r="HPB11" s="11"/>
      <c r="HPC11" s="11"/>
      <c r="HPD11" s="11"/>
      <c r="HPE11" s="11"/>
      <c r="HPF11" s="11"/>
      <c r="HPG11" s="11"/>
      <c r="HPH11" s="11"/>
      <c r="HPI11" s="11"/>
      <c r="HPJ11" s="11"/>
      <c r="HPK11" s="11"/>
      <c r="HPL11" s="11"/>
      <c r="HPM11" s="11"/>
      <c r="HPN11" s="11"/>
      <c r="HPO11" s="11"/>
      <c r="HPP11" s="11"/>
      <c r="HPQ11" s="11"/>
      <c r="HPR11" s="11"/>
      <c r="HPS11" s="11"/>
      <c r="HPT11" s="11"/>
      <c r="HPU11" s="11"/>
      <c r="HPV11" s="11"/>
      <c r="HPW11" s="11"/>
      <c r="HPX11" s="11"/>
      <c r="HPY11" s="11"/>
      <c r="HPZ11" s="11"/>
      <c r="HQA11" s="11"/>
      <c r="HQB11" s="11"/>
      <c r="HQC11" s="11"/>
      <c r="HQD11" s="11"/>
      <c r="HQE11" s="11"/>
      <c r="HQF11" s="11"/>
      <c r="HQG11" s="11"/>
      <c r="HQH11" s="11"/>
      <c r="HQI11" s="11"/>
      <c r="HQJ11" s="11"/>
      <c r="HQK11" s="11"/>
      <c r="HQL11" s="11"/>
      <c r="HQM11" s="11"/>
      <c r="HQN11" s="11"/>
      <c r="HQO11" s="11"/>
      <c r="HQP11" s="11"/>
      <c r="HQQ11" s="11"/>
      <c r="HQR11" s="11"/>
      <c r="HQS11" s="11"/>
      <c r="HQT11" s="11"/>
      <c r="HQU11" s="11"/>
      <c r="HQV11" s="11"/>
      <c r="HQW11" s="11"/>
      <c r="HQX11" s="11"/>
      <c r="HQY11" s="11"/>
      <c r="HQZ11" s="11"/>
      <c r="HRA11" s="11"/>
      <c r="HRB11" s="11"/>
      <c r="HRC11" s="11"/>
      <c r="HRD11" s="11"/>
      <c r="HRE11" s="11"/>
      <c r="HRF11" s="11"/>
      <c r="HRG11" s="11"/>
      <c r="HRH11" s="11"/>
      <c r="HRI11" s="11"/>
      <c r="HRJ11" s="11"/>
      <c r="HRK11" s="11"/>
      <c r="HRL11" s="11"/>
      <c r="HRM11" s="11"/>
      <c r="HRN11" s="11"/>
      <c r="HRO11" s="11"/>
      <c r="HRP11" s="11"/>
      <c r="HRQ11" s="11"/>
      <c r="HRR11" s="11"/>
      <c r="HRS11" s="11"/>
      <c r="HRT11" s="11"/>
      <c r="HRU11" s="11"/>
      <c r="HRV11" s="11"/>
      <c r="HRW11" s="11"/>
      <c r="HRX11" s="11"/>
      <c r="HRY11" s="11"/>
      <c r="HRZ11" s="11"/>
      <c r="HSA11" s="11"/>
      <c r="HSB11" s="11"/>
      <c r="HSC11" s="11"/>
      <c r="HSD11" s="11"/>
      <c r="HSE11" s="11"/>
      <c r="HSF11" s="11"/>
      <c r="HSG11" s="11"/>
      <c r="HSH11" s="11"/>
      <c r="HSI11" s="11"/>
      <c r="HSJ11" s="11"/>
      <c r="HSK11" s="11"/>
      <c r="HSL11" s="11"/>
      <c r="HSM11" s="11"/>
      <c r="HSN11" s="11"/>
      <c r="HSO11" s="11"/>
      <c r="HSP11" s="11"/>
      <c r="HSQ11" s="11"/>
      <c r="HSR11" s="11"/>
      <c r="HSS11" s="11"/>
      <c r="HST11" s="11"/>
      <c r="HSU11" s="11"/>
      <c r="HSV11" s="11"/>
      <c r="HSW11" s="11"/>
      <c r="HSX11" s="11"/>
      <c r="HSY11" s="11"/>
      <c r="HSZ11" s="11"/>
      <c r="HTA11" s="11"/>
      <c r="HTB11" s="11"/>
      <c r="HTC11" s="11"/>
      <c r="HTD11" s="11"/>
      <c r="HTE11" s="11"/>
      <c r="HTF11" s="11"/>
      <c r="HTG11" s="11"/>
      <c r="HTH11" s="11"/>
      <c r="HTI11" s="11"/>
      <c r="HTJ11" s="11"/>
      <c r="HTK11" s="11"/>
      <c r="HTL11" s="11"/>
      <c r="HTM11" s="11"/>
      <c r="HTN11" s="11"/>
      <c r="HTO11" s="11"/>
      <c r="HTP11" s="11"/>
      <c r="HTQ11" s="11"/>
      <c r="HTR11" s="11"/>
      <c r="HTS11" s="11"/>
      <c r="HTT11" s="11"/>
      <c r="HTU11" s="11"/>
      <c r="HTV11" s="11"/>
      <c r="HTW11" s="11"/>
      <c r="HTX11" s="11"/>
      <c r="HTY11" s="11"/>
      <c r="HTZ11" s="11"/>
      <c r="HUA11" s="11"/>
      <c r="HUB11" s="11"/>
      <c r="HUC11" s="11"/>
      <c r="HUD11" s="11"/>
      <c r="HUE11" s="11"/>
      <c r="HUF11" s="11"/>
      <c r="HUG11" s="11"/>
      <c r="HUH11" s="11"/>
      <c r="HUI11" s="11"/>
      <c r="HUJ11" s="11"/>
      <c r="HUK11" s="11"/>
      <c r="HUL11" s="11"/>
      <c r="HUM11" s="11"/>
      <c r="HUN11" s="11"/>
      <c r="HUO11" s="11"/>
      <c r="HUP11" s="11"/>
      <c r="HUQ11" s="11"/>
      <c r="HUR11" s="11"/>
      <c r="HUS11" s="11"/>
      <c r="HUT11" s="11"/>
      <c r="HUU11" s="11"/>
      <c r="HUV11" s="11"/>
      <c r="HUW11" s="11"/>
      <c r="HUX11" s="11"/>
      <c r="HUY11" s="11"/>
      <c r="HUZ11" s="11"/>
      <c r="HVA11" s="11"/>
      <c r="HVB11" s="11"/>
      <c r="HVC11" s="11"/>
      <c r="HVD11" s="11"/>
      <c r="HVE11" s="11"/>
      <c r="HVF11" s="11"/>
      <c r="HVG11" s="11"/>
      <c r="HVH11" s="11"/>
      <c r="HVI11" s="11"/>
      <c r="HVJ11" s="11"/>
      <c r="HVK11" s="11"/>
      <c r="HVL11" s="11"/>
      <c r="HVM11" s="11"/>
      <c r="HVN11" s="11"/>
      <c r="HVO11" s="11"/>
      <c r="HVP11" s="11"/>
      <c r="HVQ11" s="11"/>
      <c r="HVR11" s="11"/>
      <c r="HVS11" s="11"/>
      <c r="HVT11" s="11"/>
      <c r="HVU11" s="11"/>
      <c r="HVV11" s="11"/>
      <c r="HVW11" s="11"/>
      <c r="HVX11" s="11"/>
      <c r="HVY11" s="11"/>
      <c r="HVZ11" s="11"/>
      <c r="HWA11" s="11"/>
      <c r="HWB11" s="11"/>
      <c r="HWC11" s="11"/>
      <c r="HWD11" s="11"/>
      <c r="HWE11" s="11"/>
      <c r="HWF11" s="11"/>
      <c r="HWG11" s="11"/>
      <c r="HWH11" s="11"/>
      <c r="HWI11" s="11"/>
      <c r="HWJ11" s="11"/>
      <c r="HWK11" s="11"/>
      <c r="HWL11" s="11"/>
      <c r="HWM11" s="11"/>
      <c r="HWN11" s="11"/>
      <c r="HWO11" s="11"/>
      <c r="HWP11" s="11"/>
      <c r="HWQ11" s="11"/>
      <c r="HWR11" s="11"/>
      <c r="HWS11" s="11"/>
      <c r="HWT11" s="11"/>
      <c r="HWU11" s="11"/>
      <c r="HWV11" s="11"/>
      <c r="HWW11" s="11"/>
      <c r="HWX11" s="11"/>
      <c r="HWY11" s="11"/>
      <c r="HWZ11" s="11"/>
      <c r="HXA11" s="11"/>
      <c r="HXB11" s="11"/>
      <c r="HXC11" s="11"/>
      <c r="HXD11" s="11"/>
      <c r="HXE11" s="11"/>
      <c r="HXF11" s="11"/>
      <c r="HXG11" s="11"/>
      <c r="HXH11" s="11"/>
      <c r="HXI11" s="11"/>
      <c r="HXJ11" s="11"/>
      <c r="HXK11" s="11"/>
      <c r="HXL11" s="11"/>
      <c r="HXM11" s="11"/>
      <c r="HXN11" s="11"/>
      <c r="HXO11" s="11"/>
      <c r="HXP11" s="11"/>
      <c r="HXQ11" s="11"/>
      <c r="HXR11" s="11"/>
      <c r="HXS11" s="11"/>
      <c r="HXT11" s="11"/>
      <c r="HXU11" s="11"/>
      <c r="HXV11" s="11"/>
      <c r="HXW11" s="11"/>
      <c r="HXX11" s="11"/>
      <c r="HXY11" s="11"/>
      <c r="HXZ11" s="11"/>
      <c r="HYA11" s="11"/>
      <c r="HYB11" s="11"/>
      <c r="HYC11" s="11"/>
      <c r="HYD11" s="11"/>
      <c r="HYE11" s="11"/>
      <c r="HYF11" s="11"/>
      <c r="HYG11" s="11"/>
      <c r="HYH11" s="11"/>
      <c r="HYI11" s="11"/>
      <c r="HYJ11" s="11"/>
      <c r="HYK11" s="11"/>
      <c r="HYL11" s="11"/>
      <c r="HYM11" s="11"/>
      <c r="HYN11" s="11"/>
      <c r="HYO11" s="11"/>
      <c r="HYP11" s="11"/>
      <c r="HYQ11" s="11"/>
      <c r="HYR11" s="11"/>
      <c r="HYS11" s="11"/>
      <c r="HYT11" s="11"/>
      <c r="HYU11" s="11"/>
      <c r="HYV11" s="11"/>
      <c r="HYW11" s="11"/>
      <c r="HYX11" s="11"/>
      <c r="HYY11" s="11"/>
      <c r="HYZ11" s="11"/>
      <c r="HZA11" s="11"/>
      <c r="HZB11" s="11"/>
      <c r="HZC11" s="11"/>
      <c r="HZD11" s="11"/>
      <c r="HZE11" s="11"/>
      <c r="HZF11" s="11"/>
      <c r="HZG11" s="11"/>
      <c r="HZH11" s="11"/>
      <c r="HZI11" s="11"/>
      <c r="HZJ11" s="11"/>
      <c r="HZK11" s="11"/>
      <c r="HZL11" s="11"/>
      <c r="HZM11" s="11"/>
      <c r="HZN11" s="11"/>
      <c r="HZO11" s="11"/>
      <c r="HZP11" s="11"/>
      <c r="HZQ11" s="11"/>
      <c r="HZR11" s="11"/>
      <c r="HZS11" s="11"/>
      <c r="HZT11" s="11"/>
      <c r="HZU11" s="11"/>
      <c r="HZV11" s="11"/>
      <c r="HZW11" s="11"/>
      <c r="HZX11" s="11"/>
      <c r="HZY11" s="11"/>
      <c r="HZZ11" s="11"/>
      <c r="IAA11" s="11"/>
      <c r="IAB11" s="11"/>
      <c r="IAC11" s="11"/>
      <c r="IAD11" s="11"/>
      <c r="IAE11" s="11"/>
      <c r="IAF11" s="11"/>
      <c r="IAG11" s="11"/>
      <c r="IAH11" s="11"/>
      <c r="IAI11" s="11"/>
      <c r="IAJ11" s="11"/>
      <c r="IAK11" s="11"/>
      <c r="IAL11" s="11"/>
      <c r="IAM11" s="11"/>
      <c r="IAN11" s="11"/>
      <c r="IAO11" s="11"/>
      <c r="IAP11" s="11"/>
      <c r="IAQ11" s="11"/>
      <c r="IAR11" s="11"/>
      <c r="IAS11" s="11"/>
      <c r="IAT11" s="11"/>
      <c r="IAU11" s="11"/>
      <c r="IAV11" s="11"/>
      <c r="IAW11" s="11"/>
      <c r="IAX11" s="11"/>
      <c r="IAY11" s="11"/>
      <c r="IAZ11" s="11"/>
      <c r="IBA11" s="11"/>
      <c r="IBB11" s="11"/>
      <c r="IBC11" s="11"/>
      <c r="IBD11" s="11"/>
      <c r="IBE11" s="11"/>
      <c r="IBF11" s="11"/>
      <c r="IBG11" s="11"/>
      <c r="IBH11" s="11"/>
      <c r="IBI11" s="11"/>
      <c r="IBJ11" s="11"/>
      <c r="IBK11" s="11"/>
      <c r="IBL11" s="11"/>
      <c r="IBM11" s="11"/>
      <c r="IBN11" s="11"/>
      <c r="IBO11" s="11"/>
      <c r="IBP11" s="11"/>
      <c r="IBQ11" s="11"/>
      <c r="IBR11" s="11"/>
      <c r="IBS11" s="11"/>
      <c r="IBT11" s="11"/>
      <c r="IBU11" s="11"/>
      <c r="IBV11" s="11"/>
      <c r="IBW11" s="11"/>
      <c r="IBX11" s="11"/>
      <c r="IBY11" s="11"/>
      <c r="IBZ11" s="11"/>
      <c r="ICA11" s="11"/>
      <c r="ICB11" s="11"/>
      <c r="ICC11" s="11"/>
      <c r="ICD11" s="11"/>
      <c r="ICE11" s="11"/>
      <c r="ICF11" s="11"/>
      <c r="ICG11" s="11"/>
      <c r="ICH11" s="11"/>
      <c r="ICI11" s="11"/>
      <c r="ICJ11" s="11"/>
      <c r="ICK11" s="11"/>
      <c r="ICL11" s="11"/>
      <c r="ICM11" s="11"/>
      <c r="ICN11" s="11"/>
      <c r="ICO11" s="11"/>
      <c r="ICP11" s="11"/>
      <c r="ICQ11" s="11"/>
      <c r="ICR11" s="11"/>
      <c r="ICS11" s="11"/>
      <c r="ICT11" s="11"/>
      <c r="ICU11" s="11"/>
      <c r="ICV11" s="11"/>
      <c r="ICW11" s="11"/>
      <c r="ICX11" s="11"/>
      <c r="ICY11" s="11"/>
      <c r="ICZ11" s="11"/>
      <c r="IDA11" s="11"/>
      <c r="IDB11" s="11"/>
      <c r="IDC11" s="11"/>
      <c r="IDD11" s="11"/>
      <c r="IDE11" s="11"/>
      <c r="IDF11" s="11"/>
      <c r="IDG11" s="11"/>
      <c r="IDH11" s="11"/>
      <c r="IDI11" s="11"/>
      <c r="IDJ11" s="11"/>
      <c r="IDK11" s="11"/>
      <c r="IDL11" s="11"/>
      <c r="IDM11" s="11"/>
      <c r="IDN11" s="11"/>
      <c r="IDO11" s="11"/>
      <c r="IDP11" s="11"/>
      <c r="IDQ11" s="11"/>
      <c r="IDR11" s="11"/>
      <c r="IDS11" s="11"/>
      <c r="IDT11" s="11"/>
      <c r="IDU11" s="11"/>
      <c r="IDV11" s="11"/>
      <c r="IDW11" s="11"/>
      <c r="IDX11" s="11"/>
      <c r="IDY11" s="11"/>
      <c r="IDZ11" s="11"/>
      <c r="IEA11" s="11"/>
      <c r="IEB11" s="11"/>
      <c r="IEC11" s="11"/>
      <c r="IED11" s="11"/>
      <c r="IEE11" s="11"/>
      <c r="IEF11" s="11"/>
      <c r="IEG11" s="11"/>
      <c r="IEH11" s="11"/>
      <c r="IEI11" s="11"/>
      <c r="IEJ11" s="11"/>
      <c r="IEK11" s="11"/>
      <c r="IEL11" s="11"/>
      <c r="IEM11" s="11"/>
      <c r="IEN11" s="11"/>
      <c r="IEO11" s="11"/>
      <c r="IEP11" s="11"/>
      <c r="IEQ11" s="11"/>
      <c r="IER11" s="11"/>
      <c r="IES11" s="11"/>
      <c r="IET11" s="11"/>
      <c r="IEU11" s="11"/>
      <c r="IEV11" s="11"/>
      <c r="IEW11" s="11"/>
      <c r="IEX11" s="11"/>
      <c r="IEY11" s="11"/>
      <c r="IEZ11" s="11"/>
      <c r="IFA11" s="11"/>
      <c r="IFB11" s="11"/>
      <c r="IFC11" s="11"/>
      <c r="IFD11" s="11"/>
      <c r="IFE11" s="11"/>
      <c r="IFF11" s="11"/>
      <c r="IFG11" s="11"/>
      <c r="IFH11" s="11"/>
      <c r="IFI11" s="11"/>
      <c r="IFJ11" s="11"/>
      <c r="IFK11" s="11"/>
      <c r="IFL11" s="11"/>
      <c r="IFM11" s="11"/>
      <c r="IFN11" s="11"/>
      <c r="IFO11" s="11"/>
      <c r="IFP11" s="11"/>
      <c r="IFQ11" s="11"/>
      <c r="IFR11" s="11"/>
      <c r="IFS11" s="11"/>
      <c r="IFT11" s="11"/>
      <c r="IFU11" s="11"/>
      <c r="IFV11" s="11"/>
      <c r="IFW11" s="11"/>
      <c r="IFX11" s="11"/>
      <c r="IFY11" s="11"/>
      <c r="IFZ11" s="11"/>
      <c r="IGA11" s="11"/>
      <c r="IGB11" s="11"/>
      <c r="IGC11" s="11"/>
      <c r="IGD11" s="11"/>
      <c r="IGE11" s="11"/>
      <c r="IGF11" s="11"/>
      <c r="IGG11" s="11"/>
      <c r="IGH11" s="11"/>
      <c r="IGI11" s="11"/>
      <c r="IGJ11" s="11"/>
      <c r="IGK11" s="11"/>
      <c r="IGL11" s="11"/>
      <c r="IGM11" s="11"/>
      <c r="IGN11" s="11"/>
      <c r="IGO11" s="11"/>
      <c r="IGP11" s="11"/>
      <c r="IGQ11" s="11"/>
      <c r="IGR11" s="11"/>
      <c r="IGS11" s="11"/>
      <c r="IGT11" s="11"/>
      <c r="IGU11" s="11"/>
      <c r="IGV11" s="11"/>
      <c r="IGW11" s="11"/>
      <c r="IGX11" s="11"/>
      <c r="IGY11" s="11"/>
      <c r="IGZ11" s="11"/>
      <c r="IHA11" s="11"/>
      <c r="IHB11" s="11"/>
      <c r="IHC11" s="11"/>
      <c r="IHD11" s="11"/>
      <c r="IHE11" s="11"/>
      <c r="IHF11" s="11"/>
      <c r="IHG11" s="11"/>
      <c r="IHH11" s="11"/>
      <c r="IHI11" s="11"/>
      <c r="IHJ11" s="11"/>
      <c r="IHK11" s="11"/>
      <c r="IHL11" s="11"/>
      <c r="IHM11" s="11"/>
      <c r="IHN11" s="11"/>
      <c r="IHO11" s="11"/>
      <c r="IHP11" s="11"/>
      <c r="IHQ11" s="11"/>
      <c r="IHR11" s="11"/>
      <c r="IHS11" s="11"/>
      <c r="IHT11" s="11"/>
      <c r="IHU11" s="11"/>
      <c r="IHV11" s="11"/>
      <c r="IHW11" s="11"/>
      <c r="IHX11" s="11"/>
      <c r="IHY11" s="11"/>
      <c r="IHZ11" s="11"/>
      <c r="IIA11" s="11"/>
      <c r="IIB11" s="11"/>
      <c r="IIC11" s="11"/>
      <c r="IID11" s="11"/>
      <c r="IIE11" s="11"/>
      <c r="IIF11" s="11"/>
      <c r="IIG11" s="11"/>
      <c r="IIH11" s="11"/>
      <c r="III11" s="11"/>
      <c r="IIJ11" s="11"/>
      <c r="IIK11" s="11"/>
      <c r="IIL11" s="11"/>
      <c r="IIM11" s="11"/>
      <c r="IIN11" s="11"/>
      <c r="IIO11" s="11"/>
      <c r="IIP11" s="11"/>
      <c r="IIQ11" s="11"/>
      <c r="IIR11" s="11"/>
      <c r="IIS11" s="11"/>
      <c r="IIT11" s="11"/>
      <c r="IIU11" s="11"/>
      <c r="IIV11" s="11"/>
      <c r="IIW11" s="11"/>
      <c r="IIX11" s="11"/>
      <c r="IIY11" s="11"/>
      <c r="IIZ11" s="11"/>
      <c r="IJA11" s="11"/>
      <c r="IJB11" s="11"/>
      <c r="IJC11" s="11"/>
      <c r="IJD11" s="11"/>
      <c r="IJE11" s="11"/>
      <c r="IJF11" s="11"/>
      <c r="IJG11" s="11"/>
      <c r="IJH11" s="11"/>
      <c r="IJI11" s="11"/>
      <c r="IJJ11" s="11"/>
      <c r="IJK11" s="11"/>
      <c r="IJL11" s="11"/>
      <c r="IJM11" s="11"/>
      <c r="IJN11" s="11"/>
      <c r="IJO11" s="11"/>
      <c r="IJP11" s="11"/>
      <c r="IJQ11" s="11"/>
      <c r="IJR11" s="11"/>
      <c r="IJS11" s="11"/>
      <c r="IJT11" s="11"/>
      <c r="IJU11" s="11"/>
      <c r="IJV11" s="11"/>
      <c r="IJW11" s="11"/>
      <c r="IJX11" s="11"/>
      <c r="IJY11" s="11"/>
      <c r="IJZ11" s="11"/>
      <c r="IKA11" s="11"/>
      <c r="IKB11" s="11"/>
      <c r="IKC11" s="11"/>
      <c r="IKD11" s="11"/>
      <c r="IKE11" s="11"/>
      <c r="IKF11" s="11"/>
      <c r="IKG11" s="11"/>
      <c r="IKH11" s="11"/>
      <c r="IKI11" s="11"/>
      <c r="IKJ11" s="11"/>
      <c r="IKK11" s="11"/>
      <c r="IKL11" s="11"/>
      <c r="IKM11" s="11"/>
      <c r="IKN11" s="11"/>
      <c r="IKO11" s="11"/>
      <c r="IKP11" s="11"/>
      <c r="IKQ11" s="11"/>
      <c r="IKR11" s="11"/>
      <c r="IKS11" s="11"/>
      <c r="IKT11" s="11"/>
      <c r="IKU11" s="11"/>
      <c r="IKV11" s="11"/>
      <c r="IKW11" s="11"/>
      <c r="IKX11" s="11"/>
      <c r="IKY11" s="11"/>
      <c r="IKZ11" s="11"/>
      <c r="ILA11" s="11"/>
      <c r="ILB11" s="11"/>
      <c r="ILC11" s="11"/>
      <c r="ILD11" s="11"/>
      <c r="ILE11" s="11"/>
      <c r="ILF11" s="11"/>
      <c r="ILG11" s="11"/>
      <c r="ILH11" s="11"/>
      <c r="ILI11" s="11"/>
      <c r="ILJ11" s="11"/>
      <c r="ILK11" s="11"/>
      <c r="ILL11" s="11"/>
      <c r="ILM11" s="11"/>
      <c r="ILN11" s="11"/>
      <c r="ILO11" s="11"/>
      <c r="ILP11" s="11"/>
      <c r="ILQ11" s="11"/>
      <c r="ILR11" s="11"/>
      <c r="ILS11" s="11"/>
      <c r="ILT11" s="11"/>
      <c r="ILU11" s="11"/>
      <c r="ILV11" s="11"/>
      <c r="ILW11" s="11"/>
      <c r="ILX11" s="11"/>
      <c r="ILY11" s="11"/>
      <c r="ILZ11" s="11"/>
      <c r="IMA11" s="11"/>
      <c r="IMB11" s="11"/>
      <c r="IMC11" s="11"/>
      <c r="IMD11" s="11"/>
      <c r="IME11" s="11"/>
      <c r="IMF11" s="11"/>
      <c r="IMG11" s="11"/>
      <c r="IMH11" s="11"/>
      <c r="IMI11" s="11"/>
      <c r="IMJ11" s="11"/>
      <c r="IMK11" s="11"/>
      <c r="IML11" s="11"/>
      <c r="IMM11" s="11"/>
      <c r="IMN11" s="11"/>
      <c r="IMO11" s="11"/>
      <c r="IMP11" s="11"/>
      <c r="IMQ11" s="11"/>
      <c r="IMR11" s="11"/>
      <c r="IMS11" s="11"/>
      <c r="IMT11" s="11"/>
      <c r="IMU11" s="11"/>
      <c r="IMV11" s="11"/>
      <c r="IMW11" s="11"/>
      <c r="IMX11" s="11"/>
      <c r="IMY11" s="11"/>
      <c r="IMZ11" s="11"/>
      <c r="INA11" s="11"/>
      <c r="INB11" s="11"/>
      <c r="INC11" s="11"/>
      <c r="IND11" s="11"/>
      <c r="INE11" s="11"/>
      <c r="INF11" s="11"/>
      <c r="ING11" s="11"/>
      <c r="INH11" s="11"/>
      <c r="INI11" s="11"/>
      <c r="INJ11" s="11"/>
      <c r="INK11" s="11"/>
      <c r="INL11" s="11"/>
      <c r="INM11" s="11"/>
      <c r="INN11" s="11"/>
      <c r="INO11" s="11"/>
      <c r="INP11" s="11"/>
      <c r="INQ11" s="11"/>
      <c r="INR11" s="11"/>
      <c r="INS11" s="11"/>
      <c r="INT11" s="11"/>
      <c r="INU11" s="11"/>
      <c r="INV11" s="11"/>
      <c r="INW11" s="11"/>
      <c r="INX11" s="11"/>
      <c r="INY11" s="11"/>
      <c r="INZ11" s="11"/>
      <c r="IOA11" s="11"/>
      <c r="IOB11" s="11"/>
      <c r="IOC11" s="11"/>
      <c r="IOD11" s="11"/>
      <c r="IOE11" s="11"/>
      <c r="IOF11" s="11"/>
      <c r="IOG11" s="11"/>
      <c r="IOH11" s="11"/>
      <c r="IOI11" s="11"/>
      <c r="IOJ11" s="11"/>
      <c r="IOK11" s="11"/>
      <c r="IOL11" s="11"/>
      <c r="IOM11" s="11"/>
      <c r="ION11" s="11"/>
      <c r="IOO11" s="11"/>
      <c r="IOP11" s="11"/>
      <c r="IOQ11" s="11"/>
      <c r="IOR11" s="11"/>
      <c r="IOS11" s="11"/>
      <c r="IOT11" s="11"/>
      <c r="IOU11" s="11"/>
      <c r="IOV11" s="11"/>
      <c r="IOW11" s="11"/>
      <c r="IOX11" s="11"/>
      <c r="IOY11" s="11"/>
      <c r="IOZ11" s="11"/>
      <c r="IPA11" s="11"/>
      <c r="IPB11" s="11"/>
      <c r="IPC11" s="11"/>
      <c r="IPD11" s="11"/>
      <c r="IPE11" s="11"/>
      <c r="IPF11" s="11"/>
      <c r="IPG11" s="11"/>
      <c r="IPH11" s="11"/>
      <c r="IPI11" s="11"/>
      <c r="IPJ11" s="11"/>
      <c r="IPK11" s="11"/>
      <c r="IPL11" s="11"/>
      <c r="IPM11" s="11"/>
      <c r="IPN11" s="11"/>
      <c r="IPO11" s="11"/>
      <c r="IPP11" s="11"/>
      <c r="IPQ11" s="11"/>
      <c r="IPR11" s="11"/>
      <c r="IPS11" s="11"/>
      <c r="IPT11" s="11"/>
      <c r="IPU11" s="11"/>
      <c r="IPV11" s="11"/>
      <c r="IPW11" s="11"/>
      <c r="IPX11" s="11"/>
      <c r="IPY11" s="11"/>
      <c r="IPZ11" s="11"/>
      <c r="IQA11" s="11"/>
      <c r="IQB11" s="11"/>
      <c r="IQC11" s="11"/>
      <c r="IQD11" s="11"/>
      <c r="IQE11" s="11"/>
      <c r="IQF11" s="11"/>
      <c r="IQG11" s="11"/>
      <c r="IQH11" s="11"/>
      <c r="IQI11" s="11"/>
      <c r="IQJ11" s="11"/>
      <c r="IQK11" s="11"/>
      <c r="IQL11" s="11"/>
      <c r="IQM11" s="11"/>
      <c r="IQN11" s="11"/>
      <c r="IQO11" s="11"/>
      <c r="IQP11" s="11"/>
      <c r="IQQ11" s="11"/>
      <c r="IQR11" s="11"/>
      <c r="IQS11" s="11"/>
      <c r="IQT11" s="11"/>
      <c r="IQU11" s="11"/>
      <c r="IQV11" s="11"/>
      <c r="IQW11" s="11"/>
      <c r="IQX11" s="11"/>
      <c r="IQY11" s="11"/>
      <c r="IQZ11" s="11"/>
      <c r="IRA11" s="11"/>
      <c r="IRB11" s="11"/>
      <c r="IRC11" s="11"/>
      <c r="IRD11" s="11"/>
      <c r="IRE11" s="11"/>
      <c r="IRF11" s="11"/>
      <c r="IRG11" s="11"/>
      <c r="IRH11" s="11"/>
      <c r="IRI11" s="11"/>
      <c r="IRJ11" s="11"/>
      <c r="IRK11" s="11"/>
      <c r="IRL11" s="11"/>
      <c r="IRM11" s="11"/>
      <c r="IRN11" s="11"/>
      <c r="IRO11" s="11"/>
      <c r="IRP11" s="11"/>
      <c r="IRQ11" s="11"/>
      <c r="IRR11" s="11"/>
      <c r="IRS11" s="11"/>
      <c r="IRT11" s="11"/>
      <c r="IRU11" s="11"/>
      <c r="IRV11" s="11"/>
      <c r="IRW11" s="11"/>
      <c r="IRX11" s="11"/>
      <c r="IRY11" s="11"/>
      <c r="IRZ11" s="11"/>
      <c r="ISA11" s="11"/>
      <c r="ISB11" s="11"/>
      <c r="ISC11" s="11"/>
      <c r="ISD11" s="11"/>
      <c r="ISE11" s="11"/>
      <c r="ISF11" s="11"/>
      <c r="ISG11" s="11"/>
      <c r="ISH11" s="11"/>
      <c r="ISI11" s="11"/>
      <c r="ISJ11" s="11"/>
      <c r="ISK11" s="11"/>
      <c r="ISL11" s="11"/>
      <c r="ISM11" s="11"/>
      <c r="ISN11" s="11"/>
      <c r="ISO11" s="11"/>
      <c r="ISP11" s="11"/>
      <c r="ISQ11" s="11"/>
      <c r="ISR11" s="11"/>
      <c r="ISS11" s="11"/>
      <c r="IST11" s="11"/>
      <c r="ISU11" s="11"/>
      <c r="ISV11" s="11"/>
      <c r="ISW11" s="11"/>
      <c r="ISX11" s="11"/>
      <c r="ISY11" s="11"/>
      <c r="ISZ11" s="11"/>
      <c r="ITA11" s="11"/>
      <c r="ITB11" s="11"/>
      <c r="ITC11" s="11"/>
      <c r="ITD11" s="11"/>
      <c r="ITE11" s="11"/>
      <c r="ITF11" s="11"/>
      <c r="ITG11" s="11"/>
      <c r="ITH11" s="11"/>
      <c r="ITI11" s="11"/>
      <c r="ITJ11" s="11"/>
      <c r="ITK11" s="11"/>
      <c r="ITL11" s="11"/>
      <c r="ITM11" s="11"/>
      <c r="ITN11" s="11"/>
      <c r="ITO11" s="11"/>
      <c r="ITP11" s="11"/>
      <c r="ITQ11" s="11"/>
      <c r="ITR11" s="11"/>
      <c r="ITS11" s="11"/>
      <c r="ITT11" s="11"/>
      <c r="ITU11" s="11"/>
      <c r="ITV11" s="11"/>
      <c r="ITW11" s="11"/>
      <c r="ITX11" s="11"/>
      <c r="ITY11" s="11"/>
      <c r="ITZ11" s="11"/>
      <c r="IUA11" s="11"/>
      <c r="IUB11" s="11"/>
      <c r="IUC11" s="11"/>
      <c r="IUD11" s="11"/>
      <c r="IUE11" s="11"/>
      <c r="IUF11" s="11"/>
      <c r="IUG11" s="11"/>
      <c r="IUH11" s="11"/>
      <c r="IUI11" s="11"/>
      <c r="IUJ11" s="11"/>
      <c r="IUK11" s="11"/>
      <c r="IUL11" s="11"/>
      <c r="IUM11" s="11"/>
      <c r="IUN11" s="11"/>
      <c r="IUO11" s="11"/>
      <c r="IUP11" s="11"/>
      <c r="IUQ11" s="11"/>
      <c r="IUR11" s="11"/>
      <c r="IUS11" s="11"/>
      <c r="IUT11" s="11"/>
      <c r="IUU11" s="11"/>
      <c r="IUV11" s="11"/>
      <c r="IUW11" s="11"/>
      <c r="IUX11" s="11"/>
      <c r="IUY11" s="11"/>
      <c r="IUZ11" s="11"/>
      <c r="IVA11" s="11"/>
      <c r="IVB11" s="11"/>
      <c r="IVC11" s="11"/>
      <c r="IVD11" s="11"/>
      <c r="IVE11" s="11"/>
      <c r="IVF11" s="11"/>
      <c r="IVG11" s="11"/>
      <c r="IVH11" s="11"/>
      <c r="IVI11" s="11"/>
      <c r="IVJ11" s="11"/>
      <c r="IVK11" s="11"/>
      <c r="IVL11" s="11"/>
      <c r="IVM11" s="11"/>
      <c r="IVN11" s="11"/>
      <c r="IVO11" s="11"/>
      <c r="IVP11" s="11"/>
      <c r="IVQ11" s="11"/>
      <c r="IVR11" s="11"/>
      <c r="IVS11" s="11"/>
      <c r="IVT11" s="11"/>
      <c r="IVU11" s="11"/>
      <c r="IVV11" s="11"/>
      <c r="IVW11" s="11"/>
      <c r="IVX11" s="11"/>
      <c r="IVY11" s="11"/>
      <c r="IVZ11" s="11"/>
      <c r="IWA11" s="11"/>
      <c r="IWB11" s="11"/>
      <c r="IWC11" s="11"/>
      <c r="IWD11" s="11"/>
      <c r="IWE11" s="11"/>
      <c r="IWF11" s="11"/>
      <c r="IWG11" s="11"/>
      <c r="IWH11" s="11"/>
      <c r="IWI11" s="11"/>
      <c r="IWJ11" s="11"/>
      <c r="IWK11" s="11"/>
      <c r="IWL11" s="11"/>
      <c r="IWM11" s="11"/>
      <c r="IWN11" s="11"/>
      <c r="IWO11" s="11"/>
      <c r="IWP11" s="11"/>
      <c r="IWQ11" s="11"/>
      <c r="IWR11" s="11"/>
      <c r="IWS11" s="11"/>
      <c r="IWT11" s="11"/>
      <c r="IWU11" s="11"/>
      <c r="IWV11" s="11"/>
      <c r="IWW11" s="11"/>
      <c r="IWX11" s="11"/>
      <c r="IWY11" s="11"/>
      <c r="IWZ11" s="11"/>
      <c r="IXA11" s="11"/>
      <c r="IXB11" s="11"/>
      <c r="IXC11" s="11"/>
      <c r="IXD11" s="11"/>
      <c r="IXE11" s="11"/>
      <c r="IXF11" s="11"/>
      <c r="IXG11" s="11"/>
      <c r="IXH11" s="11"/>
      <c r="IXI11" s="11"/>
      <c r="IXJ11" s="11"/>
      <c r="IXK11" s="11"/>
      <c r="IXL11" s="11"/>
      <c r="IXM11" s="11"/>
      <c r="IXN11" s="11"/>
      <c r="IXO11" s="11"/>
      <c r="IXP11" s="11"/>
      <c r="IXQ11" s="11"/>
      <c r="IXR11" s="11"/>
      <c r="IXS11" s="11"/>
      <c r="IXT11" s="11"/>
      <c r="IXU11" s="11"/>
      <c r="IXV11" s="11"/>
      <c r="IXW11" s="11"/>
      <c r="IXX11" s="11"/>
      <c r="IXY11" s="11"/>
      <c r="IXZ11" s="11"/>
      <c r="IYA11" s="11"/>
      <c r="IYB11" s="11"/>
      <c r="IYC11" s="11"/>
      <c r="IYD11" s="11"/>
      <c r="IYE11" s="11"/>
      <c r="IYF11" s="11"/>
      <c r="IYG11" s="11"/>
      <c r="IYH11" s="11"/>
      <c r="IYI11" s="11"/>
      <c r="IYJ11" s="11"/>
      <c r="IYK11" s="11"/>
      <c r="IYL11" s="11"/>
      <c r="IYM11" s="11"/>
      <c r="IYN11" s="11"/>
      <c r="IYO11" s="11"/>
      <c r="IYP11" s="11"/>
      <c r="IYQ11" s="11"/>
      <c r="IYR11" s="11"/>
      <c r="IYS11" s="11"/>
      <c r="IYT11" s="11"/>
      <c r="IYU11" s="11"/>
      <c r="IYV11" s="11"/>
      <c r="IYW11" s="11"/>
      <c r="IYX11" s="11"/>
      <c r="IYY11" s="11"/>
      <c r="IYZ11" s="11"/>
      <c r="IZA11" s="11"/>
      <c r="IZB11" s="11"/>
      <c r="IZC11" s="11"/>
      <c r="IZD11" s="11"/>
      <c r="IZE11" s="11"/>
      <c r="IZF11" s="11"/>
      <c r="IZG11" s="11"/>
      <c r="IZH11" s="11"/>
      <c r="IZI11" s="11"/>
      <c r="IZJ11" s="11"/>
      <c r="IZK11" s="11"/>
      <c r="IZL11" s="11"/>
      <c r="IZM11" s="11"/>
      <c r="IZN11" s="11"/>
      <c r="IZO11" s="11"/>
      <c r="IZP11" s="11"/>
      <c r="IZQ11" s="11"/>
      <c r="IZR11" s="11"/>
      <c r="IZS11" s="11"/>
      <c r="IZT11" s="11"/>
      <c r="IZU11" s="11"/>
      <c r="IZV11" s="11"/>
      <c r="IZW11" s="11"/>
      <c r="IZX11" s="11"/>
      <c r="IZY11" s="11"/>
      <c r="IZZ11" s="11"/>
      <c r="JAA11" s="11"/>
      <c r="JAB11" s="11"/>
      <c r="JAC11" s="11"/>
      <c r="JAD11" s="11"/>
      <c r="JAE11" s="11"/>
      <c r="JAF11" s="11"/>
      <c r="JAG11" s="11"/>
      <c r="JAH11" s="11"/>
      <c r="JAI11" s="11"/>
      <c r="JAJ11" s="11"/>
      <c r="JAK11" s="11"/>
      <c r="JAL11" s="11"/>
      <c r="JAM11" s="11"/>
      <c r="JAN11" s="11"/>
      <c r="JAO11" s="11"/>
      <c r="JAP11" s="11"/>
      <c r="JAQ11" s="11"/>
      <c r="JAR11" s="11"/>
      <c r="JAS11" s="11"/>
      <c r="JAT11" s="11"/>
      <c r="JAU11" s="11"/>
      <c r="JAV11" s="11"/>
      <c r="JAW11" s="11"/>
      <c r="JAX11" s="11"/>
      <c r="JAY11" s="11"/>
      <c r="JAZ11" s="11"/>
      <c r="JBA11" s="11"/>
      <c r="JBB11" s="11"/>
      <c r="JBC11" s="11"/>
      <c r="JBD11" s="11"/>
      <c r="JBE11" s="11"/>
      <c r="JBF11" s="11"/>
      <c r="JBG11" s="11"/>
      <c r="JBH11" s="11"/>
      <c r="JBI11" s="11"/>
      <c r="JBJ11" s="11"/>
      <c r="JBK11" s="11"/>
      <c r="JBL11" s="11"/>
      <c r="JBM11" s="11"/>
      <c r="JBN11" s="11"/>
      <c r="JBO11" s="11"/>
      <c r="JBP11" s="11"/>
      <c r="JBQ11" s="11"/>
      <c r="JBR11" s="11"/>
      <c r="JBS11" s="11"/>
      <c r="JBT11" s="11"/>
      <c r="JBU11" s="11"/>
      <c r="JBV11" s="11"/>
      <c r="JBW11" s="11"/>
      <c r="JBX11" s="11"/>
      <c r="JBY11" s="11"/>
      <c r="JBZ11" s="11"/>
      <c r="JCA11" s="11"/>
      <c r="JCB11" s="11"/>
      <c r="JCC11" s="11"/>
      <c r="JCD11" s="11"/>
      <c r="JCE11" s="11"/>
      <c r="JCF11" s="11"/>
      <c r="JCG11" s="11"/>
      <c r="JCH11" s="11"/>
      <c r="JCI11" s="11"/>
      <c r="JCJ11" s="11"/>
      <c r="JCK11" s="11"/>
      <c r="JCL11" s="11"/>
      <c r="JCM11" s="11"/>
      <c r="JCN11" s="11"/>
      <c r="JCO11" s="11"/>
      <c r="JCP11" s="11"/>
      <c r="JCQ11" s="11"/>
      <c r="JCR11" s="11"/>
      <c r="JCS11" s="11"/>
      <c r="JCT11" s="11"/>
      <c r="JCU11" s="11"/>
      <c r="JCV11" s="11"/>
      <c r="JCW11" s="11"/>
      <c r="JCX11" s="11"/>
      <c r="JCY11" s="11"/>
      <c r="JCZ11" s="11"/>
      <c r="JDA11" s="11"/>
      <c r="JDB11" s="11"/>
      <c r="JDC11" s="11"/>
      <c r="JDD11" s="11"/>
      <c r="JDE11" s="11"/>
      <c r="JDF11" s="11"/>
      <c r="JDG11" s="11"/>
      <c r="JDH11" s="11"/>
      <c r="JDI11" s="11"/>
      <c r="JDJ11" s="11"/>
      <c r="JDK11" s="11"/>
      <c r="JDL11" s="11"/>
      <c r="JDM11" s="11"/>
      <c r="JDN11" s="11"/>
      <c r="JDO11" s="11"/>
      <c r="JDP11" s="11"/>
      <c r="JDQ11" s="11"/>
      <c r="JDR11" s="11"/>
      <c r="JDS11" s="11"/>
      <c r="JDT11" s="11"/>
      <c r="JDU11" s="11"/>
      <c r="JDV11" s="11"/>
      <c r="JDW11" s="11"/>
      <c r="JDX11" s="11"/>
      <c r="JDY11" s="11"/>
      <c r="JDZ11" s="11"/>
      <c r="JEA11" s="11"/>
      <c r="JEB11" s="11"/>
      <c r="JEC11" s="11"/>
      <c r="JED11" s="11"/>
      <c r="JEE11" s="11"/>
      <c r="JEF11" s="11"/>
      <c r="JEG11" s="11"/>
      <c r="JEH11" s="11"/>
      <c r="JEI11" s="11"/>
      <c r="JEJ11" s="11"/>
      <c r="JEK11" s="11"/>
      <c r="JEL11" s="11"/>
      <c r="JEM11" s="11"/>
      <c r="JEN11" s="11"/>
      <c r="JEO11" s="11"/>
      <c r="JEP11" s="11"/>
      <c r="JEQ11" s="11"/>
      <c r="JER11" s="11"/>
      <c r="JES11" s="11"/>
      <c r="JET11" s="11"/>
      <c r="JEU11" s="11"/>
      <c r="JEV11" s="11"/>
      <c r="JEW11" s="11"/>
      <c r="JEX11" s="11"/>
      <c r="JEY11" s="11"/>
      <c r="JEZ11" s="11"/>
      <c r="JFA11" s="11"/>
      <c r="JFB11" s="11"/>
      <c r="JFC11" s="11"/>
      <c r="JFD11" s="11"/>
      <c r="JFE11" s="11"/>
      <c r="JFF11" s="11"/>
      <c r="JFG11" s="11"/>
      <c r="JFH11" s="11"/>
      <c r="JFI11" s="11"/>
      <c r="JFJ11" s="11"/>
      <c r="JFK11" s="11"/>
      <c r="JFL11" s="11"/>
      <c r="JFM11" s="11"/>
      <c r="JFN11" s="11"/>
      <c r="JFO11" s="11"/>
      <c r="JFP11" s="11"/>
      <c r="JFQ11" s="11"/>
      <c r="JFR11" s="11"/>
      <c r="JFS11" s="11"/>
      <c r="JFT11" s="11"/>
      <c r="JFU11" s="11"/>
      <c r="JFV11" s="11"/>
      <c r="JFW11" s="11"/>
      <c r="JFX11" s="11"/>
      <c r="JFY11" s="11"/>
      <c r="JFZ11" s="11"/>
      <c r="JGA11" s="11"/>
      <c r="JGB11" s="11"/>
      <c r="JGC11" s="11"/>
      <c r="JGD11" s="11"/>
      <c r="JGE11" s="11"/>
      <c r="JGF11" s="11"/>
      <c r="JGG11" s="11"/>
      <c r="JGH11" s="11"/>
      <c r="JGI11" s="11"/>
      <c r="JGJ11" s="11"/>
      <c r="JGK11" s="11"/>
      <c r="JGL11" s="11"/>
      <c r="JGM11" s="11"/>
      <c r="JGN11" s="11"/>
      <c r="JGO11" s="11"/>
      <c r="JGP11" s="11"/>
      <c r="JGQ11" s="11"/>
      <c r="JGR11" s="11"/>
      <c r="JGS11" s="11"/>
      <c r="JGT11" s="11"/>
      <c r="JGU11" s="11"/>
      <c r="JGV11" s="11"/>
      <c r="JGW11" s="11"/>
      <c r="JGX11" s="11"/>
      <c r="JGY11" s="11"/>
      <c r="JGZ11" s="11"/>
      <c r="JHA11" s="11"/>
      <c r="JHB11" s="11"/>
      <c r="JHC11" s="11"/>
      <c r="JHD11" s="11"/>
      <c r="JHE11" s="11"/>
      <c r="JHF11" s="11"/>
      <c r="JHG11" s="11"/>
      <c r="JHH11" s="11"/>
      <c r="JHI11" s="11"/>
      <c r="JHJ11" s="11"/>
      <c r="JHK11" s="11"/>
      <c r="JHL11" s="11"/>
      <c r="JHM11" s="11"/>
      <c r="JHN11" s="11"/>
      <c r="JHO11" s="11"/>
      <c r="JHP11" s="11"/>
      <c r="JHQ11" s="11"/>
      <c r="JHR11" s="11"/>
      <c r="JHS11" s="11"/>
      <c r="JHT11" s="11"/>
      <c r="JHU11" s="11"/>
      <c r="JHV11" s="11"/>
      <c r="JHW11" s="11"/>
      <c r="JHX11" s="11"/>
      <c r="JHY11" s="11"/>
      <c r="JHZ11" s="11"/>
      <c r="JIA11" s="11"/>
      <c r="JIB11" s="11"/>
      <c r="JIC11" s="11"/>
      <c r="JID11" s="11"/>
      <c r="JIE11" s="11"/>
      <c r="JIF11" s="11"/>
      <c r="JIG11" s="11"/>
      <c r="JIH11" s="11"/>
      <c r="JII11" s="11"/>
      <c r="JIJ11" s="11"/>
      <c r="JIK11" s="11"/>
      <c r="JIL11" s="11"/>
      <c r="JIM11" s="11"/>
      <c r="JIN11" s="11"/>
      <c r="JIO11" s="11"/>
      <c r="JIP11" s="11"/>
      <c r="JIQ11" s="11"/>
      <c r="JIR11" s="11"/>
      <c r="JIS11" s="11"/>
      <c r="JIT11" s="11"/>
      <c r="JIU11" s="11"/>
      <c r="JIV11" s="11"/>
      <c r="JIW11" s="11"/>
      <c r="JIX11" s="11"/>
      <c r="JIY11" s="11"/>
      <c r="JIZ11" s="11"/>
      <c r="JJA11" s="11"/>
      <c r="JJB11" s="11"/>
      <c r="JJC11" s="11"/>
      <c r="JJD11" s="11"/>
      <c r="JJE11" s="11"/>
      <c r="JJF11" s="11"/>
      <c r="JJG11" s="11"/>
      <c r="JJH11" s="11"/>
      <c r="JJI11" s="11"/>
      <c r="JJJ11" s="11"/>
      <c r="JJK11" s="11"/>
      <c r="JJL11" s="11"/>
      <c r="JJM11" s="11"/>
      <c r="JJN11" s="11"/>
      <c r="JJO11" s="11"/>
      <c r="JJP11" s="11"/>
      <c r="JJQ11" s="11"/>
      <c r="JJR11" s="11"/>
      <c r="JJS11" s="11"/>
      <c r="JJT11" s="11"/>
      <c r="JJU11" s="11"/>
      <c r="JJV11" s="11"/>
      <c r="JJW11" s="11"/>
      <c r="JJX11" s="11"/>
      <c r="JJY11" s="11"/>
      <c r="JJZ11" s="11"/>
      <c r="JKA11" s="11"/>
      <c r="JKB11" s="11"/>
      <c r="JKC11" s="11"/>
      <c r="JKD11" s="11"/>
      <c r="JKE11" s="11"/>
      <c r="JKF11" s="11"/>
      <c r="JKG11" s="11"/>
      <c r="JKH11" s="11"/>
      <c r="JKI11" s="11"/>
      <c r="JKJ11" s="11"/>
      <c r="JKK11" s="11"/>
      <c r="JKL11" s="11"/>
      <c r="JKM11" s="11"/>
      <c r="JKN11" s="11"/>
      <c r="JKO11" s="11"/>
      <c r="JKP11" s="11"/>
      <c r="JKQ11" s="11"/>
      <c r="JKR11" s="11"/>
      <c r="JKS11" s="11"/>
      <c r="JKT11" s="11"/>
      <c r="JKU11" s="11"/>
      <c r="JKV11" s="11"/>
      <c r="JKW11" s="11"/>
      <c r="JKX11" s="11"/>
      <c r="JKY11" s="11"/>
      <c r="JKZ11" s="11"/>
      <c r="JLA11" s="11"/>
      <c r="JLB11" s="11"/>
      <c r="JLC11" s="11"/>
      <c r="JLD11" s="11"/>
      <c r="JLE11" s="11"/>
      <c r="JLF11" s="11"/>
      <c r="JLG11" s="11"/>
      <c r="JLH11" s="11"/>
      <c r="JLI11" s="11"/>
      <c r="JLJ11" s="11"/>
      <c r="JLK11" s="11"/>
      <c r="JLL11" s="11"/>
      <c r="JLM11" s="11"/>
      <c r="JLN11" s="11"/>
      <c r="JLO11" s="11"/>
      <c r="JLP11" s="11"/>
      <c r="JLQ11" s="11"/>
      <c r="JLR11" s="11"/>
      <c r="JLS11" s="11"/>
      <c r="JLT11" s="11"/>
      <c r="JLU11" s="11"/>
      <c r="JLV11" s="11"/>
      <c r="JLW11" s="11"/>
      <c r="JLX11" s="11"/>
      <c r="JLY11" s="11"/>
      <c r="JLZ11" s="11"/>
      <c r="JMA11" s="11"/>
      <c r="JMB11" s="11"/>
      <c r="JMC11" s="11"/>
      <c r="JMD11" s="11"/>
      <c r="JME11" s="11"/>
      <c r="JMF11" s="11"/>
      <c r="JMG11" s="11"/>
      <c r="JMH11" s="11"/>
      <c r="JMI11" s="11"/>
      <c r="JMJ11" s="11"/>
      <c r="JMK11" s="11"/>
      <c r="JML11" s="11"/>
      <c r="JMM11" s="11"/>
      <c r="JMN11" s="11"/>
      <c r="JMO11" s="11"/>
      <c r="JMP11" s="11"/>
      <c r="JMQ11" s="11"/>
      <c r="JMR11" s="11"/>
      <c r="JMS11" s="11"/>
      <c r="JMT11" s="11"/>
      <c r="JMU11" s="11"/>
      <c r="JMV11" s="11"/>
      <c r="JMW11" s="11"/>
      <c r="JMX11" s="11"/>
      <c r="JMY11" s="11"/>
      <c r="JMZ11" s="11"/>
      <c r="JNA11" s="11"/>
      <c r="JNB11" s="11"/>
      <c r="JNC11" s="11"/>
      <c r="JND11" s="11"/>
      <c r="JNE11" s="11"/>
      <c r="JNF11" s="11"/>
      <c r="JNG11" s="11"/>
      <c r="JNH11" s="11"/>
      <c r="JNI11" s="11"/>
      <c r="JNJ11" s="11"/>
      <c r="JNK11" s="11"/>
      <c r="JNL11" s="11"/>
      <c r="JNM11" s="11"/>
      <c r="JNN11" s="11"/>
      <c r="JNO11" s="11"/>
      <c r="JNP11" s="11"/>
      <c r="JNQ11" s="11"/>
      <c r="JNR11" s="11"/>
      <c r="JNS11" s="11"/>
      <c r="JNT11" s="11"/>
      <c r="JNU11" s="11"/>
      <c r="JNV11" s="11"/>
      <c r="JNW11" s="11"/>
      <c r="JNX11" s="11"/>
      <c r="JNY11" s="11"/>
      <c r="JNZ11" s="11"/>
      <c r="JOA11" s="11"/>
      <c r="JOB11" s="11"/>
      <c r="JOC11" s="11"/>
      <c r="JOD11" s="11"/>
      <c r="JOE11" s="11"/>
      <c r="JOF11" s="11"/>
      <c r="JOG11" s="11"/>
      <c r="JOH11" s="11"/>
      <c r="JOI11" s="11"/>
      <c r="JOJ11" s="11"/>
      <c r="JOK11" s="11"/>
      <c r="JOL11" s="11"/>
      <c r="JOM11" s="11"/>
      <c r="JON11" s="11"/>
      <c r="JOO11" s="11"/>
      <c r="JOP11" s="11"/>
      <c r="JOQ11" s="11"/>
      <c r="JOR11" s="11"/>
      <c r="JOS11" s="11"/>
      <c r="JOT11" s="11"/>
      <c r="JOU11" s="11"/>
      <c r="JOV11" s="11"/>
      <c r="JOW11" s="11"/>
      <c r="JOX11" s="11"/>
      <c r="JOY11" s="11"/>
      <c r="JOZ11" s="11"/>
      <c r="JPA11" s="11"/>
      <c r="JPB11" s="11"/>
      <c r="JPC11" s="11"/>
      <c r="JPD11" s="11"/>
      <c r="JPE11" s="11"/>
      <c r="JPF11" s="11"/>
      <c r="JPG11" s="11"/>
      <c r="JPH11" s="11"/>
      <c r="JPI11" s="11"/>
      <c r="JPJ11" s="11"/>
      <c r="JPK11" s="11"/>
      <c r="JPL11" s="11"/>
      <c r="JPM11" s="11"/>
      <c r="JPN11" s="11"/>
      <c r="JPO11" s="11"/>
      <c r="JPP11" s="11"/>
      <c r="JPQ11" s="11"/>
      <c r="JPR11" s="11"/>
      <c r="JPS11" s="11"/>
      <c r="JPT11" s="11"/>
      <c r="JPU11" s="11"/>
      <c r="JPV11" s="11"/>
      <c r="JPW11" s="11"/>
      <c r="JPX11" s="11"/>
      <c r="JPY11" s="11"/>
      <c r="JPZ11" s="11"/>
      <c r="JQA11" s="11"/>
      <c r="JQB11" s="11"/>
      <c r="JQC11" s="11"/>
      <c r="JQD11" s="11"/>
      <c r="JQE11" s="11"/>
      <c r="JQF11" s="11"/>
      <c r="JQG11" s="11"/>
      <c r="JQH11" s="11"/>
      <c r="JQI11" s="11"/>
      <c r="JQJ11" s="11"/>
      <c r="JQK11" s="11"/>
      <c r="JQL11" s="11"/>
      <c r="JQM11" s="11"/>
      <c r="JQN11" s="11"/>
      <c r="JQO11" s="11"/>
      <c r="JQP11" s="11"/>
      <c r="JQQ11" s="11"/>
      <c r="JQR11" s="11"/>
      <c r="JQS11" s="11"/>
      <c r="JQT11" s="11"/>
      <c r="JQU11" s="11"/>
      <c r="JQV11" s="11"/>
      <c r="JQW11" s="11"/>
      <c r="JQX11" s="11"/>
      <c r="JQY11" s="11"/>
      <c r="JQZ11" s="11"/>
      <c r="JRA11" s="11"/>
      <c r="JRB11" s="11"/>
      <c r="JRC11" s="11"/>
      <c r="JRD11" s="11"/>
      <c r="JRE11" s="11"/>
      <c r="JRF11" s="11"/>
      <c r="JRG11" s="11"/>
      <c r="JRH11" s="11"/>
      <c r="JRI11" s="11"/>
      <c r="JRJ11" s="11"/>
      <c r="JRK11" s="11"/>
      <c r="JRL11" s="11"/>
      <c r="JRM11" s="11"/>
      <c r="JRN11" s="11"/>
      <c r="JRO11" s="11"/>
      <c r="JRP11" s="11"/>
      <c r="JRQ11" s="11"/>
      <c r="JRR11" s="11"/>
      <c r="JRS11" s="11"/>
      <c r="JRT11" s="11"/>
      <c r="JRU11" s="11"/>
      <c r="JRV11" s="11"/>
      <c r="JRW11" s="11"/>
      <c r="JRX11" s="11"/>
      <c r="JRY11" s="11"/>
      <c r="JRZ11" s="11"/>
      <c r="JSA11" s="11"/>
      <c r="JSB11" s="11"/>
      <c r="JSC11" s="11"/>
      <c r="JSD11" s="11"/>
      <c r="JSE11" s="11"/>
      <c r="JSF11" s="11"/>
      <c r="JSG11" s="11"/>
      <c r="JSH11" s="11"/>
      <c r="JSI11" s="11"/>
      <c r="JSJ11" s="11"/>
      <c r="JSK11" s="11"/>
      <c r="JSL11" s="11"/>
      <c r="JSM11" s="11"/>
      <c r="JSN11" s="11"/>
      <c r="JSO11" s="11"/>
      <c r="JSP11" s="11"/>
      <c r="JSQ11" s="11"/>
      <c r="JSR11" s="11"/>
      <c r="JSS11" s="11"/>
      <c r="JST11" s="11"/>
      <c r="JSU11" s="11"/>
      <c r="JSV11" s="11"/>
      <c r="JSW11" s="11"/>
      <c r="JSX11" s="11"/>
      <c r="JSY11" s="11"/>
      <c r="JSZ11" s="11"/>
      <c r="JTA11" s="11"/>
      <c r="JTB11" s="11"/>
      <c r="JTC11" s="11"/>
      <c r="JTD11" s="11"/>
      <c r="JTE11" s="11"/>
      <c r="JTF11" s="11"/>
      <c r="JTG11" s="11"/>
      <c r="JTH11" s="11"/>
      <c r="JTI11" s="11"/>
      <c r="JTJ11" s="11"/>
      <c r="JTK11" s="11"/>
      <c r="JTL11" s="11"/>
      <c r="JTM11" s="11"/>
      <c r="JTN11" s="11"/>
      <c r="JTO11" s="11"/>
      <c r="JTP11" s="11"/>
      <c r="JTQ11" s="11"/>
      <c r="JTR11" s="11"/>
      <c r="JTS11" s="11"/>
      <c r="JTT11" s="11"/>
      <c r="JTU11" s="11"/>
      <c r="JTV11" s="11"/>
      <c r="JTW11" s="11"/>
      <c r="JTX11" s="11"/>
      <c r="JTY11" s="11"/>
      <c r="JTZ11" s="11"/>
      <c r="JUA11" s="11"/>
      <c r="JUB11" s="11"/>
      <c r="JUC11" s="11"/>
      <c r="JUD11" s="11"/>
      <c r="JUE11" s="11"/>
      <c r="JUF11" s="11"/>
      <c r="JUG11" s="11"/>
      <c r="JUH11" s="11"/>
      <c r="JUI11" s="11"/>
      <c r="JUJ11" s="11"/>
      <c r="JUK11" s="11"/>
      <c r="JUL11" s="11"/>
      <c r="JUM11" s="11"/>
      <c r="JUN11" s="11"/>
      <c r="JUO11" s="11"/>
      <c r="JUP11" s="11"/>
      <c r="JUQ11" s="11"/>
      <c r="JUR11" s="11"/>
      <c r="JUS11" s="11"/>
      <c r="JUT11" s="11"/>
      <c r="JUU11" s="11"/>
      <c r="JUV11" s="11"/>
      <c r="JUW11" s="11"/>
      <c r="JUX11" s="11"/>
      <c r="JUY11" s="11"/>
      <c r="JUZ11" s="11"/>
      <c r="JVA11" s="11"/>
      <c r="JVB11" s="11"/>
      <c r="JVC11" s="11"/>
      <c r="JVD11" s="11"/>
      <c r="JVE11" s="11"/>
      <c r="JVF11" s="11"/>
      <c r="JVG11" s="11"/>
      <c r="JVH11" s="11"/>
      <c r="JVI11" s="11"/>
      <c r="JVJ11" s="11"/>
      <c r="JVK11" s="11"/>
      <c r="JVL11" s="11"/>
      <c r="JVM11" s="11"/>
      <c r="JVN11" s="11"/>
      <c r="JVO11" s="11"/>
      <c r="JVP11" s="11"/>
      <c r="JVQ11" s="11"/>
      <c r="JVR11" s="11"/>
      <c r="JVS11" s="11"/>
      <c r="JVT11" s="11"/>
      <c r="JVU11" s="11"/>
      <c r="JVV11" s="11"/>
      <c r="JVW11" s="11"/>
      <c r="JVX11" s="11"/>
      <c r="JVY11" s="11"/>
      <c r="JVZ11" s="11"/>
      <c r="JWA11" s="11"/>
      <c r="JWB11" s="11"/>
      <c r="JWC11" s="11"/>
      <c r="JWD11" s="11"/>
      <c r="JWE11" s="11"/>
      <c r="JWF11" s="11"/>
      <c r="JWG11" s="11"/>
      <c r="JWH11" s="11"/>
      <c r="JWI11" s="11"/>
      <c r="JWJ11" s="11"/>
      <c r="JWK11" s="11"/>
      <c r="JWL11" s="11"/>
      <c r="JWM11" s="11"/>
      <c r="JWN11" s="11"/>
      <c r="JWO11" s="11"/>
      <c r="JWP11" s="11"/>
      <c r="JWQ11" s="11"/>
      <c r="JWR11" s="11"/>
      <c r="JWS11" s="11"/>
      <c r="JWT11" s="11"/>
      <c r="JWU11" s="11"/>
      <c r="JWV11" s="11"/>
      <c r="JWW11" s="11"/>
      <c r="JWX11" s="11"/>
      <c r="JWY11" s="11"/>
      <c r="JWZ11" s="11"/>
      <c r="JXA11" s="11"/>
      <c r="JXB11" s="11"/>
      <c r="JXC11" s="11"/>
      <c r="JXD11" s="11"/>
      <c r="JXE11" s="11"/>
      <c r="JXF11" s="11"/>
      <c r="JXG11" s="11"/>
      <c r="JXH11" s="11"/>
      <c r="JXI11" s="11"/>
      <c r="JXJ11" s="11"/>
      <c r="JXK11" s="11"/>
      <c r="JXL11" s="11"/>
      <c r="JXM11" s="11"/>
      <c r="JXN11" s="11"/>
      <c r="JXO11" s="11"/>
      <c r="JXP11" s="11"/>
      <c r="JXQ11" s="11"/>
      <c r="JXR11" s="11"/>
      <c r="JXS11" s="11"/>
      <c r="JXT11" s="11"/>
      <c r="JXU11" s="11"/>
      <c r="JXV11" s="11"/>
      <c r="JXW11" s="11"/>
      <c r="JXX11" s="11"/>
      <c r="JXY11" s="11"/>
      <c r="JXZ11" s="11"/>
      <c r="JYA11" s="11"/>
      <c r="JYB11" s="11"/>
      <c r="JYC11" s="11"/>
      <c r="JYD11" s="11"/>
      <c r="JYE11" s="11"/>
      <c r="JYF11" s="11"/>
      <c r="JYG11" s="11"/>
      <c r="JYH11" s="11"/>
      <c r="JYI11" s="11"/>
      <c r="JYJ11" s="11"/>
      <c r="JYK11" s="11"/>
      <c r="JYL11" s="11"/>
      <c r="JYM11" s="11"/>
      <c r="JYN11" s="11"/>
      <c r="JYO11" s="11"/>
      <c r="JYP11" s="11"/>
      <c r="JYQ11" s="11"/>
      <c r="JYR11" s="11"/>
      <c r="JYS11" s="11"/>
      <c r="JYT11" s="11"/>
      <c r="JYU11" s="11"/>
      <c r="JYV11" s="11"/>
      <c r="JYW11" s="11"/>
      <c r="JYX11" s="11"/>
      <c r="JYY11" s="11"/>
      <c r="JYZ11" s="11"/>
      <c r="JZA11" s="11"/>
      <c r="JZB11" s="11"/>
      <c r="JZC11" s="11"/>
      <c r="JZD11" s="11"/>
      <c r="JZE11" s="11"/>
      <c r="JZF11" s="11"/>
      <c r="JZG11" s="11"/>
      <c r="JZH11" s="11"/>
      <c r="JZI11" s="11"/>
      <c r="JZJ11" s="11"/>
      <c r="JZK11" s="11"/>
      <c r="JZL11" s="11"/>
      <c r="JZM11" s="11"/>
      <c r="JZN11" s="11"/>
      <c r="JZO11" s="11"/>
      <c r="JZP11" s="11"/>
      <c r="JZQ11" s="11"/>
      <c r="JZR11" s="11"/>
      <c r="JZS11" s="11"/>
      <c r="JZT11" s="11"/>
      <c r="JZU11" s="11"/>
      <c r="JZV11" s="11"/>
      <c r="JZW11" s="11"/>
      <c r="JZX11" s="11"/>
      <c r="JZY11" s="11"/>
      <c r="JZZ11" s="11"/>
      <c r="KAA11" s="11"/>
      <c r="KAB11" s="11"/>
      <c r="KAC11" s="11"/>
      <c r="KAD11" s="11"/>
      <c r="KAE11" s="11"/>
      <c r="KAF11" s="11"/>
      <c r="KAG11" s="11"/>
      <c r="KAH11" s="11"/>
      <c r="KAI11" s="11"/>
      <c r="KAJ11" s="11"/>
      <c r="KAK11" s="11"/>
      <c r="KAL11" s="11"/>
      <c r="KAM11" s="11"/>
      <c r="KAN11" s="11"/>
      <c r="KAO11" s="11"/>
      <c r="KAP11" s="11"/>
      <c r="KAQ11" s="11"/>
      <c r="KAR11" s="11"/>
      <c r="KAS11" s="11"/>
      <c r="KAT11" s="11"/>
      <c r="KAU11" s="11"/>
      <c r="KAV11" s="11"/>
      <c r="KAW11" s="11"/>
      <c r="KAX11" s="11"/>
      <c r="KAY11" s="11"/>
      <c r="KAZ11" s="11"/>
      <c r="KBA11" s="11"/>
      <c r="KBB11" s="11"/>
      <c r="KBC11" s="11"/>
      <c r="KBD11" s="11"/>
      <c r="KBE11" s="11"/>
      <c r="KBF11" s="11"/>
      <c r="KBG11" s="11"/>
      <c r="KBH11" s="11"/>
      <c r="KBI11" s="11"/>
      <c r="KBJ11" s="11"/>
      <c r="KBK11" s="11"/>
      <c r="KBL11" s="11"/>
      <c r="KBM11" s="11"/>
      <c r="KBN11" s="11"/>
      <c r="KBO11" s="11"/>
      <c r="KBP11" s="11"/>
      <c r="KBQ11" s="11"/>
      <c r="KBR11" s="11"/>
      <c r="KBS11" s="11"/>
      <c r="KBT11" s="11"/>
      <c r="KBU11" s="11"/>
      <c r="KBV11" s="11"/>
      <c r="KBW11" s="11"/>
      <c r="KBX11" s="11"/>
      <c r="KBY11" s="11"/>
      <c r="KBZ11" s="11"/>
      <c r="KCA11" s="11"/>
      <c r="KCB11" s="11"/>
      <c r="KCC11" s="11"/>
      <c r="KCD11" s="11"/>
      <c r="KCE11" s="11"/>
      <c r="KCF11" s="11"/>
      <c r="KCG11" s="11"/>
      <c r="KCH11" s="11"/>
      <c r="KCI11" s="11"/>
      <c r="KCJ11" s="11"/>
      <c r="KCK11" s="11"/>
      <c r="KCL11" s="11"/>
      <c r="KCM11" s="11"/>
      <c r="KCN11" s="11"/>
      <c r="KCO11" s="11"/>
      <c r="KCP11" s="11"/>
      <c r="KCQ11" s="11"/>
      <c r="KCR11" s="11"/>
      <c r="KCS11" s="11"/>
      <c r="KCT11" s="11"/>
      <c r="KCU11" s="11"/>
      <c r="KCV11" s="11"/>
      <c r="KCW11" s="11"/>
      <c r="KCX11" s="11"/>
      <c r="KCY11" s="11"/>
      <c r="KCZ11" s="11"/>
      <c r="KDA11" s="11"/>
      <c r="KDB11" s="11"/>
      <c r="KDC11" s="11"/>
      <c r="KDD11" s="11"/>
      <c r="KDE11" s="11"/>
      <c r="KDF11" s="11"/>
      <c r="KDG11" s="11"/>
      <c r="KDH11" s="11"/>
      <c r="KDI11" s="11"/>
      <c r="KDJ11" s="11"/>
      <c r="KDK11" s="11"/>
      <c r="KDL11" s="11"/>
      <c r="KDM11" s="11"/>
      <c r="KDN11" s="11"/>
      <c r="KDO11" s="11"/>
      <c r="KDP11" s="11"/>
      <c r="KDQ11" s="11"/>
      <c r="KDR11" s="11"/>
      <c r="KDS11" s="11"/>
      <c r="KDT11" s="11"/>
      <c r="KDU11" s="11"/>
      <c r="KDV11" s="11"/>
      <c r="KDW11" s="11"/>
      <c r="KDX11" s="11"/>
      <c r="KDY11" s="11"/>
      <c r="KDZ11" s="11"/>
      <c r="KEA11" s="11"/>
      <c r="KEB11" s="11"/>
      <c r="KEC11" s="11"/>
      <c r="KED11" s="11"/>
      <c r="KEE11" s="11"/>
      <c r="KEF11" s="11"/>
      <c r="KEG11" s="11"/>
      <c r="KEH11" s="11"/>
      <c r="KEI11" s="11"/>
      <c r="KEJ11" s="11"/>
      <c r="KEK11" s="11"/>
      <c r="KEL11" s="11"/>
      <c r="KEM11" s="11"/>
      <c r="KEN11" s="11"/>
      <c r="KEO11" s="11"/>
      <c r="KEP11" s="11"/>
      <c r="KEQ11" s="11"/>
      <c r="KER11" s="11"/>
      <c r="KES11" s="11"/>
      <c r="KET11" s="11"/>
      <c r="KEU11" s="11"/>
      <c r="KEV11" s="11"/>
      <c r="KEW11" s="11"/>
      <c r="KEX11" s="11"/>
      <c r="KEY11" s="11"/>
      <c r="KEZ11" s="11"/>
      <c r="KFA11" s="11"/>
      <c r="KFB11" s="11"/>
      <c r="KFC11" s="11"/>
      <c r="KFD11" s="11"/>
      <c r="KFE11" s="11"/>
      <c r="KFF11" s="11"/>
      <c r="KFG11" s="11"/>
      <c r="KFH11" s="11"/>
      <c r="KFI11" s="11"/>
      <c r="KFJ11" s="11"/>
      <c r="KFK11" s="11"/>
      <c r="KFL11" s="11"/>
      <c r="KFM11" s="11"/>
      <c r="KFN11" s="11"/>
      <c r="KFO11" s="11"/>
      <c r="KFP11" s="11"/>
      <c r="KFQ11" s="11"/>
      <c r="KFR11" s="11"/>
      <c r="KFS11" s="11"/>
      <c r="KFT11" s="11"/>
      <c r="KFU11" s="11"/>
      <c r="KFV11" s="11"/>
      <c r="KFW11" s="11"/>
      <c r="KFX11" s="11"/>
      <c r="KFY11" s="11"/>
      <c r="KFZ11" s="11"/>
      <c r="KGA11" s="11"/>
      <c r="KGB11" s="11"/>
      <c r="KGC11" s="11"/>
      <c r="KGD11" s="11"/>
      <c r="KGE11" s="11"/>
      <c r="KGF11" s="11"/>
      <c r="KGG11" s="11"/>
      <c r="KGH11" s="11"/>
      <c r="KGI11" s="11"/>
      <c r="KGJ11" s="11"/>
      <c r="KGK11" s="11"/>
      <c r="KGL11" s="11"/>
      <c r="KGM11" s="11"/>
      <c r="KGN11" s="11"/>
      <c r="KGO11" s="11"/>
      <c r="KGP11" s="11"/>
      <c r="KGQ11" s="11"/>
      <c r="KGR11" s="11"/>
      <c r="KGS11" s="11"/>
      <c r="KGT11" s="11"/>
      <c r="KGU11" s="11"/>
      <c r="KGV11" s="11"/>
      <c r="KGW11" s="11"/>
      <c r="KGX11" s="11"/>
      <c r="KGY11" s="11"/>
      <c r="KGZ11" s="11"/>
      <c r="KHA11" s="11"/>
      <c r="KHB11" s="11"/>
      <c r="KHC11" s="11"/>
      <c r="KHD11" s="11"/>
      <c r="KHE11" s="11"/>
      <c r="KHF11" s="11"/>
      <c r="KHG11" s="11"/>
      <c r="KHH11" s="11"/>
      <c r="KHI11" s="11"/>
      <c r="KHJ11" s="11"/>
      <c r="KHK11" s="11"/>
      <c r="KHL11" s="11"/>
      <c r="KHM11" s="11"/>
      <c r="KHN11" s="11"/>
      <c r="KHO11" s="11"/>
      <c r="KHP11" s="11"/>
      <c r="KHQ11" s="11"/>
      <c r="KHR11" s="11"/>
      <c r="KHS11" s="11"/>
      <c r="KHT11" s="11"/>
      <c r="KHU11" s="11"/>
      <c r="KHV11" s="11"/>
      <c r="KHW11" s="11"/>
      <c r="KHX11" s="11"/>
      <c r="KHY11" s="11"/>
      <c r="KHZ11" s="11"/>
      <c r="KIA11" s="11"/>
      <c r="KIB11" s="11"/>
      <c r="KIC11" s="11"/>
      <c r="KID11" s="11"/>
      <c r="KIE11" s="11"/>
      <c r="KIF11" s="11"/>
      <c r="KIG11" s="11"/>
      <c r="KIH11" s="11"/>
      <c r="KII11" s="11"/>
      <c r="KIJ11" s="11"/>
      <c r="KIK11" s="11"/>
      <c r="KIL11" s="11"/>
      <c r="KIM11" s="11"/>
      <c r="KIN11" s="11"/>
      <c r="KIO11" s="11"/>
      <c r="KIP11" s="11"/>
      <c r="KIQ11" s="11"/>
      <c r="KIR11" s="11"/>
      <c r="KIS11" s="11"/>
      <c r="KIT11" s="11"/>
      <c r="KIU11" s="11"/>
      <c r="KIV11" s="11"/>
      <c r="KIW11" s="11"/>
      <c r="KIX11" s="11"/>
      <c r="KIY11" s="11"/>
      <c r="KIZ11" s="11"/>
      <c r="KJA11" s="11"/>
      <c r="KJB11" s="11"/>
      <c r="KJC11" s="11"/>
      <c r="KJD11" s="11"/>
      <c r="KJE11" s="11"/>
      <c r="KJF11" s="11"/>
      <c r="KJG11" s="11"/>
      <c r="KJH11" s="11"/>
      <c r="KJI11" s="11"/>
      <c r="KJJ11" s="11"/>
      <c r="KJK11" s="11"/>
      <c r="KJL11" s="11"/>
      <c r="KJM11" s="11"/>
      <c r="KJN11" s="11"/>
      <c r="KJO11" s="11"/>
      <c r="KJP11" s="11"/>
      <c r="KJQ11" s="11"/>
      <c r="KJR11" s="11"/>
      <c r="KJS11" s="11"/>
      <c r="KJT11" s="11"/>
      <c r="KJU11" s="11"/>
      <c r="KJV11" s="11"/>
      <c r="KJW11" s="11"/>
      <c r="KJX11" s="11"/>
      <c r="KJY11" s="11"/>
      <c r="KJZ11" s="11"/>
      <c r="KKA11" s="11"/>
      <c r="KKB11" s="11"/>
      <c r="KKC11" s="11"/>
      <c r="KKD11" s="11"/>
      <c r="KKE11" s="11"/>
      <c r="KKF11" s="11"/>
      <c r="KKG11" s="11"/>
      <c r="KKH11" s="11"/>
      <c r="KKI11" s="11"/>
      <c r="KKJ11" s="11"/>
      <c r="KKK11" s="11"/>
      <c r="KKL11" s="11"/>
      <c r="KKM11" s="11"/>
      <c r="KKN11" s="11"/>
      <c r="KKO11" s="11"/>
      <c r="KKP11" s="11"/>
      <c r="KKQ11" s="11"/>
      <c r="KKR11" s="11"/>
      <c r="KKS11" s="11"/>
      <c r="KKT11" s="11"/>
      <c r="KKU11" s="11"/>
      <c r="KKV11" s="11"/>
      <c r="KKW11" s="11"/>
      <c r="KKX11" s="11"/>
      <c r="KKY11" s="11"/>
      <c r="KKZ11" s="11"/>
      <c r="KLA11" s="11"/>
      <c r="KLB11" s="11"/>
      <c r="KLC11" s="11"/>
      <c r="KLD11" s="11"/>
      <c r="KLE11" s="11"/>
      <c r="KLF11" s="11"/>
      <c r="KLG11" s="11"/>
      <c r="KLH11" s="11"/>
      <c r="KLI11" s="11"/>
      <c r="KLJ11" s="11"/>
      <c r="KLK11" s="11"/>
      <c r="KLL11" s="11"/>
      <c r="KLM11" s="11"/>
      <c r="KLN11" s="11"/>
      <c r="KLO11" s="11"/>
      <c r="KLP11" s="11"/>
      <c r="KLQ11" s="11"/>
      <c r="KLR11" s="11"/>
      <c r="KLS11" s="11"/>
      <c r="KLT11" s="11"/>
      <c r="KLU11" s="11"/>
      <c r="KLV11" s="11"/>
      <c r="KLW11" s="11"/>
      <c r="KLX11" s="11"/>
      <c r="KLY11" s="11"/>
      <c r="KLZ11" s="11"/>
      <c r="KMA11" s="11"/>
      <c r="KMB11" s="11"/>
      <c r="KMC11" s="11"/>
      <c r="KMD11" s="11"/>
      <c r="KME11" s="11"/>
      <c r="KMF11" s="11"/>
      <c r="KMG11" s="11"/>
      <c r="KMH11" s="11"/>
      <c r="KMI11" s="11"/>
      <c r="KMJ11" s="11"/>
      <c r="KMK11" s="11"/>
      <c r="KML11" s="11"/>
      <c r="KMM11" s="11"/>
      <c r="KMN11" s="11"/>
      <c r="KMO11" s="11"/>
      <c r="KMP11" s="11"/>
      <c r="KMQ11" s="11"/>
      <c r="KMR11" s="11"/>
      <c r="KMS11" s="11"/>
      <c r="KMT11" s="11"/>
      <c r="KMU11" s="11"/>
      <c r="KMV11" s="11"/>
      <c r="KMW11" s="11"/>
      <c r="KMX11" s="11"/>
      <c r="KMY11" s="11"/>
      <c r="KMZ11" s="11"/>
      <c r="KNA11" s="11"/>
      <c r="KNB11" s="11"/>
      <c r="KNC11" s="11"/>
      <c r="KND11" s="11"/>
      <c r="KNE11" s="11"/>
      <c r="KNF11" s="11"/>
      <c r="KNG11" s="11"/>
      <c r="KNH11" s="11"/>
      <c r="KNI11" s="11"/>
      <c r="KNJ11" s="11"/>
      <c r="KNK11" s="11"/>
      <c r="KNL11" s="11"/>
      <c r="KNM11" s="11"/>
      <c r="KNN11" s="11"/>
      <c r="KNO11" s="11"/>
      <c r="KNP11" s="11"/>
      <c r="KNQ11" s="11"/>
      <c r="KNR11" s="11"/>
      <c r="KNS11" s="11"/>
      <c r="KNT11" s="11"/>
      <c r="KNU11" s="11"/>
      <c r="KNV11" s="11"/>
      <c r="KNW11" s="11"/>
      <c r="KNX11" s="11"/>
      <c r="KNY11" s="11"/>
      <c r="KNZ11" s="11"/>
      <c r="KOA11" s="11"/>
      <c r="KOB11" s="11"/>
      <c r="KOC11" s="11"/>
      <c r="KOD11" s="11"/>
      <c r="KOE11" s="11"/>
      <c r="KOF11" s="11"/>
      <c r="KOG11" s="11"/>
      <c r="KOH11" s="11"/>
      <c r="KOI11" s="11"/>
      <c r="KOJ11" s="11"/>
      <c r="KOK11" s="11"/>
      <c r="KOL11" s="11"/>
      <c r="KOM11" s="11"/>
      <c r="KON11" s="11"/>
      <c r="KOO11" s="11"/>
      <c r="KOP11" s="11"/>
      <c r="KOQ11" s="11"/>
      <c r="KOR11" s="11"/>
      <c r="KOS11" s="11"/>
      <c r="KOT11" s="11"/>
      <c r="KOU11" s="11"/>
      <c r="KOV11" s="11"/>
      <c r="KOW11" s="11"/>
      <c r="KOX11" s="11"/>
      <c r="KOY11" s="11"/>
      <c r="KOZ11" s="11"/>
      <c r="KPA11" s="11"/>
      <c r="KPB11" s="11"/>
      <c r="KPC11" s="11"/>
      <c r="KPD11" s="11"/>
      <c r="KPE11" s="11"/>
      <c r="KPF11" s="11"/>
      <c r="KPG11" s="11"/>
      <c r="KPH11" s="11"/>
      <c r="KPI11" s="11"/>
      <c r="KPJ11" s="11"/>
      <c r="KPK11" s="11"/>
      <c r="KPL11" s="11"/>
      <c r="KPM11" s="11"/>
      <c r="KPN11" s="11"/>
      <c r="KPO11" s="11"/>
      <c r="KPP11" s="11"/>
      <c r="KPQ11" s="11"/>
      <c r="KPR11" s="11"/>
      <c r="KPS11" s="11"/>
      <c r="KPT11" s="11"/>
      <c r="KPU11" s="11"/>
      <c r="KPV11" s="11"/>
      <c r="KPW11" s="11"/>
      <c r="KPX11" s="11"/>
      <c r="KPY11" s="11"/>
      <c r="KPZ11" s="11"/>
      <c r="KQA11" s="11"/>
      <c r="KQB11" s="11"/>
      <c r="KQC11" s="11"/>
      <c r="KQD11" s="11"/>
      <c r="KQE11" s="11"/>
      <c r="KQF11" s="11"/>
      <c r="KQG11" s="11"/>
      <c r="KQH11" s="11"/>
      <c r="KQI11" s="11"/>
      <c r="KQJ11" s="11"/>
      <c r="KQK11" s="11"/>
      <c r="KQL11" s="11"/>
      <c r="KQM11" s="11"/>
      <c r="KQN11" s="11"/>
      <c r="KQO11" s="11"/>
      <c r="KQP11" s="11"/>
      <c r="KQQ11" s="11"/>
      <c r="KQR11" s="11"/>
      <c r="KQS11" s="11"/>
      <c r="KQT11" s="11"/>
      <c r="KQU11" s="11"/>
      <c r="KQV11" s="11"/>
      <c r="KQW11" s="11"/>
      <c r="KQX11" s="11"/>
      <c r="KQY11" s="11"/>
      <c r="KQZ11" s="11"/>
      <c r="KRA11" s="11"/>
      <c r="KRB11" s="11"/>
      <c r="KRC11" s="11"/>
      <c r="KRD11" s="11"/>
      <c r="KRE11" s="11"/>
      <c r="KRF11" s="11"/>
      <c r="KRG11" s="11"/>
      <c r="KRH11" s="11"/>
      <c r="KRI11" s="11"/>
      <c r="KRJ11" s="11"/>
      <c r="KRK11" s="11"/>
      <c r="KRL11" s="11"/>
      <c r="KRM11" s="11"/>
      <c r="KRN11" s="11"/>
      <c r="KRO11" s="11"/>
      <c r="KRP11" s="11"/>
      <c r="KRQ11" s="11"/>
      <c r="KRR11" s="11"/>
      <c r="KRS11" s="11"/>
      <c r="KRT11" s="11"/>
      <c r="KRU11" s="11"/>
      <c r="KRV11" s="11"/>
      <c r="KRW11" s="11"/>
      <c r="KRX11" s="11"/>
      <c r="KRY11" s="11"/>
      <c r="KRZ11" s="11"/>
      <c r="KSA11" s="11"/>
      <c r="KSB11" s="11"/>
      <c r="KSC11" s="11"/>
      <c r="KSD11" s="11"/>
      <c r="KSE11" s="11"/>
      <c r="KSF11" s="11"/>
      <c r="KSG11" s="11"/>
      <c r="KSH11" s="11"/>
      <c r="KSI11" s="11"/>
      <c r="KSJ11" s="11"/>
      <c r="KSK11" s="11"/>
      <c r="KSL11" s="11"/>
      <c r="KSM11" s="11"/>
      <c r="KSN11" s="11"/>
      <c r="KSO11" s="11"/>
      <c r="KSP11" s="11"/>
      <c r="KSQ11" s="11"/>
      <c r="KSR11" s="11"/>
      <c r="KSS11" s="11"/>
      <c r="KST11" s="11"/>
      <c r="KSU11" s="11"/>
      <c r="KSV11" s="11"/>
      <c r="KSW11" s="11"/>
      <c r="KSX11" s="11"/>
      <c r="KSY11" s="11"/>
      <c r="KSZ11" s="11"/>
      <c r="KTA11" s="11"/>
      <c r="KTB11" s="11"/>
      <c r="KTC11" s="11"/>
      <c r="KTD11" s="11"/>
      <c r="KTE11" s="11"/>
      <c r="KTF11" s="11"/>
      <c r="KTG11" s="11"/>
      <c r="KTH11" s="11"/>
      <c r="KTI11" s="11"/>
      <c r="KTJ11" s="11"/>
      <c r="KTK11" s="11"/>
      <c r="KTL11" s="11"/>
      <c r="KTM11" s="11"/>
      <c r="KTN11" s="11"/>
      <c r="KTO11" s="11"/>
      <c r="KTP11" s="11"/>
      <c r="KTQ11" s="11"/>
      <c r="KTR11" s="11"/>
      <c r="KTS11" s="11"/>
      <c r="KTT11" s="11"/>
      <c r="KTU11" s="11"/>
      <c r="KTV11" s="11"/>
      <c r="KTW11" s="11"/>
      <c r="KTX11" s="11"/>
      <c r="KTY11" s="11"/>
      <c r="KTZ11" s="11"/>
      <c r="KUA11" s="11"/>
      <c r="KUB11" s="11"/>
      <c r="KUC11" s="11"/>
      <c r="KUD11" s="11"/>
      <c r="KUE11" s="11"/>
      <c r="KUF11" s="11"/>
      <c r="KUG11" s="11"/>
      <c r="KUH11" s="11"/>
      <c r="KUI11" s="11"/>
      <c r="KUJ11" s="11"/>
      <c r="KUK11" s="11"/>
      <c r="KUL11" s="11"/>
      <c r="KUM11" s="11"/>
      <c r="KUN11" s="11"/>
      <c r="KUO11" s="11"/>
      <c r="KUP11" s="11"/>
      <c r="KUQ11" s="11"/>
      <c r="KUR11" s="11"/>
      <c r="KUS11" s="11"/>
      <c r="KUT11" s="11"/>
      <c r="KUU11" s="11"/>
      <c r="KUV11" s="11"/>
      <c r="KUW11" s="11"/>
      <c r="KUX11" s="11"/>
      <c r="KUY11" s="11"/>
      <c r="KUZ11" s="11"/>
      <c r="KVA11" s="11"/>
      <c r="KVB11" s="11"/>
      <c r="KVC11" s="11"/>
      <c r="KVD11" s="11"/>
      <c r="KVE11" s="11"/>
      <c r="KVF11" s="11"/>
      <c r="KVG11" s="11"/>
      <c r="KVH11" s="11"/>
      <c r="KVI11" s="11"/>
      <c r="KVJ11" s="11"/>
      <c r="KVK11" s="11"/>
      <c r="KVL11" s="11"/>
      <c r="KVM11" s="11"/>
      <c r="KVN11" s="11"/>
      <c r="KVO11" s="11"/>
      <c r="KVP11" s="11"/>
      <c r="KVQ11" s="11"/>
      <c r="KVR11" s="11"/>
      <c r="KVS11" s="11"/>
      <c r="KVT11" s="11"/>
      <c r="KVU11" s="11"/>
      <c r="KVV11" s="11"/>
      <c r="KVW11" s="11"/>
      <c r="KVX11" s="11"/>
      <c r="KVY11" s="11"/>
      <c r="KVZ11" s="11"/>
      <c r="KWA11" s="11"/>
      <c r="KWB11" s="11"/>
      <c r="KWC11" s="11"/>
      <c r="KWD11" s="11"/>
      <c r="KWE11" s="11"/>
      <c r="KWF11" s="11"/>
      <c r="KWG11" s="11"/>
      <c r="KWH11" s="11"/>
      <c r="KWI11" s="11"/>
      <c r="KWJ11" s="11"/>
      <c r="KWK11" s="11"/>
      <c r="KWL11" s="11"/>
      <c r="KWM11" s="11"/>
      <c r="KWN11" s="11"/>
      <c r="KWO11" s="11"/>
      <c r="KWP11" s="11"/>
      <c r="KWQ11" s="11"/>
      <c r="KWR11" s="11"/>
      <c r="KWS11" s="11"/>
      <c r="KWT11" s="11"/>
      <c r="KWU11" s="11"/>
      <c r="KWV11" s="11"/>
      <c r="KWW11" s="11"/>
      <c r="KWX11" s="11"/>
      <c r="KWY11" s="11"/>
      <c r="KWZ11" s="11"/>
      <c r="KXA11" s="11"/>
      <c r="KXB11" s="11"/>
      <c r="KXC11" s="11"/>
      <c r="KXD11" s="11"/>
      <c r="KXE11" s="11"/>
      <c r="KXF11" s="11"/>
      <c r="KXG11" s="11"/>
      <c r="KXH11" s="11"/>
      <c r="KXI11" s="11"/>
      <c r="KXJ11" s="11"/>
      <c r="KXK11" s="11"/>
      <c r="KXL11" s="11"/>
      <c r="KXM11" s="11"/>
      <c r="KXN11" s="11"/>
      <c r="KXO11" s="11"/>
      <c r="KXP11" s="11"/>
      <c r="KXQ11" s="11"/>
      <c r="KXR11" s="11"/>
      <c r="KXS11" s="11"/>
      <c r="KXT11" s="11"/>
      <c r="KXU11" s="11"/>
      <c r="KXV11" s="11"/>
      <c r="KXW11" s="11"/>
      <c r="KXX11" s="11"/>
      <c r="KXY11" s="11"/>
      <c r="KXZ11" s="11"/>
      <c r="KYA11" s="11"/>
      <c r="KYB11" s="11"/>
      <c r="KYC11" s="11"/>
      <c r="KYD11" s="11"/>
      <c r="KYE11" s="11"/>
      <c r="KYF11" s="11"/>
      <c r="KYG11" s="11"/>
      <c r="KYH11" s="11"/>
      <c r="KYI11" s="11"/>
      <c r="KYJ11" s="11"/>
      <c r="KYK11" s="11"/>
      <c r="KYL11" s="11"/>
      <c r="KYM11" s="11"/>
      <c r="KYN11" s="11"/>
      <c r="KYO11" s="11"/>
      <c r="KYP11" s="11"/>
      <c r="KYQ11" s="11"/>
      <c r="KYR11" s="11"/>
      <c r="KYS11" s="11"/>
      <c r="KYT11" s="11"/>
      <c r="KYU11" s="11"/>
      <c r="KYV11" s="11"/>
      <c r="KYW11" s="11"/>
      <c r="KYX11" s="11"/>
      <c r="KYY11" s="11"/>
      <c r="KYZ11" s="11"/>
      <c r="KZA11" s="11"/>
      <c r="KZB11" s="11"/>
      <c r="KZC11" s="11"/>
      <c r="KZD11" s="11"/>
      <c r="KZE11" s="11"/>
      <c r="KZF11" s="11"/>
      <c r="KZG11" s="11"/>
      <c r="KZH11" s="11"/>
      <c r="KZI11" s="11"/>
      <c r="KZJ11" s="11"/>
      <c r="KZK11" s="11"/>
      <c r="KZL11" s="11"/>
      <c r="KZM11" s="11"/>
      <c r="KZN11" s="11"/>
      <c r="KZO11" s="11"/>
      <c r="KZP11" s="11"/>
      <c r="KZQ11" s="11"/>
      <c r="KZR11" s="11"/>
      <c r="KZS11" s="11"/>
      <c r="KZT11" s="11"/>
      <c r="KZU11" s="11"/>
      <c r="KZV11" s="11"/>
      <c r="KZW11" s="11"/>
      <c r="KZX11" s="11"/>
      <c r="KZY11" s="11"/>
      <c r="KZZ11" s="11"/>
      <c r="LAA11" s="11"/>
      <c r="LAB11" s="11"/>
      <c r="LAC11" s="11"/>
      <c r="LAD11" s="11"/>
      <c r="LAE11" s="11"/>
      <c r="LAF11" s="11"/>
      <c r="LAG11" s="11"/>
      <c r="LAH11" s="11"/>
      <c r="LAI11" s="11"/>
      <c r="LAJ11" s="11"/>
      <c r="LAK11" s="11"/>
      <c r="LAL11" s="11"/>
      <c r="LAM11" s="11"/>
      <c r="LAN11" s="11"/>
      <c r="LAO11" s="11"/>
      <c r="LAP11" s="11"/>
      <c r="LAQ11" s="11"/>
      <c r="LAR11" s="11"/>
      <c r="LAS11" s="11"/>
      <c r="LAT11" s="11"/>
      <c r="LAU11" s="11"/>
      <c r="LAV11" s="11"/>
      <c r="LAW11" s="11"/>
      <c r="LAX11" s="11"/>
      <c r="LAY11" s="11"/>
      <c r="LAZ11" s="11"/>
      <c r="LBA11" s="11"/>
      <c r="LBB11" s="11"/>
      <c r="LBC11" s="11"/>
      <c r="LBD11" s="11"/>
      <c r="LBE11" s="11"/>
      <c r="LBF11" s="11"/>
      <c r="LBG11" s="11"/>
      <c r="LBH11" s="11"/>
      <c r="LBI11" s="11"/>
      <c r="LBJ11" s="11"/>
      <c r="LBK11" s="11"/>
      <c r="LBL11" s="11"/>
      <c r="LBM11" s="11"/>
      <c r="LBN11" s="11"/>
      <c r="LBO11" s="11"/>
      <c r="LBP11" s="11"/>
      <c r="LBQ11" s="11"/>
      <c r="LBR11" s="11"/>
      <c r="LBS11" s="11"/>
      <c r="LBT11" s="11"/>
      <c r="LBU11" s="11"/>
      <c r="LBV11" s="11"/>
      <c r="LBW11" s="11"/>
      <c r="LBX11" s="11"/>
      <c r="LBY11" s="11"/>
      <c r="LBZ11" s="11"/>
      <c r="LCA11" s="11"/>
      <c r="LCB11" s="11"/>
      <c r="LCC11" s="11"/>
      <c r="LCD11" s="11"/>
      <c r="LCE11" s="11"/>
      <c r="LCF11" s="11"/>
      <c r="LCG11" s="11"/>
      <c r="LCH11" s="11"/>
      <c r="LCI11" s="11"/>
      <c r="LCJ11" s="11"/>
      <c r="LCK11" s="11"/>
      <c r="LCL11" s="11"/>
      <c r="LCM11" s="11"/>
      <c r="LCN11" s="11"/>
      <c r="LCO11" s="11"/>
      <c r="LCP11" s="11"/>
      <c r="LCQ11" s="11"/>
      <c r="LCR11" s="11"/>
      <c r="LCS11" s="11"/>
      <c r="LCT11" s="11"/>
      <c r="LCU11" s="11"/>
      <c r="LCV11" s="11"/>
      <c r="LCW11" s="11"/>
      <c r="LCX11" s="11"/>
      <c r="LCY11" s="11"/>
      <c r="LCZ11" s="11"/>
      <c r="LDA11" s="11"/>
      <c r="LDB11" s="11"/>
      <c r="LDC11" s="11"/>
      <c r="LDD11" s="11"/>
      <c r="LDE11" s="11"/>
      <c r="LDF11" s="11"/>
      <c r="LDG11" s="11"/>
      <c r="LDH11" s="11"/>
      <c r="LDI11" s="11"/>
      <c r="LDJ11" s="11"/>
      <c r="LDK11" s="11"/>
      <c r="LDL11" s="11"/>
      <c r="LDM11" s="11"/>
      <c r="LDN11" s="11"/>
      <c r="LDO11" s="11"/>
      <c r="LDP11" s="11"/>
      <c r="LDQ11" s="11"/>
      <c r="LDR11" s="11"/>
      <c r="LDS11" s="11"/>
      <c r="LDT11" s="11"/>
      <c r="LDU11" s="11"/>
      <c r="LDV11" s="11"/>
      <c r="LDW11" s="11"/>
      <c r="LDX11" s="11"/>
      <c r="LDY11" s="11"/>
      <c r="LDZ11" s="11"/>
      <c r="LEA11" s="11"/>
      <c r="LEB11" s="11"/>
      <c r="LEC11" s="11"/>
      <c r="LED11" s="11"/>
      <c r="LEE11" s="11"/>
      <c r="LEF11" s="11"/>
      <c r="LEG11" s="11"/>
      <c r="LEH11" s="11"/>
      <c r="LEI11" s="11"/>
      <c r="LEJ11" s="11"/>
      <c r="LEK11" s="11"/>
      <c r="LEL11" s="11"/>
      <c r="LEM11" s="11"/>
      <c r="LEN11" s="11"/>
      <c r="LEO11" s="11"/>
      <c r="LEP11" s="11"/>
      <c r="LEQ11" s="11"/>
      <c r="LER11" s="11"/>
      <c r="LES11" s="11"/>
      <c r="LET11" s="11"/>
      <c r="LEU11" s="11"/>
      <c r="LEV11" s="11"/>
      <c r="LEW11" s="11"/>
      <c r="LEX11" s="11"/>
      <c r="LEY11" s="11"/>
      <c r="LEZ11" s="11"/>
      <c r="LFA11" s="11"/>
      <c r="LFB11" s="11"/>
      <c r="LFC11" s="11"/>
      <c r="LFD11" s="11"/>
      <c r="LFE11" s="11"/>
      <c r="LFF11" s="11"/>
      <c r="LFG11" s="11"/>
      <c r="LFH11" s="11"/>
      <c r="LFI11" s="11"/>
      <c r="LFJ11" s="11"/>
      <c r="LFK11" s="11"/>
      <c r="LFL11" s="11"/>
      <c r="LFM11" s="11"/>
      <c r="LFN11" s="11"/>
      <c r="LFO11" s="11"/>
      <c r="LFP11" s="11"/>
      <c r="LFQ11" s="11"/>
      <c r="LFR11" s="11"/>
      <c r="LFS11" s="11"/>
      <c r="LFT11" s="11"/>
      <c r="LFU11" s="11"/>
      <c r="LFV11" s="11"/>
      <c r="LFW11" s="11"/>
      <c r="LFX11" s="11"/>
      <c r="LFY11" s="11"/>
      <c r="LFZ11" s="11"/>
      <c r="LGA11" s="11"/>
      <c r="LGB11" s="11"/>
      <c r="LGC11" s="11"/>
      <c r="LGD11" s="11"/>
      <c r="LGE11" s="11"/>
      <c r="LGF11" s="11"/>
      <c r="LGG11" s="11"/>
      <c r="LGH11" s="11"/>
      <c r="LGI11" s="11"/>
      <c r="LGJ11" s="11"/>
      <c r="LGK11" s="11"/>
      <c r="LGL11" s="11"/>
      <c r="LGM11" s="11"/>
      <c r="LGN11" s="11"/>
      <c r="LGO11" s="11"/>
      <c r="LGP11" s="11"/>
      <c r="LGQ11" s="11"/>
      <c r="LGR11" s="11"/>
      <c r="LGS11" s="11"/>
      <c r="LGT11" s="11"/>
      <c r="LGU11" s="11"/>
      <c r="LGV11" s="11"/>
      <c r="LGW11" s="11"/>
      <c r="LGX11" s="11"/>
      <c r="LGY11" s="11"/>
      <c r="LGZ11" s="11"/>
      <c r="LHA11" s="11"/>
      <c r="LHB11" s="11"/>
      <c r="LHC11" s="11"/>
      <c r="LHD11" s="11"/>
      <c r="LHE11" s="11"/>
      <c r="LHF11" s="11"/>
      <c r="LHG11" s="11"/>
      <c r="LHH11" s="11"/>
      <c r="LHI11" s="11"/>
      <c r="LHJ11" s="11"/>
      <c r="LHK11" s="11"/>
      <c r="LHL11" s="11"/>
      <c r="LHM11" s="11"/>
      <c r="LHN11" s="11"/>
      <c r="LHO11" s="11"/>
      <c r="LHP11" s="11"/>
      <c r="LHQ11" s="11"/>
      <c r="LHR11" s="11"/>
      <c r="LHS11" s="11"/>
      <c r="LHT11" s="11"/>
      <c r="LHU11" s="11"/>
      <c r="LHV11" s="11"/>
      <c r="LHW11" s="11"/>
      <c r="LHX11" s="11"/>
      <c r="LHY11" s="11"/>
      <c r="LHZ11" s="11"/>
      <c r="LIA11" s="11"/>
      <c r="LIB11" s="11"/>
      <c r="LIC11" s="11"/>
      <c r="LID11" s="11"/>
      <c r="LIE11" s="11"/>
      <c r="LIF11" s="11"/>
      <c r="LIG11" s="11"/>
      <c r="LIH11" s="11"/>
      <c r="LII11" s="11"/>
      <c r="LIJ11" s="11"/>
      <c r="LIK11" s="11"/>
      <c r="LIL11" s="11"/>
      <c r="LIM11" s="11"/>
      <c r="LIN11" s="11"/>
      <c r="LIO11" s="11"/>
      <c r="LIP11" s="11"/>
      <c r="LIQ11" s="11"/>
      <c r="LIR11" s="11"/>
      <c r="LIS11" s="11"/>
      <c r="LIT11" s="11"/>
      <c r="LIU11" s="11"/>
      <c r="LIV11" s="11"/>
      <c r="LIW11" s="11"/>
      <c r="LIX11" s="11"/>
      <c r="LIY11" s="11"/>
      <c r="LIZ11" s="11"/>
      <c r="LJA11" s="11"/>
      <c r="LJB11" s="11"/>
      <c r="LJC11" s="11"/>
      <c r="LJD11" s="11"/>
      <c r="LJE11" s="11"/>
      <c r="LJF11" s="11"/>
      <c r="LJG11" s="11"/>
      <c r="LJH11" s="11"/>
      <c r="LJI11" s="11"/>
      <c r="LJJ11" s="11"/>
      <c r="LJK11" s="11"/>
      <c r="LJL11" s="11"/>
      <c r="LJM11" s="11"/>
      <c r="LJN11" s="11"/>
      <c r="LJO11" s="11"/>
      <c r="LJP11" s="11"/>
      <c r="LJQ11" s="11"/>
      <c r="LJR11" s="11"/>
      <c r="LJS11" s="11"/>
      <c r="LJT11" s="11"/>
      <c r="LJU11" s="11"/>
      <c r="LJV11" s="11"/>
      <c r="LJW11" s="11"/>
      <c r="LJX11" s="11"/>
      <c r="LJY11" s="11"/>
      <c r="LJZ11" s="11"/>
      <c r="LKA11" s="11"/>
      <c r="LKB11" s="11"/>
      <c r="LKC11" s="11"/>
      <c r="LKD11" s="11"/>
      <c r="LKE11" s="11"/>
      <c r="LKF11" s="11"/>
      <c r="LKG11" s="11"/>
      <c r="LKH11" s="11"/>
      <c r="LKI11" s="11"/>
      <c r="LKJ11" s="11"/>
      <c r="LKK11" s="11"/>
      <c r="LKL11" s="11"/>
      <c r="LKM11" s="11"/>
      <c r="LKN11" s="11"/>
      <c r="LKO11" s="11"/>
      <c r="LKP11" s="11"/>
      <c r="LKQ11" s="11"/>
      <c r="LKR11" s="11"/>
      <c r="LKS11" s="11"/>
      <c r="LKT11" s="11"/>
      <c r="LKU11" s="11"/>
      <c r="LKV11" s="11"/>
      <c r="LKW11" s="11"/>
      <c r="LKX11" s="11"/>
      <c r="LKY11" s="11"/>
      <c r="LKZ11" s="11"/>
      <c r="LLA11" s="11"/>
      <c r="LLB11" s="11"/>
      <c r="LLC11" s="11"/>
      <c r="LLD11" s="11"/>
      <c r="LLE11" s="11"/>
      <c r="LLF11" s="11"/>
      <c r="LLG11" s="11"/>
      <c r="LLH11" s="11"/>
      <c r="LLI11" s="11"/>
      <c r="LLJ11" s="11"/>
      <c r="LLK11" s="11"/>
      <c r="LLL11" s="11"/>
      <c r="LLM11" s="11"/>
      <c r="LLN11" s="11"/>
      <c r="LLO11" s="11"/>
      <c r="LLP11" s="11"/>
      <c r="LLQ11" s="11"/>
      <c r="LLR11" s="11"/>
      <c r="LLS11" s="11"/>
      <c r="LLT11" s="11"/>
      <c r="LLU11" s="11"/>
      <c r="LLV11" s="11"/>
      <c r="LLW11" s="11"/>
      <c r="LLX11" s="11"/>
      <c r="LLY11" s="11"/>
      <c r="LLZ11" s="11"/>
      <c r="LMA11" s="11"/>
      <c r="LMB11" s="11"/>
      <c r="LMC11" s="11"/>
      <c r="LMD11" s="11"/>
      <c r="LME11" s="11"/>
      <c r="LMF11" s="11"/>
      <c r="LMG11" s="11"/>
      <c r="LMH11" s="11"/>
      <c r="LMI11" s="11"/>
      <c r="LMJ11" s="11"/>
      <c r="LMK11" s="11"/>
      <c r="LML11" s="11"/>
      <c r="LMM11" s="11"/>
      <c r="LMN11" s="11"/>
      <c r="LMO11" s="11"/>
      <c r="LMP11" s="11"/>
      <c r="LMQ11" s="11"/>
      <c r="LMR11" s="11"/>
      <c r="LMS11" s="11"/>
      <c r="LMT11" s="11"/>
      <c r="LMU11" s="11"/>
      <c r="LMV11" s="11"/>
      <c r="LMW11" s="11"/>
      <c r="LMX11" s="11"/>
      <c r="LMY11" s="11"/>
      <c r="LMZ11" s="11"/>
      <c r="LNA11" s="11"/>
      <c r="LNB11" s="11"/>
      <c r="LNC11" s="11"/>
      <c r="LND11" s="11"/>
      <c r="LNE11" s="11"/>
      <c r="LNF11" s="11"/>
      <c r="LNG11" s="11"/>
      <c r="LNH11" s="11"/>
      <c r="LNI11" s="11"/>
      <c r="LNJ11" s="11"/>
      <c r="LNK11" s="11"/>
      <c r="LNL11" s="11"/>
      <c r="LNM11" s="11"/>
      <c r="LNN11" s="11"/>
      <c r="LNO11" s="11"/>
      <c r="LNP11" s="11"/>
      <c r="LNQ11" s="11"/>
      <c r="LNR11" s="11"/>
      <c r="LNS11" s="11"/>
      <c r="LNT11" s="11"/>
      <c r="LNU11" s="11"/>
      <c r="LNV11" s="11"/>
      <c r="LNW11" s="11"/>
      <c r="LNX11" s="11"/>
      <c r="LNY11" s="11"/>
      <c r="LNZ11" s="11"/>
      <c r="LOA11" s="11"/>
      <c r="LOB11" s="11"/>
      <c r="LOC11" s="11"/>
      <c r="LOD11" s="11"/>
      <c r="LOE11" s="11"/>
      <c r="LOF11" s="11"/>
      <c r="LOG11" s="11"/>
      <c r="LOH11" s="11"/>
      <c r="LOI11" s="11"/>
      <c r="LOJ11" s="11"/>
      <c r="LOK11" s="11"/>
      <c r="LOL11" s="11"/>
      <c r="LOM11" s="11"/>
      <c r="LON11" s="11"/>
      <c r="LOO11" s="11"/>
      <c r="LOP11" s="11"/>
      <c r="LOQ11" s="11"/>
      <c r="LOR11" s="11"/>
      <c r="LOS11" s="11"/>
      <c r="LOT11" s="11"/>
      <c r="LOU11" s="11"/>
      <c r="LOV11" s="11"/>
      <c r="LOW11" s="11"/>
      <c r="LOX11" s="11"/>
      <c r="LOY11" s="11"/>
      <c r="LOZ11" s="11"/>
      <c r="LPA11" s="11"/>
      <c r="LPB11" s="11"/>
      <c r="LPC11" s="11"/>
      <c r="LPD11" s="11"/>
      <c r="LPE11" s="11"/>
      <c r="LPF11" s="11"/>
      <c r="LPG11" s="11"/>
      <c r="LPH11" s="11"/>
      <c r="LPI11" s="11"/>
      <c r="LPJ11" s="11"/>
      <c r="LPK11" s="11"/>
      <c r="LPL11" s="11"/>
      <c r="LPM11" s="11"/>
      <c r="LPN11" s="11"/>
      <c r="LPO11" s="11"/>
      <c r="LPP11" s="11"/>
      <c r="LPQ11" s="11"/>
      <c r="LPR11" s="11"/>
      <c r="LPS11" s="11"/>
      <c r="LPT11" s="11"/>
      <c r="LPU11" s="11"/>
      <c r="LPV11" s="11"/>
      <c r="LPW11" s="11"/>
      <c r="LPX11" s="11"/>
      <c r="LPY11" s="11"/>
      <c r="LPZ11" s="11"/>
      <c r="LQA11" s="11"/>
      <c r="LQB11" s="11"/>
      <c r="LQC11" s="11"/>
      <c r="LQD11" s="11"/>
      <c r="LQE11" s="11"/>
      <c r="LQF11" s="11"/>
      <c r="LQG11" s="11"/>
      <c r="LQH11" s="11"/>
      <c r="LQI11" s="11"/>
      <c r="LQJ11" s="11"/>
      <c r="LQK11" s="11"/>
      <c r="LQL11" s="11"/>
      <c r="LQM11" s="11"/>
      <c r="LQN11" s="11"/>
      <c r="LQO11" s="11"/>
      <c r="LQP11" s="11"/>
      <c r="LQQ11" s="11"/>
      <c r="LQR11" s="11"/>
      <c r="LQS11" s="11"/>
      <c r="LQT11" s="11"/>
      <c r="LQU11" s="11"/>
      <c r="LQV11" s="11"/>
      <c r="LQW11" s="11"/>
      <c r="LQX11" s="11"/>
      <c r="LQY11" s="11"/>
      <c r="LQZ11" s="11"/>
      <c r="LRA11" s="11"/>
      <c r="LRB11" s="11"/>
      <c r="LRC11" s="11"/>
      <c r="LRD11" s="11"/>
      <c r="LRE11" s="11"/>
      <c r="LRF11" s="11"/>
      <c r="LRG11" s="11"/>
      <c r="LRH11" s="11"/>
      <c r="LRI11" s="11"/>
      <c r="LRJ11" s="11"/>
      <c r="LRK11" s="11"/>
      <c r="LRL11" s="11"/>
      <c r="LRM11" s="11"/>
      <c r="LRN11" s="11"/>
      <c r="LRO11" s="11"/>
      <c r="LRP11" s="11"/>
      <c r="LRQ11" s="11"/>
      <c r="LRR11" s="11"/>
      <c r="LRS11" s="11"/>
      <c r="LRT11" s="11"/>
      <c r="LRU11" s="11"/>
      <c r="LRV11" s="11"/>
      <c r="LRW11" s="11"/>
      <c r="LRX11" s="11"/>
      <c r="LRY11" s="11"/>
      <c r="LRZ11" s="11"/>
      <c r="LSA11" s="11"/>
      <c r="LSB11" s="11"/>
      <c r="LSC11" s="11"/>
      <c r="LSD11" s="11"/>
      <c r="LSE11" s="11"/>
      <c r="LSF11" s="11"/>
      <c r="LSG11" s="11"/>
      <c r="LSH11" s="11"/>
      <c r="LSI11" s="11"/>
      <c r="LSJ11" s="11"/>
      <c r="LSK11" s="11"/>
      <c r="LSL11" s="11"/>
      <c r="LSM11" s="11"/>
      <c r="LSN11" s="11"/>
      <c r="LSO11" s="11"/>
      <c r="LSP11" s="11"/>
      <c r="LSQ11" s="11"/>
      <c r="LSR11" s="11"/>
      <c r="LSS11" s="11"/>
      <c r="LST11" s="11"/>
      <c r="LSU11" s="11"/>
      <c r="LSV11" s="11"/>
      <c r="LSW11" s="11"/>
      <c r="LSX11" s="11"/>
      <c r="LSY11" s="11"/>
      <c r="LSZ11" s="11"/>
      <c r="LTA11" s="11"/>
      <c r="LTB11" s="11"/>
      <c r="LTC11" s="11"/>
      <c r="LTD11" s="11"/>
      <c r="LTE11" s="11"/>
      <c r="LTF11" s="11"/>
      <c r="LTG11" s="11"/>
      <c r="LTH11" s="11"/>
      <c r="LTI11" s="11"/>
      <c r="LTJ11" s="11"/>
      <c r="LTK11" s="11"/>
      <c r="LTL11" s="11"/>
      <c r="LTM11" s="11"/>
      <c r="LTN11" s="11"/>
      <c r="LTO11" s="11"/>
      <c r="LTP11" s="11"/>
      <c r="LTQ11" s="11"/>
      <c r="LTR11" s="11"/>
      <c r="LTS11" s="11"/>
      <c r="LTT11" s="11"/>
      <c r="LTU11" s="11"/>
      <c r="LTV11" s="11"/>
      <c r="LTW11" s="11"/>
      <c r="LTX11" s="11"/>
      <c r="LTY11" s="11"/>
      <c r="LTZ11" s="11"/>
      <c r="LUA11" s="11"/>
      <c r="LUB11" s="11"/>
      <c r="LUC11" s="11"/>
      <c r="LUD11" s="11"/>
      <c r="LUE11" s="11"/>
      <c r="LUF11" s="11"/>
      <c r="LUG11" s="11"/>
      <c r="LUH11" s="11"/>
      <c r="LUI11" s="11"/>
      <c r="LUJ11" s="11"/>
      <c r="LUK11" s="11"/>
      <c r="LUL11" s="11"/>
      <c r="LUM11" s="11"/>
      <c r="LUN11" s="11"/>
      <c r="LUO11" s="11"/>
      <c r="LUP11" s="11"/>
      <c r="LUQ11" s="11"/>
      <c r="LUR11" s="11"/>
      <c r="LUS11" s="11"/>
      <c r="LUT11" s="11"/>
      <c r="LUU11" s="11"/>
      <c r="LUV11" s="11"/>
      <c r="LUW11" s="11"/>
      <c r="LUX11" s="11"/>
      <c r="LUY11" s="11"/>
      <c r="LUZ11" s="11"/>
      <c r="LVA11" s="11"/>
      <c r="LVB11" s="11"/>
      <c r="LVC11" s="11"/>
      <c r="LVD11" s="11"/>
      <c r="LVE11" s="11"/>
      <c r="LVF11" s="11"/>
      <c r="LVG11" s="11"/>
      <c r="LVH11" s="11"/>
      <c r="LVI11" s="11"/>
      <c r="LVJ11" s="11"/>
      <c r="LVK11" s="11"/>
      <c r="LVL11" s="11"/>
      <c r="LVM11" s="11"/>
      <c r="LVN11" s="11"/>
      <c r="LVO11" s="11"/>
      <c r="LVP11" s="11"/>
      <c r="LVQ11" s="11"/>
      <c r="LVR11" s="11"/>
      <c r="LVS11" s="11"/>
      <c r="LVT11" s="11"/>
      <c r="LVU11" s="11"/>
      <c r="LVV11" s="11"/>
      <c r="LVW11" s="11"/>
      <c r="LVX11" s="11"/>
      <c r="LVY11" s="11"/>
      <c r="LVZ11" s="11"/>
      <c r="LWA11" s="11"/>
      <c r="LWB11" s="11"/>
      <c r="LWC11" s="11"/>
      <c r="LWD11" s="11"/>
      <c r="LWE11" s="11"/>
      <c r="LWF11" s="11"/>
      <c r="LWG11" s="11"/>
      <c r="LWH11" s="11"/>
      <c r="LWI11" s="11"/>
      <c r="LWJ11" s="11"/>
      <c r="LWK11" s="11"/>
      <c r="LWL11" s="11"/>
      <c r="LWM11" s="11"/>
      <c r="LWN11" s="11"/>
      <c r="LWO11" s="11"/>
      <c r="LWP11" s="11"/>
      <c r="LWQ11" s="11"/>
      <c r="LWR11" s="11"/>
      <c r="LWS11" s="11"/>
      <c r="LWT11" s="11"/>
      <c r="LWU11" s="11"/>
      <c r="LWV11" s="11"/>
      <c r="LWW11" s="11"/>
      <c r="LWX11" s="11"/>
      <c r="LWY11" s="11"/>
      <c r="LWZ11" s="11"/>
      <c r="LXA11" s="11"/>
      <c r="LXB11" s="11"/>
      <c r="LXC11" s="11"/>
      <c r="LXD11" s="11"/>
      <c r="LXE11" s="11"/>
      <c r="LXF11" s="11"/>
      <c r="LXG11" s="11"/>
      <c r="LXH11" s="11"/>
      <c r="LXI11" s="11"/>
      <c r="LXJ11" s="11"/>
      <c r="LXK11" s="11"/>
      <c r="LXL11" s="11"/>
      <c r="LXM11" s="11"/>
      <c r="LXN11" s="11"/>
      <c r="LXO11" s="11"/>
      <c r="LXP11" s="11"/>
      <c r="LXQ11" s="11"/>
      <c r="LXR11" s="11"/>
      <c r="LXS11" s="11"/>
      <c r="LXT11" s="11"/>
      <c r="LXU11" s="11"/>
      <c r="LXV11" s="11"/>
      <c r="LXW11" s="11"/>
      <c r="LXX11" s="11"/>
      <c r="LXY11" s="11"/>
      <c r="LXZ11" s="11"/>
      <c r="LYA11" s="11"/>
      <c r="LYB11" s="11"/>
      <c r="LYC11" s="11"/>
      <c r="LYD11" s="11"/>
      <c r="LYE11" s="11"/>
      <c r="LYF11" s="11"/>
      <c r="LYG11" s="11"/>
      <c r="LYH11" s="11"/>
      <c r="LYI11" s="11"/>
      <c r="LYJ11" s="11"/>
      <c r="LYK11" s="11"/>
      <c r="LYL11" s="11"/>
      <c r="LYM11" s="11"/>
      <c r="LYN11" s="11"/>
      <c r="LYO11" s="11"/>
      <c r="LYP11" s="11"/>
      <c r="LYQ11" s="11"/>
      <c r="LYR11" s="11"/>
      <c r="LYS11" s="11"/>
      <c r="LYT11" s="11"/>
      <c r="LYU11" s="11"/>
      <c r="LYV11" s="11"/>
      <c r="LYW11" s="11"/>
      <c r="LYX11" s="11"/>
      <c r="LYY11" s="11"/>
      <c r="LYZ11" s="11"/>
      <c r="LZA11" s="11"/>
      <c r="LZB11" s="11"/>
      <c r="LZC11" s="11"/>
      <c r="LZD11" s="11"/>
      <c r="LZE11" s="11"/>
      <c r="LZF11" s="11"/>
      <c r="LZG11" s="11"/>
      <c r="LZH11" s="11"/>
      <c r="LZI11" s="11"/>
      <c r="LZJ11" s="11"/>
      <c r="LZK11" s="11"/>
      <c r="LZL11" s="11"/>
      <c r="LZM11" s="11"/>
      <c r="LZN11" s="11"/>
      <c r="LZO11" s="11"/>
      <c r="LZP11" s="11"/>
      <c r="LZQ11" s="11"/>
      <c r="LZR11" s="11"/>
      <c r="LZS11" s="11"/>
      <c r="LZT11" s="11"/>
      <c r="LZU11" s="11"/>
      <c r="LZV11" s="11"/>
      <c r="LZW11" s="11"/>
      <c r="LZX11" s="11"/>
      <c r="LZY11" s="11"/>
      <c r="LZZ11" s="11"/>
      <c r="MAA11" s="11"/>
      <c r="MAB11" s="11"/>
      <c r="MAC11" s="11"/>
      <c r="MAD11" s="11"/>
      <c r="MAE11" s="11"/>
      <c r="MAF11" s="11"/>
      <c r="MAG11" s="11"/>
      <c r="MAH11" s="11"/>
      <c r="MAI11" s="11"/>
      <c r="MAJ11" s="11"/>
      <c r="MAK11" s="11"/>
      <c r="MAL11" s="11"/>
      <c r="MAM11" s="11"/>
      <c r="MAN11" s="11"/>
      <c r="MAO11" s="11"/>
      <c r="MAP11" s="11"/>
      <c r="MAQ11" s="11"/>
      <c r="MAR11" s="11"/>
      <c r="MAS11" s="11"/>
      <c r="MAT11" s="11"/>
      <c r="MAU11" s="11"/>
      <c r="MAV11" s="11"/>
      <c r="MAW11" s="11"/>
      <c r="MAX11" s="11"/>
      <c r="MAY11" s="11"/>
      <c r="MAZ11" s="11"/>
      <c r="MBA11" s="11"/>
      <c r="MBB11" s="11"/>
      <c r="MBC11" s="11"/>
      <c r="MBD11" s="11"/>
      <c r="MBE11" s="11"/>
      <c r="MBF11" s="11"/>
      <c r="MBG11" s="11"/>
      <c r="MBH11" s="11"/>
      <c r="MBI11" s="11"/>
      <c r="MBJ11" s="11"/>
      <c r="MBK11" s="11"/>
      <c r="MBL11" s="11"/>
      <c r="MBM11" s="11"/>
      <c r="MBN11" s="11"/>
      <c r="MBO11" s="11"/>
      <c r="MBP11" s="11"/>
      <c r="MBQ11" s="11"/>
      <c r="MBR11" s="11"/>
      <c r="MBS11" s="11"/>
      <c r="MBT11" s="11"/>
      <c r="MBU11" s="11"/>
      <c r="MBV11" s="11"/>
      <c r="MBW11" s="11"/>
      <c r="MBX11" s="11"/>
      <c r="MBY11" s="11"/>
      <c r="MBZ11" s="11"/>
      <c r="MCA11" s="11"/>
      <c r="MCB11" s="11"/>
      <c r="MCC11" s="11"/>
      <c r="MCD11" s="11"/>
      <c r="MCE11" s="11"/>
      <c r="MCF11" s="11"/>
      <c r="MCG11" s="11"/>
      <c r="MCH11" s="11"/>
      <c r="MCI11" s="11"/>
      <c r="MCJ11" s="11"/>
      <c r="MCK11" s="11"/>
      <c r="MCL11" s="11"/>
      <c r="MCM11" s="11"/>
      <c r="MCN11" s="11"/>
      <c r="MCO11" s="11"/>
      <c r="MCP11" s="11"/>
      <c r="MCQ11" s="11"/>
      <c r="MCR11" s="11"/>
      <c r="MCS11" s="11"/>
      <c r="MCT11" s="11"/>
      <c r="MCU11" s="11"/>
      <c r="MCV11" s="11"/>
      <c r="MCW11" s="11"/>
      <c r="MCX11" s="11"/>
      <c r="MCY11" s="11"/>
      <c r="MCZ11" s="11"/>
      <c r="MDA11" s="11"/>
      <c r="MDB11" s="11"/>
      <c r="MDC11" s="11"/>
      <c r="MDD11" s="11"/>
      <c r="MDE11" s="11"/>
      <c r="MDF11" s="11"/>
      <c r="MDG11" s="11"/>
      <c r="MDH11" s="11"/>
      <c r="MDI11" s="11"/>
      <c r="MDJ11" s="11"/>
      <c r="MDK11" s="11"/>
      <c r="MDL11" s="11"/>
      <c r="MDM11" s="11"/>
      <c r="MDN11" s="11"/>
      <c r="MDO11" s="11"/>
      <c r="MDP11" s="11"/>
      <c r="MDQ11" s="11"/>
      <c r="MDR11" s="11"/>
      <c r="MDS11" s="11"/>
      <c r="MDT11" s="11"/>
      <c r="MDU11" s="11"/>
      <c r="MDV11" s="11"/>
      <c r="MDW11" s="11"/>
      <c r="MDX11" s="11"/>
      <c r="MDY11" s="11"/>
      <c r="MDZ11" s="11"/>
      <c r="MEA11" s="11"/>
      <c r="MEB11" s="11"/>
      <c r="MEC11" s="11"/>
      <c r="MED11" s="11"/>
      <c r="MEE11" s="11"/>
      <c r="MEF11" s="11"/>
      <c r="MEG11" s="11"/>
      <c r="MEH11" s="11"/>
      <c r="MEI11" s="11"/>
      <c r="MEJ11" s="11"/>
      <c r="MEK11" s="11"/>
      <c r="MEL11" s="11"/>
      <c r="MEM11" s="11"/>
      <c r="MEN11" s="11"/>
      <c r="MEO11" s="11"/>
      <c r="MEP11" s="11"/>
      <c r="MEQ11" s="11"/>
      <c r="MER11" s="11"/>
      <c r="MES11" s="11"/>
      <c r="MET11" s="11"/>
      <c r="MEU11" s="11"/>
      <c r="MEV11" s="11"/>
      <c r="MEW11" s="11"/>
      <c r="MEX11" s="11"/>
      <c r="MEY11" s="11"/>
      <c r="MEZ11" s="11"/>
      <c r="MFA11" s="11"/>
      <c r="MFB11" s="11"/>
      <c r="MFC11" s="11"/>
      <c r="MFD11" s="11"/>
      <c r="MFE11" s="11"/>
      <c r="MFF11" s="11"/>
      <c r="MFG11" s="11"/>
      <c r="MFH11" s="11"/>
      <c r="MFI11" s="11"/>
      <c r="MFJ11" s="11"/>
      <c r="MFK11" s="11"/>
      <c r="MFL11" s="11"/>
      <c r="MFM11" s="11"/>
      <c r="MFN11" s="11"/>
      <c r="MFO11" s="11"/>
      <c r="MFP11" s="11"/>
      <c r="MFQ11" s="11"/>
      <c r="MFR11" s="11"/>
      <c r="MFS11" s="11"/>
      <c r="MFT11" s="11"/>
      <c r="MFU11" s="11"/>
      <c r="MFV11" s="11"/>
      <c r="MFW11" s="11"/>
      <c r="MFX11" s="11"/>
      <c r="MFY11" s="11"/>
      <c r="MFZ11" s="11"/>
      <c r="MGA11" s="11"/>
      <c r="MGB11" s="11"/>
      <c r="MGC11" s="11"/>
      <c r="MGD11" s="11"/>
      <c r="MGE11" s="11"/>
      <c r="MGF11" s="11"/>
      <c r="MGG11" s="11"/>
      <c r="MGH11" s="11"/>
      <c r="MGI11" s="11"/>
      <c r="MGJ11" s="11"/>
      <c r="MGK11" s="11"/>
      <c r="MGL11" s="11"/>
      <c r="MGM11" s="11"/>
      <c r="MGN11" s="11"/>
      <c r="MGO11" s="11"/>
      <c r="MGP11" s="11"/>
      <c r="MGQ11" s="11"/>
      <c r="MGR11" s="11"/>
      <c r="MGS11" s="11"/>
      <c r="MGT11" s="11"/>
      <c r="MGU11" s="11"/>
      <c r="MGV11" s="11"/>
      <c r="MGW11" s="11"/>
      <c r="MGX11" s="11"/>
      <c r="MGY11" s="11"/>
      <c r="MGZ11" s="11"/>
      <c r="MHA11" s="11"/>
      <c r="MHB11" s="11"/>
      <c r="MHC11" s="11"/>
      <c r="MHD11" s="11"/>
      <c r="MHE11" s="11"/>
      <c r="MHF11" s="11"/>
      <c r="MHG11" s="11"/>
      <c r="MHH11" s="11"/>
      <c r="MHI11" s="11"/>
      <c r="MHJ11" s="11"/>
      <c r="MHK11" s="11"/>
      <c r="MHL11" s="11"/>
      <c r="MHM11" s="11"/>
      <c r="MHN11" s="11"/>
      <c r="MHO11" s="11"/>
      <c r="MHP11" s="11"/>
      <c r="MHQ11" s="11"/>
      <c r="MHR11" s="11"/>
      <c r="MHS11" s="11"/>
      <c r="MHT11" s="11"/>
      <c r="MHU11" s="11"/>
      <c r="MHV11" s="11"/>
      <c r="MHW11" s="11"/>
      <c r="MHX11" s="11"/>
      <c r="MHY11" s="11"/>
      <c r="MHZ11" s="11"/>
      <c r="MIA11" s="11"/>
      <c r="MIB11" s="11"/>
      <c r="MIC11" s="11"/>
      <c r="MID11" s="11"/>
      <c r="MIE11" s="11"/>
      <c r="MIF11" s="11"/>
      <c r="MIG11" s="11"/>
      <c r="MIH11" s="11"/>
      <c r="MII11" s="11"/>
      <c r="MIJ11" s="11"/>
      <c r="MIK11" s="11"/>
      <c r="MIL11" s="11"/>
      <c r="MIM11" s="11"/>
      <c r="MIN11" s="11"/>
      <c r="MIO11" s="11"/>
      <c r="MIP11" s="11"/>
      <c r="MIQ11" s="11"/>
      <c r="MIR11" s="11"/>
      <c r="MIS11" s="11"/>
      <c r="MIT11" s="11"/>
      <c r="MIU11" s="11"/>
      <c r="MIV11" s="11"/>
      <c r="MIW11" s="11"/>
      <c r="MIX11" s="11"/>
      <c r="MIY11" s="11"/>
      <c r="MIZ11" s="11"/>
      <c r="MJA11" s="11"/>
      <c r="MJB11" s="11"/>
      <c r="MJC11" s="11"/>
      <c r="MJD11" s="11"/>
      <c r="MJE11" s="11"/>
      <c r="MJF11" s="11"/>
      <c r="MJG11" s="11"/>
      <c r="MJH11" s="11"/>
      <c r="MJI11" s="11"/>
      <c r="MJJ11" s="11"/>
      <c r="MJK11" s="11"/>
      <c r="MJL11" s="11"/>
      <c r="MJM11" s="11"/>
      <c r="MJN11" s="11"/>
      <c r="MJO11" s="11"/>
      <c r="MJP11" s="11"/>
      <c r="MJQ11" s="11"/>
      <c r="MJR11" s="11"/>
      <c r="MJS11" s="11"/>
      <c r="MJT11" s="11"/>
      <c r="MJU11" s="11"/>
      <c r="MJV11" s="11"/>
      <c r="MJW11" s="11"/>
      <c r="MJX11" s="11"/>
      <c r="MJY11" s="11"/>
      <c r="MJZ11" s="11"/>
      <c r="MKA11" s="11"/>
      <c r="MKB11" s="11"/>
      <c r="MKC11" s="11"/>
      <c r="MKD11" s="11"/>
      <c r="MKE11" s="11"/>
      <c r="MKF11" s="11"/>
      <c r="MKG11" s="11"/>
      <c r="MKH11" s="11"/>
      <c r="MKI11" s="11"/>
      <c r="MKJ11" s="11"/>
      <c r="MKK11" s="11"/>
      <c r="MKL11" s="11"/>
      <c r="MKM11" s="11"/>
      <c r="MKN11" s="11"/>
      <c r="MKO11" s="11"/>
      <c r="MKP11" s="11"/>
      <c r="MKQ11" s="11"/>
      <c r="MKR11" s="11"/>
      <c r="MKS11" s="11"/>
      <c r="MKT11" s="11"/>
      <c r="MKU11" s="11"/>
      <c r="MKV11" s="11"/>
      <c r="MKW11" s="11"/>
      <c r="MKX11" s="11"/>
      <c r="MKY11" s="11"/>
      <c r="MKZ11" s="11"/>
      <c r="MLA11" s="11"/>
      <c r="MLB11" s="11"/>
      <c r="MLC11" s="11"/>
      <c r="MLD11" s="11"/>
      <c r="MLE11" s="11"/>
      <c r="MLF11" s="11"/>
      <c r="MLG11" s="11"/>
      <c r="MLH11" s="11"/>
      <c r="MLI11" s="11"/>
      <c r="MLJ11" s="11"/>
      <c r="MLK11" s="11"/>
      <c r="MLL11" s="11"/>
      <c r="MLM11" s="11"/>
      <c r="MLN11" s="11"/>
      <c r="MLO11" s="11"/>
      <c r="MLP11" s="11"/>
      <c r="MLQ11" s="11"/>
      <c r="MLR11" s="11"/>
      <c r="MLS11" s="11"/>
      <c r="MLT11" s="11"/>
      <c r="MLU11" s="11"/>
      <c r="MLV11" s="11"/>
      <c r="MLW11" s="11"/>
      <c r="MLX11" s="11"/>
      <c r="MLY11" s="11"/>
      <c r="MLZ11" s="11"/>
      <c r="MMA11" s="11"/>
      <c r="MMB11" s="11"/>
      <c r="MMC11" s="11"/>
      <c r="MMD11" s="11"/>
      <c r="MME11" s="11"/>
      <c r="MMF11" s="11"/>
      <c r="MMG11" s="11"/>
      <c r="MMH11" s="11"/>
      <c r="MMI11" s="11"/>
      <c r="MMJ11" s="11"/>
      <c r="MMK11" s="11"/>
      <c r="MML11" s="11"/>
      <c r="MMM11" s="11"/>
      <c r="MMN11" s="11"/>
      <c r="MMO11" s="11"/>
      <c r="MMP11" s="11"/>
      <c r="MMQ11" s="11"/>
      <c r="MMR11" s="11"/>
      <c r="MMS11" s="11"/>
      <c r="MMT11" s="11"/>
      <c r="MMU11" s="11"/>
      <c r="MMV11" s="11"/>
      <c r="MMW11" s="11"/>
      <c r="MMX11" s="11"/>
      <c r="MMY11" s="11"/>
      <c r="MMZ11" s="11"/>
      <c r="MNA11" s="11"/>
      <c r="MNB11" s="11"/>
      <c r="MNC11" s="11"/>
      <c r="MND11" s="11"/>
      <c r="MNE11" s="11"/>
      <c r="MNF11" s="11"/>
      <c r="MNG11" s="11"/>
      <c r="MNH11" s="11"/>
      <c r="MNI11" s="11"/>
      <c r="MNJ11" s="11"/>
      <c r="MNK11" s="11"/>
      <c r="MNL11" s="11"/>
      <c r="MNM11" s="11"/>
      <c r="MNN11" s="11"/>
      <c r="MNO11" s="11"/>
      <c r="MNP11" s="11"/>
      <c r="MNQ11" s="11"/>
      <c r="MNR11" s="11"/>
      <c r="MNS11" s="11"/>
      <c r="MNT11" s="11"/>
      <c r="MNU11" s="11"/>
      <c r="MNV11" s="11"/>
      <c r="MNW11" s="11"/>
      <c r="MNX11" s="11"/>
      <c r="MNY11" s="11"/>
      <c r="MNZ11" s="11"/>
      <c r="MOA11" s="11"/>
      <c r="MOB11" s="11"/>
      <c r="MOC11" s="11"/>
      <c r="MOD11" s="11"/>
      <c r="MOE11" s="11"/>
      <c r="MOF11" s="11"/>
      <c r="MOG11" s="11"/>
      <c r="MOH11" s="11"/>
      <c r="MOI11" s="11"/>
      <c r="MOJ11" s="11"/>
      <c r="MOK11" s="11"/>
      <c r="MOL11" s="11"/>
      <c r="MOM11" s="11"/>
      <c r="MON11" s="11"/>
      <c r="MOO11" s="11"/>
      <c r="MOP11" s="11"/>
      <c r="MOQ11" s="11"/>
      <c r="MOR11" s="11"/>
      <c r="MOS11" s="11"/>
      <c r="MOT11" s="11"/>
      <c r="MOU11" s="11"/>
      <c r="MOV11" s="11"/>
      <c r="MOW11" s="11"/>
      <c r="MOX11" s="11"/>
      <c r="MOY11" s="11"/>
      <c r="MOZ11" s="11"/>
      <c r="MPA11" s="11"/>
      <c r="MPB11" s="11"/>
      <c r="MPC11" s="11"/>
      <c r="MPD11" s="11"/>
      <c r="MPE11" s="11"/>
      <c r="MPF11" s="11"/>
      <c r="MPG11" s="11"/>
      <c r="MPH11" s="11"/>
      <c r="MPI11" s="11"/>
      <c r="MPJ11" s="11"/>
      <c r="MPK11" s="11"/>
      <c r="MPL11" s="11"/>
      <c r="MPM11" s="11"/>
      <c r="MPN11" s="11"/>
      <c r="MPO11" s="11"/>
      <c r="MPP11" s="11"/>
      <c r="MPQ11" s="11"/>
      <c r="MPR11" s="11"/>
      <c r="MPS11" s="11"/>
      <c r="MPT11" s="11"/>
      <c r="MPU11" s="11"/>
      <c r="MPV11" s="11"/>
      <c r="MPW11" s="11"/>
      <c r="MPX11" s="11"/>
      <c r="MPY11" s="11"/>
      <c r="MPZ11" s="11"/>
      <c r="MQA11" s="11"/>
      <c r="MQB11" s="11"/>
      <c r="MQC11" s="11"/>
      <c r="MQD11" s="11"/>
      <c r="MQE11" s="11"/>
      <c r="MQF11" s="11"/>
      <c r="MQG11" s="11"/>
      <c r="MQH11" s="11"/>
      <c r="MQI11" s="11"/>
      <c r="MQJ11" s="11"/>
      <c r="MQK11" s="11"/>
      <c r="MQL11" s="11"/>
      <c r="MQM11" s="11"/>
      <c r="MQN11" s="11"/>
      <c r="MQO11" s="11"/>
      <c r="MQP11" s="11"/>
      <c r="MQQ11" s="11"/>
      <c r="MQR11" s="11"/>
      <c r="MQS11" s="11"/>
      <c r="MQT11" s="11"/>
      <c r="MQU11" s="11"/>
      <c r="MQV11" s="11"/>
      <c r="MQW11" s="11"/>
      <c r="MQX11" s="11"/>
      <c r="MQY11" s="11"/>
      <c r="MQZ11" s="11"/>
      <c r="MRA11" s="11"/>
      <c r="MRB11" s="11"/>
      <c r="MRC11" s="11"/>
      <c r="MRD11" s="11"/>
      <c r="MRE11" s="11"/>
      <c r="MRF11" s="11"/>
      <c r="MRG11" s="11"/>
      <c r="MRH11" s="11"/>
      <c r="MRI11" s="11"/>
      <c r="MRJ11" s="11"/>
      <c r="MRK11" s="11"/>
      <c r="MRL11" s="11"/>
      <c r="MRM11" s="11"/>
      <c r="MRN11" s="11"/>
      <c r="MRO11" s="11"/>
      <c r="MRP11" s="11"/>
      <c r="MRQ11" s="11"/>
      <c r="MRR11" s="11"/>
      <c r="MRS11" s="11"/>
      <c r="MRT11" s="11"/>
      <c r="MRU11" s="11"/>
      <c r="MRV11" s="11"/>
      <c r="MRW11" s="11"/>
      <c r="MRX11" s="11"/>
      <c r="MRY11" s="11"/>
      <c r="MRZ11" s="11"/>
      <c r="MSA11" s="11"/>
      <c r="MSB11" s="11"/>
      <c r="MSC11" s="11"/>
      <c r="MSD11" s="11"/>
      <c r="MSE11" s="11"/>
      <c r="MSF11" s="11"/>
      <c r="MSG11" s="11"/>
      <c r="MSH11" s="11"/>
      <c r="MSI11" s="11"/>
      <c r="MSJ11" s="11"/>
      <c r="MSK11" s="11"/>
      <c r="MSL11" s="11"/>
      <c r="MSM11" s="11"/>
      <c r="MSN11" s="11"/>
      <c r="MSO11" s="11"/>
      <c r="MSP11" s="11"/>
      <c r="MSQ11" s="11"/>
      <c r="MSR11" s="11"/>
      <c r="MSS11" s="11"/>
      <c r="MST11" s="11"/>
      <c r="MSU11" s="11"/>
      <c r="MSV11" s="11"/>
      <c r="MSW11" s="11"/>
      <c r="MSX11" s="11"/>
      <c r="MSY11" s="11"/>
      <c r="MSZ11" s="11"/>
      <c r="MTA11" s="11"/>
      <c r="MTB11" s="11"/>
      <c r="MTC11" s="11"/>
      <c r="MTD11" s="11"/>
      <c r="MTE11" s="11"/>
      <c r="MTF11" s="11"/>
      <c r="MTG11" s="11"/>
      <c r="MTH11" s="11"/>
      <c r="MTI11" s="11"/>
      <c r="MTJ11" s="11"/>
      <c r="MTK11" s="11"/>
      <c r="MTL11" s="11"/>
      <c r="MTM11" s="11"/>
      <c r="MTN11" s="11"/>
      <c r="MTO11" s="11"/>
      <c r="MTP11" s="11"/>
      <c r="MTQ11" s="11"/>
      <c r="MTR11" s="11"/>
      <c r="MTS11" s="11"/>
      <c r="MTT11" s="11"/>
      <c r="MTU11" s="11"/>
      <c r="MTV11" s="11"/>
      <c r="MTW11" s="11"/>
      <c r="MTX11" s="11"/>
      <c r="MTY11" s="11"/>
      <c r="MTZ11" s="11"/>
      <c r="MUA11" s="11"/>
      <c r="MUB11" s="11"/>
      <c r="MUC11" s="11"/>
      <c r="MUD11" s="11"/>
      <c r="MUE11" s="11"/>
      <c r="MUF11" s="11"/>
      <c r="MUG11" s="11"/>
      <c r="MUH11" s="11"/>
      <c r="MUI11" s="11"/>
      <c r="MUJ11" s="11"/>
      <c r="MUK11" s="11"/>
      <c r="MUL11" s="11"/>
      <c r="MUM11" s="11"/>
      <c r="MUN11" s="11"/>
      <c r="MUO11" s="11"/>
      <c r="MUP11" s="11"/>
      <c r="MUQ11" s="11"/>
      <c r="MUR11" s="11"/>
      <c r="MUS11" s="11"/>
      <c r="MUT11" s="11"/>
      <c r="MUU11" s="11"/>
      <c r="MUV11" s="11"/>
      <c r="MUW11" s="11"/>
      <c r="MUX11" s="11"/>
      <c r="MUY11" s="11"/>
      <c r="MUZ11" s="11"/>
      <c r="MVA11" s="11"/>
      <c r="MVB11" s="11"/>
      <c r="MVC11" s="11"/>
      <c r="MVD11" s="11"/>
      <c r="MVE11" s="11"/>
      <c r="MVF11" s="11"/>
      <c r="MVG11" s="11"/>
      <c r="MVH11" s="11"/>
      <c r="MVI11" s="11"/>
      <c r="MVJ11" s="11"/>
      <c r="MVK11" s="11"/>
      <c r="MVL11" s="11"/>
      <c r="MVM11" s="11"/>
      <c r="MVN11" s="11"/>
      <c r="MVO11" s="11"/>
      <c r="MVP11" s="11"/>
      <c r="MVQ11" s="11"/>
      <c r="MVR11" s="11"/>
      <c r="MVS11" s="11"/>
      <c r="MVT11" s="11"/>
      <c r="MVU11" s="11"/>
      <c r="MVV11" s="11"/>
      <c r="MVW11" s="11"/>
      <c r="MVX11" s="11"/>
      <c r="MVY11" s="11"/>
      <c r="MVZ11" s="11"/>
      <c r="MWA11" s="11"/>
      <c r="MWB11" s="11"/>
      <c r="MWC11" s="11"/>
      <c r="MWD11" s="11"/>
      <c r="MWE11" s="11"/>
      <c r="MWF11" s="11"/>
      <c r="MWG11" s="11"/>
      <c r="MWH11" s="11"/>
      <c r="MWI11" s="11"/>
      <c r="MWJ11" s="11"/>
      <c r="MWK11" s="11"/>
      <c r="MWL11" s="11"/>
      <c r="MWM11" s="11"/>
      <c r="MWN11" s="11"/>
      <c r="MWO11" s="11"/>
      <c r="MWP11" s="11"/>
      <c r="MWQ11" s="11"/>
      <c r="MWR11" s="11"/>
      <c r="MWS11" s="11"/>
      <c r="MWT11" s="11"/>
      <c r="MWU11" s="11"/>
      <c r="MWV11" s="11"/>
      <c r="MWW11" s="11"/>
      <c r="MWX11" s="11"/>
      <c r="MWY11" s="11"/>
      <c r="MWZ11" s="11"/>
      <c r="MXA11" s="11"/>
      <c r="MXB11" s="11"/>
      <c r="MXC11" s="11"/>
      <c r="MXD11" s="11"/>
      <c r="MXE11" s="11"/>
      <c r="MXF11" s="11"/>
      <c r="MXG11" s="11"/>
      <c r="MXH11" s="11"/>
      <c r="MXI11" s="11"/>
      <c r="MXJ11" s="11"/>
      <c r="MXK11" s="11"/>
      <c r="MXL11" s="11"/>
      <c r="MXM11" s="11"/>
      <c r="MXN11" s="11"/>
      <c r="MXO11" s="11"/>
      <c r="MXP11" s="11"/>
      <c r="MXQ11" s="11"/>
      <c r="MXR11" s="11"/>
      <c r="MXS11" s="11"/>
      <c r="MXT11" s="11"/>
      <c r="MXU11" s="11"/>
      <c r="MXV11" s="11"/>
      <c r="MXW11" s="11"/>
      <c r="MXX11" s="11"/>
      <c r="MXY11" s="11"/>
      <c r="MXZ11" s="11"/>
      <c r="MYA11" s="11"/>
      <c r="MYB11" s="11"/>
      <c r="MYC11" s="11"/>
      <c r="MYD11" s="11"/>
      <c r="MYE11" s="11"/>
      <c r="MYF11" s="11"/>
      <c r="MYG11" s="11"/>
      <c r="MYH11" s="11"/>
      <c r="MYI11" s="11"/>
      <c r="MYJ11" s="11"/>
      <c r="MYK11" s="11"/>
      <c r="MYL11" s="11"/>
      <c r="MYM11" s="11"/>
      <c r="MYN11" s="11"/>
      <c r="MYO11" s="11"/>
      <c r="MYP11" s="11"/>
      <c r="MYQ11" s="11"/>
      <c r="MYR11" s="11"/>
      <c r="MYS11" s="11"/>
      <c r="MYT11" s="11"/>
      <c r="MYU11" s="11"/>
      <c r="MYV11" s="11"/>
      <c r="MYW11" s="11"/>
      <c r="MYX11" s="11"/>
      <c r="MYY11" s="11"/>
      <c r="MYZ11" s="11"/>
      <c r="MZA11" s="11"/>
      <c r="MZB11" s="11"/>
      <c r="MZC11" s="11"/>
      <c r="MZD11" s="11"/>
      <c r="MZE11" s="11"/>
      <c r="MZF11" s="11"/>
      <c r="MZG11" s="11"/>
      <c r="MZH11" s="11"/>
      <c r="MZI11" s="11"/>
      <c r="MZJ11" s="11"/>
      <c r="MZK11" s="11"/>
      <c r="MZL11" s="11"/>
      <c r="MZM11" s="11"/>
      <c r="MZN11" s="11"/>
      <c r="MZO11" s="11"/>
      <c r="MZP11" s="11"/>
      <c r="MZQ11" s="11"/>
      <c r="MZR11" s="11"/>
      <c r="MZS11" s="11"/>
      <c r="MZT11" s="11"/>
      <c r="MZU11" s="11"/>
      <c r="MZV11" s="11"/>
      <c r="MZW11" s="11"/>
      <c r="MZX11" s="11"/>
      <c r="MZY11" s="11"/>
      <c r="MZZ11" s="11"/>
      <c r="NAA11" s="11"/>
      <c r="NAB11" s="11"/>
      <c r="NAC11" s="11"/>
      <c r="NAD11" s="11"/>
      <c r="NAE11" s="11"/>
      <c r="NAF11" s="11"/>
      <c r="NAG11" s="11"/>
      <c r="NAH11" s="11"/>
      <c r="NAI11" s="11"/>
      <c r="NAJ11" s="11"/>
      <c r="NAK11" s="11"/>
      <c r="NAL11" s="11"/>
      <c r="NAM11" s="11"/>
      <c r="NAN11" s="11"/>
      <c r="NAO11" s="11"/>
      <c r="NAP11" s="11"/>
      <c r="NAQ11" s="11"/>
      <c r="NAR11" s="11"/>
      <c r="NAS11" s="11"/>
      <c r="NAT11" s="11"/>
      <c r="NAU11" s="11"/>
      <c r="NAV11" s="11"/>
      <c r="NAW11" s="11"/>
      <c r="NAX11" s="11"/>
      <c r="NAY11" s="11"/>
      <c r="NAZ11" s="11"/>
      <c r="NBA11" s="11"/>
      <c r="NBB11" s="11"/>
      <c r="NBC11" s="11"/>
      <c r="NBD11" s="11"/>
      <c r="NBE11" s="11"/>
      <c r="NBF11" s="11"/>
      <c r="NBG11" s="11"/>
      <c r="NBH11" s="11"/>
      <c r="NBI11" s="11"/>
      <c r="NBJ11" s="11"/>
      <c r="NBK11" s="11"/>
      <c r="NBL11" s="11"/>
      <c r="NBM11" s="11"/>
      <c r="NBN11" s="11"/>
      <c r="NBO11" s="11"/>
      <c r="NBP11" s="11"/>
      <c r="NBQ11" s="11"/>
      <c r="NBR11" s="11"/>
      <c r="NBS11" s="11"/>
      <c r="NBT11" s="11"/>
      <c r="NBU11" s="11"/>
      <c r="NBV11" s="11"/>
      <c r="NBW11" s="11"/>
      <c r="NBX11" s="11"/>
      <c r="NBY11" s="11"/>
      <c r="NBZ11" s="11"/>
      <c r="NCA11" s="11"/>
      <c r="NCB11" s="11"/>
      <c r="NCC11" s="11"/>
      <c r="NCD11" s="11"/>
      <c r="NCE11" s="11"/>
      <c r="NCF11" s="11"/>
      <c r="NCG11" s="11"/>
      <c r="NCH11" s="11"/>
      <c r="NCI11" s="11"/>
      <c r="NCJ11" s="11"/>
      <c r="NCK11" s="11"/>
      <c r="NCL11" s="11"/>
      <c r="NCM11" s="11"/>
      <c r="NCN11" s="11"/>
      <c r="NCO11" s="11"/>
      <c r="NCP11" s="11"/>
      <c r="NCQ11" s="11"/>
      <c r="NCR11" s="11"/>
      <c r="NCS11" s="11"/>
      <c r="NCT11" s="11"/>
      <c r="NCU11" s="11"/>
      <c r="NCV11" s="11"/>
      <c r="NCW11" s="11"/>
      <c r="NCX11" s="11"/>
      <c r="NCY11" s="11"/>
      <c r="NCZ11" s="11"/>
      <c r="NDA11" s="11"/>
      <c r="NDB11" s="11"/>
      <c r="NDC11" s="11"/>
      <c r="NDD11" s="11"/>
      <c r="NDE11" s="11"/>
      <c r="NDF11" s="11"/>
      <c r="NDG11" s="11"/>
      <c r="NDH11" s="11"/>
      <c r="NDI11" s="11"/>
      <c r="NDJ11" s="11"/>
      <c r="NDK11" s="11"/>
      <c r="NDL11" s="11"/>
      <c r="NDM11" s="11"/>
      <c r="NDN11" s="11"/>
      <c r="NDO11" s="11"/>
      <c r="NDP11" s="11"/>
      <c r="NDQ11" s="11"/>
      <c r="NDR11" s="11"/>
      <c r="NDS11" s="11"/>
      <c r="NDT11" s="11"/>
      <c r="NDU11" s="11"/>
      <c r="NDV11" s="11"/>
      <c r="NDW11" s="11"/>
      <c r="NDX11" s="11"/>
      <c r="NDY11" s="11"/>
      <c r="NDZ11" s="11"/>
      <c r="NEA11" s="11"/>
      <c r="NEB11" s="11"/>
      <c r="NEC11" s="11"/>
      <c r="NED11" s="11"/>
      <c r="NEE11" s="11"/>
      <c r="NEF11" s="11"/>
      <c r="NEG11" s="11"/>
      <c r="NEH11" s="11"/>
      <c r="NEI11" s="11"/>
      <c r="NEJ11" s="11"/>
      <c r="NEK11" s="11"/>
      <c r="NEL11" s="11"/>
      <c r="NEM11" s="11"/>
      <c r="NEN11" s="11"/>
      <c r="NEO11" s="11"/>
      <c r="NEP11" s="11"/>
      <c r="NEQ11" s="11"/>
      <c r="NER11" s="11"/>
      <c r="NES11" s="11"/>
      <c r="NET11" s="11"/>
      <c r="NEU11" s="11"/>
      <c r="NEV11" s="11"/>
      <c r="NEW11" s="11"/>
      <c r="NEX11" s="11"/>
      <c r="NEY11" s="11"/>
      <c r="NEZ11" s="11"/>
      <c r="NFA11" s="11"/>
      <c r="NFB11" s="11"/>
      <c r="NFC11" s="11"/>
      <c r="NFD11" s="11"/>
      <c r="NFE11" s="11"/>
      <c r="NFF11" s="11"/>
      <c r="NFG11" s="11"/>
      <c r="NFH11" s="11"/>
      <c r="NFI11" s="11"/>
      <c r="NFJ11" s="11"/>
      <c r="NFK11" s="11"/>
      <c r="NFL11" s="11"/>
      <c r="NFM11" s="11"/>
      <c r="NFN11" s="11"/>
      <c r="NFO11" s="11"/>
      <c r="NFP11" s="11"/>
      <c r="NFQ11" s="11"/>
      <c r="NFR11" s="11"/>
      <c r="NFS11" s="11"/>
      <c r="NFT11" s="11"/>
      <c r="NFU11" s="11"/>
      <c r="NFV11" s="11"/>
      <c r="NFW11" s="11"/>
      <c r="NFX11" s="11"/>
      <c r="NFY11" s="11"/>
      <c r="NFZ11" s="11"/>
      <c r="NGA11" s="11"/>
      <c r="NGB11" s="11"/>
      <c r="NGC11" s="11"/>
      <c r="NGD11" s="11"/>
      <c r="NGE11" s="11"/>
      <c r="NGF11" s="11"/>
      <c r="NGG11" s="11"/>
      <c r="NGH11" s="11"/>
      <c r="NGI11" s="11"/>
      <c r="NGJ11" s="11"/>
      <c r="NGK11" s="11"/>
      <c r="NGL11" s="11"/>
      <c r="NGM11" s="11"/>
      <c r="NGN11" s="11"/>
      <c r="NGO11" s="11"/>
      <c r="NGP11" s="11"/>
      <c r="NGQ11" s="11"/>
      <c r="NGR11" s="11"/>
      <c r="NGS11" s="11"/>
      <c r="NGT11" s="11"/>
      <c r="NGU11" s="11"/>
      <c r="NGV11" s="11"/>
      <c r="NGW11" s="11"/>
      <c r="NGX11" s="11"/>
      <c r="NGY11" s="11"/>
      <c r="NGZ11" s="11"/>
      <c r="NHA11" s="11"/>
      <c r="NHB11" s="11"/>
      <c r="NHC11" s="11"/>
      <c r="NHD11" s="11"/>
      <c r="NHE11" s="11"/>
      <c r="NHF11" s="11"/>
      <c r="NHG11" s="11"/>
      <c r="NHH11" s="11"/>
      <c r="NHI11" s="11"/>
      <c r="NHJ11" s="11"/>
      <c r="NHK11" s="11"/>
      <c r="NHL11" s="11"/>
      <c r="NHM11" s="11"/>
      <c r="NHN11" s="11"/>
      <c r="NHO11" s="11"/>
      <c r="NHP11" s="11"/>
      <c r="NHQ11" s="11"/>
      <c r="NHR11" s="11"/>
      <c r="NHS11" s="11"/>
      <c r="NHT11" s="11"/>
      <c r="NHU11" s="11"/>
      <c r="NHV11" s="11"/>
      <c r="NHW11" s="11"/>
      <c r="NHX11" s="11"/>
      <c r="NHY11" s="11"/>
      <c r="NHZ11" s="11"/>
      <c r="NIA11" s="11"/>
      <c r="NIB11" s="11"/>
      <c r="NIC11" s="11"/>
      <c r="NID11" s="11"/>
      <c r="NIE11" s="11"/>
      <c r="NIF11" s="11"/>
      <c r="NIG11" s="11"/>
      <c r="NIH11" s="11"/>
      <c r="NII11" s="11"/>
      <c r="NIJ11" s="11"/>
      <c r="NIK11" s="11"/>
      <c r="NIL11" s="11"/>
      <c r="NIM11" s="11"/>
      <c r="NIN11" s="11"/>
      <c r="NIO11" s="11"/>
      <c r="NIP11" s="11"/>
      <c r="NIQ11" s="11"/>
      <c r="NIR11" s="11"/>
      <c r="NIS11" s="11"/>
      <c r="NIT11" s="11"/>
      <c r="NIU11" s="11"/>
      <c r="NIV11" s="11"/>
      <c r="NIW11" s="11"/>
      <c r="NIX11" s="11"/>
      <c r="NIY11" s="11"/>
      <c r="NIZ11" s="11"/>
      <c r="NJA11" s="11"/>
      <c r="NJB11" s="11"/>
      <c r="NJC11" s="11"/>
      <c r="NJD11" s="11"/>
      <c r="NJE11" s="11"/>
      <c r="NJF11" s="11"/>
      <c r="NJG11" s="11"/>
      <c r="NJH11" s="11"/>
      <c r="NJI11" s="11"/>
      <c r="NJJ11" s="11"/>
      <c r="NJK11" s="11"/>
      <c r="NJL11" s="11"/>
      <c r="NJM11" s="11"/>
      <c r="NJN11" s="11"/>
      <c r="NJO11" s="11"/>
      <c r="NJP11" s="11"/>
      <c r="NJQ11" s="11"/>
      <c r="NJR11" s="11"/>
      <c r="NJS11" s="11"/>
      <c r="NJT11" s="11"/>
      <c r="NJU11" s="11"/>
      <c r="NJV11" s="11"/>
      <c r="NJW11" s="11"/>
      <c r="NJX11" s="11"/>
      <c r="NJY11" s="11"/>
      <c r="NJZ11" s="11"/>
      <c r="NKA11" s="11"/>
      <c r="NKB11" s="11"/>
      <c r="NKC11" s="11"/>
      <c r="NKD11" s="11"/>
      <c r="NKE11" s="11"/>
      <c r="NKF11" s="11"/>
      <c r="NKG11" s="11"/>
      <c r="NKH11" s="11"/>
      <c r="NKI11" s="11"/>
      <c r="NKJ11" s="11"/>
      <c r="NKK11" s="11"/>
      <c r="NKL11" s="11"/>
      <c r="NKM11" s="11"/>
      <c r="NKN11" s="11"/>
      <c r="NKO11" s="11"/>
      <c r="NKP11" s="11"/>
      <c r="NKQ11" s="11"/>
      <c r="NKR11" s="11"/>
      <c r="NKS11" s="11"/>
      <c r="NKT11" s="11"/>
      <c r="NKU11" s="11"/>
      <c r="NKV11" s="11"/>
      <c r="NKW11" s="11"/>
      <c r="NKX11" s="11"/>
      <c r="NKY11" s="11"/>
      <c r="NKZ11" s="11"/>
      <c r="NLA11" s="11"/>
      <c r="NLB11" s="11"/>
      <c r="NLC11" s="11"/>
      <c r="NLD11" s="11"/>
      <c r="NLE11" s="11"/>
      <c r="NLF11" s="11"/>
      <c r="NLG11" s="11"/>
      <c r="NLH11" s="11"/>
      <c r="NLI11" s="11"/>
      <c r="NLJ11" s="11"/>
      <c r="NLK11" s="11"/>
      <c r="NLL11" s="11"/>
      <c r="NLM11" s="11"/>
      <c r="NLN11" s="11"/>
      <c r="NLO11" s="11"/>
      <c r="NLP11" s="11"/>
      <c r="NLQ11" s="11"/>
      <c r="NLR11" s="11"/>
      <c r="NLS11" s="11"/>
      <c r="NLT11" s="11"/>
      <c r="NLU11" s="11"/>
      <c r="NLV11" s="11"/>
      <c r="NLW11" s="11"/>
      <c r="NLX11" s="11"/>
      <c r="NLY11" s="11"/>
      <c r="NLZ11" s="11"/>
      <c r="NMA11" s="11"/>
      <c r="NMB11" s="11"/>
      <c r="NMC11" s="11"/>
      <c r="NMD11" s="11"/>
      <c r="NME11" s="11"/>
      <c r="NMF11" s="11"/>
      <c r="NMG11" s="11"/>
      <c r="NMH11" s="11"/>
      <c r="NMI11" s="11"/>
      <c r="NMJ11" s="11"/>
      <c r="NMK11" s="11"/>
      <c r="NML11" s="11"/>
      <c r="NMM11" s="11"/>
      <c r="NMN11" s="11"/>
      <c r="NMO11" s="11"/>
      <c r="NMP11" s="11"/>
      <c r="NMQ11" s="11"/>
      <c r="NMR11" s="11"/>
      <c r="NMS11" s="11"/>
      <c r="NMT11" s="11"/>
      <c r="NMU11" s="11"/>
      <c r="NMV11" s="11"/>
      <c r="NMW11" s="11"/>
      <c r="NMX11" s="11"/>
      <c r="NMY11" s="11"/>
      <c r="NMZ11" s="11"/>
      <c r="NNA11" s="11"/>
      <c r="NNB11" s="11"/>
      <c r="NNC11" s="11"/>
      <c r="NND11" s="11"/>
      <c r="NNE11" s="11"/>
      <c r="NNF11" s="11"/>
      <c r="NNG11" s="11"/>
      <c r="NNH11" s="11"/>
      <c r="NNI11" s="11"/>
      <c r="NNJ11" s="11"/>
      <c r="NNK11" s="11"/>
      <c r="NNL11" s="11"/>
      <c r="NNM11" s="11"/>
      <c r="NNN11" s="11"/>
      <c r="NNO11" s="11"/>
      <c r="NNP11" s="11"/>
      <c r="NNQ11" s="11"/>
      <c r="NNR11" s="11"/>
      <c r="NNS11" s="11"/>
      <c r="NNT11" s="11"/>
      <c r="NNU11" s="11"/>
      <c r="NNV11" s="11"/>
      <c r="NNW11" s="11"/>
      <c r="NNX11" s="11"/>
      <c r="NNY11" s="11"/>
      <c r="NNZ11" s="11"/>
      <c r="NOA11" s="11"/>
      <c r="NOB11" s="11"/>
      <c r="NOC11" s="11"/>
      <c r="NOD11" s="11"/>
      <c r="NOE11" s="11"/>
      <c r="NOF11" s="11"/>
      <c r="NOG11" s="11"/>
      <c r="NOH11" s="11"/>
      <c r="NOI11" s="11"/>
      <c r="NOJ11" s="11"/>
      <c r="NOK11" s="11"/>
      <c r="NOL11" s="11"/>
      <c r="NOM11" s="11"/>
      <c r="NON11" s="11"/>
      <c r="NOO11" s="11"/>
      <c r="NOP11" s="11"/>
      <c r="NOQ11" s="11"/>
      <c r="NOR11" s="11"/>
      <c r="NOS11" s="11"/>
      <c r="NOT11" s="11"/>
      <c r="NOU11" s="11"/>
      <c r="NOV11" s="11"/>
      <c r="NOW11" s="11"/>
      <c r="NOX11" s="11"/>
      <c r="NOY11" s="11"/>
      <c r="NOZ11" s="11"/>
      <c r="NPA11" s="11"/>
      <c r="NPB11" s="11"/>
      <c r="NPC11" s="11"/>
      <c r="NPD11" s="11"/>
      <c r="NPE11" s="11"/>
      <c r="NPF11" s="11"/>
      <c r="NPG11" s="11"/>
      <c r="NPH11" s="11"/>
      <c r="NPI11" s="11"/>
      <c r="NPJ11" s="11"/>
      <c r="NPK11" s="11"/>
      <c r="NPL11" s="11"/>
      <c r="NPM11" s="11"/>
      <c r="NPN11" s="11"/>
      <c r="NPO11" s="11"/>
      <c r="NPP11" s="11"/>
      <c r="NPQ11" s="11"/>
      <c r="NPR11" s="11"/>
      <c r="NPS11" s="11"/>
      <c r="NPT11" s="11"/>
      <c r="NPU11" s="11"/>
      <c r="NPV11" s="11"/>
      <c r="NPW11" s="11"/>
      <c r="NPX11" s="11"/>
      <c r="NPY11" s="11"/>
      <c r="NPZ11" s="11"/>
      <c r="NQA11" s="11"/>
      <c r="NQB11" s="11"/>
      <c r="NQC11" s="11"/>
      <c r="NQD11" s="11"/>
      <c r="NQE11" s="11"/>
      <c r="NQF11" s="11"/>
      <c r="NQG11" s="11"/>
      <c r="NQH11" s="11"/>
      <c r="NQI11" s="11"/>
      <c r="NQJ11" s="11"/>
      <c r="NQK11" s="11"/>
      <c r="NQL11" s="11"/>
      <c r="NQM11" s="11"/>
      <c r="NQN11" s="11"/>
      <c r="NQO11" s="11"/>
      <c r="NQP11" s="11"/>
      <c r="NQQ11" s="11"/>
      <c r="NQR11" s="11"/>
      <c r="NQS11" s="11"/>
      <c r="NQT11" s="11"/>
      <c r="NQU11" s="11"/>
      <c r="NQV11" s="11"/>
      <c r="NQW11" s="11"/>
      <c r="NQX11" s="11"/>
      <c r="NQY11" s="11"/>
      <c r="NQZ11" s="11"/>
      <c r="NRA11" s="11"/>
      <c r="NRB11" s="11"/>
      <c r="NRC11" s="11"/>
      <c r="NRD11" s="11"/>
      <c r="NRE11" s="11"/>
      <c r="NRF11" s="11"/>
      <c r="NRG11" s="11"/>
      <c r="NRH11" s="11"/>
      <c r="NRI11" s="11"/>
      <c r="NRJ11" s="11"/>
      <c r="NRK11" s="11"/>
      <c r="NRL11" s="11"/>
      <c r="NRM11" s="11"/>
      <c r="NRN11" s="11"/>
      <c r="NRO11" s="11"/>
      <c r="NRP11" s="11"/>
      <c r="NRQ11" s="11"/>
      <c r="NRR11" s="11"/>
      <c r="NRS11" s="11"/>
      <c r="NRT11" s="11"/>
      <c r="NRU11" s="11"/>
      <c r="NRV11" s="11"/>
      <c r="NRW11" s="11"/>
      <c r="NRX11" s="11"/>
      <c r="NRY11" s="11"/>
      <c r="NRZ11" s="11"/>
      <c r="NSA11" s="11"/>
      <c r="NSB11" s="11"/>
      <c r="NSC11" s="11"/>
      <c r="NSD11" s="11"/>
      <c r="NSE11" s="11"/>
      <c r="NSF11" s="11"/>
      <c r="NSG11" s="11"/>
      <c r="NSH11" s="11"/>
      <c r="NSI11" s="11"/>
      <c r="NSJ11" s="11"/>
      <c r="NSK11" s="11"/>
      <c r="NSL11" s="11"/>
      <c r="NSM11" s="11"/>
      <c r="NSN11" s="11"/>
      <c r="NSO11" s="11"/>
      <c r="NSP11" s="11"/>
      <c r="NSQ11" s="11"/>
      <c r="NSR11" s="11"/>
      <c r="NSS11" s="11"/>
      <c r="NST11" s="11"/>
      <c r="NSU11" s="11"/>
      <c r="NSV11" s="11"/>
      <c r="NSW11" s="11"/>
      <c r="NSX11" s="11"/>
      <c r="NSY11" s="11"/>
      <c r="NSZ11" s="11"/>
      <c r="NTA11" s="11"/>
      <c r="NTB11" s="11"/>
      <c r="NTC11" s="11"/>
      <c r="NTD11" s="11"/>
      <c r="NTE11" s="11"/>
      <c r="NTF11" s="11"/>
      <c r="NTG11" s="11"/>
      <c r="NTH11" s="11"/>
      <c r="NTI11" s="11"/>
      <c r="NTJ11" s="11"/>
      <c r="NTK11" s="11"/>
      <c r="NTL11" s="11"/>
      <c r="NTM11" s="11"/>
      <c r="NTN11" s="11"/>
      <c r="NTO11" s="11"/>
      <c r="NTP11" s="11"/>
      <c r="NTQ11" s="11"/>
      <c r="NTR11" s="11"/>
      <c r="NTS11" s="11"/>
      <c r="NTT11" s="11"/>
      <c r="NTU11" s="11"/>
      <c r="NTV11" s="11"/>
      <c r="NTW11" s="11"/>
      <c r="NTX11" s="11"/>
      <c r="NTY11" s="11"/>
      <c r="NTZ11" s="11"/>
      <c r="NUA11" s="11"/>
      <c r="NUB11" s="11"/>
      <c r="NUC11" s="11"/>
      <c r="NUD11" s="11"/>
      <c r="NUE11" s="11"/>
      <c r="NUF11" s="11"/>
      <c r="NUG11" s="11"/>
      <c r="NUH11" s="11"/>
      <c r="NUI11" s="11"/>
      <c r="NUJ11" s="11"/>
      <c r="NUK11" s="11"/>
      <c r="NUL11" s="11"/>
      <c r="NUM11" s="11"/>
      <c r="NUN11" s="11"/>
      <c r="NUO11" s="11"/>
      <c r="NUP11" s="11"/>
      <c r="NUQ11" s="11"/>
      <c r="NUR11" s="11"/>
      <c r="NUS11" s="11"/>
      <c r="NUT11" s="11"/>
      <c r="NUU11" s="11"/>
      <c r="NUV11" s="11"/>
      <c r="NUW11" s="11"/>
      <c r="NUX11" s="11"/>
      <c r="NUY11" s="11"/>
      <c r="NUZ11" s="11"/>
      <c r="NVA11" s="11"/>
      <c r="NVB11" s="11"/>
      <c r="NVC11" s="11"/>
      <c r="NVD11" s="11"/>
      <c r="NVE11" s="11"/>
      <c r="NVF11" s="11"/>
      <c r="NVG11" s="11"/>
      <c r="NVH11" s="11"/>
      <c r="NVI11" s="11"/>
      <c r="NVJ11" s="11"/>
      <c r="NVK11" s="11"/>
      <c r="NVL11" s="11"/>
      <c r="NVM11" s="11"/>
      <c r="NVN11" s="11"/>
      <c r="NVO11" s="11"/>
      <c r="NVP11" s="11"/>
      <c r="NVQ11" s="11"/>
      <c r="NVR11" s="11"/>
      <c r="NVS11" s="11"/>
      <c r="NVT11" s="11"/>
      <c r="NVU11" s="11"/>
      <c r="NVV11" s="11"/>
      <c r="NVW11" s="11"/>
      <c r="NVX11" s="11"/>
      <c r="NVY11" s="11"/>
      <c r="NVZ11" s="11"/>
      <c r="NWA11" s="11"/>
      <c r="NWB11" s="11"/>
      <c r="NWC11" s="11"/>
      <c r="NWD11" s="11"/>
      <c r="NWE11" s="11"/>
      <c r="NWF11" s="11"/>
      <c r="NWG11" s="11"/>
      <c r="NWH11" s="11"/>
      <c r="NWI11" s="11"/>
      <c r="NWJ11" s="11"/>
      <c r="NWK11" s="11"/>
      <c r="NWL11" s="11"/>
      <c r="NWM11" s="11"/>
      <c r="NWN11" s="11"/>
      <c r="NWO11" s="11"/>
      <c r="NWP11" s="11"/>
      <c r="NWQ11" s="11"/>
      <c r="NWR11" s="11"/>
      <c r="NWS11" s="11"/>
      <c r="NWT11" s="11"/>
      <c r="NWU11" s="11"/>
      <c r="NWV11" s="11"/>
      <c r="NWW11" s="11"/>
      <c r="NWX11" s="11"/>
      <c r="NWY11" s="11"/>
      <c r="NWZ11" s="11"/>
      <c r="NXA11" s="11"/>
      <c r="NXB11" s="11"/>
      <c r="NXC11" s="11"/>
      <c r="NXD11" s="11"/>
      <c r="NXE11" s="11"/>
      <c r="NXF11" s="11"/>
      <c r="NXG11" s="11"/>
      <c r="NXH11" s="11"/>
      <c r="NXI11" s="11"/>
      <c r="NXJ11" s="11"/>
      <c r="NXK11" s="11"/>
      <c r="NXL11" s="11"/>
      <c r="NXM11" s="11"/>
      <c r="NXN11" s="11"/>
      <c r="NXO11" s="11"/>
      <c r="NXP11" s="11"/>
      <c r="NXQ11" s="11"/>
      <c r="NXR11" s="11"/>
      <c r="NXS11" s="11"/>
      <c r="NXT11" s="11"/>
      <c r="NXU11" s="11"/>
      <c r="NXV11" s="11"/>
      <c r="NXW11" s="11"/>
      <c r="NXX11" s="11"/>
      <c r="NXY11" s="11"/>
      <c r="NXZ11" s="11"/>
      <c r="NYA11" s="11"/>
      <c r="NYB11" s="11"/>
      <c r="NYC11" s="11"/>
      <c r="NYD11" s="11"/>
      <c r="NYE11" s="11"/>
      <c r="NYF11" s="11"/>
      <c r="NYG11" s="11"/>
      <c r="NYH11" s="11"/>
      <c r="NYI11" s="11"/>
      <c r="NYJ11" s="11"/>
      <c r="NYK11" s="11"/>
      <c r="NYL11" s="11"/>
      <c r="NYM11" s="11"/>
      <c r="NYN11" s="11"/>
      <c r="NYO11" s="11"/>
      <c r="NYP11" s="11"/>
      <c r="NYQ11" s="11"/>
      <c r="NYR11" s="11"/>
      <c r="NYS11" s="11"/>
      <c r="NYT11" s="11"/>
      <c r="NYU11" s="11"/>
      <c r="NYV11" s="11"/>
      <c r="NYW11" s="11"/>
      <c r="NYX11" s="11"/>
      <c r="NYY11" s="11"/>
      <c r="NYZ11" s="11"/>
      <c r="NZA11" s="11"/>
      <c r="NZB11" s="11"/>
      <c r="NZC11" s="11"/>
      <c r="NZD11" s="11"/>
      <c r="NZE11" s="11"/>
      <c r="NZF11" s="11"/>
      <c r="NZG11" s="11"/>
      <c r="NZH11" s="11"/>
      <c r="NZI11" s="11"/>
      <c r="NZJ11" s="11"/>
      <c r="NZK11" s="11"/>
      <c r="NZL11" s="11"/>
      <c r="NZM11" s="11"/>
      <c r="NZN11" s="11"/>
      <c r="NZO11" s="11"/>
      <c r="NZP11" s="11"/>
      <c r="NZQ11" s="11"/>
      <c r="NZR11" s="11"/>
      <c r="NZS11" s="11"/>
      <c r="NZT11" s="11"/>
      <c r="NZU11" s="11"/>
      <c r="NZV11" s="11"/>
      <c r="NZW11" s="11"/>
      <c r="NZX11" s="11"/>
      <c r="NZY11" s="11"/>
      <c r="NZZ11" s="11"/>
      <c r="OAA11" s="11"/>
      <c r="OAB11" s="11"/>
      <c r="OAC11" s="11"/>
      <c r="OAD11" s="11"/>
      <c r="OAE11" s="11"/>
      <c r="OAF11" s="11"/>
      <c r="OAG11" s="11"/>
      <c r="OAH11" s="11"/>
      <c r="OAI11" s="11"/>
      <c r="OAJ11" s="11"/>
      <c r="OAK11" s="11"/>
      <c r="OAL11" s="11"/>
      <c r="OAM11" s="11"/>
      <c r="OAN11" s="11"/>
      <c r="OAO11" s="11"/>
      <c r="OAP11" s="11"/>
      <c r="OAQ11" s="11"/>
      <c r="OAR11" s="11"/>
      <c r="OAS11" s="11"/>
      <c r="OAT11" s="11"/>
      <c r="OAU11" s="11"/>
      <c r="OAV11" s="11"/>
      <c r="OAW11" s="11"/>
      <c r="OAX11" s="11"/>
      <c r="OAY11" s="11"/>
      <c r="OAZ11" s="11"/>
      <c r="OBA11" s="11"/>
      <c r="OBB11" s="11"/>
      <c r="OBC11" s="11"/>
      <c r="OBD11" s="11"/>
      <c r="OBE11" s="11"/>
      <c r="OBF11" s="11"/>
      <c r="OBG11" s="11"/>
      <c r="OBH11" s="11"/>
      <c r="OBI11" s="11"/>
      <c r="OBJ11" s="11"/>
      <c r="OBK11" s="11"/>
      <c r="OBL11" s="11"/>
      <c r="OBM11" s="11"/>
      <c r="OBN11" s="11"/>
      <c r="OBO11" s="11"/>
      <c r="OBP11" s="11"/>
      <c r="OBQ11" s="11"/>
      <c r="OBR11" s="11"/>
      <c r="OBS11" s="11"/>
      <c r="OBT11" s="11"/>
      <c r="OBU11" s="11"/>
      <c r="OBV11" s="11"/>
      <c r="OBW11" s="11"/>
      <c r="OBX11" s="11"/>
      <c r="OBY11" s="11"/>
      <c r="OBZ11" s="11"/>
      <c r="OCA11" s="11"/>
      <c r="OCB11" s="11"/>
      <c r="OCC11" s="11"/>
      <c r="OCD11" s="11"/>
      <c r="OCE11" s="11"/>
      <c r="OCF11" s="11"/>
      <c r="OCG11" s="11"/>
      <c r="OCH11" s="11"/>
      <c r="OCI11" s="11"/>
      <c r="OCJ11" s="11"/>
      <c r="OCK11" s="11"/>
      <c r="OCL11" s="11"/>
      <c r="OCM11" s="11"/>
      <c r="OCN11" s="11"/>
      <c r="OCO11" s="11"/>
      <c r="OCP11" s="11"/>
      <c r="OCQ11" s="11"/>
      <c r="OCR11" s="11"/>
      <c r="OCS11" s="11"/>
      <c r="OCT11" s="11"/>
      <c r="OCU11" s="11"/>
      <c r="OCV11" s="11"/>
      <c r="OCW11" s="11"/>
      <c r="OCX11" s="11"/>
      <c r="OCY11" s="11"/>
      <c r="OCZ11" s="11"/>
      <c r="ODA11" s="11"/>
      <c r="ODB11" s="11"/>
      <c r="ODC11" s="11"/>
      <c r="ODD11" s="11"/>
      <c r="ODE11" s="11"/>
      <c r="ODF11" s="11"/>
      <c r="ODG11" s="11"/>
      <c r="ODH11" s="11"/>
      <c r="ODI11" s="11"/>
      <c r="ODJ11" s="11"/>
      <c r="ODK11" s="11"/>
      <c r="ODL11" s="11"/>
      <c r="ODM11" s="11"/>
      <c r="ODN11" s="11"/>
      <c r="ODO11" s="11"/>
      <c r="ODP11" s="11"/>
      <c r="ODQ11" s="11"/>
      <c r="ODR11" s="11"/>
      <c r="ODS11" s="11"/>
      <c r="ODT11" s="11"/>
      <c r="ODU11" s="11"/>
      <c r="ODV11" s="11"/>
      <c r="ODW11" s="11"/>
      <c r="ODX11" s="11"/>
      <c r="ODY11" s="11"/>
      <c r="ODZ11" s="11"/>
      <c r="OEA11" s="11"/>
      <c r="OEB11" s="11"/>
      <c r="OEC11" s="11"/>
      <c r="OED11" s="11"/>
      <c r="OEE11" s="11"/>
      <c r="OEF11" s="11"/>
      <c r="OEG11" s="11"/>
      <c r="OEH11" s="11"/>
      <c r="OEI11" s="11"/>
      <c r="OEJ11" s="11"/>
      <c r="OEK11" s="11"/>
      <c r="OEL11" s="11"/>
      <c r="OEM11" s="11"/>
      <c r="OEN11" s="11"/>
      <c r="OEO11" s="11"/>
      <c r="OEP11" s="11"/>
      <c r="OEQ11" s="11"/>
      <c r="OER11" s="11"/>
      <c r="OES11" s="11"/>
      <c r="OET11" s="11"/>
      <c r="OEU11" s="11"/>
      <c r="OEV11" s="11"/>
      <c r="OEW11" s="11"/>
      <c r="OEX11" s="11"/>
      <c r="OEY11" s="11"/>
      <c r="OEZ11" s="11"/>
      <c r="OFA11" s="11"/>
      <c r="OFB11" s="11"/>
      <c r="OFC11" s="11"/>
      <c r="OFD11" s="11"/>
      <c r="OFE11" s="11"/>
      <c r="OFF11" s="11"/>
      <c r="OFG11" s="11"/>
      <c r="OFH11" s="11"/>
      <c r="OFI11" s="11"/>
      <c r="OFJ11" s="11"/>
      <c r="OFK11" s="11"/>
      <c r="OFL11" s="11"/>
      <c r="OFM11" s="11"/>
      <c r="OFN11" s="11"/>
      <c r="OFO11" s="11"/>
      <c r="OFP11" s="11"/>
      <c r="OFQ11" s="11"/>
      <c r="OFR11" s="11"/>
      <c r="OFS11" s="11"/>
      <c r="OFT11" s="11"/>
      <c r="OFU11" s="11"/>
      <c r="OFV11" s="11"/>
      <c r="OFW11" s="11"/>
      <c r="OFX11" s="11"/>
      <c r="OFY11" s="11"/>
      <c r="OFZ11" s="11"/>
      <c r="OGA11" s="11"/>
      <c r="OGB11" s="11"/>
      <c r="OGC11" s="11"/>
      <c r="OGD11" s="11"/>
      <c r="OGE11" s="11"/>
      <c r="OGF11" s="11"/>
      <c r="OGG11" s="11"/>
      <c r="OGH11" s="11"/>
      <c r="OGI11" s="11"/>
      <c r="OGJ11" s="11"/>
      <c r="OGK11" s="11"/>
      <c r="OGL11" s="11"/>
      <c r="OGM11" s="11"/>
      <c r="OGN11" s="11"/>
      <c r="OGO11" s="11"/>
      <c r="OGP11" s="11"/>
      <c r="OGQ11" s="11"/>
      <c r="OGR11" s="11"/>
      <c r="OGS11" s="11"/>
      <c r="OGT11" s="11"/>
      <c r="OGU11" s="11"/>
      <c r="OGV11" s="11"/>
      <c r="OGW11" s="11"/>
      <c r="OGX11" s="11"/>
      <c r="OGY11" s="11"/>
      <c r="OGZ11" s="11"/>
      <c r="OHA11" s="11"/>
      <c r="OHB11" s="11"/>
      <c r="OHC11" s="11"/>
      <c r="OHD11" s="11"/>
      <c r="OHE11" s="11"/>
      <c r="OHF11" s="11"/>
      <c r="OHG11" s="11"/>
      <c r="OHH11" s="11"/>
      <c r="OHI11" s="11"/>
      <c r="OHJ11" s="11"/>
      <c r="OHK11" s="11"/>
      <c r="OHL11" s="11"/>
      <c r="OHM11" s="11"/>
      <c r="OHN11" s="11"/>
      <c r="OHO11" s="11"/>
      <c r="OHP11" s="11"/>
      <c r="OHQ11" s="11"/>
      <c r="OHR11" s="11"/>
      <c r="OHS11" s="11"/>
      <c r="OHT11" s="11"/>
      <c r="OHU11" s="11"/>
      <c r="OHV11" s="11"/>
      <c r="OHW11" s="11"/>
      <c r="OHX11" s="11"/>
      <c r="OHY11" s="11"/>
      <c r="OHZ11" s="11"/>
      <c r="OIA11" s="11"/>
      <c r="OIB11" s="11"/>
      <c r="OIC11" s="11"/>
      <c r="OID11" s="11"/>
      <c r="OIE11" s="11"/>
      <c r="OIF11" s="11"/>
      <c r="OIG11" s="11"/>
      <c r="OIH11" s="11"/>
      <c r="OII11" s="11"/>
      <c r="OIJ11" s="11"/>
      <c r="OIK11" s="11"/>
      <c r="OIL11" s="11"/>
      <c r="OIM11" s="11"/>
      <c r="OIN11" s="11"/>
      <c r="OIO11" s="11"/>
      <c r="OIP11" s="11"/>
      <c r="OIQ11" s="11"/>
      <c r="OIR11" s="11"/>
      <c r="OIS11" s="11"/>
      <c r="OIT11" s="11"/>
      <c r="OIU11" s="11"/>
      <c r="OIV11" s="11"/>
      <c r="OIW11" s="11"/>
      <c r="OIX11" s="11"/>
      <c r="OIY11" s="11"/>
      <c r="OIZ11" s="11"/>
      <c r="OJA11" s="11"/>
      <c r="OJB11" s="11"/>
      <c r="OJC11" s="11"/>
      <c r="OJD11" s="11"/>
      <c r="OJE11" s="11"/>
      <c r="OJF11" s="11"/>
      <c r="OJG11" s="11"/>
      <c r="OJH11" s="11"/>
      <c r="OJI11" s="11"/>
      <c r="OJJ11" s="11"/>
      <c r="OJK11" s="11"/>
      <c r="OJL11" s="11"/>
      <c r="OJM11" s="11"/>
      <c r="OJN11" s="11"/>
      <c r="OJO11" s="11"/>
      <c r="OJP11" s="11"/>
      <c r="OJQ11" s="11"/>
      <c r="OJR11" s="11"/>
      <c r="OJS11" s="11"/>
      <c r="OJT11" s="11"/>
      <c r="OJU11" s="11"/>
      <c r="OJV11" s="11"/>
      <c r="OJW11" s="11"/>
      <c r="OJX11" s="11"/>
      <c r="OJY11" s="11"/>
      <c r="OJZ11" s="11"/>
      <c r="OKA11" s="11"/>
      <c r="OKB11" s="11"/>
      <c r="OKC11" s="11"/>
      <c r="OKD11" s="11"/>
      <c r="OKE11" s="11"/>
      <c r="OKF11" s="11"/>
      <c r="OKG11" s="11"/>
      <c r="OKH11" s="11"/>
      <c r="OKI11" s="11"/>
      <c r="OKJ11" s="11"/>
      <c r="OKK11" s="11"/>
      <c r="OKL11" s="11"/>
      <c r="OKM11" s="11"/>
      <c r="OKN11" s="11"/>
      <c r="OKO11" s="11"/>
      <c r="OKP11" s="11"/>
      <c r="OKQ11" s="11"/>
      <c r="OKR11" s="11"/>
      <c r="OKS11" s="11"/>
      <c r="OKT11" s="11"/>
      <c r="OKU11" s="11"/>
      <c r="OKV11" s="11"/>
      <c r="OKW11" s="11"/>
      <c r="OKX11" s="11"/>
      <c r="OKY11" s="11"/>
      <c r="OKZ11" s="11"/>
      <c r="OLA11" s="11"/>
      <c r="OLB11" s="11"/>
      <c r="OLC11" s="11"/>
      <c r="OLD11" s="11"/>
      <c r="OLE11" s="11"/>
      <c r="OLF11" s="11"/>
      <c r="OLG11" s="11"/>
      <c r="OLH11" s="11"/>
      <c r="OLI11" s="11"/>
      <c r="OLJ11" s="11"/>
      <c r="OLK11" s="11"/>
      <c r="OLL11" s="11"/>
      <c r="OLM11" s="11"/>
      <c r="OLN11" s="11"/>
      <c r="OLO11" s="11"/>
      <c r="OLP11" s="11"/>
      <c r="OLQ11" s="11"/>
      <c r="OLR11" s="11"/>
      <c r="OLS11" s="11"/>
      <c r="OLT11" s="11"/>
      <c r="OLU11" s="11"/>
      <c r="OLV11" s="11"/>
      <c r="OLW11" s="11"/>
      <c r="OLX11" s="11"/>
      <c r="OLY11" s="11"/>
      <c r="OLZ11" s="11"/>
      <c r="OMA11" s="11"/>
      <c r="OMB11" s="11"/>
      <c r="OMC11" s="11"/>
      <c r="OMD11" s="11"/>
      <c r="OME11" s="11"/>
      <c r="OMF11" s="11"/>
      <c r="OMG11" s="11"/>
      <c r="OMH11" s="11"/>
      <c r="OMI11" s="11"/>
      <c r="OMJ11" s="11"/>
      <c r="OMK11" s="11"/>
      <c r="OML11" s="11"/>
      <c r="OMM11" s="11"/>
      <c r="OMN11" s="11"/>
      <c r="OMO11" s="11"/>
      <c r="OMP11" s="11"/>
      <c r="OMQ11" s="11"/>
      <c r="OMR11" s="11"/>
      <c r="OMS11" s="11"/>
      <c r="OMT11" s="11"/>
      <c r="OMU11" s="11"/>
      <c r="OMV11" s="11"/>
      <c r="OMW11" s="11"/>
      <c r="OMX11" s="11"/>
      <c r="OMY11" s="11"/>
      <c r="OMZ11" s="11"/>
      <c r="ONA11" s="11"/>
      <c r="ONB11" s="11"/>
      <c r="ONC11" s="11"/>
      <c r="OND11" s="11"/>
      <c r="ONE11" s="11"/>
      <c r="ONF11" s="11"/>
      <c r="ONG11" s="11"/>
      <c r="ONH11" s="11"/>
      <c r="ONI11" s="11"/>
      <c r="ONJ11" s="11"/>
      <c r="ONK11" s="11"/>
      <c r="ONL11" s="11"/>
      <c r="ONM11" s="11"/>
      <c r="ONN11" s="11"/>
      <c r="ONO11" s="11"/>
      <c r="ONP11" s="11"/>
      <c r="ONQ11" s="11"/>
      <c r="ONR11" s="11"/>
      <c r="ONS11" s="11"/>
      <c r="ONT11" s="11"/>
      <c r="ONU11" s="11"/>
      <c r="ONV11" s="11"/>
      <c r="ONW11" s="11"/>
      <c r="ONX11" s="11"/>
      <c r="ONY11" s="11"/>
      <c r="ONZ11" s="11"/>
      <c r="OOA11" s="11"/>
      <c r="OOB11" s="11"/>
      <c r="OOC11" s="11"/>
      <c r="OOD11" s="11"/>
      <c r="OOE11" s="11"/>
      <c r="OOF11" s="11"/>
      <c r="OOG11" s="11"/>
      <c r="OOH11" s="11"/>
      <c r="OOI11" s="11"/>
      <c r="OOJ11" s="11"/>
      <c r="OOK11" s="11"/>
      <c r="OOL11" s="11"/>
      <c r="OOM11" s="11"/>
      <c r="OON11" s="11"/>
      <c r="OOO11" s="11"/>
      <c r="OOP11" s="11"/>
      <c r="OOQ11" s="11"/>
      <c r="OOR11" s="11"/>
      <c r="OOS11" s="11"/>
      <c r="OOT11" s="11"/>
      <c r="OOU11" s="11"/>
      <c r="OOV11" s="11"/>
      <c r="OOW11" s="11"/>
      <c r="OOX11" s="11"/>
      <c r="OOY11" s="11"/>
      <c r="OOZ11" s="11"/>
      <c r="OPA11" s="11"/>
      <c r="OPB11" s="11"/>
      <c r="OPC11" s="11"/>
      <c r="OPD11" s="11"/>
      <c r="OPE11" s="11"/>
      <c r="OPF11" s="11"/>
      <c r="OPG11" s="11"/>
      <c r="OPH11" s="11"/>
      <c r="OPI11" s="11"/>
      <c r="OPJ11" s="11"/>
      <c r="OPK11" s="11"/>
      <c r="OPL11" s="11"/>
      <c r="OPM11" s="11"/>
      <c r="OPN11" s="11"/>
      <c r="OPO11" s="11"/>
      <c r="OPP11" s="11"/>
      <c r="OPQ11" s="11"/>
      <c r="OPR11" s="11"/>
      <c r="OPS11" s="11"/>
      <c r="OPT11" s="11"/>
      <c r="OPU11" s="11"/>
      <c r="OPV11" s="11"/>
      <c r="OPW11" s="11"/>
      <c r="OPX11" s="11"/>
      <c r="OPY11" s="11"/>
      <c r="OPZ11" s="11"/>
      <c r="OQA11" s="11"/>
      <c r="OQB11" s="11"/>
      <c r="OQC11" s="11"/>
      <c r="OQD11" s="11"/>
      <c r="OQE11" s="11"/>
      <c r="OQF11" s="11"/>
      <c r="OQG11" s="11"/>
      <c r="OQH11" s="11"/>
      <c r="OQI11" s="11"/>
      <c r="OQJ11" s="11"/>
      <c r="OQK11" s="11"/>
      <c r="OQL11" s="11"/>
      <c r="OQM11" s="11"/>
      <c r="OQN11" s="11"/>
      <c r="OQO11" s="11"/>
      <c r="OQP11" s="11"/>
      <c r="OQQ11" s="11"/>
      <c r="OQR11" s="11"/>
      <c r="OQS11" s="11"/>
      <c r="OQT11" s="11"/>
      <c r="OQU11" s="11"/>
      <c r="OQV11" s="11"/>
      <c r="OQW11" s="11"/>
      <c r="OQX11" s="11"/>
      <c r="OQY11" s="11"/>
      <c r="OQZ11" s="11"/>
      <c r="ORA11" s="11"/>
      <c r="ORB11" s="11"/>
      <c r="ORC11" s="11"/>
      <c r="ORD11" s="11"/>
      <c r="ORE11" s="11"/>
      <c r="ORF11" s="11"/>
      <c r="ORG11" s="11"/>
      <c r="ORH11" s="11"/>
      <c r="ORI11" s="11"/>
      <c r="ORJ11" s="11"/>
      <c r="ORK11" s="11"/>
      <c r="ORL11" s="11"/>
      <c r="ORM11" s="11"/>
      <c r="ORN11" s="11"/>
      <c r="ORO11" s="11"/>
      <c r="ORP11" s="11"/>
      <c r="ORQ11" s="11"/>
      <c r="ORR11" s="11"/>
      <c r="ORS11" s="11"/>
      <c r="ORT11" s="11"/>
      <c r="ORU11" s="11"/>
      <c r="ORV11" s="11"/>
      <c r="ORW11" s="11"/>
      <c r="ORX11" s="11"/>
      <c r="ORY11" s="11"/>
      <c r="ORZ11" s="11"/>
      <c r="OSA11" s="11"/>
      <c r="OSB11" s="11"/>
      <c r="OSC11" s="11"/>
      <c r="OSD11" s="11"/>
      <c r="OSE11" s="11"/>
      <c r="OSF11" s="11"/>
      <c r="OSG11" s="11"/>
      <c r="OSH11" s="11"/>
      <c r="OSI11" s="11"/>
      <c r="OSJ11" s="11"/>
      <c r="OSK11" s="11"/>
      <c r="OSL11" s="11"/>
      <c r="OSM11" s="11"/>
      <c r="OSN11" s="11"/>
      <c r="OSO11" s="11"/>
      <c r="OSP11" s="11"/>
      <c r="OSQ11" s="11"/>
      <c r="OSR11" s="11"/>
      <c r="OSS11" s="11"/>
      <c r="OST11" s="11"/>
      <c r="OSU11" s="11"/>
      <c r="OSV11" s="11"/>
      <c r="OSW11" s="11"/>
      <c r="OSX11" s="11"/>
      <c r="OSY11" s="11"/>
      <c r="OSZ11" s="11"/>
      <c r="OTA11" s="11"/>
      <c r="OTB11" s="11"/>
      <c r="OTC11" s="11"/>
      <c r="OTD11" s="11"/>
      <c r="OTE11" s="11"/>
      <c r="OTF11" s="11"/>
      <c r="OTG11" s="11"/>
      <c r="OTH11" s="11"/>
      <c r="OTI11" s="11"/>
      <c r="OTJ11" s="11"/>
      <c r="OTK11" s="11"/>
      <c r="OTL11" s="11"/>
      <c r="OTM11" s="11"/>
      <c r="OTN11" s="11"/>
      <c r="OTO11" s="11"/>
      <c r="OTP11" s="11"/>
      <c r="OTQ11" s="11"/>
      <c r="OTR11" s="11"/>
      <c r="OTS11" s="11"/>
      <c r="OTT11" s="11"/>
      <c r="OTU11" s="11"/>
      <c r="OTV11" s="11"/>
      <c r="OTW11" s="11"/>
      <c r="OTX11" s="11"/>
      <c r="OTY11" s="11"/>
      <c r="OTZ11" s="11"/>
      <c r="OUA11" s="11"/>
      <c r="OUB11" s="11"/>
      <c r="OUC11" s="11"/>
      <c r="OUD11" s="11"/>
      <c r="OUE11" s="11"/>
      <c r="OUF11" s="11"/>
      <c r="OUG11" s="11"/>
      <c r="OUH11" s="11"/>
      <c r="OUI11" s="11"/>
      <c r="OUJ11" s="11"/>
      <c r="OUK11" s="11"/>
      <c r="OUL11" s="11"/>
      <c r="OUM11" s="11"/>
      <c r="OUN11" s="11"/>
      <c r="OUO11" s="11"/>
      <c r="OUP11" s="11"/>
      <c r="OUQ11" s="11"/>
      <c r="OUR11" s="11"/>
      <c r="OUS11" s="11"/>
      <c r="OUT11" s="11"/>
      <c r="OUU11" s="11"/>
      <c r="OUV11" s="11"/>
      <c r="OUW11" s="11"/>
      <c r="OUX11" s="11"/>
      <c r="OUY11" s="11"/>
      <c r="OUZ11" s="11"/>
      <c r="OVA11" s="11"/>
      <c r="OVB11" s="11"/>
      <c r="OVC11" s="11"/>
      <c r="OVD11" s="11"/>
      <c r="OVE11" s="11"/>
      <c r="OVF11" s="11"/>
      <c r="OVG11" s="11"/>
      <c r="OVH11" s="11"/>
      <c r="OVI11" s="11"/>
      <c r="OVJ11" s="11"/>
      <c r="OVK11" s="11"/>
      <c r="OVL11" s="11"/>
      <c r="OVM11" s="11"/>
      <c r="OVN11" s="11"/>
      <c r="OVO11" s="11"/>
      <c r="OVP11" s="11"/>
      <c r="OVQ11" s="11"/>
      <c r="OVR11" s="11"/>
      <c r="OVS11" s="11"/>
      <c r="OVT11" s="11"/>
      <c r="OVU11" s="11"/>
      <c r="OVV11" s="11"/>
      <c r="OVW11" s="11"/>
      <c r="OVX11" s="11"/>
      <c r="OVY11" s="11"/>
      <c r="OVZ11" s="11"/>
      <c r="OWA11" s="11"/>
      <c r="OWB11" s="11"/>
      <c r="OWC11" s="11"/>
      <c r="OWD11" s="11"/>
      <c r="OWE11" s="11"/>
      <c r="OWF11" s="11"/>
      <c r="OWG11" s="11"/>
      <c r="OWH11" s="11"/>
      <c r="OWI11" s="11"/>
      <c r="OWJ11" s="11"/>
      <c r="OWK11" s="11"/>
      <c r="OWL11" s="11"/>
      <c r="OWM11" s="11"/>
      <c r="OWN11" s="11"/>
      <c r="OWO11" s="11"/>
      <c r="OWP11" s="11"/>
      <c r="OWQ11" s="11"/>
      <c r="OWR11" s="11"/>
      <c r="OWS11" s="11"/>
      <c r="OWT11" s="11"/>
      <c r="OWU11" s="11"/>
      <c r="OWV11" s="11"/>
      <c r="OWW11" s="11"/>
      <c r="OWX11" s="11"/>
      <c r="OWY11" s="11"/>
      <c r="OWZ11" s="11"/>
      <c r="OXA11" s="11"/>
      <c r="OXB11" s="11"/>
      <c r="OXC11" s="11"/>
      <c r="OXD11" s="11"/>
      <c r="OXE11" s="11"/>
      <c r="OXF11" s="11"/>
      <c r="OXG11" s="11"/>
      <c r="OXH11" s="11"/>
      <c r="OXI11" s="11"/>
      <c r="OXJ11" s="11"/>
      <c r="OXK11" s="11"/>
      <c r="OXL11" s="11"/>
      <c r="OXM11" s="11"/>
      <c r="OXN11" s="11"/>
      <c r="OXO11" s="11"/>
      <c r="OXP11" s="11"/>
      <c r="OXQ11" s="11"/>
      <c r="OXR11" s="11"/>
      <c r="OXS11" s="11"/>
      <c r="OXT11" s="11"/>
      <c r="OXU11" s="11"/>
      <c r="OXV11" s="11"/>
      <c r="OXW11" s="11"/>
      <c r="OXX11" s="11"/>
      <c r="OXY11" s="11"/>
      <c r="OXZ11" s="11"/>
      <c r="OYA11" s="11"/>
      <c r="OYB11" s="11"/>
      <c r="OYC11" s="11"/>
      <c r="OYD11" s="11"/>
      <c r="OYE11" s="11"/>
      <c r="OYF11" s="11"/>
      <c r="OYG11" s="11"/>
      <c r="OYH11" s="11"/>
      <c r="OYI11" s="11"/>
      <c r="OYJ11" s="11"/>
      <c r="OYK11" s="11"/>
      <c r="OYL11" s="11"/>
      <c r="OYM11" s="11"/>
      <c r="OYN11" s="11"/>
      <c r="OYO11" s="11"/>
      <c r="OYP11" s="11"/>
      <c r="OYQ11" s="11"/>
      <c r="OYR11" s="11"/>
      <c r="OYS11" s="11"/>
      <c r="OYT11" s="11"/>
      <c r="OYU11" s="11"/>
      <c r="OYV11" s="11"/>
      <c r="OYW11" s="11"/>
      <c r="OYX11" s="11"/>
      <c r="OYY11" s="11"/>
      <c r="OYZ11" s="11"/>
      <c r="OZA11" s="11"/>
      <c r="OZB11" s="11"/>
      <c r="OZC11" s="11"/>
      <c r="OZD11" s="11"/>
      <c r="OZE11" s="11"/>
      <c r="OZF11" s="11"/>
      <c r="OZG11" s="11"/>
      <c r="OZH11" s="11"/>
      <c r="OZI11" s="11"/>
      <c r="OZJ11" s="11"/>
      <c r="OZK11" s="11"/>
      <c r="OZL11" s="11"/>
      <c r="OZM11" s="11"/>
      <c r="OZN11" s="11"/>
      <c r="OZO11" s="11"/>
      <c r="OZP11" s="11"/>
      <c r="OZQ11" s="11"/>
      <c r="OZR11" s="11"/>
      <c r="OZS11" s="11"/>
      <c r="OZT11" s="11"/>
      <c r="OZU11" s="11"/>
      <c r="OZV11" s="11"/>
      <c r="OZW11" s="11"/>
      <c r="OZX11" s="11"/>
      <c r="OZY11" s="11"/>
      <c r="OZZ11" s="11"/>
      <c r="PAA11" s="11"/>
      <c r="PAB11" s="11"/>
      <c r="PAC11" s="11"/>
      <c r="PAD11" s="11"/>
      <c r="PAE11" s="11"/>
      <c r="PAF11" s="11"/>
      <c r="PAG11" s="11"/>
      <c r="PAH11" s="11"/>
      <c r="PAI11" s="11"/>
      <c r="PAJ11" s="11"/>
      <c r="PAK11" s="11"/>
      <c r="PAL11" s="11"/>
      <c r="PAM11" s="11"/>
      <c r="PAN11" s="11"/>
      <c r="PAO11" s="11"/>
      <c r="PAP11" s="11"/>
      <c r="PAQ11" s="11"/>
      <c r="PAR11" s="11"/>
      <c r="PAS11" s="11"/>
      <c r="PAT11" s="11"/>
      <c r="PAU11" s="11"/>
      <c r="PAV11" s="11"/>
      <c r="PAW11" s="11"/>
      <c r="PAX11" s="11"/>
      <c r="PAY11" s="11"/>
      <c r="PAZ11" s="11"/>
      <c r="PBA11" s="11"/>
      <c r="PBB11" s="11"/>
      <c r="PBC11" s="11"/>
      <c r="PBD11" s="11"/>
      <c r="PBE11" s="11"/>
      <c r="PBF11" s="11"/>
      <c r="PBG11" s="11"/>
      <c r="PBH11" s="11"/>
      <c r="PBI11" s="11"/>
      <c r="PBJ11" s="11"/>
      <c r="PBK11" s="11"/>
      <c r="PBL11" s="11"/>
      <c r="PBM11" s="11"/>
      <c r="PBN11" s="11"/>
      <c r="PBO11" s="11"/>
      <c r="PBP11" s="11"/>
      <c r="PBQ11" s="11"/>
      <c r="PBR11" s="11"/>
      <c r="PBS11" s="11"/>
      <c r="PBT11" s="11"/>
      <c r="PBU11" s="11"/>
      <c r="PBV11" s="11"/>
      <c r="PBW11" s="11"/>
      <c r="PBX11" s="11"/>
      <c r="PBY11" s="11"/>
      <c r="PBZ11" s="11"/>
      <c r="PCA11" s="11"/>
      <c r="PCB11" s="11"/>
      <c r="PCC11" s="11"/>
      <c r="PCD11" s="11"/>
      <c r="PCE11" s="11"/>
      <c r="PCF11" s="11"/>
      <c r="PCG11" s="11"/>
      <c r="PCH11" s="11"/>
      <c r="PCI11" s="11"/>
      <c r="PCJ11" s="11"/>
      <c r="PCK11" s="11"/>
      <c r="PCL11" s="11"/>
      <c r="PCM11" s="11"/>
      <c r="PCN11" s="11"/>
      <c r="PCO11" s="11"/>
      <c r="PCP11" s="11"/>
      <c r="PCQ11" s="11"/>
      <c r="PCR11" s="11"/>
      <c r="PCS11" s="11"/>
      <c r="PCT11" s="11"/>
      <c r="PCU11" s="11"/>
      <c r="PCV11" s="11"/>
      <c r="PCW11" s="11"/>
      <c r="PCX11" s="11"/>
      <c r="PCY11" s="11"/>
      <c r="PCZ11" s="11"/>
      <c r="PDA11" s="11"/>
      <c r="PDB11" s="11"/>
      <c r="PDC11" s="11"/>
      <c r="PDD11" s="11"/>
      <c r="PDE11" s="11"/>
      <c r="PDF11" s="11"/>
      <c r="PDG11" s="11"/>
      <c r="PDH11" s="11"/>
      <c r="PDI11" s="11"/>
      <c r="PDJ11" s="11"/>
      <c r="PDK11" s="11"/>
      <c r="PDL11" s="11"/>
      <c r="PDM11" s="11"/>
      <c r="PDN11" s="11"/>
      <c r="PDO11" s="11"/>
      <c r="PDP11" s="11"/>
      <c r="PDQ11" s="11"/>
      <c r="PDR11" s="11"/>
      <c r="PDS11" s="11"/>
      <c r="PDT11" s="11"/>
      <c r="PDU11" s="11"/>
      <c r="PDV11" s="11"/>
      <c r="PDW11" s="11"/>
      <c r="PDX11" s="11"/>
      <c r="PDY11" s="11"/>
      <c r="PDZ11" s="11"/>
      <c r="PEA11" s="11"/>
      <c r="PEB11" s="11"/>
      <c r="PEC11" s="11"/>
      <c r="PED11" s="11"/>
      <c r="PEE11" s="11"/>
      <c r="PEF11" s="11"/>
      <c r="PEG11" s="11"/>
      <c r="PEH11" s="11"/>
      <c r="PEI11" s="11"/>
      <c r="PEJ11" s="11"/>
      <c r="PEK11" s="11"/>
      <c r="PEL11" s="11"/>
      <c r="PEM11" s="11"/>
      <c r="PEN11" s="11"/>
      <c r="PEO11" s="11"/>
      <c r="PEP11" s="11"/>
      <c r="PEQ11" s="11"/>
      <c r="PER11" s="11"/>
      <c r="PES11" s="11"/>
      <c r="PET11" s="11"/>
      <c r="PEU11" s="11"/>
      <c r="PEV11" s="11"/>
      <c r="PEW11" s="11"/>
      <c r="PEX11" s="11"/>
      <c r="PEY11" s="11"/>
      <c r="PEZ11" s="11"/>
      <c r="PFA11" s="11"/>
      <c r="PFB11" s="11"/>
      <c r="PFC11" s="11"/>
      <c r="PFD11" s="11"/>
      <c r="PFE11" s="11"/>
      <c r="PFF11" s="11"/>
      <c r="PFG11" s="11"/>
      <c r="PFH11" s="11"/>
      <c r="PFI11" s="11"/>
      <c r="PFJ11" s="11"/>
      <c r="PFK11" s="11"/>
      <c r="PFL11" s="11"/>
      <c r="PFM11" s="11"/>
      <c r="PFN11" s="11"/>
      <c r="PFO11" s="11"/>
      <c r="PFP11" s="11"/>
      <c r="PFQ11" s="11"/>
      <c r="PFR11" s="11"/>
      <c r="PFS11" s="11"/>
      <c r="PFT11" s="11"/>
      <c r="PFU11" s="11"/>
      <c r="PFV11" s="11"/>
      <c r="PFW11" s="11"/>
      <c r="PFX11" s="11"/>
      <c r="PFY11" s="11"/>
      <c r="PFZ11" s="11"/>
      <c r="PGA11" s="11"/>
      <c r="PGB11" s="11"/>
      <c r="PGC11" s="11"/>
      <c r="PGD11" s="11"/>
      <c r="PGE11" s="11"/>
      <c r="PGF11" s="11"/>
      <c r="PGG11" s="11"/>
      <c r="PGH11" s="11"/>
      <c r="PGI11" s="11"/>
      <c r="PGJ11" s="11"/>
      <c r="PGK11" s="11"/>
      <c r="PGL11" s="11"/>
      <c r="PGM11" s="11"/>
      <c r="PGN11" s="11"/>
      <c r="PGO11" s="11"/>
      <c r="PGP11" s="11"/>
      <c r="PGQ11" s="11"/>
      <c r="PGR11" s="11"/>
      <c r="PGS11" s="11"/>
      <c r="PGT11" s="11"/>
      <c r="PGU11" s="11"/>
      <c r="PGV11" s="11"/>
      <c r="PGW11" s="11"/>
      <c r="PGX11" s="11"/>
      <c r="PGY11" s="11"/>
      <c r="PGZ11" s="11"/>
      <c r="PHA11" s="11"/>
      <c r="PHB11" s="11"/>
      <c r="PHC11" s="11"/>
      <c r="PHD11" s="11"/>
      <c r="PHE11" s="11"/>
      <c r="PHF11" s="11"/>
      <c r="PHG11" s="11"/>
      <c r="PHH11" s="11"/>
      <c r="PHI11" s="11"/>
      <c r="PHJ11" s="11"/>
      <c r="PHK11" s="11"/>
      <c r="PHL11" s="11"/>
      <c r="PHM11" s="11"/>
      <c r="PHN11" s="11"/>
      <c r="PHO11" s="11"/>
      <c r="PHP11" s="11"/>
      <c r="PHQ11" s="11"/>
      <c r="PHR11" s="11"/>
      <c r="PHS11" s="11"/>
      <c r="PHT11" s="11"/>
      <c r="PHU11" s="11"/>
      <c r="PHV11" s="11"/>
      <c r="PHW11" s="11"/>
      <c r="PHX11" s="11"/>
      <c r="PHY11" s="11"/>
      <c r="PHZ11" s="11"/>
      <c r="PIA11" s="11"/>
      <c r="PIB11" s="11"/>
      <c r="PIC11" s="11"/>
      <c r="PID11" s="11"/>
      <c r="PIE11" s="11"/>
      <c r="PIF11" s="11"/>
      <c r="PIG11" s="11"/>
      <c r="PIH11" s="11"/>
      <c r="PII11" s="11"/>
      <c r="PIJ11" s="11"/>
      <c r="PIK11" s="11"/>
      <c r="PIL11" s="11"/>
      <c r="PIM11" s="11"/>
      <c r="PIN11" s="11"/>
      <c r="PIO11" s="11"/>
      <c r="PIP11" s="11"/>
      <c r="PIQ11" s="11"/>
      <c r="PIR11" s="11"/>
      <c r="PIS11" s="11"/>
      <c r="PIT11" s="11"/>
      <c r="PIU11" s="11"/>
      <c r="PIV11" s="11"/>
      <c r="PIW11" s="11"/>
      <c r="PIX11" s="11"/>
      <c r="PIY11" s="11"/>
      <c r="PIZ11" s="11"/>
      <c r="PJA11" s="11"/>
      <c r="PJB11" s="11"/>
      <c r="PJC11" s="11"/>
      <c r="PJD11" s="11"/>
      <c r="PJE11" s="11"/>
      <c r="PJF11" s="11"/>
      <c r="PJG11" s="11"/>
      <c r="PJH11" s="11"/>
      <c r="PJI11" s="11"/>
      <c r="PJJ11" s="11"/>
      <c r="PJK11" s="11"/>
      <c r="PJL11" s="11"/>
      <c r="PJM11" s="11"/>
      <c r="PJN11" s="11"/>
      <c r="PJO11" s="11"/>
      <c r="PJP11" s="11"/>
      <c r="PJQ11" s="11"/>
      <c r="PJR11" s="11"/>
      <c r="PJS11" s="11"/>
      <c r="PJT11" s="11"/>
      <c r="PJU11" s="11"/>
      <c r="PJV11" s="11"/>
      <c r="PJW11" s="11"/>
      <c r="PJX11" s="11"/>
      <c r="PJY11" s="11"/>
      <c r="PJZ11" s="11"/>
      <c r="PKA11" s="11"/>
      <c r="PKB11" s="11"/>
      <c r="PKC11" s="11"/>
      <c r="PKD11" s="11"/>
      <c r="PKE11" s="11"/>
      <c r="PKF11" s="11"/>
      <c r="PKG11" s="11"/>
      <c r="PKH11" s="11"/>
      <c r="PKI11" s="11"/>
      <c r="PKJ11" s="11"/>
      <c r="PKK11" s="11"/>
      <c r="PKL11" s="11"/>
      <c r="PKM11" s="11"/>
      <c r="PKN11" s="11"/>
      <c r="PKO11" s="11"/>
      <c r="PKP11" s="11"/>
      <c r="PKQ11" s="11"/>
      <c r="PKR11" s="11"/>
      <c r="PKS11" s="11"/>
      <c r="PKT11" s="11"/>
      <c r="PKU11" s="11"/>
      <c r="PKV11" s="11"/>
      <c r="PKW11" s="11"/>
      <c r="PKX11" s="11"/>
      <c r="PKY11" s="11"/>
      <c r="PKZ11" s="11"/>
      <c r="PLA11" s="11"/>
      <c r="PLB11" s="11"/>
      <c r="PLC11" s="11"/>
      <c r="PLD11" s="11"/>
      <c r="PLE11" s="11"/>
      <c r="PLF11" s="11"/>
      <c r="PLG11" s="11"/>
      <c r="PLH11" s="11"/>
      <c r="PLI11" s="11"/>
      <c r="PLJ11" s="11"/>
      <c r="PLK11" s="11"/>
      <c r="PLL11" s="11"/>
      <c r="PLM11" s="11"/>
      <c r="PLN11" s="11"/>
      <c r="PLO11" s="11"/>
      <c r="PLP11" s="11"/>
      <c r="PLQ11" s="11"/>
      <c r="PLR11" s="11"/>
      <c r="PLS11" s="11"/>
      <c r="PLT11" s="11"/>
      <c r="PLU11" s="11"/>
      <c r="PLV11" s="11"/>
      <c r="PLW11" s="11"/>
      <c r="PLX11" s="11"/>
      <c r="PLY11" s="11"/>
      <c r="PLZ11" s="11"/>
      <c r="PMA11" s="11"/>
      <c r="PMB11" s="11"/>
      <c r="PMC11" s="11"/>
      <c r="PMD11" s="11"/>
      <c r="PME11" s="11"/>
      <c r="PMF11" s="11"/>
      <c r="PMG11" s="11"/>
      <c r="PMH11" s="11"/>
      <c r="PMI11" s="11"/>
      <c r="PMJ11" s="11"/>
      <c r="PMK11" s="11"/>
      <c r="PML11" s="11"/>
      <c r="PMM11" s="11"/>
      <c r="PMN11" s="11"/>
      <c r="PMO11" s="11"/>
      <c r="PMP11" s="11"/>
      <c r="PMQ11" s="11"/>
      <c r="PMR11" s="11"/>
      <c r="PMS11" s="11"/>
      <c r="PMT11" s="11"/>
      <c r="PMU11" s="11"/>
      <c r="PMV11" s="11"/>
      <c r="PMW11" s="11"/>
      <c r="PMX11" s="11"/>
      <c r="PMY11" s="11"/>
      <c r="PMZ11" s="11"/>
      <c r="PNA11" s="11"/>
      <c r="PNB11" s="11"/>
      <c r="PNC11" s="11"/>
      <c r="PND11" s="11"/>
      <c r="PNE11" s="11"/>
      <c r="PNF11" s="11"/>
      <c r="PNG11" s="11"/>
      <c r="PNH11" s="11"/>
      <c r="PNI11" s="11"/>
      <c r="PNJ11" s="11"/>
      <c r="PNK11" s="11"/>
      <c r="PNL11" s="11"/>
      <c r="PNM11" s="11"/>
      <c r="PNN11" s="11"/>
      <c r="PNO11" s="11"/>
      <c r="PNP11" s="11"/>
      <c r="PNQ11" s="11"/>
      <c r="PNR11" s="11"/>
      <c r="PNS11" s="11"/>
      <c r="PNT11" s="11"/>
      <c r="PNU11" s="11"/>
      <c r="PNV11" s="11"/>
      <c r="PNW11" s="11"/>
      <c r="PNX11" s="11"/>
      <c r="PNY11" s="11"/>
      <c r="PNZ11" s="11"/>
      <c r="POA11" s="11"/>
      <c r="POB11" s="11"/>
      <c r="POC11" s="11"/>
      <c r="POD11" s="11"/>
      <c r="POE11" s="11"/>
      <c r="POF11" s="11"/>
      <c r="POG11" s="11"/>
      <c r="POH11" s="11"/>
      <c r="POI11" s="11"/>
      <c r="POJ11" s="11"/>
      <c r="POK11" s="11"/>
      <c r="POL11" s="11"/>
      <c r="POM11" s="11"/>
      <c r="PON11" s="11"/>
      <c r="POO11" s="11"/>
      <c r="POP11" s="11"/>
      <c r="POQ11" s="11"/>
      <c r="POR11" s="11"/>
      <c r="POS11" s="11"/>
      <c r="POT11" s="11"/>
      <c r="POU11" s="11"/>
      <c r="POV11" s="11"/>
      <c r="POW11" s="11"/>
      <c r="POX11" s="11"/>
      <c r="POY11" s="11"/>
      <c r="POZ11" s="11"/>
      <c r="PPA11" s="11"/>
      <c r="PPB11" s="11"/>
      <c r="PPC11" s="11"/>
      <c r="PPD11" s="11"/>
      <c r="PPE11" s="11"/>
      <c r="PPF11" s="11"/>
      <c r="PPG11" s="11"/>
      <c r="PPH11" s="11"/>
      <c r="PPI11" s="11"/>
      <c r="PPJ11" s="11"/>
      <c r="PPK11" s="11"/>
      <c r="PPL11" s="11"/>
      <c r="PPM11" s="11"/>
      <c r="PPN11" s="11"/>
      <c r="PPO11" s="11"/>
      <c r="PPP11" s="11"/>
      <c r="PPQ11" s="11"/>
      <c r="PPR11" s="11"/>
      <c r="PPS11" s="11"/>
      <c r="PPT11" s="11"/>
      <c r="PPU11" s="11"/>
      <c r="PPV11" s="11"/>
      <c r="PPW11" s="11"/>
      <c r="PPX11" s="11"/>
      <c r="PPY11" s="11"/>
      <c r="PPZ11" s="11"/>
      <c r="PQA11" s="11"/>
      <c r="PQB11" s="11"/>
      <c r="PQC11" s="11"/>
      <c r="PQD11" s="11"/>
      <c r="PQE11" s="11"/>
      <c r="PQF11" s="11"/>
      <c r="PQG11" s="11"/>
      <c r="PQH11" s="11"/>
      <c r="PQI11" s="11"/>
      <c r="PQJ11" s="11"/>
      <c r="PQK11" s="11"/>
      <c r="PQL11" s="11"/>
      <c r="PQM11" s="11"/>
      <c r="PQN11" s="11"/>
      <c r="PQO11" s="11"/>
      <c r="PQP11" s="11"/>
      <c r="PQQ11" s="11"/>
      <c r="PQR11" s="11"/>
      <c r="PQS11" s="11"/>
      <c r="PQT11" s="11"/>
      <c r="PQU11" s="11"/>
      <c r="PQV11" s="11"/>
      <c r="PQW11" s="11"/>
      <c r="PQX11" s="11"/>
      <c r="PQY11" s="11"/>
      <c r="PQZ11" s="11"/>
      <c r="PRA11" s="11"/>
      <c r="PRB11" s="11"/>
      <c r="PRC11" s="11"/>
      <c r="PRD11" s="11"/>
      <c r="PRE11" s="11"/>
      <c r="PRF11" s="11"/>
      <c r="PRG11" s="11"/>
      <c r="PRH11" s="11"/>
      <c r="PRI11" s="11"/>
      <c r="PRJ11" s="11"/>
      <c r="PRK11" s="11"/>
      <c r="PRL11" s="11"/>
      <c r="PRM11" s="11"/>
      <c r="PRN11" s="11"/>
      <c r="PRO11" s="11"/>
      <c r="PRP11" s="11"/>
      <c r="PRQ11" s="11"/>
      <c r="PRR11" s="11"/>
      <c r="PRS11" s="11"/>
      <c r="PRT11" s="11"/>
      <c r="PRU11" s="11"/>
      <c r="PRV11" s="11"/>
      <c r="PRW11" s="11"/>
      <c r="PRX11" s="11"/>
      <c r="PRY11" s="11"/>
      <c r="PRZ11" s="11"/>
      <c r="PSA11" s="11"/>
      <c r="PSB11" s="11"/>
      <c r="PSC11" s="11"/>
      <c r="PSD11" s="11"/>
      <c r="PSE11" s="11"/>
      <c r="PSF11" s="11"/>
      <c r="PSG11" s="11"/>
      <c r="PSH11" s="11"/>
      <c r="PSI11" s="11"/>
      <c r="PSJ11" s="11"/>
      <c r="PSK11" s="11"/>
      <c r="PSL11" s="11"/>
      <c r="PSM11" s="11"/>
      <c r="PSN11" s="11"/>
      <c r="PSO11" s="11"/>
      <c r="PSP11" s="11"/>
      <c r="PSQ11" s="11"/>
      <c r="PSR11" s="11"/>
      <c r="PSS11" s="11"/>
      <c r="PST11" s="11"/>
      <c r="PSU11" s="11"/>
      <c r="PSV11" s="11"/>
      <c r="PSW11" s="11"/>
      <c r="PSX11" s="11"/>
      <c r="PSY11" s="11"/>
      <c r="PSZ11" s="11"/>
      <c r="PTA11" s="11"/>
      <c r="PTB11" s="11"/>
      <c r="PTC11" s="11"/>
      <c r="PTD11" s="11"/>
      <c r="PTE11" s="11"/>
      <c r="PTF11" s="11"/>
      <c r="PTG11" s="11"/>
      <c r="PTH11" s="11"/>
      <c r="PTI11" s="11"/>
      <c r="PTJ11" s="11"/>
      <c r="PTK11" s="11"/>
      <c r="PTL11" s="11"/>
      <c r="PTM11" s="11"/>
      <c r="PTN11" s="11"/>
      <c r="PTO11" s="11"/>
      <c r="PTP11" s="11"/>
      <c r="PTQ11" s="11"/>
      <c r="PTR11" s="11"/>
      <c r="PTS11" s="11"/>
      <c r="PTT11" s="11"/>
      <c r="PTU11" s="11"/>
      <c r="PTV11" s="11"/>
      <c r="PTW11" s="11"/>
      <c r="PTX11" s="11"/>
      <c r="PTY11" s="11"/>
      <c r="PTZ11" s="11"/>
      <c r="PUA11" s="11"/>
      <c r="PUB11" s="11"/>
      <c r="PUC11" s="11"/>
      <c r="PUD11" s="11"/>
      <c r="PUE11" s="11"/>
      <c r="PUF11" s="11"/>
      <c r="PUG11" s="11"/>
      <c r="PUH11" s="11"/>
      <c r="PUI11" s="11"/>
      <c r="PUJ11" s="11"/>
      <c r="PUK11" s="11"/>
      <c r="PUL11" s="11"/>
      <c r="PUM11" s="11"/>
      <c r="PUN11" s="11"/>
      <c r="PUO11" s="11"/>
      <c r="PUP11" s="11"/>
      <c r="PUQ11" s="11"/>
      <c r="PUR11" s="11"/>
      <c r="PUS11" s="11"/>
      <c r="PUT11" s="11"/>
      <c r="PUU11" s="11"/>
      <c r="PUV11" s="11"/>
      <c r="PUW11" s="11"/>
      <c r="PUX11" s="11"/>
      <c r="PUY11" s="11"/>
      <c r="PUZ11" s="11"/>
      <c r="PVA11" s="11"/>
      <c r="PVB11" s="11"/>
      <c r="PVC11" s="11"/>
      <c r="PVD11" s="11"/>
      <c r="PVE11" s="11"/>
      <c r="PVF11" s="11"/>
      <c r="PVG11" s="11"/>
      <c r="PVH11" s="11"/>
      <c r="PVI11" s="11"/>
      <c r="PVJ11" s="11"/>
      <c r="PVK11" s="11"/>
      <c r="PVL11" s="11"/>
      <c r="PVM11" s="11"/>
      <c r="PVN11" s="11"/>
      <c r="PVO11" s="11"/>
      <c r="PVP11" s="11"/>
      <c r="PVQ11" s="11"/>
      <c r="PVR11" s="11"/>
      <c r="PVS11" s="11"/>
      <c r="PVT11" s="11"/>
      <c r="PVU11" s="11"/>
      <c r="PVV11" s="11"/>
      <c r="PVW11" s="11"/>
      <c r="PVX11" s="11"/>
      <c r="PVY11" s="11"/>
      <c r="PVZ11" s="11"/>
      <c r="PWA11" s="11"/>
      <c r="PWB11" s="11"/>
      <c r="PWC11" s="11"/>
      <c r="PWD11" s="11"/>
      <c r="PWE11" s="11"/>
      <c r="PWF11" s="11"/>
      <c r="PWG11" s="11"/>
      <c r="PWH11" s="11"/>
      <c r="PWI11" s="11"/>
      <c r="PWJ11" s="11"/>
      <c r="PWK11" s="11"/>
      <c r="PWL11" s="11"/>
      <c r="PWM11" s="11"/>
      <c r="PWN11" s="11"/>
      <c r="PWO11" s="11"/>
      <c r="PWP11" s="11"/>
      <c r="PWQ11" s="11"/>
      <c r="PWR11" s="11"/>
      <c r="PWS11" s="11"/>
      <c r="PWT11" s="11"/>
      <c r="PWU11" s="11"/>
      <c r="PWV11" s="11"/>
      <c r="PWW11" s="11"/>
      <c r="PWX11" s="11"/>
      <c r="PWY11" s="11"/>
      <c r="PWZ11" s="11"/>
      <c r="PXA11" s="11"/>
      <c r="PXB11" s="11"/>
      <c r="PXC11" s="11"/>
      <c r="PXD11" s="11"/>
      <c r="PXE11" s="11"/>
      <c r="PXF11" s="11"/>
      <c r="PXG11" s="11"/>
      <c r="PXH11" s="11"/>
      <c r="PXI11" s="11"/>
      <c r="PXJ11" s="11"/>
      <c r="PXK11" s="11"/>
      <c r="PXL11" s="11"/>
      <c r="PXM11" s="11"/>
      <c r="PXN11" s="11"/>
      <c r="PXO11" s="11"/>
      <c r="PXP11" s="11"/>
      <c r="PXQ11" s="11"/>
      <c r="PXR11" s="11"/>
      <c r="PXS11" s="11"/>
      <c r="PXT11" s="11"/>
      <c r="PXU11" s="11"/>
      <c r="PXV11" s="11"/>
      <c r="PXW11" s="11"/>
      <c r="PXX11" s="11"/>
      <c r="PXY11" s="11"/>
      <c r="PXZ11" s="11"/>
      <c r="PYA11" s="11"/>
      <c r="PYB11" s="11"/>
      <c r="PYC11" s="11"/>
      <c r="PYD11" s="11"/>
      <c r="PYE11" s="11"/>
      <c r="PYF11" s="11"/>
      <c r="PYG11" s="11"/>
      <c r="PYH11" s="11"/>
      <c r="PYI11" s="11"/>
      <c r="PYJ11" s="11"/>
      <c r="PYK11" s="11"/>
      <c r="PYL11" s="11"/>
      <c r="PYM11" s="11"/>
      <c r="PYN11" s="11"/>
      <c r="PYO11" s="11"/>
      <c r="PYP11" s="11"/>
      <c r="PYQ11" s="11"/>
      <c r="PYR11" s="11"/>
      <c r="PYS11" s="11"/>
      <c r="PYT11" s="11"/>
      <c r="PYU11" s="11"/>
      <c r="PYV11" s="11"/>
      <c r="PYW11" s="11"/>
      <c r="PYX11" s="11"/>
      <c r="PYY11" s="11"/>
      <c r="PYZ11" s="11"/>
      <c r="PZA11" s="11"/>
      <c r="PZB11" s="11"/>
      <c r="PZC11" s="11"/>
      <c r="PZD11" s="11"/>
      <c r="PZE11" s="11"/>
      <c r="PZF11" s="11"/>
      <c r="PZG11" s="11"/>
      <c r="PZH11" s="11"/>
      <c r="PZI11" s="11"/>
      <c r="PZJ11" s="11"/>
      <c r="PZK11" s="11"/>
      <c r="PZL11" s="11"/>
      <c r="PZM11" s="11"/>
      <c r="PZN11" s="11"/>
      <c r="PZO11" s="11"/>
      <c r="PZP11" s="11"/>
      <c r="PZQ11" s="11"/>
      <c r="PZR11" s="11"/>
      <c r="PZS11" s="11"/>
      <c r="PZT11" s="11"/>
      <c r="PZU11" s="11"/>
      <c r="PZV11" s="11"/>
      <c r="PZW11" s="11"/>
      <c r="PZX11" s="11"/>
      <c r="PZY11" s="11"/>
      <c r="PZZ11" s="11"/>
      <c r="QAA11" s="11"/>
      <c r="QAB11" s="11"/>
      <c r="QAC11" s="11"/>
      <c r="QAD11" s="11"/>
      <c r="QAE11" s="11"/>
      <c r="QAF11" s="11"/>
      <c r="QAG11" s="11"/>
      <c r="QAH11" s="11"/>
      <c r="QAI11" s="11"/>
      <c r="QAJ11" s="11"/>
      <c r="QAK11" s="11"/>
      <c r="QAL11" s="11"/>
      <c r="QAM11" s="11"/>
      <c r="QAN11" s="11"/>
      <c r="QAO11" s="11"/>
      <c r="QAP11" s="11"/>
      <c r="QAQ11" s="11"/>
      <c r="QAR11" s="11"/>
      <c r="QAS11" s="11"/>
      <c r="QAT11" s="11"/>
      <c r="QAU11" s="11"/>
      <c r="QAV11" s="11"/>
      <c r="QAW11" s="11"/>
      <c r="QAX11" s="11"/>
      <c r="QAY11" s="11"/>
      <c r="QAZ11" s="11"/>
      <c r="QBA11" s="11"/>
      <c r="QBB11" s="11"/>
      <c r="QBC11" s="11"/>
      <c r="QBD11" s="11"/>
      <c r="QBE11" s="11"/>
      <c r="QBF11" s="11"/>
      <c r="QBG11" s="11"/>
      <c r="QBH11" s="11"/>
      <c r="QBI11" s="11"/>
      <c r="QBJ11" s="11"/>
      <c r="QBK11" s="11"/>
      <c r="QBL11" s="11"/>
      <c r="QBM11" s="11"/>
      <c r="QBN11" s="11"/>
      <c r="QBO11" s="11"/>
      <c r="QBP11" s="11"/>
      <c r="QBQ11" s="11"/>
      <c r="QBR11" s="11"/>
      <c r="QBS11" s="11"/>
      <c r="QBT11" s="11"/>
      <c r="QBU11" s="11"/>
      <c r="QBV11" s="11"/>
      <c r="QBW11" s="11"/>
      <c r="QBX11" s="11"/>
      <c r="QBY11" s="11"/>
      <c r="QBZ11" s="11"/>
      <c r="QCA11" s="11"/>
      <c r="QCB11" s="11"/>
      <c r="QCC11" s="11"/>
      <c r="QCD11" s="11"/>
      <c r="QCE11" s="11"/>
      <c r="QCF11" s="11"/>
      <c r="QCG11" s="11"/>
      <c r="QCH11" s="11"/>
      <c r="QCI11" s="11"/>
      <c r="QCJ11" s="11"/>
      <c r="QCK11" s="11"/>
      <c r="QCL11" s="11"/>
      <c r="QCM11" s="11"/>
      <c r="QCN11" s="11"/>
      <c r="QCO11" s="11"/>
      <c r="QCP11" s="11"/>
      <c r="QCQ11" s="11"/>
      <c r="QCR11" s="11"/>
      <c r="QCS11" s="11"/>
      <c r="QCT11" s="11"/>
      <c r="QCU11" s="11"/>
      <c r="QCV11" s="11"/>
      <c r="QCW11" s="11"/>
      <c r="QCX11" s="11"/>
      <c r="QCY11" s="11"/>
      <c r="QCZ11" s="11"/>
      <c r="QDA11" s="11"/>
      <c r="QDB11" s="11"/>
      <c r="QDC11" s="11"/>
      <c r="QDD11" s="11"/>
      <c r="QDE11" s="11"/>
      <c r="QDF11" s="11"/>
      <c r="QDG11" s="11"/>
      <c r="QDH11" s="11"/>
      <c r="QDI11" s="11"/>
      <c r="QDJ11" s="11"/>
      <c r="QDK11" s="11"/>
      <c r="QDL11" s="11"/>
      <c r="QDM11" s="11"/>
      <c r="QDN11" s="11"/>
      <c r="QDO11" s="11"/>
      <c r="QDP11" s="11"/>
      <c r="QDQ11" s="11"/>
      <c r="QDR11" s="11"/>
      <c r="QDS11" s="11"/>
      <c r="QDT11" s="11"/>
      <c r="QDU11" s="11"/>
      <c r="QDV11" s="11"/>
      <c r="QDW11" s="11"/>
      <c r="QDX11" s="11"/>
      <c r="QDY11" s="11"/>
      <c r="QDZ11" s="11"/>
      <c r="QEA11" s="11"/>
      <c r="QEB11" s="11"/>
      <c r="QEC11" s="11"/>
      <c r="QED11" s="11"/>
      <c r="QEE11" s="11"/>
      <c r="QEF11" s="11"/>
      <c r="QEG11" s="11"/>
      <c r="QEH11" s="11"/>
      <c r="QEI11" s="11"/>
      <c r="QEJ11" s="11"/>
      <c r="QEK11" s="11"/>
      <c r="QEL11" s="11"/>
      <c r="QEM11" s="11"/>
      <c r="QEN11" s="11"/>
      <c r="QEO11" s="11"/>
      <c r="QEP11" s="11"/>
      <c r="QEQ11" s="11"/>
      <c r="QER11" s="11"/>
      <c r="QES11" s="11"/>
      <c r="QET11" s="11"/>
      <c r="QEU11" s="11"/>
      <c r="QEV11" s="11"/>
      <c r="QEW11" s="11"/>
      <c r="QEX11" s="11"/>
      <c r="QEY11" s="11"/>
      <c r="QEZ11" s="11"/>
      <c r="QFA11" s="11"/>
      <c r="QFB11" s="11"/>
      <c r="QFC11" s="11"/>
      <c r="QFD11" s="11"/>
      <c r="QFE11" s="11"/>
      <c r="QFF11" s="11"/>
      <c r="QFG11" s="11"/>
      <c r="QFH11" s="11"/>
      <c r="QFI11" s="11"/>
      <c r="QFJ11" s="11"/>
      <c r="QFK11" s="11"/>
      <c r="QFL11" s="11"/>
      <c r="QFM11" s="11"/>
      <c r="QFN11" s="11"/>
      <c r="QFO11" s="11"/>
      <c r="QFP11" s="11"/>
      <c r="QFQ11" s="11"/>
      <c r="QFR11" s="11"/>
      <c r="QFS11" s="11"/>
      <c r="QFT11" s="11"/>
      <c r="QFU11" s="11"/>
      <c r="QFV11" s="11"/>
      <c r="QFW11" s="11"/>
      <c r="QFX11" s="11"/>
      <c r="QFY11" s="11"/>
      <c r="QFZ11" s="11"/>
      <c r="QGA11" s="11"/>
      <c r="QGB11" s="11"/>
      <c r="QGC11" s="11"/>
      <c r="QGD11" s="11"/>
      <c r="QGE11" s="11"/>
      <c r="QGF11" s="11"/>
      <c r="QGG11" s="11"/>
      <c r="QGH11" s="11"/>
      <c r="QGI11" s="11"/>
      <c r="QGJ11" s="11"/>
      <c r="QGK11" s="11"/>
      <c r="QGL11" s="11"/>
      <c r="QGM11" s="11"/>
      <c r="QGN11" s="11"/>
      <c r="QGO11" s="11"/>
      <c r="QGP11" s="11"/>
      <c r="QGQ11" s="11"/>
      <c r="QGR11" s="11"/>
      <c r="QGS11" s="11"/>
      <c r="QGT11" s="11"/>
      <c r="QGU11" s="11"/>
      <c r="QGV11" s="11"/>
      <c r="QGW11" s="11"/>
      <c r="QGX11" s="11"/>
      <c r="QGY11" s="11"/>
      <c r="QGZ11" s="11"/>
      <c r="QHA11" s="11"/>
      <c r="QHB11" s="11"/>
      <c r="QHC11" s="11"/>
      <c r="QHD11" s="11"/>
      <c r="QHE11" s="11"/>
      <c r="QHF11" s="11"/>
      <c r="QHG11" s="11"/>
      <c r="QHH11" s="11"/>
      <c r="QHI11" s="11"/>
      <c r="QHJ11" s="11"/>
      <c r="QHK11" s="11"/>
      <c r="QHL11" s="11"/>
      <c r="QHM11" s="11"/>
      <c r="QHN11" s="11"/>
      <c r="QHO11" s="11"/>
      <c r="QHP11" s="11"/>
      <c r="QHQ11" s="11"/>
      <c r="QHR11" s="11"/>
      <c r="QHS11" s="11"/>
      <c r="QHT11" s="11"/>
      <c r="QHU11" s="11"/>
      <c r="QHV11" s="11"/>
      <c r="QHW11" s="11"/>
      <c r="QHX11" s="11"/>
      <c r="QHY11" s="11"/>
      <c r="QHZ11" s="11"/>
      <c r="QIA11" s="11"/>
      <c r="QIB11" s="11"/>
      <c r="QIC11" s="11"/>
      <c r="QID11" s="11"/>
      <c r="QIE11" s="11"/>
      <c r="QIF11" s="11"/>
      <c r="QIG11" s="11"/>
      <c r="QIH11" s="11"/>
      <c r="QII11" s="11"/>
      <c r="QIJ11" s="11"/>
      <c r="QIK11" s="11"/>
      <c r="QIL11" s="11"/>
      <c r="QIM11" s="11"/>
      <c r="QIN11" s="11"/>
      <c r="QIO11" s="11"/>
      <c r="QIP11" s="11"/>
      <c r="QIQ11" s="11"/>
      <c r="QIR11" s="11"/>
      <c r="QIS11" s="11"/>
      <c r="QIT11" s="11"/>
      <c r="QIU11" s="11"/>
      <c r="QIV11" s="11"/>
      <c r="QIW11" s="11"/>
      <c r="QIX11" s="11"/>
      <c r="QIY11" s="11"/>
      <c r="QIZ11" s="11"/>
      <c r="QJA11" s="11"/>
      <c r="QJB11" s="11"/>
      <c r="QJC11" s="11"/>
      <c r="QJD11" s="11"/>
      <c r="QJE11" s="11"/>
      <c r="QJF11" s="11"/>
      <c r="QJG11" s="11"/>
      <c r="QJH11" s="11"/>
      <c r="QJI11" s="11"/>
      <c r="QJJ11" s="11"/>
      <c r="QJK11" s="11"/>
      <c r="QJL11" s="11"/>
      <c r="QJM11" s="11"/>
      <c r="QJN11" s="11"/>
      <c r="QJO11" s="11"/>
      <c r="QJP11" s="11"/>
      <c r="QJQ11" s="11"/>
      <c r="QJR11" s="11"/>
      <c r="QJS11" s="11"/>
      <c r="QJT11" s="11"/>
      <c r="QJU11" s="11"/>
      <c r="QJV11" s="11"/>
      <c r="QJW11" s="11"/>
      <c r="QJX11" s="11"/>
      <c r="QJY11" s="11"/>
      <c r="QJZ11" s="11"/>
      <c r="QKA11" s="11"/>
      <c r="QKB11" s="11"/>
      <c r="QKC11" s="11"/>
      <c r="QKD11" s="11"/>
      <c r="QKE11" s="11"/>
      <c r="QKF11" s="11"/>
      <c r="QKG11" s="11"/>
      <c r="QKH11" s="11"/>
      <c r="QKI11" s="11"/>
      <c r="QKJ11" s="11"/>
      <c r="QKK11" s="11"/>
      <c r="QKL11" s="11"/>
      <c r="QKM11" s="11"/>
      <c r="QKN11" s="11"/>
      <c r="QKO11" s="11"/>
      <c r="QKP11" s="11"/>
      <c r="QKQ11" s="11"/>
      <c r="QKR11" s="11"/>
      <c r="QKS11" s="11"/>
      <c r="QKT11" s="11"/>
      <c r="QKU11" s="11"/>
      <c r="QKV11" s="11"/>
      <c r="QKW11" s="11"/>
      <c r="QKX11" s="11"/>
      <c r="QKY11" s="11"/>
      <c r="QKZ11" s="11"/>
      <c r="QLA11" s="11"/>
      <c r="QLB11" s="11"/>
      <c r="QLC11" s="11"/>
      <c r="QLD11" s="11"/>
      <c r="QLE11" s="11"/>
      <c r="QLF11" s="11"/>
      <c r="QLG11" s="11"/>
      <c r="QLH11" s="11"/>
      <c r="QLI11" s="11"/>
      <c r="QLJ11" s="11"/>
      <c r="QLK11" s="11"/>
      <c r="QLL11" s="11"/>
      <c r="QLM11" s="11"/>
      <c r="QLN11" s="11"/>
      <c r="QLO11" s="11"/>
      <c r="QLP11" s="11"/>
      <c r="QLQ11" s="11"/>
      <c r="QLR11" s="11"/>
      <c r="QLS11" s="11"/>
      <c r="QLT11" s="11"/>
      <c r="QLU11" s="11"/>
      <c r="QLV11" s="11"/>
      <c r="QLW11" s="11"/>
      <c r="QLX11" s="11"/>
      <c r="QLY11" s="11"/>
      <c r="QLZ11" s="11"/>
      <c r="QMA11" s="11"/>
      <c r="QMB11" s="11"/>
      <c r="QMC11" s="11"/>
      <c r="QMD11" s="11"/>
      <c r="QME11" s="11"/>
      <c r="QMF11" s="11"/>
      <c r="QMG11" s="11"/>
      <c r="QMH11" s="11"/>
      <c r="QMI11" s="11"/>
      <c r="QMJ11" s="11"/>
      <c r="QMK11" s="11"/>
      <c r="QML11" s="11"/>
      <c r="QMM11" s="11"/>
      <c r="QMN11" s="11"/>
      <c r="QMO11" s="11"/>
      <c r="QMP11" s="11"/>
      <c r="QMQ11" s="11"/>
      <c r="QMR11" s="11"/>
      <c r="QMS11" s="11"/>
      <c r="QMT11" s="11"/>
      <c r="QMU11" s="11"/>
      <c r="QMV11" s="11"/>
      <c r="QMW11" s="11"/>
      <c r="QMX11" s="11"/>
      <c r="QMY11" s="11"/>
      <c r="QMZ11" s="11"/>
      <c r="QNA11" s="11"/>
      <c r="QNB11" s="11"/>
      <c r="QNC11" s="11"/>
      <c r="QND11" s="11"/>
      <c r="QNE11" s="11"/>
      <c r="QNF11" s="11"/>
      <c r="QNG11" s="11"/>
      <c r="QNH11" s="11"/>
      <c r="QNI11" s="11"/>
      <c r="QNJ11" s="11"/>
      <c r="QNK11" s="11"/>
      <c r="QNL11" s="11"/>
      <c r="QNM11" s="11"/>
      <c r="QNN11" s="11"/>
      <c r="QNO11" s="11"/>
      <c r="QNP11" s="11"/>
      <c r="QNQ11" s="11"/>
      <c r="QNR11" s="11"/>
      <c r="QNS11" s="11"/>
      <c r="QNT11" s="11"/>
      <c r="QNU11" s="11"/>
      <c r="QNV11" s="11"/>
      <c r="QNW11" s="11"/>
      <c r="QNX11" s="11"/>
      <c r="QNY11" s="11"/>
      <c r="QNZ11" s="11"/>
      <c r="QOA11" s="11"/>
      <c r="QOB11" s="11"/>
      <c r="QOC11" s="11"/>
      <c r="QOD11" s="11"/>
      <c r="QOE11" s="11"/>
      <c r="QOF11" s="11"/>
      <c r="QOG11" s="11"/>
      <c r="QOH11" s="11"/>
      <c r="QOI11" s="11"/>
      <c r="QOJ11" s="11"/>
      <c r="QOK11" s="11"/>
      <c r="QOL11" s="11"/>
      <c r="QOM11" s="11"/>
      <c r="QON11" s="11"/>
      <c r="QOO11" s="11"/>
      <c r="QOP11" s="11"/>
      <c r="QOQ11" s="11"/>
      <c r="QOR11" s="11"/>
      <c r="QOS11" s="11"/>
      <c r="QOT11" s="11"/>
      <c r="QOU11" s="11"/>
      <c r="QOV11" s="11"/>
      <c r="QOW11" s="11"/>
      <c r="QOX11" s="11"/>
      <c r="QOY11" s="11"/>
      <c r="QOZ11" s="11"/>
      <c r="QPA11" s="11"/>
      <c r="QPB11" s="11"/>
      <c r="QPC11" s="11"/>
      <c r="QPD11" s="11"/>
      <c r="QPE11" s="11"/>
      <c r="QPF11" s="11"/>
      <c r="QPG11" s="11"/>
      <c r="QPH11" s="11"/>
      <c r="QPI11" s="11"/>
      <c r="QPJ11" s="11"/>
      <c r="QPK11" s="11"/>
      <c r="QPL11" s="11"/>
      <c r="QPM11" s="11"/>
      <c r="QPN11" s="11"/>
      <c r="QPO11" s="11"/>
      <c r="QPP11" s="11"/>
      <c r="QPQ11" s="11"/>
      <c r="QPR11" s="11"/>
      <c r="QPS11" s="11"/>
      <c r="QPT11" s="11"/>
      <c r="QPU11" s="11"/>
      <c r="QPV11" s="11"/>
      <c r="QPW11" s="11"/>
      <c r="QPX11" s="11"/>
      <c r="QPY11" s="11"/>
      <c r="QPZ11" s="11"/>
      <c r="QQA11" s="11"/>
      <c r="QQB11" s="11"/>
      <c r="QQC11" s="11"/>
      <c r="QQD11" s="11"/>
      <c r="QQE11" s="11"/>
      <c r="QQF11" s="11"/>
      <c r="QQG11" s="11"/>
      <c r="QQH11" s="11"/>
      <c r="QQI11" s="11"/>
      <c r="QQJ11" s="11"/>
      <c r="QQK11" s="11"/>
      <c r="QQL11" s="11"/>
      <c r="QQM11" s="11"/>
      <c r="QQN11" s="11"/>
      <c r="QQO11" s="11"/>
      <c r="QQP11" s="11"/>
      <c r="QQQ11" s="11"/>
      <c r="QQR11" s="11"/>
      <c r="QQS11" s="11"/>
      <c r="QQT11" s="11"/>
      <c r="QQU11" s="11"/>
      <c r="QQV11" s="11"/>
      <c r="QQW11" s="11"/>
      <c r="QQX11" s="11"/>
      <c r="QQY11" s="11"/>
      <c r="QQZ11" s="11"/>
      <c r="QRA11" s="11"/>
      <c r="QRB11" s="11"/>
      <c r="QRC11" s="11"/>
      <c r="QRD11" s="11"/>
      <c r="QRE11" s="11"/>
      <c r="QRF11" s="11"/>
      <c r="QRG11" s="11"/>
      <c r="QRH11" s="11"/>
      <c r="QRI11" s="11"/>
      <c r="QRJ11" s="11"/>
      <c r="QRK11" s="11"/>
      <c r="QRL11" s="11"/>
      <c r="QRM11" s="11"/>
      <c r="QRN11" s="11"/>
      <c r="QRO11" s="11"/>
      <c r="QRP11" s="11"/>
      <c r="QRQ11" s="11"/>
      <c r="QRR11" s="11"/>
      <c r="QRS11" s="11"/>
      <c r="QRT11" s="11"/>
      <c r="QRU11" s="11"/>
      <c r="QRV11" s="11"/>
      <c r="QRW11" s="11"/>
      <c r="QRX11" s="11"/>
      <c r="QRY11" s="11"/>
      <c r="QRZ11" s="11"/>
      <c r="QSA11" s="11"/>
      <c r="QSB11" s="11"/>
      <c r="QSC11" s="11"/>
      <c r="QSD11" s="11"/>
      <c r="QSE11" s="11"/>
      <c r="QSF11" s="11"/>
      <c r="QSG11" s="11"/>
      <c r="QSH11" s="11"/>
      <c r="QSI11" s="11"/>
      <c r="QSJ11" s="11"/>
      <c r="QSK11" s="11"/>
      <c r="QSL11" s="11"/>
      <c r="QSM11" s="11"/>
      <c r="QSN11" s="11"/>
      <c r="QSO11" s="11"/>
      <c r="QSP11" s="11"/>
      <c r="QSQ11" s="11"/>
      <c r="QSR11" s="11"/>
      <c r="QSS11" s="11"/>
      <c r="QST11" s="11"/>
      <c r="QSU11" s="11"/>
      <c r="QSV11" s="11"/>
      <c r="QSW11" s="11"/>
      <c r="QSX11" s="11"/>
      <c r="QSY11" s="11"/>
      <c r="QSZ11" s="11"/>
      <c r="QTA11" s="11"/>
      <c r="QTB11" s="11"/>
      <c r="QTC11" s="11"/>
      <c r="QTD11" s="11"/>
      <c r="QTE11" s="11"/>
      <c r="QTF11" s="11"/>
      <c r="QTG11" s="11"/>
      <c r="QTH11" s="11"/>
      <c r="QTI11" s="11"/>
      <c r="QTJ11" s="11"/>
      <c r="QTK11" s="11"/>
      <c r="QTL11" s="11"/>
      <c r="QTM11" s="11"/>
      <c r="QTN11" s="11"/>
      <c r="QTO11" s="11"/>
      <c r="QTP11" s="11"/>
      <c r="QTQ11" s="11"/>
      <c r="QTR11" s="11"/>
      <c r="QTS11" s="11"/>
      <c r="QTT11" s="11"/>
      <c r="QTU11" s="11"/>
      <c r="QTV11" s="11"/>
      <c r="QTW11" s="11"/>
      <c r="QTX11" s="11"/>
      <c r="QTY11" s="11"/>
      <c r="QTZ11" s="11"/>
      <c r="QUA11" s="11"/>
      <c r="QUB11" s="11"/>
      <c r="QUC11" s="11"/>
      <c r="QUD11" s="11"/>
      <c r="QUE11" s="11"/>
      <c r="QUF11" s="11"/>
      <c r="QUG11" s="11"/>
      <c r="QUH11" s="11"/>
      <c r="QUI11" s="11"/>
      <c r="QUJ11" s="11"/>
      <c r="QUK11" s="11"/>
      <c r="QUL11" s="11"/>
      <c r="QUM11" s="11"/>
      <c r="QUN11" s="11"/>
      <c r="QUO11" s="11"/>
      <c r="QUP11" s="11"/>
      <c r="QUQ11" s="11"/>
      <c r="QUR11" s="11"/>
      <c r="QUS11" s="11"/>
      <c r="QUT11" s="11"/>
      <c r="QUU11" s="11"/>
      <c r="QUV11" s="11"/>
      <c r="QUW11" s="11"/>
      <c r="QUX11" s="11"/>
      <c r="QUY11" s="11"/>
      <c r="QUZ11" s="11"/>
      <c r="QVA11" s="11"/>
      <c r="QVB11" s="11"/>
      <c r="QVC11" s="11"/>
      <c r="QVD11" s="11"/>
      <c r="QVE11" s="11"/>
      <c r="QVF11" s="11"/>
      <c r="QVG11" s="11"/>
      <c r="QVH11" s="11"/>
      <c r="QVI11" s="11"/>
      <c r="QVJ11" s="11"/>
      <c r="QVK11" s="11"/>
      <c r="QVL11" s="11"/>
      <c r="QVM11" s="11"/>
      <c r="QVN11" s="11"/>
      <c r="QVO11" s="11"/>
      <c r="QVP11" s="11"/>
      <c r="QVQ11" s="11"/>
      <c r="QVR11" s="11"/>
      <c r="QVS11" s="11"/>
      <c r="QVT11" s="11"/>
      <c r="QVU11" s="11"/>
      <c r="QVV11" s="11"/>
      <c r="QVW11" s="11"/>
      <c r="QVX11" s="11"/>
      <c r="QVY11" s="11"/>
      <c r="QVZ11" s="11"/>
      <c r="QWA11" s="11"/>
      <c r="QWB11" s="11"/>
      <c r="QWC11" s="11"/>
      <c r="QWD11" s="11"/>
      <c r="QWE11" s="11"/>
      <c r="QWF11" s="11"/>
      <c r="QWG11" s="11"/>
      <c r="QWH11" s="11"/>
      <c r="QWI11" s="11"/>
      <c r="QWJ11" s="11"/>
      <c r="QWK11" s="11"/>
      <c r="QWL11" s="11"/>
      <c r="QWM11" s="11"/>
      <c r="QWN11" s="11"/>
      <c r="QWO11" s="11"/>
      <c r="QWP11" s="11"/>
      <c r="QWQ11" s="11"/>
      <c r="QWR11" s="11"/>
      <c r="QWS11" s="11"/>
      <c r="QWT11" s="11"/>
      <c r="QWU11" s="11"/>
      <c r="QWV11" s="11"/>
      <c r="QWW11" s="11"/>
      <c r="QWX11" s="11"/>
      <c r="QWY11" s="11"/>
      <c r="QWZ11" s="11"/>
      <c r="QXA11" s="11"/>
      <c r="QXB11" s="11"/>
      <c r="QXC11" s="11"/>
      <c r="QXD11" s="11"/>
      <c r="QXE11" s="11"/>
      <c r="QXF11" s="11"/>
      <c r="QXG11" s="11"/>
      <c r="QXH11" s="11"/>
      <c r="QXI11" s="11"/>
      <c r="QXJ11" s="11"/>
      <c r="QXK11" s="11"/>
      <c r="QXL11" s="11"/>
      <c r="QXM11" s="11"/>
      <c r="QXN11" s="11"/>
      <c r="QXO11" s="11"/>
      <c r="QXP11" s="11"/>
      <c r="QXQ11" s="11"/>
      <c r="QXR11" s="11"/>
      <c r="QXS11" s="11"/>
      <c r="QXT11" s="11"/>
      <c r="QXU11" s="11"/>
      <c r="QXV11" s="11"/>
      <c r="QXW11" s="11"/>
      <c r="QXX11" s="11"/>
      <c r="QXY11" s="11"/>
      <c r="QXZ11" s="11"/>
      <c r="QYA11" s="11"/>
      <c r="QYB11" s="11"/>
      <c r="QYC11" s="11"/>
      <c r="QYD11" s="11"/>
      <c r="QYE11" s="11"/>
      <c r="QYF11" s="11"/>
      <c r="QYG11" s="11"/>
      <c r="QYH11" s="11"/>
      <c r="QYI11" s="11"/>
      <c r="QYJ11" s="11"/>
      <c r="QYK11" s="11"/>
      <c r="QYL11" s="11"/>
      <c r="QYM11" s="11"/>
      <c r="QYN11" s="11"/>
      <c r="QYO11" s="11"/>
      <c r="QYP11" s="11"/>
      <c r="QYQ11" s="11"/>
      <c r="QYR11" s="11"/>
      <c r="QYS11" s="11"/>
      <c r="QYT11" s="11"/>
      <c r="QYU11" s="11"/>
      <c r="QYV11" s="11"/>
      <c r="QYW11" s="11"/>
      <c r="QYX11" s="11"/>
      <c r="QYY11" s="11"/>
      <c r="QYZ11" s="11"/>
      <c r="QZA11" s="11"/>
      <c r="QZB11" s="11"/>
      <c r="QZC11" s="11"/>
      <c r="QZD11" s="11"/>
      <c r="QZE11" s="11"/>
      <c r="QZF11" s="11"/>
      <c r="QZG11" s="11"/>
      <c r="QZH11" s="11"/>
      <c r="QZI11" s="11"/>
      <c r="QZJ11" s="11"/>
      <c r="QZK11" s="11"/>
      <c r="QZL11" s="11"/>
      <c r="QZM11" s="11"/>
      <c r="QZN11" s="11"/>
      <c r="QZO11" s="11"/>
      <c r="QZP11" s="11"/>
      <c r="QZQ11" s="11"/>
      <c r="QZR11" s="11"/>
      <c r="QZS11" s="11"/>
      <c r="QZT11" s="11"/>
      <c r="QZU11" s="11"/>
      <c r="QZV11" s="11"/>
      <c r="QZW11" s="11"/>
      <c r="QZX11" s="11"/>
      <c r="QZY11" s="11"/>
      <c r="QZZ11" s="11"/>
      <c r="RAA11" s="11"/>
      <c r="RAB11" s="11"/>
      <c r="RAC11" s="11"/>
      <c r="RAD11" s="11"/>
      <c r="RAE11" s="11"/>
      <c r="RAF11" s="11"/>
      <c r="RAG11" s="11"/>
      <c r="RAH11" s="11"/>
      <c r="RAI11" s="11"/>
      <c r="RAJ11" s="11"/>
      <c r="RAK11" s="11"/>
      <c r="RAL11" s="11"/>
      <c r="RAM11" s="11"/>
      <c r="RAN11" s="11"/>
      <c r="RAO11" s="11"/>
      <c r="RAP11" s="11"/>
      <c r="RAQ11" s="11"/>
      <c r="RAR11" s="11"/>
      <c r="RAS11" s="11"/>
      <c r="RAT11" s="11"/>
      <c r="RAU11" s="11"/>
      <c r="RAV11" s="11"/>
      <c r="RAW11" s="11"/>
      <c r="RAX11" s="11"/>
      <c r="RAY11" s="11"/>
      <c r="RAZ11" s="11"/>
      <c r="RBA11" s="11"/>
      <c r="RBB11" s="11"/>
      <c r="RBC11" s="11"/>
      <c r="RBD11" s="11"/>
      <c r="RBE11" s="11"/>
      <c r="RBF11" s="11"/>
      <c r="RBG11" s="11"/>
      <c r="RBH11" s="11"/>
      <c r="RBI11" s="11"/>
      <c r="RBJ11" s="11"/>
      <c r="RBK11" s="11"/>
      <c r="RBL11" s="11"/>
      <c r="RBM11" s="11"/>
      <c r="RBN11" s="11"/>
      <c r="RBO11" s="11"/>
      <c r="RBP11" s="11"/>
      <c r="RBQ11" s="11"/>
      <c r="RBR11" s="11"/>
      <c r="RBS11" s="11"/>
      <c r="RBT11" s="11"/>
      <c r="RBU11" s="11"/>
      <c r="RBV11" s="11"/>
      <c r="RBW11" s="11"/>
      <c r="RBX11" s="11"/>
      <c r="RBY11" s="11"/>
      <c r="RBZ11" s="11"/>
      <c r="RCA11" s="11"/>
      <c r="RCB11" s="11"/>
      <c r="RCC11" s="11"/>
      <c r="RCD11" s="11"/>
      <c r="RCE11" s="11"/>
      <c r="RCF11" s="11"/>
      <c r="RCG11" s="11"/>
      <c r="RCH11" s="11"/>
      <c r="RCI11" s="11"/>
      <c r="RCJ11" s="11"/>
      <c r="RCK11" s="11"/>
      <c r="RCL11" s="11"/>
      <c r="RCM11" s="11"/>
      <c r="RCN11" s="11"/>
      <c r="RCO11" s="11"/>
      <c r="RCP11" s="11"/>
      <c r="RCQ11" s="11"/>
      <c r="RCR11" s="11"/>
      <c r="RCS11" s="11"/>
      <c r="RCT11" s="11"/>
      <c r="RCU11" s="11"/>
      <c r="RCV11" s="11"/>
      <c r="RCW11" s="11"/>
      <c r="RCX11" s="11"/>
      <c r="RCY11" s="11"/>
      <c r="RCZ11" s="11"/>
      <c r="RDA11" s="11"/>
      <c r="RDB11" s="11"/>
      <c r="RDC11" s="11"/>
      <c r="RDD11" s="11"/>
      <c r="RDE11" s="11"/>
      <c r="RDF11" s="11"/>
      <c r="RDG11" s="11"/>
      <c r="RDH11" s="11"/>
      <c r="RDI11" s="11"/>
      <c r="RDJ11" s="11"/>
      <c r="RDK11" s="11"/>
      <c r="RDL11" s="11"/>
      <c r="RDM11" s="11"/>
      <c r="RDN11" s="11"/>
      <c r="RDO11" s="11"/>
      <c r="RDP11" s="11"/>
      <c r="RDQ11" s="11"/>
      <c r="RDR11" s="11"/>
      <c r="RDS11" s="11"/>
      <c r="RDT11" s="11"/>
      <c r="RDU11" s="11"/>
      <c r="RDV11" s="11"/>
      <c r="RDW11" s="11"/>
      <c r="RDX11" s="11"/>
      <c r="RDY11" s="11"/>
      <c r="RDZ11" s="11"/>
      <c r="REA11" s="11"/>
      <c r="REB11" s="11"/>
      <c r="REC11" s="11"/>
      <c r="RED11" s="11"/>
      <c r="REE11" s="11"/>
      <c r="REF11" s="11"/>
      <c r="REG11" s="11"/>
      <c r="REH11" s="11"/>
      <c r="REI11" s="11"/>
      <c r="REJ11" s="11"/>
      <c r="REK11" s="11"/>
      <c r="REL11" s="11"/>
      <c r="REM11" s="11"/>
      <c r="REN11" s="11"/>
      <c r="REO11" s="11"/>
      <c r="REP11" s="11"/>
      <c r="REQ11" s="11"/>
      <c r="RER11" s="11"/>
      <c r="RES11" s="11"/>
      <c r="RET11" s="11"/>
      <c r="REU11" s="11"/>
      <c r="REV11" s="11"/>
      <c r="REW11" s="11"/>
      <c r="REX11" s="11"/>
      <c r="REY11" s="11"/>
      <c r="REZ11" s="11"/>
      <c r="RFA11" s="11"/>
      <c r="RFB11" s="11"/>
      <c r="RFC11" s="11"/>
      <c r="RFD11" s="11"/>
      <c r="RFE11" s="11"/>
      <c r="RFF11" s="11"/>
      <c r="RFG11" s="11"/>
      <c r="RFH11" s="11"/>
      <c r="RFI11" s="11"/>
      <c r="RFJ11" s="11"/>
      <c r="RFK11" s="11"/>
      <c r="RFL11" s="11"/>
      <c r="RFM11" s="11"/>
      <c r="RFN11" s="11"/>
      <c r="RFO11" s="11"/>
      <c r="RFP11" s="11"/>
      <c r="RFQ11" s="11"/>
      <c r="RFR11" s="11"/>
      <c r="RFS11" s="11"/>
      <c r="RFT11" s="11"/>
      <c r="RFU11" s="11"/>
      <c r="RFV11" s="11"/>
      <c r="RFW11" s="11"/>
      <c r="RFX11" s="11"/>
      <c r="RFY11" s="11"/>
      <c r="RFZ11" s="11"/>
      <c r="RGA11" s="11"/>
      <c r="RGB11" s="11"/>
      <c r="RGC11" s="11"/>
      <c r="RGD11" s="11"/>
      <c r="RGE11" s="11"/>
      <c r="RGF11" s="11"/>
      <c r="RGG11" s="11"/>
      <c r="RGH11" s="11"/>
      <c r="RGI11" s="11"/>
      <c r="RGJ11" s="11"/>
      <c r="RGK11" s="11"/>
      <c r="RGL11" s="11"/>
      <c r="RGM11" s="11"/>
      <c r="RGN11" s="11"/>
      <c r="RGO11" s="11"/>
      <c r="RGP11" s="11"/>
      <c r="RGQ11" s="11"/>
      <c r="RGR11" s="11"/>
      <c r="RGS11" s="11"/>
      <c r="RGT11" s="11"/>
      <c r="RGU11" s="11"/>
      <c r="RGV11" s="11"/>
      <c r="RGW11" s="11"/>
      <c r="RGX11" s="11"/>
      <c r="RGY11" s="11"/>
      <c r="RGZ11" s="11"/>
      <c r="RHA11" s="11"/>
      <c r="RHB11" s="11"/>
      <c r="RHC11" s="11"/>
      <c r="RHD11" s="11"/>
      <c r="RHE11" s="11"/>
      <c r="RHF11" s="11"/>
      <c r="RHG11" s="11"/>
      <c r="RHH11" s="11"/>
      <c r="RHI11" s="11"/>
      <c r="RHJ11" s="11"/>
      <c r="RHK11" s="11"/>
      <c r="RHL11" s="11"/>
      <c r="RHM11" s="11"/>
      <c r="RHN11" s="11"/>
      <c r="RHO11" s="11"/>
      <c r="RHP11" s="11"/>
      <c r="RHQ11" s="11"/>
      <c r="RHR11" s="11"/>
      <c r="RHS11" s="11"/>
      <c r="RHT11" s="11"/>
      <c r="RHU11" s="11"/>
      <c r="RHV11" s="11"/>
      <c r="RHW11" s="11"/>
      <c r="RHX11" s="11"/>
      <c r="RHY11" s="11"/>
      <c r="RHZ11" s="11"/>
      <c r="RIA11" s="11"/>
      <c r="RIB11" s="11"/>
      <c r="RIC11" s="11"/>
      <c r="RID11" s="11"/>
      <c r="RIE11" s="11"/>
      <c r="RIF11" s="11"/>
      <c r="RIG11" s="11"/>
      <c r="RIH11" s="11"/>
      <c r="RII11" s="11"/>
      <c r="RIJ11" s="11"/>
      <c r="RIK11" s="11"/>
      <c r="RIL11" s="11"/>
      <c r="RIM11" s="11"/>
      <c r="RIN11" s="11"/>
      <c r="RIO11" s="11"/>
      <c r="RIP11" s="11"/>
      <c r="RIQ11" s="11"/>
      <c r="RIR11" s="11"/>
      <c r="RIS11" s="11"/>
      <c r="RIT11" s="11"/>
      <c r="RIU11" s="11"/>
      <c r="RIV11" s="11"/>
      <c r="RIW11" s="11"/>
      <c r="RIX11" s="11"/>
      <c r="RIY11" s="11"/>
      <c r="RIZ11" s="11"/>
      <c r="RJA11" s="11"/>
      <c r="RJB11" s="11"/>
      <c r="RJC11" s="11"/>
      <c r="RJD11" s="11"/>
      <c r="RJE11" s="11"/>
      <c r="RJF11" s="11"/>
      <c r="RJG11" s="11"/>
      <c r="RJH11" s="11"/>
      <c r="RJI11" s="11"/>
      <c r="RJJ11" s="11"/>
      <c r="RJK11" s="11"/>
      <c r="RJL11" s="11"/>
      <c r="RJM11" s="11"/>
      <c r="RJN11" s="11"/>
      <c r="RJO11" s="11"/>
      <c r="RJP11" s="11"/>
      <c r="RJQ11" s="11"/>
      <c r="RJR11" s="11"/>
      <c r="RJS11" s="11"/>
      <c r="RJT11" s="11"/>
      <c r="RJU11" s="11"/>
      <c r="RJV11" s="11"/>
      <c r="RJW11" s="11"/>
      <c r="RJX11" s="11"/>
      <c r="RJY11" s="11"/>
      <c r="RJZ11" s="11"/>
      <c r="RKA11" s="11"/>
      <c r="RKB11" s="11"/>
      <c r="RKC11" s="11"/>
      <c r="RKD11" s="11"/>
      <c r="RKE11" s="11"/>
      <c r="RKF11" s="11"/>
      <c r="RKG11" s="11"/>
      <c r="RKH11" s="11"/>
      <c r="RKI11" s="11"/>
      <c r="RKJ11" s="11"/>
      <c r="RKK11" s="11"/>
      <c r="RKL11" s="11"/>
      <c r="RKM11" s="11"/>
      <c r="RKN11" s="11"/>
      <c r="RKO11" s="11"/>
      <c r="RKP11" s="11"/>
      <c r="RKQ11" s="11"/>
      <c r="RKR11" s="11"/>
      <c r="RKS11" s="11"/>
      <c r="RKT11" s="11"/>
      <c r="RKU11" s="11"/>
      <c r="RKV11" s="11"/>
      <c r="RKW11" s="11"/>
      <c r="RKX11" s="11"/>
      <c r="RKY11" s="11"/>
      <c r="RKZ11" s="11"/>
      <c r="RLA11" s="11"/>
      <c r="RLB11" s="11"/>
      <c r="RLC11" s="11"/>
      <c r="RLD11" s="11"/>
      <c r="RLE11" s="11"/>
      <c r="RLF11" s="11"/>
      <c r="RLG11" s="11"/>
      <c r="RLH11" s="11"/>
      <c r="RLI11" s="11"/>
      <c r="RLJ11" s="11"/>
      <c r="RLK11" s="11"/>
      <c r="RLL11" s="11"/>
      <c r="RLM11" s="11"/>
      <c r="RLN11" s="11"/>
      <c r="RLO11" s="11"/>
      <c r="RLP11" s="11"/>
      <c r="RLQ11" s="11"/>
      <c r="RLR11" s="11"/>
      <c r="RLS11" s="11"/>
      <c r="RLT11" s="11"/>
      <c r="RLU11" s="11"/>
      <c r="RLV11" s="11"/>
      <c r="RLW11" s="11"/>
      <c r="RLX11" s="11"/>
      <c r="RLY11" s="11"/>
      <c r="RLZ11" s="11"/>
      <c r="RMA11" s="11"/>
      <c r="RMB11" s="11"/>
      <c r="RMC11" s="11"/>
      <c r="RMD11" s="11"/>
      <c r="RME11" s="11"/>
      <c r="RMF11" s="11"/>
      <c r="RMG11" s="11"/>
      <c r="RMH11" s="11"/>
      <c r="RMI11" s="11"/>
      <c r="RMJ11" s="11"/>
      <c r="RMK11" s="11"/>
      <c r="RML11" s="11"/>
      <c r="RMM11" s="11"/>
      <c r="RMN11" s="11"/>
      <c r="RMO11" s="11"/>
      <c r="RMP11" s="11"/>
      <c r="RMQ11" s="11"/>
      <c r="RMR11" s="11"/>
      <c r="RMS11" s="11"/>
      <c r="RMT11" s="11"/>
      <c r="RMU11" s="11"/>
      <c r="RMV11" s="11"/>
      <c r="RMW11" s="11"/>
      <c r="RMX11" s="11"/>
      <c r="RMY11" s="11"/>
      <c r="RMZ11" s="11"/>
      <c r="RNA11" s="11"/>
      <c r="RNB11" s="11"/>
      <c r="RNC11" s="11"/>
      <c r="RND11" s="11"/>
      <c r="RNE11" s="11"/>
      <c r="RNF11" s="11"/>
      <c r="RNG11" s="11"/>
      <c r="RNH11" s="11"/>
      <c r="RNI11" s="11"/>
      <c r="RNJ11" s="11"/>
      <c r="RNK11" s="11"/>
      <c r="RNL11" s="11"/>
      <c r="RNM11" s="11"/>
      <c r="RNN11" s="11"/>
      <c r="RNO11" s="11"/>
      <c r="RNP11" s="11"/>
      <c r="RNQ11" s="11"/>
      <c r="RNR11" s="11"/>
      <c r="RNS11" s="11"/>
      <c r="RNT11" s="11"/>
      <c r="RNU11" s="11"/>
      <c r="RNV11" s="11"/>
      <c r="RNW11" s="11"/>
      <c r="RNX11" s="11"/>
      <c r="RNY11" s="11"/>
      <c r="RNZ11" s="11"/>
      <c r="ROA11" s="11"/>
      <c r="ROB11" s="11"/>
      <c r="ROC11" s="11"/>
      <c r="ROD11" s="11"/>
      <c r="ROE11" s="11"/>
      <c r="ROF11" s="11"/>
      <c r="ROG11" s="11"/>
      <c r="ROH11" s="11"/>
      <c r="ROI11" s="11"/>
      <c r="ROJ11" s="11"/>
      <c r="ROK11" s="11"/>
      <c r="ROL11" s="11"/>
      <c r="ROM11" s="11"/>
      <c r="RON11" s="11"/>
      <c r="ROO11" s="11"/>
      <c r="ROP11" s="11"/>
      <c r="ROQ11" s="11"/>
      <c r="ROR11" s="11"/>
      <c r="ROS11" s="11"/>
      <c r="ROT11" s="11"/>
      <c r="ROU11" s="11"/>
      <c r="ROV11" s="11"/>
      <c r="ROW11" s="11"/>
      <c r="ROX11" s="11"/>
      <c r="ROY11" s="11"/>
      <c r="ROZ11" s="11"/>
      <c r="RPA11" s="11"/>
      <c r="RPB11" s="11"/>
      <c r="RPC11" s="11"/>
      <c r="RPD11" s="11"/>
      <c r="RPE11" s="11"/>
      <c r="RPF11" s="11"/>
      <c r="RPG11" s="11"/>
      <c r="RPH11" s="11"/>
      <c r="RPI11" s="11"/>
      <c r="RPJ11" s="11"/>
      <c r="RPK11" s="11"/>
      <c r="RPL11" s="11"/>
      <c r="RPM11" s="11"/>
      <c r="RPN11" s="11"/>
      <c r="RPO11" s="11"/>
      <c r="RPP11" s="11"/>
      <c r="RPQ11" s="11"/>
      <c r="RPR11" s="11"/>
      <c r="RPS11" s="11"/>
      <c r="RPT11" s="11"/>
      <c r="RPU11" s="11"/>
      <c r="RPV11" s="11"/>
      <c r="RPW11" s="11"/>
      <c r="RPX11" s="11"/>
      <c r="RPY11" s="11"/>
      <c r="RPZ11" s="11"/>
      <c r="RQA11" s="11"/>
      <c r="RQB11" s="11"/>
      <c r="RQC11" s="11"/>
      <c r="RQD11" s="11"/>
      <c r="RQE11" s="11"/>
      <c r="RQF11" s="11"/>
      <c r="RQG11" s="11"/>
      <c r="RQH11" s="11"/>
      <c r="RQI11" s="11"/>
      <c r="RQJ11" s="11"/>
      <c r="RQK11" s="11"/>
      <c r="RQL11" s="11"/>
      <c r="RQM11" s="11"/>
      <c r="RQN11" s="11"/>
      <c r="RQO11" s="11"/>
      <c r="RQP11" s="11"/>
      <c r="RQQ11" s="11"/>
      <c r="RQR11" s="11"/>
      <c r="RQS11" s="11"/>
      <c r="RQT11" s="11"/>
      <c r="RQU11" s="11"/>
      <c r="RQV11" s="11"/>
      <c r="RQW11" s="11"/>
      <c r="RQX11" s="11"/>
      <c r="RQY11" s="11"/>
      <c r="RQZ11" s="11"/>
      <c r="RRA11" s="11"/>
      <c r="RRB11" s="11"/>
      <c r="RRC11" s="11"/>
      <c r="RRD11" s="11"/>
      <c r="RRE11" s="11"/>
      <c r="RRF11" s="11"/>
      <c r="RRG11" s="11"/>
      <c r="RRH11" s="11"/>
      <c r="RRI11" s="11"/>
      <c r="RRJ11" s="11"/>
      <c r="RRK11" s="11"/>
      <c r="RRL11" s="11"/>
      <c r="RRM11" s="11"/>
      <c r="RRN11" s="11"/>
      <c r="RRO11" s="11"/>
      <c r="RRP11" s="11"/>
      <c r="RRQ11" s="11"/>
      <c r="RRR11" s="11"/>
      <c r="RRS11" s="11"/>
      <c r="RRT11" s="11"/>
      <c r="RRU11" s="11"/>
      <c r="RRV11" s="11"/>
      <c r="RRW11" s="11"/>
      <c r="RRX11" s="11"/>
      <c r="RRY11" s="11"/>
      <c r="RRZ11" s="11"/>
      <c r="RSA11" s="11"/>
      <c r="RSB11" s="11"/>
      <c r="RSC11" s="11"/>
      <c r="RSD11" s="11"/>
      <c r="RSE11" s="11"/>
      <c r="RSF11" s="11"/>
      <c r="RSG11" s="11"/>
      <c r="RSH11" s="11"/>
      <c r="RSI11" s="11"/>
      <c r="RSJ11" s="11"/>
      <c r="RSK11" s="11"/>
      <c r="RSL11" s="11"/>
      <c r="RSM11" s="11"/>
      <c r="RSN11" s="11"/>
      <c r="RSO11" s="11"/>
      <c r="RSP11" s="11"/>
      <c r="RSQ11" s="11"/>
      <c r="RSR11" s="11"/>
      <c r="RSS11" s="11"/>
      <c r="RST11" s="11"/>
      <c r="RSU11" s="11"/>
      <c r="RSV11" s="11"/>
      <c r="RSW11" s="11"/>
      <c r="RSX11" s="11"/>
      <c r="RSY11" s="11"/>
      <c r="RSZ11" s="11"/>
      <c r="RTA11" s="11"/>
      <c r="RTB11" s="11"/>
      <c r="RTC11" s="11"/>
      <c r="RTD11" s="11"/>
      <c r="RTE11" s="11"/>
      <c r="RTF11" s="11"/>
      <c r="RTG11" s="11"/>
      <c r="RTH11" s="11"/>
      <c r="RTI11" s="11"/>
      <c r="RTJ11" s="11"/>
      <c r="RTK11" s="11"/>
      <c r="RTL11" s="11"/>
      <c r="RTM11" s="11"/>
      <c r="RTN11" s="11"/>
      <c r="RTO11" s="11"/>
      <c r="RTP11" s="11"/>
      <c r="RTQ11" s="11"/>
      <c r="RTR11" s="11"/>
      <c r="RTS11" s="11"/>
      <c r="RTT11" s="11"/>
      <c r="RTU11" s="11"/>
      <c r="RTV11" s="11"/>
      <c r="RTW11" s="11"/>
      <c r="RTX11" s="11"/>
      <c r="RTY11" s="11"/>
      <c r="RTZ11" s="11"/>
      <c r="RUA11" s="11"/>
      <c r="RUB11" s="11"/>
      <c r="RUC11" s="11"/>
      <c r="RUD11" s="11"/>
      <c r="RUE11" s="11"/>
      <c r="RUF11" s="11"/>
      <c r="RUG11" s="11"/>
      <c r="RUH11" s="11"/>
      <c r="RUI11" s="11"/>
      <c r="RUJ11" s="11"/>
      <c r="RUK11" s="11"/>
      <c r="RUL11" s="11"/>
      <c r="RUM11" s="11"/>
      <c r="RUN11" s="11"/>
      <c r="RUO11" s="11"/>
      <c r="RUP11" s="11"/>
      <c r="RUQ11" s="11"/>
      <c r="RUR11" s="11"/>
      <c r="RUS11" s="11"/>
      <c r="RUT11" s="11"/>
      <c r="RUU11" s="11"/>
      <c r="RUV11" s="11"/>
      <c r="RUW11" s="11"/>
      <c r="RUX11" s="11"/>
      <c r="RUY11" s="11"/>
      <c r="RUZ11" s="11"/>
      <c r="RVA11" s="11"/>
      <c r="RVB11" s="11"/>
      <c r="RVC11" s="11"/>
      <c r="RVD11" s="11"/>
      <c r="RVE11" s="11"/>
      <c r="RVF11" s="11"/>
      <c r="RVG11" s="11"/>
      <c r="RVH11" s="11"/>
      <c r="RVI11" s="11"/>
      <c r="RVJ11" s="11"/>
      <c r="RVK11" s="11"/>
      <c r="RVL11" s="11"/>
      <c r="RVM11" s="11"/>
      <c r="RVN11" s="11"/>
      <c r="RVO11" s="11"/>
      <c r="RVP11" s="11"/>
      <c r="RVQ11" s="11"/>
      <c r="RVR11" s="11"/>
      <c r="RVS11" s="11"/>
      <c r="RVT11" s="11"/>
      <c r="RVU11" s="11"/>
      <c r="RVV11" s="11"/>
      <c r="RVW11" s="11"/>
      <c r="RVX11" s="11"/>
      <c r="RVY11" s="11"/>
      <c r="RVZ11" s="11"/>
      <c r="RWA11" s="11"/>
      <c r="RWB11" s="11"/>
      <c r="RWC11" s="11"/>
      <c r="RWD11" s="11"/>
      <c r="RWE11" s="11"/>
      <c r="RWF11" s="11"/>
      <c r="RWG11" s="11"/>
      <c r="RWH11" s="11"/>
      <c r="RWI11" s="11"/>
      <c r="RWJ11" s="11"/>
      <c r="RWK11" s="11"/>
      <c r="RWL11" s="11"/>
      <c r="RWM11" s="11"/>
      <c r="RWN11" s="11"/>
      <c r="RWO11" s="11"/>
      <c r="RWP11" s="11"/>
      <c r="RWQ11" s="11"/>
      <c r="RWR11" s="11"/>
      <c r="RWS11" s="11"/>
      <c r="RWT11" s="11"/>
      <c r="RWU11" s="11"/>
      <c r="RWV11" s="11"/>
      <c r="RWW11" s="11"/>
      <c r="RWX11" s="11"/>
      <c r="RWY11" s="11"/>
      <c r="RWZ11" s="11"/>
      <c r="RXA11" s="11"/>
      <c r="RXB11" s="11"/>
      <c r="RXC11" s="11"/>
      <c r="RXD11" s="11"/>
      <c r="RXE11" s="11"/>
      <c r="RXF11" s="11"/>
      <c r="RXG11" s="11"/>
      <c r="RXH11" s="11"/>
      <c r="RXI11" s="11"/>
      <c r="RXJ11" s="11"/>
      <c r="RXK11" s="11"/>
      <c r="RXL11" s="11"/>
      <c r="RXM11" s="11"/>
      <c r="RXN11" s="11"/>
      <c r="RXO11" s="11"/>
      <c r="RXP11" s="11"/>
      <c r="RXQ11" s="11"/>
      <c r="RXR11" s="11"/>
      <c r="RXS11" s="11"/>
      <c r="RXT11" s="11"/>
      <c r="RXU11" s="11"/>
      <c r="RXV11" s="11"/>
      <c r="RXW11" s="11"/>
      <c r="RXX11" s="11"/>
      <c r="RXY11" s="11"/>
      <c r="RXZ11" s="11"/>
      <c r="RYA11" s="11"/>
      <c r="RYB11" s="11"/>
      <c r="RYC11" s="11"/>
      <c r="RYD11" s="11"/>
      <c r="RYE11" s="11"/>
      <c r="RYF11" s="11"/>
      <c r="RYG11" s="11"/>
      <c r="RYH11" s="11"/>
      <c r="RYI11" s="11"/>
      <c r="RYJ11" s="11"/>
      <c r="RYK11" s="11"/>
      <c r="RYL11" s="11"/>
      <c r="RYM11" s="11"/>
      <c r="RYN11" s="11"/>
      <c r="RYO11" s="11"/>
      <c r="RYP11" s="11"/>
      <c r="RYQ11" s="11"/>
      <c r="RYR11" s="11"/>
      <c r="RYS11" s="11"/>
      <c r="RYT11" s="11"/>
      <c r="RYU11" s="11"/>
      <c r="RYV11" s="11"/>
      <c r="RYW11" s="11"/>
      <c r="RYX11" s="11"/>
      <c r="RYY11" s="11"/>
      <c r="RYZ11" s="11"/>
      <c r="RZA11" s="11"/>
      <c r="RZB11" s="11"/>
      <c r="RZC11" s="11"/>
      <c r="RZD11" s="11"/>
      <c r="RZE11" s="11"/>
      <c r="RZF11" s="11"/>
      <c r="RZG11" s="11"/>
      <c r="RZH11" s="11"/>
      <c r="RZI11" s="11"/>
      <c r="RZJ11" s="11"/>
      <c r="RZK11" s="11"/>
      <c r="RZL11" s="11"/>
      <c r="RZM11" s="11"/>
      <c r="RZN11" s="11"/>
      <c r="RZO11" s="11"/>
      <c r="RZP11" s="11"/>
      <c r="RZQ11" s="11"/>
      <c r="RZR11" s="11"/>
      <c r="RZS11" s="11"/>
      <c r="RZT11" s="11"/>
      <c r="RZU11" s="11"/>
      <c r="RZV11" s="11"/>
      <c r="RZW11" s="11"/>
      <c r="RZX11" s="11"/>
      <c r="RZY11" s="11"/>
      <c r="RZZ11" s="11"/>
      <c r="SAA11" s="11"/>
      <c r="SAB11" s="11"/>
      <c r="SAC11" s="11"/>
      <c r="SAD11" s="11"/>
      <c r="SAE11" s="11"/>
      <c r="SAF11" s="11"/>
      <c r="SAG11" s="11"/>
      <c r="SAH11" s="11"/>
      <c r="SAI11" s="11"/>
      <c r="SAJ11" s="11"/>
      <c r="SAK11" s="11"/>
      <c r="SAL11" s="11"/>
      <c r="SAM11" s="11"/>
      <c r="SAN11" s="11"/>
      <c r="SAO11" s="11"/>
      <c r="SAP11" s="11"/>
      <c r="SAQ11" s="11"/>
      <c r="SAR11" s="11"/>
      <c r="SAS11" s="11"/>
      <c r="SAT11" s="11"/>
      <c r="SAU11" s="11"/>
      <c r="SAV11" s="11"/>
      <c r="SAW11" s="11"/>
      <c r="SAX11" s="11"/>
      <c r="SAY11" s="11"/>
      <c r="SAZ11" s="11"/>
      <c r="SBA11" s="11"/>
      <c r="SBB11" s="11"/>
      <c r="SBC11" s="11"/>
      <c r="SBD11" s="11"/>
      <c r="SBE11" s="11"/>
      <c r="SBF11" s="11"/>
      <c r="SBG11" s="11"/>
      <c r="SBH11" s="11"/>
      <c r="SBI11" s="11"/>
      <c r="SBJ11" s="11"/>
      <c r="SBK11" s="11"/>
      <c r="SBL11" s="11"/>
      <c r="SBM11" s="11"/>
      <c r="SBN11" s="11"/>
      <c r="SBO11" s="11"/>
      <c r="SBP11" s="11"/>
      <c r="SBQ11" s="11"/>
      <c r="SBR11" s="11"/>
      <c r="SBS11" s="11"/>
      <c r="SBT11" s="11"/>
      <c r="SBU11" s="11"/>
      <c r="SBV11" s="11"/>
      <c r="SBW11" s="11"/>
      <c r="SBX11" s="11"/>
      <c r="SBY11" s="11"/>
      <c r="SBZ11" s="11"/>
      <c r="SCA11" s="11"/>
      <c r="SCB11" s="11"/>
      <c r="SCC11" s="11"/>
      <c r="SCD11" s="11"/>
      <c r="SCE11" s="11"/>
      <c r="SCF11" s="11"/>
      <c r="SCG11" s="11"/>
      <c r="SCH11" s="11"/>
      <c r="SCI11" s="11"/>
      <c r="SCJ11" s="11"/>
      <c r="SCK11" s="11"/>
      <c r="SCL11" s="11"/>
      <c r="SCM11" s="11"/>
      <c r="SCN11" s="11"/>
      <c r="SCO11" s="11"/>
      <c r="SCP11" s="11"/>
      <c r="SCQ11" s="11"/>
      <c r="SCR11" s="11"/>
      <c r="SCS11" s="11"/>
      <c r="SCT11" s="11"/>
      <c r="SCU11" s="11"/>
      <c r="SCV11" s="11"/>
      <c r="SCW11" s="11"/>
      <c r="SCX11" s="11"/>
      <c r="SCY11" s="11"/>
      <c r="SCZ11" s="11"/>
      <c r="SDA11" s="11"/>
      <c r="SDB11" s="11"/>
      <c r="SDC11" s="11"/>
      <c r="SDD11" s="11"/>
      <c r="SDE11" s="11"/>
      <c r="SDF11" s="11"/>
      <c r="SDG11" s="11"/>
      <c r="SDH11" s="11"/>
      <c r="SDI11" s="11"/>
      <c r="SDJ11" s="11"/>
      <c r="SDK11" s="11"/>
      <c r="SDL11" s="11"/>
      <c r="SDM11" s="11"/>
      <c r="SDN11" s="11"/>
      <c r="SDO11" s="11"/>
      <c r="SDP11" s="11"/>
      <c r="SDQ11" s="11"/>
      <c r="SDR11" s="11"/>
      <c r="SDS11" s="11"/>
      <c r="SDT11" s="11"/>
      <c r="SDU11" s="11"/>
      <c r="SDV11" s="11"/>
      <c r="SDW11" s="11"/>
      <c r="SDX11" s="11"/>
      <c r="SDY11" s="11"/>
      <c r="SDZ11" s="11"/>
      <c r="SEA11" s="11"/>
      <c r="SEB11" s="11"/>
      <c r="SEC11" s="11"/>
      <c r="SED11" s="11"/>
      <c r="SEE11" s="11"/>
      <c r="SEF11" s="11"/>
      <c r="SEG11" s="11"/>
      <c r="SEH11" s="11"/>
      <c r="SEI11" s="11"/>
      <c r="SEJ11" s="11"/>
      <c r="SEK11" s="11"/>
      <c r="SEL11" s="11"/>
      <c r="SEM11" s="11"/>
      <c r="SEN11" s="11"/>
      <c r="SEO11" s="11"/>
      <c r="SEP11" s="11"/>
      <c r="SEQ11" s="11"/>
      <c r="SER11" s="11"/>
      <c r="SES11" s="11"/>
      <c r="SET11" s="11"/>
      <c r="SEU11" s="11"/>
      <c r="SEV11" s="11"/>
      <c r="SEW11" s="11"/>
      <c r="SEX11" s="11"/>
      <c r="SEY11" s="11"/>
      <c r="SEZ11" s="11"/>
      <c r="SFA11" s="11"/>
      <c r="SFB11" s="11"/>
      <c r="SFC11" s="11"/>
      <c r="SFD11" s="11"/>
      <c r="SFE11" s="11"/>
      <c r="SFF11" s="11"/>
      <c r="SFG11" s="11"/>
      <c r="SFH11" s="11"/>
      <c r="SFI11" s="11"/>
      <c r="SFJ11" s="11"/>
      <c r="SFK11" s="11"/>
      <c r="SFL11" s="11"/>
      <c r="SFM11" s="11"/>
      <c r="SFN11" s="11"/>
      <c r="SFO11" s="11"/>
      <c r="SFP11" s="11"/>
      <c r="SFQ11" s="11"/>
      <c r="SFR11" s="11"/>
      <c r="SFS11" s="11"/>
      <c r="SFT11" s="11"/>
      <c r="SFU11" s="11"/>
      <c r="SFV11" s="11"/>
      <c r="SFW11" s="11"/>
      <c r="SFX11" s="11"/>
      <c r="SFY11" s="11"/>
      <c r="SFZ11" s="11"/>
      <c r="SGA11" s="11"/>
      <c r="SGB11" s="11"/>
      <c r="SGC11" s="11"/>
      <c r="SGD11" s="11"/>
      <c r="SGE11" s="11"/>
      <c r="SGF11" s="11"/>
      <c r="SGG11" s="11"/>
      <c r="SGH11" s="11"/>
      <c r="SGI11" s="11"/>
      <c r="SGJ11" s="11"/>
      <c r="SGK11" s="11"/>
      <c r="SGL11" s="11"/>
      <c r="SGM11" s="11"/>
      <c r="SGN11" s="11"/>
      <c r="SGO11" s="11"/>
      <c r="SGP11" s="11"/>
      <c r="SGQ11" s="11"/>
      <c r="SGR11" s="11"/>
      <c r="SGS11" s="11"/>
      <c r="SGT11" s="11"/>
      <c r="SGU11" s="11"/>
      <c r="SGV11" s="11"/>
      <c r="SGW11" s="11"/>
      <c r="SGX11" s="11"/>
      <c r="SGY11" s="11"/>
      <c r="SGZ11" s="11"/>
      <c r="SHA11" s="11"/>
      <c r="SHB11" s="11"/>
      <c r="SHC11" s="11"/>
      <c r="SHD11" s="11"/>
      <c r="SHE11" s="11"/>
      <c r="SHF11" s="11"/>
      <c r="SHG11" s="11"/>
      <c r="SHH11" s="11"/>
      <c r="SHI11" s="11"/>
      <c r="SHJ11" s="11"/>
      <c r="SHK11" s="11"/>
      <c r="SHL11" s="11"/>
      <c r="SHM11" s="11"/>
      <c r="SHN11" s="11"/>
      <c r="SHO11" s="11"/>
      <c r="SHP11" s="11"/>
      <c r="SHQ11" s="11"/>
      <c r="SHR11" s="11"/>
      <c r="SHS11" s="11"/>
      <c r="SHT11" s="11"/>
      <c r="SHU11" s="11"/>
      <c r="SHV11" s="11"/>
      <c r="SHW11" s="11"/>
      <c r="SHX11" s="11"/>
      <c r="SHY11" s="11"/>
      <c r="SHZ11" s="11"/>
      <c r="SIA11" s="11"/>
      <c r="SIB11" s="11"/>
      <c r="SIC11" s="11"/>
      <c r="SID11" s="11"/>
      <c r="SIE11" s="11"/>
      <c r="SIF11" s="11"/>
      <c r="SIG11" s="11"/>
      <c r="SIH11" s="11"/>
      <c r="SII11" s="11"/>
      <c r="SIJ11" s="11"/>
      <c r="SIK11" s="11"/>
      <c r="SIL11" s="11"/>
      <c r="SIM11" s="11"/>
      <c r="SIN11" s="11"/>
      <c r="SIO11" s="11"/>
      <c r="SIP11" s="11"/>
      <c r="SIQ11" s="11"/>
      <c r="SIR11" s="11"/>
      <c r="SIS11" s="11"/>
      <c r="SIT11" s="11"/>
      <c r="SIU11" s="11"/>
      <c r="SIV11" s="11"/>
      <c r="SIW11" s="11"/>
      <c r="SIX11" s="11"/>
      <c r="SIY11" s="11"/>
      <c r="SIZ11" s="11"/>
      <c r="SJA11" s="11"/>
      <c r="SJB11" s="11"/>
      <c r="SJC11" s="11"/>
      <c r="SJD11" s="11"/>
      <c r="SJE11" s="11"/>
      <c r="SJF11" s="11"/>
      <c r="SJG11" s="11"/>
      <c r="SJH11" s="11"/>
      <c r="SJI11" s="11"/>
      <c r="SJJ11" s="11"/>
      <c r="SJK11" s="11"/>
      <c r="SJL11" s="11"/>
      <c r="SJM11" s="11"/>
      <c r="SJN11" s="11"/>
      <c r="SJO11" s="11"/>
      <c r="SJP11" s="11"/>
      <c r="SJQ11" s="11"/>
      <c r="SJR11" s="11"/>
      <c r="SJS11" s="11"/>
      <c r="SJT11" s="11"/>
      <c r="SJU11" s="11"/>
      <c r="SJV11" s="11"/>
      <c r="SJW11" s="11"/>
      <c r="SJX11" s="11"/>
      <c r="SJY11" s="11"/>
      <c r="SJZ11" s="11"/>
      <c r="SKA11" s="11"/>
      <c r="SKB11" s="11"/>
      <c r="SKC11" s="11"/>
      <c r="SKD11" s="11"/>
      <c r="SKE11" s="11"/>
      <c r="SKF11" s="11"/>
      <c r="SKG11" s="11"/>
      <c r="SKH11" s="11"/>
      <c r="SKI11" s="11"/>
      <c r="SKJ11" s="11"/>
      <c r="SKK11" s="11"/>
      <c r="SKL11" s="11"/>
      <c r="SKM11" s="11"/>
      <c r="SKN11" s="11"/>
      <c r="SKO11" s="11"/>
      <c r="SKP11" s="11"/>
      <c r="SKQ11" s="11"/>
      <c r="SKR11" s="11"/>
      <c r="SKS11" s="11"/>
      <c r="SKT11" s="11"/>
      <c r="SKU11" s="11"/>
      <c r="SKV11" s="11"/>
      <c r="SKW11" s="11"/>
      <c r="SKX11" s="11"/>
      <c r="SKY11" s="11"/>
      <c r="SKZ11" s="11"/>
      <c r="SLA11" s="11"/>
      <c r="SLB11" s="11"/>
      <c r="SLC11" s="11"/>
      <c r="SLD11" s="11"/>
      <c r="SLE11" s="11"/>
      <c r="SLF11" s="11"/>
      <c r="SLG11" s="11"/>
      <c r="SLH11" s="11"/>
      <c r="SLI11" s="11"/>
      <c r="SLJ11" s="11"/>
      <c r="SLK11" s="11"/>
      <c r="SLL11" s="11"/>
      <c r="SLM11" s="11"/>
      <c r="SLN11" s="11"/>
      <c r="SLO11" s="11"/>
      <c r="SLP11" s="11"/>
      <c r="SLQ11" s="11"/>
      <c r="SLR11" s="11"/>
      <c r="SLS11" s="11"/>
      <c r="SLT11" s="11"/>
      <c r="SLU11" s="11"/>
      <c r="SLV11" s="11"/>
      <c r="SLW11" s="11"/>
      <c r="SLX11" s="11"/>
      <c r="SLY11" s="11"/>
      <c r="SLZ11" s="11"/>
      <c r="SMA11" s="11"/>
      <c r="SMB11" s="11"/>
      <c r="SMC11" s="11"/>
      <c r="SMD11" s="11"/>
      <c r="SME11" s="11"/>
      <c r="SMF11" s="11"/>
      <c r="SMG11" s="11"/>
      <c r="SMH11" s="11"/>
      <c r="SMI11" s="11"/>
      <c r="SMJ11" s="11"/>
      <c r="SMK11" s="11"/>
      <c r="SML11" s="11"/>
      <c r="SMM11" s="11"/>
      <c r="SMN11" s="11"/>
      <c r="SMO11" s="11"/>
      <c r="SMP11" s="11"/>
      <c r="SMQ11" s="11"/>
      <c r="SMR11" s="11"/>
      <c r="SMS11" s="11"/>
      <c r="SMT11" s="11"/>
      <c r="SMU11" s="11"/>
      <c r="SMV11" s="11"/>
      <c r="SMW11" s="11"/>
      <c r="SMX11" s="11"/>
      <c r="SMY11" s="11"/>
      <c r="SMZ11" s="11"/>
      <c r="SNA11" s="11"/>
      <c r="SNB11" s="11"/>
      <c r="SNC11" s="11"/>
      <c r="SND11" s="11"/>
      <c r="SNE11" s="11"/>
      <c r="SNF11" s="11"/>
      <c r="SNG11" s="11"/>
      <c r="SNH11" s="11"/>
      <c r="SNI11" s="11"/>
      <c r="SNJ11" s="11"/>
      <c r="SNK11" s="11"/>
      <c r="SNL11" s="11"/>
      <c r="SNM11" s="11"/>
      <c r="SNN11" s="11"/>
      <c r="SNO11" s="11"/>
      <c r="SNP11" s="11"/>
      <c r="SNQ11" s="11"/>
      <c r="SNR11" s="11"/>
      <c r="SNS11" s="11"/>
      <c r="SNT11" s="11"/>
      <c r="SNU11" s="11"/>
      <c r="SNV11" s="11"/>
      <c r="SNW11" s="11"/>
      <c r="SNX11" s="11"/>
      <c r="SNY11" s="11"/>
      <c r="SNZ11" s="11"/>
      <c r="SOA11" s="11"/>
      <c r="SOB11" s="11"/>
      <c r="SOC11" s="11"/>
      <c r="SOD11" s="11"/>
      <c r="SOE11" s="11"/>
      <c r="SOF11" s="11"/>
      <c r="SOG11" s="11"/>
      <c r="SOH11" s="11"/>
      <c r="SOI11" s="11"/>
      <c r="SOJ11" s="11"/>
      <c r="SOK11" s="11"/>
      <c r="SOL11" s="11"/>
      <c r="SOM11" s="11"/>
      <c r="SON11" s="11"/>
      <c r="SOO11" s="11"/>
      <c r="SOP11" s="11"/>
      <c r="SOQ11" s="11"/>
      <c r="SOR11" s="11"/>
      <c r="SOS11" s="11"/>
      <c r="SOT11" s="11"/>
      <c r="SOU11" s="11"/>
      <c r="SOV11" s="11"/>
      <c r="SOW11" s="11"/>
      <c r="SOX11" s="11"/>
      <c r="SOY11" s="11"/>
      <c r="SOZ11" s="11"/>
      <c r="SPA11" s="11"/>
      <c r="SPB11" s="11"/>
      <c r="SPC11" s="11"/>
      <c r="SPD11" s="11"/>
      <c r="SPE11" s="11"/>
      <c r="SPF11" s="11"/>
      <c r="SPG11" s="11"/>
      <c r="SPH11" s="11"/>
      <c r="SPI11" s="11"/>
      <c r="SPJ11" s="11"/>
      <c r="SPK11" s="11"/>
      <c r="SPL11" s="11"/>
      <c r="SPM11" s="11"/>
      <c r="SPN11" s="11"/>
      <c r="SPO11" s="11"/>
      <c r="SPP11" s="11"/>
      <c r="SPQ11" s="11"/>
      <c r="SPR11" s="11"/>
      <c r="SPS11" s="11"/>
      <c r="SPT11" s="11"/>
      <c r="SPU11" s="11"/>
      <c r="SPV11" s="11"/>
      <c r="SPW11" s="11"/>
      <c r="SPX11" s="11"/>
      <c r="SPY11" s="11"/>
      <c r="SPZ11" s="11"/>
      <c r="SQA11" s="11"/>
      <c r="SQB11" s="11"/>
      <c r="SQC11" s="11"/>
      <c r="SQD11" s="11"/>
      <c r="SQE11" s="11"/>
      <c r="SQF11" s="11"/>
      <c r="SQG11" s="11"/>
      <c r="SQH11" s="11"/>
      <c r="SQI11" s="11"/>
      <c r="SQJ11" s="11"/>
      <c r="SQK11" s="11"/>
      <c r="SQL11" s="11"/>
      <c r="SQM11" s="11"/>
      <c r="SQN11" s="11"/>
      <c r="SQO11" s="11"/>
      <c r="SQP11" s="11"/>
      <c r="SQQ11" s="11"/>
      <c r="SQR11" s="11"/>
      <c r="SQS11" s="11"/>
      <c r="SQT11" s="11"/>
      <c r="SQU11" s="11"/>
      <c r="SQV11" s="11"/>
      <c r="SQW11" s="11"/>
      <c r="SQX11" s="11"/>
      <c r="SQY11" s="11"/>
      <c r="SQZ11" s="11"/>
      <c r="SRA11" s="11"/>
      <c r="SRB11" s="11"/>
      <c r="SRC11" s="11"/>
      <c r="SRD11" s="11"/>
      <c r="SRE11" s="11"/>
      <c r="SRF11" s="11"/>
      <c r="SRG11" s="11"/>
      <c r="SRH11" s="11"/>
      <c r="SRI11" s="11"/>
      <c r="SRJ11" s="11"/>
      <c r="SRK11" s="11"/>
      <c r="SRL11" s="11"/>
      <c r="SRM11" s="11"/>
      <c r="SRN11" s="11"/>
      <c r="SRO11" s="11"/>
      <c r="SRP11" s="11"/>
      <c r="SRQ11" s="11"/>
      <c r="SRR11" s="11"/>
      <c r="SRS11" s="11"/>
      <c r="SRT11" s="11"/>
      <c r="SRU11" s="11"/>
      <c r="SRV11" s="11"/>
      <c r="SRW11" s="11"/>
      <c r="SRX11" s="11"/>
      <c r="SRY11" s="11"/>
      <c r="SRZ11" s="11"/>
      <c r="SSA11" s="11"/>
      <c r="SSB11" s="11"/>
      <c r="SSC11" s="11"/>
      <c r="SSD11" s="11"/>
      <c r="SSE11" s="11"/>
      <c r="SSF11" s="11"/>
      <c r="SSG11" s="11"/>
      <c r="SSH11" s="11"/>
      <c r="SSI11" s="11"/>
      <c r="SSJ11" s="11"/>
      <c r="SSK11" s="11"/>
      <c r="SSL11" s="11"/>
      <c r="SSM11" s="11"/>
      <c r="SSN11" s="11"/>
      <c r="SSO11" s="11"/>
      <c r="SSP11" s="11"/>
      <c r="SSQ11" s="11"/>
      <c r="SSR11" s="11"/>
      <c r="SSS11" s="11"/>
      <c r="SST11" s="11"/>
      <c r="SSU11" s="11"/>
      <c r="SSV11" s="11"/>
      <c r="SSW11" s="11"/>
      <c r="SSX11" s="11"/>
      <c r="SSY11" s="11"/>
      <c r="SSZ11" s="11"/>
      <c r="STA11" s="11"/>
      <c r="STB11" s="11"/>
      <c r="STC11" s="11"/>
      <c r="STD11" s="11"/>
      <c r="STE11" s="11"/>
      <c r="STF11" s="11"/>
      <c r="STG11" s="11"/>
      <c r="STH11" s="11"/>
      <c r="STI11" s="11"/>
      <c r="STJ11" s="11"/>
      <c r="STK11" s="11"/>
      <c r="STL11" s="11"/>
      <c r="STM11" s="11"/>
      <c r="STN11" s="11"/>
      <c r="STO11" s="11"/>
      <c r="STP11" s="11"/>
      <c r="STQ11" s="11"/>
      <c r="STR11" s="11"/>
      <c r="STS11" s="11"/>
      <c r="STT11" s="11"/>
      <c r="STU11" s="11"/>
      <c r="STV11" s="11"/>
      <c r="STW11" s="11"/>
      <c r="STX11" s="11"/>
      <c r="STY11" s="11"/>
      <c r="STZ11" s="11"/>
      <c r="SUA11" s="11"/>
      <c r="SUB11" s="11"/>
      <c r="SUC11" s="11"/>
      <c r="SUD11" s="11"/>
      <c r="SUE11" s="11"/>
      <c r="SUF11" s="11"/>
      <c r="SUG11" s="11"/>
      <c r="SUH11" s="11"/>
      <c r="SUI11" s="11"/>
      <c r="SUJ11" s="11"/>
      <c r="SUK11" s="11"/>
      <c r="SUL11" s="11"/>
      <c r="SUM11" s="11"/>
      <c r="SUN11" s="11"/>
      <c r="SUO11" s="11"/>
      <c r="SUP11" s="11"/>
      <c r="SUQ11" s="11"/>
      <c r="SUR11" s="11"/>
      <c r="SUS11" s="11"/>
      <c r="SUT11" s="11"/>
      <c r="SUU11" s="11"/>
      <c r="SUV11" s="11"/>
      <c r="SUW11" s="11"/>
      <c r="SUX11" s="11"/>
      <c r="SUY11" s="11"/>
      <c r="SUZ11" s="11"/>
      <c r="SVA11" s="11"/>
      <c r="SVB11" s="11"/>
      <c r="SVC11" s="11"/>
      <c r="SVD11" s="11"/>
      <c r="SVE11" s="11"/>
      <c r="SVF11" s="11"/>
      <c r="SVG11" s="11"/>
      <c r="SVH11" s="11"/>
      <c r="SVI11" s="11"/>
      <c r="SVJ11" s="11"/>
      <c r="SVK11" s="11"/>
      <c r="SVL11" s="11"/>
      <c r="SVM11" s="11"/>
      <c r="SVN11" s="11"/>
      <c r="SVO11" s="11"/>
      <c r="SVP11" s="11"/>
      <c r="SVQ11" s="11"/>
      <c r="SVR11" s="11"/>
      <c r="SVS11" s="11"/>
      <c r="SVT11" s="11"/>
      <c r="SVU11" s="11"/>
      <c r="SVV11" s="11"/>
      <c r="SVW11" s="11"/>
      <c r="SVX11" s="11"/>
      <c r="SVY11" s="11"/>
      <c r="SVZ11" s="11"/>
      <c r="SWA11" s="11"/>
      <c r="SWB11" s="11"/>
      <c r="SWC11" s="11"/>
      <c r="SWD11" s="11"/>
      <c r="SWE11" s="11"/>
      <c r="SWF11" s="11"/>
      <c r="SWG11" s="11"/>
      <c r="SWH11" s="11"/>
      <c r="SWI11" s="11"/>
      <c r="SWJ11" s="11"/>
      <c r="SWK11" s="11"/>
      <c r="SWL11" s="11"/>
      <c r="SWM11" s="11"/>
      <c r="SWN11" s="11"/>
      <c r="SWO11" s="11"/>
      <c r="SWP11" s="11"/>
      <c r="SWQ11" s="11"/>
      <c r="SWR11" s="11"/>
      <c r="SWS11" s="11"/>
      <c r="SWT11" s="11"/>
      <c r="SWU11" s="11"/>
      <c r="SWV11" s="11"/>
      <c r="SWW11" s="11"/>
      <c r="SWX11" s="11"/>
      <c r="SWY11" s="11"/>
      <c r="SWZ11" s="11"/>
      <c r="SXA11" s="11"/>
      <c r="SXB11" s="11"/>
      <c r="SXC11" s="11"/>
      <c r="SXD11" s="11"/>
      <c r="SXE11" s="11"/>
      <c r="SXF11" s="11"/>
      <c r="SXG11" s="11"/>
      <c r="SXH11" s="11"/>
      <c r="SXI11" s="11"/>
      <c r="SXJ11" s="11"/>
      <c r="SXK11" s="11"/>
      <c r="SXL11" s="11"/>
      <c r="SXM11" s="11"/>
      <c r="SXN11" s="11"/>
      <c r="SXO11" s="11"/>
      <c r="SXP11" s="11"/>
      <c r="SXQ11" s="11"/>
      <c r="SXR11" s="11"/>
      <c r="SXS11" s="11"/>
      <c r="SXT11" s="11"/>
      <c r="SXU11" s="11"/>
      <c r="SXV11" s="11"/>
      <c r="SXW11" s="11"/>
      <c r="SXX11" s="11"/>
      <c r="SXY11" s="11"/>
      <c r="SXZ11" s="11"/>
      <c r="SYA11" s="11"/>
      <c r="SYB11" s="11"/>
      <c r="SYC11" s="11"/>
      <c r="SYD11" s="11"/>
      <c r="SYE11" s="11"/>
      <c r="SYF11" s="11"/>
      <c r="SYG11" s="11"/>
      <c r="SYH11" s="11"/>
      <c r="SYI11" s="11"/>
      <c r="SYJ11" s="11"/>
      <c r="SYK11" s="11"/>
      <c r="SYL11" s="11"/>
      <c r="SYM11" s="11"/>
      <c r="SYN11" s="11"/>
      <c r="SYO11" s="11"/>
      <c r="SYP11" s="11"/>
      <c r="SYQ11" s="11"/>
      <c r="SYR11" s="11"/>
      <c r="SYS11" s="11"/>
      <c r="SYT11" s="11"/>
      <c r="SYU11" s="11"/>
      <c r="SYV11" s="11"/>
      <c r="SYW11" s="11"/>
      <c r="SYX11" s="11"/>
      <c r="SYY11" s="11"/>
      <c r="SYZ11" s="11"/>
      <c r="SZA11" s="11"/>
      <c r="SZB11" s="11"/>
      <c r="SZC11" s="11"/>
      <c r="SZD11" s="11"/>
      <c r="SZE11" s="11"/>
      <c r="SZF11" s="11"/>
      <c r="SZG11" s="11"/>
      <c r="SZH11" s="11"/>
      <c r="SZI11" s="11"/>
      <c r="SZJ11" s="11"/>
      <c r="SZK11" s="11"/>
      <c r="SZL11" s="11"/>
      <c r="SZM11" s="11"/>
      <c r="SZN11" s="11"/>
      <c r="SZO11" s="11"/>
      <c r="SZP11" s="11"/>
      <c r="SZQ11" s="11"/>
      <c r="SZR11" s="11"/>
      <c r="SZS11" s="11"/>
      <c r="SZT11" s="11"/>
      <c r="SZU11" s="11"/>
      <c r="SZV11" s="11"/>
      <c r="SZW11" s="11"/>
      <c r="SZX11" s="11"/>
      <c r="SZY11" s="11"/>
      <c r="SZZ11" s="11"/>
      <c r="TAA11" s="11"/>
      <c r="TAB11" s="11"/>
      <c r="TAC11" s="11"/>
      <c r="TAD11" s="11"/>
      <c r="TAE11" s="11"/>
      <c r="TAF11" s="11"/>
      <c r="TAG11" s="11"/>
      <c r="TAH11" s="11"/>
      <c r="TAI11" s="11"/>
      <c r="TAJ11" s="11"/>
      <c r="TAK11" s="11"/>
      <c r="TAL11" s="11"/>
      <c r="TAM11" s="11"/>
      <c r="TAN11" s="11"/>
      <c r="TAO11" s="11"/>
      <c r="TAP11" s="11"/>
      <c r="TAQ11" s="11"/>
      <c r="TAR11" s="11"/>
      <c r="TAS11" s="11"/>
      <c r="TAT11" s="11"/>
      <c r="TAU11" s="11"/>
      <c r="TAV11" s="11"/>
      <c r="TAW11" s="11"/>
      <c r="TAX11" s="11"/>
      <c r="TAY11" s="11"/>
      <c r="TAZ11" s="11"/>
      <c r="TBA11" s="11"/>
      <c r="TBB11" s="11"/>
      <c r="TBC11" s="11"/>
      <c r="TBD11" s="11"/>
      <c r="TBE11" s="11"/>
      <c r="TBF11" s="11"/>
      <c r="TBG11" s="11"/>
      <c r="TBH11" s="11"/>
      <c r="TBI11" s="11"/>
      <c r="TBJ11" s="11"/>
      <c r="TBK11" s="11"/>
      <c r="TBL11" s="11"/>
      <c r="TBM11" s="11"/>
      <c r="TBN11" s="11"/>
      <c r="TBO11" s="11"/>
      <c r="TBP11" s="11"/>
      <c r="TBQ11" s="11"/>
      <c r="TBR11" s="11"/>
      <c r="TBS11" s="11"/>
      <c r="TBT11" s="11"/>
      <c r="TBU11" s="11"/>
      <c r="TBV11" s="11"/>
      <c r="TBW11" s="11"/>
      <c r="TBX11" s="11"/>
      <c r="TBY11" s="11"/>
      <c r="TBZ11" s="11"/>
      <c r="TCA11" s="11"/>
      <c r="TCB11" s="11"/>
      <c r="TCC11" s="11"/>
      <c r="TCD11" s="11"/>
      <c r="TCE11" s="11"/>
      <c r="TCF11" s="11"/>
      <c r="TCG11" s="11"/>
      <c r="TCH11" s="11"/>
      <c r="TCI11" s="11"/>
      <c r="TCJ11" s="11"/>
      <c r="TCK11" s="11"/>
      <c r="TCL11" s="11"/>
      <c r="TCM11" s="11"/>
      <c r="TCN11" s="11"/>
      <c r="TCO11" s="11"/>
      <c r="TCP11" s="11"/>
      <c r="TCQ11" s="11"/>
      <c r="TCR11" s="11"/>
      <c r="TCS11" s="11"/>
      <c r="TCT11" s="11"/>
      <c r="TCU11" s="11"/>
      <c r="TCV11" s="11"/>
      <c r="TCW11" s="11"/>
      <c r="TCX11" s="11"/>
      <c r="TCY11" s="11"/>
      <c r="TCZ11" s="11"/>
      <c r="TDA11" s="11"/>
      <c r="TDB11" s="11"/>
      <c r="TDC11" s="11"/>
      <c r="TDD11" s="11"/>
      <c r="TDE11" s="11"/>
      <c r="TDF11" s="11"/>
      <c r="TDG11" s="11"/>
      <c r="TDH11" s="11"/>
      <c r="TDI11" s="11"/>
      <c r="TDJ11" s="11"/>
      <c r="TDK11" s="11"/>
      <c r="TDL11" s="11"/>
      <c r="TDM11" s="11"/>
      <c r="TDN11" s="11"/>
      <c r="TDO11" s="11"/>
      <c r="TDP11" s="11"/>
      <c r="TDQ11" s="11"/>
      <c r="TDR11" s="11"/>
      <c r="TDS11" s="11"/>
      <c r="TDT11" s="11"/>
      <c r="TDU11" s="11"/>
      <c r="TDV11" s="11"/>
      <c r="TDW11" s="11"/>
      <c r="TDX11" s="11"/>
      <c r="TDY11" s="11"/>
      <c r="TDZ11" s="11"/>
      <c r="TEA11" s="11"/>
      <c r="TEB11" s="11"/>
      <c r="TEC11" s="11"/>
      <c r="TED11" s="11"/>
      <c r="TEE11" s="11"/>
      <c r="TEF11" s="11"/>
      <c r="TEG11" s="11"/>
      <c r="TEH11" s="11"/>
      <c r="TEI11" s="11"/>
      <c r="TEJ11" s="11"/>
      <c r="TEK11" s="11"/>
      <c r="TEL11" s="11"/>
      <c r="TEM11" s="11"/>
      <c r="TEN11" s="11"/>
      <c r="TEO11" s="11"/>
      <c r="TEP11" s="11"/>
      <c r="TEQ11" s="11"/>
      <c r="TER11" s="11"/>
      <c r="TES11" s="11"/>
      <c r="TET11" s="11"/>
      <c r="TEU11" s="11"/>
      <c r="TEV11" s="11"/>
      <c r="TEW11" s="11"/>
      <c r="TEX11" s="11"/>
      <c r="TEY11" s="11"/>
      <c r="TEZ11" s="11"/>
      <c r="TFA11" s="11"/>
      <c r="TFB11" s="11"/>
      <c r="TFC11" s="11"/>
      <c r="TFD11" s="11"/>
      <c r="TFE11" s="11"/>
      <c r="TFF11" s="11"/>
      <c r="TFG11" s="11"/>
      <c r="TFH11" s="11"/>
      <c r="TFI11" s="11"/>
      <c r="TFJ11" s="11"/>
      <c r="TFK11" s="11"/>
      <c r="TFL11" s="11"/>
      <c r="TFM11" s="11"/>
      <c r="TFN11" s="11"/>
      <c r="TFO11" s="11"/>
      <c r="TFP11" s="11"/>
      <c r="TFQ11" s="11"/>
      <c r="TFR11" s="11"/>
      <c r="TFS11" s="11"/>
      <c r="TFT11" s="11"/>
      <c r="TFU11" s="11"/>
      <c r="TFV11" s="11"/>
      <c r="TFW11" s="11"/>
      <c r="TFX11" s="11"/>
      <c r="TFY11" s="11"/>
      <c r="TFZ11" s="11"/>
      <c r="TGA11" s="11"/>
      <c r="TGB11" s="11"/>
      <c r="TGC11" s="11"/>
      <c r="TGD11" s="11"/>
      <c r="TGE11" s="11"/>
      <c r="TGF11" s="11"/>
      <c r="TGG11" s="11"/>
      <c r="TGH11" s="11"/>
      <c r="TGI11" s="11"/>
      <c r="TGJ11" s="11"/>
      <c r="TGK11" s="11"/>
      <c r="TGL11" s="11"/>
      <c r="TGM11" s="11"/>
      <c r="TGN11" s="11"/>
      <c r="TGO11" s="11"/>
      <c r="TGP11" s="11"/>
      <c r="TGQ11" s="11"/>
      <c r="TGR11" s="11"/>
      <c r="TGS11" s="11"/>
      <c r="TGT11" s="11"/>
      <c r="TGU11" s="11"/>
      <c r="TGV11" s="11"/>
      <c r="TGW11" s="11"/>
      <c r="TGX11" s="11"/>
      <c r="TGY11" s="11"/>
      <c r="TGZ11" s="11"/>
      <c r="THA11" s="11"/>
      <c r="THB11" s="11"/>
      <c r="THC11" s="11"/>
      <c r="THD11" s="11"/>
      <c r="THE11" s="11"/>
      <c r="THF11" s="11"/>
      <c r="THG11" s="11"/>
      <c r="THH11" s="11"/>
      <c r="THI11" s="11"/>
      <c r="THJ11" s="11"/>
      <c r="THK11" s="11"/>
      <c r="THL11" s="11"/>
      <c r="THM11" s="11"/>
      <c r="THN11" s="11"/>
      <c r="THO11" s="11"/>
      <c r="THP11" s="11"/>
      <c r="THQ11" s="11"/>
      <c r="THR11" s="11"/>
      <c r="THS11" s="11"/>
      <c r="THT11" s="11"/>
      <c r="THU11" s="11"/>
      <c r="THV11" s="11"/>
      <c r="THW11" s="11"/>
      <c r="THX11" s="11"/>
      <c r="THY11" s="11"/>
      <c r="THZ11" s="11"/>
      <c r="TIA11" s="11"/>
      <c r="TIB11" s="11"/>
      <c r="TIC11" s="11"/>
      <c r="TID11" s="11"/>
      <c r="TIE11" s="11"/>
      <c r="TIF11" s="11"/>
      <c r="TIG11" s="11"/>
      <c r="TIH11" s="11"/>
      <c r="TII11" s="11"/>
      <c r="TIJ11" s="11"/>
      <c r="TIK11" s="11"/>
      <c r="TIL11" s="11"/>
      <c r="TIM11" s="11"/>
      <c r="TIN11" s="11"/>
      <c r="TIO11" s="11"/>
      <c r="TIP11" s="11"/>
      <c r="TIQ11" s="11"/>
      <c r="TIR11" s="11"/>
      <c r="TIS11" s="11"/>
      <c r="TIT11" s="11"/>
      <c r="TIU11" s="11"/>
      <c r="TIV11" s="11"/>
      <c r="TIW11" s="11"/>
      <c r="TIX11" s="11"/>
      <c r="TIY11" s="11"/>
      <c r="TIZ11" s="11"/>
      <c r="TJA11" s="11"/>
      <c r="TJB11" s="11"/>
      <c r="TJC11" s="11"/>
      <c r="TJD11" s="11"/>
      <c r="TJE11" s="11"/>
      <c r="TJF11" s="11"/>
      <c r="TJG11" s="11"/>
      <c r="TJH11" s="11"/>
      <c r="TJI11" s="11"/>
      <c r="TJJ11" s="11"/>
      <c r="TJK11" s="11"/>
      <c r="TJL11" s="11"/>
      <c r="TJM11" s="11"/>
      <c r="TJN11" s="11"/>
      <c r="TJO11" s="11"/>
      <c r="TJP11" s="11"/>
      <c r="TJQ11" s="11"/>
      <c r="TJR11" s="11"/>
      <c r="TJS11" s="11"/>
      <c r="TJT11" s="11"/>
      <c r="TJU11" s="11"/>
      <c r="TJV11" s="11"/>
      <c r="TJW11" s="11"/>
      <c r="TJX11" s="11"/>
      <c r="TJY11" s="11"/>
      <c r="TJZ11" s="11"/>
      <c r="TKA11" s="11"/>
      <c r="TKB11" s="11"/>
      <c r="TKC11" s="11"/>
      <c r="TKD11" s="11"/>
      <c r="TKE11" s="11"/>
      <c r="TKF11" s="11"/>
      <c r="TKG11" s="11"/>
      <c r="TKH11" s="11"/>
      <c r="TKI11" s="11"/>
      <c r="TKJ11" s="11"/>
      <c r="TKK11" s="11"/>
      <c r="TKL11" s="11"/>
      <c r="TKM11" s="11"/>
      <c r="TKN11" s="11"/>
      <c r="TKO11" s="11"/>
      <c r="TKP11" s="11"/>
      <c r="TKQ11" s="11"/>
      <c r="TKR11" s="11"/>
      <c r="TKS11" s="11"/>
      <c r="TKT11" s="11"/>
      <c r="TKU11" s="11"/>
      <c r="TKV11" s="11"/>
      <c r="TKW11" s="11"/>
      <c r="TKX11" s="11"/>
      <c r="TKY11" s="11"/>
      <c r="TKZ11" s="11"/>
      <c r="TLA11" s="11"/>
      <c r="TLB11" s="11"/>
      <c r="TLC11" s="11"/>
      <c r="TLD11" s="11"/>
      <c r="TLE11" s="11"/>
      <c r="TLF11" s="11"/>
      <c r="TLG11" s="11"/>
      <c r="TLH11" s="11"/>
      <c r="TLI11" s="11"/>
      <c r="TLJ11" s="11"/>
      <c r="TLK11" s="11"/>
      <c r="TLL11" s="11"/>
      <c r="TLM11" s="11"/>
      <c r="TLN11" s="11"/>
      <c r="TLO11" s="11"/>
      <c r="TLP11" s="11"/>
      <c r="TLQ11" s="11"/>
      <c r="TLR11" s="11"/>
      <c r="TLS11" s="11"/>
      <c r="TLT11" s="11"/>
      <c r="TLU11" s="11"/>
      <c r="TLV11" s="11"/>
      <c r="TLW11" s="11"/>
      <c r="TLX11" s="11"/>
      <c r="TLY11" s="11"/>
      <c r="TLZ11" s="11"/>
      <c r="TMA11" s="11"/>
      <c r="TMB11" s="11"/>
      <c r="TMC11" s="11"/>
      <c r="TMD11" s="11"/>
      <c r="TME11" s="11"/>
      <c r="TMF11" s="11"/>
      <c r="TMG11" s="11"/>
      <c r="TMH11" s="11"/>
      <c r="TMI11" s="11"/>
      <c r="TMJ11" s="11"/>
      <c r="TMK11" s="11"/>
      <c r="TML11" s="11"/>
      <c r="TMM11" s="11"/>
      <c r="TMN11" s="11"/>
      <c r="TMO11" s="11"/>
      <c r="TMP11" s="11"/>
      <c r="TMQ11" s="11"/>
      <c r="TMR11" s="11"/>
      <c r="TMS11" s="11"/>
      <c r="TMT11" s="11"/>
      <c r="TMU11" s="11"/>
      <c r="TMV11" s="11"/>
      <c r="TMW11" s="11"/>
      <c r="TMX11" s="11"/>
      <c r="TMY11" s="11"/>
      <c r="TMZ11" s="11"/>
      <c r="TNA11" s="11"/>
      <c r="TNB11" s="11"/>
      <c r="TNC11" s="11"/>
      <c r="TND11" s="11"/>
      <c r="TNE11" s="11"/>
      <c r="TNF11" s="11"/>
      <c r="TNG11" s="11"/>
      <c r="TNH11" s="11"/>
      <c r="TNI11" s="11"/>
      <c r="TNJ11" s="11"/>
      <c r="TNK11" s="11"/>
      <c r="TNL11" s="11"/>
      <c r="TNM11" s="11"/>
      <c r="TNN11" s="11"/>
      <c r="TNO11" s="11"/>
      <c r="TNP11" s="11"/>
      <c r="TNQ11" s="11"/>
      <c r="TNR11" s="11"/>
      <c r="TNS11" s="11"/>
      <c r="TNT11" s="11"/>
      <c r="TNU11" s="11"/>
      <c r="TNV11" s="11"/>
      <c r="TNW11" s="11"/>
      <c r="TNX11" s="11"/>
      <c r="TNY11" s="11"/>
      <c r="TNZ11" s="11"/>
      <c r="TOA11" s="11"/>
      <c r="TOB11" s="11"/>
      <c r="TOC11" s="11"/>
      <c r="TOD11" s="11"/>
      <c r="TOE11" s="11"/>
      <c r="TOF11" s="11"/>
      <c r="TOG11" s="11"/>
      <c r="TOH11" s="11"/>
      <c r="TOI11" s="11"/>
      <c r="TOJ11" s="11"/>
      <c r="TOK11" s="11"/>
      <c r="TOL11" s="11"/>
      <c r="TOM11" s="11"/>
      <c r="TON11" s="11"/>
      <c r="TOO11" s="11"/>
      <c r="TOP11" s="11"/>
      <c r="TOQ11" s="11"/>
      <c r="TOR11" s="11"/>
      <c r="TOS11" s="11"/>
      <c r="TOT11" s="11"/>
      <c r="TOU11" s="11"/>
      <c r="TOV11" s="11"/>
      <c r="TOW11" s="11"/>
      <c r="TOX11" s="11"/>
      <c r="TOY11" s="11"/>
      <c r="TOZ11" s="11"/>
      <c r="TPA11" s="11"/>
      <c r="TPB11" s="11"/>
      <c r="TPC11" s="11"/>
      <c r="TPD11" s="11"/>
      <c r="TPE11" s="11"/>
      <c r="TPF11" s="11"/>
      <c r="TPG11" s="11"/>
      <c r="TPH11" s="11"/>
      <c r="TPI11" s="11"/>
      <c r="TPJ11" s="11"/>
      <c r="TPK11" s="11"/>
      <c r="TPL11" s="11"/>
      <c r="TPM11" s="11"/>
      <c r="TPN11" s="11"/>
      <c r="TPO11" s="11"/>
      <c r="TPP11" s="11"/>
      <c r="TPQ11" s="11"/>
      <c r="TPR11" s="11"/>
      <c r="TPS11" s="11"/>
      <c r="TPT11" s="11"/>
      <c r="TPU11" s="11"/>
      <c r="TPV11" s="11"/>
      <c r="TPW11" s="11"/>
      <c r="TPX11" s="11"/>
      <c r="TPY11" s="11"/>
      <c r="TPZ11" s="11"/>
      <c r="TQA11" s="11"/>
      <c r="TQB11" s="11"/>
      <c r="TQC11" s="11"/>
      <c r="TQD11" s="11"/>
      <c r="TQE11" s="11"/>
      <c r="TQF11" s="11"/>
      <c r="TQG11" s="11"/>
      <c r="TQH11" s="11"/>
      <c r="TQI11" s="11"/>
      <c r="TQJ11" s="11"/>
      <c r="TQK11" s="11"/>
      <c r="TQL11" s="11"/>
      <c r="TQM11" s="11"/>
      <c r="TQN11" s="11"/>
      <c r="TQO11" s="11"/>
      <c r="TQP11" s="11"/>
      <c r="TQQ11" s="11"/>
      <c r="TQR11" s="11"/>
      <c r="TQS11" s="11"/>
      <c r="TQT11" s="11"/>
      <c r="TQU11" s="11"/>
      <c r="TQV11" s="11"/>
      <c r="TQW11" s="11"/>
      <c r="TQX11" s="11"/>
      <c r="TQY11" s="11"/>
      <c r="TQZ11" s="11"/>
      <c r="TRA11" s="11"/>
      <c r="TRB11" s="11"/>
      <c r="TRC11" s="11"/>
      <c r="TRD11" s="11"/>
      <c r="TRE11" s="11"/>
      <c r="TRF11" s="11"/>
      <c r="TRG11" s="11"/>
      <c r="TRH11" s="11"/>
      <c r="TRI11" s="11"/>
      <c r="TRJ11" s="11"/>
      <c r="TRK11" s="11"/>
      <c r="TRL11" s="11"/>
      <c r="TRM11" s="11"/>
      <c r="TRN11" s="11"/>
      <c r="TRO11" s="11"/>
      <c r="TRP11" s="11"/>
      <c r="TRQ11" s="11"/>
      <c r="TRR11" s="11"/>
      <c r="TRS11" s="11"/>
      <c r="TRT11" s="11"/>
      <c r="TRU11" s="11"/>
      <c r="TRV11" s="11"/>
      <c r="TRW11" s="11"/>
      <c r="TRX11" s="11"/>
      <c r="TRY11" s="11"/>
      <c r="TRZ11" s="11"/>
      <c r="TSA11" s="11"/>
      <c r="TSB11" s="11"/>
      <c r="TSC11" s="11"/>
      <c r="TSD11" s="11"/>
      <c r="TSE11" s="11"/>
      <c r="TSF11" s="11"/>
      <c r="TSG11" s="11"/>
      <c r="TSH11" s="11"/>
      <c r="TSI11" s="11"/>
      <c r="TSJ11" s="11"/>
      <c r="TSK11" s="11"/>
      <c r="TSL11" s="11"/>
      <c r="TSM11" s="11"/>
      <c r="TSN11" s="11"/>
      <c r="TSO11" s="11"/>
      <c r="TSP11" s="11"/>
      <c r="TSQ11" s="11"/>
      <c r="TSR11" s="11"/>
      <c r="TSS11" s="11"/>
      <c r="TST11" s="11"/>
      <c r="TSU11" s="11"/>
      <c r="TSV11" s="11"/>
      <c r="TSW11" s="11"/>
      <c r="TSX11" s="11"/>
      <c r="TSY11" s="11"/>
      <c r="TSZ11" s="11"/>
      <c r="TTA11" s="11"/>
      <c r="TTB11" s="11"/>
      <c r="TTC11" s="11"/>
      <c r="TTD11" s="11"/>
      <c r="TTE11" s="11"/>
      <c r="TTF11" s="11"/>
      <c r="TTG11" s="11"/>
      <c r="TTH11" s="11"/>
      <c r="TTI11" s="11"/>
      <c r="TTJ11" s="11"/>
      <c r="TTK11" s="11"/>
      <c r="TTL11" s="11"/>
      <c r="TTM11" s="11"/>
      <c r="TTN11" s="11"/>
      <c r="TTO11" s="11"/>
      <c r="TTP11" s="11"/>
      <c r="TTQ11" s="11"/>
      <c r="TTR11" s="11"/>
      <c r="TTS11" s="11"/>
      <c r="TTT11" s="11"/>
      <c r="TTU11" s="11"/>
      <c r="TTV11" s="11"/>
      <c r="TTW11" s="11"/>
      <c r="TTX11" s="11"/>
      <c r="TTY11" s="11"/>
      <c r="TTZ11" s="11"/>
      <c r="TUA11" s="11"/>
      <c r="TUB11" s="11"/>
      <c r="TUC11" s="11"/>
      <c r="TUD11" s="11"/>
      <c r="TUE11" s="11"/>
      <c r="TUF11" s="11"/>
      <c r="TUG11" s="11"/>
      <c r="TUH11" s="11"/>
      <c r="TUI11" s="11"/>
      <c r="TUJ11" s="11"/>
      <c r="TUK11" s="11"/>
      <c r="TUL11" s="11"/>
      <c r="TUM11" s="11"/>
      <c r="TUN11" s="11"/>
      <c r="TUO11" s="11"/>
      <c r="TUP11" s="11"/>
      <c r="TUQ11" s="11"/>
      <c r="TUR11" s="11"/>
      <c r="TUS11" s="11"/>
      <c r="TUT11" s="11"/>
      <c r="TUU11" s="11"/>
      <c r="TUV11" s="11"/>
      <c r="TUW11" s="11"/>
      <c r="TUX11" s="11"/>
      <c r="TUY11" s="11"/>
      <c r="TUZ11" s="11"/>
      <c r="TVA11" s="11"/>
      <c r="TVB11" s="11"/>
      <c r="TVC11" s="11"/>
      <c r="TVD11" s="11"/>
      <c r="TVE11" s="11"/>
      <c r="TVF11" s="11"/>
      <c r="TVG11" s="11"/>
      <c r="TVH11" s="11"/>
      <c r="TVI11" s="11"/>
      <c r="TVJ11" s="11"/>
      <c r="TVK11" s="11"/>
      <c r="TVL11" s="11"/>
      <c r="TVM11" s="11"/>
      <c r="TVN11" s="11"/>
      <c r="TVO11" s="11"/>
      <c r="TVP11" s="11"/>
      <c r="TVQ11" s="11"/>
      <c r="TVR11" s="11"/>
      <c r="TVS11" s="11"/>
      <c r="TVT11" s="11"/>
      <c r="TVU11" s="11"/>
      <c r="TVV11" s="11"/>
      <c r="TVW11" s="11"/>
      <c r="TVX11" s="11"/>
      <c r="TVY11" s="11"/>
      <c r="TVZ11" s="11"/>
      <c r="TWA11" s="11"/>
      <c r="TWB11" s="11"/>
      <c r="TWC11" s="11"/>
      <c r="TWD11" s="11"/>
      <c r="TWE11" s="11"/>
      <c r="TWF11" s="11"/>
      <c r="TWG11" s="11"/>
      <c r="TWH11" s="11"/>
      <c r="TWI11" s="11"/>
      <c r="TWJ11" s="11"/>
      <c r="TWK11" s="11"/>
      <c r="TWL11" s="11"/>
      <c r="TWM11" s="11"/>
      <c r="TWN11" s="11"/>
      <c r="TWO11" s="11"/>
      <c r="TWP11" s="11"/>
      <c r="TWQ11" s="11"/>
      <c r="TWR11" s="11"/>
      <c r="TWS11" s="11"/>
      <c r="TWT11" s="11"/>
      <c r="TWU11" s="11"/>
      <c r="TWV11" s="11"/>
      <c r="TWW11" s="11"/>
      <c r="TWX11" s="11"/>
      <c r="TWY11" s="11"/>
      <c r="TWZ11" s="11"/>
      <c r="TXA11" s="11"/>
      <c r="TXB11" s="11"/>
      <c r="TXC11" s="11"/>
      <c r="TXD11" s="11"/>
      <c r="TXE11" s="11"/>
      <c r="TXF11" s="11"/>
      <c r="TXG11" s="11"/>
      <c r="TXH11" s="11"/>
      <c r="TXI11" s="11"/>
      <c r="TXJ11" s="11"/>
      <c r="TXK11" s="11"/>
      <c r="TXL11" s="11"/>
      <c r="TXM11" s="11"/>
      <c r="TXN11" s="11"/>
      <c r="TXO11" s="11"/>
      <c r="TXP11" s="11"/>
      <c r="TXQ11" s="11"/>
      <c r="TXR11" s="11"/>
      <c r="TXS11" s="11"/>
      <c r="TXT11" s="11"/>
      <c r="TXU11" s="11"/>
      <c r="TXV11" s="11"/>
      <c r="TXW11" s="11"/>
      <c r="TXX11" s="11"/>
      <c r="TXY11" s="11"/>
      <c r="TXZ11" s="11"/>
      <c r="TYA11" s="11"/>
      <c r="TYB11" s="11"/>
      <c r="TYC11" s="11"/>
      <c r="TYD11" s="11"/>
      <c r="TYE11" s="11"/>
      <c r="TYF11" s="11"/>
      <c r="TYG11" s="11"/>
      <c r="TYH11" s="11"/>
      <c r="TYI11" s="11"/>
      <c r="TYJ11" s="11"/>
      <c r="TYK11" s="11"/>
      <c r="TYL11" s="11"/>
      <c r="TYM11" s="11"/>
      <c r="TYN11" s="11"/>
      <c r="TYO11" s="11"/>
      <c r="TYP11" s="11"/>
      <c r="TYQ11" s="11"/>
      <c r="TYR11" s="11"/>
      <c r="TYS11" s="11"/>
      <c r="TYT11" s="11"/>
      <c r="TYU11" s="11"/>
      <c r="TYV11" s="11"/>
      <c r="TYW11" s="11"/>
      <c r="TYX11" s="11"/>
      <c r="TYY11" s="11"/>
      <c r="TYZ11" s="11"/>
      <c r="TZA11" s="11"/>
      <c r="TZB11" s="11"/>
      <c r="TZC11" s="11"/>
      <c r="TZD11" s="11"/>
      <c r="TZE11" s="11"/>
      <c r="TZF11" s="11"/>
      <c r="TZG11" s="11"/>
      <c r="TZH11" s="11"/>
      <c r="TZI11" s="11"/>
      <c r="TZJ11" s="11"/>
      <c r="TZK11" s="11"/>
      <c r="TZL11" s="11"/>
      <c r="TZM11" s="11"/>
      <c r="TZN11" s="11"/>
      <c r="TZO11" s="11"/>
      <c r="TZP11" s="11"/>
      <c r="TZQ11" s="11"/>
      <c r="TZR11" s="11"/>
      <c r="TZS11" s="11"/>
      <c r="TZT11" s="11"/>
      <c r="TZU11" s="11"/>
      <c r="TZV11" s="11"/>
      <c r="TZW11" s="11"/>
      <c r="TZX11" s="11"/>
      <c r="TZY11" s="11"/>
      <c r="TZZ11" s="11"/>
      <c r="UAA11" s="11"/>
      <c r="UAB11" s="11"/>
      <c r="UAC11" s="11"/>
      <c r="UAD11" s="11"/>
      <c r="UAE11" s="11"/>
      <c r="UAF11" s="11"/>
      <c r="UAG11" s="11"/>
      <c r="UAH11" s="11"/>
      <c r="UAI11" s="11"/>
      <c r="UAJ11" s="11"/>
      <c r="UAK11" s="11"/>
      <c r="UAL11" s="11"/>
      <c r="UAM11" s="11"/>
      <c r="UAN11" s="11"/>
      <c r="UAO11" s="11"/>
      <c r="UAP11" s="11"/>
      <c r="UAQ11" s="11"/>
      <c r="UAR11" s="11"/>
      <c r="UAS11" s="11"/>
      <c r="UAT11" s="11"/>
      <c r="UAU11" s="11"/>
      <c r="UAV11" s="11"/>
      <c r="UAW11" s="11"/>
      <c r="UAX11" s="11"/>
      <c r="UAY11" s="11"/>
      <c r="UAZ11" s="11"/>
      <c r="UBA11" s="11"/>
      <c r="UBB11" s="11"/>
      <c r="UBC11" s="11"/>
      <c r="UBD11" s="11"/>
      <c r="UBE11" s="11"/>
      <c r="UBF11" s="11"/>
      <c r="UBG11" s="11"/>
      <c r="UBH11" s="11"/>
      <c r="UBI11" s="11"/>
      <c r="UBJ11" s="11"/>
      <c r="UBK11" s="11"/>
      <c r="UBL11" s="11"/>
      <c r="UBM11" s="11"/>
      <c r="UBN11" s="11"/>
      <c r="UBO11" s="11"/>
      <c r="UBP11" s="11"/>
      <c r="UBQ11" s="11"/>
      <c r="UBR11" s="11"/>
      <c r="UBS11" s="11"/>
      <c r="UBT11" s="11"/>
      <c r="UBU11" s="11"/>
      <c r="UBV11" s="11"/>
      <c r="UBW11" s="11"/>
      <c r="UBX11" s="11"/>
      <c r="UBY11" s="11"/>
      <c r="UBZ11" s="11"/>
      <c r="UCA11" s="11"/>
      <c r="UCB11" s="11"/>
      <c r="UCC11" s="11"/>
      <c r="UCD11" s="11"/>
      <c r="UCE11" s="11"/>
      <c r="UCF11" s="11"/>
      <c r="UCG11" s="11"/>
      <c r="UCH11" s="11"/>
      <c r="UCI11" s="11"/>
      <c r="UCJ11" s="11"/>
      <c r="UCK11" s="11"/>
      <c r="UCL11" s="11"/>
      <c r="UCM11" s="11"/>
      <c r="UCN11" s="11"/>
      <c r="UCO11" s="11"/>
      <c r="UCP11" s="11"/>
      <c r="UCQ11" s="11"/>
      <c r="UCR11" s="11"/>
      <c r="UCS11" s="11"/>
      <c r="UCT11" s="11"/>
      <c r="UCU11" s="11"/>
      <c r="UCV11" s="11"/>
      <c r="UCW11" s="11"/>
      <c r="UCX11" s="11"/>
      <c r="UCY11" s="11"/>
      <c r="UCZ11" s="11"/>
      <c r="UDA11" s="11"/>
      <c r="UDB11" s="11"/>
      <c r="UDC11" s="11"/>
      <c r="UDD11" s="11"/>
      <c r="UDE11" s="11"/>
      <c r="UDF11" s="11"/>
      <c r="UDG11" s="11"/>
      <c r="UDH11" s="11"/>
      <c r="UDI11" s="11"/>
      <c r="UDJ11" s="11"/>
      <c r="UDK11" s="11"/>
      <c r="UDL11" s="11"/>
      <c r="UDM11" s="11"/>
      <c r="UDN11" s="11"/>
      <c r="UDO11" s="11"/>
      <c r="UDP11" s="11"/>
      <c r="UDQ11" s="11"/>
      <c r="UDR11" s="11"/>
      <c r="UDS11" s="11"/>
      <c r="UDT11" s="11"/>
      <c r="UDU11" s="11"/>
      <c r="UDV11" s="11"/>
      <c r="UDW11" s="11"/>
      <c r="UDX11" s="11"/>
      <c r="UDY11" s="11"/>
      <c r="UDZ11" s="11"/>
      <c r="UEA11" s="11"/>
      <c r="UEB11" s="11"/>
      <c r="UEC11" s="11"/>
      <c r="UED11" s="11"/>
      <c r="UEE11" s="11"/>
      <c r="UEF11" s="11"/>
      <c r="UEG11" s="11"/>
      <c r="UEH11" s="11"/>
      <c r="UEI11" s="11"/>
      <c r="UEJ11" s="11"/>
      <c r="UEK11" s="11"/>
      <c r="UEL11" s="11"/>
      <c r="UEM11" s="11"/>
      <c r="UEN11" s="11"/>
      <c r="UEO11" s="11"/>
      <c r="UEP11" s="11"/>
      <c r="UEQ11" s="11"/>
      <c r="UER11" s="11"/>
      <c r="UES11" s="11"/>
      <c r="UET11" s="11"/>
      <c r="UEU11" s="11"/>
      <c r="UEV11" s="11"/>
      <c r="UEW11" s="11"/>
      <c r="UEX11" s="11"/>
      <c r="UEY11" s="11"/>
      <c r="UEZ11" s="11"/>
      <c r="UFA11" s="11"/>
      <c r="UFB11" s="11"/>
      <c r="UFC11" s="11"/>
      <c r="UFD11" s="11"/>
      <c r="UFE11" s="11"/>
      <c r="UFF11" s="11"/>
      <c r="UFG11" s="11"/>
      <c r="UFH11" s="11"/>
      <c r="UFI11" s="11"/>
      <c r="UFJ11" s="11"/>
      <c r="UFK11" s="11"/>
      <c r="UFL11" s="11"/>
      <c r="UFM11" s="11"/>
      <c r="UFN11" s="11"/>
      <c r="UFO11" s="11"/>
      <c r="UFP11" s="11"/>
      <c r="UFQ11" s="11"/>
      <c r="UFR11" s="11"/>
      <c r="UFS11" s="11"/>
      <c r="UFT11" s="11"/>
      <c r="UFU11" s="11"/>
      <c r="UFV11" s="11"/>
      <c r="UFW11" s="11"/>
      <c r="UFX11" s="11"/>
      <c r="UFY11" s="11"/>
      <c r="UFZ11" s="11"/>
      <c r="UGA11" s="11"/>
      <c r="UGB11" s="11"/>
      <c r="UGC11" s="11"/>
      <c r="UGD11" s="11"/>
      <c r="UGE11" s="11"/>
      <c r="UGF11" s="11"/>
      <c r="UGG11" s="11"/>
      <c r="UGH11" s="11"/>
      <c r="UGI11" s="11"/>
      <c r="UGJ11" s="11"/>
      <c r="UGK11" s="11"/>
      <c r="UGL11" s="11"/>
      <c r="UGM11" s="11"/>
      <c r="UGN11" s="11"/>
      <c r="UGO11" s="11"/>
      <c r="UGP11" s="11"/>
      <c r="UGQ11" s="11"/>
      <c r="UGR11" s="11"/>
      <c r="UGS11" s="11"/>
      <c r="UGT11" s="11"/>
      <c r="UGU11" s="11"/>
      <c r="UGV11" s="11"/>
      <c r="UGW11" s="11"/>
      <c r="UGX11" s="11"/>
      <c r="UGY11" s="11"/>
      <c r="UGZ11" s="11"/>
      <c r="UHA11" s="11"/>
      <c r="UHB11" s="11"/>
      <c r="UHC11" s="11"/>
      <c r="UHD11" s="11"/>
      <c r="UHE11" s="11"/>
      <c r="UHF11" s="11"/>
      <c r="UHG11" s="11"/>
      <c r="UHH11" s="11"/>
      <c r="UHI11" s="11"/>
      <c r="UHJ11" s="11"/>
      <c r="UHK11" s="11"/>
      <c r="UHL11" s="11"/>
      <c r="UHM11" s="11"/>
      <c r="UHN11" s="11"/>
      <c r="UHO11" s="11"/>
      <c r="UHP11" s="11"/>
      <c r="UHQ11" s="11"/>
      <c r="UHR11" s="11"/>
      <c r="UHS11" s="11"/>
      <c r="UHT11" s="11"/>
      <c r="UHU11" s="11"/>
      <c r="UHV11" s="11"/>
      <c r="UHW11" s="11"/>
      <c r="UHX11" s="11"/>
      <c r="UHY11" s="11"/>
      <c r="UHZ11" s="11"/>
      <c r="UIA11" s="11"/>
      <c r="UIB11" s="11"/>
      <c r="UIC11" s="11"/>
      <c r="UID11" s="11"/>
      <c r="UIE11" s="11"/>
      <c r="UIF11" s="11"/>
      <c r="UIG11" s="11"/>
      <c r="UIH11" s="11"/>
      <c r="UII11" s="11"/>
      <c r="UIJ11" s="11"/>
      <c r="UIK11" s="11"/>
      <c r="UIL11" s="11"/>
      <c r="UIM11" s="11"/>
      <c r="UIN11" s="11"/>
      <c r="UIO11" s="11"/>
      <c r="UIP11" s="11"/>
      <c r="UIQ11" s="11"/>
      <c r="UIR11" s="11"/>
      <c r="UIS11" s="11"/>
      <c r="UIT11" s="11"/>
      <c r="UIU11" s="11"/>
      <c r="UIV11" s="11"/>
      <c r="UIW11" s="11"/>
      <c r="UIX11" s="11"/>
      <c r="UIY11" s="11"/>
      <c r="UIZ11" s="11"/>
      <c r="UJA11" s="11"/>
      <c r="UJB11" s="11"/>
      <c r="UJC11" s="11"/>
      <c r="UJD11" s="11"/>
      <c r="UJE11" s="11"/>
      <c r="UJF11" s="11"/>
      <c r="UJG11" s="11"/>
      <c r="UJH11" s="11"/>
      <c r="UJI11" s="11"/>
      <c r="UJJ11" s="11"/>
      <c r="UJK11" s="11"/>
      <c r="UJL11" s="11"/>
      <c r="UJM11" s="11"/>
      <c r="UJN11" s="11"/>
      <c r="UJO11" s="11"/>
      <c r="UJP11" s="11"/>
      <c r="UJQ11" s="11"/>
      <c r="UJR11" s="11"/>
      <c r="UJS11" s="11"/>
      <c r="UJT11" s="11"/>
      <c r="UJU11" s="11"/>
      <c r="UJV11" s="11"/>
      <c r="UJW11" s="11"/>
      <c r="UJX11" s="11"/>
      <c r="UJY11" s="11"/>
      <c r="UJZ11" s="11"/>
      <c r="UKA11" s="11"/>
      <c r="UKB11" s="11"/>
      <c r="UKC11" s="11"/>
      <c r="UKD11" s="11"/>
      <c r="UKE11" s="11"/>
      <c r="UKF11" s="11"/>
      <c r="UKG11" s="11"/>
      <c r="UKH11" s="11"/>
      <c r="UKI11" s="11"/>
      <c r="UKJ11" s="11"/>
      <c r="UKK11" s="11"/>
      <c r="UKL11" s="11"/>
      <c r="UKM11" s="11"/>
      <c r="UKN11" s="11"/>
      <c r="UKO11" s="11"/>
      <c r="UKP11" s="11"/>
      <c r="UKQ11" s="11"/>
      <c r="UKR11" s="11"/>
      <c r="UKS11" s="11"/>
      <c r="UKT11" s="11"/>
      <c r="UKU11" s="11"/>
      <c r="UKV11" s="11"/>
      <c r="UKW11" s="11"/>
      <c r="UKX11" s="11"/>
      <c r="UKY11" s="11"/>
      <c r="UKZ11" s="11"/>
      <c r="ULA11" s="11"/>
      <c r="ULB11" s="11"/>
      <c r="ULC11" s="11"/>
      <c r="ULD11" s="11"/>
      <c r="ULE11" s="11"/>
      <c r="ULF11" s="11"/>
      <c r="ULG11" s="11"/>
      <c r="ULH11" s="11"/>
      <c r="ULI11" s="11"/>
      <c r="ULJ11" s="11"/>
      <c r="ULK11" s="11"/>
      <c r="ULL11" s="11"/>
      <c r="ULM11" s="11"/>
      <c r="ULN11" s="11"/>
      <c r="ULO11" s="11"/>
      <c r="ULP11" s="11"/>
      <c r="ULQ11" s="11"/>
      <c r="ULR11" s="11"/>
      <c r="ULS11" s="11"/>
      <c r="ULT11" s="11"/>
      <c r="ULU11" s="11"/>
      <c r="ULV11" s="11"/>
      <c r="ULW11" s="11"/>
      <c r="ULX11" s="11"/>
      <c r="ULY11" s="11"/>
      <c r="ULZ11" s="11"/>
      <c r="UMA11" s="11"/>
      <c r="UMB11" s="11"/>
      <c r="UMC11" s="11"/>
      <c r="UMD11" s="11"/>
      <c r="UME11" s="11"/>
      <c r="UMF11" s="11"/>
      <c r="UMG11" s="11"/>
      <c r="UMH11" s="11"/>
      <c r="UMI11" s="11"/>
      <c r="UMJ11" s="11"/>
      <c r="UMK11" s="11"/>
      <c r="UML11" s="11"/>
      <c r="UMM11" s="11"/>
      <c r="UMN11" s="11"/>
      <c r="UMO11" s="11"/>
      <c r="UMP11" s="11"/>
      <c r="UMQ11" s="11"/>
      <c r="UMR11" s="11"/>
      <c r="UMS11" s="11"/>
      <c r="UMT11" s="11"/>
      <c r="UMU11" s="11"/>
      <c r="UMV11" s="11"/>
      <c r="UMW11" s="11"/>
      <c r="UMX11" s="11"/>
      <c r="UMY11" s="11"/>
      <c r="UMZ11" s="11"/>
      <c r="UNA11" s="11"/>
      <c r="UNB11" s="11"/>
      <c r="UNC11" s="11"/>
      <c r="UND11" s="11"/>
      <c r="UNE11" s="11"/>
      <c r="UNF11" s="11"/>
      <c r="UNG11" s="11"/>
      <c r="UNH11" s="11"/>
      <c r="UNI11" s="11"/>
      <c r="UNJ11" s="11"/>
      <c r="UNK11" s="11"/>
      <c r="UNL11" s="11"/>
      <c r="UNM11" s="11"/>
      <c r="UNN11" s="11"/>
      <c r="UNO11" s="11"/>
      <c r="UNP11" s="11"/>
      <c r="UNQ11" s="11"/>
      <c r="UNR11" s="11"/>
      <c r="UNS11" s="11"/>
      <c r="UNT11" s="11"/>
      <c r="UNU11" s="11"/>
      <c r="UNV11" s="11"/>
      <c r="UNW11" s="11"/>
      <c r="UNX11" s="11"/>
      <c r="UNY11" s="11"/>
      <c r="UNZ11" s="11"/>
      <c r="UOA11" s="11"/>
      <c r="UOB11" s="11"/>
      <c r="UOC11" s="11"/>
      <c r="UOD11" s="11"/>
      <c r="UOE11" s="11"/>
      <c r="UOF11" s="11"/>
      <c r="UOG11" s="11"/>
      <c r="UOH11" s="11"/>
      <c r="UOI11" s="11"/>
      <c r="UOJ11" s="11"/>
      <c r="UOK11" s="11"/>
      <c r="UOL11" s="11"/>
      <c r="UOM11" s="11"/>
      <c r="UON11" s="11"/>
      <c r="UOO11" s="11"/>
      <c r="UOP11" s="11"/>
      <c r="UOQ11" s="11"/>
      <c r="UOR11" s="11"/>
      <c r="UOS11" s="11"/>
      <c r="UOT11" s="11"/>
      <c r="UOU11" s="11"/>
      <c r="UOV11" s="11"/>
      <c r="UOW11" s="11"/>
      <c r="UOX11" s="11"/>
      <c r="UOY11" s="11"/>
      <c r="UOZ11" s="11"/>
      <c r="UPA11" s="11"/>
      <c r="UPB11" s="11"/>
      <c r="UPC11" s="11"/>
      <c r="UPD11" s="11"/>
      <c r="UPE11" s="11"/>
      <c r="UPF11" s="11"/>
      <c r="UPG11" s="11"/>
      <c r="UPH11" s="11"/>
      <c r="UPI11" s="11"/>
      <c r="UPJ11" s="11"/>
      <c r="UPK11" s="11"/>
      <c r="UPL11" s="11"/>
      <c r="UPM11" s="11"/>
      <c r="UPN11" s="11"/>
      <c r="UPO11" s="11"/>
      <c r="UPP11" s="11"/>
      <c r="UPQ11" s="11"/>
      <c r="UPR11" s="11"/>
      <c r="UPS11" s="11"/>
      <c r="UPT11" s="11"/>
      <c r="UPU11" s="11"/>
      <c r="UPV11" s="11"/>
      <c r="UPW11" s="11"/>
      <c r="UPX11" s="11"/>
      <c r="UPY11" s="11"/>
      <c r="UPZ11" s="11"/>
      <c r="UQA11" s="11"/>
      <c r="UQB11" s="11"/>
      <c r="UQC11" s="11"/>
      <c r="UQD11" s="11"/>
      <c r="UQE11" s="11"/>
      <c r="UQF11" s="11"/>
      <c r="UQG11" s="11"/>
      <c r="UQH11" s="11"/>
      <c r="UQI11" s="11"/>
      <c r="UQJ11" s="11"/>
      <c r="UQK11" s="11"/>
      <c r="UQL11" s="11"/>
      <c r="UQM11" s="11"/>
      <c r="UQN11" s="11"/>
      <c r="UQO11" s="11"/>
      <c r="UQP11" s="11"/>
      <c r="UQQ11" s="11"/>
      <c r="UQR11" s="11"/>
      <c r="UQS11" s="11"/>
      <c r="UQT11" s="11"/>
      <c r="UQU11" s="11"/>
      <c r="UQV11" s="11"/>
      <c r="UQW11" s="11"/>
      <c r="UQX11" s="11"/>
      <c r="UQY11" s="11"/>
      <c r="UQZ11" s="11"/>
      <c r="URA11" s="11"/>
      <c r="URB11" s="11"/>
      <c r="URC11" s="11"/>
      <c r="URD11" s="11"/>
      <c r="URE11" s="11"/>
      <c r="URF11" s="11"/>
      <c r="URG11" s="11"/>
      <c r="URH11" s="11"/>
      <c r="URI11" s="11"/>
      <c r="URJ11" s="11"/>
      <c r="URK11" s="11"/>
      <c r="URL11" s="11"/>
      <c r="URM11" s="11"/>
      <c r="URN11" s="11"/>
      <c r="URO11" s="11"/>
      <c r="URP11" s="11"/>
      <c r="URQ11" s="11"/>
      <c r="URR11" s="11"/>
      <c r="URS11" s="11"/>
      <c r="URT11" s="11"/>
      <c r="URU11" s="11"/>
      <c r="URV11" s="11"/>
      <c r="URW11" s="11"/>
      <c r="URX11" s="11"/>
      <c r="URY11" s="11"/>
      <c r="URZ11" s="11"/>
      <c r="USA11" s="11"/>
      <c r="USB11" s="11"/>
      <c r="USC11" s="11"/>
      <c r="USD11" s="11"/>
      <c r="USE11" s="11"/>
      <c r="USF11" s="11"/>
      <c r="USG11" s="11"/>
      <c r="USH11" s="11"/>
      <c r="USI11" s="11"/>
      <c r="USJ11" s="11"/>
      <c r="USK11" s="11"/>
      <c r="USL11" s="11"/>
      <c r="USM11" s="11"/>
      <c r="USN11" s="11"/>
      <c r="USO11" s="11"/>
      <c r="USP11" s="11"/>
      <c r="USQ11" s="11"/>
      <c r="USR11" s="11"/>
      <c r="USS11" s="11"/>
      <c r="UST11" s="11"/>
      <c r="USU11" s="11"/>
      <c r="USV11" s="11"/>
      <c r="USW11" s="11"/>
      <c r="USX11" s="11"/>
      <c r="USY11" s="11"/>
      <c r="USZ11" s="11"/>
      <c r="UTA11" s="11"/>
      <c r="UTB11" s="11"/>
      <c r="UTC11" s="11"/>
      <c r="UTD11" s="11"/>
      <c r="UTE11" s="11"/>
      <c r="UTF11" s="11"/>
      <c r="UTG11" s="11"/>
      <c r="UTH11" s="11"/>
      <c r="UTI11" s="11"/>
      <c r="UTJ11" s="11"/>
      <c r="UTK11" s="11"/>
      <c r="UTL11" s="11"/>
      <c r="UTM11" s="11"/>
      <c r="UTN11" s="11"/>
      <c r="UTO11" s="11"/>
      <c r="UTP11" s="11"/>
      <c r="UTQ11" s="11"/>
      <c r="UTR11" s="11"/>
      <c r="UTS11" s="11"/>
      <c r="UTT11" s="11"/>
      <c r="UTU11" s="11"/>
      <c r="UTV11" s="11"/>
      <c r="UTW11" s="11"/>
      <c r="UTX11" s="11"/>
      <c r="UTY11" s="11"/>
      <c r="UTZ11" s="11"/>
      <c r="UUA11" s="11"/>
      <c r="UUB11" s="11"/>
      <c r="UUC11" s="11"/>
      <c r="UUD11" s="11"/>
      <c r="UUE11" s="11"/>
      <c r="UUF11" s="11"/>
      <c r="UUG11" s="11"/>
      <c r="UUH11" s="11"/>
      <c r="UUI11" s="11"/>
      <c r="UUJ11" s="11"/>
      <c r="UUK11" s="11"/>
      <c r="UUL11" s="11"/>
      <c r="UUM11" s="11"/>
      <c r="UUN11" s="11"/>
      <c r="UUO11" s="11"/>
      <c r="UUP11" s="11"/>
      <c r="UUQ11" s="11"/>
      <c r="UUR11" s="11"/>
      <c r="UUS11" s="11"/>
      <c r="UUT11" s="11"/>
      <c r="UUU11" s="11"/>
      <c r="UUV11" s="11"/>
      <c r="UUW11" s="11"/>
      <c r="UUX11" s="11"/>
      <c r="UUY11" s="11"/>
      <c r="UUZ11" s="11"/>
      <c r="UVA11" s="11"/>
      <c r="UVB11" s="11"/>
      <c r="UVC11" s="11"/>
      <c r="UVD11" s="11"/>
      <c r="UVE11" s="11"/>
      <c r="UVF11" s="11"/>
      <c r="UVG11" s="11"/>
      <c r="UVH11" s="11"/>
      <c r="UVI11" s="11"/>
      <c r="UVJ11" s="11"/>
      <c r="UVK11" s="11"/>
      <c r="UVL11" s="11"/>
      <c r="UVM11" s="11"/>
      <c r="UVN11" s="11"/>
      <c r="UVO11" s="11"/>
      <c r="UVP11" s="11"/>
      <c r="UVQ11" s="11"/>
      <c r="UVR11" s="11"/>
      <c r="UVS11" s="11"/>
      <c r="UVT11" s="11"/>
      <c r="UVU11" s="11"/>
      <c r="UVV11" s="11"/>
      <c r="UVW11" s="11"/>
      <c r="UVX11" s="11"/>
      <c r="UVY11" s="11"/>
      <c r="UVZ11" s="11"/>
      <c r="UWA11" s="11"/>
      <c r="UWB11" s="11"/>
      <c r="UWC11" s="11"/>
      <c r="UWD11" s="11"/>
      <c r="UWE11" s="11"/>
      <c r="UWF11" s="11"/>
      <c r="UWG11" s="11"/>
      <c r="UWH11" s="11"/>
      <c r="UWI11" s="11"/>
      <c r="UWJ11" s="11"/>
      <c r="UWK11" s="11"/>
      <c r="UWL11" s="11"/>
      <c r="UWM11" s="11"/>
      <c r="UWN11" s="11"/>
      <c r="UWO11" s="11"/>
      <c r="UWP11" s="11"/>
      <c r="UWQ11" s="11"/>
      <c r="UWR11" s="11"/>
      <c r="UWS11" s="11"/>
      <c r="UWT11" s="11"/>
      <c r="UWU11" s="11"/>
      <c r="UWV11" s="11"/>
      <c r="UWW11" s="11"/>
      <c r="UWX11" s="11"/>
      <c r="UWY11" s="11"/>
      <c r="UWZ11" s="11"/>
      <c r="UXA11" s="11"/>
      <c r="UXB11" s="11"/>
      <c r="UXC11" s="11"/>
      <c r="UXD11" s="11"/>
      <c r="UXE11" s="11"/>
      <c r="UXF11" s="11"/>
      <c r="UXG11" s="11"/>
      <c r="UXH11" s="11"/>
      <c r="UXI11" s="11"/>
      <c r="UXJ11" s="11"/>
      <c r="UXK11" s="11"/>
      <c r="UXL11" s="11"/>
      <c r="UXM11" s="11"/>
      <c r="UXN11" s="11"/>
      <c r="UXO11" s="11"/>
      <c r="UXP11" s="11"/>
      <c r="UXQ11" s="11"/>
      <c r="UXR11" s="11"/>
      <c r="UXS11" s="11"/>
      <c r="UXT11" s="11"/>
      <c r="UXU11" s="11"/>
      <c r="UXV11" s="11"/>
      <c r="UXW11" s="11"/>
      <c r="UXX11" s="11"/>
      <c r="UXY11" s="11"/>
      <c r="UXZ11" s="11"/>
      <c r="UYA11" s="11"/>
      <c r="UYB11" s="11"/>
      <c r="UYC11" s="11"/>
      <c r="UYD11" s="11"/>
      <c r="UYE11" s="11"/>
      <c r="UYF11" s="11"/>
      <c r="UYG11" s="11"/>
      <c r="UYH11" s="11"/>
      <c r="UYI11" s="11"/>
      <c r="UYJ11" s="11"/>
      <c r="UYK11" s="11"/>
      <c r="UYL11" s="11"/>
      <c r="UYM11" s="11"/>
      <c r="UYN11" s="11"/>
      <c r="UYO11" s="11"/>
      <c r="UYP11" s="11"/>
      <c r="UYQ11" s="11"/>
      <c r="UYR11" s="11"/>
      <c r="UYS11" s="11"/>
      <c r="UYT11" s="11"/>
      <c r="UYU11" s="11"/>
      <c r="UYV11" s="11"/>
      <c r="UYW11" s="11"/>
      <c r="UYX11" s="11"/>
      <c r="UYY11" s="11"/>
      <c r="UYZ11" s="11"/>
      <c r="UZA11" s="11"/>
      <c r="UZB11" s="11"/>
      <c r="UZC11" s="11"/>
      <c r="UZD11" s="11"/>
      <c r="UZE11" s="11"/>
      <c r="UZF11" s="11"/>
      <c r="UZG11" s="11"/>
      <c r="UZH11" s="11"/>
      <c r="UZI11" s="11"/>
      <c r="UZJ11" s="11"/>
      <c r="UZK11" s="11"/>
      <c r="UZL11" s="11"/>
      <c r="UZM11" s="11"/>
      <c r="UZN11" s="11"/>
      <c r="UZO11" s="11"/>
      <c r="UZP11" s="11"/>
      <c r="UZQ11" s="11"/>
      <c r="UZR11" s="11"/>
      <c r="UZS11" s="11"/>
      <c r="UZT11" s="11"/>
      <c r="UZU11" s="11"/>
      <c r="UZV11" s="11"/>
      <c r="UZW11" s="11"/>
      <c r="UZX11" s="11"/>
      <c r="UZY11" s="11"/>
      <c r="UZZ11" s="11"/>
      <c r="VAA11" s="11"/>
      <c r="VAB11" s="11"/>
      <c r="VAC11" s="11"/>
      <c r="VAD11" s="11"/>
      <c r="VAE11" s="11"/>
      <c r="VAF11" s="11"/>
      <c r="VAG11" s="11"/>
      <c r="VAH11" s="11"/>
      <c r="VAI11" s="11"/>
      <c r="VAJ11" s="11"/>
      <c r="VAK11" s="11"/>
      <c r="VAL11" s="11"/>
      <c r="VAM11" s="11"/>
      <c r="VAN11" s="11"/>
      <c r="VAO11" s="11"/>
      <c r="VAP11" s="11"/>
      <c r="VAQ11" s="11"/>
      <c r="VAR11" s="11"/>
      <c r="VAS11" s="11"/>
      <c r="VAT11" s="11"/>
      <c r="VAU11" s="11"/>
      <c r="VAV11" s="11"/>
      <c r="VAW11" s="11"/>
      <c r="VAX11" s="11"/>
      <c r="VAY11" s="11"/>
      <c r="VAZ11" s="11"/>
      <c r="VBA11" s="11"/>
      <c r="VBB11" s="11"/>
      <c r="VBC11" s="11"/>
      <c r="VBD11" s="11"/>
      <c r="VBE11" s="11"/>
      <c r="VBF11" s="11"/>
      <c r="VBG11" s="11"/>
      <c r="VBH11" s="11"/>
      <c r="VBI11" s="11"/>
      <c r="VBJ11" s="11"/>
      <c r="VBK11" s="11"/>
      <c r="VBL11" s="11"/>
      <c r="VBM11" s="11"/>
      <c r="VBN11" s="11"/>
      <c r="VBO11" s="11"/>
      <c r="VBP11" s="11"/>
      <c r="VBQ11" s="11"/>
      <c r="VBR11" s="11"/>
      <c r="VBS11" s="11"/>
      <c r="VBT11" s="11"/>
      <c r="VBU11" s="11"/>
      <c r="VBV11" s="11"/>
      <c r="VBW11" s="11"/>
      <c r="VBX11" s="11"/>
      <c r="VBY11" s="11"/>
      <c r="VBZ11" s="11"/>
      <c r="VCA11" s="11"/>
      <c r="VCB11" s="11"/>
      <c r="VCC11" s="11"/>
      <c r="VCD11" s="11"/>
      <c r="VCE11" s="11"/>
      <c r="VCF11" s="11"/>
      <c r="VCG11" s="11"/>
      <c r="VCH11" s="11"/>
      <c r="VCI11" s="11"/>
      <c r="VCJ11" s="11"/>
      <c r="VCK11" s="11"/>
      <c r="VCL11" s="11"/>
      <c r="VCM11" s="11"/>
      <c r="VCN11" s="11"/>
      <c r="VCO11" s="11"/>
      <c r="VCP11" s="11"/>
      <c r="VCQ11" s="11"/>
      <c r="VCR11" s="11"/>
      <c r="VCS11" s="11"/>
      <c r="VCT11" s="11"/>
      <c r="VCU11" s="11"/>
      <c r="VCV11" s="11"/>
      <c r="VCW11" s="11"/>
      <c r="VCX11" s="11"/>
      <c r="VCY11" s="11"/>
      <c r="VCZ11" s="11"/>
      <c r="VDA11" s="11"/>
      <c r="VDB11" s="11"/>
      <c r="VDC11" s="11"/>
      <c r="VDD11" s="11"/>
      <c r="VDE11" s="11"/>
      <c r="VDF11" s="11"/>
      <c r="VDG11" s="11"/>
      <c r="VDH11" s="11"/>
      <c r="VDI11" s="11"/>
      <c r="VDJ11" s="11"/>
      <c r="VDK11" s="11"/>
      <c r="VDL11" s="11"/>
      <c r="VDM11" s="11"/>
      <c r="VDN11" s="11"/>
      <c r="VDO11" s="11"/>
      <c r="VDP11" s="11"/>
      <c r="VDQ11" s="11"/>
      <c r="VDR11" s="11"/>
      <c r="VDS11" s="11"/>
      <c r="VDT11" s="11"/>
      <c r="VDU11" s="11"/>
      <c r="VDV11" s="11"/>
      <c r="VDW11" s="11"/>
      <c r="VDX11" s="11"/>
      <c r="VDY11" s="11"/>
      <c r="VDZ11" s="11"/>
      <c r="VEA11" s="11"/>
      <c r="VEB11" s="11"/>
      <c r="VEC11" s="11"/>
      <c r="VED11" s="11"/>
      <c r="VEE11" s="11"/>
      <c r="VEF11" s="11"/>
      <c r="VEG11" s="11"/>
      <c r="VEH11" s="11"/>
      <c r="VEI11" s="11"/>
      <c r="VEJ11" s="11"/>
      <c r="VEK11" s="11"/>
      <c r="VEL11" s="11"/>
      <c r="VEM11" s="11"/>
      <c r="VEN11" s="11"/>
      <c r="VEO11" s="11"/>
      <c r="VEP11" s="11"/>
      <c r="VEQ11" s="11"/>
      <c r="VER11" s="11"/>
      <c r="VES11" s="11"/>
      <c r="VET11" s="11"/>
      <c r="VEU11" s="11"/>
      <c r="VEV11" s="11"/>
      <c r="VEW11" s="11"/>
      <c r="VEX11" s="11"/>
      <c r="VEY11" s="11"/>
      <c r="VEZ11" s="11"/>
      <c r="VFA11" s="11"/>
      <c r="VFB11" s="11"/>
      <c r="VFC11" s="11"/>
      <c r="VFD11" s="11"/>
      <c r="VFE11" s="11"/>
      <c r="VFF11" s="11"/>
      <c r="VFG11" s="11"/>
      <c r="VFH11" s="11"/>
      <c r="VFI11" s="11"/>
      <c r="VFJ11" s="11"/>
      <c r="VFK11" s="11"/>
      <c r="VFL11" s="11"/>
      <c r="VFM11" s="11"/>
      <c r="VFN11" s="11"/>
      <c r="VFO11" s="11"/>
      <c r="VFP11" s="11"/>
      <c r="VFQ11" s="11"/>
      <c r="VFR11" s="11"/>
      <c r="VFS11" s="11"/>
      <c r="VFT11" s="11"/>
      <c r="VFU11" s="11"/>
      <c r="VFV11" s="11"/>
      <c r="VFW11" s="11"/>
      <c r="VFX11" s="11"/>
      <c r="VFY11" s="11"/>
      <c r="VFZ11" s="11"/>
      <c r="VGA11" s="11"/>
      <c r="VGB11" s="11"/>
      <c r="VGC11" s="11"/>
      <c r="VGD11" s="11"/>
      <c r="VGE11" s="11"/>
      <c r="VGF11" s="11"/>
      <c r="VGG11" s="11"/>
      <c r="VGH11" s="11"/>
      <c r="VGI11" s="11"/>
      <c r="VGJ11" s="11"/>
      <c r="VGK11" s="11"/>
      <c r="VGL11" s="11"/>
      <c r="VGM11" s="11"/>
      <c r="VGN11" s="11"/>
      <c r="VGO11" s="11"/>
      <c r="VGP11" s="11"/>
      <c r="VGQ11" s="11"/>
      <c r="VGR11" s="11"/>
      <c r="VGS11" s="11"/>
      <c r="VGT11" s="11"/>
      <c r="VGU11" s="11"/>
      <c r="VGV11" s="11"/>
      <c r="VGW11" s="11"/>
      <c r="VGX11" s="11"/>
      <c r="VGY11" s="11"/>
      <c r="VGZ11" s="11"/>
      <c r="VHA11" s="11"/>
      <c r="VHB11" s="11"/>
      <c r="VHC11" s="11"/>
      <c r="VHD11" s="11"/>
      <c r="VHE11" s="11"/>
      <c r="VHF11" s="11"/>
      <c r="VHG11" s="11"/>
      <c r="VHH11" s="11"/>
      <c r="VHI11" s="11"/>
      <c r="VHJ11" s="11"/>
      <c r="VHK11" s="11"/>
      <c r="VHL11" s="11"/>
      <c r="VHM11" s="11"/>
      <c r="VHN11" s="11"/>
      <c r="VHO11" s="11"/>
      <c r="VHP11" s="11"/>
      <c r="VHQ11" s="11"/>
      <c r="VHR11" s="11"/>
      <c r="VHS11" s="11"/>
      <c r="VHT11" s="11"/>
      <c r="VHU11" s="11"/>
      <c r="VHV11" s="11"/>
      <c r="VHW11" s="11"/>
      <c r="VHX11" s="11"/>
      <c r="VHY11" s="11"/>
      <c r="VHZ11" s="11"/>
      <c r="VIA11" s="11"/>
      <c r="VIB11" s="11"/>
      <c r="VIC11" s="11"/>
      <c r="VID11" s="11"/>
      <c r="VIE11" s="11"/>
      <c r="VIF11" s="11"/>
      <c r="VIG11" s="11"/>
      <c r="VIH11" s="11"/>
      <c r="VII11" s="11"/>
      <c r="VIJ11" s="11"/>
      <c r="VIK11" s="11"/>
      <c r="VIL11" s="11"/>
      <c r="VIM11" s="11"/>
      <c r="VIN11" s="11"/>
      <c r="VIO11" s="11"/>
      <c r="VIP11" s="11"/>
      <c r="VIQ11" s="11"/>
      <c r="VIR11" s="11"/>
      <c r="VIS11" s="11"/>
      <c r="VIT11" s="11"/>
      <c r="VIU11" s="11"/>
      <c r="VIV11" s="11"/>
      <c r="VIW11" s="11"/>
      <c r="VIX11" s="11"/>
      <c r="VIY11" s="11"/>
      <c r="VIZ11" s="11"/>
      <c r="VJA11" s="11"/>
      <c r="VJB11" s="11"/>
      <c r="VJC11" s="11"/>
      <c r="VJD11" s="11"/>
      <c r="VJE11" s="11"/>
      <c r="VJF11" s="11"/>
      <c r="VJG11" s="11"/>
      <c r="VJH11" s="11"/>
      <c r="VJI11" s="11"/>
      <c r="VJJ11" s="11"/>
      <c r="VJK11" s="11"/>
      <c r="VJL11" s="11"/>
      <c r="VJM11" s="11"/>
      <c r="VJN11" s="11"/>
      <c r="VJO11" s="11"/>
      <c r="VJP11" s="11"/>
      <c r="VJQ11" s="11"/>
      <c r="VJR11" s="11"/>
      <c r="VJS11" s="11"/>
      <c r="VJT11" s="11"/>
      <c r="VJU11" s="11"/>
      <c r="VJV11" s="11"/>
      <c r="VJW11" s="11"/>
      <c r="VJX11" s="11"/>
      <c r="VJY11" s="11"/>
      <c r="VJZ11" s="11"/>
      <c r="VKA11" s="11"/>
      <c r="VKB11" s="11"/>
      <c r="VKC11" s="11"/>
      <c r="VKD11" s="11"/>
      <c r="VKE11" s="11"/>
      <c r="VKF11" s="11"/>
      <c r="VKG11" s="11"/>
      <c r="VKH11" s="11"/>
      <c r="VKI11" s="11"/>
      <c r="VKJ11" s="11"/>
      <c r="VKK11" s="11"/>
      <c r="VKL11" s="11"/>
      <c r="VKM11" s="11"/>
      <c r="VKN11" s="11"/>
      <c r="VKO11" s="11"/>
      <c r="VKP11" s="11"/>
      <c r="VKQ11" s="11"/>
      <c r="VKR11" s="11"/>
      <c r="VKS11" s="11"/>
      <c r="VKT11" s="11"/>
      <c r="VKU11" s="11"/>
      <c r="VKV11" s="11"/>
      <c r="VKW11" s="11"/>
      <c r="VKX11" s="11"/>
      <c r="VKY11" s="11"/>
      <c r="VKZ11" s="11"/>
      <c r="VLA11" s="11"/>
      <c r="VLB11" s="11"/>
      <c r="VLC11" s="11"/>
      <c r="VLD11" s="11"/>
      <c r="VLE11" s="11"/>
      <c r="VLF11" s="11"/>
      <c r="VLG11" s="11"/>
      <c r="VLH11" s="11"/>
      <c r="VLI11" s="11"/>
      <c r="VLJ11" s="11"/>
      <c r="VLK11" s="11"/>
      <c r="VLL11" s="11"/>
      <c r="VLM11" s="11"/>
      <c r="VLN11" s="11"/>
      <c r="VLO11" s="11"/>
      <c r="VLP11" s="11"/>
      <c r="VLQ11" s="11"/>
      <c r="VLR11" s="11"/>
      <c r="VLS11" s="11"/>
      <c r="VLT11" s="11"/>
      <c r="VLU11" s="11"/>
      <c r="VLV11" s="11"/>
      <c r="VLW11" s="11"/>
      <c r="VLX11" s="11"/>
      <c r="VLY11" s="11"/>
      <c r="VLZ11" s="11"/>
      <c r="VMA11" s="11"/>
      <c r="VMB11" s="11"/>
      <c r="VMC11" s="11"/>
      <c r="VMD11" s="11"/>
      <c r="VME11" s="11"/>
      <c r="VMF11" s="11"/>
      <c r="VMG11" s="11"/>
      <c r="VMH11" s="11"/>
      <c r="VMI11" s="11"/>
      <c r="VMJ11" s="11"/>
      <c r="VMK11" s="11"/>
      <c r="VML11" s="11"/>
      <c r="VMM11" s="11"/>
      <c r="VMN11" s="11"/>
      <c r="VMO11" s="11"/>
      <c r="VMP11" s="11"/>
      <c r="VMQ11" s="11"/>
      <c r="VMR11" s="11"/>
      <c r="VMS11" s="11"/>
      <c r="VMT11" s="11"/>
      <c r="VMU11" s="11"/>
      <c r="VMV11" s="11"/>
      <c r="VMW11" s="11"/>
      <c r="VMX11" s="11"/>
      <c r="VMY11" s="11"/>
      <c r="VMZ11" s="11"/>
      <c r="VNA11" s="11"/>
      <c r="VNB11" s="11"/>
      <c r="VNC11" s="11"/>
      <c r="VND11" s="11"/>
      <c r="VNE11" s="11"/>
      <c r="VNF11" s="11"/>
      <c r="VNG11" s="11"/>
      <c r="VNH11" s="11"/>
      <c r="VNI11" s="11"/>
      <c r="VNJ11" s="11"/>
      <c r="VNK11" s="11"/>
      <c r="VNL11" s="11"/>
      <c r="VNM11" s="11"/>
      <c r="VNN11" s="11"/>
      <c r="VNO11" s="11"/>
      <c r="VNP11" s="11"/>
      <c r="VNQ11" s="11"/>
      <c r="VNR11" s="11"/>
      <c r="VNS11" s="11"/>
      <c r="VNT11" s="11"/>
      <c r="VNU11" s="11"/>
      <c r="VNV11" s="11"/>
      <c r="VNW11" s="11"/>
      <c r="VNX11" s="11"/>
      <c r="VNY11" s="11"/>
      <c r="VNZ11" s="11"/>
      <c r="VOA11" s="11"/>
      <c r="VOB11" s="11"/>
      <c r="VOC11" s="11"/>
      <c r="VOD11" s="11"/>
      <c r="VOE11" s="11"/>
      <c r="VOF11" s="11"/>
      <c r="VOG11" s="11"/>
      <c r="VOH11" s="11"/>
      <c r="VOI11" s="11"/>
      <c r="VOJ11" s="11"/>
      <c r="VOK11" s="11"/>
      <c r="VOL11" s="11"/>
      <c r="VOM11" s="11"/>
      <c r="VON11" s="11"/>
      <c r="VOO11" s="11"/>
      <c r="VOP11" s="11"/>
      <c r="VOQ11" s="11"/>
      <c r="VOR11" s="11"/>
      <c r="VOS11" s="11"/>
      <c r="VOT11" s="11"/>
      <c r="VOU11" s="11"/>
      <c r="VOV11" s="11"/>
      <c r="VOW11" s="11"/>
      <c r="VOX11" s="11"/>
      <c r="VOY11" s="11"/>
      <c r="VOZ11" s="11"/>
      <c r="VPA11" s="11"/>
      <c r="VPB11" s="11"/>
      <c r="VPC11" s="11"/>
      <c r="VPD11" s="11"/>
      <c r="VPE11" s="11"/>
      <c r="VPF11" s="11"/>
      <c r="VPG11" s="11"/>
      <c r="VPH11" s="11"/>
      <c r="VPI11" s="11"/>
      <c r="VPJ11" s="11"/>
      <c r="VPK11" s="11"/>
      <c r="VPL11" s="11"/>
      <c r="VPM11" s="11"/>
      <c r="VPN11" s="11"/>
      <c r="VPO11" s="11"/>
      <c r="VPP11" s="11"/>
      <c r="VPQ11" s="11"/>
      <c r="VPR11" s="11"/>
      <c r="VPS11" s="11"/>
      <c r="VPT11" s="11"/>
      <c r="VPU11" s="11"/>
      <c r="VPV11" s="11"/>
      <c r="VPW11" s="11"/>
      <c r="VPX11" s="11"/>
      <c r="VPY11" s="11"/>
      <c r="VPZ11" s="11"/>
      <c r="VQA11" s="11"/>
      <c r="VQB11" s="11"/>
      <c r="VQC11" s="11"/>
      <c r="VQD11" s="11"/>
      <c r="VQE11" s="11"/>
      <c r="VQF11" s="11"/>
      <c r="VQG11" s="11"/>
      <c r="VQH11" s="11"/>
      <c r="VQI11" s="11"/>
      <c r="VQJ11" s="11"/>
      <c r="VQK11" s="11"/>
      <c r="VQL11" s="11"/>
      <c r="VQM11" s="11"/>
      <c r="VQN11" s="11"/>
      <c r="VQO11" s="11"/>
      <c r="VQP11" s="11"/>
      <c r="VQQ11" s="11"/>
      <c r="VQR11" s="11"/>
      <c r="VQS11" s="11"/>
      <c r="VQT11" s="11"/>
      <c r="VQU11" s="11"/>
      <c r="VQV11" s="11"/>
      <c r="VQW11" s="11"/>
      <c r="VQX11" s="11"/>
      <c r="VQY11" s="11"/>
      <c r="VQZ11" s="11"/>
      <c r="VRA11" s="11"/>
      <c r="VRB11" s="11"/>
      <c r="VRC11" s="11"/>
      <c r="VRD11" s="11"/>
      <c r="VRE11" s="11"/>
      <c r="VRF11" s="11"/>
      <c r="VRG11" s="11"/>
      <c r="VRH11" s="11"/>
      <c r="VRI11" s="11"/>
      <c r="VRJ11" s="11"/>
      <c r="VRK11" s="11"/>
      <c r="VRL11" s="11"/>
      <c r="VRM11" s="11"/>
      <c r="VRN11" s="11"/>
      <c r="VRO11" s="11"/>
      <c r="VRP11" s="11"/>
      <c r="VRQ11" s="11"/>
      <c r="VRR11" s="11"/>
      <c r="VRS11" s="11"/>
      <c r="VRT11" s="11"/>
      <c r="VRU11" s="11"/>
      <c r="VRV11" s="11"/>
      <c r="VRW11" s="11"/>
      <c r="VRX11" s="11"/>
      <c r="VRY11" s="11"/>
      <c r="VRZ11" s="11"/>
      <c r="VSA11" s="11"/>
      <c r="VSB11" s="11"/>
      <c r="VSC11" s="11"/>
      <c r="VSD11" s="11"/>
      <c r="VSE11" s="11"/>
      <c r="VSF11" s="11"/>
      <c r="VSG11" s="11"/>
      <c r="VSH11" s="11"/>
      <c r="VSI11" s="11"/>
      <c r="VSJ11" s="11"/>
      <c r="VSK11" s="11"/>
      <c r="VSL11" s="11"/>
      <c r="VSM11" s="11"/>
      <c r="VSN11" s="11"/>
      <c r="VSO11" s="11"/>
      <c r="VSP11" s="11"/>
      <c r="VSQ11" s="11"/>
      <c r="VSR11" s="11"/>
      <c r="VSS11" s="11"/>
      <c r="VST11" s="11"/>
      <c r="VSU11" s="11"/>
      <c r="VSV11" s="11"/>
      <c r="VSW11" s="11"/>
      <c r="VSX11" s="11"/>
      <c r="VSY11" s="11"/>
      <c r="VSZ11" s="11"/>
      <c r="VTA11" s="11"/>
      <c r="VTB11" s="11"/>
      <c r="VTC11" s="11"/>
      <c r="VTD11" s="11"/>
      <c r="VTE11" s="11"/>
      <c r="VTF11" s="11"/>
      <c r="VTG11" s="11"/>
      <c r="VTH11" s="11"/>
      <c r="VTI11" s="11"/>
      <c r="VTJ11" s="11"/>
      <c r="VTK11" s="11"/>
      <c r="VTL11" s="11"/>
      <c r="VTM11" s="11"/>
      <c r="VTN11" s="11"/>
      <c r="VTO11" s="11"/>
      <c r="VTP11" s="11"/>
      <c r="VTQ11" s="11"/>
      <c r="VTR11" s="11"/>
      <c r="VTS11" s="11"/>
      <c r="VTT11" s="11"/>
      <c r="VTU11" s="11"/>
      <c r="VTV11" s="11"/>
      <c r="VTW11" s="11"/>
      <c r="VTX11" s="11"/>
      <c r="VTY11" s="11"/>
      <c r="VTZ11" s="11"/>
      <c r="VUA11" s="11"/>
      <c r="VUB11" s="11"/>
      <c r="VUC11" s="11"/>
      <c r="VUD11" s="11"/>
      <c r="VUE11" s="11"/>
      <c r="VUF11" s="11"/>
      <c r="VUG11" s="11"/>
      <c r="VUH11" s="11"/>
      <c r="VUI11" s="11"/>
      <c r="VUJ11" s="11"/>
      <c r="VUK11" s="11"/>
      <c r="VUL11" s="11"/>
      <c r="VUM11" s="11"/>
      <c r="VUN11" s="11"/>
      <c r="VUO11" s="11"/>
      <c r="VUP11" s="11"/>
      <c r="VUQ11" s="11"/>
      <c r="VUR11" s="11"/>
      <c r="VUS11" s="11"/>
      <c r="VUT11" s="11"/>
      <c r="VUU11" s="11"/>
      <c r="VUV11" s="11"/>
      <c r="VUW11" s="11"/>
      <c r="VUX11" s="11"/>
      <c r="VUY11" s="11"/>
      <c r="VUZ11" s="11"/>
      <c r="VVA11" s="11"/>
      <c r="VVB11" s="11"/>
      <c r="VVC11" s="11"/>
      <c r="VVD11" s="11"/>
      <c r="VVE11" s="11"/>
      <c r="VVF11" s="11"/>
      <c r="VVG11" s="11"/>
      <c r="VVH11" s="11"/>
      <c r="VVI11" s="11"/>
      <c r="VVJ11" s="11"/>
      <c r="VVK11" s="11"/>
      <c r="VVL11" s="11"/>
      <c r="VVM11" s="11"/>
      <c r="VVN11" s="11"/>
      <c r="VVO11" s="11"/>
      <c r="VVP11" s="11"/>
      <c r="VVQ11" s="11"/>
      <c r="VVR11" s="11"/>
      <c r="VVS11" s="11"/>
      <c r="VVT11" s="11"/>
      <c r="VVU11" s="11"/>
      <c r="VVV11" s="11"/>
      <c r="VVW11" s="11"/>
      <c r="VVX11" s="11"/>
      <c r="VVY11" s="11"/>
      <c r="VVZ11" s="11"/>
      <c r="VWA11" s="11"/>
      <c r="VWB11" s="11"/>
      <c r="VWC11" s="11"/>
      <c r="VWD11" s="11"/>
      <c r="VWE11" s="11"/>
      <c r="VWF11" s="11"/>
      <c r="VWG11" s="11"/>
      <c r="VWH11" s="11"/>
      <c r="VWI11" s="11"/>
      <c r="VWJ11" s="11"/>
      <c r="VWK11" s="11"/>
      <c r="VWL11" s="11"/>
      <c r="VWM11" s="11"/>
      <c r="VWN11" s="11"/>
      <c r="VWO11" s="11"/>
      <c r="VWP11" s="11"/>
      <c r="VWQ11" s="11"/>
      <c r="VWR11" s="11"/>
      <c r="VWS11" s="11"/>
      <c r="VWT11" s="11"/>
      <c r="VWU11" s="11"/>
      <c r="VWV11" s="11"/>
      <c r="VWW11" s="11"/>
      <c r="VWX11" s="11"/>
      <c r="VWY11" s="11"/>
      <c r="VWZ11" s="11"/>
      <c r="VXA11" s="11"/>
      <c r="VXB11" s="11"/>
      <c r="VXC11" s="11"/>
      <c r="VXD11" s="11"/>
      <c r="VXE11" s="11"/>
      <c r="VXF11" s="11"/>
      <c r="VXG11" s="11"/>
      <c r="VXH11" s="11"/>
      <c r="VXI11" s="11"/>
      <c r="VXJ11" s="11"/>
      <c r="VXK11" s="11"/>
      <c r="VXL11" s="11"/>
      <c r="VXM11" s="11"/>
      <c r="VXN11" s="11"/>
      <c r="VXO11" s="11"/>
      <c r="VXP11" s="11"/>
      <c r="VXQ11" s="11"/>
      <c r="VXR11" s="11"/>
      <c r="VXS11" s="11"/>
      <c r="VXT11" s="11"/>
      <c r="VXU11" s="11"/>
      <c r="VXV11" s="11"/>
      <c r="VXW11" s="11"/>
      <c r="VXX11" s="11"/>
      <c r="VXY11" s="11"/>
      <c r="VXZ11" s="11"/>
      <c r="VYA11" s="11"/>
      <c r="VYB11" s="11"/>
      <c r="VYC11" s="11"/>
      <c r="VYD11" s="11"/>
      <c r="VYE11" s="11"/>
      <c r="VYF11" s="11"/>
      <c r="VYG11" s="11"/>
      <c r="VYH11" s="11"/>
      <c r="VYI11" s="11"/>
      <c r="VYJ11" s="11"/>
      <c r="VYK11" s="11"/>
      <c r="VYL11" s="11"/>
      <c r="VYM11" s="11"/>
      <c r="VYN11" s="11"/>
      <c r="VYO11" s="11"/>
      <c r="VYP11" s="11"/>
      <c r="VYQ11" s="11"/>
      <c r="VYR11" s="11"/>
      <c r="VYS11" s="11"/>
      <c r="VYT11" s="11"/>
      <c r="VYU11" s="11"/>
      <c r="VYV11" s="11"/>
      <c r="VYW11" s="11"/>
      <c r="VYX11" s="11"/>
      <c r="VYY11" s="11"/>
      <c r="VYZ11" s="11"/>
      <c r="VZA11" s="11"/>
      <c r="VZB11" s="11"/>
      <c r="VZC11" s="11"/>
      <c r="VZD11" s="11"/>
      <c r="VZE11" s="11"/>
      <c r="VZF11" s="11"/>
      <c r="VZG11" s="11"/>
      <c r="VZH11" s="11"/>
      <c r="VZI11" s="11"/>
      <c r="VZJ11" s="11"/>
      <c r="VZK11" s="11"/>
      <c r="VZL11" s="11"/>
      <c r="VZM11" s="11"/>
      <c r="VZN11" s="11"/>
      <c r="VZO11" s="11"/>
      <c r="VZP11" s="11"/>
      <c r="VZQ11" s="11"/>
      <c r="VZR11" s="11"/>
      <c r="VZS11" s="11"/>
      <c r="VZT11" s="11"/>
      <c r="VZU11" s="11"/>
      <c r="VZV11" s="11"/>
      <c r="VZW11" s="11"/>
      <c r="VZX11" s="11"/>
      <c r="VZY11" s="11"/>
      <c r="VZZ11" s="11"/>
      <c r="WAA11" s="11"/>
      <c r="WAB11" s="11"/>
      <c r="WAC11" s="11"/>
      <c r="WAD11" s="11"/>
      <c r="WAE11" s="11"/>
      <c r="WAF11" s="11"/>
      <c r="WAG11" s="11"/>
      <c r="WAH11" s="11"/>
      <c r="WAI11" s="11"/>
      <c r="WAJ11" s="11"/>
      <c r="WAK11" s="11"/>
      <c r="WAL11" s="11"/>
      <c r="WAM11" s="11"/>
      <c r="WAN11" s="11"/>
      <c r="WAO11" s="11"/>
      <c r="WAP11" s="11"/>
      <c r="WAQ11" s="11"/>
      <c r="WAR11" s="11"/>
      <c r="WAS11" s="11"/>
      <c r="WAT11" s="11"/>
      <c r="WAU11" s="11"/>
      <c r="WAV11" s="11"/>
      <c r="WAW11" s="11"/>
      <c r="WAX11" s="11"/>
      <c r="WAY11" s="11"/>
      <c r="WAZ11" s="11"/>
      <c r="WBA11" s="11"/>
      <c r="WBB11" s="11"/>
      <c r="WBC11" s="11"/>
      <c r="WBD11" s="11"/>
      <c r="WBE11" s="11"/>
      <c r="WBF11" s="11"/>
      <c r="WBG11" s="11"/>
      <c r="WBH11" s="11"/>
      <c r="WBI11" s="11"/>
      <c r="WBJ11" s="11"/>
      <c r="WBK11" s="11"/>
      <c r="WBL11" s="11"/>
      <c r="WBM11" s="11"/>
      <c r="WBN11" s="11"/>
      <c r="WBO11" s="11"/>
      <c r="WBP11" s="11"/>
      <c r="WBQ11" s="11"/>
      <c r="WBR11" s="11"/>
      <c r="WBS11" s="11"/>
      <c r="WBT11" s="11"/>
      <c r="WBU11" s="11"/>
      <c r="WBV11" s="11"/>
      <c r="WBW11" s="11"/>
      <c r="WBX11" s="11"/>
      <c r="WBY11" s="11"/>
      <c r="WBZ11" s="11"/>
      <c r="WCA11" s="11"/>
      <c r="WCB11" s="11"/>
      <c r="WCC11" s="11"/>
      <c r="WCD11" s="11"/>
      <c r="WCE11" s="11"/>
      <c r="WCF11" s="11"/>
      <c r="WCG11" s="11"/>
      <c r="WCH11" s="11"/>
      <c r="WCI11" s="11"/>
      <c r="WCJ11" s="11"/>
      <c r="WCK11" s="11"/>
      <c r="WCL11" s="11"/>
      <c r="WCM11" s="11"/>
      <c r="WCN11" s="11"/>
      <c r="WCO11" s="11"/>
      <c r="WCP11" s="11"/>
      <c r="WCQ11" s="11"/>
      <c r="WCR11" s="11"/>
      <c r="WCS11" s="11"/>
      <c r="WCT11" s="11"/>
      <c r="WCU11" s="11"/>
      <c r="WCV11" s="11"/>
      <c r="WCW11" s="11"/>
      <c r="WCX11" s="11"/>
      <c r="WCY11" s="11"/>
      <c r="WCZ11" s="11"/>
      <c r="WDA11" s="11"/>
      <c r="WDB11" s="11"/>
      <c r="WDC11" s="11"/>
      <c r="WDD11" s="11"/>
      <c r="WDE11" s="11"/>
      <c r="WDF11" s="11"/>
      <c r="WDG11" s="11"/>
      <c r="WDH11" s="11"/>
      <c r="WDI11" s="11"/>
      <c r="WDJ11" s="11"/>
      <c r="WDK11" s="11"/>
      <c r="WDL11" s="11"/>
      <c r="WDM11" s="11"/>
      <c r="WDN11" s="11"/>
      <c r="WDO11" s="11"/>
      <c r="WDP11" s="11"/>
      <c r="WDQ11" s="11"/>
      <c r="WDR11" s="11"/>
      <c r="WDS11" s="11"/>
      <c r="WDT11" s="11"/>
      <c r="WDU11" s="11"/>
      <c r="WDV11" s="11"/>
      <c r="WDW11" s="11"/>
      <c r="WDX11" s="11"/>
      <c r="WDY11" s="11"/>
      <c r="WDZ11" s="11"/>
      <c r="WEA11" s="11"/>
      <c r="WEB11" s="11"/>
      <c r="WEC11" s="11"/>
      <c r="WED11" s="11"/>
      <c r="WEE11" s="11"/>
      <c r="WEF11" s="11"/>
      <c r="WEG11" s="11"/>
      <c r="WEH11" s="11"/>
      <c r="WEI11" s="11"/>
      <c r="WEJ11" s="11"/>
      <c r="WEK11" s="11"/>
      <c r="WEL11" s="11"/>
      <c r="WEM11" s="11"/>
      <c r="WEN11" s="11"/>
      <c r="WEO11" s="11"/>
      <c r="WEP11" s="11"/>
      <c r="WEQ11" s="11"/>
      <c r="WER11" s="11"/>
      <c r="WES11" s="11"/>
      <c r="WET11" s="11"/>
      <c r="WEU11" s="11"/>
      <c r="WEV11" s="11"/>
      <c r="WEW11" s="11"/>
      <c r="WEX11" s="11"/>
      <c r="WEY11" s="11"/>
      <c r="WEZ11" s="11"/>
      <c r="WFA11" s="11"/>
      <c r="WFB11" s="11"/>
      <c r="WFC11" s="11"/>
      <c r="WFD11" s="11"/>
      <c r="WFE11" s="11"/>
      <c r="WFF11" s="11"/>
      <c r="WFG11" s="11"/>
      <c r="WFH11" s="11"/>
      <c r="WFI11" s="11"/>
      <c r="WFJ11" s="11"/>
      <c r="WFK11" s="11"/>
      <c r="WFL11" s="11"/>
      <c r="WFM11" s="11"/>
      <c r="WFN11" s="11"/>
      <c r="WFO11" s="11"/>
      <c r="WFP11" s="11"/>
      <c r="WFQ11" s="11"/>
      <c r="WFR11" s="11"/>
      <c r="WFS11" s="11"/>
      <c r="WFT11" s="11"/>
      <c r="WFU11" s="11"/>
      <c r="WFV11" s="11"/>
      <c r="WFW11" s="11"/>
      <c r="WFX11" s="11"/>
      <c r="WFY11" s="11"/>
      <c r="WFZ11" s="11"/>
      <c r="WGA11" s="11"/>
      <c r="WGB11" s="11"/>
      <c r="WGC11" s="11"/>
      <c r="WGD11" s="11"/>
      <c r="WGE11" s="11"/>
      <c r="WGF11" s="11"/>
      <c r="WGG11" s="11"/>
      <c r="WGH11" s="11"/>
      <c r="WGI11" s="11"/>
      <c r="WGJ11" s="11"/>
      <c r="WGK11" s="11"/>
      <c r="WGL11" s="11"/>
      <c r="WGM11" s="11"/>
      <c r="WGN11" s="11"/>
      <c r="WGO11" s="11"/>
      <c r="WGP11" s="11"/>
      <c r="WGQ11" s="11"/>
      <c r="WGR11" s="11"/>
      <c r="WGS11" s="11"/>
      <c r="WGT11" s="11"/>
      <c r="WGU11" s="11"/>
      <c r="WGV11" s="11"/>
      <c r="WGW11" s="11"/>
      <c r="WGX11" s="11"/>
      <c r="WGY11" s="11"/>
      <c r="WGZ11" s="11"/>
      <c r="WHA11" s="11"/>
      <c r="WHB11" s="11"/>
      <c r="WHC11" s="11"/>
      <c r="WHD11" s="11"/>
      <c r="WHE11" s="11"/>
      <c r="WHF11" s="11"/>
      <c r="WHG11" s="11"/>
      <c r="WHH11" s="11"/>
      <c r="WHI11" s="11"/>
      <c r="WHJ11" s="11"/>
      <c r="WHK11" s="11"/>
      <c r="WHL11" s="11"/>
      <c r="WHM11" s="11"/>
      <c r="WHN11" s="11"/>
      <c r="WHO11" s="11"/>
      <c r="WHP11" s="11"/>
      <c r="WHQ11" s="11"/>
      <c r="WHR11" s="11"/>
      <c r="WHS11" s="11"/>
      <c r="WHT11" s="11"/>
      <c r="WHU11" s="11"/>
      <c r="WHV11" s="11"/>
      <c r="WHW11" s="11"/>
      <c r="WHX11" s="11"/>
      <c r="WHY11" s="11"/>
      <c r="WHZ11" s="11"/>
      <c r="WIA11" s="11"/>
      <c r="WIB11" s="11"/>
      <c r="WIC11" s="11"/>
      <c r="WID11" s="11"/>
      <c r="WIE11" s="11"/>
      <c r="WIF11" s="11"/>
      <c r="WIG11" s="11"/>
      <c r="WIH11" s="11"/>
      <c r="WII11" s="11"/>
      <c r="WIJ11" s="11"/>
      <c r="WIK11" s="11"/>
      <c r="WIL11" s="11"/>
      <c r="WIM11" s="11"/>
      <c r="WIN11" s="11"/>
      <c r="WIO11" s="11"/>
      <c r="WIP11" s="11"/>
      <c r="WIQ11" s="11"/>
      <c r="WIR11" s="11"/>
      <c r="WIS11" s="11"/>
      <c r="WIT11" s="11"/>
      <c r="WIU11" s="11"/>
      <c r="WIV11" s="11"/>
      <c r="WIW11" s="11"/>
      <c r="WIX11" s="11"/>
      <c r="WIY11" s="11"/>
      <c r="WIZ11" s="11"/>
      <c r="WJA11" s="11"/>
      <c r="WJB11" s="11"/>
      <c r="WJC11" s="11"/>
      <c r="WJD11" s="11"/>
      <c r="WJE11" s="11"/>
      <c r="WJF11" s="11"/>
      <c r="WJG11" s="11"/>
      <c r="WJH11" s="11"/>
      <c r="WJI11" s="11"/>
      <c r="WJJ11" s="11"/>
      <c r="WJK11" s="11"/>
      <c r="WJL11" s="11"/>
      <c r="WJM11" s="11"/>
      <c r="WJN11" s="11"/>
      <c r="WJO11" s="11"/>
      <c r="WJP11" s="11"/>
      <c r="WJQ11" s="11"/>
      <c r="WJR11" s="11"/>
      <c r="WJS11" s="11"/>
      <c r="WJT11" s="11"/>
      <c r="WJU11" s="11"/>
      <c r="WJV11" s="11"/>
      <c r="WJW11" s="11"/>
      <c r="WJX11" s="11"/>
      <c r="WJY11" s="11"/>
      <c r="WJZ11" s="11"/>
      <c r="WKA11" s="11"/>
      <c r="WKB11" s="11"/>
      <c r="WKC11" s="11"/>
      <c r="WKD11" s="11"/>
      <c r="WKE11" s="11"/>
      <c r="WKF11" s="11"/>
      <c r="WKG11" s="11"/>
      <c r="WKH11" s="11"/>
      <c r="WKI11" s="11"/>
      <c r="WKJ11" s="11"/>
      <c r="WKK11" s="11"/>
      <c r="WKL11" s="11"/>
      <c r="WKM11" s="11"/>
      <c r="WKN11" s="11"/>
      <c r="WKO11" s="11"/>
      <c r="WKP11" s="11"/>
      <c r="WKQ11" s="11"/>
      <c r="WKR11" s="11"/>
      <c r="WKS11" s="11"/>
      <c r="WKT11" s="11"/>
      <c r="WKU11" s="11"/>
      <c r="WKV11" s="11"/>
      <c r="WKW11" s="11"/>
      <c r="WKX11" s="11"/>
      <c r="WKY11" s="11"/>
      <c r="WKZ11" s="11"/>
      <c r="WLA11" s="11"/>
      <c r="WLB11" s="11"/>
      <c r="WLC11" s="11"/>
      <c r="WLD11" s="11"/>
      <c r="WLE11" s="11"/>
      <c r="WLF11" s="11"/>
      <c r="WLG11" s="11"/>
      <c r="WLH11" s="11"/>
      <c r="WLI11" s="11"/>
      <c r="WLJ11" s="11"/>
      <c r="WLK11" s="11"/>
      <c r="WLL11" s="11"/>
      <c r="WLM11" s="11"/>
      <c r="WLN11" s="11"/>
      <c r="WLO11" s="11"/>
      <c r="WLP11" s="11"/>
      <c r="WLQ11" s="11"/>
      <c r="WLR11" s="11"/>
      <c r="WLS11" s="11"/>
      <c r="WLT11" s="11"/>
      <c r="WLU11" s="11"/>
      <c r="WLV11" s="11"/>
      <c r="WLW11" s="11"/>
      <c r="WLX11" s="11"/>
      <c r="WLY11" s="11"/>
      <c r="WLZ11" s="11"/>
      <c r="WMA11" s="11"/>
      <c r="WMB11" s="11"/>
      <c r="WMC11" s="11"/>
      <c r="WMD11" s="11"/>
      <c r="WME11" s="11"/>
      <c r="WMF11" s="11"/>
      <c r="WMG11" s="11"/>
      <c r="WMH11" s="11"/>
      <c r="WMI11" s="11"/>
      <c r="WMJ11" s="11"/>
      <c r="WMK11" s="11"/>
      <c r="WML11" s="11"/>
      <c r="WMM11" s="11"/>
      <c r="WMN11" s="11"/>
      <c r="WMO11" s="11"/>
      <c r="WMP11" s="11"/>
      <c r="WMQ11" s="11"/>
      <c r="WMR11" s="11"/>
      <c r="WMS11" s="11"/>
      <c r="WMT11" s="11"/>
      <c r="WMU11" s="11"/>
      <c r="WMV11" s="11"/>
      <c r="WMW11" s="11"/>
      <c r="WMX11" s="11"/>
      <c r="WMY11" s="11"/>
      <c r="WMZ11" s="11"/>
      <c r="WNA11" s="11"/>
      <c r="WNB11" s="11"/>
      <c r="WNC11" s="11"/>
      <c r="WND11" s="11"/>
      <c r="WNE11" s="11"/>
      <c r="WNF11" s="11"/>
      <c r="WNG11" s="11"/>
      <c r="WNH11" s="11"/>
      <c r="WNI11" s="11"/>
      <c r="WNJ11" s="11"/>
      <c r="WNK11" s="11"/>
      <c r="WNL11" s="11"/>
      <c r="WNM11" s="11"/>
      <c r="WNN11" s="11"/>
      <c r="WNO11" s="11"/>
      <c r="WNP11" s="11"/>
      <c r="WNQ11" s="11"/>
      <c r="WNR11" s="11"/>
      <c r="WNS11" s="11"/>
      <c r="WNT11" s="11"/>
      <c r="WNU11" s="11"/>
      <c r="WNV11" s="11"/>
      <c r="WNW11" s="11"/>
      <c r="WNX11" s="11"/>
      <c r="WNY11" s="11"/>
      <c r="WNZ11" s="11"/>
      <c r="WOA11" s="11"/>
      <c r="WOB11" s="11"/>
      <c r="WOC11" s="11"/>
      <c r="WOD11" s="11"/>
      <c r="WOE11" s="11"/>
      <c r="WOF11" s="11"/>
      <c r="WOG11" s="11"/>
      <c r="WOH11" s="11"/>
      <c r="WOI11" s="11"/>
      <c r="WOJ11" s="11"/>
      <c r="WOK11" s="11"/>
      <c r="WOL11" s="11"/>
      <c r="WOM11" s="11"/>
      <c r="WON11" s="11"/>
      <c r="WOO11" s="11"/>
      <c r="WOP11" s="11"/>
      <c r="WOQ11" s="11"/>
      <c r="WOR11" s="11"/>
      <c r="WOS11" s="11"/>
      <c r="WOT11" s="11"/>
      <c r="WOU11" s="11"/>
      <c r="WOV11" s="11"/>
      <c r="WOW11" s="11"/>
      <c r="WOX11" s="11"/>
      <c r="WOY11" s="11"/>
      <c r="WOZ11" s="11"/>
      <c r="WPA11" s="11"/>
      <c r="WPB11" s="11"/>
      <c r="WPC11" s="11"/>
      <c r="WPD11" s="11"/>
      <c r="WPE11" s="11"/>
      <c r="WPF11" s="11"/>
      <c r="WPG11" s="11"/>
      <c r="WPH11" s="11"/>
      <c r="WPI11" s="11"/>
      <c r="WPJ11" s="11"/>
      <c r="WPK11" s="11"/>
      <c r="WPL11" s="11"/>
      <c r="WPM11" s="11"/>
      <c r="WPN11" s="11"/>
      <c r="WPO11" s="11"/>
      <c r="WPP11" s="11"/>
      <c r="WPQ11" s="11"/>
      <c r="WPR11" s="11"/>
      <c r="WPS11" s="11"/>
      <c r="WPT11" s="11"/>
      <c r="WPU11" s="11"/>
      <c r="WPV11" s="11"/>
      <c r="WPW11" s="11"/>
      <c r="WPX11" s="11"/>
      <c r="WPY11" s="11"/>
      <c r="WPZ11" s="11"/>
      <c r="WQA11" s="11"/>
      <c r="WQB11" s="11"/>
      <c r="WQC11" s="11"/>
      <c r="WQD11" s="11"/>
      <c r="WQE11" s="11"/>
      <c r="WQF11" s="11"/>
      <c r="WQG11" s="11"/>
      <c r="WQH11" s="11"/>
      <c r="WQI11" s="11"/>
      <c r="WQJ11" s="11"/>
      <c r="WQK11" s="11"/>
      <c r="WQL11" s="11"/>
      <c r="WQM11" s="11"/>
      <c r="WQN11" s="11"/>
      <c r="WQO11" s="11"/>
      <c r="WQP11" s="11"/>
      <c r="WQQ11" s="11"/>
      <c r="WQR11" s="11"/>
      <c r="WQS11" s="11"/>
      <c r="WQT11" s="11"/>
      <c r="WQU11" s="11"/>
      <c r="WQV11" s="11"/>
      <c r="WQW11" s="11"/>
      <c r="WQX11" s="11"/>
      <c r="WQY11" s="11"/>
      <c r="WQZ11" s="11"/>
      <c r="WRA11" s="11"/>
      <c r="WRB11" s="11"/>
      <c r="WRC11" s="11"/>
      <c r="WRD11" s="11"/>
      <c r="WRE11" s="11"/>
      <c r="WRF11" s="11"/>
      <c r="WRG11" s="11"/>
      <c r="WRH11" s="11"/>
      <c r="WRI11" s="11"/>
      <c r="WRJ11" s="11"/>
      <c r="WRK11" s="11"/>
      <c r="WRL11" s="11"/>
      <c r="WRM11" s="11"/>
      <c r="WRN11" s="11"/>
      <c r="WRO11" s="11"/>
      <c r="WRP11" s="11"/>
      <c r="WRQ11" s="11"/>
      <c r="WRR11" s="11"/>
      <c r="WRS11" s="11"/>
      <c r="WRT11" s="11"/>
      <c r="WRU11" s="11"/>
      <c r="WRV11" s="11"/>
      <c r="WRW11" s="11"/>
      <c r="WRX11" s="11"/>
      <c r="WRY11" s="11"/>
      <c r="WRZ11" s="11"/>
      <c r="WSA11" s="11"/>
      <c r="WSB11" s="11"/>
      <c r="WSC11" s="11"/>
      <c r="WSD11" s="11"/>
      <c r="WSE11" s="11"/>
      <c r="WSF11" s="11"/>
      <c r="WSG11" s="11"/>
      <c r="WSH11" s="11"/>
      <c r="WSI11" s="11"/>
      <c r="WSJ11" s="11"/>
      <c r="WSK11" s="11"/>
      <c r="WSL11" s="11"/>
      <c r="WSM11" s="11"/>
      <c r="WSN11" s="11"/>
      <c r="WSO11" s="11"/>
      <c r="WSP11" s="11"/>
      <c r="WSQ11" s="11"/>
      <c r="WSR11" s="11"/>
      <c r="WSS11" s="11"/>
      <c r="WST11" s="11"/>
      <c r="WSU11" s="11"/>
      <c r="WSV11" s="11"/>
      <c r="WSW11" s="11"/>
      <c r="WSX11" s="11"/>
      <c r="WSY11" s="11"/>
      <c r="WSZ11" s="11"/>
      <c r="WTA11" s="11"/>
      <c r="WTB11" s="11"/>
      <c r="WTC11" s="11"/>
      <c r="WTD11" s="11"/>
      <c r="WTE11" s="11"/>
      <c r="WTF11" s="11"/>
      <c r="WTG11" s="11"/>
      <c r="WTH11" s="11"/>
      <c r="WTI11" s="11"/>
      <c r="WTJ11" s="11"/>
      <c r="WTK11" s="11"/>
      <c r="WTL11" s="11"/>
      <c r="WTM11" s="11"/>
      <c r="WTN11" s="11"/>
      <c r="WTO11" s="11"/>
      <c r="WTP11" s="11"/>
      <c r="WTQ11" s="11"/>
      <c r="WTR11" s="11"/>
      <c r="WTS11" s="11"/>
      <c r="WTT11" s="11"/>
      <c r="WTU11" s="11"/>
      <c r="WTV11" s="11"/>
      <c r="WTW11" s="11"/>
      <c r="WTX11" s="11"/>
      <c r="WTY11" s="11"/>
      <c r="WTZ11" s="11"/>
      <c r="WUA11" s="11"/>
      <c r="WUB11" s="11"/>
      <c r="WUC11" s="11"/>
      <c r="WUD11" s="11"/>
      <c r="WUE11" s="11"/>
      <c r="WUF11" s="11"/>
      <c r="WUG11" s="11"/>
      <c r="WUH11" s="11"/>
      <c r="WUI11" s="11"/>
      <c r="WUJ11" s="11"/>
      <c r="WUK11" s="11"/>
      <c r="WUL11" s="11"/>
      <c r="WUM11" s="11"/>
      <c r="WUN11" s="11"/>
      <c r="WUO11" s="11"/>
      <c r="WUP11" s="11"/>
      <c r="WUQ11" s="11"/>
      <c r="WUR11" s="11"/>
      <c r="WUS11" s="11"/>
      <c r="WUT11" s="11"/>
      <c r="WUU11" s="11"/>
      <c r="WUV11" s="11"/>
      <c r="WUW11" s="11"/>
      <c r="WUX11" s="11"/>
      <c r="WUY11" s="11"/>
      <c r="WUZ11" s="11"/>
      <c r="WVA11" s="11"/>
      <c r="WVB11" s="11"/>
      <c r="WVC11" s="11"/>
      <c r="WVD11" s="11"/>
      <c r="WVE11" s="11"/>
      <c r="WVF11" s="11"/>
      <c r="WVG11" s="11"/>
      <c r="WVH11" s="11"/>
      <c r="WVI11" s="11"/>
      <c r="WVJ11" s="11"/>
      <c r="WVK11" s="11"/>
      <c r="WVL11" s="11"/>
      <c r="WVM11" s="11"/>
      <c r="WVN11" s="11"/>
      <c r="WVO11" s="11"/>
      <c r="WVP11" s="11"/>
      <c r="WVQ11" s="11"/>
      <c r="WVR11" s="11"/>
      <c r="WVS11" s="11"/>
      <c r="WVT11" s="11"/>
      <c r="WVU11" s="11"/>
      <c r="WVV11" s="11"/>
      <c r="WVW11" s="11"/>
      <c r="WVX11" s="11"/>
      <c r="WVY11" s="11"/>
      <c r="WVZ11" s="11"/>
      <c r="WWA11" s="11"/>
      <c r="WWB11" s="11"/>
      <c r="WWC11" s="11"/>
      <c r="WWD11" s="11"/>
      <c r="WWE11" s="11"/>
      <c r="WWF11" s="11"/>
      <c r="WWG11" s="11"/>
      <c r="WWH11" s="11"/>
      <c r="WWI11" s="11"/>
      <c r="WWJ11" s="11"/>
      <c r="WWK11" s="11"/>
      <c r="WWL11" s="11"/>
      <c r="WWM11" s="11"/>
      <c r="WWN11" s="11"/>
      <c r="WWO11" s="11"/>
      <c r="WWP11" s="11"/>
      <c r="WWQ11" s="11"/>
      <c r="WWR11" s="11"/>
      <c r="WWS11" s="11"/>
      <c r="WWT11" s="11"/>
      <c r="WWU11" s="11"/>
      <c r="WWV11" s="11"/>
      <c r="WWW11" s="11"/>
      <c r="WWX11" s="11"/>
      <c r="WWY11" s="11"/>
      <c r="WWZ11" s="11"/>
      <c r="WXA11" s="11"/>
      <c r="WXB11" s="11"/>
      <c r="WXC11" s="11"/>
      <c r="WXD11" s="11"/>
      <c r="WXE11" s="11"/>
      <c r="WXF11" s="11"/>
      <c r="WXG11" s="11"/>
      <c r="WXH11" s="11"/>
      <c r="WXI11" s="11"/>
      <c r="WXJ11" s="11"/>
      <c r="WXK11" s="11"/>
      <c r="WXL11" s="11"/>
      <c r="WXM11" s="11"/>
      <c r="WXN11" s="11"/>
      <c r="WXO11" s="11"/>
      <c r="WXP11" s="11"/>
      <c r="WXQ11" s="11"/>
      <c r="WXR11" s="11"/>
      <c r="WXS11" s="11"/>
      <c r="WXT11" s="11"/>
      <c r="WXU11" s="11"/>
      <c r="WXV11" s="11"/>
      <c r="WXW11" s="11"/>
      <c r="WXX11" s="11"/>
      <c r="WXY11" s="11"/>
      <c r="WXZ11" s="11"/>
      <c r="WYA11" s="11"/>
      <c r="WYB11" s="11"/>
      <c r="WYC11" s="11"/>
      <c r="WYD11" s="11"/>
      <c r="WYE11" s="11"/>
      <c r="WYF11" s="11"/>
      <c r="WYG11" s="11"/>
      <c r="WYH11" s="11"/>
      <c r="WYI11" s="11"/>
      <c r="WYJ11" s="11"/>
      <c r="WYK11" s="11"/>
      <c r="WYL11" s="11"/>
      <c r="WYM11" s="11"/>
      <c r="WYN11" s="11"/>
      <c r="WYO11" s="11"/>
      <c r="WYP11" s="11"/>
      <c r="WYQ11" s="11"/>
      <c r="WYR11" s="11"/>
      <c r="WYS11" s="11"/>
      <c r="WYT11" s="11"/>
      <c r="WYU11" s="11"/>
      <c r="WYV11" s="11"/>
      <c r="WYW11" s="11"/>
      <c r="WYX11" s="11"/>
      <c r="WYY11" s="11"/>
      <c r="WYZ11" s="11"/>
      <c r="WZA11" s="11"/>
      <c r="WZB11" s="11"/>
      <c r="WZC11" s="11"/>
      <c r="WZD11" s="11"/>
      <c r="WZE11" s="11"/>
      <c r="WZF11" s="11"/>
      <c r="WZG11" s="11"/>
      <c r="WZH11" s="11"/>
      <c r="WZI11" s="11"/>
      <c r="WZJ11" s="11"/>
      <c r="WZK11" s="11"/>
      <c r="WZL11" s="11"/>
      <c r="WZM11" s="11"/>
      <c r="WZN11" s="11"/>
      <c r="WZO11" s="11"/>
      <c r="WZP11" s="11"/>
      <c r="WZQ11" s="11"/>
      <c r="WZR11" s="11"/>
      <c r="WZS11" s="11"/>
      <c r="WZT11" s="11"/>
      <c r="WZU11" s="11"/>
      <c r="WZV11" s="11"/>
      <c r="WZW11" s="11"/>
      <c r="WZX11" s="11"/>
      <c r="WZY11" s="11"/>
      <c r="WZZ11" s="11"/>
      <c r="XAA11" s="11"/>
      <c r="XAB11" s="11"/>
      <c r="XAC11" s="11"/>
      <c r="XAD11" s="11"/>
      <c r="XAE11" s="11"/>
      <c r="XAF11" s="11"/>
      <c r="XAG11" s="11"/>
      <c r="XAH11" s="11"/>
      <c r="XAI11" s="11"/>
      <c r="XAJ11" s="11"/>
      <c r="XAK11" s="11"/>
      <c r="XAL11" s="11"/>
      <c r="XAM11" s="11"/>
      <c r="XAN11" s="11"/>
      <c r="XAO11" s="11"/>
      <c r="XAP11" s="11"/>
      <c r="XAQ11" s="11"/>
      <c r="XAR11" s="11"/>
      <c r="XAS11" s="11"/>
      <c r="XAT11" s="11"/>
      <c r="XAU11" s="11"/>
      <c r="XAV11" s="11"/>
      <c r="XAW11" s="11"/>
      <c r="XAX11" s="11"/>
      <c r="XAY11" s="11"/>
      <c r="XAZ11" s="11"/>
      <c r="XBA11" s="11"/>
      <c r="XBB11" s="11"/>
      <c r="XBC11" s="11"/>
      <c r="XBD11" s="11"/>
      <c r="XBE11" s="11"/>
      <c r="XBF11" s="11"/>
      <c r="XBG11" s="11"/>
      <c r="XBH11" s="11"/>
      <c r="XBI11" s="11"/>
      <c r="XBJ11" s="11"/>
      <c r="XBK11" s="11"/>
      <c r="XBL11" s="11"/>
      <c r="XBM11" s="11"/>
      <c r="XBN11" s="11"/>
      <c r="XBO11" s="11"/>
      <c r="XBP11" s="11"/>
      <c r="XBQ11" s="11"/>
      <c r="XBR11" s="11"/>
      <c r="XBS11" s="11"/>
      <c r="XBT11" s="11"/>
      <c r="XBU11" s="11"/>
      <c r="XBV11" s="11"/>
      <c r="XBW11" s="11"/>
      <c r="XBX11" s="11"/>
      <c r="XBY11" s="11"/>
      <c r="XBZ11" s="11"/>
      <c r="XCA11" s="11"/>
      <c r="XCB11" s="11"/>
      <c r="XCC11" s="11"/>
      <c r="XCD11" s="11"/>
      <c r="XCE11" s="11"/>
      <c r="XCF11" s="11"/>
      <c r="XCG11" s="11"/>
      <c r="XCH11" s="11"/>
      <c r="XCI11" s="11"/>
      <c r="XCJ11" s="11"/>
      <c r="XCK11" s="11"/>
      <c r="XCL11" s="11"/>
      <c r="XCM11" s="11"/>
      <c r="XCN11" s="11"/>
      <c r="XCO11" s="11"/>
      <c r="XCP11" s="11"/>
      <c r="XCQ11" s="11"/>
      <c r="XCR11" s="11"/>
      <c r="XCS11" s="11"/>
      <c r="XCT11" s="11"/>
      <c r="XCU11" s="11"/>
      <c r="XCV11" s="11"/>
      <c r="XCW11" s="11"/>
      <c r="XCX11" s="11"/>
      <c r="XCY11" s="11"/>
      <c r="XCZ11" s="11"/>
      <c r="XDA11" s="11"/>
      <c r="XDB11" s="11"/>
      <c r="XDC11" s="11"/>
      <c r="XDD11" s="11"/>
      <c r="XDE11" s="11"/>
      <c r="XDF11" s="11"/>
      <c r="XDG11" s="11"/>
      <c r="XDH11" s="11"/>
      <c r="XDI11" s="11"/>
      <c r="XDJ11" s="11"/>
      <c r="XDK11" s="11"/>
      <c r="XDL11" s="11"/>
      <c r="XDM11" s="11"/>
      <c r="XDN11" s="11"/>
      <c r="XDO11" s="11"/>
      <c r="XDP11" s="11"/>
      <c r="XDQ11" s="11"/>
      <c r="XDR11" s="11"/>
      <c r="XDS11" s="11"/>
      <c r="XDT11" s="11"/>
      <c r="XDU11" s="11"/>
      <c r="XDV11" s="11"/>
      <c r="XDW11" s="11"/>
      <c r="XDX11" s="11"/>
      <c r="XDY11" s="11"/>
      <c r="XDZ11" s="11"/>
      <c r="XEA11" s="11"/>
      <c r="XEB11" s="11"/>
      <c r="XEC11" s="11"/>
      <c r="XED11" s="11"/>
      <c r="XEE11" s="11"/>
      <c r="XEF11" s="11"/>
      <c r="XEG11" s="11"/>
      <c r="XEH11" s="11"/>
      <c r="XEI11" s="11"/>
      <c r="XEJ11" s="11"/>
      <c r="XEK11" s="11"/>
      <c r="XEL11" s="11"/>
      <c r="XEM11" s="11"/>
      <c r="XEN11" s="11"/>
      <c r="XEO11" s="11"/>
      <c r="XEP11" s="11"/>
      <c r="XEQ11" s="11"/>
      <c r="XER11" s="11"/>
      <c r="XES11" s="11"/>
      <c r="XET11" s="11"/>
      <c r="XEU11" s="11"/>
    </row>
    <row r="12" spans="1:16375" s="350" customFormat="1" ht="45" x14ac:dyDescent="0.2">
      <c r="B12" s="418" t="s">
        <v>14726</v>
      </c>
      <c r="C12" s="418" t="s">
        <v>16648</v>
      </c>
      <c r="D12" s="418" t="s">
        <v>1766</v>
      </c>
      <c r="E12" s="417" t="s">
        <v>391</v>
      </c>
      <c r="F12" s="419" t="s">
        <v>14912</v>
      </c>
      <c r="G12" s="417" t="s">
        <v>14794</v>
      </c>
      <c r="H12" s="425">
        <v>2000</v>
      </c>
      <c r="I12" s="426"/>
      <c r="J12" s="430">
        <f>ROUND((I12*1.2875),2)</f>
        <v>0</v>
      </c>
      <c r="K12" s="424">
        <f t="shared" si="0"/>
        <v>0</v>
      </c>
      <c r="L12" s="421">
        <f t="shared" si="1"/>
        <v>0</v>
      </c>
      <c r="M12" s="349"/>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c r="FL12" s="11"/>
      <c r="FM12" s="11"/>
      <c r="FN12" s="11"/>
      <c r="FO12" s="11"/>
      <c r="FP12" s="11"/>
      <c r="FQ12" s="11"/>
      <c r="FR12" s="11"/>
      <c r="FS12" s="11"/>
      <c r="FT12" s="11"/>
      <c r="FU12" s="11"/>
      <c r="FV12" s="11"/>
      <c r="FW12" s="11"/>
      <c r="FX12" s="11"/>
      <c r="FY12" s="11"/>
      <c r="FZ12" s="11"/>
      <c r="GA12" s="11"/>
      <c r="GB12" s="11"/>
      <c r="GC12" s="11"/>
      <c r="GD12" s="11"/>
      <c r="GE12" s="11"/>
      <c r="GF12" s="11"/>
      <c r="GG12" s="11"/>
      <c r="GH12" s="11"/>
      <c r="GI12" s="11"/>
      <c r="GJ12" s="11"/>
      <c r="GK12" s="11"/>
      <c r="GL12" s="11"/>
      <c r="GM12" s="11"/>
      <c r="GN12" s="11"/>
      <c r="GO12" s="11"/>
      <c r="GP12" s="11"/>
      <c r="GQ12" s="11"/>
      <c r="GR12" s="11"/>
      <c r="GS12" s="11"/>
      <c r="GT12" s="11"/>
      <c r="GU12" s="11"/>
      <c r="GV12" s="11"/>
      <c r="GW12" s="11"/>
      <c r="GX12" s="11"/>
      <c r="GY12" s="11"/>
      <c r="GZ12" s="11"/>
      <c r="HA12" s="11"/>
      <c r="HB12" s="11"/>
      <c r="HC12" s="11"/>
      <c r="HD12" s="11"/>
      <c r="HE12" s="11"/>
      <c r="HF12" s="11"/>
      <c r="HG12" s="11"/>
      <c r="HH12" s="11"/>
      <c r="HI12" s="11"/>
      <c r="HJ12" s="11"/>
      <c r="HK12" s="11"/>
      <c r="HL12" s="11"/>
      <c r="HM12" s="11"/>
      <c r="HN12" s="11"/>
      <c r="HO12" s="11"/>
      <c r="HP12" s="11"/>
      <c r="HQ12" s="11"/>
      <c r="HR12" s="11"/>
      <c r="HS12" s="11"/>
      <c r="HT12" s="11"/>
      <c r="HU12" s="11"/>
      <c r="HV12" s="11"/>
      <c r="HW12" s="11"/>
      <c r="HX12" s="11"/>
      <c r="HY12" s="11"/>
      <c r="HZ12" s="11"/>
      <c r="IA12" s="11"/>
      <c r="IB12" s="11"/>
      <c r="IC12" s="11"/>
      <c r="ID12" s="11"/>
      <c r="IE12" s="11"/>
      <c r="IF12" s="11"/>
      <c r="IG12" s="11"/>
      <c r="IH12" s="11"/>
      <c r="II12" s="11"/>
      <c r="IJ12" s="11"/>
      <c r="IK12" s="11"/>
      <c r="IL12" s="11"/>
      <c r="IM12" s="11"/>
      <c r="IN12" s="11"/>
      <c r="IO12" s="11"/>
      <c r="IP12" s="11"/>
      <c r="IQ12" s="11"/>
      <c r="IR12" s="11"/>
      <c r="IS12" s="11"/>
      <c r="IT12" s="11"/>
      <c r="IU12" s="11"/>
      <c r="IV12" s="11"/>
      <c r="IW12" s="11"/>
      <c r="IX12" s="11"/>
      <c r="IY12" s="11"/>
      <c r="IZ12" s="11"/>
      <c r="JA12" s="11"/>
      <c r="JB12" s="11"/>
      <c r="JC12" s="11"/>
      <c r="JD12" s="11"/>
      <c r="JE12" s="11"/>
      <c r="JF12" s="11"/>
      <c r="JG12" s="11"/>
      <c r="JH12" s="11"/>
      <c r="JI12" s="11"/>
      <c r="JJ12" s="11"/>
      <c r="JK12" s="11"/>
      <c r="JL12" s="11"/>
      <c r="JM12" s="11"/>
      <c r="JN12" s="11"/>
      <c r="JO12" s="11"/>
      <c r="JP12" s="11"/>
      <c r="JQ12" s="11"/>
      <c r="JR12" s="11"/>
      <c r="JS12" s="11"/>
      <c r="JT12" s="11"/>
      <c r="JU12" s="11"/>
      <c r="JV12" s="11"/>
      <c r="JW12" s="11"/>
      <c r="JX12" s="11"/>
      <c r="JY12" s="11"/>
      <c r="JZ12" s="11"/>
      <c r="KA12" s="11"/>
      <c r="KB12" s="11"/>
      <c r="KC12" s="11"/>
      <c r="KD12" s="11"/>
      <c r="KE12" s="11"/>
      <c r="KF12" s="11"/>
      <c r="KG12" s="11"/>
      <c r="KH12" s="11"/>
      <c r="KI12" s="11"/>
      <c r="KJ12" s="11"/>
      <c r="KK12" s="11"/>
      <c r="KL12" s="11"/>
      <c r="KM12" s="11"/>
      <c r="KN12" s="11"/>
      <c r="KO12" s="11"/>
      <c r="KP12" s="11"/>
      <c r="KQ12" s="11"/>
      <c r="KR12" s="11"/>
      <c r="KS12" s="11"/>
      <c r="KT12" s="11"/>
      <c r="KU12" s="11"/>
      <c r="KV12" s="11"/>
      <c r="KW12" s="11"/>
      <c r="KX12" s="11"/>
      <c r="KY12" s="11"/>
      <c r="KZ12" s="11"/>
      <c r="LA12" s="11"/>
      <c r="LB12" s="11"/>
      <c r="LC12" s="11"/>
      <c r="LD12" s="11"/>
      <c r="LE12" s="11"/>
      <c r="LF12" s="11"/>
      <c r="LG12" s="11"/>
      <c r="LH12" s="11"/>
      <c r="LI12" s="11"/>
      <c r="LJ12" s="11"/>
      <c r="LK12" s="11"/>
      <c r="LL12" s="11"/>
      <c r="LM12" s="11"/>
      <c r="LN12" s="11"/>
      <c r="LO12" s="11"/>
      <c r="LP12" s="11"/>
      <c r="LQ12" s="11"/>
      <c r="LR12" s="11"/>
      <c r="LS12" s="11"/>
      <c r="LT12" s="11"/>
      <c r="LU12" s="11"/>
      <c r="LV12" s="11"/>
      <c r="LW12" s="11"/>
      <c r="LX12" s="11"/>
      <c r="LY12" s="11"/>
      <c r="LZ12" s="11"/>
      <c r="MA12" s="11"/>
      <c r="MB12" s="11"/>
      <c r="MC12" s="11"/>
      <c r="MD12" s="11"/>
      <c r="ME12" s="11"/>
      <c r="MF12" s="11"/>
      <c r="MG12" s="11"/>
      <c r="MH12" s="11"/>
      <c r="MI12" s="11"/>
      <c r="MJ12" s="11"/>
      <c r="MK12" s="11"/>
      <c r="ML12" s="11"/>
      <c r="MM12" s="11"/>
      <c r="MN12" s="11"/>
      <c r="MO12" s="11"/>
      <c r="MP12" s="11"/>
      <c r="MQ12" s="11"/>
      <c r="MR12" s="11"/>
      <c r="MS12" s="11"/>
      <c r="MT12" s="11"/>
      <c r="MU12" s="11"/>
      <c r="MV12" s="11"/>
      <c r="MW12" s="11"/>
      <c r="MX12" s="11"/>
      <c r="MY12" s="11"/>
      <c r="MZ12" s="11"/>
      <c r="NA12" s="11"/>
      <c r="NB12" s="11"/>
      <c r="NC12" s="11"/>
      <c r="ND12" s="11"/>
      <c r="NE12" s="11"/>
      <c r="NF12" s="11"/>
      <c r="NG12" s="11"/>
      <c r="NH12" s="11"/>
      <c r="NI12" s="11"/>
      <c r="NJ12" s="11"/>
      <c r="NK12" s="11"/>
      <c r="NL12" s="11"/>
      <c r="NM12" s="11"/>
      <c r="NN12" s="11"/>
      <c r="NO12" s="11"/>
      <c r="NP12" s="11"/>
      <c r="NQ12" s="11"/>
      <c r="NR12" s="11"/>
      <c r="NS12" s="11"/>
      <c r="NT12" s="11"/>
      <c r="NU12" s="11"/>
      <c r="NV12" s="11"/>
      <c r="NW12" s="11"/>
      <c r="NX12" s="11"/>
      <c r="NY12" s="11"/>
      <c r="NZ12" s="11"/>
      <c r="OA12" s="11"/>
      <c r="OB12" s="11"/>
      <c r="OC12" s="11"/>
      <c r="OD12" s="11"/>
      <c r="OE12" s="11"/>
      <c r="OF12" s="11"/>
      <c r="OG12" s="11"/>
      <c r="OH12" s="11"/>
      <c r="OI12" s="11"/>
      <c r="OJ12" s="11"/>
      <c r="OK12" s="11"/>
      <c r="OL12" s="11"/>
      <c r="OM12" s="11"/>
      <c r="ON12" s="11"/>
      <c r="OO12" s="11"/>
      <c r="OP12" s="11"/>
      <c r="OQ12" s="11"/>
      <c r="OR12" s="11"/>
      <c r="OS12" s="11"/>
      <c r="OT12" s="11"/>
      <c r="OU12" s="11"/>
      <c r="OV12" s="11"/>
      <c r="OW12" s="11"/>
      <c r="OX12" s="11"/>
      <c r="OY12" s="11"/>
      <c r="OZ12" s="11"/>
      <c r="PA12" s="11"/>
      <c r="PB12" s="11"/>
      <c r="PC12" s="11"/>
      <c r="PD12" s="11"/>
      <c r="PE12" s="11"/>
      <c r="PF12" s="11"/>
      <c r="PG12" s="11"/>
      <c r="PH12" s="11"/>
      <c r="PI12" s="11"/>
      <c r="PJ12" s="11"/>
      <c r="PK12" s="11"/>
      <c r="PL12" s="11"/>
      <c r="PM12" s="11"/>
      <c r="PN12" s="11"/>
      <c r="PO12" s="11"/>
      <c r="PP12" s="11"/>
      <c r="PQ12" s="11"/>
      <c r="PR12" s="11"/>
      <c r="PS12" s="11"/>
      <c r="PT12" s="11"/>
      <c r="PU12" s="11"/>
      <c r="PV12" s="11"/>
      <c r="PW12" s="11"/>
      <c r="PX12" s="11"/>
      <c r="PY12" s="11"/>
      <c r="PZ12" s="11"/>
      <c r="QA12" s="11"/>
      <c r="QB12" s="11"/>
      <c r="QC12" s="11"/>
      <c r="QD12" s="11"/>
      <c r="QE12" s="11"/>
      <c r="QF12" s="11"/>
      <c r="QG12" s="11"/>
      <c r="QH12" s="11"/>
      <c r="QI12" s="11"/>
      <c r="QJ12" s="11"/>
      <c r="QK12" s="11"/>
      <c r="QL12" s="11"/>
      <c r="QM12" s="11"/>
      <c r="QN12" s="11"/>
      <c r="QO12" s="11"/>
      <c r="QP12" s="11"/>
      <c r="QQ12" s="11"/>
      <c r="QR12" s="11"/>
      <c r="QS12" s="11"/>
      <c r="QT12" s="11"/>
      <c r="QU12" s="11"/>
      <c r="QV12" s="11"/>
      <c r="QW12" s="11"/>
      <c r="QX12" s="11"/>
      <c r="QY12" s="11"/>
      <c r="QZ12" s="11"/>
      <c r="RA12" s="11"/>
      <c r="RB12" s="11"/>
      <c r="RC12" s="11"/>
      <c r="RD12" s="11"/>
      <c r="RE12" s="11"/>
      <c r="RF12" s="11"/>
      <c r="RG12" s="11"/>
      <c r="RH12" s="11"/>
      <c r="RI12" s="11"/>
      <c r="RJ12" s="11"/>
      <c r="RK12" s="11"/>
      <c r="RL12" s="11"/>
      <c r="RM12" s="11"/>
      <c r="RN12" s="11"/>
      <c r="RO12" s="11"/>
      <c r="RP12" s="11"/>
      <c r="RQ12" s="11"/>
      <c r="RR12" s="11"/>
      <c r="RS12" s="11"/>
      <c r="RT12" s="11"/>
      <c r="RU12" s="11"/>
      <c r="RV12" s="11"/>
      <c r="RW12" s="11"/>
      <c r="RX12" s="11"/>
      <c r="RY12" s="11"/>
      <c r="RZ12" s="11"/>
      <c r="SA12" s="11"/>
      <c r="SB12" s="11"/>
      <c r="SC12" s="11"/>
      <c r="SD12" s="11"/>
      <c r="SE12" s="11"/>
      <c r="SF12" s="11"/>
      <c r="SG12" s="11"/>
      <c r="SH12" s="11"/>
      <c r="SI12" s="11"/>
      <c r="SJ12" s="11"/>
      <c r="SK12" s="11"/>
      <c r="SL12" s="11"/>
      <c r="SM12" s="11"/>
      <c r="SN12" s="11"/>
      <c r="SO12" s="11"/>
      <c r="SP12" s="11"/>
      <c r="SQ12" s="11"/>
      <c r="SR12" s="11"/>
      <c r="SS12" s="11"/>
      <c r="ST12" s="11"/>
      <c r="SU12" s="11"/>
      <c r="SV12" s="11"/>
      <c r="SW12" s="11"/>
      <c r="SX12" s="11"/>
      <c r="SY12" s="11"/>
      <c r="SZ12" s="11"/>
      <c r="TA12" s="11"/>
      <c r="TB12" s="11"/>
      <c r="TC12" s="11"/>
      <c r="TD12" s="11"/>
      <c r="TE12" s="11"/>
      <c r="TF12" s="11"/>
      <c r="TG12" s="11"/>
      <c r="TH12" s="11"/>
      <c r="TI12" s="11"/>
      <c r="TJ12" s="11"/>
      <c r="TK12" s="11"/>
      <c r="TL12" s="11"/>
      <c r="TM12" s="11"/>
      <c r="TN12" s="11"/>
      <c r="TO12" s="11"/>
      <c r="TP12" s="11"/>
      <c r="TQ12" s="11"/>
      <c r="TR12" s="11"/>
      <c r="TS12" s="11"/>
      <c r="TT12" s="11"/>
      <c r="TU12" s="11"/>
      <c r="TV12" s="11"/>
      <c r="TW12" s="11"/>
      <c r="TX12" s="11"/>
      <c r="TY12" s="11"/>
      <c r="TZ12" s="11"/>
      <c r="UA12" s="11"/>
      <c r="UB12" s="11"/>
      <c r="UC12" s="11"/>
      <c r="UD12" s="11"/>
      <c r="UE12" s="11"/>
      <c r="UF12" s="11"/>
      <c r="UG12" s="11"/>
      <c r="UH12" s="11"/>
      <c r="UI12" s="11"/>
      <c r="UJ12" s="11"/>
      <c r="UK12" s="11"/>
      <c r="UL12" s="11"/>
      <c r="UM12" s="11"/>
      <c r="UN12" s="11"/>
      <c r="UO12" s="11"/>
      <c r="UP12" s="11"/>
      <c r="UQ12" s="11"/>
      <c r="UR12" s="11"/>
      <c r="US12" s="11"/>
      <c r="UT12" s="11"/>
      <c r="UU12" s="11"/>
      <c r="UV12" s="11"/>
      <c r="UW12" s="11"/>
      <c r="UX12" s="11"/>
      <c r="UY12" s="11"/>
      <c r="UZ12" s="11"/>
      <c r="VA12" s="11"/>
      <c r="VB12" s="11"/>
      <c r="VC12" s="11"/>
      <c r="VD12" s="11"/>
      <c r="VE12" s="11"/>
      <c r="VF12" s="11"/>
      <c r="VG12" s="11"/>
      <c r="VH12" s="11"/>
      <c r="VI12" s="11"/>
      <c r="VJ12" s="11"/>
      <c r="VK12" s="11"/>
      <c r="VL12" s="11"/>
      <c r="VM12" s="11"/>
      <c r="VN12" s="11"/>
      <c r="VO12" s="11"/>
      <c r="VP12" s="11"/>
      <c r="VQ12" s="11"/>
      <c r="VR12" s="11"/>
      <c r="VS12" s="11"/>
      <c r="VT12" s="11"/>
      <c r="VU12" s="11"/>
      <c r="VV12" s="11"/>
      <c r="VW12" s="11"/>
      <c r="VX12" s="11"/>
      <c r="VY12" s="11"/>
      <c r="VZ12" s="11"/>
      <c r="WA12" s="11"/>
      <c r="WB12" s="11"/>
      <c r="WC12" s="11"/>
      <c r="WD12" s="11"/>
      <c r="WE12" s="11"/>
      <c r="WF12" s="11"/>
      <c r="WG12" s="11"/>
      <c r="WH12" s="11"/>
      <c r="WI12" s="11"/>
      <c r="WJ12" s="11"/>
      <c r="WK12" s="11"/>
      <c r="WL12" s="11"/>
      <c r="WM12" s="11"/>
      <c r="WN12" s="11"/>
      <c r="WO12" s="11"/>
      <c r="WP12" s="11"/>
      <c r="WQ12" s="11"/>
      <c r="WR12" s="11"/>
      <c r="WS12" s="11"/>
      <c r="WT12" s="11"/>
      <c r="WU12" s="11"/>
      <c r="WV12" s="11"/>
      <c r="WW12" s="11"/>
      <c r="WX12" s="11"/>
      <c r="WY12" s="11"/>
      <c r="WZ12" s="11"/>
      <c r="XA12" s="11"/>
      <c r="XB12" s="11"/>
      <c r="XC12" s="11"/>
      <c r="XD12" s="11"/>
      <c r="XE12" s="11"/>
      <c r="XF12" s="11"/>
      <c r="XG12" s="11"/>
      <c r="XH12" s="11"/>
      <c r="XI12" s="11"/>
      <c r="XJ12" s="11"/>
      <c r="XK12" s="11"/>
      <c r="XL12" s="11"/>
      <c r="XM12" s="11"/>
      <c r="XN12" s="11"/>
      <c r="XO12" s="11"/>
      <c r="XP12" s="11"/>
      <c r="XQ12" s="11"/>
      <c r="XR12" s="11"/>
      <c r="XS12" s="11"/>
      <c r="XT12" s="11"/>
      <c r="XU12" s="11"/>
      <c r="XV12" s="11"/>
      <c r="XW12" s="11"/>
      <c r="XX12" s="11"/>
      <c r="XY12" s="11"/>
      <c r="XZ12" s="11"/>
      <c r="YA12" s="11"/>
      <c r="YB12" s="11"/>
      <c r="YC12" s="11"/>
      <c r="YD12" s="11"/>
      <c r="YE12" s="11"/>
      <c r="YF12" s="11"/>
      <c r="YG12" s="11"/>
      <c r="YH12" s="11"/>
      <c r="YI12" s="11"/>
      <c r="YJ12" s="11"/>
      <c r="YK12" s="11"/>
      <c r="YL12" s="11"/>
      <c r="YM12" s="11"/>
      <c r="YN12" s="11"/>
      <c r="YO12" s="11"/>
      <c r="YP12" s="11"/>
      <c r="YQ12" s="11"/>
      <c r="YR12" s="11"/>
      <c r="YS12" s="11"/>
      <c r="YT12" s="11"/>
      <c r="YU12" s="11"/>
      <c r="YV12" s="11"/>
      <c r="YW12" s="11"/>
      <c r="YX12" s="11"/>
      <c r="YY12" s="11"/>
      <c r="YZ12" s="11"/>
      <c r="ZA12" s="11"/>
      <c r="ZB12" s="11"/>
      <c r="ZC12" s="11"/>
      <c r="ZD12" s="11"/>
      <c r="ZE12" s="11"/>
      <c r="ZF12" s="11"/>
      <c r="ZG12" s="11"/>
      <c r="ZH12" s="11"/>
      <c r="ZI12" s="11"/>
      <c r="ZJ12" s="11"/>
      <c r="ZK12" s="11"/>
      <c r="ZL12" s="11"/>
      <c r="ZM12" s="11"/>
      <c r="ZN12" s="11"/>
      <c r="ZO12" s="11"/>
      <c r="ZP12" s="11"/>
      <c r="ZQ12" s="11"/>
      <c r="ZR12" s="11"/>
      <c r="ZS12" s="11"/>
      <c r="ZT12" s="11"/>
      <c r="ZU12" s="11"/>
      <c r="ZV12" s="11"/>
      <c r="ZW12" s="11"/>
      <c r="ZX12" s="11"/>
      <c r="ZY12" s="11"/>
      <c r="ZZ12" s="11"/>
      <c r="AAA12" s="11"/>
      <c r="AAB12" s="11"/>
      <c r="AAC12" s="11"/>
      <c r="AAD12" s="11"/>
      <c r="AAE12" s="11"/>
      <c r="AAF12" s="11"/>
      <c r="AAG12" s="11"/>
      <c r="AAH12" s="11"/>
      <c r="AAI12" s="11"/>
      <c r="AAJ12" s="11"/>
      <c r="AAK12" s="11"/>
      <c r="AAL12" s="11"/>
      <c r="AAM12" s="11"/>
      <c r="AAN12" s="11"/>
      <c r="AAO12" s="11"/>
      <c r="AAP12" s="11"/>
      <c r="AAQ12" s="11"/>
      <c r="AAR12" s="11"/>
      <c r="AAS12" s="11"/>
      <c r="AAT12" s="11"/>
      <c r="AAU12" s="11"/>
      <c r="AAV12" s="11"/>
      <c r="AAW12" s="11"/>
      <c r="AAX12" s="11"/>
      <c r="AAY12" s="11"/>
      <c r="AAZ12" s="11"/>
      <c r="ABA12" s="11"/>
      <c r="ABB12" s="11"/>
      <c r="ABC12" s="11"/>
      <c r="ABD12" s="11"/>
      <c r="ABE12" s="11"/>
      <c r="ABF12" s="11"/>
      <c r="ABG12" s="11"/>
      <c r="ABH12" s="11"/>
      <c r="ABI12" s="11"/>
      <c r="ABJ12" s="11"/>
      <c r="ABK12" s="11"/>
      <c r="ABL12" s="11"/>
      <c r="ABM12" s="11"/>
      <c r="ABN12" s="11"/>
      <c r="ABO12" s="11"/>
      <c r="ABP12" s="11"/>
      <c r="ABQ12" s="11"/>
      <c r="ABR12" s="11"/>
      <c r="ABS12" s="11"/>
      <c r="ABT12" s="11"/>
      <c r="ABU12" s="11"/>
      <c r="ABV12" s="11"/>
      <c r="ABW12" s="11"/>
      <c r="ABX12" s="11"/>
      <c r="ABY12" s="11"/>
      <c r="ABZ12" s="11"/>
      <c r="ACA12" s="11"/>
      <c r="ACB12" s="11"/>
      <c r="ACC12" s="11"/>
      <c r="ACD12" s="11"/>
      <c r="ACE12" s="11"/>
      <c r="ACF12" s="11"/>
      <c r="ACG12" s="11"/>
      <c r="ACH12" s="11"/>
      <c r="ACI12" s="11"/>
      <c r="ACJ12" s="11"/>
      <c r="ACK12" s="11"/>
      <c r="ACL12" s="11"/>
      <c r="ACM12" s="11"/>
      <c r="ACN12" s="11"/>
      <c r="ACO12" s="11"/>
      <c r="ACP12" s="11"/>
      <c r="ACQ12" s="11"/>
      <c r="ACR12" s="11"/>
      <c r="ACS12" s="11"/>
      <c r="ACT12" s="11"/>
      <c r="ACU12" s="11"/>
      <c r="ACV12" s="11"/>
      <c r="ACW12" s="11"/>
      <c r="ACX12" s="11"/>
      <c r="ACY12" s="11"/>
      <c r="ACZ12" s="11"/>
      <c r="ADA12" s="11"/>
      <c r="ADB12" s="11"/>
      <c r="ADC12" s="11"/>
      <c r="ADD12" s="11"/>
      <c r="ADE12" s="11"/>
      <c r="ADF12" s="11"/>
      <c r="ADG12" s="11"/>
      <c r="ADH12" s="11"/>
      <c r="ADI12" s="11"/>
      <c r="ADJ12" s="11"/>
      <c r="ADK12" s="11"/>
      <c r="ADL12" s="11"/>
      <c r="ADM12" s="11"/>
      <c r="ADN12" s="11"/>
      <c r="ADO12" s="11"/>
      <c r="ADP12" s="11"/>
      <c r="ADQ12" s="11"/>
      <c r="ADR12" s="11"/>
      <c r="ADS12" s="11"/>
      <c r="ADT12" s="11"/>
      <c r="ADU12" s="11"/>
      <c r="ADV12" s="11"/>
      <c r="ADW12" s="11"/>
      <c r="ADX12" s="11"/>
      <c r="ADY12" s="11"/>
      <c r="ADZ12" s="11"/>
      <c r="AEA12" s="11"/>
      <c r="AEB12" s="11"/>
      <c r="AEC12" s="11"/>
      <c r="AED12" s="11"/>
      <c r="AEE12" s="11"/>
      <c r="AEF12" s="11"/>
      <c r="AEG12" s="11"/>
      <c r="AEH12" s="11"/>
      <c r="AEI12" s="11"/>
      <c r="AEJ12" s="11"/>
      <c r="AEK12" s="11"/>
      <c r="AEL12" s="11"/>
      <c r="AEM12" s="11"/>
      <c r="AEN12" s="11"/>
      <c r="AEO12" s="11"/>
      <c r="AEP12" s="11"/>
      <c r="AEQ12" s="11"/>
      <c r="AER12" s="11"/>
      <c r="AES12" s="11"/>
      <c r="AET12" s="11"/>
      <c r="AEU12" s="11"/>
      <c r="AEV12" s="11"/>
      <c r="AEW12" s="11"/>
      <c r="AEX12" s="11"/>
      <c r="AEY12" s="11"/>
      <c r="AEZ12" s="11"/>
      <c r="AFA12" s="11"/>
      <c r="AFB12" s="11"/>
      <c r="AFC12" s="11"/>
      <c r="AFD12" s="11"/>
      <c r="AFE12" s="11"/>
      <c r="AFF12" s="11"/>
      <c r="AFG12" s="11"/>
      <c r="AFH12" s="11"/>
      <c r="AFI12" s="11"/>
      <c r="AFJ12" s="11"/>
      <c r="AFK12" s="11"/>
      <c r="AFL12" s="11"/>
      <c r="AFM12" s="11"/>
      <c r="AFN12" s="11"/>
      <c r="AFO12" s="11"/>
      <c r="AFP12" s="11"/>
      <c r="AFQ12" s="11"/>
      <c r="AFR12" s="11"/>
      <c r="AFS12" s="11"/>
      <c r="AFT12" s="11"/>
      <c r="AFU12" s="11"/>
      <c r="AFV12" s="11"/>
      <c r="AFW12" s="11"/>
      <c r="AFX12" s="11"/>
      <c r="AFY12" s="11"/>
      <c r="AFZ12" s="11"/>
      <c r="AGA12" s="11"/>
      <c r="AGB12" s="11"/>
      <c r="AGC12" s="11"/>
      <c r="AGD12" s="11"/>
      <c r="AGE12" s="11"/>
      <c r="AGF12" s="11"/>
      <c r="AGG12" s="11"/>
      <c r="AGH12" s="11"/>
      <c r="AGI12" s="11"/>
      <c r="AGJ12" s="11"/>
      <c r="AGK12" s="11"/>
      <c r="AGL12" s="11"/>
      <c r="AGM12" s="11"/>
      <c r="AGN12" s="11"/>
      <c r="AGO12" s="11"/>
      <c r="AGP12" s="11"/>
      <c r="AGQ12" s="11"/>
      <c r="AGR12" s="11"/>
      <c r="AGS12" s="11"/>
      <c r="AGT12" s="11"/>
      <c r="AGU12" s="11"/>
      <c r="AGV12" s="11"/>
      <c r="AGW12" s="11"/>
      <c r="AGX12" s="11"/>
      <c r="AGY12" s="11"/>
      <c r="AGZ12" s="11"/>
      <c r="AHA12" s="11"/>
      <c r="AHB12" s="11"/>
      <c r="AHC12" s="11"/>
      <c r="AHD12" s="11"/>
      <c r="AHE12" s="11"/>
      <c r="AHF12" s="11"/>
      <c r="AHG12" s="11"/>
      <c r="AHH12" s="11"/>
      <c r="AHI12" s="11"/>
      <c r="AHJ12" s="11"/>
      <c r="AHK12" s="11"/>
      <c r="AHL12" s="11"/>
      <c r="AHM12" s="11"/>
      <c r="AHN12" s="11"/>
      <c r="AHO12" s="11"/>
      <c r="AHP12" s="11"/>
      <c r="AHQ12" s="11"/>
      <c r="AHR12" s="11"/>
      <c r="AHS12" s="11"/>
      <c r="AHT12" s="11"/>
      <c r="AHU12" s="11"/>
      <c r="AHV12" s="11"/>
      <c r="AHW12" s="11"/>
      <c r="AHX12" s="11"/>
      <c r="AHY12" s="11"/>
      <c r="AHZ12" s="11"/>
      <c r="AIA12" s="11"/>
      <c r="AIB12" s="11"/>
      <c r="AIC12" s="11"/>
      <c r="AID12" s="11"/>
      <c r="AIE12" s="11"/>
      <c r="AIF12" s="11"/>
      <c r="AIG12" s="11"/>
      <c r="AIH12" s="11"/>
      <c r="AII12" s="11"/>
      <c r="AIJ12" s="11"/>
      <c r="AIK12" s="11"/>
      <c r="AIL12" s="11"/>
      <c r="AIM12" s="11"/>
      <c r="AIN12" s="11"/>
      <c r="AIO12" s="11"/>
      <c r="AIP12" s="11"/>
      <c r="AIQ12" s="11"/>
      <c r="AIR12" s="11"/>
      <c r="AIS12" s="11"/>
      <c r="AIT12" s="11"/>
      <c r="AIU12" s="11"/>
      <c r="AIV12" s="11"/>
      <c r="AIW12" s="11"/>
      <c r="AIX12" s="11"/>
      <c r="AIY12" s="11"/>
      <c r="AIZ12" s="11"/>
      <c r="AJA12" s="11"/>
      <c r="AJB12" s="11"/>
      <c r="AJC12" s="11"/>
      <c r="AJD12" s="11"/>
      <c r="AJE12" s="11"/>
      <c r="AJF12" s="11"/>
      <c r="AJG12" s="11"/>
      <c r="AJH12" s="11"/>
      <c r="AJI12" s="11"/>
      <c r="AJJ12" s="11"/>
      <c r="AJK12" s="11"/>
      <c r="AJL12" s="11"/>
      <c r="AJM12" s="11"/>
      <c r="AJN12" s="11"/>
      <c r="AJO12" s="11"/>
      <c r="AJP12" s="11"/>
      <c r="AJQ12" s="11"/>
      <c r="AJR12" s="11"/>
      <c r="AJS12" s="11"/>
      <c r="AJT12" s="11"/>
      <c r="AJU12" s="11"/>
      <c r="AJV12" s="11"/>
      <c r="AJW12" s="11"/>
      <c r="AJX12" s="11"/>
      <c r="AJY12" s="11"/>
      <c r="AJZ12" s="11"/>
      <c r="AKA12" s="11"/>
      <c r="AKB12" s="11"/>
      <c r="AKC12" s="11"/>
      <c r="AKD12" s="11"/>
      <c r="AKE12" s="11"/>
      <c r="AKF12" s="11"/>
      <c r="AKG12" s="11"/>
      <c r="AKH12" s="11"/>
      <c r="AKI12" s="11"/>
      <c r="AKJ12" s="11"/>
      <c r="AKK12" s="11"/>
      <c r="AKL12" s="11"/>
      <c r="AKM12" s="11"/>
      <c r="AKN12" s="11"/>
      <c r="AKO12" s="11"/>
      <c r="AKP12" s="11"/>
      <c r="AKQ12" s="11"/>
      <c r="AKR12" s="11"/>
      <c r="AKS12" s="11"/>
      <c r="AKT12" s="11"/>
      <c r="AKU12" s="11"/>
      <c r="AKV12" s="11"/>
      <c r="AKW12" s="11"/>
      <c r="AKX12" s="11"/>
      <c r="AKY12" s="11"/>
      <c r="AKZ12" s="11"/>
      <c r="ALA12" s="11"/>
      <c r="ALB12" s="11"/>
      <c r="ALC12" s="11"/>
      <c r="ALD12" s="11"/>
      <c r="ALE12" s="11"/>
      <c r="ALF12" s="11"/>
      <c r="ALG12" s="11"/>
      <c r="ALH12" s="11"/>
      <c r="ALI12" s="11"/>
      <c r="ALJ12" s="11"/>
      <c r="ALK12" s="11"/>
      <c r="ALL12" s="11"/>
      <c r="ALM12" s="11"/>
      <c r="ALN12" s="11"/>
      <c r="ALO12" s="11"/>
      <c r="ALP12" s="11"/>
      <c r="ALQ12" s="11"/>
      <c r="ALR12" s="11"/>
      <c r="ALS12" s="11"/>
      <c r="ALT12" s="11"/>
      <c r="ALU12" s="11"/>
      <c r="ALV12" s="11"/>
      <c r="ALW12" s="11"/>
      <c r="ALX12" s="11"/>
      <c r="ALY12" s="11"/>
      <c r="ALZ12" s="11"/>
      <c r="AMA12" s="11"/>
      <c r="AMB12" s="11"/>
      <c r="AMC12" s="11"/>
      <c r="AMD12" s="11"/>
      <c r="AME12" s="11"/>
      <c r="AMF12" s="11"/>
      <c r="AMG12" s="11"/>
      <c r="AMH12" s="11"/>
      <c r="AMI12" s="11"/>
      <c r="AMJ12" s="11"/>
      <c r="AMK12" s="11"/>
      <c r="AML12" s="11"/>
      <c r="AMM12" s="11"/>
      <c r="AMN12" s="11"/>
      <c r="AMO12" s="11"/>
      <c r="AMP12" s="11"/>
      <c r="AMQ12" s="11"/>
      <c r="AMR12" s="11"/>
      <c r="AMS12" s="11"/>
      <c r="AMT12" s="11"/>
      <c r="AMU12" s="11"/>
      <c r="AMV12" s="11"/>
      <c r="AMW12" s="11"/>
      <c r="AMX12" s="11"/>
      <c r="AMY12" s="11"/>
      <c r="AMZ12" s="11"/>
      <c r="ANA12" s="11"/>
      <c r="ANB12" s="11"/>
      <c r="ANC12" s="11"/>
      <c r="AND12" s="11"/>
      <c r="ANE12" s="11"/>
      <c r="ANF12" s="11"/>
      <c r="ANG12" s="11"/>
      <c r="ANH12" s="11"/>
      <c r="ANI12" s="11"/>
      <c r="ANJ12" s="11"/>
      <c r="ANK12" s="11"/>
      <c r="ANL12" s="11"/>
      <c r="ANM12" s="11"/>
      <c r="ANN12" s="11"/>
      <c r="ANO12" s="11"/>
      <c r="ANP12" s="11"/>
      <c r="ANQ12" s="11"/>
      <c r="ANR12" s="11"/>
      <c r="ANS12" s="11"/>
      <c r="ANT12" s="11"/>
      <c r="ANU12" s="11"/>
      <c r="ANV12" s="11"/>
      <c r="ANW12" s="11"/>
      <c r="ANX12" s="11"/>
      <c r="ANY12" s="11"/>
      <c r="ANZ12" s="11"/>
      <c r="AOA12" s="11"/>
      <c r="AOB12" s="11"/>
      <c r="AOC12" s="11"/>
      <c r="AOD12" s="11"/>
      <c r="AOE12" s="11"/>
      <c r="AOF12" s="11"/>
      <c r="AOG12" s="11"/>
      <c r="AOH12" s="11"/>
      <c r="AOI12" s="11"/>
      <c r="AOJ12" s="11"/>
      <c r="AOK12" s="11"/>
      <c r="AOL12" s="11"/>
      <c r="AOM12" s="11"/>
      <c r="AON12" s="11"/>
      <c r="AOO12" s="11"/>
      <c r="AOP12" s="11"/>
      <c r="AOQ12" s="11"/>
      <c r="AOR12" s="11"/>
      <c r="AOS12" s="11"/>
      <c r="AOT12" s="11"/>
      <c r="AOU12" s="11"/>
      <c r="AOV12" s="11"/>
      <c r="AOW12" s="11"/>
      <c r="AOX12" s="11"/>
      <c r="AOY12" s="11"/>
      <c r="AOZ12" s="11"/>
      <c r="APA12" s="11"/>
      <c r="APB12" s="11"/>
      <c r="APC12" s="11"/>
      <c r="APD12" s="11"/>
      <c r="APE12" s="11"/>
      <c r="APF12" s="11"/>
      <c r="APG12" s="11"/>
      <c r="APH12" s="11"/>
      <c r="API12" s="11"/>
      <c r="APJ12" s="11"/>
      <c r="APK12" s="11"/>
      <c r="APL12" s="11"/>
      <c r="APM12" s="11"/>
      <c r="APN12" s="11"/>
      <c r="APO12" s="11"/>
      <c r="APP12" s="11"/>
      <c r="APQ12" s="11"/>
      <c r="APR12" s="11"/>
      <c r="APS12" s="11"/>
      <c r="APT12" s="11"/>
      <c r="APU12" s="11"/>
      <c r="APV12" s="11"/>
      <c r="APW12" s="11"/>
      <c r="APX12" s="11"/>
      <c r="APY12" s="11"/>
      <c r="APZ12" s="11"/>
      <c r="AQA12" s="11"/>
      <c r="AQB12" s="11"/>
      <c r="AQC12" s="11"/>
      <c r="AQD12" s="11"/>
      <c r="AQE12" s="11"/>
      <c r="AQF12" s="11"/>
      <c r="AQG12" s="11"/>
      <c r="AQH12" s="11"/>
      <c r="AQI12" s="11"/>
      <c r="AQJ12" s="11"/>
      <c r="AQK12" s="11"/>
      <c r="AQL12" s="11"/>
      <c r="AQM12" s="11"/>
      <c r="AQN12" s="11"/>
      <c r="AQO12" s="11"/>
      <c r="AQP12" s="11"/>
      <c r="AQQ12" s="11"/>
      <c r="AQR12" s="11"/>
      <c r="AQS12" s="11"/>
      <c r="AQT12" s="11"/>
      <c r="AQU12" s="11"/>
      <c r="AQV12" s="11"/>
      <c r="AQW12" s="11"/>
      <c r="AQX12" s="11"/>
      <c r="AQY12" s="11"/>
      <c r="AQZ12" s="11"/>
      <c r="ARA12" s="11"/>
      <c r="ARB12" s="11"/>
      <c r="ARC12" s="11"/>
      <c r="ARD12" s="11"/>
      <c r="ARE12" s="11"/>
      <c r="ARF12" s="11"/>
      <c r="ARG12" s="11"/>
      <c r="ARH12" s="11"/>
      <c r="ARI12" s="11"/>
      <c r="ARJ12" s="11"/>
      <c r="ARK12" s="11"/>
      <c r="ARL12" s="11"/>
      <c r="ARM12" s="11"/>
      <c r="ARN12" s="11"/>
      <c r="ARO12" s="11"/>
      <c r="ARP12" s="11"/>
      <c r="ARQ12" s="11"/>
      <c r="ARR12" s="11"/>
      <c r="ARS12" s="11"/>
      <c r="ART12" s="11"/>
      <c r="ARU12" s="11"/>
      <c r="ARV12" s="11"/>
      <c r="ARW12" s="11"/>
      <c r="ARX12" s="11"/>
      <c r="ARY12" s="11"/>
      <c r="ARZ12" s="11"/>
      <c r="ASA12" s="11"/>
      <c r="ASB12" s="11"/>
      <c r="ASC12" s="11"/>
      <c r="ASD12" s="11"/>
      <c r="ASE12" s="11"/>
      <c r="ASF12" s="11"/>
      <c r="ASG12" s="11"/>
      <c r="ASH12" s="11"/>
      <c r="ASI12" s="11"/>
      <c r="ASJ12" s="11"/>
      <c r="ASK12" s="11"/>
      <c r="ASL12" s="11"/>
      <c r="ASM12" s="11"/>
      <c r="ASN12" s="11"/>
      <c r="ASO12" s="11"/>
      <c r="ASP12" s="11"/>
      <c r="ASQ12" s="11"/>
      <c r="ASR12" s="11"/>
      <c r="ASS12" s="11"/>
      <c r="AST12" s="11"/>
      <c r="ASU12" s="11"/>
      <c r="ASV12" s="11"/>
      <c r="ASW12" s="11"/>
      <c r="ASX12" s="11"/>
      <c r="ASY12" s="11"/>
      <c r="ASZ12" s="11"/>
      <c r="ATA12" s="11"/>
      <c r="ATB12" s="11"/>
      <c r="ATC12" s="11"/>
      <c r="ATD12" s="11"/>
      <c r="ATE12" s="11"/>
      <c r="ATF12" s="11"/>
      <c r="ATG12" s="11"/>
      <c r="ATH12" s="11"/>
      <c r="ATI12" s="11"/>
      <c r="ATJ12" s="11"/>
      <c r="ATK12" s="11"/>
      <c r="ATL12" s="11"/>
      <c r="ATM12" s="11"/>
      <c r="ATN12" s="11"/>
      <c r="ATO12" s="11"/>
      <c r="ATP12" s="11"/>
      <c r="ATQ12" s="11"/>
      <c r="ATR12" s="11"/>
      <c r="ATS12" s="11"/>
      <c r="ATT12" s="11"/>
      <c r="ATU12" s="11"/>
      <c r="ATV12" s="11"/>
      <c r="ATW12" s="11"/>
      <c r="ATX12" s="11"/>
      <c r="ATY12" s="11"/>
      <c r="ATZ12" s="11"/>
      <c r="AUA12" s="11"/>
      <c r="AUB12" s="11"/>
      <c r="AUC12" s="11"/>
      <c r="AUD12" s="11"/>
      <c r="AUE12" s="11"/>
      <c r="AUF12" s="11"/>
      <c r="AUG12" s="11"/>
      <c r="AUH12" s="11"/>
      <c r="AUI12" s="11"/>
      <c r="AUJ12" s="11"/>
      <c r="AUK12" s="11"/>
      <c r="AUL12" s="11"/>
      <c r="AUM12" s="11"/>
      <c r="AUN12" s="11"/>
      <c r="AUO12" s="11"/>
      <c r="AUP12" s="11"/>
      <c r="AUQ12" s="11"/>
      <c r="AUR12" s="11"/>
      <c r="AUS12" s="11"/>
      <c r="AUT12" s="11"/>
      <c r="AUU12" s="11"/>
      <c r="AUV12" s="11"/>
      <c r="AUW12" s="11"/>
      <c r="AUX12" s="11"/>
      <c r="AUY12" s="11"/>
      <c r="AUZ12" s="11"/>
      <c r="AVA12" s="11"/>
      <c r="AVB12" s="11"/>
      <c r="AVC12" s="11"/>
      <c r="AVD12" s="11"/>
      <c r="AVE12" s="11"/>
      <c r="AVF12" s="11"/>
      <c r="AVG12" s="11"/>
      <c r="AVH12" s="11"/>
      <c r="AVI12" s="11"/>
      <c r="AVJ12" s="11"/>
      <c r="AVK12" s="11"/>
      <c r="AVL12" s="11"/>
      <c r="AVM12" s="11"/>
      <c r="AVN12" s="11"/>
      <c r="AVO12" s="11"/>
      <c r="AVP12" s="11"/>
      <c r="AVQ12" s="11"/>
      <c r="AVR12" s="11"/>
      <c r="AVS12" s="11"/>
      <c r="AVT12" s="11"/>
      <c r="AVU12" s="11"/>
      <c r="AVV12" s="11"/>
      <c r="AVW12" s="11"/>
      <c r="AVX12" s="11"/>
      <c r="AVY12" s="11"/>
      <c r="AVZ12" s="11"/>
      <c r="AWA12" s="11"/>
      <c r="AWB12" s="11"/>
      <c r="AWC12" s="11"/>
      <c r="AWD12" s="11"/>
      <c r="AWE12" s="11"/>
      <c r="AWF12" s="11"/>
      <c r="AWG12" s="11"/>
      <c r="AWH12" s="11"/>
      <c r="AWI12" s="11"/>
      <c r="AWJ12" s="11"/>
      <c r="AWK12" s="11"/>
      <c r="AWL12" s="11"/>
      <c r="AWM12" s="11"/>
      <c r="AWN12" s="11"/>
      <c r="AWO12" s="11"/>
      <c r="AWP12" s="11"/>
      <c r="AWQ12" s="11"/>
      <c r="AWR12" s="11"/>
      <c r="AWS12" s="11"/>
      <c r="AWT12" s="11"/>
      <c r="AWU12" s="11"/>
      <c r="AWV12" s="11"/>
      <c r="AWW12" s="11"/>
      <c r="AWX12" s="11"/>
      <c r="AWY12" s="11"/>
      <c r="AWZ12" s="11"/>
      <c r="AXA12" s="11"/>
      <c r="AXB12" s="11"/>
      <c r="AXC12" s="11"/>
      <c r="AXD12" s="11"/>
      <c r="AXE12" s="11"/>
      <c r="AXF12" s="11"/>
      <c r="AXG12" s="11"/>
      <c r="AXH12" s="11"/>
      <c r="AXI12" s="11"/>
      <c r="AXJ12" s="11"/>
      <c r="AXK12" s="11"/>
      <c r="AXL12" s="11"/>
      <c r="AXM12" s="11"/>
      <c r="AXN12" s="11"/>
      <c r="AXO12" s="11"/>
      <c r="AXP12" s="11"/>
      <c r="AXQ12" s="11"/>
      <c r="AXR12" s="11"/>
      <c r="AXS12" s="11"/>
      <c r="AXT12" s="11"/>
      <c r="AXU12" s="11"/>
      <c r="AXV12" s="11"/>
      <c r="AXW12" s="11"/>
      <c r="AXX12" s="11"/>
      <c r="AXY12" s="11"/>
      <c r="AXZ12" s="11"/>
      <c r="AYA12" s="11"/>
      <c r="AYB12" s="11"/>
      <c r="AYC12" s="11"/>
      <c r="AYD12" s="11"/>
      <c r="AYE12" s="11"/>
      <c r="AYF12" s="11"/>
      <c r="AYG12" s="11"/>
      <c r="AYH12" s="11"/>
      <c r="AYI12" s="11"/>
      <c r="AYJ12" s="11"/>
      <c r="AYK12" s="11"/>
      <c r="AYL12" s="11"/>
      <c r="AYM12" s="11"/>
      <c r="AYN12" s="11"/>
      <c r="AYO12" s="11"/>
      <c r="AYP12" s="11"/>
      <c r="AYQ12" s="11"/>
      <c r="AYR12" s="11"/>
      <c r="AYS12" s="11"/>
      <c r="AYT12" s="11"/>
      <c r="AYU12" s="11"/>
      <c r="AYV12" s="11"/>
      <c r="AYW12" s="11"/>
      <c r="AYX12" s="11"/>
      <c r="AYY12" s="11"/>
      <c r="AYZ12" s="11"/>
      <c r="AZA12" s="11"/>
      <c r="AZB12" s="11"/>
      <c r="AZC12" s="11"/>
      <c r="AZD12" s="11"/>
      <c r="AZE12" s="11"/>
      <c r="AZF12" s="11"/>
      <c r="AZG12" s="11"/>
      <c r="AZH12" s="11"/>
      <c r="AZI12" s="11"/>
      <c r="AZJ12" s="11"/>
      <c r="AZK12" s="11"/>
      <c r="AZL12" s="11"/>
      <c r="AZM12" s="11"/>
      <c r="AZN12" s="11"/>
      <c r="AZO12" s="11"/>
      <c r="AZP12" s="11"/>
      <c r="AZQ12" s="11"/>
      <c r="AZR12" s="11"/>
      <c r="AZS12" s="11"/>
      <c r="AZT12" s="11"/>
      <c r="AZU12" s="11"/>
      <c r="AZV12" s="11"/>
      <c r="AZW12" s="11"/>
      <c r="AZX12" s="11"/>
      <c r="AZY12" s="11"/>
      <c r="AZZ12" s="11"/>
      <c r="BAA12" s="11"/>
      <c r="BAB12" s="11"/>
      <c r="BAC12" s="11"/>
      <c r="BAD12" s="11"/>
      <c r="BAE12" s="11"/>
      <c r="BAF12" s="11"/>
      <c r="BAG12" s="11"/>
      <c r="BAH12" s="11"/>
      <c r="BAI12" s="11"/>
      <c r="BAJ12" s="11"/>
      <c r="BAK12" s="11"/>
      <c r="BAL12" s="11"/>
      <c r="BAM12" s="11"/>
      <c r="BAN12" s="11"/>
      <c r="BAO12" s="11"/>
      <c r="BAP12" s="11"/>
      <c r="BAQ12" s="11"/>
      <c r="BAR12" s="11"/>
      <c r="BAS12" s="11"/>
      <c r="BAT12" s="11"/>
      <c r="BAU12" s="11"/>
      <c r="BAV12" s="11"/>
      <c r="BAW12" s="11"/>
      <c r="BAX12" s="11"/>
      <c r="BAY12" s="11"/>
      <c r="BAZ12" s="11"/>
      <c r="BBA12" s="11"/>
      <c r="BBB12" s="11"/>
      <c r="BBC12" s="11"/>
      <c r="BBD12" s="11"/>
      <c r="BBE12" s="11"/>
      <c r="BBF12" s="11"/>
      <c r="BBG12" s="11"/>
      <c r="BBH12" s="11"/>
      <c r="BBI12" s="11"/>
      <c r="BBJ12" s="11"/>
      <c r="BBK12" s="11"/>
      <c r="BBL12" s="11"/>
      <c r="BBM12" s="11"/>
      <c r="BBN12" s="11"/>
      <c r="BBO12" s="11"/>
      <c r="BBP12" s="11"/>
      <c r="BBQ12" s="11"/>
      <c r="BBR12" s="11"/>
      <c r="BBS12" s="11"/>
      <c r="BBT12" s="11"/>
      <c r="BBU12" s="11"/>
      <c r="BBV12" s="11"/>
      <c r="BBW12" s="11"/>
      <c r="BBX12" s="11"/>
      <c r="BBY12" s="11"/>
      <c r="BBZ12" s="11"/>
      <c r="BCA12" s="11"/>
      <c r="BCB12" s="11"/>
      <c r="BCC12" s="11"/>
      <c r="BCD12" s="11"/>
      <c r="BCE12" s="11"/>
      <c r="BCF12" s="11"/>
      <c r="BCG12" s="11"/>
      <c r="BCH12" s="11"/>
      <c r="BCI12" s="11"/>
      <c r="BCJ12" s="11"/>
      <c r="BCK12" s="11"/>
      <c r="BCL12" s="11"/>
      <c r="BCM12" s="11"/>
      <c r="BCN12" s="11"/>
      <c r="BCO12" s="11"/>
      <c r="BCP12" s="11"/>
      <c r="BCQ12" s="11"/>
      <c r="BCR12" s="11"/>
      <c r="BCS12" s="11"/>
      <c r="BCT12" s="11"/>
      <c r="BCU12" s="11"/>
      <c r="BCV12" s="11"/>
      <c r="BCW12" s="11"/>
      <c r="BCX12" s="11"/>
      <c r="BCY12" s="11"/>
      <c r="BCZ12" s="11"/>
      <c r="BDA12" s="11"/>
      <c r="BDB12" s="11"/>
      <c r="BDC12" s="11"/>
      <c r="BDD12" s="11"/>
      <c r="BDE12" s="11"/>
      <c r="BDF12" s="11"/>
      <c r="BDG12" s="11"/>
      <c r="BDH12" s="11"/>
      <c r="BDI12" s="11"/>
      <c r="BDJ12" s="11"/>
      <c r="BDK12" s="11"/>
      <c r="BDL12" s="11"/>
      <c r="BDM12" s="11"/>
      <c r="BDN12" s="11"/>
      <c r="BDO12" s="11"/>
      <c r="BDP12" s="11"/>
      <c r="BDQ12" s="11"/>
      <c r="BDR12" s="11"/>
      <c r="BDS12" s="11"/>
      <c r="BDT12" s="11"/>
      <c r="BDU12" s="11"/>
      <c r="BDV12" s="11"/>
      <c r="BDW12" s="11"/>
      <c r="BDX12" s="11"/>
      <c r="BDY12" s="11"/>
      <c r="BDZ12" s="11"/>
      <c r="BEA12" s="11"/>
      <c r="BEB12" s="11"/>
      <c r="BEC12" s="11"/>
      <c r="BED12" s="11"/>
      <c r="BEE12" s="11"/>
      <c r="BEF12" s="11"/>
      <c r="BEG12" s="11"/>
      <c r="BEH12" s="11"/>
      <c r="BEI12" s="11"/>
      <c r="BEJ12" s="11"/>
      <c r="BEK12" s="11"/>
      <c r="BEL12" s="11"/>
      <c r="BEM12" s="11"/>
      <c r="BEN12" s="11"/>
      <c r="BEO12" s="11"/>
      <c r="BEP12" s="11"/>
      <c r="BEQ12" s="11"/>
      <c r="BER12" s="11"/>
      <c r="BES12" s="11"/>
      <c r="BET12" s="11"/>
      <c r="BEU12" s="11"/>
      <c r="BEV12" s="11"/>
      <c r="BEW12" s="11"/>
      <c r="BEX12" s="11"/>
      <c r="BEY12" s="11"/>
      <c r="BEZ12" s="11"/>
      <c r="BFA12" s="11"/>
      <c r="BFB12" s="11"/>
      <c r="BFC12" s="11"/>
      <c r="BFD12" s="11"/>
      <c r="BFE12" s="11"/>
      <c r="BFF12" s="11"/>
      <c r="BFG12" s="11"/>
      <c r="BFH12" s="11"/>
      <c r="BFI12" s="11"/>
      <c r="BFJ12" s="11"/>
      <c r="BFK12" s="11"/>
      <c r="BFL12" s="11"/>
      <c r="BFM12" s="11"/>
      <c r="BFN12" s="11"/>
      <c r="BFO12" s="11"/>
      <c r="BFP12" s="11"/>
      <c r="BFQ12" s="11"/>
      <c r="BFR12" s="11"/>
      <c r="BFS12" s="11"/>
      <c r="BFT12" s="11"/>
      <c r="BFU12" s="11"/>
      <c r="BFV12" s="11"/>
      <c r="BFW12" s="11"/>
      <c r="BFX12" s="11"/>
      <c r="BFY12" s="11"/>
      <c r="BFZ12" s="11"/>
      <c r="BGA12" s="11"/>
      <c r="BGB12" s="11"/>
      <c r="BGC12" s="11"/>
      <c r="BGD12" s="11"/>
      <c r="BGE12" s="11"/>
      <c r="BGF12" s="11"/>
      <c r="BGG12" s="11"/>
      <c r="BGH12" s="11"/>
      <c r="BGI12" s="11"/>
      <c r="BGJ12" s="11"/>
      <c r="BGK12" s="11"/>
      <c r="BGL12" s="11"/>
      <c r="BGM12" s="11"/>
      <c r="BGN12" s="11"/>
      <c r="BGO12" s="11"/>
      <c r="BGP12" s="11"/>
      <c r="BGQ12" s="11"/>
      <c r="BGR12" s="11"/>
      <c r="BGS12" s="11"/>
      <c r="BGT12" s="11"/>
      <c r="BGU12" s="11"/>
      <c r="BGV12" s="11"/>
      <c r="BGW12" s="11"/>
      <c r="BGX12" s="11"/>
      <c r="BGY12" s="11"/>
      <c r="BGZ12" s="11"/>
      <c r="BHA12" s="11"/>
      <c r="BHB12" s="11"/>
      <c r="BHC12" s="11"/>
      <c r="BHD12" s="11"/>
      <c r="BHE12" s="11"/>
      <c r="BHF12" s="11"/>
      <c r="BHG12" s="11"/>
      <c r="BHH12" s="11"/>
      <c r="BHI12" s="11"/>
      <c r="BHJ12" s="11"/>
      <c r="BHK12" s="11"/>
      <c r="BHL12" s="11"/>
      <c r="BHM12" s="11"/>
      <c r="BHN12" s="11"/>
      <c r="BHO12" s="11"/>
      <c r="BHP12" s="11"/>
      <c r="BHQ12" s="11"/>
      <c r="BHR12" s="11"/>
      <c r="BHS12" s="11"/>
      <c r="BHT12" s="11"/>
      <c r="BHU12" s="11"/>
      <c r="BHV12" s="11"/>
      <c r="BHW12" s="11"/>
      <c r="BHX12" s="11"/>
      <c r="BHY12" s="11"/>
      <c r="BHZ12" s="11"/>
      <c r="BIA12" s="11"/>
      <c r="BIB12" s="11"/>
      <c r="BIC12" s="11"/>
      <c r="BID12" s="11"/>
      <c r="BIE12" s="11"/>
      <c r="BIF12" s="11"/>
      <c r="BIG12" s="11"/>
      <c r="BIH12" s="11"/>
      <c r="BII12" s="11"/>
      <c r="BIJ12" s="11"/>
      <c r="BIK12" s="11"/>
      <c r="BIL12" s="11"/>
      <c r="BIM12" s="11"/>
      <c r="BIN12" s="11"/>
      <c r="BIO12" s="11"/>
      <c r="BIP12" s="11"/>
      <c r="BIQ12" s="11"/>
      <c r="BIR12" s="11"/>
      <c r="BIS12" s="11"/>
      <c r="BIT12" s="11"/>
      <c r="BIU12" s="11"/>
      <c r="BIV12" s="11"/>
      <c r="BIW12" s="11"/>
      <c r="BIX12" s="11"/>
      <c r="BIY12" s="11"/>
      <c r="BIZ12" s="11"/>
      <c r="BJA12" s="11"/>
      <c r="BJB12" s="11"/>
      <c r="BJC12" s="11"/>
      <c r="BJD12" s="11"/>
      <c r="BJE12" s="11"/>
      <c r="BJF12" s="11"/>
      <c r="BJG12" s="11"/>
      <c r="BJH12" s="11"/>
      <c r="BJI12" s="11"/>
      <c r="BJJ12" s="11"/>
      <c r="BJK12" s="11"/>
      <c r="BJL12" s="11"/>
      <c r="BJM12" s="11"/>
      <c r="BJN12" s="11"/>
      <c r="BJO12" s="11"/>
      <c r="BJP12" s="11"/>
      <c r="BJQ12" s="11"/>
      <c r="BJR12" s="11"/>
      <c r="BJS12" s="11"/>
      <c r="BJT12" s="11"/>
      <c r="BJU12" s="11"/>
      <c r="BJV12" s="11"/>
      <c r="BJW12" s="11"/>
      <c r="BJX12" s="11"/>
      <c r="BJY12" s="11"/>
      <c r="BJZ12" s="11"/>
      <c r="BKA12" s="11"/>
      <c r="BKB12" s="11"/>
      <c r="BKC12" s="11"/>
      <c r="BKD12" s="11"/>
      <c r="BKE12" s="11"/>
      <c r="BKF12" s="11"/>
      <c r="BKG12" s="11"/>
      <c r="BKH12" s="11"/>
      <c r="BKI12" s="11"/>
      <c r="BKJ12" s="11"/>
      <c r="BKK12" s="11"/>
      <c r="BKL12" s="11"/>
      <c r="BKM12" s="11"/>
      <c r="BKN12" s="11"/>
      <c r="BKO12" s="11"/>
      <c r="BKP12" s="11"/>
      <c r="BKQ12" s="11"/>
      <c r="BKR12" s="11"/>
      <c r="BKS12" s="11"/>
      <c r="BKT12" s="11"/>
      <c r="BKU12" s="11"/>
      <c r="BKV12" s="11"/>
      <c r="BKW12" s="11"/>
      <c r="BKX12" s="11"/>
      <c r="BKY12" s="11"/>
      <c r="BKZ12" s="11"/>
      <c r="BLA12" s="11"/>
      <c r="BLB12" s="11"/>
      <c r="BLC12" s="11"/>
      <c r="BLD12" s="11"/>
      <c r="BLE12" s="11"/>
      <c r="BLF12" s="11"/>
      <c r="BLG12" s="11"/>
      <c r="BLH12" s="11"/>
      <c r="BLI12" s="11"/>
      <c r="BLJ12" s="11"/>
      <c r="BLK12" s="11"/>
      <c r="BLL12" s="11"/>
      <c r="BLM12" s="11"/>
      <c r="BLN12" s="11"/>
      <c r="BLO12" s="11"/>
      <c r="BLP12" s="11"/>
      <c r="BLQ12" s="11"/>
      <c r="BLR12" s="11"/>
      <c r="BLS12" s="11"/>
      <c r="BLT12" s="11"/>
      <c r="BLU12" s="11"/>
      <c r="BLV12" s="11"/>
      <c r="BLW12" s="11"/>
      <c r="BLX12" s="11"/>
      <c r="BLY12" s="11"/>
      <c r="BLZ12" s="11"/>
      <c r="BMA12" s="11"/>
      <c r="BMB12" s="11"/>
      <c r="BMC12" s="11"/>
      <c r="BMD12" s="11"/>
      <c r="BME12" s="11"/>
      <c r="BMF12" s="11"/>
      <c r="BMG12" s="11"/>
      <c r="BMH12" s="11"/>
      <c r="BMI12" s="11"/>
      <c r="BMJ12" s="11"/>
      <c r="BMK12" s="11"/>
      <c r="BML12" s="11"/>
      <c r="BMM12" s="11"/>
      <c r="BMN12" s="11"/>
      <c r="BMO12" s="11"/>
      <c r="BMP12" s="11"/>
      <c r="BMQ12" s="11"/>
      <c r="BMR12" s="11"/>
      <c r="BMS12" s="11"/>
      <c r="BMT12" s="11"/>
      <c r="BMU12" s="11"/>
      <c r="BMV12" s="11"/>
      <c r="BMW12" s="11"/>
      <c r="BMX12" s="11"/>
      <c r="BMY12" s="11"/>
      <c r="BMZ12" s="11"/>
      <c r="BNA12" s="11"/>
      <c r="BNB12" s="11"/>
      <c r="BNC12" s="11"/>
      <c r="BND12" s="11"/>
      <c r="BNE12" s="11"/>
      <c r="BNF12" s="11"/>
      <c r="BNG12" s="11"/>
      <c r="BNH12" s="11"/>
      <c r="BNI12" s="11"/>
      <c r="BNJ12" s="11"/>
      <c r="BNK12" s="11"/>
      <c r="BNL12" s="11"/>
      <c r="BNM12" s="11"/>
      <c r="BNN12" s="11"/>
      <c r="BNO12" s="11"/>
      <c r="BNP12" s="11"/>
      <c r="BNQ12" s="11"/>
      <c r="BNR12" s="11"/>
      <c r="BNS12" s="11"/>
      <c r="BNT12" s="11"/>
      <c r="BNU12" s="11"/>
      <c r="BNV12" s="11"/>
      <c r="BNW12" s="11"/>
      <c r="BNX12" s="11"/>
      <c r="BNY12" s="11"/>
      <c r="BNZ12" s="11"/>
      <c r="BOA12" s="11"/>
      <c r="BOB12" s="11"/>
      <c r="BOC12" s="11"/>
      <c r="BOD12" s="11"/>
      <c r="BOE12" s="11"/>
      <c r="BOF12" s="11"/>
      <c r="BOG12" s="11"/>
      <c r="BOH12" s="11"/>
      <c r="BOI12" s="11"/>
      <c r="BOJ12" s="11"/>
      <c r="BOK12" s="11"/>
      <c r="BOL12" s="11"/>
      <c r="BOM12" s="11"/>
      <c r="BON12" s="11"/>
      <c r="BOO12" s="11"/>
      <c r="BOP12" s="11"/>
      <c r="BOQ12" s="11"/>
      <c r="BOR12" s="11"/>
      <c r="BOS12" s="11"/>
      <c r="BOT12" s="11"/>
      <c r="BOU12" s="11"/>
      <c r="BOV12" s="11"/>
      <c r="BOW12" s="11"/>
      <c r="BOX12" s="11"/>
      <c r="BOY12" s="11"/>
      <c r="BOZ12" s="11"/>
      <c r="BPA12" s="11"/>
      <c r="BPB12" s="11"/>
      <c r="BPC12" s="11"/>
      <c r="BPD12" s="11"/>
      <c r="BPE12" s="11"/>
      <c r="BPF12" s="11"/>
      <c r="BPG12" s="11"/>
      <c r="BPH12" s="11"/>
      <c r="BPI12" s="11"/>
      <c r="BPJ12" s="11"/>
      <c r="BPK12" s="11"/>
      <c r="BPL12" s="11"/>
      <c r="BPM12" s="11"/>
      <c r="BPN12" s="11"/>
      <c r="BPO12" s="11"/>
      <c r="BPP12" s="11"/>
      <c r="BPQ12" s="11"/>
      <c r="BPR12" s="11"/>
      <c r="BPS12" s="11"/>
      <c r="BPT12" s="11"/>
      <c r="BPU12" s="11"/>
      <c r="BPV12" s="11"/>
      <c r="BPW12" s="11"/>
      <c r="BPX12" s="11"/>
      <c r="BPY12" s="11"/>
      <c r="BPZ12" s="11"/>
      <c r="BQA12" s="11"/>
      <c r="BQB12" s="11"/>
      <c r="BQC12" s="11"/>
      <c r="BQD12" s="11"/>
      <c r="BQE12" s="11"/>
      <c r="BQF12" s="11"/>
      <c r="BQG12" s="11"/>
      <c r="BQH12" s="11"/>
      <c r="BQI12" s="11"/>
      <c r="BQJ12" s="11"/>
      <c r="BQK12" s="11"/>
      <c r="BQL12" s="11"/>
      <c r="BQM12" s="11"/>
      <c r="BQN12" s="11"/>
      <c r="BQO12" s="11"/>
      <c r="BQP12" s="11"/>
      <c r="BQQ12" s="11"/>
      <c r="BQR12" s="11"/>
      <c r="BQS12" s="11"/>
      <c r="BQT12" s="11"/>
      <c r="BQU12" s="11"/>
      <c r="BQV12" s="11"/>
      <c r="BQW12" s="11"/>
      <c r="BQX12" s="11"/>
      <c r="BQY12" s="11"/>
      <c r="BQZ12" s="11"/>
      <c r="BRA12" s="11"/>
      <c r="BRB12" s="11"/>
      <c r="BRC12" s="11"/>
      <c r="BRD12" s="11"/>
      <c r="BRE12" s="11"/>
      <c r="BRF12" s="11"/>
      <c r="BRG12" s="11"/>
      <c r="BRH12" s="11"/>
      <c r="BRI12" s="11"/>
      <c r="BRJ12" s="11"/>
      <c r="BRK12" s="11"/>
      <c r="BRL12" s="11"/>
      <c r="BRM12" s="11"/>
      <c r="BRN12" s="11"/>
      <c r="BRO12" s="11"/>
      <c r="BRP12" s="11"/>
      <c r="BRQ12" s="11"/>
      <c r="BRR12" s="11"/>
      <c r="BRS12" s="11"/>
      <c r="BRT12" s="11"/>
      <c r="BRU12" s="11"/>
      <c r="BRV12" s="11"/>
      <c r="BRW12" s="11"/>
      <c r="BRX12" s="11"/>
      <c r="BRY12" s="11"/>
      <c r="BRZ12" s="11"/>
      <c r="BSA12" s="11"/>
      <c r="BSB12" s="11"/>
      <c r="BSC12" s="11"/>
      <c r="BSD12" s="11"/>
      <c r="BSE12" s="11"/>
      <c r="BSF12" s="11"/>
      <c r="BSG12" s="11"/>
      <c r="BSH12" s="11"/>
      <c r="BSI12" s="11"/>
      <c r="BSJ12" s="11"/>
      <c r="BSK12" s="11"/>
      <c r="BSL12" s="11"/>
      <c r="BSM12" s="11"/>
      <c r="BSN12" s="11"/>
      <c r="BSO12" s="11"/>
      <c r="BSP12" s="11"/>
      <c r="BSQ12" s="11"/>
      <c r="BSR12" s="11"/>
      <c r="BSS12" s="11"/>
      <c r="BST12" s="11"/>
      <c r="BSU12" s="11"/>
      <c r="BSV12" s="11"/>
      <c r="BSW12" s="11"/>
      <c r="BSX12" s="11"/>
      <c r="BSY12" s="11"/>
      <c r="BSZ12" s="11"/>
      <c r="BTA12" s="11"/>
      <c r="BTB12" s="11"/>
      <c r="BTC12" s="11"/>
      <c r="BTD12" s="11"/>
      <c r="BTE12" s="11"/>
      <c r="BTF12" s="11"/>
      <c r="BTG12" s="11"/>
      <c r="BTH12" s="11"/>
      <c r="BTI12" s="11"/>
      <c r="BTJ12" s="11"/>
      <c r="BTK12" s="11"/>
      <c r="BTL12" s="11"/>
      <c r="BTM12" s="11"/>
      <c r="BTN12" s="11"/>
      <c r="BTO12" s="11"/>
      <c r="BTP12" s="11"/>
      <c r="BTQ12" s="11"/>
      <c r="BTR12" s="11"/>
      <c r="BTS12" s="11"/>
      <c r="BTT12" s="11"/>
      <c r="BTU12" s="11"/>
      <c r="BTV12" s="11"/>
      <c r="BTW12" s="11"/>
      <c r="BTX12" s="11"/>
      <c r="BTY12" s="11"/>
      <c r="BTZ12" s="11"/>
      <c r="BUA12" s="11"/>
      <c r="BUB12" s="11"/>
      <c r="BUC12" s="11"/>
      <c r="BUD12" s="11"/>
      <c r="BUE12" s="11"/>
      <c r="BUF12" s="11"/>
      <c r="BUG12" s="11"/>
      <c r="BUH12" s="11"/>
      <c r="BUI12" s="11"/>
      <c r="BUJ12" s="11"/>
      <c r="BUK12" s="11"/>
      <c r="BUL12" s="11"/>
      <c r="BUM12" s="11"/>
      <c r="BUN12" s="11"/>
      <c r="BUO12" s="11"/>
      <c r="BUP12" s="11"/>
      <c r="BUQ12" s="11"/>
      <c r="BUR12" s="11"/>
      <c r="BUS12" s="11"/>
      <c r="BUT12" s="11"/>
      <c r="BUU12" s="11"/>
      <c r="BUV12" s="11"/>
      <c r="BUW12" s="11"/>
      <c r="BUX12" s="11"/>
      <c r="BUY12" s="11"/>
      <c r="BUZ12" s="11"/>
      <c r="BVA12" s="11"/>
      <c r="BVB12" s="11"/>
      <c r="BVC12" s="11"/>
      <c r="BVD12" s="11"/>
      <c r="BVE12" s="11"/>
      <c r="BVF12" s="11"/>
      <c r="BVG12" s="11"/>
      <c r="BVH12" s="11"/>
      <c r="BVI12" s="11"/>
      <c r="BVJ12" s="11"/>
      <c r="BVK12" s="11"/>
      <c r="BVL12" s="11"/>
      <c r="BVM12" s="11"/>
      <c r="BVN12" s="11"/>
      <c r="BVO12" s="11"/>
      <c r="BVP12" s="11"/>
      <c r="BVQ12" s="11"/>
      <c r="BVR12" s="11"/>
      <c r="BVS12" s="11"/>
      <c r="BVT12" s="11"/>
      <c r="BVU12" s="11"/>
      <c r="BVV12" s="11"/>
      <c r="BVW12" s="11"/>
      <c r="BVX12" s="11"/>
      <c r="BVY12" s="11"/>
      <c r="BVZ12" s="11"/>
      <c r="BWA12" s="11"/>
      <c r="BWB12" s="11"/>
      <c r="BWC12" s="11"/>
      <c r="BWD12" s="11"/>
      <c r="BWE12" s="11"/>
      <c r="BWF12" s="11"/>
      <c r="BWG12" s="11"/>
      <c r="BWH12" s="11"/>
      <c r="BWI12" s="11"/>
      <c r="BWJ12" s="11"/>
      <c r="BWK12" s="11"/>
      <c r="BWL12" s="11"/>
      <c r="BWM12" s="11"/>
      <c r="BWN12" s="11"/>
      <c r="BWO12" s="11"/>
      <c r="BWP12" s="11"/>
      <c r="BWQ12" s="11"/>
      <c r="BWR12" s="11"/>
      <c r="BWS12" s="11"/>
      <c r="BWT12" s="11"/>
      <c r="BWU12" s="11"/>
      <c r="BWV12" s="11"/>
      <c r="BWW12" s="11"/>
      <c r="BWX12" s="11"/>
      <c r="BWY12" s="11"/>
      <c r="BWZ12" s="11"/>
      <c r="BXA12" s="11"/>
      <c r="BXB12" s="11"/>
      <c r="BXC12" s="11"/>
      <c r="BXD12" s="11"/>
      <c r="BXE12" s="11"/>
      <c r="BXF12" s="11"/>
      <c r="BXG12" s="11"/>
      <c r="BXH12" s="11"/>
      <c r="BXI12" s="11"/>
      <c r="BXJ12" s="11"/>
      <c r="BXK12" s="11"/>
      <c r="BXL12" s="11"/>
      <c r="BXM12" s="11"/>
      <c r="BXN12" s="11"/>
      <c r="BXO12" s="11"/>
      <c r="BXP12" s="11"/>
      <c r="BXQ12" s="11"/>
      <c r="BXR12" s="11"/>
      <c r="BXS12" s="11"/>
      <c r="BXT12" s="11"/>
      <c r="BXU12" s="11"/>
      <c r="BXV12" s="11"/>
      <c r="BXW12" s="11"/>
      <c r="BXX12" s="11"/>
      <c r="BXY12" s="11"/>
      <c r="BXZ12" s="11"/>
      <c r="BYA12" s="11"/>
      <c r="BYB12" s="11"/>
      <c r="BYC12" s="11"/>
      <c r="BYD12" s="11"/>
      <c r="BYE12" s="11"/>
      <c r="BYF12" s="11"/>
      <c r="BYG12" s="11"/>
      <c r="BYH12" s="11"/>
      <c r="BYI12" s="11"/>
      <c r="BYJ12" s="11"/>
      <c r="BYK12" s="11"/>
      <c r="BYL12" s="11"/>
      <c r="BYM12" s="11"/>
      <c r="BYN12" s="11"/>
      <c r="BYO12" s="11"/>
      <c r="BYP12" s="11"/>
      <c r="BYQ12" s="11"/>
      <c r="BYR12" s="11"/>
      <c r="BYS12" s="11"/>
      <c r="BYT12" s="11"/>
      <c r="BYU12" s="11"/>
      <c r="BYV12" s="11"/>
      <c r="BYW12" s="11"/>
      <c r="BYX12" s="11"/>
      <c r="BYY12" s="11"/>
      <c r="BYZ12" s="11"/>
      <c r="BZA12" s="11"/>
      <c r="BZB12" s="11"/>
      <c r="BZC12" s="11"/>
      <c r="BZD12" s="11"/>
      <c r="BZE12" s="11"/>
      <c r="BZF12" s="11"/>
      <c r="BZG12" s="11"/>
      <c r="BZH12" s="11"/>
      <c r="BZI12" s="11"/>
      <c r="BZJ12" s="11"/>
      <c r="BZK12" s="11"/>
      <c r="BZL12" s="11"/>
      <c r="BZM12" s="11"/>
      <c r="BZN12" s="11"/>
      <c r="BZO12" s="11"/>
      <c r="BZP12" s="11"/>
      <c r="BZQ12" s="11"/>
      <c r="BZR12" s="11"/>
      <c r="BZS12" s="11"/>
      <c r="BZT12" s="11"/>
      <c r="BZU12" s="11"/>
      <c r="BZV12" s="11"/>
      <c r="BZW12" s="11"/>
      <c r="BZX12" s="11"/>
      <c r="BZY12" s="11"/>
      <c r="BZZ12" s="11"/>
      <c r="CAA12" s="11"/>
      <c r="CAB12" s="11"/>
      <c r="CAC12" s="11"/>
      <c r="CAD12" s="11"/>
      <c r="CAE12" s="11"/>
      <c r="CAF12" s="11"/>
      <c r="CAG12" s="11"/>
      <c r="CAH12" s="11"/>
      <c r="CAI12" s="11"/>
      <c r="CAJ12" s="11"/>
      <c r="CAK12" s="11"/>
      <c r="CAL12" s="11"/>
      <c r="CAM12" s="11"/>
      <c r="CAN12" s="11"/>
      <c r="CAO12" s="11"/>
      <c r="CAP12" s="11"/>
      <c r="CAQ12" s="11"/>
      <c r="CAR12" s="11"/>
      <c r="CAS12" s="11"/>
      <c r="CAT12" s="11"/>
      <c r="CAU12" s="11"/>
      <c r="CAV12" s="11"/>
      <c r="CAW12" s="11"/>
      <c r="CAX12" s="11"/>
      <c r="CAY12" s="11"/>
      <c r="CAZ12" s="11"/>
      <c r="CBA12" s="11"/>
      <c r="CBB12" s="11"/>
      <c r="CBC12" s="11"/>
      <c r="CBD12" s="11"/>
      <c r="CBE12" s="11"/>
      <c r="CBF12" s="11"/>
      <c r="CBG12" s="11"/>
      <c r="CBH12" s="11"/>
      <c r="CBI12" s="11"/>
      <c r="CBJ12" s="11"/>
      <c r="CBK12" s="11"/>
      <c r="CBL12" s="11"/>
      <c r="CBM12" s="11"/>
      <c r="CBN12" s="11"/>
      <c r="CBO12" s="11"/>
      <c r="CBP12" s="11"/>
      <c r="CBQ12" s="11"/>
      <c r="CBR12" s="11"/>
      <c r="CBS12" s="11"/>
      <c r="CBT12" s="11"/>
      <c r="CBU12" s="11"/>
      <c r="CBV12" s="11"/>
      <c r="CBW12" s="11"/>
      <c r="CBX12" s="11"/>
      <c r="CBY12" s="11"/>
      <c r="CBZ12" s="11"/>
      <c r="CCA12" s="11"/>
      <c r="CCB12" s="11"/>
      <c r="CCC12" s="11"/>
      <c r="CCD12" s="11"/>
      <c r="CCE12" s="11"/>
      <c r="CCF12" s="11"/>
      <c r="CCG12" s="11"/>
      <c r="CCH12" s="11"/>
      <c r="CCI12" s="11"/>
      <c r="CCJ12" s="11"/>
      <c r="CCK12" s="11"/>
      <c r="CCL12" s="11"/>
      <c r="CCM12" s="11"/>
      <c r="CCN12" s="11"/>
      <c r="CCO12" s="11"/>
      <c r="CCP12" s="11"/>
      <c r="CCQ12" s="11"/>
      <c r="CCR12" s="11"/>
      <c r="CCS12" s="11"/>
      <c r="CCT12" s="11"/>
      <c r="CCU12" s="11"/>
      <c r="CCV12" s="11"/>
      <c r="CCW12" s="11"/>
      <c r="CCX12" s="11"/>
      <c r="CCY12" s="11"/>
      <c r="CCZ12" s="11"/>
      <c r="CDA12" s="11"/>
      <c r="CDB12" s="11"/>
      <c r="CDC12" s="11"/>
      <c r="CDD12" s="11"/>
      <c r="CDE12" s="11"/>
      <c r="CDF12" s="11"/>
      <c r="CDG12" s="11"/>
      <c r="CDH12" s="11"/>
      <c r="CDI12" s="11"/>
      <c r="CDJ12" s="11"/>
      <c r="CDK12" s="11"/>
      <c r="CDL12" s="11"/>
      <c r="CDM12" s="11"/>
      <c r="CDN12" s="11"/>
      <c r="CDO12" s="11"/>
      <c r="CDP12" s="11"/>
      <c r="CDQ12" s="11"/>
      <c r="CDR12" s="11"/>
      <c r="CDS12" s="11"/>
      <c r="CDT12" s="11"/>
      <c r="CDU12" s="11"/>
      <c r="CDV12" s="11"/>
      <c r="CDW12" s="11"/>
      <c r="CDX12" s="11"/>
      <c r="CDY12" s="11"/>
      <c r="CDZ12" s="11"/>
      <c r="CEA12" s="11"/>
      <c r="CEB12" s="11"/>
      <c r="CEC12" s="11"/>
      <c r="CED12" s="11"/>
      <c r="CEE12" s="11"/>
      <c r="CEF12" s="11"/>
      <c r="CEG12" s="11"/>
      <c r="CEH12" s="11"/>
      <c r="CEI12" s="11"/>
      <c r="CEJ12" s="11"/>
      <c r="CEK12" s="11"/>
      <c r="CEL12" s="11"/>
      <c r="CEM12" s="11"/>
      <c r="CEN12" s="11"/>
      <c r="CEO12" s="11"/>
      <c r="CEP12" s="11"/>
      <c r="CEQ12" s="11"/>
      <c r="CER12" s="11"/>
      <c r="CES12" s="11"/>
      <c r="CET12" s="11"/>
      <c r="CEU12" s="11"/>
      <c r="CEV12" s="11"/>
      <c r="CEW12" s="11"/>
      <c r="CEX12" s="11"/>
      <c r="CEY12" s="11"/>
      <c r="CEZ12" s="11"/>
      <c r="CFA12" s="11"/>
      <c r="CFB12" s="11"/>
      <c r="CFC12" s="11"/>
      <c r="CFD12" s="11"/>
      <c r="CFE12" s="11"/>
      <c r="CFF12" s="11"/>
      <c r="CFG12" s="11"/>
      <c r="CFH12" s="11"/>
      <c r="CFI12" s="11"/>
      <c r="CFJ12" s="11"/>
      <c r="CFK12" s="11"/>
      <c r="CFL12" s="11"/>
      <c r="CFM12" s="11"/>
      <c r="CFN12" s="11"/>
      <c r="CFO12" s="11"/>
      <c r="CFP12" s="11"/>
      <c r="CFQ12" s="11"/>
      <c r="CFR12" s="11"/>
      <c r="CFS12" s="11"/>
      <c r="CFT12" s="11"/>
      <c r="CFU12" s="11"/>
      <c r="CFV12" s="11"/>
      <c r="CFW12" s="11"/>
      <c r="CFX12" s="11"/>
      <c r="CFY12" s="11"/>
      <c r="CFZ12" s="11"/>
      <c r="CGA12" s="11"/>
      <c r="CGB12" s="11"/>
      <c r="CGC12" s="11"/>
      <c r="CGD12" s="11"/>
      <c r="CGE12" s="11"/>
      <c r="CGF12" s="11"/>
      <c r="CGG12" s="11"/>
      <c r="CGH12" s="11"/>
      <c r="CGI12" s="11"/>
      <c r="CGJ12" s="11"/>
      <c r="CGK12" s="11"/>
      <c r="CGL12" s="11"/>
      <c r="CGM12" s="11"/>
      <c r="CGN12" s="11"/>
      <c r="CGO12" s="11"/>
      <c r="CGP12" s="11"/>
      <c r="CGQ12" s="11"/>
      <c r="CGR12" s="11"/>
      <c r="CGS12" s="11"/>
      <c r="CGT12" s="11"/>
      <c r="CGU12" s="11"/>
      <c r="CGV12" s="11"/>
      <c r="CGW12" s="11"/>
      <c r="CGX12" s="11"/>
      <c r="CGY12" s="11"/>
      <c r="CGZ12" s="11"/>
      <c r="CHA12" s="11"/>
      <c r="CHB12" s="11"/>
      <c r="CHC12" s="11"/>
      <c r="CHD12" s="11"/>
      <c r="CHE12" s="11"/>
      <c r="CHF12" s="11"/>
      <c r="CHG12" s="11"/>
      <c r="CHH12" s="11"/>
      <c r="CHI12" s="11"/>
      <c r="CHJ12" s="11"/>
      <c r="CHK12" s="11"/>
      <c r="CHL12" s="11"/>
      <c r="CHM12" s="11"/>
      <c r="CHN12" s="11"/>
      <c r="CHO12" s="11"/>
      <c r="CHP12" s="11"/>
      <c r="CHQ12" s="11"/>
      <c r="CHR12" s="11"/>
      <c r="CHS12" s="11"/>
      <c r="CHT12" s="11"/>
      <c r="CHU12" s="11"/>
      <c r="CHV12" s="11"/>
      <c r="CHW12" s="11"/>
      <c r="CHX12" s="11"/>
      <c r="CHY12" s="11"/>
      <c r="CHZ12" s="11"/>
      <c r="CIA12" s="11"/>
      <c r="CIB12" s="11"/>
      <c r="CIC12" s="11"/>
      <c r="CID12" s="11"/>
      <c r="CIE12" s="11"/>
      <c r="CIF12" s="11"/>
      <c r="CIG12" s="11"/>
      <c r="CIH12" s="11"/>
      <c r="CII12" s="11"/>
      <c r="CIJ12" s="11"/>
      <c r="CIK12" s="11"/>
      <c r="CIL12" s="11"/>
      <c r="CIM12" s="11"/>
      <c r="CIN12" s="11"/>
      <c r="CIO12" s="11"/>
      <c r="CIP12" s="11"/>
      <c r="CIQ12" s="11"/>
      <c r="CIR12" s="11"/>
      <c r="CIS12" s="11"/>
      <c r="CIT12" s="11"/>
      <c r="CIU12" s="11"/>
      <c r="CIV12" s="11"/>
      <c r="CIW12" s="11"/>
      <c r="CIX12" s="11"/>
      <c r="CIY12" s="11"/>
      <c r="CIZ12" s="11"/>
      <c r="CJA12" s="11"/>
      <c r="CJB12" s="11"/>
      <c r="CJC12" s="11"/>
      <c r="CJD12" s="11"/>
      <c r="CJE12" s="11"/>
      <c r="CJF12" s="11"/>
      <c r="CJG12" s="11"/>
      <c r="CJH12" s="11"/>
      <c r="CJI12" s="11"/>
      <c r="CJJ12" s="11"/>
      <c r="CJK12" s="11"/>
      <c r="CJL12" s="11"/>
      <c r="CJM12" s="11"/>
      <c r="CJN12" s="11"/>
      <c r="CJO12" s="11"/>
      <c r="CJP12" s="11"/>
      <c r="CJQ12" s="11"/>
      <c r="CJR12" s="11"/>
      <c r="CJS12" s="11"/>
      <c r="CJT12" s="11"/>
      <c r="CJU12" s="11"/>
      <c r="CJV12" s="11"/>
      <c r="CJW12" s="11"/>
      <c r="CJX12" s="11"/>
      <c r="CJY12" s="11"/>
      <c r="CJZ12" s="11"/>
      <c r="CKA12" s="11"/>
      <c r="CKB12" s="11"/>
      <c r="CKC12" s="11"/>
      <c r="CKD12" s="11"/>
      <c r="CKE12" s="11"/>
      <c r="CKF12" s="11"/>
      <c r="CKG12" s="11"/>
      <c r="CKH12" s="11"/>
      <c r="CKI12" s="11"/>
      <c r="CKJ12" s="11"/>
      <c r="CKK12" s="11"/>
      <c r="CKL12" s="11"/>
      <c r="CKM12" s="11"/>
      <c r="CKN12" s="11"/>
      <c r="CKO12" s="11"/>
      <c r="CKP12" s="11"/>
      <c r="CKQ12" s="11"/>
      <c r="CKR12" s="11"/>
      <c r="CKS12" s="11"/>
      <c r="CKT12" s="11"/>
      <c r="CKU12" s="11"/>
      <c r="CKV12" s="11"/>
      <c r="CKW12" s="11"/>
      <c r="CKX12" s="11"/>
      <c r="CKY12" s="11"/>
      <c r="CKZ12" s="11"/>
      <c r="CLA12" s="11"/>
      <c r="CLB12" s="11"/>
      <c r="CLC12" s="11"/>
      <c r="CLD12" s="11"/>
      <c r="CLE12" s="11"/>
      <c r="CLF12" s="11"/>
      <c r="CLG12" s="11"/>
      <c r="CLH12" s="11"/>
      <c r="CLI12" s="11"/>
      <c r="CLJ12" s="11"/>
      <c r="CLK12" s="11"/>
      <c r="CLL12" s="11"/>
      <c r="CLM12" s="11"/>
      <c r="CLN12" s="11"/>
      <c r="CLO12" s="11"/>
      <c r="CLP12" s="11"/>
      <c r="CLQ12" s="11"/>
      <c r="CLR12" s="11"/>
      <c r="CLS12" s="11"/>
      <c r="CLT12" s="11"/>
      <c r="CLU12" s="11"/>
      <c r="CLV12" s="11"/>
      <c r="CLW12" s="11"/>
      <c r="CLX12" s="11"/>
      <c r="CLY12" s="11"/>
      <c r="CLZ12" s="11"/>
      <c r="CMA12" s="11"/>
      <c r="CMB12" s="11"/>
      <c r="CMC12" s="11"/>
      <c r="CMD12" s="11"/>
      <c r="CME12" s="11"/>
      <c r="CMF12" s="11"/>
      <c r="CMG12" s="11"/>
      <c r="CMH12" s="11"/>
      <c r="CMI12" s="11"/>
      <c r="CMJ12" s="11"/>
      <c r="CMK12" s="11"/>
      <c r="CML12" s="11"/>
      <c r="CMM12" s="11"/>
      <c r="CMN12" s="11"/>
      <c r="CMO12" s="11"/>
      <c r="CMP12" s="11"/>
      <c r="CMQ12" s="11"/>
      <c r="CMR12" s="11"/>
      <c r="CMS12" s="11"/>
      <c r="CMT12" s="11"/>
      <c r="CMU12" s="11"/>
      <c r="CMV12" s="11"/>
      <c r="CMW12" s="11"/>
      <c r="CMX12" s="11"/>
      <c r="CMY12" s="11"/>
      <c r="CMZ12" s="11"/>
      <c r="CNA12" s="11"/>
      <c r="CNB12" s="11"/>
      <c r="CNC12" s="11"/>
      <c r="CND12" s="11"/>
      <c r="CNE12" s="11"/>
      <c r="CNF12" s="11"/>
      <c r="CNG12" s="11"/>
      <c r="CNH12" s="11"/>
      <c r="CNI12" s="11"/>
      <c r="CNJ12" s="11"/>
      <c r="CNK12" s="11"/>
      <c r="CNL12" s="11"/>
      <c r="CNM12" s="11"/>
      <c r="CNN12" s="11"/>
      <c r="CNO12" s="11"/>
      <c r="CNP12" s="11"/>
      <c r="CNQ12" s="11"/>
      <c r="CNR12" s="11"/>
      <c r="CNS12" s="11"/>
      <c r="CNT12" s="11"/>
      <c r="CNU12" s="11"/>
      <c r="CNV12" s="11"/>
      <c r="CNW12" s="11"/>
      <c r="CNX12" s="11"/>
      <c r="CNY12" s="11"/>
      <c r="CNZ12" s="11"/>
      <c r="COA12" s="11"/>
      <c r="COB12" s="11"/>
      <c r="COC12" s="11"/>
      <c r="COD12" s="11"/>
      <c r="COE12" s="11"/>
      <c r="COF12" s="11"/>
      <c r="COG12" s="11"/>
      <c r="COH12" s="11"/>
      <c r="COI12" s="11"/>
      <c r="COJ12" s="11"/>
      <c r="COK12" s="11"/>
      <c r="COL12" s="11"/>
      <c r="COM12" s="11"/>
      <c r="CON12" s="11"/>
      <c r="COO12" s="11"/>
      <c r="COP12" s="11"/>
      <c r="COQ12" s="11"/>
      <c r="COR12" s="11"/>
      <c r="COS12" s="11"/>
      <c r="COT12" s="11"/>
      <c r="COU12" s="11"/>
      <c r="COV12" s="11"/>
      <c r="COW12" s="11"/>
      <c r="COX12" s="11"/>
      <c r="COY12" s="11"/>
      <c r="COZ12" s="11"/>
      <c r="CPA12" s="11"/>
      <c r="CPB12" s="11"/>
      <c r="CPC12" s="11"/>
      <c r="CPD12" s="11"/>
      <c r="CPE12" s="11"/>
      <c r="CPF12" s="11"/>
      <c r="CPG12" s="11"/>
      <c r="CPH12" s="11"/>
      <c r="CPI12" s="11"/>
      <c r="CPJ12" s="11"/>
      <c r="CPK12" s="11"/>
      <c r="CPL12" s="11"/>
      <c r="CPM12" s="11"/>
      <c r="CPN12" s="11"/>
      <c r="CPO12" s="11"/>
      <c r="CPP12" s="11"/>
      <c r="CPQ12" s="11"/>
      <c r="CPR12" s="11"/>
      <c r="CPS12" s="11"/>
      <c r="CPT12" s="11"/>
      <c r="CPU12" s="11"/>
      <c r="CPV12" s="11"/>
      <c r="CPW12" s="11"/>
      <c r="CPX12" s="11"/>
      <c r="CPY12" s="11"/>
      <c r="CPZ12" s="11"/>
      <c r="CQA12" s="11"/>
      <c r="CQB12" s="11"/>
      <c r="CQC12" s="11"/>
      <c r="CQD12" s="11"/>
      <c r="CQE12" s="11"/>
      <c r="CQF12" s="11"/>
      <c r="CQG12" s="11"/>
      <c r="CQH12" s="11"/>
      <c r="CQI12" s="11"/>
      <c r="CQJ12" s="11"/>
      <c r="CQK12" s="11"/>
      <c r="CQL12" s="11"/>
      <c r="CQM12" s="11"/>
      <c r="CQN12" s="11"/>
      <c r="CQO12" s="11"/>
      <c r="CQP12" s="11"/>
      <c r="CQQ12" s="11"/>
      <c r="CQR12" s="11"/>
      <c r="CQS12" s="11"/>
      <c r="CQT12" s="11"/>
      <c r="CQU12" s="11"/>
      <c r="CQV12" s="11"/>
      <c r="CQW12" s="11"/>
      <c r="CQX12" s="11"/>
      <c r="CQY12" s="11"/>
      <c r="CQZ12" s="11"/>
      <c r="CRA12" s="11"/>
      <c r="CRB12" s="11"/>
      <c r="CRC12" s="11"/>
      <c r="CRD12" s="11"/>
      <c r="CRE12" s="11"/>
      <c r="CRF12" s="11"/>
      <c r="CRG12" s="11"/>
      <c r="CRH12" s="11"/>
      <c r="CRI12" s="11"/>
      <c r="CRJ12" s="11"/>
      <c r="CRK12" s="11"/>
      <c r="CRL12" s="11"/>
      <c r="CRM12" s="11"/>
      <c r="CRN12" s="11"/>
      <c r="CRO12" s="11"/>
      <c r="CRP12" s="11"/>
      <c r="CRQ12" s="11"/>
      <c r="CRR12" s="11"/>
      <c r="CRS12" s="11"/>
      <c r="CRT12" s="11"/>
      <c r="CRU12" s="11"/>
      <c r="CRV12" s="11"/>
      <c r="CRW12" s="11"/>
      <c r="CRX12" s="11"/>
      <c r="CRY12" s="11"/>
      <c r="CRZ12" s="11"/>
      <c r="CSA12" s="11"/>
      <c r="CSB12" s="11"/>
      <c r="CSC12" s="11"/>
      <c r="CSD12" s="11"/>
      <c r="CSE12" s="11"/>
      <c r="CSF12" s="11"/>
      <c r="CSG12" s="11"/>
      <c r="CSH12" s="11"/>
      <c r="CSI12" s="11"/>
      <c r="CSJ12" s="11"/>
      <c r="CSK12" s="11"/>
      <c r="CSL12" s="11"/>
      <c r="CSM12" s="11"/>
      <c r="CSN12" s="11"/>
      <c r="CSO12" s="11"/>
      <c r="CSP12" s="11"/>
      <c r="CSQ12" s="11"/>
      <c r="CSR12" s="11"/>
      <c r="CSS12" s="11"/>
      <c r="CST12" s="11"/>
      <c r="CSU12" s="11"/>
      <c r="CSV12" s="11"/>
      <c r="CSW12" s="11"/>
      <c r="CSX12" s="11"/>
      <c r="CSY12" s="11"/>
      <c r="CSZ12" s="11"/>
      <c r="CTA12" s="11"/>
      <c r="CTB12" s="11"/>
      <c r="CTC12" s="11"/>
      <c r="CTD12" s="11"/>
      <c r="CTE12" s="11"/>
      <c r="CTF12" s="11"/>
      <c r="CTG12" s="11"/>
      <c r="CTH12" s="11"/>
      <c r="CTI12" s="11"/>
      <c r="CTJ12" s="11"/>
      <c r="CTK12" s="11"/>
      <c r="CTL12" s="11"/>
      <c r="CTM12" s="11"/>
      <c r="CTN12" s="11"/>
      <c r="CTO12" s="11"/>
      <c r="CTP12" s="11"/>
      <c r="CTQ12" s="11"/>
      <c r="CTR12" s="11"/>
      <c r="CTS12" s="11"/>
      <c r="CTT12" s="11"/>
      <c r="CTU12" s="11"/>
      <c r="CTV12" s="11"/>
      <c r="CTW12" s="11"/>
      <c r="CTX12" s="11"/>
      <c r="CTY12" s="11"/>
      <c r="CTZ12" s="11"/>
      <c r="CUA12" s="11"/>
      <c r="CUB12" s="11"/>
      <c r="CUC12" s="11"/>
      <c r="CUD12" s="11"/>
      <c r="CUE12" s="11"/>
      <c r="CUF12" s="11"/>
      <c r="CUG12" s="11"/>
      <c r="CUH12" s="11"/>
      <c r="CUI12" s="11"/>
      <c r="CUJ12" s="11"/>
      <c r="CUK12" s="11"/>
      <c r="CUL12" s="11"/>
      <c r="CUM12" s="11"/>
      <c r="CUN12" s="11"/>
      <c r="CUO12" s="11"/>
      <c r="CUP12" s="11"/>
      <c r="CUQ12" s="11"/>
      <c r="CUR12" s="11"/>
      <c r="CUS12" s="11"/>
      <c r="CUT12" s="11"/>
      <c r="CUU12" s="11"/>
      <c r="CUV12" s="11"/>
      <c r="CUW12" s="11"/>
      <c r="CUX12" s="11"/>
      <c r="CUY12" s="11"/>
      <c r="CUZ12" s="11"/>
      <c r="CVA12" s="11"/>
      <c r="CVB12" s="11"/>
      <c r="CVC12" s="11"/>
      <c r="CVD12" s="11"/>
      <c r="CVE12" s="11"/>
      <c r="CVF12" s="11"/>
      <c r="CVG12" s="11"/>
      <c r="CVH12" s="11"/>
      <c r="CVI12" s="11"/>
      <c r="CVJ12" s="11"/>
      <c r="CVK12" s="11"/>
      <c r="CVL12" s="11"/>
      <c r="CVM12" s="11"/>
      <c r="CVN12" s="11"/>
      <c r="CVO12" s="11"/>
      <c r="CVP12" s="11"/>
      <c r="CVQ12" s="11"/>
      <c r="CVR12" s="11"/>
      <c r="CVS12" s="11"/>
      <c r="CVT12" s="11"/>
      <c r="CVU12" s="11"/>
      <c r="CVV12" s="11"/>
      <c r="CVW12" s="11"/>
      <c r="CVX12" s="11"/>
      <c r="CVY12" s="11"/>
      <c r="CVZ12" s="11"/>
      <c r="CWA12" s="11"/>
      <c r="CWB12" s="11"/>
      <c r="CWC12" s="11"/>
      <c r="CWD12" s="11"/>
      <c r="CWE12" s="11"/>
      <c r="CWF12" s="11"/>
      <c r="CWG12" s="11"/>
      <c r="CWH12" s="11"/>
      <c r="CWI12" s="11"/>
      <c r="CWJ12" s="11"/>
      <c r="CWK12" s="11"/>
      <c r="CWL12" s="11"/>
      <c r="CWM12" s="11"/>
      <c r="CWN12" s="11"/>
      <c r="CWO12" s="11"/>
      <c r="CWP12" s="11"/>
      <c r="CWQ12" s="11"/>
      <c r="CWR12" s="11"/>
      <c r="CWS12" s="11"/>
      <c r="CWT12" s="11"/>
      <c r="CWU12" s="11"/>
      <c r="CWV12" s="11"/>
      <c r="CWW12" s="11"/>
      <c r="CWX12" s="11"/>
      <c r="CWY12" s="11"/>
      <c r="CWZ12" s="11"/>
      <c r="CXA12" s="11"/>
      <c r="CXB12" s="11"/>
      <c r="CXC12" s="11"/>
      <c r="CXD12" s="11"/>
      <c r="CXE12" s="11"/>
      <c r="CXF12" s="11"/>
      <c r="CXG12" s="11"/>
      <c r="CXH12" s="11"/>
      <c r="CXI12" s="11"/>
      <c r="CXJ12" s="11"/>
      <c r="CXK12" s="11"/>
      <c r="CXL12" s="11"/>
      <c r="CXM12" s="11"/>
      <c r="CXN12" s="11"/>
      <c r="CXO12" s="11"/>
      <c r="CXP12" s="11"/>
      <c r="CXQ12" s="11"/>
      <c r="CXR12" s="11"/>
      <c r="CXS12" s="11"/>
      <c r="CXT12" s="11"/>
      <c r="CXU12" s="11"/>
      <c r="CXV12" s="11"/>
      <c r="CXW12" s="11"/>
      <c r="CXX12" s="11"/>
      <c r="CXY12" s="11"/>
      <c r="CXZ12" s="11"/>
      <c r="CYA12" s="11"/>
      <c r="CYB12" s="11"/>
      <c r="CYC12" s="11"/>
      <c r="CYD12" s="11"/>
      <c r="CYE12" s="11"/>
      <c r="CYF12" s="11"/>
      <c r="CYG12" s="11"/>
      <c r="CYH12" s="11"/>
      <c r="CYI12" s="11"/>
      <c r="CYJ12" s="11"/>
      <c r="CYK12" s="11"/>
      <c r="CYL12" s="11"/>
      <c r="CYM12" s="11"/>
      <c r="CYN12" s="11"/>
      <c r="CYO12" s="11"/>
      <c r="CYP12" s="11"/>
      <c r="CYQ12" s="11"/>
      <c r="CYR12" s="11"/>
      <c r="CYS12" s="11"/>
      <c r="CYT12" s="11"/>
      <c r="CYU12" s="11"/>
      <c r="CYV12" s="11"/>
      <c r="CYW12" s="11"/>
      <c r="CYX12" s="11"/>
      <c r="CYY12" s="11"/>
      <c r="CYZ12" s="11"/>
      <c r="CZA12" s="11"/>
      <c r="CZB12" s="11"/>
      <c r="CZC12" s="11"/>
      <c r="CZD12" s="11"/>
      <c r="CZE12" s="11"/>
      <c r="CZF12" s="11"/>
      <c r="CZG12" s="11"/>
      <c r="CZH12" s="11"/>
      <c r="CZI12" s="11"/>
      <c r="CZJ12" s="11"/>
      <c r="CZK12" s="11"/>
      <c r="CZL12" s="11"/>
      <c r="CZM12" s="11"/>
      <c r="CZN12" s="11"/>
      <c r="CZO12" s="11"/>
      <c r="CZP12" s="11"/>
      <c r="CZQ12" s="11"/>
      <c r="CZR12" s="11"/>
      <c r="CZS12" s="11"/>
      <c r="CZT12" s="11"/>
      <c r="CZU12" s="11"/>
      <c r="CZV12" s="11"/>
      <c r="CZW12" s="11"/>
      <c r="CZX12" s="11"/>
      <c r="CZY12" s="11"/>
      <c r="CZZ12" s="11"/>
      <c r="DAA12" s="11"/>
      <c r="DAB12" s="11"/>
      <c r="DAC12" s="11"/>
      <c r="DAD12" s="11"/>
      <c r="DAE12" s="11"/>
      <c r="DAF12" s="11"/>
      <c r="DAG12" s="11"/>
      <c r="DAH12" s="11"/>
      <c r="DAI12" s="11"/>
      <c r="DAJ12" s="11"/>
      <c r="DAK12" s="11"/>
      <c r="DAL12" s="11"/>
      <c r="DAM12" s="11"/>
      <c r="DAN12" s="11"/>
      <c r="DAO12" s="11"/>
      <c r="DAP12" s="11"/>
      <c r="DAQ12" s="11"/>
      <c r="DAR12" s="11"/>
      <c r="DAS12" s="11"/>
      <c r="DAT12" s="11"/>
      <c r="DAU12" s="11"/>
      <c r="DAV12" s="11"/>
      <c r="DAW12" s="11"/>
      <c r="DAX12" s="11"/>
      <c r="DAY12" s="11"/>
      <c r="DAZ12" s="11"/>
      <c r="DBA12" s="11"/>
      <c r="DBB12" s="11"/>
      <c r="DBC12" s="11"/>
      <c r="DBD12" s="11"/>
      <c r="DBE12" s="11"/>
      <c r="DBF12" s="11"/>
      <c r="DBG12" s="11"/>
      <c r="DBH12" s="11"/>
      <c r="DBI12" s="11"/>
      <c r="DBJ12" s="11"/>
      <c r="DBK12" s="11"/>
      <c r="DBL12" s="11"/>
      <c r="DBM12" s="11"/>
      <c r="DBN12" s="11"/>
      <c r="DBO12" s="11"/>
      <c r="DBP12" s="11"/>
      <c r="DBQ12" s="11"/>
      <c r="DBR12" s="11"/>
      <c r="DBS12" s="11"/>
      <c r="DBT12" s="11"/>
      <c r="DBU12" s="11"/>
      <c r="DBV12" s="11"/>
      <c r="DBW12" s="11"/>
      <c r="DBX12" s="11"/>
      <c r="DBY12" s="11"/>
      <c r="DBZ12" s="11"/>
      <c r="DCA12" s="11"/>
      <c r="DCB12" s="11"/>
      <c r="DCC12" s="11"/>
      <c r="DCD12" s="11"/>
      <c r="DCE12" s="11"/>
      <c r="DCF12" s="11"/>
      <c r="DCG12" s="11"/>
      <c r="DCH12" s="11"/>
      <c r="DCI12" s="11"/>
      <c r="DCJ12" s="11"/>
      <c r="DCK12" s="11"/>
      <c r="DCL12" s="11"/>
      <c r="DCM12" s="11"/>
      <c r="DCN12" s="11"/>
      <c r="DCO12" s="11"/>
      <c r="DCP12" s="11"/>
      <c r="DCQ12" s="11"/>
      <c r="DCR12" s="11"/>
      <c r="DCS12" s="11"/>
      <c r="DCT12" s="11"/>
      <c r="DCU12" s="11"/>
      <c r="DCV12" s="11"/>
      <c r="DCW12" s="11"/>
      <c r="DCX12" s="11"/>
      <c r="DCY12" s="11"/>
      <c r="DCZ12" s="11"/>
      <c r="DDA12" s="11"/>
      <c r="DDB12" s="11"/>
      <c r="DDC12" s="11"/>
      <c r="DDD12" s="11"/>
      <c r="DDE12" s="11"/>
      <c r="DDF12" s="11"/>
      <c r="DDG12" s="11"/>
      <c r="DDH12" s="11"/>
      <c r="DDI12" s="11"/>
      <c r="DDJ12" s="11"/>
      <c r="DDK12" s="11"/>
      <c r="DDL12" s="11"/>
      <c r="DDM12" s="11"/>
      <c r="DDN12" s="11"/>
      <c r="DDO12" s="11"/>
      <c r="DDP12" s="11"/>
      <c r="DDQ12" s="11"/>
      <c r="DDR12" s="11"/>
      <c r="DDS12" s="11"/>
      <c r="DDT12" s="11"/>
      <c r="DDU12" s="11"/>
      <c r="DDV12" s="11"/>
      <c r="DDW12" s="11"/>
      <c r="DDX12" s="11"/>
      <c r="DDY12" s="11"/>
      <c r="DDZ12" s="11"/>
      <c r="DEA12" s="11"/>
      <c r="DEB12" s="11"/>
      <c r="DEC12" s="11"/>
      <c r="DED12" s="11"/>
      <c r="DEE12" s="11"/>
      <c r="DEF12" s="11"/>
      <c r="DEG12" s="11"/>
      <c r="DEH12" s="11"/>
      <c r="DEI12" s="11"/>
      <c r="DEJ12" s="11"/>
      <c r="DEK12" s="11"/>
      <c r="DEL12" s="11"/>
      <c r="DEM12" s="11"/>
      <c r="DEN12" s="11"/>
      <c r="DEO12" s="11"/>
      <c r="DEP12" s="11"/>
      <c r="DEQ12" s="11"/>
      <c r="DER12" s="11"/>
      <c r="DES12" s="11"/>
      <c r="DET12" s="11"/>
      <c r="DEU12" s="11"/>
      <c r="DEV12" s="11"/>
      <c r="DEW12" s="11"/>
      <c r="DEX12" s="11"/>
      <c r="DEY12" s="11"/>
      <c r="DEZ12" s="11"/>
      <c r="DFA12" s="11"/>
      <c r="DFB12" s="11"/>
      <c r="DFC12" s="11"/>
      <c r="DFD12" s="11"/>
      <c r="DFE12" s="11"/>
      <c r="DFF12" s="11"/>
      <c r="DFG12" s="11"/>
      <c r="DFH12" s="11"/>
      <c r="DFI12" s="11"/>
      <c r="DFJ12" s="11"/>
      <c r="DFK12" s="11"/>
      <c r="DFL12" s="11"/>
      <c r="DFM12" s="11"/>
      <c r="DFN12" s="11"/>
      <c r="DFO12" s="11"/>
      <c r="DFP12" s="11"/>
      <c r="DFQ12" s="11"/>
      <c r="DFR12" s="11"/>
      <c r="DFS12" s="11"/>
      <c r="DFT12" s="11"/>
      <c r="DFU12" s="11"/>
      <c r="DFV12" s="11"/>
      <c r="DFW12" s="11"/>
      <c r="DFX12" s="11"/>
      <c r="DFY12" s="11"/>
      <c r="DFZ12" s="11"/>
      <c r="DGA12" s="11"/>
      <c r="DGB12" s="11"/>
      <c r="DGC12" s="11"/>
      <c r="DGD12" s="11"/>
      <c r="DGE12" s="11"/>
      <c r="DGF12" s="11"/>
      <c r="DGG12" s="11"/>
      <c r="DGH12" s="11"/>
      <c r="DGI12" s="11"/>
      <c r="DGJ12" s="11"/>
      <c r="DGK12" s="11"/>
      <c r="DGL12" s="11"/>
      <c r="DGM12" s="11"/>
      <c r="DGN12" s="11"/>
      <c r="DGO12" s="11"/>
      <c r="DGP12" s="11"/>
      <c r="DGQ12" s="11"/>
      <c r="DGR12" s="11"/>
      <c r="DGS12" s="11"/>
      <c r="DGT12" s="11"/>
      <c r="DGU12" s="11"/>
      <c r="DGV12" s="11"/>
      <c r="DGW12" s="11"/>
      <c r="DGX12" s="11"/>
      <c r="DGY12" s="11"/>
      <c r="DGZ12" s="11"/>
      <c r="DHA12" s="11"/>
      <c r="DHB12" s="11"/>
      <c r="DHC12" s="11"/>
      <c r="DHD12" s="11"/>
      <c r="DHE12" s="11"/>
      <c r="DHF12" s="11"/>
      <c r="DHG12" s="11"/>
      <c r="DHH12" s="11"/>
      <c r="DHI12" s="11"/>
      <c r="DHJ12" s="11"/>
      <c r="DHK12" s="11"/>
      <c r="DHL12" s="11"/>
      <c r="DHM12" s="11"/>
      <c r="DHN12" s="11"/>
      <c r="DHO12" s="11"/>
      <c r="DHP12" s="11"/>
      <c r="DHQ12" s="11"/>
      <c r="DHR12" s="11"/>
      <c r="DHS12" s="11"/>
      <c r="DHT12" s="11"/>
      <c r="DHU12" s="11"/>
      <c r="DHV12" s="11"/>
      <c r="DHW12" s="11"/>
      <c r="DHX12" s="11"/>
      <c r="DHY12" s="11"/>
      <c r="DHZ12" s="11"/>
      <c r="DIA12" s="11"/>
      <c r="DIB12" s="11"/>
      <c r="DIC12" s="11"/>
      <c r="DID12" s="11"/>
      <c r="DIE12" s="11"/>
      <c r="DIF12" s="11"/>
      <c r="DIG12" s="11"/>
      <c r="DIH12" s="11"/>
      <c r="DII12" s="11"/>
      <c r="DIJ12" s="11"/>
      <c r="DIK12" s="11"/>
      <c r="DIL12" s="11"/>
      <c r="DIM12" s="11"/>
      <c r="DIN12" s="11"/>
      <c r="DIO12" s="11"/>
      <c r="DIP12" s="11"/>
      <c r="DIQ12" s="11"/>
      <c r="DIR12" s="11"/>
      <c r="DIS12" s="11"/>
      <c r="DIT12" s="11"/>
      <c r="DIU12" s="11"/>
      <c r="DIV12" s="11"/>
      <c r="DIW12" s="11"/>
      <c r="DIX12" s="11"/>
      <c r="DIY12" s="11"/>
      <c r="DIZ12" s="11"/>
      <c r="DJA12" s="11"/>
      <c r="DJB12" s="11"/>
      <c r="DJC12" s="11"/>
      <c r="DJD12" s="11"/>
      <c r="DJE12" s="11"/>
      <c r="DJF12" s="11"/>
      <c r="DJG12" s="11"/>
      <c r="DJH12" s="11"/>
      <c r="DJI12" s="11"/>
      <c r="DJJ12" s="11"/>
      <c r="DJK12" s="11"/>
      <c r="DJL12" s="11"/>
      <c r="DJM12" s="11"/>
      <c r="DJN12" s="11"/>
      <c r="DJO12" s="11"/>
      <c r="DJP12" s="11"/>
      <c r="DJQ12" s="11"/>
      <c r="DJR12" s="11"/>
      <c r="DJS12" s="11"/>
      <c r="DJT12" s="11"/>
      <c r="DJU12" s="11"/>
      <c r="DJV12" s="11"/>
      <c r="DJW12" s="11"/>
      <c r="DJX12" s="11"/>
      <c r="DJY12" s="11"/>
      <c r="DJZ12" s="11"/>
      <c r="DKA12" s="11"/>
      <c r="DKB12" s="11"/>
      <c r="DKC12" s="11"/>
      <c r="DKD12" s="11"/>
      <c r="DKE12" s="11"/>
      <c r="DKF12" s="11"/>
      <c r="DKG12" s="11"/>
      <c r="DKH12" s="11"/>
      <c r="DKI12" s="11"/>
      <c r="DKJ12" s="11"/>
      <c r="DKK12" s="11"/>
      <c r="DKL12" s="11"/>
      <c r="DKM12" s="11"/>
      <c r="DKN12" s="11"/>
      <c r="DKO12" s="11"/>
      <c r="DKP12" s="11"/>
      <c r="DKQ12" s="11"/>
      <c r="DKR12" s="11"/>
      <c r="DKS12" s="11"/>
      <c r="DKT12" s="11"/>
      <c r="DKU12" s="11"/>
      <c r="DKV12" s="11"/>
      <c r="DKW12" s="11"/>
      <c r="DKX12" s="11"/>
      <c r="DKY12" s="11"/>
      <c r="DKZ12" s="11"/>
      <c r="DLA12" s="11"/>
      <c r="DLB12" s="11"/>
      <c r="DLC12" s="11"/>
      <c r="DLD12" s="11"/>
      <c r="DLE12" s="11"/>
      <c r="DLF12" s="11"/>
      <c r="DLG12" s="11"/>
      <c r="DLH12" s="11"/>
      <c r="DLI12" s="11"/>
      <c r="DLJ12" s="11"/>
      <c r="DLK12" s="11"/>
      <c r="DLL12" s="11"/>
      <c r="DLM12" s="11"/>
      <c r="DLN12" s="11"/>
      <c r="DLO12" s="11"/>
      <c r="DLP12" s="11"/>
      <c r="DLQ12" s="11"/>
      <c r="DLR12" s="11"/>
      <c r="DLS12" s="11"/>
      <c r="DLT12" s="11"/>
      <c r="DLU12" s="11"/>
      <c r="DLV12" s="11"/>
      <c r="DLW12" s="11"/>
      <c r="DLX12" s="11"/>
      <c r="DLY12" s="11"/>
      <c r="DLZ12" s="11"/>
      <c r="DMA12" s="11"/>
      <c r="DMB12" s="11"/>
      <c r="DMC12" s="11"/>
      <c r="DMD12" s="11"/>
      <c r="DME12" s="11"/>
      <c r="DMF12" s="11"/>
      <c r="DMG12" s="11"/>
      <c r="DMH12" s="11"/>
      <c r="DMI12" s="11"/>
      <c r="DMJ12" s="11"/>
      <c r="DMK12" s="11"/>
      <c r="DML12" s="11"/>
      <c r="DMM12" s="11"/>
      <c r="DMN12" s="11"/>
      <c r="DMO12" s="11"/>
      <c r="DMP12" s="11"/>
      <c r="DMQ12" s="11"/>
      <c r="DMR12" s="11"/>
      <c r="DMS12" s="11"/>
      <c r="DMT12" s="11"/>
      <c r="DMU12" s="11"/>
      <c r="DMV12" s="11"/>
      <c r="DMW12" s="11"/>
      <c r="DMX12" s="11"/>
      <c r="DMY12" s="11"/>
      <c r="DMZ12" s="11"/>
      <c r="DNA12" s="11"/>
      <c r="DNB12" s="11"/>
      <c r="DNC12" s="11"/>
      <c r="DND12" s="11"/>
      <c r="DNE12" s="11"/>
      <c r="DNF12" s="11"/>
      <c r="DNG12" s="11"/>
      <c r="DNH12" s="11"/>
      <c r="DNI12" s="11"/>
      <c r="DNJ12" s="11"/>
      <c r="DNK12" s="11"/>
      <c r="DNL12" s="11"/>
      <c r="DNM12" s="11"/>
      <c r="DNN12" s="11"/>
      <c r="DNO12" s="11"/>
      <c r="DNP12" s="11"/>
      <c r="DNQ12" s="11"/>
      <c r="DNR12" s="11"/>
      <c r="DNS12" s="11"/>
      <c r="DNT12" s="11"/>
      <c r="DNU12" s="11"/>
      <c r="DNV12" s="11"/>
      <c r="DNW12" s="11"/>
      <c r="DNX12" s="11"/>
      <c r="DNY12" s="11"/>
      <c r="DNZ12" s="11"/>
      <c r="DOA12" s="11"/>
      <c r="DOB12" s="11"/>
      <c r="DOC12" s="11"/>
      <c r="DOD12" s="11"/>
      <c r="DOE12" s="11"/>
      <c r="DOF12" s="11"/>
      <c r="DOG12" s="11"/>
      <c r="DOH12" s="11"/>
      <c r="DOI12" s="11"/>
      <c r="DOJ12" s="11"/>
      <c r="DOK12" s="11"/>
      <c r="DOL12" s="11"/>
      <c r="DOM12" s="11"/>
      <c r="DON12" s="11"/>
      <c r="DOO12" s="11"/>
      <c r="DOP12" s="11"/>
      <c r="DOQ12" s="11"/>
      <c r="DOR12" s="11"/>
      <c r="DOS12" s="11"/>
      <c r="DOT12" s="11"/>
      <c r="DOU12" s="11"/>
      <c r="DOV12" s="11"/>
      <c r="DOW12" s="11"/>
      <c r="DOX12" s="11"/>
      <c r="DOY12" s="11"/>
      <c r="DOZ12" s="11"/>
      <c r="DPA12" s="11"/>
      <c r="DPB12" s="11"/>
      <c r="DPC12" s="11"/>
      <c r="DPD12" s="11"/>
      <c r="DPE12" s="11"/>
      <c r="DPF12" s="11"/>
      <c r="DPG12" s="11"/>
      <c r="DPH12" s="11"/>
      <c r="DPI12" s="11"/>
      <c r="DPJ12" s="11"/>
      <c r="DPK12" s="11"/>
      <c r="DPL12" s="11"/>
      <c r="DPM12" s="11"/>
      <c r="DPN12" s="11"/>
      <c r="DPO12" s="11"/>
      <c r="DPP12" s="11"/>
      <c r="DPQ12" s="11"/>
      <c r="DPR12" s="11"/>
      <c r="DPS12" s="11"/>
      <c r="DPT12" s="11"/>
      <c r="DPU12" s="11"/>
      <c r="DPV12" s="11"/>
      <c r="DPW12" s="11"/>
      <c r="DPX12" s="11"/>
      <c r="DPY12" s="11"/>
      <c r="DPZ12" s="11"/>
      <c r="DQA12" s="11"/>
      <c r="DQB12" s="11"/>
      <c r="DQC12" s="11"/>
      <c r="DQD12" s="11"/>
      <c r="DQE12" s="11"/>
      <c r="DQF12" s="11"/>
      <c r="DQG12" s="11"/>
      <c r="DQH12" s="11"/>
      <c r="DQI12" s="11"/>
      <c r="DQJ12" s="11"/>
      <c r="DQK12" s="11"/>
      <c r="DQL12" s="11"/>
      <c r="DQM12" s="11"/>
      <c r="DQN12" s="11"/>
      <c r="DQO12" s="11"/>
      <c r="DQP12" s="11"/>
      <c r="DQQ12" s="11"/>
      <c r="DQR12" s="11"/>
      <c r="DQS12" s="11"/>
      <c r="DQT12" s="11"/>
      <c r="DQU12" s="11"/>
      <c r="DQV12" s="11"/>
      <c r="DQW12" s="11"/>
      <c r="DQX12" s="11"/>
      <c r="DQY12" s="11"/>
      <c r="DQZ12" s="11"/>
      <c r="DRA12" s="11"/>
      <c r="DRB12" s="11"/>
      <c r="DRC12" s="11"/>
      <c r="DRD12" s="11"/>
      <c r="DRE12" s="11"/>
      <c r="DRF12" s="11"/>
      <c r="DRG12" s="11"/>
      <c r="DRH12" s="11"/>
      <c r="DRI12" s="11"/>
      <c r="DRJ12" s="11"/>
      <c r="DRK12" s="11"/>
      <c r="DRL12" s="11"/>
      <c r="DRM12" s="11"/>
      <c r="DRN12" s="11"/>
      <c r="DRO12" s="11"/>
      <c r="DRP12" s="11"/>
      <c r="DRQ12" s="11"/>
      <c r="DRR12" s="11"/>
      <c r="DRS12" s="11"/>
      <c r="DRT12" s="11"/>
      <c r="DRU12" s="11"/>
      <c r="DRV12" s="11"/>
      <c r="DRW12" s="11"/>
      <c r="DRX12" s="11"/>
      <c r="DRY12" s="11"/>
      <c r="DRZ12" s="11"/>
      <c r="DSA12" s="11"/>
      <c r="DSB12" s="11"/>
      <c r="DSC12" s="11"/>
      <c r="DSD12" s="11"/>
      <c r="DSE12" s="11"/>
      <c r="DSF12" s="11"/>
      <c r="DSG12" s="11"/>
      <c r="DSH12" s="11"/>
      <c r="DSI12" s="11"/>
      <c r="DSJ12" s="11"/>
      <c r="DSK12" s="11"/>
      <c r="DSL12" s="11"/>
      <c r="DSM12" s="11"/>
      <c r="DSN12" s="11"/>
      <c r="DSO12" s="11"/>
      <c r="DSP12" s="11"/>
      <c r="DSQ12" s="11"/>
      <c r="DSR12" s="11"/>
      <c r="DSS12" s="11"/>
      <c r="DST12" s="11"/>
      <c r="DSU12" s="11"/>
      <c r="DSV12" s="11"/>
      <c r="DSW12" s="11"/>
      <c r="DSX12" s="11"/>
      <c r="DSY12" s="11"/>
      <c r="DSZ12" s="11"/>
      <c r="DTA12" s="11"/>
      <c r="DTB12" s="11"/>
      <c r="DTC12" s="11"/>
      <c r="DTD12" s="11"/>
      <c r="DTE12" s="11"/>
      <c r="DTF12" s="11"/>
      <c r="DTG12" s="11"/>
      <c r="DTH12" s="11"/>
      <c r="DTI12" s="11"/>
      <c r="DTJ12" s="11"/>
      <c r="DTK12" s="11"/>
      <c r="DTL12" s="11"/>
      <c r="DTM12" s="11"/>
      <c r="DTN12" s="11"/>
      <c r="DTO12" s="11"/>
      <c r="DTP12" s="11"/>
      <c r="DTQ12" s="11"/>
      <c r="DTR12" s="11"/>
      <c r="DTS12" s="11"/>
      <c r="DTT12" s="11"/>
      <c r="DTU12" s="11"/>
      <c r="DTV12" s="11"/>
      <c r="DTW12" s="11"/>
      <c r="DTX12" s="11"/>
      <c r="DTY12" s="11"/>
      <c r="DTZ12" s="11"/>
      <c r="DUA12" s="11"/>
      <c r="DUB12" s="11"/>
      <c r="DUC12" s="11"/>
      <c r="DUD12" s="11"/>
      <c r="DUE12" s="11"/>
      <c r="DUF12" s="11"/>
      <c r="DUG12" s="11"/>
      <c r="DUH12" s="11"/>
      <c r="DUI12" s="11"/>
      <c r="DUJ12" s="11"/>
      <c r="DUK12" s="11"/>
      <c r="DUL12" s="11"/>
      <c r="DUM12" s="11"/>
      <c r="DUN12" s="11"/>
      <c r="DUO12" s="11"/>
      <c r="DUP12" s="11"/>
      <c r="DUQ12" s="11"/>
      <c r="DUR12" s="11"/>
      <c r="DUS12" s="11"/>
      <c r="DUT12" s="11"/>
      <c r="DUU12" s="11"/>
      <c r="DUV12" s="11"/>
      <c r="DUW12" s="11"/>
      <c r="DUX12" s="11"/>
      <c r="DUY12" s="11"/>
      <c r="DUZ12" s="11"/>
      <c r="DVA12" s="11"/>
      <c r="DVB12" s="11"/>
      <c r="DVC12" s="11"/>
      <c r="DVD12" s="11"/>
      <c r="DVE12" s="11"/>
      <c r="DVF12" s="11"/>
      <c r="DVG12" s="11"/>
      <c r="DVH12" s="11"/>
      <c r="DVI12" s="11"/>
      <c r="DVJ12" s="11"/>
      <c r="DVK12" s="11"/>
      <c r="DVL12" s="11"/>
      <c r="DVM12" s="11"/>
      <c r="DVN12" s="11"/>
      <c r="DVO12" s="11"/>
      <c r="DVP12" s="11"/>
      <c r="DVQ12" s="11"/>
      <c r="DVR12" s="11"/>
      <c r="DVS12" s="11"/>
      <c r="DVT12" s="11"/>
      <c r="DVU12" s="11"/>
      <c r="DVV12" s="11"/>
      <c r="DVW12" s="11"/>
      <c r="DVX12" s="11"/>
      <c r="DVY12" s="11"/>
      <c r="DVZ12" s="11"/>
      <c r="DWA12" s="11"/>
      <c r="DWB12" s="11"/>
      <c r="DWC12" s="11"/>
      <c r="DWD12" s="11"/>
      <c r="DWE12" s="11"/>
      <c r="DWF12" s="11"/>
      <c r="DWG12" s="11"/>
      <c r="DWH12" s="11"/>
      <c r="DWI12" s="11"/>
      <c r="DWJ12" s="11"/>
      <c r="DWK12" s="11"/>
      <c r="DWL12" s="11"/>
      <c r="DWM12" s="11"/>
      <c r="DWN12" s="11"/>
      <c r="DWO12" s="11"/>
      <c r="DWP12" s="11"/>
      <c r="DWQ12" s="11"/>
      <c r="DWR12" s="11"/>
      <c r="DWS12" s="11"/>
      <c r="DWT12" s="11"/>
      <c r="DWU12" s="11"/>
      <c r="DWV12" s="11"/>
      <c r="DWW12" s="11"/>
      <c r="DWX12" s="11"/>
      <c r="DWY12" s="11"/>
      <c r="DWZ12" s="11"/>
      <c r="DXA12" s="11"/>
      <c r="DXB12" s="11"/>
      <c r="DXC12" s="11"/>
      <c r="DXD12" s="11"/>
      <c r="DXE12" s="11"/>
      <c r="DXF12" s="11"/>
      <c r="DXG12" s="11"/>
      <c r="DXH12" s="11"/>
      <c r="DXI12" s="11"/>
      <c r="DXJ12" s="11"/>
      <c r="DXK12" s="11"/>
      <c r="DXL12" s="11"/>
      <c r="DXM12" s="11"/>
      <c r="DXN12" s="11"/>
      <c r="DXO12" s="11"/>
      <c r="DXP12" s="11"/>
      <c r="DXQ12" s="11"/>
      <c r="DXR12" s="11"/>
      <c r="DXS12" s="11"/>
      <c r="DXT12" s="11"/>
      <c r="DXU12" s="11"/>
      <c r="DXV12" s="11"/>
      <c r="DXW12" s="11"/>
      <c r="DXX12" s="11"/>
      <c r="DXY12" s="11"/>
      <c r="DXZ12" s="11"/>
      <c r="DYA12" s="11"/>
      <c r="DYB12" s="11"/>
      <c r="DYC12" s="11"/>
      <c r="DYD12" s="11"/>
      <c r="DYE12" s="11"/>
      <c r="DYF12" s="11"/>
      <c r="DYG12" s="11"/>
      <c r="DYH12" s="11"/>
      <c r="DYI12" s="11"/>
      <c r="DYJ12" s="11"/>
      <c r="DYK12" s="11"/>
      <c r="DYL12" s="11"/>
      <c r="DYM12" s="11"/>
      <c r="DYN12" s="11"/>
      <c r="DYO12" s="11"/>
      <c r="DYP12" s="11"/>
      <c r="DYQ12" s="11"/>
      <c r="DYR12" s="11"/>
      <c r="DYS12" s="11"/>
      <c r="DYT12" s="11"/>
      <c r="DYU12" s="11"/>
      <c r="DYV12" s="11"/>
      <c r="DYW12" s="11"/>
      <c r="DYX12" s="11"/>
      <c r="DYY12" s="11"/>
      <c r="DYZ12" s="11"/>
      <c r="DZA12" s="11"/>
      <c r="DZB12" s="11"/>
      <c r="DZC12" s="11"/>
      <c r="DZD12" s="11"/>
      <c r="DZE12" s="11"/>
      <c r="DZF12" s="11"/>
      <c r="DZG12" s="11"/>
      <c r="DZH12" s="11"/>
      <c r="DZI12" s="11"/>
      <c r="DZJ12" s="11"/>
      <c r="DZK12" s="11"/>
      <c r="DZL12" s="11"/>
      <c r="DZM12" s="11"/>
      <c r="DZN12" s="11"/>
      <c r="DZO12" s="11"/>
      <c r="DZP12" s="11"/>
      <c r="DZQ12" s="11"/>
      <c r="DZR12" s="11"/>
      <c r="DZS12" s="11"/>
      <c r="DZT12" s="11"/>
      <c r="DZU12" s="11"/>
      <c r="DZV12" s="11"/>
      <c r="DZW12" s="11"/>
      <c r="DZX12" s="11"/>
      <c r="DZY12" s="11"/>
      <c r="DZZ12" s="11"/>
      <c r="EAA12" s="11"/>
      <c r="EAB12" s="11"/>
      <c r="EAC12" s="11"/>
      <c r="EAD12" s="11"/>
      <c r="EAE12" s="11"/>
      <c r="EAF12" s="11"/>
      <c r="EAG12" s="11"/>
      <c r="EAH12" s="11"/>
      <c r="EAI12" s="11"/>
      <c r="EAJ12" s="11"/>
      <c r="EAK12" s="11"/>
      <c r="EAL12" s="11"/>
      <c r="EAM12" s="11"/>
      <c r="EAN12" s="11"/>
      <c r="EAO12" s="11"/>
      <c r="EAP12" s="11"/>
      <c r="EAQ12" s="11"/>
      <c r="EAR12" s="11"/>
      <c r="EAS12" s="11"/>
      <c r="EAT12" s="11"/>
      <c r="EAU12" s="11"/>
      <c r="EAV12" s="11"/>
      <c r="EAW12" s="11"/>
      <c r="EAX12" s="11"/>
      <c r="EAY12" s="11"/>
      <c r="EAZ12" s="11"/>
      <c r="EBA12" s="11"/>
      <c r="EBB12" s="11"/>
      <c r="EBC12" s="11"/>
      <c r="EBD12" s="11"/>
      <c r="EBE12" s="11"/>
      <c r="EBF12" s="11"/>
      <c r="EBG12" s="11"/>
      <c r="EBH12" s="11"/>
      <c r="EBI12" s="11"/>
      <c r="EBJ12" s="11"/>
      <c r="EBK12" s="11"/>
      <c r="EBL12" s="11"/>
      <c r="EBM12" s="11"/>
      <c r="EBN12" s="11"/>
      <c r="EBO12" s="11"/>
      <c r="EBP12" s="11"/>
      <c r="EBQ12" s="11"/>
      <c r="EBR12" s="11"/>
      <c r="EBS12" s="11"/>
      <c r="EBT12" s="11"/>
      <c r="EBU12" s="11"/>
      <c r="EBV12" s="11"/>
      <c r="EBW12" s="11"/>
      <c r="EBX12" s="11"/>
      <c r="EBY12" s="11"/>
      <c r="EBZ12" s="11"/>
      <c r="ECA12" s="11"/>
      <c r="ECB12" s="11"/>
      <c r="ECC12" s="11"/>
      <c r="ECD12" s="11"/>
      <c r="ECE12" s="11"/>
      <c r="ECF12" s="11"/>
      <c r="ECG12" s="11"/>
      <c r="ECH12" s="11"/>
      <c r="ECI12" s="11"/>
      <c r="ECJ12" s="11"/>
      <c r="ECK12" s="11"/>
      <c r="ECL12" s="11"/>
      <c r="ECM12" s="11"/>
      <c r="ECN12" s="11"/>
      <c r="ECO12" s="11"/>
      <c r="ECP12" s="11"/>
      <c r="ECQ12" s="11"/>
      <c r="ECR12" s="11"/>
      <c r="ECS12" s="11"/>
      <c r="ECT12" s="11"/>
      <c r="ECU12" s="11"/>
      <c r="ECV12" s="11"/>
      <c r="ECW12" s="11"/>
      <c r="ECX12" s="11"/>
      <c r="ECY12" s="11"/>
      <c r="ECZ12" s="11"/>
      <c r="EDA12" s="11"/>
      <c r="EDB12" s="11"/>
      <c r="EDC12" s="11"/>
      <c r="EDD12" s="11"/>
      <c r="EDE12" s="11"/>
      <c r="EDF12" s="11"/>
      <c r="EDG12" s="11"/>
      <c r="EDH12" s="11"/>
      <c r="EDI12" s="11"/>
      <c r="EDJ12" s="11"/>
      <c r="EDK12" s="11"/>
      <c r="EDL12" s="11"/>
      <c r="EDM12" s="11"/>
      <c r="EDN12" s="11"/>
      <c r="EDO12" s="11"/>
      <c r="EDP12" s="11"/>
      <c r="EDQ12" s="11"/>
      <c r="EDR12" s="11"/>
      <c r="EDS12" s="11"/>
      <c r="EDT12" s="11"/>
      <c r="EDU12" s="11"/>
      <c r="EDV12" s="11"/>
      <c r="EDW12" s="11"/>
      <c r="EDX12" s="11"/>
      <c r="EDY12" s="11"/>
      <c r="EDZ12" s="11"/>
      <c r="EEA12" s="11"/>
      <c r="EEB12" s="11"/>
      <c r="EEC12" s="11"/>
      <c r="EED12" s="11"/>
      <c r="EEE12" s="11"/>
      <c r="EEF12" s="11"/>
      <c r="EEG12" s="11"/>
      <c r="EEH12" s="11"/>
      <c r="EEI12" s="11"/>
      <c r="EEJ12" s="11"/>
      <c r="EEK12" s="11"/>
      <c r="EEL12" s="11"/>
      <c r="EEM12" s="11"/>
      <c r="EEN12" s="11"/>
      <c r="EEO12" s="11"/>
      <c r="EEP12" s="11"/>
      <c r="EEQ12" s="11"/>
      <c r="EER12" s="11"/>
      <c r="EES12" s="11"/>
      <c r="EET12" s="11"/>
      <c r="EEU12" s="11"/>
      <c r="EEV12" s="11"/>
      <c r="EEW12" s="11"/>
      <c r="EEX12" s="11"/>
      <c r="EEY12" s="11"/>
      <c r="EEZ12" s="11"/>
      <c r="EFA12" s="11"/>
      <c r="EFB12" s="11"/>
      <c r="EFC12" s="11"/>
      <c r="EFD12" s="11"/>
      <c r="EFE12" s="11"/>
      <c r="EFF12" s="11"/>
      <c r="EFG12" s="11"/>
      <c r="EFH12" s="11"/>
      <c r="EFI12" s="11"/>
      <c r="EFJ12" s="11"/>
      <c r="EFK12" s="11"/>
      <c r="EFL12" s="11"/>
      <c r="EFM12" s="11"/>
      <c r="EFN12" s="11"/>
      <c r="EFO12" s="11"/>
      <c r="EFP12" s="11"/>
      <c r="EFQ12" s="11"/>
      <c r="EFR12" s="11"/>
      <c r="EFS12" s="11"/>
      <c r="EFT12" s="11"/>
      <c r="EFU12" s="11"/>
      <c r="EFV12" s="11"/>
      <c r="EFW12" s="11"/>
      <c r="EFX12" s="11"/>
      <c r="EFY12" s="11"/>
      <c r="EFZ12" s="11"/>
      <c r="EGA12" s="11"/>
      <c r="EGB12" s="11"/>
      <c r="EGC12" s="11"/>
      <c r="EGD12" s="11"/>
      <c r="EGE12" s="11"/>
      <c r="EGF12" s="11"/>
      <c r="EGG12" s="11"/>
      <c r="EGH12" s="11"/>
      <c r="EGI12" s="11"/>
      <c r="EGJ12" s="11"/>
      <c r="EGK12" s="11"/>
      <c r="EGL12" s="11"/>
      <c r="EGM12" s="11"/>
      <c r="EGN12" s="11"/>
      <c r="EGO12" s="11"/>
      <c r="EGP12" s="11"/>
      <c r="EGQ12" s="11"/>
      <c r="EGR12" s="11"/>
      <c r="EGS12" s="11"/>
      <c r="EGT12" s="11"/>
      <c r="EGU12" s="11"/>
      <c r="EGV12" s="11"/>
      <c r="EGW12" s="11"/>
      <c r="EGX12" s="11"/>
      <c r="EGY12" s="11"/>
      <c r="EGZ12" s="11"/>
      <c r="EHA12" s="11"/>
      <c r="EHB12" s="11"/>
      <c r="EHC12" s="11"/>
      <c r="EHD12" s="11"/>
      <c r="EHE12" s="11"/>
      <c r="EHF12" s="11"/>
      <c r="EHG12" s="11"/>
      <c r="EHH12" s="11"/>
      <c r="EHI12" s="11"/>
      <c r="EHJ12" s="11"/>
      <c r="EHK12" s="11"/>
      <c r="EHL12" s="11"/>
      <c r="EHM12" s="11"/>
      <c r="EHN12" s="11"/>
      <c r="EHO12" s="11"/>
      <c r="EHP12" s="11"/>
      <c r="EHQ12" s="11"/>
      <c r="EHR12" s="11"/>
      <c r="EHS12" s="11"/>
      <c r="EHT12" s="11"/>
      <c r="EHU12" s="11"/>
      <c r="EHV12" s="11"/>
      <c r="EHW12" s="11"/>
      <c r="EHX12" s="11"/>
      <c r="EHY12" s="11"/>
      <c r="EHZ12" s="11"/>
      <c r="EIA12" s="11"/>
      <c r="EIB12" s="11"/>
      <c r="EIC12" s="11"/>
      <c r="EID12" s="11"/>
      <c r="EIE12" s="11"/>
      <c r="EIF12" s="11"/>
      <c r="EIG12" s="11"/>
      <c r="EIH12" s="11"/>
      <c r="EII12" s="11"/>
      <c r="EIJ12" s="11"/>
      <c r="EIK12" s="11"/>
      <c r="EIL12" s="11"/>
      <c r="EIM12" s="11"/>
      <c r="EIN12" s="11"/>
      <c r="EIO12" s="11"/>
      <c r="EIP12" s="11"/>
      <c r="EIQ12" s="11"/>
      <c r="EIR12" s="11"/>
      <c r="EIS12" s="11"/>
      <c r="EIT12" s="11"/>
      <c r="EIU12" s="11"/>
      <c r="EIV12" s="11"/>
      <c r="EIW12" s="11"/>
      <c r="EIX12" s="11"/>
      <c r="EIY12" s="11"/>
      <c r="EIZ12" s="11"/>
      <c r="EJA12" s="11"/>
      <c r="EJB12" s="11"/>
      <c r="EJC12" s="11"/>
      <c r="EJD12" s="11"/>
      <c r="EJE12" s="11"/>
      <c r="EJF12" s="11"/>
      <c r="EJG12" s="11"/>
      <c r="EJH12" s="11"/>
      <c r="EJI12" s="11"/>
      <c r="EJJ12" s="11"/>
      <c r="EJK12" s="11"/>
      <c r="EJL12" s="11"/>
      <c r="EJM12" s="11"/>
      <c r="EJN12" s="11"/>
      <c r="EJO12" s="11"/>
      <c r="EJP12" s="11"/>
      <c r="EJQ12" s="11"/>
      <c r="EJR12" s="11"/>
      <c r="EJS12" s="11"/>
      <c r="EJT12" s="11"/>
      <c r="EJU12" s="11"/>
      <c r="EJV12" s="11"/>
      <c r="EJW12" s="11"/>
      <c r="EJX12" s="11"/>
      <c r="EJY12" s="11"/>
      <c r="EJZ12" s="11"/>
      <c r="EKA12" s="11"/>
      <c r="EKB12" s="11"/>
      <c r="EKC12" s="11"/>
      <c r="EKD12" s="11"/>
      <c r="EKE12" s="11"/>
      <c r="EKF12" s="11"/>
      <c r="EKG12" s="11"/>
      <c r="EKH12" s="11"/>
      <c r="EKI12" s="11"/>
      <c r="EKJ12" s="11"/>
      <c r="EKK12" s="11"/>
      <c r="EKL12" s="11"/>
      <c r="EKM12" s="11"/>
      <c r="EKN12" s="11"/>
      <c r="EKO12" s="11"/>
      <c r="EKP12" s="11"/>
      <c r="EKQ12" s="11"/>
      <c r="EKR12" s="11"/>
      <c r="EKS12" s="11"/>
      <c r="EKT12" s="11"/>
      <c r="EKU12" s="11"/>
      <c r="EKV12" s="11"/>
      <c r="EKW12" s="11"/>
      <c r="EKX12" s="11"/>
      <c r="EKY12" s="11"/>
      <c r="EKZ12" s="11"/>
      <c r="ELA12" s="11"/>
      <c r="ELB12" s="11"/>
      <c r="ELC12" s="11"/>
      <c r="ELD12" s="11"/>
      <c r="ELE12" s="11"/>
      <c r="ELF12" s="11"/>
      <c r="ELG12" s="11"/>
      <c r="ELH12" s="11"/>
      <c r="ELI12" s="11"/>
      <c r="ELJ12" s="11"/>
      <c r="ELK12" s="11"/>
      <c r="ELL12" s="11"/>
      <c r="ELM12" s="11"/>
      <c r="ELN12" s="11"/>
      <c r="ELO12" s="11"/>
      <c r="ELP12" s="11"/>
      <c r="ELQ12" s="11"/>
      <c r="ELR12" s="11"/>
      <c r="ELS12" s="11"/>
      <c r="ELT12" s="11"/>
      <c r="ELU12" s="11"/>
      <c r="ELV12" s="11"/>
      <c r="ELW12" s="11"/>
      <c r="ELX12" s="11"/>
      <c r="ELY12" s="11"/>
      <c r="ELZ12" s="11"/>
      <c r="EMA12" s="11"/>
      <c r="EMB12" s="11"/>
      <c r="EMC12" s="11"/>
      <c r="EMD12" s="11"/>
      <c r="EME12" s="11"/>
      <c r="EMF12" s="11"/>
      <c r="EMG12" s="11"/>
      <c r="EMH12" s="11"/>
      <c r="EMI12" s="11"/>
      <c r="EMJ12" s="11"/>
      <c r="EMK12" s="11"/>
      <c r="EML12" s="11"/>
      <c r="EMM12" s="11"/>
      <c r="EMN12" s="11"/>
      <c r="EMO12" s="11"/>
      <c r="EMP12" s="11"/>
      <c r="EMQ12" s="11"/>
      <c r="EMR12" s="11"/>
      <c r="EMS12" s="11"/>
      <c r="EMT12" s="11"/>
      <c r="EMU12" s="11"/>
      <c r="EMV12" s="11"/>
      <c r="EMW12" s="11"/>
      <c r="EMX12" s="11"/>
      <c r="EMY12" s="11"/>
      <c r="EMZ12" s="11"/>
      <c r="ENA12" s="11"/>
      <c r="ENB12" s="11"/>
      <c r="ENC12" s="11"/>
      <c r="END12" s="11"/>
      <c r="ENE12" s="11"/>
      <c r="ENF12" s="11"/>
      <c r="ENG12" s="11"/>
      <c r="ENH12" s="11"/>
      <c r="ENI12" s="11"/>
      <c r="ENJ12" s="11"/>
      <c r="ENK12" s="11"/>
      <c r="ENL12" s="11"/>
      <c r="ENM12" s="11"/>
      <c r="ENN12" s="11"/>
      <c r="ENO12" s="11"/>
      <c r="ENP12" s="11"/>
      <c r="ENQ12" s="11"/>
      <c r="ENR12" s="11"/>
      <c r="ENS12" s="11"/>
      <c r="ENT12" s="11"/>
      <c r="ENU12" s="11"/>
      <c r="ENV12" s="11"/>
      <c r="ENW12" s="11"/>
      <c r="ENX12" s="11"/>
      <c r="ENY12" s="11"/>
      <c r="ENZ12" s="11"/>
      <c r="EOA12" s="11"/>
      <c r="EOB12" s="11"/>
      <c r="EOC12" s="11"/>
      <c r="EOD12" s="11"/>
      <c r="EOE12" s="11"/>
      <c r="EOF12" s="11"/>
      <c r="EOG12" s="11"/>
      <c r="EOH12" s="11"/>
      <c r="EOI12" s="11"/>
      <c r="EOJ12" s="11"/>
      <c r="EOK12" s="11"/>
      <c r="EOL12" s="11"/>
      <c r="EOM12" s="11"/>
      <c r="EON12" s="11"/>
      <c r="EOO12" s="11"/>
      <c r="EOP12" s="11"/>
      <c r="EOQ12" s="11"/>
      <c r="EOR12" s="11"/>
      <c r="EOS12" s="11"/>
      <c r="EOT12" s="11"/>
      <c r="EOU12" s="11"/>
      <c r="EOV12" s="11"/>
      <c r="EOW12" s="11"/>
      <c r="EOX12" s="11"/>
      <c r="EOY12" s="11"/>
      <c r="EOZ12" s="11"/>
      <c r="EPA12" s="11"/>
      <c r="EPB12" s="11"/>
      <c r="EPC12" s="11"/>
      <c r="EPD12" s="11"/>
      <c r="EPE12" s="11"/>
      <c r="EPF12" s="11"/>
      <c r="EPG12" s="11"/>
      <c r="EPH12" s="11"/>
      <c r="EPI12" s="11"/>
      <c r="EPJ12" s="11"/>
      <c r="EPK12" s="11"/>
      <c r="EPL12" s="11"/>
      <c r="EPM12" s="11"/>
      <c r="EPN12" s="11"/>
      <c r="EPO12" s="11"/>
      <c r="EPP12" s="11"/>
      <c r="EPQ12" s="11"/>
      <c r="EPR12" s="11"/>
      <c r="EPS12" s="11"/>
      <c r="EPT12" s="11"/>
      <c r="EPU12" s="11"/>
      <c r="EPV12" s="11"/>
      <c r="EPW12" s="11"/>
      <c r="EPX12" s="11"/>
      <c r="EPY12" s="11"/>
      <c r="EPZ12" s="11"/>
      <c r="EQA12" s="11"/>
      <c r="EQB12" s="11"/>
      <c r="EQC12" s="11"/>
      <c r="EQD12" s="11"/>
      <c r="EQE12" s="11"/>
      <c r="EQF12" s="11"/>
      <c r="EQG12" s="11"/>
      <c r="EQH12" s="11"/>
      <c r="EQI12" s="11"/>
      <c r="EQJ12" s="11"/>
      <c r="EQK12" s="11"/>
      <c r="EQL12" s="11"/>
      <c r="EQM12" s="11"/>
      <c r="EQN12" s="11"/>
      <c r="EQO12" s="11"/>
      <c r="EQP12" s="11"/>
      <c r="EQQ12" s="11"/>
      <c r="EQR12" s="11"/>
      <c r="EQS12" s="11"/>
      <c r="EQT12" s="11"/>
      <c r="EQU12" s="11"/>
      <c r="EQV12" s="11"/>
      <c r="EQW12" s="11"/>
      <c r="EQX12" s="11"/>
      <c r="EQY12" s="11"/>
      <c r="EQZ12" s="11"/>
      <c r="ERA12" s="11"/>
      <c r="ERB12" s="11"/>
      <c r="ERC12" s="11"/>
      <c r="ERD12" s="11"/>
      <c r="ERE12" s="11"/>
      <c r="ERF12" s="11"/>
      <c r="ERG12" s="11"/>
      <c r="ERH12" s="11"/>
      <c r="ERI12" s="11"/>
      <c r="ERJ12" s="11"/>
      <c r="ERK12" s="11"/>
      <c r="ERL12" s="11"/>
      <c r="ERM12" s="11"/>
      <c r="ERN12" s="11"/>
      <c r="ERO12" s="11"/>
      <c r="ERP12" s="11"/>
      <c r="ERQ12" s="11"/>
      <c r="ERR12" s="11"/>
      <c r="ERS12" s="11"/>
      <c r="ERT12" s="11"/>
      <c r="ERU12" s="11"/>
      <c r="ERV12" s="11"/>
      <c r="ERW12" s="11"/>
      <c r="ERX12" s="11"/>
      <c r="ERY12" s="11"/>
      <c r="ERZ12" s="11"/>
      <c r="ESA12" s="11"/>
      <c r="ESB12" s="11"/>
      <c r="ESC12" s="11"/>
      <c r="ESD12" s="11"/>
      <c r="ESE12" s="11"/>
      <c r="ESF12" s="11"/>
      <c r="ESG12" s="11"/>
      <c r="ESH12" s="11"/>
      <c r="ESI12" s="11"/>
      <c r="ESJ12" s="11"/>
      <c r="ESK12" s="11"/>
      <c r="ESL12" s="11"/>
      <c r="ESM12" s="11"/>
      <c r="ESN12" s="11"/>
      <c r="ESO12" s="11"/>
      <c r="ESP12" s="11"/>
      <c r="ESQ12" s="11"/>
      <c r="ESR12" s="11"/>
      <c r="ESS12" s="11"/>
      <c r="EST12" s="11"/>
      <c r="ESU12" s="11"/>
      <c r="ESV12" s="11"/>
      <c r="ESW12" s="11"/>
      <c r="ESX12" s="11"/>
      <c r="ESY12" s="11"/>
      <c r="ESZ12" s="11"/>
      <c r="ETA12" s="11"/>
      <c r="ETB12" s="11"/>
      <c r="ETC12" s="11"/>
      <c r="ETD12" s="11"/>
      <c r="ETE12" s="11"/>
      <c r="ETF12" s="11"/>
      <c r="ETG12" s="11"/>
      <c r="ETH12" s="11"/>
      <c r="ETI12" s="11"/>
      <c r="ETJ12" s="11"/>
      <c r="ETK12" s="11"/>
      <c r="ETL12" s="11"/>
      <c r="ETM12" s="11"/>
      <c r="ETN12" s="11"/>
      <c r="ETO12" s="11"/>
      <c r="ETP12" s="11"/>
      <c r="ETQ12" s="11"/>
      <c r="ETR12" s="11"/>
      <c r="ETS12" s="11"/>
      <c r="ETT12" s="11"/>
      <c r="ETU12" s="11"/>
      <c r="ETV12" s="11"/>
      <c r="ETW12" s="11"/>
      <c r="ETX12" s="11"/>
      <c r="ETY12" s="11"/>
      <c r="ETZ12" s="11"/>
      <c r="EUA12" s="11"/>
      <c r="EUB12" s="11"/>
      <c r="EUC12" s="11"/>
      <c r="EUD12" s="11"/>
      <c r="EUE12" s="11"/>
      <c r="EUF12" s="11"/>
      <c r="EUG12" s="11"/>
      <c r="EUH12" s="11"/>
      <c r="EUI12" s="11"/>
      <c r="EUJ12" s="11"/>
      <c r="EUK12" s="11"/>
      <c r="EUL12" s="11"/>
      <c r="EUM12" s="11"/>
      <c r="EUN12" s="11"/>
      <c r="EUO12" s="11"/>
      <c r="EUP12" s="11"/>
      <c r="EUQ12" s="11"/>
      <c r="EUR12" s="11"/>
      <c r="EUS12" s="11"/>
      <c r="EUT12" s="11"/>
      <c r="EUU12" s="11"/>
      <c r="EUV12" s="11"/>
      <c r="EUW12" s="11"/>
      <c r="EUX12" s="11"/>
      <c r="EUY12" s="11"/>
      <c r="EUZ12" s="11"/>
      <c r="EVA12" s="11"/>
      <c r="EVB12" s="11"/>
      <c r="EVC12" s="11"/>
      <c r="EVD12" s="11"/>
      <c r="EVE12" s="11"/>
      <c r="EVF12" s="11"/>
      <c r="EVG12" s="11"/>
      <c r="EVH12" s="11"/>
      <c r="EVI12" s="11"/>
      <c r="EVJ12" s="11"/>
      <c r="EVK12" s="11"/>
      <c r="EVL12" s="11"/>
      <c r="EVM12" s="11"/>
      <c r="EVN12" s="11"/>
      <c r="EVO12" s="11"/>
      <c r="EVP12" s="11"/>
      <c r="EVQ12" s="11"/>
      <c r="EVR12" s="11"/>
      <c r="EVS12" s="11"/>
      <c r="EVT12" s="11"/>
      <c r="EVU12" s="11"/>
      <c r="EVV12" s="11"/>
      <c r="EVW12" s="11"/>
      <c r="EVX12" s="11"/>
      <c r="EVY12" s="11"/>
      <c r="EVZ12" s="11"/>
      <c r="EWA12" s="11"/>
      <c r="EWB12" s="11"/>
      <c r="EWC12" s="11"/>
      <c r="EWD12" s="11"/>
      <c r="EWE12" s="11"/>
      <c r="EWF12" s="11"/>
      <c r="EWG12" s="11"/>
      <c r="EWH12" s="11"/>
      <c r="EWI12" s="11"/>
      <c r="EWJ12" s="11"/>
      <c r="EWK12" s="11"/>
      <c r="EWL12" s="11"/>
      <c r="EWM12" s="11"/>
      <c r="EWN12" s="11"/>
      <c r="EWO12" s="11"/>
      <c r="EWP12" s="11"/>
      <c r="EWQ12" s="11"/>
      <c r="EWR12" s="11"/>
      <c r="EWS12" s="11"/>
      <c r="EWT12" s="11"/>
      <c r="EWU12" s="11"/>
      <c r="EWV12" s="11"/>
      <c r="EWW12" s="11"/>
      <c r="EWX12" s="11"/>
      <c r="EWY12" s="11"/>
      <c r="EWZ12" s="11"/>
      <c r="EXA12" s="11"/>
      <c r="EXB12" s="11"/>
      <c r="EXC12" s="11"/>
      <c r="EXD12" s="11"/>
      <c r="EXE12" s="11"/>
      <c r="EXF12" s="11"/>
      <c r="EXG12" s="11"/>
      <c r="EXH12" s="11"/>
      <c r="EXI12" s="11"/>
      <c r="EXJ12" s="11"/>
      <c r="EXK12" s="11"/>
      <c r="EXL12" s="11"/>
      <c r="EXM12" s="11"/>
      <c r="EXN12" s="11"/>
      <c r="EXO12" s="11"/>
      <c r="EXP12" s="11"/>
      <c r="EXQ12" s="11"/>
      <c r="EXR12" s="11"/>
      <c r="EXS12" s="11"/>
      <c r="EXT12" s="11"/>
      <c r="EXU12" s="11"/>
      <c r="EXV12" s="11"/>
      <c r="EXW12" s="11"/>
      <c r="EXX12" s="11"/>
      <c r="EXY12" s="11"/>
      <c r="EXZ12" s="11"/>
      <c r="EYA12" s="11"/>
      <c r="EYB12" s="11"/>
      <c r="EYC12" s="11"/>
      <c r="EYD12" s="11"/>
      <c r="EYE12" s="11"/>
      <c r="EYF12" s="11"/>
      <c r="EYG12" s="11"/>
      <c r="EYH12" s="11"/>
      <c r="EYI12" s="11"/>
      <c r="EYJ12" s="11"/>
      <c r="EYK12" s="11"/>
      <c r="EYL12" s="11"/>
      <c r="EYM12" s="11"/>
      <c r="EYN12" s="11"/>
      <c r="EYO12" s="11"/>
      <c r="EYP12" s="11"/>
      <c r="EYQ12" s="11"/>
      <c r="EYR12" s="11"/>
      <c r="EYS12" s="11"/>
      <c r="EYT12" s="11"/>
      <c r="EYU12" s="11"/>
      <c r="EYV12" s="11"/>
      <c r="EYW12" s="11"/>
      <c r="EYX12" s="11"/>
      <c r="EYY12" s="11"/>
      <c r="EYZ12" s="11"/>
      <c r="EZA12" s="11"/>
      <c r="EZB12" s="11"/>
      <c r="EZC12" s="11"/>
      <c r="EZD12" s="11"/>
      <c r="EZE12" s="11"/>
      <c r="EZF12" s="11"/>
      <c r="EZG12" s="11"/>
      <c r="EZH12" s="11"/>
      <c r="EZI12" s="11"/>
      <c r="EZJ12" s="11"/>
      <c r="EZK12" s="11"/>
      <c r="EZL12" s="11"/>
      <c r="EZM12" s="11"/>
      <c r="EZN12" s="11"/>
      <c r="EZO12" s="11"/>
      <c r="EZP12" s="11"/>
      <c r="EZQ12" s="11"/>
      <c r="EZR12" s="11"/>
      <c r="EZS12" s="11"/>
      <c r="EZT12" s="11"/>
      <c r="EZU12" s="11"/>
      <c r="EZV12" s="11"/>
      <c r="EZW12" s="11"/>
      <c r="EZX12" s="11"/>
      <c r="EZY12" s="11"/>
      <c r="EZZ12" s="11"/>
      <c r="FAA12" s="11"/>
      <c r="FAB12" s="11"/>
      <c r="FAC12" s="11"/>
      <c r="FAD12" s="11"/>
      <c r="FAE12" s="11"/>
      <c r="FAF12" s="11"/>
      <c r="FAG12" s="11"/>
      <c r="FAH12" s="11"/>
      <c r="FAI12" s="11"/>
      <c r="FAJ12" s="11"/>
      <c r="FAK12" s="11"/>
      <c r="FAL12" s="11"/>
      <c r="FAM12" s="11"/>
      <c r="FAN12" s="11"/>
      <c r="FAO12" s="11"/>
      <c r="FAP12" s="11"/>
      <c r="FAQ12" s="11"/>
      <c r="FAR12" s="11"/>
      <c r="FAS12" s="11"/>
      <c r="FAT12" s="11"/>
      <c r="FAU12" s="11"/>
      <c r="FAV12" s="11"/>
      <c r="FAW12" s="11"/>
      <c r="FAX12" s="11"/>
      <c r="FAY12" s="11"/>
      <c r="FAZ12" s="11"/>
      <c r="FBA12" s="11"/>
      <c r="FBB12" s="11"/>
      <c r="FBC12" s="11"/>
      <c r="FBD12" s="11"/>
      <c r="FBE12" s="11"/>
      <c r="FBF12" s="11"/>
      <c r="FBG12" s="11"/>
      <c r="FBH12" s="11"/>
      <c r="FBI12" s="11"/>
      <c r="FBJ12" s="11"/>
      <c r="FBK12" s="11"/>
      <c r="FBL12" s="11"/>
      <c r="FBM12" s="11"/>
      <c r="FBN12" s="11"/>
      <c r="FBO12" s="11"/>
      <c r="FBP12" s="11"/>
      <c r="FBQ12" s="11"/>
      <c r="FBR12" s="11"/>
      <c r="FBS12" s="11"/>
      <c r="FBT12" s="11"/>
      <c r="FBU12" s="11"/>
      <c r="FBV12" s="11"/>
      <c r="FBW12" s="11"/>
      <c r="FBX12" s="11"/>
      <c r="FBY12" s="11"/>
      <c r="FBZ12" s="11"/>
      <c r="FCA12" s="11"/>
      <c r="FCB12" s="11"/>
      <c r="FCC12" s="11"/>
      <c r="FCD12" s="11"/>
      <c r="FCE12" s="11"/>
      <c r="FCF12" s="11"/>
      <c r="FCG12" s="11"/>
      <c r="FCH12" s="11"/>
      <c r="FCI12" s="11"/>
      <c r="FCJ12" s="11"/>
      <c r="FCK12" s="11"/>
      <c r="FCL12" s="11"/>
      <c r="FCM12" s="11"/>
      <c r="FCN12" s="11"/>
      <c r="FCO12" s="11"/>
      <c r="FCP12" s="11"/>
      <c r="FCQ12" s="11"/>
      <c r="FCR12" s="11"/>
      <c r="FCS12" s="11"/>
      <c r="FCT12" s="11"/>
      <c r="FCU12" s="11"/>
      <c r="FCV12" s="11"/>
      <c r="FCW12" s="11"/>
      <c r="FCX12" s="11"/>
      <c r="FCY12" s="11"/>
      <c r="FCZ12" s="11"/>
      <c r="FDA12" s="11"/>
      <c r="FDB12" s="11"/>
      <c r="FDC12" s="11"/>
      <c r="FDD12" s="11"/>
      <c r="FDE12" s="11"/>
      <c r="FDF12" s="11"/>
      <c r="FDG12" s="11"/>
      <c r="FDH12" s="11"/>
      <c r="FDI12" s="11"/>
      <c r="FDJ12" s="11"/>
      <c r="FDK12" s="11"/>
      <c r="FDL12" s="11"/>
      <c r="FDM12" s="11"/>
      <c r="FDN12" s="11"/>
      <c r="FDO12" s="11"/>
      <c r="FDP12" s="11"/>
      <c r="FDQ12" s="11"/>
      <c r="FDR12" s="11"/>
      <c r="FDS12" s="11"/>
      <c r="FDT12" s="11"/>
      <c r="FDU12" s="11"/>
      <c r="FDV12" s="11"/>
      <c r="FDW12" s="11"/>
      <c r="FDX12" s="11"/>
      <c r="FDY12" s="11"/>
      <c r="FDZ12" s="11"/>
      <c r="FEA12" s="11"/>
      <c r="FEB12" s="11"/>
      <c r="FEC12" s="11"/>
      <c r="FED12" s="11"/>
      <c r="FEE12" s="11"/>
      <c r="FEF12" s="11"/>
      <c r="FEG12" s="11"/>
      <c r="FEH12" s="11"/>
      <c r="FEI12" s="11"/>
      <c r="FEJ12" s="11"/>
      <c r="FEK12" s="11"/>
      <c r="FEL12" s="11"/>
      <c r="FEM12" s="11"/>
      <c r="FEN12" s="11"/>
      <c r="FEO12" s="11"/>
      <c r="FEP12" s="11"/>
      <c r="FEQ12" s="11"/>
      <c r="FER12" s="11"/>
      <c r="FES12" s="11"/>
      <c r="FET12" s="11"/>
      <c r="FEU12" s="11"/>
      <c r="FEV12" s="11"/>
      <c r="FEW12" s="11"/>
      <c r="FEX12" s="11"/>
      <c r="FEY12" s="11"/>
      <c r="FEZ12" s="11"/>
      <c r="FFA12" s="11"/>
      <c r="FFB12" s="11"/>
      <c r="FFC12" s="11"/>
      <c r="FFD12" s="11"/>
      <c r="FFE12" s="11"/>
      <c r="FFF12" s="11"/>
      <c r="FFG12" s="11"/>
      <c r="FFH12" s="11"/>
      <c r="FFI12" s="11"/>
      <c r="FFJ12" s="11"/>
      <c r="FFK12" s="11"/>
      <c r="FFL12" s="11"/>
      <c r="FFM12" s="11"/>
      <c r="FFN12" s="11"/>
      <c r="FFO12" s="11"/>
      <c r="FFP12" s="11"/>
      <c r="FFQ12" s="11"/>
      <c r="FFR12" s="11"/>
      <c r="FFS12" s="11"/>
      <c r="FFT12" s="11"/>
      <c r="FFU12" s="11"/>
      <c r="FFV12" s="11"/>
      <c r="FFW12" s="11"/>
      <c r="FFX12" s="11"/>
      <c r="FFY12" s="11"/>
      <c r="FFZ12" s="11"/>
      <c r="FGA12" s="11"/>
      <c r="FGB12" s="11"/>
      <c r="FGC12" s="11"/>
      <c r="FGD12" s="11"/>
      <c r="FGE12" s="11"/>
      <c r="FGF12" s="11"/>
      <c r="FGG12" s="11"/>
      <c r="FGH12" s="11"/>
      <c r="FGI12" s="11"/>
      <c r="FGJ12" s="11"/>
      <c r="FGK12" s="11"/>
      <c r="FGL12" s="11"/>
      <c r="FGM12" s="11"/>
      <c r="FGN12" s="11"/>
      <c r="FGO12" s="11"/>
      <c r="FGP12" s="11"/>
      <c r="FGQ12" s="11"/>
      <c r="FGR12" s="11"/>
      <c r="FGS12" s="11"/>
      <c r="FGT12" s="11"/>
      <c r="FGU12" s="11"/>
      <c r="FGV12" s="11"/>
      <c r="FGW12" s="11"/>
      <c r="FGX12" s="11"/>
      <c r="FGY12" s="11"/>
      <c r="FGZ12" s="11"/>
      <c r="FHA12" s="11"/>
      <c r="FHB12" s="11"/>
      <c r="FHC12" s="11"/>
      <c r="FHD12" s="11"/>
      <c r="FHE12" s="11"/>
      <c r="FHF12" s="11"/>
      <c r="FHG12" s="11"/>
      <c r="FHH12" s="11"/>
      <c r="FHI12" s="11"/>
      <c r="FHJ12" s="11"/>
      <c r="FHK12" s="11"/>
      <c r="FHL12" s="11"/>
      <c r="FHM12" s="11"/>
      <c r="FHN12" s="11"/>
      <c r="FHO12" s="11"/>
      <c r="FHP12" s="11"/>
      <c r="FHQ12" s="11"/>
      <c r="FHR12" s="11"/>
      <c r="FHS12" s="11"/>
      <c r="FHT12" s="11"/>
      <c r="FHU12" s="11"/>
      <c r="FHV12" s="11"/>
      <c r="FHW12" s="11"/>
      <c r="FHX12" s="11"/>
      <c r="FHY12" s="11"/>
      <c r="FHZ12" s="11"/>
      <c r="FIA12" s="11"/>
      <c r="FIB12" s="11"/>
      <c r="FIC12" s="11"/>
      <c r="FID12" s="11"/>
      <c r="FIE12" s="11"/>
      <c r="FIF12" s="11"/>
      <c r="FIG12" s="11"/>
      <c r="FIH12" s="11"/>
      <c r="FII12" s="11"/>
      <c r="FIJ12" s="11"/>
      <c r="FIK12" s="11"/>
      <c r="FIL12" s="11"/>
      <c r="FIM12" s="11"/>
      <c r="FIN12" s="11"/>
      <c r="FIO12" s="11"/>
      <c r="FIP12" s="11"/>
      <c r="FIQ12" s="11"/>
      <c r="FIR12" s="11"/>
      <c r="FIS12" s="11"/>
      <c r="FIT12" s="11"/>
      <c r="FIU12" s="11"/>
      <c r="FIV12" s="11"/>
      <c r="FIW12" s="11"/>
      <c r="FIX12" s="11"/>
      <c r="FIY12" s="11"/>
      <c r="FIZ12" s="11"/>
      <c r="FJA12" s="11"/>
      <c r="FJB12" s="11"/>
      <c r="FJC12" s="11"/>
      <c r="FJD12" s="11"/>
      <c r="FJE12" s="11"/>
      <c r="FJF12" s="11"/>
      <c r="FJG12" s="11"/>
      <c r="FJH12" s="11"/>
      <c r="FJI12" s="11"/>
      <c r="FJJ12" s="11"/>
      <c r="FJK12" s="11"/>
      <c r="FJL12" s="11"/>
      <c r="FJM12" s="11"/>
      <c r="FJN12" s="11"/>
      <c r="FJO12" s="11"/>
      <c r="FJP12" s="11"/>
      <c r="FJQ12" s="11"/>
      <c r="FJR12" s="11"/>
      <c r="FJS12" s="11"/>
      <c r="FJT12" s="11"/>
      <c r="FJU12" s="11"/>
      <c r="FJV12" s="11"/>
      <c r="FJW12" s="11"/>
      <c r="FJX12" s="11"/>
      <c r="FJY12" s="11"/>
      <c r="FJZ12" s="11"/>
      <c r="FKA12" s="11"/>
      <c r="FKB12" s="11"/>
      <c r="FKC12" s="11"/>
      <c r="FKD12" s="11"/>
      <c r="FKE12" s="11"/>
      <c r="FKF12" s="11"/>
      <c r="FKG12" s="11"/>
      <c r="FKH12" s="11"/>
      <c r="FKI12" s="11"/>
      <c r="FKJ12" s="11"/>
      <c r="FKK12" s="11"/>
      <c r="FKL12" s="11"/>
      <c r="FKM12" s="11"/>
      <c r="FKN12" s="11"/>
      <c r="FKO12" s="11"/>
      <c r="FKP12" s="11"/>
      <c r="FKQ12" s="11"/>
      <c r="FKR12" s="11"/>
      <c r="FKS12" s="11"/>
      <c r="FKT12" s="11"/>
      <c r="FKU12" s="11"/>
      <c r="FKV12" s="11"/>
      <c r="FKW12" s="11"/>
      <c r="FKX12" s="11"/>
      <c r="FKY12" s="11"/>
      <c r="FKZ12" s="11"/>
      <c r="FLA12" s="11"/>
      <c r="FLB12" s="11"/>
      <c r="FLC12" s="11"/>
      <c r="FLD12" s="11"/>
      <c r="FLE12" s="11"/>
      <c r="FLF12" s="11"/>
      <c r="FLG12" s="11"/>
      <c r="FLH12" s="11"/>
      <c r="FLI12" s="11"/>
      <c r="FLJ12" s="11"/>
      <c r="FLK12" s="11"/>
      <c r="FLL12" s="11"/>
      <c r="FLM12" s="11"/>
      <c r="FLN12" s="11"/>
      <c r="FLO12" s="11"/>
      <c r="FLP12" s="11"/>
      <c r="FLQ12" s="11"/>
      <c r="FLR12" s="11"/>
      <c r="FLS12" s="11"/>
      <c r="FLT12" s="11"/>
      <c r="FLU12" s="11"/>
      <c r="FLV12" s="11"/>
      <c r="FLW12" s="11"/>
      <c r="FLX12" s="11"/>
      <c r="FLY12" s="11"/>
      <c r="FLZ12" s="11"/>
      <c r="FMA12" s="11"/>
      <c r="FMB12" s="11"/>
      <c r="FMC12" s="11"/>
      <c r="FMD12" s="11"/>
      <c r="FME12" s="11"/>
      <c r="FMF12" s="11"/>
      <c r="FMG12" s="11"/>
      <c r="FMH12" s="11"/>
      <c r="FMI12" s="11"/>
      <c r="FMJ12" s="11"/>
      <c r="FMK12" s="11"/>
      <c r="FML12" s="11"/>
      <c r="FMM12" s="11"/>
      <c r="FMN12" s="11"/>
      <c r="FMO12" s="11"/>
      <c r="FMP12" s="11"/>
      <c r="FMQ12" s="11"/>
      <c r="FMR12" s="11"/>
      <c r="FMS12" s="11"/>
      <c r="FMT12" s="11"/>
      <c r="FMU12" s="11"/>
      <c r="FMV12" s="11"/>
      <c r="FMW12" s="11"/>
      <c r="FMX12" s="11"/>
      <c r="FMY12" s="11"/>
      <c r="FMZ12" s="11"/>
      <c r="FNA12" s="11"/>
      <c r="FNB12" s="11"/>
      <c r="FNC12" s="11"/>
      <c r="FND12" s="11"/>
      <c r="FNE12" s="11"/>
      <c r="FNF12" s="11"/>
      <c r="FNG12" s="11"/>
      <c r="FNH12" s="11"/>
      <c r="FNI12" s="11"/>
      <c r="FNJ12" s="11"/>
      <c r="FNK12" s="11"/>
      <c r="FNL12" s="11"/>
      <c r="FNM12" s="11"/>
      <c r="FNN12" s="11"/>
      <c r="FNO12" s="11"/>
      <c r="FNP12" s="11"/>
      <c r="FNQ12" s="11"/>
      <c r="FNR12" s="11"/>
      <c r="FNS12" s="11"/>
      <c r="FNT12" s="11"/>
      <c r="FNU12" s="11"/>
      <c r="FNV12" s="11"/>
      <c r="FNW12" s="11"/>
      <c r="FNX12" s="11"/>
      <c r="FNY12" s="11"/>
      <c r="FNZ12" s="11"/>
      <c r="FOA12" s="11"/>
      <c r="FOB12" s="11"/>
      <c r="FOC12" s="11"/>
      <c r="FOD12" s="11"/>
      <c r="FOE12" s="11"/>
      <c r="FOF12" s="11"/>
      <c r="FOG12" s="11"/>
      <c r="FOH12" s="11"/>
      <c r="FOI12" s="11"/>
      <c r="FOJ12" s="11"/>
      <c r="FOK12" s="11"/>
      <c r="FOL12" s="11"/>
      <c r="FOM12" s="11"/>
      <c r="FON12" s="11"/>
      <c r="FOO12" s="11"/>
      <c r="FOP12" s="11"/>
      <c r="FOQ12" s="11"/>
      <c r="FOR12" s="11"/>
      <c r="FOS12" s="11"/>
      <c r="FOT12" s="11"/>
      <c r="FOU12" s="11"/>
      <c r="FOV12" s="11"/>
      <c r="FOW12" s="11"/>
      <c r="FOX12" s="11"/>
      <c r="FOY12" s="11"/>
      <c r="FOZ12" s="11"/>
      <c r="FPA12" s="11"/>
      <c r="FPB12" s="11"/>
      <c r="FPC12" s="11"/>
      <c r="FPD12" s="11"/>
      <c r="FPE12" s="11"/>
      <c r="FPF12" s="11"/>
      <c r="FPG12" s="11"/>
      <c r="FPH12" s="11"/>
      <c r="FPI12" s="11"/>
      <c r="FPJ12" s="11"/>
      <c r="FPK12" s="11"/>
      <c r="FPL12" s="11"/>
      <c r="FPM12" s="11"/>
      <c r="FPN12" s="11"/>
      <c r="FPO12" s="11"/>
      <c r="FPP12" s="11"/>
      <c r="FPQ12" s="11"/>
      <c r="FPR12" s="11"/>
      <c r="FPS12" s="11"/>
      <c r="FPT12" s="11"/>
      <c r="FPU12" s="11"/>
      <c r="FPV12" s="11"/>
      <c r="FPW12" s="11"/>
      <c r="FPX12" s="11"/>
      <c r="FPY12" s="11"/>
      <c r="FPZ12" s="11"/>
      <c r="FQA12" s="11"/>
      <c r="FQB12" s="11"/>
      <c r="FQC12" s="11"/>
      <c r="FQD12" s="11"/>
      <c r="FQE12" s="11"/>
      <c r="FQF12" s="11"/>
      <c r="FQG12" s="11"/>
      <c r="FQH12" s="11"/>
      <c r="FQI12" s="11"/>
      <c r="FQJ12" s="11"/>
      <c r="FQK12" s="11"/>
      <c r="FQL12" s="11"/>
      <c r="FQM12" s="11"/>
      <c r="FQN12" s="11"/>
      <c r="FQO12" s="11"/>
      <c r="FQP12" s="11"/>
      <c r="FQQ12" s="11"/>
      <c r="FQR12" s="11"/>
      <c r="FQS12" s="11"/>
      <c r="FQT12" s="11"/>
      <c r="FQU12" s="11"/>
      <c r="FQV12" s="11"/>
      <c r="FQW12" s="11"/>
      <c r="FQX12" s="11"/>
      <c r="FQY12" s="11"/>
      <c r="FQZ12" s="11"/>
      <c r="FRA12" s="11"/>
      <c r="FRB12" s="11"/>
      <c r="FRC12" s="11"/>
      <c r="FRD12" s="11"/>
      <c r="FRE12" s="11"/>
      <c r="FRF12" s="11"/>
      <c r="FRG12" s="11"/>
      <c r="FRH12" s="11"/>
      <c r="FRI12" s="11"/>
      <c r="FRJ12" s="11"/>
      <c r="FRK12" s="11"/>
      <c r="FRL12" s="11"/>
      <c r="FRM12" s="11"/>
      <c r="FRN12" s="11"/>
      <c r="FRO12" s="11"/>
      <c r="FRP12" s="11"/>
      <c r="FRQ12" s="11"/>
      <c r="FRR12" s="11"/>
      <c r="FRS12" s="11"/>
      <c r="FRT12" s="11"/>
      <c r="FRU12" s="11"/>
      <c r="FRV12" s="11"/>
      <c r="FRW12" s="11"/>
      <c r="FRX12" s="11"/>
      <c r="FRY12" s="11"/>
      <c r="FRZ12" s="11"/>
      <c r="FSA12" s="11"/>
      <c r="FSB12" s="11"/>
      <c r="FSC12" s="11"/>
      <c r="FSD12" s="11"/>
      <c r="FSE12" s="11"/>
      <c r="FSF12" s="11"/>
      <c r="FSG12" s="11"/>
      <c r="FSH12" s="11"/>
      <c r="FSI12" s="11"/>
      <c r="FSJ12" s="11"/>
      <c r="FSK12" s="11"/>
      <c r="FSL12" s="11"/>
      <c r="FSM12" s="11"/>
      <c r="FSN12" s="11"/>
      <c r="FSO12" s="11"/>
      <c r="FSP12" s="11"/>
      <c r="FSQ12" s="11"/>
      <c r="FSR12" s="11"/>
      <c r="FSS12" s="11"/>
      <c r="FST12" s="11"/>
      <c r="FSU12" s="11"/>
      <c r="FSV12" s="11"/>
      <c r="FSW12" s="11"/>
      <c r="FSX12" s="11"/>
      <c r="FSY12" s="11"/>
      <c r="FSZ12" s="11"/>
      <c r="FTA12" s="11"/>
      <c r="FTB12" s="11"/>
      <c r="FTC12" s="11"/>
      <c r="FTD12" s="11"/>
      <c r="FTE12" s="11"/>
      <c r="FTF12" s="11"/>
      <c r="FTG12" s="11"/>
      <c r="FTH12" s="11"/>
      <c r="FTI12" s="11"/>
      <c r="FTJ12" s="11"/>
      <c r="FTK12" s="11"/>
      <c r="FTL12" s="11"/>
      <c r="FTM12" s="11"/>
      <c r="FTN12" s="11"/>
      <c r="FTO12" s="11"/>
      <c r="FTP12" s="11"/>
      <c r="FTQ12" s="11"/>
      <c r="FTR12" s="11"/>
      <c r="FTS12" s="11"/>
      <c r="FTT12" s="11"/>
      <c r="FTU12" s="11"/>
      <c r="FTV12" s="11"/>
      <c r="FTW12" s="11"/>
      <c r="FTX12" s="11"/>
      <c r="FTY12" s="11"/>
      <c r="FTZ12" s="11"/>
      <c r="FUA12" s="11"/>
      <c r="FUB12" s="11"/>
      <c r="FUC12" s="11"/>
      <c r="FUD12" s="11"/>
      <c r="FUE12" s="11"/>
      <c r="FUF12" s="11"/>
      <c r="FUG12" s="11"/>
      <c r="FUH12" s="11"/>
      <c r="FUI12" s="11"/>
      <c r="FUJ12" s="11"/>
      <c r="FUK12" s="11"/>
      <c r="FUL12" s="11"/>
      <c r="FUM12" s="11"/>
      <c r="FUN12" s="11"/>
      <c r="FUO12" s="11"/>
      <c r="FUP12" s="11"/>
      <c r="FUQ12" s="11"/>
      <c r="FUR12" s="11"/>
      <c r="FUS12" s="11"/>
      <c r="FUT12" s="11"/>
      <c r="FUU12" s="11"/>
      <c r="FUV12" s="11"/>
      <c r="FUW12" s="11"/>
      <c r="FUX12" s="11"/>
      <c r="FUY12" s="11"/>
      <c r="FUZ12" s="11"/>
      <c r="FVA12" s="11"/>
      <c r="FVB12" s="11"/>
      <c r="FVC12" s="11"/>
      <c r="FVD12" s="11"/>
      <c r="FVE12" s="11"/>
      <c r="FVF12" s="11"/>
      <c r="FVG12" s="11"/>
      <c r="FVH12" s="11"/>
      <c r="FVI12" s="11"/>
      <c r="FVJ12" s="11"/>
      <c r="FVK12" s="11"/>
      <c r="FVL12" s="11"/>
      <c r="FVM12" s="11"/>
      <c r="FVN12" s="11"/>
      <c r="FVO12" s="11"/>
      <c r="FVP12" s="11"/>
      <c r="FVQ12" s="11"/>
      <c r="FVR12" s="11"/>
      <c r="FVS12" s="11"/>
      <c r="FVT12" s="11"/>
      <c r="FVU12" s="11"/>
      <c r="FVV12" s="11"/>
      <c r="FVW12" s="11"/>
      <c r="FVX12" s="11"/>
      <c r="FVY12" s="11"/>
      <c r="FVZ12" s="11"/>
      <c r="FWA12" s="11"/>
      <c r="FWB12" s="11"/>
      <c r="FWC12" s="11"/>
      <c r="FWD12" s="11"/>
      <c r="FWE12" s="11"/>
      <c r="FWF12" s="11"/>
      <c r="FWG12" s="11"/>
      <c r="FWH12" s="11"/>
      <c r="FWI12" s="11"/>
      <c r="FWJ12" s="11"/>
      <c r="FWK12" s="11"/>
      <c r="FWL12" s="11"/>
      <c r="FWM12" s="11"/>
      <c r="FWN12" s="11"/>
      <c r="FWO12" s="11"/>
      <c r="FWP12" s="11"/>
      <c r="FWQ12" s="11"/>
      <c r="FWR12" s="11"/>
      <c r="FWS12" s="11"/>
      <c r="FWT12" s="11"/>
      <c r="FWU12" s="11"/>
      <c r="FWV12" s="11"/>
      <c r="FWW12" s="11"/>
      <c r="FWX12" s="11"/>
      <c r="FWY12" s="11"/>
      <c r="FWZ12" s="11"/>
      <c r="FXA12" s="11"/>
      <c r="FXB12" s="11"/>
      <c r="FXC12" s="11"/>
      <c r="FXD12" s="11"/>
      <c r="FXE12" s="11"/>
      <c r="FXF12" s="11"/>
      <c r="FXG12" s="11"/>
      <c r="FXH12" s="11"/>
      <c r="FXI12" s="11"/>
      <c r="FXJ12" s="11"/>
      <c r="FXK12" s="11"/>
      <c r="FXL12" s="11"/>
      <c r="FXM12" s="11"/>
      <c r="FXN12" s="11"/>
      <c r="FXO12" s="11"/>
      <c r="FXP12" s="11"/>
      <c r="FXQ12" s="11"/>
      <c r="FXR12" s="11"/>
      <c r="FXS12" s="11"/>
      <c r="FXT12" s="11"/>
      <c r="FXU12" s="11"/>
      <c r="FXV12" s="11"/>
      <c r="FXW12" s="11"/>
      <c r="FXX12" s="11"/>
      <c r="FXY12" s="11"/>
      <c r="FXZ12" s="11"/>
      <c r="FYA12" s="11"/>
      <c r="FYB12" s="11"/>
      <c r="FYC12" s="11"/>
      <c r="FYD12" s="11"/>
      <c r="FYE12" s="11"/>
      <c r="FYF12" s="11"/>
      <c r="FYG12" s="11"/>
      <c r="FYH12" s="11"/>
      <c r="FYI12" s="11"/>
      <c r="FYJ12" s="11"/>
      <c r="FYK12" s="11"/>
      <c r="FYL12" s="11"/>
      <c r="FYM12" s="11"/>
      <c r="FYN12" s="11"/>
      <c r="FYO12" s="11"/>
      <c r="FYP12" s="11"/>
      <c r="FYQ12" s="11"/>
      <c r="FYR12" s="11"/>
      <c r="FYS12" s="11"/>
      <c r="FYT12" s="11"/>
      <c r="FYU12" s="11"/>
      <c r="FYV12" s="11"/>
      <c r="FYW12" s="11"/>
      <c r="FYX12" s="11"/>
      <c r="FYY12" s="11"/>
      <c r="FYZ12" s="11"/>
      <c r="FZA12" s="11"/>
      <c r="FZB12" s="11"/>
      <c r="FZC12" s="11"/>
      <c r="FZD12" s="11"/>
      <c r="FZE12" s="11"/>
      <c r="FZF12" s="11"/>
      <c r="FZG12" s="11"/>
      <c r="FZH12" s="11"/>
      <c r="FZI12" s="11"/>
      <c r="FZJ12" s="11"/>
      <c r="FZK12" s="11"/>
      <c r="FZL12" s="11"/>
      <c r="FZM12" s="11"/>
      <c r="FZN12" s="11"/>
      <c r="FZO12" s="11"/>
      <c r="FZP12" s="11"/>
      <c r="FZQ12" s="11"/>
      <c r="FZR12" s="11"/>
      <c r="FZS12" s="11"/>
      <c r="FZT12" s="11"/>
      <c r="FZU12" s="11"/>
      <c r="FZV12" s="11"/>
      <c r="FZW12" s="11"/>
      <c r="FZX12" s="11"/>
      <c r="FZY12" s="11"/>
      <c r="FZZ12" s="11"/>
      <c r="GAA12" s="11"/>
      <c r="GAB12" s="11"/>
      <c r="GAC12" s="11"/>
      <c r="GAD12" s="11"/>
      <c r="GAE12" s="11"/>
      <c r="GAF12" s="11"/>
      <c r="GAG12" s="11"/>
      <c r="GAH12" s="11"/>
      <c r="GAI12" s="11"/>
      <c r="GAJ12" s="11"/>
      <c r="GAK12" s="11"/>
      <c r="GAL12" s="11"/>
      <c r="GAM12" s="11"/>
      <c r="GAN12" s="11"/>
      <c r="GAO12" s="11"/>
      <c r="GAP12" s="11"/>
      <c r="GAQ12" s="11"/>
      <c r="GAR12" s="11"/>
      <c r="GAS12" s="11"/>
      <c r="GAT12" s="11"/>
      <c r="GAU12" s="11"/>
      <c r="GAV12" s="11"/>
      <c r="GAW12" s="11"/>
      <c r="GAX12" s="11"/>
      <c r="GAY12" s="11"/>
      <c r="GAZ12" s="11"/>
      <c r="GBA12" s="11"/>
      <c r="GBB12" s="11"/>
      <c r="GBC12" s="11"/>
      <c r="GBD12" s="11"/>
      <c r="GBE12" s="11"/>
      <c r="GBF12" s="11"/>
      <c r="GBG12" s="11"/>
      <c r="GBH12" s="11"/>
      <c r="GBI12" s="11"/>
      <c r="GBJ12" s="11"/>
      <c r="GBK12" s="11"/>
      <c r="GBL12" s="11"/>
      <c r="GBM12" s="11"/>
      <c r="GBN12" s="11"/>
      <c r="GBO12" s="11"/>
      <c r="GBP12" s="11"/>
      <c r="GBQ12" s="11"/>
      <c r="GBR12" s="11"/>
      <c r="GBS12" s="11"/>
      <c r="GBT12" s="11"/>
      <c r="GBU12" s="11"/>
      <c r="GBV12" s="11"/>
      <c r="GBW12" s="11"/>
      <c r="GBX12" s="11"/>
      <c r="GBY12" s="11"/>
      <c r="GBZ12" s="11"/>
      <c r="GCA12" s="11"/>
      <c r="GCB12" s="11"/>
      <c r="GCC12" s="11"/>
      <c r="GCD12" s="11"/>
      <c r="GCE12" s="11"/>
      <c r="GCF12" s="11"/>
      <c r="GCG12" s="11"/>
      <c r="GCH12" s="11"/>
      <c r="GCI12" s="11"/>
      <c r="GCJ12" s="11"/>
      <c r="GCK12" s="11"/>
      <c r="GCL12" s="11"/>
      <c r="GCM12" s="11"/>
      <c r="GCN12" s="11"/>
      <c r="GCO12" s="11"/>
      <c r="GCP12" s="11"/>
      <c r="GCQ12" s="11"/>
      <c r="GCR12" s="11"/>
      <c r="GCS12" s="11"/>
      <c r="GCT12" s="11"/>
      <c r="GCU12" s="11"/>
      <c r="GCV12" s="11"/>
      <c r="GCW12" s="11"/>
      <c r="GCX12" s="11"/>
      <c r="GCY12" s="11"/>
      <c r="GCZ12" s="11"/>
      <c r="GDA12" s="11"/>
      <c r="GDB12" s="11"/>
      <c r="GDC12" s="11"/>
      <c r="GDD12" s="11"/>
      <c r="GDE12" s="11"/>
      <c r="GDF12" s="11"/>
      <c r="GDG12" s="11"/>
      <c r="GDH12" s="11"/>
      <c r="GDI12" s="11"/>
      <c r="GDJ12" s="11"/>
      <c r="GDK12" s="11"/>
      <c r="GDL12" s="11"/>
      <c r="GDM12" s="11"/>
      <c r="GDN12" s="11"/>
      <c r="GDO12" s="11"/>
      <c r="GDP12" s="11"/>
      <c r="GDQ12" s="11"/>
      <c r="GDR12" s="11"/>
      <c r="GDS12" s="11"/>
      <c r="GDT12" s="11"/>
      <c r="GDU12" s="11"/>
      <c r="GDV12" s="11"/>
      <c r="GDW12" s="11"/>
      <c r="GDX12" s="11"/>
      <c r="GDY12" s="11"/>
      <c r="GDZ12" s="11"/>
      <c r="GEA12" s="11"/>
      <c r="GEB12" s="11"/>
      <c r="GEC12" s="11"/>
      <c r="GED12" s="11"/>
      <c r="GEE12" s="11"/>
      <c r="GEF12" s="11"/>
      <c r="GEG12" s="11"/>
      <c r="GEH12" s="11"/>
      <c r="GEI12" s="11"/>
      <c r="GEJ12" s="11"/>
      <c r="GEK12" s="11"/>
      <c r="GEL12" s="11"/>
      <c r="GEM12" s="11"/>
      <c r="GEN12" s="11"/>
      <c r="GEO12" s="11"/>
      <c r="GEP12" s="11"/>
      <c r="GEQ12" s="11"/>
      <c r="GER12" s="11"/>
      <c r="GES12" s="11"/>
      <c r="GET12" s="11"/>
      <c r="GEU12" s="11"/>
      <c r="GEV12" s="11"/>
      <c r="GEW12" s="11"/>
      <c r="GEX12" s="11"/>
      <c r="GEY12" s="11"/>
      <c r="GEZ12" s="11"/>
      <c r="GFA12" s="11"/>
      <c r="GFB12" s="11"/>
      <c r="GFC12" s="11"/>
      <c r="GFD12" s="11"/>
      <c r="GFE12" s="11"/>
      <c r="GFF12" s="11"/>
      <c r="GFG12" s="11"/>
      <c r="GFH12" s="11"/>
      <c r="GFI12" s="11"/>
      <c r="GFJ12" s="11"/>
      <c r="GFK12" s="11"/>
      <c r="GFL12" s="11"/>
      <c r="GFM12" s="11"/>
      <c r="GFN12" s="11"/>
      <c r="GFO12" s="11"/>
      <c r="GFP12" s="11"/>
      <c r="GFQ12" s="11"/>
      <c r="GFR12" s="11"/>
      <c r="GFS12" s="11"/>
      <c r="GFT12" s="11"/>
      <c r="GFU12" s="11"/>
      <c r="GFV12" s="11"/>
      <c r="GFW12" s="11"/>
      <c r="GFX12" s="11"/>
      <c r="GFY12" s="11"/>
      <c r="GFZ12" s="11"/>
      <c r="GGA12" s="11"/>
      <c r="GGB12" s="11"/>
      <c r="GGC12" s="11"/>
      <c r="GGD12" s="11"/>
      <c r="GGE12" s="11"/>
      <c r="GGF12" s="11"/>
      <c r="GGG12" s="11"/>
      <c r="GGH12" s="11"/>
      <c r="GGI12" s="11"/>
      <c r="GGJ12" s="11"/>
      <c r="GGK12" s="11"/>
      <c r="GGL12" s="11"/>
      <c r="GGM12" s="11"/>
      <c r="GGN12" s="11"/>
      <c r="GGO12" s="11"/>
      <c r="GGP12" s="11"/>
      <c r="GGQ12" s="11"/>
      <c r="GGR12" s="11"/>
      <c r="GGS12" s="11"/>
      <c r="GGT12" s="11"/>
      <c r="GGU12" s="11"/>
      <c r="GGV12" s="11"/>
      <c r="GGW12" s="11"/>
      <c r="GGX12" s="11"/>
      <c r="GGY12" s="11"/>
      <c r="GGZ12" s="11"/>
      <c r="GHA12" s="11"/>
      <c r="GHB12" s="11"/>
      <c r="GHC12" s="11"/>
      <c r="GHD12" s="11"/>
      <c r="GHE12" s="11"/>
      <c r="GHF12" s="11"/>
      <c r="GHG12" s="11"/>
      <c r="GHH12" s="11"/>
      <c r="GHI12" s="11"/>
      <c r="GHJ12" s="11"/>
      <c r="GHK12" s="11"/>
      <c r="GHL12" s="11"/>
      <c r="GHM12" s="11"/>
      <c r="GHN12" s="11"/>
      <c r="GHO12" s="11"/>
      <c r="GHP12" s="11"/>
      <c r="GHQ12" s="11"/>
      <c r="GHR12" s="11"/>
      <c r="GHS12" s="11"/>
      <c r="GHT12" s="11"/>
      <c r="GHU12" s="11"/>
      <c r="GHV12" s="11"/>
      <c r="GHW12" s="11"/>
      <c r="GHX12" s="11"/>
      <c r="GHY12" s="11"/>
      <c r="GHZ12" s="11"/>
      <c r="GIA12" s="11"/>
      <c r="GIB12" s="11"/>
      <c r="GIC12" s="11"/>
      <c r="GID12" s="11"/>
      <c r="GIE12" s="11"/>
      <c r="GIF12" s="11"/>
      <c r="GIG12" s="11"/>
      <c r="GIH12" s="11"/>
      <c r="GII12" s="11"/>
      <c r="GIJ12" s="11"/>
      <c r="GIK12" s="11"/>
      <c r="GIL12" s="11"/>
      <c r="GIM12" s="11"/>
      <c r="GIN12" s="11"/>
      <c r="GIO12" s="11"/>
      <c r="GIP12" s="11"/>
      <c r="GIQ12" s="11"/>
      <c r="GIR12" s="11"/>
      <c r="GIS12" s="11"/>
      <c r="GIT12" s="11"/>
      <c r="GIU12" s="11"/>
      <c r="GIV12" s="11"/>
      <c r="GIW12" s="11"/>
      <c r="GIX12" s="11"/>
      <c r="GIY12" s="11"/>
      <c r="GIZ12" s="11"/>
      <c r="GJA12" s="11"/>
      <c r="GJB12" s="11"/>
      <c r="GJC12" s="11"/>
      <c r="GJD12" s="11"/>
      <c r="GJE12" s="11"/>
      <c r="GJF12" s="11"/>
      <c r="GJG12" s="11"/>
      <c r="GJH12" s="11"/>
      <c r="GJI12" s="11"/>
      <c r="GJJ12" s="11"/>
      <c r="GJK12" s="11"/>
      <c r="GJL12" s="11"/>
      <c r="GJM12" s="11"/>
      <c r="GJN12" s="11"/>
      <c r="GJO12" s="11"/>
      <c r="GJP12" s="11"/>
      <c r="GJQ12" s="11"/>
      <c r="GJR12" s="11"/>
      <c r="GJS12" s="11"/>
      <c r="GJT12" s="11"/>
      <c r="GJU12" s="11"/>
      <c r="GJV12" s="11"/>
      <c r="GJW12" s="11"/>
      <c r="GJX12" s="11"/>
      <c r="GJY12" s="11"/>
      <c r="GJZ12" s="11"/>
      <c r="GKA12" s="11"/>
      <c r="GKB12" s="11"/>
      <c r="GKC12" s="11"/>
      <c r="GKD12" s="11"/>
      <c r="GKE12" s="11"/>
      <c r="GKF12" s="11"/>
      <c r="GKG12" s="11"/>
      <c r="GKH12" s="11"/>
      <c r="GKI12" s="11"/>
      <c r="GKJ12" s="11"/>
      <c r="GKK12" s="11"/>
      <c r="GKL12" s="11"/>
      <c r="GKM12" s="11"/>
      <c r="GKN12" s="11"/>
      <c r="GKO12" s="11"/>
      <c r="GKP12" s="11"/>
      <c r="GKQ12" s="11"/>
      <c r="GKR12" s="11"/>
      <c r="GKS12" s="11"/>
      <c r="GKT12" s="11"/>
      <c r="GKU12" s="11"/>
      <c r="GKV12" s="11"/>
      <c r="GKW12" s="11"/>
      <c r="GKX12" s="11"/>
      <c r="GKY12" s="11"/>
      <c r="GKZ12" s="11"/>
      <c r="GLA12" s="11"/>
      <c r="GLB12" s="11"/>
      <c r="GLC12" s="11"/>
      <c r="GLD12" s="11"/>
      <c r="GLE12" s="11"/>
      <c r="GLF12" s="11"/>
      <c r="GLG12" s="11"/>
      <c r="GLH12" s="11"/>
      <c r="GLI12" s="11"/>
      <c r="GLJ12" s="11"/>
      <c r="GLK12" s="11"/>
      <c r="GLL12" s="11"/>
      <c r="GLM12" s="11"/>
      <c r="GLN12" s="11"/>
      <c r="GLO12" s="11"/>
      <c r="GLP12" s="11"/>
      <c r="GLQ12" s="11"/>
      <c r="GLR12" s="11"/>
      <c r="GLS12" s="11"/>
      <c r="GLT12" s="11"/>
      <c r="GLU12" s="11"/>
      <c r="GLV12" s="11"/>
      <c r="GLW12" s="11"/>
      <c r="GLX12" s="11"/>
      <c r="GLY12" s="11"/>
      <c r="GLZ12" s="11"/>
      <c r="GMA12" s="11"/>
      <c r="GMB12" s="11"/>
      <c r="GMC12" s="11"/>
      <c r="GMD12" s="11"/>
      <c r="GME12" s="11"/>
      <c r="GMF12" s="11"/>
      <c r="GMG12" s="11"/>
      <c r="GMH12" s="11"/>
      <c r="GMI12" s="11"/>
      <c r="GMJ12" s="11"/>
      <c r="GMK12" s="11"/>
      <c r="GML12" s="11"/>
      <c r="GMM12" s="11"/>
      <c r="GMN12" s="11"/>
      <c r="GMO12" s="11"/>
      <c r="GMP12" s="11"/>
      <c r="GMQ12" s="11"/>
      <c r="GMR12" s="11"/>
      <c r="GMS12" s="11"/>
      <c r="GMT12" s="11"/>
      <c r="GMU12" s="11"/>
      <c r="GMV12" s="11"/>
      <c r="GMW12" s="11"/>
      <c r="GMX12" s="11"/>
      <c r="GMY12" s="11"/>
      <c r="GMZ12" s="11"/>
      <c r="GNA12" s="11"/>
      <c r="GNB12" s="11"/>
      <c r="GNC12" s="11"/>
      <c r="GND12" s="11"/>
      <c r="GNE12" s="11"/>
      <c r="GNF12" s="11"/>
      <c r="GNG12" s="11"/>
      <c r="GNH12" s="11"/>
      <c r="GNI12" s="11"/>
      <c r="GNJ12" s="11"/>
      <c r="GNK12" s="11"/>
      <c r="GNL12" s="11"/>
      <c r="GNM12" s="11"/>
      <c r="GNN12" s="11"/>
      <c r="GNO12" s="11"/>
      <c r="GNP12" s="11"/>
      <c r="GNQ12" s="11"/>
      <c r="GNR12" s="11"/>
      <c r="GNS12" s="11"/>
      <c r="GNT12" s="11"/>
      <c r="GNU12" s="11"/>
      <c r="GNV12" s="11"/>
      <c r="GNW12" s="11"/>
      <c r="GNX12" s="11"/>
      <c r="GNY12" s="11"/>
      <c r="GNZ12" s="11"/>
      <c r="GOA12" s="11"/>
      <c r="GOB12" s="11"/>
      <c r="GOC12" s="11"/>
      <c r="GOD12" s="11"/>
      <c r="GOE12" s="11"/>
      <c r="GOF12" s="11"/>
      <c r="GOG12" s="11"/>
      <c r="GOH12" s="11"/>
      <c r="GOI12" s="11"/>
      <c r="GOJ12" s="11"/>
      <c r="GOK12" s="11"/>
      <c r="GOL12" s="11"/>
      <c r="GOM12" s="11"/>
      <c r="GON12" s="11"/>
      <c r="GOO12" s="11"/>
      <c r="GOP12" s="11"/>
      <c r="GOQ12" s="11"/>
      <c r="GOR12" s="11"/>
      <c r="GOS12" s="11"/>
      <c r="GOT12" s="11"/>
      <c r="GOU12" s="11"/>
      <c r="GOV12" s="11"/>
      <c r="GOW12" s="11"/>
      <c r="GOX12" s="11"/>
      <c r="GOY12" s="11"/>
      <c r="GOZ12" s="11"/>
      <c r="GPA12" s="11"/>
      <c r="GPB12" s="11"/>
      <c r="GPC12" s="11"/>
      <c r="GPD12" s="11"/>
      <c r="GPE12" s="11"/>
      <c r="GPF12" s="11"/>
      <c r="GPG12" s="11"/>
      <c r="GPH12" s="11"/>
      <c r="GPI12" s="11"/>
      <c r="GPJ12" s="11"/>
      <c r="GPK12" s="11"/>
      <c r="GPL12" s="11"/>
      <c r="GPM12" s="11"/>
      <c r="GPN12" s="11"/>
      <c r="GPO12" s="11"/>
      <c r="GPP12" s="11"/>
      <c r="GPQ12" s="11"/>
      <c r="GPR12" s="11"/>
      <c r="GPS12" s="11"/>
      <c r="GPT12" s="11"/>
      <c r="GPU12" s="11"/>
      <c r="GPV12" s="11"/>
      <c r="GPW12" s="11"/>
      <c r="GPX12" s="11"/>
      <c r="GPY12" s="11"/>
      <c r="GPZ12" s="11"/>
      <c r="GQA12" s="11"/>
      <c r="GQB12" s="11"/>
      <c r="GQC12" s="11"/>
      <c r="GQD12" s="11"/>
      <c r="GQE12" s="11"/>
      <c r="GQF12" s="11"/>
      <c r="GQG12" s="11"/>
      <c r="GQH12" s="11"/>
      <c r="GQI12" s="11"/>
      <c r="GQJ12" s="11"/>
      <c r="GQK12" s="11"/>
      <c r="GQL12" s="11"/>
      <c r="GQM12" s="11"/>
      <c r="GQN12" s="11"/>
      <c r="GQO12" s="11"/>
      <c r="GQP12" s="11"/>
      <c r="GQQ12" s="11"/>
      <c r="GQR12" s="11"/>
      <c r="GQS12" s="11"/>
      <c r="GQT12" s="11"/>
      <c r="GQU12" s="11"/>
      <c r="GQV12" s="11"/>
      <c r="GQW12" s="11"/>
      <c r="GQX12" s="11"/>
      <c r="GQY12" s="11"/>
      <c r="GQZ12" s="11"/>
      <c r="GRA12" s="11"/>
      <c r="GRB12" s="11"/>
      <c r="GRC12" s="11"/>
      <c r="GRD12" s="11"/>
      <c r="GRE12" s="11"/>
      <c r="GRF12" s="11"/>
      <c r="GRG12" s="11"/>
      <c r="GRH12" s="11"/>
      <c r="GRI12" s="11"/>
      <c r="GRJ12" s="11"/>
      <c r="GRK12" s="11"/>
      <c r="GRL12" s="11"/>
      <c r="GRM12" s="11"/>
      <c r="GRN12" s="11"/>
      <c r="GRO12" s="11"/>
      <c r="GRP12" s="11"/>
      <c r="GRQ12" s="11"/>
      <c r="GRR12" s="11"/>
      <c r="GRS12" s="11"/>
      <c r="GRT12" s="11"/>
      <c r="GRU12" s="11"/>
      <c r="GRV12" s="11"/>
      <c r="GRW12" s="11"/>
      <c r="GRX12" s="11"/>
      <c r="GRY12" s="11"/>
      <c r="GRZ12" s="11"/>
      <c r="GSA12" s="11"/>
      <c r="GSB12" s="11"/>
      <c r="GSC12" s="11"/>
      <c r="GSD12" s="11"/>
      <c r="GSE12" s="11"/>
      <c r="GSF12" s="11"/>
      <c r="GSG12" s="11"/>
      <c r="GSH12" s="11"/>
      <c r="GSI12" s="11"/>
      <c r="GSJ12" s="11"/>
      <c r="GSK12" s="11"/>
      <c r="GSL12" s="11"/>
      <c r="GSM12" s="11"/>
      <c r="GSN12" s="11"/>
      <c r="GSO12" s="11"/>
      <c r="GSP12" s="11"/>
      <c r="GSQ12" s="11"/>
      <c r="GSR12" s="11"/>
      <c r="GSS12" s="11"/>
      <c r="GST12" s="11"/>
      <c r="GSU12" s="11"/>
      <c r="GSV12" s="11"/>
      <c r="GSW12" s="11"/>
      <c r="GSX12" s="11"/>
      <c r="GSY12" s="11"/>
      <c r="GSZ12" s="11"/>
      <c r="GTA12" s="11"/>
      <c r="GTB12" s="11"/>
      <c r="GTC12" s="11"/>
      <c r="GTD12" s="11"/>
      <c r="GTE12" s="11"/>
      <c r="GTF12" s="11"/>
      <c r="GTG12" s="11"/>
      <c r="GTH12" s="11"/>
      <c r="GTI12" s="11"/>
      <c r="GTJ12" s="11"/>
      <c r="GTK12" s="11"/>
      <c r="GTL12" s="11"/>
      <c r="GTM12" s="11"/>
      <c r="GTN12" s="11"/>
      <c r="GTO12" s="11"/>
      <c r="GTP12" s="11"/>
      <c r="GTQ12" s="11"/>
      <c r="GTR12" s="11"/>
      <c r="GTS12" s="11"/>
      <c r="GTT12" s="11"/>
      <c r="GTU12" s="11"/>
      <c r="GTV12" s="11"/>
      <c r="GTW12" s="11"/>
      <c r="GTX12" s="11"/>
      <c r="GTY12" s="11"/>
      <c r="GTZ12" s="11"/>
      <c r="GUA12" s="11"/>
      <c r="GUB12" s="11"/>
      <c r="GUC12" s="11"/>
      <c r="GUD12" s="11"/>
      <c r="GUE12" s="11"/>
      <c r="GUF12" s="11"/>
      <c r="GUG12" s="11"/>
      <c r="GUH12" s="11"/>
      <c r="GUI12" s="11"/>
      <c r="GUJ12" s="11"/>
      <c r="GUK12" s="11"/>
      <c r="GUL12" s="11"/>
      <c r="GUM12" s="11"/>
      <c r="GUN12" s="11"/>
      <c r="GUO12" s="11"/>
      <c r="GUP12" s="11"/>
      <c r="GUQ12" s="11"/>
      <c r="GUR12" s="11"/>
      <c r="GUS12" s="11"/>
      <c r="GUT12" s="11"/>
      <c r="GUU12" s="11"/>
      <c r="GUV12" s="11"/>
      <c r="GUW12" s="11"/>
      <c r="GUX12" s="11"/>
      <c r="GUY12" s="11"/>
      <c r="GUZ12" s="11"/>
      <c r="GVA12" s="11"/>
      <c r="GVB12" s="11"/>
      <c r="GVC12" s="11"/>
      <c r="GVD12" s="11"/>
      <c r="GVE12" s="11"/>
      <c r="GVF12" s="11"/>
      <c r="GVG12" s="11"/>
      <c r="GVH12" s="11"/>
      <c r="GVI12" s="11"/>
      <c r="GVJ12" s="11"/>
      <c r="GVK12" s="11"/>
      <c r="GVL12" s="11"/>
      <c r="GVM12" s="11"/>
      <c r="GVN12" s="11"/>
      <c r="GVO12" s="11"/>
      <c r="GVP12" s="11"/>
      <c r="GVQ12" s="11"/>
      <c r="GVR12" s="11"/>
      <c r="GVS12" s="11"/>
      <c r="GVT12" s="11"/>
      <c r="GVU12" s="11"/>
      <c r="GVV12" s="11"/>
      <c r="GVW12" s="11"/>
      <c r="GVX12" s="11"/>
      <c r="GVY12" s="11"/>
      <c r="GVZ12" s="11"/>
      <c r="GWA12" s="11"/>
      <c r="GWB12" s="11"/>
      <c r="GWC12" s="11"/>
      <c r="GWD12" s="11"/>
      <c r="GWE12" s="11"/>
      <c r="GWF12" s="11"/>
      <c r="GWG12" s="11"/>
      <c r="GWH12" s="11"/>
      <c r="GWI12" s="11"/>
      <c r="GWJ12" s="11"/>
      <c r="GWK12" s="11"/>
      <c r="GWL12" s="11"/>
      <c r="GWM12" s="11"/>
      <c r="GWN12" s="11"/>
      <c r="GWO12" s="11"/>
      <c r="GWP12" s="11"/>
      <c r="GWQ12" s="11"/>
      <c r="GWR12" s="11"/>
      <c r="GWS12" s="11"/>
      <c r="GWT12" s="11"/>
      <c r="GWU12" s="11"/>
      <c r="GWV12" s="11"/>
      <c r="GWW12" s="11"/>
      <c r="GWX12" s="11"/>
      <c r="GWY12" s="11"/>
      <c r="GWZ12" s="11"/>
      <c r="GXA12" s="11"/>
      <c r="GXB12" s="11"/>
      <c r="GXC12" s="11"/>
      <c r="GXD12" s="11"/>
      <c r="GXE12" s="11"/>
      <c r="GXF12" s="11"/>
      <c r="GXG12" s="11"/>
      <c r="GXH12" s="11"/>
      <c r="GXI12" s="11"/>
      <c r="GXJ12" s="11"/>
      <c r="GXK12" s="11"/>
      <c r="GXL12" s="11"/>
      <c r="GXM12" s="11"/>
      <c r="GXN12" s="11"/>
      <c r="GXO12" s="11"/>
      <c r="GXP12" s="11"/>
      <c r="GXQ12" s="11"/>
      <c r="GXR12" s="11"/>
      <c r="GXS12" s="11"/>
      <c r="GXT12" s="11"/>
      <c r="GXU12" s="11"/>
      <c r="GXV12" s="11"/>
      <c r="GXW12" s="11"/>
      <c r="GXX12" s="11"/>
      <c r="GXY12" s="11"/>
      <c r="GXZ12" s="11"/>
      <c r="GYA12" s="11"/>
      <c r="GYB12" s="11"/>
      <c r="GYC12" s="11"/>
      <c r="GYD12" s="11"/>
      <c r="GYE12" s="11"/>
      <c r="GYF12" s="11"/>
      <c r="GYG12" s="11"/>
      <c r="GYH12" s="11"/>
      <c r="GYI12" s="11"/>
      <c r="GYJ12" s="11"/>
      <c r="GYK12" s="11"/>
      <c r="GYL12" s="11"/>
      <c r="GYM12" s="11"/>
      <c r="GYN12" s="11"/>
      <c r="GYO12" s="11"/>
      <c r="GYP12" s="11"/>
      <c r="GYQ12" s="11"/>
      <c r="GYR12" s="11"/>
      <c r="GYS12" s="11"/>
      <c r="GYT12" s="11"/>
      <c r="GYU12" s="11"/>
      <c r="GYV12" s="11"/>
      <c r="GYW12" s="11"/>
      <c r="GYX12" s="11"/>
      <c r="GYY12" s="11"/>
      <c r="GYZ12" s="11"/>
      <c r="GZA12" s="11"/>
      <c r="GZB12" s="11"/>
      <c r="GZC12" s="11"/>
      <c r="GZD12" s="11"/>
      <c r="GZE12" s="11"/>
      <c r="GZF12" s="11"/>
      <c r="GZG12" s="11"/>
      <c r="GZH12" s="11"/>
      <c r="GZI12" s="11"/>
      <c r="GZJ12" s="11"/>
      <c r="GZK12" s="11"/>
      <c r="GZL12" s="11"/>
      <c r="GZM12" s="11"/>
      <c r="GZN12" s="11"/>
      <c r="GZO12" s="11"/>
      <c r="GZP12" s="11"/>
      <c r="GZQ12" s="11"/>
      <c r="GZR12" s="11"/>
      <c r="GZS12" s="11"/>
      <c r="GZT12" s="11"/>
      <c r="GZU12" s="11"/>
      <c r="GZV12" s="11"/>
      <c r="GZW12" s="11"/>
      <c r="GZX12" s="11"/>
      <c r="GZY12" s="11"/>
      <c r="GZZ12" s="11"/>
      <c r="HAA12" s="11"/>
      <c r="HAB12" s="11"/>
      <c r="HAC12" s="11"/>
      <c r="HAD12" s="11"/>
      <c r="HAE12" s="11"/>
      <c r="HAF12" s="11"/>
      <c r="HAG12" s="11"/>
      <c r="HAH12" s="11"/>
      <c r="HAI12" s="11"/>
      <c r="HAJ12" s="11"/>
      <c r="HAK12" s="11"/>
      <c r="HAL12" s="11"/>
      <c r="HAM12" s="11"/>
      <c r="HAN12" s="11"/>
      <c r="HAO12" s="11"/>
      <c r="HAP12" s="11"/>
      <c r="HAQ12" s="11"/>
      <c r="HAR12" s="11"/>
      <c r="HAS12" s="11"/>
      <c r="HAT12" s="11"/>
      <c r="HAU12" s="11"/>
      <c r="HAV12" s="11"/>
      <c r="HAW12" s="11"/>
      <c r="HAX12" s="11"/>
      <c r="HAY12" s="11"/>
      <c r="HAZ12" s="11"/>
      <c r="HBA12" s="11"/>
      <c r="HBB12" s="11"/>
      <c r="HBC12" s="11"/>
      <c r="HBD12" s="11"/>
      <c r="HBE12" s="11"/>
      <c r="HBF12" s="11"/>
      <c r="HBG12" s="11"/>
      <c r="HBH12" s="11"/>
      <c r="HBI12" s="11"/>
      <c r="HBJ12" s="11"/>
      <c r="HBK12" s="11"/>
      <c r="HBL12" s="11"/>
      <c r="HBM12" s="11"/>
      <c r="HBN12" s="11"/>
      <c r="HBO12" s="11"/>
      <c r="HBP12" s="11"/>
      <c r="HBQ12" s="11"/>
      <c r="HBR12" s="11"/>
      <c r="HBS12" s="11"/>
      <c r="HBT12" s="11"/>
      <c r="HBU12" s="11"/>
      <c r="HBV12" s="11"/>
      <c r="HBW12" s="11"/>
      <c r="HBX12" s="11"/>
      <c r="HBY12" s="11"/>
      <c r="HBZ12" s="11"/>
      <c r="HCA12" s="11"/>
      <c r="HCB12" s="11"/>
      <c r="HCC12" s="11"/>
      <c r="HCD12" s="11"/>
      <c r="HCE12" s="11"/>
      <c r="HCF12" s="11"/>
      <c r="HCG12" s="11"/>
      <c r="HCH12" s="11"/>
      <c r="HCI12" s="11"/>
      <c r="HCJ12" s="11"/>
      <c r="HCK12" s="11"/>
      <c r="HCL12" s="11"/>
      <c r="HCM12" s="11"/>
      <c r="HCN12" s="11"/>
      <c r="HCO12" s="11"/>
      <c r="HCP12" s="11"/>
      <c r="HCQ12" s="11"/>
      <c r="HCR12" s="11"/>
      <c r="HCS12" s="11"/>
      <c r="HCT12" s="11"/>
      <c r="HCU12" s="11"/>
      <c r="HCV12" s="11"/>
      <c r="HCW12" s="11"/>
      <c r="HCX12" s="11"/>
      <c r="HCY12" s="11"/>
      <c r="HCZ12" s="11"/>
      <c r="HDA12" s="11"/>
      <c r="HDB12" s="11"/>
      <c r="HDC12" s="11"/>
      <c r="HDD12" s="11"/>
      <c r="HDE12" s="11"/>
      <c r="HDF12" s="11"/>
      <c r="HDG12" s="11"/>
      <c r="HDH12" s="11"/>
      <c r="HDI12" s="11"/>
      <c r="HDJ12" s="11"/>
      <c r="HDK12" s="11"/>
      <c r="HDL12" s="11"/>
      <c r="HDM12" s="11"/>
      <c r="HDN12" s="11"/>
      <c r="HDO12" s="11"/>
      <c r="HDP12" s="11"/>
      <c r="HDQ12" s="11"/>
      <c r="HDR12" s="11"/>
      <c r="HDS12" s="11"/>
      <c r="HDT12" s="11"/>
      <c r="HDU12" s="11"/>
      <c r="HDV12" s="11"/>
      <c r="HDW12" s="11"/>
      <c r="HDX12" s="11"/>
      <c r="HDY12" s="11"/>
      <c r="HDZ12" s="11"/>
      <c r="HEA12" s="11"/>
      <c r="HEB12" s="11"/>
      <c r="HEC12" s="11"/>
      <c r="HED12" s="11"/>
      <c r="HEE12" s="11"/>
      <c r="HEF12" s="11"/>
      <c r="HEG12" s="11"/>
      <c r="HEH12" s="11"/>
      <c r="HEI12" s="11"/>
      <c r="HEJ12" s="11"/>
      <c r="HEK12" s="11"/>
      <c r="HEL12" s="11"/>
      <c r="HEM12" s="11"/>
      <c r="HEN12" s="11"/>
      <c r="HEO12" s="11"/>
      <c r="HEP12" s="11"/>
      <c r="HEQ12" s="11"/>
      <c r="HER12" s="11"/>
      <c r="HES12" s="11"/>
      <c r="HET12" s="11"/>
      <c r="HEU12" s="11"/>
      <c r="HEV12" s="11"/>
      <c r="HEW12" s="11"/>
      <c r="HEX12" s="11"/>
      <c r="HEY12" s="11"/>
      <c r="HEZ12" s="11"/>
      <c r="HFA12" s="11"/>
      <c r="HFB12" s="11"/>
      <c r="HFC12" s="11"/>
      <c r="HFD12" s="11"/>
      <c r="HFE12" s="11"/>
      <c r="HFF12" s="11"/>
      <c r="HFG12" s="11"/>
      <c r="HFH12" s="11"/>
      <c r="HFI12" s="11"/>
      <c r="HFJ12" s="11"/>
      <c r="HFK12" s="11"/>
      <c r="HFL12" s="11"/>
      <c r="HFM12" s="11"/>
      <c r="HFN12" s="11"/>
      <c r="HFO12" s="11"/>
      <c r="HFP12" s="11"/>
      <c r="HFQ12" s="11"/>
      <c r="HFR12" s="11"/>
      <c r="HFS12" s="11"/>
      <c r="HFT12" s="11"/>
      <c r="HFU12" s="11"/>
      <c r="HFV12" s="11"/>
      <c r="HFW12" s="11"/>
      <c r="HFX12" s="11"/>
      <c r="HFY12" s="11"/>
      <c r="HFZ12" s="11"/>
      <c r="HGA12" s="11"/>
      <c r="HGB12" s="11"/>
      <c r="HGC12" s="11"/>
      <c r="HGD12" s="11"/>
      <c r="HGE12" s="11"/>
      <c r="HGF12" s="11"/>
      <c r="HGG12" s="11"/>
      <c r="HGH12" s="11"/>
      <c r="HGI12" s="11"/>
      <c r="HGJ12" s="11"/>
      <c r="HGK12" s="11"/>
      <c r="HGL12" s="11"/>
      <c r="HGM12" s="11"/>
      <c r="HGN12" s="11"/>
      <c r="HGO12" s="11"/>
      <c r="HGP12" s="11"/>
      <c r="HGQ12" s="11"/>
      <c r="HGR12" s="11"/>
      <c r="HGS12" s="11"/>
      <c r="HGT12" s="11"/>
      <c r="HGU12" s="11"/>
      <c r="HGV12" s="11"/>
      <c r="HGW12" s="11"/>
      <c r="HGX12" s="11"/>
      <c r="HGY12" s="11"/>
      <c r="HGZ12" s="11"/>
      <c r="HHA12" s="11"/>
      <c r="HHB12" s="11"/>
      <c r="HHC12" s="11"/>
      <c r="HHD12" s="11"/>
      <c r="HHE12" s="11"/>
      <c r="HHF12" s="11"/>
      <c r="HHG12" s="11"/>
      <c r="HHH12" s="11"/>
      <c r="HHI12" s="11"/>
      <c r="HHJ12" s="11"/>
      <c r="HHK12" s="11"/>
      <c r="HHL12" s="11"/>
      <c r="HHM12" s="11"/>
      <c r="HHN12" s="11"/>
      <c r="HHO12" s="11"/>
      <c r="HHP12" s="11"/>
      <c r="HHQ12" s="11"/>
      <c r="HHR12" s="11"/>
      <c r="HHS12" s="11"/>
      <c r="HHT12" s="11"/>
      <c r="HHU12" s="11"/>
      <c r="HHV12" s="11"/>
      <c r="HHW12" s="11"/>
      <c r="HHX12" s="11"/>
      <c r="HHY12" s="11"/>
      <c r="HHZ12" s="11"/>
      <c r="HIA12" s="11"/>
      <c r="HIB12" s="11"/>
      <c r="HIC12" s="11"/>
      <c r="HID12" s="11"/>
      <c r="HIE12" s="11"/>
      <c r="HIF12" s="11"/>
      <c r="HIG12" s="11"/>
      <c r="HIH12" s="11"/>
      <c r="HII12" s="11"/>
      <c r="HIJ12" s="11"/>
      <c r="HIK12" s="11"/>
      <c r="HIL12" s="11"/>
      <c r="HIM12" s="11"/>
      <c r="HIN12" s="11"/>
      <c r="HIO12" s="11"/>
      <c r="HIP12" s="11"/>
      <c r="HIQ12" s="11"/>
      <c r="HIR12" s="11"/>
      <c r="HIS12" s="11"/>
      <c r="HIT12" s="11"/>
      <c r="HIU12" s="11"/>
      <c r="HIV12" s="11"/>
      <c r="HIW12" s="11"/>
      <c r="HIX12" s="11"/>
      <c r="HIY12" s="11"/>
      <c r="HIZ12" s="11"/>
      <c r="HJA12" s="11"/>
      <c r="HJB12" s="11"/>
      <c r="HJC12" s="11"/>
      <c r="HJD12" s="11"/>
      <c r="HJE12" s="11"/>
      <c r="HJF12" s="11"/>
      <c r="HJG12" s="11"/>
      <c r="HJH12" s="11"/>
      <c r="HJI12" s="11"/>
      <c r="HJJ12" s="11"/>
      <c r="HJK12" s="11"/>
      <c r="HJL12" s="11"/>
      <c r="HJM12" s="11"/>
      <c r="HJN12" s="11"/>
      <c r="HJO12" s="11"/>
      <c r="HJP12" s="11"/>
      <c r="HJQ12" s="11"/>
      <c r="HJR12" s="11"/>
      <c r="HJS12" s="11"/>
      <c r="HJT12" s="11"/>
      <c r="HJU12" s="11"/>
      <c r="HJV12" s="11"/>
      <c r="HJW12" s="11"/>
      <c r="HJX12" s="11"/>
      <c r="HJY12" s="11"/>
      <c r="HJZ12" s="11"/>
      <c r="HKA12" s="11"/>
      <c r="HKB12" s="11"/>
      <c r="HKC12" s="11"/>
      <c r="HKD12" s="11"/>
      <c r="HKE12" s="11"/>
      <c r="HKF12" s="11"/>
      <c r="HKG12" s="11"/>
      <c r="HKH12" s="11"/>
      <c r="HKI12" s="11"/>
      <c r="HKJ12" s="11"/>
      <c r="HKK12" s="11"/>
      <c r="HKL12" s="11"/>
      <c r="HKM12" s="11"/>
      <c r="HKN12" s="11"/>
      <c r="HKO12" s="11"/>
      <c r="HKP12" s="11"/>
      <c r="HKQ12" s="11"/>
      <c r="HKR12" s="11"/>
      <c r="HKS12" s="11"/>
      <c r="HKT12" s="11"/>
      <c r="HKU12" s="11"/>
      <c r="HKV12" s="11"/>
      <c r="HKW12" s="11"/>
      <c r="HKX12" s="11"/>
      <c r="HKY12" s="11"/>
      <c r="HKZ12" s="11"/>
      <c r="HLA12" s="11"/>
      <c r="HLB12" s="11"/>
      <c r="HLC12" s="11"/>
      <c r="HLD12" s="11"/>
      <c r="HLE12" s="11"/>
      <c r="HLF12" s="11"/>
      <c r="HLG12" s="11"/>
      <c r="HLH12" s="11"/>
      <c r="HLI12" s="11"/>
      <c r="HLJ12" s="11"/>
      <c r="HLK12" s="11"/>
      <c r="HLL12" s="11"/>
      <c r="HLM12" s="11"/>
      <c r="HLN12" s="11"/>
      <c r="HLO12" s="11"/>
      <c r="HLP12" s="11"/>
      <c r="HLQ12" s="11"/>
      <c r="HLR12" s="11"/>
      <c r="HLS12" s="11"/>
      <c r="HLT12" s="11"/>
      <c r="HLU12" s="11"/>
      <c r="HLV12" s="11"/>
      <c r="HLW12" s="11"/>
      <c r="HLX12" s="11"/>
      <c r="HLY12" s="11"/>
      <c r="HLZ12" s="11"/>
      <c r="HMA12" s="11"/>
      <c r="HMB12" s="11"/>
      <c r="HMC12" s="11"/>
      <c r="HMD12" s="11"/>
      <c r="HME12" s="11"/>
      <c r="HMF12" s="11"/>
      <c r="HMG12" s="11"/>
      <c r="HMH12" s="11"/>
      <c r="HMI12" s="11"/>
      <c r="HMJ12" s="11"/>
      <c r="HMK12" s="11"/>
      <c r="HML12" s="11"/>
      <c r="HMM12" s="11"/>
      <c r="HMN12" s="11"/>
      <c r="HMO12" s="11"/>
      <c r="HMP12" s="11"/>
      <c r="HMQ12" s="11"/>
      <c r="HMR12" s="11"/>
      <c r="HMS12" s="11"/>
      <c r="HMT12" s="11"/>
      <c r="HMU12" s="11"/>
      <c r="HMV12" s="11"/>
      <c r="HMW12" s="11"/>
      <c r="HMX12" s="11"/>
      <c r="HMY12" s="11"/>
      <c r="HMZ12" s="11"/>
      <c r="HNA12" s="11"/>
      <c r="HNB12" s="11"/>
      <c r="HNC12" s="11"/>
      <c r="HND12" s="11"/>
      <c r="HNE12" s="11"/>
      <c r="HNF12" s="11"/>
      <c r="HNG12" s="11"/>
      <c r="HNH12" s="11"/>
      <c r="HNI12" s="11"/>
      <c r="HNJ12" s="11"/>
      <c r="HNK12" s="11"/>
      <c r="HNL12" s="11"/>
      <c r="HNM12" s="11"/>
      <c r="HNN12" s="11"/>
      <c r="HNO12" s="11"/>
      <c r="HNP12" s="11"/>
      <c r="HNQ12" s="11"/>
      <c r="HNR12" s="11"/>
      <c r="HNS12" s="11"/>
      <c r="HNT12" s="11"/>
      <c r="HNU12" s="11"/>
      <c r="HNV12" s="11"/>
      <c r="HNW12" s="11"/>
      <c r="HNX12" s="11"/>
      <c r="HNY12" s="11"/>
      <c r="HNZ12" s="11"/>
      <c r="HOA12" s="11"/>
      <c r="HOB12" s="11"/>
      <c r="HOC12" s="11"/>
      <c r="HOD12" s="11"/>
      <c r="HOE12" s="11"/>
      <c r="HOF12" s="11"/>
      <c r="HOG12" s="11"/>
      <c r="HOH12" s="11"/>
      <c r="HOI12" s="11"/>
      <c r="HOJ12" s="11"/>
      <c r="HOK12" s="11"/>
      <c r="HOL12" s="11"/>
      <c r="HOM12" s="11"/>
      <c r="HON12" s="11"/>
      <c r="HOO12" s="11"/>
      <c r="HOP12" s="11"/>
      <c r="HOQ12" s="11"/>
      <c r="HOR12" s="11"/>
      <c r="HOS12" s="11"/>
      <c r="HOT12" s="11"/>
      <c r="HOU12" s="11"/>
      <c r="HOV12" s="11"/>
      <c r="HOW12" s="11"/>
      <c r="HOX12" s="11"/>
      <c r="HOY12" s="11"/>
      <c r="HOZ12" s="11"/>
      <c r="HPA12" s="11"/>
      <c r="HPB12" s="11"/>
      <c r="HPC12" s="11"/>
      <c r="HPD12" s="11"/>
      <c r="HPE12" s="11"/>
      <c r="HPF12" s="11"/>
      <c r="HPG12" s="11"/>
      <c r="HPH12" s="11"/>
      <c r="HPI12" s="11"/>
      <c r="HPJ12" s="11"/>
      <c r="HPK12" s="11"/>
      <c r="HPL12" s="11"/>
      <c r="HPM12" s="11"/>
      <c r="HPN12" s="11"/>
      <c r="HPO12" s="11"/>
      <c r="HPP12" s="11"/>
      <c r="HPQ12" s="11"/>
      <c r="HPR12" s="11"/>
      <c r="HPS12" s="11"/>
      <c r="HPT12" s="11"/>
      <c r="HPU12" s="11"/>
      <c r="HPV12" s="11"/>
      <c r="HPW12" s="11"/>
      <c r="HPX12" s="11"/>
      <c r="HPY12" s="11"/>
      <c r="HPZ12" s="11"/>
      <c r="HQA12" s="11"/>
      <c r="HQB12" s="11"/>
      <c r="HQC12" s="11"/>
      <c r="HQD12" s="11"/>
      <c r="HQE12" s="11"/>
      <c r="HQF12" s="11"/>
      <c r="HQG12" s="11"/>
      <c r="HQH12" s="11"/>
      <c r="HQI12" s="11"/>
      <c r="HQJ12" s="11"/>
      <c r="HQK12" s="11"/>
      <c r="HQL12" s="11"/>
      <c r="HQM12" s="11"/>
      <c r="HQN12" s="11"/>
      <c r="HQO12" s="11"/>
      <c r="HQP12" s="11"/>
      <c r="HQQ12" s="11"/>
      <c r="HQR12" s="11"/>
      <c r="HQS12" s="11"/>
      <c r="HQT12" s="11"/>
      <c r="HQU12" s="11"/>
      <c r="HQV12" s="11"/>
      <c r="HQW12" s="11"/>
      <c r="HQX12" s="11"/>
      <c r="HQY12" s="11"/>
      <c r="HQZ12" s="11"/>
      <c r="HRA12" s="11"/>
      <c r="HRB12" s="11"/>
      <c r="HRC12" s="11"/>
      <c r="HRD12" s="11"/>
      <c r="HRE12" s="11"/>
      <c r="HRF12" s="11"/>
      <c r="HRG12" s="11"/>
      <c r="HRH12" s="11"/>
      <c r="HRI12" s="11"/>
      <c r="HRJ12" s="11"/>
      <c r="HRK12" s="11"/>
      <c r="HRL12" s="11"/>
      <c r="HRM12" s="11"/>
      <c r="HRN12" s="11"/>
      <c r="HRO12" s="11"/>
      <c r="HRP12" s="11"/>
      <c r="HRQ12" s="11"/>
      <c r="HRR12" s="11"/>
      <c r="HRS12" s="11"/>
      <c r="HRT12" s="11"/>
      <c r="HRU12" s="11"/>
      <c r="HRV12" s="11"/>
      <c r="HRW12" s="11"/>
      <c r="HRX12" s="11"/>
      <c r="HRY12" s="11"/>
      <c r="HRZ12" s="11"/>
      <c r="HSA12" s="11"/>
      <c r="HSB12" s="11"/>
      <c r="HSC12" s="11"/>
      <c r="HSD12" s="11"/>
      <c r="HSE12" s="11"/>
      <c r="HSF12" s="11"/>
      <c r="HSG12" s="11"/>
      <c r="HSH12" s="11"/>
      <c r="HSI12" s="11"/>
      <c r="HSJ12" s="11"/>
      <c r="HSK12" s="11"/>
      <c r="HSL12" s="11"/>
      <c r="HSM12" s="11"/>
      <c r="HSN12" s="11"/>
      <c r="HSO12" s="11"/>
      <c r="HSP12" s="11"/>
      <c r="HSQ12" s="11"/>
      <c r="HSR12" s="11"/>
      <c r="HSS12" s="11"/>
      <c r="HST12" s="11"/>
      <c r="HSU12" s="11"/>
      <c r="HSV12" s="11"/>
      <c r="HSW12" s="11"/>
      <c r="HSX12" s="11"/>
      <c r="HSY12" s="11"/>
      <c r="HSZ12" s="11"/>
      <c r="HTA12" s="11"/>
      <c r="HTB12" s="11"/>
      <c r="HTC12" s="11"/>
      <c r="HTD12" s="11"/>
      <c r="HTE12" s="11"/>
      <c r="HTF12" s="11"/>
      <c r="HTG12" s="11"/>
      <c r="HTH12" s="11"/>
      <c r="HTI12" s="11"/>
      <c r="HTJ12" s="11"/>
      <c r="HTK12" s="11"/>
      <c r="HTL12" s="11"/>
      <c r="HTM12" s="11"/>
      <c r="HTN12" s="11"/>
      <c r="HTO12" s="11"/>
      <c r="HTP12" s="11"/>
      <c r="HTQ12" s="11"/>
      <c r="HTR12" s="11"/>
      <c r="HTS12" s="11"/>
      <c r="HTT12" s="11"/>
      <c r="HTU12" s="11"/>
      <c r="HTV12" s="11"/>
      <c r="HTW12" s="11"/>
      <c r="HTX12" s="11"/>
      <c r="HTY12" s="11"/>
      <c r="HTZ12" s="11"/>
      <c r="HUA12" s="11"/>
      <c r="HUB12" s="11"/>
      <c r="HUC12" s="11"/>
      <c r="HUD12" s="11"/>
      <c r="HUE12" s="11"/>
      <c r="HUF12" s="11"/>
      <c r="HUG12" s="11"/>
      <c r="HUH12" s="11"/>
      <c r="HUI12" s="11"/>
      <c r="HUJ12" s="11"/>
      <c r="HUK12" s="11"/>
      <c r="HUL12" s="11"/>
      <c r="HUM12" s="11"/>
      <c r="HUN12" s="11"/>
      <c r="HUO12" s="11"/>
      <c r="HUP12" s="11"/>
      <c r="HUQ12" s="11"/>
      <c r="HUR12" s="11"/>
      <c r="HUS12" s="11"/>
      <c r="HUT12" s="11"/>
      <c r="HUU12" s="11"/>
      <c r="HUV12" s="11"/>
      <c r="HUW12" s="11"/>
      <c r="HUX12" s="11"/>
      <c r="HUY12" s="11"/>
      <c r="HUZ12" s="11"/>
      <c r="HVA12" s="11"/>
      <c r="HVB12" s="11"/>
      <c r="HVC12" s="11"/>
      <c r="HVD12" s="11"/>
      <c r="HVE12" s="11"/>
      <c r="HVF12" s="11"/>
      <c r="HVG12" s="11"/>
      <c r="HVH12" s="11"/>
      <c r="HVI12" s="11"/>
      <c r="HVJ12" s="11"/>
      <c r="HVK12" s="11"/>
      <c r="HVL12" s="11"/>
      <c r="HVM12" s="11"/>
      <c r="HVN12" s="11"/>
      <c r="HVO12" s="11"/>
      <c r="HVP12" s="11"/>
      <c r="HVQ12" s="11"/>
      <c r="HVR12" s="11"/>
      <c r="HVS12" s="11"/>
      <c r="HVT12" s="11"/>
      <c r="HVU12" s="11"/>
      <c r="HVV12" s="11"/>
      <c r="HVW12" s="11"/>
      <c r="HVX12" s="11"/>
      <c r="HVY12" s="11"/>
      <c r="HVZ12" s="11"/>
      <c r="HWA12" s="11"/>
      <c r="HWB12" s="11"/>
      <c r="HWC12" s="11"/>
      <c r="HWD12" s="11"/>
      <c r="HWE12" s="11"/>
      <c r="HWF12" s="11"/>
      <c r="HWG12" s="11"/>
      <c r="HWH12" s="11"/>
      <c r="HWI12" s="11"/>
      <c r="HWJ12" s="11"/>
      <c r="HWK12" s="11"/>
      <c r="HWL12" s="11"/>
      <c r="HWM12" s="11"/>
      <c r="HWN12" s="11"/>
      <c r="HWO12" s="11"/>
      <c r="HWP12" s="11"/>
      <c r="HWQ12" s="11"/>
      <c r="HWR12" s="11"/>
      <c r="HWS12" s="11"/>
      <c r="HWT12" s="11"/>
      <c r="HWU12" s="11"/>
      <c r="HWV12" s="11"/>
      <c r="HWW12" s="11"/>
      <c r="HWX12" s="11"/>
      <c r="HWY12" s="11"/>
      <c r="HWZ12" s="11"/>
      <c r="HXA12" s="11"/>
      <c r="HXB12" s="11"/>
      <c r="HXC12" s="11"/>
      <c r="HXD12" s="11"/>
      <c r="HXE12" s="11"/>
      <c r="HXF12" s="11"/>
      <c r="HXG12" s="11"/>
      <c r="HXH12" s="11"/>
      <c r="HXI12" s="11"/>
      <c r="HXJ12" s="11"/>
      <c r="HXK12" s="11"/>
      <c r="HXL12" s="11"/>
      <c r="HXM12" s="11"/>
      <c r="HXN12" s="11"/>
      <c r="HXO12" s="11"/>
      <c r="HXP12" s="11"/>
      <c r="HXQ12" s="11"/>
      <c r="HXR12" s="11"/>
      <c r="HXS12" s="11"/>
      <c r="HXT12" s="11"/>
      <c r="HXU12" s="11"/>
      <c r="HXV12" s="11"/>
      <c r="HXW12" s="11"/>
      <c r="HXX12" s="11"/>
      <c r="HXY12" s="11"/>
      <c r="HXZ12" s="11"/>
      <c r="HYA12" s="11"/>
      <c r="HYB12" s="11"/>
      <c r="HYC12" s="11"/>
      <c r="HYD12" s="11"/>
      <c r="HYE12" s="11"/>
      <c r="HYF12" s="11"/>
      <c r="HYG12" s="11"/>
      <c r="HYH12" s="11"/>
      <c r="HYI12" s="11"/>
      <c r="HYJ12" s="11"/>
      <c r="HYK12" s="11"/>
      <c r="HYL12" s="11"/>
      <c r="HYM12" s="11"/>
      <c r="HYN12" s="11"/>
      <c r="HYO12" s="11"/>
      <c r="HYP12" s="11"/>
      <c r="HYQ12" s="11"/>
      <c r="HYR12" s="11"/>
      <c r="HYS12" s="11"/>
      <c r="HYT12" s="11"/>
      <c r="HYU12" s="11"/>
      <c r="HYV12" s="11"/>
      <c r="HYW12" s="11"/>
      <c r="HYX12" s="11"/>
      <c r="HYY12" s="11"/>
      <c r="HYZ12" s="11"/>
      <c r="HZA12" s="11"/>
      <c r="HZB12" s="11"/>
      <c r="HZC12" s="11"/>
      <c r="HZD12" s="11"/>
      <c r="HZE12" s="11"/>
      <c r="HZF12" s="11"/>
      <c r="HZG12" s="11"/>
      <c r="HZH12" s="11"/>
      <c r="HZI12" s="11"/>
      <c r="HZJ12" s="11"/>
      <c r="HZK12" s="11"/>
      <c r="HZL12" s="11"/>
      <c r="HZM12" s="11"/>
      <c r="HZN12" s="11"/>
      <c r="HZO12" s="11"/>
      <c r="HZP12" s="11"/>
      <c r="HZQ12" s="11"/>
      <c r="HZR12" s="11"/>
      <c r="HZS12" s="11"/>
      <c r="HZT12" s="11"/>
      <c r="HZU12" s="11"/>
      <c r="HZV12" s="11"/>
      <c r="HZW12" s="11"/>
      <c r="HZX12" s="11"/>
      <c r="HZY12" s="11"/>
      <c r="HZZ12" s="11"/>
      <c r="IAA12" s="11"/>
      <c r="IAB12" s="11"/>
      <c r="IAC12" s="11"/>
      <c r="IAD12" s="11"/>
      <c r="IAE12" s="11"/>
      <c r="IAF12" s="11"/>
      <c r="IAG12" s="11"/>
      <c r="IAH12" s="11"/>
      <c r="IAI12" s="11"/>
      <c r="IAJ12" s="11"/>
      <c r="IAK12" s="11"/>
      <c r="IAL12" s="11"/>
      <c r="IAM12" s="11"/>
      <c r="IAN12" s="11"/>
      <c r="IAO12" s="11"/>
      <c r="IAP12" s="11"/>
      <c r="IAQ12" s="11"/>
      <c r="IAR12" s="11"/>
      <c r="IAS12" s="11"/>
      <c r="IAT12" s="11"/>
      <c r="IAU12" s="11"/>
      <c r="IAV12" s="11"/>
      <c r="IAW12" s="11"/>
      <c r="IAX12" s="11"/>
      <c r="IAY12" s="11"/>
      <c r="IAZ12" s="11"/>
      <c r="IBA12" s="11"/>
      <c r="IBB12" s="11"/>
      <c r="IBC12" s="11"/>
      <c r="IBD12" s="11"/>
      <c r="IBE12" s="11"/>
      <c r="IBF12" s="11"/>
      <c r="IBG12" s="11"/>
      <c r="IBH12" s="11"/>
      <c r="IBI12" s="11"/>
      <c r="IBJ12" s="11"/>
      <c r="IBK12" s="11"/>
      <c r="IBL12" s="11"/>
      <c r="IBM12" s="11"/>
      <c r="IBN12" s="11"/>
      <c r="IBO12" s="11"/>
      <c r="IBP12" s="11"/>
      <c r="IBQ12" s="11"/>
      <c r="IBR12" s="11"/>
      <c r="IBS12" s="11"/>
      <c r="IBT12" s="11"/>
      <c r="IBU12" s="11"/>
      <c r="IBV12" s="11"/>
      <c r="IBW12" s="11"/>
      <c r="IBX12" s="11"/>
      <c r="IBY12" s="11"/>
      <c r="IBZ12" s="11"/>
      <c r="ICA12" s="11"/>
      <c r="ICB12" s="11"/>
      <c r="ICC12" s="11"/>
      <c r="ICD12" s="11"/>
      <c r="ICE12" s="11"/>
      <c r="ICF12" s="11"/>
      <c r="ICG12" s="11"/>
      <c r="ICH12" s="11"/>
      <c r="ICI12" s="11"/>
      <c r="ICJ12" s="11"/>
      <c r="ICK12" s="11"/>
      <c r="ICL12" s="11"/>
      <c r="ICM12" s="11"/>
      <c r="ICN12" s="11"/>
      <c r="ICO12" s="11"/>
      <c r="ICP12" s="11"/>
      <c r="ICQ12" s="11"/>
      <c r="ICR12" s="11"/>
      <c r="ICS12" s="11"/>
      <c r="ICT12" s="11"/>
      <c r="ICU12" s="11"/>
      <c r="ICV12" s="11"/>
      <c r="ICW12" s="11"/>
      <c r="ICX12" s="11"/>
      <c r="ICY12" s="11"/>
      <c r="ICZ12" s="11"/>
      <c r="IDA12" s="11"/>
      <c r="IDB12" s="11"/>
      <c r="IDC12" s="11"/>
      <c r="IDD12" s="11"/>
      <c r="IDE12" s="11"/>
      <c r="IDF12" s="11"/>
      <c r="IDG12" s="11"/>
      <c r="IDH12" s="11"/>
      <c r="IDI12" s="11"/>
      <c r="IDJ12" s="11"/>
      <c r="IDK12" s="11"/>
      <c r="IDL12" s="11"/>
      <c r="IDM12" s="11"/>
      <c r="IDN12" s="11"/>
      <c r="IDO12" s="11"/>
      <c r="IDP12" s="11"/>
      <c r="IDQ12" s="11"/>
      <c r="IDR12" s="11"/>
      <c r="IDS12" s="11"/>
      <c r="IDT12" s="11"/>
      <c r="IDU12" s="11"/>
      <c r="IDV12" s="11"/>
      <c r="IDW12" s="11"/>
      <c r="IDX12" s="11"/>
      <c r="IDY12" s="11"/>
      <c r="IDZ12" s="11"/>
      <c r="IEA12" s="11"/>
      <c r="IEB12" s="11"/>
      <c r="IEC12" s="11"/>
      <c r="IED12" s="11"/>
      <c r="IEE12" s="11"/>
      <c r="IEF12" s="11"/>
      <c r="IEG12" s="11"/>
      <c r="IEH12" s="11"/>
      <c r="IEI12" s="11"/>
      <c r="IEJ12" s="11"/>
      <c r="IEK12" s="11"/>
      <c r="IEL12" s="11"/>
      <c r="IEM12" s="11"/>
      <c r="IEN12" s="11"/>
      <c r="IEO12" s="11"/>
      <c r="IEP12" s="11"/>
      <c r="IEQ12" s="11"/>
      <c r="IER12" s="11"/>
      <c r="IES12" s="11"/>
      <c r="IET12" s="11"/>
      <c r="IEU12" s="11"/>
      <c r="IEV12" s="11"/>
      <c r="IEW12" s="11"/>
      <c r="IEX12" s="11"/>
      <c r="IEY12" s="11"/>
      <c r="IEZ12" s="11"/>
      <c r="IFA12" s="11"/>
      <c r="IFB12" s="11"/>
      <c r="IFC12" s="11"/>
      <c r="IFD12" s="11"/>
      <c r="IFE12" s="11"/>
      <c r="IFF12" s="11"/>
      <c r="IFG12" s="11"/>
      <c r="IFH12" s="11"/>
      <c r="IFI12" s="11"/>
      <c r="IFJ12" s="11"/>
      <c r="IFK12" s="11"/>
      <c r="IFL12" s="11"/>
      <c r="IFM12" s="11"/>
      <c r="IFN12" s="11"/>
      <c r="IFO12" s="11"/>
      <c r="IFP12" s="11"/>
      <c r="IFQ12" s="11"/>
      <c r="IFR12" s="11"/>
      <c r="IFS12" s="11"/>
      <c r="IFT12" s="11"/>
      <c r="IFU12" s="11"/>
      <c r="IFV12" s="11"/>
      <c r="IFW12" s="11"/>
      <c r="IFX12" s="11"/>
      <c r="IFY12" s="11"/>
      <c r="IFZ12" s="11"/>
      <c r="IGA12" s="11"/>
      <c r="IGB12" s="11"/>
      <c r="IGC12" s="11"/>
      <c r="IGD12" s="11"/>
      <c r="IGE12" s="11"/>
      <c r="IGF12" s="11"/>
      <c r="IGG12" s="11"/>
      <c r="IGH12" s="11"/>
      <c r="IGI12" s="11"/>
      <c r="IGJ12" s="11"/>
      <c r="IGK12" s="11"/>
      <c r="IGL12" s="11"/>
      <c r="IGM12" s="11"/>
      <c r="IGN12" s="11"/>
      <c r="IGO12" s="11"/>
      <c r="IGP12" s="11"/>
      <c r="IGQ12" s="11"/>
      <c r="IGR12" s="11"/>
      <c r="IGS12" s="11"/>
      <c r="IGT12" s="11"/>
      <c r="IGU12" s="11"/>
      <c r="IGV12" s="11"/>
      <c r="IGW12" s="11"/>
      <c r="IGX12" s="11"/>
      <c r="IGY12" s="11"/>
      <c r="IGZ12" s="11"/>
      <c r="IHA12" s="11"/>
      <c r="IHB12" s="11"/>
      <c r="IHC12" s="11"/>
      <c r="IHD12" s="11"/>
      <c r="IHE12" s="11"/>
      <c r="IHF12" s="11"/>
      <c r="IHG12" s="11"/>
      <c r="IHH12" s="11"/>
      <c r="IHI12" s="11"/>
      <c r="IHJ12" s="11"/>
      <c r="IHK12" s="11"/>
      <c r="IHL12" s="11"/>
      <c r="IHM12" s="11"/>
      <c r="IHN12" s="11"/>
      <c r="IHO12" s="11"/>
      <c r="IHP12" s="11"/>
      <c r="IHQ12" s="11"/>
      <c r="IHR12" s="11"/>
      <c r="IHS12" s="11"/>
      <c r="IHT12" s="11"/>
      <c r="IHU12" s="11"/>
      <c r="IHV12" s="11"/>
      <c r="IHW12" s="11"/>
      <c r="IHX12" s="11"/>
      <c r="IHY12" s="11"/>
      <c r="IHZ12" s="11"/>
      <c r="IIA12" s="11"/>
      <c r="IIB12" s="11"/>
      <c r="IIC12" s="11"/>
      <c r="IID12" s="11"/>
      <c r="IIE12" s="11"/>
      <c r="IIF12" s="11"/>
      <c r="IIG12" s="11"/>
      <c r="IIH12" s="11"/>
      <c r="III12" s="11"/>
      <c r="IIJ12" s="11"/>
      <c r="IIK12" s="11"/>
      <c r="IIL12" s="11"/>
      <c r="IIM12" s="11"/>
      <c r="IIN12" s="11"/>
      <c r="IIO12" s="11"/>
      <c r="IIP12" s="11"/>
      <c r="IIQ12" s="11"/>
      <c r="IIR12" s="11"/>
      <c r="IIS12" s="11"/>
      <c r="IIT12" s="11"/>
      <c r="IIU12" s="11"/>
      <c r="IIV12" s="11"/>
      <c r="IIW12" s="11"/>
      <c r="IIX12" s="11"/>
      <c r="IIY12" s="11"/>
      <c r="IIZ12" s="11"/>
      <c r="IJA12" s="11"/>
      <c r="IJB12" s="11"/>
      <c r="IJC12" s="11"/>
      <c r="IJD12" s="11"/>
      <c r="IJE12" s="11"/>
      <c r="IJF12" s="11"/>
      <c r="IJG12" s="11"/>
      <c r="IJH12" s="11"/>
      <c r="IJI12" s="11"/>
      <c r="IJJ12" s="11"/>
      <c r="IJK12" s="11"/>
      <c r="IJL12" s="11"/>
      <c r="IJM12" s="11"/>
      <c r="IJN12" s="11"/>
      <c r="IJO12" s="11"/>
      <c r="IJP12" s="11"/>
      <c r="IJQ12" s="11"/>
      <c r="IJR12" s="11"/>
      <c r="IJS12" s="11"/>
      <c r="IJT12" s="11"/>
      <c r="IJU12" s="11"/>
      <c r="IJV12" s="11"/>
      <c r="IJW12" s="11"/>
      <c r="IJX12" s="11"/>
      <c r="IJY12" s="11"/>
      <c r="IJZ12" s="11"/>
      <c r="IKA12" s="11"/>
      <c r="IKB12" s="11"/>
      <c r="IKC12" s="11"/>
      <c r="IKD12" s="11"/>
      <c r="IKE12" s="11"/>
      <c r="IKF12" s="11"/>
      <c r="IKG12" s="11"/>
      <c r="IKH12" s="11"/>
      <c r="IKI12" s="11"/>
      <c r="IKJ12" s="11"/>
      <c r="IKK12" s="11"/>
      <c r="IKL12" s="11"/>
      <c r="IKM12" s="11"/>
      <c r="IKN12" s="11"/>
      <c r="IKO12" s="11"/>
      <c r="IKP12" s="11"/>
      <c r="IKQ12" s="11"/>
      <c r="IKR12" s="11"/>
      <c r="IKS12" s="11"/>
      <c r="IKT12" s="11"/>
      <c r="IKU12" s="11"/>
      <c r="IKV12" s="11"/>
      <c r="IKW12" s="11"/>
      <c r="IKX12" s="11"/>
      <c r="IKY12" s="11"/>
      <c r="IKZ12" s="11"/>
      <c r="ILA12" s="11"/>
      <c r="ILB12" s="11"/>
      <c r="ILC12" s="11"/>
      <c r="ILD12" s="11"/>
      <c r="ILE12" s="11"/>
      <c r="ILF12" s="11"/>
      <c r="ILG12" s="11"/>
      <c r="ILH12" s="11"/>
      <c r="ILI12" s="11"/>
      <c r="ILJ12" s="11"/>
      <c r="ILK12" s="11"/>
      <c r="ILL12" s="11"/>
      <c r="ILM12" s="11"/>
      <c r="ILN12" s="11"/>
      <c r="ILO12" s="11"/>
      <c r="ILP12" s="11"/>
      <c r="ILQ12" s="11"/>
      <c r="ILR12" s="11"/>
      <c r="ILS12" s="11"/>
      <c r="ILT12" s="11"/>
      <c r="ILU12" s="11"/>
      <c r="ILV12" s="11"/>
      <c r="ILW12" s="11"/>
      <c r="ILX12" s="11"/>
      <c r="ILY12" s="11"/>
      <c r="ILZ12" s="11"/>
      <c r="IMA12" s="11"/>
      <c r="IMB12" s="11"/>
      <c r="IMC12" s="11"/>
      <c r="IMD12" s="11"/>
      <c r="IME12" s="11"/>
      <c r="IMF12" s="11"/>
      <c r="IMG12" s="11"/>
      <c r="IMH12" s="11"/>
      <c r="IMI12" s="11"/>
      <c r="IMJ12" s="11"/>
      <c r="IMK12" s="11"/>
      <c r="IML12" s="11"/>
      <c r="IMM12" s="11"/>
      <c r="IMN12" s="11"/>
      <c r="IMO12" s="11"/>
      <c r="IMP12" s="11"/>
      <c r="IMQ12" s="11"/>
      <c r="IMR12" s="11"/>
      <c r="IMS12" s="11"/>
      <c r="IMT12" s="11"/>
      <c r="IMU12" s="11"/>
      <c r="IMV12" s="11"/>
      <c r="IMW12" s="11"/>
      <c r="IMX12" s="11"/>
      <c r="IMY12" s="11"/>
      <c r="IMZ12" s="11"/>
      <c r="INA12" s="11"/>
      <c r="INB12" s="11"/>
      <c r="INC12" s="11"/>
      <c r="IND12" s="11"/>
      <c r="INE12" s="11"/>
      <c r="INF12" s="11"/>
      <c r="ING12" s="11"/>
      <c r="INH12" s="11"/>
      <c r="INI12" s="11"/>
      <c r="INJ12" s="11"/>
      <c r="INK12" s="11"/>
      <c r="INL12" s="11"/>
      <c r="INM12" s="11"/>
      <c r="INN12" s="11"/>
      <c r="INO12" s="11"/>
      <c r="INP12" s="11"/>
      <c r="INQ12" s="11"/>
      <c r="INR12" s="11"/>
      <c r="INS12" s="11"/>
      <c r="INT12" s="11"/>
      <c r="INU12" s="11"/>
      <c r="INV12" s="11"/>
      <c r="INW12" s="11"/>
      <c r="INX12" s="11"/>
      <c r="INY12" s="11"/>
      <c r="INZ12" s="11"/>
      <c r="IOA12" s="11"/>
      <c r="IOB12" s="11"/>
      <c r="IOC12" s="11"/>
      <c r="IOD12" s="11"/>
      <c r="IOE12" s="11"/>
      <c r="IOF12" s="11"/>
      <c r="IOG12" s="11"/>
      <c r="IOH12" s="11"/>
      <c r="IOI12" s="11"/>
      <c r="IOJ12" s="11"/>
      <c r="IOK12" s="11"/>
      <c r="IOL12" s="11"/>
      <c r="IOM12" s="11"/>
      <c r="ION12" s="11"/>
      <c r="IOO12" s="11"/>
      <c r="IOP12" s="11"/>
      <c r="IOQ12" s="11"/>
      <c r="IOR12" s="11"/>
      <c r="IOS12" s="11"/>
      <c r="IOT12" s="11"/>
      <c r="IOU12" s="11"/>
      <c r="IOV12" s="11"/>
      <c r="IOW12" s="11"/>
      <c r="IOX12" s="11"/>
      <c r="IOY12" s="11"/>
      <c r="IOZ12" s="11"/>
      <c r="IPA12" s="11"/>
      <c r="IPB12" s="11"/>
      <c r="IPC12" s="11"/>
      <c r="IPD12" s="11"/>
      <c r="IPE12" s="11"/>
      <c r="IPF12" s="11"/>
      <c r="IPG12" s="11"/>
      <c r="IPH12" s="11"/>
      <c r="IPI12" s="11"/>
      <c r="IPJ12" s="11"/>
      <c r="IPK12" s="11"/>
      <c r="IPL12" s="11"/>
      <c r="IPM12" s="11"/>
      <c r="IPN12" s="11"/>
      <c r="IPO12" s="11"/>
      <c r="IPP12" s="11"/>
      <c r="IPQ12" s="11"/>
      <c r="IPR12" s="11"/>
      <c r="IPS12" s="11"/>
      <c r="IPT12" s="11"/>
      <c r="IPU12" s="11"/>
      <c r="IPV12" s="11"/>
      <c r="IPW12" s="11"/>
      <c r="IPX12" s="11"/>
      <c r="IPY12" s="11"/>
      <c r="IPZ12" s="11"/>
      <c r="IQA12" s="11"/>
      <c r="IQB12" s="11"/>
      <c r="IQC12" s="11"/>
      <c r="IQD12" s="11"/>
      <c r="IQE12" s="11"/>
      <c r="IQF12" s="11"/>
      <c r="IQG12" s="11"/>
      <c r="IQH12" s="11"/>
      <c r="IQI12" s="11"/>
      <c r="IQJ12" s="11"/>
      <c r="IQK12" s="11"/>
      <c r="IQL12" s="11"/>
      <c r="IQM12" s="11"/>
      <c r="IQN12" s="11"/>
      <c r="IQO12" s="11"/>
      <c r="IQP12" s="11"/>
      <c r="IQQ12" s="11"/>
      <c r="IQR12" s="11"/>
      <c r="IQS12" s="11"/>
      <c r="IQT12" s="11"/>
      <c r="IQU12" s="11"/>
      <c r="IQV12" s="11"/>
      <c r="IQW12" s="11"/>
      <c r="IQX12" s="11"/>
      <c r="IQY12" s="11"/>
      <c r="IQZ12" s="11"/>
      <c r="IRA12" s="11"/>
      <c r="IRB12" s="11"/>
      <c r="IRC12" s="11"/>
      <c r="IRD12" s="11"/>
      <c r="IRE12" s="11"/>
      <c r="IRF12" s="11"/>
      <c r="IRG12" s="11"/>
      <c r="IRH12" s="11"/>
      <c r="IRI12" s="11"/>
      <c r="IRJ12" s="11"/>
      <c r="IRK12" s="11"/>
      <c r="IRL12" s="11"/>
      <c r="IRM12" s="11"/>
      <c r="IRN12" s="11"/>
      <c r="IRO12" s="11"/>
      <c r="IRP12" s="11"/>
      <c r="IRQ12" s="11"/>
      <c r="IRR12" s="11"/>
      <c r="IRS12" s="11"/>
      <c r="IRT12" s="11"/>
      <c r="IRU12" s="11"/>
      <c r="IRV12" s="11"/>
      <c r="IRW12" s="11"/>
      <c r="IRX12" s="11"/>
      <c r="IRY12" s="11"/>
      <c r="IRZ12" s="11"/>
      <c r="ISA12" s="11"/>
      <c r="ISB12" s="11"/>
      <c r="ISC12" s="11"/>
      <c r="ISD12" s="11"/>
      <c r="ISE12" s="11"/>
      <c r="ISF12" s="11"/>
      <c r="ISG12" s="11"/>
      <c r="ISH12" s="11"/>
      <c r="ISI12" s="11"/>
      <c r="ISJ12" s="11"/>
      <c r="ISK12" s="11"/>
      <c r="ISL12" s="11"/>
      <c r="ISM12" s="11"/>
      <c r="ISN12" s="11"/>
      <c r="ISO12" s="11"/>
      <c r="ISP12" s="11"/>
      <c r="ISQ12" s="11"/>
      <c r="ISR12" s="11"/>
      <c r="ISS12" s="11"/>
      <c r="IST12" s="11"/>
      <c r="ISU12" s="11"/>
      <c r="ISV12" s="11"/>
      <c r="ISW12" s="11"/>
      <c r="ISX12" s="11"/>
      <c r="ISY12" s="11"/>
      <c r="ISZ12" s="11"/>
      <c r="ITA12" s="11"/>
      <c r="ITB12" s="11"/>
      <c r="ITC12" s="11"/>
      <c r="ITD12" s="11"/>
      <c r="ITE12" s="11"/>
      <c r="ITF12" s="11"/>
      <c r="ITG12" s="11"/>
      <c r="ITH12" s="11"/>
      <c r="ITI12" s="11"/>
      <c r="ITJ12" s="11"/>
      <c r="ITK12" s="11"/>
      <c r="ITL12" s="11"/>
      <c r="ITM12" s="11"/>
      <c r="ITN12" s="11"/>
      <c r="ITO12" s="11"/>
      <c r="ITP12" s="11"/>
      <c r="ITQ12" s="11"/>
      <c r="ITR12" s="11"/>
      <c r="ITS12" s="11"/>
      <c r="ITT12" s="11"/>
      <c r="ITU12" s="11"/>
      <c r="ITV12" s="11"/>
      <c r="ITW12" s="11"/>
      <c r="ITX12" s="11"/>
      <c r="ITY12" s="11"/>
      <c r="ITZ12" s="11"/>
      <c r="IUA12" s="11"/>
      <c r="IUB12" s="11"/>
      <c r="IUC12" s="11"/>
      <c r="IUD12" s="11"/>
      <c r="IUE12" s="11"/>
      <c r="IUF12" s="11"/>
      <c r="IUG12" s="11"/>
      <c r="IUH12" s="11"/>
      <c r="IUI12" s="11"/>
      <c r="IUJ12" s="11"/>
      <c r="IUK12" s="11"/>
      <c r="IUL12" s="11"/>
      <c r="IUM12" s="11"/>
      <c r="IUN12" s="11"/>
      <c r="IUO12" s="11"/>
      <c r="IUP12" s="11"/>
      <c r="IUQ12" s="11"/>
      <c r="IUR12" s="11"/>
      <c r="IUS12" s="11"/>
      <c r="IUT12" s="11"/>
      <c r="IUU12" s="11"/>
      <c r="IUV12" s="11"/>
      <c r="IUW12" s="11"/>
      <c r="IUX12" s="11"/>
      <c r="IUY12" s="11"/>
      <c r="IUZ12" s="11"/>
      <c r="IVA12" s="11"/>
      <c r="IVB12" s="11"/>
      <c r="IVC12" s="11"/>
      <c r="IVD12" s="11"/>
      <c r="IVE12" s="11"/>
      <c r="IVF12" s="11"/>
      <c r="IVG12" s="11"/>
      <c r="IVH12" s="11"/>
      <c r="IVI12" s="11"/>
      <c r="IVJ12" s="11"/>
      <c r="IVK12" s="11"/>
      <c r="IVL12" s="11"/>
      <c r="IVM12" s="11"/>
      <c r="IVN12" s="11"/>
      <c r="IVO12" s="11"/>
      <c r="IVP12" s="11"/>
      <c r="IVQ12" s="11"/>
      <c r="IVR12" s="11"/>
      <c r="IVS12" s="11"/>
      <c r="IVT12" s="11"/>
      <c r="IVU12" s="11"/>
      <c r="IVV12" s="11"/>
      <c r="IVW12" s="11"/>
      <c r="IVX12" s="11"/>
      <c r="IVY12" s="11"/>
      <c r="IVZ12" s="11"/>
      <c r="IWA12" s="11"/>
      <c r="IWB12" s="11"/>
      <c r="IWC12" s="11"/>
      <c r="IWD12" s="11"/>
      <c r="IWE12" s="11"/>
      <c r="IWF12" s="11"/>
      <c r="IWG12" s="11"/>
      <c r="IWH12" s="11"/>
      <c r="IWI12" s="11"/>
      <c r="IWJ12" s="11"/>
      <c r="IWK12" s="11"/>
      <c r="IWL12" s="11"/>
      <c r="IWM12" s="11"/>
      <c r="IWN12" s="11"/>
      <c r="IWO12" s="11"/>
      <c r="IWP12" s="11"/>
      <c r="IWQ12" s="11"/>
      <c r="IWR12" s="11"/>
      <c r="IWS12" s="11"/>
      <c r="IWT12" s="11"/>
      <c r="IWU12" s="11"/>
      <c r="IWV12" s="11"/>
      <c r="IWW12" s="11"/>
      <c r="IWX12" s="11"/>
      <c r="IWY12" s="11"/>
      <c r="IWZ12" s="11"/>
      <c r="IXA12" s="11"/>
      <c r="IXB12" s="11"/>
      <c r="IXC12" s="11"/>
      <c r="IXD12" s="11"/>
      <c r="IXE12" s="11"/>
      <c r="IXF12" s="11"/>
      <c r="IXG12" s="11"/>
      <c r="IXH12" s="11"/>
      <c r="IXI12" s="11"/>
      <c r="IXJ12" s="11"/>
      <c r="IXK12" s="11"/>
      <c r="IXL12" s="11"/>
      <c r="IXM12" s="11"/>
      <c r="IXN12" s="11"/>
      <c r="IXO12" s="11"/>
      <c r="IXP12" s="11"/>
      <c r="IXQ12" s="11"/>
      <c r="IXR12" s="11"/>
      <c r="IXS12" s="11"/>
      <c r="IXT12" s="11"/>
      <c r="IXU12" s="11"/>
      <c r="IXV12" s="11"/>
      <c r="IXW12" s="11"/>
      <c r="IXX12" s="11"/>
      <c r="IXY12" s="11"/>
      <c r="IXZ12" s="11"/>
      <c r="IYA12" s="11"/>
      <c r="IYB12" s="11"/>
      <c r="IYC12" s="11"/>
      <c r="IYD12" s="11"/>
      <c r="IYE12" s="11"/>
      <c r="IYF12" s="11"/>
      <c r="IYG12" s="11"/>
      <c r="IYH12" s="11"/>
      <c r="IYI12" s="11"/>
      <c r="IYJ12" s="11"/>
      <c r="IYK12" s="11"/>
      <c r="IYL12" s="11"/>
      <c r="IYM12" s="11"/>
      <c r="IYN12" s="11"/>
      <c r="IYO12" s="11"/>
      <c r="IYP12" s="11"/>
      <c r="IYQ12" s="11"/>
      <c r="IYR12" s="11"/>
      <c r="IYS12" s="11"/>
      <c r="IYT12" s="11"/>
      <c r="IYU12" s="11"/>
      <c r="IYV12" s="11"/>
      <c r="IYW12" s="11"/>
      <c r="IYX12" s="11"/>
      <c r="IYY12" s="11"/>
      <c r="IYZ12" s="11"/>
      <c r="IZA12" s="11"/>
      <c r="IZB12" s="11"/>
      <c r="IZC12" s="11"/>
      <c r="IZD12" s="11"/>
      <c r="IZE12" s="11"/>
      <c r="IZF12" s="11"/>
      <c r="IZG12" s="11"/>
      <c r="IZH12" s="11"/>
      <c r="IZI12" s="11"/>
      <c r="IZJ12" s="11"/>
      <c r="IZK12" s="11"/>
      <c r="IZL12" s="11"/>
      <c r="IZM12" s="11"/>
      <c r="IZN12" s="11"/>
      <c r="IZO12" s="11"/>
      <c r="IZP12" s="11"/>
      <c r="IZQ12" s="11"/>
      <c r="IZR12" s="11"/>
      <c r="IZS12" s="11"/>
      <c r="IZT12" s="11"/>
      <c r="IZU12" s="11"/>
      <c r="IZV12" s="11"/>
      <c r="IZW12" s="11"/>
      <c r="IZX12" s="11"/>
      <c r="IZY12" s="11"/>
      <c r="IZZ12" s="11"/>
      <c r="JAA12" s="11"/>
      <c r="JAB12" s="11"/>
      <c r="JAC12" s="11"/>
      <c r="JAD12" s="11"/>
      <c r="JAE12" s="11"/>
      <c r="JAF12" s="11"/>
      <c r="JAG12" s="11"/>
      <c r="JAH12" s="11"/>
      <c r="JAI12" s="11"/>
      <c r="JAJ12" s="11"/>
      <c r="JAK12" s="11"/>
      <c r="JAL12" s="11"/>
      <c r="JAM12" s="11"/>
      <c r="JAN12" s="11"/>
      <c r="JAO12" s="11"/>
      <c r="JAP12" s="11"/>
      <c r="JAQ12" s="11"/>
      <c r="JAR12" s="11"/>
      <c r="JAS12" s="11"/>
      <c r="JAT12" s="11"/>
      <c r="JAU12" s="11"/>
      <c r="JAV12" s="11"/>
      <c r="JAW12" s="11"/>
      <c r="JAX12" s="11"/>
      <c r="JAY12" s="11"/>
      <c r="JAZ12" s="11"/>
      <c r="JBA12" s="11"/>
      <c r="JBB12" s="11"/>
      <c r="JBC12" s="11"/>
      <c r="JBD12" s="11"/>
      <c r="JBE12" s="11"/>
      <c r="JBF12" s="11"/>
      <c r="JBG12" s="11"/>
      <c r="JBH12" s="11"/>
      <c r="JBI12" s="11"/>
      <c r="JBJ12" s="11"/>
      <c r="JBK12" s="11"/>
      <c r="JBL12" s="11"/>
      <c r="JBM12" s="11"/>
      <c r="JBN12" s="11"/>
      <c r="JBO12" s="11"/>
      <c r="JBP12" s="11"/>
      <c r="JBQ12" s="11"/>
      <c r="JBR12" s="11"/>
      <c r="JBS12" s="11"/>
      <c r="JBT12" s="11"/>
      <c r="JBU12" s="11"/>
      <c r="JBV12" s="11"/>
      <c r="JBW12" s="11"/>
      <c r="JBX12" s="11"/>
      <c r="JBY12" s="11"/>
      <c r="JBZ12" s="11"/>
      <c r="JCA12" s="11"/>
      <c r="JCB12" s="11"/>
      <c r="JCC12" s="11"/>
      <c r="JCD12" s="11"/>
      <c r="JCE12" s="11"/>
      <c r="JCF12" s="11"/>
      <c r="JCG12" s="11"/>
      <c r="JCH12" s="11"/>
      <c r="JCI12" s="11"/>
      <c r="JCJ12" s="11"/>
      <c r="JCK12" s="11"/>
      <c r="JCL12" s="11"/>
      <c r="JCM12" s="11"/>
      <c r="JCN12" s="11"/>
      <c r="JCO12" s="11"/>
      <c r="JCP12" s="11"/>
      <c r="JCQ12" s="11"/>
      <c r="JCR12" s="11"/>
      <c r="JCS12" s="11"/>
      <c r="JCT12" s="11"/>
      <c r="JCU12" s="11"/>
      <c r="JCV12" s="11"/>
      <c r="JCW12" s="11"/>
      <c r="JCX12" s="11"/>
      <c r="JCY12" s="11"/>
      <c r="JCZ12" s="11"/>
      <c r="JDA12" s="11"/>
      <c r="JDB12" s="11"/>
      <c r="JDC12" s="11"/>
      <c r="JDD12" s="11"/>
      <c r="JDE12" s="11"/>
      <c r="JDF12" s="11"/>
      <c r="JDG12" s="11"/>
      <c r="JDH12" s="11"/>
      <c r="JDI12" s="11"/>
      <c r="JDJ12" s="11"/>
      <c r="JDK12" s="11"/>
      <c r="JDL12" s="11"/>
      <c r="JDM12" s="11"/>
      <c r="JDN12" s="11"/>
      <c r="JDO12" s="11"/>
      <c r="JDP12" s="11"/>
      <c r="JDQ12" s="11"/>
      <c r="JDR12" s="11"/>
      <c r="JDS12" s="11"/>
      <c r="JDT12" s="11"/>
      <c r="JDU12" s="11"/>
      <c r="JDV12" s="11"/>
      <c r="JDW12" s="11"/>
      <c r="JDX12" s="11"/>
      <c r="JDY12" s="11"/>
      <c r="JDZ12" s="11"/>
      <c r="JEA12" s="11"/>
      <c r="JEB12" s="11"/>
      <c r="JEC12" s="11"/>
      <c r="JED12" s="11"/>
      <c r="JEE12" s="11"/>
      <c r="JEF12" s="11"/>
      <c r="JEG12" s="11"/>
      <c r="JEH12" s="11"/>
      <c r="JEI12" s="11"/>
      <c r="JEJ12" s="11"/>
      <c r="JEK12" s="11"/>
      <c r="JEL12" s="11"/>
      <c r="JEM12" s="11"/>
      <c r="JEN12" s="11"/>
      <c r="JEO12" s="11"/>
      <c r="JEP12" s="11"/>
      <c r="JEQ12" s="11"/>
      <c r="JER12" s="11"/>
      <c r="JES12" s="11"/>
      <c r="JET12" s="11"/>
      <c r="JEU12" s="11"/>
      <c r="JEV12" s="11"/>
      <c r="JEW12" s="11"/>
      <c r="JEX12" s="11"/>
      <c r="JEY12" s="11"/>
      <c r="JEZ12" s="11"/>
      <c r="JFA12" s="11"/>
      <c r="JFB12" s="11"/>
      <c r="JFC12" s="11"/>
      <c r="JFD12" s="11"/>
      <c r="JFE12" s="11"/>
      <c r="JFF12" s="11"/>
      <c r="JFG12" s="11"/>
      <c r="JFH12" s="11"/>
      <c r="JFI12" s="11"/>
      <c r="JFJ12" s="11"/>
      <c r="JFK12" s="11"/>
      <c r="JFL12" s="11"/>
      <c r="JFM12" s="11"/>
      <c r="JFN12" s="11"/>
      <c r="JFO12" s="11"/>
      <c r="JFP12" s="11"/>
      <c r="JFQ12" s="11"/>
      <c r="JFR12" s="11"/>
      <c r="JFS12" s="11"/>
      <c r="JFT12" s="11"/>
      <c r="JFU12" s="11"/>
      <c r="JFV12" s="11"/>
      <c r="JFW12" s="11"/>
      <c r="JFX12" s="11"/>
      <c r="JFY12" s="11"/>
      <c r="JFZ12" s="11"/>
      <c r="JGA12" s="11"/>
      <c r="JGB12" s="11"/>
      <c r="JGC12" s="11"/>
      <c r="JGD12" s="11"/>
      <c r="JGE12" s="11"/>
      <c r="JGF12" s="11"/>
      <c r="JGG12" s="11"/>
      <c r="JGH12" s="11"/>
      <c r="JGI12" s="11"/>
      <c r="JGJ12" s="11"/>
      <c r="JGK12" s="11"/>
      <c r="JGL12" s="11"/>
      <c r="JGM12" s="11"/>
      <c r="JGN12" s="11"/>
      <c r="JGO12" s="11"/>
      <c r="JGP12" s="11"/>
      <c r="JGQ12" s="11"/>
      <c r="JGR12" s="11"/>
      <c r="JGS12" s="11"/>
      <c r="JGT12" s="11"/>
      <c r="JGU12" s="11"/>
      <c r="JGV12" s="11"/>
      <c r="JGW12" s="11"/>
      <c r="JGX12" s="11"/>
      <c r="JGY12" s="11"/>
      <c r="JGZ12" s="11"/>
      <c r="JHA12" s="11"/>
      <c r="JHB12" s="11"/>
      <c r="JHC12" s="11"/>
      <c r="JHD12" s="11"/>
      <c r="JHE12" s="11"/>
      <c r="JHF12" s="11"/>
      <c r="JHG12" s="11"/>
      <c r="JHH12" s="11"/>
      <c r="JHI12" s="11"/>
      <c r="JHJ12" s="11"/>
      <c r="JHK12" s="11"/>
      <c r="JHL12" s="11"/>
      <c r="JHM12" s="11"/>
      <c r="JHN12" s="11"/>
      <c r="JHO12" s="11"/>
      <c r="JHP12" s="11"/>
      <c r="JHQ12" s="11"/>
      <c r="JHR12" s="11"/>
      <c r="JHS12" s="11"/>
      <c r="JHT12" s="11"/>
      <c r="JHU12" s="11"/>
      <c r="JHV12" s="11"/>
      <c r="JHW12" s="11"/>
      <c r="JHX12" s="11"/>
      <c r="JHY12" s="11"/>
      <c r="JHZ12" s="11"/>
      <c r="JIA12" s="11"/>
      <c r="JIB12" s="11"/>
      <c r="JIC12" s="11"/>
      <c r="JID12" s="11"/>
      <c r="JIE12" s="11"/>
      <c r="JIF12" s="11"/>
      <c r="JIG12" s="11"/>
      <c r="JIH12" s="11"/>
      <c r="JII12" s="11"/>
      <c r="JIJ12" s="11"/>
      <c r="JIK12" s="11"/>
      <c r="JIL12" s="11"/>
      <c r="JIM12" s="11"/>
      <c r="JIN12" s="11"/>
      <c r="JIO12" s="11"/>
      <c r="JIP12" s="11"/>
      <c r="JIQ12" s="11"/>
      <c r="JIR12" s="11"/>
      <c r="JIS12" s="11"/>
      <c r="JIT12" s="11"/>
      <c r="JIU12" s="11"/>
      <c r="JIV12" s="11"/>
      <c r="JIW12" s="11"/>
      <c r="JIX12" s="11"/>
      <c r="JIY12" s="11"/>
      <c r="JIZ12" s="11"/>
      <c r="JJA12" s="11"/>
      <c r="JJB12" s="11"/>
      <c r="JJC12" s="11"/>
      <c r="JJD12" s="11"/>
      <c r="JJE12" s="11"/>
      <c r="JJF12" s="11"/>
      <c r="JJG12" s="11"/>
      <c r="JJH12" s="11"/>
      <c r="JJI12" s="11"/>
      <c r="JJJ12" s="11"/>
      <c r="JJK12" s="11"/>
      <c r="JJL12" s="11"/>
      <c r="JJM12" s="11"/>
      <c r="JJN12" s="11"/>
      <c r="JJO12" s="11"/>
      <c r="JJP12" s="11"/>
      <c r="JJQ12" s="11"/>
      <c r="JJR12" s="11"/>
      <c r="JJS12" s="11"/>
      <c r="JJT12" s="11"/>
      <c r="JJU12" s="11"/>
      <c r="JJV12" s="11"/>
      <c r="JJW12" s="11"/>
      <c r="JJX12" s="11"/>
      <c r="JJY12" s="11"/>
      <c r="JJZ12" s="11"/>
      <c r="JKA12" s="11"/>
      <c r="JKB12" s="11"/>
      <c r="JKC12" s="11"/>
      <c r="JKD12" s="11"/>
      <c r="JKE12" s="11"/>
      <c r="JKF12" s="11"/>
      <c r="JKG12" s="11"/>
      <c r="JKH12" s="11"/>
      <c r="JKI12" s="11"/>
      <c r="JKJ12" s="11"/>
      <c r="JKK12" s="11"/>
      <c r="JKL12" s="11"/>
      <c r="JKM12" s="11"/>
      <c r="JKN12" s="11"/>
      <c r="JKO12" s="11"/>
      <c r="JKP12" s="11"/>
      <c r="JKQ12" s="11"/>
      <c r="JKR12" s="11"/>
      <c r="JKS12" s="11"/>
      <c r="JKT12" s="11"/>
      <c r="JKU12" s="11"/>
      <c r="JKV12" s="11"/>
      <c r="JKW12" s="11"/>
      <c r="JKX12" s="11"/>
      <c r="JKY12" s="11"/>
      <c r="JKZ12" s="11"/>
      <c r="JLA12" s="11"/>
      <c r="JLB12" s="11"/>
      <c r="JLC12" s="11"/>
      <c r="JLD12" s="11"/>
      <c r="JLE12" s="11"/>
      <c r="JLF12" s="11"/>
      <c r="JLG12" s="11"/>
      <c r="JLH12" s="11"/>
      <c r="JLI12" s="11"/>
      <c r="JLJ12" s="11"/>
      <c r="JLK12" s="11"/>
      <c r="JLL12" s="11"/>
      <c r="JLM12" s="11"/>
      <c r="JLN12" s="11"/>
      <c r="JLO12" s="11"/>
      <c r="JLP12" s="11"/>
      <c r="JLQ12" s="11"/>
      <c r="JLR12" s="11"/>
      <c r="JLS12" s="11"/>
      <c r="JLT12" s="11"/>
      <c r="JLU12" s="11"/>
      <c r="JLV12" s="11"/>
      <c r="JLW12" s="11"/>
      <c r="JLX12" s="11"/>
      <c r="JLY12" s="11"/>
      <c r="JLZ12" s="11"/>
      <c r="JMA12" s="11"/>
      <c r="JMB12" s="11"/>
      <c r="JMC12" s="11"/>
      <c r="JMD12" s="11"/>
      <c r="JME12" s="11"/>
      <c r="JMF12" s="11"/>
      <c r="JMG12" s="11"/>
      <c r="JMH12" s="11"/>
      <c r="JMI12" s="11"/>
      <c r="JMJ12" s="11"/>
      <c r="JMK12" s="11"/>
      <c r="JML12" s="11"/>
      <c r="JMM12" s="11"/>
      <c r="JMN12" s="11"/>
      <c r="JMO12" s="11"/>
      <c r="JMP12" s="11"/>
      <c r="JMQ12" s="11"/>
      <c r="JMR12" s="11"/>
      <c r="JMS12" s="11"/>
      <c r="JMT12" s="11"/>
      <c r="JMU12" s="11"/>
      <c r="JMV12" s="11"/>
      <c r="JMW12" s="11"/>
      <c r="JMX12" s="11"/>
      <c r="JMY12" s="11"/>
      <c r="JMZ12" s="11"/>
      <c r="JNA12" s="11"/>
      <c r="JNB12" s="11"/>
      <c r="JNC12" s="11"/>
      <c r="JND12" s="11"/>
      <c r="JNE12" s="11"/>
      <c r="JNF12" s="11"/>
      <c r="JNG12" s="11"/>
      <c r="JNH12" s="11"/>
      <c r="JNI12" s="11"/>
      <c r="JNJ12" s="11"/>
      <c r="JNK12" s="11"/>
      <c r="JNL12" s="11"/>
      <c r="JNM12" s="11"/>
      <c r="JNN12" s="11"/>
      <c r="JNO12" s="11"/>
      <c r="JNP12" s="11"/>
      <c r="JNQ12" s="11"/>
      <c r="JNR12" s="11"/>
      <c r="JNS12" s="11"/>
      <c r="JNT12" s="11"/>
      <c r="JNU12" s="11"/>
      <c r="JNV12" s="11"/>
      <c r="JNW12" s="11"/>
      <c r="JNX12" s="11"/>
      <c r="JNY12" s="11"/>
      <c r="JNZ12" s="11"/>
      <c r="JOA12" s="11"/>
      <c r="JOB12" s="11"/>
      <c r="JOC12" s="11"/>
      <c r="JOD12" s="11"/>
      <c r="JOE12" s="11"/>
      <c r="JOF12" s="11"/>
      <c r="JOG12" s="11"/>
      <c r="JOH12" s="11"/>
      <c r="JOI12" s="11"/>
      <c r="JOJ12" s="11"/>
      <c r="JOK12" s="11"/>
      <c r="JOL12" s="11"/>
      <c r="JOM12" s="11"/>
      <c r="JON12" s="11"/>
      <c r="JOO12" s="11"/>
      <c r="JOP12" s="11"/>
      <c r="JOQ12" s="11"/>
      <c r="JOR12" s="11"/>
      <c r="JOS12" s="11"/>
      <c r="JOT12" s="11"/>
      <c r="JOU12" s="11"/>
      <c r="JOV12" s="11"/>
      <c r="JOW12" s="11"/>
      <c r="JOX12" s="11"/>
      <c r="JOY12" s="11"/>
      <c r="JOZ12" s="11"/>
      <c r="JPA12" s="11"/>
      <c r="JPB12" s="11"/>
      <c r="JPC12" s="11"/>
      <c r="JPD12" s="11"/>
      <c r="JPE12" s="11"/>
      <c r="JPF12" s="11"/>
      <c r="JPG12" s="11"/>
      <c r="JPH12" s="11"/>
      <c r="JPI12" s="11"/>
      <c r="JPJ12" s="11"/>
      <c r="JPK12" s="11"/>
      <c r="JPL12" s="11"/>
      <c r="JPM12" s="11"/>
      <c r="JPN12" s="11"/>
      <c r="JPO12" s="11"/>
      <c r="JPP12" s="11"/>
      <c r="JPQ12" s="11"/>
      <c r="JPR12" s="11"/>
      <c r="JPS12" s="11"/>
      <c r="JPT12" s="11"/>
      <c r="JPU12" s="11"/>
      <c r="JPV12" s="11"/>
      <c r="JPW12" s="11"/>
      <c r="JPX12" s="11"/>
      <c r="JPY12" s="11"/>
      <c r="JPZ12" s="11"/>
      <c r="JQA12" s="11"/>
      <c r="JQB12" s="11"/>
      <c r="JQC12" s="11"/>
      <c r="JQD12" s="11"/>
      <c r="JQE12" s="11"/>
      <c r="JQF12" s="11"/>
      <c r="JQG12" s="11"/>
      <c r="JQH12" s="11"/>
      <c r="JQI12" s="11"/>
      <c r="JQJ12" s="11"/>
      <c r="JQK12" s="11"/>
      <c r="JQL12" s="11"/>
      <c r="JQM12" s="11"/>
      <c r="JQN12" s="11"/>
      <c r="JQO12" s="11"/>
      <c r="JQP12" s="11"/>
      <c r="JQQ12" s="11"/>
      <c r="JQR12" s="11"/>
      <c r="JQS12" s="11"/>
      <c r="JQT12" s="11"/>
      <c r="JQU12" s="11"/>
      <c r="JQV12" s="11"/>
      <c r="JQW12" s="11"/>
      <c r="JQX12" s="11"/>
      <c r="JQY12" s="11"/>
      <c r="JQZ12" s="11"/>
      <c r="JRA12" s="11"/>
      <c r="JRB12" s="11"/>
      <c r="JRC12" s="11"/>
      <c r="JRD12" s="11"/>
      <c r="JRE12" s="11"/>
      <c r="JRF12" s="11"/>
      <c r="JRG12" s="11"/>
      <c r="JRH12" s="11"/>
      <c r="JRI12" s="11"/>
      <c r="JRJ12" s="11"/>
      <c r="JRK12" s="11"/>
      <c r="JRL12" s="11"/>
      <c r="JRM12" s="11"/>
      <c r="JRN12" s="11"/>
      <c r="JRO12" s="11"/>
      <c r="JRP12" s="11"/>
      <c r="JRQ12" s="11"/>
      <c r="JRR12" s="11"/>
      <c r="JRS12" s="11"/>
      <c r="JRT12" s="11"/>
      <c r="JRU12" s="11"/>
      <c r="JRV12" s="11"/>
      <c r="JRW12" s="11"/>
      <c r="JRX12" s="11"/>
      <c r="JRY12" s="11"/>
      <c r="JRZ12" s="11"/>
      <c r="JSA12" s="11"/>
      <c r="JSB12" s="11"/>
      <c r="JSC12" s="11"/>
      <c r="JSD12" s="11"/>
      <c r="JSE12" s="11"/>
      <c r="JSF12" s="11"/>
      <c r="JSG12" s="11"/>
      <c r="JSH12" s="11"/>
      <c r="JSI12" s="11"/>
      <c r="JSJ12" s="11"/>
      <c r="JSK12" s="11"/>
      <c r="JSL12" s="11"/>
      <c r="JSM12" s="11"/>
      <c r="JSN12" s="11"/>
      <c r="JSO12" s="11"/>
      <c r="JSP12" s="11"/>
      <c r="JSQ12" s="11"/>
      <c r="JSR12" s="11"/>
      <c r="JSS12" s="11"/>
      <c r="JST12" s="11"/>
      <c r="JSU12" s="11"/>
      <c r="JSV12" s="11"/>
      <c r="JSW12" s="11"/>
      <c r="JSX12" s="11"/>
      <c r="JSY12" s="11"/>
      <c r="JSZ12" s="11"/>
      <c r="JTA12" s="11"/>
      <c r="JTB12" s="11"/>
      <c r="JTC12" s="11"/>
      <c r="JTD12" s="11"/>
      <c r="JTE12" s="11"/>
      <c r="JTF12" s="11"/>
      <c r="JTG12" s="11"/>
      <c r="JTH12" s="11"/>
      <c r="JTI12" s="11"/>
      <c r="JTJ12" s="11"/>
      <c r="JTK12" s="11"/>
      <c r="JTL12" s="11"/>
      <c r="JTM12" s="11"/>
      <c r="JTN12" s="11"/>
      <c r="JTO12" s="11"/>
      <c r="JTP12" s="11"/>
      <c r="JTQ12" s="11"/>
      <c r="JTR12" s="11"/>
      <c r="JTS12" s="11"/>
      <c r="JTT12" s="11"/>
      <c r="JTU12" s="11"/>
      <c r="JTV12" s="11"/>
      <c r="JTW12" s="11"/>
      <c r="JTX12" s="11"/>
      <c r="JTY12" s="11"/>
      <c r="JTZ12" s="11"/>
      <c r="JUA12" s="11"/>
      <c r="JUB12" s="11"/>
      <c r="JUC12" s="11"/>
      <c r="JUD12" s="11"/>
      <c r="JUE12" s="11"/>
      <c r="JUF12" s="11"/>
      <c r="JUG12" s="11"/>
      <c r="JUH12" s="11"/>
      <c r="JUI12" s="11"/>
      <c r="JUJ12" s="11"/>
      <c r="JUK12" s="11"/>
      <c r="JUL12" s="11"/>
      <c r="JUM12" s="11"/>
      <c r="JUN12" s="11"/>
      <c r="JUO12" s="11"/>
      <c r="JUP12" s="11"/>
      <c r="JUQ12" s="11"/>
      <c r="JUR12" s="11"/>
      <c r="JUS12" s="11"/>
      <c r="JUT12" s="11"/>
      <c r="JUU12" s="11"/>
      <c r="JUV12" s="11"/>
      <c r="JUW12" s="11"/>
      <c r="JUX12" s="11"/>
      <c r="JUY12" s="11"/>
      <c r="JUZ12" s="11"/>
      <c r="JVA12" s="11"/>
      <c r="JVB12" s="11"/>
      <c r="JVC12" s="11"/>
      <c r="JVD12" s="11"/>
      <c r="JVE12" s="11"/>
      <c r="JVF12" s="11"/>
      <c r="JVG12" s="11"/>
      <c r="JVH12" s="11"/>
      <c r="JVI12" s="11"/>
      <c r="JVJ12" s="11"/>
      <c r="JVK12" s="11"/>
      <c r="JVL12" s="11"/>
      <c r="JVM12" s="11"/>
      <c r="JVN12" s="11"/>
      <c r="JVO12" s="11"/>
      <c r="JVP12" s="11"/>
      <c r="JVQ12" s="11"/>
      <c r="JVR12" s="11"/>
      <c r="JVS12" s="11"/>
      <c r="JVT12" s="11"/>
      <c r="JVU12" s="11"/>
      <c r="JVV12" s="11"/>
      <c r="JVW12" s="11"/>
      <c r="JVX12" s="11"/>
      <c r="JVY12" s="11"/>
      <c r="JVZ12" s="11"/>
      <c r="JWA12" s="11"/>
      <c r="JWB12" s="11"/>
      <c r="JWC12" s="11"/>
      <c r="JWD12" s="11"/>
      <c r="JWE12" s="11"/>
      <c r="JWF12" s="11"/>
      <c r="JWG12" s="11"/>
      <c r="JWH12" s="11"/>
      <c r="JWI12" s="11"/>
      <c r="JWJ12" s="11"/>
      <c r="JWK12" s="11"/>
      <c r="JWL12" s="11"/>
      <c r="JWM12" s="11"/>
      <c r="JWN12" s="11"/>
      <c r="JWO12" s="11"/>
      <c r="JWP12" s="11"/>
      <c r="JWQ12" s="11"/>
      <c r="JWR12" s="11"/>
      <c r="JWS12" s="11"/>
      <c r="JWT12" s="11"/>
      <c r="JWU12" s="11"/>
      <c r="JWV12" s="11"/>
      <c r="JWW12" s="11"/>
      <c r="JWX12" s="11"/>
      <c r="JWY12" s="11"/>
      <c r="JWZ12" s="11"/>
      <c r="JXA12" s="11"/>
      <c r="JXB12" s="11"/>
      <c r="JXC12" s="11"/>
      <c r="JXD12" s="11"/>
      <c r="JXE12" s="11"/>
      <c r="JXF12" s="11"/>
      <c r="JXG12" s="11"/>
      <c r="JXH12" s="11"/>
      <c r="JXI12" s="11"/>
      <c r="JXJ12" s="11"/>
      <c r="JXK12" s="11"/>
      <c r="JXL12" s="11"/>
      <c r="JXM12" s="11"/>
      <c r="JXN12" s="11"/>
      <c r="JXO12" s="11"/>
      <c r="JXP12" s="11"/>
      <c r="JXQ12" s="11"/>
      <c r="JXR12" s="11"/>
      <c r="JXS12" s="11"/>
      <c r="JXT12" s="11"/>
      <c r="JXU12" s="11"/>
      <c r="JXV12" s="11"/>
      <c r="JXW12" s="11"/>
      <c r="JXX12" s="11"/>
      <c r="JXY12" s="11"/>
      <c r="JXZ12" s="11"/>
      <c r="JYA12" s="11"/>
      <c r="JYB12" s="11"/>
      <c r="JYC12" s="11"/>
      <c r="JYD12" s="11"/>
      <c r="JYE12" s="11"/>
      <c r="JYF12" s="11"/>
      <c r="JYG12" s="11"/>
      <c r="JYH12" s="11"/>
      <c r="JYI12" s="11"/>
      <c r="JYJ12" s="11"/>
      <c r="JYK12" s="11"/>
      <c r="JYL12" s="11"/>
      <c r="JYM12" s="11"/>
      <c r="JYN12" s="11"/>
      <c r="JYO12" s="11"/>
      <c r="JYP12" s="11"/>
      <c r="JYQ12" s="11"/>
      <c r="JYR12" s="11"/>
      <c r="JYS12" s="11"/>
      <c r="JYT12" s="11"/>
      <c r="JYU12" s="11"/>
      <c r="JYV12" s="11"/>
      <c r="JYW12" s="11"/>
      <c r="JYX12" s="11"/>
      <c r="JYY12" s="11"/>
      <c r="JYZ12" s="11"/>
      <c r="JZA12" s="11"/>
      <c r="JZB12" s="11"/>
      <c r="JZC12" s="11"/>
      <c r="JZD12" s="11"/>
      <c r="JZE12" s="11"/>
      <c r="JZF12" s="11"/>
      <c r="JZG12" s="11"/>
      <c r="JZH12" s="11"/>
      <c r="JZI12" s="11"/>
      <c r="JZJ12" s="11"/>
      <c r="JZK12" s="11"/>
      <c r="JZL12" s="11"/>
      <c r="JZM12" s="11"/>
      <c r="JZN12" s="11"/>
      <c r="JZO12" s="11"/>
      <c r="JZP12" s="11"/>
      <c r="JZQ12" s="11"/>
      <c r="JZR12" s="11"/>
      <c r="JZS12" s="11"/>
      <c r="JZT12" s="11"/>
      <c r="JZU12" s="11"/>
      <c r="JZV12" s="11"/>
      <c r="JZW12" s="11"/>
      <c r="JZX12" s="11"/>
      <c r="JZY12" s="11"/>
      <c r="JZZ12" s="11"/>
      <c r="KAA12" s="11"/>
      <c r="KAB12" s="11"/>
      <c r="KAC12" s="11"/>
      <c r="KAD12" s="11"/>
      <c r="KAE12" s="11"/>
      <c r="KAF12" s="11"/>
      <c r="KAG12" s="11"/>
      <c r="KAH12" s="11"/>
      <c r="KAI12" s="11"/>
      <c r="KAJ12" s="11"/>
      <c r="KAK12" s="11"/>
      <c r="KAL12" s="11"/>
      <c r="KAM12" s="11"/>
      <c r="KAN12" s="11"/>
      <c r="KAO12" s="11"/>
      <c r="KAP12" s="11"/>
      <c r="KAQ12" s="11"/>
      <c r="KAR12" s="11"/>
      <c r="KAS12" s="11"/>
      <c r="KAT12" s="11"/>
      <c r="KAU12" s="11"/>
      <c r="KAV12" s="11"/>
      <c r="KAW12" s="11"/>
      <c r="KAX12" s="11"/>
      <c r="KAY12" s="11"/>
      <c r="KAZ12" s="11"/>
      <c r="KBA12" s="11"/>
      <c r="KBB12" s="11"/>
      <c r="KBC12" s="11"/>
      <c r="KBD12" s="11"/>
      <c r="KBE12" s="11"/>
      <c r="KBF12" s="11"/>
      <c r="KBG12" s="11"/>
      <c r="KBH12" s="11"/>
      <c r="KBI12" s="11"/>
      <c r="KBJ12" s="11"/>
      <c r="KBK12" s="11"/>
      <c r="KBL12" s="11"/>
      <c r="KBM12" s="11"/>
      <c r="KBN12" s="11"/>
      <c r="KBO12" s="11"/>
      <c r="KBP12" s="11"/>
      <c r="KBQ12" s="11"/>
      <c r="KBR12" s="11"/>
      <c r="KBS12" s="11"/>
      <c r="KBT12" s="11"/>
      <c r="KBU12" s="11"/>
      <c r="KBV12" s="11"/>
      <c r="KBW12" s="11"/>
      <c r="KBX12" s="11"/>
      <c r="KBY12" s="11"/>
      <c r="KBZ12" s="11"/>
      <c r="KCA12" s="11"/>
      <c r="KCB12" s="11"/>
      <c r="KCC12" s="11"/>
      <c r="KCD12" s="11"/>
      <c r="KCE12" s="11"/>
      <c r="KCF12" s="11"/>
      <c r="KCG12" s="11"/>
      <c r="KCH12" s="11"/>
      <c r="KCI12" s="11"/>
      <c r="KCJ12" s="11"/>
      <c r="KCK12" s="11"/>
      <c r="KCL12" s="11"/>
      <c r="KCM12" s="11"/>
      <c r="KCN12" s="11"/>
      <c r="KCO12" s="11"/>
      <c r="KCP12" s="11"/>
      <c r="KCQ12" s="11"/>
      <c r="KCR12" s="11"/>
      <c r="KCS12" s="11"/>
      <c r="KCT12" s="11"/>
      <c r="KCU12" s="11"/>
      <c r="KCV12" s="11"/>
      <c r="KCW12" s="11"/>
      <c r="KCX12" s="11"/>
      <c r="KCY12" s="11"/>
      <c r="KCZ12" s="11"/>
      <c r="KDA12" s="11"/>
      <c r="KDB12" s="11"/>
      <c r="KDC12" s="11"/>
      <c r="KDD12" s="11"/>
      <c r="KDE12" s="11"/>
      <c r="KDF12" s="11"/>
      <c r="KDG12" s="11"/>
      <c r="KDH12" s="11"/>
      <c r="KDI12" s="11"/>
      <c r="KDJ12" s="11"/>
      <c r="KDK12" s="11"/>
      <c r="KDL12" s="11"/>
      <c r="KDM12" s="11"/>
      <c r="KDN12" s="11"/>
      <c r="KDO12" s="11"/>
      <c r="KDP12" s="11"/>
      <c r="KDQ12" s="11"/>
      <c r="KDR12" s="11"/>
      <c r="KDS12" s="11"/>
      <c r="KDT12" s="11"/>
      <c r="KDU12" s="11"/>
      <c r="KDV12" s="11"/>
      <c r="KDW12" s="11"/>
      <c r="KDX12" s="11"/>
      <c r="KDY12" s="11"/>
      <c r="KDZ12" s="11"/>
      <c r="KEA12" s="11"/>
      <c r="KEB12" s="11"/>
      <c r="KEC12" s="11"/>
      <c r="KED12" s="11"/>
      <c r="KEE12" s="11"/>
      <c r="KEF12" s="11"/>
      <c r="KEG12" s="11"/>
      <c r="KEH12" s="11"/>
      <c r="KEI12" s="11"/>
      <c r="KEJ12" s="11"/>
      <c r="KEK12" s="11"/>
      <c r="KEL12" s="11"/>
      <c r="KEM12" s="11"/>
      <c r="KEN12" s="11"/>
      <c r="KEO12" s="11"/>
      <c r="KEP12" s="11"/>
      <c r="KEQ12" s="11"/>
      <c r="KER12" s="11"/>
      <c r="KES12" s="11"/>
      <c r="KET12" s="11"/>
      <c r="KEU12" s="11"/>
      <c r="KEV12" s="11"/>
      <c r="KEW12" s="11"/>
      <c r="KEX12" s="11"/>
      <c r="KEY12" s="11"/>
      <c r="KEZ12" s="11"/>
      <c r="KFA12" s="11"/>
      <c r="KFB12" s="11"/>
      <c r="KFC12" s="11"/>
      <c r="KFD12" s="11"/>
      <c r="KFE12" s="11"/>
      <c r="KFF12" s="11"/>
      <c r="KFG12" s="11"/>
      <c r="KFH12" s="11"/>
      <c r="KFI12" s="11"/>
      <c r="KFJ12" s="11"/>
      <c r="KFK12" s="11"/>
      <c r="KFL12" s="11"/>
      <c r="KFM12" s="11"/>
      <c r="KFN12" s="11"/>
      <c r="KFO12" s="11"/>
      <c r="KFP12" s="11"/>
      <c r="KFQ12" s="11"/>
      <c r="KFR12" s="11"/>
      <c r="KFS12" s="11"/>
      <c r="KFT12" s="11"/>
      <c r="KFU12" s="11"/>
      <c r="KFV12" s="11"/>
      <c r="KFW12" s="11"/>
      <c r="KFX12" s="11"/>
      <c r="KFY12" s="11"/>
      <c r="KFZ12" s="11"/>
      <c r="KGA12" s="11"/>
      <c r="KGB12" s="11"/>
      <c r="KGC12" s="11"/>
      <c r="KGD12" s="11"/>
      <c r="KGE12" s="11"/>
      <c r="KGF12" s="11"/>
      <c r="KGG12" s="11"/>
      <c r="KGH12" s="11"/>
      <c r="KGI12" s="11"/>
      <c r="KGJ12" s="11"/>
      <c r="KGK12" s="11"/>
      <c r="KGL12" s="11"/>
      <c r="KGM12" s="11"/>
      <c r="KGN12" s="11"/>
      <c r="KGO12" s="11"/>
      <c r="KGP12" s="11"/>
      <c r="KGQ12" s="11"/>
      <c r="KGR12" s="11"/>
      <c r="KGS12" s="11"/>
      <c r="KGT12" s="11"/>
      <c r="KGU12" s="11"/>
      <c r="KGV12" s="11"/>
      <c r="KGW12" s="11"/>
      <c r="KGX12" s="11"/>
      <c r="KGY12" s="11"/>
      <c r="KGZ12" s="11"/>
      <c r="KHA12" s="11"/>
      <c r="KHB12" s="11"/>
      <c r="KHC12" s="11"/>
      <c r="KHD12" s="11"/>
      <c r="KHE12" s="11"/>
      <c r="KHF12" s="11"/>
      <c r="KHG12" s="11"/>
      <c r="KHH12" s="11"/>
      <c r="KHI12" s="11"/>
      <c r="KHJ12" s="11"/>
      <c r="KHK12" s="11"/>
      <c r="KHL12" s="11"/>
      <c r="KHM12" s="11"/>
      <c r="KHN12" s="11"/>
      <c r="KHO12" s="11"/>
      <c r="KHP12" s="11"/>
      <c r="KHQ12" s="11"/>
      <c r="KHR12" s="11"/>
      <c r="KHS12" s="11"/>
      <c r="KHT12" s="11"/>
      <c r="KHU12" s="11"/>
      <c r="KHV12" s="11"/>
      <c r="KHW12" s="11"/>
      <c r="KHX12" s="11"/>
      <c r="KHY12" s="11"/>
      <c r="KHZ12" s="11"/>
      <c r="KIA12" s="11"/>
      <c r="KIB12" s="11"/>
      <c r="KIC12" s="11"/>
      <c r="KID12" s="11"/>
      <c r="KIE12" s="11"/>
      <c r="KIF12" s="11"/>
      <c r="KIG12" s="11"/>
      <c r="KIH12" s="11"/>
      <c r="KII12" s="11"/>
      <c r="KIJ12" s="11"/>
      <c r="KIK12" s="11"/>
      <c r="KIL12" s="11"/>
      <c r="KIM12" s="11"/>
      <c r="KIN12" s="11"/>
      <c r="KIO12" s="11"/>
      <c r="KIP12" s="11"/>
      <c r="KIQ12" s="11"/>
      <c r="KIR12" s="11"/>
      <c r="KIS12" s="11"/>
      <c r="KIT12" s="11"/>
      <c r="KIU12" s="11"/>
      <c r="KIV12" s="11"/>
      <c r="KIW12" s="11"/>
      <c r="KIX12" s="11"/>
      <c r="KIY12" s="11"/>
      <c r="KIZ12" s="11"/>
      <c r="KJA12" s="11"/>
      <c r="KJB12" s="11"/>
      <c r="KJC12" s="11"/>
      <c r="KJD12" s="11"/>
      <c r="KJE12" s="11"/>
      <c r="KJF12" s="11"/>
      <c r="KJG12" s="11"/>
      <c r="KJH12" s="11"/>
      <c r="KJI12" s="11"/>
      <c r="KJJ12" s="11"/>
      <c r="KJK12" s="11"/>
      <c r="KJL12" s="11"/>
      <c r="KJM12" s="11"/>
      <c r="KJN12" s="11"/>
      <c r="KJO12" s="11"/>
      <c r="KJP12" s="11"/>
      <c r="KJQ12" s="11"/>
      <c r="KJR12" s="11"/>
      <c r="KJS12" s="11"/>
      <c r="KJT12" s="11"/>
      <c r="KJU12" s="11"/>
      <c r="KJV12" s="11"/>
      <c r="KJW12" s="11"/>
      <c r="KJX12" s="11"/>
      <c r="KJY12" s="11"/>
      <c r="KJZ12" s="11"/>
      <c r="KKA12" s="11"/>
      <c r="KKB12" s="11"/>
      <c r="KKC12" s="11"/>
      <c r="KKD12" s="11"/>
      <c r="KKE12" s="11"/>
      <c r="KKF12" s="11"/>
      <c r="KKG12" s="11"/>
      <c r="KKH12" s="11"/>
      <c r="KKI12" s="11"/>
      <c r="KKJ12" s="11"/>
      <c r="KKK12" s="11"/>
      <c r="KKL12" s="11"/>
      <c r="KKM12" s="11"/>
      <c r="KKN12" s="11"/>
      <c r="KKO12" s="11"/>
      <c r="KKP12" s="11"/>
      <c r="KKQ12" s="11"/>
      <c r="KKR12" s="11"/>
      <c r="KKS12" s="11"/>
      <c r="KKT12" s="11"/>
      <c r="KKU12" s="11"/>
      <c r="KKV12" s="11"/>
      <c r="KKW12" s="11"/>
      <c r="KKX12" s="11"/>
      <c r="KKY12" s="11"/>
      <c r="KKZ12" s="11"/>
      <c r="KLA12" s="11"/>
      <c r="KLB12" s="11"/>
      <c r="KLC12" s="11"/>
      <c r="KLD12" s="11"/>
      <c r="KLE12" s="11"/>
      <c r="KLF12" s="11"/>
      <c r="KLG12" s="11"/>
      <c r="KLH12" s="11"/>
      <c r="KLI12" s="11"/>
      <c r="KLJ12" s="11"/>
      <c r="KLK12" s="11"/>
      <c r="KLL12" s="11"/>
      <c r="KLM12" s="11"/>
      <c r="KLN12" s="11"/>
      <c r="KLO12" s="11"/>
      <c r="KLP12" s="11"/>
      <c r="KLQ12" s="11"/>
      <c r="KLR12" s="11"/>
      <c r="KLS12" s="11"/>
      <c r="KLT12" s="11"/>
      <c r="KLU12" s="11"/>
      <c r="KLV12" s="11"/>
      <c r="KLW12" s="11"/>
      <c r="KLX12" s="11"/>
      <c r="KLY12" s="11"/>
      <c r="KLZ12" s="11"/>
      <c r="KMA12" s="11"/>
      <c r="KMB12" s="11"/>
      <c r="KMC12" s="11"/>
      <c r="KMD12" s="11"/>
      <c r="KME12" s="11"/>
      <c r="KMF12" s="11"/>
      <c r="KMG12" s="11"/>
      <c r="KMH12" s="11"/>
      <c r="KMI12" s="11"/>
      <c r="KMJ12" s="11"/>
      <c r="KMK12" s="11"/>
      <c r="KML12" s="11"/>
      <c r="KMM12" s="11"/>
      <c r="KMN12" s="11"/>
      <c r="KMO12" s="11"/>
      <c r="KMP12" s="11"/>
      <c r="KMQ12" s="11"/>
      <c r="KMR12" s="11"/>
      <c r="KMS12" s="11"/>
      <c r="KMT12" s="11"/>
      <c r="KMU12" s="11"/>
      <c r="KMV12" s="11"/>
      <c r="KMW12" s="11"/>
      <c r="KMX12" s="11"/>
      <c r="KMY12" s="11"/>
      <c r="KMZ12" s="11"/>
      <c r="KNA12" s="11"/>
      <c r="KNB12" s="11"/>
      <c r="KNC12" s="11"/>
      <c r="KND12" s="11"/>
      <c r="KNE12" s="11"/>
      <c r="KNF12" s="11"/>
      <c r="KNG12" s="11"/>
      <c r="KNH12" s="11"/>
      <c r="KNI12" s="11"/>
      <c r="KNJ12" s="11"/>
      <c r="KNK12" s="11"/>
      <c r="KNL12" s="11"/>
      <c r="KNM12" s="11"/>
      <c r="KNN12" s="11"/>
      <c r="KNO12" s="11"/>
      <c r="KNP12" s="11"/>
      <c r="KNQ12" s="11"/>
      <c r="KNR12" s="11"/>
      <c r="KNS12" s="11"/>
      <c r="KNT12" s="11"/>
      <c r="KNU12" s="11"/>
      <c r="KNV12" s="11"/>
      <c r="KNW12" s="11"/>
      <c r="KNX12" s="11"/>
      <c r="KNY12" s="11"/>
      <c r="KNZ12" s="11"/>
      <c r="KOA12" s="11"/>
      <c r="KOB12" s="11"/>
      <c r="KOC12" s="11"/>
      <c r="KOD12" s="11"/>
      <c r="KOE12" s="11"/>
      <c r="KOF12" s="11"/>
      <c r="KOG12" s="11"/>
      <c r="KOH12" s="11"/>
      <c r="KOI12" s="11"/>
      <c r="KOJ12" s="11"/>
      <c r="KOK12" s="11"/>
      <c r="KOL12" s="11"/>
      <c r="KOM12" s="11"/>
      <c r="KON12" s="11"/>
      <c r="KOO12" s="11"/>
      <c r="KOP12" s="11"/>
      <c r="KOQ12" s="11"/>
      <c r="KOR12" s="11"/>
      <c r="KOS12" s="11"/>
      <c r="KOT12" s="11"/>
      <c r="KOU12" s="11"/>
      <c r="KOV12" s="11"/>
      <c r="KOW12" s="11"/>
      <c r="KOX12" s="11"/>
      <c r="KOY12" s="11"/>
      <c r="KOZ12" s="11"/>
      <c r="KPA12" s="11"/>
      <c r="KPB12" s="11"/>
      <c r="KPC12" s="11"/>
      <c r="KPD12" s="11"/>
      <c r="KPE12" s="11"/>
      <c r="KPF12" s="11"/>
      <c r="KPG12" s="11"/>
      <c r="KPH12" s="11"/>
      <c r="KPI12" s="11"/>
      <c r="KPJ12" s="11"/>
      <c r="KPK12" s="11"/>
      <c r="KPL12" s="11"/>
      <c r="KPM12" s="11"/>
      <c r="KPN12" s="11"/>
      <c r="KPO12" s="11"/>
      <c r="KPP12" s="11"/>
      <c r="KPQ12" s="11"/>
      <c r="KPR12" s="11"/>
      <c r="KPS12" s="11"/>
      <c r="KPT12" s="11"/>
      <c r="KPU12" s="11"/>
      <c r="KPV12" s="11"/>
      <c r="KPW12" s="11"/>
      <c r="KPX12" s="11"/>
      <c r="KPY12" s="11"/>
      <c r="KPZ12" s="11"/>
      <c r="KQA12" s="11"/>
      <c r="KQB12" s="11"/>
      <c r="KQC12" s="11"/>
      <c r="KQD12" s="11"/>
      <c r="KQE12" s="11"/>
      <c r="KQF12" s="11"/>
      <c r="KQG12" s="11"/>
      <c r="KQH12" s="11"/>
      <c r="KQI12" s="11"/>
      <c r="KQJ12" s="11"/>
      <c r="KQK12" s="11"/>
      <c r="KQL12" s="11"/>
      <c r="KQM12" s="11"/>
      <c r="KQN12" s="11"/>
      <c r="KQO12" s="11"/>
      <c r="KQP12" s="11"/>
      <c r="KQQ12" s="11"/>
      <c r="KQR12" s="11"/>
      <c r="KQS12" s="11"/>
      <c r="KQT12" s="11"/>
      <c r="KQU12" s="11"/>
      <c r="KQV12" s="11"/>
      <c r="KQW12" s="11"/>
      <c r="KQX12" s="11"/>
      <c r="KQY12" s="11"/>
      <c r="KQZ12" s="11"/>
      <c r="KRA12" s="11"/>
      <c r="KRB12" s="11"/>
      <c r="KRC12" s="11"/>
      <c r="KRD12" s="11"/>
      <c r="KRE12" s="11"/>
      <c r="KRF12" s="11"/>
      <c r="KRG12" s="11"/>
      <c r="KRH12" s="11"/>
      <c r="KRI12" s="11"/>
      <c r="KRJ12" s="11"/>
      <c r="KRK12" s="11"/>
      <c r="KRL12" s="11"/>
      <c r="KRM12" s="11"/>
      <c r="KRN12" s="11"/>
      <c r="KRO12" s="11"/>
      <c r="KRP12" s="11"/>
      <c r="KRQ12" s="11"/>
      <c r="KRR12" s="11"/>
      <c r="KRS12" s="11"/>
      <c r="KRT12" s="11"/>
      <c r="KRU12" s="11"/>
      <c r="KRV12" s="11"/>
      <c r="KRW12" s="11"/>
      <c r="KRX12" s="11"/>
      <c r="KRY12" s="11"/>
      <c r="KRZ12" s="11"/>
      <c r="KSA12" s="11"/>
      <c r="KSB12" s="11"/>
      <c r="KSC12" s="11"/>
      <c r="KSD12" s="11"/>
      <c r="KSE12" s="11"/>
      <c r="KSF12" s="11"/>
      <c r="KSG12" s="11"/>
      <c r="KSH12" s="11"/>
      <c r="KSI12" s="11"/>
      <c r="KSJ12" s="11"/>
      <c r="KSK12" s="11"/>
      <c r="KSL12" s="11"/>
      <c r="KSM12" s="11"/>
      <c r="KSN12" s="11"/>
      <c r="KSO12" s="11"/>
      <c r="KSP12" s="11"/>
      <c r="KSQ12" s="11"/>
      <c r="KSR12" s="11"/>
      <c r="KSS12" s="11"/>
      <c r="KST12" s="11"/>
      <c r="KSU12" s="11"/>
      <c r="KSV12" s="11"/>
      <c r="KSW12" s="11"/>
      <c r="KSX12" s="11"/>
      <c r="KSY12" s="11"/>
      <c r="KSZ12" s="11"/>
      <c r="KTA12" s="11"/>
      <c r="KTB12" s="11"/>
      <c r="KTC12" s="11"/>
      <c r="KTD12" s="11"/>
      <c r="KTE12" s="11"/>
      <c r="KTF12" s="11"/>
      <c r="KTG12" s="11"/>
      <c r="KTH12" s="11"/>
      <c r="KTI12" s="11"/>
      <c r="KTJ12" s="11"/>
      <c r="KTK12" s="11"/>
      <c r="KTL12" s="11"/>
      <c r="KTM12" s="11"/>
      <c r="KTN12" s="11"/>
      <c r="KTO12" s="11"/>
      <c r="KTP12" s="11"/>
      <c r="KTQ12" s="11"/>
      <c r="KTR12" s="11"/>
      <c r="KTS12" s="11"/>
      <c r="KTT12" s="11"/>
      <c r="KTU12" s="11"/>
      <c r="KTV12" s="11"/>
      <c r="KTW12" s="11"/>
      <c r="KTX12" s="11"/>
      <c r="KTY12" s="11"/>
      <c r="KTZ12" s="11"/>
      <c r="KUA12" s="11"/>
      <c r="KUB12" s="11"/>
      <c r="KUC12" s="11"/>
      <c r="KUD12" s="11"/>
      <c r="KUE12" s="11"/>
      <c r="KUF12" s="11"/>
      <c r="KUG12" s="11"/>
      <c r="KUH12" s="11"/>
      <c r="KUI12" s="11"/>
      <c r="KUJ12" s="11"/>
      <c r="KUK12" s="11"/>
      <c r="KUL12" s="11"/>
      <c r="KUM12" s="11"/>
      <c r="KUN12" s="11"/>
      <c r="KUO12" s="11"/>
      <c r="KUP12" s="11"/>
      <c r="KUQ12" s="11"/>
      <c r="KUR12" s="11"/>
      <c r="KUS12" s="11"/>
      <c r="KUT12" s="11"/>
      <c r="KUU12" s="11"/>
      <c r="KUV12" s="11"/>
      <c r="KUW12" s="11"/>
      <c r="KUX12" s="11"/>
      <c r="KUY12" s="11"/>
      <c r="KUZ12" s="11"/>
      <c r="KVA12" s="11"/>
      <c r="KVB12" s="11"/>
      <c r="KVC12" s="11"/>
      <c r="KVD12" s="11"/>
      <c r="KVE12" s="11"/>
      <c r="KVF12" s="11"/>
      <c r="KVG12" s="11"/>
      <c r="KVH12" s="11"/>
      <c r="KVI12" s="11"/>
      <c r="KVJ12" s="11"/>
      <c r="KVK12" s="11"/>
      <c r="KVL12" s="11"/>
      <c r="KVM12" s="11"/>
      <c r="KVN12" s="11"/>
      <c r="KVO12" s="11"/>
      <c r="KVP12" s="11"/>
      <c r="KVQ12" s="11"/>
      <c r="KVR12" s="11"/>
      <c r="KVS12" s="11"/>
      <c r="KVT12" s="11"/>
      <c r="KVU12" s="11"/>
      <c r="KVV12" s="11"/>
      <c r="KVW12" s="11"/>
      <c r="KVX12" s="11"/>
      <c r="KVY12" s="11"/>
      <c r="KVZ12" s="11"/>
      <c r="KWA12" s="11"/>
      <c r="KWB12" s="11"/>
      <c r="KWC12" s="11"/>
      <c r="KWD12" s="11"/>
      <c r="KWE12" s="11"/>
      <c r="KWF12" s="11"/>
      <c r="KWG12" s="11"/>
      <c r="KWH12" s="11"/>
      <c r="KWI12" s="11"/>
      <c r="KWJ12" s="11"/>
      <c r="KWK12" s="11"/>
      <c r="KWL12" s="11"/>
      <c r="KWM12" s="11"/>
      <c r="KWN12" s="11"/>
      <c r="KWO12" s="11"/>
      <c r="KWP12" s="11"/>
      <c r="KWQ12" s="11"/>
      <c r="KWR12" s="11"/>
      <c r="KWS12" s="11"/>
      <c r="KWT12" s="11"/>
      <c r="KWU12" s="11"/>
      <c r="KWV12" s="11"/>
      <c r="KWW12" s="11"/>
      <c r="KWX12" s="11"/>
      <c r="KWY12" s="11"/>
      <c r="KWZ12" s="11"/>
      <c r="KXA12" s="11"/>
      <c r="KXB12" s="11"/>
      <c r="KXC12" s="11"/>
      <c r="KXD12" s="11"/>
      <c r="KXE12" s="11"/>
      <c r="KXF12" s="11"/>
      <c r="KXG12" s="11"/>
      <c r="KXH12" s="11"/>
      <c r="KXI12" s="11"/>
      <c r="KXJ12" s="11"/>
      <c r="KXK12" s="11"/>
      <c r="KXL12" s="11"/>
      <c r="KXM12" s="11"/>
      <c r="KXN12" s="11"/>
      <c r="KXO12" s="11"/>
      <c r="KXP12" s="11"/>
      <c r="KXQ12" s="11"/>
      <c r="KXR12" s="11"/>
      <c r="KXS12" s="11"/>
      <c r="KXT12" s="11"/>
      <c r="KXU12" s="11"/>
      <c r="KXV12" s="11"/>
      <c r="KXW12" s="11"/>
      <c r="KXX12" s="11"/>
      <c r="KXY12" s="11"/>
      <c r="KXZ12" s="11"/>
      <c r="KYA12" s="11"/>
      <c r="KYB12" s="11"/>
      <c r="KYC12" s="11"/>
      <c r="KYD12" s="11"/>
      <c r="KYE12" s="11"/>
      <c r="KYF12" s="11"/>
      <c r="KYG12" s="11"/>
      <c r="KYH12" s="11"/>
      <c r="KYI12" s="11"/>
      <c r="KYJ12" s="11"/>
      <c r="KYK12" s="11"/>
      <c r="KYL12" s="11"/>
      <c r="KYM12" s="11"/>
      <c r="KYN12" s="11"/>
      <c r="KYO12" s="11"/>
      <c r="KYP12" s="11"/>
      <c r="KYQ12" s="11"/>
      <c r="KYR12" s="11"/>
      <c r="KYS12" s="11"/>
      <c r="KYT12" s="11"/>
      <c r="KYU12" s="11"/>
      <c r="KYV12" s="11"/>
      <c r="KYW12" s="11"/>
      <c r="KYX12" s="11"/>
      <c r="KYY12" s="11"/>
      <c r="KYZ12" s="11"/>
      <c r="KZA12" s="11"/>
      <c r="KZB12" s="11"/>
      <c r="KZC12" s="11"/>
      <c r="KZD12" s="11"/>
      <c r="KZE12" s="11"/>
      <c r="KZF12" s="11"/>
      <c r="KZG12" s="11"/>
      <c r="KZH12" s="11"/>
      <c r="KZI12" s="11"/>
      <c r="KZJ12" s="11"/>
      <c r="KZK12" s="11"/>
      <c r="KZL12" s="11"/>
      <c r="KZM12" s="11"/>
      <c r="KZN12" s="11"/>
      <c r="KZO12" s="11"/>
      <c r="KZP12" s="11"/>
      <c r="KZQ12" s="11"/>
      <c r="KZR12" s="11"/>
      <c r="KZS12" s="11"/>
      <c r="KZT12" s="11"/>
      <c r="KZU12" s="11"/>
      <c r="KZV12" s="11"/>
      <c r="KZW12" s="11"/>
      <c r="KZX12" s="11"/>
      <c r="KZY12" s="11"/>
      <c r="KZZ12" s="11"/>
      <c r="LAA12" s="11"/>
      <c r="LAB12" s="11"/>
      <c r="LAC12" s="11"/>
      <c r="LAD12" s="11"/>
      <c r="LAE12" s="11"/>
      <c r="LAF12" s="11"/>
      <c r="LAG12" s="11"/>
      <c r="LAH12" s="11"/>
      <c r="LAI12" s="11"/>
      <c r="LAJ12" s="11"/>
      <c r="LAK12" s="11"/>
      <c r="LAL12" s="11"/>
      <c r="LAM12" s="11"/>
      <c r="LAN12" s="11"/>
      <c r="LAO12" s="11"/>
      <c r="LAP12" s="11"/>
      <c r="LAQ12" s="11"/>
      <c r="LAR12" s="11"/>
      <c r="LAS12" s="11"/>
      <c r="LAT12" s="11"/>
      <c r="LAU12" s="11"/>
      <c r="LAV12" s="11"/>
      <c r="LAW12" s="11"/>
      <c r="LAX12" s="11"/>
      <c r="LAY12" s="11"/>
      <c r="LAZ12" s="11"/>
      <c r="LBA12" s="11"/>
      <c r="LBB12" s="11"/>
      <c r="LBC12" s="11"/>
      <c r="LBD12" s="11"/>
      <c r="LBE12" s="11"/>
      <c r="LBF12" s="11"/>
      <c r="LBG12" s="11"/>
      <c r="LBH12" s="11"/>
      <c r="LBI12" s="11"/>
      <c r="LBJ12" s="11"/>
      <c r="LBK12" s="11"/>
      <c r="LBL12" s="11"/>
      <c r="LBM12" s="11"/>
      <c r="LBN12" s="11"/>
      <c r="LBO12" s="11"/>
      <c r="LBP12" s="11"/>
      <c r="LBQ12" s="11"/>
      <c r="LBR12" s="11"/>
      <c r="LBS12" s="11"/>
      <c r="LBT12" s="11"/>
      <c r="LBU12" s="11"/>
      <c r="LBV12" s="11"/>
      <c r="LBW12" s="11"/>
      <c r="LBX12" s="11"/>
      <c r="LBY12" s="11"/>
      <c r="LBZ12" s="11"/>
      <c r="LCA12" s="11"/>
      <c r="LCB12" s="11"/>
      <c r="LCC12" s="11"/>
      <c r="LCD12" s="11"/>
      <c r="LCE12" s="11"/>
      <c r="LCF12" s="11"/>
      <c r="LCG12" s="11"/>
      <c r="LCH12" s="11"/>
      <c r="LCI12" s="11"/>
      <c r="LCJ12" s="11"/>
      <c r="LCK12" s="11"/>
      <c r="LCL12" s="11"/>
      <c r="LCM12" s="11"/>
      <c r="LCN12" s="11"/>
      <c r="LCO12" s="11"/>
      <c r="LCP12" s="11"/>
      <c r="LCQ12" s="11"/>
      <c r="LCR12" s="11"/>
      <c r="LCS12" s="11"/>
      <c r="LCT12" s="11"/>
      <c r="LCU12" s="11"/>
      <c r="LCV12" s="11"/>
      <c r="LCW12" s="11"/>
      <c r="LCX12" s="11"/>
      <c r="LCY12" s="11"/>
      <c r="LCZ12" s="11"/>
      <c r="LDA12" s="11"/>
      <c r="LDB12" s="11"/>
      <c r="LDC12" s="11"/>
      <c r="LDD12" s="11"/>
      <c r="LDE12" s="11"/>
      <c r="LDF12" s="11"/>
      <c r="LDG12" s="11"/>
      <c r="LDH12" s="11"/>
      <c r="LDI12" s="11"/>
      <c r="LDJ12" s="11"/>
      <c r="LDK12" s="11"/>
      <c r="LDL12" s="11"/>
      <c r="LDM12" s="11"/>
      <c r="LDN12" s="11"/>
      <c r="LDO12" s="11"/>
      <c r="LDP12" s="11"/>
      <c r="LDQ12" s="11"/>
      <c r="LDR12" s="11"/>
      <c r="LDS12" s="11"/>
      <c r="LDT12" s="11"/>
      <c r="LDU12" s="11"/>
      <c r="LDV12" s="11"/>
      <c r="LDW12" s="11"/>
      <c r="LDX12" s="11"/>
      <c r="LDY12" s="11"/>
      <c r="LDZ12" s="11"/>
      <c r="LEA12" s="11"/>
      <c r="LEB12" s="11"/>
      <c r="LEC12" s="11"/>
      <c r="LED12" s="11"/>
      <c r="LEE12" s="11"/>
      <c r="LEF12" s="11"/>
      <c r="LEG12" s="11"/>
      <c r="LEH12" s="11"/>
      <c r="LEI12" s="11"/>
      <c r="LEJ12" s="11"/>
      <c r="LEK12" s="11"/>
      <c r="LEL12" s="11"/>
      <c r="LEM12" s="11"/>
      <c r="LEN12" s="11"/>
      <c r="LEO12" s="11"/>
      <c r="LEP12" s="11"/>
      <c r="LEQ12" s="11"/>
      <c r="LER12" s="11"/>
      <c r="LES12" s="11"/>
      <c r="LET12" s="11"/>
      <c r="LEU12" s="11"/>
      <c r="LEV12" s="11"/>
      <c r="LEW12" s="11"/>
      <c r="LEX12" s="11"/>
      <c r="LEY12" s="11"/>
      <c r="LEZ12" s="11"/>
      <c r="LFA12" s="11"/>
      <c r="LFB12" s="11"/>
      <c r="LFC12" s="11"/>
      <c r="LFD12" s="11"/>
      <c r="LFE12" s="11"/>
      <c r="LFF12" s="11"/>
      <c r="LFG12" s="11"/>
      <c r="LFH12" s="11"/>
      <c r="LFI12" s="11"/>
      <c r="LFJ12" s="11"/>
      <c r="LFK12" s="11"/>
      <c r="LFL12" s="11"/>
      <c r="LFM12" s="11"/>
      <c r="LFN12" s="11"/>
      <c r="LFO12" s="11"/>
      <c r="LFP12" s="11"/>
      <c r="LFQ12" s="11"/>
      <c r="LFR12" s="11"/>
      <c r="LFS12" s="11"/>
      <c r="LFT12" s="11"/>
      <c r="LFU12" s="11"/>
      <c r="LFV12" s="11"/>
      <c r="LFW12" s="11"/>
      <c r="LFX12" s="11"/>
      <c r="LFY12" s="11"/>
      <c r="LFZ12" s="11"/>
      <c r="LGA12" s="11"/>
      <c r="LGB12" s="11"/>
      <c r="LGC12" s="11"/>
      <c r="LGD12" s="11"/>
      <c r="LGE12" s="11"/>
      <c r="LGF12" s="11"/>
      <c r="LGG12" s="11"/>
      <c r="LGH12" s="11"/>
      <c r="LGI12" s="11"/>
      <c r="LGJ12" s="11"/>
      <c r="LGK12" s="11"/>
      <c r="LGL12" s="11"/>
      <c r="LGM12" s="11"/>
      <c r="LGN12" s="11"/>
      <c r="LGO12" s="11"/>
      <c r="LGP12" s="11"/>
      <c r="LGQ12" s="11"/>
      <c r="LGR12" s="11"/>
      <c r="LGS12" s="11"/>
      <c r="LGT12" s="11"/>
      <c r="LGU12" s="11"/>
      <c r="LGV12" s="11"/>
      <c r="LGW12" s="11"/>
      <c r="LGX12" s="11"/>
      <c r="LGY12" s="11"/>
      <c r="LGZ12" s="11"/>
      <c r="LHA12" s="11"/>
      <c r="LHB12" s="11"/>
      <c r="LHC12" s="11"/>
      <c r="LHD12" s="11"/>
      <c r="LHE12" s="11"/>
      <c r="LHF12" s="11"/>
      <c r="LHG12" s="11"/>
      <c r="LHH12" s="11"/>
      <c r="LHI12" s="11"/>
      <c r="LHJ12" s="11"/>
      <c r="LHK12" s="11"/>
      <c r="LHL12" s="11"/>
      <c r="LHM12" s="11"/>
      <c r="LHN12" s="11"/>
      <c r="LHO12" s="11"/>
      <c r="LHP12" s="11"/>
      <c r="LHQ12" s="11"/>
      <c r="LHR12" s="11"/>
      <c r="LHS12" s="11"/>
      <c r="LHT12" s="11"/>
      <c r="LHU12" s="11"/>
      <c r="LHV12" s="11"/>
      <c r="LHW12" s="11"/>
      <c r="LHX12" s="11"/>
      <c r="LHY12" s="11"/>
      <c r="LHZ12" s="11"/>
      <c r="LIA12" s="11"/>
      <c r="LIB12" s="11"/>
      <c r="LIC12" s="11"/>
      <c r="LID12" s="11"/>
      <c r="LIE12" s="11"/>
      <c r="LIF12" s="11"/>
      <c r="LIG12" s="11"/>
      <c r="LIH12" s="11"/>
      <c r="LII12" s="11"/>
      <c r="LIJ12" s="11"/>
      <c r="LIK12" s="11"/>
      <c r="LIL12" s="11"/>
      <c r="LIM12" s="11"/>
      <c r="LIN12" s="11"/>
      <c r="LIO12" s="11"/>
      <c r="LIP12" s="11"/>
      <c r="LIQ12" s="11"/>
      <c r="LIR12" s="11"/>
      <c r="LIS12" s="11"/>
      <c r="LIT12" s="11"/>
      <c r="LIU12" s="11"/>
      <c r="LIV12" s="11"/>
      <c r="LIW12" s="11"/>
      <c r="LIX12" s="11"/>
      <c r="LIY12" s="11"/>
      <c r="LIZ12" s="11"/>
      <c r="LJA12" s="11"/>
      <c r="LJB12" s="11"/>
      <c r="LJC12" s="11"/>
      <c r="LJD12" s="11"/>
      <c r="LJE12" s="11"/>
      <c r="LJF12" s="11"/>
      <c r="LJG12" s="11"/>
      <c r="LJH12" s="11"/>
      <c r="LJI12" s="11"/>
      <c r="LJJ12" s="11"/>
      <c r="LJK12" s="11"/>
      <c r="LJL12" s="11"/>
      <c r="LJM12" s="11"/>
      <c r="LJN12" s="11"/>
      <c r="LJO12" s="11"/>
      <c r="LJP12" s="11"/>
      <c r="LJQ12" s="11"/>
      <c r="LJR12" s="11"/>
      <c r="LJS12" s="11"/>
      <c r="LJT12" s="11"/>
      <c r="LJU12" s="11"/>
      <c r="LJV12" s="11"/>
      <c r="LJW12" s="11"/>
      <c r="LJX12" s="11"/>
      <c r="LJY12" s="11"/>
      <c r="LJZ12" s="11"/>
      <c r="LKA12" s="11"/>
      <c r="LKB12" s="11"/>
      <c r="LKC12" s="11"/>
      <c r="LKD12" s="11"/>
      <c r="LKE12" s="11"/>
      <c r="LKF12" s="11"/>
      <c r="LKG12" s="11"/>
      <c r="LKH12" s="11"/>
      <c r="LKI12" s="11"/>
      <c r="LKJ12" s="11"/>
      <c r="LKK12" s="11"/>
      <c r="LKL12" s="11"/>
      <c r="LKM12" s="11"/>
      <c r="LKN12" s="11"/>
      <c r="LKO12" s="11"/>
      <c r="LKP12" s="11"/>
      <c r="LKQ12" s="11"/>
      <c r="LKR12" s="11"/>
      <c r="LKS12" s="11"/>
      <c r="LKT12" s="11"/>
      <c r="LKU12" s="11"/>
      <c r="LKV12" s="11"/>
      <c r="LKW12" s="11"/>
      <c r="LKX12" s="11"/>
      <c r="LKY12" s="11"/>
      <c r="LKZ12" s="11"/>
      <c r="LLA12" s="11"/>
      <c r="LLB12" s="11"/>
      <c r="LLC12" s="11"/>
      <c r="LLD12" s="11"/>
      <c r="LLE12" s="11"/>
      <c r="LLF12" s="11"/>
      <c r="LLG12" s="11"/>
      <c r="LLH12" s="11"/>
      <c r="LLI12" s="11"/>
      <c r="LLJ12" s="11"/>
      <c r="LLK12" s="11"/>
      <c r="LLL12" s="11"/>
      <c r="LLM12" s="11"/>
      <c r="LLN12" s="11"/>
      <c r="LLO12" s="11"/>
      <c r="LLP12" s="11"/>
      <c r="LLQ12" s="11"/>
      <c r="LLR12" s="11"/>
      <c r="LLS12" s="11"/>
      <c r="LLT12" s="11"/>
      <c r="LLU12" s="11"/>
      <c r="LLV12" s="11"/>
      <c r="LLW12" s="11"/>
      <c r="LLX12" s="11"/>
      <c r="LLY12" s="11"/>
      <c r="LLZ12" s="11"/>
      <c r="LMA12" s="11"/>
      <c r="LMB12" s="11"/>
      <c r="LMC12" s="11"/>
      <c r="LMD12" s="11"/>
      <c r="LME12" s="11"/>
      <c r="LMF12" s="11"/>
      <c r="LMG12" s="11"/>
      <c r="LMH12" s="11"/>
      <c r="LMI12" s="11"/>
      <c r="LMJ12" s="11"/>
      <c r="LMK12" s="11"/>
      <c r="LML12" s="11"/>
      <c r="LMM12" s="11"/>
      <c r="LMN12" s="11"/>
      <c r="LMO12" s="11"/>
      <c r="LMP12" s="11"/>
      <c r="LMQ12" s="11"/>
      <c r="LMR12" s="11"/>
      <c r="LMS12" s="11"/>
      <c r="LMT12" s="11"/>
      <c r="LMU12" s="11"/>
      <c r="LMV12" s="11"/>
      <c r="LMW12" s="11"/>
      <c r="LMX12" s="11"/>
      <c r="LMY12" s="11"/>
      <c r="LMZ12" s="11"/>
      <c r="LNA12" s="11"/>
      <c r="LNB12" s="11"/>
      <c r="LNC12" s="11"/>
      <c r="LND12" s="11"/>
      <c r="LNE12" s="11"/>
      <c r="LNF12" s="11"/>
      <c r="LNG12" s="11"/>
      <c r="LNH12" s="11"/>
      <c r="LNI12" s="11"/>
      <c r="LNJ12" s="11"/>
      <c r="LNK12" s="11"/>
      <c r="LNL12" s="11"/>
      <c r="LNM12" s="11"/>
      <c r="LNN12" s="11"/>
      <c r="LNO12" s="11"/>
      <c r="LNP12" s="11"/>
      <c r="LNQ12" s="11"/>
      <c r="LNR12" s="11"/>
      <c r="LNS12" s="11"/>
      <c r="LNT12" s="11"/>
      <c r="LNU12" s="11"/>
      <c r="LNV12" s="11"/>
      <c r="LNW12" s="11"/>
      <c r="LNX12" s="11"/>
      <c r="LNY12" s="11"/>
      <c r="LNZ12" s="11"/>
      <c r="LOA12" s="11"/>
      <c r="LOB12" s="11"/>
      <c r="LOC12" s="11"/>
      <c r="LOD12" s="11"/>
      <c r="LOE12" s="11"/>
      <c r="LOF12" s="11"/>
      <c r="LOG12" s="11"/>
      <c r="LOH12" s="11"/>
      <c r="LOI12" s="11"/>
      <c r="LOJ12" s="11"/>
      <c r="LOK12" s="11"/>
      <c r="LOL12" s="11"/>
      <c r="LOM12" s="11"/>
      <c r="LON12" s="11"/>
      <c r="LOO12" s="11"/>
      <c r="LOP12" s="11"/>
      <c r="LOQ12" s="11"/>
      <c r="LOR12" s="11"/>
      <c r="LOS12" s="11"/>
      <c r="LOT12" s="11"/>
      <c r="LOU12" s="11"/>
      <c r="LOV12" s="11"/>
      <c r="LOW12" s="11"/>
      <c r="LOX12" s="11"/>
      <c r="LOY12" s="11"/>
      <c r="LOZ12" s="11"/>
      <c r="LPA12" s="11"/>
      <c r="LPB12" s="11"/>
      <c r="LPC12" s="11"/>
      <c r="LPD12" s="11"/>
      <c r="LPE12" s="11"/>
      <c r="LPF12" s="11"/>
      <c r="LPG12" s="11"/>
      <c r="LPH12" s="11"/>
      <c r="LPI12" s="11"/>
      <c r="LPJ12" s="11"/>
      <c r="LPK12" s="11"/>
      <c r="LPL12" s="11"/>
      <c r="LPM12" s="11"/>
      <c r="LPN12" s="11"/>
      <c r="LPO12" s="11"/>
      <c r="LPP12" s="11"/>
      <c r="LPQ12" s="11"/>
      <c r="LPR12" s="11"/>
      <c r="LPS12" s="11"/>
      <c r="LPT12" s="11"/>
      <c r="LPU12" s="11"/>
      <c r="LPV12" s="11"/>
      <c r="LPW12" s="11"/>
      <c r="LPX12" s="11"/>
      <c r="LPY12" s="11"/>
      <c r="LPZ12" s="11"/>
      <c r="LQA12" s="11"/>
      <c r="LQB12" s="11"/>
      <c r="LQC12" s="11"/>
      <c r="LQD12" s="11"/>
      <c r="LQE12" s="11"/>
      <c r="LQF12" s="11"/>
      <c r="LQG12" s="11"/>
      <c r="LQH12" s="11"/>
      <c r="LQI12" s="11"/>
      <c r="LQJ12" s="11"/>
      <c r="LQK12" s="11"/>
      <c r="LQL12" s="11"/>
      <c r="LQM12" s="11"/>
      <c r="LQN12" s="11"/>
      <c r="LQO12" s="11"/>
      <c r="LQP12" s="11"/>
      <c r="LQQ12" s="11"/>
      <c r="LQR12" s="11"/>
      <c r="LQS12" s="11"/>
      <c r="LQT12" s="11"/>
      <c r="LQU12" s="11"/>
      <c r="LQV12" s="11"/>
      <c r="LQW12" s="11"/>
      <c r="LQX12" s="11"/>
      <c r="LQY12" s="11"/>
      <c r="LQZ12" s="11"/>
      <c r="LRA12" s="11"/>
      <c r="LRB12" s="11"/>
      <c r="LRC12" s="11"/>
      <c r="LRD12" s="11"/>
      <c r="LRE12" s="11"/>
      <c r="LRF12" s="11"/>
      <c r="LRG12" s="11"/>
      <c r="LRH12" s="11"/>
      <c r="LRI12" s="11"/>
      <c r="LRJ12" s="11"/>
      <c r="LRK12" s="11"/>
      <c r="LRL12" s="11"/>
      <c r="LRM12" s="11"/>
      <c r="LRN12" s="11"/>
      <c r="LRO12" s="11"/>
      <c r="LRP12" s="11"/>
      <c r="LRQ12" s="11"/>
      <c r="LRR12" s="11"/>
      <c r="LRS12" s="11"/>
      <c r="LRT12" s="11"/>
      <c r="LRU12" s="11"/>
      <c r="LRV12" s="11"/>
      <c r="LRW12" s="11"/>
      <c r="LRX12" s="11"/>
      <c r="LRY12" s="11"/>
      <c r="LRZ12" s="11"/>
      <c r="LSA12" s="11"/>
      <c r="LSB12" s="11"/>
      <c r="LSC12" s="11"/>
      <c r="LSD12" s="11"/>
      <c r="LSE12" s="11"/>
      <c r="LSF12" s="11"/>
      <c r="LSG12" s="11"/>
      <c r="LSH12" s="11"/>
      <c r="LSI12" s="11"/>
      <c r="LSJ12" s="11"/>
      <c r="LSK12" s="11"/>
      <c r="LSL12" s="11"/>
      <c r="LSM12" s="11"/>
      <c r="LSN12" s="11"/>
      <c r="LSO12" s="11"/>
      <c r="LSP12" s="11"/>
      <c r="LSQ12" s="11"/>
      <c r="LSR12" s="11"/>
      <c r="LSS12" s="11"/>
      <c r="LST12" s="11"/>
      <c r="LSU12" s="11"/>
      <c r="LSV12" s="11"/>
      <c r="LSW12" s="11"/>
      <c r="LSX12" s="11"/>
      <c r="LSY12" s="11"/>
      <c r="LSZ12" s="11"/>
      <c r="LTA12" s="11"/>
      <c r="LTB12" s="11"/>
      <c r="LTC12" s="11"/>
      <c r="LTD12" s="11"/>
      <c r="LTE12" s="11"/>
      <c r="LTF12" s="11"/>
      <c r="LTG12" s="11"/>
      <c r="LTH12" s="11"/>
      <c r="LTI12" s="11"/>
      <c r="LTJ12" s="11"/>
      <c r="LTK12" s="11"/>
      <c r="LTL12" s="11"/>
      <c r="LTM12" s="11"/>
      <c r="LTN12" s="11"/>
      <c r="LTO12" s="11"/>
      <c r="LTP12" s="11"/>
      <c r="LTQ12" s="11"/>
      <c r="LTR12" s="11"/>
      <c r="LTS12" s="11"/>
      <c r="LTT12" s="11"/>
      <c r="LTU12" s="11"/>
      <c r="LTV12" s="11"/>
      <c r="LTW12" s="11"/>
      <c r="LTX12" s="11"/>
      <c r="LTY12" s="11"/>
      <c r="LTZ12" s="11"/>
      <c r="LUA12" s="11"/>
      <c r="LUB12" s="11"/>
      <c r="LUC12" s="11"/>
      <c r="LUD12" s="11"/>
      <c r="LUE12" s="11"/>
      <c r="LUF12" s="11"/>
      <c r="LUG12" s="11"/>
      <c r="LUH12" s="11"/>
      <c r="LUI12" s="11"/>
      <c r="LUJ12" s="11"/>
      <c r="LUK12" s="11"/>
      <c r="LUL12" s="11"/>
      <c r="LUM12" s="11"/>
      <c r="LUN12" s="11"/>
      <c r="LUO12" s="11"/>
      <c r="LUP12" s="11"/>
      <c r="LUQ12" s="11"/>
      <c r="LUR12" s="11"/>
      <c r="LUS12" s="11"/>
      <c r="LUT12" s="11"/>
      <c r="LUU12" s="11"/>
      <c r="LUV12" s="11"/>
      <c r="LUW12" s="11"/>
      <c r="LUX12" s="11"/>
      <c r="LUY12" s="11"/>
      <c r="LUZ12" s="11"/>
      <c r="LVA12" s="11"/>
      <c r="LVB12" s="11"/>
      <c r="LVC12" s="11"/>
      <c r="LVD12" s="11"/>
      <c r="LVE12" s="11"/>
      <c r="LVF12" s="11"/>
      <c r="LVG12" s="11"/>
      <c r="LVH12" s="11"/>
      <c r="LVI12" s="11"/>
      <c r="LVJ12" s="11"/>
      <c r="LVK12" s="11"/>
      <c r="LVL12" s="11"/>
      <c r="LVM12" s="11"/>
      <c r="LVN12" s="11"/>
      <c r="LVO12" s="11"/>
      <c r="LVP12" s="11"/>
      <c r="LVQ12" s="11"/>
      <c r="LVR12" s="11"/>
      <c r="LVS12" s="11"/>
      <c r="LVT12" s="11"/>
      <c r="LVU12" s="11"/>
      <c r="LVV12" s="11"/>
      <c r="LVW12" s="11"/>
      <c r="LVX12" s="11"/>
      <c r="LVY12" s="11"/>
      <c r="LVZ12" s="11"/>
      <c r="LWA12" s="11"/>
      <c r="LWB12" s="11"/>
      <c r="LWC12" s="11"/>
      <c r="LWD12" s="11"/>
      <c r="LWE12" s="11"/>
      <c r="LWF12" s="11"/>
      <c r="LWG12" s="11"/>
      <c r="LWH12" s="11"/>
      <c r="LWI12" s="11"/>
      <c r="LWJ12" s="11"/>
      <c r="LWK12" s="11"/>
      <c r="LWL12" s="11"/>
      <c r="LWM12" s="11"/>
      <c r="LWN12" s="11"/>
      <c r="LWO12" s="11"/>
      <c r="LWP12" s="11"/>
      <c r="LWQ12" s="11"/>
      <c r="LWR12" s="11"/>
      <c r="LWS12" s="11"/>
      <c r="LWT12" s="11"/>
      <c r="LWU12" s="11"/>
      <c r="LWV12" s="11"/>
      <c r="LWW12" s="11"/>
      <c r="LWX12" s="11"/>
      <c r="LWY12" s="11"/>
      <c r="LWZ12" s="11"/>
      <c r="LXA12" s="11"/>
      <c r="LXB12" s="11"/>
      <c r="LXC12" s="11"/>
      <c r="LXD12" s="11"/>
      <c r="LXE12" s="11"/>
      <c r="LXF12" s="11"/>
      <c r="LXG12" s="11"/>
      <c r="LXH12" s="11"/>
      <c r="LXI12" s="11"/>
      <c r="LXJ12" s="11"/>
      <c r="LXK12" s="11"/>
      <c r="LXL12" s="11"/>
      <c r="LXM12" s="11"/>
      <c r="LXN12" s="11"/>
      <c r="LXO12" s="11"/>
      <c r="LXP12" s="11"/>
      <c r="LXQ12" s="11"/>
      <c r="LXR12" s="11"/>
      <c r="LXS12" s="11"/>
      <c r="LXT12" s="11"/>
      <c r="LXU12" s="11"/>
      <c r="LXV12" s="11"/>
      <c r="LXW12" s="11"/>
      <c r="LXX12" s="11"/>
      <c r="LXY12" s="11"/>
      <c r="LXZ12" s="11"/>
      <c r="LYA12" s="11"/>
      <c r="LYB12" s="11"/>
      <c r="LYC12" s="11"/>
      <c r="LYD12" s="11"/>
      <c r="LYE12" s="11"/>
      <c r="LYF12" s="11"/>
      <c r="LYG12" s="11"/>
      <c r="LYH12" s="11"/>
      <c r="LYI12" s="11"/>
      <c r="LYJ12" s="11"/>
      <c r="LYK12" s="11"/>
      <c r="LYL12" s="11"/>
      <c r="LYM12" s="11"/>
      <c r="LYN12" s="11"/>
      <c r="LYO12" s="11"/>
      <c r="LYP12" s="11"/>
      <c r="LYQ12" s="11"/>
      <c r="LYR12" s="11"/>
      <c r="LYS12" s="11"/>
      <c r="LYT12" s="11"/>
      <c r="LYU12" s="11"/>
      <c r="LYV12" s="11"/>
      <c r="LYW12" s="11"/>
      <c r="LYX12" s="11"/>
      <c r="LYY12" s="11"/>
      <c r="LYZ12" s="11"/>
      <c r="LZA12" s="11"/>
      <c r="LZB12" s="11"/>
      <c r="LZC12" s="11"/>
      <c r="LZD12" s="11"/>
      <c r="LZE12" s="11"/>
      <c r="LZF12" s="11"/>
      <c r="LZG12" s="11"/>
      <c r="LZH12" s="11"/>
      <c r="LZI12" s="11"/>
      <c r="LZJ12" s="11"/>
      <c r="LZK12" s="11"/>
      <c r="LZL12" s="11"/>
      <c r="LZM12" s="11"/>
      <c r="LZN12" s="11"/>
      <c r="LZO12" s="11"/>
      <c r="LZP12" s="11"/>
      <c r="LZQ12" s="11"/>
      <c r="LZR12" s="11"/>
      <c r="LZS12" s="11"/>
      <c r="LZT12" s="11"/>
      <c r="LZU12" s="11"/>
      <c r="LZV12" s="11"/>
      <c r="LZW12" s="11"/>
      <c r="LZX12" s="11"/>
      <c r="LZY12" s="11"/>
      <c r="LZZ12" s="11"/>
      <c r="MAA12" s="11"/>
      <c r="MAB12" s="11"/>
      <c r="MAC12" s="11"/>
      <c r="MAD12" s="11"/>
      <c r="MAE12" s="11"/>
      <c r="MAF12" s="11"/>
      <c r="MAG12" s="11"/>
      <c r="MAH12" s="11"/>
      <c r="MAI12" s="11"/>
      <c r="MAJ12" s="11"/>
      <c r="MAK12" s="11"/>
      <c r="MAL12" s="11"/>
      <c r="MAM12" s="11"/>
      <c r="MAN12" s="11"/>
      <c r="MAO12" s="11"/>
      <c r="MAP12" s="11"/>
      <c r="MAQ12" s="11"/>
      <c r="MAR12" s="11"/>
      <c r="MAS12" s="11"/>
      <c r="MAT12" s="11"/>
      <c r="MAU12" s="11"/>
      <c r="MAV12" s="11"/>
      <c r="MAW12" s="11"/>
      <c r="MAX12" s="11"/>
      <c r="MAY12" s="11"/>
      <c r="MAZ12" s="11"/>
      <c r="MBA12" s="11"/>
      <c r="MBB12" s="11"/>
      <c r="MBC12" s="11"/>
      <c r="MBD12" s="11"/>
      <c r="MBE12" s="11"/>
      <c r="MBF12" s="11"/>
      <c r="MBG12" s="11"/>
      <c r="MBH12" s="11"/>
      <c r="MBI12" s="11"/>
      <c r="MBJ12" s="11"/>
      <c r="MBK12" s="11"/>
      <c r="MBL12" s="11"/>
      <c r="MBM12" s="11"/>
      <c r="MBN12" s="11"/>
      <c r="MBO12" s="11"/>
      <c r="MBP12" s="11"/>
      <c r="MBQ12" s="11"/>
      <c r="MBR12" s="11"/>
      <c r="MBS12" s="11"/>
      <c r="MBT12" s="11"/>
      <c r="MBU12" s="11"/>
      <c r="MBV12" s="11"/>
      <c r="MBW12" s="11"/>
      <c r="MBX12" s="11"/>
      <c r="MBY12" s="11"/>
      <c r="MBZ12" s="11"/>
      <c r="MCA12" s="11"/>
      <c r="MCB12" s="11"/>
      <c r="MCC12" s="11"/>
      <c r="MCD12" s="11"/>
      <c r="MCE12" s="11"/>
      <c r="MCF12" s="11"/>
      <c r="MCG12" s="11"/>
      <c r="MCH12" s="11"/>
      <c r="MCI12" s="11"/>
      <c r="MCJ12" s="11"/>
      <c r="MCK12" s="11"/>
      <c r="MCL12" s="11"/>
      <c r="MCM12" s="11"/>
      <c r="MCN12" s="11"/>
      <c r="MCO12" s="11"/>
      <c r="MCP12" s="11"/>
      <c r="MCQ12" s="11"/>
      <c r="MCR12" s="11"/>
      <c r="MCS12" s="11"/>
      <c r="MCT12" s="11"/>
      <c r="MCU12" s="11"/>
      <c r="MCV12" s="11"/>
      <c r="MCW12" s="11"/>
      <c r="MCX12" s="11"/>
      <c r="MCY12" s="11"/>
      <c r="MCZ12" s="11"/>
      <c r="MDA12" s="11"/>
      <c r="MDB12" s="11"/>
      <c r="MDC12" s="11"/>
      <c r="MDD12" s="11"/>
      <c r="MDE12" s="11"/>
      <c r="MDF12" s="11"/>
      <c r="MDG12" s="11"/>
      <c r="MDH12" s="11"/>
      <c r="MDI12" s="11"/>
      <c r="MDJ12" s="11"/>
      <c r="MDK12" s="11"/>
      <c r="MDL12" s="11"/>
      <c r="MDM12" s="11"/>
      <c r="MDN12" s="11"/>
      <c r="MDO12" s="11"/>
      <c r="MDP12" s="11"/>
      <c r="MDQ12" s="11"/>
      <c r="MDR12" s="11"/>
      <c r="MDS12" s="11"/>
      <c r="MDT12" s="11"/>
      <c r="MDU12" s="11"/>
      <c r="MDV12" s="11"/>
      <c r="MDW12" s="11"/>
      <c r="MDX12" s="11"/>
      <c r="MDY12" s="11"/>
      <c r="MDZ12" s="11"/>
      <c r="MEA12" s="11"/>
      <c r="MEB12" s="11"/>
      <c r="MEC12" s="11"/>
      <c r="MED12" s="11"/>
      <c r="MEE12" s="11"/>
      <c r="MEF12" s="11"/>
      <c r="MEG12" s="11"/>
      <c r="MEH12" s="11"/>
      <c r="MEI12" s="11"/>
      <c r="MEJ12" s="11"/>
      <c r="MEK12" s="11"/>
      <c r="MEL12" s="11"/>
      <c r="MEM12" s="11"/>
      <c r="MEN12" s="11"/>
      <c r="MEO12" s="11"/>
      <c r="MEP12" s="11"/>
      <c r="MEQ12" s="11"/>
      <c r="MER12" s="11"/>
      <c r="MES12" s="11"/>
      <c r="MET12" s="11"/>
      <c r="MEU12" s="11"/>
      <c r="MEV12" s="11"/>
      <c r="MEW12" s="11"/>
      <c r="MEX12" s="11"/>
      <c r="MEY12" s="11"/>
      <c r="MEZ12" s="11"/>
      <c r="MFA12" s="11"/>
      <c r="MFB12" s="11"/>
      <c r="MFC12" s="11"/>
      <c r="MFD12" s="11"/>
      <c r="MFE12" s="11"/>
      <c r="MFF12" s="11"/>
      <c r="MFG12" s="11"/>
      <c r="MFH12" s="11"/>
      <c r="MFI12" s="11"/>
      <c r="MFJ12" s="11"/>
      <c r="MFK12" s="11"/>
      <c r="MFL12" s="11"/>
      <c r="MFM12" s="11"/>
      <c r="MFN12" s="11"/>
      <c r="MFO12" s="11"/>
      <c r="MFP12" s="11"/>
      <c r="MFQ12" s="11"/>
      <c r="MFR12" s="11"/>
      <c r="MFS12" s="11"/>
      <c r="MFT12" s="11"/>
      <c r="MFU12" s="11"/>
      <c r="MFV12" s="11"/>
      <c r="MFW12" s="11"/>
      <c r="MFX12" s="11"/>
      <c r="MFY12" s="11"/>
      <c r="MFZ12" s="11"/>
      <c r="MGA12" s="11"/>
      <c r="MGB12" s="11"/>
      <c r="MGC12" s="11"/>
      <c r="MGD12" s="11"/>
      <c r="MGE12" s="11"/>
      <c r="MGF12" s="11"/>
      <c r="MGG12" s="11"/>
      <c r="MGH12" s="11"/>
      <c r="MGI12" s="11"/>
      <c r="MGJ12" s="11"/>
      <c r="MGK12" s="11"/>
      <c r="MGL12" s="11"/>
      <c r="MGM12" s="11"/>
      <c r="MGN12" s="11"/>
      <c r="MGO12" s="11"/>
      <c r="MGP12" s="11"/>
      <c r="MGQ12" s="11"/>
      <c r="MGR12" s="11"/>
      <c r="MGS12" s="11"/>
      <c r="MGT12" s="11"/>
      <c r="MGU12" s="11"/>
      <c r="MGV12" s="11"/>
      <c r="MGW12" s="11"/>
      <c r="MGX12" s="11"/>
      <c r="MGY12" s="11"/>
      <c r="MGZ12" s="11"/>
      <c r="MHA12" s="11"/>
      <c r="MHB12" s="11"/>
      <c r="MHC12" s="11"/>
      <c r="MHD12" s="11"/>
      <c r="MHE12" s="11"/>
      <c r="MHF12" s="11"/>
      <c r="MHG12" s="11"/>
      <c r="MHH12" s="11"/>
      <c r="MHI12" s="11"/>
      <c r="MHJ12" s="11"/>
      <c r="MHK12" s="11"/>
      <c r="MHL12" s="11"/>
      <c r="MHM12" s="11"/>
      <c r="MHN12" s="11"/>
      <c r="MHO12" s="11"/>
      <c r="MHP12" s="11"/>
      <c r="MHQ12" s="11"/>
      <c r="MHR12" s="11"/>
      <c r="MHS12" s="11"/>
      <c r="MHT12" s="11"/>
      <c r="MHU12" s="11"/>
      <c r="MHV12" s="11"/>
      <c r="MHW12" s="11"/>
      <c r="MHX12" s="11"/>
      <c r="MHY12" s="11"/>
      <c r="MHZ12" s="11"/>
      <c r="MIA12" s="11"/>
      <c r="MIB12" s="11"/>
      <c r="MIC12" s="11"/>
      <c r="MID12" s="11"/>
      <c r="MIE12" s="11"/>
      <c r="MIF12" s="11"/>
      <c r="MIG12" s="11"/>
      <c r="MIH12" s="11"/>
      <c r="MII12" s="11"/>
      <c r="MIJ12" s="11"/>
      <c r="MIK12" s="11"/>
      <c r="MIL12" s="11"/>
      <c r="MIM12" s="11"/>
      <c r="MIN12" s="11"/>
      <c r="MIO12" s="11"/>
      <c r="MIP12" s="11"/>
      <c r="MIQ12" s="11"/>
      <c r="MIR12" s="11"/>
      <c r="MIS12" s="11"/>
      <c r="MIT12" s="11"/>
      <c r="MIU12" s="11"/>
      <c r="MIV12" s="11"/>
      <c r="MIW12" s="11"/>
      <c r="MIX12" s="11"/>
      <c r="MIY12" s="11"/>
      <c r="MIZ12" s="11"/>
      <c r="MJA12" s="11"/>
      <c r="MJB12" s="11"/>
      <c r="MJC12" s="11"/>
      <c r="MJD12" s="11"/>
      <c r="MJE12" s="11"/>
      <c r="MJF12" s="11"/>
      <c r="MJG12" s="11"/>
      <c r="MJH12" s="11"/>
      <c r="MJI12" s="11"/>
      <c r="MJJ12" s="11"/>
      <c r="MJK12" s="11"/>
      <c r="MJL12" s="11"/>
      <c r="MJM12" s="11"/>
      <c r="MJN12" s="11"/>
      <c r="MJO12" s="11"/>
      <c r="MJP12" s="11"/>
      <c r="MJQ12" s="11"/>
      <c r="MJR12" s="11"/>
      <c r="MJS12" s="11"/>
      <c r="MJT12" s="11"/>
      <c r="MJU12" s="11"/>
      <c r="MJV12" s="11"/>
      <c r="MJW12" s="11"/>
      <c r="MJX12" s="11"/>
      <c r="MJY12" s="11"/>
      <c r="MJZ12" s="11"/>
      <c r="MKA12" s="11"/>
      <c r="MKB12" s="11"/>
      <c r="MKC12" s="11"/>
      <c r="MKD12" s="11"/>
      <c r="MKE12" s="11"/>
      <c r="MKF12" s="11"/>
      <c r="MKG12" s="11"/>
      <c r="MKH12" s="11"/>
      <c r="MKI12" s="11"/>
      <c r="MKJ12" s="11"/>
      <c r="MKK12" s="11"/>
      <c r="MKL12" s="11"/>
      <c r="MKM12" s="11"/>
      <c r="MKN12" s="11"/>
      <c r="MKO12" s="11"/>
      <c r="MKP12" s="11"/>
      <c r="MKQ12" s="11"/>
      <c r="MKR12" s="11"/>
      <c r="MKS12" s="11"/>
      <c r="MKT12" s="11"/>
      <c r="MKU12" s="11"/>
      <c r="MKV12" s="11"/>
      <c r="MKW12" s="11"/>
      <c r="MKX12" s="11"/>
      <c r="MKY12" s="11"/>
      <c r="MKZ12" s="11"/>
      <c r="MLA12" s="11"/>
      <c r="MLB12" s="11"/>
      <c r="MLC12" s="11"/>
      <c r="MLD12" s="11"/>
      <c r="MLE12" s="11"/>
      <c r="MLF12" s="11"/>
      <c r="MLG12" s="11"/>
      <c r="MLH12" s="11"/>
      <c r="MLI12" s="11"/>
      <c r="MLJ12" s="11"/>
      <c r="MLK12" s="11"/>
      <c r="MLL12" s="11"/>
      <c r="MLM12" s="11"/>
      <c r="MLN12" s="11"/>
      <c r="MLO12" s="11"/>
      <c r="MLP12" s="11"/>
      <c r="MLQ12" s="11"/>
      <c r="MLR12" s="11"/>
      <c r="MLS12" s="11"/>
      <c r="MLT12" s="11"/>
      <c r="MLU12" s="11"/>
      <c r="MLV12" s="11"/>
      <c r="MLW12" s="11"/>
      <c r="MLX12" s="11"/>
      <c r="MLY12" s="11"/>
      <c r="MLZ12" s="11"/>
      <c r="MMA12" s="11"/>
      <c r="MMB12" s="11"/>
      <c r="MMC12" s="11"/>
      <c r="MMD12" s="11"/>
      <c r="MME12" s="11"/>
      <c r="MMF12" s="11"/>
      <c r="MMG12" s="11"/>
      <c r="MMH12" s="11"/>
      <c r="MMI12" s="11"/>
      <c r="MMJ12" s="11"/>
      <c r="MMK12" s="11"/>
      <c r="MML12" s="11"/>
      <c r="MMM12" s="11"/>
      <c r="MMN12" s="11"/>
      <c r="MMO12" s="11"/>
      <c r="MMP12" s="11"/>
      <c r="MMQ12" s="11"/>
      <c r="MMR12" s="11"/>
      <c r="MMS12" s="11"/>
      <c r="MMT12" s="11"/>
      <c r="MMU12" s="11"/>
      <c r="MMV12" s="11"/>
      <c r="MMW12" s="11"/>
      <c r="MMX12" s="11"/>
      <c r="MMY12" s="11"/>
      <c r="MMZ12" s="11"/>
      <c r="MNA12" s="11"/>
      <c r="MNB12" s="11"/>
      <c r="MNC12" s="11"/>
      <c r="MND12" s="11"/>
      <c r="MNE12" s="11"/>
      <c r="MNF12" s="11"/>
      <c r="MNG12" s="11"/>
      <c r="MNH12" s="11"/>
      <c r="MNI12" s="11"/>
      <c r="MNJ12" s="11"/>
      <c r="MNK12" s="11"/>
      <c r="MNL12" s="11"/>
      <c r="MNM12" s="11"/>
      <c r="MNN12" s="11"/>
      <c r="MNO12" s="11"/>
      <c r="MNP12" s="11"/>
      <c r="MNQ12" s="11"/>
      <c r="MNR12" s="11"/>
      <c r="MNS12" s="11"/>
      <c r="MNT12" s="11"/>
      <c r="MNU12" s="11"/>
      <c r="MNV12" s="11"/>
      <c r="MNW12" s="11"/>
      <c r="MNX12" s="11"/>
      <c r="MNY12" s="11"/>
      <c r="MNZ12" s="11"/>
      <c r="MOA12" s="11"/>
      <c r="MOB12" s="11"/>
      <c r="MOC12" s="11"/>
      <c r="MOD12" s="11"/>
      <c r="MOE12" s="11"/>
      <c r="MOF12" s="11"/>
      <c r="MOG12" s="11"/>
      <c r="MOH12" s="11"/>
      <c r="MOI12" s="11"/>
      <c r="MOJ12" s="11"/>
      <c r="MOK12" s="11"/>
      <c r="MOL12" s="11"/>
      <c r="MOM12" s="11"/>
      <c r="MON12" s="11"/>
      <c r="MOO12" s="11"/>
      <c r="MOP12" s="11"/>
      <c r="MOQ12" s="11"/>
      <c r="MOR12" s="11"/>
      <c r="MOS12" s="11"/>
      <c r="MOT12" s="11"/>
      <c r="MOU12" s="11"/>
      <c r="MOV12" s="11"/>
      <c r="MOW12" s="11"/>
      <c r="MOX12" s="11"/>
      <c r="MOY12" s="11"/>
      <c r="MOZ12" s="11"/>
      <c r="MPA12" s="11"/>
      <c r="MPB12" s="11"/>
      <c r="MPC12" s="11"/>
      <c r="MPD12" s="11"/>
      <c r="MPE12" s="11"/>
      <c r="MPF12" s="11"/>
      <c r="MPG12" s="11"/>
      <c r="MPH12" s="11"/>
      <c r="MPI12" s="11"/>
      <c r="MPJ12" s="11"/>
      <c r="MPK12" s="11"/>
      <c r="MPL12" s="11"/>
      <c r="MPM12" s="11"/>
      <c r="MPN12" s="11"/>
      <c r="MPO12" s="11"/>
      <c r="MPP12" s="11"/>
      <c r="MPQ12" s="11"/>
      <c r="MPR12" s="11"/>
      <c r="MPS12" s="11"/>
      <c r="MPT12" s="11"/>
      <c r="MPU12" s="11"/>
      <c r="MPV12" s="11"/>
      <c r="MPW12" s="11"/>
      <c r="MPX12" s="11"/>
      <c r="MPY12" s="11"/>
      <c r="MPZ12" s="11"/>
      <c r="MQA12" s="11"/>
      <c r="MQB12" s="11"/>
      <c r="MQC12" s="11"/>
      <c r="MQD12" s="11"/>
      <c r="MQE12" s="11"/>
      <c r="MQF12" s="11"/>
      <c r="MQG12" s="11"/>
      <c r="MQH12" s="11"/>
      <c r="MQI12" s="11"/>
      <c r="MQJ12" s="11"/>
      <c r="MQK12" s="11"/>
      <c r="MQL12" s="11"/>
      <c r="MQM12" s="11"/>
      <c r="MQN12" s="11"/>
      <c r="MQO12" s="11"/>
      <c r="MQP12" s="11"/>
      <c r="MQQ12" s="11"/>
      <c r="MQR12" s="11"/>
      <c r="MQS12" s="11"/>
      <c r="MQT12" s="11"/>
      <c r="MQU12" s="11"/>
      <c r="MQV12" s="11"/>
      <c r="MQW12" s="11"/>
      <c r="MQX12" s="11"/>
      <c r="MQY12" s="11"/>
      <c r="MQZ12" s="11"/>
      <c r="MRA12" s="11"/>
      <c r="MRB12" s="11"/>
      <c r="MRC12" s="11"/>
      <c r="MRD12" s="11"/>
      <c r="MRE12" s="11"/>
      <c r="MRF12" s="11"/>
      <c r="MRG12" s="11"/>
      <c r="MRH12" s="11"/>
      <c r="MRI12" s="11"/>
      <c r="MRJ12" s="11"/>
      <c r="MRK12" s="11"/>
      <c r="MRL12" s="11"/>
      <c r="MRM12" s="11"/>
      <c r="MRN12" s="11"/>
      <c r="MRO12" s="11"/>
      <c r="MRP12" s="11"/>
      <c r="MRQ12" s="11"/>
      <c r="MRR12" s="11"/>
      <c r="MRS12" s="11"/>
      <c r="MRT12" s="11"/>
      <c r="MRU12" s="11"/>
      <c r="MRV12" s="11"/>
      <c r="MRW12" s="11"/>
      <c r="MRX12" s="11"/>
      <c r="MRY12" s="11"/>
      <c r="MRZ12" s="11"/>
      <c r="MSA12" s="11"/>
      <c r="MSB12" s="11"/>
      <c r="MSC12" s="11"/>
      <c r="MSD12" s="11"/>
      <c r="MSE12" s="11"/>
      <c r="MSF12" s="11"/>
      <c r="MSG12" s="11"/>
      <c r="MSH12" s="11"/>
      <c r="MSI12" s="11"/>
      <c r="MSJ12" s="11"/>
      <c r="MSK12" s="11"/>
      <c r="MSL12" s="11"/>
      <c r="MSM12" s="11"/>
      <c r="MSN12" s="11"/>
      <c r="MSO12" s="11"/>
      <c r="MSP12" s="11"/>
      <c r="MSQ12" s="11"/>
      <c r="MSR12" s="11"/>
      <c r="MSS12" s="11"/>
      <c r="MST12" s="11"/>
      <c r="MSU12" s="11"/>
      <c r="MSV12" s="11"/>
      <c r="MSW12" s="11"/>
      <c r="MSX12" s="11"/>
      <c r="MSY12" s="11"/>
      <c r="MSZ12" s="11"/>
      <c r="MTA12" s="11"/>
      <c r="MTB12" s="11"/>
      <c r="MTC12" s="11"/>
      <c r="MTD12" s="11"/>
      <c r="MTE12" s="11"/>
      <c r="MTF12" s="11"/>
      <c r="MTG12" s="11"/>
      <c r="MTH12" s="11"/>
      <c r="MTI12" s="11"/>
      <c r="MTJ12" s="11"/>
      <c r="MTK12" s="11"/>
      <c r="MTL12" s="11"/>
      <c r="MTM12" s="11"/>
      <c r="MTN12" s="11"/>
      <c r="MTO12" s="11"/>
      <c r="MTP12" s="11"/>
      <c r="MTQ12" s="11"/>
      <c r="MTR12" s="11"/>
      <c r="MTS12" s="11"/>
      <c r="MTT12" s="11"/>
      <c r="MTU12" s="11"/>
      <c r="MTV12" s="11"/>
      <c r="MTW12" s="11"/>
      <c r="MTX12" s="11"/>
      <c r="MTY12" s="11"/>
      <c r="MTZ12" s="11"/>
      <c r="MUA12" s="11"/>
      <c r="MUB12" s="11"/>
      <c r="MUC12" s="11"/>
      <c r="MUD12" s="11"/>
      <c r="MUE12" s="11"/>
      <c r="MUF12" s="11"/>
      <c r="MUG12" s="11"/>
      <c r="MUH12" s="11"/>
      <c r="MUI12" s="11"/>
      <c r="MUJ12" s="11"/>
      <c r="MUK12" s="11"/>
      <c r="MUL12" s="11"/>
      <c r="MUM12" s="11"/>
      <c r="MUN12" s="11"/>
      <c r="MUO12" s="11"/>
      <c r="MUP12" s="11"/>
      <c r="MUQ12" s="11"/>
      <c r="MUR12" s="11"/>
      <c r="MUS12" s="11"/>
      <c r="MUT12" s="11"/>
      <c r="MUU12" s="11"/>
      <c r="MUV12" s="11"/>
      <c r="MUW12" s="11"/>
      <c r="MUX12" s="11"/>
      <c r="MUY12" s="11"/>
      <c r="MUZ12" s="11"/>
      <c r="MVA12" s="11"/>
      <c r="MVB12" s="11"/>
      <c r="MVC12" s="11"/>
      <c r="MVD12" s="11"/>
      <c r="MVE12" s="11"/>
      <c r="MVF12" s="11"/>
      <c r="MVG12" s="11"/>
      <c r="MVH12" s="11"/>
      <c r="MVI12" s="11"/>
      <c r="MVJ12" s="11"/>
      <c r="MVK12" s="11"/>
      <c r="MVL12" s="11"/>
      <c r="MVM12" s="11"/>
      <c r="MVN12" s="11"/>
      <c r="MVO12" s="11"/>
      <c r="MVP12" s="11"/>
      <c r="MVQ12" s="11"/>
      <c r="MVR12" s="11"/>
      <c r="MVS12" s="11"/>
      <c r="MVT12" s="11"/>
      <c r="MVU12" s="11"/>
      <c r="MVV12" s="11"/>
      <c r="MVW12" s="11"/>
      <c r="MVX12" s="11"/>
      <c r="MVY12" s="11"/>
      <c r="MVZ12" s="11"/>
      <c r="MWA12" s="11"/>
      <c r="MWB12" s="11"/>
      <c r="MWC12" s="11"/>
      <c r="MWD12" s="11"/>
      <c r="MWE12" s="11"/>
      <c r="MWF12" s="11"/>
      <c r="MWG12" s="11"/>
      <c r="MWH12" s="11"/>
      <c r="MWI12" s="11"/>
      <c r="MWJ12" s="11"/>
      <c r="MWK12" s="11"/>
      <c r="MWL12" s="11"/>
      <c r="MWM12" s="11"/>
      <c r="MWN12" s="11"/>
      <c r="MWO12" s="11"/>
      <c r="MWP12" s="11"/>
      <c r="MWQ12" s="11"/>
      <c r="MWR12" s="11"/>
      <c r="MWS12" s="11"/>
      <c r="MWT12" s="11"/>
      <c r="MWU12" s="11"/>
      <c r="MWV12" s="11"/>
      <c r="MWW12" s="11"/>
      <c r="MWX12" s="11"/>
      <c r="MWY12" s="11"/>
      <c r="MWZ12" s="11"/>
      <c r="MXA12" s="11"/>
      <c r="MXB12" s="11"/>
      <c r="MXC12" s="11"/>
      <c r="MXD12" s="11"/>
      <c r="MXE12" s="11"/>
      <c r="MXF12" s="11"/>
      <c r="MXG12" s="11"/>
      <c r="MXH12" s="11"/>
      <c r="MXI12" s="11"/>
      <c r="MXJ12" s="11"/>
      <c r="MXK12" s="11"/>
      <c r="MXL12" s="11"/>
      <c r="MXM12" s="11"/>
      <c r="MXN12" s="11"/>
      <c r="MXO12" s="11"/>
      <c r="MXP12" s="11"/>
      <c r="MXQ12" s="11"/>
      <c r="MXR12" s="11"/>
      <c r="MXS12" s="11"/>
      <c r="MXT12" s="11"/>
      <c r="MXU12" s="11"/>
      <c r="MXV12" s="11"/>
      <c r="MXW12" s="11"/>
      <c r="MXX12" s="11"/>
      <c r="MXY12" s="11"/>
      <c r="MXZ12" s="11"/>
      <c r="MYA12" s="11"/>
      <c r="MYB12" s="11"/>
      <c r="MYC12" s="11"/>
      <c r="MYD12" s="11"/>
      <c r="MYE12" s="11"/>
      <c r="MYF12" s="11"/>
      <c r="MYG12" s="11"/>
      <c r="MYH12" s="11"/>
      <c r="MYI12" s="11"/>
      <c r="MYJ12" s="11"/>
      <c r="MYK12" s="11"/>
      <c r="MYL12" s="11"/>
      <c r="MYM12" s="11"/>
      <c r="MYN12" s="11"/>
      <c r="MYO12" s="11"/>
      <c r="MYP12" s="11"/>
      <c r="MYQ12" s="11"/>
      <c r="MYR12" s="11"/>
      <c r="MYS12" s="11"/>
      <c r="MYT12" s="11"/>
      <c r="MYU12" s="11"/>
      <c r="MYV12" s="11"/>
      <c r="MYW12" s="11"/>
      <c r="MYX12" s="11"/>
      <c r="MYY12" s="11"/>
      <c r="MYZ12" s="11"/>
      <c r="MZA12" s="11"/>
      <c r="MZB12" s="11"/>
      <c r="MZC12" s="11"/>
      <c r="MZD12" s="11"/>
      <c r="MZE12" s="11"/>
      <c r="MZF12" s="11"/>
      <c r="MZG12" s="11"/>
      <c r="MZH12" s="11"/>
      <c r="MZI12" s="11"/>
      <c r="MZJ12" s="11"/>
      <c r="MZK12" s="11"/>
      <c r="MZL12" s="11"/>
      <c r="MZM12" s="11"/>
      <c r="MZN12" s="11"/>
      <c r="MZO12" s="11"/>
      <c r="MZP12" s="11"/>
      <c r="MZQ12" s="11"/>
      <c r="MZR12" s="11"/>
      <c r="MZS12" s="11"/>
      <c r="MZT12" s="11"/>
      <c r="MZU12" s="11"/>
      <c r="MZV12" s="11"/>
      <c r="MZW12" s="11"/>
      <c r="MZX12" s="11"/>
      <c r="MZY12" s="11"/>
      <c r="MZZ12" s="11"/>
      <c r="NAA12" s="11"/>
      <c r="NAB12" s="11"/>
      <c r="NAC12" s="11"/>
      <c r="NAD12" s="11"/>
      <c r="NAE12" s="11"/>
      <c r="NAF12" s="11"/>
      <c r="NAG12" s="11"/>
      <c r="NAH12" s="11"/>
      <c r="NAI12" s="11"/>
      <c r="NAJ12" s="11"/>
      <c r="NAK12" s="11"/>
      <c r="NAL12" s="11"/>
      <c r="NAM12" s="11"/>
      <c r="NAN12" s="11"/>
      <c r="NAO12" s="11"/>
      <c r="NAP12" s="11"/>
      <c r="NAQ12" s="11"/>
      <c r="NAR12" s="11"/>
      <c r="NAS12" s="11"/>
      <c r="NAT12" s="11"/>
      <c r="NAU12" s="11"/>
      <c r="NAV12" s="11"/>
      <c r="NAW12" s="11"/>
      <c r="NAX12" s="11"/>
      <c r="NAY12" s="11"/>
      <c r="NAZ12" s="11"/>
      <c r="NBA12" s="11"/>
      <c r="NBB12" s="11"/>
      <c r="NBC12" s="11"/>
      <c r="NBD12" s="11"/>
      <c r="NBE12" s="11"/>
      <c r="NBF12" s="11"/>
      <c r="NBG12" s="11"/>
      <c r="NBH12" s="11"/>
      <c r="NBI12" s="11"/>
      <c r="NBJ12" s="11"/>
      <c r="NBK12" s="11"/>
      <c r="NBL12" s="11"/>
      <c r="NBM12" s="11"/>
      <c r="NBN12" s="11"/>
      <c r="NBO12" s="11"/>
      <c r="NBP12" s="11"/>
      <c r="NBQ12" s="11"/>
      <c r="NBR12" s="11"/>
      <c r="NBS12" s="11"/>
      <c r="NBT12" s="11"/>
      <c r="NBU12" s="11"/>
      <c r="NBV12" s="11"/>
      <c r="NBW12" s="11"/>
      <c r="NBX12" s="11"/>
      <c r="NBY12" s="11"/>
      <c r="NBZ12" s="11"/>
      <c r="NCA12" s="11"/>
      <c r="NCB12" s="11"/>
      <c r="NCC12" s="11"/>
      <c r="NCD12" s="11"/>
      <c r="NCE12" s="11"/>
      <c r="NCF12" s="11"/>
      <c r="NCG12" s="11"/>
      <c r="NCH12" s="11"/>
      <c r="NCI12" s="11"/>
      <c r="NCJ12" s="11"/>
      <c r="NCK12" s="11"/>
      <c r="NCL12" s="11"/>
      <c r="NCM12" s="11"/>
      <c r="NCN12" s="11"/>
      <c r="NCO12" s="11"/>
      <c r="NCP12" s="11"/>
      <c r="NCQ12" s="11"/>
      <c r="NCR12" s="11"/>
      <c r="NCS12" s="11"/>
      <c r="NCT12" s="11"/>
      <c r="NCU12" s="11"/>
      <c r="NCV12" s="11"/>
      <c r="NCW12" s="11"/>
      <c r="NCX12" s="11"/>
      <c r="NCY12" s="11"/>
      <c r="NCZ12" s="11"/>
      <c r="NDA12" s="11"/>
      <c r="NDB12" s="11"/>
      <c r="NDC12" s="11"/>
      <c r="NDD12" s="11"/>
      <c r="NDE12" s="11"/>
      <c r="NDF12" s="11"/>
      <c r="NDG12" s="11"/>
      <c r="NDH12" s="11"/>
      <c r="NDI12" s="11"/>
      <c r="NDJ12" s="11"/>
      <c r="NDK12" s="11"/>
      <c r="NDL12" s="11"/>
      <c r="NDM12" s="11"/>
      <c r="NDN12" s="11"/>
      <c r="NDO12" s="11"/>
      <c r="NDP12" s="11"/>
      <c r="NDQ12" s="11"/>
      <c r="NDR12" s="11"/>
      <c r="NDS12" s="11"/>
      <c r="NDT12" s="11"/>
      <c r="NDU12" s="11"/>
      <c r="NDV12" s="11"/>
      <c r="NDW12" s="11"/>
      <c r="NDX12" s="11"/>
      <c r="NDY12" s="11"/>
      <c r="NDZ12" s="11"/>
      <c r="NEA12" s="11"/>
      <c r="NEB12" s="11"/>
      <c r="NEC12" s="11"/>
      <c r="NED12" s="11"/>
      <c r="NEE12" s="11"/>
      <c r="NEF12" s="11"/>
      <c r="NEG12" s="11"/>
      <c r="NEH12" s="11"/>
      <c r="NEI12" s="11"/>
      <c r="NEJ12" s="11"/>
      <c r="NEK12" s="11"/>
      <c r="NEL12" s="11"/>
      <c r="NEM12" s="11"/>
      <c r="NEN12" s="11"/>
      <c r="NEO12" s="11"/>
      <c r="NEP12" s="11"/>
      <c r="NEQ12" s="11"/>
      <c r="NER12" s="11"/>
      <c r="NES12" s="11"/>
      <c r="NET12" s="11"/>
      <c r="NEU12" s="11"/>
      <c r="NEV12" s="11"/>
      <c r="NEW12" s="11"/>
      <c r="NEX12" s="11"/>
      <c r="NEY12" s="11"/>
      <c r="NEZ12" s="11"/>
      <c r="NFA12" s="11"/>
      <c r="NFB12" s="11"/>
      <c r="NFC12" s="11"/>
      <c r="NFD12" s="11"/>
      <c r="NFE12" s="11"/>
      <c r="NFF12" s="11"/>
      <c r="NFG12" s="11"/>
      <c r="NFH12" s="11"/>
      <c r="NFI12" s="11"/>
      <c r="NFJ12" s="11"/>
      <c r="NFK12" s="11"/>
      <c r="NFL12" s="11"/>
      <c r="NFM12" s="11"/>
      <c r="NFN12" s="11"/>
      <c r="NFO12" s="11"/>
      <c r="NFP12" s="11"/>
      <c r="NFQ12" s="11"/>
      <c r="NFR12" s="11"/>
      <c r="NFS12" s="11"/>
      <c r="NFT12" s="11"/>
      <c r="NFU12" s="11"/>
      <c r="NFV12" s="11"/>
      <c r="NFW12" s="11"/>
      <c r="NFX12" s="11"/>
      <c r="NFY12" s="11"/>
      <c r="NFZ12" s="11"/>
      <c r="NGA12" s="11"/>
      <c r="NGB12" s="11"/>
      <c r="NGC12" s="11"/>
      <c r="NGD12" s="11"/>
      <c r="NGE12" s="11"/>
      <c r="NGF12" s="11"/>
      <c r="NGG12" s="11"/>
      <c r="NGH12" s="11"/>
      <c r="NGI12" s="11"/>
      <c r="NGJ12" s="11"/>
      <c r="NGK12" s="11"/>
      <c r="NGL12" s="11"/>
      <c r="NGM12" s="11"/>
      <c r="NGN12" s="11"/>
      <c r="NGO12" s="11"/>
      <c r="NGP12" s="11"/>
      <c r="NGQ12" s="11"/>
      <c r="NGR12" s="11"/>
      <c r="NGS12" s="11"/>
      <c r="NGT12" s="11"/>
      <c r="NGU12" s="11"/>
      <c r="NGV12" s="11"/>
      <c r="NGW12" s="11"/>
      <c r="NGX12" s="11"/>
      <c r="NGY12" s="11"/>
      <c r="NGZ12" s="11"/>
      <c r="NHA12" s="11"/>
      <c r="NHB12" s="11"/>
      <c r="NHC12" s="11"/>
      <c r="NHD12" s="11"/>
      <c r="NHE12" s="11"/>
      <c r="NHF12" s="11"/>
      <c r="NHG12" s="11"/>
      <c r="NHH12" s="11"/>
      <c r="NHI12" s="11"/>
      <c r="NHJ12" s="11"/>
      <c r="NHK12" s="11"/>
      <c r="NHL12" s="11"/>
      <c r="NHM12" s="11"/>
      <c r="NHN12" s="11"/>
      <c r="NHO12" s="11"/>
      <c r="NHP12" s="11"/>
      <c r="NHQ12" s="11"/>
      <c r="NHR12" s="11"/>
      <c r="NHS12" s="11"/>
      <c r="NHT12" s="11"/>
      <c r="NHU12" s="11"/>
      <c r="NHV12" s="11"/>
      <c r="NHW12" s="11"/>
      <c r="NHX12" s="11"/>
      <c r="NHY12" s="11"/>
      <c r="NHZ12" s="11"/>
      <c r="NIA12" s="11"/>
      <c r="NIB12" s="11"/>
      <c r="NIC12" s="11"/>
      <c r="NID12" s="11"/>
      <c r="NIE12" s="11"/>
      <c r="NIF12" s="11"/>
      <c r="NIG12" s="11"/>
      <c r="NIH12" s="11"/>
      <c r="NII12" s="11"/>
      <c r="NIJ12" s="11"/>
      <c r="NIK12" s="11"/>
      <c r="NIL12" s="11"/>
      <c r="NIM12" s="11"/>
      <c r="NIN12" s="11"/>
      <c r="NIO12" s="11"/>
      <c r="NIP12" s="11"/>
      <c r="NIQ12" s="11"/>
      <c r="NIR12" s="11"/>
      <c r="NIS12" s="11"/>
      <c r="NIT12" s="11"/>
      <c r="NIU12" s="11"/>
      <c r="NIV12" s="11"/>
      <c r="NIW12" s="11"/>
      <c r="NIX12" s="11"/>
      <c r="NIY12" s="11"/>
      <c r="NIZ12" s="11"/>
      <c r="NJA12" s="11"/>
      <c r="NJB12" s="11"/>
      <c r="NJC12" s="11"/>
      <c r="NJD12" s="11"/>
      <c r="NJE12" s="11"/>
      <c r="NJF12" s="11"/>
      <c r="NJG12" s="11"/>
      <c r="NJH12" s="11"/>
      <c r="NJI12" s="11"/>
      <c r="NJJ12" s="11"/>
      <c r="NJK12" s="11"/>
      <c r="NJL12" s="11"/>
      <c r="NJM12" s="11"/>
      <c r="NJN12" s="11"/>
      <c r="NJO12" s="11"/>
      <c r="NJP12" s="11"/>
      <c r="NJQ12" s="11"/>
      <c r="NJR12" s="11"/>
      <c r="NJS12" s="11"/>
      <c r="NJT12" s="11"/>
      <c r="NJU12" s="11"/>
      <c r="NJV12" s="11"/>
      <c r="NJW12" s="11"/>
      <c r="NJX12" s="11"/>
      <c r="NJY12" s="11"/>
      <c r="NJZ12" s="11"/>
      <c r="NKA12" s="11"/>
      <c r="NKB12" s="11"/>
      <c r="NKC12" s="11"/>
      <c r="NKD12" s="11"/>
      <c r="NKE12" s="11"/>
      <c r="NKF12" s="11"/>
      <c r="NKG12" s="11"/>
      <c r="NKH12" s="11"/>
      <c r="NKI12" s="11"/>
      <c r="NKJ12" s="11"/>
      <c r="NKK12" s="11"/>
      <c r="NKL12" s="11"/>
      <c r="NKM12" s="11"/>
      <c r="NKN12" s="11"/>
      <c r="NKO12" s="11"/>
      <c r="NKP12" s="11"/>
      <c r="NKQ12" s="11"/>
      <c r="NKR12" s="11"/>
      <c r="NKS12" s="11"/>
      <c r="NKT12" s="11"/>
      <c r="NKU12" s="11"/>
      <c r="NKV12" s="11"/>
      <c r="NKW12" s="11"/>
      <c r="NKX12" s="11"/>
      <c r="NKY12" s="11"/>
      <c r="NKZ12" s="11"/>
      <c r="NLA12" s="11"/>
      <c r="NLB12" s="11"/>
      <c r="NLC12" s="11"/>
      <c r="NLD12" s="11"/>
      <c r="NLE12" s="11"/>
      <c r="NLF12" s="11"/>
      <c r="NLG12" s="11"/>
      <c r="NLH12" s="11"/>
      <c r="NLI12" s="11"/>
      <c r="NLJ12" s="11"/>
      <c r="NLK12" s="11"/>
      <c r="NLL12" s="11"/>
      <c r="NLM12" s="11"/>
      <c r="NLN12" s="11"/>
      <c r="NLO12" s="11"/>
      <c r="NLP12" s="11"/>
      <c r="NLQ12" s="11"/>
      <c r="NLR12" s="11"/>
      <c r="NLS12" s="11"/>
      <c r="NLT12" s="11"/>
      <c r="NLU12" s="11"/>
      <c r="NLV12" s="11"/>
      <c r="NLW12" s="11"/>
      <c r="NLX12" s="11"/>
      <c r="NLY12" s="11"/>
      <c r="NLZ12" s="11"/>
      <c r="NMA12" s="11"/>
      <c r="NMB12" s="11"/>
      <c r="NMC12" s="11"/>
      <c r="NMD12" s="11"/>
      <c r="NME12" s="11"/>
      <c r="NMF12" s="11"/>
      <c r="NMG12" s="11"/>
      <c r="NMH12" s="11"/>
      <c r="NMI12" s="11"/>
      <c r="NMJ12" s="11"/>
      <c r="NMK12" s="11"/>
      <c r="NML12" s="11"/>
      <c r="NMM12" s="11"/>
      <c r="NMN12" s="11"/>
      <c r="NMO12" s="11"/>
      <c r="NMP12" s="11"/>
      <c r="NMQ12" s="11"/>
      <c r="NMR12" s="11"/>
      <c r="NMS12" s="11"/>
      <c r="NMT12" s="11"/>
      <c r="NMU12" s="11"/>
      <c r="NMV12" s="11"/>
      <c r="NMW12" s="11"/>
      <c r="NMX12" s="11"/>
      <c r="NMY12" s="11"/>
      <c r="NMZ12" s="11"/>
      <c r="NNA12" s="11"/>
      <c r="NNB12" s="11"/>
      <c r="NNC12" s="11"/>
      <c r="NND12" s="11"/>
      <c r="NNE12" s="11"/>
      <c r="NNF12" s="11"/>
      <c r="NNG12" s="11"/>
      <c r="NNH12" s="11"/>
      <c r="NNI12" s="11"/>
      <c r="NNJ12" s="11"/>
      <c r="NNK12" s="11"/>
      <c r="NNL12" s="11"/>
      <c r="NNM12" s="11"/>
      <c r="NNN12" s="11"/>
      <c r="NNO12" s="11"/>
      <c r="NNP12" s="11"/>
      <c r="NNQ12" s="11"/>
      <c r="NNR12" s="11"/>
      <c r="NNS12" s="11"/>
      <c r="NNT12" s="11"/>
      <c r="NNU12" s="11"/>
      <c r="NNV12" s="11"/>
      <c r="NNW12" s="11"/>
      <c r="NNX12" s="11"/>
      <c r="NNY12" s="11"/>
      <c r="NNZ12" s="11"/>
      <c r="NOA12" s="11"/>
      <c r="NOB12" s="11"/>
      <c r="NOC12" s="11"/>
      <c r="NOD12" s="11"/>
      <c r="NOE12" s="11"/>
      <c r="NOF12" s="11"/>
      <c r="NOG12" s="11"/>
      <c r="NOH12" s="11"/>
      <c r="NOI12" s="11"/>
      <c r="NOJ12" s="11"/>
      <c r="NOK12" s="11"/>
      <c r="NOL12" s="11"/>
      <c r="NOM12" s="11"/>
      <c r="NON12" s="11"/>
      <c r="NOO12" s="11"/>
      <c r="NOP12" s="11"/>
      <c r="NOQ12" s="11"/>
      <c r="NOR12" s="11"/>
      <c r="NOS12" s="11"/>
      <c r="NOT12" s="11"/>
      <c r="NOU12" s="11"/>
      <c r="NOV12" s="11"/>
      <c r="NOW12" s="11"/>
      <c r="NOX12" s="11"/>
      <c r="NOY12" s="11"/>
      <c r="NOZ12" s="11"/>
      <c r="NPA12" s="11"/>
      <c r="NPB12" s="11"/>
      <c r="NPC12" s="11"/>
      <c r="NPD12" s="11"/>
      <c r="NPE12" s="11"/>
      <c r="NPF12" s="11"/>
      <c r="NPG12" s="11"/>
      <c r="NPH12" s="11"/>
      <c r="NPI12" s="11"/>
      <c r="NPJ12" s="11"/>
      <c r="NPK12" s="11"/>
      <c r="NPL12" s="11"/>
      <c r="NPM12" s="11"/>
      <c r="NPN12" s="11"/>
      <c r="NPO12" s="11"/>
      <c r="NPP12" s="11"/>
      <c r="NPQ12" s="11"/>
      <c r="NPR12" s="11"/>
      <c r="NPS12" s="11"/>
      <c r="NPT12" s="11"/>
      <c r="NPU12" s="11"/>
      <c r="NPV12" s="11"/>
      <c r="NPW12" s="11"/>
      <c r="NPX12" s="11"/>
      <c r="NPY12" s="11"/>
      <c r="NPZ12" s="11"/>
      <c r="NQA12" s="11"/>
      <c r="NQB12" s="11"/>
      <c r="NQC12" s="11"/>
      <c r="NQD12" s="11"/>
      <c r="NQE12" s="11"/>
      <c r="NQF12" s="11"/>
      <c r="NQG12" s="11"/>
      <c r="NQH12" s="11"/>
      <c r="NQI12" s="11"/>
      <c r="NQJ12" s="11"/>
      <c r="NQK12" s="11"/>
      <c r="NQL12" s="11"/>
      <c r="NQM12" s="11"/>
      <c r="NQN12" s="11"/>
      <c r="NQO12" s="11"/>
      <c r="NQP12" s="11"/>
      <c r="NQQ12" s="11"/>
      <c r="NQR12" s="11"/>
      <c r="NQS12" s="11"/>
      <c r="NQT12" s="11"/>
      <c r="NQU12" s="11"/>
      <c r="NQV12" s="11"/>
      <c r="NQW12" s="11"/>
      <c r="NQX12" s="11"/>
      <c r="NQY12" s="11"/>
      <c r="NQZ12" s="11"/>
      <c r="NRA12" s="11"/>
      <c r="NRB12" s="11"/>
      <c r="NRC12" s="11"/>
      <c r="NRD12" s="11"/>
      <c r="NRE12" s="11"/>
      <c r="NRF12" s="11"/>
      <c r="NRG12" s="11"/>
      <c r="NRH12" s="11"/>
      <c r="NRI12" s="11"/>
      <c r="NRJ12" s="11"/>
      <c r="NRK12" s="11"/>
      <c r="NRL12" s="11"/>
      <c r="NRM12" s="11"/>
      <c r="NRN12" s="11"/>
      <c r="NRO12" s="11"/>
      <c r="NRP12" s="11"/>
      <c r="NRQ12" s="11"/>
      <c r="NRR12" s="11"/>
      <c r="NRS12" s="11"/>
      <c r="NRT12" s="11"/>
      <c r="NRU12" s="11"/>
      <c r="NRV12" s="11"/>
      <c r="NRW12" s="11"/>
      <c r="NRX12" s="11"/>
      <c r="NRY12" s="11"/>
      <c r="NRZ12" s="11"/>
      <c r="NSA12" s="11"/>
      <c r="NSB12" s="11"/>
      <c r="NSC12" s="11"/>
      <c r="NSD12" s="11"/>
      <c r="NSE12" s="11"/>
      <c r="NSF12" s="11"/>
      <c r="NSG12" s="11"/>
      <c r="NSH12" s="11"/>
      <c r="NSI12" s="11"/>
      <c r="NSJ12" s="11"/>
      <c r="NSK12" s="11"/>
      <c r="NSL12" s="11"/>
      <c r="NSM12" s="11"/>
      <c r="NSN12" s="11"/>
      <c r="NSO12" s="11"/>
      <c r="NSP12" s="11"/>
      <c r="NSQ12" s="11"/>
      <c r="NSR12" s="11"/>
      <c r="NSS12" s="11"/>
      <c r="NST12" s="11"/>
      <c r="NSU12" s="11"/>
      <c r="NSV12" s="11"/>
      <c r="NSW12" s="11"/>
      <c r="NSX12" s="11"/>
      <c r="NSY12" s="11"/>
      <c r="NSZ12" s="11"/>
      <c r="NTA12" s="11"/>
      <c r="NTB12" s="11"/>
      <c r="NTC12" s="11"/>
      <c r="NTD12" s="11"/>
      <c r="NTE12" s="11"/>
      <c r="NTF12" s="11"/>
      <c r="NTG12" s="11"/>
      <c r="NTH12" s="11"/>
      <c r="NTI12" s="11"/>
      <c r="NTJ12" s="11"/>
      <c r="NTK12" s="11"/>
      <c r="NTL12" s="11"/>
      <c r="NTM12" s="11"/>
      <c r="NTN12" s="11"/>
      <c r="NTO12" s="11"/>
      <c r="NTP12" s="11"/>
      <c r="NTQ12" s="11"/>
      <c r="NTR12" s="11"/>
      <c r="NTS12" s="11"/>
      <c r="NTT12" s="11"/>
      <c r="NTU12" s="11"/>
      <c r="NTV12" s="11"/>
      <c r="NTW12" s="11"/>
      <c r="NTX12" s="11"/>
      <c r="NTY12" s="11"/>
      <c r="NTZ12" s="11"/>
      <c r="NUA12" s="11"/>
      <c r="NUB12" s="11"/>
      <c r="NUC12" s="11"/>
      <c r="NUD12" s="11"/>
      <c r="NUE12" s="11"/>
      <c r="NUF12" s="11"/>
      <c r="NUG12" s="11"/>
      <c r="NUH12" s="11"/>
      <c r="NUI12" s="11"/>
      <c r="NUJ12" s="11"/>
      <c r="NUK12" s="11"/>
      <c r="NUL12" s="11"/>
      <c r="NUM12" s="11"/>
      <c r="NUN12" s="11"/>
      <c r="NUO12" s="11"/>
      <c r="NUP12" s="11"/>
      <c r="NUQ12" s="11"/>
      <c r="NUR12" s="11"/>
      <c r="NUS12" s="11"/>
      <c r="NUT12" s="11"/>
      <c r="NUU12" s="11"/>
      <c r="NUV12" s="11"/>
      <c r="NUW12" s="11"/>
      <c r="NUX12" s="11"/>
      <c r="NUY12" s="11"/>
      <c r="NUZ12" s="11"/>
      <c r="NVA12" s="11"/>
      <c r="NVB12" s="11"/>
      <c r="NVC12" s="11"/>
      <c r="NVD12" s="11"/>
      <c r="NVE12" s="11"/>
      <c r="NVF12" s="11"/>
      <c r="NVG12" s="11"/>
      <c r="NVH12" s="11"/>
      <c r="NVI12" s="11"/>
      <c r="NVJ12" s="11"/>
      <c r="NVK12" s="11"/>
      <c r="NVL12" s="11"/>
      <c r="NVM12" s="11"/>
      <c r="NVN12" s="11"/>
      <c r="NVO12" s="11"/>
      <c r="NVP12" s="11"/>
      <c r="NVQ12" s="11"/>
      <c r="NVR12" s="11"/>
      <c r="NVS12" s="11"/>
      <c r="NVT12" s="11"/>
      <c r="NVU12" s="11"/>
      <c r="NVV12" s="11"/>
      <c r="NVW12" s="11"/>
      <c r="NVX12" s="11"/>
      <c r="NVY12" s="11"/>
      <c r="NVZ12" s="11"/>
      <c r="NWA12" s="11"/>
      <c r="NWB12" s="11"/>
      <c r="NWC12" s="11"/>
      <c r="NWD12" s="11"/>
      <c r="NWE12" s="11"/>
      <c r="NWF12" s="11"/>
      <c r="NWG12" s="11"/>
      <c r="NWH12" s="11"/>
      <c r="NWI12" s="11"/>
      <c r="NWJ12" s="11"/>
      <c r="NWK12" s="11"/>
      <c r="NWL12" s="11"/>
      <c r="NWM12" s="11"/>
      <c r="NWN12" s="11"/>
      <c r="NWO12" s="11"/>
      <c r="NWP12" s="11"/>
      <c r="NWQ12" s="11"/>
      <c r="NWR12" s="11"/>
      <c r="NWS12" s="11"/>
      <c r="NWT12" s="11"/>
      <c r="NWU12" s="11"/>
      <c r="NWV12" s="11"/>
      <c r="NWW12" s="11"/>
      <c r="NWX12" s="11"/>
      <c r="NWY12" s="11"/>
      <c r="NWZ12" s="11"/>
      <c r="NXA12" s="11"/>
      <c r="NXB12" s="11"/>
      <c r="NXC12" s="11"/>
      <c r="NXD12" s="11"/>
      <c r="NXE12" s="11"/>
      <c r="NXF12" s="11"/>
      <c r="NXG12" s="11"/>
      <c r="NXH12" s="11"/>
      <c r="NXI12" s="11"/>
      <c r="NXJ12" s="11"/>
      <c r="NXK12" s="11"/>
      <c r="NXL12" s="11"/>
      <c r="NXM12" s="11"/>
      <c r="NXN12" s="11"/>
      <c r="NXO12" s="11"/>
      <c r="NXP12" s="11"/>
      <c r="NXQ12" s="11"/>
      <c r="NXR12" s="11"/>
      <c r="NXS12" s="11"/>
      <c r="NXT12" s="11"/>
      <c r="NXU12" s="11"/>
      <c r="NXV12" s="11"/>
      <c r="NXW12" s="11"/>
      <c r="NXX12" s="11"/>
      <c r="NXY12" s="11"/>
      <c r="NXZ12" s="11"/>
      <c r="NYA12" s="11"/>
      <c r="NYB12" s="11"/>
      <c r="NYC12" s="11"/>
      <c r="NYD12" s="11"/>
      <c r="NYE12" s="11"/>
      <c r="NYF12" s="11"/>
      <c r="NYG12" s="11"/>
      <c r="NYH12" s="11"/>
      <c r="NYI12" s="11"/>
      <c r="NYJ12" s="11"/>
      <c r="NYK12" s="11"/>
      <c r="NYL12" s="11"/>
      <c r="NYM12" s="11"/>
      <c r="NYN12" s="11"/>
      <c r="NYO12" s="11"/>
      <c r="NYP12" s="11"/>
      <c r="NYQ12" s="11"/>
      <c r="NYR12" s="11"/>
      <c r="NYS12" s="11"/>
      <c r="NYT12" s="11"/>
      <c r="NYU12" s="11"/>
      <c r="NYV12" s="11"/>
      <c r="NYW12" s="11"/>
      <c r="NYX12" s="11"/>
      <c r="NYY12" s="11"/>
      <c r="NYZ12" s="11"/>
      <c r="NZA12" s="11"/>
      <c r="NZB12" s="11"/>
      <c r="NZC12" s="11"/>
      <c r="NZD12" s="11"/>
      <c r="NZE12" s="11"/>
      <c r="NZF12" s="11"/>
      <c r="NZG12" s="11"/>
      <c r="NZH12" s="11"/>
      <c r="NZI12" s="11"/>
      <c r="NZJ12" s="11"/>
      <c r="NZK12" s="11"/>
      <c r="NZL12" s="11"/>
      <c r="NZM12" s="11"/>
      <c r="NZN12" s="11"/>
      <c r="NZO12" s="11"/>
      <c r="NZP12" s="11"/>
      <c r="NZQ12" s="11"/>
      <c r="NZR12" s="11"/>
      <c r="NZS12" s="11"/>
      <c r="NZT12" s="11"/>
      <c r="NZU12" s="11"/>
      <c r="NZV12" s="11"/>
      <c r="NZW12" s="11"/>
      <c r="NZX12" s="11"/>
      <c r="NZY12" s="11"/>
      <c r="NZZ12" s="11"/>
      <c r="OAA12" s="11"/>
      <c r="OAB12" s="11"/>
      <c r="OAC12" s="11"/>
      <c r="OAD12" s="11"/>
      <c r="OAE12" s="11"/>
      <c r="OAF12" s="11"/>
      <c r="OAG12" s="11"/>
      <c r="OAH12" s="11"/>
      <c r="OAI12" s="11"/>
      <c r="OAJ12" s="11"/>
      <c r="OAK12" s="11"/>
      <c r="OAL12" s="11"/>
      <c r="OAM12" s="11"/>
      <c r="OAN12" s="11"/>
      <c r="OAO12" s="11"/>
      <c r="OAP12" s="11"/>
      <c r="OAQ12" s="11"/>
      <c r="OAR12" s="11"/>
      <c r="OAS12" s="11"/>
      <c r="OAT12" s="11"/>
      <c r="OAU12" s="11"/>
      <c r="OAV12" s="11"/>
      <c r="OAW12" s="11"/>
      <c r="OAX12" s="11"/>
      <c r="OAY12" s="11"/>
      <c r="OAZ12" s="11"/>
      <c r="OBA12" s="11"/>
      <c r="OBB12" s="11"/>
      <c r="OBC12" s="11"/>
      <c r="OBD12" s="11"/>
      <c r="OBE12" s="11"/>
      <c r="OBF12" s="11"/>
      <c r="OBG12" s="11"/>
      <c r="OBH12" s="11"/>
      <c r="OBI12" s="11"/>
      <c r="OBJ12" s="11"/>
      <c r="OBK12" s="11"/>
      <c r="OBL12" s="11"/>
      <c r="OBM12" s="11"/>
      <c r="OBN12" s="11"/>
      <c r="OBO12" s="11"/>
      <c r="OBP12" s="11"/>
      <c r="OBQ12" s="11"/>
      <c r="OBR12" s="11"/>
      <c r="OBS12" s="11"/>
      <c r="OBT12" s="11"/>
      <c r="OBU12" s="11"/>
      <c r="OBV12" s="11"/>
      <c r="OBW12" s="11"/>
      <c r="OBX12" s="11"/>
      <c r="OBY12" s="11"/>
      <c r="OBZ12" s="11"/>
      <c r="OCA12" s="11"/>
      <c r="OCB12" s="11"/>
      <c r="OCC12" s="11"/>
      <c r="OCD12" s="11"/>
      <c r="OCE12" s="11"/>
      <c r="OCF12" s="11"/>
      <c r="OCG12" s="11"/>
      <c r="OCH12" s="11"/>
      <c r="OCI12" s="11"/>
      <c r="OCJ12" s="11"/>
      <c r="OCK12" s="11"/>
      <c r="OCL12" s="11"/>
      <c r="OCM12" s="11"/>
      <c r="OCN12" s="11"/>
      <c r="OCO12" s="11"/>
      <c r="OCP12" s="11"/>
      <c r="OCQ12" s="11"/>
      <c r="OCR12" s="11"/>
      <c r="OCS12" s="11"/>
      <c r="OCT12" s="11"/>
      <c r="OCU12" s="11"/>
      <c r="OCV12" s="11"/>
      <c r="OCW12" s="11"/>
      <c r="OCX12" s="11"/>
      <c r="OCY12" s="11"/>
      <c r="OCZ12" s="11"/>
      <c r="ODA12" s="11"/>
      <c r="ODB12" s="11"/>
      <c r="ODC12" s="11"/>
      <c r="ODD12" s="11"/>
      <c r="ODE12" s="11"/>
      <c r="ODF12" s="11"/>
      <c r="ODG12" s="11"/>
      <c r="ODH12" s="11"/>
      <c r="ODI12" s="11"/>
      <c r="ODJ12" s="11"/>
      <c r="ODK12" s="11"/>
      <c r="ODL12" s="11"/>
      <c r="ODM12" s="11"/>
      <c r="ODN12" s="11"/>
      <c r="ODO12" s="11"/>
      <c r="ODP12" s="11"/>
      <c r="ODQ12" s="11"/>
      <c r="ODR12" s="11"/>
      <c r="ODS12" s="11"/>
      <c r="ODT12" s="11"/>
      <c r="ODU12" s="11"/>
      <c r="ODV12" s="11"/>
      <c r="ODW12" s="11"/>
      <c r="ODX12" s="11"/>
      <c r="ODY12" s="11"/>
      <c r="ODZ12" s="11"/>
      <c r="OEA12" s="11"/>
      <c r="OEB12" s="11"/>
      <c r="OEC12" s="11"/>
      <c r="OED12" s="11"/>
      <c r="OEE12" s="11"/>
      <c r="OEF12" s="11"/>
      <c r="OEG12" s="11"/>
      <c r="OEH12" s="11"/>
      <c r="OEI12" s="11"/>
      <c r="OEJ12" s="11"/>
      <c r="OEK12" s="11"/>
      <c r="OEL12" s="11"/>
      <c r="OEM12" s="11"/>
      <c r="OEN12" s="11"/>
      <c r="OEO12" s="11"/>
      <c r="OEP12" s="11"/>
      <c r="OEQ12" s="11"/>
      <c r="OER12" s="11"/>
      <c r="OES12" s="11"/>
      <c r="OET12" s="11"/>
      <c r="OEU12" s="11"/>
      <c r="OEV12" s="11"/>
      <c r="OEW12" s="11"/>
      <c r="OEX12" s="11"/>
      <c r="OEY12" s="11"/>
      <c r="OEZ12" s="11"/>
      <c r="OFA12" s="11"/>
      <c r="OFB12" s="11"/>
      <c r="OFC12" s="11"/>
      <c r="OFD12" s="11"/>
      <c r="OFE12" s="11"/>
      <c r="OFF12" s="11"/>
      <c r="OFG12" s="11"/>
      <c r="OFH12" s="11"/>
      <c r="OFI12" s="11"/>
      <c r="OFJ12" s="11"/>
      <c r="OFK12" s="11"/>
      <c r="OFL12" s="11"/>
      <c r="OFM12" s="11"/>
      <c r="OFN12" s="11"/>
      <c r="OFO12" s="11"/>
      <c r="OFP12" s="11"/>
      <c r="OFQ12" s="11"/>
      <c r="OFR12" s="11"/>
      <c r="OFS12" s="11"/>
      <c r="OFT12" s="11"/>
      <c r="OFU12" s="11"/>
      <c r="OFV12" s="11"/>
      <c r="OFW12" s="11"/>
      <c r="OFX12" s="11"/>
      <c r="OFY12" s="11"/>
      <c r="OFZ12" s="11"/>
      <c r="OGA12" s="11"/>
      <c r="OGB12" s="11"/>
      <c r="OGC12" s="11"/>
      <c r="OGD12" s="11"/>
      <c r="OGE12" s="11"/>
      <c r="OGF12" s="11"/>
      <c r="OGG12" s="11"/>
      <c r="OGH12" s="11"/>
      <c r="OGI12" s="11"/>
      <c r="OGJ12" s="11"/>
      <c r="OGK12" s="11"/>
      <c r="OGL12" s="11"/>
      <c r="OGM12" s="11"/>
      <c r="OGN12" s="11"/>
      <c r="OGO12" s="11"/>
      <c r="OGP12" s="11"/>
      <c r="OGQ12" s="11"/>
      <c r="OGR12" s="11"/>
      <c r="OGS12" s="11"/>
      <c r="OGT12" s="11"/>
      <c r="OGU12" s="11"/>
      <c r="OGV12" s="11"/>
      <c r="OGW12" s="11"/>
      <c r="OGX12" s="11"/>
      <c r="OGY12" s="11"/>
      <c r="OGZ12" s="11"/>
      <c r="OHA12" s="11"/>
      <c r="OHB12" s="11"/>
      <c r="OHC12" s="11"/>
      <c r="OHD12" s="11"/>
      <c r="OHE12" s="11"/>
      <c r="OHF12" s="11"/>
      <c r="OHG12" s="11"/>
      <c r="OHH12" s="11"/>
      <c r="OHI12" s="11"/>
      <c r="OHJ12" s="11"/>
      <c r="OHK12" s="11"/>
      <c r="OHL12" s="11"/>
      <c r="OHM12" s="11"/>
      <c r="OHN12" s="11"/>
      <c r="OHO12" s="11"/>
      <c r="OHP12" s="11"/>
      <c r="OHQ12" s="11"/>
      <c r="OHR12" s="11"/>
      <c r="OHS12" s="11"/>
      <c r="OHT12" s="11"/>
      <c r="OHU12" s="11"/>
      <c r="OHV12" s="11"/>
      <c r="OHW12" s="11"/>
      <c r="OHX12" s="11"/>
      <c r="OHY12" s="11"/>
      <c r="OHZ12" s="11"/>
      <c r="OIA12" s="11"/>
      <c r="OIB12" s="11"/>
      <c r="OIC12" s="11"/>
      <c r="OID12" s="11"/>
      <c r="OIE12" s="11"/>
      <c r="OIF12" s="11"/>
      <c r="OIG12" s="11"/>
      <c r="OIH12" s="11"/>
      <c r="OII12" s="11"/>
      <c r="OIJ12" s="11"/>
      <c r="OIK12" s="11"/>
      <c r="OIL12" s="11"/>
      <c r="OIM12" s="11"/>
      <c r="OIN12" s="11"/>
      <c r="OIO12" s="11"/>
      <c r="OIP12" s="11"/>
      <c r="OIQ12" s="11"/>
      <c r="OIR12" s="11"/>
      <c r="OIS12" s="11"/>
      <c r="OIT12" s="11"/>
      <c r="OIU12" s="11"/>
      <c r="OIV12" s="11"/>
      <c r="OIW12" s="11"/>
      <c r="OIX12" s="11"/>
      <c r="OIY12" s="11"/>
      <c r="OIZ12" s="11"/>
      <c r="OJA12" s="11"/>
      <c r="OJB12" s="11"/>
      <c r="OJC12" s="11"/>
      <c r="OJD12" s="11"/>
      <c r="OJE12" s="11"/>
      <c r="OJF12" s="11"/>
      <c r="OJG12" s="11"/>
      <c r="OJH12" s="11"/>
      <c r="OJI12" s="11"/>
      <c r="OJJ12" s="11"/>
      <c r="OJK12" s="11"/>
      <c r="OJL12" s="11"/>
      <c r="OJM12" s="11"/>
      <c r="OJN12" s="11"/>
      <c r="OJO12" s="11"/>
      <c r="OJP12" s="11"/>
      <c r="OJQ12" s="11"/>
      <c r="OJR12" s="11"/>
      <c r="OJS12" s="11"/>
      <c r="OJT12" s="11"/>
      <c r="OJU12" s="11"/>
      <c r="OJV12" s="11"/>
      <c r="OJW12" s="11"/>
      <c r="OJX12" s="11"/>
      <c r="OJY12" s="11"/>
      <c r="OJZ12" s="11"/>
      <c r="OKA12" s="11"/>
      <c r="OKB12" s="11"/>
      <c r="OKC12" s="11"/>
      <c r="OKD12" s="11"/>
      <c r="OKE12" s="11"/>
      <c r="OKF12" s="11"/>
      <c r="OKG12" s="11"/>
      <c r="OKH12" s="11"/>
      <c r="OKI12" s="11"/>
      <c r="OKJ12" s="11"/>
      <c r="OKK12" s="11"/>
      <c r="OKL12" s="11"/>
      <c r="OKM12" s="11"/>
      <c r="OKN12" s="11"/>
      <c r="OKO12" s="11"/>
      <c r="OKP12" s="11"/>
      <c r="OKQ12" s="11"/>
      <c r="OKR12" s="11"/>
      <c r="OKS12" s="11"/>
      <c r="OKT12" s="11"/>
      <c r="OKU12" s="11"/>
      <c r="OKV12" s="11"/>
      <c r="OKW12" s="11"/>
      <c r="OKX12" s="11"/>
      <c r="OKY12" s="11"/>
      <c r="OKZ12" s="11"/>
      <c r="OLA12" s="11"/>
      <c r="OLB12" s="11"/>
      <c r="OLC12" s="11"/>
      <c r="OLD12" s="11"/>
      <c r="OLE12" s="11"/>
      <c r="OLF12" s="11"/>
      <c r="OLG12" s="11"/>
      <c r="OLH12" s="11"/>
      <c r="OLI12" s="11"/>
      <c r="OLJ12" s="11"/>
      <c r="OLK12" s="11"/>
      <c r="OLL12" s="11"/>
      <c r="OLM12" s="11"/>
      <c r="OLN12" s="11"/>
      <c r="OLO12" s="11"/>
      <c r="OLP12" s="11"/>
      <c r="OLQ12" s="11"/>
      <c r="OLR12" s="11"/>
      <c r="OLS12" s="11"/>
      <c r="OLT12" s="11"/>
      <c r="OLU12" s="11"/>
      <c r="OLV12" s="11"/>
      <c r="OLW12" s="11"/>
      <c r="OLX12" s="11"/>
      <c r="OLY12" s="11"/>
      <c r="OLZ12" s="11"/>
      <c r="OMA12" s="11"/>
      <c r="OMB12" s="11"/>
      <c r="OMC12" s="11"/>
      <c r="OMD12" s="11"/>
      <c r="OME12" s="11"/>
      <c r="OMF12" s="11"/>
      <c r="OMG12" s="11"/>
      <c r="OMH12" s="11"/>
      <c r="OMI12" s="11"/>
      <c r="OMJ12" s="11"/>
      <c r="OMK12" s="11"/>
      <c r="OML12" s="11"/>
      <c r="OMM12" s="11"/>
      <c r="OMN12" s="11"/>
      <c r="OMO12" s="11"/>
      <c r="OMP12" s="11"/>
      <c r="OMQ12" s="11"/>
      <c r="OMR12" s="11"/>
      <c r="OMS12" s="11"/>
      <c r="OMT12" s="11"/>
      <c r="OMU12" s="11"/>
      <c r="OMV12" s="11"/>
      <c r="OMW12" s="11"/>
      <c r="OMX12" s="11"/>
      <c r="OMY12" s="11"/>
      <c r="OMZ12" s="11"/>
      <c r="ONA12" s="11"/>
      <c r="ONB12" s="11"/>
      <c r="ONC12" s="11"/>
      <c r="OND12" s="11"/>
      <c r="ONE12" s="11"/>
      <c r="ONF12" s="11"/>
      <c r="ONG12" s="11"/>
      <c r="ONH12" s="11"/>
      <c r="ONI12" s="11"/>
      <c r="ONJ12" s="11"/>
      <c r="ONK12" s="11"/>
      <c r="ONL12" s="11"/>
      <c r="ONM12" s="11"/>
      <c r="ONN12" s="11"/>
      <c r="ONO12" s="11"/>
      <c r="ONP12" s="11"/>
      <c r="ONQ12" s="11"/>
      <c r="ONR12" s="11"/>
      <c r="ONS12" s="11"/>
      <c r="ONT12" s="11"/>
      <c r="ONU12" s="11"/>
      <c r="ONV12" s="11"/>
      <c r="ONW12" s="11"/>
      <c r="ONX12" s="11"/>
      <c r="ONY12" s="11"/>
      <c r="ONZ12" s="11"/>
      <c r="OOA12" s="11"/>
      <c r="OOB12" s="11"/>
      <c r="OOC12" s="11"/>
      <c r="OOD12" s="11"/>
      <c r="OOE12" s="11"/>
      <c r="OOF12" s="11"/>
      <c r="OOG12" s="11"/>
      <c r="OOH12" s="11"/>
      <c r="OOI12" s="11"/>
      <c r="OOJ12" s="11"/>
      <c r="OOK12" s="11"/>
      <c r="OOL12" s="11"/>
      <c r="OOM12" s="11"/>
      <c r="OON12" s="11"/>
      <c r="OOO12" s="11"/>
      <c r="OOP12" s="11"/>
      <c r="OOQ12" s="11"/>
      <c r="OOR12" s="11"/>
      <c r="OOS12" s="11"/>
      <c r="OOT12" s="11"/>
      <c r="OOU12" s="11"/>
      <c r="OOV12" s="11"/>
      <c r="OOW12" s="11"/>
      <c r="OOX12" s="11"/>
      <c r="OOY12" s="11"/>
      <c r="OOZ12" s="11"/>
      <c r="OPA12" s="11"/>
      <c r="OPB12" s="11"/>
      <c r="OPC12" s="11"/>
      <c r="OPD12" s="11"/>
      <c r="OPE12" s="11"/>
      <c r="OPF12" s="11"/>
      <c r="OPG12" s="11"/>
      <c r="OPH12" s="11"/>
      <c r="OPI12" s="11"/>
      <c r="OPJ12" s="11"/>
      <c r="OPK12" s="11"/>
      <c r="OPL12" s="11"/>
      <c r="OPM12" s="11"/>
      <c r="OPN12" s="11"/>
      <c r="OPO12" s="11"/>
      <c r="OPP12" s="11"/>
      <c r="OPQ12" s="11"/>
      <c r="OPR12" s="11"/>
      <c r="OPS12" s="11"/>
      <c r="OPT12" s="11"/>
      <c r="OPU12" s="11"/>
      <c r="OPV12" s="11"/>
      <c r="OPW12" s="11"/>
      <c r="OPX12" s="11"/>
      <c r="OPY12" s="11"/>
      <c r="OPZ12" s="11"/>
      <c r="OQA12" s="11"/>
      <c r="OQB12" s="11"/>
      <c r="OQC12" s="11"/>
      <c r="OQD12" s="11"/>
      <c r="OQE12" s="11"/>
      <c r="OQF12" s="11"/>
      <c r="OQG12" s="11"/>
      <c r="OQH12" s="11"/>
      <c r="OQI12" s="11"/>
      <c r="OQJ12" s="11"/>
      <c r="OQK12" s="11"/>
      <c r="OQL12" s="11"/>
      <c r="OQM12" s="11"/>
      <c r="OQN12" s="11"/>
      <c r="OQO12" s="11"/>
      <c r="OQP12" s="11"/>
      <c r="OQQ12" s="11"/>
      <c r="OQR12" s="11"/>
      <c r="OQS12" s="11"/>
      <c r="OQT12" s="11"/>
      <c r="OQU12" s="11"/>
      <c r="OQV12" s="11"/>
      <c r="OQW12" s="11"/>
      <c r="OQX12" s="11"/>
      <c r="OQY12" s="11"/>
      <c r="OQZ12" s="11"/>
      <c r="ORA12" s="11"/>
      <c r="ORB12" s="11"/>
      <c r="ORC12" s="11"/>
      <c r="ORD12" s="11"/>
      <c r="ORE12" s="11"/>
      <c r="ORF12" s="11"/>
      <c r="ORG12" s="11"/>
      <c r="ORH12" s="11"/>
      <c r="ORI12" s="11"/>
      <c r="ORJ12" s="11"/>
      <c r="ORK12" s="11"/>
      <c r="ORL12" s="11"/>
      <c r="ORM12" s="11"/>
      <c r="ORN12" s="11"/>
      <c r="ORO12" s="11"/>
      <c r="ORP12" s="11"/>
      <c r="ORQ12" s="11"/>
      <c r="ORR12" s="11"/>
      <c r="ORS12" s="11"/>
      <c r="ORT12" s="11"/>
      <c r="ORU12" s="11"/>
      <c r="ORV12" s="11"/>
      <c r="ORW12" s="11"/>
      <c r="ORX12" s="11"/>
      <c r="ORY12" s="11"/>
      <c r="ORZ12" s="11"/>
      <c r="OSA12" s="11"/>
      <c r="OSB12" s="11"/>
      <c r="OSC12" s="11"/>
      <c r="OSD12" s="11"/>
      <c r="OSE12" s="11"/>
      <c r="OSF12" s="11"/>
      <c r="OSG12" s="11"/>
      <c r="OSH12" s="11"/>
      <c r="OSI12" s="11"/>
      <c r="OSJ12" s="11"/>
      <c r="OSK12" s="11"/>
      <c r="OSL12" s="11"/>
      <c r="OSM12" s="11"/>
      <c r="OSN12" s="11"/>
      <c r="OSO12" s="11"/>
      <c r="OSP12" s="11"/>
      <c r="OSQ12" s="11"/>
      <c r="OSR12" s="11"/>
      <c r="OSS12" s="11"/>
      <c r="OST12" s="11"/>
      <c r="OSU12" s="11"/>
      <c r="OSV12" s="11"/>
      <c r="OSW12" s="11"/>
      <c r="OSX12" s="11"/>
      <c r="OSY12" s="11"/>
      <c r="OSZ12" s="11"/>
      <c r="OTA12" s="11"/>
      <c r="OTB12" s="11"/>
      <c r="OTC12" s="11"/>
      <c r="OTD12" s="11"/>
      <c r="OTE12" s="11"/>
      <c r="OTF12" s="11"/>
      <c r="OTG12" s="11"/>
      <c r="OTH12" s="11"/>
      <c r="OTI12" s="11"/>
      <c r="OTJ12" s="11"/>
      <c r="OTK12" s="11"/>
      <c r="OTL12" s="11"/>
      <c r="OTM12" s="11"/>
      <c r="OTN12" s="11"/>
      <c r="OTO12" s="11"/>
      <c r="OTP12" s="11"/>
      <c r="OTQ12" s="11"/>
      <c r="OTR12" s="11"/>
      <c r="OTS12" s="11"/>
      <c r="OTT12" s="11"/>
      <c r="OTU12" s="11"/>
      <c r="OTV12" s="11"/>
      <c r="OTW12" s="11"/>
      <c r="OTX12" s="11"/>
      <c r="OTY12" s="11"/>
      <c r="OTZ12" s="11"/>
      <c r="OUA12" s="11"/>
      <c r="OUB12" s="11"/>
      <c r="OUC12" s="11"/>
      <c r="OUD12" s="11"/>
      <c r="OUE12" s="11"/>
      <c r="OUF12" s="11"/>
      <c r="OUG12" s="11"/>
      <c r="OUH12" s="11"/>
      <c r="OUI12" s="11"/>
      <c r="OUJ12" s="11"/>
      <c r="OUK12" s="11"/>
      <c r="OUL12" s="11"/>
      <c r="OUM12" s="11"/>
      <c r="OUN12" s="11"/>
      <c r="OUO12" s="11"/>
      <c r="OUP12" s="11"/>
      <c r="OUQ12" s="11"/>
      <c r="OUR12" s="11"/>
      <c r="OUS12" s="11"/>
      <c r="OUT12" s="11"/>
      <c r="OUU12" s="11"/>
      <c r="OUV12" s="11"/>
      <c r="OUW12" s="11"/>
      <c r="OUX12" s="11"/>
      <c r="OUY12" s="11"/>
      <c r="OUZ12" s="11"/>
      <c r="OVA12" s="11"/>
      <c r="OVB12" s="11"/>
      <c r="OVC12" s="11"/>
      <c r="OVD12" s="11"/>
      <c r="OVE12" s="11"/>
      <c r="OVF12" s="11"/>
      <c r="OVG12" s="11"/>
      <c r="OVH12" s="11"/>
      <c r="OVI12" s="11"/>
      <c r="OVJ12" s="11"/>
      <c r="OVK12" s="11"/>
      <c r="OVL12" s="11"/>
      <c r="OVM12" s="11"/>
      <c r="OVN12" s="11"/>
      <c r="OVO12" s="11"/>
      <c r="OVP12" s="11"/>
      <c r="OVQ12" s="11"/>
      <c r="OVR12" s="11"/>
      <c r="OVS12" s="11"/>
      <c r="OVT12" s="11"/>
      <c r="OVU12" s="11"/>
      <c r="OVV12" s="11"/>
      <c r="OVW12" s="11"/>
      <c r="OVX12" s="11"/>
      <c r="OVY12" s="11"/>
      <c r="OVZ12" s="11"/>
      <c r="OWA12" s="11"/>
      <c r="OWB12" s="11"/>
      <c r="OWC12" s="11"/>
      <c r="OWD12" s="11"/>
      <c r="OWE12" s="11"/>
      <c r="OWF12" s="11"/>
      <c r="OWG12" s="11"/>
      <c r="OWH12" s="11"/>
      <c r="OWI12" s="11"/>
      <c r="OWJ12" s="11"/>
      <c r="OWK12" s="11"/>
      <c r="OWL12" s="11"/>
      <c r="OWM12" s="11"/>
      <c r="OWN12" s="11"/>
      <c r="OWO12" s="11"/>
      <c r="OWP12" s="11"/>
      <c r="OWQ12" s="11"/>
      <c r="OWR12" s="11"/>
      <c r="OWS12" s="11"/>
      <c r="OWT12" s="11"/>
      <c r="OWU12" s="11"/>
      <c r="OWV12" s="11"/>
      <c r="OWW12" s="11"/>
      <c r="OWX12" s="11"/>
      <c r="OWY12" s="11"/>
      <c r="OWZ12" s="11"/>
      <c r="OXA12" s="11"/>
      <c r="OXB12" s="11"/>
      <c r="OXC12" s="11"/>
      <c r="OXD12" s="11"/>
      <c r="OXE12" s="11"/>
      <c r="OXF12" s="11"/>
      <c r="OXG12" s="11"/>
      <c r="OXH12" s="11"/>
      <c r="OXI12" s="11"/>
      <c r="OXJ12" s="11"/>
      <c r="OXK12" s="11"/>
      <c r="OXL12" s="11"/>
      <c r="OXM12" s="11"/>
      <c r="OXN12" s="11"/>
      <c r="OXO12" s="11"/>
      <c r="OXP12" s="11"/>
      <c r="OXQ12" s="11"/>
      <c r="OXR12" s="11"/>
      <c r="OXS12" s="11"/>
      <c r="OXT12" s="11"/>
      <c r="OXU12" s="11"/>
      <c r="OXV12" s="11"/>
      <c r="OXW12" s="11"/>
      <c r="OXX12" s="11"/>
      <c r="OXY12" s="11"/>
      <c r="OXZ12" s="11"/>
      <c r="OYA12" s="11"/>
      <c r="OYB12" s="11"/>
      <c r="OYC12" s="11"/>
      <c r="OYD12" s="11"/>
      <c r="OYE12" s="11"/>
      <c r="OYF12" s="11"/>
      <c r="OYG12" s="11"/>
      <c r="OYH12" s="11"/>
      <c r="OYI12" s="11"/>
      <c r="OYJ12" s="11"/>
      <c r="OYK12" s="11"/>
      <c r="OYL12" s="11"/>
      <c r="OYM12" s="11"/>
      <c r="OYN12" s="11"/>
      <c r="OYO12" s="11"/>
      <c r="OYP12" s="11"/>
      <c r="OYQ12" s="11"/>
      <c r="OYR12" s="11"/>
      <c r="OYS12" s="11"/>
      <c r="OYT12" s="11"/>
      <c r="OYU12" s="11"/>
      <c r="OYV12" s="11"/>
      <c r="OYW12" s="11"/>
      <c r="OYX12" s="11"/>
      <c r="OYY12" s="11"/>
      <c r="OYZ12" s="11"/>
      <c r="OZA12" s="11"/>
      <c r="OZB12" s="11"/>
      <c r="OZC12" s="11"/>
      <c r="OZD12" s="11"/>
      <c r="OZE12" s="11"/>
      <c r="OZF12" s="11"/>
      <c r="OZG12" s="11"/>
      <c r="OZH12" s="11"/>
      <c r="OZI12" s="11"/>
      <c r="OZJ12" s="11"/>
      <c r="OZK12" s="11"/>
      <c r="OZL12" s="11"/>
      <c r="OZM12" s="11"/>
      <c r="OZN12" s="11"/>
      <c r="OZO12" s="11"/>
      <c r="OZP12" s="11"/>
      <c r="OZQ12" s="11"/>
      <c r="OZR12" s="11"/>
      <c r="OZS12" s="11"/>
      <c r="OZT12" s="11"/>
      <c r="OZU12" s="11"/>
      <c r="OZV12" s="11"/>
      <c r="OZW12" s="11"/>
      <c r="OZX12" s="11"/>
      <c r="OZY12" s="11"/>
      <c r="OZZ12" s="11"/>
      <c r="PAA12" s="11"/>
      <c r="PAB12" s="11"/>
      <c r="PAC12" s="11"/>
      <c r="PAD12" s="11"/>
      <c r="PAE12" s="11"/>
      <c r="PAF12" s="11"/>
      <c r="PAG12" s="11"/>
      <c r="PAH12" s="11"/>
      <c r="PAI12" s="11"/>
      <c r="PAJ12" s="11"/>
      <c r="PAK12" s="11"/>
      <c r="PAL12" s="11"/>
      <c r="PAM12" s="11"/>
      <c r="PAN12" s="11"/>
      <c r="PAO12" s="11"/>
      <c r="PAP12" s="11"/>
      <c r="PAQ12" s="11"/>
      <c r="PAR12" s="11"/>
      <c r="PAS12" s="11"/>
      <c r="PAT12" s="11"/>
      <c r="PAU12" s="11"/>
      <c r="PAV12" s="11"/>
      <c r="PAW12" s="11"/>
      <c r="PAX12" s="11"/>
      <c r="PAY12" s="11"/>
      <c r="PAZ12" s="11"/>
      <c r="PBA12" s="11"/>
      <c r="PBB12" s="11"/>
      <c r="PBC12" s="11"/>
      <c r="PBD12" s="11"/>
      <c r="PBE12" s="11"/>
      <c r="PBF12" s="11"/>
      <c r="PBG12" s="11"/>
      <c r="PBH12" s="11"/>
      <c r="PBI12" s="11"/>
      <c r="PBJ12" s="11"/>
      <c r="PBK12" s="11"/>
      <c r="PBL12" s="11"/>
      <c r="PBM12" s="11"/>
      <c r="PBN12" s="11"/>
      <c r="PBO12" s="11"/>
      <c r="PBP12" s="11"/>
      <c r="PBQ12" s="11"/>
      <c r="PBR12" s="11"/>
      <c r="PBS12" s="11"/>
      <c r="PBT12" s="11"/>
      <c r="PBU12" s="11"/>
      <c r="PBV12" s="11"/>
      <c r="PBW12" s="11"/>
      <c r="PBX12" s="11"/>
      <c r="PBY12" s="11"/>
      <c r="PBZ12" s="11"/>
      <c r="PCA12" s="11"/>
      <c r="PCB12" s="11"/>
      <c r="PCC12" s="11"/>
      <c r="PCD12" s="11"/>
      <c r="PCE12" s="11"/>
      <c r="PCF12" s="11"/>
      <c r="PCG12" s="11"/>
      <c r="PCH12" s="11"/>
      <c r="PCI12" s="11"/>
      <c r="PCJ12" s="11"/>
      <c r="PCK12" s="11"/>
      <c r="PCL12" s="11"/>
      <c r="PCM12" s="11"/>
      <c r="PCN12" s="11"/>
      <c r="PCO12" s="11"/>
      <c r="PCP12" s="11"/>
      <c r="PCQ12" s="11"/>
      <c r="PCR12" s="11"/>
      <c r="PCS12" s="11"/>
      <c r="PCT12" s="11"/>
      <c r="PCU12" s="11"/>
      <c r="PCV12" s="11"/>
      <c r="PCW12" s="11"/>
      <c r="PCX12" s="11"/>
      <c r="PCY12" s="11"/>
      <c r="PCZ12" s="11"/>
      <c r="PDA12" s="11"/>
      <c r="PDB12" s="11"/>
      <c r="PDC12" s="11"/>
      <c r="PDD12" s="11"/>
      <c r="PDE12" s="11"/>
      <c r="PDF12" s="11"/>
      <c r="PDG12" s="11"/>
      <c r="PDH12" s="11"/>
      <c r="PDI12" s="11"/>
      <c r="PDJ12" s="11"/>
      <c r="PDK12" s="11"/>
      <c r="PDL12" s="11"/>
      <c r="PDM12" s="11"/>
      <c r="PDN12" s="11"/>
      <c r="PDO12" s="11"/>
      <c r="PDP12" s="11"/>
      <c r="PDQ12" s="11"/>
      <c r="PDR12" s="11"/>
      <c r="PDS12" s="11"/>
      <c r="PDT12" s="11"/>
      <c r="PDU12" s="11"/>
      <c r="PDV12" s="11"/>
      <c r="PDW12" s="11"/>
      <c r="PDX12" s="11"/>
      <c r="PDY12" s="11"/>
      <c r="PDZ12" s="11"/>
      <c r="PEA12" s="11"/>
      <c r="PEB12" s="11"/>
      <c r="PEC12" s="11"/>
      <c r="PED12" s="11"/>
      <c r="PEE12" s="11"/>
      <c r="PEF12" s="11"/>
      <c r="PEG12" s="11"/>
      <c r="PEH12" s="11"/>
      <c r="PEI12" s="11"/>
      <c r="PEJ12" s="11"/>
      <c r="PEK12" s="11"/>
      <c r="PEL12" s="11"/>
      <c r="PEM12" s="11"/>
      <c r="PEN12" s="11"/>
      <c r="PEO12" s="11"/>
      <c r="PEP12" s="11"/>
      <c r="PEQ12" s="11"/>
      <c r="PER12" s="11"/>
      <c r="PES12" s="11"/>
      <c r="PET12" s="11"/>
      <c r="PEU12" s="11"/>
      <c r="PEV12" s="11"/>
      <c r="PEW12" s="11"/>
      <c r="PEX12" s="11"/>
      <c r="PEY12" s="11"/>
      <c r="PEZ12" s="11"/>
      <c r="PFA12" s="11"/>
      <c r="PFB12" s="11"/>
      <c r="PFC12" s="11"/>
      <c r="PFD12" s="11"/>
      <c r="PFE12" s="11"/>
      <c r="PFF12" s="11"/>
      <c r="PFG12" s="11"/>
      <c r="PFH12" s="11"/>
      <c r="PFI12" s="11"/>
      <c r="PFJ12" s="11"/>
      <c r="PFK12" s="11"/>
      <c r="PFL12" s="11"/>
      <c r="PFM12" s="11"/>
      <c r="PFN12" s="11"/>
      <c r="PFO12" s="11"/>
      <c r="PFP12" s="11"/>
      <c r="PFQ12" s="11"/>
      <c r="PFR12" s="11"/>
      <c r="PFS12" s="11"/>
      <c r="PFT12" s="11"/>
      <c r="PFU12" s="11"/>
      <c r="PFV12" s="11"/>
      <c r="PFW12" s="11"/>
      <c r="PFX12" s="11"/>
      <c r="PFY12" s="11"/>
      <c r="PFZ12" s="11"/>
      <c r="PGA12" s="11"/>
      <c r="PGB12" s="11"/>
      <c r="PGC12" s="11"/>
      <c r="PGD12" s="11"/>
      <c r="PGE12" s="11"/>
      <c r="PGF12" s="11"/>
      <c r="PGG12" s="11"/>
      <c r="PGH12" s="11"/>
      <c r="PGI12" s="11"/>
      <c r="PGJ12" s="11"/>
      <c r="PGK12" s="11"/>
      <c r="PGL12" s="11"/>
      <c r="PGM12" s="11"/>
      <c r="PGN12" s="11"/>
      <c r="PGO12" s="11"/>
      <c r="PGP12" s="11"/>
      <c r="PGQ12" s="11"/>
      <c r="PGR12" s="11"/>
      <c r="PGS12" s="11"/>
      <c r="PGT12" s="11"/>
      <c r="PGU12" s="11"/>
      <c r="PGV12" s="11"/>
      <c r="PGW12" s="11"/>
      <c r="PGX12" s="11"/>
      <c r="PGY12" s="11"/>
      <c r="PGZ12" s="11"/>
      <c r="PHA12" s="11"/>
      <c r="PHB12" s="11"/>
      <c r="PHC12" s="11"/>
      <c r="PHD12" s="11"/>
      <c r="PHE12" s="11"/>
      <c r="PHF12" s="11"/>
      <c r="PHG12" s="11"/>
      <c r="PHH12" s="11"/>
      <c r="PHI12" s="11"/>
      <c r="PHJ12" s="11"/>
      <c r="PHK12" s="11"/>
      <c r="PHL12" s="11"/>
      <c r="PHM12" s="11"/>
      <c r="PHN12" s="11"/>
      <c r="PHO12" s="11"/>
      <c r="PHP12" s="11"/>
      <c r="PHQ12" s="11"/>
      <c r="PHR12" s="11"/>
      <c r="PHS12" s="11"/>
      <c r="PHT12" s="11"/>
      <c r="PHU12" s="11"/>
      <c r="PHV12" s="11"/>
      <c r="PHW12" s="11"/>
      <c r="PHX12" s="11"/>
      <c r="PHY12" s="11"/>
      <c r="PHZ12" s="11"/>
      <c r="PIA12" s="11"/>
      <c r="PIB12" s="11"/>
      <c r="PIC12" s="11"/>
      <c r="PID12" s="11"/>
      <c r="PIE12" s="11"/>
      <c r="PIF12" s="11"/>
      <c r="PIG12" s="11"/>
      <c r="PIH12" s="11"/>
      <c r="PII12" s="11"/>
      <c r="PIJ12" s="11"/>
      <c r="PIK12" s="11"/>
      <c r="PIL12" s="11"/>
      <c r="PIM12" s="11"/>
      <c r="PIN12" s="11"/>
      <c r="PIO12" s="11"/>
      <c r="PIP12" s="11"/>
      <c r="PIQ12" s="11"/>
      <c r="PIR12" s="11"/>
      <c r="PIS12" s="11"/>
      <c r="PIT12" s="11"/>
      <c r="PIU12" s="11"/>
      <c r="PIV12" s="11"/>
      <c r="PIW12" s="11"/>
      <c r="PIX12" s="11"/>
      <c r="PIY12" s="11"/>
      <c r="PIZ12" s="11"/>
      <c r="PJA12" s="11"/>
      <c r="PJB12" s="11"/>
      <c r="PJC12" s="11"/>
      <c r="PJD12" s="11"/>
      <c r="PJE12" s="11"/>
      <c r="PJF12" s="11"/>
      <c r="PJG12" s="11"/>
      <c r="PJH12" s="11"/>
      <c r="PJI12" s="11"/>
      <c r="PJJ12" s="11"/>
      <c r="PJK12" s="11"/>
      <c r="PJL12" s="11"/>
      <c r="PJM12" s="11"/>
      <c r="PJN12" s="11"/>
      <c r="PJO12" s="11"/>
      <c r="PJP12" s="11"/>
      <c r="PJQ12" s="11"/>
      <c r="PJR12" s="11"/>
      <c r="PJS12" s="11"/>
      <c r="PJT12" s="11"/>
      <c r="PJU12" s="11"/>
      <c r="PJV12" s="11"/>
      <c r="PJW12" s="11"/>
      <c r="PJX12" s="11"/>
      <c r="PJY12" s="11"/>
      <c r="PJZ12" s="11"/>
      <c r="PKA12" s="11"/>
      <c r="PKB12" s="11"/>
      <c r="PKC12" s="11"/>
      <c r="PKD12" s="11"/>
      <c r="PKE12" s="11"/>
      <c r="PKF12" s="11"/>
      <c r="PKG12" s="11"/>
      <c r="PKH12" s="11"/>
      <c r="PKI12" s="11"/>
      <c r="PKJ12" s="11"/>
      <c r="PKK12" s="11"/>
      <c r="PKL12" s="11"/>
      <c r="PKM12" s="11"/>
      <c r="PKN12" s="11"/>
      <c r="PKO12" s="11"/>
      <c r="PKP12" s="11"/>
      <c r="PKQ12" s="11"/>
      <c r="PKR12" s="11"/>
      <c r="PKS12" s="11"/>
      <c r="PKT12" s="11"/>
      <c r="PKU12" s="11"/>
      <c r="PKV12" s="11"/>
      <c r="PKW12" s="11"/>
      <c r="PKX12" s="11"/>
      <c r="PKY12" s="11"/>
      <c r="PKZ12" s="11"/>
      <c r="PLA12" s="11"/>
      <c r="PLB12" s="11"/>
      <c r="PLC12" s="11"/>
      <c r="PLD12" s="11"/>
      <c r="PLE12" s="11"/>
      <c r="PLF12" s="11"/>
      <c r="PLG12" s="11"/>
      <c r="PLH12" s="11"/>
      <c r="PLI12" s="11"/>
      <c r="PLJ12" s="11"/>
      <c r="PLK12" s="11"/>
      <c r="PLL12" s="11"/>
      <c r="PLM12" s="11"/>
      <c r="PLN12" s="11"/>
      <c r="PLO12" s="11"/>
      <c r="PLP12" s="11"/>
      <c r="PLQ12" s="11"/>
      <c r="PLR12" s="11"/>
      <c r="PLS12" s="11"/>
      <c r="PLT12" s="11"/>
      <c r="PLU12" s="11"/>
      <c r="PLV12" s="11"/>
      <c r="PLW12" s="11"/>
      <c r="PLX12" s="11"/>
      <c r="PLY12" s="11"/>
      <c r="PLZ12" s="11"/>
      <c r="PMA12" s="11"/>
      <c r="PMB12" s="11"/>
      <c r="PMC12" s="11"/>
      <c r="PMD12" s="11"/>
      <c r="PME12" s="11"/>
      <c r="PMF12" s="11"/>
      <c r="PMG12" s="11"/>
      <c r="PMH12" s="11"/>
      <c r="PMI12" s="11"/>
      <c r="PMJ12" s="11"/>
      <c r="PMK12" s="11"/>
      <c r="PML12" s="11"/>
      <c r="PMM12" s="11"/>
      <c r="PMN12" s="11"/>
      <c r="PMO12" s="11"/>
      <c r="PMP12" s="11"/>
      <c r="PMQ12" s="11"/>
      <c r="PMR12" s="11"/>
      <c r="PMS12" s="11"/>
      <c r="PMT12" s="11"/>
      <c r="PMU12" s="11"/>
      <c r="PMV12" s="11"/>
      <c r="PMW12" s="11"/>
      <c r="PMX12" s="11"/>
      <c r="PMY12" s="11"/>
      <c r="PMZ12" s="11"/>
      <c r="PNA12" s="11"/>
      <c r="PNB12" s="11"/>
      <c r="PNC12" s="11"/>
      <c r="PND12" s="11"/>
      <c r="PNE12" s="11"/>
      <c r="PNF12" s="11"/>
      <c r="PNG12" s="11"/>
      <c r="PNH12" s="11"/>
      <c r="PNI12" s="11"/>
      <c r="PNJ12" s="11"/>
      <c r="PNK12" s="11"/>
      <c r="PNL12" s="11"/>
      <c r="PNM12" s="11"/>
      <c r="PNN12" s="11"/>
      <c r="PNO12" s="11"/>
      <c r="PNP12" s="11"/>
      <c r="PNQ12" s="11"/>
      <c r="PNR12" s="11"/>
      <c r="PNS12" s="11"/>
      <c r="PNT12" s="11"/>
      <c r="PNU12" s="11"/>
      <c r="PNV12" s="11"/>
      <c r="PNW12" s="11"/>
      <c r="PNX12" s="11"/>
      <c r="PNY12" s="11"/>
      <c r="PNZ12" s="11"/>
      <c r="POA12" s="11"/>
      <c r="POB12" s="11"/>
      <c r="POC12" s="11"/>
      <c r="POD12" s="11"/>
      <c r="POE12" s="11"/>
      <c r="POF12" s="11"/>
      <c r="POG12" s="11"/>
      <c r="POH12" s="11"/>
      <c r="POI12" s="11"/>
      <c r="POJ12" s="11"/>
      <c r="POK12" s="11"/>
      <c r="POL12" s="11"/>
      <c r="POM12" s="11"/>
      <c r="PON12" s="11"/>
      <c r="POO12" s="11"/>
      <c r="POP12" s="11"/>
      <c r="POQ12" s="11"/>
      <c r="POR12" s="11"/>
      <c r="POS12" s="11"/>
      <c r="POT12" s="11"/>
      <c r="POU12" s="11"/>
      <c r="POV12" s="11"/>
      <c r="POW12" s="11"/>
      <c r="POX12" s="11"/>
      <c r="POY12" s="11"/>
      <c r="POZ12" s="11"/>
      <c r="PPA12" s="11"/>
      <c r="PPB12" s="11"/>
      <c r="PPC12" s="11"/>
      <c r="PPD12" s="11"/>
      <c r="PPE12" s="11"/>
      <c r="PPF12" s="11"/>
      <c r="PPG12" s="11"/>
      <c r="PPH12" s="11"/>
      <c r="PPI12" s="11"/>
      <c r="PPJ12" s="11"/>
      <c r="PPK12" s="11"/>
      <c r="PPL12" s="11"/>
      <c r="PPM12" s="11"/>
      <c r="PPN12" s="11"/>
      <c r="PPO12" s="11"/>
      <c r="PPP12" s="11"/>
      <c r="PPQ12" s="11"/>
      <c r="PPR12" s="11"/>
      <c r="PPS12" s="11"/>
      <c r="PPT12" s="11"/>
      <c r="PPU12" s="11"/>
      <c r="PPV12" s="11"/>
      <c r="PPW12" s="11"/>
      <c r="PPX12" s="11"/>
      <c r="PPY12" s="11"/>
      <c r="PPZ12" s="11"/>
      <c r="PQA12" s="11"/>
      <c r="PQB12" s="11"/>
      <c r="PQC12" s="11"/>
      <c r="PQD12" s="11"/>
      <c r="PQE12" s="11"/>
      <c r="PQF12" s="11"/>
      <c r="PQG12" s="11"/>
      <c r="PQH12" s="11"/>
      <c r="PQI12" s="11"/>
      <c r="PQJ12" s="11"/>
      <c r="PQK12" s="11"/>
      <c r="PQL12" s="11"/>
      <c r="PQM12" s="11"/>
      <c r="PQN12" s="11"/>
      <c r="PQO12" s="11"/>
      <c r="PQP12" s="11"/>
      <c r="PQQ12" s="11"/>
      <c r="PQR12" s="11"/>
      <c r="PQS12" s="11"/>
      <c r="PQT12" s="11"/>
      <c r="PQU12" s="11"/>
      <c r="PQV12" s="11"/>
      <c r="PQW12" s="11"/>
      <c r="PQX12" s="11"/>
      <c r="PQY12" s="11"/>
      <c r="PQZ12" s="11"/>
      <c r="PRA12" s="11"/>
      <c r="PRB12" s="11"/>
      <c r="PRC12" s="11"/>
      <c r="PRD12" s="11"/>
      <c r="PRE12" s="11"/>
      <c r="PRF12" s="11"/>
      <c r="PRG12" s="11"/>
      <c r="PRH12" s="11"/>
      <c r="PRI12" s="11"/>
      <c r="PRJ12" s="11"/>
      <c r="PRK12" s="11"/>
      <c r="PRL12" s="11"/>
      <c r="PRM12" s="11"/>
      <c r="PRN12" s="11"/>
      <c r="PRO12" s="11"/>
      <c r="PRP12" s="11"/>
      <c r="PRQ12" s="11"/>
      <c r="PRR12" s="11"/>
      <c r="PRS12" s="11"/>
      <c r="PRT12" s="11"/>
      <c r="PRU12" s="11"/>
      <c r="PRV12" s="11"/>
      <c r="PRW12" s="11"/>
      <c r="PRX12" s="11"/>
      <c r="PRY12" s="11"/>
      <c r="PRZ12" s="11"/>
      <c r="PSA12" s="11"/>
      <c r="PSB12" s="11"/>
      <c r="PSC12" s="11"/>
      <c r="PSD12" s="11"/>
      <c r="PSE12" s="11"/>
      <c r="PSF12" s="11"/>
      <c r="PSG12" s="11"/>
      <c r="PSH12" s="11"/>
      <c r="PSI12" s="11"/>
      <c r="PSJ12" s="11"/>
      <c r="PSK12" s="11"/>
      <c r="PSL12" s="11"/>
      <c r="PSM12" s="11"/>
      <c r="PSN12" s="11"/>
      <c r="PSO12" s="11"/>
      <c r="PSP12" s="11"/>
      <c r="PSQ12" s="11"/>
      <c r="PSR12" s="11"/>
      <c r="PSS12" s="11"/>
      <c r="PST12" s="11"/>
      <c r="PSU12" s="11"/>
      <c r="PSV12" s="11"/>
      <c r="PSW12" s="11"/>
      <c r="PSX12" s="11"/>
      <c r="PSY12" s="11"/>
      <c r="PSZ12" s="11"/>
      <c r="PTA12" s="11"/>
      <c r="PTB12" s="11"/>
      <c r="PTC12" s="11"/>
      <c r="PTD12" s="11"/>
      <c r="PTE12" s="11"/>
      <c r="PTF12" s="11"/>
      <c r="PTG12" s="11"/>
      <c r="PTH12" s="11"/>
      <c r="PTI12" s="11"/>
      <c r="PTJ12" s="11"/>
      <c r="PTK12" s="11"/>
      <c r="PTL12" s="11"/>
      <c r="PTM12" s="11"/>
      <c r="PTN12" s="11"/>
      <c r="PTO12" s="11"/>
      <c r="PTP12" s="11"/>
      <c r="PTQ12" s="11"/>
      <c r="PTR12" s="11"/>
      <c r="PTS12" s="11"/>
      <c r="PTT12" s="11"/>
      <c r="PTU12" s="11"/>
      <c r="PTV12" s="11"/>
      <c r="PTW12" s="11"/>
      <c r="PTX12" s="11"/>
      <c r="PTY12" s="11"/>
      <c r="PTZ12" s="11"/>
      <c r="PUA12" s="11"/>
      <c r="PUB12" s="11"/>
      <c r="PUC12" s="11"/>
      <c r="PUD12" s="11"/>
      <c r="PUE12" s="11"/>
      <c r="PUF12" s="11"/>
      <c r="PUG12" s="11"/>
      <c r="PUH12" s="11"/>
      <c r="PUI12" s="11"/>
      <c r="PUJ12" s="11"/>
      <c r="PUK12" s="11"/>
      <c r="PUL12" s="11"/>
      <c r="PUM12" s="11"/>
      <c r="PUN12" s="11"/>
      <c r="PUO12" s="11"/>
      <c r="PUP12" s="11"/>
      <c r="PUQ12" s="11"/>
      <c r="PUR12" s="11"/>
      <c r="PUS12" s="11"/>
      <c r="PUT12" s="11"/>
      <c r="PUU12" s="11"/>
      <c r="PUV12" s="11"/>
      <c r="PUW12" s="11"/>
      <c r="PUX12" s="11"/>
      <c r="PUY12" s="11"/>
      <c r="PUZ12" s="11"/>
      <c r="PVA12" s="11"/>
      <c r="PVB12" s="11"/>
      <c r="PVC12" s="11"/>
      <c r="PVD12" s="11"/>
      <c r="PVE12" s="11"/>
      <c r="PVF12" s="11"/>
      <c r="PVG12" s="11"/>
      <c r="PVH12" s="11"/>
      <c r="PVI12" s="11"/>
      <c r="PVJ12" s="11"/>
      <c r="PVK12" s="11"/>
      <c r="PVL12" s="11"/>
      <c r="PVM12" s="11"/>
      <c r="PVN12" s="11"/>
      <c r="PVO12" s="11"/>
      <c r="PVP12" s="11"/>
      <c r="PVQ12" s="11"/>
      <c r="PVR12" s="11"/>
      <c r="PVS12" s="11"/>
      <c r="PVT12" s="11"/>
      <c r="PVU12" s="11"/>
      <c r="PVV12" s="11"/>
      <c r="PVW12" s="11"/>
      <c r="PVX12" s="11"/>
      <c r="PVY12" s="11"/>
      <c r="PVZ12" s="11"/>
      <c r="PWA12" s="11"/>
      <c r="PWB12" s="11"/>
      <c r="PWC12" s="11"/>
      <c r="PWD12" s="11"/>
      <c r="PWE12" s="11"/>
      <c r="PWF12" s="11"/>
      <c r="PWG12" s="11"/>
      <c r="PWH12" s="11"/>
      <c r="PWI12" s="11"/>
      <c r="PWJ12" s="11"/>
      <c r="PWK12" s="11"/>
      <c r="PWL12" s="11"/>
      <c r="PWM12" s="11"/>
      <c r="PWN12" s="11"/>
      <c r="PWO12" s="11"/>
      <c r="PWP12" s="11"/>
      <c r="PWQ12" s="11"/>
      <c r="PWR12" s="11"/>
      <c r="PWS12" s="11"/>
      <c r="PWT12" s="11"/>
      <c r="PWU12" s="11"/>
      <c r="PWV12" s="11"/>
      <c r="PWW12" s="11"/>
      <c r="PWX12" s="11"/>
      <c r="PWY12" s="11"/>
      <c r="PWZ12" s="11"/>
      <c r="PXA12" s="11"/>
      <c r="PXB12" s="11"/>
      <c r="PXC12" s="11"/>
      <c r="PXD12" s="11"/>
      <c r="PXE12" s="11"/>
      <c r="PXF12" s="11"/>
      <c r="PXG12" s="11"/>
      <c r="PXH12" s="11"/>
      <c r="PXI12" s="11"/>
      <c r="PXJ12" s="11"/>
      <c r="PXK12" s="11"/>
      <c r="PXL12" s="11"/>
      <c r="PXM12" s="11"/>
      <c r="PXN12" s="11"/>
      <c r="PXO12" s="11"/>
      <c r="PXP12" s="11"/>
      <c r="PXQ12" s="11"/>
      <c r="PXR12" s="11"/>
      <c r="PXS12" s="11"/>
      <c r="PXT12" s="11"/>
      <c r="PXU12" s="11"/>
      <c r="PXV12" s="11"/>
      <c r="PXW12" s="11"/>
      <c r="PXX12" s="11"/>
      <c r="PXY12" s="11"/>
      <c r="PXZ12" s="11"/>
      <c r="PYA12" s="11"/>
      <c r="PYB12" s="11"/>
      <c r="PYC12" s="11"/>
      <c r="PYD12" s="11"/>
      <c r="PYE12" s="11"/>
      <c r="PYF12" s="11"/>
      <c r="PYG12" s="11"/>
      <c r="PYH12" s="11"/>
      <c r="PYI12" s="11"/>
      <c r="PYJ12" s="11"/>
      <c r="PYK12" s="11"/>
      <c r="PYL12" s="11"/>
      <c r="PYM12" s="11"/>
      <c r="PYN12" s="11"/>
      <c r="PYO12" s="11"/>
      <c r="PYP12" s="11"/>
      <c r="PYQ12" s="11"/>
      <c r="PYR12" s="11"/>
      <c r="PYS12" s="11"/>
      <c r="PYT12" s="11"/>
      <c r="PYU12" s="11"/>
      <c r="PYV12" s="11"/>
      <c r="PYW12" s="11"/>
      <c r="PYX12" s="11"/>
      <c r="PYY12" s="11"/>
      <c r="PYZ12" s="11"/>
      <c r="PZA12" s="11"/>
      <c r="PZB12" s="11"/>
      <c r="PZC12" s="11"/>
      <c r="PZD12" s="11"/>
      <c r="PZE12" s="11"/>
      <c r="PZF12" s="11"/>
      <c r="PZG12" s="11"/>
      <c r="PZH12" s="11"/>
      <c r="PZI12" s="11"/>
      <c r="PZJ12" s="11"/>
      <c r="PZK12" s="11"/>
      <c r="PZL12" s="11"/>
      <c r="PZM12" s="11"/>
      <c r="PZN12" s="11"/>
      <c r="PZO12" s="11"/>
      <c r="PZP12" s="11"/>
      <c r="PZQ12" s="11"/>
      <c r="PZR12" s="11"/>
      <c r="PZS12" s="11"/>
      <c r="PZT12" s="11"/>
      <c r="PZU12" s="11"/>
      <c r="PZV12" s="11"/>
      <c r="PZW12" s="11"/>
      <c r="PZX12" s="11"/>
      <c r="PZY12" s="11"/>
      <c r="PZZ12" s="11"/>
      <c r="QAA12" s="11"/>
      <c r="QAB12" s="11"/>
      <c r="QAC12" s="11"/>
      <c r="QAD12" s="11"/>
      <c r="QAE12" s="11"/>
      <c r="QAF12" s="11"/>
      <c r="QAG12" s="11"/>
      <c r="QAH12" s="11"/>
      <c r="QAI12" s="11"/>
      <c r="QAJ12" s="11"/>
      <c r="QAK12" s="11"/>
      <c r="QAL12" s="11"/>
      <c r="QAM12" s="11"/>
      <c r="QAN12" s="11"/>
      <c r="QAO12" s="11"/>
      <c r="QAP12" s="11"/>
      <c r="QAQ12" s="11"/>
      <c r="QAR12" s="11"/>
      <c r="QAS12" s="11"/>
      <c r="QAT12" s="11"/>
      <c r="QAU12" s="11"/>
      <c r="QAV12" s="11"/>
      <c r="QAW12" s="11"/>
      <c r="QAX12" s="11"/>
      <c r="QAY12" s="11"/>
      <c r="QAZ12" s="11"/>
      <c r="QBA12" s="11"/>
      <c r="QBB12" s="11"/>
      <c r="QBC12" s="11"/>
      <c r="QBD12" s="11"/>
      <c r="QBE12" s="11"/>
      <c r="QBF12" s="11"/>
      <c r="QBG12" s="11"/>
      <c r="QBH12" s="11"/>
      <c r="QBI12" s="11"/>
      <c r="QBJ12" s="11"/>
      <c r="QBK12" s="11"/>
      <c r="QBL12" s="11"/>
      <c r="QBM12" s="11"/>
      <c r="QBN12" s="11"/>
      <c r="QBO12" s="11"/>
      <c r="QBP12" s="11"/>
      <c r="QBQ12" s="11"/>
      <c r="QBR12" s="11"/>
      <c r="QBS12" s="11"/>
      <c r="QBT12" s="11"/>
      <c r="QBU12" s="11"/>
      <c r="QBV12" s="11"/>
      <c r="QBW12" s="11"/>
      <c r="QBX12" s="11"/>
      <c r="QBY12" s="11"/>
      <c r="QBZ12" s="11"/>
      <c r="QCA12" s="11"/>
      <c r="QCB12" s="11"/>
      <c r="QCC12" s="11"/>
      <c r="QCD12" s="11"/>
      <c r="QCE12" s="11"/>
      <c r="QCF12" s="11"/>
      <c r="QCG12" s="11"/>
      <c r="QCH12" s="11"/>
      <c r="QCI12" s="11"/>
      <c r="QCJ12" s="11"/>
      <c r="QCK12" s="11"/>
      <c r="QCL12" s="11"/>
      <c r="QCM12" s="11"/>
      <c r="QCN12" s="11"/>
      <c r="QCO12" s="11"/>
      <c r="QCP12" s="11"/>
      <c r="QCQ12" s="11"/>
      <c r="QCR12" s="11"/>
      <c r="QCS12" s="11"/>
      <c r="QCT12" s="11"/>
      <c r="QCU12" s="11"/>
      <c r="QCV12" s="11"/>
      <c r="QCW12" s="11"/>
      <c r="QCX12" s="11"/>
      <c r="QCY12" s="11"/>
      <c r="QCZ12" s="11"/>
      <c r="QDA12" s="11"/>
      <c r="QDB12" s="11"/>
      <c r="QDC12" s="11"/>
      <c r="QDD12" s="11"/>
      <c r="QDE12" s="11"/>
      <c r="QDF12" s="11"/>
      <c r="QDG12" s="11"/>
      <c r="QDH12" s="11"/>
      <c r="QDI12" s="11"/>
      <c r="QDJ12" s="11"/>
      <c r="QDK12" s="11"/>
      <c r="QDL12" s="11"/>
      <c r="QDM12" s="11"/>
      <c r="QDN12" s="11"/>
      <c r="QDO12" s="11"/>
      <c r="QDP12" s="11"/>
      <c r="QDQ12" s="11"/>
      <c r="QDR12" s="11"/>
      <c r="QDS12" s="11"/>
      <c r="QDT12" s="11"/>
      <c r="QDU12" s="11"/>
      <c r="QDV12" s="11"/>
      <c r="QDW12" s="11"/>
      <c r="QDX12" s="11"/>
      <c r="QDY12" s="11"/>
      <c r="QDZ12" s="11"/>
      <c r="QEA12" s="11"/>
      <c r="QEB12" s="11"/>
      <c r="QEC12" s="11"/>
      <c r="QED12" s="11"/>
      <c r="QEE12" s="11"/>
      <c r="QEF12" s="11"/>
      <c r="QEG12" s="11"/>
      <c r="QEH12" s="11"/>
      <c r="QEI12" s="11"/>
      <c r="QEJ12" s="11"/>
      <c r="QEK12" s="11"/>
      <c r="QEL12" s="11"/>
      <c r="QEM12" s="11"/>
      <c r="QEN12" s="11"/>
      <c r="QEO12" s="11"/>
      <c r="QEP12" s="11"/>
      <c r="QEQ12" s="11"/>
      <c r="QER12" s="11"/>
      <c r="QES12" s="11"/>
      <c r="QET12" s="11"/>
      <c r="QEU12" s="11"/>
      <c r="QEV12" s="11"/>
      <c r="QEW12" s="11"/>
      <c r="QEX12" s="11"/>
      <c r="QEY12" s="11"/>
      <c r="QEZ12" s="11"/>
      <c r="QFA12" s="11"/>
      <c r="QFB12" s="11"/>
      <c r="QFC12" s="11"/>
      <c r="QFD12" s="11"/>
      <c r="QFE12" s="11"/>
      <c r="QFF12" s="11"/>
      <c r="QFG12" s="11"/>
      <c r="QFH12" s="11"/>
      <c r="QFI12" s="11"/>
      <c r="QFJ12" s="11"/>
      <c r="QFK12" s="11"/>
      <c r="QFL12" s="11"/>
      <c r="QFM12" s="11"/>
      <c r="QFN12" s="11"/>
      <c r="QFO12" s="11"/>
      <c r="QFP12" s="11"/>
      <c r="QFQ12" s="11"/>
      <c r="QFR12" s="11"/>
      <c r="QFS12" s="11"/>
      <c r="QFT12" s="11"/>
      <c r="QFU12" s="11"/>
      <c r="QFV12" s="11"/>
      <c r="QFW12" s="11"/>
      <c r="QFX12" s="11"/>
      <c r="QFY12" s="11"/>
      <c r="QFZ12" s="11"/>
      <c r="QGA12" s="11"/>
      <c r="QGB12" s="11"/>
      <c r="QGC12" s="11"/>
      <c r="QGD12" s="11"/>
      <c r="QGE12" s="11"/>
      <c r="QGF12" s="11"/>
      <c r="QGG12" s="11"/>
      <c r="QGH12" s="11"/>
      <c r="QGI12" s="11"/>
      <c r="QGJ12" s="11"/>
      <c r="QGK12" s="11"/>
      <c r="QGL12" s="11"/>
      <c r="QGM12" s="11"/>
      <c r="QGN12" s="11"/>
      <c r="QGO12" s="11"/>
      <c r="QGP12" s="11"/>
      <c r="QGQ12" s="11"/>
      <c r="QGR12" s="11"/>
      <c r="QGS12" s="11"/>
      <c r="QGT12" s="11"/>
      <c r="QGU12" s="11"/>
      <c r="QGV12" s="11"/>
      <c r="QGW12" s="11"/>
      <c r="QGX12" s="11"/>
      <c r="QGY12" s="11"/>
      <c r="QGZ12" s="11"/>
      <c r="QHA12" s="11"/>
      <c r="QHB12" s="11"/>
      <c r="QHC12" s="11"/>
      <c r="QHD12" s="11"/>
      <c r="QHE12" s="11"/>
      <c r="QHF12" s="11"/>
      <c r="QHG12" s="11"/>
      <c r="QHH12" s="11"/>
      <c r="QHI12" s="11"/>
      <c r="QHJ12" s="11"/>
      <c r="QHK12" s="11"/>
      <c r="QHL12" s="11"/>
      <c r="QHM12" s="11"/>
      <c r="QHN12" s="11"/>
      <c r="QHO12" s="11"/>
      <c r="QHP12" s="11"/>
      <c r="QHQ12" s="11"/>
      <c r="QHR12" s="11"/>
      <c r="QHS12" s="11"/>
      <c r="QHT12" s="11"/>
      <c r="QHU12" s="11"/>
      <c r="QHV12" s="11"/>
      <c r="QHW12" s="11"/>
      <c r="QHX12" s="11"/>
      <c r="QHY12" s="11"/>
      <c r="QHZ12" s="11"/>
      <c r="QIA12" s="11"/>
      <c r="QIB12" s="11"/>
      <c r="QIC12" s="11"/>
      <c r="QID12" s="11"/>
      <c r="QIE12" s="11"/>
      <c r="QIF12" s="11"/>
      <c r="QIG12" s="11"/>
      <c r="QIH12" s="11"/>
      <c r="QII12" s="11"/>
      <c r="QIJ12" s="11"/>
      <c r="QIK12" s="11"/>
      <c r="QIL12" s="11"/>
      <c r="QIM12" s="11"/>
      <c r="QIN12" s="11"/>
      <c r="QIO12" s="11"/>
      <c r="QIP12" s="11"/>
      <c r="QIQ12" s="11"/>
      <c r="QIR12" s="11"/>
      <c r="QIS12" s="11"/>
      <c r="QIT12" s="11"/>
      <c r="QIU12" s="11"/>
      <c r="QIV12" s="11"/>
      <c r="QIW12" s="11"/>
      <c r="QIX12" s="11"/>
      <c r="QIY12" s="11"/>
      <c r="QIZ12" s="11"/>
      <c r="QJA12" s="11"/>
      <c r="QJB12" s="11"/>
      <c r="QJC12" s="11"/>
      <c r="QJD12" s="11"/>
      <c r="QJE12" s="11"/>
      <c r="QJF12" s="11"/>
      <c r="QJG12" s="11"/>
      <c r="QJH12" s="11"/>
      <c r="QJI12" s="11"/>
      <c r="QJJ12" s="11"/>
      <c r="QJK12" s="11"/>
      <c r="QJL12" s="11"/>
      <c r="QJM12" s="11"/>
      <c r="QJN12" s="11"/>
      <c r="QJO12" s="11"/>
      <c r="QJP12" s="11"/>
      <c r="QJQ12" s="11"/>
      <c r="QJR12" s="11"/>
      <c r="QJS12" s="11"/>
      <c r="QJT12" s="11"/>
      <c r="QJU12" s="11"/>
      <c r="QJV12" s="11"/>
      <c r="QJW12" s="11"/>
      <c r="QJX12" s="11"/>
      <c r="QJY12" s="11"/>
      <c r="QJZ12" s="11"/>
      <c r="QKA12" s="11"/>
      <c r="QKB12" s="11"/>
      <c r="QKC12" s="11"/>
      <c r="QKD12" s="11"/>
      <c r="QKE12" s="11"/>
      <c r="QKF12" s="11"/>
      <c r="QKG12" s="11"/>
      <c r="QKH12" s="11"/>
      <c r="QKI12" s="11"/>
      <c r="QKJ12" s="11"/>
      <c r="QKK12" s="11"/>
      <c r="QKL12" s="11"/>
      <c r="QKM12" s="11"/>
      <c r="QKN12" s="11"/>
      <c r="QKO12" s="11"/>
      <c r="QKP12" s="11"/>
      <c r="QKQ12" s="11"/>
      <c r="QKR12" s="11"/>
      <c r="QKS12" s="11"/>
      <c r="QKT12" s="11"/>
      <c r="QKU12" s="11"/>
      <c r="QKV12" s="11"/>
      <c r="QKW12" s="11"/>
      <c r="QKX12" s="11"/>
      <c r="QKY12" s="11"/>
      <c r="QKZ12" s="11"/>
      <c r="QLA12" s="11"/>
      <c r="QLB12" s="11"/>
      <c r="QLC12" s="11"/>
      <c r="QLD12" s="11"/>
      <c r="QLE12" s="11"/>
      <c r="QLF12" s="11"/>
      <c r="QLG12" s="11"/>
      <c r="QLH12" s="11"/>
      <c r="QLI12" s="11"/>
      <c r="QLJ12" s="11"/>
      <c r="QLK12" s="11"/>
      <c r="QLL12" s="11"/>
      <c r="QLM12" s="11"/>
      <c r="QLN12" s="11"/>
      <c r="QLO12" s="11"/>
      <c r="QLP12" s="11"/>
      <c r="QLQ12" s="11"/>
      <c r="QLR12" s="11"/>
      <c r="QLS12" s="11"/>
      <c r="QLT12" s="11"/>
      <c r="QLU12" s="11"/>
      <c r="QLV12" s="11"/>
      <c r="QLW12" s="11"/>
      <c r="QLX12" s="11"/>
      <c r="QLY12" s="11"/>
      <c r="QLZ12" s="11"/>
      <c r="QMA12" s="11"/>
      <c r="QMB12" s="11"/>
      <c r="QMC12" s="11"/>
      <c r="QMD12" s="11"/>
      <c r="QME12" s="11"/>
      <c r="QMF12" s="11"/>
      <c r="QMG12" s="11"/>
      <c r="QMH12" s="11"/>
      <c r="QMI12" s="11"/>
      <c r="QMJ12" s="11"/>
      <c r="QMK12" s="11"/>
      <c r="QML12" s="11"/>
      <c r="QMM12" s="11"/>
      <c r="QMN12" s="11"/>
      <c r="QMO12" s="11"/>
      <c r="QMP12" s="11"/>
      <c r="QMQ12" s="11"/>
      <c r="QMR12" s="11"/>
      <c r="QMS12" s="11"/>
      <c r="QMT12" s="11"/>
      <c r="QMU12" s="11"/>
      <c r="QMV12" s="11"/>
      <c r="QMW12" s="11"/>
      <c r="QMX12" s="11"/>
      <c r="QMY12" s="11"/>
      <c r="QMZ12" s="11"/>
      <c r="QNA12" s="11"/>
      <c r="QNB12" s="11"/>
      <c r="QNC12" s="11"/>
      <c r="QND12" s="11"/>
      <c r="QNE12" s="11"/>
      <c r="QNF12" s="11"/>
      <c r="QNG12" s="11"/>
      <c r="QNH12" s="11"/>
      <c r="QNI12" s="11"/>
      <c r="QNJ12" s="11"/>
      <c r="QNK12" s="11"/>
      <c r="QNL12" s="11"/>
      <c r="QNM12" s="11"/>
      <c r="QNN12" s="11"/>
      <c r="QNO12" s="11"/>
      <c r="QNP12" s="11"/>
      <c r="QNQ12" s="11"/>
      <c r="QNR12" s="11"/>
      <c r="QNS12" s="11"/>
      <c r="QNT12" s="11"/>
      <c r="QNU12" s="11"/>
      <c r="QNV12" s="11"/>
      <c r="QNW12" s="11"/>
      <c r="QNX12" s="11"/>
      <c r="QNY12" s="11"/>
      <c r="QNZ12" s="11"/>
      <c r="QOA12" s="11"/>
      <c r="QOB12" s="11"/>
      <c r="QOC12" s="11"/>
      <c r="QOD12" s="11"/>
      <c r="QOE12" s="11"/>
      <c r="QOF12" s="11"/>
      <c r="QOG12" s="11"/>
      <c r="QOH12" s="11"/>
      <c r="QOI12" s="11"/>
      <c r="QOJ12" s="11"/>
      <c r="QOK12" s="11"/>
      <c r="QOL12" s="11"/>
      <c r="QOM12" s="11"/>
      <c r="QON12" s="11"/>
      <c r="QOO12" s="11"/>
      <c r="QOP12" s="11"/>
      <c r="QOQ12" s="11"/>
      <c r="QOR12" s="11"/>
      <c r="QOS12" s="11"/>
      <c r="QOT12" s="11"/>
      <c r="QOU12" s="11"/>
      <c r="QOV12" s="11"/>
      <c r="QOW12" s="11"/>
      <c r="QOX12" s="11"/>
      <c r="QOY12" s="11"/>
      <c r="QOZ12" s="11"/>
      <c r="QPA12" s="11"/>
      <c r="QPB12" s="11"/>
      <c r="QPC12" s="11"/>
      <c r="QPD12" s="11"/>
      <c r="QPE12" s="11"/>
      <c r="QPF12" s="11"/>
      <c r="QPG12" s="11"/>
      <c r="QPH12" s="11"/>
      <c r="QPI12" s="11"/>
      <c r="QPJ12" s="11"/>
      <c r="QPK12" s="11"/>
      <c r="QPL12" s="11"/>
      <c r="QPM12" s="11"/>
      <c r="QPN12" s="11"/>
      <c r="QPO12" s="11"/>
      <c r="QPP12" s="11"/>
      <c r="QPQ12" s="11"/>
      <c r="QPR12" s="11"/>
      <c r="QPS12" s="11"/>
      <c r="QPT12" s="11"/>
      <c r="QPU12" s="11"/>
      <c r="QPV12" s="11"/>
      <c r="QPW12" s="11"/>
      <c r="QPX12" s="11"/>
      <c r="QPY12" s="11"/>
      <c r="QPZ12" s="11"/>
      <c r="QQA12" s="11"/>
      <c r="QQB12" s="11"/>
      <c r="QQC12" s="11"/>
      <c r="QQD12" s="11"/>
      <c r="QQE12" s="11"/>
      <c r="QQF12" s="11"/>
      <c r="QQG12" s="11"/>
      <c r="QQH12" s="11"/>
      <c r="QQI12" s="11"/>
      <c r="QQJ12" s="11"/>
      <c r="QQK12" s="11"/>
      <c r="QQL12" s="11"/>
      <c r="QQM12" s="11"/>
      <c r="QQN12" s="11"/>
      <c r="QQO12" s="11"/>
      <c r="QQP12" s="11"/>
      <c r="QQQ12" s="11"/>
      <c r="QQR12" s="11"/>
      <c r="QQS12" s="11"/>
      <c r="QQT12" s="11"/>
      <c r="QQU12" s="11"/>
      <c r="QQV12" s="11"/>
      <c r="QQW12" s="11"/>
      <c r="QQX12" s="11"/>
      <c r="QQY12" s="11"/>
      <c r="QQZ12" s="11"/>
      <c r="QRA12" s="11"/>
      <c r="QRB12" s="11"/>
      <c r="QRC12" s="11"/>
      <c r="QRD12" s="11"/>
      <c r="QRE12" s="11"/>
      <c r="QRF12" s="11"/>
      <c r="QRG12" s="11"/>
      <c r="QRH12" s="11"/>
      <c r="QRI12" s="11"/>
      <c r="QRJ12" s="11"/>
      <c r="QRK12" s="11"/>
      <c r="QRL12" s="11"/>
      <c r="QRM12" s="11"/>
      <c r="QRN12" s="11"/>
      <c r="QRO12" s="11"/>
      <c r="QRP12" s="11"/>
      <c r="QRQ12" s="11"/>
      <c r="QRR12" s="11"/>
      <c r="QRS12" s="11"/>
      <c r="QRT12" s="11"/>
      <c r="QRU12" s="11"/>
      <c r="QRV12" s="11"/>
      <c r="QRW12" s="11"/>
      <c r="QRX12" s="11"/>
      <c r="QRY12" s="11"/>
      <c r="QRZ12" s="11"/>
      <c r="QSA12" s="11"/>
      <c r="QSB12" s="11"/>
      <c r="QSC12" s="11"/>
      <c r="QSD12" s="11"/>
      <c r="QSE12" s="11"/>
      <c r="QSF12" s="11"/>
      <c r="QSG12" s="11"/>
      <c r="QSH12" s="11"/>
      <c r="QSI12" s="11"/>
      <c r="QSJ12" s="11"/>
      <c r="QSK12" s="11"/>
      <c r="QSL12" s="11"/>
      <c r="QSM12" s="11"/>
      <c r="QSN12" s="11"/>
      <c r="QSO12" s="11"/>
      <c r="QSP12" s="11"/>
      <c r="QSQ12" s="11"/>
      <c r="QSR12" s="11"/>
      <c r="QSS12" s="11"/>
      <c r="QST12" s="11"/>
      <c r="QSU12" s="11"/>
      <c r="QSV12" s="11"/>
      <c r="QSW12" s="11"/>
      <c r="QSX12" s="11"/>
      <c r="QSY12" s="11"/>
      <c r="QSZ12" s="11"/>
      <c r="QTA12" s="11"/>
      <c r="QTB12" s="11"/>
      <c r="QTC12" s="11"/>
      <c r="QTD12" s="11"/>
      <c r="QTE12" s="11"/>
      <c r="QTF12" s="11"/>
      <c r="QTG12" s="11"/>
      <c r="QTH12" s="11"/>
      <c r="QTI12" s="11"/>
      <c r="QTJ12" s="11"/>
      <c r="QTK12" s="11"/>
      <c r="QTL12" s="11"/>
      <c r="QTM12" s="11"/>
      <c r="QTN12" s="11"/>
      <c r="QTO12" s="11"/>
      <c r="QTP12" s="11"/>
      <c r="QTQ12" s="11"/>
      <c r="QTR12" s="11"/>
      <c r="QTS12" s="11"/>
      <c r="QTT12" s="11"/>
      <c r="QTU12" s="11"/>
      <c r="QTV12" s="11"/>
      <c r="QTW12" s="11"/>
      <c r="QTX12" s="11"/>
      <c r="QTY12" s="11"/>
      <c r="QTZ12" s="11"/>
      <c r="QUA12" s="11"/>
      <c r="QUB12" s="11"/>
      <c r="QUC12" s="11"/>
      <c r="QUD12" s="11"/>
      <c r="QUE12" s="11"/>
      <c r="QUF12" s="11"/>
      <c r="QUG12" s="11"/>
      <c r="QUH12" s="11"/>
      <c r="QUI12" s="11"/>
      <c r="QUJ12" s="11"/>
      <c r="QUK12" s="11"/>
      <c r="QUL12" s="11"/>
      <c r="QUM12" s="11"/>
      <c r="QUN12" s="11"/>
      <c r="QUO12" s="11"/>
      <c r="QUP12" s="11"/>
      <c r="QUQ12" s="11"/>
      <c r="QUR12" s="11"/>
      <c r="QUS12" s="11"/>
      <c r="QUT12" s="11"/>
      <c r="QUU12" s="11"/>
      <c r="QUV12" s="11"/>
      <c r="QUW12" s="11"/>
      <c r="QUX12" s="11"/>
      <c r="QUY12" s="11"/>
      <c r="QUZ12" s="11"/>
      <c r="QVA12" s="11"/>
      <c r="QVB12" s="11"/>
      <c r="QVC12" s="11"/>
      <c r="QVD12" s="11"/>
      <c r="QVE12" s="11"/>
      <c r="QVF12" s="11"/>
      <c r="QVG12" s="11"/>
      <c r="QVH12" s="11"/>
      <c r="QVI12" s="11"/>
      <c r="QVJ12" s="11"/>
      <c r="QVK12" s="11"/>
      <c r="QVL12" s="11"/>
      <c r="QVM12" s="11"/>
      <c r="QVN12" s="11"/>
      <c r="QVO12" s="11"/>
      <c r="QVP12" s="11"/>
      <c r="QVQ12" s="11"/>
      <c r="QVR12" s="11"/>
      <c r="QVS12" s="11"/>
      <c r="QVT12" s="11"/>
      <c r="QVU12" s="11"/>
      <c r="QVV12" s="11"/>
      <c r="QVW12" s="11"/>
      <c r="QVX12" s="11"/>
      <c r="QVY12" s="11"/>
      <c r="QVZ12" s="11"/>
      <c r="QWA12" s="11"/>
      <c r="QWB12" s="11"/>
      <c r="QWC12" s="11"/>
      <c r="QWD12" s="11"/>
      <c r="QWE12" s="11"/>
      <c r="QWF12" s="11"/>
      <c r="QWG12" s="11"/>
      <c r="QWH12" s="11"/>
      <c r="QWI12" s="11"/>
      <c r="QWJ12" s="11"/>
      <c r="QWK12" s="11"/>
      <c r="QWL12" s="11"/>
      <c r="QWM12" s="11"/>
      <c r="QWN12" s="11"/>
      <c r="QWO12" s="11"/>
      <c r="QWP12" s="11"/>
      <c r="QWQ12" s="11"/>
      <c r="QWR12" s="11"/>
      <c r="QWS12" s="11"/>
      <c r="QWT12" s="11"/>
      <c r="QWU12" s="11"/>
      <c r="QWV12" s="11"/>
      <c r="QWW12" s="11"/>
      <c r="QWX12" s="11"/>
      <c r="QWY12" s="11"/>
      <c r="QWZ12" s="11"/>
      <c r="QXA12" s="11"/>
      <c r="QXB12" s="11"/>
      <c r="QXC12" s="11"/>
      <c r="QXD12" s="11"/>
      <c r="QXE12" s="11"/>
      <c r="QXF12" s="11"/>
      <c r="QXG12" s="11"/>
      <c r="QXH12" s="11"/>
      <c r="QXI12" s="11"/>
      <c r="QXJ12" s="11"/>
      <c r="QXK12" s="11"/>
      <c r="QXL12" s="11"/>
      <c r="QXM12" s="11"/>
      <c r="QXN12" s="11"/>
      <c r="QXO12" s="11"/>
      <c r="QXP12" s="11"/>
      <c r="QXQ12" s="11"/>
      <c r="QXR12" s="11"/>
      <c r="QXS12" s="11"/>
      <c r="QXT12" s="11"/>
      <c r="QXU12" s="11"/>
      <c r="QXV12" s="11"/>
      <c r="QXW12" s="11"/>
      <c r="QXX12" s="11"/>
      <c r="QXY12" s="11"/>
      <c r="QXZ12" s="11"/>
      <c r="QYA12" s="11"/>
      <c r="QYB12" s="11"/>
      <c r="QYC12" s="11"/>
      <c r="QYD12" s="11"/>
      <c r="QYE12" s="11"/>
      <c r="QYF12" s="11"/>
      <c r="QYG12" s="11"/>
      <c r="QYH12" s="11"/>
      <c r="QYI12" s="11"/>
      <c r="QYJ12" s="11"/>
      <c r="QYK12" s="11"/>
      <c r="QYL12" s="11"/>
      <c r="QYM12" s="11"/>
      <c r="QYN12" s="11"/>
      <c r="QYO12" s="11"/>
      <c r="QYP12" s="11"/>
      <c r="QYQ12" s="11"/>
      <c r="QYR12" s="11"/>
      <c r="QYS12" s="11"/>
      <c r="QYT12" s="11"/>
      <c r="QYU12" s="11"/>
      <c r="QYV12" s="11"/>
      <c r="QYW12" s="11"/>
      <c r="QYX12" s="11"/>
      <c r="QYY12" s="11"/>
      <c r="QYZ12" s="11"/>
      <c r="QZA12" s="11"/>
      <c r="QZB12" s="11"/>
      <c r="QZC12" s="11"/>
      <c r="QZD12" s="11"/>
      <c r="QZE12" s="11"/>
      <c r="QZF12" s="11"/>
      <c r="QZG12" s="11"/>
      <c r="QZH12" s="11"/>
      <c r="QZI12" s="11"/>
      <c r="QZJ12" s="11"/>
      <c r="QZK12" s="11"/>
      <c r="QZL12" s="11"/>
      <c r="QZM12" s="11"/>
      <c r="QZN12" s="11"/>
      <c r="QZO12" s="11"/>
      <c r="QZP12" s="11"/>
      <c r="QZQ12" s="11"/>
      <c r="QZR12" s="11"/>
      <c r="QZS12" s="11"/>
      <c r="QZT12" s="11"/>
      <c r="QZU12" s="11"/>
      <c r="QZV12" s="11"/>
      <c r="QZW12" s="11"/>
      <c r="QZX12" s="11"/>
      <c r="QZY12" s="11"/>
      <c r="QZZ12" s="11"/>
      <c r="RAA12" s="11"/>
      <c r="RAB12" s="11"/>
      <c r="RAC12" s="11"/>
      <c r="RAD12" s="11"/>
      <c r="RAE12" s="11"/>
      <c r="RAF12" s="11"/>
      <c r="RAG12" s="11"/>
      <c r="RAH12" s="11"/>
      <c r="RAI12" s="11"/>
      <c r="RAJ12" s="11"/>
      <c r="RAK12" s="11"/>
      <c r="RAL12" s="11"/>
      <c r="RAM12" s="11"/>
      <c r="RAN12" s="11"/>
      <c r="RAO12" s="11"/>
      <c r="RAP12" s="11"/>
      <c r="RAQ12" s="11"/>
      <c r="RAR12" s="11"/>
      <c r="RAS12" s="11"/>
      <c r="RAT12" s="11"/>
      <c r="RAU12" s="11"/>
      <c r="RAV12" s="11"/>
      <c r="RAW12" s="11"/>
      <c r="RAX12" s="11"/>
      <c r="RAY12" s="11"/>
      <c r="RAZ12" s="11"/>
      <c r="RBA12" s="11"/>
      <c r="RBB12" s="11"/>
      <c r="RBC12" s="11"/>
      <c r="RBD12" s="11"/>
      <c r="RBE12" s="11"/>
      <c r="RBF12" s="11"/>
      <c r="RBG12" s="11"/>
      <c r="RBH12" s="11"/>
      <c r="RBI12" s="11"/>
      <c r="RBJ12" s="11"/>
      <c r="RBK12" s="11"/>
      <c r="RBL12" s="11"/>
      <c r="RBM12" s="11"/>
      <c r="RBN12" s="11"/>
      <c r="RBO12" s="11"/>
      <c r="RBP12" s="11"/>
      <c r="RBQ12" s="11"/>
      <c r="RBR12" s="11"/>
      <c r="RBS12" s="11"/>
      <c r="RBT12" s="11"/>
      <c r="RBU12" s="11"/>
      <c r="RBV12" s="11"/>
      <c r="RBW12" s="11"/>
      <c r="RBX12" s="11"/>
      <c r="RBY12" s="11"/>
      <c r="RBZ12" s="11"/>
      <c r="RCA12" s="11"/>
      <c r="RCB12" s="11"/>
      <c r="RCC12" s="11"/>
      <c r="RCD12" s="11"/>
      <c r="RCE12" s="11"/>
      <c r="RCF12" s="11"/>
      <c r="RCG12" s="11"/>
      <c r="RCH12" s="11"/>
      <c r="RCI12" s="11"/>
      <c r="RCJ12" s="11"/>
      <c r="RCK12" s="11"/>
      <c r="RCL12" s="11"/>
      <c r="RCM12" s="11"/>
      <c r="RCN12" s="11"/>
      <c r="RCO12" s="11"/>
      <c r="RCP12" s="11"/>
      <c r="RCQ12" s="11"/>
      <c r="RCR12" s="11"/>
      <c r="RCS12" s="11"/>
      <c r="RCT12" s="11"/>
      <c r="RCU12" s="11"/>
      <c r="RCV12" s="11"/>
      <c r="RCW12" s="11"/>
      <c r="RCX12" s="11"/>
      <c r="RCY12" s="11"/>
      <c r="RCZ12" s="11"/>
      <c r="RDA12" s="11"/>
      <c r="RDB12" s="11"/>
      <c r="RDC12" s="11"/>
      <c r="RDD12" s="11"/>
      <c r="RDE12" s="11"/>
      <c r="RDF12" s="11"/>
      <c r="RDG12" s="11"/>
      <c r="RDH12" s="11"/>
      <c r="RDI12" s="11"/>
      <c r="RDJ12" s="11"/>
      <c r="RDK12" s="11"/>
      <c r="RDL12" s="11"/>
      <c r="RDM12" s="11"/>
      <c r="RDN12" s="11"/>
      <c r="RDO12" s="11"/>
      <c r="RDP12" s="11"/>
      <c r="RDQ12" s="11"/>
      <c r="RDR12" s="11"/>
      <c r="RDS12" s="11"/>
      <c r="RDT12" s="11"/>
      <c r="RDU12" s="11"/>
      <c r="RDV12" s="11"/>
      <c r="RDW12" s="11"/>
      <c r="RDX12" s="11"/>
      <c r="RDY12" s="11"/>
      <c r="RDZ12" s="11"/>
      <c r="REA12" s="11"/>
      <c r="REB12" s="11"/>
      <c r="REC12" s="11"/>
      <c r="RED12" s="11"/>
      <c r="REE12" s="11"/>
      <c r="REF12" s="11"/>
      <c r="REG12" s="11"/>
      <c r="REH12" s="11"/>
      <c r="REI12" s="11"/>
      <c r="REJ12" s="11"/>
      <c r="REK12" s="11"/>
      <c r="REL12" s="11"/>
      <c r="REM12" s="11"/>
      <c r="REN12" s="11"/>
      <c r="REO12" s="11"/>
      <c r="REP12" s="11"/>
      <c r="REQ12" s="11"/>
      <c r="RER12" s="11"/>
      <c r="RES12" s="11"/>
      <c r="RET12" s="11"/>
      <c r="REU12" s="11"/>
      <c r="REV12" s="11"/>
      <c r="REW12" s="11"/>
      <c r="REX12" s="11"/>
      <c r="REY12" s="11"/>
      <c r="REZ12" s="11"/>
      <c r="RFA12" s="11"/>
      <c r="RFB12" s="11"/>
      <c r="RFC12" s="11"/>
      <c r="RFD12" s="11"/>
      <c r="RFE12" s="11"/>
      <c r="RFF12" s="11"/>
      <c r="RFG12" s="11"/>
      <c r="RFH12" s="11"/>
      <c r="RFI12" s="11"/>
      <c r="RFJ12" s="11"/>
      <c r="RFK12" s="11"/>
      <c r="RFL12" s="11"/>
      <c r="RFM12" s="11"/>
      <c r="RFN12" s="11"/>
      <c r="RFO12" s="11"/>
      <c r="RFP12" s="11"/>
      <c r="RFQ12" s="11"/>
      <c r="RFR12" s="11"/>
      <c r="RFS12" s="11"/>
      <c r="RFT12" s="11"/>
      <c r="RFU12" s="11"/>
      <c r="RFV12" s="11"/>
      <c r="RFW12" s="11"/>
      <c r="RFX12" s="11"/>
      <c r="RFY12" s="11"/>
      <c r="RFZ12" s="11"/>
      <c r="RGA12" s="11"/>
      <c r="RGB12" s="11"/>
      <c r="RGC12" s="11"/>
      <c r="RGD12" s="11"/>
      <c r="RGE12" s="11"/>
      <c r="RGF12" s="11"/>
      <c r="RGG12" s="11"/>
      <c r="RGH12" s="11"/>
      <c r="RGI12" s="11"/>
      <c r="RGJ12" s="11"/>
      <c r="RGK12" s="11"/>
      <c r="RGL12" s="11"/>
      <c r="RGM12" s="11"/>
      <c r="RGN12" s="11"/>
      <c r="RGO12" s="11"/>
      <c r="RGP12" s="11"/>
      <c r="RGQ12" s="11"/>
      <c r="RGR12" s="11"/>
      <c r="RGS12" s="11"/>
      <c r="RGT12" s="11"/>
      <c r="RGU12" s="11"/>
      <c r="RGV12" s="11"/>
      <c r="RGW12" s="11"/>
      <c r="RGX12" s="11"/>
      <c r="RGY12" s="11"/>
      <c r="RGZ12" s="11"/>
      <c r="RHA12" s="11"/>
      <c r="RHB12" s="11"/>
      <c r="RHC12" s="11"/>
      <c r="RHD12" s="11"/>
      <c r="RHE12" s="11"/>
      <c r="RHF12" s="11"/>
      <c r="RHG12" s="11"/>
      <c r="RHH12" s="11"/>
      <c r="RHI12" s="11"/>
      <c r="RHJ12" s="11"/>
      <c r="RHK12" s="11"/>
      <c r="RHL12" s="11"/>
      <c r="RHM12" s="11"/>
      <c r="RHN12" s="11"/>
      <c r="RHO12" s="11"/>
      <c r="RHP12" s="11"/>
      <c r="RHQ12" s="11"/>
      <c r="RHR12" s="11"/>
      <c r="RHS12" s="11"/>
      <c r="RHT12" s="11"/>
      <c r="RHU12" s="11"/>
      <c r="RHV12" s="11"/>
      <c r="RHW12" s="11"/>
      <c r="RHX12" s="11"/>
      <c r="RHY12" s="11"/>
      <c r="RHZ12" s="11"/>
      <c r="RIA12" s="11"/>
      <c r="RIB12" s="11"/>
      <c r="RIC12" s="11"/>
      <c r="RID12" s="11"/>
      <c r="RIE12" s="11"/>
      <c r="RIF12" s="11"/>
      <c r="RIG12" s="11"/>
      <c r="RIH12" s="11"/>
      <c r="RII12" s="11"/>
      <c r="RIJ12" s="11"/>
      <c r="RIK12" s="11"/>
      <c r="RIL12" s="11"/>
      <c r="RIM12" s="11"/>
      <c r="RIN12" s="11"/>
      <c r="RIO12" s="11"/>
      <c r="RIP12" s="11"/>
      <c r="RIQ12" s="11"/>
      <c r="RIR12" s="11"/>
      <c r="RIS12" s="11"/>
      <c r="RIT12" s="11"/>
      <c r="RIU12" s="11"/>
      <c r="RIV12" s="11"/>
      <c r="RIW12" s="11"/>
      <c r="RIX12" s="11"/>
      <c r="RIY12" s="11"/>
      <c r="RIZ12" s="11"/>
      <c r="RJA12" s="11"/>
      <c r="RJB12" s="11"/>
      <c r="RJC12" s="11"/>
      <c r="RJD12" s="11"/>
      <c r="RJE12" s="11"/>
      <c r="RJF12" s="11"/>
      <c r="RJG12" s="11"/>
      <c r="RJH12" s="11"/>
      <c r="RJI12" s="11"/>
      <c r="RJJ12" s="11"/>
      <c r="RJK12" s="11"/>
      <c r="RJL12" s="11"/>
      <c r="RJM12" s="11"/>
      <c r="RJN12" s="11"/>
      <c r="RJO12" s="11"/>
      <c r="RJP12" s="11"/>
      <c r="RJQ12" s="11"/>
      <c r="RJR12" s="11"/>
      <c r="RJS12" s="11"/>
      <c r="RJT12" s="11"/>
      <c r="RJU12" s="11"/>
      <c r="RJV12" s="11"/>
      <c r="RJW12" s="11"/>
      <c r="RJX12" s="11"/>
      <c r="RJY12" s="11"/>
      <c r="RJZ12" s="11"/>
      <c r="RKA12" s="11"/>
      <c r="RKB12" s="11"/>
      <c r="RKC12" s="11"/>
      <c r="RKD12" s="11"/>
      <c r="RKE12" s="11"/>
      <c r="RKF12" s="11"/>
      <c r="RKG12" s="11"/>
      <c r="RKH12" s="11"/>
      <c r="RKI12" s="11"/>
      <c r="RKJ12" s="11"/>
      <c r="RKK12" s="11"/>
      <c r="RKL12" s="11"/>
      <c r="RKM12" s="11"/>
      <c r="RKN12" s="11"/>
      <c r="RKO12" s="11"/>
      <c r="RKP12" s="11"/>
      <c r="RKQ12" s="11"/>
      <c r="RKR12" s="11"/>
      <c r="RKS12" s="11"/>
      <c r="RKT12" s="11"/>
      <c r="RKU12" s="11"/>
      <c r="RKV12" s="11"/>
      <c r="RKW12" s="11"/>
      <c r="RKX12" s="11"/>
      <c r="RKY12" s="11"/>
      <c r="RKZ12" s="11"/>
      <c r="RLA12" s="11"/>
      <c r="RLB12" s="11"/>
      <c r="RLC12" s="11"/>
      <c r="RLD12" s="11"/>
      <c r="RLE12" s="11"/>
      <c r="RLF12" s="11"/>
      <c r="RLG12" s="11"/>
      <c r="RLH12" s="11"/>
      <c r="RLI12" s="11"/>
      <c r="RLJ12" s="11"/>
      <c r="RLK12" s="11"/>
      <c r="RLL12" s="11"/>
      <c r="RLM12" s="11"/>
      <c r="RLN12" s="11"/>
      <c r="RLO12" s="11"/>
      <c r="RLP12" s="11"/>
      <c r="RLQ12" s="11"/>
      <c r="RLR12" s="11"/>
      <c r="RLS12" s="11"/>
      <c r="RLT12" s="11"/>
      <c r="RLU12" s="11"/>
      <c r="RLV12" s="11"/>
      <c r="RLW12" s="11"/>
      <c r="RLX12" s="11"/>
      <c r="RLY12" s="11"/>
      <c r="RLZ12" s="11"/>
      <c r="RMA12" s="11"/>
      <c r="RMB12" s="11"/>
      <c r="RMC12" s="11"/>
      <c r="RMD12" s="11"/>
      <c r="RME12" s="11"/>
      <c r="RMF12" s="11"/>
      <c r="RMG12" s="11"/>
      <c r="RMH12" s="11"/>
      <c r="RMI12" s="11"/>
      <c r="RMJ12" s="11"/>
      <c r="RMK12" s="11"/>
      <c r="RML12" s="11"/>
      <c r="RMM12" s="11"/>
      <c r="RMN12" s="11"/>
      <c r="RMO12" s="11"/>
      <c r="RMP12" s="11"/>
      <c r="RMQ12" s="11"/>
      <c r="RMR12" s="11"/>
      <c r="RMS12" s="11"/>
      <c r="RMT12" s="11"/>
      <c r="RMU12" s="11"/>
      <c r="RMV12" s="11"/>
      <c r="RMW12" s="11"/>
      <c r="RMX12" s="11"/>
      <c r="RMY12" s="11"/>
      <c r="RMZ12" s="11"/>
      <c r="RNA12" s="11"/>
      <c r="RNB12" s="11"/>
      <c r="RNC12" s="11"/>
      <c r="RND12" s="11"/>
      <c r="RNE12" s="11"/>
      <c r="RNF12" s="11"/>
      <c r="RNG12" s="11"/>
      <c r="RNH12" s="11"/>
      <c r="RNI12" s="11"/>
      <c r="RNJ12" s="11"/>
      <c r="RNK12" s="11"/>
      <c r="RNL12" s="11"/>
      <c r="RNM12" s="11"/>
      <c r="RNN12" s="11"/>
      <c r="RNO12" s="11"/>
      <c r="RNP12" s="11"/>
      <c r="RNQ12" s="11"/>
      <c r="RNR12" s="11"/>
      <c r="RNS12" s="11"/>
      <c r="RNT12" s="11"/>
      <c r="RNU12" s="11"/>
      <c r="RNV12" s="11"/>
      <c r="RNW12" s="11"/>
      <c r="RNX12" s="11"/>
      <c r="RNY12" s="11"/>
      <c r="RNZ12" s="11"/>
      <c r="ROA12" s="11"/>
      <c r="ROB12" s="11"/>
      <c r="ROC12" s="11"/>
      <c r="ROD12" s="11"/>
      <c r="ROE12" s="11"/>
      <c r="ROF12" s="11"/>
      <c r="ROG12" s="11"/>
      <c r="ROH12" s="11"/>
      <c r="ROI12" s="11"/>
      <c r="ROJ12" s="11"/>
      <c r="ROK12" s="11"/>
      <c r="ROL12" s="11"/>
      <c r="ROM12" s="11"/>
      <c r="RON12" s="11"/>
      <c r="ROO12" s="11"/>
      <c r="ROP12" s="11"/>
      <c r="ROQ12" s="11"/>
      <c r="ROR12" s="11"/>
      <c r="ROS12" s="11"/>
      <c r="ROT12" s="11"/>
      <c r="ROU12" s="11"/>
      <c r="ROV12" s="11"/>
      <c r="ROW12" s="11"/>
      <c r="ROX12" s="11"/>
      <c r="ROY12" s="11"/>
      <c r="ROZ12" s="11"/>
      <c r="RPA12" s="11"/>
      <c r="RPB12" s="11"/>
      <c r="RPC12" s="11"/>
      <c r="RPD12" s="11"/>
      <c r="RPE12" s="11"/>
      <c r="RPF12" s="11"/>
      <c r="RPG12" s="11"/>
      <c r="RPH12" s="11"/>
      <c r="RPI12" s="11"/>
      <c r="RPJ12" s="11"/>
      <c r="RPK12" s="11"/>
      <c r="RPL12" s="11"/>
      <c r="RPM12" s="11"/>
      <c r="RPN12" s="11"/>
      <c r="RPO12" s="11"/>
      <c r="RPP12" s="11"/>
      <c r="RPQ12" s="11"/>
      <c r="RPR12" s="11"/>
      <c r="RPS12" s="11"/>
      <c r="RPT12" s="11"/>
      <c r="RPU12" s="11"/>
      <c r="RPV12" s="11"/>
      <c r="RPW12" s="11"/>
      <c r="RPX12" s="11"/>
      <c r="RPY12" s="11"/>
      <c r="RPZ12" s="11"/>
      <c r="RQA12" s="11"/>
      <c r="RQB12" s="11"/>
      <c r="RQC12" s="11"/>
      <c r="RQD12" s="11"/>
      <c r="RQE12" s="11"/>
      <c r="RQF12" s="11"/>
      <c r="RQG12" s="11"/>
      <c r="RQH12" s="11"/>
      <c r="RQI12" s="11"/>
      <c r="RQJ12" s="11"/>
      <c r="RQK12" s="11"/>
      <c r="RQL12" s="11"/>
      <c r="RQM12" s="11"/>
      <c r="RQN12" s="11"/>
      <c r="RQO12" s="11"/>
      <c r="RQP12" s="11"/>
      <c r="RQQ12" s="11"/>
      <c r="RQR12" s="11"/>
      <c r="RQS12" s="11"/>
      <c r="RQT12" s="11"/>
      <c r="RQU12" s="11"/>
      <c r="RQV12" s="11"/>
      <c r="RQW12" s="11"/>
      <c r="RQX12" s="11"/>
      <c r="RQY12" s="11"/>
      <c r="RQZ12" s="11"/>
      <c r="RRA12" s="11"/>
      <c r="RRB12" s="11"/>
      <c r="RRC12" s="11"/>
      <c r="RRD12" s="11"/>
      <c r="RRE12" s="11"/>
      <c r="RRF12" s="11"/>
      <c r="RRG12" s="11"/>
      <c r="RRH12" s="11"/>
      <c r="RRI12" s="11"/>
      <c r="RRJ12" s="11"/>
      <c r="RRK12" s="11"/>
      <c r="RRL12" s="11"/>
      <c r="RRM12" s="11"/>
      <c r="RRN12" s="11"/>
      <c r="RRO12" s="11"/>
      <c r="RRP12" s="11"/>
      <c r="RRQ12" s="11"/>
      <c r="RRR12" s="11"/>
      <c r="RRS12" s="11"/>
      <c r="RRT12" s="11"/>
      <c r="RRU12" s="11"/>
      <c r="RRV12" s="11"/>
      <c r="RRW12" s="11"/>
      <c r="RRX12" s="11"/>
      <c r="RRY12" s="11"/>
      <c r="RRZ12" s="11"/>
      <c r="RSA12" s="11"/>
      <c r="RSB12" s="11"/>
      <c r="RSC12" s="11"/>
      <c r="RSD12" s="11"/>
      <c r="RSE12" s="11"/>
      <c r="RSF12" s="11"/>
      <c r="RSG12" s="11"/>
      <c r="RSH12" s="11"/>
      <c r="RSI12" s="11"/>
      <c r="RSJ12" s="11"/>
      <c r="RSK12" s="11"/>
      <c r="RSL12" s="11"/>
      <c r="RSM12" s="11"/>
      <c r="RSN12" s="11"/>
      <c r="RSO12" s="11"/>
      <c r="RSP12" s="11"/>
      <c r="RSQ12" s="11"/>
      <c r="RSR12" s="11"/>
      <c r="RSS12" s="11"/>
      <c r="RST12" s="11"/>
      <c r="RSU12" s="11"/>
      <c r="RSV12" s="11"/>
      <c r="RSW12" s="11"/>
      <c r="RSX12" s="11"/>
      <c r="RSY12" s="11"/>
      <c r="RSZ12" s="11"/>
      <c r="RTA12" s="11"/>
      <c r="RTB12" s="11"/>
      <c r="RTC12" s="11"/>
      <c r="RTD12" s="11"/>
      <c r="RTE12" s="11"/>
      <c r="RTF12" s="11"/>
      <c r="RTG12" s="11"/>
      <c r="RTH12" s="11"/>
      <c r="RTI12" s="11"/>
      <c r="RTJ12" s="11"/>
      <c r="RTK12" s="11"/>
      <c r="RTL12" s="11"/>
      <c r="RTM12" s="11"/>
      <c r="RTN12" s="11"/>
      <c r="RTO12" s="11"/>
      <c r="RTP12" s="11"/>
      <c r="RTQ12" s="11"/>
      <c r="RTR12" s="11"/>
      <c r="RTS12" s="11"/>
      <c r="RTT12" s="11"/>
      <c r="RTU12" s="11"/>
      <c r="RTV12" s="11"/>
      <c r="RTW12" s="11"/>
      <c r="RTX12" s="11"/>
      <c r="RTY12" s="11"/>
      <c r="RTZ12" s="11"/>
      <c r="RUA12" s="11"/>
      <c r="RUB12" s="11"/>
      <c r="RUC12" s="11"/>
      <c r="RUD12" s="11"/>
      <c r="RUE12" s="11"/>
      <c r="RUF12" s="11"/>
      <c r="RUG12" s="11"/>
      <c r="RUH12" s="11"/>
      <c r="RUI12" s="11"/>
      <c r="RUJ12" s="11"/>
      <c r="RUK12" s="11"/>
      <c r="RUL12" s="11"/>
      <c r="RUM12" s="11"/>
      <c r="RUN12" s="11"/>
      <c r="RUO12" s="11"/>
      <c r="RUP12" s="11"/>
      <c r="RUQ12" s="11"/>
      <c r="RUR12" s="11"/>
      <c r="RUS12" s="11"/>
      <c r="RUT12" s="11"/>
      <c r="RUU12" s="11"/>
      <c r="RUV12" s="11"/>
      <c r="RUW12" s="11"/>
      <c r="RUX12" s="11"/>
      <c r="RUY12" s="11"/>
      <c r="RUZ12" s="11"/>
      <c r="RVA12" s="11"/>
      <c r="RVB12" s="11"/>
      <c r="RVC12" s="11"/>
      <c r="RVD12" s="11"/>
      <c r="RVE12" s="11"/>
      <c r="RVF12" s="11"/>
      <c r="RVG12" s="11"/>
      <c r="RVH12" s="11"/>
      <c r="RVI12" s="11"/>
      <c r="RVJ12" s="11"/>
      <c r="RVK12" s="11"/>
      <c r="RVL12" s="11"/>
      <c r="RVM12" s="11"/>
      <c r="RVN12" s="11"/>
      <c r="RVO12" s="11"/>
      <c r="RVP12" s="11"/>
      <c r="RVQ12" s="11"/>
      <c r="RVR12" s="11"/>
      <c r="RVS12" s="11"/>
      <c r="RVT12" s="11"/>
      <c r="RVU12" s="11"/>
      <c r="RVV12" s="11"/>
      <c r="RVW12" s="11"/>
      <c r="RVX12" s="11"/>
      <c r="RVY12" s="11"/>
      <c r="RVZ12" s="11"/>
      <c r="RWA12" s="11"/>
      <c r="RWB12" s="11"/>
      <c r="RWC12" s="11"/>
      <c r="RWD12" s="11"/>
      <c r="RWE12" s="11"/>
      <c r="RWF12" s="11"/>
      <c r="RWG12" s="11"/>
      <c r="RWH12" s="11"/>
      <c r="RWI12" s="11"/>
      <c r="RWJ12" s="11"/>
      <c r="RWK12" s="11"/>
      <c r="RWL12" s="11"/>
      <c r="RWM12" s="11"/>
      <c r="RWN12" s="11"/>
      <c r="RWO12" s="11"/>
      <c r="RWP12" s="11"/>
      <c r="RWQ12" s="11"/>
      <c r="RWR12" s="11"/>
      <c r="RWS12" s="11"/>
      <c r="RWT12" s="11"/>
      <c r="RWU12" s="11"/>
      <c r="RWV12" s="11"/>
      <c r="RWW12" s="11"/>
      <c r="RWX12" s="11"/>
      <c r="RWY12" s="11"/>
      <c r="RWZ12" s="11"/>
      <c r="RXA12" s="11"/>
      <c r="RXB12" s="11"/>
      <c r="RXC12" s="11"/>
      <c r="RXD12" s="11"/>
      <c r="RXE12" s="11"/>
      <c r="RXF12" s="11"/>
      <c r="RXG12" s="11"/>
      <c r="RXH12" s="11"/>
      <c r="RXI12" s="11"/>
      <c r="RXJ12" s="11"/>
      <c r="RXK12" s="11"/>
      <c r="RXL12" s="11"/>
      <c r="RXM12" s="11"/>
      <c r="RXN12" s="11"/>
      <c r="RXO12" s="11"/>
      <c r="RXP12" s="11"/>
      <c r="RXQ12" s="11"/>
      <c r="RXR12" s="11"/>
      <c r="RXS12" s="11"/>
      <c r="RXT12" s="11"/>
      <c r="RXU12" s="11"/>
      <c r="RXV12" s="11"/>
      <c r="RXW12" s="11"/>
      <c r="RXX12" s="11"/>
      <c r="RXY12" s="11"/>
      <c r="RXZ12" s="11"/>
      <c r="RYA12" s="11"/>
      <c r="RYB12" s="11"/>
      <c r="RYC12" s="11"/>
      <c r="RYD12" s="11"/>
      <c r="RYE12" s="11"/>
      <c r="RYF12" s="11"/>
      <c r="RYG12" s="11"/>
      <c r="RYH12" s="11"/>
      <c r="RYI12" s="11"/>
      <c r="RYJ12" s="11"/>
      <c r="RYK12" s="11"/>
      <c r="RYL12" s="11"/>
      <c r="RYM12" s="11"/>
      <c r="RYN12" s="11"/>
      <c r="RYO12" s="11"/>
      <c r="RYP12" s="11"/>
      <c r="RYQ12" s="11"/>
      <c r="RYR12" s="11"/>
      <c r="RYS12" s="11"/>
      <c r="RYT12" s="11"/>
      <c r="RYU12" s="11"/>
      <c r="RYV12" s="11"/>
      <c r="RYW12" s="11"/>
      <c r="RYX12" s="11"/>
      <c r="RYY12" s="11"/>
      <c r="RYZ12" s="11"/>
      <c r="RZA12" s="11"/>
      <c r="RZB12" s="11"/>
      <c r="RZC12" s="11"/>
      <c r="RZD12" s="11"/>
      <c r="RZE12" s="11"/>
      <c r="RZF12" s="11"/>
      <c r="RZG12" s="11"/>
      <c r="RZH12" s="11"/>
      <c r="RZI12" s="11"/>
      <c r="RZJ12" s="11"/>
      <c r="RZK12" s="11"/>
      <c r="RZL12" s="11"/>
      <c r="RZM12" s="11"/>
      <c r="RZN12" s="11"/>
      <c r="RZO12" s="11"/>
      <c r="RZP12" s="11"/>
      <c r="RZQ12" s="11"/>
      <c r="RZR12" s="11"/>
      <c r="RZS12" s="11"/>
      <c r="RZT12" s="11"/>
      <c r="RZU12" s="11"/>
      <c r="RZV12" s="11"/>
      <c r="RZW12" s="11"/>
      <c r="RZX12" s="11"/>
      <c r="RZY12" s="11"/>
      <c r="RZZ12" s="11"/>
      <c r="SAA12" s="11"/>
      <c r="SAB12" s="11"/>
      <c r="SAC12" s="11"/>
      <c r="SAD12" s="11"/>
      <c r="SAE12" s="11"/>
      <c r="SAF12" s="11"/>
      <c r="SAG12" s="11"/>
      <c r="SAH12" s="11"/>
      <c r="SAI12" s="11"/>
      <c r="SAJ12" s="11"/>
      <c r="SAK12" s="11"/>
      <c r="SAL12" s="11"/>
      <c r="SAM12" s="11"/>
      <c r="SAN12" s="11"/>
      <c r="SAO12" s="11"/>
      <c r="SAP12" s="11"/>
      <c r="SAQ12" s="11"/>
      <c r="SAR12" s="11"/>
      <c r="SAS12" s="11"/>
      <c r="SAT12" s="11"/>
      <c r="SAU12" s="11"/>
      <c r="SAV12" s="11"/>
      <c r="SAW12" s="11"/>
      <c r="SAX12" s="11"/>
      <c r="SAY12" s="11"/>
      <c r="SAZ12" s="11"/>
      <c r="SBA12" s="11"/>
      <c r="SBB12" s="11"/>
      <c r="SBC12" s="11"/>
      <c r="SBD12" s="11"/>
      <c r="SBE12" s="11"/>
      <c r="SBF12" s="11"/>
      <c r="SBG12" s="11"/>
      <c r="SBH12" s="11"/>
      <c r="SBI12" s="11"/>
      <c r="SBJ12" s="11"/>
      <c r="SBK12" s="11"/>
      <c r="SBL12" s="11"/>
      <c r="SBM12" s="11"/>
      <c r="SBN12" s="11"/>
      <c r="SBO12" s="11"/>
      <c r="SBP12" s="11"/>
      <c r="SBQ12" s="11"/>
      <c r="SBR12" s="11"/>
      <c r="SBS12" s="11"/>
      <c r="SBT12" s="11"/>
      <c r="SBU12" s="11"/>
      <c r="SBV12" s="11"/>
      <c r="SBW12" s="11"/>
      <c r="SBX12" s="11"/>
      <c r="SBY12" s="11"/>
      <c r="SBZ12" s="11"/>
      <c r="SCA12" s="11"/>
      <c r="SCB12" s="11"/>
      <c r="SCC12" s="11"/>
      <c r="SCD12" s="11"/>
      <c r="SCE12" s="11"/>
      <c r="SCF12" s="11"/>
      <c r="SCG12" s="11"/>
      <c r="SCH12" s="11"/>
      <c r="SCI12" s="11"/>
      <c r="SCJ12" s="11"/>
      <c r="SCK12" s="11"/>
      <c r="SCL12" s="11"/>
      <c r="SCM12" s="11"/>
      <c r="SCN12" s="11"/>
      <c r="SCO12" s="11"/>
      <c r="SCP12" s="11"/>
      <c r="SCQ12" s="11"/>
      <c r="SCR12" s="11"/>
      <c r="SCS12" s="11"/>
      <c r="SCT12" s="11"/>
      <c r="SCU12" s="11"/>
      <c r="SCV12" s="11"/>
      <c r="SCW12" s="11"/>
      <c r="SCX12" s="11"/>
      <c r="SCY12" s="11"/>
      <c r="SCZ12" s="11"/>
      <c r="SDA12" s="11"/>
      <c r="SDB12" s="11"/>
      <c r="SDC12" s="11"/>
      <c r="SDD12" s="11"/>
      <c r="SDE12" s="11"/>
      <c r="SDF12" s="11"/>
      <c r="SDG12" s="11"/>
      <c r="SDH12" s="11"/>
      <c r="SDI12" s="11"/>
      <c r="SDJ12" s="11"/>
      <c r="SDK12" s="11"/>
      <c r="SDL12" s="11"/>
      <c r="SDM12" s="11"/>
      <c r="SDN12" s="11"/>
      <c r="SDO12" s="11"/>
      <c r="SDP12" s="11"/>
      <c r="SDQ12" s="11"/>
      <c r="SDR12" s="11"/>
      <c r="SDS12" s="11"/>
      <c r="SDT12" s="11"/>
      <c r="SDU12" s="11"/>
      <c r="SDV12" s="11"/>
      <c r="SDW12" s="11"/>
      <c r="SDX12" s="11"/>
      <c r="SDY12" s="11"/>
      <c r="SDZ12" s="11"/>
      <c r="SEA12" s="11"/>
      <c r="SEB12" s="11"/>
      <c r="SEC12" s="11"/>
      <c r="SED12" s="11"/>
      <c r="SEE12" s="11"/>
      <c r="SEF12" s="11"/>
      <c r="SEG12" s="11"/>
      <c r="SEH12" s="11"/>
      <c r="SEI12" s="11"/>
      <c r="SEJ12" s="11"/>
      <c r="SEK12" s="11"/>
      <c r="SEL12" s="11"/>
      <c r="SEM12" s="11"/>
      <c r="SEN12" s="11"/>
      <c r="SEO12" s="11"/>
      <c r="SEP12" s="11"/>
      <c r="SEQ12" s="11"/>
      <c r="SER12" s="11"/>
      <c r="SES12" s="11"/>
      <c r="SET12" s="11"/>
      <c r="SEU12" s="11"/>
      <c r="SEV12" s="11"/>
      <c r="SEW12" s="11"/>
      <c r="SEX12" s="11"/>
      <c r="SEY12" s="11"/>
      <c r="SEZ12" s="11"/>
      <c r="SFA12" s="11"/>
      <c r="SFB12" s="11"/>
      <c r="SFC12" s="11"/>
      <c r="SFD12" s="11"/>
      <c r="SFE12" s="11"/>
      <c r="SFF12" s="11"/>
      <c r="SFG12" s="11"/>
      <c r="SFH12" s="11"/>
      <c r="SFI12" s="11"/>
      <c r="SFJ12" s="11"/>
      <c r="SFK12" s="11"/>
      <c r="SFL12" s="11"/>
      <c r="SFM12" s="11"/>
      <c r="SFN12" s="11"/>
      <c r="SFO12" s="11"/>
      <c r="SFP12" s="11"/>
      <c r="SFQ12" s="11"/>
      <c r="SFR12" s="11"/>
      <c r="SFS12" s="11"/>
      <c r="SFT12" s="11"/>
      <c r="SFU12" s="11"/>
      <c r="SFV12" s="11"/>
      <c r="SFW12" s="11"/>
      <c r="SFX12" s="11"/>
      <c r="SFY12" s="11"/>
      <c r="SFZ12" s="11"/>
      <c r="SGA12" s="11"/>
      <c r="SGB12" s="11"/>
      <c r="SGC12" s="11"/>
      <c r="SGD12" s="11"/>
      <c r="SGE12" s="11"/>
      <c r="SGF12" s="11"/>
      <c r="SGG12" s="11"/>
      <c r="SGH12" s="11"/>
      <c r="SGI12" s="11"/>
      <c r="SGJ12" s="11"/>
      <c r="SGK12" s="11"/>
      <c r="SGL12" s="11"/>
      <c r="SGM12" s="11"/>
      <c r="SGN12" s="11"/>
      <c r="SGO12" s="11"/>
      <c r="SGP12" s="11"/>
      <c r="SGQ12" s="11"/>
      <c r="SGR12" s="11"/>
      <c r="SGS12" s="11"/>
      <c r="SGT12" s="11"/>
      <c r="SGU12" s="11"/>
      <c r="SGV12" s="11"/>
      <c r="SGW12" s="11"/>
      <c r="SGX12" s="11"/>
      <c r="SGY12" s="11"/>
      <c r="SGZ12" s="11"/>
      <c r="SHA12" s="11"/>
      <c r="SHB12" s="11"/>
      <c r="SHC12" s="11"/>
      <c r="SHD12" s="11"/>
      <c r="SHE12" s="11"/>
      <c r="SHF12" s="11"/>
      <c r="SHG12" s="11"/>
      <c r="SHH12" s="11"/>
      <c r="SHI12" s="11"/>
      <c r="SHJ12" s="11"/>
      <c r="SHK12" s="11"/>
      <c r="SHL12" s="11"/>
      <c r="SHM12" s="11"/>
      <c r="SHN12" s="11"/>
      <c r="SHO12" s="11"/>
      <c r="SHP12" s="11"/>
      <c r="SHQ12" s="11"/>
      <c r="SHR12" s="11"/>
      <c r="SHS12" s="11"/>
      <c r="SHT12" s="11"/>
      <c r="SHU12" s="11"/>
      <c r="SHV12" s="11"/>
      <c r="SHW12" s="11"/>
      <c r="SHX12" s="11"/>
      <c r="SHY12" s="11"/>
      <c r="SHZ12" s="11"/>
      <c r="SIA12" s="11"/>
      <c r="SIB12" s="11"/>
      <c r="SIC12" s="11"/>
      <c r="SID12" s="11"/>
      <c r="SIE12" s="11"/>
      <c r="SIF12" s="11"/>
      <c r="SIG12" s="11"/>
      <c r="SIH12" s="11"/>
      <c r="SII12" s="11"/>
      <c r="SIJ12" s="11"/>
      <c r="SIK12" s="11"/>
      <c r="SIL12" s="11"/>
      <c r="SIM12" s="11"/>
      <c r="SIN12" s="11"/>
      <c r="SIO12" s="11"/>
      <c r="SIP12" s="11"/>
      <c r="SIQ12" s="11"/>
      <c r="SIR12" s="11"/>
      <c r="SIS12" s="11"/>
      <c r="SIT12" s="11"/>
      <c r="SIU12" s="11"/>
      <c r="SIV12" s="11"/>
      <c r="SIW12" s="11"/>
      <c r="SIX12" s="11"/>
      <c r="SIY12" s="11"/>
      <c r="SIZ12" s="11"/>
      <c r="SJA12" s="11"/>
      <c r="SJB12" s="11"/>
      <c r="SJC12" s="11"/>
      <c r="SJD12" s="11"/>
      <c r="SJE12" s="11"/>
      <c r="SJF12" s="11"/>
      <c r="SJG12" s="11"/>
      <c r="SJH12" s="11"/>
      <c r="SJI12" s="11"/>
      <c r="SJJ12" s="11"/>
      <c r="SJK12" s="11"/>
      <c r="SJL12" s="11"/>
      <c r="SJM12" s="11"/>
      <c r="SJN12" s="11"/>
      <c r="SJO12" s="11"/>
      <c r="SJP12" s="11"/>
      <c r="SJQ12" s="11"/>
      <c r="SJR12" s="11"/>
      <c r="SJS12" s="11"/>
      <c r="SJT12" s="11"/>
      <c r="SJU12" s="11"/>
      <c r="SJV12" s="11"/>
      <c r="SJW12" s="11"/>
      <c r="SJX12" s="11"/>
      <c r="SJY12" s="11"/>
      <c r="SJZ12" s="11"/>
      <c r="SKA12" s="11"/>
      <c r="SKB12" s="11"/>
      <c r="SKC12" s="11"/>
      <c r="SKD12" s="11"/>
      <c r="SKE12" s="11"/>
      <c r="SKF12" s="11"/>
      <c r="SKG12" s="11"/>
      <c r="SKH12" s="11"/>
      <c r="SKI12" s="11"/>
      <c r="SKJ12" s="11"/>
      <c r="SKK12" s="11"/>
      <c r="SKL12" s="11"/>
      <c r="SKM12" s="11"/>
      <c r="SKN12" s="11"/>
      <c r="SKO12" s="11"/>
      <c r="SKP12" s="11"/>
      <c r="SKQ12" s="11"/>
      <c r="SKR12" s="11"/>
      <c r="SKS12" s="11"/>
      <c r="SKT12" s="11"/>
      <c r="SKU12" s="11"/>
      <c r="SKV12" s="11"/>
      <c r="SKW12" s="11"/>
      <c r="SKX12" s="11"/>
      <c r="SKY12" s="11"/>
      <c r="SKZ12" s="11"/>
      <c r="SLA12" s="11"/>
      <c r="SLB12" s="11"/>
      <c r="SLC12" s="11"/>
      <c r="SLD12" s="11"/>
      <c r="SLE12" s="11"/>
      <c r="SLF12" s="11"/>
      <c r="SLG12" s="11"/>
      <c r="SLH12" s="11"/>
      <c r="SLI12" s="11"/>
      <c r="SLJ12" s="11"/>
      <c r="SLK12" s="11"/>
      <c r="SLL12" s="11"/>
      <c r="SLM12" s="11"/>
      <c r="SLN12" s="11"/>
      <c r="SLO12" s="11"/>
      <c r="SLP12" s="11"/>
      <c r="SLQ12" s="11"/>
      <c r="SLR12" s="11"/>
      <c r="SLS12" s="11"/>
      <c r="SLT12" s="11"/>
      <c r="SLU12" s="11"/>
      <c r="SLV12" s="11"/>
      <c r="SLW12" s="11"/>
      <c r="SLX12" s="11"/>
      <c r="SLY12" s="11"/>
      <c r="SLZ12" s="11"/>
      <c r="SMA12" s="11"/>
      <c r="SMB12" s="11"/>
      <c r="SMC12" s="11"/>
      <c r="SMD12" s="11"/>
      <c r="SME12" s="11"/>
      <c r="SMF12" s="11"/>
      <c r="SMG12" s="11"/>
      <c r="SMH12" s="11"/>
      <c r="SMI12" s="11"/>
      <c r="SMJ12" s="11"/>
      <c r="SMK12" s="11"/>
      <c r="SML12" s="11"/>
      <c r="SMM12" s="11"/>
      <c r="SMN12" s="11"/>
      <c r="SMO12" s="11"/>
      <c r="SMP12" s="11"/>
      <c r="SMQ12" s="11"/>
      <c r="SMR12" s="11"/>
      <c r="SMS12" s="11"/>
      <c r="SMT12" s="11"/>
      <c r="SMU12" s="11"/>
      <c r="SMV12" s="11"/>
      <c r="SMW12" s="11"/>
      <c r="SMX12" s="11"/>
      <c r="SMY12" s="11"/>
      <c r="SMZ12" s="11"/>
      <c r="SNA12" s="11"/>
      <c r="SNB12" s="11"/>
      <c r="SNC12" s="11"/>
      <c r="SND12" s="11"/>
      <c r="SNE12" s="11"/>
      <c r="SNF12" s="11"/>
      <c r="SNG12" s="11"/>
      <c r="SNH12" s="11"/>
      <c r="SNI12" s="11"/>
      <c r="SNJ12" s="11"/>
      <c r="SNK12" s="11"/>
      <c r="SNL12" s="11"/>
      <c r="SNM12" s="11"/>
      <c r="SNN12" s="11"/>
      <c r="SNO12" s="11"/>
      <c r="SNP12" s="11"/>
      <c r="SNQ12" s="11"/>
      <c r="SNR12" s="11"/>
      <c r="SNS12" s="11"/>
      <c r="SNT12" s="11"/>
      <c r="SNU12" s="11"/>
      <c r="SNV12" s="11"/>
      <c r="SNW12" s="11"/>
      <c r="SNX12" s="11"/>
      <c r="SNY12" s="11"/>
      <c r="SNZ12" s="11"/>
      <c r="SOA12" s="11"/>
      <c r="SOB12" s="11"/>
      <c r="SOC12" s="11"/>
      <c r="SOD12" s="11"/>
      <c r="SOE12" s="11"/>
      <c r="SOF12" s="11"/>
      <c r="SOG12" s="11"/>
      <c r="SOH12" s="11"/>
      <c r="SOI12" s="11"/>
      <c r="SOJ12" s="11"/>
      <c r="SOK12" s="11"/>
      <c r="SOL12" s="11"/>
      <c r="SOM12" s="11"/>
      <c r="SON12" s="11"/>
      <c r="SOO12" s="11"/>
      <c r="SOP12" s="11"/>
      <c r="SOQ12" s="11"/>
      <c r="SOR12" s="11"/>
      <c r="SOS12" s="11"/>
      <c r="SOT12" s="11"/>
      <c r="SOU12" s="11"/>
      <c r="SOV12" s="11"/>
      <c r="SOW12" s="11"/>
      <c r="SOX12" s="11"/>
      <c r="SOY12" s="11"/>
      <c r="SOZ12" s="11"/>
      <c r="SPA12" s="11"/>
      <c r="SPB12" s="11"/>
      <c r="SPC12" s="11"/>
      <c r="SPD12" s="11"/>
      <c r="SPE12" s="11"/>
      <c r="SPF12" s="11"/>
      <c r="SPG12" s="11"/>
      <c r="SPH12" s="11"/>
      <c r="SPI12" s="11"/>
      <c r="SPJ12" s="11"/>
      <c r="SPK12" s="11"/>
      <c r="SPL12" s="11"/>
      <c r="SPM12" s="11"/>
      <c r="SPN12" s="11"/>
      <c r="SPO12" s="11"/>
      <c r="SPP12" s="11"/>
      <c r="SPQ12" s="11"/>
      <c r="SPR12" s="11"/>
      <c r="SPS12" s="11"/>
      <c r="SPT12" s="11"/>
      <c r="SPU12" s="11"/>
      <c r="SPV12" s="11"/>
      <c r="SPW12" s="11"/>
      <c r="SPX12" s="11"/>
      <c r="SPY12" s="11"/>
      <c r="SPZ12" s="11"/>
      <c r="SQA12" s="11"/>
      <c r="SQB12" s="11"/>
      <c r="SQC12" s="11"/>
      <c r="SQD12" s="11"/>
      <c r="SQE12" s="11"/>
      <c r="SQF12" s="11"/>
      <c r="SQG12" s="11"/>
      <c r="SQH12" s="11"/>
      <c r="SQI12" s="11"/>
      <c r="SQJ12" s="11"/>
      <c r="SQK12" s="11"/>
      <c r="SQL12" s="11"/>
      <c r="SQM12" s="11"/>
      <c r="SQN12" s="11"/>
      <c r="SQO12" s="11"/>
      <c r="SQP12" s="11"/>
      <c r="SQQ12" s="11"/>
      <c r="SQR12" s="11"/>
      <c r="SQS12" s="11"/>
      <c r="SQT12" s="11"/>
      <c r="SQU12" s="11"/>
      <c r="SQV12" s="11"/>
      <c r="SQW12" s="11"/>
      <c r="SQX12" s="11"/>
      <c r="SQY12" s="11"/>
      <c r="SQZ12" s="11"/>
      <c r="SRA12" s="11"/>
      <c r="SRB12" s="11"/>
      <c r="SRC12" s="11"/>
      <c r="SRD12" s="11"/>
      <c r="SRE12" s="11"/>
      <c r="SRF12" s="11"/>
      <c r="SRG12" s="11"/>
      <c r="SRH12" s="11"/>
      <c r="SRI12" s="11"/>
      <c r="SRJ12" s="11"/>
      <c r="SRK12" s="11"/>
      <c r="SRL12" s="11"/>
      <c r="SRM12" s="11"/>
      <c r="SRN12" s="11"/>
      <c r="SRO12" s="11"/>
      <c r="SRP12" s="11"/>
      <c r="SRQ12" s="11"/>
      <c r="SRR12" s="11"/>
      <c r="SRS12" s="11"/>
      <c r="SRT12" s="11"/>
      <c r="SRU12" s="11"/>
      <c r="SRV12" s="11"/>
      <c r="SRW12" s="11"/>
      <c r="SRX12" s="11"/>
      <c r="SRY12" s="11"/>
      <c r="SRZ12" s="11"/>
      <c r="SSA12" s="11"/>
      <c r="SSB12" s="11"/>
      <c r="SSC12" s="11"/>
      <c r="SSD12" s="11"/>
      <c r="SSE12" s="11"/>
      <c r="SSF12" s="11"/>
      <c r="SSG12" s="11"/>
      <c r="SSH12" s="11"/>
      <c r="SSI12" s="11"/>
      <c r="SSJ12" s="11"/>
      <c r="SSK12" s="11"/>
      <c r="SSL12" s="11"/>
      <c r="SSM12" s="11"/>
      <c r="SSN12" s="11"/>
      <c r="SSO12" s="11"/>
      <c r="SSP12" s="11"/>
      <c r="SSQ12" s="11"/>
      <c r="SSR12" s="11"/>
      <c r="SSS12" s="11"/>
      <c r="SST12" s="11"/>
      <c r="SSU12" s="11"/>
      <c r="SSV12" s="11"/>
      <c r="SSW12" s="11"/>
      <c r="SSX12" s="11"/>
      <c r="SSY12" s="11"/>
      <c r="SSZ12" s="11"/>
      <c r="STA12" s="11"/>
      <c r="STB12" s="11"/>
      <c r="STC12" s="11"/>
      <c r="STD12" s="11"/>
      <c r="STE12" s="11"/>
      <c r="STF12" s="11"/>
      <c r="STG12" s="11"/>
      <c r="STH12" s="11"/>
      <c r="STI12" s="11"/>
      <c r="STJ12" s="11"/>
      <c r="STK12" s="11"/>
      <c r="STL12" s="11"/>
      <c r="STM12" s="11"/>
      <c r="STN12" s="11"/>
      <c r="STO12" s="11"/>
      <c r="STP12" s="11"/>
      <c r="STQ12" s="11"/>
      <c r="STR12" s="11"/>
      <c r="STS12" s="11"/>
      <c r="STT12" s="11"/>
      <c r="STU12" s="11"/>
      <c r="STV12" s="11"/>
      <c r="STW12" s="11"/>
      <c r="STX12" s="11"/>
      <c r="STY12" s="11"/>
      <c r="STZ12" s="11"/>
      <c r="SUA12" s="11"/>
      <c r="SUB12" s="11"/>
      <c r="SUC12" s="11"/>
      <c r="SUD12" s="11"/>
      <c r="SUE12" s="11"/>
      <c r="SUF12" s="11"/>
      <c r="SUG12" s="11"/>
      <c r="SUH12" s="11"/>
      <c r="SUI12" s="11"/>
      <c r="SUJ12" s="11"/>
      <c r="SUK12" s="11"/>
      <c r="SUL12" s="11"/>
      <c r="SUM12" s="11"/>
      <c r="SUN12" s="11"/>
      <c r="SUO12" s="11"/>
      <c r="SUP12" s="11"/>
      <c r="SUQ12" s="11"/>
      <c r="SUR12" s="11"/>
      <c r="SUS12" s="11"/>
      <c r="SUT12" s="11"/>
      <c r="SUU12" s="11"/>
      <c r="SUV12" s="11"/>
      <c r="SUW12" s="11"/>
      <c r="SUX12" s="11"/>
      <c r="SUY12" s="11"/>
      <c r="SUZ12" s="11"/>
      <c r="SVA12" s="11"/>
      <c r="SVB12" s="11"/>
      <c r="SVC12" s="11"/>
      <c r="SVD12" s="11"/>
      <c r="SVE12" s="11"/>
      <c r="SVF12" s="11"/>
      <c r="SVG12" s="11"/>
      <c r="SVH12" s="11"/>
      <c r="SVI12" s="11"/>
      <c r="SVJ12" s="11"/>
      <c r="SVK12" s="11"/>
      <c r="SVL12" s="11"/>
      <c r="SVM12" s="11"/>
      <c r="SVN12" s="11"/>
      <c r="SVO12" s="11"/>
      <c r="SVP12" s="11"/>
      <c r="SVQ12" s="11"/>
      <c r="SVR12" s="11"/>
      <c r="SVS12" s="11"/>
      <c r="SVT12" s="11"/>
      <c r="SVU12" s="11"/>
      <c r="SVV12" s="11"/>
      <c r="SVW12" s="11"/>
      <c r="SVX12" s="11"/>
      <c r="SVY12" s="11"/>
      <c r="SVZ12" s="11"/>
      <c r="SWA12" s="11"/>
      <c r="SWB12" s="11"/>
      <c r="SWC12" s="11"/>
      <c r="SWD12" s="11"/>
      <c r="SWE12" s="11"/>
      <c r="SWF12" s="11"/>
      <c r="SWG12" s="11"/>
      <c r="SWH12" s="11"/>
      <c r="SWI12" s="11"/>
      <c r="SWJ12" s="11"/>
      <c r="SWK12" s="11"/>
      <c r="SWL12" s="11"/>
      <c r="SWM12" s="11"/>
      <c r="SWN12" s="11"/>
      <c r="SWO12" s="11"/>
      <c r="SWP12" s="11"/>
      <c r="SWQ12" s="11"/>
      <c r="SWR12" s="11"/>
      <c r="SWS12" s="11"/>
      <c r="SWT12" s="11"/>
      <c r="SWU12" s="11"/>
      <c r="SWV12" s="11"/>
      <c r="SWW12" s="11"/>
      <c r="SWX12" s="11"/>
      <c r="SWY12" s="11"/>
      <c r="SWZ12" s="11"/>
      <c r="SXA12" s="11"/>
      <c r="SXB12" s="11"/>
      <c r="SXC12" s="11"/>
      <c r="SXD12" s="11"/>
      <c r="SXE12" s="11"/>
      <c r="SXF12" s="11"/>
      <c r="SXG12" s="11"/>
      <c r="SXH12" s="11"/>
      <c r="SXI12" s="11"/>
      <c r="SXJ12" s="11"/>
      <c r="SXK12" s="11"/>
      <c r="SXL12" s="11"/>
      <c r="SXM12" s="11"/>
      <c r="SXN12" s="11"/>
      <c r="SXO12" s="11"/>
      <c r="SXP12" s="11"/>
      <c r="SXQ12" s="11"/>
      <c r="SXR12" s="11"/>
      <c r="SXS12" s="11"/>
      <c r="SXT12" s="11"/>
      <c r="SXU12" s="11"/>
      <c r="SXV12" s="11"/>
      <c r="SXW12" s="11"/>
      <c r="SXX12" s="11"/>
      <c r="SXY12" s="11"/>
      <c r="SXZ12" s="11"/>
      <c r="SYA12" s="11"/>
      <c r="SYB12" s="11"/>
      <c r="SYC12" s="11"/>
      <c r="SYD12" s="11"/>
      <c r="SYE12" s="11"/>
      <c r="SYF12" s="11"/>
      <c r="SYG12" s="11"/>
      <c r="SYH12" s="11"/>
      <c r="SYI12" s="11"/>
      <c r="SYJ12" s="11"/>
      <c r="SYK12" s="11"/>
      <c r="SYL12" s="11"/>
      <c r="SYM12" s="11"/>
      <c r="SYN12" s="11"/>
      <c r="SYO12" s="11"/>
      <c r="SYP12" s="11"/>
      <c r="SYQ12" s="11"/>
      <c r="SYR12" s="11"/>
      <c r="SYS12" s="11"/>
      <c r="SYT12" s="11"/>
      <c r="SYU12" s="11"/>
      <c r="SYV12" s="11"/>
      <c r="SYW12" s="11"/>
      <c r="SYX12" s="11"/>
      <c r="SYY12" s="11"/>
      <c r="SYZ12" s="11"/>
      <c r="SZA12" s="11"/>
      <c r="SZB12" s="11"/>
      <c r="SZC12" s="11"/>
      <c r="SZD12" s="11"/>
      <c r="SZE12" s="11"/>
      <c r="SZF12" s="11"/>
      <c r="SZG12" s="11"/>
      <c r="SZH12" s="11"/>
      <c r="SZI12" s="11"/>
      <c r="SZJ12" s="11"/>
      <c r="SZK12" s="11"/>
      <c r="SZL12" s="11"/>
      <c r="SZM12" s="11"/>
      <c r="SZN12" s="11"/>
      <c r="SZO12" s="11"/>
      <c r="SZP12" s="11"/>
      <c r="SZQ12" s="11"/>
      <c r="SZR12" s="11"/>
      <c r="SZS12" s="11"/>
      <c r="SZT12" s="11"/>
      <c r="SZU12" s="11"/>
      <c r="SZV12" s="11"/>
      <c r="SZW12" s="11"/>
      <c r="SZX12" s="11"/>
      <c r="SZY12" s="11"/>
      <c r="SZZ12" s="11"/>
      <c r="TAA12" s="11"/>
      <c r="TAB12" s="11"/>
      <c r="TAC12" s="11"/>
      <c r="TAD12" s="11"/>
      <c r="TAE12" s="11"/>
      <c r="TAF12" s="11"/>
      <c r="TAG12" s="11"/>
      <c r="TAH12" s="11"/>
      <c r="TAI12" s="11"/>
      <c r="TAJ12" s="11"/>
      <c r="TAK12" s="11"/>
      <c r="TAL12" s="11"/>
      <c r="TAM12" s="11"/>
      <c r="TAN12" s="11"/>
      <c r="TAO12" s="11"/>
      <c r="TAP12" s="11"/>
      <c r="TAQ12" s="11"/>
      <c r="TAR12" s="11"/>
      <c r="TAS12" s="11"/>
      <c r="TAT12" s="11"/>
      <c r="TAU12" s="11"/>
      <c r="TAV12" s="11"/>
      <c r="TAW12" s="11"/>
      <c r="TAX12" s="11"/>
      <c r="TAY12" s="11"/>
      <c r="TAZ12" s="11"/>
      <c r="TBA12" s="11"/>
      <c r="TBB12" s="11"/>
      <c r="TBC12" s="11"/>
      <c r="TBD12" s="11"/>
      <c r="TBE12" s="11"/>
      <c r="TBF12" s="11"/>
      <c r="TBG12" s="11"/>
      <c r="TBH12" s="11"/>
      <c r="TBI12" s="11"/>
      <c r="TBJ12" s="11"/>
      <c r="TBK12" s="11"/>
      <c r="TBL12" s="11"/>
      <c r="TBM12" s="11"/>
      <c r="TBN12" s="11"/>
      <c r="TBO12" s="11"/>
      <c r="TBP12" s="11"/>
      <c r="TBQ12" s="11"/>
      <c r="TBR12" s="11"/>
      <c r="TBS12" s="11"/>
      <c r="TBT12" s="11"/>
      <c r="TBU12" s="11"/>
      <c r="TBV12" s="11"/>
      <c r="TBW12" s="11"/>
      <c r="TBX12" s="11"/>
      <c r="TBY12" s="11"/>
      <c r="TBZ12" s="11"/>
      <c r="TCA12" s="11"/>
      <c r="TCB12" s="11"/>
      <c r="TCC12" s="11"/>
      <c r="TCD12" s="11"/>
      <c r="TCE12" s="11"/>
      <c r="TCF12" s="11"/>
      <c r="TCG12" s="11"/>
      <c r="TCH12" s="11"/>
      <c r="TCI12" s="11"/>
      <c r="TCJ12" s="11"/>
      <c r="TCK12" s="11"/>
      <c r="TCL12" s="11"/>
      <c r="TCM12" s="11"/>
      <c r="TCN12" s="11"/>
      <c r="TCO12" s="11"/>
      <c r="TCP12" s="11"/>
      <c r="TCQ12" s="11"/>
      <c r="TCR12" s="11"/>
      <c r="TCS12" s="11"/>
      <c r="TCT12" s="11"/>
      <c r="TCU12" s="11"/>
      <c r="TCV12" s="11"/>
      <c r="TCW12" s="11"/>
      <c r="TCX12" s="11"/>
      <c r="TCY12" s="11"/>
      <c r="TCZ12" s="11"/>
      <c r="TDA12" s="11"/>
      <c r="TDB12" s="11"/>
      <c r="TDC12" s="11"/>
      <c r="TDD12" s="11"/>
      <c r="TDE12" s="11"/>
      <c r="TDF12" s="11"/>
      <c r="TDG12" s="11"/>
      <c r="TDH12" s="11"/>
      <c r="TDI12" s="11"/>
      <c r="TDJ12" s="11"/>
      <c r="TDK12" s="11"/>
      <c r="TDL12" s="11"/>
      <c r="TDM12" s="11"/>
      <c r="TDN12" s="11"/>
      <c r="TDO12" s="11"/>
      <c r="TDP12" s="11"/>
      <c r="TDQ12" s="11"/>
      <c r="TDR12" s="11"/>
      <c r="TDS12" s="11"/>
      <c r="TDT12" s="11"/>
      <c r="TDU12" s="11"/>
      <c r="TDV12" s="11"/>
      <c r="TDW12" s="11"/>
      <c r="TDX12" s="11"/>
      <c r="TDY12" s="11"/>
      <c r="TDZ12" s="11"/>
      <c r="TEA12" s="11"/>
      <c r="TEB12" s="11"/>
      <c r="TEC12" s="11"/>
      <c r="TED12" s="11"/>
      <c r="TEE12" s="11"/>
      <c r="TEF12" s="11"/>
      <c r="TEG12" s="11"/>
      <c r="TEH12" s="11"/>
      <c r="TEI12" s="11"/>
      <c r="TEJ12" s="11"/>
      <c r="TEK12" s="11"/>
      <c r="TEL12" s="11"/>
      <c r="TEM12" s="11"/>
      <c r="TEN12" s="11"/>
      <c r="TEO12" s="11"/>
      <c r="TEP12" s="11"/>
      <c r="TEQ12" s="11"/>
      <c r="TER12" s="11"/>
      <c r="TES12" s="11"/>
      <c r="TET12" s="11"/>
      <c r="TEU12" s="11"/>
      <c r="TEV12" s="11"/>
      <c r="TEW12" s="11"/>
      <c r="TEX12" s="11"/>
      <c r="TEY12" s="11"/>
      <c r="TEZ12" s="11"/>
      <c r="TFA12" s="11"/>
      <c r="TFB12" s="11"/>
      <c r="TFC12" s="11"/>
      <c r="TFD12" s="11"/>
      <c r="TFE12" s="11"/>
      <c r="TFF12" s="11"/>
      <c r="TFG12" s="11"/>
      <c r="TFH12" s="11"/>
      <c r="TFI12" s="11"/>
      <c r="TFJ12" s="11"/>
      <c r="TFK12" s="11"/>
      <c r="TFL12" s="11"/>
      <c r="TFM12" s="11"/>
      <c r="TFN12" s="11"/>
      <c r="TFO12" s="11"/>
      <c r="TFP12" s="11"/>
      <c r="TFQ12" s="11"/>
      <c r="TFR12" s="11"/>
      <c r="TFS12" s="11"/>
      <c r="TFT12" s="11"/>
      <c r="TFU12" s="11"/>
      <c r="TFV12" s="11"/>
      <c r="TFW12" s="11"/>
      <c r="TFX12" s="11"/>
      <c r="TFY12" s="11"/>
      <c r="TFZ12" s="11"/>
      <c r="TGA12" s="11"/>
      <c r="TGB12" s="11"/>
      <c r="TGC12" s="11"/>
      <c r="TGD12" s="11"/>
      <c r="TGE12" s="11"/>
      <c r="TGF12" s="11"/>
      <c r="TGG12" s="11"/>
      <c r="TGH12" s="11"/>
      <c r="TGI12" s="11"/>
      <c r="TGJ12" s="11"/>
      <c r="TGK12" s="11"/>
      <c r="TGL12" s="11"/>
      <c r="TGM12" s="11"/>
      <c r="TGN12" s="11"/>
      <c r="TGO12" s="11"/>
      <c r="TGP12" s="11"/>
      <c r="TGQ12" s="11"/>
      <c r="TGR12" s="11"/>
      <c r="TGS12" s="11"/>
      <c r="TGT12" s="11"/>
      <c r="TGU12" s="11"/>
      <c r="TGV12" s="11"/>
      <c r="TGW12" s="11"/>
      <c r="TGX12" s="11"/>
      <c r="TGY12" s="11"/>
      <c r="TGZ12" s="11"/>
      <c r="THA12" s="11"/>
      <c r="THB12" s="11"/>
      <c r="THC12" s="11"/>
      <c r="THD12" s="11"/>
      <c r="THE12" s="11"/>
      <c r="THF12" s="11"/>
      <c r="THG12" s="11"/>
      <c r="THH12" s="11"/>
      <c r="THI12" s="11"/>
      <c r="THJ12" s="11"/>
      <c r="THK12" s="11"/>
      <c r="THL12" s="11"/>
      <c r="THM12" s="11"/>
      <c r="THN12" s="11"/>
      <c r="THO12" s="11"/>
      <c r="THP12" s="11"/>
      <c r="THQ12" s="11"/>
      <c r="THR12" s="11"/>
      <c r="THS12" s="11"/>
      <c r="THT12" s="11"/>
      <c r="THU12" s="11"/>
      <c r="THV12" s="11"/>
      <c r="THW12" s="11"/>
      <c r="THX12" s="11"/>
      <c r="THY12" s="11"/>
      <c r="THZ12" s="11"/>
      <c r="TIA12" s="11"/>
      <c r="TIB12" s="11"/>
      <c r="TIC12" s="11"/>
      <c r="TID12" s="11"/>
      <c r="TIE12" s="11"/>
      <c r="TIF12" s="11"/>
      <c r="TIG12" s="11"/>
      <c r="TIH12" s="11"/>
      <c r="TII12" s="11"/>
      <c r="TIJ12" s="11"/>
      <c r="TIK12" s="11"/>
      <c r="TIL12" s="11"/>
      <c r="TIM12" s="11"/>
      <c r="TIN12" s="11"/>
      <c r="TIO12" s="11"/>
      <c r="TIP12" s="11"/>
      <c r="TIQ12" s="11"/>
      <c r="TIR12" s="11"/>
      <c r="TIS12" s="11"/>
      <c r="TIT12" s="11"/>
      <c r="TIU12" s="11"/>
      <c r="TIV12" s="11"/>
      <c r="TIW12" s="11"/>
      <c r="TIX12" s="11"/>
      <c r="TIY12" s="11"/>
      <c r="TIZ12" s="11"/>
      <c r="TJA12" s="11"/>
      <c r="TJB12" s="11"/>
      <c r="TJC12" s="11"/>
      <c r="TJD12" s="11"/>
      <c r="TJE12" s="11"/>
      <c r="TJF12" s="11"/>
      <c r="TJG12" s="11"/>
      <c r="TJH12" s="11"/>
      <c r="TJI12" s="11"/>
      <c r="TJJ12" s="11"/>
      <c r="TJK12" s="11"/>
      <c r="TJL12" s="11"/>
      <c r="TJM12" s="11"/>
      <c r="TJN12" s="11"/>
      <c r="TJO12" s="11"/>
      <c r="TJP12" s="11"/>
      <c r="TJQ12" s="11"/>
      <c r="TJR12" s="11"/>
      <c r="TJS12" s="11"/>
      <c r="TJT12" s="11"/>
      <c r="TJU12" s="11"/>
      <c r="TJV12" s="11"/>
      <c r="TJW12" s="11"/>
      <c r="TJX12" s="11"/>
      <c r="TJY12" s="11"/>
      <c r="TJZ12" s="11"/>
      <c r="TKA12" s="11"/>
      <c r="TKB12" s="11"/>
      <c r="TKC12" s="11"/>
      <c r="TKD12" s="11"/>
      <c r="TKE12" s="11"/>
      <c r="TKF12" s="11"/>
      <c r="TKG12" s="11"/>
      <c r="TKH12" s="11"/>
      <c r="TKI12" s="11"/>
      <c r="TKJ12" s="11"/>
      <c r="TKK12" s="11"/>
      <c r="TKL12" s="11"/>
      <c r="TKM12" s="11"/>
      <c r="TKN12" s="11"/>
      <c r="TKO12" s="11"/>
      <c r="TKP12" s="11"/>
      <c r="TKQ12" s="11"/>
      <c r="TKR12" s="11"/>
      <c r="TKS12" s="11"/>
      <c r="TKT12" s="11"/>
      <c r="TKU12" s="11"/>
      <c r="TKV12" s="11"/>
      <c r="TKW12" s="11"/>
      <c r="TKX12" s="11"/>
      <c r="TKY12" s="11"/>
      <c r="TKZ12" s="11"/>
      <c r="TLA12" s="11"/>
      <c r="TLB12" s="11"/>
      <c r="TLC12" s="11"/>
      <c r="TLD12" s="11"/>
      <c r="TLE12" s="11"/>
      <c r="TLF12" s="11"/>
      <c r="TLG12" s="11"/>
      <c r="TLH12" s="11"/>
      <c r="TLI12" s="11"/>
      <c r="TLJ12" s="11"/>
      <c r="TLK12" s="11"/>
      <c r="TLL12" s="11"/>
      <c r="TLM12" s="11"/>
      <c r="TLN12" s="11"/>
      <c r="TLO12" s="11"/>
      <c r="TLP12" s="11"/>
      <c r="TLQ12" s="11"/>
      <c r="TLR12" s="11"/>
      <c r="TLS12" s="11"/>
      <c r="TLT12" s="11"/>
      <c r="TLU12" s="11"/>
      <c r="TLV12" s="11"/>
      <c r="TLW12" s="11"/>
      <c r="TLX12" s="11"/>
      <c r="TLY12" s="11"/>
      <c r="TLZ12" s="11"/>
      <c r="TMA12" s="11"/>
      <c r="TMB12" s="11"/>
      <c r="TMC12" s="11"/>
      <c r="TMD12" s="11"/>
      <c r="TME12" s="11"/>
      <c r="TMF12" s="11"/>
      <c r="TMG12" s="11"/>
      <c r="TMH12" s="11"/>
      <c r="TMI12" s="11"/>
      <c r="TMJ12" s="11"/>
      <c r="TMK12" s="11"/>
      <c r="TML12" s="11"/>
      <c r="TMM12" s="11"/>
      <c r="TMN12" s="11"/>
      <c r="TMO12" s="11"/>
      <c r="TMP12" s="11"/>
      <c r="TMQ12" s="11"/>
      <c r="TMR12" s="11"/>
      <c r="TMS12" s="11"/>
      <c r="TMT12" s="11"/>
      <c r="TMU12" s="11"/>
      <c r="TMV12" s="11"/>
      <c r="TMW12" s="11"/>
      <c r="TMX12" s="11"/>
      <c r="TMY12" s="11"/>
      <c r="TMZ12" s="11"/>
      <c r="TNA12" s="11"/>
      <c r="TNB12" s="11"/>
      <c r="TNC12" s="11"/>
      <c r="TND12" s="11"/>
      <c r="TNE12" s="11"/>
      <c r="TNF12" s="11"/>
      <c r="TNG12" s="11"/>
      <c r="TNH12" s="11"/>
      <c r="TNI12" s="11"/>
      <c r="TNJ12" s="11"/>
      <c r="TNK12" s="11"/>
      <c r="TNL12" s="11"/>
      <c r="TNM12" s="11"/>
      <c r="TNN12" s="11"/>
      <c r="TNO12" s="11"/>
      <c r="TNP12" s="11"/>
      <c r="TNQ12" s="11"/>
      <c r="TNR12" s="11"/>
      <c r="TNS12" s="11"/>
      <c r="TNT12" s="11"/>
      <c r="TNU12" s="11"/>
      <c r="TNV12" s="11"/>
      <c r="TNW12" s="11"/>
      <c r="TNX12" s="11"/>
      <c r="TNY12" s="11"/>
      <c r="TNZ12" s="11"/>
      <c r="TOA12" s="11"/>
      <c r="TOB12" s="11"/>
      <c r="TOC12" s="11"/>
      <c r="TOD12" s="11"/>
      <c r="TOE12" s="11"/>
      <c r="TOF12" s="11"/>
      <c r="TOG12" s="11"/>
      <c r="TOH12" s="11"/>
      <c r="TOI12" s="11"/>
      <c r="TOJ12" s="11"/>
      <c r="TOK12" s="11"/>
      <c r="TOL12" s="11"/>
      <c r="TOM12" s="11"/>
      <c r="TON12" s="11"/>
      <c r="TOO12" s="11"/>
      <c r="TOP12" s="11"/>
      <c r="TOQ12" s="11"/>
      <c r="TOR12" s="11"/>
      <c r="TOS12" s="11"/>
      <c r="TOT12" s="11"/>
      <c r="TOU12" s="11"/>
      <c r="TOV12" s="11"/>
      <c r="TOW12" s="11"/>
      <c r="TOX12" s="11"/>
      <c r="TOY12" s="11"/>
      <c r="TOZ12" s="11"/>
      <c r="TPA12" s="11"/>
      <c r="TPB12" s="11"/>
      <c r="TPC12" s="11"/>
      <c r="TPD12" s="11"/>
      <c r="TPE12" s="11"/>
      <c r="TPF12" s="11"/>
      <c r="TPG12" s="11"/>
      <c r="TPH12" s="11"/>
      <c r="TPI12" s="11"/>
      <c r="TPJ12" s="11"/>
      <c r="TPK12" s="11"/>
      <c r="TPL12" s="11"/>
      <c r="TPM12" s="11"/>
      <c r="TPN12" s="11"/>
      <c r="TPO12" s="11"/>
      <c r="TPP12" s="11"/>
      <c r="TPQ12" s="11"/>
      <c r="TPR12" s="11"/>
      <c r="TPS12" s="11"/>
      <c r="TPT12" s="11"/>
      <c r="TPU12" s="11"/>
      <c r="TPV12" s="11"/>
      <c r="TPW12" s="11"/>
      <c r="TPX12" s="11"/>
      <c r="TPY12" s="11"/>
      <c r="TPZ12" s="11"/>
      <c r="TQA12" s="11"/>
      <c r="TQB12" s="11"/>
      <c r="TQC12" s="11"/>
      <c r="TQD12" s="11"/>
      <c r="TQE12" s="11"/>
      <c r="TQF12" s="11"/>
      <c r="TQG12" s="11"/>
      <c r="TQH12" s="11"/>
      <c r="TQI12" s="11"/>
      <c r="TQJ12" s="11"/>
      <c r="TQK12" s="11"/>
      <c r="TQL12" s="11"/>
      <c r="TQM12" s="11"/>
      <c r="TQN12" s="11"/>
      <c r="TQO12" s="11"/>
      <c r="TQP12" s="11"/>
      <c r="TQQ12" s="11"/>
      <c r="TQR12" s="11"/>
      <c r="TQS12" s="11"/>
      <c r="TQT12" s="11"/>
      <c r="TQU12" s="11"/>
      <c r="TQV12" s="11"/>
      <c r="TQW12" s="11"/>
      <c r="TQX12" s="11"/>
      <c r="TQY12" s="11"/>
      <c r="TQZ12" s="11"/>
      <c r="TRA12" s="11"/>
      <c r="TRB12" s="11"/>
      <c r="TRC12" s="11"/>
      <c r="TRD12" s="11"/>
      <c r="TRE12" s="11"/>
      <c r="TRF12" s="11"/>
      <c r="TRG12" s="11"/>
      <c r="TRH12" s="11"/>
      <c r="TRI12" s="11"/>
      <c r="TRJ12" s="11"/>
      <c r="TRK12" s="11"/>
      <c r="TRL12" s="11"/>
      <c r="TRM12" s="11"/>
      <c r="TRN12" s="11"/>
      <c r="TRO12" s="11"/>
      <c r="TRP12" s="11"/>
      <c r="TRQ12" s="11"/>
      <c r="TRR12" s="11"/>
      <c r="TRS12" s="11"/>
      <c r="TRT12" s="11"/>
      <c r="TRU12" s="11"/>
      <c r="TRV12" s="11"/>
      <c r="TRW12" s="11"/>
      <c r="TRX12" s="11"/>
      <c r="TRY12" s="11"/>
      <c r="TRZ12" s="11"/>
      <c r="TSA12" s="11"/>
      <c r="TSB12" s="11"/>
      <c r="TSC12" s="11"/>
      <c r="TSD12" s="11"/>
      <c r="TSE12" s="11"/>
      <c r="TSF12" s="11"/>
      <c r="TSG12" s="11"/>
      <c r="TSH12" s="11"/>
      <c r="TSI12" s="11"/>
      <c r="TSJ12" s="11"/>
      <c r="TSK12" s="11"/>
      <c r="TSL12" s="11"/>
      <c r="TSM12" s="11"/>
      <c r="TSN12" s="11"/>
      <c r="TSO12" s="11"/>
      <c r="TSP12" s="11"/>
      <c r="TSQ12" s="11"/>
      <c r="TSR12" s="11"/>
      <c r="TSS12" s="11"/>
      <c r="TST12" s="11"/>
      <c r="TSU12" s="11"/>
      <c r="TSV12" s="11"/>
      <c r="TSW12" s="11"/>
      <c r="TSX12" s="11"/>
      <c r="TSY12" s="11"/>
      <c r="TSZ12" s="11"/>
      <c r="TTA12" s="11"/>
      <c r="TTB12" s="11"/>
      <c r="TTC12" s="11"/>
      <c r="TTD12" s="11"/>
      <c r="TTE12" s="11"/>
      <c r="TTF12" s="11"/>
      <c r="TTG12" s="11"/>
      <c r="TTH12" s="11"/>
      <c r="TTI12" s="11"/>
      <c r="TTJ12" s="11"/>
      <c r="TTK12" s="11"/>
      <c r="TTL12" s="11"/>
      <c r="TTM12" s="11"/>
      <c r="TTN12" s="11"/>
      <c r="TTO12" s="11"/>
      <c r="TTP12" s="11"/>
      <c r="TTQ12" s="11"/>
      <c r="TTR12" s="11"/>
      <c r="TTS12" s="11"/>
      <c r="TTT12" s="11"/>
      <c r="TTU12" s="11"/>
      <c r="TTV12" s="11"/>
      <c r="TTW12" s="11"/>
      <c r="TTX12" s="11"/>
      <c r="TTY12" s="11"/>
      <c r="TTZ12" s="11"/>
      <c r="TUA12" s="11"/>
      <c r="TUB12" s="11"/>
      <c r="TUC12" s="11"/>
      <c r="TUD12" s="11"/>
      <c r="TUE12" s="11"/>
      <c r="TUF12" s="11"/>
      <c r="TUG12" s="11"/>
      <c r="TUH12" s="11"/>
      <c r="TUI12" s="11"/>
      <c r="TUJ12" s="11"/>
      <c r="TUK12" s="11"/>
      <c r="TUL12" s="11"/>
      <c r="TUM12" s="11"/>
      <c r="TUN12" s="11"/>
      <c r="TUO12" s="11"/>
      <c r="TUP12" s="11"/>
      <c r="TUQ12" s="11"/>
      <c r="TUR12" s="11"/>
      <c r="TUS12" s="11"/>
      <c r="TUT12" s="11"/>
      <c r="TUU12" s="11"/>
      <c r="TUV12" s="11"/>
      <c r="TUW12" s="11"/>
      <c r="TUX12" s="11"/>
      <c r="TUY12" s="11"/>
      <c r="TUZ12" s="11"/>
      <c r="TVA12" s="11"/>
      <c r="TVB12" s="11"/>
      <c r="TVC12" s="11"/>
      <c r="TVD12" s="11"/>
      <c r="TVE12" s="11"/>
      <c r="TVF12" s="11"/>
      <c r="TVG12" s="11"/>
      <c r="TVH12" s="11"/>
      <c r="TVI12" s="11"/>
      <c r="TVJ12" s="11"/>
      <c r="TVK12" s="11"/>
      <c r="TVL12" s="11"/>
      <c r="TVM12" s="11"/>
      <c r="TVN12" s="11"/>
      <c r="TVO12" s="11"/>
      <c r="TVP12" s="11"/>
      <c r="TVQ12" s="11"/>
      <c r="TVR12" s="11"/>
      <c r="TVS12" s="11"/>
      <c r="TVT12" s="11"/>
      <c r="TVU12" s="11"/>
      <c r="TVV12" s="11"/>
      <c r="TVW12" s="11"/>
      <c r="TVX12" s="11"/>
      <c r="TVY12" s="11"/>
      <c r="TVZ12" s="11"/>
      <c r="TWA12" s="11"/>
      <c r="TWB12" s="11"/>
      <c r="TWC12" s="11"/>
      <c r="TWD12" s="11"/>
      <c r="TWE12" s="11"/>
      <c r="TWF12" s="11"/>
      <c r="TWG12" s="11"/>
      <c r="TWH12" s="11"/>
      <c r="TWI12" s="11"/>
      <c r="TWJ12" s="11"/>
      <c r="TWK12" s="11"/>
      <c r="TWL12" s="11"/>
      <c r="TWM12" s="11"/>
      <c r="TWN12" s="11"/>
      <c r="TWO12" s="11"/>
      <c r="TWP12" s="11"/>
      <c r="TWQ12" s="11"/>
      <c r="TWR12" s="11"/>
      <c r="TWS12" s="11"/>
      <c r="TWT12" s="11"/>
      <c r="TWU12" s="11"/>
      <c r="TWV12" s="11"/>
      <c r="TWW12" s="11"/>
      <c r="TWX12" s="11"/>
      <c r="TWY12" s="11"/>
      <c r="TWZ12" s="11"/>
      <c r="TXA12" s="11"/>
      <c r="TXB12" s="11"/>
      <c r="TXC12" s="11"/>
      <c r="TXD12" s="11"/>
      <c r="TXE12" s="11"/>
      <c r="TXF12" s="11"/>
      <c r="TXG12" s="11"/>
      <c r="TXH12" s="11"/>
      <c r="TXI12" s="11"/>
      <c r="TXJ12" s="11"/>
      <c r="TXK12" s="11"/>
      <c r="TXL12" s="11"/>
      <c r="TXM12" s="11"/>
      <c r="TXN12" s="11"/>
      <c r="TXO12" s="11"/>
      <c r="TXP12" s="11"/>
      <c r="TXQ12" s="11"/>
      <c r="TXR12" s="11"/>
      <c r="TXS12" s="11"/>
      <c r="TXT12" s="11"/>
      <c r="TXU12" s="11"/>
      <c r="TXV12" s="11"/>
      <c r="TXW12" s="11"/>
      <c r="TXX12" s="11"/>
      <c r="TXY12" s="11"/>
      <c r="TXZ12" s="11"/>
      <c r="TYA12" s="11"/>
      <c r="TYB12" s="11"/>
      <c r="TYC12" s="11"/>
      <c r="TYD12" s="11"/>
      <c r="TYE12" s="11"/>
      <c r="TYF12" s="11"/>
      <c r="TYG12" s="11"/>
      <c r="TYH12" s="11"/>
      <c r="TYI12" s="11"/>
      <c r="TYJ12" s="11"/>
      <c r="TYK12" s="11"/>
      <c r="TYL12" s="11"/>
      <c r="TYM12" s="11"/>
      <c r="TYN12" s="11"/>
      <c r="TYO12" s="11"/>
      <c r="TYP12" s="11"/>
      <c r="TYQ12" s="11"/>
      <c r="TYR12" s="11"/>
      <c r="TYS12" s="11"/>
      <c r="TYT12" s="11"/>
      <c r="TYU12" s="11"/>
      <c r="TYV12" s="11"/>
      <c r="TYW12" s="11"/>
      <c r="TYX12" s="11"/>
      <c r="TYY12" s="11"/>
      <c r="TYZ12" s="11"/>
      <c r="TZA12" s="11"/>
      <c r="TZB12" s="11"/>
      <c r="TZC12" s="11"/>
      <c r="TZD12" s="11"/>
      <c r="TZE12" s="11"/>
      <c r="TZF12" s="11"/>
      <c r="TZG12" s="11"/>
      <c r="TZH12" s="11"/>
      <c r="TZI12" s="11"/>
      <c r="TZJ12" s="11"/>
      <c r="TZK12" s="11"/>
      <c r="TZL12" s="11"/>
      <c r="TZM12" s="11"/>
      <c r="TZN12" s="11"/>
      <c r="TZO12" s="11"/>
      <c r="TZP12" s="11"/>
      <c r="TZQ12" s="11"/>
      <c r="TZR12" s="11"/>
      <c r="TZS12" s="11"/>
      <c r="TZT12" s="11"/>
      <c r="TZU12" s="11"/>
      <c r="TZV12" s="11"/>
      <c r="TZW12" s="11"/>
      <c r="TZX12" s="11"/>
      <c r="TZY12" s="11"/>
      <c r="TZZ12" s="11"/>
      <c r="UAA12" s="11"/>
      <c r="UAB12" s="11"/>
      <c r="UAC12" s="11"/>
      <c r="UAD12" s="11"/>
      <c r="UAE12" s="11"/>
      <c r="UAF12" s="11"/>
      <c r="UAG12" s="11"/>
      <c r="UAH12" s="11"/>
      <c r="UAI12" s="11"/>
      <c r="UAJ12" s="11"/>
      <c r="UAK12" s="11"/>
      <c r="UAL12" s="11"/>
      <c r="UAM12" s="11"/>
      <c r="UAN12" s="11"/>
      <c r="UAO12" s="11"/>
      <c r="UAP12" s="11"/>
      <c r="UAQ12" s="11"/>
      <c r="UAR12" s="11"/>
      <c r="UAS12" s="11"/>
      <c r="UAT12" s="11"/>
      <c r="UAU12" s="11"/>
      <c r="UAV12" s="11"/>
      <c r="UAW12" s="11"/>
      <c r="UAX12" s="11"/>
      <c r="UAY12" s="11"/>
      <c r="UAZ12" s="11"/>
      <c r="UBA12" s="11"/>
      <c r="UBB12" s="11"/>
      <c r="UBC12" s="11"/>
      <c r="UBD12" s="11"/>
      <c r="UBE12" s="11"/>
      <c r="UBF12" s="11"/>
      <c r="UBG12" s="11"/>
      <c r="UBH12" s="11"/>
      <c r="UBI12" s="11"/>
      <c r="UBJ12" s="11"/>
      <c r="UBK12" s="11"/>
      <c r="UBL12" s="11"/>
      <c r="UBM12" s="11"/>
      <c r="UBN12" s="11"/>
      <c r="UBO12" s="11"/>
      <c r="UBP12" s="11"/>
      <c r="UBQ12" s="11"/>
      <c r="UBR12" s="11"/>
      <c r="UBS12" s="11"/>
      <c r="UBT12" s="11"/>
      <c r="UBU12" s="11"/>
      <c r="UBV12" s="11"/>
      <c r="UBW12" s="11"/>
      <c r="UBX12" s="11"/>
      <c r="UBY12" s="11"/>
      <c r="UBZ12" s="11"/>
      <c r="UCA12" s="11"/>
      <c r="UCB12" s="11"/>
      <c r="UCC12" s="11"/>
      <c r="UCD12" s="11"/>
      <c r="UCE12" s="11"/>
      <c r="UCF12" s="11"/>
      <c r="UCG12" s="11"/>
      <c r="UCH12" s="11"/>
      <c r="UCI12" s="11"/>
      <c r="UCJ12" s="11"/>
      <c r="UCK12" s="11"/>
      <c r="UCL12" s="11"/>
      <c r="UCM12" s="11"/>
      <c r="UCN12" s="11"/>
      <c r="UCO12" s="11"/>
      <c r="UCP12" s="11"/>
      <c r="UCQ12" s="11"/>
      <c r="UCR12" s="11"/>
      <c r="UCS12" s="11"/>
      <c r="UCT12" s="11"/>
      <c r="UCU12" s="11"/>
      <c r="UCV12" s="11"/>
      <c r="UCW12" s="11"/>
      <c r="UCX12" s="11"/>
      <c r="UCY12" s="11"/>
      <c r="UCZ12" s="11"/>
      <c r="UDA12" s="11"/>
      <c r="UDB12" s="11"/>
      <c r="UDC12" s="11"/>
      <c r="UDD12" s="11"/>
      <c r="UDE12" s="11"/>
      <c r="UDF12" s="11"/>
      <c r="UDG12" s="11"/>
      <c r="UDH12" s="11"/>
      <c r="UDI12" s="11"/>
      <c r="UDJ12" s="11"/>
      <c r="UDK12" s="11"/>
      <c r="UDL12" s="11"/>
      <c r="UDM12" s="11"/>
      <c r="UDN12" s="11"/>
      <c r="UDO12" s="11"/>
      <c r="UDP12" s="11"/>
      <c r="UDQ12" s="11"/>
      <c r="UDR12" s="11"/>
      <c r="UDS12" s="11"/>
      <c r="UDT12" s="11"/>
      <c r="UDU12" s="11"/>
      <c r="UDV12" s="11"/>
      <c r="UDW12" s="11"/>
      <c r="UDX12" s="11"/>
      <c r="UDY12" s="11"/>
      <c r="UDZ12" s="11"/>
      <c r="UEA12" s="11"/>
      <c r="UEB12" s="11"/>
      <c r="UEC12" s="11"/>
      <c r="UED12" s="11"/>
      <c r="UEE12" s="11"/>
      <c r="UEF12" s="11"/>
      <c r="UEG12" s="11"/>
      <c r="UEH12" s="11"/>
      <c r="UEI12" s="11"/>
      <c r="UEJ12" s="11"/>
      <c r="UEK12" s="11"/>
      <c r="UEL12" s="11"/>
      <c r="UEM12" s="11"/>
      <c r="UEN12" s="11"/>
      <c r="UEO12" s="11"/>
      <c r="UEP12" s="11"/>
      <c r="UEQ12" s="11"/>
      <c r="UER12" s="11"/>
      <c r="UES12" s="11"/>
      <c r="UET12" s="11"/>
      <c r="UEU12" s="11"/>
      <c r="UEV12" s="11"/>
      <c r="UEW12" s="11"/>
      <c r="UEX12" s="11"/>
      <c r="UEY12" s="11"/>
      <c r="UEZ12" s="11"/>
      <c r="UFA12" s="11"/>
      <c r="UFB12" s="11"/>
      <c r="UFC12" s="11"/>
      <c r="UFD12" s="11"/>
      <c r="UFE12" s="11"/>
      <c r="UFF12" s="11"/>
      <c r="UFG12" s="11"/>
      <c r="UFH12" s="11"/>
      <c r="UFI12" s="11"/>
      <c r="UFJ12" s="11"/>
      <c r="UFK12" s="11"/>
      <c r="UFL12" s="11"/>
      <c r="UFM12" s="11"/>
      <c r="UFN12" s="11"/>
      <c r="UFO12" s="11"/>
      <c r="UFP12" s="11"/>
      <c r="UFQ12" s="11"/>
      <c r="UFR12" s="11"/>
      <c r="UFS12" s="11"/>
      <c r="UFT12" s="11"/>
      <c r="UFU12" s="11"/>
      <c r="UFV12" s="11"/>
      <c r="UFW12" s="11"/>
      <c r="UFX12" s="11"/>
      <c r="UFY12" s="11"/>
      <c r="UFZ12" s="11"/>
      <c r="UGA12" s="11"/>
      <c r="UGB12" s="11"/>
      <c r="UGC12" s="11"/>
      <c r="UGD12" s="11"/>
      <c r="UGE12" s="11"/>
      <c r="UGF12" s="11"/>
      <c r="UGG12" s="11"/>
      <c r="UGH12" s="11"/>
      <c r="UGI12" s="11"/>
      <c r="UGJ12" s="11"/>
      <c r="UGK12" s="11"/>
      <c r="UGL12" s="11"/>
      <c r="UGM12" s="11"/>
      <c r="UGN12" s="11"/>
      <c r="UGO12" s="11"/>
      <c r="UGP12" s="11"/>
      <c r="UGQ12" s="11"/>
      <c r="UGR12" s="11"/>
      <c r="UGS12" s="11"/>
      <c r="UGT12" s="11"/>
      <c r="UGU12" s="11"/>
      <c r="UGV12" s="11"/>
      <c r="UGW12" s="11"/>
      <c r="UGX12" s="11"/>
      <c r="UGY12" s="11"/>
      <c r="UGZ12" s="11"/>
      <c r="UHA12" s="11"/>
      <c r="UHB12" s="11"/>
      <c r="UHC12" s="11"/>
      <c r="UHD12" s="11"/>
      <c r="UHE12" s="11"/>
      <c r="UHF12" s="11"/>
      <c r="UHG12" s="11"/>
      <c r="UHH12" s="11"/>
      <c r="UHI12" s="11"/>
      <c r="UHJ12" s="11"/>
      <c r="UHK12" s="11"/>
      <c r="UHL12" s="11"/>
      <c r="UHM12" s="11"/>
      <c r="UHN12" s="11"/>
      <c r="UHO12" s="11"/>
      <c r="UHP12" s="11"/>
      <c r="UHQ12" s="11"/>
      <c r="UHR12" s="11"/>
      <c r="UHS12" s="11"/>
      <c r="UHT12" s="11"/>
      <c r="UHU12" s="11"/>
      <c r="UHV12" s="11"/>
      <c r="UHW12" s="11"/>
      <c r="UHX12" s="11"/>
      <c r="UHY12" s="11"/>
      <c r="UHZ12" s="11"/>
      <c r="UIA12" s="11"/>
      <c r="UIB12" s="11"/>
      <c r="UIC12" s="11"/>
      <c r="UID12" s="11"/>
      <c r="UIE12" s="11"/>
      <c r="UIF12" s="11"/>
      <c r="UIG12" s="11"/>
      <c r="UIH12" s="11"/>
      <c r="UII12" s="11"/>
      <c r="UIJ12" s="11"/>
      <c r="UIK12" s="11"/>
      <c r="UIL12" s="11"/>
      <c r="UIM12" s="11"/>
      <c r="UIN12" s="11"/>
      <c r="UIO12" s="11"/>
      <c r="UIP12" s="11"/>
      <c r="UIQ12" s="11"/>
      <c r="UIR12" s="11"/>
      <c r="UIS12" s="11"/>
      <c r="UIT12" s="11"/>
      <c r="UIU12" s="11"/>
      <c r="UIV12" s="11"/>
      <c r="UIW12" s="11"/>
      <c r="UIX12" s="11"/>
      <c r="UIY12" s="11"/>
      <c r="UIZ12" s="11"/>
      <c r="UJA12" s="11"/>
      <c r="UJB12" s="11"/>
      <c r="UJC12" s="11"/>
      <c r="UJD12" s="11"/>
      <c r="UJE12" s="11"/>
      <c r="UJF12" s="11"/>
      <c r="UJG12" s="11"/>
      <c r="UJH12" s="11"/>
      <c r="UJI12" s="11"/>
      <c r="UJJ12" s="11"/>
      <c r="UJK12" s="11"/>
      <c r="UJL12" s="11"/>
      <c r="UJM12" s="11"/>
      <c r="UJN12" s="11"/>
      <c r="UJO12" s="11"/>
      <c r="UJP12" s="11"/>
      <c r="UJQ12" s="11"/>
      <c r="UJR12" s="11"/>
      <c r="UJS12" s="11"/>
      <c r="UJT12" s="11"/>
      <c r="UJU12" s="11"/>
      <c r="UJV12" s="11"/>
      <c r="UJW12" s="11"/>
      <c r="UJX12" s="11"/>
      <c r="UJY12" s="11"/>
      <c r="UJZ12" s="11"/>
      <c r="UKA12" s="11"/>
      <c r="UKB12" s="11"/>
      <c r="UKC12" s="11"/>
      <c r="UKD12" s="11"/>
      <c r="UKE12" s="11"/>
      <c r="UKF12" s="11"/>
      <c r="UKG12" s="11"/>
      <c r="UKH12" s="11"/>
      <c r="UKI12" s="11"/>
      <c r="UKJ12" s="11"/>
      <c r="UKK12" s="11"/>
      <c r="UKL12" s="11"/>
      <c r="UKM12" s="11"/>
      <c r="UKN12" s="11"/>
      <c r="UKO12" s="11"/>
      <c r="UKP12" s="11"/>
      <c r="UKQ12" s="11"/>
      <c r="UKR12" s="11"/>
      <c r="UKS12" s="11"/>
      <c r="UKT12" s="11"/>
      <c r="UKU12" s="11"/>
      <c r="UKV12" s="11"/>
      <c r="UKW12" s="11"/>
      <c r="UKX12" s="11"/>
      <c r="UKY12" s="11"/>
      <c r="UKZ12" s="11"/>
      <c r="ULA12" s="11"/>
      <c r="ULB12" s="11"/>
      <c r="ULC12" s="11"/>
      <c r="ULD12" s="11"/>
      <c r="ULE12" s="11"/>
      <c r="ULF12" s="11"/>
      <c r="ULG12" s="11"/>
      <c r="ULH12" s="11"/>
      <c r="ULI12" s="11"/>
      <c r="ULJ12" s="11"/>
      <c r="ULK12" s="11"/>
      <c r="ULL12" s="11"/>
      <c r="ULM12" s="11"/>
      <c r="ULN12" s="11"/>
      <c r="ULO12" s="11"/>
      <c r="ULP12" s="11"/>
      <c r="ULQ12" s="11"/>
      <c r="ULR12" s="11"/>
      <c r="ULS12" s="11"/>
      <c r="ULT12" s="11"/>
      <c r="ULU12" s="11"/>
      <c r="ULV12" s="11"/>
      <c r="ULW12" s="11"/>
      <c r="ULX12" s="11"/>
      <c r="ULY12" s="11"/>
      <c r="ULZ12" s="11"/>
      <c r="UMA12" s="11"/>
      <c r="UMB12" s="11"/>
      <c r="UMC12" s="11"/>
      <c r="UMD12" s="11"/>
      <c r="UME12" s="11"/>
      <c r="UMF12" s="11"/>
      <c r="UMG12" s="11"/>
      <c r="UMH12" s="11"/>
      <c r="UMI12" s="11"/>
      <c r="UMJ12" s="11"/>
      <c r="UMK12" s="11"/>
      <c r="UML12" s="11"/>
      <c r="UMM12" s="11"/>
      <c r="UMN12" s="11"/>
      <c r="UMO12" s="11"/>
      <c r="UMP12" s="11"/>
      <c r="UMQ12" s="11"/>
      <c r="UMR12" s="11"/>
      <c r="UMS12" s="11"/>
      <c r="UMT12" s="11"/>
      <c r="UMU12" s="11"/>
      <c r="UMV12" s="11"/>
      <c r="UMW12" s="11"/>
      <c r="UMX12" s="11"/>
      <c r="UMY12" s="11"/>
      <c r="UMZ12" s="11"/>
      <c r="UNA12" s="11"/>
      <c r="UNB12" s="11"/>
      <c r="UNC12" s="11"/>
      <c r="UND12" s="11"/>
      <c r="UNE12" s="11"/>
      <c r="UNF12" s="11"/>
      <c r="UNG12" s="11"/>
      <c r="UNH12" s="11"/>
      <c r="UNI12" s="11"/>
      <c r="UNJ12" s="11"/>
      <c r="UNK12" s="11"/>
      <c r="UNL12" s="11"/>
      <c r="UNM12" s="11"/>
      <c r="UNN12" s="11"/>
      <c r="UNO12" s="11"/>
      <c r="UNP12" s="11"/>
      <c r="UNQ12" s="11"/>
      <c r="UNR12" s="11"/>
      <c r="UNS12" s="11"/>
      <c r="UNT12" s="11"/>
      <c r="UNU12" s="11"/>
      <c r="UNV12" s="11"/>
      <c r="UNW12" s="11"/>
      <c r="UNX12" s="11"/>
      <c r="UNY12" s="11"/>
      <c r="UNZ12" s="11"/>
      <c r="UOA12" s="11"/>
      <c r="UOB12" s="11"/>
      <c r="UOC12" s="11"/>
      <c r="UOD12" s="11"/>
      <c r="UOE12" s="11"/>
      <c r="UOF12" s="11"/>
      <c r="UOG12" s="11"/>
      <c r="UOH12" s="11"/>
      <c r="UOI12" s="11"/>
      <c r="UOJ12" s="11"/>
      <c r="UOK12" s="11"/>
      <c r="UOL12" s="11"/>
      <c r="UOM12" s="11"/>
      <c r="UON12" s="11"/>
      <c r="UOO12" s="11"/>
      <c r="UOP12" s="11"/>
      <c r="UOQ12" s="11"/>
      <c r="UOR12" s="11"/>
      <c r="UOS12" s="11"/>
      <c r="UOT12" s="11"/>
      <c r="UOU12" s="11"/>
      <c r="UOV12" s="11"/>
      <c r="UOW12" s="11"/>
      <c r="UOX12" s="11"/>
      <c r="UOY12" s="11"/>
      <c r="UOZ12" s="11"/>
      <c r="UPA12" s="11"/>
      <c r="UPB12" s="11"/>
      <c r="UPC12" s="11"/>
      <c r="UPD12" s="11"/>
      <c r="UPE12" s="11"/>
      <c r="UPF12" s="11"/>
      <c r="UPG12" s="11"/>
      <c r="UPH12" s="11"/>
      <c r="UPI12" s="11"/>
      <c r="UPJ12" s="11"/>
      <c r="UPK12" s="11"/>
      <c r="UPL12" s="11"/>
      <c r="UPM12" s="11"/>
      <c r="UPN12" s="11"/>
      <c r="UPO12" s="11"/>
      <c r="UPP12" s="11"/>
      <c r="UPQ12" s="11"/>
      <c r="UPR12" s="11"/>
      <c r="UPS12" s="11"/>
      <c r="UPT12" s="11"/>
      <c r="UPU12" s="11"/>
      <c r="UPV12" s="11"/>
      <c r="UPW12" s="11"/>
      <c r="UPX12" s="11"/>
      <c r="UPY12" s="11"/>
      <c r="UPZ12" s="11"/>
      <c r="UQA12" s="11"/>
      <c r="UQB12" s="11"/>
      <c r="UQC12" s="11"/>
      <c r="UQD12" s="11"/>
      <c r="UQE12" s="11"/>
      <c r="UQF12" s="11"/>
      <c r="UQG12" s="11"/>
      <c r="UQH12" s="11"/>
      <c r="UQI12" s="11"/>
      <c r="UQJ12" s="11"/>
      <c r="UQK12" s="11"/>
      <c r="UQL12" s="11"/>
      <c r="UQM12" s="11"/>
      <c r="UQN12" s="11"/>
      <c r="UQO12" s="11"/>
      <c r="UQP12" s="11"/>
      <c r="UQQ12" s="11"/>
      <c r="UQR12" s="11"/>
      <c r="UQS12" s="11"/>
      <c r="UQT12" s="11"/>
      <c r="UQU12" s="11"/>
      <c r="UQV12" s="11"/>
      <c r="UQW12" s="11"/>
      <c r="UQX12" s="11"/>
      <c r="UQY12" s="11"/>
      <c r="UQZ12" s="11"/>
      <c r="URA12" s="11"/>
      <c r="URB12" s="11"/>
      <c r="URC12" s="11"/>
      <c r="URD12" s="11"/>
      <c r="URE12" s="11"/>
      <c r="URF12" s="11"/>
      <c r="URG12" s="11"/>
      <c r="URH12" s="11"/>
      <c r="URI12" s="11"/>
      <c r="URJ12" s="11"/>
      <c r="URK12" s="11"/>
      <c r="URL12" s="11"/>
      <c r="URM12" s="11"/>
      <c r="URN12" s="11"/>
      <c r="URO12" s="11"/>
      <c r="URP12" s="11"/>
      <c r="URQ12" s="11"/>
      <c r="URR12" s="11"/>
      <c r="URS12" s="11"/>
      <c r="URT12" s="11"/>
      <c r="URU12" s="11"/>
      <c r="URV12" s="11"/>
      <c r="URW12" s="11"/>
      <c r="URX12" s="11"/>
      <c r="URY12" s="11"/>
      <c r="URZ12" s="11"/>
      <c r="USA12" s="11"/>
      <c r="USB12" s="11"/>
      <c r="USC12" s="11"/>
      <c r="USD12" s="11"/>
      <c r="USE12" s="11"/>
      <c r="USF12" s="11"/>
      <c r="USG12" s="11"/>
      <c r="USH12" s="11"/>
      <c r="USI12" s="11"/>
      <c r="USJ12" s="11"/>
      <c r="USK12" s="11"/>
      <c r="USL12" s="11"/>
      <c r="USM12" s="11"/>
      <c r="USN12" s="11"/>
      <c r="USO12" s="11"/>
      <c r="USP12" s="11"/>
      <c r="USQ12" s="11"/>
      <c r="USR12" s="11"/>
      <c r="USS12" s="11"/>
      <c r="UST12" s="11"/>
      <c r="USU12" s="11"/>
      <c r="USV12" s="11"/>
      <c r="USW12" s="11"/>
      <c r="USX12" s="11"/>
      <c r="USY12" s="11"/>
      <c r="USZ12" s="11"/>
      <c r="UTA12" s="11"/>
      <c r="UTB12" s="11"/>
      <c r="UTC12" s="11"/>
      <c r="UTD12" s="11"/>
      <c r="UTE12" s="11"/>
      <c r="UTF12" s="11"/>
      <c r="UTG12" s="11"/>
      <c r="UTH12" s="11"/>
      <c r="UTI12" s="11"/>
      <c r="UTJ12" s="11"/>
      <c r="UTK12" s="11"/>
      <c r="UTL12" s="11"/>
      <c r="UTM12" s="11"/>
      <c r="UTN12" s="11"/>
      <c r="UTO12" s="11"/>
      <c r="UTP12" s="11"/>
      <c r="UTQ12" s="11"/>
      <c r="UTR12" s="11"/>
      <c r="UTS12" s="11"/>
      <c r="UTT12" s="11"/>
      <c r="UTU12" s="11"/>
      <c r="UTV12" s="11"/>
      <c r="UTW12" s="11"/>
      <c r="UTX12" s="11"/>
      <c r="UTY12" s="11"/>
      <c r="UTZ12" s="11"/>
      <c r="UUA12" s="11"/>
      <c r="UUB12" s="11"/>
      <c r="UUC12" s="11"/>
      <c r="UUD12" s="11"/>
      <c r="UUE12" s="11"/>
      <c r="UUF12" s="11"/>
      <c r="UUG12" s="11"/>
      <c r="UUH12" s="11"/>
      <c r="UUI12" s="11"/>
      <c r="UUJ12" s="11"/>
      <c r="UUK12" s="11"/>
      <c r="UUL12" s="11"/>
      <c r="UUM12" s="11"/>
      <c r="UUN12" s="11"/>
      <c r="UUO12" s="11"/>
      <c r="UUP12" s="11"/>
      <c r="UUQ12" s="11"/>
      <c r="UUR12" s="11"/>
      <c r="UUS12" s="11"/>
      <c r="UUT12" s="11"/>
      <c r="UUU12" s="11"/>
      <c r="UUV12" s="11"/>
      <c r="UUW12" s="11"/>
      <c r="UUX12" s="11"/>
      <c r="UUY12" s="11"/>
      <c r="UUZ12" s="11"/>
      <c r="UVA12" s="11"/>
      <c r="UVB12" s="11"/>
      <c r="UVC12" s="11"/>
      <c r="UVD12" s="11"/>
      <c r="UVE12" s="11"/>
      <c r="UVF12" s="11"/>
      <c r="UVG12" s="11"/>
      <c r="UVH12" s="11"/>
      <c r="UVI12" s="11"/>
      <c r="UVJ12" s="11"/>
      <c r="UVK12" s="11"/>
      <c r="UVL12" s="11"/>
      <c r="UVM12" s="11"/>
      <c r="UVN12" s="11"/>
      <c r="UVO12" s="11"/>
      <c r="UVP12" s="11"/>
      <c r="UVQ12" s="11"/>
      <c r="UVR12" s="11"/>
      <c r="UVS12" s="11"/>
      <c r="UVT12" s="11"/>
      <c r="UVU12" s="11"/>
      <c r="UVV12" s="11"/>
      <c r="UVW12" s="11"/>
      <c r="UVX12" s="11"/>
      <c r="UVY12" s="11"/>
      <c r="UVZ12" s="11"/>
      <c r="UWA12" s="11"/>
      <c r="UWB12" s="11"/>
      <c r="UWC12" s="11"/>
      <c r="UWD12" s="11"/>
      <c r="UWE12" s="11"/>
      <c r="UWF12" s="11"/>
      <c r="UWG12" s="11"/>
      <c r="UWH12" s="11"/>
      <c r="UWI12" s="11"/>
      <c r="UWJ12" s="11"/>
      <c r="UWK12" s="11"/>
      <c r="UWL12" s="11"/>
      <c r="UWM12" s="11"/>
      <c r="UWN12" s="11"/>
      <c r="UWO12" s="11"/>
      <c r="UWP12" s="11"/>
      <c r="UWQ12" s="11"/>
      <c r="UWR12" s="11"/>
      <c r="UWS12" s="11"/>
      <c r="UWT12" s="11"/>
      <c r="UWU12" s="11"/>
      <c r="UWV12" s="11"/>
      <c r="UWW12" s="11"/>
      <c r="UWX12" s="11"/>
      <c r="UWY12" s="11"/>
      <c r="UWZ12" s="11"/>
      <c r="UXA12" s="11"/>
      <c r="UXB12" s="11"/>
      <c r="UXC12" s="11"/>
      <c r="UXD12" s="11"/>
      <c r="UXE12" s="11"/>
      <c r="UXF12" s="11"/>
      <c r="UXG12" s="11"/>
      <c r="UXH12" s="11"/>
      <c r="UXI12" s="11"/>
      <c r="UXJ12" s="11"/>
      <c r="UXK12" s="11"/>
      <c r="UXL12" s="11"/>
      <c r="UXM12" s="11"/>
      <c r="UXN12" s="11"/>
      <c r="UXO12" s="11"/>
      <c r="UXP12" s="11"/>
      <c r="UXQ12" s="11"/>
      <c r="UXR12" s="11"/>
      <c r="UXS12" s="11"/>
      <c r="UXT12" s="11"/>
      <c r="UXU12" s="11"/>
      <c r="UXV12" s="11"/>
      <c r="UXW12" s="11"/>
      <c r="UXX12" s="11"/>
      <c r="UXY12" s="11"/>
      <c r="UXZ12" s="11"/>
      <c r="UYA12" s="11"/>
      <c r="UYB12" s="11"/>
      <c r="UYC12" s="11"/>
      <c r="UYD12" s="11"/>
      <c r="UYE12" s="11"/>
      <c r="UYF12" s="11"/>
      <c r="UYG12" s="11"/>
      <c r="UYH12" s="11"/>
      <c r="UYI12" s="11"/>
      <c r="UYJ12" s="11"/>
      <c r="UYK12" s="11"/>
      <c r="UYL12" s="11"/>
      <c r="UYM12" s="11"/>
      <c r="UYN12" s="11"/>
      <c r="UYO12" s="11"/>
      <c r="UYP12" s="11"/>
      <c r="UYQ12" s="11"/>
      <c r="UYR12" s="11"/>
      <c r="UYS12" s="11"/>
      <c r="UYT12" s="11"/>
      <c r="UYU12" s="11"/>
      <c r="UYV12" s="11"/>
      <c r="UYW12" s="11"/>
      <c r="UYX12" s="11"/>
      <c r="UYY12" s="11"/>
      <c r="UYZ12" s="11"/>
      <c r="UZA12" s="11"/>
      <c r="UZB12" s="11"/>
      <c r="UZC12" s="11"/>
      <c r="UZD12" s="11"/>
      <c r="UZE12" s="11"/>
      <c r="UZF12" s="11"/>
      <c r="UZG12" s="11"/>
      <c r="UZH12" s="11"/>
      <c r="UZI12" s="11"/>
      <c r="UZJ12" s="11"/>
      <c r="UZK12" s="11"/>
      <c r="UZL12" s="11"/>
      <c r="UZM12" s="11"/>
      <c r="UZN12" s="11"/>
      <c r="UZO12" s="11"/>
      <c r="UZP12" s="11"/>
      <c r="UZQ12" s="11"/>
      <c r="UZR12" s="11"/>
      <c r="UZS12" s="11"/>
      <c r="UZT12" s="11"/>
      <c r="UZU12" s="11"/>
      <c r="UZV12" s="11"/>
      <c r="UZW12" s="11"/>
      <c r="UZX12" s="11"/>
      <c r="UZY12" s="11"/>
      <c r="UZZ12" s="11"/>
      <c r="VAA12" s="11"/>
      <c r="VAB12" s="11"/>
      <c r="VAC12" s="11"/>
      <c r="VAD12" s="11"/>
      <c r="VAE12" s="11"/>
      <c r="VAF12" s="11"/>
      <c r="VAG12" s="11"/>
      <c r="VAH12" s="11"/>
      <c r="VAI12" s="11"/>
      <c r="VAJ12" s="11"/>
      <c r="VAK12" s="11"/>
      <c r="VAL12" s="11"/>
      <c r="VAM12" s="11"/>
      <c r="VAN12" s="11"/>
      <c r="VAO12" s="11"/>
      <c r="VAP12" s="11"/>
      <c r="VAQ12" s="11"/>
      <c r="VAR12" s="11"/>
      <c r="VAS12" s="11"/>
      <c r="VAT12" s="11"/>
      <c r="VAU12" s="11"/>
      <c r="VAV12" s="11"/>
      <c r="VAW12" s="11"/>
      <c r="VAX12" s="11"/>
      <c r="VAY12" s="11"/>
      <c r="VAZ12" s="11"/>
      <c r="VBA12" s="11"/>
      <c r="VBB12" s="11"/>
      <c r="VBC12" s="11"/>
      <c r="VBD12" s="11"/>
      <c r="VBE12" s="11"/>
      <c r="VBF12" s="11"/>
      <c r="VBG12" s="11"/>
      <c r="VBH12" s="11"/>
      <c r="VBI12" s="11"/>
      <c r="VBJ12" s="11"/>
      <c r="VBK12" s="11"/>
      <c r="VBL12" s="11"/>
      <c r="VBM12" s="11"/>
      <c r="VBN12" s="11"/>
      <c r="VBO12" s="11"/>
      <c r="VBP12" s="11"/>
      <c r="VBQ12" s="11"/>
      <c r="VBR12" s="11"/>
      <c r="VBS12" s="11"/>
      <c r="VBT12" s="11"/>
      <c r="VBU12" s="11"/>
      <c r="VBV12" s="11"/>
      <c r="VBW12" s="11"/>
      <c r="VBX12" s="11"/>
      <c r="VBY12" s="11"/>
      <c r="VBZ12" s="11"/>
      <c r="VCA12" s="11"/>
      <c r="VCB12" s="11"/>
      <c r="VCC12" s="11"/>
      <c r="VCD12" s="11"/>
      <c r="VCE12" s="11"/>
      <c r="VCF12" s="11"/>
      <c r="VCG12" s="11"/>
      <c r="VCH12" s="11"/>
      <c r="VCI12" s="11"/>
      <c r="VCJ12" s="11"/>
      <c r="VCK12" s="11"/>
      <c r="VCL12" s="11"/>
      <c r="VCM12" s="11"/>
      <c r="VCN12" s="11"/>
      <c r="VCO12" s="11"/>
      <c r="VCP12" s="11"/>
      <c r="VCQ12" s="11"/>
      <c r="VCR12" s="11"/>
      <c r="VCS12" s="11"/>
      <c r="VCT12" s="11"/>
      <c r="VCU12" s="11"/>
      <c r="VCV12" s="11"/>
      <c r="VCW12" s="11"/>
      <c r="VCX12" s="11"/>
      <c r="VCY12" s="11"/>
      <c r="VCZ12" s="11"/>
      <c r="VDA12" s="11"/>
      <c r="VDB12" s="11"/>
      <c r="VDC12" s="11"/>
      <c r="VDD12" s="11"/>
      <c r="VDE12" s="11"/>
      <c r="VDF12" s="11"/>
      <c r="VDG12" s="11"/>
      <c r="VDH12" s="11"/>
      <c r="VDI12" s="11"/>
      <c r="VDJ12" s="11"/>
      <c r="VDK12" s="11"/>
      <c r="VDL12" s="11"/>
      <c r="VDM12" s="11"/>
      <c r="VDN12" s="11"/>
      <c r="VDO12" s="11"/>
      <c r="VDP12" s="11"/>
      <c r="VDQ12" s="11"/>
      <c r="VDR12" s="11"/>
      <c r="VDS12" s="11"/>
      <c r="VDT12" s="11"/>
      <c r="VDU12" s="11"/>
      <c r="VDV12" s="11"/>
      <c r="VDW12" s="11"/>
      <c r="VDX12" s="11"/>
      <c r="VDY12" s="11"/>
      <c r="VDZ12" s="11"/>
      <c r="VEA12" s="11"/>
      <c r="VEB12" s="11"/>
      <c r="VEC12" s="11"/>
      <c r="VED12" s="11"/>
      <c r="VEE12" s="11"/>
      <c r="VEF12" s="11"/>
      <c r="VEG12" s="11"/>
      <c r="VEH12" s="11"/>
      <c r="VEI12" s="11"/>
      <c r="VEJ12" s="11"/>
      <c r="VEK12" s="11"/>
      <c r="VEL12" s="11"/>
      <c r="VEM12" s="11"/>
      <c r="VEN12" s="11"/>
      <c r="VEO12" s="11"/>
      <c r="VEP12" s="11"/>
      <c r="VEQ12" s="11"/>
      <c r="VER12" s="11"/>
      <c r="VES12" s="11"/>
      <c r="VET12" s="11"/>
      <c r="VEU12" s="11"/>
      <c r="VEV12" s="11"/>
      <c r="VEW12" s="11"/>
      <c r="VEX12" s="11"/>
      <c r="VEY12" s="11"/>
      <c r="VEZ12" s="11"/>
      <c r="VFA12" s="11"/>
      <c r="VFB12" s="11"/>
      <c r="VFC12" s="11"/>
      <c r="VFD12" s="11"/>
      <c r="VFE12" s="11"/>
      <c r="VFF12" s="11"/>
      <c r="VFG12" s="11"/>
      <c r="VFH12" s="11"/>
      <c r="VFI12" s="11"/>
      <c r="VFJ12" s="11"/>
      <c r="VFK12" s="11"/>
      <c r="VFL12" s="11"/>
      <c r="VFM12" s="11"/>
      <c r="VFN12" s="11"/>
      <c r="VFO12" s="11"/>
      <c r="VFP12" s="11"/>
      <c r="VFQ12" s="11"/>
      <c r="VFR12" s="11"/>
      <c r="VFS12" s="11"/>
      <c r="VFT12" s="11"/>
      <c r="VFU12" s="11"/>
      <c r="VFV12" s="11"/>
      <c r="VFW12" s="11"/>
      <c r="VFX12" s="11"/>
      <c r="VFY12" s="11"/>
      <c r="VFZ12" s="11"/>
      <c r="VGA12" s="11"/>
      <c r="VGB12" s="11"/>
      <c r="VGC12" s="11"/>
      <c r="VGD12" s="11"/>
      <c r="VGE12" s="11"/>
      <c r="VGF12" s="11"/>
      <c r="VGG12" s="11"/>
      <c r="VGH12" s="11"/>
      <c r="VGI12" s="11"/>
      <c r="VGJ12" s="11"/>
      <c r="VGK12" s="11"/>
      <c r="VGL12" s="11"/>
      <c r="VGM12" s="11"/>
      <c r="VGN12" s="11"/>
      <c r="VGO12" s="11"/>
      <c r="VGP12" s="11"/>
      <c r="VGQ12" s="11"/>
      <c r="VGR12" s="11"/>
      <c r="VGS12" s="11"/>
      <c r="VGT12" s="11"/>
      <c r="VGU12" s="11"/>
      <c r="VGV12" s="11"/>
      <c r="VGW12" s="11"/>
      <c r="VGX12" s="11"/>
      <c r="VGY12" s="11"/>
      <c r="VGZ12" s="11"/>
      <c r="VHA12" s="11"/>
      <c r="VHB12" s="11"/>
      <c r="VHC12" s="11"/>
      <c r="VHD12" s="11"/>
      <c r="VHE12" s="11"/>
      <c r="VHF12" s="11"/>
      <c r="VHG12" s="11"/>
      <c r="VHH12" s="11"/>
      <c r="VHI12" s="11"/>
      <c r="VHJ12" s="11"/>
      <c r="VHK12" s="11"/>
      <c r="VHL12" s="11"/>
      <c r="VHM12" s="11"/>
      <c r="VHN12" s="11"/>
      <c r="VHO12" s="11"/>
      <c r="VHP12" s="11"/>
      <c r="VHQ12" s="11"/>
      <c r="VHR12" s="11"/>
      <c r="VHS12" s="11"/>
      <c r="VHT12" s="11"/>
      <c r="VHU12" s="11"/>
      <c r="VHV12" s="11"/>
      <c r="VHW12" s="11"/>
      <c r="VHX12" s="11"/>
      <c r="VHY12" s="11"/>
      <c r="VHZ12" s="11"/>
      <c r="VIA12" s="11"/>
      <c r="VIB12" s="11"/>
      <c r="VIC12" s="11"/>
      <c r="VID12" s="11"/>
      <c r="VIE12" s="11"/>
      <c r="VIF12" s="11"/>
      <c r="VIG12" s="11"/>
      <c r="VIH12" s="11"/>
      <c r="VII12" s="11"/>
      <c r="VIJ12" s="11"/>
      <c r="VIK12" s="11"/>
      <c r="VIL12" s="11"/>
      <c r="VIM12" s="11"/>
      <c r="VIN12" s="11"/>
      <c r="VIO12" s="11"/>
      <c r="VIP12" s="11"/>
      <c r="VIQ12" s="11"/>
      <c r="VIR12" s="11"/>
      <c r="VIS12" s="11"/>
      <c r="VIT12" s="11"/>
      <c r="VIU12" s="11"/>
      <c r="VIV12" s="11"/>
      <c r="VIW12" s="11"/>
      <c r="VIX12" s="11"/>
      <c r="VIY12" s="11"/>
      <c r="VIZ12" s="11"/>
      <c r="VJA12" s="11"/>
      <c r="VJB12" s="11"/>
      <c r="VJC12" s="11"/>
      <c r="VJD12" s="11"/>
      <c r="VJE12" s="11"/>
      <c r="VJF12" s="11"/>
      <c r="VJG12" s="11"/>
      <c r="VJH12" s="11"/>
      <c r="VJI12" s="11"/>
      <c r="VJJ12" s="11"/>
      <c r="VJK12" s="11"/>
      <c r="VJL12" s="11"/>
      <c r="VJM12" s="11"/>
      <c r="VJN12" s="11"/>
      <c r="VJO12" s="11"/>
      <c r="VJP12" s="11"/>
      <c r="VJQ12" s="11"/>
      <c r="VJR12" s="11"/>
      <c r="VJS12" s="11"/>
      <c r="VJT12" s="11"/>
      <c r="VJU12" s="11"/>
      <c r="VJV12" s="11"/>
      <c r="VJW12" s="11"/>
      <c r="VJX12" s="11"/>
      <c r="VJY12" s="11"/>
      <c r="VJZ12" s="11"/>
      <c r="VKA12" s="11"/>
      <c r="VKB12" s="11"/>
      <c r="VKC12" s="11"/>
      <c r="VKD12" s="11"/>
      <c r="VKE12" s="11"/>
      <c r="VKF12" s="11"/>
      <c r="VKG12" s="11"/>
      <c r="VKH12" s="11"/>
      <c r="VKI12" s="11"/>
      <c r="VKJ12" s="11"/>
      <c r="VKK12" s="11"/>
      <c r="VKL12" s="11"/>
      <c r="VKM12" s="11"/>
      <c r="VKN12" s="11"/>
      <c r="VKO12" s="11"/>
      <c r="VKP12" s="11"/>
      <c r="VKQ12" s="11"/>
      <c r="VKR12" s="11"/>
      <c r="VKS12" s="11"/>
      <c r="VKT12" s="11"/>
      <c r="VKU12" s="11"/>
      <c r="VKV12" s="11"/>
      <c r="VKW12" s="11"/>
      <c r="VKX12" s="11"/>
      <c r="VKY12" s="11"/>
      <c r="VKZ12" s="11"/>
      <c r="VLA12" s="11"/>
      <c r="VLB12" s="11"/>
      <c r="VLC12" s="11"/>
      <c r="VLD12" s="11"/>
      <c r="VLE12" s="11"/>
      <c r="VLF12" s="11"/>
      <c r="VLG12" s="11"/>
      <c r="VLH12" s="11"/>
      <c r="VLI12" s="11"/>
      <c r="VLJ12" s="11"/>
      <c r="VLK12" s="11"/>
      <c r="VLL12" s="11"/>
      <c r="VLM12" s="11"/>
      <c r="VLN12" s="11"/>
      <c r="VLO12" s="11"/>
      <c r="VLP12" s="11"/>
      <c r="VLQ12" s="11"/>
      <c r="VLR12" s="11"/>
      <c r="VLS12" s="11"/>
      <c r="VLT12" s="11"/>
      <c r="VLU12" s="11"/>
      <c r="VLV12" s="11"/>
      <c r="VLW12" s="11"/>
      <c r="VLX12" s="11"/>
      <c r="VLY12" s="11"/>
      <c r="VLZ12" s="11"/>
      <c r="VMA12" s="11"/>
      <c r="VMB12" s="11"/>
      <c r="VMC12" s="11"/>
      <c r="VMD12" s="11"/>
      <c r="VME12" s="11"/>
      <c r="VMF12" s="11"/>
      <c r="VMG12" s="11"/>
      <c r="VMH12" s="11"/>
      <c r="VMI12" s="11"/>
      <c r="VMJ12" s="11"/>
      <c r="VMK12" s="11"/>
      <c r="VML12" s="11"/>
      <c r="VMM12" s="11"/>
      <c r="VMN12" s="11"/>
      <c r="VMO12" s="11"/>
      <c r="VMP12" s="11"/>
      <c r="VMQ12" s="11"/>
      <c r="VMR12" s="11"/>
      <c r="VMS12" s="11"/>
      <c r="VMT12" s="11"/>
      <c r="VMU12" s="11"/>
      <c r="VMV12" s="11"/>
      <c r="VMW12" s="11"/>
      <c r="VMX12" s="11"/>
      <c r="VMY12" s="11"/>
      <c r="VMZ12" s="11"/>
      <c r="VNA12" s="11"/>
      <c r="VNB12" s="11"/>
      <c r="VNC12" s="11"/>
      <c r="VND12" s="11"/>
      <c r="VNE12" s="11"/>
      <c r="VNF12" s="11"/>
      <c r="VNG12" s="11"/>
      <c r="VNH12" s="11"/>
      <c r="VNI12" s="11"/>
      <c r="VNJ12" s="11"/>
      <c r="VNK12" s="11"/>
      <c r="VNL12" s="11"/>
      <c r="VNM12" s="11"/>
      <c r="VNN12" s="11"/>
      <c r="VNO12" s="11"/>
      <c r="VNP12" s="11"/>
      <c r="VNQ12" s="11"/>
      <c r="VNR12" s="11"/>
      <c r="VNS12" s="11"/>
      <c r="VNT12" s="11"/>
      <c r="VNU12" s="11"/>
      <c r="VNV12" s="11"/>
      <c r="VNW12" s="11"/>
      <c r="VNX12" s="11"/>
      <c r="VNY12" s="11"/>
      <c r="VNZ12" s="11"/>
      <c r="VOA12" s="11"/>
      <c r="VOB12" s="11"/>
      <c r="VOC12" s="11"/>
      <c r="VOD12" s="11"/>
      <c r="VOE12" s="11"/>
      <c r="VOF12" s="11"/>
      <c r="VOG12" s="11"/>
      <c r="VOH12" s="11"/>
      <c r="VOI12" s="11"/>
      <c r="VOJ12" s="11"/>
      <c r="VOK12" s="11"/>
      <c r="VOL12" s="11"/>
      <c r="VOM12" s="11"/>
      <c r="VON12" s="11"/>
      <c r="VOO12" s="11"/>
      <c r="VOP12" s="11"/>
      <c r="VOQ12" s="11"/>
      <c r="VOR12" s="11"/>
      <c r="VOS12" s="11"/>
      <c r="VOT12" s="11"/>
      <c r="VOU12" s="11"/>
      <c r="VOV12" s="11"/>
      <c r="VOW12" s="11"/>
      <c r="VOX12" s="11"/>
      <c r="VOY12" s="11"/>
      <c r="VOZ12" s="11"/>
      <c r="VPA12" s="11"/>
      <c r="VPB12" s="11"/>
      <c r="VPC12" s="11"/>
      <c r="VPD12" s="11"/>
      <c r="VPE12" s="11"/>
      <c r="VPF12" s="11"/>
      <c r="VPG12" s="11"/>
      <c r="VPH12" s="11"/>
      <c r="VPI12" s="11"/>
      <c r="VPJ12" s="11"/>
      <c r="VPK12" s="11"/>
      <c r="VPL12" s="11"/>
      <c r="VPM12" s="11"/>
      <c r="VPN12" s="11"/>
      <c r="VPO12" s="11"/>
      <c r="VPP12" s="11"/>
      <c r="VPQ12" s="11"/>
      <c r="VPR12" s="11"/>
      <c r="VPS12" s="11"/>
      <c r="VPT12" s="11"/>
      <c r="VPU12" s="11"/>
      <c r="VPV12" s="11"/>
      <c r="VPW12" s="11"/>
      <c r="VPX12" s="11"/>
      <c r="VPY12" s="11"/>
      <c r="VPZ12" s="11"/>
      <c r="VQA12" s="11"/>
      <c r="VQB12" s="11"/>
      <c r="VQC12" s="11"/>
      <c r="VQD12" s="11"/>
      <c r="VQE12" s="11"/>
      <c r="VQF12" s="11"/>
      <c r="VQG12" s="11"/>
      <c r="VQH12" s="11"/>
      <c r="VQI12" s="11"/>
      <c r="VQJ12" s="11"/>
      <c r="VQK12" s="11"/>
      <c r="VQL12" s="11"/>
      <c r="VQM12" s="11"/>
      <c r="VQN12" s="11"/>
      <c r="VQO12" s="11"/>
      <c r="VQP12" s="11"/>
      <c r="VQQ12" s="11"/>
      <c r="VQR12" s="11"/>
      <c r="VQS12" s="11"/>
      <c r="VQT12" s="11"/>
      <c r="VQU12" s="11"/>
      <c r="VQV12" s="11"/>
      <c r="VQW12" s="11"/>
      <c r="VQX12" s="11"/>
      <c r="VQY12" s="11"/>
      <c r="VQZ12" s="11"/>
      <c r="VRA12" s="11"/>
      <c r="VRB12" s="11"/>
      <c r="VRC12" s="11"/>
      <c r="VRD12" s="11"/>
      <c r="VRE12" s="11"/>
      <c r="VRF12" s="11"/>
      <c r="VRG12" s="11"/>
      <c r="VRH12" s="11"/>
      <c r="VRI12" s="11"/>
      <c r="VRJ12" s="11"/>
      <c r="VRK12" s="11"/>
      <c r="VRL12" s="11"/>
      <c r="VRM12" s="11"/>
      <c r="VRN12" s="11"/>
      <c r="VRO12" s="11"/>
      <c r="VRP12" s="11"/>
      <c r="VRQ12" s="11"/>
      <c r="VRR12" s="11"/>
      <c r="VRS12" s="11"/>
      <c r="VRT12" s="11"/>
      <c r="VRU12" s="11"/>
      <c r="VRV12" s="11"/>
      <c r="VRW12" s="11"/>
      <c r="VRX12" s="11"/>
      <c r="VRY12" s="11"/>
      <c r="VRZ12" s="11"/>
      <c r="VSA12" s="11"/>
      <c r="VSB12" s="11"/>
      <c r="VSC12" s="11"/>
      <c r="VSD12" s="11"/>
      <c r="VSE12" s="11"/>
      <c r="VSF12" s="11"/>
      <c r="VSG12" s="11"/>
      <c r="VSH12" s="11"/>
      <c r="VSI12" s="11"/>
      <c r="VSJ12" s="11"/>
      <c r="VSK12" s="11"/>
      <c r="VSL12" s="11"/>
      <c r="VSM12" s="11"/>
      <c r="VSN12" s="11"/>
      <c r="VSO12" s="11"/>
      <c r="VSP12" s="11"/>
      <c r="VSQ12" s="11"/>
      <c r="VSR12" s="11"/>
      <c r="VSS12" s="11"/>
      <c r="VST12" s="11"/>
      <c r="VSU12" s="11"/>
      <c r="VSV12" s="11"/>
      <c r="VSW12" s="11"/>
      <c r="VSX12" s="11"/>
      <c r="VSY12" s="11"/>
      <c r="VSZ12" s="11"/>
      <c r="VTA12" s="11"/>
      <c r="VTB12" s="11"/>
      <c r="VTC12" s="11"/>
      <c r="VTD12" s="11"/>
      <c r="VTE12" s="11"/>
      <c r="VTF12" s="11"/>
      <c r="VTG12" s="11"/>
      <c r="VTH12" s="11"/>
      <c r="VTI12" s="11"/>
      <c r="VTJ12" s="11"/>
      <c r="VTK12" s="11"/>
      <c r="VTL12" s="11"/>
      <c r="VTM12" s="11"/>
      <c r="VTN12" s="11"/>
      <c r="VTO12" s="11"/>
      <c r="VTP12" s="11"/>
      <c r="VTQ12" s="11"/>
      <c r="VTR12" s="11"/>
      <c r="VTS12" s="11"/>
      <c r="VTT12" s="11"/>
      <c r="VTU12" s="11"/>
      <c r="VTV12" s="11"/>
      <c r="VTW12" s="11"/>
      <c r="VTX12" s="11"/>
      <c r="VTY12" s="11"/>
      <c r="VTZ12" s="11"/>
      <c r="VUA12" s="11"/>
      <c r="VUB12" s="11"/>
      <c r="VUC12" s="11"/>
      <c r="VUD12" s="11"/>
      <c r="VUE12" s="11"/>
      <c r="VUF12" s="11"/>
      <c r="VUG12" s="11"/>
      <c r="VUH12" s="11"/>
      <c r="VUI12" s="11"/>
      <c r="VUJ12" s="11"/>
      <c r="VUK12" s="11"/>
      <c r="VUL12" s="11"/>
      <c r="VUM12" s="11"/>
      <c r="VUN12" s="11"/>
      <c r="VUO12" s="11"/>
      <c r="VUP12" s="11"/>
      <c r="VUQ12" s="11"/>
      <c r="VUR12" s="11"/>
      <c r="VUS12" s="11"/>
      <c r="VUT12" s="11"/>
      <c r="VUU12" s="11"/>
      <c r="VUV12" s="11"/>
      <c r="VUW12" s="11"/>
      <c r="VUX12" s="11"/>
      <c r="VUY12" s="11"/>
      <c r="VUZ12" s="11"/>
      <c r="VVA12" s="11"/>
      <c r="VVB12" s="11"/>
      <c r="VVC12" s="11"/>
      <c r="VVD12" s="11"/>
      <c r="VVE12" s="11"/>
      <c r="VVF12" s="11"/>
      <c r="VVG12" s="11"/>
      <c r="VVH12" s="11"/>
      <c r="VVI12" s="11"/>
      <c r="VVJ12" s="11"/>
      <c r="VVK12" s="11"/>
      <c r="VVL12" s="11"/>
      <c r="VVM12" s="11"/>
      <c r="VVN12" s="11"/>
      <c r="VVO12" s="11"/>
      <c r="VVP12" s="11"/>
      <c r="VVQ12" s="11"/>
      <c r="VVR12" s="11"/>
      <c r="VVS12" s="11"/>
      <c r="VVT12" s="11"/>
      <c r="VVU12" s="11"/>
      <c r="VVV12" s="11"/>
      <c r="VVW12" s="11"/>
      <c r="VVX12" s="11"/>
      <c r="VVY12" s="11"/>
      <c r="VVZ12" s="11"/>
      <c r="VWA12" s="11"/>
      <c r="VWB12" s="11"/>
      <c r="VWC12" s="11"/>
      <c r="VWD12" s="11"/>
      <c r="VWE12" s="11"/>
      <c r="VWF12" s="11"/>
      <c r="VWG12" s="11"/>
      <c r="VWH12" s="11"/>
      <c r="VWI12" s="11"/>
      <c r="VWJ12" s="11"/>
      <c r="VWK12" s="11"/>
      <c r="VWL12" s="11"/>
      <c r="VWM12" s="11"/>
      <c r="VWN12" s="11"/>
      <c r="VWO12" s="11"/>
      <c r="VWP12" s="11"/>
      <c r="VWQ12" s="11"/>
      <c r="VWR12" s="11"/>
      <c r="VWS12" s="11"/>
      <c r="VWT12" s="11"/>
      <c r="VWU12" s="11"/>
      <c r="VWV12" s="11"/>
      <c r="VWW12" s="11"/>
      <c r="VWX12" s="11"/>
      <c r="VWY12" s="11"/>
      <c r="VWZ12" s="11"/>
      <c r="VXA12" s="11"/>
      <c r="VXB12" s="11"/>
      <c r="VXC12" s="11"/>
      <c r="VXD12" s="11"/>
      <c r="VXE12" s="11"/>
      <c r="VXF12" s="11"/>
      <c r="VXG12" s="11"/>
      <c r="VXH12" s="11"/>
      <c r="VXI12" s="11"/>
      <c r="VXJ12" s="11"/>
      <c r="VXK12" s="11"/>
      <c r="VXL12" s="11"/>
      <c r="VXM12" s="11"/>
      <c r="VXN12" s="11"/>
      <c r="VXO12" s="11"/>
      <c r="VXP12" s="11"/>
      <c r="VXQ12" s="11"/>
      <c r="VXR12" s="11"/>
      <c r="VXS12" s="11"/>
      <c r="VXT12" s="11"/>
      <c r="VXU12" s="11"/>
      <c r="VXV12" s="11"/>
      <c r="VXW12" s="11"/>
      <c r="VXX12" s="11"/>
      <c r="VXY12" s="11"/>
      <c r="VXZ12" s="11"/>
      <c r="VYA12" s="11"/>
      <c r="VYB12" s="11"/>
      <c r="VYC12" s="11"/>
      <c r="VYD12" s="11"/>
      <c r="VYE12" s="11"/>
      <c r="VYF12" s="11"/>
      <c r="VYG12" s="11"/>
      <c r="VYH12" s="11"/>
      <c r="VYI12" s="11"/>
      <c r="VYJ12" s="11"/>
      <c r="VYK12" s="11"/>
      <c r="VYL12" s="11"/>
      <c r="VYM12" s="11"/>
      <c r="VYN12" s="11"/>
      <c r="VYO12" s="11"/>
      <c r="VYP12" s="11"/>
      <c r="VYQ12" s="11"/>
      <c r="VYR12" s="11"/>
      <c r="VYS12" s="11"/>
      <c r="VYT12" s="11"/>
      <c r="VYU12" s="11"/>
      <c r="VYV12" s="11"/>
      <c r="VYW12" s="11"/>
      <c r="VYX12" s="11"/>
      <c r="VYY12" s="11"/>
      <c r="VYZ12" s="11"/>
      <c r="VZA12" s="11"/>
      <c r="VZB12" s="11"/>
      <c r="VZC12" s="11"/>
      <c r="VZD12" s="11"/>
      <c r="VZE12" s="11"/>
      <c r="VZF12" s="11"/>
      <c r="VZG12" s="11"/>
      <c r="VZH12" s="11"/>
      <c r="VZI12" s="11"/>
      <c r="VZJ12" s="11"/>
      <c r="VZK12" s="11"/>
      <c r="VZL12" s="11"/>
      <c r="VZM12" s="11"/>
      <c r="VZN12" s="11"/>
      <c r="VZO12" s="11"/>
      <c r="VZP12" s="11"/>
      <c r="VZQ12" s="11"/>
      <c r="VZR12" s="11"/>
      <c r="VZS12" s="11"/>
      <c r="VZT12" s="11"/>
      <c r="VZU12" s="11"/>
      <c r="VZV12" s="11"/>
      <c r="VZW12" s="11"/>
      <c r="VZX12" s="11"/>
      <c r="VZY12" s="11"/>
      <c r="VZZ12" s="11"/>
      <c r="WAA12" s="11"/>
      <c r="WAB12" s="11"/>
      <c r="WAC12" s="11"/>
      <c r="WAD12" s="11"/>
      <c r="WAE12" s="11"/>
      <c r="WAF12" s="11"/>
      <c r="WAG12" s="11"/>
      <c r="WAH12" s="11"/>
      <c r="WAI12" s="11"/>
      <c r="WAJ12" s="11"/>
      <c r="WAK12" s="11"/>
      <c r="WAL12" s="11"/>
      <c r="WAM12" s="11"/>
      <c r="WAN12" s="11"/>
      <c r="WAO12" s="11"/>
      <c r="WAP12" s="11"/>
      <c r="WAQ12" s="11"/>
      <c r="WAR12" s="11"/>
      <c r="WAS12" s="11"/>
      <c r="WAT12" s="11"/>
      <c r="WAU12" s="11"/>
      <c r="WAV12" s="11"/>
      <c r="WAW12" s="11"/>
      <c r="WAX12" s="11"/>
      <c r="WAY12" s="11"/>
      <c r="WAZ12" s="11"/>
      <c r="WBA12" s="11"/>
      <c r="WBB12" s="11"/>
      <c r="WBC12" s="11"/>
      <c r="WBD12" s="11"/>
      <c r="WBE12" s="11"/>
      <c r="WBF12" s="11"/>
      <c r="WBG12" s="11"/>
      <c r="WBH12" s="11"/>
      <c r="WBI12" s="11"/>
      <c r="WBJ12" s="11"/>
      <c r="WBK12" s="11"/>
      <c r="WBL12" s="11"/>
      <c r="WBM12" s="11"/>
      <c r="WBN12" s="11"/>
      <c r="WBO12" s="11"/>
      <c r="WBP12" s="11"/>
      <c r="WBQ12" s="11"/>
      <c r="WBR12" s="11"/>
      <c r="WBS12" s="11"/>
      <c r="WBT12" s="11"/>
      <c r="WBU12" s="11"/>
      <c r="WBV12" s="11"/>
      <c r="WBW12" s="11"/>
      <c r="WBX12" s="11"/>
      <c r="WBY12" s="11"/>
      <c r="WBZ12" s="11"/>
      <c r="WCA12" s="11"/>
      <c r="WCB12" s="11"/>
      <c r="WCC12" s="11"/>
      <c r="WCD12" s="11"/>
      <c r="WCE12" s="11"/>
      <c r="WCF12" s="11"/>
      <c r="WCG12" s="11"/>
      <c r="WCH12" s="11"/>
      <c r="WCI12" s="11"/>
      <c r="WCJ12" s="11"/>
      <c r="WCK12" s="11"/>
      <c r="WCL12" s="11"/>
      <c r="WCM12" s="11"/>
      <c r="WCN12" s="11"/>
      <c r="WCO12" s="11"/>
      <c r="WCP12" s="11"/>
      <c r="WCQ12" s="11"/>
      <c r="WCR12" s="11"/>
      <c r="WCS12" s="11"/>
      <c r="WCT12" s="11"/>
      <c r="WCU12" s="11"/>
      <c r="WCV12" s="11"/>
      <c r="WCW12" s="11"/>
      <c r="WCX12" s="11"/>
      <c r="WCY12" s="11"/>
      <c r="WCZ12" s="11"/>
      <c r="WDA12" s="11"/>
      <c r="WDB12" s="11"/>
      <c r="WDC12" s="11"/>
      <c r="WDD12" s="11"/>
      <c r="WDE12" s="11"/>
      <c r="WDF12" s="11"/>
      <c r="WDG12" s="11"/>
      <c r="WDH12" s="11"/>
      <c r="WDI12" s="11"/>
      <c r="WDJ12" s="11"/>
      <c r="WDK12" s="11"/>
      <c r="WDL12" s="11"/>
      <c r="WDM12" s="11"/>
      <c r="WDN12" s="11"/>
      <c r="WDO12" s="11"/>
      <c r="WDP12" s="11"/>
      <c r="WDQ12" s="11"/>
      <c r="WDR12" s="11"/>
      <c r="WDS12" s="11"/>
      <c r="WDT12" s="11"/>
      <c r="WDU12" s="11"/>
      <c r="WDV12" s="11"/>
      <c r="WDW12" s="11"/>
      <c r="WDX12" s="11"/>
      <c r="WDY12" s="11"/>
      <c r="WDZ12" s="11"/>
      <c r="WEA12" s="11"/>
      <c r="WEB12" s="11"/>
      <c r="WEC12" s="11"/>
      <c r="WED12" s="11"/>
      <c r="WEE12" s="11"/>
      <c r="WEF12" s="11"/>
      <c r="WEG12" s="11"/>
      <c r="WEH12" s="11"/>
      <c r="WEI12" s="11"/>
      <c r="WEJ12" s="11"/>
      <c r="WEK12" s="11"/>
      <c r="WEL12" s="11"/>
      <c r="WEM12" s="11"/>
      <c r="WEN12" s="11"/>
      <c r="WEO12" s="11"/>
      <c r="WEP12" s="11"/>
      <c r="WEQ12" s="11"/>
      <c r="WER12" s="11"/>
      <c r="WES12" s="11"/>
      <c r="WET12" s="11"/>
      <c r="WEU12" s="11"/>
      <c r="WEV12" s="11"/>
      <c r="WEW12" s="11"/>
      <c r="WEX12" s="11"/>
      <c r="WEY12" s="11"/>
      <c r="WEZ12" s="11"/>
      <c r="WFA12" s="11"/>
      <c r="WFB12" s="11"/>
      <c r="WFC12" s="11"/>
      <c r="WFD12" s="11"/>
      <c r="WFE12" s="11"/>
      <c r="WFF12" s="11"/>
      <c r="WFG12" s="11"/>
      <c r="WFH12" s="11"/>
      <c r="WFI12" s="11"/>
      <c r="WFJ12" s="11"/>
      <c r="WFK12" s="11"/>
      <c r="WFL12" s="11"/>
      <c r="WFM12" s="11"/>
      <c r="WFN12" s="11"/>
      <c r="WFO12" s="11"/>
      <c r="WFP12" s="11"/>
      <c r="WFQ12" s="11"/>
      <c r="WFR12" s="11"/>
      <c r="WFS12" s="11"/>
      <c r="WFT12" s="11"/>
      <c r="WFU12" s="11"/>
      <c r="WFV12" s="11"/>
      <c r="WFW12" s="11"/>
      <c r="WFX12" s="11"/>
      <c r="WFY12" s="11"/>
      <c r="WFZ12" s="11"/>
      <c r="WGA12" s="11"/>
      <c r="WGB12" s="11"/>
      <c r="WGC12" s="11"/>
      <c r="WGD12" s="11"/>
      <c r="WGE12" s="11"/>
      <c r="WGF12" s="11"/>
      <c r="WGG12" s="11"/>
      <c r="WGH12" s="11"/>
      <c r="WGI12" s="11"/>
      <c r="WGJ12" s="11"/>
      <c r="WGK12" s="11"/>
      <c r="WGL12" s="11"/>
      <c r="WGM12" s="11"/>
      <c r="WGN12" s="11"/>
      <c r="WGO12" s="11"/>
      <c r="WGP12" s="11"/>
      <c r="WGQ12" s="11"/>
      <c r="WGR12" s="11"/>
      <c r="WGS12" s="11"/>
      <c r="WGT12" s="11"/>
      <c r="WGU12" s="11"/>
      <c r="WGV12" s="11"/>
      <c r="WGW12" s="11"/>
      <c r="WGX12" s="11"/>
      <c r="WGY12" s="11"/>
      <c r="WGZ12" s="11"/>
      <c r="WHA12" s="11"/>
      <c r="WHB12" s="11"/>
      <c r="WHC12" s="11"/>
      <c r="WHD12" s="11"/>
      <c r="WHE12" s="11"/>
      <c r="WHF12" s="11"/>
      <c r="WHG12" s="11"/>
      <c r="WHH12" s="11"/>
      <c r="WHI12" s="11"/>
      <c r="WHJ12" s="11"/>
      <c r="WHK12" s="11"/>
      <c r="WHL12" s="11"/>
      <c r="WHM12" s="11"/>
      <c r="WHN12" s="11"/>
      <c r="WHO12" s="11"/>
      <c r="WHP12" s="11"/>
      <c r="WHQ12" s="11"/>
      <c r="WHR12" s="11"/>
      <c r="WHS12" s="11"/>
      <c r="WHT12" s="11"/>
      <c r="WHU12" s="11"/>
      <c r="WHV12" s="11"/>
      <c r="WHW12" s="11"/>
      <c r="WHX12" s="11"/>
      <c r="WHY12" s="11"/>
      <c r="WHZ12" s="11"/>
      <c r="WIA12" s="11"/>
      <c r="WIB12" s="11"/>
      <c r="WIC12" s="11"/>
      <c r="WID12" s="11"/>
      <c r="WIE12" s="11"/>
      <c r="WIF12" s="11"/>
      <c r="WIG12" s="11"/>
      <c r="WIH12" s="11"/>
      <c r="WII12" s="11"/>
      <c r="WIJ12" s="11"/>
      <c r="WIK12" s="11"/>
      <c r="WIL12" s="11"/>
      <c r="WIM12" s="11"/>
      <c r="WIN12" s="11"/>
      <c r="WIO12" s="11"/>
      <c r="WIP12" s="11"/>
      <c r="WIQ12" s="11"/>
      <c r="WIR12" s="11"/>
      <c r="WIS12" s="11"/>
      <c r="WIT12" s="11"/>
      <c r="WIU12" s="11"/>
      <c r="WIV12" s="11"/>
      <c r="WIW12" s="11"/>
      <c r="WIX12" s="11"/>
      <c r="WIY12" s="11"/>
      <c r="WIZ12" s="11"/>
      <c r="WJA12" s="11"/>
      <c r="WJB12" s="11"/>
      <c r="WJC12" s="11"/>
      <c r="WJD12" s="11"/>
      <c r="WJE12" s="11"/>
      <c r="WJF12" s="11"/>
      <c r="WJG12" s="11"/>
      <c r="WJH12" s="11"/>
      <c r="WJI12" s="11"/>
      <c r="WJJ12" s="11"/>
      <c r="WJK12" s="11"/>
      <c r="WJL12" s="11"/>
      <c r="WJM12" s="11"/>
      <c r="WJN12" s="11"/>
      <c r="WJO12" s="11"/>
      <c r="WJP12" s="11"/>
      <c r="WJQ12" s="11"/>
      <c r="WJR12" s="11"/>
      <c r="WJS12" s="11"/>
      <c r="WJT12" s="11"/>
      <c r="WJU12" s="11"/>
      <c r="WJV12" s="11"/>
      <c r="WJW12" s="11"/>
      <c r="WJX12" s="11"/>
      <c r="WJY12" s="11"/>
      <c r="WJZ12" s="11"/>
      <c r="WKA12" s="11"/>
      <c r="WKB12" s="11"/>
      <c r="WKC12" s="11"/>
      <c r="WKD12" s="11"/>
      <c r="WKE12" s="11"/>
      <c r="WKF12" s="11"/>
      <c r="WKG12" s="11"/>
      <c r="WKH12" s="11"/>
      <c r="WKI12" s="11"/>
      <c r="WKJ12" s="11"/>
      <c r="WKK12" s="11"/>
      <c r="WKL12" s="11"/>
      <c r="WKM12" s="11"/>
      <c r="WKN12" s="11"/>
      <c r="WKO12" s="11"/>
      <c r="WKP12" s="11"/>
      <c r="WKQ12" s="11"/>
      <c r="WKR12" s="11"/>
      <c r="WKS12" s="11"/>
      <c r="WKT12" s="11"/>
      <c r="WKU12" s="11"/>
      <c r="WKV12" s="11"/>
      <c r="WKW12" s="11"/>
      <c r="WKX12" s="11"/>
      <c r="WKY12" s="11"/>
      <c r="WKZ12" s="11"/>
      <c r="WLA12" s="11"/>
      <c r="WLB12" s="11"/>
      <c r="WLC12" s="11"/>
      <c r="WLD12" s="11"/>
      <c r="WLE12" s="11"/>
      <c r="WLF12" s="11"/>
      <c r="WLG12" s="11"/>
      <c r="WLH12" s="11"/>
      <c r="WLI12" s="11"/>
      <c r="WLJ12" s="11"/>
      <c r="WLK12" s="11"/>
      <c r="WLL12" s="11"/>
      <c r="WLM12" s="11"/>
      <c r="WLN12" s="11"/>
      <c r="WLO12" s="11"/>
      <c r="WLP12" s="11"/>
      <c r="WLQ12" s="11"/>
      <c r="WLR12" s="11"/>
      <c r="WLS12" s="11"/>
      <c r="WLT12" s="11"/>
      <c r="WLU12" s="11"/>
      <c r="WLV12" s="11"/>
      <c r="WLW12" s="11"/>
      <c r="WLX12" s="11"/>
      <c r="WLY12" s="11"/>
      <c r="WLZ12" s="11"/>
      <c r="WMA12" s="11"/>
      <c r="WMB12" s="11"/>
      <c r="WMC12" s="11"/>
      <c r="WMD12" s="11"/>
      <c r="WME12" s="11"/>
      <c r="WMF12" s="11"/>
      <c r="WMG12" s="11"/>
      <c r="WMH12" s="11"/>
      <c r="WMI12" s="11"/>
      <c r="WMJ12" s="11"/>
      <c r="WMK12" s="11"/>
      <c r="WML12" s="11"/>
      <c r="WMM12" s="11"/>
      <c r="WMN12" s="11"/>
      <c r="WMO12" s="11"/>
      <c r="WMP12" s="11"/>
      <c r="WMQ12" s="11"/>
      <c r="WMR12" s="11"/>
      <c r="WMS12" s="11"/>
      <c r="WMT12" s="11"/>
      <c r="WMU12" s="11"/>
      <c r="WMV12" s="11"/>
      <c r="WMW12" s="11"/>
      <c r="WMX12" s="11"/>
      <c r="WMY12" s="11"/>
      <c r="WMZ12" s="11"/>
      <c r="WNA12" s="11"/>
      <c r="WNB12" s="11"/>
      <c r="WNC12" s="11"/>
      <c r="WND12" s="11"/>
      <c r="WNE12" s="11"/>
      <c r="WNF12" s="11"/>
      <c r="WNG12" s="11"/>
      <c r="WNH12" s="11"/>
      <c r="WNI12" s="11"/>
      <c r="WNJ12" s="11"/>
      <c r="WNK12" s="11"/>
      <c r="WNL12" s="11"/>
      <c r="WNM12" s="11"/>
      <c r="WNN12" s="11"/>
      <c r="WNO12" s="11"/>
      <c r="WNP12" s="11"/>
      <c r="WNQ12" s="11"/>
      <c r="WNR12" s="11"/>
      <c r="WNS12" s="11"/>
      <c r="WNT12" s="11"/>
      <c r="WNU12" s="11"/>
      <c r="WNV12" s="11"/>
      <c r="WNW12" s="11"/>
      <c r="WNX12" s="11"/>
      <c r="WNY12" s="11"/>
      <c r="WNZ12" s="11"/>
      <c r="WOA12" s="11"/>
      <c r="WOB12" s="11"/>
      <c r="WOC12" s="11"/>
      <c r="WOD12" s="11"/>
      <c r="WOE12" s="11"/>
      <c r="WOF12" s="11"/>
      <c r="WOG12" s="11"/>
      <c r="WOH12" s="11"/>
      <c r="WOI12" s="11"/>
      <c r="WOJ12" s="11"/>
      <c r="WOK12" s="11"/>
      <c r="WOL12" s="11"/>
      <c r="WOM12" s="11"/>
      <c r="WON12" s="11"/>
      <c r="WOO12" s="11"/>
      <c r="WOP12" s="11"/>
      <c r="WOQ12" s="11"/>
      <c r="WOR12" s="11"/>
      <c r="WOS12" s="11"/>
      <c r="WOT12" s="11"/>
      <c r="WOU12" s="11"/>
      <c r="WOV12" s="11"/>
      <c r="WOW12" s="11"/>
      <c r="WOX12" s="11"/>
      <c r="WOY12" s="11"/>
      <c r="WOZ12" s="11"/>
      <c r="WPA12" s="11"/>
      <c r="WPB12" s="11"/>
      <c r="WPC12" s="11"/>
      <c r="WPD12" s="11"/>
      <c r="WPE12" s="11"/>
      <c r="WPF12" s="11"/>
      <c r="WPG12" s="11"/>
      <c r="WPH12" s="11"/>
      <c r="WPI12" s="11"/>
      <c r="WPJ12" s="11"/>
      <c r="WPK12" s="11"/>
      <c r="WPL12" s="11"/>
      <c r="WPM12" s="11"/>
      <c r="WPN12" s="11"/>
      <c r="WPO12" s="11"/>
      <c r="WPP12" s="11"/>
      <c r="WPQ12" s="11"/>
      <c r="WPR12" s="11"/>
      <c r="WPS12" s="11"/>
      <c r="WPT12" s="11"/>
      <c r="WPU12" s="11"/>
      <c r="WPV12" s="11"/>
      <c r="WPW12" s="11"/>
      <c r="WPX12" s="11"/>
      <c r="WPY12" s="11"/>
      <c r="WPZ12" s="11"/>
      <c r="WQA12" s="11"/>
      <c r="WQB12" s="11"/>
      <c r="WQC12" s="11"/>
      <c r="WQD12" s="11"/>
      <c r="WQE12" s="11"/>
      <c r="WQF12" s="11"/>
      <c r="WQG12" s="11"/>
      <c r="WQH12" s="11"/>
      <c r="WQI12" s="11"/>
      <c r="WQJ12" s="11"/>
      <c r="WQK12" s="11"/>
      <c r="WQL12" s="11"/>
      <c r="WQM12" s="11"/>
      <c r="WQN12" s="11"/>
      <c r="WQO12" s="11"/>
      <c r="WQP12" s="11"/>
      <c r="WQQ12" s="11"/>
      <c r="WQR12" s="11"/>
      <c r="WQS12" s="11"/>
      <c r="WQT12" s="11"/>
      <c r="WQU12" s="11"/>
      <c r="WQV12" s="11"/>
      <c r="WQW12" s="11"/>
      <c r="WQX12" s="11"/>
      <c r="WQY12" s="11"/>
      <c r="WQZ12" s="11"/>
      <c r="WRA12" s="11"/>
      <c r="WRB12" s="11"/>
      <c r="WRC12" s="11"/>
      <c r="WRD12" s="11"/>
      <c r="WRE12" s="11"/>
      <c r="WRF12" s="11"/>
      <c r="WRG12" s="11"/>
      <c r="WRH12" s="11"/>
      <c r="WRI12" s="11"/>
      <c r="WRJ12" s="11"/>
      <c r="WRK12" s="11"/>
      <c r="WRL12" s="11"/>
      <c r="WRM12" s="11"/>
      <c r="WRN12" s="11"/>
      <c r="WRO12" s="11"/>
      <c r="WRP12" s="11"/>
      <c r="WRQ12" s="11"/>
      <c r="WRR12" s="11"/>
      <c r="WRS12" s="11"/>
      <c r="WRT12" s="11"/>
      <c r="WRU12" s="11"/>
      <c r="WRV12" s="11"/>
      <c r="WRW12" s="11"/>
      <c r="WRX12" s="11"/>
      <c r="WRY12" s="11"/>
      <c r="WRZ12" s="11"/>
      <c r="WSA12" s="11"/>
      <c r="WSB12" s="11"/>
      <c r="WSC12" s="11"/>
      <c r="WSD12" s="11"/>
      <c r="WSE12" s="11"/>
      <c r="WSF12" s="11"/>
      <c r="WSG12" s="11"/>
      <c r="WSH12" s="11"/>
      <c r="WSI12" s="11"/>
      <c r="WSJ12" s="11"/>
      <c r="WSK12" s="11"/>
      <c r="WSL12" s="11"/>
      <c r="WSM12" s="11"/>
      <c r="WSN12" s="11"/>
      <c r="WSO12" s="11"/>
      <c r="WSP12" s="11"/>
      <c r="WSQ12" s="11"/>
      <c r="WSR12" s="11"/>
      <c r="WSS12" s="11"/>
      <c r="WST12" s="11"/>
      <c r="WSU12" s="11"/>
      <c r="WSV12" s="11"/>
      <c r="WSW12" s="11"/>
      <c r="WSX12" s="11"/>
      <c r="WSY12" s="11"/>
      <c r="WSZ12" s="11"/>
      <c r="WTA12" s="11"/>
      <c r="WTB12" s="11"/>
      <c r="WTC12" s="11"/>
      <c r="WTD12" s="11"/>
      <c r="WTE12" s="11"/>
      <c r="WTF12" s="11"/>
      <c r="WTG12" s="11"/>
      <c r="WTH12" s="11"/>
      <c r="WTI12" s="11"/>
      <c r="WTJ12" s="11"/>
      <c r="WTK12" s="11"/>
      <c r="WTL12" s="11"/>
      <c r="WTM12" s="11"/>
      <c r="WTN12" s="11"/>
      <c r="WTO12" s="11"/>
      <c r="WTP12" s="11"/>
      <c r="WTQ12" s="11"/>
      <c r="WTR12" s="11"/>
      <c r="WTS12" s="11"/>
      <c r="WTT12" s="11"/>
      <c r="WTU12" s="11"/>
      <c r="WTV12" s="11"/>
      <c r="WTW12" s="11"/>
      <c r="WTX12" s="11"/>
      <c r="WTY12" s="11"/>
      <c r="WTZ12" s="11"/>
      <c r="WUA12" s="11"/>
      <c r="WUB12" s="11"/>
      <c r="WUC12" s="11"/>
      <c r="WUD12" s="11"/>
      <c r="WUE12" s="11"/>
      <c r="WUF12" s="11"/>
      <c r="WUG12" s="11"/>
      <c r="WUH12" s="11"/>
      <c r="WUI12" s="11"/>
      <c r="WUJ12" s="11"/>
      <c r="WUK12" s="11"/>
      <c r="WUL12" s="11"/>
      <c r="WUM12" s="11"/>
      <c r="WUN12" s="11"/>
      <c r="WUO12" s="11"/>
      <c r="WUP12" s="11"/>
      <c r="WUQ12" s="11"/>
      <c r="WUR12" s="11"/>
      <c r="WUS12" s="11"/>
      <c r="WUT12" s="11"/>
      <c r="WUU12" s="11"/>
      <c r="WUV12" s="11"/>
      <c r="WUW12" s="11"/>
      <c r="WUX12" s="11"/>
      <c r="WUY12" s="11"/>
      <c r="WUZ12" s="11"/>
      <c r="WVA12" s="11"/>
      <c r="WVB12" s="11"/>
      <c r="WVC12" s="11"/>
      <c r="WVD12" s="11"/>
      <c r="WVE12" s="11"/>
      <c r="WVF12" s="11"/>
      <c r="WVG12" s="11"/>
      <c r="WVH12" s="11"/>
      <c r="WVI12" s="11"/>
      <c r="WVJ12" s="11"/>
      <c r="WVK12" s="11"/>
      <c r="WVL12" s="11"/>
      <c r="WVM12" s="11"/>
      <c r="WVN12" s="11"/>
      <c r="WVO12" s="11"/>
      <c r="WVP12" s="11"/>
      <c r="WVQ12" s="11"/>
      <c r="WVR12" s="11"/>
      <c r="WVS12" s="11"/>
      <c r="WVT12" s="11"/>
      <c r="WVU12" s="11"/>
      <c r="WVV12" s="11"/>
      <c r="WVW12" s="11"/>
      <c r="WVX12" s="11"/>
      <c r="WVY12" s="11"/>
      <c r="WVZ12" s="11"/>
      <c r="WWA12" s="11"/>
      <c r="WWB12" s="11"/>
      <c r="WWC12" s="11"/>
      <c r="WWD12" s="11"/>
      <c r="WWE12" s="11"/>
      <c r="WWF12" s="11"/>
      <c r="WWG12" s="11"/>
      <c r="WWH12" s="11"/>
      <c r="WWI12" s="11"/>
      <c r="WWJ12" s="11"/>
      <c r="WWK12" s="11"/>
      <c r="WWL12" s="11"/>
      <c r="WWM12" s="11"/>
      <c r="WWN12" s="11"/>
      <c r="WWO12" s="11"/>
      <c r="WWP12" s="11"/>
      <c r="WWQ12" s="11"/>
      <c r="WWR12" s="11"/>
      <c r="WWS12" s="11"/>
      <c r="WWT12" s="11"/>
      <c r="WWU12" s="11"/>
      <c r="WWV12" s="11"/>
      <c r="WWW12" s="11"/>
      <c r="WWX12" s="11"/>
      <c r="WWY12" s="11"/>
      <c r="WWZ12" s="11"/>
      <c r="WXA12" s="11"/>
      <c r="WXB12" s="11"/>
      <c r="WXC12" s="11"/>
      <c r="WXD12" s="11"/>
      <c r="WXE12" s="11"/>
      <c r="WXF12" s="11"/>
      <c r="WXG12" s="11"/>
      <c r="WXH12" s="11"/>
      <c r="WXI12" s="11"/>
      <c r="WXJ12" s="11"/>
      <c r="WXK12" s="11"/>
      <c r="WXL12" s="11"/>
      <c r="WXM12" s="11"/>
      <c r="WXN12" s="11"/>
      <c r="WXO12" s="11"/>
      <c r="WXP12" s="11"/>
      <c r="WXQ12" s="11"/>
      <c r="WXR12" s="11"/>
      <c r="WXS12" s="11"/>
      <c r="WXT12" s="11"/>
      <c r="WXU12" s="11"/>
      <c r="WXV12" s="11"/>
      <c r="WXW12" s="11"/>
      <c r="WXX12" s="11"/>
      <c r="WXY12" s="11"/>
      <c r="WXZ12" s="11"/>
      <c r="WYA12" s="11"/>
      <c r="WYB12" s="11"/>
      <c r="WYC12" s="11"/>
      <c r="WYD12" s="11"/>
      <c r="WYE12" s="11"/>
      <c r="WYF12" s="11"/>
      <c r="WYG12" s="11"/>
      <c r="WYH12" s="11"/>
      <c r="WYI12" s="11"/>
      <c r="WYJ12" s="11"/>
      <c r="WYK12" s="11"/>
      <c r="WYL12" s="11"/>
      <c r="WYM12" s="11"/>
      <c r="WYN12" s="11"/>
      <c r="WYO12" s="11"/>
      <c r="WYP12" s="11"/>
      <c r="WYQ12" s="11"/>
      <c r="WYR12" s="11"/>
      <c r="WYS12" s="11"/>
      <c r="WYT12" s="11"/>
      <c r="WYU12" s="11"/>
      <c r="WYV12" s="11"/>
      <c r="WYW12" s="11"/>
      <c r="WYX12" s="11"/>
      <c r="WYY12" s="11"/>
      <c r="WYZ12" s="11"/>
      <c r="WZA12" s="11"/>
      <c r="WZB12" s="11"/>
      <c r="WZC12" s="11"/>
      <c r="WZD12" s="11"/>
      <c r="WZE12" s="11"/>
      <c r="WZF12" s="11"/>
      <c r="WZG12" s="11"/>
      <c r="WZH12" s="11"/>
      <c r="WZI12" s="11"/>
      <c r="WZJ12" s="11"/>
      <c r="WZK12" s="11"/>
      <c r="WZL12" s="11"/>
      <c r="WZM12" s="11"/>
      <c r="WZN12" s="11"/>
      <c r="WZO12" s="11"/>
      <c r="WZP12" s="11"/>
      <c r="WZQ12" s="11"/>
      <c r="WZR12" s="11"/>
      <c r="WZS12" s="11"/>
      <c r="WZT12" s="11"/>
      <c r="WZU12" s="11"/>
      <c r="WZV12" s="11"/>
      <c r="WZW12" s="11"/>
      <c r="WZX12" s="11"/>
      <c r="WZY12" s="11"/>
      <c r="WZZ12" s="11"/>
      <c r="XAA12" s="11"/>
      <c r="XAB12" s="11"/>
      <c r="XAC12" s="11"/>
      <c r="XAD12" s="11"/>
      <c r="XAE12" s="11"/>
      <c r="XAF12" s="11"/>
      <c r="XAG12" s="11"/>
      <c r="XAH12" s="11"/>
      <c r="XAI12" s="11"/>
      <c r="XAJ12" s="11"/>
      <c r="XAK12" s="11"/>
      <c r="XAL12" s="11"/>
      <c r="XAM12" s="11"/>
      <c r="XAN12" s="11"/>
      <c r="XAO12" s="11"/>
      <c r="XAP12" s="11"/>
      <c r="XAQ12" s="11"/>
      <c r="XAR12" s="11"/>
      <c r="XAS12" s="11"/>
      <c r="XAT12" s="11"/>
      <c r="XAU12" s="11"/>
      <c r="XAV12" s="11"/>
      <c r="XAW12" s="11"/>
      <c r="XAX12" s="11"/>
      <c r="XAY12" s="11"/>
      <c r="XAZ12" s="11"/>
      <c r="XBA12" s="11"/>
      <c r="XBB12" s="11"/>
      <c r="XBC12" s="11"/>
      <c r="XBD12" s="11"/>
      <c r="XBE12" s="11"/>
      <c r="XBF12" s="11"/>
      <c r="XBG12" s="11"/>
      <c r="XBH12" s="11"/>
      <c r="XBI12" s="11"/>
      <c r="XBJ12" s="11"/>
      <c r="XBK12" s="11"/>
      <c r="XBL12" s="11"/>
      <c r="XBM12" s="11"/>
      <c r="XBN12" s="11"/>
      <c r="XBO12" s="11"/>
      <c r="XBP12" s="11"/>
      <c r="XBQ12" s="11"/>
      <c r="XBR12" s="11"/>
      <c r="XBS12" s="11"/>
      <c r="XBT12" s="11"/>
      <c r="XBU12" s="11"/>
      <c r="XBV12" s="11"/>
      <c r="XBW12" s="11"/>
      <c r="XBX12" s="11"/>
      <c r="XBY12" s="11"/>
      <c r="XBZ12" s="11"/>
      <c r="XCA12" s="11"/>
      <c r="XCB12" s="11"/>
      <c r="XCC12" s="11"/>
      <c r="XCD12" s="11"/>
      <c r="XCE12" s="11"/>
      <c r="XCF12" s="11"/>
      <c r="XCG12" s="11"/>
      <c r="XCH12" s="11"/>
      <c r="XCI12" s="11"/>
      <c r="XCJ12" s="11"/>
      <c r="XCK12" s="11"/>
      <c r="XCL12" s="11"/>
      <c r="XCM12" s="11"/>
      <c r="XCN12" s="11"/>
      <c r="XCO12" s="11"/>
      <c r="XCP12" s="11"/>
      <c r="XCQ12" s="11"/>
      <c r="XCR12" s="11"/>
      <c r="XCS12" s="11"/>
      <c r="XCT12" s="11"/>
      <c r="XCU12" s="11"/>
      <c r="XCV12" s="11"/>
      <c r="XCW12" s="11"/>
      <c r="XCX12" s="11"/>
      <c r="XCY12" s="11"/>
      <c r="XCZ12" s="11"/>
      <c r="XDA12" s="11"/>
      <c r="XDB12" s="11"/>
      <c r="XDC12" s="11"/>
      <c r="XDD12" s="11"/>
      <c r="XDE12" s="11"/>
      <c r="XDF12" s="11"/>
      <c r="XDG12" s="11"/>
      <c r="XDH12" s="11"/>
      <c r="XDI12" s="11"/>
      <c r="XDJ12" s="11"/>
      <c r="XDK12" s="11"/>
      <c r="XDL12" s="11"/>
      <c r="XDM12" s="11"/>
      <c r="XDN12" s="11"/>
      <c r="XDO12" s="11"/>
      <c r="XDP12" s="11"/>
      <c r="XDQ12" s="11"/>
      <c r="XDR12" s="11"/>
      <c r="XDS12" s="11"/>
      <c r="XDT12" s="11"/>
      <c r="XDU12" s="11"/>
      <c r="XDV12" s="11"/>
      <c r="XDW12" s="11"/>
      <c r="XDX12" s="11"/>
      <c r="XDY12" s="11"/>
      <c r="XDZ12" s="11"/>
      <c r="XEA12" s="11"/>
      <c r="XEB12" s="11"/>
      <c r="XEC12" s="11"/>
      <c r="XED12" s="11"/>
      <c r="XEE12" s="11"/>
      <c r="XEF12" s="11"/>
      <c r="XEG12" s="11"/>
      <c r="XEH12" s="11"/>
      <c r="XEI12" s="11"/>
      <c r="XEJ12" s="11"/>
      <c r="XEK12" s="11"/>
      <c r="XEL12" s="11"/>
      <c r="XEM12" s="11"/>
      <c r="XEN12" s="11"/>
      <c r="XEO12" s="11"/>
      <c r="XEP12" s="11"/>
      <c r="XEQ12" s="11"/>
      <c r="XER12" s="11"/>
      <c r="XES12" s="11"/>
      <c r="XET12" s="11"/>
      <c r="XEU12" s="11"/>
    </row>
    <row r="13" spans="1:16375" s="350" customFormat="1" ht="27.75" customHeight="1" x14ac:dyDescent="0.2">
      <c r="B13" s="418" t="s">
        <v>14727</v>
      </c>
      <c r="C13" s="418" t="s">
        <v>16649</v>
      </c>
      <c r="D13" s="418">
        <v>90777</v>
      </c>
      <c r="E13" s="417" t="s">
        <v>391</v>
      </c>
      <c r="F13" s="419" t="s">
        <v>558</v>
      </c>
      <c r="G13" s="417" t="s">
        <v>512</v>
      </c>
      <c r="H13" s="427">
        <v>2640</v>
      </c>
      <c r="I13" s="430"/>
      <c r="J13" s="423">
        <f t="shared" si="2"/>
        <v>0</v>
      </c>
      <c r="K13" s="421">
        <f t="shared" si="0"/>
        <v>0</v>
      </c>
      <c r="L13" s="421">
        <f t="shared" si="1"/>
        <v>0</v>
      </c>
      <c r="M13" s="349"/>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11"/>
      <c r="BN13" s="11"/>
      <c r="BO13" s="11"/>
      <c r="BP13" s="11"/>
      <c r="BQ13" s="11"/>
      <c r="BR13" s="11"/>
      <c r="BS13" s="11"/>
      <c r="BT13" s="11"/>
      <c r="BU13" s="11"/>
      <c r="BV13" s="11"/>
      <c r="BW13" s="11"/>
      <c r="BX13" s="11"/>
      <c r="BY13" s="11"/>
      <c r="BZ13" s="11"/>
      <c r="CA13" s="11"/>
      <c r="CB13" s="11"/>
      <c r="CC13" s="11"/>
      <c r="CD13" s="11"/>
      <c r="CE13" s="11"/>
      <c r="CF13" s="11"/>
      <c r="CG13" s="11"/>
      <c r="CH13" s="11"/>
      <c r="CI13" s="11"/>
      <c r="CJ13" s="11"/>
      <c r="CK13" s="11"/>
      <c r="CL13" s="11"/>
      <c r="CM13" s="11"/>
      <c r="CN13" s="11"/>
      <c r="CO13" s="11"/>
      <c r="CP13" s="11"/>
      <c r="CQ13" s="11"/>
      <c r="CR13" s="11"/>
      <c r="CS13" s="11"/>
      <c r="CT13" s="11"/>
      <c r="CU13" s="11"/>
      <c r="CV13" s="11"/>
      <c r="CW13" s="11"/>
      <c r="CX13" s="11"/>
      <c r="CY13" s="11"/>
      <c r="CZ13" s="11"/>
      <c r="DA13" s="11"/>
      <c r="DB13" s="11"/>
      <c r="DC13" s="11"/>
      <c r="DD13" s="11"/>
      <c r="DE13" s="11"/>
      <c r="DF13" s="11"/>
      <c r="DG13" s="11"/>
      <c r="DH13" s="11"/>
      <c r="DI13" s="11"/>
      <c r="DJ13" s="11"/>
      <c r="DK13" s="11"/>
      <c r="DL13" s="11"/>
      <c r="DM13" s="11"/>
      <c r="DN13" s="11"/>
      <c r="DO13" s="11"/>
      <c r="DP13" s="11"/>
      <c r="DQ13" s="11"/>
      <c r="DR13" s="11"/>
      <c r="DS13" s="11"/>
      <c r="DT13" s="11"/>
      <c r="DU13" s="11"/>
      <c r="DV13" s="11"/>
      <c r="DW13" s="11"/>
      <c r="DX13" s="11"/>
      <c r="DY13" s="11"/>
      <c r="DZ13" s="11"/>
      <c r="EA13" s="11"/>
      <c r="EB13" s="11"/>
      <c r="EC13" s="11"/>
      <c r="ED13" s="11"/>
      <c r="EE13" s="11"/>
      <c r="EF13" s="11"/>
      <c r="EG13" s="11"/>
      <c r="EH13" s="11"/>
      <c r="EI13" s="11"/>
      <c r="EJ13" s="11"/>
      <c r="EK13" s="11"/>
      <c r="EL13" s="11"/>
      <c r="EM13" s="11"/>
      <c r="EN13" s="11"/>
      <c r="EO13" s="11"/>
      <c r="EP13" s="11"/>
      <c r="EQ13" s="11"/>
      <c r="ER13" s="11"/>
      <c r="ES13" s="11"/>
      <c r="ET13" s="11"/>
      <c r="EU13" s="11"/>
      <c r="EV13" s="11"/>
      <c r="EW13" s="11"/>
      <c r="EX13" s="11"/>
      <c r="EY13" s="11"/>
      <c r="EZ13" s="11"/>
      <c r="FA13" s="11"/>
      <c r="FB13" s="11"/>
      <c r="FC13" s="11"/>
      <c r="FD13" s="11"/>
      <c r="FE13" s="11"/>
      <c r="FF13" s="11"/>
      <c r="FG13" s="11"/>
      <c r="FH13" s="11"/>
      <c r="FI13" s="11"/>
      <c r="FJ13" s="11"/>
      <c r="FK13" s="11"/>
      <c r="FL13" s="11"/>
      <c r="FM13" s="11"/>
      <c r="FN13" s="11"/>
      <c r="FO13" s="11"/>
      <c r="FP13" s="11"/>
      <c r="FQ13" s="11"/>
      <c r="FR13" s="11"/>
      <c r="FS13" s="11"/>
      <c r="FT13" s="11"/>
      <c r="FU13" s="11"/>
      <c r="FV13" s="11"/>
      <c r="FW13" s="11"/>
      <c r="FX13" s="11"/>
      <c r="FY13" s="11"/>
      <c r="FZ13" s="11"/>
      <c r="GA13" s="11"/>
      <c r="GB13" s="11"/>
      <c r="GC13" s="11"/>
      <c r="GD13" s="11"/>
      <c r="GE13" s="11"/>
      <c r="GF13" s="11"/>
      <c r="GG13" s="11"/>
      <c r="GH13" s="11"/>
      <c r="GI13" s="11"/>
      <c r="GJ13" s="11"/>
      <c r="GK13" s="11"/>
      <c r="GL13" s="11"/>
      <c r="GM13" s="11"/>
      <c r="GN13" s="11"/>
      <c r="GO13" s="11"/>
      <c r="GP13" s="11"/>
      <c r="GQ13" s="11"/>
      <c r="GR13" s="11"/>
      <c r="GS13" s="11"/>
      <c r="GT13" s="11"/>
      <c r="GU13" s="11"/>
      <c r="GV13" s="11"/>
      <c r="GW13" s="11"/>
      <c r="GX13" s="11"/>
      <c r="GY13" s="11"/>
      <c r="GZ13" s="11"/>
      <c r="HA13" s="11"/>
      <c r="HB13" s="11"/>
      <c r="HC13" s="11"/>
      <c r="HD13" s="11"/>
      <c r="HE13" s="11"/>
      <c r="HF13" s="11"/>
      <c r="HG13" s="11"/>
      <c r="HH13" s="11"/>
      <c r="HI13" s="11"/>
      <c r="HJ13" s="11"/>
      <c r="HK13" s="11"/>
      <c r="HL13" s="11"/>
      <c r="HM13" s="11"/>
      <c r="HN13" s="11"/>
      <c r="HO13" s="11"/>
      <c r="HP13" s="11"/>
      <c r="HQ13" s="11"/>
      <c r="HR13" s="11"/>
      <c r="HS13" s="11"/>
      <c r="HT13" s="11"/>
      <c r="HU13" s="11"/>
      <c r="HV13" s="11"/>
      <c r="HW13" s="11"/>
      <c r="HX13" s="11"/>
      <c r="HY13" s="11"/>
      <c r="HZ13" s="11"/>
      <c r="IA13" s="11"/>
      <c r="IB13" s="11"/>
      <c r="IC13" s="11"/>
      <c r="ID13" s="11"/>
      <c r="IE13" s="11"/>
      <c r="IF13" s="11"/>
      <c r="IG13" s="11"/>
      <c r="IH13" s="11"/>
      <c r="II13" s="11"/>
      <c r="IJ13" s="11"/>
      <c r="IK13" s="11"/>
      <c r="IL13" s="11"/>
      <c r="IM13" s="11"/>
      <c r="IN13" s="11"/>
      <c r="IO13" s="11"/>
      <c r="IP13" s="11"/>
      <c r="IQ13" s="11"/>
      <c r="IR13" s="11"/>
      <c r="IS13" s="11"/>
      <c r="IT13" s="11"/>
      <c r="IU13" s="11"/>
      <c r="IV13" s="11"/>
      <c r="IW13" s="11"/>
      <c r="IX13" s="11"/>
      <c r="IY13" s="11"/>
      <c r="IZ13" s="11"/>
      <c r="JA13" s="11"/>
      <c r="JB13" s="11"/>
      <c r="JC13" s="11"/>
      <c r="JD13" s="11"/>
      <c r="JE13" s="11"/>
      <c r="JF13" s="11"/>
      <c r="JG13" s="11"/>
      <c r="JH13" s="11"/>
      <c r="JI13" s="11"/>
      <c r="JJ13" s="11"/>
      <c r="JK13" s="11"/>
      <c r="JL13" s="11"/>
      <c r="JM13" s="11"/>
      <c r="JN13" s="11"/>
      <c r="JO13" s="11"/>
      <c r="JP13" s="11"/>
      <c r="JQ13" s="11"/>
      <c r="JR13" s="11"/>
      <c r="JS13" s="11"/>
      <c r="JT13" s="11"/>
      <c r="JU13" s="11"/>
      <c r="JV13" s="11"/>
      <c r="JW13" s="11"/>
      <c r="JX13" s="11"/>
      <c r="JY13" s="11"/>
      <c r="JZ13" s="11"/>
      <c r="KA13" s="11"/>
      <c r="KB13" s="11"/>
      <c r="KC13" s="11"/>
      <c r="KD13" s="11"/>
      <c r="KE13" s="11"/>
      <c r="KF13" s="11"/>
      <c r="KG13" s="11"/>
      <c r="KH13" s="11"/>
      <c r="KI13" s="11"/>
      <c r="KJ13" s="11"/>
      <c r="KK13" s="11"/>
      <c r="KL13" s="11"/>
      <c r="KM13" s="11"/>
      <c r="KN13" s="11"/>
      <c r="KO13" s="11"/>
      <c r="KP13" s="11"/>
      <c r="KQ13" s="11"/>
      <c r="KR13" s="11"/>
      <c r="KS13" s="11"/>
      <c r="KT13" s="11"/>
      <c r="KU13" s="11"/>
      <c r="KV13" s="11"/>
      <c r="KW13" s="11"/>
      <c r="KX13" s="11"/>
      <c r="KY13" s="11"/>
      <c r="KZ13" s="11"/>
      <c r="LA13" s="11"/>
      <c r="LB13" s="11"/>
      <c r="LC13" s="11"/>
      <c r="LD13" s="11"/>
      <c r="LE13" s="11"/>
      <c r="LF13" s="11"/>
      <c r="LG13" s="11"/>
      <c r="LH13" s="11"/>
      <c r="LI13" s="11"/>
      <c r="LJ13" s="11"/>
      <c r="LK13" s="11"/>
      <c r="LL13" s="11"/>
      <c r="LM13" s="11"/>
      <c r="LN13" s="11"/>
      <c r="LO13" s="11"/>
      <c r="LP13" s="11"/>
      <c r="LQ13" s="11"/>
      <c r="LR13" s="11"/>
      <c r="LS13" s="11"/>
      <c r="LT13" s="11"/>
      <c r="LU13" s="11"/>
      <c r="LV13" s="11"/>
      <c r="LW13" s="11"/>
      <c r="LX13" s="11"/>
      <c r="LY13" s="11"/>
      <c r="LZ13" s="11"/>
      <c r="MA13" s="11"/>
      <c r="MB13" s="11"/>
      <c r="MC13" s="11"/>
      <c r="MD13" s="11"/>
      <c r="ME13" s="11"/>
      <c r="MF13" s="11"/>
      <c r="MG13" s="11"/>
      <c r="MH13" s="11"/>
      <c r="MI13" s="11"/>
      <c r="MJ13" s="11"/>
      <c r="MK13" s="11"/>
      <c r="ML13" s="11"/>
      <c r="MM13" s="11"/>
      <c r="MN13" s="11"/>
      <c r="MO13" s="11"/>
      <c r="MP13" s="11"/>
      <c r="MQ13" s="11"/>
      <c r="MR13" s="11"/>
      <c r="MS13" s="11"/>
      <c r="MT13" s="11"/>
      <c r="MU13" s="11"/>
      <c r="MV13" s="11"/>
      <c r="MW13" s="11"/>
      <c r="MX13" s="11"/>
      <c r="MY13" s="11"/>
      <c r="MZ13" s="11"/>
      <c r="NA13" s="11"/>
      <c r="NB13" s="11"/>
      <c r="NC13" s="11"/>
      <c r="ND13" s="11"/>
      <c r="NE13" s="11"/>
      <c r="NF13" s="11"/>
      <c r="NG13" s="11"/>
      <c r="NH13" s="11"/>
      <c r="NI13" s="11"/>
      <c r="NJ13" s="11"/>
      <c r="NK13" s="11"/>
      <c r="NL13" s="11"/>
      <c r="NM13" s="11"/>
      <c r="NN13" s="11"/>
      <c r="NO13" s="11"/>
      <c r="NP13" s="11"/>
      <c r="NQ13" s="11"/>
      <c r="NR13" s="11"/>
      <c r="NS13" s="11"/>
      <c r="NT13" s="11"/>
      <c r="NU13" s="11"/>
      <c r="NV13" s="11"/>
      <c r="NW13" s="11"/>
      <c r="NX13" s="11"/>
      <c r="NY13" s="11"/>
      <c r="NZ13" s="11"/>
      <c r="OA13" s="11"/>
      <c r="OB13" s="11"/>
      <c r="OC13" s="11"/>
      <c r="OD13" s="11"/>
      <c r="OE13" s="11"/>
      <c r="OF13" s="11"/>
      <c r="OG13" s="11"/>
      <c r="OH13" s="11"/>
      <c r="OI13" s="11"/>
      <c r="OJ13" s="11"/>
      <c r="OK13" s="11"/>
      <c r="OL13" s="11"/>
      <c r="OM13" s="11"/>
      <c r="ON13" s="11"/>
      <c r="OO13" s="11"/>
      <c r="OP13" s="11"/>
      <c r="OQ13" s="11"/>
      <c r="OR13" s="11"/>
      <c r="OS13" s="11"/>
      <c r="OT13" s="11"/>
      <c r="OU13" s="11"/>
      <c r="OV13" s="11"/>
      <c r="OW13" s="11"/>
      <c r="OX13" s="11"/>
      <c r="OY13" s="11"/>
      <c r="OZ13" s="11"/>
      <c r="PA13" s="11"/>
      <c r="PB13" s="11"/>
      <c r="PC13" s="11"/>
      <c r="PD13" s="11"/>
      <c r="PE13" s="11"/>
      <c r="PF13" s="11"/>
      <c r="PG13" s="11"/>
      <c r="PH13" s="11"/>
      <c r="PI13" s="11"/>
      <c r="PJ13" s="11"/>
      <c r="PK13" s="11"/>
      <c r="PL13" s="11"/>
      <c r="PM13" s="11"/>
      <c r="PN13" s="11"/>
      <c r="PO13" s="11"/>
      <c r="PP13" s="11"/>
      <c r="PQ13" s="11"/>
      <c r="PR13" s="11"/>
      <c r="PS13" s="11"/>
      <c r="PT13" s="11"/>
      <c r="PU13" s="11"/>
      <c r="PV13" s="11"/>
      <c r="PW13" s="11"/>
      <c r="PX13" s="11"/>
      <c r="PY13" s="11"/>
      <c r="PZ13" s="11"/>
      <c r="QA13" s="11"/>
      <c r="QB13" s="11"/>
      <c r="QC13" s="11"/>
      <c r="QD13" s="11"/>
      <c r="QE13" s="11"/>
      <c r="QF13" s="11"/>
      <c r="QG13" s="11"/>
      <c r="QH13" s="11"/>
      <c r="QI13" s="11"/>
      <c r="QJ13" s="11"/>
      <c r="QK13" s="11"/>
      <c r="QL13" s="11"/>
      <c r="QM13" s="11"/>
      <c r="QN13" s="11"/>
      <c r="QO13" s="11"/>
      <c r="QP13" s="11"/>
      <c r="QQ13" s="11"/>
      <c r="QR13" s="11"/>
      <c r="QS13" s="11"/>
      <c r="QT13" s="11"/>
      <c r="QU13" s="11"/>
      <c r="QV13" s="11"/>
      <c r="QW13" s="11"/>
      <c r="QX13" s="11"/>
      <c r="QY13" s="11"/>
      <c r="QZ13" s="11"/>
      <c r="RA13" s="11"/>
      <c r="RB13" s="11"/>
      <c r="RC13" s="11"/>
      <c r="RD13" s="11"/>
      <c r="RE13" s="11"/>
      <c r="RF13" s="11"/>
      <c r="RG13" s="11"/>
      <c r="RH13" s="11"/>
      <c r="RI13" s="11"/>
      <c r="RJ13" s="11"/>
      <c r="RK13" s="11"/>
      <c r="RL13" s="11"/>
      <c r="RM13" s="11"/>
      <c r="RN13" s="11"/>
      <c r="RO13" s="11"/>
      <c r="RP13" s="11"/>
      <c r="RQ13" s="11"/>
      <c r="RR13" s="11"/>
      <c r="RS13" s="11"/>
      <c r="RT13" s="11"/>
      <c r="RU13" s="11"/>
      <c r="RV13" s="11"/>
      <c r="RW13" s="11"/>
      <c r="RX13" s="11"/>
      <c r="RY13" s="11"/>
      <c r="RZ13" s="11"/>
      <c r="SA13" s="11"/>
      <c r="SB13" s="11"/>
      <c r="SC13" s="11"/>
      <c r="SD13" s="11"/>
      <c r="SE13" s="11"/>
      <c r="SF13" s="11"/>
      <c r="SG13" s="11"/>
      <c r="SH13" s="11"/>
      <c r="SI13" s="11"/>
      <c r="SJ13" s="11"/>
      <c r="SK13" s="11"/>
      <c r="SL13" s="11"/>
      <c r="SM13" s="11"/>
      <c r="SN13" s="11"/>
      <c r="SO13" s="11"/>
      <c r="SP13" s="11"/>
      <c r="SQ13" s="11"/>
      <c r="SR13" s="11"/>
      <c r="SS13" s="11"/>
      <c r="ST13" s="11"/>
      <c r="SU13" s="11"/>
      <c r="SV13" s="11"/>
      <c r="SW13" s="11"/>
      <c r="SX13" s="11"/>
      <c r="SY13" s="11"/>
      <c r="SZ13" s="11"/>
      <c r="TA13" s="11"/>
      <c r="TB13" s="11"/>
      <c r="TC13" s="11"/>
      <c r="TD13" s="11"/>
      <c r="TE13" s="11"/>
      <c r="TF13" s="11"/>
      <c r="TG13" s="11"/>
      <c r="TH13" s="11"/>
      <c r="TI13" s="11"/>
      <c r="TJ13" s="11"/>
      <c r="TK13" s="11"/>
      <c r="TL13" s="11"/>
      <c r="TM13" s="11"/>
      <c r="TN13" s="11"/>
      <c r="TO13" s="11"/>
      <c r="TP13" s="11"/>
      <c r="TQ13" s="11"/>
      <c r="TR13" s="11"/>
      <c r="TS13" s="11"/>
      <c r="TT13" s="11"/>
      <c r="TU13" s="11"/>
      <c r="TV13" s="11"/>
      <c r="TW13" s="11"/>
      <c r="TX13" s="11"/>
      <c r="TY13" s="11"/>
      <c r="TZ13" s="11"/>
      <c r="UA13" s="11"/>
      <c r="UB13" s="11"/>
      <c r="UC13" s="11"/>
      <c r="UD13" s="11"/>
      <c r="UE13" s="11"/>
      <c r="UF13" s="11"/>
      <c r="UG13" s="11"/>
      <c r="UH13" s="11"/>
      <c r="UI13" s="11"/>
      <c r="UJ13" s="11"/>
      <c r="UK13" s="11"/>
      <c r="UL13" s="11"/>
      <c r="UM13" s="11"/>
      <c r="UN13" s="11"/>
      <c r="UO13" s="11"/>
      <c r="UP13" s="11"/>
      <c r="UQ13" s="11"/>
      <c r="UR13" s="11"/>
      <c r="US13" s="11"/>
      <c r="UT13" s="11"/>
      <c r="UU13" s="11"/>
      <c r="UV13" s="11"/>
      <c r="UW13" s="11"/>
      <c r="UX13" s="11"/>
      <c r="UY13" s="11"/>
      <c r="UZ13" s="11"/>
      <c r="VA13" s="11"/>
      <c r="VB13" s="11"/>
      <c r="VC13" s="11"/>
      <c r="VD13" s="11"/>
      <c r="VE13" s="11"/>
      <c r="VF13" s="11"/>
      <c r="VG13" s="11"/>
      <c r="VH13" s="11"/>
      <c r="VI13" s="11"/>
      <c r="VJ13" s="11"/>
      <c r="VK13" s="11"/>
      <c r="VL13" s="11"/>
      <c r="VM13" s="11"/>
      <c r="VN13" s="11"/>
      <c r="VO13" s="11"/>
      <c r="VP13" s="11"/>
      <c r="VQ13" s="11"/>
      <c r="VR13" s="11"/>
      <c r="VS13" s="11"/>
      <c r="VT13" s="11"/>
      <c r="VU13" s="11"/>
      <c r="VV13" s="11"/>
      <c r="VW13" s="11"/>
      <c r="VX13" s="11"/>
      <c r="VY13" s="11"/>
      <c r="VZ13" s="11"/>
      <c r="WA13" s="11"/>
      <c r="WB13" s="11"/>
      <c r="WC13" s="11"/>
      <c r="WD13" s="11"/>
      <c r="WE13" s="11"/>
      <c r="WF13" s="11"/>
      <c r="WG13" s="11"/>
      <c r="WH13" s="11"/>
      <c r="WI13" s="11"/>
      <c r="WJ13" s="11"/>
      <c r="WK13" s="11"/>
      <c r="WL13" s="11"/>
      <c r="WM13" s="11"/>
      <c r="WN13" s="11"/>
      <c r="WO13" s="11"/>
      <c r="WP13" s="11"/>
      <c r="WQ13" s="11"/>
      <c r="WR13" s="11"/>
      <c r="WS13" s="11"/>
      <c r="WT13" s="11"/>
      <c r="WU13" s="11"/>
      <c r="WV13" s="11"/>
      <c r="WW13" s="11"/>
      <c r="WX13" s="11"/>
      <c r="WY13" s="11"/>
      <c r="WZ13" s="11"/>
      <c r="XA13" s="11"/>
      <c r="XB13" s="11"/>
      <c r="XC13" s="11"/>
      <c r="XD13" s="11"/>
      <c r="XE13" s="11"/>
      <c r="XF13" s="11"/>
      <c r="XG13" s="11"/>
      <c r="XH13" s="11"/>
      <c r="XI13" s="11"/>
      <c r="XJ13" s="11"/>
      <c r="XK13" s="11"/>
      <c r="XL13" s="11"/>
      <c r="XM13" s="11"/>
      <c r="XN13" s="11"/>
      <c r="XO13" s="11"/>
      <c r="XP13" s="11"/>
      <c r="XQ13" s="11"/>
      <c r="XR13" s="11"/>
      <c r="XS13" s="11"/>
      <c r="XT13" s="11"/>
      <c r="XU13" s="11"/>
      <c r="XV13" s="11"/>
      <c r="XW13" s="11"/>
      <c r="XX13" s="11"/>
      <c r="XY13" s="11"/>
      <c r="XZ13" s="11"/>
      <c r="YA13" s="11"/>
      <c r="YB13" s="11"/>
      <c r="YC13" s="11"/>
      <c r="YD13" s="11"/>
      <c r="YE13" s="11"/>
      <c r="YF13" s="11"/>
      <c r="YG13" s="11"/>
      <c r="YH13" s="11"/>
      <c r="YI13" s="11"/>
      <c r="YJ13" s="11"/>
      <c r="YK13" s="11"/>
      <c r="YL13" s="11"/>
      <c r="YM13" s="11"/>
      <c r="YN13" s="11"/>
      <c r="YO13" s="11"/>
      <c r="YP13" s="11"/>
      <c r="YQ13" s="11"/>
      <c r="YR13" s="11"/>
      <c r="YS13" s="11"/>
      <c r="YT13" s="11"/>
      <c r="YU13" s="11"/>
      <c r="YV13" s="11"/>
      <c r="YW13" s="11"/>
      <c r="YX13" s="11"/>
      <c r="YY13" s="11"/>
      <c r="YZ13" s="11"/>
      <c r="ZA13" s="11"/>
      <c r="ZB13" s="11"/>
      <c r="ZC13" s="11"/>
      <c r="ZD13" s="11"/>
      <c r="ZE13" s="11"/>
      <c r="ZF13" s="11"/>
      <c r="ZG13" s="11"/>
      <c r="ZH13" s="11"/>
      <c r="ZI13" s="11"/>
      <c r="ZJ13" s="11"/>
      <c r="ZK13" s="11"/>
      <c r="ZL13" s="11"/>
      <c r="ZM13" s="11"/>
      <c r="ZN13" s="11"/>
      <c r="ZO13" s="11"/>
      <c r="ZP13" s="11"/>
      <c r="ZQ13" s="11"/>
      <c r="ZR13" s="11"/>
      <c r="ZS13" s="11"/>
      <c r="ZT13" s="11"/>
      <c r="ZU13" s="11"/>
      <c r="ZV13" s="11"/>
      <c r="ZW13" s="11"/>
      <c r="ZX13" s="11"/>
      <c r="ZY13" s="11"/>
      <c r="ZZ13" s="11"/>
      <c r="AAA13" s="11"/>
      <c r="AAB13" s="11"/>
      <c r="AAC13" s="11"/>
      <c r="AAD13" s="11"/>
      <c r="AAE13" s="11"/>
      <c r="AAF13" s="11"/>
      <c r="AAG13" s="11"/>
      <c r="AAH13" s="11"/>
      <c r="AAI13" s="11"/>
      <c r="AAJ13" s="11"/>
      <c r="AAK13" s="11"/>
      <c r="AAL13" s="11"/>
      <c r="AAM13" s="11"/>
      <c r="AAN13" s="11"/>
      <c r="AAO13" s="11"/>
      <c r="AAP13" s="11"/>
      <c r="AAQ13" s="11"/>
      <c r="AAR13" s="11"/>
      <c r="AAS13" s="11"/>
      <c r="AAT13" s="11"/>
      <c r="AAU13" s="11"/>
      <c r="AAV13" s="11"/>
      <c r="AAW13" s="11"/>
      <c r="AAX13" s="11"/>
      <c r="AAY13" s="11"/>
      <c r="AAZ13" s="11"/>
      <c r="ABA13" s="11"/>
      <c r="ABB13" s="11"/>
      <c r="ABC13" s="11"/>
      <c r="ABD13" s="11"/>
      <c r="ABE13" s="11"/>
      <c r="ABF13" s="11"/>
      <c r="ABG13" s="11"/>
      <c r="ABH13" s="11"/>
      <c r="ABI13" s="11"/>
      <c r="ABJ13" s="11"/>
      <c r="ABK13" s="11"/>
      <c r="ABL13" s="11"/>
      <c r="ABM13" s="11"/>
      <c r="ABN13" s="11"/>
      <c r="ABO13" s="11"/>
      <c r="ABP13" s="11"/>
      <c r="ABQ13" s="11"/>
      <c r="ABR13" s="11"/>
      <c r="ABS13" s="11"/>
      <c r="ABT13" s="11"/>
      <c r="ABU13" s="11"/>
      <c r="ABV13" s="11"/>
      <c r="ABW13" s="11"/>
      <c r="ABX13" s="11"/>
      <c r="ABY13" s="11"/>
      <c r="ABZ13" s="11"/>
      <c r="ACA13" s="11"/>
      <c r="ACB13" s="11"/>
      <c r="ACC13" s="11"/>
      <c r="ACD13" s="11"/>
      <c r="ACE13" s="11"/>
      <c r="ACF13" s="11"/>
      <c r="ACG13" s="11"/>
      <c r="ACH13" s="11"/>
      <c r="ACI13" s="11"/>
      <c r="ACJ13" s="11"/>
      <c r="ACK13" s="11"/>
      <c r="ACL13" s="11"/>
      <c r="ACM13" s="11"/>
      <c r="ACN13" s="11"/>
      <c r="ACO13" s="11"/>
      <c r="ACP13" s="11"/>
      <c r="ACQ13" s="11"/>
      <c r="ACR13" s="11"/>
      <c r="ACS13" s="11"/>
      <c r="ACT13" s="11"/>
      <c r="ACU13" s="11"/>
      <c r="ACV13" s="11"/>
      <c r="ACW13" s="11"/>
      <c r="ACX13" s="11"/>
      <c r="ACY13" s="11"/>
      <c r="ACZ13" s="11"/>
      <c r="ADA13" s="11"/>
      <c r="ADB13" s="11"/>
      <c r="ADC13" s="11"/>
      <c r="ADD13" s="11"/>
      <c r="ADE13" s="11"/>
      <c r="ADF13" s="11"/>
      <c r="ADG13" s="11"/>
      <c r="ADH13" s="11"/>
      <c r="ADI13" s="11"/>
      <c r="ADJ13" s="11"/>
      <c r="ADK13" s="11"/>
      <c r="ADL13" s="11"/>
      <c r="ADM13" s="11"/>
      <c r="ADN13" s="11"/>
      <c r="ADO13" s="11"/>
      <c r="ADP13" s="11"/>
      <c r="ADQ13" s="11"/>
      <c r="ADR13" s="11"/>
      <c r="ADS13" s="11"/>
      <c r="ADT13" s="11"/>
      <c r="ADU13" s="11"/>
      <c r="ADV13" s="11"/>
      <c r="ADW13" s="11"/>
      <c r="ADX13" s="11"/>
      <c r="ADY13" s="11"/>
      <c r="ADZ13" s="11"/>
      <c r="AEA13" s="11"/>
      <c r="AEB13" s="11"/>
      <c r="AEC13" s="11"/>
      <c r="AED13" s="11"/>
      <c r="AEE13" s="11"/>
      <c r="AEF13" s="11"/>
      <c r="AEG13" s="11"/>
      <c r="AEH13" s="11"/>
      <c r="AEI13" s="11"/>
      <c r="AEJ13" s="11"/>
      <c r="AEK13" s="11"/>
      <c r="AEL13" s="11"/>
      <c r="AEM13" s="11"/>
      <c r="AEN13" s="11"/>
      <c r="AEO13" s="11"/>
      <c r="AEP13" s="11"/>
      <c r="AEQ13" s="11"/>
      <c r="AER13" s="11"/>
      <c r="AES13" s="11"/>
      <c r="AET13" s="11"/>
      <c r="AEU13" s="11"/>
      <c r="AEV13" s="11"/>
      <c r="AEW13" s="11"/>
      <c r="AEX13" s="11"/>
      <c r="AEY13" s="11"/>
      <c r="AEZ13" s="11"/>
      <c r="AFA13" s="11"/>
      <c r="AFB13" s="11"/>
      <c r="AFC13" s="11"/>
      <c r="AFD13" s="11"/>
      <c r="AFE13" s="11"/>
      <c r="AFF13" s="11"/>
      <c r="AFG13" s="11"/>
      <c r="AFH13" s="11"/>
      <c r="AFI13" s="11"/>
      <c r="AFJ13" s="11"/>
      <c r="AFK13" s="11"/>
      <c r="AFL13" s="11"/>
      <c r="AFM13" s="11"/>
      <c r="AFN13" s="11"/>
      <c r="AFO13" s="11"/>
      <c r="AFP13" s="11"/>
      <c r="AFQ13" s="11"/>
      <c r="AFR13" s="11"/>
      <c r="AFS13" s="11"/>
      <c r="AFT13" s="11"/>
      <c r="AFU13" s="11"/>
      <c r="AFV13" s="11"/>
      <c r="AFW13" s="11"/>
      <c r="AFX13" s="11"/>
      <c r="AFY13" s="11"/>
      <c r="AFZ13" s="11"/>
      <c r="AGA13" s="11"/>
      <c r="AGB13" s="11"/>
      <c r="AGC13" s="11"/>
      <c r="AGD13" s="11"/>
      <c r="AGE13" s="11"/>
      <c r="AGF13" s="11"/>
      <c r="AGG13" s="11"/>
      <c r="AGH13" s="11"/>
      <c r="AGI13" s="11"/>
      <c r="AGJ13" s="11"/>
      <c r="AGK13" s="11"/>
      <c r="AGL13" s="11"/>
      <c r="AGM13" s="11"/>
      <c r="AGN13" s="11"/>
      <c r="AGO13" s="11"/>
      <c r="AGP13" s="11"/>
      <c r="AGQ13" s="11"/>
      <c r="AGR13" s="11"/>
      <c r="AGS13" s="11"/>
      <c r="AGT13" s="11"/>
      <c r="AGU13" s="11"/>
      <c r="AGV13" s="11"/>
      <c r="AGW13" s="11"/>
      <c r="AGX13" s="11"/>
      <c r="AGY13" s="11"/>
      <c r="AGZ13" s="11"/>
      <c r="AHA13" s="11"/>
      <c r="AHB13" s="11"/>
      <c r="AHC13" s="11"/>
      <c r="AHD13" s="11"/>
      <c r="AHE13" s="11"/>
      <c r="AHF13" s="11"/>
      <c r="AHG13" s="11"/>
      <c r="AHH13" s="11"/>
      <c r="AHI13" s="11"/>
      <c r="AHJ13" s="11"/>
      <c r="AHK13" s="11"/>
      <c r="AHL13" s="11"/>
      <c r="AHM13" s="11"/>
      <c r="AHN13" s="11"/>
      <c r="AHO13" s="11"/>
      <c r="AHP13" s="11"/>
      <c r="AHQ13" s="11"/>
      <c r="AHR13" s="11"/>
      <c r="AHS13" s="11"/>
      <c r="AHT13" s="11"/>
      <c r="AHU13" s="11"/>
      <c r="AHV13" s="11"/>
      <c r="AHW13" s="11"/>
      <c r="AHX13" s="11"/>
      <c r="AHY13" s="11"/>
      <c r="AHZ13" s="11"/>
      <c r="AIA13" s="11"/>
      <c r="AIB13" s="11"/>
      <c r="AIC13" s="11"/>
      <c r="AID13" s="11"/>
      <c r="AIE13" s="11"/>
      <c r="AIF13" s="11"/>
      <c r="AIG13" s="11"/>
      <c r="AIH13" s="11"/>
      <c r="AII13" s="11"/>
      <c r="AIJ13" s="11"/>
      <c r="AIK13" s="11"/>
      <c r="AIL13" s="11"/>
      <c r="AIM13" s="11"/>
      <c r="AIN13" s="11"/>
      <c r="AIO13" s="11"/>
      <c r="AIP13" s="11"/>
      <c r="AIQ13" s="11"/>
      <c r="AIR13" s="11"/>
      <c r="AIS13" s="11"/>
      <c r="AIT13" s="11"/>
      <c r="AIU13" s="11"/>
      <c r="AIV13" s="11"/>
      <c r="AIW13" s="11"/>
      <c r="AIX13" s="11"/>
      <c r="AIY13" s="11"/>
      <c r="AIZ13" s="11"/>
      <c r="AJA13" s="11"/>
      <c r="AJB13" s="11"/>
      <c r="AJC13" s="11"/>
      <c r="AJD13" s="11"/>
      <c r="AJE13" s="11"/>
      <c r="AJF13" s="11"/>
      <c r="AJG13" s="11"/>
      <c r="AJH13" s="11"/>
      <c r="AJI13" s="11"/>
      <c r="AJJ13" s="11"/>
      <c r="AJK13" s="11"/>
      <c r="AJL13" s="11"/>
      <c r="AJM13" s="11"/>
      <c r="AJN13" s="11"/>
      <c r="AJO13" s="11"/>
      <c r="AJP13" s="11"/>
      <c r="AJQ13" s="11"/>
      <c r="AJR13" s="11"/>
      <c r="AJS13" s="11"/>
      <c r="AJT13" s="11"/>
      <c r="AJU13" s="11"/>
      <c r="AJV13" s="11"/>
      <c r="AJW13" s="11"/>
      <c r="AJX13" s="11"/>
      <c r="AJY13" s="11"/>
      <c r="AJZ13" s="11"/>
      <c r="AKA13" s="11"/>
      <c r="AKB13" s="11"/>
      <c r="AKC13" s="11"/>
      <c r="AKD13" s="11"/>
      <c r="AKE13" s="11"/>
      <c r="AKF13" s="11"/>
      <c r="AKG13" s="11"/>
      <c r="AKH13" s="11"/>
      <c r="AKI13" s="11"/>
      <c r="AKJ13" s="11"/>
      <c r="AKK13" s="11"/>
      <c r="AKL13" s="11"/>
      <c r="AKM13" s="11"/>
      <c r="AKN13" s="11"/>
      <c r="AKO13" s="11"/>
      <c r="AKP13" s="11"/>
      <c r="AKQ13" s="11"/>
      <c r="AKR13" s="11"/>
      <c r="AKS13" s="11"/>
      <c r="AKT13" s="11"/>
      <c r="AKU13" s="11"/>
      <c r="AKV13" s="11"/>
      <c r="AKW13" s="11"/>
      <c r="AKX13" s="11"/>
      <c r="AKY13" s="11"/>
      <c r="AKZ13" s="11"/>
      <c r="ALA13" s="11"/>
      <c r="ALB13" s="11"/>
      <c r="ALC13" s="11"/>
      <c r="ALD13" s="11"/>
      <c r="ALE13" s="11"/>
      <c r="ALF13" s="11"/>
      <c r="ALG13" s="11"/>
      <c r="ALH13" s="11"/>
      <c r="ALI13" s="11"/>
      <c r="ALJ13" s="11"/>
      <c r="ALK13" s="11"/>
      <c r="ALL13" s="11"/>
      <c r="ALM13" s="11"/>
      <c r="ALN13" s="11"/>
      <c r="ALO13" s="11"/>
      <c r="ALP13" s="11"/>
      <c r="ALQ13" s="11"/>
      <c r="ALR13" s="11"/>
      <c r="ALS13" s="11"/>
      <c r="ALT13" s="11"/>
      <c r="ALU13" s="11"/>
      <c r="ALV13" s="11"/>
      <c r="ALW13" s="11"/>
      <c r="ALX13" s="11"/>
      <c r="ALY13" s="11"/>
      <c r="ALZ13" s="11"/>
      <c r="AMA13" s="11"/>
      <c r="AMB13" s="11"/>
      <c r="AMC13" s="11"/>
      <c r="AMD13" s="11"/>
      <c r="AME13" s="11"/>
      <c r="AMF13" s="11"/>
      <c r="AMG13" s="11"/>
      <c r="AMH13" s="11"/>
      <c r="AMI13" s="11"/>
      <c r="AMJ13" s="11"/>
      <c r="AMK13" s="11"/>
      <c r="AML13" s="11"/>
      <c r="AMM13" s="11"/>
      <c r="AMN13" s="11"/>
      <c r="AMO13" s="11"/>
      <c r="AMP13" s="11"/>
      <c r="AMQ13" s="11"/>
      <c r="AMR13" s="11"/>
      <c r="AMS13" s="11"/>
      <c r="AMT13" s="11"/>
      <c r="AMU13" s="11"/>
      <c r="AMV13" s="11"/>
      <c r="AMW13" s="11"/>
      <c r="AMX13" s="11"/>
      <c r="AMY13" s="11"/>
      <c r="AMZ13" s="11"/>
      <c r="ANA13" s="11"/>
      <c r="ANB13" s="11"/>
      <c r="ANC13" s="11"/>
      <c r="AND13" s="11"/>
      <c r="ANE13" s="11"/>
      <c r="ANF13" s="11"/>
      <c r="ANG13" s="11"/>
      <c r="ANH13" s="11"/>
      <c r="ANI13" s="11"/>
      <c r="ANJ13" s="11"/>
      <c r="ANK13" s="11"/>
      <c r="ANL13" s="11"/>
      <c r="ANM13" s="11"/>
      <c r="ANN13" s="11"/>
      <c r="ANO13" s="11"/>
      <c r="ANP13" s="11"/>
      <c r="ANQ13" s="11"/>
      <c r="ANR13" s="11"/>
      <c r="ANS13" s="11"/>
      <c r="ANT13" s="11"/>
      <c r="ANU13" s="11"/>
      <c r="ANV13" s="11"/>
      <c r="ANW13" s="11"/>
      <c r="ANX13" s="11"/>
      <c r="ANY13" s="11"/>
      <c r="ANZ13" s="11"/>
      <c r="AOA13" s="11"/>
      <c r="AOB13" s="11"/>
      <c r="AOC13" s="11"/>
      <c r="AOD13" s="11"/>
      <c r="AOE13" s="11"/>
      <c r="AOF13" s="11"/>
      <c r="AOG13" s="11"/>
      <c r="AOH13" s="11"/>
      <c r="AOI13" s="11"/>
      <c r="AOJ13" s="11"/>
      <c r="AOK13" s="11"/>
      <c r="AOL13" s="11"/>
      <c r="AOM13" s="11"/>
      <c r="AON13" s="11"/>
      <c r="AOO13" s="11"/>
      <c r="AOP13" s="11"/>
      <c r="AOQ13" s="11"/>
      <c r="AOR13" s="11"/>
      <c r="AOS13" s="11"/>
      <c r="AOT13" s="11"/>
      <c r="AOU13" s="11"/>
      <c r="AOV13" s="11"/>
      <c r="AOW13" s="11"/>
      <c r="AOX13" s="11"/>
      <c r="AOY13" s="11"/>
      <c r="AOZ13" s="11"/>
      <c r="APA13" s="11"/>
      <c r="APB13" s="11"/>
      <c r="APC13" s="11"/>
      <c r="APD13" s="11"/>
      <c r="APE13" s="11"/>
      <c r="APF13" s="11"/>
      <c r="APG13" s="11"/>
      <c r="APH13" s="11"/>
      <c r="API13" s="11"/>
      <c r="APJ13" s="11"/>
      <c r="APK13" s="11"/>
      <c r="APL13" s="11"/>
      <c r="APM13" s="11"/>
      <c r="APN13" s="11"/>
      <c r="APO13" s="11"/>
      <c r="APP13" s="11"/>
      <c r="APQ13" s="11"/>
      <c r="APR13" s="11"/>
      <c r="APS13" s="11"/>
      <c r="APT13" s="11"/>
      <c r="APU13" s="11"/>
      <c r="APV13" s="11"/>
      <c r="APW13" s="11"/>
      <c r="APX13" s="11"/>
      <c r="APY13" s="11"/>
      <c r="APZ13" s="11"/>
      <c r="AQA13" s="11"/>
      <c r="AQB13" s="11"/>
      <c r="AQC13" s="11"/>
      <c r="AQD13" s="11"/>
      <c r="AQE13" s="11"/>
      <c r="AQF13" s="11"/>
      <c r="AQG13" s="11"/>
      <c r="AQH13" s="11"/>
      <c r="AQI13" s="11"/>
      <c r="AQJ13" s="11"/>
      <c r="AQK13" s="11"/>
      <c r="AQL13" s="11"/>
      <c r="AQM13" s="11"/>
      <c r="AQN13" s="11"/>
      <c r="AQO13" s="11"/>
      <c r="AQP13" s="11"/>
      <c r="AQQ13" s="11"/>
      <c r="AQR13" s="11"/>
      <c r="AQS13" s="11"/>
      <c r="AQT13" s="11"/>
      <c r="AQU13" s="11"/>
      <c r="AQV13" s="11"/>
      <c r="AQW13" s="11"/>
      <c r="AQX13" s="11"/>
      <c r="AQY13" s="11"/>
      <c r="AQZ13" s="11"/>
      <c r="ARA13" s="11"/>
      <c r="ARB13" s="11"/>
      <c r="ARC13" s="11"/>
      <c r="ARD13" s="11"/>
      <c r="ARE13" s="11"/>
      <c r="ARF13" s="11"/>
      <c r="ARG13" s="11"/>
      <c r="ARH13" s="11"/>
      <c r="ARI13" s="11"/>
      <c r="ARJ13" s="11"/>
      <c r="ARK13" s="11"/>
      <c r="ARL13" s="11"/>
      <c r="ARM13" s="11"/>
      <c r="ARN13" s="11"/>
      <c r="ARO13" s="11"/>
      <c r="ARP13" s="11"/>
      <c r="ARQ13" s="11"/>
      <c r="ARR13" s="11"/>
      <c r="ARS13" s="11"/>
      <c r="ART13" s="11"/>
      <c r="ARU13" s="11"/>
      <c r="ARV13" s="11"/>
      <c r="ARW13" s="11"/>
      <c r="ARX13" s="11"/>
      <c r="ARY13" s="11"/>
      <c r="ARZ13" s="11"/>
      <c r="ASA13" s="11"/>
      <c r="ASB13" s="11"/>
      <c r="ASC13" s="11"/>
      <c r="ASD13" s="11"/>
      <c r="ASE13" s="11"/>
      <c r="ASF13" s="11"/>
      <c r="ASG13" s="11"/>
      <c r="ASH13" s="11"/>
      <c r="ASI13" s="11"/>
      <c r="ASJ13" s="11"/>
      <c r="ASK13" s="11"/>
      <c r="ASL13" s="11"/>
      <c r="ASM13" s="11"/>
      <c r="ASN13" s="11"/>
      <c r="ASO13" s="11"/>
      <c r="ASP13" s="11"/>
      <c r="ASQ13" s="11"/>
      <c r="ASR13" s="11"/>
      <c r="ASS13" s="11"/>
      <c r="AST13" s="11"/>
      <c r="ASU13" s="11"/>
      <c r="ASV13" s="11"/>
      <c r="ASW13" s="11"/>
      <c r="ASX13" s="11"/>
      <c r="ASY13" s="11"/>
      <c r="ASZ13" s="11"/>
      <c r="ATA13" s="11"/>
      <c r="ATB13" s="11"/>
      <c r="ATC13" s="11"/>
      <c r="ATD13" s="11"/>
      <c r="ATE13" s="11"/>
      <c r="ATF13" s="11"/>
      <c r="ATG13" s="11"/>
      <c r="ATH13" s="11"/>
      <c r="ATI13" s="11"/>
      <c r="ATJ13" s="11"/>
      <c r="ATK13" s="11"/>
      <c r="ATL13" s="11"/>
      <c r="ATM13" s="11"/>
      <c r="ATN13" s="11"/>
      <c r="ATO13" s="11"/>
      <c r="ATP13" s="11"/>
      <c r="ATQ13" s="11"/>
      <c r="ATR13" s="11"/>
      <c r="ATS13" s="11"/>
      <c r="ATT13" s="11"/>
      <c r="ATU13" s="11"/>
      <c r="ATV13" s="11"/>
      <c r="ATW13" s="11"/>
      <c r="ATX13" s="11"/>
      <c r="ATY13" s="11"/>
      <c r="ATZ13" s="11"/>
      <c r="AUA13" s="11"/>
      <c r="AUB13" s="11"/>
      <c r="AUC13" s="11"/>
      <c r="AUD13" s="11"/>
      <c r="AUE13" s="11"/>
      <c r="AUF13" s="11"/>
      <c r="AUG13" s="11"/>
      <c r="AUH13" s="11"/>
      <c r="AUI13" s="11"/>
      <c r="AUJ13" s="11"/>
      <c r="AUK13" s="11"/>
      <c r="AUL13" s="11"/>
      <c r="AUM13" s="11"/>
      <c r="AUN13" s="11"/>
      <c r="AUO13" s="11"/>
      <c r="AUP13" s="11"/>
      <c r="AUQ13" s="11"/>
      <c r="AUR13" s="11"/>
      <c r="AUS13" s="11"/>
      <c r="AUT13" s="11"/>
      <c r="AUU13" s="11"/>
      <c r="AUV13" s="11"/>
      <c r="AUW13" s="11"/>
      <c r="AUX13" s="11"/>
      <c r="AUY13" s="11"/>
      <c r="AUZ13" s="11"/>
      <c r="AVA13" s="11"/>
      <c r="AVB13" s="11"/>
      <c r="AVC13" s="11"/>
      <c r="AVD13" s="11"/>
      <c r="AVE13" s="11"/>
      <c r="AVF13" s="11"/>
      <c r="AVG13" s="11"/>
      <c r="AVH13" s="11"/>
      <c r="AVI13" s="11"/>
      <c r="AVJ13" s="11"/>
      <c r="AVK13" s="11"/>
      <c r="AVL13" s="11"/>
      <c r="AVM13" s="11"/>
      <c r="AVN13" s="11"/>
      <c r="AVO13" s="11"/>
      <c r="AVP13" s="11"/>
      <c r="AVQ13" s="11"/>
      <c r="AVR13" s="11"/>
      <c r="AVS13" s="11"/>
      <c r="AVT13" s="11"/>
      <c r="AVU13" s="11"/>
      <c r="AVV13" s="11"/>
      <c r="AVW13" s="11"/>
      <c r="AVX13" s="11"/>
      <c r="AVY13" s="11"/>
      <c r="AVZ13" s="11"/>
      <c r="AWA13" s="11"/>
      <c r="AWB13" s="11"/>
      <c r="AWC13" s="11"/>
      <c r="AWD13" s="11"/>
      <c r="AWE13" s="11"/>
      <c r="AWF13" s="11"/>
      <c r="AWG13" s="11"/>
      <c r="AWH13" s="11"/>
      <c r="AWI13" s="11"/>
      <c r="AWJ13" s="11"/>
      <c r="AWK13" s="11"/>
      <c r="AWL13" s="11"/>
      <c r="AWM13" s="11"/>
      <c r="AWN13" s="11"/>
      <c r="AWO13" s="11"/>
      <c r="AWP13" s="11"/>
      <c r="AWQ13" s="11"/>
      <c r="AWR13" s="11"/>
      <c r="AWS13" s="11"/>
      <c r="AWT13" s="11"/>
      <c r="AWU13" s="11"/>
      <c r="AWV13" s="11"/>
      <c r="AWW13" s="11"/>
      <c r="AWX13" s="11"/>
      <c r="AWY13" s="11"/>
      <c r="AWZ13" s="11"/>
      <c r="AXA13" s="11"/>
      <c r="AXB13" s="11"/>
      <c r="AXC13" s="11"/>
      <c r="AXD13" s="11"/>
      <c r="AXE13" s="11"/>
      <c r="AXF13" s="11"/>
      <c r="AXG13" s="11"/>
      <c r="AXH13" s="11"/>
      <c r="AXI13" s="11"/>
      <c r="AXJ13" s="11"/>
      <c r="AXK13" s="11"/>
      <c r="AXL13" s="11"/>
      <c r="AXM13" s="11"/>
      <c r="AXN13" s="11"/>
      <c r="AXO13" s="11"/>
      <c r="AXP13" s="11"/>
      <c r="AXQ13" s="11"/>
      <c r="AXR13" s="11"/>
      <c r="AXS13" s="11"/>
      <c r="AXT13" s="11"/>
      <c r="AXU13" s="11"/>
      <c r="AXV13" s="11"/>
      <c r="AXW13" s="11"/>
      <c r="AXX13" s="11"/>
      <c r="AXY13" s="11"/>
      <c r="AXZ13" s="11"/>
      <c r="AYA13" s="11"/>
      <c r="AYB13" s="11"/>
      <c r="AYC13" s="11"/>
      <c r="AYD13" s="11"/>
      <c r="AYE13" s="11"/>
      <c r="AYF13" s="11"/>
      <c r="AYG13" s="11"/>
      <c r="AYH13" s="11"/>
      <c r="AYI13" s="11"/>
      <c r="AYJ13" s="11"/>
      <c r="AYK13" s="11"/>
      <c r="AYL13" s="11"/>
      <c r="AYM13" s="11"/>
      <c r="AYN13" s="11"/>
      <c r="AYO13" s="11"/>
      <c r="AYP13" s="11"/>
      <c r="AYQ13" s="11"/>
      <c r="AYR13" s="11"/>
      <c r="AYS13" s="11"/>
      <c r="AYT13" s="11"/>
      <c r="AYU13" s="11"/>
      <c r="AYV13" s="11"/>
      <c r="AYW13" s="11"/>
      <c r="AYX13" s="11"/>
      <c r="AYY13" s="11"/>
      <c r="AYZ13" s="11"/>
      <c r="AZA13" s="11"/>
      <c r="AZB13" s="11"/>
      <c r="AZC13" s="11"/>
      <c r="AZD13" s="11"/>
      <c r="AZE13" s="11"/>
      <c r="AZF13" s="11"/>
      <c r="AZG13" s="11"/>
      <c r="AZH13" s="11"/>
      <c r="AZI13" s="11"/>
      <c r="AZJ13" s="11"/>
      <c r="AZK13" s="11"/>
      <c r="AZL13" s="11"/>
      <c r="AZM13" s="11"/>
      <c r="AZN13" s="11"/>
      <c r="AZO13" s="11"/>
      <c r="AZP13" s="11"/>
      <c r="AZQ13" s="11"/>
      <c r="AZR13" s="11"/>
      <c r="AZS13" s="11"/>
      <c r="AZT13" s="11"/>
      <c r="AZU13" s="11"/>
      <c r="AZV13" s="11"/>
      <c r="AZW13" s="11"/>
      <c r="AZX13" s="11"/>
      <c r="AZY13" s="11"/>
      <c r="AZZ13" s="11"/>
      <c r="BAA13" s="11"/>
      <c r="BAB13" s="11"/>
      <c r="BAC13" s="11"/>
      <c r="BAD13" s="11"/>
      <c r="BAE13" s="11"/>
      <c r="BAF13" s="11"/>
      <c r="BAG13" s="11"/>
      <c r="BAH13" s="11"/>
      <c r="BAI13" s="11"/>
      <c r="BAJ13" s="11"/>
      <c r="BAK13" s="11"/>
      <c r="BAL13" s="11"/>
      <c r="BAM13" s="11"/>
      <c r="BAN13" s="11"/>
      <c r="BAO13" s="11"/>
      <c r="BAP13" s="11"/>
      <c r="BAQ13" s="11"/>
      <c r="BAR13" s="11"/>
      <c r="BAS13" s="11"/>
      <c r="BAT13" s="11"/>
      <c r="BAU13" s="11"/>
      <c r="BAV13" s="11"/>
      <c r="BAW13" s="11"/>
      <c r="BAX13" s="11"/>
      <c r="BAY13" s="11"/>
      <c r="BAZ13" s="11"/>
      <c r="BBA13" s="11"/>
      <c r="BBB13" s="11"/>
      <c r="BBC13" s="11"/>
      <c r="BBD13" s="11"/>
      <c r="BBE13" s="11"/>
      <c r="BBF13" s="11"/>
      <c r="BBG13" s="11"/>
      <c r="BBH13" s="11"/>
      <c r="BBI13" s="11"/>
      <c r="BBJ13" s="11"/>
      <c r="BBK13" s="11"/>
      <c r="BBL13" s="11"/>
      <c r="BBM13" s="11"/>
      <c r="BBN13" s="11"/>
      <c r="BBO13" s="11"/>
      <c r="BBP13" s="11"/>
      <c r="BBQ13" s="11"/>
      <c r="BBR13" s="11"/>
      <c r="BBS13" s="11"/>
      <c r="BBT13" s="11"/>
      <c r="BBU13" s="11"/>
      <c r="BBV13" s="11"/>
      <c r="BBW13" s="11"/>
      <c r="BBX13" s="11"/>
      <c r="BBY13" s="11"/>
      <c r="BBZ13" s="11"/>
      <c r="BCA13" s="11"/>
      <c r="BCB13" s="11"/>
      <c r="BCC13" s="11"/>
      <c r="BCD13" s="11"/>
      <c r="BCE13" s="11"/>
      <c r="BCF13" s="11"/>
      <c r="BCG13" s="11"/>
      <c r="BCH13" s="11"/>
      <c r="BCI13" s="11"/>
      <c r="BCJ13" s="11"/>
      <c r="BCK13" s="11"/>
      <c r="BCL13" s="11"/>
      <c r="BCM13" s="11"/>
      <c r="BCN13" s="11"/>
      <c r="BCO13" s="11"/>
      <c r="BCP13" s="11"/>
      <c r="BCQ13" s="11"/>
      <c r="BCR13" s="11"/>
      <c r="BCS13" s="11"/>
      <c r="BCT13" s="11"/>
      <c r="BCU13" s="11"/>
      <c r="BCV13" s="11"/>
      <c r="BCW13" s="11"/>
      <c r="BCX13" s="11"/>
      <c r="BCY13" s="11"/>
      <c r="BCZ13" s="11"/>
      <c r="BDA13" s="11"/>
      <c r="BDB13" s="11"/>
      <c r="BDC13" s="11"/>
      <c r="BDD13" s="11"/>
      <c r="BDE13" s="11"/>
      <c r="BDF13" s="11"/>
      <c r="BDG13" s="11"/>
      <c r="BDH13" s="11"/>
      <c r="BDI13" s="11"/>
      <c r="BDJ13" s="11"/>
      <c r="BDK13" s="11"/>
      <c r="BDL13" s="11"/>
      <c r="BDM13" s="11"/>
      <c r="BDN13" s="11"/>
      <c r="BDO13" s="11"/>
      <c r="BDP13" s="11"/>
      <c r="BDQ13" s="11"/>
      <c r="BDR13" s="11"/>
      <c r="BDS13" s="11"/>
      <c r="BDT13" s="11"/>
      <c r="BDU13" s="11"/>
      <c r="BDV13" s="11"/>
      <c r="BDW13" s="11"/>
      <c r="BDX13" s="11"/>
      <c r="BDY13" s="11"/>
      <c r="BDZ13" s="11"/>
      <c r="BEA13" s="11"/>
      <c r="BEB13" s="11"/>
      <c r="BEC13" s="11"/>
      <c r="BED13" s="11"/>
      <c r="BEE13" s="11"/>
      <c r="BEF13" s="11"/>
      <c r="BEG13" s="11"/>
      <c r="BEH13" s="11"/>
      <c r="BEI13" s="11"/>
      <c r="BEJ13" s="11"/>
      <c r="BEK13" s="11"/>
      <c r="BEL13" s="11"/>
      <c r="BEM13" s="11"/>
      <c r="BEN13" s="11"/>
      <c r="BEO13" s="11"/>
      <c r="BEP13" s="11"/>
      <c r="BEQ13" s="11"/>
      <c r="BER13" s="11"/>
      <c r="BES13" s="11"/>
      <c r="BET13" s="11"/>
      <c r="BEU13" s="11"/>
      <c r="BEV13" s="11"/>
      <c r="BEW13" s="11"/>
      <c r="BEX13" s="11"/>
      <c r="BEY13" s="11"/>
      <c r="BEZ13" s="11"/>
      <c r="BFA13" s="11"/>
      <c r="BFB13" s="11"/>
      <c r="BFC13" s="11"/>
      <c r="BFD13" s="11"/>
      <c r="BFE13" s="11"/>
      <c r="BFF13" s="11"/>
      <c r="BFG13" s="11"/>
      <c r="BFH13" s="11"/>
      <c r="BFI13" s="11"/>
      <c r="BFJ13" s="11"/>
      <c r="BFK13" s="11"/>
      <c r="BFL13" s="11"/>
      <c r="BFM13" s="11"/>
      <c r="BFN13" s="11"/>
      <c r="BFO13" s="11"/>
      <c r="BFP13" s="11"/>
      <c r="BFQ13" s="11"/>
      <c r="BFR13" s="11"/>
      <c r="BFS13" s="11"/>
      <c r="BFT13" s="11"/>
      <c r="BFU13" s="11"/>
      <c r="BFV13" s="11"/>
      <c r="BFW13" s="11"/>
      <c r="BFX13" s="11"/>
      <c r="BFY13" s="11"/>
      <c r="BFZ13" s="11"/>
      <c r="BGA13" s="11"/>
      <c r="BGB13" s="11"/>
      <c r="BGC13" s="11"/>
      <c r="BGD13" s="11"/>
      <c r="BGE13" s="11"/>
      <c r="BGF13" s="11"/>
      <c r="BGG13" s="11"/>
      <c r="BGH13" s="11"/>
      <c r="BGI13" s="11"/>
      <c r="BGJ13" s="11"/>
      <c r="BGK13" s="11"/>
      <c r="BGL13" s="11"/>
      <c r="BGM13" s="11"/>
      <c r="BGN13" s="11"/>
      <c r="BGO13" s="11"/>
      <c r="BGP13" s="11"/>
      <c r="BGQ13" s="11"/>
      <c r="BGR13" s="11"/>
      <c r="BGS13" s="11"/>
      <c r="BGT13" s="11"/>
      <c r="BGU13" s="11"/>
      <c r="BGV13" s="11"/>
      <c r="BGW13" s="11"/>
      <c r="BGX13" s="11"/>
      <c r="BGY13" s="11"/>
      <c r="BGZ13" s="11"/>
      <c r="BHA13" s="11"/>
      <c r="BHB13" s="11"/>
      <c r="BHC13" s="11"/>
      <c r="BHD13" s="11"/>
      <c r="BHE13" s="11"/>
      <c r="BHF13" s="11"/>
      <c r="BHG13" s="11"/>
      <c r="BHH13" s="11"/>
      <c r="BHI13" s="11"/>
      <c r="BHJ13" s="11"/>
      <c r="BHK13" s="11"/>
      <c r="BHL13" s="11"/>
      <c r="BHM13" s="11"/>
      <c r="BHN13" s="11"/>
      <c r="BHO13" s="11"/>
      <c r="BHP13" s="11"/>
      <c r="BHQ13" s="11"/>
      <c r="BHR13" s="11"/>
      <c r="BHS13" s="11"/>
      <c r="BHT13" s="11"/>
      <c r="BHU13" s="11"/>
      <c r="BHV13" s="11"/>
      <c r="BHW13" s="11"/>
      <c r="BHX13" s="11"/>
      <c r="BHY13" s="11"/>
      <c r="BHZ13" s="11"/>
      <c r="BIA13" s="11"/>
      <c r="BIB13" s="11"/>
      <c r="BIC13" s="11"/>
      <c r="BID13" s="11"/>
      <c r="BIE13" s="11"/>
      <c r="BIF13" s="11"/>
      <c r="BIG13" s="11"/>
      <c r="BIH13" s="11"/>
      <c r="BII13" s="11"/>
      <c r="BIJ13" s="11"/>
      <c r="BIK13" s="11"/>
      <c r="BIL13" s="11"/>
      <c r="BIM13" s="11"/>
      <c r="BIN13" s="11"/>
      <c r="BIO13" s="11"/>
      <c r="BIP13" s="11"/>
      <c r="BIQ13" s="11"/>
      <c r="BIR13" s="11"/>
      <c r="BIS13" s="11"/>
      <c r="BIT13" s="11"/>
      <c r="BIU13" s="11"/>
      <c r="BIV13" s="11"/>
      <c r="BIW13" s="11"/>
      <c r="BIX13" s="11"/>
      <c r="BIY13" s="11"/>
      <c r="BIZ13" s="11"/>
      <c r="BJA13" s="11"/>
      <c r="BJB13" s="11"/>
      <c r="BJC13" s="11"/>
      <c r="BJD13" s="11"/>
      <c r="BJE13" s="11"/>
      <c r="BJF13" s="11"/>
      <c r="BJG13" s="11"/>
      <c r="BJH13" s="11"/>
      <c r="BJI13" s="11"/>
      <c r="BJJ13" s="11"/>
      <c r="BJK13" s="11"/>
      <c r="BJL13" s="11"/>
      <c r="BJM13" s="11"/>
      <c r="BJN13" s="11"/>
      <c r="BJO13" s="11"/>
      <c r="BJP13" s="11"/>
      <c r="BJQ13" s="11"/>
      <c r="BJR13" s="11"/>
      <c r="BJS13" s="11"/>
      <c r="BJT13" s="11"/>
      <c r="BJU13" s="11"/>
      <c r="BJV13" s="11"/>
      <c r="BJW13" s="11"/>
      <c r="BJX13" s="11"/>
      <c r="BJY13" s="11"/>
      <c r="BJZ13" s="11"/>
      <c r="BKA13" s="11"/>
      <c r="BKB13" s="11"/>
      <c r="BKC13" s="11"/>
      <c r="BKD13" s="11"/>
      <c r="BKE13" s="11"/>
      <c r="BKF13" s="11"/>
      <c r="BKG13" s="11"/>
      <c r="BKH13" s="11"/>
      <c r="BKI13" s="11"/>
      <c r="BKJ13" s="11"/>
      <c r="BKK13" s="11"/>
      <c r="BKL13" s="11"/>
      <c r="BKM13" s="11"/>
      <c r="BKN13" s="11"/>
      <c r="BKO13" s="11"/>
      <c r="BKP13" s="11"/>
      <c r="BKQ13" s="11"/>
      <c r="BKR13" s="11"/>
      <c r="BKS13" s="11"/>
      <c r="BKT13" s="11"/>
      <c r="BKU13" s="11"/>
      <c r="BKV13" s="11"/>
      <c r="BKW13" s="11"/>
      <c r="BKX13" s="11"/>
      <c r="BKY13" s="11"/>
      <c r="BKZ13" s="11"/>
      <c r="BLA13" s="11"/>
      <c r="BLB13" s="11"/>
      <c r="BLC13" s="11"/>
      <c r="BLD13" s="11"/>
      <c r="BLE13" s="11"/>
      <c r="BLF13" s="11"/>
      <c r="BLG13" s="11"/>
      <c r="BLH13" s="11"/>
      <c r="BLI13" s="11"/>
      <c r="BLJ13" s="11"/>
      <c r="BLK13" s="11"/>
      <c r="BLL13" s="11"/>
      <c r="BLM13" s="11"/>
      <c r="BLN13" s="11"/>
      <c r="BLO13" s="11"/>
      <c r="BLP13" s="11"/>
      <c r="BLQ13" s="11"/>
      <c r="BLR13" s="11"/>
      <c r="BLS13" s="11"/>
      <c r="BLT13" s="11"/>
      <c r="BLU13" s="11"/>
      <c r="BLV13" s="11"/>
      <c r="BLW13" s="11"/>
      <c r="BLX13" s="11"/>
      <c r="BLY13" s="11"/>
      <c r="BLZ13" s="11"/>
      <c r="BMA13" s="11"/>
      <c r="BMB13" s="11"/>
      <c r="BMC13" s="11"/>
      <c r="BMD13" s="11"/>
      <c r="BME13" s="11"/>
      <c r="BMF13" s="11"/>
      <c r="BMG13" s="11"/>
      <c r="BMH13" s="11"/>
      <c r="BMI13" s="11"/>
      <c r="BMJ13" s="11"/>
      <c r="BMK13" s="11"/>
      <c r="BML13" s="11"/>
      <c r="BMM13" s="11"/>
      <c r="BMN13" s="11"/>
      <c r="BMO13" s="11"/>
      <c r="BMP13" s="11"/>
      <c r="BMQ13" s="11"/>
      <c r="BMR13" s="11"/>
      <c r="BMS13" s="11"/>
      <c r="BMT13" s="11"/>
      <c r="BMU13" s="11"/>
      <c r="BMV13" s="11"/>
      <c r="BMW13" s="11"/>
      <c r="BMX13" s="11"/>
      <c r="BMY13" s="11"/>
      <c r="BMZ13" s="11"/>
      <c r="BNA13" s="11"/>
      <c r="BNB13" s="11"/>
      <c r="BNC13" s="11"/>
      <c r="BND13" s="11"/>
      <c r="BNE13" s="11"/>
      <c r="BNF13" s="11"/>
      <c r="BNG13" s="11"/>
      <c r="BNH13" s="11"/>
      <c r="BNI13" s="11"/>
      <c r="BNJ13" s="11"/>
      <c r="BNK13" s="11"/>
      <c r="BNL13" s="11"/>
      <c r="BNM13" s="11"/>
      <c r="BNN13" s="11"/>
      <c r="BNO13" s="11"/>
      <c r="BNP13" s="11"/>
      <c r="BNQ13" s="11"/>
      <c r="BNR13" s="11"/>
      <c r="BNS13" s="11"/>
      <c r="BNT13" s="11"/>
      <c r="BNU13" s="11"/>
      <c r="BNV13" s="11"/>
      <c r="BNW13" s="11"/>
      <c r="BNX13" s="11"/>
      <c r="BNY13" s="11"/>
      <c r="BNZ13" s="11"/>
      <c r="BOA13" s="11"/>
      <c r="BOB13" s="11"/>
      <c r="BOC13" s="11"/>
      <c r="BOD13" s="11"/>
      <c r="BOE13" s="11"/>
      <c r="BOF13" s="11"/>
      <c r="BOG13" s="11"/>
      <c r="BOH13" s="11"/>
      <c r="BOI13" s="11"/>
      <c r="BOJ13" s="11"/>
      <c r="BOK13" s="11"/>
      <c r="BOL13" s="11"/>
      <c r="BOM13" s="11"/>
      <c r="BON13" s="11"/>
      <c r="BOO13" s="11"/>
      <c r="BOP13" s="11"/>
      <c r="BOQ13" s="11"/>
      <c r="BOR13" s="11"/>
      <c r="BOS13" s="11"/>
      <c r="BOT13" s="11"/>
      <c r="BOU13" s="11"/>
      <c r="BOV13" s="11"/>
      <c r="BOW13" s="11"/>
      <c r="BOX13" s="11"/>
      <c r="BOY13" s="11"/>
      <c r="BOZ13" s="11"/>
      <c r="BPA13" s="11"/>
      <c r="BPB13" s="11"/>
      <c r="BPC13" s="11"/>
      <c r="BPD13" s="11"/>
      <c r="BPE13" s="11"/>
      <c r="BPF13" s="11"/>
      <c r="BPG13" s="11"/>
      <c r="BPH13" s="11"/>
      <c r="BPI13" s="11"/>
      <c r="BPJ13" s="11"/>
      <c r="BPK13" s="11"/>
      <c r="BPL13" s="11"/>
      <c r="BPM13" s="11"/>
      <c r="BPN13" s="11"/>
      <c r="BPO13" s="11"/>
      <c r="BPP13" s="11"/>
      <c r="BPQ13" s="11"/>
      <c r="BPR13" s="11"/>
      <c r="BPS13" s="11"/>
      <c r="BPT13" s="11"/>
      <c r="BPU13" s="11"/>
      <c r="BPV13" s="11"/>
      <c r="BPW13" s="11"/>
      <c r="BPX13" s="11"/>
      <c r="BPY13" s="11"/>
      <c r="BPZ13" s="11"/>
      <c r="BQA13" s="11"/>
      <c r="BQB13" s="11"/>
      <c r="BQC13" s="11"/>
      <c r="BQD13" s="11"/>
      <c r="BQE13" s="11"/>
      <c r="BQF13" s="11"/>
      <c r="BQG13" s="11"/>
      <c r="BQH13" s="11"/>
      <c r="BQI13" s="11"/>
      <c r="BQJ13" s="11"/>
      <c r="BQK13" s="11"/>
      <c r="BQL13" s="11"/>
      <c r="BQM13" s="11"/>
      <c r="BQN13" s="11"/>
      <c r="BQO13" s="11"/>
      <c r="BQP13" s="11"/>
      <c r="BQQ13" s="11"/>
      <c r="BQR13" s="11"/>
      <c r="BQS13" s="11"/>
      <c r="BQT13" s="11"/>
      <c r="BQU13" s="11"/>
      <c r="BQV13" s="11"/>
      <c r="BQW13" s="11"/>
      <c r="BQX13" s="11"/>
      <c r="BQY13" s="11"/>
      <c r="BQZ13" s="11"/>
      <c r="BRA13" s="11"/>
      <c r="BRB13" s="11"/>
      <c r="BRC13" s="11"/>
      <c r="BRD13" s="11"/>
      <c r="BRE13" s="11"/>
      <c r="BRF13" s="11"/>
      <c r="BRG13" s="11"/>
      <c r="BRH13" s="11"/>
      <c r="BRI13" s="11"/>
      <c r="BRJ13" s="11"/>
      <c r="BRK13" s="11"/>
      <c r="BRL13" s="11"/>
      <c r="BRM13" s="11"/>
      <c r="BRN13" s="11"/>
      <c r="BRO13" s="11"/>
      <c r="BRP13" s="11"/>
      <c r="BRQ13" s="11"/>
      <c r="BRR13" s="11"/>
      <c r="BRS13" s="11"/>
      <c r="BRT13" s="11"/>
      <c r="BRU13" s="11"/>
      <c r="BRV13" s="11"/>
      <c r="BRW13" s="11"/>
      <c r="BRX13" s="11"/>
      <c r="BRY13" s="11"/>
      <c r="BRZ13" s="11"/>
      <c r="BSA13" s="11"/>
      <c r="BSB13" s="11"/>
      <c r="BSC13" s="11"/>
      <c r="BSD13" s="11"/>
      <c r="BSE13" s="11"/>
      <c r="BSF13" s="11"/>
      <c r="BSG13" s="11"/>
      <c r="BSH13" s="11"/>
      <c r="BSI13" s="11"/>
      <c r="BSJ13" s="11"/>
      <c r="BSK13" s="11"/>
      <c r="BSL13" s="11"/>
      <c r="BSM13" s="11"/>
      <c r="BSN13" s="11"/>
      <c r="BSO13" s="11"/>
      <c r="BSP13" s="11"/>
      <c r="BSQ13" s="11"/>
      <c r="BSR13" s="11"/>
      <c r="BSS13" s="11"/>
      <c r="BST13" s="11"/>
      <c r="BSU13" s="11"/>
      <c r="BSV13" s="11"/>
      <c r="BSW13" s="11"/>
      <c r="BSX13" s="11"/>
      <c r="BSY13" s="11"/>
      <c r="BSZ13" s="11"/>
      <c r="BTA13" s="11"/>
      <c r="BTB13" s="11"/>
      <c r="BTC13" s="11"/>
      <c r="BTD13" s="11"/>
      <c r="BTE13" s="11"/>
      <c r="BTF13" s="11"/>
      <c r="BTG13" s="11"/>
      <c r="BTH13" s="11"/>
      <c r="BTI13" s="11"/>
      <c r="BTJ13" s="11"/>
      <c r="BTK13" s="11"/>
      <c r="BTL13" s="11"/>
      <c r="BTM13" s="11"/>
      <c r="BTN13" s="11"/>
      <c r="BTO13" s="11"/>
      <c r="BTP13" s="11"/>
      <c r="BTQ13" s="11"/>
      <c r="BTR13" s="11"/>
      <c r="BTS13" s="11"/>
      <c r="BTT13" s="11"/>
      <c r="BTU13" s="11"/>
      <c r="BTV13" s="11"/>
      <c r="BTW13" s="11"/>
      <c r="BTX13" s="11"/>
      <c r="BTY13" s="11"/>
      <c r="BTZ13" s="11"/>
      <c r="BUA13" s="11"/>
      <c r="BUB13" s="11"/>
      <c r="BUC13" s="11"/>
      <c r="BUD13" s="11"/>
      <c r="BUE13" s="11"/>
      <c r="BUF13" s="11"/>
      <c r="BUG13" s="11"/>
      <c r="BUH13" s="11"/>
      <c r="BUI13" s="11"/>
      <c r="BUJ13" s="11"/>
      <c r="BUK13" s="11"/>
      <c r="BUL13" s="11"/>
      <c r="BUM13" s="11"/>
      <c r="BUN13" s="11"/>
      <c r="BUO13" s="11"/>
      <c r="BUP13" s="11"/>
      <c r="BUQ13" s="11"/>
      <c r="BUR13" s="11"/>
      <c r="BUS13" s="11"/>
      <c r="BUT13" s="11"/>
      <c r="BUU13" s="11"/>
      <c r="BUV13" s="11"/>
      <c r="BUW13" s="11"/>
      <c r="BUX13" s="11"/>
      <c r="BUY13" s="11"/>
      <c r="BUZ13" s="11"/>
      <c r="BVA13" s="11"/>
      <c r="BVB13" s="11"/>
      <c r="BVC13" s="11"/>
      <c r="BVD13" s="11"/>
      <c r="BVE13" s="11"/>
      <c r="BVF13" s="11"/>
      <c r="BVG13" s="11"/>
      <c r="BVH13" s="11"/>
      <c r="BVI13" s="11"/>
      <c r="BVJ13" s="11"/>
      <c r="BVK13" s="11"/>
      <c r="BVL13" s="11"/>
      <c r="BVM13" s="11"/>
      <c r="BVN13" s="11"/>
      <c r="BVO13" s="11"/>
      <c r="BVP13" s="11"/>
      <c r="BVQ13" s="11"/>
      <c r="BVR13" s="11"/>
      <c r="BVS13" s="11"/>
      <c r="BVT13" s="11"/>
      <c r="BVU13" s="11"/>
      <c r="BVV13" s="11"/>
      <c r="BVW13" s="11"/>
      <c r="BVX13" s="11"/>
      <c r="BVY13" s="11"/>
      <c r="BVZ13" s="11"/>
      <c r="BWA13" s="11"/>
      <c r="BWB13" s="11"/>
      <c r="BWC13" s="11"/>
      <c r="BWD13" s="11"/>
      <c r="BWE13" s="11"/>
      <c r="BWF13" s="11"/>
      <c r="BWG13" s="11"/>
      <c r="BWH13" s="11"/>
      <c r="BWI13" s="11"/>
      <c r="BWJ13" s="11"/>
      <c r="BWK13" s="11"/>
      <c r="BWL13" s="11"/>
      <c r="BWM13" s="11"/>
      <c r="BWN13" s="11"/>
      <c r="BWO13" s="11"/>
      <c r="BWP13" s="11"/>
      <c r="BWQ13" s="11"/>
      <c r="BWR13" s="11"/>
      <c r="BWS13" s="11"/>
      <c r="BWT13" s="11"/>
      <c r="BWU13" s="11"/>
      <c r="BWV13" s="11"/>
      <c r="BWW13" s="11"/>
      <c r="BWX13" s="11"/>
      <c r="BWY13" s="11"/>
      <c r="BWZ13" s="11"/>
      <c r="BXA13" s="11"/>
      <c r="BXB13" s="11"/>
      <c r="BXC13" s="11"/>
      <c r="BXD13" s="11"/>
      <c r="BXE13" s="11"/>
      <c r="BXF13" s="11"/>
      <c r="BXG13" s="11"/>
      <c r="BXH13" s="11"/>
      <c r="BXI13" s="11"/>
      <c r="BXJ13" s="11"/>
      <c r="BXK13" s="11"/>
      <c r="BXL13" s="11"/>
      <c r="BXM13" s="11"/>
      <c r="BXN13" s="11"/>
      <c r="BXO13" s="11"/>
      <c r="BXP13" s="11"/>
      <c r="BXQ13" s="11"/>
      <c r="BXR13" s="11"/>
      <c r="BXS13" s="11"/>
      <c r="BXT13" s="11"/>
      <c r="BXU13" s="11"/>
      <c r="BXV13" s="11"/>
      <c r="BXW13" s="11"/>
      <c r="BXX13" s="11"/>
      <c r="BXY13" s="11"/>
      <c r="BXZ13" s="11"/>
      <c r="BYA13" s="11"/>
      <c r="BYB13" s="11"/>
      <c r="BYC13" s="11"/>
      <c r="BYD13" s="11"/>
      <c r="BYE13" s="11"/>
      <c r="BYF13" s="11"/>
      <c r="BYG13" s="11"/>
      <c r="BYH13" s="11"/>
      <c r="BYI13" s="11"/>
      <c r="BYJ13" s="11"/>
      <c r="BYK13" s="11"/>
      <c r="BYL13" s="11"/>
      <c r="BYM13" s="11"/>
      <c r="BYN13" s="11"/>
      <c r="BYO13" s="11"/>
      <c r="BYP13" s="11"/>
      <c r="BYQ13" s="11"/>
      <c r="BYR13" s="11"/>
      <c r="BYS13" s="11"/>
      <c r="BYT13" s="11"/>
      <c r="BYU13" s="11"/>
      <c r="BYV13" s="11"/>
      <c r="BYW13" s="11"/>
      <c r="BYX13" s="11"/>
      <c r="BYY13" s="11"/>
      <c r="BYZ13" s="11"/>
      <c r="BZA13" s="11"/>
      <c r="BZB13" s="11"/>
      <c r="BZC13" s="11"/>
      <c r="BZD13" s="11"/>
      <c r="BZE13" s="11"/>
      <c r="BZF13" s="11"/>
      <c r="BZG13" s="11"/>
      <c r="BZH13" s="11"/>
      <c r="BZI13" s="11"/>
      <c r="BZJ13" s="11"/>
      <c r="BZK13" s="11"/>
      <c r="BZL13" s="11"/>
      <c r="BZM13" s="11"/>
      <c r="BZN13" s="11"/>
      <c r="BZO13" s="11"/>
      <c r="BZP13" s="11"/>
      <c r="BZQ13" s="11"/>
      <c r="BZR13" s="11"/>
      <c r="BZS13" s="11"/>
      <c r="BZT13" s="11"/>
      <c r="BZU13" s="11"/>
      <c r="BZV13" s="11"/>
      <c r="BZW13" s="11"/>
      <c r="BZX13" s="11"/>
      <c r="BZY13" s="11"/>
      <c r="BZZ13" s="11"/>
      <c r="CAA13" s="11"/>
      <c r="CAB13" s="11"/>
      <c r="CAC13" s="11"/>
      <c r="CAD13" s="11"/>
      <c r="CAE13" s="11"/>
      <c r="CAF13" s="11"/>
      <c r="CAG13" s="11"/>
      <c r="CAH13" s="11"/>
      <c r="CAI13" s="11"/>
      <c r="CAJ13" s="11"/>
      <c r="CAK13" s="11"/>
      <c r="CAL13" s="11"/>
      <c r="CAM13" s="11"/>
      <c r="CAN13" s="11"/>
      <c r="CAO13" s="11"/>
      <c r="CAP13" s="11"/>
      <c r="CAQ13" s="11"/>
      <c r="CAR13" s="11"/>
      <c r="CAS13" s="11"/>
      <c r="CAT13" s="11"/>
      <c r="CAU13" s="11"/>
      <c r="CAV13" s="11"/>
      <c r="CAW13" s="11"/>
      <c r="CAX13" s="11"/>
      <c r="CAY13" s="11"/>
      <c r="CAZ13" s="11"/>
      <c r="CBA13" s="11"/>
      <c r="CBB13" s="11"/>
      <c r="CBC13" s="11"/>
      <c r="CBD13" s="11"/>
      <c r="CBE13" s="11"/>
      <c r="CBF13" s="11"/>
      <c r="CBG13" s="11"/>
      <c r="CBH13" s="11"/>
      <c r="CBI13" s="11"/>
      <c r="CBJ13" s="11"/>
      <c r="CBK13" s="11"/>
      <c r="CBL13" s="11"/>
      <c r="CBM13" s="11"/>
      <c r="CBN13" s="11"/>
      <c r="CBO13" s="11"/>
      <c r="CBP13" s="11"/>
      <c r="CBQ13" s="11"/>
      <c r="CBR13" s="11"/>
      <c r="CBS13" s="11"/>
      <c r="CBT13" s="11"/>
      <c r="CBU13" s="11"/>
      <c r="CBV13" s="11"/>
      <c r="CBW13" s="11"/>
      <c r="CBX13" s="11"/>
      <c r="CBY13" s="11"/>
      <c r="CBZ13" s="11"/>
      <c r="CCA13" s="11"/>
      <c r="CCB13" s="11"/>
      <c r="CCC13" s="11"/>
      <c r="CCD13" s="11"/>
      <c r="CCE13" s="11"/>
      <c r="CCF13" s="11"/>
      <c r="CCG13" s="11"/>
      <c r="CCH13" s="11"/>
      <c r="CCI13" s="11"/>
      <c r="CCJ13" s="11"/>
      <c r="CCK13" s="11"/>
      <c r="CCL13" s="11"/>
      <c r="CCM13" s="11"/>
      <c r="CCN13" s="11"/>
      <c r="CCO13" s="11"/>
      <c r="CCP13" s="11"/>
      <c r="CCQ13" s="11"/>
      <c r="CCR13" s="11"/>
      <c r="CCS13" s="11"/>
      <c r="CCT13" s="11"/>
      <c r="CCU13" s="11"/>
      <c r="CCV13" s="11"/>
      <c r="CCW13" s="11"/>
      <c r="CCX13" s="11"/>
      <c r="CCY13" s="11"/>
      <c r="CCZ13" s="11"/>
      <c r="CDA13" s="11"/>
      <c r="CDB13" s="11"/>
      <c r="CDC13" s="11"/>
      <c r="CDD13" s="11"/>
      <c r="CDE13" s="11"/>
      <c r="CDF13" s="11"/>
      <c r="CDG13" s="11"/>
      <c r="CDH13" s="11"/>
      <c r="CDI13" s="11"/>
      <c r="CDJ13" s="11"/>
      <c r="CDK13" s="11"/>
      <c r="CDL13" s="11"/>
      <c r="CDM13" s="11"/>
      <c r="CDN13" s="11"/>
      <c r="CDO13" s="11"/>
      <c r="CDP13" s="11"/>
      <c r="CDQ13" s="11"/>
      <c r="CDR13" s="11"/>
      <c r="CDS13" s="11"/>
      <c r="CDT13" s="11"/>
      <c r="CDU13" s="11"/>
      <c r="CDV13" s="11"/>
      <c r="CDW13" s="11"/>
      <c r="CDX13" s="11"/>
      <c r="CDY13" s="11"/>
      <c r="CDZ13" s="11"/>
      <c r="CEA13" s="11"/>
      <c r="CEB13" s="11"/>
      <c r="CEC13" s="11"/>
      <c r="CED13" s="11"/>
      <c r="CEE13" s="11"/>
      <c r="CEF13" s="11"/>
      <c r="CEG13" s="11"/>
      <c r="CEH13" s="11"/>
      <c r="CEI13" s="11"/>
      <c r="CEJ13" s="11"/>
      <c r="CEK13" s="11"/>
      <c r="CEL13" s="11"/>
      <c r="CEM13" s="11"/>
      <c r="CEN13" s="11"/>
      <c r="CEO13" s="11"/>
      <c r="CEP13" s="11"/>
      <c r="CEQ13" s="11"/>
      <c r="CER13" s="11"/>
      <c r="CES13" s="11"/>
      <c r="CET13" s="11"/>
      <c r="CEU13" s="11"/>
      <c r="CEV13" s="11"/>
      <c r="CEW13" s="11"/>
      <c r="CEX13" s="11"/>
      <c r="CEY13" s="11"/>
      <c r="CEZ13" s="11"/>
      <c r="CFA13" s="11"/>
      <c r="CFB13" s="11"/>
      <c r="CFC13" s="11"/>
      <c r="CFD13" s="11"/>
      <c r="CFE13" s="11"/>
      <c r="CFF13" s="11"/>
      <c r="CFG13" s="11"/>
      <c r="CFH13" s="11"/>
      <c r="CFI13" s="11"/>
      <c r="CFJ13" s="11"/>
      <c r="CFK13" s="11"/>
      <c r="CFL13" s="11"/>
      <c r="CFM13" s="11"/>
      <c r="CFN13" s="11"/>
      <c r="CFO13" s="11"/>
      <c r="CFP13" s="11"/>
      <c r="CFQ13" s="11"/>
      <c r="CFR13" s="11"/>
      <c r="CFS13" s="11"/>
      <c r="CFT13" s="11"/>
      <c r="CFU13" s="11"/>
      <c r="CFV13" s="11"/>
      <c r="CFW13" s="11"/>
      <c r="CFX13" s="11"/>
      <c r="CFY13" s="11"/>
      <c r="CFZ13" s="11"/>
      <c r="CGA13" s="11"/>
      <c r="CGB13" s="11"/>
      <c r="CGC13" s="11"/>
      <c r="CGD13" s="11"/>
      <c r="CGE13" s="11"/>
      <c r="CGF13" s="11"/>
      <c r="CGG13" s="11"/>
      <c r="CGH13" s="11"/>
      <c r="CGI13" s="11"/>
      <c r="CGJ13" s="11"/>
      <c r="CGK13" s="11"/>
      <c r="CGL13" s="11"/>
      <c r="CGM13" s="11"/>
      <c r="CGN13" s="11"/>
      <c r="CGO13" s="11"/>
      <c r="CGP13" s="11"/>
      <c r="CGQ13" s="11"/>
      <c r="CGR13" s="11"/>
      <c r="CGS13" s="11"/>
      <c r="CGT13" s="11"/>
      <c r="CGU13" s="11"/>
      <c r="CGV13" s="11"/>
      <c r="CGW13" s="11"/>
      <c r="CGX13" s="11"/>
      <c r="CGY13" s="11"/>
      <c r="CGZ13" s="11"/>
      <c r="CHA13" s="11"/>
      <c r="CHB13" s="11"/>
      <c r="CHC13" s="11"/>
      <c r="CHD13" s="11"/>
      <c r="CHE13" s="11"/>
      <c r="CHF13" s="11"/>
      <c r="CHG13" s="11"/>
      <c r="CHH13" s="11"/>
      <c r="CHI13" s="11"/>
      <c r="CHJ13" s="11"/>
      <c r="CHK13" s="11"/>
      <c r="CHL13" s="11"/>
      <c r="CHM13" s="11"/>
      <c r="CHN13" s="11"/>
      <c r="CHO13" s="11"/>
      <c r="CHP13" s="11"/>
      <c r="CHQ13" s="11"/>
      <c r="CHR13" s="11"/>
      <c r="CHS13" s="11"/>
      <c r="CHT13" s="11"/>
      <c r="CHU13" s="11"/>
      <c r="CHV13" s="11"/>
      <c r="CHW13" s="11"/>
      <c r="CHX13" s="11"/>
      <c r="CHY13" s="11"/>
      <c r="CHZ13" s="11"/>
      <c r="CIA13" s="11"/>
      <c r="CIB13" s="11"/>
      <c r="CIC13" s="11"/>
      <c r="CID13" s="11"/>
      <c r="CIE13" s="11"/>
      <c r="CIF13" s="11"/>
      <c r="CIG13" s="11"/>
      <c r="CIH13" s="11"/>
      <c r="CII13" s="11"/>
      <c r="CIJ13" s="11"/>
      <c r="CIK13" s="11"/>
      <c r="CIL13" s="11"/>
      <c r="CIM13" s="11"/>
      <c r="CIN13" s="11"/>
      <c r="CIO13" s="11"/>
      <c r="CIP13" s="11"/>
      <c r="CIQ13" s="11"/>
      <c r="CIR13" s="11"/>
      <c r="CIS13" s="11"/>
      <c r="CIT13" s="11"/>
      <c r="CIU13" s="11"/>
      <c r="CIV13" s="11"/>
      <c r="CIW13" s="11"/>
      <c r="CIX13" s="11"/>
      <c r="CIY13" s="11"/>
      <c r="CIZ13" s="11"/>
      <c r="CJA13" s="11"/>
      <c r="CJB13" s="11"/>
      <c r="CJC13" s="11"/>
      <c r="CJD13" s="11"/>
      <c r="CJE13" s="11"/>
      <c r="CJF13" s="11"/>
      <c r="CJG13" s="11"/>
      <c r="CJH13" s="11"/>
      <c r="CJI13" s="11"/>
      <c r="CJJ13" s="11"/>
      <c r="CJK13" s="11"/>
      <c r="CJL13" s="11"/>
      <c r="CJM13" s="11"/>
      <c r="CJN13" s="11"/>
      <c r="CJO13" s="11"/>
      <c r="CJP13" s="11"/>
      <c r="CJQ13" s="11"/>
      <c r="CJR13" s="11"/>
      <c r="CJS13" s="11"/>
      <c r="CJT13" s="11"/>
      <c r="CJU13" s="11"/>
      <c r="CJV13" s="11"/>
      <c r="CJW13" s="11"/>
      <c r="CJX13" s="11"/>
      <c r="CJY13" s="11"/>
      <c r="CJZ13" s="11"/>
      <c r="CKA13" s="11"/>
      <c r="CKB13" s="11"/>
      <c r="CKC13" s="11"/>
      <c r="CKD13" s="11"/>
      <c r="CKE13" s="11"/>
      <c r="CKF13" s="11"/>
      <c r="CKG13" s="11"/>
      <c r="CKH13" s="11"/>
      <c r="CKI13" s="11"/>
      <c r="CKJ13" s="11"/>
      <c r="CKK13" s="11"/>
      <c r="CKL13" s="11"/>
      <c r="CKM13" s="11"/>
      <c r="CKN13" s="11"/>
      <c r="CKO13" s="11"/>
      <c r="CKP13" s="11"/>
      <c r="CKQ13" s="11"/>
      <c r="CKR13" s="11"/>
      <c r="CKS13" s="11"/>
      <c r="CKT13" s="11"/>
      <c r="CKU13" s="11"/>
      <c r="CKV13" s="11"/>
      <c r="CKW13" s="11"/>
      <c r="CKX13" s="11"/>
      <c r="CKY13" s="11"/>
      <c r="CKZ13" s="11"/>
      <c r="CLA13" s="11"/>
      <c r="CLB13" s="11"/>
      <c r="CLC13" s="11"/>
      <c r="CLD13" s="11"/>
      <c r="CLE13" s="11"/>
      <c r="CLF13" s="11"/>
      <c r="CLG13" s="11"/>
      <c r="CLH13" s="11"/>
      <c r="CLI13" s="11"/>
      <c r="CLJ13" s="11"/>
      <c r="CLK13" s="11"/>
      <c r="CLL13" s="11"/>
      <c r="CLM13" s="11"/>
      <c r="CLN13" s="11"/>
      <c r="CLO13" s="11"/>
      <c r="CLP13" s="11"/>
      <c r="CLQ13" s="11"/>
      <c r="CLR13" s="11"/>
      <c r="CLS13" s="11"/>
      <c r="CLT13" s="11"/>
      <c r="CLU13" s="11"/>
      <c r="CLV13" s="11"/>
      <c r="CLW13" s="11"/>
      <c r="CLX13" s="11"/>
      <c r="CLY13" s="11"/>
      <c r="CLZ13" s="11"/>
      <c r="CMA13" s="11"/>
      <c r="CMB13" s="11"/>
      <c r="CMC13" s="11"/>
      <c r="CMD13" s="11"/>
      <c r="CME13" s="11"/>
      <c r="CMF13" s="11"/>
      <c r="CMG13" s="11"/>
      <c r="CMH13" s="11"/>
      <c r="CMI13" s="11"/>
      <c r="CMJ13" s="11"/>
      <c r="CMK13" s="11"/>
      <c r="CML13" s="11"/>
      <c r="CMM13" s="11"/>
      <c r="CMN13" s="11"/>
      <c r="CMO13" s="11"/>
      <c r="CMP13" s="11"/>
      <c r="CMQ13" s="11"/>
      <c r="CMR13" s="11"/>
      <c r="CMS13" s="11"/>
      <c r="CMT13" s="11"/>
      <c r="CMU13" s="11"/>
      <c r="CMV13" s="11"/>
      <c r="CMW13" s="11"/>
      <c r="CMX13" s="11"/>
      <c r="CMY13" s="11"/>
      <c r="CMZ13" s="11"/>
      <c r="CNA13" s="11"/>
      <c r="CNB13" s="11"/>
      <c r="CNC13" s="11"/>
      <c r="CND13" s="11"/>
      <c r="CNE13" s="11"/>
      <c r="CNF13" s="11"/>
      <c r="CNG13" s="11"/>
      <c r="CNH13" s="11"/>
      <c r="CNI13" s="11"/>
      <c r="CNJ13" s="11"/>
      <c r="CNK13" s="11"/>
      <c r="CNL13" s="11"/>
      <c r="CNM13" s="11"/>
      <c r="CNN13" s="11"/>
      <c r="CNO13" s="11"/>
      <c r="CNP13" s="11"/>
      <c r="CNQ13" s="11"/>
      <c r="CNR13" s="11"/>
      <c r="CNS13" s="11"/>
      <c r="CNT13" s="11"/>
      <c r="CNU13" s="11"/>
      <c r="CNV13" s="11"/>
      <c r="CNW13" s="11"/>
      <c r="CNX13" s="11"/>
      <c r="CNY13" s="11"/>
      <c r="CNZ13" s="11"/>
      <c r="COA13" s="11"/>
      <c r="COB13" s="11"/>
      <c r="COC13" s="11"/>
      <c r="COD13" s="11"/>
      <c r="COE13" s="11"/>
      <c r="COF13" s="11"/>
      <c r="COG13" s="11"/>
      <c r="COH13" s="11"/>
      <c r="COI13" s="11"/>
      <c r="COJ13" s="11"/>
      <c r="COK13" s="11"/>
      <c r="COL13" s="11"/>
      <c r="COM13" s="11"/>
      <c r="CON13" s="11"/>
      <c r="COO13" s="11"/>
      <c r="COP13" s="11"/>
      <c r="COQ13" s="11"/>
      <c r="COR13" s="11"/>
      <c r="COS13" s="11"/>
      <c r="COT13" s="11"/>
      <c r="COU13" s="11"/>
      <c r="COV13" s="11"/>
      <c r="COW13" s="11"/>
      <c r="COX13" s="11"/>
      <c r="COY13" s="11"/>
      <c r="COZ13" s="11"/>
      <c r="CPA13" s="11"/>
      <c r="CPB13" s="11"/>
      <c r="CPC13" s="11"/>
      <c r="CPD13" s="11"/>
      <c r="CPE13" s="11"/>
      <c r="CPF13" s="11"/>
      <c r="CPG13" s="11"/>
      <c r="CPH13" s="11"/>
      <c r="CPI13" s="11"/>
      <c r="CPJ13" s="11"/>
      <c r="CPK13" s="11"/>
      <c r="CPL13" s="11"/>
      <c r="CPM13" s="11"/>
      <c r="CPN13" s="11"/>
      <c r="CPO13" s="11"/>
      <c r="CPP13" s="11"/>
      <c r="CPQ13" s="11"/>
      <c r="CPR13" s="11"/>
      <c r="CPS13" s="11"/>
      <c r="CPT13" s="11"/>
      <c r="CPU13" s="11"/>
      <c r="CPV13" s="11"/>
      <c r="CPW13" s="11"/>
      <c r="CPX13" s="11"/>
      <c r="CPY13" s="11"/>
      <c r="CPZ13" s="11"/>
      <c r="CQA13" s="11"/>
      <c r="CQB13" s="11"/>
      <c r="CQC13" s="11"/>
      <c r="CQD13" s="11"/>
      <c r="CQE13" s="11"/>
      <c r="CQF13" s="11"/>
      <c r="CQG13" s="11"/>
      <c r="CQH13" s="11"/>
      <c r="CQI13" s="11"/>
      <c r="CQJ13" s="11"/>
      <c r="CQK13" s="11"/>
      <c r="CQL13" s="11"/>
      <c r="CQM13" s="11"/>
      <c r="CQN13" s="11"/>
      <c r="CQO13" s="11"/>
      <c r="CQP13" s="11"/>
      <c r="CQQ13" s="11"/>
      <c r="CQR13" s="11"/>
      <c r="CQS13" s="11"/>
      <c r="CQT13" s="11"/>
      <c r="CQU13" s="11"/>
      <c r="CQV13" s="11"/>
      <c r="CQW13" s="11"/>
      <c r="CQX13" s="11"/>
      <c r="CQY13" s="11"/>
      <c r="CQZ13" s="11"/>
      <c r="CRA13" s="11"/>
      <c r="CRB13" s="11"/>
      <c r="CRC13" s="11"/>
      <c r="CRD13" s="11"/>
      <c r="CRE13" s="11"/>
      <c r="CRF13" s="11"/>
      <c r="CRG13" s="11"/>
      <c r="CRH13" s="11"/>
      <c r="CRI13" s="11"/>
      <c r="CRJ13" s="11"/>
      <c r="CRK13" s="11"/>
      <c r="CRL13" s="11"/>
      <c r="CRM13" s="11"/>
      <c r="CRN13" s="11"/>
      <c r="CRO13" s="11"/>
      <c r="CRP13" s="11"/>
      <c r="CRQ13" s="11"/>
      <c r="CRR13" s="11"/>
      <c r="CRS13" s="11"/>
      <c r="CRT13" s="11"/>
      <c r="CRU13" s="11"/>
      <c r="CRV13" s="11"/>
      <c r="CRW13" s="11"/>
      <c r="CRX13" s="11"/>
      <c r="CRY13" s="11"/>
      <c r="CRZ13" s="11"/>
      <c r="CSA13" s="11"/>
      <c r="CSB13" s="11"/>
      <c r="CSC13" s="11"/>
      <c r="CSD13" s="11"/>
      <c r="CSE13" s="11"/>
      <c r="CSF13" s="11"/>
      <c r="CSG13" s="11"/>
      <c r="CSH13" s="11"/>
      <c r="CSI13" s="11"/>
      <c r="CSJ13" s="11"/>
      <c r="CSK13" s="11"/>
      <c r="CSL13" s="11"/>
      <c r="CSM13" s="11"/>
      <c r="CSN13" s="11"/>
      <c r="CSO13" s="11"/>
      <c r="CSP13" s="11"/>
      <c r="CSQ13" s="11"/>
      <c r="CSR13" s="11"/>
      <c r="CSS13" s="11"/>
      <c r="CST13" s="11"/>
      <c r="CSU13" s="11"/>
      <c r="CSV13" s="11"/>
      <c r="CSW13" s="11"/>
      <c r="CSX13" s="11"/>
      <c r="CSY13" s="11"/>
      <c r="CSZ13" s="11"/>
      <c r="CTA13" s="11"/>
      <c r="CTB13" s="11"/>
      <c r="CTC13" s="11"/>
      <c r="CTD13" s="11"/>
      <c r="CTE13" s="11"/>
      <c r="CTF13" s="11"/>
      <c r="CTG13" s="11"/>
      <c r="CTH13" s="11"/>
      <c r="CTI13" s="11"/>
      <c r="CTJ13" s="11"/>
      <c r="CTK13" s="11"/>
      <c r="CTL13" s="11"/>
      <c r="CTM13" s="11"/>
      <c r="CTN13" s="11"/>
      <c r="CTO13" s="11"/>
      <c r="CTP13" s="11"/>
      <c r="CTQ13" s="11"/>
      <c r="CTR13" s="11"/>
      <c r="CTS13" s="11"/>
      <c r="CTT13" s="11"/>
      <c r="CTU13" s="11"/>
      <c r="CTV13" s="11"/>
      <c r="CTW13" s="11"/>
      <c r="CTX13" s="11"/>
      <c r="CTY13" s="11"/>
      <c r="CTZ13" s="11"/>
      <c r="CUA13" s="11"/>
      <c r="CUB13" s="11"/>
      <c r="CUC13" s="11"/>
      <c r="CUD13" s="11"/>
      <c r="CUE13" s="11"/>
      <c r="CUF13" s="11"/>
      <c r="CUG13" s="11"/>
      <c r="CUH13" s="11"/>
      <c r="CUI13" s="11"/>
      <c r="CUJ13" s="11"/>
      <c r="CUK13" s="11"/>
      <c r="CUL13" s="11"/>
      <c r="CUM13" s="11"/>
      <c r="CUN13" s="11"/>
      <c r="CUO13" s="11"/>
      <c r="CUP13" s="11"/>
      <c r="CUQ13" s="11"/>
      <c r="CUR13" s="11"/>
      <c r="CUS13" s="11"/>
      <c r="CUT13" s="11"/>
      <c r="CUU13" s="11"/>
      <c r="CUV13" s="11"/>
      <c r="CUW13" s="11"/>
      <c r="CUX13" s="11"/>
      <c r="CUY13" s="11"/>
      <c r="CUZ13" s="11"/>
      <c r="CVA13" s="11"/>
      <c r="CVB13" s="11"/>
      <c r="CVC13" s="11"/>
      <c r="CVD13" s="11"/>
      <c r="CVE13" s="11"/>
      <c r="CVF13" s="11"/>
      <c r="CVG13" s="11"/>
      <c r="CVH13" s="11"/>
      <c r="CVI13" s="11"/>
      <c r="CVJ13" s="11"/>
      <c r="CVK13" s="11"/>
      <c r="CVL13" s="11"/>
      <c r="CVM13" s="11"/>
      <c r="CVN13" s="11"/>
      <c r="CVO13" s="11"/>
      <c r="CVP13" s="11"/>
      <c r="CVQ13" s="11"/>
      <c r="CVR13" s="11"/>
      <c r="CVS13" s="11"/>
      <c r="CVT13" s="11"/>
      <c r="CVU13" s="11"/>
      <c r="CVV13" s="11"/>
      <c r="CVW13" s="11"/>
      <c r="CVX13" s="11"/>
      <c r="CVY13" s="11"/>
      <c r="CVZ13" s="11"/>
      <c r="CWA13" s="11"/>
      <c r="CWB13" s="11"/>
      <c r="CWC13" s="11"/>
      <c r="CWD13" s="11"/>
      <c r="CWE13" s="11"/>
      <c r="CWF13" s="11"/>
      <c r="CWG13" s="11"/>
      <c r="CWH13" s="11"/>
      <c r="CWI13" s="11"/>
      <c r="CWJ13" s="11"/>
      <c r="CWK13" s="11"/>
      <c r="CWL13" s="11"/>
      <c r="CWM13" s="11"/>
      <c r="CWN13" s="11"/>
      <c r="CWO13" s="11"/>
      <c r="CWP13" s="11"/>
      <c r="CWQ13" s="11"/>
      <c r="CWR13" s="11"/>
      <c r="CWS13" s="11"/>
      <c r="CWT13" s="11"/>
      <c r="CWU13" s="11"/>
      <c r="CWV13" s="11"/>
      <c r="CWW13" s="11"/>
      <c r="CWX13" s="11"/>
      <c r="CWY13" s="11"/>
      <c r="CWZ13" s="11"/>
      <c r="CXA13" s="11"/>
      <c r="CXB13" s="11"/>
      <c r="CXC13" s="11"/>
      <c r="CXD13" s="11"/>
      <c r="CXE13" s="11"/>
      <c r="CXF13" s="11"/>
      <c r="CXG13" s="11"/>
      <c r="CXH13" s="11"/>
      <c r="CXI13" s="11"/>
      <c r="CXJ13" s="11"/>
      <c r="CXK13" s="11"/>
      <c r="CXL13" s="11"/>
      <c r="CXM13" s="11"/>
      <c r="CXN13" s="11"/>
      <c r="CXO13" s="11"/>
      <c r="CXP13" s="11"/>
      <c r="CXQ13" s="11"/>
      <c r="CXR13" s="11"/>
      <c r="CXS13" s="11"/>
      <c r="CXT13" s="11"/>
      <c r="CXU13" s="11"/>
      <c r="CXV13" s="11"/>
      <c r="CXW13" s="11"/>
      <c r="CXX13" s="11"/>
      <c r="CXY13" s="11"/>
      <c r="CXZ13" s="11"/>
      <c r="CYA13" s="11"/>
      <c r="CYB13" s="11"/>
      <c r="CYC13" s="11"/>
      <c r="CYD13" s="11"/>
      <c r="CYE13" s="11"/>
      <c r="CYF13" s="11"/>
      <c r="CYG13" s="11"/>
      <c r="CYH13" s="11"/>
      <c r="CYI13" s="11"/>
      <c r="CYJ13" s="11"/>
      <c r="CYK13" s="11"/>
      <c r="CYL13" s="11"/>
      <c r="CYM13" s="11"/>
      <c r="CYN13" s="11"/>
      <c r="CYO13" s="11"/>
      <c r="CYP13" s="11"/>
      <c r="CYQ13" s="11"/>
      <c r="CYR13" s="11"/>
      <c r="CYS13" s="11"/>
      <c r="CYT13" s="11"/>
      <c r="CYU13" s="11"/>
      <c r="CYV13" s="11"/>
      <c r="CYW13" s="11"/>
      <c r="CYX13" s="11"/>
      <c r="CYY13" s="11"/>
      <c r="CYZ13" s="11"/>
      <c r="CZA13" s="11"/>
      <c r="CZB13" s="11"/>
      <c r="CZC13" s="11"/>
      <c r="CZD13" s="11"/>
      <c r="CZE13" s="11"/>
      <c r="CZF13" s="11"/>
      <c r="CZG13" s="11"/>
      <c r="CZH13" s="11"/>
      <c r="CZI13" s="11"/>
      <c r="CZJ13" s="11"/>
      <c r="CZK13" s="11"/>
      <c r="CZL13" s="11"/>
      <c r="CZM13" s="11"/>
      <c r="CZN13" s="11"/>
      <c r="CZO13" s="11"/>
      <c r="CZP13" s="11"/>
      <c r="CZQ13" s="11"/>
      <c r="CZR13" s="11"/>
      <c r="CZS13" s="11"/>
      <c r="CZT13" s="11"/>
      <c r="CZU13" s="11"/>
      <c r="CZV13" s="11"/>
      <c r="CZW13" s="11"/>
      <c r="CZX13" s="11"/>
      <c r="CZY13" s="11"/>
      <c r="CZZ13" s="11"/>
      <c r="DAA13" s="11"/>
      <c r="DAB13" s="11"/>
      <c r="DAC13" s="11"/>
      <c r="DAD13" s="11"/>
      <c r="DAE13" s="11"/>
      <c r="DAF13" s="11"/>
      <c r="DAG13" s="11"/>
      <c r="DAH13" s="11"/>
      <c r="DAI13" s="11"/>
      <c r="DAJ13" s="11"/>
      <c r="DAK13" s="11"/>
      <c r="DAL13" s="11"/>
      <c r="DAM13" s="11"/>
      <c r="DAN13" s="11"/>
      <c r="DAO13" s="11"/>
      <c r="DAP13" s="11"/>
      <c r="DAQ13" s="11"/>
      <c r="DAR13" s="11"/>
      <c r="DAS13" s="11"/>
      <c r="DAT13" s="11"/>
      <c r="DAU13" s="11"/>
      <c r="DAV13" s="11"/>
      <c r="DAW13" s="11"/>
      <c r="DAX13" s="11"/>
      <c r="DAY13" s="11"/>
      <c r="DAZ13" s="11"/>
      <c r="DBA13" s="11"/>
      <c r="DBB13" s="11"/>
      <c r="DBC13" s="11"/>
      <c r="DBD13" s="11"/>
      <c r="DBE13" s="11"/>
      <c r="DBF13" s="11"/>
      <c r="DBG13" s="11"/>
      <c r="DBH13" s="11"/>
      <c r="DBI13" s="11"/>
      <c r="DBJ13" s="11"/>
      <c r="DBK13" s="11"/>
      <c r="DBL13" s="11"/>
      <c r="DBM13" s="11"/>
      <c r="DBN13" s="11"/>
      <c r="DBO13" s="11"/>
      <c r="DBP13" s="11"/>
      <c r="DBQ13" s="11"/>
      <c r="DBR13" s="11"/>
      <c r="DBS13" s="11"/>
      <c r="DBT13" s="11"/>
      <c r="DBU13" s="11"/>
      <c r="DBV13" s="11"/>
      <c r="DBW13" s="11"/>
      <c r="DBX13" s="11"/>
      <c r="DBY13" s="11"/>
      <c r="DBZ13" s="11"/>
      <c r="DCA13" s="11"/>
      <c r="DCB13" s="11"/>
      <c r="DCC13" s="11"/>
      <c r="DCD13" s="11"/>
      <c r="DCE13" s="11"/>
      <c r="DCF13" s="11"/>
      <c r="DCG13" s="11"/>
      <c r="DCH13" s="11"/>
      <c r="DCI13" s="11"/>
      <c r="DCJ13" s="11"/>
      <c r="DCK13" s="11"/>
      <c r="DCL13" s="11"/>
      <c r="DCM13" s="11"/>
      <c r="DCN13" s="11"/>
      <c r="DCO13" s="11"/>
      <c r="DCP13" s="11"/>
      <c r="DCQ13" s="11"/>
      <c r="DCR13" s="11"/>
      <c r="DCS13" s="11"/>
      <c r="DCT13" s="11"/>
      <c r="DCU13" s="11"/>
      <c r="DCV13" s="11"/>
      <c r="DCW13" s="11"/>
      <c r="DCX13" s="11"/>
      <c r="DCY13" s="11"/>
      <c r="DCZ13" s="11"/>
      <c r="DDA13" s="11"/>
      <c r="DDB13" s="11"/>
      <c r="DDC13" s="11"/>
      <c r="DDD13" s="11"/>
      <c r="DDE13" s="11"/>
      <c r="DDF13" s="11"/>
      <c r="DDG13" s="11"/>
      <c r="DDH13" s="11"/>
      <c r="DDI13" s="11"/>
      <c r="DDJ13" s="11"/>
      <c r="DDK13" s="11"/>
      <c r="DDL13" s="11"/>
      <c r="DDM13" s="11"/>
      <c r="DDN13" s="11"/>
      <c r="DDO13" s="11"/>
      <c r="DDP13" s="11"/>
      <c r="DDQ13" s="11"/>
      <c r="DDR13" s="11"/>
      <c r="DDS13" s="11"/>
      <c r="DDT13" s="11"/>
      <c r="DDU13" s="11"/>
      <c r="DDV13" s="11"/>
      <c r="DDW13" s="11"/>
      <c r="DDX13" s="11"/>
      <c r="DDY13" s="11"/>
      <c r="DDZ13" s="11"/>
      <c r="DEA13" s="11"/>
      <c r="DEB13" s="11"/>
      <c r="DEC13" s="11"/>
      <c r="DED13" s="11"/>
      <c r="DEE13" s="11"/>
      <c r="DEF13" s="11"/>
      <c r="DEG13" s="11"/>
      <c r="DEH13" s="11"/>
      <c r="DEI13" s="11"/>
      <c r="DEJ13" s="11"/>
      <c r="DEK13" s="11"/>
      <c r="DEL13" s="11"/>
      <c r="DEM13" s="11"/>
      <c r="DEN13" s="11"/>
      <c r="DEO13" s="11"/>
      <c r="DEP13" s="11"/>
      <c r="DEQ13" s="11"/>
      <c r="DER13" s="11"/>
      <c r="DES13" s="11"/>
      <c r="DET13" s="11"/>
      <c r="DEU13" s="11"/>
      <c r="DEV13" s="11"/>
      <c r="DEW13" s="11"/>
      <c r="DEX13" s="11"/>
      <c r="DEY13" s="11"/>
      <c r="DEZ13" s="11"/>
      <c r="DFA13" s="11"/>
      <c r="DFB13" s="11"/>
      <c r="DFC13" s="11"/>
      <c r="DFD13" s="11"/>
      <c r="DFE13" s="11"/>
      <c r="DFF13" s="11"/>
      <c r="DFG13" s="11"/>
      <c r="DFH13" s="11"/>
      <c r="DFI13" s="11"/>
      <c r="DFJ13" s="11"/>
      <c r="DFK13" s="11"/>
      <c r="DFL13" s="11"/>
      <c r="DFM13" s="11"/>
      <c r="DFN13" s="11"/>
      <c r="DFO13" s="11"/>
      <c r="DFP13" s="11"/>
      <c r="DFQ13" s="11"/>
      <c r="DFR13" s="11"/>
      <c r="DFS13" s="11"/>
      <c r="DFT13" s="11"/>
      <c r="DFU13" s="11"/>
      <c r="DFV13" s="11"/>
      <c r="DFW13" s="11"/>
      <c r="DFX13" s="11"/>
      <c r="DFY13" s="11"/>
      <c r="DFZ13" s="11"/>
      <c r="DGA13" s="11"/>
      <c r="DGB13" s="11"/>
      <c r="DGC13" s="11"/>
      <c r="DGD13" s="11"/>
      <c r="DGE13" s="11"/>
      <c r="DGF13" s="11"/>
      <c r="DGG13" s="11"/>
      <c r="DGH13" s="11"/>
      <c r="DGI13" s="11"/>
      <c r="DGJ13" s="11"/>
      <c r="DGK13" s="11"/>
      <c r="DGL13" s="11"/>
      <c r="DGM13" s="11"/>
      <c r="DGN13" s="11"/>
      <c r="DGO13" s="11"/>
      <c r="DGP13" s="11"/>
      <c r="DGQ13" s="11"/>
      <c r="DGR13" s="11"/>
      <c r="DGS13" s="11"/>
      <c r="DGT13" s="11"/>
      <c r="DGU13" s="11"/>
      <c r="DGV13" s="11"/>
      <c r="DGW13" s="11"/>
      <c r="DGX13" s="11"/>
      <c r="DGY13" s="11"/>
      <c r="DGZ13" s="11"/>
      <c r="DHA13" s="11"/>
      <c r="DHB13" s="11"/>
      <c r="DHC13" s="11"/>
      <c r="DHD13" s="11"/>
      <c r="DHE13" s="11"/>
      <c r="DHF13" s="11"/>
      <c r="DHG13" s="11"/>
      <c r="DHH13" s="11"/>
      <c r="DHI13" s="11"/>
      <c r="DHJ13" s="11"/>
      <c r="DHK13" s="11"/>
      <c r="DHL13" s="11"/>
      <c r="DHM13" s="11"/>
      <c r="DHN13" s="11"/>
      <c r="DHO13" s="11"/>
      <c r="DHP13" s="11"/>
      <c r="DHQ13" s="11"/>
      <c r="DHR13" s="11"/>
      <c r="DHS13" s="11"/>
      <c r="DHT13" s="11"/>
      <c r="DHU13" s="11"/>
      <c r="DHV13" s="11"/>
      <c r="DHW13" s="11"/>
      <c r="DHX13" s="11"/>
      <c r="DHY13" s="11"/>
      <c r="DHZ13" s="11"/>
      <c r="DIA13" s="11"/>
      <c r="DIB13" s="11"/>
      <c r="DIC13" s="11"/>
      <c r="DID13" s="11"/>
      <c r="DIE13" s="11"/>
      <c r="DIF13" s="11"/>
      <c r="DIG13" s="11"/>
      <c r="DIH13" s="11"/>
      <c r="DII13" s="11"/>
      <c r="DIJ13" s="11"/>
      <c r="DIK13" s="11"/>
      <c r="DIL13" s="11"/>
      <c r="DIM13" s="11"/>
      <c r="DIN13" s="11"/>
      <c r="DIO13" s="11"/>
      <c r="DIP13" s="11"/>
      <c r="DIQ13" s="11"/>
      <c r="DIR13" s="11"/>
      <c r="DIS13" s="11"/>
      <c r="DIT13" s="11"/>
      <c r="DIU13" s="11"/>
      <c r="DIV13" s="11"/>
      <c r="DIW13" s="11"/>
      <c r="DIX13" s="11"/>
      <c r="DIY13" s="11"/>
      <c r="DIZ13" s="11"/>
      <c r="DJA13" s="11"/>
      <c r="DJB13" s="11"/>
      <c r="DJC13" s="11"/>
      <c r="DJD13" s="11"/>
      <c r="DJE13" s="11"/>
      <c r="DJF13" s="11"/>
      <c r="DJG13" s="11"/>
      <c r="DJH13" s="11"/>
      <c r="DJI13" s="11"/>
      <c r="DJJ13" s="11"/>
      <c r="DJK13" s="11"/>
      <c r="DJL13" s="11"/>
      <c r="DJM13" s="11"/>
      <c r="DJN13" s="11"/>
      <c r="DJO13" s="11"/>
      <c r="DJP13" s="11"/>
      <c r="DJQ13" s="11"/>
      <c r="DJR13" s="11"/>
      <c r="DJS13" s="11"/>
      <c r="DJT13" s="11"/>
      <c r="DJU13" s="11"/>
      <c r="DJV13" s="11"/>
      <c r="DJW13" s="11"/>
      <c r="DJX13" s="11"/>
      <c r="DJY13" s="11"/>
      <c r="DJZ13" s="11"/>
      <c r="DKA13" s="11"/>
      <c r="DKB13" s="11"/>
      <c r="DKC13" s="11"/>
      <c r="DKD13" s="11"/>
      <c r="DKE13" s="11"/>
      <c r="DKF13" s="11"/>
      <c r="DKG13" s="11"/>
      <c r="DKH13" s="11"/>
      <c r="DKI13" s="11"/>
      <c r="DKJ13" s="11"/>
      <c r="DKK13" s="11"/>
      <c r="DKL13" s="11"/>
      <c r="DKM13" s="11"/>
      <c r="DKN13" s="11"/>
      <c r="DKO13" s="11"/>
      <c r="DKP13" s="11"/>
      <c r="DKQ13" s="11"/>
      <c r="DKR13" s="11"/>
      <c r="DKS13" s="11"/>
      <c r="DKT13" s="11"/>
      <c r="DKU13" s="11"/>
      <c r="DKV13" s="11"/>
      <c r="DKW13" s="11"/>
      <c r="DKX13" s="11"/>
      <c r="DKY13" s="11"/>
      <c r="DKZ13" s="11"/>
      <c r="DLA13" s="11"/>
      <c r="DLB13" s="11"/>
      <c r="DLC13" s="11"/>
      <c r="DLD13" s="11"/>
      <c r="DLE13" s="11"/>
      <c r="DLF13" s="11"/>
      <c r="DLG13" s="11"/>
      <c r="DLH13" s="11"/>
      <c r="DLI13" s="11"/>
      <c r="DLJ13" s="11"/>
      <c r="DLK13" s="11"/>
      <c r="DLL13" s="11"/>
      <c r="DLM13" s="11"/>
      <c r="DLN13" s="11"/>
      <c r="DLO13" s="11"/>
      <c r="DLP13" s="11"/>
      <c r="DLQ13" s="11"/>
      <c r="DLR13" s="11"/>
      <c r="DLS13" s="11"/>
      <c r="DLT13" s="11"/>
      <c r="DLU13" s="11"/>
      <c r="DLV13" s="11"/>
      <c r="DLW13" s="11"/>
      <c r="DLX13" s="11"/>
      <c r="DLY13" s="11"/>
      <c r="DLZ13" s="11"/>
      <c r="DMA13" s="11"/>
      <c r="DMB13" s="11"/>
      <c r="DMC13" s="11"/>
      <c r="DMD13" s="11"/>
      <c r="DME13" s="11"/>
      <c r="DMF13" s="11"/>
      <c r="DMG13" s="11"/>
      <c r="DMH13" s="11"/>
      <c r="DMI13" s="11"/>
      <c r="DMJ13" s="11"/>
      <c r="DMK13" s="11"/>
      <c r="DML13" s="11"/>
      <c r="DMM13" s="11"/>
      <c r="DMN13" s="11"/>
      <c r="DMO13" s="11"/>
      <c r="DMP13" s="11"/>
      <c r="DMQ13" s="11"/>
      <c r="DMR13" s="11"/>
      <c r="DMS13" s="11"/>
      <c r="DMT13" s="11"/>
      <c r="DMU13" s="11"/>
      <c r="DMV13" s="11"/>
      <c r="DMW13" s="11"/>
      <c r="DMX13" s="11"/>
      <c r="DMY13" s="11"/>
      <c r="DMZ13" s="11"/>
      <c r="DNA13" s="11"/>
      <c r="DNB13" s="11"/>
      <c r="DNC13" s="11"/>
      <c r="DND13" s="11"/>
      <c r="DNE13" s="11"/>
      <c r="DNF13" s="11"/>
      <c r="DNG13" s="11"/>
      <c r="DNH13" s="11"/>
      <c r="DNI13" s="11"/>
      <c r="DNJ13" s="11"/>
      <c r="DNK13" s="11"/>
      <c r="DNL13" s="11"/>
      <c r="DNM13" s="11"/>
      <c r="DNN13" s="11"/>
      <c r="DNO13" s="11"/>
      <c r="DNP13" s="11"/>
      <c r="DNQ13" s="11"/>
      <c r="DNR13" s="11"/>
      <c r="DNS13" s="11"/>
      <c r="DNT13" s="11"/>
      <c r="DNU13" s="11"/>
      <c r="DNV13" s="11"/>
      <c r="DNW13" s="11"/>
      <c r="DNX13" s="11"/>
      <c r="DNY13" s="11"/>
      <c r="DNZ13" s="11"/>
      <c r="DOA13" s="11"/>
      <c r="DOB13" s="11"/>
      <c r="DOC13" s="11"/>
      <c r="DOD13" s="11"/>
      <c r="DOE13" s="11"/>
      <c r="DOF13" s="11"/>
      <c r="DOG13" s="11"/>
      <c r="DOH13" s="11"/>
      <c r="DOI13" s="11"/>
      <c r="DOJ13" s="11"/>
      <c r="DOK13" s="11"/>
      <c r="DOL13" s="11"/>
      <c r="DOM13" s="11"/>
      <c r="DON13" s="11"/>
      <c r="DOO13" s="11"/>
      <c r="DOP13" s="11"/>
      <c r="DOQ13" s="11"/>
      <c r="DOR13" s="11"/>
      <c r="DOS13" s="11"/>
      <c r="DOT13" s="11"/>
      <c r="DOU13" s="11"/>
      <c r="DOV13" s="11"/>
      <c r="DOW13" s="11"/>
      <c r="DOX13" s="11"/>
      <c r="DOY13" s="11"/>
      <c r="DOZ13" s="11"/>
      <c r="DPA13" s="11"/>
      <c r="DPB13" s="11"/>
      <c r="DPC13" s="11"/>
      <c r="DPD13" s="11"/>
      <c r="DPE13" s="11"/>
      <c r="DPF13" s="11"/>
      <c r="DPG13" s="11"/>
      <c r="DPH13" s="11"/>
      <c r="DPI13" s="11"/>
      <c r="DPJ13" s="11"/>
      <c r="DPK13" s="11"/>
      <c r="DPL13" s="11"/>
      <c r="DPM13" s="11"/>
      <c r="DPN13" s="11"/>
      <c r="DPO13" s="11"/>
      <c r="DPP13" s="11"/>
      <c r="DPQ13" s="11"/>
      <c r="DPR13" s="11"/>
      <c r="DPS13" s="11"/>
      <c r="DPT13" s="11"/>
      <c r="DPU13" s="11"/>
      <c r="DPV13" s="11"/>
      <c r="DPW13" s="11"/>
      <c r="DPX13" s="11"/>
      <c r="DPY13" s="11"/>
      <c r="DPZ13" s="11"/>
      <c r="DQA13" s="11"/>
      <c r="DQB13" s="11"/>
      <c r="DQC13" s="11"/>
      <c r="DQD13" s="11"/>
      <c r="DQE13" s="11"/>
      <c r="DQF13" s="11"/>
      <c r="DQG13" s="11"/>
      <c r="DQH13" s="11"/>
      <c r="DQI13" s="11"/>
      <c r="DQJ13" s="11"/>
      <c r="DQK13" s="11"/>
      <c r="DQL13" s="11"/>
      <c r="DQM13" s="11"/>
      <c r="DQN13" s="11"/>
      <c r="DQO13" s="11"/>
      <c r="DQP13" s="11"/>
      <c r="DQQ13" s="11"/>
      <c r="DQR13" s="11"/>
      <c r="DQS13" s="11"/>
      <c r="DQT13" s="11"/>
      <c r="DQU13" s="11"/>
      <c r="DQV13" s="11"/>
      <c r="DQW13" s="11"/>
      <c r="DQX13" s="11"/>
      <c r="DQY13" s="11"/>
      <c r="DQZ13" s="11"/>
      <c r="DRA13" s="11"/>
      <c r="DRB13" s="11"/>
      <c r="DRC13" s="11"/>
      <c r="DRD13" s="11"/>
      <c r="DRE13" s="11"/>
      <c r="DRF13" s="11"/>
      <c r="DRG13" s="11"/>
      <c r="DRH13" s="11"/>
      <c r="DRI13" s="11"/>
      <c r="DRJ13" s="11"/>
      <c r="DRK13" s="11"/>
      <c r="DRL13" s="11"/>
      <c r="DRM13" s="11"/>
      <c r="DRN13" s="11"/>
      <c r="DRO13" s="11"/>
      <c r="DRP13" s="11"/>
      <c r="DRQ13" s="11"/>
      <c r="DRR13" s="11"/>
      <c r="DRS13" s="11"/>
      <c r="DRT13" s="11"/>
      <c r="DRU13" s="11"/>
      <c r="DRV13" s="11"/>
      <c r="DRW13" s="11"/>
      <c r="DRX13" s="11"/>
      <c r="DRY13" s="11"/>
      <c r="DRZ13" s="11"/>
      <c r="DSA13" s="11"/>
      <c r="DSB13" s="11"/>
      <c r="DSC13" s="11"/>
      <c r="DSD13" s="11"/>
      <c r="DSE13" s="11"/>
      <c r="DSF13" s="11"/>
      <c r="DSG13" s="11"/>
      <c r="DSH13" s="11"/>
      <c r="DSI13" s="11"/>
      <c r="DSJ13" s="11"/>
      <c r="DSK13" s="11"/>
      <c r="DSL13" s="11"/>
      <c r="DSM13" s="11"/>
      <c r="DSN13" s="11"/>
      <c r="DSO13" s="11"/>
      <c r="DSP13" s="11"/>
      <c r="DSQ13" s="11"/>
      <c r="DSR13" s="11"/>
      <c r="DSS13" s="11"/>
      <c r="DST13" s="11"/>
      <c r="DSU13" s="11"/>
      <c r="DSV13" s="11"/>
      <c r="DSW13" s="11"/>
      <c r="DSX13" s="11"/>
      <c r="DSY13" s="11"/>
      <c r="DSZ13" s="11"/>
      <c r="DTA13" s="11"/>
      <c r="DTB13" s="11"/>
      <c r="DTC13" s="11"/>
      <c r="DTD13" s="11"/>
      <c r="DTE13" s="11"/>
      <c r="DTF13" s="11"/>
      <c r="DTG13" s="11"/>
      <c r="DTH13" s="11"/>
      <c r="DTI13" s="11"/>
      <c r="DTJ13" s="11"/>
      <c r="DTK13" s="11"/>
      <c r="DTL13" s="11"/>
      <c r="DTM13" s="11"/>
      <c r="DTN13" s="11"/>
      <c r="DTO13" s="11"/>
      <c r="DTP13" s="11"/>
      <c r="DTQ13" s="11"/>
      <c r="DTR13" s="11"/>
      <c r="DTS13" s="11"/>
      <c r="DTT13" s="11"/>
      <c r="DTU13" s="11"/>
      <c r="DTV13" s="11"/>
      <c r="DTW13" s="11"/>
      <c r="DTX13" s="11"/>
      <c r="DTY13" s="11"/>
      <c r="DTZ13" s="11"/>
      <c r="DUA13" s="11"/>
      <c r="DUB13" s="11"/>
      <c r="DUC13" s="11"/>
      <c r="DUD13" s="11"/>
      <c r="DUE13" s="11"/>
      <c r="DUF13" s="11"/>
      <c r="DUG13" s="11"/>
      <c r="DUH13" s="11"/>
      <c r="DUI13" s="11"/>
      <c r="DUJ13" s="11"/>
      <c r="DUK13" s="11"/>
      <c r="DUL13" s="11"/>
      <c r="DUM13" s="11"/>
      <c r="DUN13" s="11"/>
      <c r="DUO13" s="11"/>
      <c r="DUP13" s="11"/>
      <c r="DUQ13" s="11"/>
      <c r="DUR13" s="11"/>
      <c r="DUS13" s="11"/>
      <c r="DUT13" s="11"/>
      <c r="DUU13" s="11"/>
      <c r="DUV13" s="11"/>
      <c r="DUW13" s="11"/>
      <c r="DUX13" s="11"/>
      <c r="DUY13" s="11"/>
      <c r="DUZ13" s="11"/>
      <c r="DVA13" s="11"/>
      <c r="DVB13" s="11"/>
      <c r="DVC13" s="11"/>
      <c r="DVD13" s="11"/>
      <c r="DVE13" s="11"/>
      <c r="DVF13" s="11"/>
      <c r="DVG13" s="11"/>
      <c r="DVH13" s="11"/>
      <c r="DVI13" s="11"/>
      <c r="DVJ13" s="11"/>
      <c r="DVK13" s="11"/>
      <c r="DVL13" s="11"/>
      <c r="DVM13" s="11"/>
      <c r="DVN13" s="11"/>
      <c r="DVO13" s="11"/>
      <c r="DVP13" s="11"/>
      <c r="DVQ13" s="11"/>
      <c r="DVR13" s="11"/>
      <c r="DVS13" s="11"/>
      <c r="DVT13" s="11"/>
      <c r="DVU13" s="11"/>
      <c r="DVV13" s="11"/>
      <c r="DVW13" s="11"/>
      <c r="DVX13" s="11"/>
      <c r="DVY13" s="11"/>
      <c r="DVZ13" s="11"/>
      <c r="DWA13" s="11"/>
      <c r="DWB13" s="11"/>
      <c r="DWC13" s="11"/>
      <c r="DWD13" s="11"/>
      <c r="DWE13" s="11"/>
      <c r="DWF13" s="11"/>
      <c r="DWG13" s="11"/>
      <c r="DWH13" s="11"/>
      <c r="DWI13" s="11"/>
      <c r="DWJ13" s="11"/>
      <c r="DWK13" s="11"/>
      <c r="DWL13" s="11"/>
      <c r="DWM13" s="11"/>
      <c r="DWN13" s="11"/>
      <c r="DWO13" s="11"/>
      <c r="DWP13" s="11"/>
      <c r="DWQ13" s="11"/>
      <c r="DWR13" s="11"/>
      <c r="DWS13" s="11"/>
      <c r="DWT13" s="11"/>
      <c r="DWU13" s="11"/>
      <c r="DWV13" s="11"/>
      <c r="DWW13" s="11"/>
      <c r="DWX13" s="11"/>
      <c r="DWY13" s="11"/>
      <c r="DWZ13" s="11"/>
      <c r="DXA13" s="11"/>
      <c r="DXB13" s="11"/>
      <c r="DXC13" s="11"/>
      <c r="DXD13" s="11"/>
      <c r="DXE13" s="11"/>
      <c r="DXF13" s="11"/>
      <c r="DXG13" s="11"/>
      <c r="DXH13" s="11"/>
      <c r="DXI13" s="11"/>
      <c r="DXJ13" s="11"/>
      <c r="DXK13" s="11"/>
      <c r="DXL13" s="11"/>
      <c r="DXM13" s="11"/>
      <c r="DXN13" s="11"/>
      <c r="DXO13" s="11"/>
      <c r="DXP13" s="11"/>
      <c r="DXQ13" s="11"/>
      <c r="DXR13" s="11"/>
      <c r="DXS13" s="11"/>
      <c r="DXT13" s="11"/>
      <c r="DXU13" s="11"/>
      <c r="DXV13" s="11"/>
      <c r="DXW13" s="11"/>
      <c r="DXX13" s="11"/>
      <c r="DXY13" s="11"/>
      <c r="DXZ13" s="11"/>
      <c r="DYA13" s="11"/>
      <c r="DYB13" s="11"/>
      <c r="DYC13" s="11"/>
      <c r="DYD13" s="11"/>
      <c r="DYE13" s="11"/>
      <c r="DYF13" s="11"/>
      <c r="DYG13" s="11"/>
      <c r="DYH13" s="11"/>
      <c r="DYI13" s="11"/>
      <c r="DYJ13" s="11"/>
      <c r="DYK13" s="11"/>
      <c r="DYL13" s="11"/>
      <c r="DYM13" s="11"/>
      <c r="DYN13" s="11"/>
      <c r="DYO13" s="11"/>
      <c r="DYP13" s="11"/>
      <c r="DYQ13" s="11"/>
      <c r="DYR13" s="11"/>
      <c r="DYS13" s="11"/>
      <c r="DYT13" s="11"/>
      <c r="DYU13" s="11"/>
      <c r="DYV13" s="11"/>
      <c r="DYW13" s="11"/>
      <c r="DYX13" s="11"/>
      <c r="DYY13" s="11"/>
      <c r="DYZ13" s="11"/>
      <c r="DZA13" s="11"/>
      <c r="DZB13" s="11"/>
      <c r="DZC13" s="11"/>
      <c r="DZD13" s="11"/>
      <c r="DZE13" s="11"/>
      <c r="DZF13" s="11"/>
      <c r="DZG13" s="11"/>
      <c r="DZH13" s="11"/>
      <c r="DZI13" s="11"/>
      <c r="DZJ13" s="11"/>
      <c r="DZK13" s="11"/>
      <c r="DZL13" s="11"/>
      <c r="DZM13" s="11"/>
      <c r="DZN13" s="11"/>
      <c r="DZO13" s="11"/>
      <c r="DZP13" s="11"/>
      <c r="DZQ13" s="11"/>
      <c r="DZR13" s="11"/>
      <c r="DZS13" s="11"/>
      <c r="DZT13" s="11"/>
      <c r="DZU13" s="11"/>
      <c r="DZV13" s="11"/>
      <c r="DZW13" s="11"/>
      <c r="DZX13" s="11"/>
      <c r="DZY13" s="11"/>
      <c r="DZZ13" s="11"/>
      <c r="EAA13" s="11"/>
      <c r="EAB13" s="11"/>
      <c r="EAC13" s="11"/>
      <c r="EAD13" s="11"/>
      <c r="EAE13" s="11"/>
      <c r="EAF13" s="11"/>
      <c r="EAG13" s="11"/>
      <c r="EAH13" s="11"/>
      <c r="EAI13" s="11"/>
      <c r="EAJ13" s="11"/>
      <c r="EAK13" s="11"/>
      <c r="EAL13" s="11"/>
      <c r="EAM13" s="11"/>
      <c r="EAN13" s="11"/>
      <c r="EAO13" s="11"/>
      <c r="EAP13" s="11"/>
      <c r="EAQ13" s="11"/>
      <c r="EAR13" s="11"/>
      <c r="EAS13" s="11"/>
      <c r="EAT13" s="11"/>
      <c r="EAU13" s="11"/>
      <c r="EAV13" s="11"/>
      <c r="EAW13" s="11"/>
      <c r="EAX13" s="11"/>
      <c r="EAY13" s="11"/>
      <c r="EAZ13" s="11"/>
      <c r="EBA13" s="11"/>
      <c r="EBB13" s="11"/>
      <c r="EBC13" s="11"/>
      <c r="EBD13" s="11"/>
      <c r="EBE13" s="11"/>
      <c r="EBF13" s="11"/>
      <c r="EBG13" s="11"/>
      <c r="EBH13" s="11"/>
      <c r="EBI13" s="11"/>
      <c r="EBJ13" s="11"/>
      <c r="EBK13" s="11"/>
      <c r="EBL13" s="11"/>
      <c r="EBM13" s="11"/>
      <c r="EBN13" s="11"/>
      <c r="EBO13" s="11"/>
      <c r="EBP13" s="11"/>
      <c r="EBQ13" s="11"/>
      <c r="EBR13" s="11"/>
      <c r="EBS13" s="11"/>
      <c r="EBT13" s="11"/>
      <c r="EBU13" s="11"/>
      <c r="EBV13" s="11"/>
      <c r="EBW13" s="11"/>
      <c r="EBX13" s="11"/>
      <c r="EBY13" s="11"/>
      <c r="EBZ13" s="11"/>
      <c r="ECA13" s="11"/>
      <c r="ECB13" s="11"/>
      <c r="ECC13" s="11"/>
      <c r="ECD13" s="11"/>
      <c r="ECE13" s="11"/>
      <c r="ECF13" s="11"/>
      <c r="ECG13" s="11"/>
      <c r="ECH13" s="11"/>
      <c r="ECI13" s="11"/>
      <c r="ECJ13" s="11"/>
      <c r="ECK13" s="11"/>
      <c r="ECL13" s="11"/>
      <c r="ECM13" s="11"/>
      <c r="ECN13" s="11"/>
      <c r="ECO13" s="11"/>
      <c r="ECP13" s="11"/>
      <c r="ECQ13" s="11"/>
      <c r="ECR13" s="11"/>
      <c r="ECS13" s="11"/>
      <c r="ECT13" s="11"/>
      <c r="ECU13" s="11"/>
      <c r="ECV13" s="11"/>
      <c r="ECW13" s="11"/>
      <c r="ECX13" s="11"/>
      <c r="ECY13" s="11"/>
      <c r="ECZ13" s="11"/>
      <c r="EDA13" s="11"/>
      <c r="EDB13" s="11"/>
      <c r="EDC13" s="11"/>
      <c r="EDD13" s="11"/>
      <c r="EDE13" s="11"/>
      <c r="EDF13" s="11"/>
      <c r="EDG13" s="11"/>
      <c r="EDH13" s="11"/>
      <c r="EDI13" s="11"/>
      <c r="EDJ13" s="11"/>
      <c r="EDK13" s="11"/>
      <c r="EDL13" s="11"/>
      <c r="EDM13" s="11"/>
      <c r="EDN13" s="11"/>
      <c r="EDO13" s="11"/>
      <c r="EDP13" s="11"/>
      <c r="EDQ13" s="11"/>
      <c r="EDR13" s="11"/>
      <c r="EDS13" s="11"/>
      <c r="EDT13" s="11"/>
      <c r="EDU13" s="11"/>
      <c r="EDV13" s="11"/>
      <c r="EDW13" s="11"/>
      <c r="EDX13" s="11"/>
      <c r="EDY13" s="11"/>
      <c r="EDZ13" s="11"/>
      <c r="EEA13" s="11"/>
      <c r="EEB13" s="11"/>
      <c r="EEC13" s="11"/>
      <c r="EED13" s="11"/>
      <c r="EEE13" s="11"/>
      <c r="EEF13" s="11"/>
      <c r="EEG13" s="11"/>
      <c r="EEH13" s="11"/>
      <c r="EEI13" s="11"/>
      <c r="EEJ13" s="11"/>
      <c r="EEK13" s="11"/>
      <c r="EEL13" s="11"/>
      <c r="EEM13" s="11"/>
      <c r="EEN13" s="11"/>
      <c r="EEO13" s="11"/>
      <c r="EEP13" s="11"/>
      <c r="EEQ13" s="11"/>
      <c r="EER13" s="11"/>
      <c r="EES13" s="11"/>
      <c r="EET13" s="11"/>
      <c r="EEU13" s="11"/>
      <c r="EEV13" s="11"/>
      <c r="EEW13" s="11"/>
      <c r="EEX13" s="11"/>
      <c r="EEY13" s="11"/>
      <c r="EEZ13" s="11"/>
      <c r="EFA13" s="11"/>
      <c r="EFB13" s="11"/>
      <c r="EFC13" s="11"/>
      <c r="EFD13" s="11"/>
      <c r="EFE13" s="11"/>
      <c r="EFF13" s="11"/>
      <c r="EFG13" s="11"/>
      <c r="EFH13" s="11"/>
      <c r="EFI13" s="11"/>
      <c r="EFJ13" s="11"/>
      <c r="EFK13" s="11"/>
      <c r="EFL13" s="11"/>
      <c r="EFM13" s="11"/>
      <c r="EFN13" s="11"/>
      <c r="EFO13" s="11"/>
      <c r="EFP13" s="11"/>
      <c r="EFQ13" s="11"/>
      <c r="EFR13" s="11"/>
      <c r="EFS13" s="11"/>
      <c r="EFT13" s="11"/>
      <c r="EFU13" s="11"/>
      <c r="EFV13" s="11"/>
      <c r="EFW13" s="11"/>
      <c r="EFX13" s="11"/>
      <c r="EFY13" s="11"/>
      <c r="EFZ13" s="11"/>
      <c r="EGA13" s="11"/>
      <c r="EGB13" s="11"/>
      <c r="EGC13" s="11"/>
      <c r="EGD13" s="11"/>
      <c r="EGE13" s="11"/>
      <c r="EGF13" s="11"/>
      <c r="EGG13" s="11"/>
      <c r="EGH13" s="11"/>
      <c r="EGI13" s="11"/>
      <c r="EGJ13" s="11"/>
      <c r="EGK13" s="11"/>
      <c r="EGL13" s="11"/>
      <c r="EGM13" s="11"/>
      <c r="EGN13" s="11"/>
      <c r="EGO13" s="11"/>
      <c r="EGP13" s="11"/>
      <c r="EGQ13" s="11"/>
      <c r="EGR13" s="11"/>
      <c r="EGS13" s="11"/>
      <c r="EGT13" s="11"/>
      <c r="EGU13" s="11"/>
      <c r="EGV13" s="11"/>
      <c r="EGW13" s="11"/>
      <c r="EGX13" s="11"/>
      <c r="EGY13" s="11"/>
      <c r="EGZ13" s="11"/>
      <c r="EHA13" s="11"/>
      <c r="EHB13" s="11"/>
      <c r="EHC13" s="11"/>
      <c r="EHD13" s="11"/>
      <c r="EHE13" s="11"/>
      <c r="EHF13" s="11"/>
      <c r="EHG13" s="11"/>
      <c r="EHH13" s="11"/>
      <c r="EHI13" s="11"/>
      <c r="EHJ13" s="11"/>
      <c r="EHK13" s="11"/>
      <c r="EHL13" s="11"/>
      <c r="EHM13" s="11"/>
      <c r="EHN13" s="11"/>
      <c r="EHO13" s="11"/>
      <c r="EHP13" s="11"/>
      <c r="EHQ13" s="11"/>
      <c r="EHR13" s="11"/>
      <c r="EHS13" s="11"/>
      <c r="EHT13" s="11"/>
      <c r="EHU13" s="11"/>
      <c r="EHV13" s="11"/>
      <c r="EHW13" s="11"/>
      <c r="EHX13" s="11"/>
      <c r="EHY13" s="11"/>
      <c r="EHZ13" s="11"/>
      <c r="EIA13" s="11"/>
      <c r="EIB13" s="11"/>
      <c r="EIC13" s="11"/>
      <c r="EID13" s="11"/>
      <c r="EIE13" s="11"/>
      <c r="EIF13" s="11"/>
      <c r="EIG13" s="11"/>
      <c r="EIH13" s="11"/>
      <c r="EII13" s="11"/>
      <c r="EIJ13" s="11"/>
      <c r="EIK13" s="11"/>
      <c r="EIL13" s="11"/>
      <c r="EIM13" s="11"/>
      <c r="EIN13" s="11"/>
      <c r="EIO13" s="11"/>
      <c r="EIP13" s="11"/>
      <c r="EIQ13" s="11"/>
      <c r="EIR13" s="11"/>
      <c r="EIS13" s="11"/>
      <c r="EIT13" s="11"/>
      <c r="EIU13" s="11"/>
      <c r="EIV13" s="11"/>
      <c r="EIW13" s="11"/>
      <c r="EIX13" s="11"/>
      <c r="EIY13" s="11"/>
      <c r="EIZ13" s="11"/>
      <c r="EJA13" s="11"/>
      <c r="EJB13" s="11"/>
      <c r="EJC13" s="11"/>
      <c r="EJD13" s="11"/>
      <c r="EJE13" s="11"/>
      <c r="EJF13" s="11"/>
      <c r="EJG13" s="11"/>
      <c r="EJH13" s="11"/>
      <c r="EJI13" s="11"/>
      <c r="EJJ13" s="11"/>
      <c r="EJK13" s="11"/>
      <c r="EJL13" s="11"/>
      <c r="EJM13" s="11"/>
      <c r="EJN13" s="11"/>
      <c r="EJO13" s="11"/>
      <c r="EJP13" s="11"/>
      <c r="EJQ13" s="11"/>
      <c r="EJR13" s="11"/>
      <c r="EJS13" s="11"/>
      <c r="EJT13" s="11"/>
      <c r="EJU13" s="11"/>
      <c r="EJV13" s="11"/>
      <c r="EJW13" s="11"/>
      <c r="EJX13" s="11"/>
      <c r="EJY13" s="11"/>
      <c r="EJZ13" s="11"/>
      <c r="EKA13" s="11"/>
      <c r="EKB13" s="11"/>
      <c r="EKC13" s="11"/>
      <c r="EKD13" s="11"/>
      <c r="EKE13" s="11"/>
      <c r="EKF13" s="11"/>
      <c r="EKG13" s="11"/>
      <c r="EKH13" s="11"/>
      <c r="EKI13" s="11"/>
      <c r="EKJ13" s="11"/>
      <c r="EKK13" s="11"/>
      <c r="EKL13" s="11"/>
      <c r="EKM13" s="11"/>
      <c r="EKN13" s="11"/>
      <c r="EKO13" s="11"/>
      <c r="EKP13" s="11"/>
      <c r="EKQ13" s="11"/>
      <c r="EKR13" s="11"/>
      <c r="EKS13" s="11"/>
      <c r="EKT13" s="11"/>
      <c r="EKU13" s="11"/>
      <c r="EKV13" s="11"/>
      <c r="EKW13" s="11"/>
      <c r="EKX13" s="11"/>
      <c r="EKY13" s="11"/>
      <c r="EKZ13" s="11"/>
      <c r="ELA13" s="11"/>
      <c r="ELB13" s="11"/>
      <c r="ELC13" s="11"/>
      <c r="ELD13" s="11"/>
      <c r="ELE13" s="11"/>
      <c r="ELF13" s="11"/>
      <c r="ELG13" s="11"/>
      <c r="ELH13" s="11"/>
      <c r="ELI13" s="11"/>
      <c r="ELJ13" s="11"/>
      <c r="ELK13" s="11"/>
      <c r="ELL13" s="11"/>
      <c r="ELM13" s="11"/>
      <c r="ELN13" s="11"/>
      <c r="ELO13" s="11"/>
      <c r="ELP13" s="11"/>
      <c r="ELQ13" s="11"/>
      <c r="ELR13" s="11"/>
      <c r="ELS13" s="11"/>
      <c r="ELT13" s="11"/>
      <c r="ELU13" s="11"/>
      <c r="ELV13" s="11"/>
      <c r="ELW13" s="11"/>
      <c r="ELX13" s="11"/>
      <c r="ELY13" s="11"/>
      <c r="ELZ13" s="11"/>
      <c r="EMA13" s="11"/>
      <c r="EMB13" s="11"/>
      <c r="EMC13" s="11"/>
      <c r="EMD13" s="11"/>
      <c r="EME13" s="11"/>
      <c r="EMF13" s="11"/>
      <c r="EMG13" s="11"/>
      <c r="EMH13" s="11"/>
      <c r="EMI13" s="11"/>
      <c r="EMJ13" s="11"/>
      <c r="EMK13" s="11"/>
      <c r="EML13" s="11"/>
      <c r="EMM13" s="11"/>
      <c r="EMN13" s="11"/>
      <c r="EMO13" s="11"/>
      <c r="EMP13" s="11"/>
      <c r="EMQ13" s="11"/>
      <c r="EMR13" s="11"/>
      <c r="EMS13" s="11"/>
      <c r="EMT13" s="11"/>
      <c r="EMU13" s="11"/>
      <c r="EMV13" s="11"/>
      <c r="EMW13" s="11"/>
      <c r="EMX13" s="11"/>
      <c r="EMY13" s="11"/>
      <c r="EMZ13" s="11"/>
      <c r="ENA13" s="11"/>
      <c r="ENB13" s="11"/>
      <c r="ENC13" s="11"/>
      <c r="END13" s="11"/>
      <c r="ENE13" s="11"/>
      <c r="ENF13" s="11"/>
      <c r="ENG13" s="11"/>
      <c r="ENH13" s="11"/>
      <c r="ENI13" s="11"/>
      <c r="ENJ13" s="11"/>
      <c r="ENK13" s="11"/>
      <c r="ENL13" s="11"/>
      <c r="ENM13" s="11"/>
      <c r="ENN13" s="11"/>
      <c r="ENO13" s="11"/>
      <c r="ENP13" s="11"/>
      <c r="ENQ13" s="11"/>
      <c r="ENR13" s="11"/>
      <c r="ENS13" s="11"/>
      <c r="ENT13" s="11"/>
      <c r="ENU13" s="11"/>
      <c r="ENV13" s="11"/>
      <c r="ENW13" s="11"/>
      <c r="ENX13" s="11"/>
      <c r="ENY13" s="11"/>
      <c r="ENZ13" s="11"/>
      <c r="EOA13" s="11"/>
      <c r="EOB13" s="11"/>
      <c r="EOC13" s="11"/>
      <c r="EOD13" s="11"/>
      <c r="EOE13" s="11"/>
      <c r="EOF13" s="11"/>
      <c r="EOG13" s="11"/>
      <c r="EOH13" s="11"/>
      <c r="EOI13" s="11"/>
      <c r="EOJ13" s="11"/>
      <c r="EOK13" s="11"/>
      <c r="EOL13" s="11"/>
      <c r="EOM13" s="11"/>
      <c r="EON13" s="11"/>
      <c r="EOO13" s="11"/>
      <c r="EOP13" s="11"/>
      <c r="EOQ13" s="11"/>
      <c r="EOR13" s="11"/>
      <c r="EOS13" s="11"/>
      <c r="EOT13" s="11"/>
      <c r="EOU13" s="11"/>
      <c r="EOV13" s="11"/>
      <c r="EOW13" s="11"/>
      <c r="EOX13" s="11"/>
      <c r="EOY13" s="11"/>
      <c r="EOZ13" s="11"/>
      <c r="EPA13" s="11"/>
      <c r="EPB13" s="11"/>
      <c r="EPC13" s="11"/>
      <c r="EPD13" s="11"/>
      <c r="EPE13" s="11"/>
      <c r="EPF13" s="11"/>
      <c r="EPG13" s="11"/>
      <c r="EPH13" s="11"/>
      <c r="EPI13" s="11"/>
      <c r="EPJ13" s="11"/>
      <c r="EPK13" s="11"/>
      <c r="EPL13" s="11"/>
      <c r="EPM13" s="11"/>
      <c r="EPN13" s="11"/>
      <c r="EPO13" s="11"/>
      <c r="EPP13" s="11"/>
      <c r="EPQ13" s="11"/>
      <c r="EPR13" s="11"/>
      <c r="EPS13" s="11"/>
      <c r="EPT13" s="11"/>
      <c r="EPU13" s="11"/>
      <c r="EPV13" s="11"/>
      <c r="EPW13" s="11"/>
      <c r="EPX13" s="11"/>
      <c r="EPY13" s="11"/>
      <c r="EPZ13" s="11"/>
      <c r="EQA13" s="11"/>
      <c r="EQB13" s="11"/>
      <c r="EQC13" s="11"/>
      <c r="EQD13" s="11"/>
      <c r="EQE13" s="11"/>
      <c r="EQF13" s="11"/>
      <c r="EQG13" s="11"/>
      <c r="EQH13" s="11"/>
      <c r="EQI13" s="11"/>
      <c r="EQJ13" s="11"/>
      <c r="EQK13" s="11"/>
      <c r="EQL13" s="11"/>
      <c r="EQM13" s="11"/>
      <c r="EQN13" s="11"/>
      <c r="EQO13" s="11"/>
      <c r="EQP13" s="11"/>
      <c r="EQQ13" s="11"/>
      <c r="EQR13" s="11"/>
      <c r="EQS13" s="11"/>
      <c r="EQT13" s="11"/>
      <c r="EQU13" s="11"/>
      <c r="EQV13" s="11"/>
      <c r="EQW13" s="11"/>
      <c r="EQX13" s="11"/>
      <c r="EQY13" s="11"/>
      <c r="EQZ13" s="11"/>
      <c r="ERA13" s="11"/>
      <c r="ERB13" s="11"/>
      <c r="ERC13" s="11"/>
      <c r="ERD13" s="11"/>
      <c r="ERE13" s="11"/>
      <c r="ERF13" s="11"/>
      <c r="ERG13" s="11"/>
      <c r="ERH13" s="11"/>
      <c r="ERI13" s="11"/>
      <c r="ERJ13" s="11"/>
      <c r="ERK13" s="11"/>
      <c r="ERL13" s="11"/>
      <c r="ERM13" s="11"/>
      <c r="ERN13" s="11"/>
      <c r="ERO13" s="11"/>
      <c r="ERP13" s="11"/>
      <c r="ERQ13" s="11"/>
      <c r="ERR13" s="11"/>
      <c r="ERS13" s="11"/>
      <c r="ERT13" s="11"/>
      <c r="ERU13" s="11"/>
      <c r="ERV13" s="11"/>
      <c r="ERW13" s="11"/>
      <c r="ERX13" s="11"/>
      <c r="ERY13" s="11"/>
      <c r="ERZ13" s="11"/>
      <c r="ESA13" s="11"/>
      <c r="ESB13" s="11"/>
      <c r="ESC13" s="11"/>
      <c r="ESD13" s="11"/>
      <c r="ESE13" s="11"/>
      <c r="ESF13" s="11"/>
      <c r="ESG13" s="11"/>
      <c r="ESH13" s="11"/>
      <c r="ESI13" s="11"/>
      <c r="ESJ13" s="11"/>
      <c r="ESK13" s="11"/>
      <c r="ESL13" s="11"/>
      <c r="ESM13" s="11"/>
      <c r="ESN13" s="11"/>
      <c r="ESO13" s="11"/>
      <c r="ESP13" s="11"/>
      <c r="ESQ13" s="11"/>
      <c r="ESR13" s="11"/>
      <c r="ESS13" s="11"/>
      <c r="EST13" s="11"/>
      <c r="ESU13" s="11"/>
      <c r="ESV13" s="11"/>
      <c r="ESW13" s="11"/>
      <c r="ESX13" s="11"/>
      <c r="ESY13" s="11"/>
      <c r="ESZ13" s="11"/>
      <c r="ETA13" s="11"/>
      <c r="ETB13" s="11"/>
      <c r="ETC13" s="11"/>
      <c r="ETD13" s="11"/>
      <c r="ETE13" s="11"/>
      <c r="ETF13" s="11"/>
      <c r="ETG13" s="11"/>
      <c r="ETH13" s="11"/>
      <c r="ETI13" s="11"/>
      <c r="ETJ13" s="11"/>
      <c r="ETK13" s="11"/>
      <c r="ETL13" s="11"/>
      <c r="ETM13" s="11"/>
      <c r="ETN13" s="11"/>
      <c r="ETO13" s="11"/>
      <c r="ETP13" s="11"/>
      <c r="ETQ13" s="11"/>
      <c r="ETR13" s="11"/>
      <c r="ETS13" s="11"/>
      <c r="ETT13" s="11"/>
      <c r="ETU13" s="11"/>
      <c r="ETV13" s="11"/>
      <c r="ETW13" s="11"/>
      <c r="ETX13" s="11"/>
      <c r="ETY13" s="11"/>
      <c r="ETZ13" s="11"/>
      <c r="EUA13" s="11"/>
      <c r="EUB13" s="11"/>
      <c r="EUC13" s="11"/>
      <c r="EUD13" s="11"/>
      <c r="EUE13" s="11"/>
      <c r="EUF13" s="11"/>
      <c r="EUG13" s="11"/>
      <c r="EUH13" s="11"/>
      <c r="EUI13" s="11"/>
      <c r="EUJ13" s="11"/>
      <c r="EUK13" s="11"/>
      <c r="EUL13" s="11"/>
      <c r="EUM13" s="11"/>
      <c r="EUN13" s="11"/>
      <c r="EUO13" s="11"/>
      <c r="EUP13" s="11"/>
      <c r="EUQ13" s="11"/>
      <c r="EUR13" s="11"/>
      <c r="EUS13" s="11"/>
      <c r="EUT13" s="11"/>
      <c r="EUU13" s="11"/>
      <c r="EUV13" s="11"/>
      <c r="EUW13" s="11"/>
      <c r="EUX13" s="11"/>
      <c r="EUY13" s="11"/>
      <c r="EUZ13" s="11"/>
      <c r="EVA13" s="11"/>
      <c r="EVB13" s="11"/>
      <c r="EVC13" s="11"/>
      <c r="EVD13" s="11"/>
      <c r="EVE13" s="11"/>
      <c r="EVF13" s="11"/>
      <c r="EVG13" s="11"/>
      <c r="EVH13" s="11"/>
      <c r="EVI13" s="11"/>
      <c r="EVJ13" s="11"/>
      <c r="EVK13" s="11"/>
      <c r="EVL13" s="11"/>
      <c r="EVM13" s="11"/>
      <c r="EVN13" s="11"/>
      <c r="EVO13" s="11"/>
      <c r="EVP13" s="11"/>
      <c r="EVQ13" s="11"/>
      <c r="EVR13" s="11"/>
      <c r="EVS13" s="11"/>
      <c r="EVT13" s="11"/>
      <c r="EVU13" s="11"/>
      <c r="EVV13" s="11"/>
      <c r="EVW13" s="11"/>
      <c r="EVX13" s="11"/>
      <c r="EVY13" s="11"/>
      <c r="EVZ13" s="11"/>
      <c r="EWA13" s="11"/>
      <c r="EWB13" s="11"/>
      <c r="EWC13" s="11"/>
      <c r="EWD13" s="11"/>
      <c r="EWE13" s="11"/>
      <c r="EWF13" s="11"/>
      <c r="EWG13" s="11"/>
      <c r="EWH13" s="11"/>
      <c r="EWI13" s="11"/>
      <c r="EWJ13" s="11"/>
      <c r="EWK13" s="11"/>
      <c r="EWL13" s="11"/>
      <c r="EWM13" s="11"/>
      <c r="EWN13" s="11"/>
      <c r="EWO13" s="11"/>
      <c r="EWP13" s="11"/>
      <c r="EWQ13" s="11"/>
      <c r="EWR13" s="11"/>
      <c r="EWS13" s="11"/>
      <c r="EWT13" s="11"/>
      <c r="EWU13" s="11"/>
      <c r="EWV13" s="11"/>
      <c r="EWW13" s="11"/>
      <c r="EWX13" s="11"/>
      <c r="EWY13" s="11"/>
      <c r="EWZ13" s="11"/>
      <c r="EXA13" s="11"/>
      <c r="EXB13" s="11"/>
      <c r="EXC13" s="11"/>
      <c r="EXD13" s="11"/>
      <c r="EXE13" s="11"/>
      <c r="EXF13" s="11"/>
      <c r="EXG13" s="11"/>
      <c r="EXH13" s="11"/>
      <c r="EXI13" s="11"/>
      <c r="EXJ13" s="11"/>
      <c r="EXK13" s="11"/>
      <c r="EXL13" s="11"/>
      <c r="EXM13" s="11"/>
      <c r="EXN13" s="11"/>
      <c r="EXO13" s="11"/>
      <c r="EXP13" s="11"/>
      <c r="EXQ13" s="11"/>
      <c r="EXR13" s="11"/>
      <c r="EXS13" s="11"/>
      <c r="EXT13" s="11"/>
      <c r="EXU13" s="11"/>
      <c r="EXV13" s="11"/>
      <c r="EXW13" s="11"/>
      <c r="EXX13" s="11"/>
      <c r="EXY13" s="11"/>
      <c r="EXZ13" s="11"/>
      <c r="EYA13" s="11"/>
      <c r="EYB13" s="11"/>
      <c r="EYC13" s="11"/>
      <c r="EYD13" s="11"/>
      <c r="EYE13" s="11"/>
      <c r="EYF13" s="11"/>
      <c r="EYG13" s="11"/>
      <c r="EYH13" s="11"/>
      <c r="EYI13" s="11"/>
      <c r="EYJ13" s="11"/>
      <c r="EYK13" s="11"/>
      <c r="EYL13" s="11"/>
      <c r="EYM13" s="11"/>
      <c r="EYN13" s="11"/>
      <c r="EYO13" s="11"/>
      <c r="EYP13" s="11"/>
      <c r="EYQ13" s="11"/>
      <c r="EYR13" s="11"/>
      <c r="EYS13" s="11"/>
      <c r="EYT13" s="11"/>
      <c r="EYU13" s="11"/>
      <c r="EYV13" s="11"/>
      <c r="EYW13" s="11"/>
      <c r="EYX13" s="11"/>
      <c r="EYY13" s="11"/>
      <c r="EYZ13" s="11"/>
      <c r="EZA13" s="11"/>
      <c r="EZB13" s="11"/>
      <c r="EZC13" s="11"/>
      <c r="EZD13" s="11"/>
      <c r="EZE13" s="11"/>
      <c r="EZF13" s="11"/>
      <c r="EZG13" s="11"/>
      <c r="EZH13" s="11"/>
      <c r="EZI13" s="11"/>
      <c r="EZJ13" s="11"/>
      <c r="EZK13" s="11"/>
      <c r="EZL13" s="11"/>
      <c r="EZM13" s="11"/>
      <c r="EZN13" s="11"/>
      <c r="EZO13" s="11"/>
      <c r="EZP13" s="11"/>
      <c r="EZQ13" s="11"/>
      <c r="EZR13" s="11"/>
      <c r="EZS13" s="11"/>
      <c r="EZT13" s="11"/>
      <c r="EZU13" s="11"/>
      <c r="EZV13" s="11"/>
      <c r="EZW13" s="11"/>
      <c r="EZX13" s="11"/>
      <c r="EZY13" s="11"/>
      <c r="EZZ13" s="11"/>
      <c r="FAA13" s="11"/>
      <c r="FAB13" s="11"/>
      <c r="FAC13" s="11"/>
      <c r="FAD13" s="11"/>
      <c r="FAE13" s="11"/>
      <c r="FAF13" s="11"/>
      <c r="FAG13" s="11"/>
      <c r="FAH13" s="11"/>
      <c r="FAI13" s="11"/>
      <c r="FAJ13" s="11"/>
      <c r="FAK13" s="11"/>
      <c r="FAL13" s="11"/>
      <c r="FAM13" s="11"/>
      <c r="FAN13" s="11"/>
      <c r="FAO13" s="11"/>
      <c r="FAP13" s="11"/>
      <c r="FAQ13" s="11"/>
      <c r="FAR13" s="11"/>
      <c r="FAS13" s="11"/>
      <c r="FAT13" s="11"/>
      <c r="FAU13" s="11"/>
      <c r="FAV13" s="11"/>
      <c r="FAW13" s="11"/>
      <c r="FAX13" s="11"/>
      <c r="FAY13" s="11"/>
      <c r="FAZ13" s="11"/>
      <c r="FBA13" s="11"/>
      <c r="FBB13" s="11"/>
      <c r="FBC13" s="11"/>
      <c r="FBD13" s="11"/>
      <c r="FBE13" s="11"/>
      <c r="FBF13" s="11"/>
      <c r="FBG13" s="11"/>
      <c r="FBH13" s="11"/>
      <c r="FBI13" s="11"/>
      <c r="FBJ13" s="11"/>
      <c r="FBK13" s="11"/>
      <c r="FBL13" s="11"/>
      <c r="FBM13" s="11"/>
      <c r="FBN13" s="11"/>
      <c r="FBO13" s="11"/>
      <c r="FBP13" s="11"/>
      <c r="FBQ13" s="11"/>
      <c r="FBR13" s="11"/>
      <c r="FBS13" s="11"/>
      <c r="FBT13" s="11"/>
      <c r="FBU13" s="11"/>
      <c r="FBV13" s="11"/>
      <c r="FBW13" s="11"/>
      <c r="FBX13" s="11"/>
      <c r="FBY13" s="11"/>
      <c r="FBZ13" s="11"/>
      <c r="FCA13" s="11"/>
      <c r="FCB13" s="11"/>
      <c r="FCC13" s="11"/>
      <c r="FCD13" s="11"/>
      <c r="FCE13" s="11"/>
      <c r="FCF13" s="11"/>
      <c r="FCG13" s="11"/>
      <c r="FCH13" s="11"/>
      <c r="FCI13" s="11"/>
      <c r="FCJ13" s="11"/>
      <c r="FCK13" s="11"/>
      <c r="FCL13" s="11"/>
      <c r="FCM13" s="11"/>
      <c r="FCN13" s="11"/>
      <c r="FCO13" s="11"/>
      <c r="FCP13" s="11"/>
      <c r="FCQ13" s="11"/>
      <c r="FCR13" s="11"/>
      <c r="FCS13" s="11"/>
      <c r="FCT13" s="11"/>
      <c r="FCU13" s="11"/>
      <c r="FCV13" s="11"/>
      <c r="FCW13" s="11"/>
      <c r="FCX13" s="11"/>
      <c r="FCY13" s="11"/>
      <c r="FCZ13" s="11"/>
      <c r="FDA13" s="11"/>
      <c r="FDB13" s="11"/>
      <c r="FDC13" s="11"/>
      <c r="FDD13" s="11"/>
      <c r="FDE13" s="11"/>
      <c r="FDF13" s="11"/>
      <c r="FDG13" s="11"/>
      <c r="FDH13" s="11"/>
      <c r="FDI13" s="11"/>
      <c r="FDJ13" s="11"/>
      <c r="FDK13" s="11"/>
      <c r="FDL13" s="11"/>
      <c r="FDM13" s="11"/>
      <c r="FDN13" s="11"/>
      <c r="FDO13" s="11"/>
      <c r="FDP13" s="11"/>
      <c r="FDQ13" s="11"/>
      <c r="FDR13" s="11"/>
      <c r="FDS13" s="11"/>
      <c r="FDT13" s="11"/>
      <c r="FDU13" s="11"/>
      <c r="FDV13" s="11"/>
      <c r="FDW13" s="11"/>
      <c r="FDX13" s="11"/>
      <c r="FDY13" s="11"/>
      <c r="FDZ13" s="11"/>
      <c r="FEA13" s="11"/>
      <c r="FEB13" s="11"/>
      <c r="FEC13" s="11"/>
      <c r="FED13" s="11"/>
      <c r="FEE13" s="11"/>
      <c r="FEF13" s="11"/>
      <c r="FEG13" s="11"/>
      <c r="FEH13" s="11"/>
      <c r="FEI13" s="11"/>
      <c r="FEJ13" s="11"/>
      <c r="FEK13" s="11"/>
      <c r="FEL13" s="11"/>
      <c r="FEM13" s="11"/>
      <c r="FEN13" s="11"/>
      <c r="FEO13" s="11"/>
      <c r="FEP13" s="11"/>
      <c r="FEQ13" s="11"/>
      <c r="FER13" s="11"/>
      <c r="FES13" s="11"/>
      <c r="FET13" s="11"/>
      <c r="FEU13" s="11"/>
      <c r="FEV13" s="11"/>
      <c r="FEW13" s="11"/>
      <c r="FEX13" s="11"/>
      <c r="FEY13" s="11"/>
      <c r="FEZ13" s="11"/>
      <c r="FFA13" s="11"/>
      <c r="FFB13" s="11"/>
      <c r="FFC13" s="11"/>
      <c r="FFD13" s="11"/>
      <c r="FFE13" s="11"/>
      <c r="FFF13" s="11"/>
      <c r="FFG13" s="11"/>
      <c r="FFH13" s="11"/>
      <c r="FFI13" s="11"/>
      <c r="FFJ13" s="11"/>
      <c r="FFK13" s="11"/>
      <c r="FFL13" s="11"/>
      <c r="FFM13" s="11"/>
      <c r="FFN13" s="11"/>
      <c r="FFO13" s="11"/>
      <c r="FFP13" s="11"/>
      <c r="FFQ13" s="11"/>
      <c r="FFR13" s="11"/>
      <c r="FFS13" s="11"/>
      <c r="FFT13" s="11"/>
      <c r="FFU13" s="11"/>
      <c r="FFV13" s="11"/>
      <c r="FFW13" s="11"/>
      <c r="FFX13" s="11"/>
      <c r="FFY13" s="11"/>
      <c r="FFZ13" s="11"/>
      <c r="FGA13" s="11"/>
      <c r="FGB13" s="11"/>
      <c r="FGC13" s="11"/>
      <c r="FGD13" s="11"/>
      <c r="FGE13" s="11"/>
      <c r="FGF13" s="11"/>
      <c r="FGG13" s="11"/>
      <c r="FGH13" s="11"/>
      <c r="FGI13" s="11"/>
      <c r="FGJ13" s="11"/>
      <c r="FGK13" s="11"/>
      <c r="FGL13" s="11"/>
      <c r="FGM13" s="11"/>
      <c r="FGN13" s="11"/>
      <c r="FGO13" s="11"/>
      <c r="FGP13" s="11"/>
      <c r="FGQ13" s="11"/>
      <c r="FGR13" s="11"/>
      <c r="FGS13" s="11"/>
      <c r="FGT13" s="11"/>
      <c r="FGU13" s="11"/>
      <c r="FGV13" s="11"/>
      <c r="FGW13" s="11"/>
      <c r="FGX13" s="11"/>
      <c r="FGY13" s="11"/>
      <c r="FGZ13" s="11"/>
      <c r="FHA13" s="11"/>
      <c r="FHB13" s="11"/>
      <c r="FHC13" s="11"/>
      <c r="FHD13" s="11"/>
      <c r="FHE13" s="11"/>
      <c r="FHF13" s="11"/>
      <c r="FHG13" s="11"/>
      <c r="FHH13" s="11"/>
      <c r="FHI13" s="11"/>
      <c r="FHJ13" s="11"/>
      <c r="FHK13" s="11"/>
      <c r="FHL13" s="11"/>
      <c r="FHM13" s="11"/>
      <c r="FHN13" s="11"/>
      <c r="FHO13" s="11"/>
      <c r="FHP13" s="11"/>
      <c r="FHQ13" s="11"/>
      <c r="FHR13" s="11"/>
      <c r="FHS13" s="11"/>
      <c r="FHT13" s="11"/>
      <c r="FHU13" s="11"/>
      <c r="FHV13" s="11"/>
      <c r="FHW13" s="11"/>
      <c r="FHX13" s="11"/>
      <c r="FHY13" s="11"/>
      <c r="FHZ13" s="11"/>
      <c r="FIA13" s="11"/>
      <c r="FIB13" s="11"/>
      <c r="FIC13" s="11"/>
      <c r="FID13" s="11"/>
      <c r="FIE13" s="11"/>
      <c r="FIF13" s="11"/>
      <c r="FIG13" s="11"/>
      <c r="FIH13" s="11"/>
      <c r="FII13" s="11"/>
      <c r="FIJ13" s="11"/>
      <c r="FIK13" s="11"/>
      <c r="FIL13" s="11"/>
      <c r="FIM13" s="11"/>
      <c r="FIN13" s="11"/>
      <c r="FIO13" s="11"/>
      <c r="FIP13" s="11"/>
      <c r="FIQ13" s="11"/>
      <c r="FIR13" s="11"/>
      <c r="FIS13" s="11"/>
      <c r="FIT13" s="11"/>
      <c r="FIU13" s="11"/>
      <c r="FIV13" s="11"/>
      <c r="FIW13" s="11"/>
      <c r="FIX13" s="11"/>
      <c r="FIY13" s="11"/>
      <c r="FIZ13" s="11"/>
      <c r="FJA13" s="11"/>
      <c r="FJB13" s="11"/>
      <c r="FJC13" s="11"/>
      <c r="FJD13" s="11"/>
      <c r="FJE13" s="11"/>
      <c r="FJF13" s="11"/>
      <c r="FJG13" s="11"/>
      <c r="FJH13" s="11"/>
      <c r="FJI13" s="11"/>
      <c r="FJJ13" s="11"/>
      <c r="FJK13" s="11"/>
      <c r="FJL13" s="11"/>
      <c r="FJM13" s="11"/>
      <c r="FJN13" s="11"/>
      <c r="FJO13" s="11"/>
      <c r="FJP13" s="11"/>
      <c r="FJQ13" s="11"/>
      <c r="FJR13" s="11"/>
      <c r="FJS13" s="11"/>
      <c r="FJT13" s="11"/>
      <c r="FJU13" s="11"/>
      <c r="FJV13" s="11"/>
      <c r="FJW13" s="11"/>
      <c r="FJX13" s="11"/>
      <c r="FJY13" s="11"/>
      <c r="FJZ13" s="11"/>
      <c r="FKA13" s="11"/>
      <c r="FKB13" s="11"/>
      <c r="FKC13" s="11"/>
      <c r="FKD13" s="11"/>
      <c r="FKE13" s="11"/>
      <c r="FKF13" s="11"/>
      <c r="FKG13" s="11"/>
      <c r="FKH13" s="11"/>
      <c r="FKI13" s="11"/>
      <c r="FKJ13" s="11"/>
      <c r="FKK13" s="11"/>
      <c r="FKL13" s="11"/>
      <c r="FKM13" s="11"/>
      <c r="FKN13" s="11"/>
      <c r="FKO13" s="11"/>
      <c r="FKP13" s="11"/>
      <c r="FKQ13" s="11"/>
      <c r="FKR13" s="11"/>
      <c r="FKS13" s="11"/>
      <c r="FKT13" s="11"/>
      <c r="FKU13" s="11"/>
      <c r="FKV13" s="11"/>
      <c r="FKW13" s="11"/>
      <c r="FKX13" s="11"/>
      <c r="FKY13" s="11"/>
      <c r="FKZ13" s="11"/>
      <c r="FLA13" s="11"/>
      <c r="FLB13" s="11"/>
      <c r="FLC13" s="11"/>
      <c r="FLD13" s="11"/>
      <c r="FLE13" s="11"/>
      <c r="FLF13" s="11"/>
      <c r="FLG13" s="11"/>
      <c r="FLH13" s="11"/>
      <c r="FLI13" s="11"/>
      <c r="FLJ13" s="11"/>
      <c r="FLK13" s="11"/>
      <c r="FLL13" s="11"/>
      <c r="FLM13" s="11"/>
      <c r="FLN13" s="11"/>
      <c r="FLO13" s="11"/>
      <c r="FLP13" s="11"/>
      <c r="FLQ13" s="11"/>
      <c r="FLR13" s="11"/>
      <c r="FLS13" s="11"/>
      <c r="FLT13" s="11"/>
      <c r="FLU13" s="11"/>
      <c r="FLV13" s="11"/>
      <c r="FLW13" s="11"/>
      <c r="FLX13" s="11"/>
      <c r="FLY13" s="11"/>
      <c r="FLZ13" s="11"/>
      <c r="FMA13" s="11"/>
      <c r="FMB13" s="11"/>
      <c r="FMC13" s="11"/>
      <c r="FMD13" s="11"/>
      <c r="FME13" s="11"/>
      <c r="FMF13" s="11"/>
      <c r="FMG13" s="11"/>
      <c r="FMH13" s="11"/>
      <c r="FMI13" s="11"/>
      <c r="FMJ13" s="11"/>
      <c r="FMK13" s="11"/>
      <c r="FML13" s="11"/>
      <c r="FMM13" s="11"/>
      <c r="FMN13" s="11"/>
      <c r="FMO13" s="11"/>
      <c r="FMP13" s="11"/>
      <c r="FMQ13" s="11"/>
      <c r="FMR13" s="11"/>
      <c r="FMS13" s="11"/>
      <c r="FMT13" s="11"/>
      <c r="FMU13" s="11"/>
      <c r="FMV13" s="11"/>
      <c r="FMW13" s="11"/>
      <c r="FMX13" s="11"/>
      <c r="FMY13" s="11"/>
      <c r="FMZ13" s="11"/>
      <c r="FNA13" s="11"/>
      <c r="FNB13" s="11"/>
      <c r="FNC13" s="11"/>
      <c r="FND13" s="11"/>
      <c r="FNE13" s="11"/>
      <c r="FNF13" s="11"/>
      <c r="FNG13" s="11"/>
      <c r="FNH13" s="11"/>
      <c r="FNI13" s="11"/>
      <c r="FNJ13" s="11"/>
      <c r="FNK13" s="11"/>
      <c r="FNL13" s="11"/>
      <c r="FNM13" s="11"/>
      <c r="FNN13" s="11"/>
      <c r="FNO13" s="11"/>
      <c r="FNP13" s="11"/>
      <c r="FNQ13" s="11"/>
      <c r="FNR13" s="11"/>
      <c r="FNS13" s="11"/>
      <c r="FNT13" s="11"/>
      <c r="FNU13" s="11"/>
      <c r="FNV13" s="11"/>
      <c r="FNW13" s="11"/>
      <c r="FNX13" s="11"/>
      <c r="FNY13" s="11"/>
      <c r="FNZ13" s="11"/>
      <c r="FOA13" s="11"/>
      <c r="FOB13" s="11"/>
      <c r="FOC13" s="11"/>
      <c r="FOD13" s="11"/>
      <c r="FOE13" s="11"/>
      <c r="FOF13" s="11"/>
      <c r="FOG13" s="11"/>
      <c r="FOH13" s="11"/>
      <c r="FOI13" s="11"/>
      <c r="FOJ13" s="11"/>
      <c r="FOK13" s="11"/>
      <c r="FOL13" s="11"/>
      <c r="FOM13" s="11"/>
      <c r="FON13" s="11"/>
      <c r="FOO13" s="11"/>
      <c r="FOP13" s="11"/>
      <c r="FOQ13" s="11"/>
      <c r="FOR13" s="11"/>
      <c r="FOS13" s="11"/>
      <c r="FOT13" s="11"/>
      <c r="FOU13" s="11"/>
      <c r="FOV13" s="11"/>
      <c r="FOW13" s="11"/>
      <c r="FOX13" s="11"/>
      <c r="FOY13" s="11"/>
      <c r="FOZ13" s="11"/>
      <c r="FPA13" s="11"/>
      <c r="FPB13" s="11"/>
      <c r="FPC13" s="11"/>
      <c r="FPD13" s="11"/>
      <c r="FPE13" s="11"/>
      <c r="FPF13" s="11"/>
      <c r="FPG13" s="11"/>
      <c r="FPH13" s="11"/>
      <c r="FPI13" s="11"/>
      <c r="FPJ13" s="11"/>
      <c r="FPK13" s="11"/>
      <c r="FPL13" s="11"/>
      <c r="FPM13" s="11"/>
      <c r="FPN13" s="11"/>
      <c r="FPO13" s="11"/>
      <c r="FPP13" s="11"/>
      <c r="FPQ13" s="11"/>
      <c r="FPR13" s="11"/>
      <c r="FPS13" s="11"/>
      <c r="FPT13" s="11"/>
      <c r="FPU13" s="11"/>
      <c r="FPV13" s="11"/>
      <c r="FPW13" s="11"/>
      <c r="FPX13" s="11"/>
      <c r="FPY13" s="11"/>
      <c r="FPZ13" s="11"/>
      <c r="FQA13" s="11"/>
      <c r="FQB13" s="11"/>
      <c r="FQC13" s="11"/>
      <c r="FQD13" s="11"/>
      <c r="FQE13" s="11"/>
      <c r="FQF13" s="11"/>
      <c r="FQG13" s="11"/>
      <c r="FQH13" s="11"/>
      <c r="FQI13" s="11"/>
      <c r="FQJ13" s="11"/>
      <c r="FQK13" s="11"/>
      <c r="FQL13" s="11"/>
      <c r="FQM13" s="11"/>
      <c r="FQN13" s="11"/>
      <c r="FQO13" s="11"/>
      <c r="FQP13" s="11"/>
      <c r="FQQ13" s="11"/>
      <c r="FQR13" s="11"/>
      <c r="FQS13" s="11"/>
      <c r="FQT13" s="11"/>
      <c r="FQU13" s="11"/>
      <c r="FQV13" s="11"/>
      <c r="FQW13" s="11"/>
      <c r="FQX13" s="11"/>
      <c r="FQY13" s="11"/>
      <c r="FQZ13" s="11"/>
      <c r="FRA13" s="11"/>
      <c r="FRB13" s="11"/>
      <c r="FRC13" s="11"/>
      <c r="FRD13" s="11"/>
      <c r="FRE13" s="11"/>
      <c r="FRF13" s="11"/>
      <c r="FRG13" s="11"/>
      <c r="FRH13" s="11"/>
      <c r="FRI13" s="11"/>
      <c r="FRJ13" s="11"/>
      <c r="FRK13" s="11"/>
      <c r="FRL13" s="11"/>
      <c r="FRM13" s="11"/>
      <c r="FRN13" s="11"/>
      <c r="FRO13" s="11"/>
      <c r="FRP13" s="11"/>
      <c r="FRQ13" s="11"/>
      <c r="FRR13" s="11"/>
      <c r="FRS13" s="11"/>
      <c r="FRT13" s="11"/>
      <c r="FRU13" s="11"/>
      <c r="FRV13" s="11"/>
      <c r="FRW13" s="11"/>
      <c r="FRX13" s="11"/>
      <c r="FRY13" s="11"/>
      <c r="FRZ13" s="11"/>
      <c r="FSA13" s="11"/>
      <c r="FSB13" s="11"/>
      <c r="FSC13" s="11"/>
      <c r="FSD13" s="11"/>
      <c r="FSE13" s="11"/>
      <c r="FSF13" s="11"/>
      <c r="FSG13" s="11"/>
      <c r="FSH13" s="11"/>
      <c r="FSI13" s="11"/>
      <c r="FSJ13" s="11"/>
      <c r="FSK13" s="11"/>
      <c r="FSL13" s="11"/>
      <c r="FSM13" s="11"/>
      <c r="FSN13" s="11"/>
      <c r="FSO13" s="11"/>
      <c r="FSP13" s="11"/>
      <c r="FSQ13" s="11"/>
      <c r="FSR13" s="11"/>
      <c r="FSS13" s="11"/>
      <c r="FST13" s="11"/>
      <c r="FSU13" s="11"/>
      <c r="FSV13" s="11"/>
      <c r="FSW13" s="11"/>
      <c r="FSX13" s="11"/>
      <c r="FSY13" s="11"/>
      <c r="FSZ13" s="11"/>
      <c r="FTA13" s="11"/>
      <c r="FTB13" s="11"/>
      <c r="FTC13" s="11"/>
      <c r="FTD13" s="11"/>
      <c r="FTE13" s="11"/>
      <c r="FTF13" s="11"/>
      <c r="FTG13" s="11"/>
      <c r="FTH13" s="11"/>
      <c r="FTI13" s="11"/>
      <c r="FTJ13" s="11"/>
      <c r="FTK13" s="11"/>
      <c r="FTL13" s="11"/>
      <c r="FTM13" s="11"/>
      <c r="FTN13" s="11"/>
      <c r="FTO13" s="11"/>
      <c r="FTP13" s="11"/>
      <c r="FTQ13" s="11"/>
      <c r="FTR13" s="11"/>
      <c r="FTS13" s="11"/>
      <c r="FTT13" s="11"/>
      <c r="FTU13" s="11"/>
      <c r="FTV13" s="11"/>
      <c r="FTW13" s="11"/>
      <c r="FTX13" s="11"/>
      <c r="FTY13" s="11"/>
      <c r="FTZ13" s="11"/>
      <c r="FUA13" s="11"/>
      <c r="FUB13" s="11"/>
      <c r="FUC13" s="11"/>
      <c r="FUD13" s="11"/>
      <c r="FUE13" s="11"/>
      <c r="FUF13" s="11"/>
      <c r="FUG13" s="11"/>
      <c r="FUH13" s="11"/>
      <c r="FUI13" s="11"/>
      <c r="FUJ13" s="11"/>
      <c r="FUK13" s="11"/>
      <c r="FUL13" s="11"/>
      <c r="FUM13" s="11"/>
      <c r="FUN13" s="11"/>
      <c r="FUO13" s="11"/>
      <c r="FUP13" s="11"/>
      <c r="FUQ13" s="11"/>
      <c r="FUR13" s="11"/>
      <c r="FUS13" s="11"/>
      <c r="FUT13" s="11"/>
      <c r="FUU13" s="11"/>
      <c r="FUV13" s="11"/>
      <c r="FUW13" s="11"/>
      <c r="FUX13" s="11"/>
      <c r="FUY13" s="11"/>
      <c r="FUZ13" s="11"/>
      <c r="FVA13" s="11"/>
      <c r="FVB13" s="11"/>
      <c r="FVC13" s="11"/>
      <c r="FVD13" s="11"/>
      <c r="FVE13" s="11"/>
      <c r="FVF13" s="11"/>
      <c r="FVG13" s="11"/>
      <c r="FVH13" s="11"/>
      <c r="FVI13" s="11"/>
      <c r="FVJ13" s="11"/>
      <c r="FVK13" s="11"/>
      <c r="FVL13" s="11"/>
      <c r="FVM13" s="11"/>
      <c r="FVN13" s="11"/>
      <c r="FVO13" s="11"/>
      <c r="FVP13" s="11"/>
      <c r="FVQ13" s="11"/>
      <c r="FVR13" s="11"/>
      <c r="FVS13" s="11"/>
      <c r="FVT13" s="11"/>
      <c r="FVU13" s="11"/>
      <c r="FVV13" s="11"/>
      <c r="FVW13" s="11"/>
      <c r="FVX13" s="11"/>
      <c r="FVY13" s="11"/>
      <c r="FVZ13" s="11"/>
      <c r="FWA13" s="11"/>
      <c r="FWB13" s="11"/>
      <c r="FWC13" s="11"/>
      <c r="FWD13" s="11"/>
      <c r="FWE13" s="11"/>
      <c r="FWF13" s="11"/>
      <c r="FWG13" s="11"/>
      <c r="FWH13" s="11"/>
      <c r="FWI13" s="11"/>
      <c r="FWJ13" s="11"/>
      <c r="FWK13" s="11"/>
      <c r="FWL13" s="11"/>
      <c r="FWM13" s="11"/>
      <c r="FWN13" s="11"/>
      <c r="FWO13" s="11"/>
      <c r="FWP13" s="11"/>
      <c r="FWQ13" s="11"/>
      <c r="FWR13" s="11"/>
      <c r="FWS13" s="11"/>
      <c r="FWT13" s="11"/>
      <c r="FWU13" s="11"/>
      <c r="FWV13" s="11"/>
      <c r="FWW13" s="11"/>
      <c r="FWX13" s="11"/>
      <c r="FWY13" s="11"/>
      <c r="FWZ13" s="11"/>
      <c r="FXA13" s="11"/>
      <c r="FXB13" s="11"/>
      <c r="FXC13" s="11"/>
      <c r="FXD13" s="11"/>
      <c r="FXE13" s="11"/>
      <c r="FXF13" s="11"/>
      <c r="FXG13" s="11"/>
      <c r="FXH13" s="11"/>
      <c r="FXI13" s="11"/>
      <c r="FXJ13" s="11"/>
      <c r="FXK13" s="11"/>
      <c r="FXL13" s="11"/>
      <c r="FXM13" s="11"/>
      <c r="FXN13" s="11"/>
      <c r="FXO13" s="11"/>
      <c r="FXP13" s="11"/>
      <c r="FXQ13" s="11"/>
      <c r="FXR13" s="11"/>
      <c r="FXS13" s="11"/>
      <c r="FXT13" s="11"/>
      <c r="FXU13" s="11"/>
      <c r="FXV13" s="11"/>
      <c r="FXW13" s="11"/>
      <c r="FXX13" s="11"/>
      <c r="FXY13" s="11"/>
      <c r="FXZ13" s="11"/>
      <c r="FYA13" s="11"/>
      <c r="FYB13" s="11"/>
      <c r="FYC13" s="11"/>
      <c r="FYD13" s="11"/>
      <c r="FYE13" s="11"/>
      <c r="FYF13" s="11"/>
      <c r="FYG13" s="11"/>
      <c r="FYH13" s="11"/>
      <c r="FYI13" s="11"/>
      <c r="FYJ13" s="11"/>
      <c r="FYK13" s="11"/>
      <c r="FYL13" s="11"/>
      <c r="FYM13" s="11"/>
      <c r="FYN13" s="11"/>
      <c r="FYO13" s="11"/>
      <c r="FYP13" s="11"/>
      <c r="FYQ13" s="11"/>
      <c r="FYR13" s="11"/>
      <c r="FYS13" s="11"/>
      <c r="FYT13" s="11"/>
      <c r="FYU13" s="11"/>
      <c r="FYV13" s="11"/>
      <c r="FYW13" s="11"/>
      <c r="FYX13" s="11"/>
      <c r="FYY13" s="11"/>
      <c r="FYZ13" s="11"/>
      <c r="FZA13" s="11"/>
      <c r="FZB13" s="11"/>
      <c r="FZC13" s="11"/>
      <c r="FZD13" s="11"/>
      <c r="FZE13" s="11"/>
      <c r="FZF13" s="11"/>
      <c r="FZG13" s="11"/>
      <c r="FZH13" s="11"/>
      <c r="FZI13" s="11"/>
      <c r="FZJ13" s="11"/>
      <c r="FZK13" s="11"/>
      <c r="FZL13" s="11"/>
      <c r="FZM13" s="11"/>
      <c r="FZN13" s="11"/>
      <c r="FZO13" s="11"/>
      <c r="FZP13" s="11"/>
      <c r="FZQ13" s="11"/>
      <c r="FZR13" s="11"/>
      <c r="FZS13" s="11"/>
      <c r="FZT13" s="11"/>
      <c r="FZU13" s="11"/>
      <c r="FZV13" s="11"/>
      <c r="FZW13" s="11"/>
      <c r="FZX13" s="11"/>
      <c r="FZY13" s="11"/>
      <c r="FZZ13" s="11"/>
      <c r="GAA13" s="11"/>
      <c r="GAB13" s="11"/>
      <c r="GAC13" s="11"/>
      <c r="GAD13" s="11"/>
      <c r="GAE13" s="11"/>
      <c r="GAF13" s="11"/>
      <c r="GAG13" s="11"/>
      <c r="GAH13" s="11"/>
      <c r="GAI13" s="11"/>
      <c r="GAJ13" s="11"/>
      <c r="GAK13" s="11"/>
      <c r="GAL13" s="11"/>
      <c r="GAM13" s="11"/>
      <c r="GAN13" s="11"/>
      <c r="GAO13" s="11"/>
      <c r="GAP13" s="11"/>
      <c r="GAQ13" s="11"/>
      <c r="GAR13" s="11"/>
      <c r="GAS13" s="11"/>
      <c r="GAT13" s="11"/>
      <c r="GAU13" s="11"/>
      <c r="GAV13" s="11"/>
      <c r="GAW13" s="11"/>
      <c r="GAX13" s="11"/>
      <c r="GAY13" s="11"/>
      <c r="GAZ13" s="11"/>
      <c r="GBA13" s="11"/>
      <c r="GBB13" s="11"/>
      <c r="GBC13" s="11"/>
      <c r="GBD13" s="11"/>
      <c r="GBE13" s="11"/>
      <c r="GBF13" s="11"/>
      <c r="GBG13" s="11"/>
      <c r="GBH13" s="11"/>
      <c r="GBI13" s="11"/>
      <c r="GBJ13" s="11"/>
      <c r="GBK13" s="11"/>
      <c r="GBL13" s="11"/>
      <c r="GBM13" s="11"/>
      <c r="GBN13" s="11"/>
      <c r="GBO13" s="11"/>
      <c r="GBP13" s="11"/>
      <c r="GBQ13" s="11"/>
      <c r="GBR13" s="11"/>
      <c r="GBS13" s="11"/>
      <c r="GBT13" s="11"/>
      <c r="GBU13" s="11"/>
      <c r="GBV13" s="11"/>
      <c r="GBW13" s="11"/>
      <c r="GBX13" s="11"/>
      <c r="GBY13" s="11"/>
      <c r="GBZ13" s="11"/>
      <c r="GCA13" s="11"/>
      <c r="GCB13" s="11"/>
      <c r="GCC13" s="11"/>
      <c r="GCD13" s="11"/>
      <c r="GCE13" s="11"/>
      <c r="GCF13" s="11"/>
      <c r="GCG13" s="11"/>
      <c r="GCH13" s="11"/>
      <c r="GCI13" s="11"/>
      <c r="GCJ13" s="11"/>
      <c r="GCK13" s="11"/>
      <c r="GCL13" s="11"/>
      <c r="GCM13" s="11"/>
      <c r="GCN13" s="11"/>
      <c r="GCO13" s="11"/>
      <c r="GCP13" s="11"/>
      <c r="GCQ13" s="11"/>
      <c r="GCR13" s="11"/>
      <c r="GCS13" s="11"/>
      <c r="GCT13" s="11"/>
      <c r="GCU13" s="11"/>
      <c r="GCV13" s="11"/>
      <c r="GCW13" s="11"/>
      <c r="GCX13" s="11"/>
      <c r="GCY13" s="11"/>
      <c r="GCZ13" s="11"/>
      <c r="GDA13" s="11"/>
      <c r="GDB13" s="11"/>
      <c r="GDC13" s="11"/>
      <c r="GDD13" s="11"/>
      <c r="GDE13" s="11"/>
      <c r="GDF13" s="11"/>
      <c r="GDG13" s="11"/>
      <c r="GDH13" s="11"/>
      <c r="GDI13" s="11"/>
      <c r="GDJ13" s="11"/>
      <c r="GDK13" s="11"/>
      <c r="GDL13" s="11"/>
      <c r="GDM13" s="11"/>
      <c r="GDN13" s="11"/>
      <c r="GDO13" s="11"/>
      <c r="GDP13" s="11"/>
      <c r="GDQ13" s="11"/>
      <c r="GDR13" s="11"/>
      <c r="GDS13" s="11"/>
      <c r="GDT13" s="11"/>
      <c r="GDU13" s="11"/>
      <c r="GDV13" s="11"/>
      <c r="GDW13" s="11"/>
      <c r="GDX13" s="11"/>
      <c r="GDY13" s="11"/>
      <c r="GDZ13" s="11"/>
      <c r="GEA13" s="11"/>
      <c r="GEB13" s="11"/>
      <c r="GEC13" s="11"/>
      <c r="GED13" s="11"/>
      <c r="GEE13" s="11"/>
      <c r="GEF13" s="11"/>
      <c r="GEG13" s="11"/>
      <c r="GEH13" s="11"/>
      <c r="GEI13" s="11"/>
      <c r="GEJ13" s="11"/>
      <c r="GEK13" s="11"/>
      <c r="GEL13" s="11"/>
      <c r="GEM13" s="11"/>
      <c r="GEN13" s="11"/>
      <c r="GEO13" s="11"/>
      <c r="GEP13" s="11"/>
      <c r="GEQ13" s="11"/>
      <c r="GER13" s="11"/>
      <c r="GES13" s="11"/>
      <c r="GET13" s="11"/>
      <c r="GEU13" s="11"/>
      <c r="GEV13" s="11"/>
      <c r="GEW13" s="11"/>
      <c r="GEX13" s="11"/>
      <c r="GEY13" s="11"/>
      <c r="GEZ13" s="11"/>
      <c r="GFA13" s="11"/>
      <c r="GFB13" s="11"/>
      <c r="GFC13" s="11"/>
      <c r="GFD13" s="11"/>
      <c r="GFE13" s="11"/>
      <c r="GFF13" s="11"/>
      <c r="GFG13" s="11"/>
      <c r="GFH13" s="11"/>
      <c r="GFI13" s="11"/>
      <c r="GFJ13" s="11"/>
      <c r="GFK13" s="11"/>
      <c r="GFL13" s="11"/>
      <c r="GFM13" s="11"/>
      <c r="GFN13" s="11"/>
      <c r="GFO13" s="11"/>
      <c r="GFP13" s="11"/>
      <c r="GFQ13" s="11"/>
      <c r="GFR13" s="11"/>
      <c r="GFS13" s="11"/>
      <c r="GFT13" s="11"/>
      <c r="GFU13" s="11"/>
      <c r="GFV13" s="11"/>
      <c r="GFW13" s="11"/>
      <c r="GFX13" s="11"/>
      <c r="GFY13" s="11"/>
      <c r="GFZ13" s="11"/>
      <c r="GGA13" s="11"/>
      <c r="GGB13" s="11"/>
      <c r="GGC13" s="11"/>
      <c r="GGD13" s="11"/>
      <c r="GGE13" s="11"/>
      <c r="GGF13" s="11"/>
      <c r="GGG13" s="11"/>
      <c r="GGH13" s="11"/>
      <c r="GGI13" s="11"/>
      <c r="GGJ13" s="11"/>
      <c r="GGK13" s="11"/>
      <c r="GGL13" s="11"/>
      <c r="GGM13" s="11"/>
      <c r="GGN13" s="11"/>
      <c r="GGO13" s="11"/>
      <c r="GGP13" s="11"/>
      <c r="GGQ13" s="11"/>
      <c r="GGR13" s="11"/>
      <c r="GGS13" s="11"/>
      <c r="GGT13" s="11"/>
      <c r="GGU13" s="11"/>
      <c r="GGV13" s="11"/>
      <c r="GGW13" s="11"/>
      <c r="GGX13" s="11"/>
      <c r="GGY13" s="11"/>
      <c r="GGZ13" s="11"/>
      <c r="GHA13" s="11"/>
      <c r="GHB13" s="11"/>
      <c r="GHC13" s="11"/>
      <c r="GHD13" s="11"/>
      <c r="GHE13" s="11"/>
      <c r="GHF13" s="11"/>
      <c r="GHG13" s="11"/>
      <c r="GHH13" s="11"/>
      <c r="GHI13" s="11"/>
      <c r="GHJ13" s="11"/>
      <c r="GHK13" s="11"/>
      <c r="GHL13" s="11"/>
      <c r="GHM13" s="11"/>
      <c r="GHN13" s="11"/>
      <c r="GHO13" s="11"/>
      <c r="GHP13" s="11"/>
      <c r="GHQ13" s="11"/>
      <c r="GHR13" s="11"/>
      <c r="GHS13" s="11"/>
      <c r="GHT13" s="11"/>
      <c r="GHU13" s="11"/>
      <c r="GHV13" s="11"/>
      <c r="GHW13" s="11"/>
      <c r="GHX13" s="11"/>
      <c r="GHY13" s="11"/>
      <c r="GHZ13" s="11"/>
      <c r="GIA13" s="11"/>
      <c r="GIB13" s="11"/>
      <c r="GIC13" s="11"/>
      <c r="GID13" s="11"/>
      <c r="GIE13" s="11"/>
      <c r="GIF13" s="11"/>
      <c r="GIG13" s="11"/>
      <c r="GIH13" s="11"/>
      <c r="GII13" s="11"/>
      <c r="GIJ13" s="11"/>
      <c r="GIK13" s="11"/>
      <c r="GIL13" s="11"/>
      <c r="GIM13" s="11"/>
      <c r="GIN13" s="11"/>
      <c r="GIO13" s="11"/>
      <c r="GIP13" s="11"/>
      <c r="GIQ13" s="11"/>
      <c r="GIR13" s="11"/>
      <c r="GIS13" s="11"/>
      <c r="GIT13" s="11"/>
      <c r="GIU13" s="11"/>
      <c r="GIV13" s="11"/>
      <c r="GIW13" s="11"/>
      <c r="GIX13" s="11"/>
      <c r="GIY13" s="11"/>
      <c r="GIZ13" s="11"/>
      <c r="GJA13" s="11"/>
      <c r="GJB13" s="11"/>
      <c r="GJC13" s="11"/>
      <c r="GJD13" s="11"/>
      <c r="GJE13" s="11"/>
      <c r="GJF13" s="11"/>
      <c r="GJG13" s="11"/>
      <c r="GJH13" s="11"/>
      <c r="GJI13" s="11"/>
      <c r="GJJ13" s="11"/>
      <c r="GJK13" s="11"/>
      <c r="GJL13" s="11"/>
      <c r="GJM13" s="11"/>
      <c r="GJN13" s="11"/>
      <c r="GJO13" s="11"/>
      <c r="GJP13" s="11"/>
      <c r="GJQ13" s="11"/>
      <c r="GJR13" s="11"/>
      <c r="GJS13" s="11"/>
      <c r="GJT13" s="11"/>
      <c r="GJU13" s="11"/>
      <c r="GJV13" s="11"/>
      <c r="GJW13" s="11"/>
      <c r="GJX13" s="11"/>
      <c r="GJY13" s="11"/>
      <c r="GJZ13" s="11"/>
      <c r="GKA13" s="11"/>
      <c r="GKB13" s="11"/>
      <c r="GKC13" s="11"/>
      <c r="GKD13" s="11"/>
      <c r="GKE13" s="11"/>
      <c r="GKF13" s="11"/>
      <c r="GKG13" s="11"/>
      <c r="GKH13" s="11"/>
      <c r="GKI13" s="11"/>
      <c r="GKJ13" s="11"/>
      <c r="GKK13" s="11"/>
      <c r="GKL13" s="11"/>
      <c r="GKM13" s="11"/>
      <c r="GKN13" s="11"/>
      <c r="GKO13" s="11"/>
      <c r="GKP13" s="11"/>
      <c r="GKQ13" s="11"/>
      <c r="GKR13" s="11"/>
      <c r="GKS13" s="11"/>
      <c r="GKT13" s="11"/>
      <c r="GKU13" s="11"/>
      <c r="GKV13" s="11"/>
      <c r="GKW13" s="11"/>
      <c r="GKX13" s="11"/>
      <c r="GKY13" s="11"/>
      <c r="GKZ13" s="11"/>
      <c r="GLA13" s="11"/>
      <c r="GLB13" s="11"/>
      <c r="GLC13" s="11"/>
      <c r="GLD13" s="11"/>
      <c r="GLE13" s="11"/>
      <c r="GLF13" s="11"/>
      <c r="GLG13" s="11"/>
      <c r="GLH13" s="11"/>
      <c r="GLI13" s="11"/>
      <c r="GLJ13" s="11"/>
      <c r="GLK13" s="11"/>
      <c r="GLL13" s="11"/>
      <c r="GLM13" s="11"/>
      <c r="GLN13" s="11"/>
      <c r="GLO13" s="11"/>
      <c r="GLP13" s="11"/>
      <c r="GLQ13" s="11"/>
      <c r="GLR13" s="11"/>
      <c r="GLS13" s="11"/>
      <c r="GLT13" s="11"/>
      <c r="GLU13" s="11"/>
      <c r="GLV13" s="11"/>
      <c r="GLW13" s="11"/>
      <c r="GLX13" s="11"/>
      <c r="GLY13" s="11"/>
      <c r="GLZ13" s="11"/>
      <c r="GMA13" s="11"/>
      <c r="GMB13" s="11"/>
      <c r="GMC13" s="11"/>
      <c r="GMD13" s="11"/>
      <c r="GME13" s="11"/>
      <c r="GMF13" s="11"/>
      <c r="GMG13" s="11"/>
      <c r="GMH13" s="11"/>
      <c r="GMI13" s="11"/>
      <c r="GMJ13" s="11"/>
      <c r="GMK13" s="11"/>
      <c r="GML13" s="11"/>
      <c r="GMM13" s="11"/>
      <c r="GMN13" s="11"/>
      <c r="GMO13" s="11"/>
      <c r="GMP13" s="11"/>
      <c r="GMQ13" s="11"/>
      <c r="GMR13" s="11"/>
      <c r="GMS13" s="11"/>
      <c r="GMT13" s="11"/>
      <c r="GMU13" s="11"/>
      <c r="GMV13" s="11"/>
      <c r="GMW13" s="11"/>
      <c r="GMX13" s="11"/>
      <c r="GMY13" s="11"/>
      <c r="GMZ13" s="11"/>
      <c r="GNA13" s="11"/>
      <c r="GNB13" s="11"/>
      <c r="GNC13" s="11"/>
      <c r="GND13" s="11"/>
      <c r="GNE13" s="11"/>
      <c r="GNF13" s="11"/>
      <c r="GNG13" s="11"/>
      <c r="GNH13" s="11"/>
      <c r="GNI13" s="11"/>
      <c r="GNJ13" s="11"/>
      <c r="GNK13" s="11"/>
      <c r="GNL13" s="11"/>
      <c r="GNM13" s="11"/>
      <c r="GNN13" s="11"/>
      <c r="GNO13" s="11"/>
      <c r="GNP13" s="11"/>
      <c r="GNQ13" s="11"/>
      <c r="GNR13" s="11"/>
      <c r="GNS13" s="11"/>
      <c r="GNT13" s="11"/>
      <c r="GNU13" s="11"/>
      <c r="GNV13" s="11"/>
      <c r="GNW13" s="11"/>
      <c r="GNX13" s="11"/>
      <c r="GNY13" s="11"/>
      <c r="GNZ13" s="11"/>
      <c r="GOA13" s="11"/>
      <c r="GOB13" s="11"/>
      <c r="GOC13" s="11"/>
      <c r="GOD13" s="11"/>
      <c r="GOE13" s="11"/>
      <c r="GOF13" s="11"/>
      <c r="GOG13" s="11"/>
      <c r="GOH13" s="11"/>
      <c r="GOI13" s="11"/>
      <c r="GOJ13" s="11"/>
      <c r="GOK13" s="11"/>
      <c r="GOL13" s="11"/>
      <c r="GOM13" s="11"/>
      <c r="GON13" s="11"/>
      <c r="GOO13" s="11"/>
      <c r="GOP13" s="11"/>
      <c r="GOQ13" s="11"/>
      <c r="GOR13" s="11"/>
      <c r="GOS13" s="11"/>
      <c r="GOT13" s="11"/>
      <c r="GOU13" s="11"/>
      <c r="GOV13" s="11"/>
      <c r="GOW13" s="11"/>
      <c r="GOX13" s="11"/>
      <c r="GOY13" s="11"/>
      <c r="GOZ13" s="11"/>
      <c r="GPA13" s="11"/>
      <c r="GPB13" s="11"/>
      <c r="GPC13" s="11"/>
      <c r="GPD13" s="11"/>
      <c r="GPE13" s="11"/>
      <c r="GPF13" s="11"/>
      <c r="GPG13" s="11"/>
      <c r="GPH13" s="11"/>
      <c r="GPI13" s="11"/>
      <c r="GPJ13" s="11"/>
      <c r="GPK13" s="11"/>
      <c r="GPL13" s="11"/>
      <c r="GPM13" s="11"/>
      <c r="GPN13" s="11"/>
      <c r="GPO13" s="11"/>
      <c r="GPP13" s="11"/>
      <c r="GPQ13" s="11"/>
      <c r="GPR13" s="11"/>
      <c r="GPS13" s="11"/>
      <c r="GPT13" s="11"/>
      <c r="GPU13" s="11"/>
      <c r="GPV13" s="11"/>
      <c r="GPW13" s="11"/>
      <c r="GPX13" s="11"/>
      <c r="GPY13" s="11"/>
      <c r="GPZ13" s="11"/>
      <c r="GQA13" s="11"/>
      <c r="GQB13" s="11"/>
      <c r="GQC13" s="11"/>
      <c r="GQD13" s="11"/>
      <c r="GQE13" s="11"/>
      <c r="GQF13" s="11"/>
      <c r="GQG13" s="11"/>
      <c r="GQH13" s="11"/>
      <c r="GQI13" s="11"/>
      <c r="GQJ13" s="11"/>
      <c r="GQK13" s="11"/>
      <c r="GQL13" s="11"/>
      <c r="GQM13" s="11"/>
      <c r="GQN13" s="11"/>
      <c r="GQO13" s="11"/>
      <c r="GQP13" s="11"/>
      <c r="GQQ13" s="11"/>
      <c r="GQR13" s="11"/>
      <c r="GQS13" s="11"/>
      <c r="GQT13" s="11"/>
      <c r="GQU13" s="11"/>
      <c r="GQV13" s="11"/>
      <c r="GQW13" s="11"/>
      <c r="GQX13" s="11"/>
      <c r="GQY13" s="11"/>
      <c r="GQZ13" s="11"/>
      <c r="GRA13" s="11"/>
      <c r="GRB13" s="11"/>
      <c r="GRC13" s="11"/>
      <c r="GRD13" s="11"/>
      <c r="GRE13" s="11"/>
      <c r="GRF13" s="11"/>
      <c r="GRG13" s="11"/>
      <c r="GRH13" s="11"/>
      <c r="GRI13" s="11"/>
      <c r="GRJ13" s="11"/>
      <c r="GRK13" s="11"/>
      <c r="GRL13" s="11"/>
      <c r="GRM13" s="11"/>
      <c r="GRN13" s="11"/>
      <c r="GRO13" s="11"/>
      <c r="GRP13" s="11"/>
      <c r="GRQ13" s="11"/>
      <c r="GRR13" s="11"/>
      <c r="GRS13" s="11"/>
      <c r="GRT13" s="11"/>
      <c r="GRU13" s="11"/>
      <c r="GRV13" s="11"/>
      <c r="GRW13" s="11"/>
      <c r="GRX13" s="11"/>
      <c r="GRY13" s="11"/>
      <c r="GRZ13" s="11"/>
      <c r="GSA13" s="11"/>
      <c r="GSB13" s="11"/>
      <c r="GSC13" s="11"/>
      <c r="GSD13" s="11"/>
      <c r="GSE13" s="11"/>
      <c r="GSF13" s="11"/>
      <c r="GSG13" s="11"/>
      <c r="GSH13" s="11"/>
      <c r="GSI13" s="11"/>
      <c r="GSJ13" s="11"/>
      <c r="GSK13" s="11"/>
      <c r="GSL13" s="11"/>
      <c r="GSM13" s="11"/>
      <c r="GSN13" s="11"/>
      <c r="GSO13" s="11"/>
      <c r="GSP13" s="11"/>
      <c r="GSQ13" s="11"/>
      <c r="GSR13" s="11"/>
      <c r="GSS13" s="11"/>
      <c r="GST13" s="11"/>
      <c r="GSU13" s="11"/>
      <c r="GSV13" s="11"/>
      <c r="GSW13" s="11"/>
      <c r="GSX13" s="11"/>
      <c r="GSY13" s="11"/>
      <c r="GSZ13" s="11"/>
      <c r="GTA13" s="11"/>
      <c r="GTB13" s="11"/>
      <c r="GTC13" s="11"/>
      <c r="GTD13" s="11"/>
      <c r="GTE13" s="11"/>
      <c r="GTF13" s="11"/>
      <c r="GTG13" s="11"/>
      <c r="GTH13" s="11"/>
      <c r="GTI13" s="11"/>
      <c r="GTJ13" s="11"/>
      <c r="GTK13" s="11"/>
      <c r="GTL13" s="11"/>
      <c r="GTM13" s="11"/>
      <c r="GTN13" s="11"/>
      <c r="GTO13" s="11"/>
      <c r="GTP13" s="11"/>
      <c r="GTQ13" s="11"/>
      <c r="GTR13" s="11"/>
      <c r="GTS13" s="11"/>
      <c r="GTT13" s="11"/>
      <c r="GTU13" s="11"/>
      <c r="GTV13" s="11"/>
      <c r="GTW13" s="11"/>
      <c r="GTX13" s="11"/>
      <c r="GTY13" s="11"/>
      <c r="GTZ13" s="11"/>
      <c r="GUA13" s="11"/>
      <c r="GUB13" s="11"/>
      <c r="GUC13" s="11"/>
      <c r="GUD13" s="11"/>
      <c r="GUE13" s="11"/>
      <c r="GUF13" s="11"/>
      <c r="GUG13" s="11"/>
      <c r="GUH13" s="11"/>
      <c r="GUI13" s="11"/>
      <c r="GUJ13" s="11"/>
      <c r="GUK13" s="11"/>
      <c r="GUL13" s="11"/>
      <c r="GUM13" s="11"/>
      <c r="GUN13" s="11"/>
      <c r="GUO13" s="11"/>
      <c r="GUP13" s="11"/>
      <c r="GUQ13" s="11"/>
      <c r="GUR13" s="11"/>
      <c r="GUS13" s="11"/>
      <c r="GUT13" s="11"/>
      <c r="GUU13" s="11"/>
      <c r="GUV13" s="11"/>
      <c r="GUW13" s="11"/>
      <c r="GUX13" s="11"/>
      <c r="GUY13" s="11"/>
      <c r="GUZ13" s="11"/>
      <c r="GVA13" s="11"/>
      <c r="GVB13" s="11"/>
      <c r="GVC13" s="11"/>
      <c r="GVD13" s="11"/>
      <c r="GVE13" s="11"/>
      <c r="GVF13" s="11"/>
      <c r="GVG13" s="11"/>
      <c r="GVH13" s="11"/>
      <c r="GVI13" s="11"/>
      <c r="GVJ13" s="11"/>
      <c r="GVK13" s="11"/>
      <c r="GVL13" s="11"/>
      <c r="GVM13" s="11"/>
      <c r="GVN13" s="11"/>
      <c r="GVO13" s="11"/>
      <c r="GVP13" s="11"/>
      <c r="GVQ13" s="11"/>
      <c r="GVR13" s="11"/>
      <c r="GVS13" s="11"/>
      <c r="GVT13" s="11"/>
      <c r="GVU13" s="11"/>
      <c r="GVV13" s="11"/>
      <c r="GVW13" s="11"/>
      <c r="GVX13" s="11"/>
      <c r="GVY13" s="11"/>
      <c r="GVZ13" s="11"/>
      <c r="GWA13" s="11"/>
      <c r="GWB13" s="11"/>
      <c r="GWC13" s="11"/>
      <c r="GWD13" s="11"/>
      <c r="GWE13" s="11"/>
      <c r="GWF13" s="11"/>
      <c r="GWG13" s="11"/>
      <c r="GWH13" s="11"/>
      <c r="GWI13" s="11"/>
      <c r="GWJ13" s="11"/>
      <c r="GWK13" s="11"/>
      <c r="GWL13" s="11"/>
      <c r="GWM13" s="11"/>
      <c r="GWN13" s="11"/>
      <c r="GWO13" s="11"/>
      <c r="GWP13" s="11"/>
      <c r="GWQ13" s="11"/>
      <c r="GWR13" s="11"/>
      <c r="GWS13" s="11"/>
      <c r="GWT13" s="11"/>
      <c r="GWU13" s="11"/>
      <c r="GWV13" s="11"/>
      <c r="GWW13" s="11"/>
      <c r="GWX13" s="11"/>
      <c r="GWY13" s="11"/>
      <c r="GWZ13" s="11"/>
      <c r="GXA13" s="11"/>
      <c r="GXB13" s="11"/>
      <c r="GXC13" s="11"/>
      <c r="GXD13" s="11"/>
      <c r="GXE13" s="11"/>
      <c r="GXF13" s="11"/>
      <c r="GXG13" s="11"/>
      <c r="GXH13" s="11"/>
      <c r="GXI13" s="11"/>
      <c r="GXJ13" s="11"/>
      <c r="GXK13" s="11"/>
      <c r="GXL13" s="11"/>
      <c r="GXM13" s="11"/>
      <c r="GXN13" s="11"/>
      <c r="GXO13" s="11"/>
      <c r="GXP13" s="11"/>
      <c r="GXQ13" s="11"/>
      <c r="GXR13" s="11"/>
      <c r="GXS13" s="11"/>
      <c r="GXT13" s="11"/>
      <c r="GXU13" s="11"/>
      <c r="GXV13" s="11"/>
      <c r="GXW13" s="11"/>
      <c r="GXX13" s="11"/>
      <c r="GXY13" s="11"/>
      <c r="GXZ13" s="11"/>
      <c r="GYA13" s="11"/>
      <c r="GYB13" s="11"/>
      <c r="GYC13" s="11"/>
      <c r="GYD13" s="11"/>
      <c r="GYE13" s="11"/>
      <c r="GYF13" s="11"/>
      <c r="GYG13" s="11"/>
      <c r="GYH13" s="11"/>
      <c r="GYI13" s="11"/>
      <c r="GYJ13" s="11"/>
      <c r="GYK13" s="11"/>
      <c r="GYL13" s="11"/>
      <c r="GYM13" s="11"/>
      <c r="GYN13" s="11"/>
      <c r="GYO13" s="11"/>
      <c r="GYP13" s="11"/>
      <c r="GYQ13" s="11"/>
      <c r="GYR13" s="11"/>
      <c r="GYS13" s="11"/>
      <c r="GYT13" s="11"/>
      <c r="GYU13" s="11"/>
      <c r="GYV13" s="11"/>
      <c r="GYW13" s="11"/>
      <c r="GYX13" s="11"/>
      <c r="GYY13" s="11"/>
      <c r="GYZ13" s="11"/>
      <c r="GZA13" s="11"/>
      <c r="GZB13" s="11"/>
      <c r="GZC13" s="11"/>
      <c r="GZD13" s="11"/>
      <c r="GZE13" s="11"/>
      <c r="GZF13" s="11"/>
      <c r="GZG13" s="11"/>
      <c r="GZH13" s="11"/>
      <c r="GZI13" s="11"/>
      <c r="GZJ13" s="11"/>
      <c r="GZK13" s="11"/>
      <c r="GZL13" s="11"/>
      <c r="GZM13" s="11"/>
      <c r="GZN13" s="11"/>
      <c r="GZO13" s="11"/>
      <c r="GZP13" s="11"/>
      <c r="GZQ13" s="11"/>
      <c r="GZR13" s="11"/>
      <c r="GZS13" s="11"/>
      <c r="GZT13" s="11"/>
      <c r="GZU13" s="11"/>
      <c r="GZV13" s="11"/>
      <c r="GZW13" s="11"/>
      <c r="GZX13" s="11"/>
      <c r="GZY13" s="11"/>
      <c r="GZZ13" s="11"/>
      <c r="HAA13" s="11"/>
      <c r="HAB13" s="11"/>
      <c r="HAC13" s="11"/>
      <c r="HAD13" s="11"/>
      <c r="HAE13" s="11"/>
      <c r="HAF13" s="11"/>
      <c r="HAG13" s="11"/>
      <c r="HAH13" s="11"/>
      <c r="HAI13" s="11"/>
      <c r="HAJ13" s="11"/>
      <c r="HAK13" s="11"/>
      <c r="HAL13" s="11"/>
      <c r="HAM13" s="11"/>
      <c r="HAN13" s="11"/>
      <c r="HAO13" s="11"/>
      <c r="HAP13" s="11"/>
      <c r="HAQ13" s="11"/>
      <c r="HAR13" s="11"/>
      <c r="HAS13" s="11"/>
      <c r="HAT13" s="11"/>
      <c r="HAU13" s="11"/>
      <c r="HAV13" s="11"/>
      <c r="HAW13" s="11"/>
      <c r="HAX13" s="11"/>
      <c r="HAY13" s="11"/>
      <c r="HAZ13" s="11"/>
      <c r="HBA13" s="11"/>
      <c r="HBB13" s="11"/>
      <c r="HBC13" s="11"/>
      <c r="HBD13" s="11"/>
      <c r="HBE13" s="11"/>
      <c r="HBF13" s="11"/>
      <c r="HBG13" s="11"/>
      <c r="HBH13" s="11"/>
      <c r="HBI13" s="11"/>
      <c r="HBJ13" s="11"/>
      <c r="HBK13" s="11"/>
      <c r="HBL13" s="11"/>
      <c r="HBM13" s="11"/>
      <c r="HBN13" s="11"/>
      <c r="HBO13" s="11"/>
      <c r="HBP13" s="11"/>
      <c r="HBQ13" s="11"/>
      <c r="HBR13" s="11"/>
      <c r="HBS13" s="11"/>
      <c r="HBT13" s="11"/>
      <c r="HBU13" s="11"/>
      <c r="HBV13" s="11"/>
      <c r="HBW13" s="11"/>
      <c r="HBX13" s="11"/>
      <c r="HBY13" s="11"/>
      <c r="HBZ13" s="11"/>
      <c r="HCA13" s="11"/>
      <c r="HCB13" s="11"/>
      <c r="HCC13" s="11"/>
      <c r="HCD13" s="11"/>
      <c r="HCE13" s="11"/>
      <c r="HCF13" s="11"/>
      <c r="HCG13" s="11"/>
      <c r="HCH13" s="11"/>
      <c r="HCI13" s="11"/>
      <c r="HCJ13" s="11"/>
      <c r="HCK13" s="11"/>
      <c r="HCL13" s="11"/>
      <c r="HCM13" s="11"/>
      <c r="HCN13" s="11"/>
      <c r="HCO13" s="11"/>
      <c r="HCP13" s="11"/>
      <c r="HCQ13" s="11"/>
      <c r="HCR13" s="11"/>
      <c r="HCS13" s="11"/>
      <c r="HCT13" s="11"/>
      <c r="HCU13" s="11"/>
      <c r="HCV13" s="11"/>
      <c r="HCW13" s="11"/>
      <c r="HCX13" s="11"/>
      <c r="HCY13" s="11"/>
      <c r="HCZ13" s="11"/>
      <c r="HDA13" s="11"/>
      <c r="HDB13" s="11"/>
      <c r="HDC13" s="11"/>
      <c r="HDD13" s="11"/>
      <c r="HDE13" s="11"/>
      <c r="HDF13" s="11"/>
      <c r="HDG13" s="11"/>
      <c r="HDH13" s="11"/>
      <c r="HDI13" s="11"/>
      <c r="HDJ13" s="11"/>
      <c r="HDK13" s="11"/>
      <c r="HDL13" s="11"/>
      <c r="HDM13" s="11"/>
      <c r="HDN13" s="11"/>
      <c r="HDO13" s="11"/>
      <c r="HDP13" s="11"/>
      <c r="HDQ13" s="11"/>
      <c r="HDR13" s="11"/>
      <c r="HDS13" s="11"/>
      <c r="HDT13" s="11"/>
      <c r="HDU13" s="11"/>
      <c r="HDV13" s="11"/>
      <c r="HDW13" s="11"/>
      <c r="HDX13" s="11"/>
      <c r="HDY13" s="11"/>
      <c r="HDZ13" s="11"/>
      <c r="HEA13" s="11"/>
      <c r="HEB13" s="11"/>
      <c r="HEC13" s="11"/>
      <c r="HED13" s="11"/>
      <c r="HEE13" s="11"/>
      <c r="HEF13" s="11"/>
      <c r="HEG13" s="11"/>
      <c r="HEH13" s="11"/>
      <c r="HEI13" s="11"/>
      <c r="HEJ13" s="11"/>
      <c r="HEK13" s="11"/>
      <c r="HEL13" s="11"/>
      <c r="HEM13" s="11"/>
      <c r="HEN13" s="11"/>
      <c r="HEO13" s="11"/>
      <c r="HEP13" s="11"/>
      <c r="HEQ13" s="11"/>
      <c r="HER13" s="11"/>
      <c r="HES13" s="11"/>
      <c r="HET13" s="11"/>
      <c r="HEU13" s="11"/>
      <c r="HEV13" s="11"/>
      <c r="HEW13" s="11"/>
      <c r="HEX13" s="11"/>
      <c r="HEY13" s="11"/>
      <c r="HEZ13" s="11"/>
      <c r="HFA13" s="11"/>
      <c r="HFB13" s="11"/>
      <c r="HFC13" s="11"/>
      <c r="HFD13" s="11"/>
      <c r="HFE13" s="11"/>
      <c r="HFF13" s="11"/>
      <c r="HFG13" s="11"/>
      <c r="HFH13" s="11"/>
      <c r="HFI13" s="11"/>
      <c r="HFJ13" s="11"/>
      <c r="HFK13" s="11"/>
      <c r="HFL13" s="11"/>
      <c r="HFM13" s="11"/>
      <c r="HFN13" s="11"/>
      <c r="HFO13" s="11"/>
      <c r="HFP13" s="11"/>
      <c r="HFQ13" s="11"/>
      <c r="HFR13" s="11"/>
      <c r="HFS13" s="11"/>
      <c r="HFT13" s="11"/>
      <c r="HFU13" s="11"/>
      <c r="HFV13" s="11"/>
      <c r="HFW13" s="11"/>
      <c r="HFX13" s="11"/>
      <c r="HFY13" s="11"/>
      <c r="HFZ13" s="11"/>
      <c r="HGA13" s="11"/>
      <c r="HGB13" s="11"/>
      <c r="HGC13" s="11"/>
      <c r="HGD13" s="11"/>
      <c r="HGE13" s="11"/>
      <c r="HGF13" s="11"/>
      <c r="HGG13" s="11"/>
      <c r="HGH13" s="11"/>
      <c r="HGI13" s="11"/>
      <c r="HGJ13" s="11"/>
      <c r="HGK13" s="11"/>
      <c r="HGL13" s="11"/>
      <c r="HGM13" s="11"/>
      <c r="HGN13" s="11"/>
      <c r="HGO13" s="11"/>
      <c r="HGP13" s="11"/>
      <c r="HGQ13" s="11"/>
      <c r="HGR13" s="11"/>
      <c r="HGS13" s="11"/>
      <c r="HGT13" s="11"/>
      <c r="HGU13" s="11"/>
      <c r="HGV13" s="11"/>
      <c r="HGW13" s="11"/>
      <c r="HGX13" s="11"/>
      <c r="HGY13" s="11"/>
      <c r="HGZ13" s="11"/>
      <c r="HHA13" s="11"/>
      <c r="HHB13" s="11"/>
      <c r="HHC13" s="11"/>
      <c r="HHD13" s="11"/>
      <c r="HHE13" s="11"/>
      <c r="HHF13" s="11"/>
      <c r="HHG13" s="11"/>
      <c r="HHH13" s="11"/>
      <c r="HHI13" s="11"/>
      <c r="HHJ13" s="11"/>
      <c r="HHK13" s="11"/>
      <c r="HHL13" s="11"/>
      <c r="HHM13" s="11"/>
      <c r="HHN13" s="11"/>
      <c r="HHO13" s="11"/>
      <c r="HHP13" s="11"/>
      <c r="HHQ13" s="11"/>
      <c r="HHR13" s="11"/>
      <c r="HHS13" s="11"/>
      <c r="HHT13" s="11"/>
      <c r="HHU13" s="11"/>
      <c r="HHV13" s="11"/>
      <c r="HHW13" s="11"/>
      <c r="HHX13" s="11"/>
      <c r="HHY13" s="11"/>
      <c r="HHZ13" s="11"/>
      <c r="HIA13" s="11"/>
      <c r="HIB13" s="11"/>
      <c r="HIC13" s="11"/>
      <c r="HID13" s="11"/>
      <c r="HIE13" s="11"/>
      <c r="HIF13" s="11"/>
      <c r="HIG13" s="11"/>
      <c r="HIH13" s="11"/>
      <c r="HII13" s="11"/>
      <c r="HIJ13" s="11"/>
      <c r="HIK13" s="11"/>
      <c r="HIL13" s="11"/>
      <c r="HIM13" s="11"/>
      <c r="HIN13" s="11"/>
      <c r="HIO13" s="11"/>
      <c r="HIP13" s="11"/>
      <c r="HIQ13" s="11"/>
      <c r="HIR13" s="11"/>
      <c r="HIS13" s="11"/>
      <c r="HIT13" s="11"/>
      <c r="HIU13" s="11"/>
      <c r="HIV13" s="11"/>
      <c r="HIW13" s="11"/>
      <c r="HIX13" s="11"/>
      <c r="HIY13" s="11"/>
      <c r="HIZ13" s="11"/>
      <c r="HJA13" s="11"/>
      <c r="HJB13" s="11"/>
      <c r="HJC13" s="11"/>
      <c r="HJD13" s="11"/>
      <c r="HJE13" s="11"/>
      <c r="HJF13" s="11"/>
      <c r="HJG13" s="11"/>
      <c r="HJH13" s="11"/>
      <c r="HJI13" s="11"/>
      <c r="HJJ13" s="11"/>
      <c r="HJK13" s="11"/>
      <c r="HJL13" s="11"/>
      <c r="HJM13" s="11"/>
      <c r="HJN13" s="11"/>
      <c r="HJO13" s="11"/>
      <c r="HJP13" s="11"/>
      <c r="HJQ13" s="11"/>
      <c r="HJR13" s="11"/>
      <c r="HJS13" s="11"/>
      <c r="HJT13" s="11"/>
      <c r="HJU13" s="11"/>
      <c r="HJV13" s="11"/>
      <c r="HJW13" s="11"/>
      <c r="HJX13" s="11"/>
      <c r="HJY13" s="11"/>
      <c r="HJZ13" s="11"/>
      <c r="HKA13" s="11"/>
      <c r="HKB13" s="11"/>
      <c r="HKC13" s="11"/>
      <c r="HKD13" s="11"/>
      <c r="HKE13" s="11"/>
      <c r="HKF13" s="11"/>
      <c r="HKG13" s="11"/>
      <c r="HKH13" s="11"/>
      <c r="HKI13" s="11"/>
      <c r="HKJ13" s="11"/>
      <c r="HKK13" s="11"/>
      <c r="HKL13" s="11"/>
      <c r="HKM13" s="11"/>
      <c r="HKN13" s="11"/>
      <c r="HKO13" s="11"/>
      <c r="HKP13" s="11"/>
      <c r="HKQ13" s="11"/>
      <c r="HKR13" s="11"/>
      <c r="HKS13" s="11"/>
      <c r="HKT13" s="11"/>
      <c r="HKU13" s="11"/>
      <c r="HKV13" s="11"/>
      <c r="HKW13" s="11"/>
      <c r="HKX13" s="11"/>
      <c r="HKY13" s="11"/>
      <c r="HKZ13" s="11"/>
      <c r="HLA13" s="11"/>
      <c r="HLB13" s="11"/>
      <c r="HLC13" s="11"/>
      <c r="HLD13" s="11"/>
      <c r="HLE13" s="11"/>
      <c r="HLF13" s="11"/>
      <c r="HLG13" s="11"/>
      <c r="HLH13" s="11"/>
      <c r="HLI13" s="11"/>
      <c r="HLJ13" s="11"/>
      <c r="HLK13" s="11"/>
      <c r="HLL13" s="11"/>
      <c r="HLM13" s="11"/>
      <c r="HLN13" s="11"/>
      <c r="HLO13" s="11"/>
      <c r="HLP13" s="11"/>
      <c r="HLQ13" s="11"/>
      <c r="HLR13" s="11"/>
      <c r="HLS13" s="11"/>
      <c r="HLT13" s="11"/>
      <c r="HLU13" s="11"/>
      <c r="HLV13" s="11"/>
      <c r="HLW13" s="11"/>
      <c r="HLX13" s="11"/>
      <c r="HLY13" s="11"/>
      <c r="HLZ13" s="11"/>
      <c r="HMA13" s="11"/>
      <c r="HMB13" s="11"/>
      <c r="HMC13" s="11"/>
      <c r="HMD13" s="11"/>
      <c r="HME13" s="11"/>
      <c r="HMF13" s="11"/>
      <c r="HMG13" s="11"/>
      <c r="HMH13" s="11"/>
      <c r="HMI13" s="11"/>
      <c r="HMJ13" s="11"/>
      <c r="HMK13" s="11"/>
      <c r="HML13" s="11"/>
      <c r="HMM13" s="11"/>
      <c r="HMN13" s="11"/>
      <c r="HMO13" s="11"/>
      <c r="HMP13" s="11"/>
      <c r="HMQ13" s="11"/>
      <c r="HMR13" s="11"/>
      <c r="HMS13" s="11"/>
      <c r="HMT13" s="11"/>
      <c r="HMU13" s="11"/>
      <c r="HMV13" s="11"/>
      <c r="HMW13" s="11"/>
      <c r="HMX13" s="11"/>
      <c r="HMY13" s="11"/>
      <c r="HMZ13" s="11"/>
      <c r="HNA13" s="11"/>
      <c r="HNB13" s="11"/>
      <c r="HNC13" s="11"/>
      <c r="HND13" s="11"/>
      <c r="HNE13" s="11"/>
      <c r="HNF13" s="11"/>
      <c r="HNG13" s="11"/>
      <c r="HNH13" s="11"/>
      <c r="HNI13" s="11"/>
      <c r="HNJ13" s="11"/>
      <c r="HNK13" s="11"/>
      <c r="HNL13" s="11"/>
      <c r="HNM13" s="11"/>
      <c r="HNN13" s="11"/>
      <c r="HNO13" s="11"/>
      <c r="HNP13" s="11"/>
      <c r="HNQ13" s="11"/>
      <c r="HNR13" s="11"/>
      <c r="HNS13" s="11"/>
      <c r="HNT13" s="11"/>
      <c r="HNU13" s="11"/>
      <c r="HNV13" s="11"/>
      <c r="HNW13" s="11"/>
      <c r="HNX13" s="11"/>
      <c r="HNY13" s="11"/>
      <c r="HNZ13" s="11"/>
      <c r="HOA13" s="11"/>
      <c r="HOB13" s="11"/>
      <c r="HOC13" s="11"/>
      <c r="HOD13" s="11"/>
      <c r="HOE13" s="11"/>
      <c r="HOF13" s="11"/>
      <c r="HOG13" s="11"/>
      <c r="HOH13" s="11"/>
      <c r="HOI13" s="11"/>
      <c r="HOJ13" s="11"/>
      <c r="HOK13" s="11"/>
      <c r="HOL13" s="11"/>
      <c r="HOM13" s="11"/>
      <c r="HON13" s="11"/>
      <c r="HOO13" s="11"/>
      <c r="HOP13" s="11"/>
      <c r="HOQ13" s="11"/>
      <c r="HOR13" s="11"/>
      <c r="HOS13" s="11"/>
      <c r="HOT13" s="11"/>
      <c r="HOU13" s="11"/>
      <c r="HOV13" s="11"/>
      <c r="HOW13" s="11"/>
      <c r="HOX13" s="11"/>
      <c r="HOY13" s="11"/>
      <c r="HOZ13" s="11"/>
      <c r="HPA13" s="11"/>
      <c r="HPB13" s="11"/>
      <c r="HPC13" s="11"/>
      <c r="HPD13" s="11"/>
      <c r="HPE13" s="11"/>
      <c r="HPF13" s="11"/>
      <c r="HPG13" s="11"/>
      <c r="HPH13" s="11"/>
      <c r="HPI13" s="11"/>
      <c r="HPJ13" s="11"/>
      <c r="HPK13" s="11"/>
      <c r="HPL13" s="11"/>
      <c r="HPM13" s="11"/>
      <c r="HPN13" s="11"/>
      <c r="HPO13" s="11"/>
      <c r="HPP13" s="11"/>
      <c r="HPQ13" s="11"/>
      <c r="HPR13" s="11"/>
      <c r="HPS13" s="11"/>
      <c r="HPT13" s="11"/>
      <c r="HPU13" s="11"/>
      <c r="HPV13" s="11"/>
      <c r="HPW13" s="11"/>
      <c r="HPX13" s="11"/>
      <c r="HPY13" s="11"/>
      <c r="HPZ13" s="11"/>
      <c r="HQA13" s="11"/>
      <c r="HQB13" s="11"/>
      <c r="HQC13" s="11"/>
      <c r="HQD13" s="11"/>
      <c r="HQE13" s="11"/>
      <c r="HQF13" s="11"/>
      <c r="HQG13" s="11"/>
      <c r="HQH13" s="11"/>
      <c r="HQI13" s="11"/>
      <c r="HQJ13" s="11"/>
      <c r="HQK13" s="11"/>
      <c r="HQL13" s="11"/>
      <c r="HQM13" s="11"/>
      <c r="HQN13" s="11"/>
      <c r="HQO13" s="11"/>
      <c r="HQP13" s="11"/>
      <c r="HQQ13" s="11"/>
      <c r="HQR13" s="11"/>
      <c r="HQS13" s="11"/>
      <c r="HQT13" s="11"/>
      <c r="HQU13" s="11"/>
      <c r="HQV13" s="11"/>
      <c r="HQW13" s="11"/>
      <c r="HQX13" s="11"/>
      <c r="HQY13" s="11"/>
      <c r="HQZ13" s="11"/>
      <c r="HRA13" s="11"/>
      <c r="HRB13" s="11"/>
      <c r="HRC13" s="11"/>
      <c r="HRD13" s="11"/>
      <c r="HRE13" s="11"/>
      <c r="HRF13" s="11"/>
      <c r="HRG13" s="11"/>
      <c r="HRH13" s="11"/>
      <c r="HRI13" s="11"/>
      <c r="HRJ13" s="11"/>
      <c r="HRK13" s="11"/>
      <c r="HRL13" s="11"/>
      <c r="HRM13" s="11"/>
      <c r="HRN13" s="11"/>
      <c r="HRO13" s="11"/>
      <c r="HRP13" s="11"/>
      <c r="HRQ13" s="11"/>
      <c r="HRR13" s="11"/>
      <c r="HRS13" s="11"/>
      <c r="HRT13" s="11"/>
      <c r="HRU13" s="11"/>
      <c r="HRV13" s="11"/>
      <c r="HRW13" s="11"/>
      <c r="HRX13" s="11"/>
      <c r="HRY13" s="11"/>
      <c r="HRZ13" s="11"/>
      <c r="HSA13" s="11"/>
      <c r="HSB13" s="11"/>
      <c r="HSC13" s="11"/>
      <c r="HSD13" s="11"/>
      <c r="HSE13" s="11"/>
      <c r="HSF13" s="11"/>
      <c r="HSG13" s="11"/>
      <c r="HSH13" s="11"/>
      <c r="HSI13" s="11"/>
      <c r="HSJ13" s="11"/>
      <c r="HSK13" s="11"/>
      <c r="HSL13" s="11"/>
      <c r="HSM13" s="11"/>
      <c r="HSN13" s="11"/>
      <c r="HSO13" s="11"/>
      <c r="HSP13" s="11"/>
      <c r="HSQ13" s="11"/>
      <c r="HSR13" s="11"/>
      <c r="HSS13" s="11"/>
      <c r="HST13" s="11"/>
      <c r="HSU13" s="11"/>
      <c r="HSV13" s="11"/>
      <c r="HSW13" s="11"/>
      <c r="HSX13" s="11"/>
      <c r="HSY13" s="11"/>
      <c r="HSZ13" s="11"/>
      <c r="HTA13" s="11"/>
      <c r="HTB13" s="11"/>
      <c r="HTC13" s="11"/>
      <c r="HTD13" s="11"/>
      <c r="HTE13" s="11"/>
      <c r="HTF13" s="11"/>
      <c r="HTG13" s="11"/>
      <c r="HTH13" s="11"/>
      <c r="HTI13" s="11"/>
      <c r="HTJ13" s="11"/>
      <c r="HTK13" s="11"/>
      <c r="HTL13" s="11"/>
      <c r="HTM13" s="11"/>
      <c r="HTN13" s="11"/>
      <c r="HTO13" s="11"/>
      <c r="HTP13" s="11"/>
      <c r="HTQ13" s="11"/>
      <c r="HTR13" s="11"/>
      <c r="HTS13" s="11"/>
      <c r="HTT13" s="11"/>
      <c r="HTU13" s="11"/>
      <c r="HTV13" s="11"/>
      <c r="HTW13" s="11"/>
      <c r="HTX13" s="11"/>
      <c r="HTY13" s="11"/>
      <c r="HTZ13" s="11"/>
      <c r="HUA13" s="11"/>
      <c r="HUB13" s="11"/>
      <c r="HUC13" s="11"/>
      <c r="HUD13" s="11"/>
      <c r="HUE13" s="11"/>
      <c r="HUF13" s="11"/>
      <c r="HUG13" s="11"/>
      <c r="HUH13" s="11"/>
      <c r="HUI13" s="11"/>
      <c r="HUJ13" s="11"/>
      <c r="HUK13" s="11"/>
      <c r="HUL13" s="11"/>
      <c r="HUM13" s="11"/>
      <c r="HUN13" s="11"/>
      <c r="HUO13" s="11"/>
      <c r="HUP13" s="11"/>
      <c r="HUQ13" s="11"/>
      <c r="HUR13" s="11"/>
      <c r="HUS13" s="11"/>
      <c r="HUT13" s="11"/>
      <c r="HUU13" s="11"/>
      <c r="HUV13" s="11"/>
      <c r="HUW13" s="11"/>
      <c r="HUX13" s="11"/>
      <c r="HUY13" s="11"/>
      <c r="HUZ13" s="11"/>
      <c r="HVA13" s="11"/>
      <c r="HVB13" s="11"/>
      <c r="HVC13" s="11"/>
      <c r="HVD13" s="11"/>
      <c r="HVE13" s="11"/>
      <c r="HVF13" s="11"/>
      <c r="HVG13" s="11"/>
      <c r="HVH13" s="11"/>
      <c r="HVI13" s="11"/>
      <c r="HVJ13" s="11"/>
      <c r="HVK13" s="11"/>
      <c r="HVL13" s="11"/>
      <c r="HVM13" s="11"/>
      <c r="HVN13" s="11"/>
      <c r="HVO13" s="11"/>
      <c r="HVP13" s="11"/>
      <c r="HVQ13" s="11"/>
      <c r="HVR13" s="11"/>
      <c r="HVS13" s="11"/>
      <c r="HVT13" s="11"/>
      <c r="HVU13" s="11"/>
      <c r="HVV13" s="11"/>
      <c r="HVW13" s="11"/>
      <c r="HVX13" s="11"/>
      <c r="HVY13" s="11"/>
      <c r="HVZ13" s="11"/>
      <c r="HWA13" s="11"/>
      <c r="HWB13" s="11"/>
      <c r="HWC13" s="11"/>
      <c r="HWD13" s="11"/>
      <c r="HWE13" s="11"/>
      <c r="HWF13" s="11"/>
      <c r="HWG13" s="11"/>
      <c r="HWH13" s="11"/>
      <c r="HWI13" s="11"/>
      <c r="HWJ13" s="11"/>
      <c r="HWK13" s="11"/>
      <c r="HWL13" s="11"/>
      <c r="HWM13" s="11"/>
      <c r="HWN13" s="11"/>
      <c r="HWO13" s="11"/>
      <c r="HWP13" s="11"/>
      <c r="HWQ13" s="11"/>
      <c r="HWR13" s="11"/>
      <c r="HWS13" s="11"/>
      <c r="HWT13" s="11"/>
      <c r="HWU13" s="11"/>
      <c r="HWV13" s="11"/>
      <c r="HWW13" s="11"/>
      <c r="HWX13" s="11"/>
      <c r="HWY13" s="11"/>
      <c r="HWZ13" s="11"/>
      <c r="HXA13" s="11"/>
      <c r="HXB13" s="11"/>
      <c r="HXC13" s="11"/>
      <c r="HXD13" s="11"/>
      <c r="HXE13" s="11"/>
      <c r="HXF13" s="11"/>
      <c r="HXG13" s="11"/>
      <c r="HXH13" s="11"/>
      <c r="HXI13" s="11"/>
      <c r="HXJ13" s="11"/>
      <c r="HXK13" s="11"/>
      <c r="HXL13" s="11"/>
      <c r="HXM13" s="11"/>
      <c r="HXN13" s="11"/>
      <c r="HXO13" s="11"/>
      <c r="HXP13" s="11"/>
      <c r="HXQ13" s="11"/>
      <c r="HXR13" s="11"/>
      <c r="HXS13" s="11"/>
      <c r="HXT13" s="11"/>
      <c r="HXU13" s="11"/>
      <c r="HXV13" s="11"/>
      <c r="HXW13" s="11"/>
      <c r="HXX13" s="11"/>
      <c r="HXY13" s="11"/>
      <c r="HXZ13" s="11"/>
      <c r="HYA13" s="11"/>
      <c r="HYB13" s="11"/>
      <c r="HYC13" s="11"/>
      <c r="HYD13" s="11"/>
      <c r="HYE13" s="11"/>
      <c r="HYF13" s="11"/>
      <c r="HYG13" s="11"/>
      <c r="HYH13" s="11"/>
      <c r="HYI13" s="11"/>
      <c r="HYJ13" s="11"/>
      <c r="HYK13" s="11"/>
      <c r="HYL13" s="11"/>
      <c r="HYM13" s="11"/>
      <c r="HYN13" s="11"/>
      <c r="HYO13" s="11"/>
      <c r="HYP13" s="11"/>
      <c r="HYQ13" s="11"/>
      <c r="HYR13" s="11"/>
      <c r="HYS13" s="11"/>
      <c r="HYT13" s="11"/>
      <c r="HYU13" s="11"/>
      <c r="HYV13" s="11"/>
      <c r="HYW13" s="11"/>
      <c r="HYX13" s="11"/>
      <c r="HYY13" s="11"/>
      <c r="HYZ13" s="11"/>
      <c r="HZA13" s="11"/>
      <c r="HZB13" s="11"/>
      <c r="HZC13" s="11"/>
      <c r="HZD13" s="11"/>
      <c r="HZE13" s="11"/>
      <c r="HZF13" s="11"/>
      <c r="HZG13" s="11"/>
      <c r="HZH13" s="11"/>
      <c r="HZI13" s="11"/>
      <c r="HZJ13" s="11"/>
      <c r="HZK13" s="11"/>
      <c r="HZL13" s="11"/>
      <c r="HZM13" s="11"/>
      <c r="HZN13" s="11"/>
      <c r="HZO13" s="11"/>
      <c r="HZP13" s="11"/>
      <c r="HZQ13" s="11"/>
      <c r="HZR13" s="11"/>
      <c r="HZS13" s="11"/>
      <c r="HZT13" s="11"/>
      <c r="HZU13" s="11"/>
      <c r="HZV13" s="11"/>
      <c r="HZW13" s="11"/>
      <c r="HZX13" s="11"/>
      <c r="HZY13" s="11"/>
      <c r="HZZ13" s="11"/>
      <c r="IAA13" s="11"/>
      <c r="IAB13" s="11"/>
      <c r="IAC13" s="11"/>
      <c r="IAD13" s="11"/>
      <c r="IAE13" s="11"/>
      <c r="IAF13" s="11"/>
      <c r="IAG13" s="11"/>
      <c r="IAH13" s="11"/>
      <c r="IAI13" s="11"/>
      <c r="IAJ13" s="11"/>
      <c r="IAK13" s="11"/>
      <c r="IAL13" s="11"/>
      <c r="IAM13" s="11"/>
      <c r="IAN13" s="11"/>
      <c r="IAO13" s="11"/>
      <c r="IAP13" s="11"/>
      <c r="IAQ13" s="11"/>
      <c r="IAR13" s="11"/>
      <c r="IAS13" s="11"/>
      <c r="IAT13" s="11"/>
      <c r="IAU13" s="11"/>
      <c r="IAV13" s="11"/>
      <c r="IAW13" s="11"/>
      <c r="IAX13" s="11"/>
      <c r="IAY13" s="11"/>
      <c r="IAZ13" s="11"/>
      <c r="IBA13" s="11"/>
      <c r="IBB13" s="11"/>
      <c r="IBC13" s="11"/>
      <c r="IBD13" s="11"/>
      <c r="IBE13" s="11"/>
      <c r="IBF13" s="11"/>
      <c r="IBG13" s="11"/>
      <c r="IBH13" s="11"/>
      <c r="IBI13" s="11"/>
      <c r="IBJ13" s="11"/>
      <c r="IBK13" s="11"/>
      <c r="IBL13" s="11"/>
      <c r="IBM13" s="11"/>
      <c r="IBN13" s="11"/>
      <c r="IBO13" s="11"/>
      <c r="IBP13" s="11"/>
      <c r="IBQ13" s="11"/>
      <c r="IBR13" s="11"/>
      <c r="IBS13" s="11"/>
      <c r="IBT13" s="11"/>
      <c r="IBU13" s="11"/>
      <c r="IBV13" s="11"/>
      <c r="IBW13" s="11"/>
      <c r="IBX13" s="11"/>
      <c r="IBY13" s="11"/>
      <c r="IBZ13" s="11"/>
      <c r="ICA13" s="11"/>
      <c r="ICB13" s="11"/>
      <c r="ICC13" s="11"/>
      <c r="ICD13" s="11"/>
      <c r="ICE13" s="11"/>
      <c r="ICF13" s="11"/>
      <c r="ICG13" s="11"/>
      <c r="ICH13" s="11"/>
      <c r="ICI13" s="11"/>
      <c r="ICJ13" s="11"/>
      <c r="ICK13" s="11"/>
      <c r="ICL13" s="11"/>
      <c r="ICM13" s="11"/>
      <c r="ICN13" s="11"/>
      <c r="ICO13" s="11"/>
      <c r="ICP13" s="11"/>
      <c r="ICQ13" s="11"/>
      <c r="ICR13" s="11"/>
      <c r="ICS13" s="11"/>
      <c r="ICT13" s="11"/>
      <c r="ICU13" s="11"/>
      <c r="ICV13" s="11"/>
      <c r="ICW13" s="11"/>
      <c r="ICX13" s="11"/>
      <c r="ICY13" s="11"/>
      <c r="ICZ13" s="11"/>
      <c r="IDA13" s="11"/>
      <c r="IDB13" s="11"/>
      <c r="IDC13" s="11"/>
      <c r="IDD13" s="11"/>
      <c r="IDE13" s="11"/>
      <c r="IDF13" s="11"/>
      <c r="IDG13" s="11"/>
      <c r="IDH13" s="11"/>
      <c r="IDI13" s="11"/>
      <c r="IDJ13" s="11"/>
      <c r="IDK13" s="11"/>
      <c r="IDL13" s="11"/>
      <c r="IDM13" s="11"/>
      <c r="IDN13" s="11"/>
      <c r="IDO13" s="11"/>
      <c r="IDP13" s="11"/>
      <c r="IDQ13" s="11"/>
      <c r="IDR13" s="11"/>
      <c r="IDS13" s="11"/>
      <c r="IDT13" s="11"/>
      <c r="IDU13" s="11"/>
      <c r="IDV13" s="11"/>
      <c r="IDW13" s="11"/>
      <c r="IDX13" s="11"/>
      <c r="IDY13" s="11"/>
      <c r="IDZ13" s="11"/>
      <c r="IEA13" s="11"/>
      <c r="IEB13" s="11"/>
      <c r="IEC13" s="11"/>
      <c r="IED13" s="11"/>
      <c r="IEE13" s="11"/>
      <c r="IEF13" s="11"/>
      <c r="IEG13" s="11"/>
      <c r="IEH13" s="11"/>
      <c r="IEI13" s="11"/>
      <c r="IEJ13" s="11"/>
      <c r="IEK13" s="11"/>
      <c r="IEL13" s="11"/>
      <c r="IEM13" s="11"/>
      <c r="IEN13" s="11"/>
      <c r="IEO13" s="11"/>
      <c r="IEP13" s="11"/>
      <c r="IEQ13" s="11"/>
      <c r="IER13" s="11"/>
      <c r="IES13" s="11"/>
      <c r="IET13" s="11"/>
      <c r="IEU13" s="11"/>
      <c r="IEV13" s="11"/>
      <c r="IEW13" s="11"/>
      <c r="IEX13" s="11"/>
      <c r="IEY13" s="11"/>
      <c r="IEZ13" s="11"/>
      <c r="IFA13" s="11"/>
      <c r="IFB13" s="11"/>
      <c r="IFC13" s="11"/>
      <c r="IFD13" s="11"/>
      <c r="IFE13" s="11"/>
      <c r="IFF13" s="11"/>
      <c r="IFG13" s="11"/>
      <c r="IFH13" s="11"/>
      <c r="IFI13" s="11"/>
      <c r="IFJ13" s="11"/>
      <c r="IFK13" s="11"/>
      <c r="IFL13" s="11"/>
      <c r="IFM13" s="11"/>
      <c r="IFN13" s="11"/>
      <c r="IFO13" s="11"/>
      <c r="IFP13" s="11"/>
      <c r="IFQ13" s="11"/>
      <c r="IFR13" s="11"/>
      <c r="IFS13" s="11"/>
      <c r="IFT13" s="11"/>
      <c r="IFU13" s="11"/>
      <c r="IFV13" s="11"/>
      <c r="IFW13" s="11"/>
      <c r="IFX13" s="11"/>
      <c r="IFY13" s="11"/>
      <c r="IFZ13" s="11"/>
      <c r="IGA13" s="11"/>
      <c r="IGB13" s="11"/>
      <c r="IGC13" s="11"/>
      <c r="IGD13" s="11"/>
      <c r="IGE13" s="11"/>
      <c r="IGF13" s="11"/>
      <c r="IGG13" s="11"/>
      <c r="IGH13" s="11"/>
      <c r="IGI13" s="11"/>
      <c r="IGJ13" s="11"/>
      <c r="IGK13" s="11"/>
      <c r="IGL13" s="11"/>
      <c r="IGM13" s="11"/>
      <c r="IGN13" s="11"/>
      <c r="IGO13" s="11"/>
      <c r="IGP13" s="11"/>
      <c r="IGQ13" s="11"/>
      <c r="IGR13" s="11"/>
      <c r="IGS13" s="11"/>
      <c r="IGT13" s="11"/>
      <c r="IGU13" s="11"/>
      <c r="IGV13" s="11"/>
      <c r="IGW13" s="11"/>
      <c r="IGX13" s="11"/>
      <c r="IGY13" s="11"/>
      <c r="IGZ13" s="11"/>
      <c r="IHA13" s="11"/>
      <c r="IHB13" s="11"/>
      <c r="IHC13" s="11"/>
      <c r="IHD13" s="11"/>
      <c r="IHE13" s="11"/>
      <c r="IHF13" s="11"/>
      <c r="IHG13" s="11"/>
      <c r="IHH13" s="11"/>
      <c r="IHI13" s="11"/>
      <c r="IHJ13" s="11"/>
      <c r="IHK13" s="11"/>
      <c r="IHL13" s="11"/>
      <c r="IHM13" s="11"/>
      <c r="IHN13" s="11"/>
      <c r="IHO13" s="11"/>
      <c r="IHP13" s="11"/>
      <c r="IHQ13" s="11"/>
      <c r="IHR13" s="11"/>
      <c r="IHS13" s="11"/>
      <c r="IHT13" s="11"/>
      <c r="IHU13" s="11"/>
      <c r="IHV13" s="11"/>
      <c r="IHW13" s="11"/>
      <c r="IHX13" s="11"/>
      <c r="IHY13" s="11"/>
      <c r="IHZ13" s="11"/>
      <c r="IIA13" s="11"/>
      <c r="IIB13" s="11"/>
      <c r="IIC13" s="11"/>
      <c r="IID13" s="11"/>
      <c r="IIE13" s="11"/>
      <c r="IIF13" s="11"/>
      <c r="IIG13" s="11"/>
      <c r="IIH13" s="11"/>
      <c r="III13" s="11"/>
      <c r="IIJ13" s="11"/>
      <c r="IIK13" s="11"/>
      <c r="IIL13" s="11"/>
      <c r="IIM13" s="11"/>
      <c r="IIN13" s="11"/>
      <c r="IIO13" s="11"/>
      <c r="IIP13" s="11"/>
      <c r="IIQ13" s="11"/>
      <c r="IIR13" s="11"/>
      <c r="IIS13" s="11"/>
      <c r="IIT13" s="11"/>
      <c r="IIU13" s="11"/>
      <c r="IIV13" s="11"/>
      <c r="IIW13" s="11"/>
      <c r="IIX13" s="11"/>
      <c r="IIY13" s="11"/>
      <c r="IIZ13" s="11"/>
      <c r="IJA13" s="11"/>
      <c r="IJB13" s="11"/>
      <c r="IJC13" s="11"/>
      <c r="IJD13" s="11"/>
      <c r="IJE13" s="11"/>
      <c r="IJF13" s="11"/>
      <c r="IJG13" s="11"/>
      <c r="IJH13" s="11"/>
      <c r="IJI13" s="11"/>
      <c r="IJJ13" s="11"/>
      <c r="IJK13" s="11"/>
      <c r="IJL13" s="11"/>
      <c r="IJM13" s="11"/>
      <c r="IJN13" s="11"/>
      <c r="IJO13" s="11"/>
      <c r="IJP13" s="11"/>
      <c r="IJQ13" s="11"/>
      <c r="IJR13" s="11"/>
      <c r="IJS13" s="11"/>
      <c r="IJT13" s="11"/>
      <c r="IJU13" s="11"/>
      <c r="IJV13" s="11"/>
      <c r="IJW13" s="11"/>
      <c r="IJX13" s="11"/>
      <c r="IJY13" s="11"/>
      <c r="IJZ13" s="11"/>
      <c r="IKA13" s="11"/>
      <c r="IKB13" s="11"/>
      <c r="IKC13" s="11"/>
      <c r="IKD13" s="11"/>
      <c r="IKE13" s="11"/>
      <c r="IKF13" s="11"/>
      <c r="IKG13" s="11"/>
      <c r="IKH13" s="11"/>
      <c r="IKI13" s="11"/>
      <c r="IKJ13" s="11"/>
      <c r="IKK13" s="11"/>
      <c r="IKL13" s="11"/>
      <c r="IKM13" s="11"/>
      <c r="IKN13" s="11"/>
      <c r="IKO13" s="11"/>
      <c r="IKP13" s="11"/>
      <c r="IKQ13" s="11"/>
      <c r="IKR13" s="11"/>
      <c r="IKS13" s="11"/>
      <c r="IKT13" s="11"/>
      <c r="IKU13" s="11"/>
      <c r="IKV13" s="11"/>
      <c r="IKW13" s="11"/>
      <c r="IKX13" s="11"/>
      <c r="IKY13" s="11"/>
      <c r="IKZ13" s="11"/>
      <c r="ILA13" s="11"/>
      <c r="ILB13" s="11"/>
      <c r="ILC13" s="11"/>
      <c r="ILD13" s="11"/>
      <c r="ILE13" s="11"/>
      <c r="ILF13" s="11"/>
      <c r="ILG13" s="11"/>
      <c r="ILH13" s="11"/>
      <c r="ILI13" s="11"/>
      <c r="ILJ13" s="11"/>
      <c r="ILK13" s="11"/>
      <c r="ILL13" s="11"/>
      <c r="ILM13" s="11"/>
      <c r="ILN13" s="11"/>
      <c r="ILO13" s="11"/>
      <c r="ILP13" s="11"/>
      <c r="ILQ13" s="11"/>
      <c r="ILR13" s="11"/>
      <c r="ILS13" s="11"/>
      <c r="ILT13" s="11"/>
      <c r="ILU13" s="11"/>
      <c r="ILV13" s="11"/>
      <c r="ILW13" s="11"/>
      <c r="ILX13" s="11"/>
      <c r="ILY13" s="11"/>
      <c r="ILZ13" s="11"/>
      <c r="IMA13" s="11"/>
      <c r="IMB13" s="11"/>
      <c r="IMC13" s="11"/>
      <c r="IMD13" s="11"/>
      <c r="IME13" s="11"/>
      <c r="IMF13" s="11"/>
      <c r="IMG13" s="11"/>
      <c r="IMH13" s="11"/>
      <c r="IMI13" s="11"/>
      <c r="IMJ13" s="11"/>
      <c r="IMK13" s="11"/>
      <c r="IML13" s="11"/>
      <c r="IMM13" s="11"/>
      <c r="IMN13" s="11"/>
      <c r="IMO13" s="11"/>
      <c r="IMP13" s="11"/>
      <c r="IMQ13" s="11"/>
      <c r="IMR13" s="11"/>
      <c r="IMS13" s="11"/>
      <c r="IMT13" s="11"/>
      <c r="IMU13" s="11"/>
      <c r="IMV13" s="11"/>
      <c r="IMW13" s="11"/>
      <c r="IMX13" s="11"/>
      <c r="IMY13" s="11"/>
      <c r="IMZ13" s="11"/>
      <c r="INA13" s="11"/>
      <c r="INB13" s="11"/>
      <c r="INC13" s="11"/>
      <c r="IND13" s="11"/>
      <c r="INE13" s="11"/>
      <c r="INF13" s="11"/>
      <c r="ING13" s="11"/>
      <c r="INH13" s="11"/>
      <c r="INI13" s="11"/>
      <c r="INJ13" s="11"/>
      <c r="INK13" s="11"/>
      <c r="INL13" s="11"/>
      <c r="INM13" s="11"/>
      <c r="INN13" s="11"/>
      <c r="INO13" s="11"/>
      <c r="INP13" s="11"/>
      <c r="INQ13" s="11"/>
      <c r="INR13" s="11"/>
      <c r="INS13" s="11"/>
      <c r="INT13" s="11"/>
      <c r="INU13" s="11"/>
      <c r="INV13" s="11"/>
      <c r="INW13" s="11"/>
      <c r="INX13" s="11"/>
      <c r="INY13" s="11"/>
      <c r="INZ13" s="11"/>
      <c r="IOA13" s="11"/>
      <c r="IOB13" s="11"/>
      <c r="IOC13" s="11"/>
      <c r="IOD13" s="11"/>
      <c r="IOE13" s="11"/>
      <c r="IOF13" s="11"/>
      <c r="IOG13" s="11"/>
      <c r="IOH13" s="11"/>
      <c r="IOI13" s="11"/>
      <c r="IOJ13" s="11"/>
      <c r="IOK13" s="11"/>
      <c r="IOL13" s="11"/>
      <c r="IOM13" s="11"/>
      <c r="ION13" s="11"/>
      <c r="IOO13" s="11"/>
      <c r="IOP13" s="11"/>
      <c r="IOQ13" s="11"/>
      <c r="IOR13" s="11"/>
      <c r="IOS13" s="11"/>
      <c r="IOT13" s="11"/>
      <c r="IOU13" s="11"/>
      <c r="IOV13" s="11"/>
      <c r="IOW13" s="11"/>
      <c r="IOX13" s="11"/>
      <c r="IOY13" s="11"/>
      <c r="IOZ13" s="11"/>
      <c r="IPA13" s="11"/>
      <c r="IPB13" s="11"/>
      <c r="IPC13" s="11"/>
      <c r="IPD13" s="11"/>
      <c r="IPE13" s="11"/>
      <c r="IPF13" s="11"/>
      <c r="IPG13" s="11"/>
      <c r="IPH13" s="11"/>
      <c r="IPI13" s="11"/>
      <c r="IPJ13" s="11"/>
      <c r="IPK13" s="11"/>
      <c r="IPL13" s="11"/>
      <c r="IPM13" s="11"/>
      <c r="IPN13" s="11"/>
      <c r="IPO13" s="11"/>
      <c r="IPP13" s="11"/>
      <c r="IPQ13" s="11"/>
      <c r="IPR13" s="11"/>
      <c r="IPS13" s="11"/>
      <c r="IPT13" s="11"/>
      <c r="IPU13" s="11"/>
      <c r="IPV13" s="11"/>
      <c r="IPW13" s="11"/>
      <c r="IPX13" s="11"/>
      <c r="IPY13" s="11"/>
      <c r="IPZ13" s="11"/>
      <c r="IQA13" s="11"/>
      <c r="IQB13" s="11"/>
      <c r="IQC13" s="11"/>
      <c r="IQD13" s="11"/>
      <c r="IQE13" s="11"/>
      <c r="IQF13" s="11"/>
      <c r="IQG13" s="11"/>
      <c r="IQH13" s="11"/>
      <c r="IQI13" s="11"/>
      <c r="IQJ13" s="11"/>
      <c r="IQK13" s="11"/>
      <c r="IQL13" s="11"/>
      <c r="IQM13" s="11"/>
      <c r="IQN13" s="11"/>
      <c r="IQO13" s="11"/>
      <c r="IQP13" s="11"/>
      <c r="IQQ13" s="11"/>
      <c r="IQR13" s="11"/>
      <c r="IQS13" s="11"/>
      <c r="IQT13" s="11"/>
      <c r="IQU13" s="11"/>
      <c r="IQV13" s="11"/>
      <c r="IQW13" s="11"/>
      <c r="IQX13" s="11"/>
      <c r="IQY13" s="11"/>
      <c r="IQZ13" s="11"/>
      <c r="IRA13" s="11"/>
      <c r="IRB13" s="11"/>
      <c r="IRC13" s="11"/>
      <c r="IRD13" s="11"/>
      <c r="IRE13" s="11"/>
      <c r="IRF13" s="11"/>
      <c r="IRG13" s="11"/>
      <c r="IRH13" s="11"/>
      <c r="IRI13" s="11"/>
      <c r="IRJ13" s="11"/>
      <c r="IRK13" s="11"/>
      <c r="IRL13" s="11"/>
      <c r="IRM13" s="11"/>
      <c r="IRN13" s="11"/>
      <c r="IRO13" s="11"/>
      <c r="IRP13" s="11"/>
      <c r="IRQ13" s="11"/>
      <c r="IRR13" s="11"/>
      <c r="IRS13" s="11"/>
      <c r="IRT13" s="11"/>
      <c r="IRU13" s="11"/>
      <c r="IRV13" s="11"/>
      <c r="IRW13" s="11"/>
      <c r="IRX13" s="11"/>
      <c r="IRY13" s="11"/>
      <c r="IRZ13" s="11"/>
      <c r="ISA13" s="11"/>
      <c r="ISB13" s="11"/>
      <c r="ISC13" s="11"/>
      <c r="ISD13" s="11"/>
      <c r="ISE13" s="11"/>
      <c r="ISF13" s="11"/>
      <c r="ISG13" s="11"/>
      <c r="ISH13" s="11"/>
      <c r="ISI13" s="11"/>
      <c r="ISJ13" s="11"/>
      <c r="ISK13" s="11"/>
      <c r="ISL13" s="11"/>
      <c r="ISM13" s="11"/>
      <c r="ISN13" s="11"/>
      <c r="ISO13" s="11"/>
      <c r="ISP13" s="11"/>
      <c r="ISQ13" s="11"/>
      <c r="ISR13" s="11"/>
      <c r="ISS13" s="11"/>
      <c r="IST13" s="11"/>
      <c r="ISU13" s="11"/>
      <c r="ISV13" s="11"/>
      <c r="ISW13" s="11"/>
      <c r="ISX13" s="11"/>
      <c r="ISY13" s="11"/>
      <c r="ISZ13" s="11"/>
      <c r="ITA13" s="11"/>
      <c r="ITB13" s="11"/>
      <c r="ITC13" s="11"/>
      <c r="ITD13" s="11"/>
      <c r="ITE13" s="11"/>
      <c r="ITF13" s="11"/>
      <c r="ITG13" s="11"/>
      <c r="ITH13" s="11"/>
      <c r="ITI13" s="11"/>
      <c r="ITJ13" s="11"/>
      <c r="ITK13" s="11"/>
      <c r="ITL13" s="11"/>
      <c r="ITM13" s="11"/>
      <c r="ITN13" s="11"/>
      <c r="ITO13" s="11"/>
      <c r="ITP13" s="11"/>
      <c r="ITQ13" s="11"/>
      <c r="ITR13" s="11"/>
      <c r="ITS13" s="11"/>
      <c r="ITT13" s="11"/>
      <c r="ITU13" s="11"/>
      <c r="ITV13" s="11"/>
      <c r="ITW13" s="11"/>
      <c r="ITX13" s="11"/>
      <c r="ITY13" s="11"/>
      <c r="ITZ13" s="11"/>
      <c r="IUA13" s="11"/>
      <c r="IUB13" s="11"/>
      <c r="IUC13" s="11"/>
      <c r="IUD13" s="11"/>
      <c r="IUE13" s="11"/>
      <c r="IUF13" s="11"/>
      <c r="IUG13" s="11"/>
      <c r="IUH13" s="11"/>
      <c r="IUI13" s="11"/>
      <c r="IUJ13" s="11"/>
      <c r="IUK13" s="11"/>
      <c r="IUL13" s="11"/>
      <c r="IUM13" s="11"/>
      <c r="IUN13" s="11"/>
      <c r="IUO13" s="11"/>
      <c r="IUP13" s="11"/>
      <c r="IUQ13" s="11"/>
      <c r="IUR13" s="11"/>
      <c r="IUS13" s="11"/>
      <c r="IUT13" s="11"/>
      <c r="IUU13" s="11"/>
      <c r="IUV13" s="11"/>
      <c r="IUW13" s="11"/>
      <c r="IUX13" s="11"/>
      <c r="IUY13" s="11"/>
      <c r="IUZ13" s="11"/>
      <c r="IVA13" s="11"/>
      <c r="IVB13" s="11"/>
      <c r="IVC13" s="11"/>
      <c r="IVD13" s="11"/>
      <c r="IVE13" s="11"/>
      <c r="IVF13" s="11"/>
      <c r="IVG13" s="11"/>
      <c r="IVH13" s="11"/>
      <c r="IVI13" s="11"/>
      <c r="IVJ13" s="11"/>
      <c r="IVK13" s="11"/>
      <c r="IVL13" s="11"/>
      <c r="IVM13" s="11"/>
      <c r="IVN13" s="11"/>
      <c r="IVO13" s="11"/>
      <c r="IVP13" s="11"/>
      <c r="IVQ13" s="11"/>
      <c r="IVR13" s="11"/>
      <c r="IVS13" s="11"/>
      <c r="IVT13" s="11"/>
      <c r="IVU13" s="11"/>
      <c r="IVV13" s="11"/>
      <c r="IVW13" s="11"/>
      <c r="IVX13" s="11"/>
      <c r="IVY13" s="11"/>
      <c r="IVZ13" s="11"/>
      <c r="IWA13" s="11"/>
      <c r="IWB13" s="11"/>
      <c r="IWC13" s="11"/>
      <c r="IWD13" s="11"/>
      <c r="IWE13" s="11"/>
      <c r="IWF13" s="11"/>
      <c r="IWG13" s="11"/>
      <c r="IWH13" s="11"/>
      <c r="IWI13" s="11"/>
      <c r="IWJ13" s="11"/>
      <c r="IWK13" s="11"/>
      <c r="IWL13" s="11"/>
      <c r="IWM13" s="11"/>
      <c r="IWN13" s="11"/>
      <c r="IWO13" s="11"/>
      <c r="IWP13" s="11"/>
      <c r="IWQ13" s="11"/>
      <c r="IWR13" s="11"/>
      <c r="IWS13" s="11"/>
      <c r="IWT13" s="11"/>
      <c r="IWU13" s="11"/>
      <c r="IWV13" s="11"/>
      <c r="IWW13" s="11"/>
      <c r="IWX13" s="11"/>
      <c r="IWY13" s="11"/>
      <c r="IWZ13" s="11"/>
      <c r="IXA13" s="11"/>
      <c r="IXB13" s="11"/>
      <c r="IXC13" s="11"/>
      <c r="IXD13" s="11"/>
      <c r="IXE13" s="11"/>
      <c r="IXF13" s="11"/>
      <c r="IXG13" s="11"/>
      <c r="IXH13" s="11"/>
      <c r="IXI13" s="11"/>
      <c r="IXJ13" s="11"/>
      <c r="IXK13" s="11"/>
      <c r="IXL13" s="11"/>
      <c r="IXM13" s="11"/>
      <c r="IXN13" s="11"/>
      <c r="IXO13" s="11"/>
      <c r="IXP13" s="11"/>
      <c r="IXQ13" s="11"/>
      <c r="IXR13" s="11"/>
      <c r="IXS13" s="11"/>
      <c r="IXT13" s="11"/>
      <c r="IXU13" s="11"/>
      <c r="IXV13" s="11"/>
      <c r="IXW13" s="11"/>
      <c r="IXX13" s="11"/>
      <c r="IXY13" s="11"/>
      <c r="IXZ13" s="11"/>
      <c r="IYA13" s="11"/>
      <c r="IYB13" s="11"/>
      <c r="IYC13" s="11"/>
      <c r="IYD13" s="11"/>
      <c r="IYE13" s="11"/>
      <c r="IYF13" s="11"/>
      <c r="IYG13" s="11"/>
      <c r="IYH13" s="11"/>
      <c r="IYI13" s="11"/>
      <c r="IYJ13" s="11"/>
      <c r="IYK13" s="11"/>
      <c r="IYL13" s="11"/>
      <c r="IYM13" s="11"/>
      <c r="IYN13" s="11"/>
      <c r="IYO13" s="11"/>
      <c r="IYP13" s="11"/>
      <c r="IYQ13" s="11"/>
      <c r="IYR13" s="11"/>
      <c r="IYS13" s="11"/>
      <c r="IYT13" s="11"/>
      <c r="IYU13" s="11"/>
      <c r="IYV13" s="11"/>
      <c r="IYW13" s="11"/>
      <c r="IYX13" s="11"/>
      <c r="IYY13" s="11"/>
      <c r="IYZ13" s="11"/>
      <c r="IZA13" s="11"/>
      <c r="IZB13" s="11"/>
      <c r="IZC13" s="11"/>
      <c r="IZD13" s="11"/>
      <c r="IZE13" s="11"/>
      <c r="IZF13" s="11"/>
      <c r="IZG13" s="11"/>
      <c r="IZH13" s="11"/>
      <c r="IZI13" s="11"/>
      <c r="IZJ13" s="11"/>
      <c r="IZK13" s="11"/>
      <c r="IZL13" s="11"/>
      <c r="IZM13" s="11"/>
      <c r="IZN13" s="11"/>
      <c r="IZO13" s="11"/>
      <c r="IZP13" s="11"/>
      <c r="IZQ13" s="11"/>
      <c r="IZR13" s="11"/>
      <c r="IZS13" s="11"/>
      <c r="IZT13" s="11"/>
      <c r="IZU13" s="11"/>
      <c r="IZV13" s="11"/>
      <c r="IZW13" s="11"/>
      <c r="IZX13" s="11"/>
      <c r="IZY13" s="11"/>
      <c r="IZZ13" s="11"/>
      <c r="JAA13" s="11"/>
      <c r="JAB13" s="11"/>
      <c r="JAC13" s="11"/>
      <c r="JAD13" s="11"/>
      <c r="JAE13" s="11"/>
      <c r="JAF13" s="11"/>
      <c r="JAG13" s="11"/>
      <c r="JAH13" s="11"/>
      <c r="JAI13" s="11"/>
      <c r="JAJ13" s="11"/>
      <c r="JAK13" s="11"/>
      <c r="JAL13" s="11"/>
      <c r="JAM13" s="11"/>
      <c r="JAN13" s="11"/>
      <c r="JAO13" s="11"/>
      <c r="JAP13" s="11"/>
      <c r="JAQ13" s="11"/>
      <c r="JAR13" s="11"/>
      <c r="JAS13" s="11"/>
      <c r="JAT13" s="11"/>
      <c r="JAU13" s="11"/>
      <c r="JAV13" s="11"/>
      <c r="JAW13" s="11"/>
      <c r="JAX13" s="11"/>
      <c r="JAY13" s="11"/>
      <c r="JAZ13" s="11"/>
      <c r="JBA13" s="11"/>
      <c r="JBB13" s="11"/>
      <c r="JBC13" s="11"/>
      <c r="JBD13" s="11"/>
      <c r="JBE13" s="11"/>
      <c r="JBF13" s="11"/>
      <c r="JBG13" s="11"/>
      <c r="JBH13" s="11"/>
      <c r="JBI13" s="11"/>
      <c r="JBJ13" s="11"/>
      <c r="JBK13" s="11"/>
      <c r="JBL13" s="11"/>
      <c r="JBM13" s="11"/>
      <c r="JBN13" s="11"/>
      <c r="JBO13" s="11"/>
      <c r="JBP13" s="11"/>
      <c r="JBQ13" s="11"/>
      <c r="JBR13" s="11"/>
      <c r="JBS13" s="11"/>
      <c r="JBT13" s="11"/>
      <c r="JBU13" s="11"/>
      <c r="JBV13" s="11"/>
      <c r="JBW13" s="11"/>
      <c r="JBX13" s="11"/>
      <c r="JBY13" s="11"/>
      <c r="JBZ13" s="11"/>
      <c r="JCA13" s="11"/>
      <c r="JCB13" s="11"/>
      <c r="JCC13" s="11"/>
      <c r="JCD13" s="11"/>
      <c r="JCE13" s="11"/>
      <c r="JCF13" s="11"/>
      <c r="JCG13" s="11"/>
      <c r="JCH13" s="11"/>
      <c r="JCI13" s="11"/>
      <c r="JCJ13" s="11"/>
      <c r="JCK13" s="11"/>
      <c r="JCL13" s="11"/>
      <c r="JCM13" s="11"/>
      <c r="JCN13" s="11"/>
      <c r="JCO13" s="11"/>
      <c r="JCP13" s="11"/>
      <c r="JCQ13" s="11"/>
      <c r="JCR13" s="11"/>
      <c r="JCS13" s="11"/>
      <c r="JCT13" s="11"/>
      <c r="JCU13" s="11"/>
      <c r="JCV13" s="11"/>
      <c r="JCW13" s="11"/>
      <c r="JCX13" s="11"/>
      <c r="JCY13" s="11"/>
      <c r="JCZ13" s="11"/>
      <c r="JDA13" s="11"/>
      <c r="JDB13" s="11"/>
      <c r="JDC13" s="11"/>
      <c r="JDD13" s="11"/>
      <c r="JDE13" s="11"/>
      <c r="JDF13" s="11"/>
      <c r="JDG13" s="11"/>
      <c r="JDH13" s="11"/>
      <c r="JDI13" s="11"/>
      <c r="JDJ13" s="11"/>
      <c r="JDK13" s="11"/>
      <c r="JDL13" s="11"/>
      <c r="JDM13" s="11"/>
      <c r="JDN13" s="11"/>
      <c r="JDO13" s="11"/>
      <c r="JDP13" s="11"/>
      <c r="JDQ13" s="11"/>
      <c r="JDR13" s="11"/>
      <c r="JDS13" s="11"/>
      <c r="JDT13" s="11"/>
      <c r="JDU13" s="11"/>
      <c r="JDV13" s="11"/>
      <c r="JDW13" s="11"/>
      <c r="JDX13" s="11"/>
      <c r="JDY13" s="11"/>
      <c r="JDZ13" s="11"/>
      <c r="JEA13" s="11"/>
      <c r="JEB13" s="11"/>
      <c r="JEC13" s="11"/>
      <c r="JED13" s="11"/>
      <c r="JEE13" s="11"/>
      <c r="JEF13" s="11"/>
      <c r="JEG13" s="11"/>
      <c r="JEH13" s="11"/>
      <c r="JEI13" s="11"/>
      <c r="JEJ13" s="11"/>
      <c r="JEK13" s="11"/>
      <c r="JEL13" s="11"/>
      <c r="JEM13" s="11"/>
      <c r="JEN13" s="11"/>
      <c r="JEO13" s="11"/>
      <c r="JEP13" s="11"/>
      <c r="JEQ13" s="11"/>
      <c r="JER13" s="11"/>
      <c r="JES13" s="11"/>
      <c r="JET13" s="11"/>
      <c r="JEU13" s="11"/>
      <c r="JEV13" s="11"/>
      <c r="JEW13" s="11"/>
      <c r="JEX13" s="11"/>
      <c r="JEY13" s="11"/>
      <c r="JEZ13" s="11"/>
      <c r="JFA13" s="11"/>
      <c r="JFB13" s="11"/>
      <c r="JFC13" s="11"/>
      <c r="JFD13" s="11"/>
      <c r="JFE13" s="11"/>
      <c r="JFF13" s="11"/>
      <c r="JFG13" s="11"/>
      <c r="JFH13" s="11"/>
      <c r="JFI13" s="11"/>
      <c r="JFJ13" s="11"/>
      <c r="JFK13" s="11"/>
      <c r="JFL13" s="11"/>
      <c r="JFM13" s="11"/>
      <c r="JFN13" s="11"/>
      <c r="JFO13" s="11"/>
      <c r="JFP13" s="11"/>
      <c r="JFQ13" s="11"/>
      <c r="JFR13" s="11"/>
      <c r="JFS13" s="11"/>
      <c r="JFT13" s="11"/>
      <c r="JFU13" s="11"/>
      <c r="JFV13" s="11"/>
      <c r="JFW13" s="11"/>
      <c r="JFX13" s="11"/>
      <c r="JFY13" s="11"/>
      <c r="JFZ13" s="11"/>
      <c r="JGA13" s="11"/>
      <c r="JGB13" s="11"/>
      <c r="JGC13" s="11"/>
      <c r="JGD13" s="11"/>
      <c r="JGE13" s="11"/>
      <c r="JGF13" s="11"/>
      <c r="JGG13" s="11"/>
      <c r="JGH13" s="11"/>
      <c r="JGI13" s="11"/>
      <c r="JGJ13" s="11"/>
      <c r="JGK13" s="11"/>
      <c r="JGL13" s="11"/>
      <c r="JGM13" s="11"/>
      <c r="JGN13" s="11"/>
      <c r="JGO13" s="11"/>
      <c r="JGP13" s="11"/>
      <c r="JGQ13" s="11"/>
      <c r="JGR13" s="11"/>
      <c r="JGS13" s="11"/>
      <c r="JGT13" s="11"/>
      <c r="JGU13" s="11"/>
      <c r="JGV13" s="11"/>
      <c r="JGW13" s="11"/>
      <c r="JGX13" s="11"/>
      <c r="JGY13" s="11"/>
      <c r="JGZ13" s="11"/>
      <c r="JHA13" s="11"/>
      <c r="JHB13" s="11"/>
      <c r="JHC13" s="11"/>
      <c r="JHD13" s="11"/>
      <c r="JHE13" s="11"/>
      <c r="JHF13" s="11"/>
      <c r="JHG13" s="11"/>
      <c r="JHH13" s="11"/>
      <c r="JHI13" s="11"/>
      <c r="JHJ13" s="11"/>
      <c r="JHK13" s="11"/>
      <c r="JHL13" s="11"/>
      <c r="JHM13" s="11"/>
      <c r="JHN13" s="11"/>
      <c r="JHO13" s="11"/>
      <c r="JHP13" s="11"/>
      <c r="JHQ13" s="11"/>
      <c r="JHR13" s="11"/>
      <c r="JHS13" s="11"/>
      <c r="JHT13" s="11"/>
      <c r="JHU13" s="11"/>
      <c r="JHV13" s="11"/>
      <c r="JHW13" s="11"/>
      <c r="JHX13" s="11"/>
      <c r="JHY13" s="11"/>
      <c r="JHZ13" s="11"/>
      <c r="JIA13" s="11"/>
      <c r="JIB13" s="11"/>
      <c r="JIC13" s="11"/>
      <c r="JID13" s="11"/>
      <c r="JIE13" s="11"/>
      <c r="JIF13" s="11"/>
      <c r="JIG13" s="11"/>
      <c r="JIH13" s="11"/>
      <c r="JII13" s="11"/>
      <c r="JIJ13" s="11"/>
      <c r="JIK13" s="11"/>
      <c r="JIL13" s="11"/>
      <c r="JIM13" s="11"/>
      <c r="JIN13" s="11"/>
      <c r="JIO13" s="11"/>
      <c r="JIP13" s="11"/>
      <c r="JIQ13" s="11"/>
      <c r="JIR13" s="11"/>
      <c r="JIS13" s="11"/>
      <c r="JIT13" s="11"/>
      <c r="JIU13" s="11"/>
      <c r="JIV13" s="11"/>
      <c r="JIW13" s="11"/>
      <c r="JIX13" s="11"/>
      <c r="JIY13" s="11"/>
      <c r="JIZ13" s="11"/>
      <c r="JJA13" s="11"/>
      <c r="JJB13" s="11"/>
      <c r="JJC13" s="11"/>
      <c r="JJD13" s="11"/>
      <c r="JJE13" s="11"/>
      <c r="JJF13" s="11"/>
      <c r="JJG13" s="11"/>
      <c r="JJH13" s="11"/>
      <c r="JJI13" s="11"/>
      <c r="JJJ13" s="11"/>
      <c r="JJK13" s="11"/>
      <c r="JJL13" s="11"/>
      <c r="JJM13" s="11"/>
      <c r="JJN13" s="11"/>
      <c r="JJO13" s="11"/>
      <c r="JJP13" s="11"/>
      <c r="JJQ13" s="11"/>
      <c r="JJR13" s="11"/>
      <c r="JJS13" s="11"/>
      <c r="JJT13" s="11"/>
      <c r="JJU13" s="11"/>
      <c r="JJV13" s="11"/>
      <c r="JJW13" s="11"/>
      <c r="JJX13" s="11"/>
      <c r="JJY13" s="11"/>
      <c r="JJZ13" s="11"/>
      <c r="JKA13" s="11"/>
      <c r="JKB13" s="11"/>
      <c r="JKC13" s="11"/>
      <c r="JKD13" s="11"/>
      <c r="JKE13" s="11"/>
      <c r="JKF13" s="11"/>
      <c r="JKG13" s="11"/>
      <c r="JKH13" s="11"/>
      <c r="JKI13" s="11"/>
      <c r="JKJ13" s="11"/>
      <c r="JKK13" s="11"/>
      <c r="JKL13" s="11"/>
      <c r="JKM13" s="11"/>
      <c r="JKN13" s="11"/>
      <c r="JKO13" s="11"/>
      <c r="JKP13" s="11"/>
      <c r="JKQ13" s="11"/>
      <c r="JKR13" s="11"/>
      <c r="JKS13" s="11"/>
      <c r="JKT13" s="11"/>
      <c r="JKU13" s="11"/>
      <c r="JKV13" s="11"/>
      <c r="JKW13" s="11"/>
      <c r="JKX13" s="11"/>
      <c r="JKY13" s="11"/>
      <c r="JKZ13" s="11"/>
      <c r="JLA13" s="11"/>
      <c r="JLB13" s="11"/>
      <c r="JLC13" s="11"/>
      <c r="JLD13" s="11"/>
      <c r="JLE13" s="11"/>
      <c r="JLF13" s="11"/>
      <c r="JLG13" s="11"/>
      <c r="JLH13" s="11"/>
      <c r="JLI13" s="11"/>
      <c r="JLJ13" s="11"/>
      <c r="JLK13" s="11"/>
      <c r="JLL13" s="11"/>
      <c r="JLM13" s="11"/>
      <c r="JLN13" s="11"/>
      <c r="JLO13" s="11"/>
      <c r="JLP13" s="11"/>
      <c r="JLQ13" s="11"/>
      <c r="JLR13" s="11"/>
      <c r="JLS13" s="11"/>
      <c r="JLT13" s="11"/>
      <c r="JLU13" s="11"/>
      <c r="JLV13" s="11"/>
      <c r="JLW13" s="11"/>
      <c r="JLX13" s="11"/>
      <c r="JLY13" s="11"/>
      <c r="JLZ13" s="11"/>
      <c r="JMA13" s="11"/>
      <c r="JMB13" s="11"/>
      <c r="JMC13" s="11"/>
      <c r="JMD13" s="11"/>
      <c r="JME13" s="11"/>
      <c r="JMF13" s="11"/>
      <c r="JMG13" s="11"/>
      <c r="JMH13" s="11"/>
      <c r="JMI13" s="11"/>
      <c r="JMJ13" s="11"/>
      <c r="JMK13" s="11"/>
      <c r="JML13" s="11"/>
      <c r="JMM13" s="11"/>
      <c r="JMN13" s="11"/>
      <c r="JMO13" s="11"/>
      <c r="JMP13" s="11"/>
      <c r="JMQ13" s="11"/>
      <c r="JMR13" s="11"/>
      <c r="JMS13" s="11"/>
      <c r="JMT13" s="11"/>
      <c r="JMU13" s="11"/>
      <c r="JMV13" s="11"/>
      <c r="JMW13" s="11"/>
      <c r="JMX13" s="11"/>
      <c r="JMY13" s="11"/>
      <c r="JMZ13" s="11"/>
      <c r="JNA13" s="11"/>
      <c r="JNB13" s="11"/>
      <c r="JNC13" s="11"/>
      <c r="JND13" s="11"/>
      <c r="JNE13" s="11"/>
      <c r="JNF13" s="11"/>
      <c r="JNG13" s="11"/>
      <c r="JNH13" s="11"/>
      <c r="JNI13" s="11"/>
      <c r="JNJ13" s="11"/>
      <c r="JNK13" s="11"/>
      <c r="JNL13" s="11"/>
      <c r="JNM13" s="11"/>
      <c r="JNN13" s="11"/>
      <c r="JNO13" s="11"/>
      <c r="JNP13" s="11"/>
      <c r="JNQ13" s="11"/>
      <c r="JNR13" s="11"/>
      <c r="JNS13" s="11"/>
      <c r="JNT13" s="11"/>
      <c r="JNU13" s="11"/>
      <c r="JNV13" s="11"/>
      <c r="JNW13" s="11"/>
      <c r="JNX13" s="11"/>
      <c r="JNY13" s="11"/>
      <c r="JNZ13" s="11"/>
      <c r="JOA13" s="11"/>
      <c r="JOB13" s="11"/>
      <c r="JOC13" s="11"/>
      <c r="JOD13" s="11"/>
      <c r="JOE13" s="11"/>
      <c r="JOF13" s="11"/>
      <c r="JOG13" s="11"/>
      <c r="JOH13" s="11"/>
      <c r="JOI13" s="11"/>
      <c r="JOJ13" s="11"/>
      <c r="JOK13" s="11"/>
      <c r="JOL13" s="11"/>
      <c r="JOM13" s="11"/>
      <c r="JON13" s="11"/>
      <c r="JOO13" s="11"/>
      <c r="JOP13" s="11"/>
      <c r="JOQ13" s="11"/>
      <c r="JOR13" s="11"/>
      <c r="JOS13" s="11"/>
      <c r="JOT13" s="11"/>
      <c r="JOU13" s="11"/>
      <c r="JOV13" s="11"/>
      <c r="JOW13" s="11"/>
      <c r="JOX13" s="11"/>
      <c r="JOY13" s="11"/>
      <c r="JOZ13" s="11"/>
      <c r="JPA13" s="11"/>
      <c r="JPB13" s="11"/>
      <c r="JPC13" s="11"/>
      <c r="JPD13" s="11"/>
      <c r="JPE13" s="11"/>
      <c r="JPF13" s="11"/>
      <c r="JPG13" s="11"/>
      <c r="JPH13" s="11"/>
      <c r="JPI13" s="11"/>
      <c r="JPJ13" s="11"/>
      <c r="JPK13" s="11"/>
      <c r="JPL13" s="11"/>
      <c r="JPM13" s="11"/>
      <c r="JPN13" s="11"/>
      <c r="JPO13" s="11"/>
      <c r="JPP13" s="11"/>
      <c r="JPQ13" s="11"/>
      <c r="JPR13" s="11"/>
      <c r="JPS13" s="11"/>
      <c r="JPT13" s="11"/>
      <c r="JPU13" s="11"/>
      <c r="JPV13" s="11"/>
      <c r="JPW13" s="11"/>
      <c r="JPX13" s="11"/>
      <c r="JPY13" s="11"/>
      <c r="JPZ13" s="11"/>
      <c r="JQA13" s="11"/>
      <c r="JQB13" s="11"/>
      <c r="JQC13" s="11"/>
      <c r="JQD13" s="11"/>
      <c r="JQE13" s="11"/>
      <c r="JQF13" s="11"/>
      <c r="JQG13" s="11"/>
      <c r="JQH13" s="11"/>
      <c r="JQI13" s="11"/>
      <c r="JQJ13" s="11"/>
      <c r="JQK13" s="11"/>
      <c r="JQL13" s="11"/>
      <c r="JQM13" s="11"/>
      <c r="JQN13" s="11"/>
      <c r="JQO13" s="11"/>
      <c r="JQP13" s="11"/>
      <c r="JQQ13" s="11"/>
      <c r="JQR13" s="11"/>
      <c r="JQS13" s="11"/>
      <c r="JQT13" s="11"/>
      <c r="JQU13" s="11"/>
      <c r="JQV13" s="11"/>
      <c r="JQW13" s="11"/>
      <c r="JQX13" s="11"/>
      <c r="JQY13" s="11"/>
      <c r="JQZ13" s="11"/>
      <c r="JRA13" s="11"/>
      <c r="JRB13" s="11"/>
      <c r="JRC13" s="11"/>
      <c r="JRD13" s="11"/>
      <c r="JRE13" s="11"/>
      <c r="JRF13" s="11"/>
      <c r="JRG13" s="11"/>
      <c r="JRH13" s="11"/>
      <c r="JRI13" s="11"/>
      <c r="JRJ13" s="11"/>
      <c r="JRK13" s="11"/>
      <c r="JRL13" s="11"/>
      <c r="JRM13" s="11"/>
      <c r="JRN13" s="11"/>
      <c r="JRO13" s="11"/>
      <c r="JRP13" s="11"/>
      <c r="JRQ13" s="11"/>
      <c r="JRR13" s="11"/>
      <c r="JRS13" s="11"/>
      <c r="JRT13" s="11"/>
      <c r="JRU13" s="11"/>
      <c r="JRV13" s="11"/>
      <c r="JRW13" s="11"/>
      <c r="JRX13" s="11"/>
      <c r="JRY13" s="11"/>
      <c r="JRZ13" s="11"/>
      <c r="JSA13" s="11"/>
      <c r="JSB13" s="11"/>
      <c r="JSC13" s="11"/>
      <c r="JSD13" s="11"/>
      <c r="JSE13" s="11"/>
      <c r="JSF13" s="11"/>
      <c r="JSG13" s="11"/>
      <c r="JSH13" s="11"/>
      <c r="JSI13" s="11"/>
      <c r="JSJ13" s="11"/>
      <c r="JSK13" s="11"/>
      <c r="JSL13" s="11"/>
      <c r="JSM13" s="11"/>
      <c r="JSN13" s="11"/>
      <c r="JSO13" s="11"/>
      <c r="JSP13" s="11"/>
      <c r="JSQ13" s="11"/>
      <c r="JSR13" s="11"/>
      <c r="JSS13" s="11"/>
      <c r="JST13" s="11"/>
      <c r="JSU13" s="11"/>
      <c r="JSV13" s="11"/>
      <c r="JSW13" s="11"/>
      <c r="JSX13" s="11"/>
      <c r="JSY13" s="11"/>
      <c r="JSZ13" s="11"/>
      <c r="JTA13" s="11"/>
      <c r="JTB13" s="11"/>
      <c r="JTC13" s="11"/>
      <c r="JTD13" s="11"/>
      <c r="JTE13" s="11"/>
      <c r="JTF13" s="11"/>
      <c r="JTG13" s="11"/>
      <c r="JTH13" s="11"/>
      <c r="JTI13" s="11"/>
      <c r="JTJ13" s="11"/>
      <c r="JTK13" s="11"/>
      <c r="JTL13" s="11"/>
      <c r="JTM13" s="11"/>
      <c r="JTN13" s="11"/>
      <c r="JTO13" s="11"/>
      <c r="JTP13" s="11"/>
      <c r="JTQ13" s="11"/>
      <c r="JTR13" s="11"/>
      <c r="JTS13" s="11"/>
      <c r="JTT13" s="11"/>
      <c r="JTU13" s="11"/>
      <c r="JTV13" s="11"/>
      <c r="JTW13" s="11"/>
      <c r="JTX13" s="11"/>
      <c r="JTY13" s="11"/>
      <c r="JTZ13" s="11"/>
      <c r="JUA13" s="11"/>
      <c r="JUB13" s="11"/>
      <c r="JUC13" s="11"/>
      <c r="JUD13" s="11"/>
      <c r="JUE13" s="11"/>
      <c r="JUF13" s="11"/>
      <c r="JUG13" s="11"/>
      <c r="JUH13" s="11"/>
      <c r="JUI13" s="11"/>
      <c r="JUJ13" s="11"/>
      <c r="JUK13" s="11"/>
      <c r="JUL13" s="11"/>
      <c r="JUM13" s="11"/>
      <c r="JUN13" s="11"/>
      <c r="JUO13" s="11"/>
      <c r="JUP13" s="11"/>
      <c r="JUQ13" s="11"/>
      <c r="JUR13" s="11"/>
      <c r="JUS13" s="11"/>
      <c r="JUT13" s="11"/>
      <c r="JUU13" s="11"/>
      <c r="JUV13" s="11"/>
      <c r="JUW13" s="11"/>
      <c r="JUX13" s="11"/>
      <c r="JUY13" s="11"/>
      <c r="JUZ13" s="11"/>
      <c r="JVA13" s="11"/>
      <c r="JVB13" s="11"/>
      <c r="JVC13" s="11"/>
      <c r="JVD13" s="11"/>
      <c r="JVE13" s="11"/>
      <c r="JVF13" s="11"/>
      <c r="JVG13" s="11"/>
      <c r="JVH13" s="11"/>
      <c r="JVI13" s="11"/>
      <c r="JVJ13" s="11"/>
      <c r="JVK13" s="11"/>
      <c r="JVL13" s="11"/>
      <c r="JVM13" s="11"/>
      <c r="JVN13" s="11"/>
      <c r="JVO13" s="11"/>
      <c r="JVP13" s="11"/>
      <c r="JVQ13" s="11"/>
      <c r="JVR13" s="11"/>
      <c r="JVS13" s="11"/>
      <c r="JVT13" s="11"/>
      <c r="JVU13" s="11"/>
      <c r="JVV13" s="11"/>
      <c r="JVW13" s="11"/>
      <c r="JVX13" s="11"/>
      <c r="JVY13" s="11"/>
      <c r="JVZ13" s="11"/>
      <c r="JWA13" s="11"/>
      <c r="JWB13" s="11"/>
      <c r="JWC13" s="11"/>
      <c r="JWD13" s="11"/>
      <c r="JWE13" s="11"/>
      <c r="JWF13" s="11"/>
      <c r="JWG13" s="11"/>
      <c r="JWH13" s="11"/>
      <c r="JWI13" s="11"/>
      <c r="JWJ13" s="11"/>
      <c r="JWK13" s="11"/>
      <c r="JWL13" s="11"/>
      <c r="JWM13" s="11"/>
      <c r="JWN13" s="11"/>
      <c r="JWO13" s="11"/>
      <c r="JWP13" s="11"/>
      <c r="JWQ13" s="11"/>
      <c r="JWR13" s="11"/>
      <c r="JWS13" s="11"/>
      <c r="JWT13" s="11"/>
      <c r="JWU13" s="11"/>
      <c r="JWV13" s="11"/>
      <c r="JWW13" s="11"/>
      <c r="JWX13" s="11"/>
      <c r="JWY13" s="11"/>
      <c r="JWZ13" s="11"/>
      <c r="JXA13" s="11"/>
      <c r="JXB13" s="11"/>
      <c r="JXC13" s="11"/>
      <c r="JXD13" s="11"/>
      <c r="JXE13" s="11"/>
      <c r="JXF13" s="11"/>
      <c r="JXG13" s="11"/>
      <c r="JXH13" s="11"/>
      <c r="JXI13" s="11"/>
      <c r="JXJ13" s="11"/>
      <c r="JXK13" s="11"/>
      <c r="JXL13" s="11"/>
      <c r="JXM13" s="11"/>
      <c r="JXN13" s="11"/>
      <c r="JXO13" s="11"/>
      <c r="JXP13" s="11"/>
      <c r="JXQ13" s="11"/>
      <c r="JXR13" s="11"/>
      <c r="JXS13" s="11"/>
      <c r="JXT13" s="11"/>
      <c r="JXU13" s="11"/>
      <c r="JXV13" s="11"/>
      <c r="JXW13" s="11"/>
      <c r="JXX13" s="11"/>
      <c r="JXY13" s="11"/>
      <c r="JXZ13" s="11"/>
      <c r="JYA13" s="11"/>
      <c r="JYB13" s="11"/>
      <c r="JYC13" s="11"/>
      <c r="JYD13" s="11"/>
      <c r="JYE13" s="11"/>
      <c r="JYF13" s="11"/>
      <c r="JYG13" s="11"/>
      <c r="JYH13" s="11"/>
      <c r="JYI13" s="11"/>
      <c r="JYJ13" s="11"/>
      <c r="JYK13" s="11"/>
      <c r="JYL13" s="11"/>
      <c r="JYM13" s="11"/>
      <c r="JYN13" s="11"/>
      <c r="JYO13" s="11"/>
      <c r="JYP13" s="11"/>
      <c r="JYQ13" s="11"/>
      <c r="JYR13" s="11"/>
      <c r="JYS13" s="11"/>
      <c r="JYT13" s="11"/>
      <c r="JYU13" s="11"/>
      <c r="JYV13" s="11"/>
      <c r="JYW13" s="11"/>
      <c r="JYX13" s="11"/>
      <c r="JYY13" s="11"/>
      <c r="JYZ13" s="11"/>
      <c r="JZA13" s="11"/>
      <c r="JZB13" s="11"/>
      <c r="JZC13" s="11"/>
      <c r="JZD13" s="11"/>
      <c r="JZE13" s="11"/>
      <c r="JZF13" s="11"/>
      <c r="JZG13" s="11"/>
      <c r="JZH13" s="11"/>
      <c r="JZI13" s="11"/>
      <c r="JZJ13" s="11"/>
      <c r="JZK13" s="11"/>
      <c r="JZL13" s="11"/>
      <c r="JZM13" s="11"/>
      <c r="JZN13" s="11"/>
      <c r="JZO13" s="11"/>
      <c r="JZP13" s="11"/>
      <c r="JZQ13" s="11"/>
      <c r="JZR13" s="11"/>
      <c r="JZS13" s="11"/>
      <c r="JZT13" s="11"/>
      <c r="JZU13" s="11"/>
      <c r="JZV13" s="11"/>
      <c r="JZW13" s="11"/>
      <c r="JZX13" s="11"/>
      <c r="JZY13" s="11"/>
      <c r="JZZ13" s="11"/>
      <c r="KAA13" s="11"/>
      <c r="KAB13" s="11"/>
      <c r="KAC13" s="11"/>
      <c r="KAD13" s="11"/>
      <c r="KAE13" s="11"/>
      <c r="KAF13" s="11"/>
      <c r="KAG13" s="11"/>
      <c r="KAH13" s="11"/>
      <c r="KAI13" s="11"/>
      <c r="KAJ13" s="11"/>
      <c r="KAK13" s="11"/>
      <c r="KAL13" s="11"/>
      <c r="KAM13" s="11"/>
      <c r="KAN13" s="11"/>
      <c r="KAO13" s="11"/>
      <c r="KAP13" s="11"/>
      <c r="KAQ13" s="11"/>
      <c r="KAR13" s="11"/>
      <c r="KAS13" s="11"/>
      <c r="KAT13" s="11"/>
      <c r="KAU13" s="11"/>
      <c r="KAV13" s="11"/>
      <c r="KAW13" s="11"/>
      <c r="KAX13" s="11"/>
      <c r="KAY13" s="11"/>
      <c r="KAZ13" s="11"/>
      <c r="KBA13" s="11"/>
      <c r="KBB13" s="11"/>
      <c r="KBC13" s="11"/>
      <c r="KBD13" s="11"/>
      <c r="KBE13" s="11"/>
      <c r="KBF13" s="11"/>
      <c r="KBG13" s="11"/>
      <c r="KBH13" s="11"/>
      <c r="KBI13" s="11"/>
      <c r="KBJ13" s="11"/>
      <c r="KBK13" s="11"/>
      <c r="KBL13" s="11"/>
      <c r="KBM13" s="11"/>
      <c r="KBN13" s="11"/>
      <c r="KBO13" s="11"/>
      <c r="KBP13" s="11"/>
      <c r="KBQ13" s="11"/>
      <c r="KBR13" s="11"/>
      <c r="KBS13" s="11"/>
      <c r="KBT13" s="11"/>
      <c r="KBU13" s="11"/>
      <c r="KBV13" s="11"/>
      <c r="KBW13" s="11"/>
      <c r="KBX13" s="11"/>
      <c r="KBY13" s="11"/>
      <c r="KBZ13" s="11"/>
      <c r="KCA13" s="11"/>
      <c r="KCB13" s="11"/>
      <c r="KCC13" s="11"/>
      <c r="KCD13" s="11"/>
      <c r="KCE13" s="11"/>
      <c r="KCF13" s="11"/>
      <c r="KCG13" s="11"/>
      <c r="KCH13" s="11"/>
      <c r="KCI13" s="11"/>
      <c r="KCJ13" s="11"/>
      <c r="KCK13" s="11"/>
      <c r="KCL13" s="11"/>
      <c r="KCM13" s="11"/>
      <c r="KCN13" s="11"/>
      <c r="KCO13" s="11"/>
      <c r="KCP13" s="11"/>
      <c r="KCQ13" s="11"/>
      <c r="KCR13" s="11"/>
      <c r="KCS13" s="11"/>
      <c r="KCT13" s="11"/>
      <c r="KCU13" s="11"/>
      <c r="KCV13" s="11"/>
      <c r="KCW13" s="11"/>
      <c r="KCX13" s="11"/>
      <c r="KCY13" s="11"/>
      <c r="KCZ13" s="11"/>
      <c r="KDA13" s="11"/>
      <c r="KDB13" s="11"/>
      <c r="KDC13" s="11"/>
      <c r="KDD13" s="11"/>
      <c r="KDE13" s="11"/>
      <c r="KDF13" s="11"/>
      <c r="KDG13" s="11"/>
      <c r="KDH13" s="11"/>
      <c r="KDI13" s="11"/>
      <c r="KDJ13" s="11"/>
      <c r="KDK13" s="11"/>
      <c r="KDL13" s="11"/>
      <c r="KDM13" s="11"/>
      <c r="KDN13" s="11"/>
      <c r="KDO13" s="11"/>
      <c r="KDP13" s="11"/>
      <c r="KDQ13" s="11"/>
      <c r="KDR13" s="11"/>
      <c r="KDS13" s="11"/>
      <c r="KDT13" s="11"/>
      <c r="KDU13" s="11"/>
      <c r="KDV13" s="11"/>
      <c r="KDW13" s="11"/>
      <c r="KDX13" s="11"/>
      <c r="KDY13" s="11"/>
      <c r="KDZ13" s="11"/>
      <c r="KEA13" s="11"/>
      <c r="KEB13" s="11"/>
      <c r="KEC13" s="11"/>
      <c r="KED13" s="11"/>
      <c r="KEE13" s="11"/>
      <c r="KEF13" s="11"/>
      <c r="KEG13" s="11"/>
      <c r="KEH13" s="11"/>
      <c r="KEI13" s="11"/>
      <c r="KEJ13" s="11"/>
      <c r="KEK13" s="11"/>
      <c r="KEL13" s="11"/>
      <c r="KEM13" s="11"/>
      <c r="KEN13" s="11"/>
      <c r="KEO13" s="11"/>
      <c r="KEP13" s="11"/>
      <c r="KEQ13" s="11"/>
      <c r="KER13" s="11"/>
      <c r="KES13" s="11"/>
      <c r="KET13" s="11"/>
      <c r="KEU13" s="11"/>
      <c r="KEV13" s="11"/>
      <c r="KEW13" s="11"/>
      <c r="KEX13" s="11"/>
      <c r="KEY13" s="11"/>
      <c r="KEZ13" s="11"/>
      <c r="KFA13" s="11"/>
      <c r="KFB13" s="11"/>
      <c r="KFC13" s="11"/>
      <c r="KFD13" s="11"/>
      <c r="KFE13" s="11"/>
      <c r="KFF13" s="11"/>
      <c r="KFG13" s="11"/>
      <c r="KFH13" s="11"/>
      <c r="KFI13" s="11"/>
      <c r="KFJ13" s="11"/>
      <c r="KFK13" s="11"/>
      <c r="KFL13" s="11"/>
      <c r="KFM13" s="11"/>
      <c r="KFN13" s="11"/>
      <c r="KFO13" s="11"/>
      <c r="KFP13" s="11"/>
      <c r="KFQ13" s="11"/>
      <c r="KFR13" s="11"/>
      <c r="KFS13" s="11"/>
      <c r="KFT13" s="11"/>
      <c r="KFU13" s="11"/>
      <c r="KFV13" s="11"/>
      <c r="KFW13" s="11"/>
      <c r="KFX13" s="11"/>
      <c r="KFY13" s="11"/>
      <c r="KFZ13" s="11"/>
      <c r="KGA13" s="11"/>
      <c r="KGB13" s="11"/>
      <c r="KGC13" s="11"/>
      <c r="KGD13" s="11"/>
      <c r="KGE13" s="11"/>
      <c r="KGF13" s="11"/>
      <c r="KGG13" s="11"/>
      <c r="KGH13" s="11"/>
      <c r="KGI13" s="11"/>
      <c r="KGJ13" s="11"/>
      <c r="KGK13" s="11"/>
      <c r="KGL13" s="11"/>
      <c r="KGM13" s="11"/>
      <c r="KGN13" s="11"/>
      <c r="KGO13" s="11"/>
      <c r="KGP13" s="11"/>
      <c r="KGQ13" s="11"/>
      <c r="KGR13" s="11"/>
      <c r="KGS13" s="11"/>
      <c r="KGT13" s="11"/>
      <c r="KGU13" s="11"/>
      <c r="KGV13" s="11"/>
      <c r="KGW13" s="11"/>
      <c r="KGX13" s="11"/>
      <c r="KGY13" s="11"/>
      <c r="KGZ13" s="11"/>
      <c r="KHA13" s="11"/>
      <c r="KHB13" s="11"/>
      <c r="KHC13" s="11"/>
      <c r="KHD13" s="11"/>
      <c r="KHE13" s="11"/>
      <c r="KHF13" s="11"/>
      <c r="KHG13" s="11"/>
      <c r="KHH13" s="11"/>
      <c r="KHI13" s="11"/>
      <c r="KHJ13" s="11"/>
      <c r="KHK13" s="11"/>
      <c r="KHL13" s="11"/>
      <c r="KHM13" s="11"/>
      <c r="KHN13" s="11"/>
      <c r="KHO13" s="11"/>
      <c r="KHP13" s="11"/>
      <c r="KHQ13" s="11"/>
      <c r="KHR13" s="11"/>
      <c r="KHS13" s="11"/>
      <c r="KHT13" s="11"/>
      <c r="KHU13" s="11"/>
      <c r="KHV13" s="11"/>
      <c r="KHW13" s="11"/>
      <c r="KHX13" s="11"/>
      <c r="KHY13" s="11"/>
      <c r="KHZ13" s="11"/>
      <c r="KIA13" s="11"/>
      <c r="KIB13" s="11"/>
      <c r="KIC13" s="11"/>
      <c r="KID13" s="11"/>
      <c r="KIE13" s="11"/>
      <c r="KIF13" s="11"/>
      <c r="KIG13" s="11"/>
      <c r="KIH13" s="11"/>
      <c r="KII13" s="11"/>
      <c r="KIJ13" s="11"/>
      <c r="KIK13" s="11"/>
      <c r="KIL13" s="11"/>
      <c r="KIM13" s="11"/>
      <c r="KIN13" s="11"/>
      <c r="KIO13" s="11"/>
      <c r="KIP13" s="11"/>
      <c r="KIQ13" s="11"/>
      <c r="KIR13" s="11"/>
      <c r="KIS13" s="11"/>
      <c r="KIT13" s="11"/>
      <c r="KIU13" s="11"/>
      <c r="KIV13" s="11"/>
      <c r="KIW13" s="11"/>
      <c r="KIX13" s="11"/>
      <c r="KIY13" s="11"/>
      <c r="KIZ13" s="11"/>
      <c r="KJA13" s="11"/>
      <c r="KJB13" s="11"/>
      <c r="KJC13" s="11"/>
      <c r="KJD13" s="11"/>
      <c r="KJE13" s="11"/>
      <c r="KJF13" s="11"/>
      <c r="KJG13" s="11"/>
      <c r="KJH13" s="11"/>
      <c r="KJI13" s="11"/>
      <c r="KJJ13" s="11"/>
      <c r="KJK13" s="11"/>
      <c r="KJL13" s="11"/>
      <c r="KJM13" s="11"/>
      <c r="KJN13" s="11"/>
      <c r="KJO13" s="11"/>
      <c r="KJP13" s="11"/>
      <c r="KJQ13" s="11"/>
      <c r="KJR13" s="11"/>
      <c r="KJS13" s="11"/>
      <c r="KJT13" s="11"/>
      <c r="KJU13" s="11"/>
      <c r="KJV13" s="11"/>
      <c r="KJW13" s="11"/>
      <c r="KJX13" s="11"/>
      <c r="KJY13" s="11"/>
      <c r="KJZ13" s="11"/>
      <c r="KKA13" s="11"/>
      <c r="KKB13" s="11"/>
      <c r="KKC13" s="11"/>
      <c r="KKD13" s="11"/>
      <c r="KKE13" s="11"/>
      <c r="KKF13" s="11"/>
      <c r="KKG13" s="11"/>
      <c r="KKH13" s="11"/>
      <c r="KKI13" s="11"/>
      <c r="KKJ13" s="11"/>
      <c r="KKK13" s="11"/>
      <c r="KKL13" s="11"/>
      <c r="KKM13" s="11"/>
      <c r="KKN13" s="11"/>
      <c r="KKO13" s="11"/>
      <c r="KKP13" s="11"/>
      <c r="KKQ13" s="11"/>
      <c r="KKR13" s="11"/>
      <c r="KKS13" s="11"/>
      <c r="KKT13" s="11"/>
      <c r="KKU13" s="11"/>
      <c r="KKV13" s="11"/>
      <c r="KKW13" s="11"/>
      <c r="KKX13" s="11"/>
      <c r="KKY13" s="11"/>
      <c r="KKZ13" s="11"/>
      <c r="KLA13" s="11"/>
      <c r="KLB13" s="11"/>
      <c r="KLC13" s="11"/>
      <c r="KLD13" s="11"/>
      <c r="KLE13" s="11"/>
      <c r="KLF13" s="11"/>
      <c r="KLG13" s="11"/>
      <c r="KLH13" s="11"/>
      <c r="KLI13" s="11"/>
      <c r="KLJ13" s="11"/>
      <c r="KLK13" s="11"/>
      <c r="KLL13" s="11"/>
      <c r="KLM13" s="11"/>
      <c r="KLN13" s="11"/>
      <c r="KLO13" s="11"/>
      <c r="KLP13" s="11"/>
      <c r="KLQ13" s="11"/>
      <c r="KLR13" s="11"/>
      <c r="KLS13" s="11"/>
      <c r="KLT13" s="11"/>
      <c r="KLU13" s="11"/>
      <c r="KLV13" s="11"/>
      <c r="KLW13" s="11"/>
      <c r="KLX13" s="11"/>
      <c r="KLY13" s="11"/>
      <c r="KLZ13" s="11"/>
      <c r="KMA13" s="11"/>
      <c r="KMB13" s="11"/>
      <c r="KMC13" s="11"/>
      <c r="KMD13" s="11"/>
      <c r="KME13" s="11"/>
      <c r="KMF13" s="11"/>
      <c r="KMG13" s="11"/>
      <c r="KMH13" s="11"/>
      <c r="KMI13" s="11"/>
      <c r="KMJ13" s="11"/>
      <c r="KMK13" s="11"/>
      <c r="KML13" s="11"/>
      <c r="KMM13" s="11"/>
      <c r="KMN13" s="11"/>
      <c r="KMO13" s="11"/>
      <c r="KMP13" s="11"/>
      <c r="KMQ13" s="11"/>
      <c r="KMR13" s="11"/>
      <c r="KMS13" s="11"/>
      <c r="KMT13" s="11"/>
      <c r="KMU13" s="11"/>
      <c r="KMV13" s="11"/>
      <c r="KMW13" s="11"/>
      <c r="KMX13" s="11"/>
      <c r="KMY13" s="11"/>
      <c r="KMZ13" s="11"/>
      <c r="KNA13" s="11"/>
      <c r="KNB13" s="11"/>
      <c r="KNC13" s="11"/>
      <c r="KND13" s="11"/>
      <c r="KNE13" s="11"/>
      <c r="KNF13" s="11"/>
      <c r="KNG13" s="11"/>
      <c r="KNH13" s="11"/>
      <c r="KNI13" s="11"/>
      <c r="KNJ13" s="11"/>
      <c r="KNK13" s="11"/>
      <c r="KNL13" s="11"/>
      <c r="KNM13" s="11"/>
      <c r="KNN13" s="11"/>
      <c r="KNO13" s="11"/>
      <c r="KNP13" s="11"/>
      <c r="KNQ13" s="11"/>
      <c r="KNR13" s="11"/>
      <c r="KNS13" s="11"/>
      <c r="KNT13" s="11"/>
      <c r="KNU13" s="11"/>
      <c r="KNV13" s="11"/>
      <c r="KNW13" s="11"/>
      <c r="KNX13" s="11"/>
      <c r="KNY13" s="11"/>
      <c r="KNZ13" s="11"/>
      <c r="KOA13" s="11"/>
      <c r="KOB13" s="11"/>
      <c r="KOC13" s="11"/>
      <c r="KOD13" s="11"/>
      <c r="KOE13" s="11"/>
      <c r="KOF13" s="11"/>
      <c r="KOG13" s="11"/>
      <c r="KOH13" s="11"/>
      <c r="KOI13" s="11"/>
      <c r="KOJ13" s="11"/>
      <c r="KOK13" s="11"/>
      <c r="KOL13" s="11"/>
      <c r="KOM13" s="11"/>
      <c r="KON13" s="11"/>
      <c r="KOO13" s="11"/>
      <c r="KOP13" s="11"/>
      <c r="KOQ13" s="11"/>
      <c r="KOR13" s="11"/>
      <c r="KOS13" s="11"/>
      <c r="KOT13" s="11"/>
      <c r="KOU13" s="11"/>
      <c r="KOV13" s="11"/>
      <c r="KOW13" s="11"/>
      <c r="KOX13" s="11"/>
      <c r="KOY13" s="11"/>
      <c r="KOZ13" s="11"/>
      <c r="KPA13" s="11"/>
      <c r="KPB13" s="11"/>
      <c r="KPC13" s="11"/>
      <c r="KPD13" s="11"/>
      <c r="KPE13" s="11"/>
      <c r="KPF13" s="11"/>
      <c r="KPG13" s="11"/>
      <c r="KPH13" s="11"/>
      <c r="KPI13" s="11"/>
      <c r="KPJ13" s="11"/>
      <c r="KPK13" s="11"/>
      <c r="KPL13" s="11"/>
      <c r="KPM13" s="11"/>
      <c r="KPN13" s="11"/>
      <c r="KPO13" s="11"/>
      <c r="KPP13" s="11"/>
      <c r="KPQ13" s="11"/>
      <c r="KPR13" s="11"/>
      <c r="KPS13" s="11"/>
      <c r="KPT13" s="11"/>
      <c r="KPU13" s="11"/>
      <c r="KPV13" s="11"/>
      <c r="KPW13" s="11"/>
      <c r="KPX13" s="11"/>
      <c r="KPY13" s="11"/>
      <c r="KPZ13" s="11"/>
      <c r="KQA13" s="11"/>
      <c r="KQB13" s="11"/>
      <c r="KQC13" s="11"/>
      <c r="KQD13" s="11"/>
      <c r="KQE13" s="11"/>
      <c r="KQF13" s="11"/>
      <c r="KQG13" s="11"/>
      <c r="KQH13" s="11"/>
      <c r="KQI13" s="11"/>
      <c r="KQJ13" s="11"/>
      <c r="KQK13" s="11"/>
      <c r="KQL13" s="11"/>
      <c r="KQM13" s="11"/>
      <c r="KQN13" s="11"/>
      <c r="KQO13" s="11"/>
      <c r="KQP13" s="11"/>
      <c r="KQQ13" s="11"/>
      <c r="KQR13" s="11"/>
      <c r="KQS13" s="11"/>
      <c r="KQT13" s="11"/>
      <c r="KQU13" s="11"/>
      <c r="KQV13" s="11"/>
      <c r="KQW13" s="11"/>
      <c r="KQX13" s="11"/>
      <c r="KQY13" s="11"/>
      <c r="KQZ13" s="11"/>
      <c r="KRA13" s="11"/>
      <c r="KRB13" s="11"/>
      <c r="KRC13" s="11"/>
      <c r="KRD13" s="11"/>
      <c r="KRE13" s="11"/>
      <c r="KRF13" s="11"/>
      <c r="KRG13" s="11"/>
      <c r="KRH13" s="11"/>
      <c r="KRI13" s="11"/>
      <c r="KRJ13" s="11"/>
      <c r="KRK13" s="11"/>
      <c r="KRL13" s="11"/>
      <c r="KRM13" s="11"/>
      <c r="KRN13" s="11"/>
      <c r="KRO13" s="11"/>
      <c r="KRP13" s="11"/>
      <c r="KRQ13" s="11"/>
      <c r="KRR13" s="11"/>
      <c r="KRS13" s="11"/>
      <c r="KRT13" s="11"/>
      <c r="KRU13" s="11"/>
      <c r="KRV13" s="11"/>
      <c r="KRW13" s="11"/>
      <c r="KRX13" s="11"/>
      <c r="KRY13" s="11"/>
      <c r="KRZ13" s="11"/>
      <c r="KSA13" s="11"/>
      <c r="KSB13" s="11"/>
      <c r="KSC13" s="11"/>
      <c r="KSD13" s="11"/>
      <c r="KSE13" s="11"/>
      <c r="KSF13" s="11"/>
      <c r="KSG13" s="11"/>
      <c r="KSH13" s="11"/>
      <c r="KSI13" s="11"/>
      <c r="KSJ13" s="11"/>
      <c r="KSK13" s="11"/>
      <c r="KSL13" s="11"/>
      <c r="KSM13" s="11"/>
      <c r="KSN13" s="11"/>
      <c r="KSO13" s="11"/>
      <c r="KSP13" s="11"/>
      <c r="KSQ13" s="11"/>
      <c r="KSR13" s="11"/>
      <c r="KSS13" s="11"/>
      <c r="KST13" s="11"/>
      <c r="KSU13" s="11"/>
      <c r="KSV13" s="11"/>
      <c r="KSW13" s="11"/>
      <c r="KSX13" s="11"/>
      <c r="KSY13" s="11"/>
      <c r="KSZ13" s="11"/>
      <c r="KTA13" s="11"/>
      <c r="KTB13" s="11"/>
      <c r="KTC13" s="11"/>
      <c r="KTD13" s="11"/>
      <c r="KTE13" s="11"/>
      <c r="KTF13" s="11"/>
      <c r="KTG13" s="11"/>
      <c r="KTH13" s="11"/>
      <c r="KTI13" s="11"/>
      <c r="KTJ13" s="11"/>
      <c r="KTK13" s="11"/>
      <c r="KTL13" s="11"/>
      <c r="KTM13" s="11"/>
      <c r="KTN13" s="11"/>
      <c r="KTO13" s="11"/>
      <c r="KTP13" s="11"/>
      <c r="KTQ13" s="11"/>
      <c r="KTR13" s="11"/>
      <c r="KTS13" s="11"/>
      <c r="KTT13" s="11"/>
      <c r="KTU13" s="11"/>
      <c r="KTV13" s="11"/>
      <c r="KTW13" s="11"/>
      <c r="KTX13" s="11"/>
      <c r="KTY13" s="11"/>
      <c r="KTZ13" s="11"/>
      <c r="KUA13" s="11"/>
      <c r="KUB13" s="11"/>
      <c r="KUC13" s="11"/>
      <c r="KUD13" s="11"/>
      <c r="KUE13" s="11"/>
      <c r="KUF13" s="11"/>
      <c r="KUG13" s="11"/>
      <c r="KUH13" s="11"/>
      <c r="KUI13" s="11"/>
      <c r="KUJ13" s="11"/>
      <c r="KUK13" s="11"/>
      <c r="KUL13" s="11"/>
      <c r="KUM13" s="11"/>
      <c r="KUN13" s="11"/>
      <c r="KUO13" s="11"/>
      <c r="KUP13" s="11"/>
      <c r="KUQ13" s="11"/>
      <c r="KUR13" s="11"/>
      <c r="KUS13" s="11"/>
      <c r="KUT13" s="11"/>
      <c r="KUU13" s="11"/>
      <c r="KUV13" s="11"/>
      <c r="KUW13" s="11"/>
      <c r="KUX13" s="11"/>
      <c r="KUY13" s="11"/>
      <c r="KUZ13" s="11"/>
      <c r="KVA13" s="11"/>
      <c r="KVB13" s="11"/>
      <c r="KVC13" s="11"/>
      <c r="KVD13" s="11"/>
      <c r="KVE13" s="11"/>
      <c r="KVF13" s="11"/>
      <c r="KVG13" s="11"/>
      <c r="KVH13" s="11"/>
      <c r="KVI13" s="11"/>
      <c r="KVJ13" s="11"/>
      <c r="KVK13" s="11"/>
      <c r="KVL13" s="11"/>
      <c r="KVM13" s="11"/>
      <c r="KVN13" s="11"/>
      <c r="KVO13" s="11"/>
      <c r="KVP13" s="11"/>
      <c r="KVQ13" s="11"/>
      <c r="KVR13" s="11"/>
      <c r="KVS13" s="11"/>
      <c r="KVT13" s="11"/>
      <c r="KVU13" s="11"/>
      <c r="KVV13" s="11"/>
      <c r="KVW13" s="11"/>
      <c r="KVX13" s="11"/>
      <c r="KVY13" s="11"/>
      <c r="KVZ13" s="11"/>
      <c r="KWA13" s="11"/>
      <c r="KWB13" s="11"/>
      <c r="KWC13" s="11"/>
      <c r="KWD13" s="11"/>
      <c r="KWE13" s="11"/>
      <c r="KWF13" s="11"/>
      <c r="KWG13" s="11"/>
      <c r="KWH13" s="11"/>
      <c r="KWI13" s="11"/>
      <c r="KWJ13" s="11"/>
      <c r="KWK13" s="11"/>
      <c r="KWL13" s="11"/>
      <c r="KWM13" s="11"/>
      <c r="KWN13" s="11"/>
      <c r="KWO13" s="11"/>
      <c r="KWP13" s="11"/>
      <c r="KWQ13" s="11"/>
      <c r="KWR13" s="11"/>
      <c r="KWS13" s="11"/>
      <c r="KWT13" s="11"/>
      <c r="KWU13" s="11"/>
      <c r="KWV13" s="11"/>
      <c r="KWW13" s="11"/>
      <c r="KWX13" s="11"/>
      <c r="KWY13" s="11"/>
      <c r="KWZ13" s="11"/>
      <c r="KXA13" s="11"/>
      <c r="KXB13" s="11"/>
      <c r="KXC13" s="11"/>
      <c r="KXD13" s="11"/>
      <c r="KXE13" s="11"/>
      <c r="KXF13" s="11"/>
      <c r="KXG13" s="11"/>
      <c r="KXH13" s="11"/>
      <c r="KXI13" s="11"/>
      <c r="KXJ13" s="11"/>
      <c r="KXK13" s="11"/>
      <c r="KXL13" s="11"/>
      <c r="KXM13" s="11"/>
      <c r="KXN13" s="11"/>
      <c r="KXO13" s="11"/>
      <c r="KXP13" s="11"/>
      <c r="KXQ13" s="11"/>
      <c r="KXR13" s="11"/>
      <c r="KXS13" s="11"/>
      <c r="KXT13" s="11"/>
      <c r="KXU13" s="11"/>
      <c r="KXV13" s="11"/>
      <c r="KXW13" s="11"/>
      <c r="KXX13" s="11"/>
      <c r="KXY13" s="11"/>
      <c r="KXZ13" s="11"/>
      <c r="KYA13" s="11"/>
      <c r="KYB13" s="11"/>
      <c r="KYC13" s="11"/>
      <c r="KYD13" s="11"/>
      <c r="KYE13" s="11"/>
      <c r="KYF13" s="11"/>
      <c r="KYG13" s="11"/>
      <c r="KYH13" s="11"/>
      <c r="KYI13" s="11"/>
      <c r="KYJ13" s="11"/>
      <c r="KYK13" s="11"/>
      <c r="KYL13" s="11"/>
      <c r="KYM13" s="11"/>
      <c r="KYN13" s="11"/>
      <c r="KYO13" s="11"/>
      <c r="KYP13" s="11"/>
      <c r="KYQ13" s="11"/>
      <c r="KYR13" s="11"/>
      <c r="KYS13" s="11"/>
      <c r="KYT13" s="11"/>
      <c r="KYU13" s="11"/>
      <c r="KYV13" s="11"/>
      <c r="KYW13" s="11"/>
      <c r="KYX13" s="11"/>
      <c r="KYY13" s="11"/>
      <c r="KYZ13" s="11"/>
      <c r="KZA13" s="11"/>
      <c r="KZB13" s="11"/>
      <c r="KZC13" s="11"/>
      <c r="KZD13" s="11"/>
      <c r="KZE13" s="11"/>
      <c r="KZF13" s="11"/>
      <c r="KZG13" s="11"/>
      <c r="KZH13" s="11"/>
      <c r="KZI13" s="11"/>
      <c r="KZJ13" s="11"/>
      <c r="KZK13" s="11"/>
      <c r="KZL13" s="11"/>
      <c r="KZM13" s="11"/>
      <c r="KZN13" s="11"/>
      <c r="KZO13" s="11"/>
      <c r="KZP13" s="11"/>
      <c r="KZQ13" s="11"/>
      <c r="KZR13" s="11"/>
      <c r="KZS13" s="11"/>
      <c r="KZT13" s="11"/>
      <c r="KZU13" s="11"/>
      <c r="KZV13" s="11"/>
      <c r="KZW13" s="11"/>
      <c r="KZX13" s="11"/>
      <c r="KZY13" s="11"/>
      <c r="KZZ13" s="11"/>
      <c r="LAA13" s="11"/>
      <c r="LAB13" s="11"/>
      <c r="LAC13" s="11"/>
      <c r="LAD13" s="11"/>
      <c r="LAE13" s="11"/>
      <c r="LAF13" s="11"/>
      <c r="LAG13" s="11"/>
      <c r="LAH13" s="11"/>
      <c r="LAI13" s="11"/>
      <c r="LAJ13" s="11"/>
      <c r="LAK13" s="11"/>
      <c r="LAL13" s="11"/>
      <c r="LAM13" s="11"/>
      <c r="LAN13" s="11"/>
      <c r="LAO13" s="11"/>
      <c r="LAP13" s="11"/>
      <c r="LAQ13" s="11"/>
      <c r="LAR13" s="11"/>
      <c r="LAS13" s="11"/>
      <c r="LAT13" s="11"/>
      <c r="LAU13" s="11"/>
      <c r="LAV13" s="11"/>
      <c r="LAW13" s="11"/>
      <c r="LAX13" s="11"/>
      <c r="LAY13" s="11"/>
      <c r="LAZ13" s="11"/>
      <c r="LBA13" s="11"/>
      <c r="LBB13" s="11"/>
      <c r="LBC13" s="11"/>
      <c r="LBD13" s="11"/>
      <c r="LBE13" s="11"/>
      <c r="LBF13" s="11"/>
      <c r="LBG13" s="11"/>
      <c r="LBH13" s="11"/>
      <c r="LBI13" s="11"/>
      <c r="LBJ13" s="11"/>
      <c r="LBK13" s="11"/>
      <c r="LBL13" s="11"/>
      <c r="LBM13" s="11"/>
      <c r="LBN13" s="11"/>
      <c r="LBO13" s="11"/>
      <c r="LBP13" s="11"/>
      <c r="LBQ13" s="11"/>
      <c r="LBR13" s="11"/>
      <c r="LBS13" s="11"/>
      <c r="LBT13" s="11"/>
      <c r="LBU13" s="11"/>
      <c r="LBV13" s="11"/>
      <c r="LBW13" s="11"/>
      <c r="LBX13" s="11"/>
      <c r="LBY13" s="11"/>
      <c r="LBZ13" s="11"/>
      <c r="LCA13" s="11"/>
      <c r="LCB13" s="11"/>
      <c r="LCC13" s="11"/>
      <c r="LCD13" s="11"/>
      <c r="LCE13" s="11"/>
      <c r="LCF13" s="11"/>
      <c r="LCG13" s="11"/>
      <c r="LCH13" s="11"/>
      <c r="LCI13" s="11"/>
      <c r="LCJ13" s="11"/>
      <c r="LCK13" s="11"/>
      <c r="LCL13" s="11"/>
      <c r="LCM13" s="11"/>
      <c r="LCN13" s="11"/>
      <c r="LCO13" s="11"/>
      <c r="LCP13" s="11"/>
      <c r="LCQ13" s="11"/>
      <c r="LCR13" s="11"/>
      <c r="LCS13" s="11"/>
      <c r="LCT13" s="11"/>
      <c r="LCU13" s="11"/>
      <c r="LCV13" s="11"/>
      <c r="LCW13" s="11"/>
      <c r="LCX13" s="11"/>
      <c r="LCY13" s="11"/>
      <c r="LCZ13" s="11"/>
      <c r="LDA13" s="11"/>
      <c r="LDB13" s="11"/>
      <c r="LDC13" s="11"/>
      <c r="LDD13" s="11"/>
      <c r="LDE13" s="11"/>
      <c r="LDF13" s="11"/>
      <c r="LDG13" s="11"/>
      <c r="LDH13" s="11"/>
      <c r="LDI13" s="11"/>
      <c r="LDJ13" s="11"/>
      <c r="LDK13" s="11"/>
      <c r="LDL13" s="11"/>
      <c r="LDM13" s="11"/>
      <c r="LDN13" s="11"/>
      <c r="LDO13" s="11"/>
      <c r="LDP13" s="11"/>
      <c r="LDQ13" s="11"/>
      <c r="LDR13" s="11"/>
      <c r="LDS13" s="11"/>
      <c r="LDT13" s="11"/>
      <c r="LDU13" s="11"/>
      <c r="LDV13" s="11"/>
      <c r="LDW13" s="11"/>
      <c r="LDX13" s="11"/>
      <c r="LDY13" s="11"/>
      <c r="LDZ13" s="11"/>
      <c r="LEA13" s="11"/>
      <c r="LEB13" s="11"/>
      <c r="LEC13" s="11"/>
      <c r="LED13" s="11"/>
      <c r="LEE13" s="11"/>
      <c r="LEF13" s="11"/>
      <c r="LEG13" s="11"/>
      <c r="LEH13" s="11"/>
      <c r="LEI13" s="11"/>
      <c r="LEJ13" s="11"/>
      <c r="LEK13" s="11"/>
      <c r="LEL13" s="11"/>
      <c r="LEM13" s="11"/>
      <c r="LEN13" s="11"/>
      <c r="LEO13" s="11"/>
      <c r="LEP13" s="11"/>
      <c r="LEQ13" s="11"/>
      <c r="LER13" s="11"/>
      <c r="LES13" s="11"/>
      <c r="LET13" s="11"/>
      <c r="LEU13" s="11"/>
      <c r="LEV13" s="11"/>
      <c r="LEW13" s="11"/>
      <c r="LEX13" s="11"/>
      <c r="LEY13" s="11"/>
      <c r="LEZ13" s="11"/>
      <c r="LFA13" s="11"/>
      <c r="LFB13" s="11"/>
      <c r="LFC13" s="11"/>
      <c r="LFD13" s="11"/>
      <c r="LFE13" s="11"/>
      <c r="LFF13" s="11"/>
      <c r="LFG13" s="11"/>
      <c r="LFH13" s="11"/>
      <c r="LFI13" s="11"/>
      <c r="LFJ13" s="11"/>
      <c r="LFK13" s="11"/>
      <c r="LFL13" s="11"/>
      <c r="LFM13" s="11"/>
      <c r="LFN13" s="11"/>
      <c r="LFO13" s="11"/>
      <c r="LFP13" s="11"/>
      <c r="LFQ13" s="11"/>
      <c r="LFR13" s="11"/>
      <c r="LFS13" s="11"/>
      <c r="LFT13" s="11"/>
      <c r="LFU13" s="11"/>
      <c r="LFV13" s="11"/>
      <c r="LFW13" s="11"/>
      <c r="LFX13" s="11"/>
      <c r="LFY13" s="11"/>
      <c r="LFZ13" s="11"/>
      <c r="LGA13" s="11"/>
      <c r="LGB13" s="11"/>
      <c r="LGC13" s="11"/>
      <c r="LGD13" s="11"/>
      <c r="LGE13" s="11"/>
      <c r="LGF13" s="11"/>
      <c r="LGG13" s="11"/>
      <c r="LGH13" s="11"/>
      <c r="LGI13" s="11"/>
      <c r="LGJ13" s="11"/>
      <c r="LGK13" s="11"/>
      <c r="LGL13" s="11"/>
      <c r="LGM13" s="11"/>
      <c r="LGN13" s="11"/>
      <c r="LGO13" s="11"/>
      <c r="LGP13" s="11"/>
      <c r="LGQ13" s="11"/>
      <c r="LGR13" s="11"/>
      <c r="LGS13" s="11"/>
      <c r="LGT13" s="11"/>
      <c r="LGU13" s="11"/>
      <c r="LGV13" s="11"/>
      <c r="LGW13" s="11"/>
      <c r="LGX13" s="11"/>
      <c r="LGY13" s="11"/>
      <c r="LGZ13" s="11"/>
      <c r="LHA13" s="11"/>
      <c r="LHB13" s="11"/>
      <c r="LHC13" s="11"/>
      <c r="LHD13" s="11"/>
      <c r="LHE13" s="11"/>
      <c r="LHF13" s="11"/>
      <c r="LHG13" s="11"/>
      <c r="LHH13" s="11"/>
      <c r="LHI13" s="11"/>
      <c r="LHJ13" s="11"/>
      <c r="LHK13" s="11"/>
      <c r="LHL13" s="11"/>
      <c r="LHM13" s="11"/>
      <c r="LHN13" s="11"/>
      <c r="LHO13" s="11"/>
      <c r="LHP13" s="11"/>
      <c r="LHQ13" s="11"/>
      <c r="LHR13" s="11"/>
      <c r="LHS13" s="11"/>
      <c r="LHT13" s="11"/>
      <c r="LHU13" s="11"/>
      <c r="LHV13" s="11"/>
      <c r="LHW13" s="11"/>
      <c r="LHX13" s="11"/>
      <c r="LHY13" s="11"/>
      <c r="LHZ13" s="11"/>
      <c r="LIA13" s="11"/>
      <c r="LIB13" s="11"/>
      <c r="LIC13" s="11"/>
      <c r="LID13" s="11"/>
      <c r="LIE13" s="11"/>
      <c r="LIF13" s="11"/>
      <c r="LIG13" s="11"/>
      <c r="LIH13" s="11"/>
      <c r="LII13" s="11"/>
      <c r="LIJ13" s="11"/>
      <c r="LIK13" s="11"/>
      <c r="LIL13" s="11"/>
      <c r="LIM13" s="11"/>
      <c r="LIN13" s="11"/>
      <c r="LIO13" s="11"/>
      <c r="LIP13" s="11"/>
      <c r="LIQ13" s="11"/>
      <c r="LIR13" s="11"/>
      <c r="LIS13" s="11"/>
      <c r="LIT13" s="11"/>
      <c r="LIU13" s="11"/>
      <c r="LIV13" s="11"/>
      <c r="LIW13" s="11"/>
      <c r="LIX13" s="11"/>
      <c r="LIY13" s="11"/>
      <c r="LIZ13" s="11"/>
      <c r="LJA13" s="11"/>
      <c r="LJB13" s="11"/>
      <c r="LJC13" s="11"/>
      <c r="LJD13" s="11"/>
      <c r="LJE13" s="11"/>
      <c r="LJF13" s="11"/>
      <c r="LJG13" s="11"/>
      <c r="LJH13" s="11"/>
      <c r="LJI13" s="11"/>
      <c r="LJJ13" s="11"/>
      <c r="LJK13" s="11"/>
      <c r="LJL13" s="11"/>
      <c r="LJM13" s="11"/>
      <c r="LJN13" s="11"/>
      <c r="LJO13" s="11"/>
      <c r="LJP13" s="11"/>
      <c r="LJQ13" s="11"/>
      <c r="LJR13" s="11"/>
      <c r="LJS13" s="11"/>
      <c r="LJT13" s="11"/>
      <c r="LJU13" s="11"/>
      <c r="LJV13" s="11"/>
      <c r="LJW13" s="11"/>
      <c r="LJX13" s="11"/>
      <c r="LJY13" s="11"/>
      <c r="LJZ13" s="11"/>
      <c r="LKA13" s="11"/>
      <c r="LKB13" s="11"/>
      <c r="LKC13" s="11"/>
      <c r="LKD13" s="11"/>
      <c r="LKE13" s="11"/>
      <c r="LKF13" s="11"/>
      <c r="LKG13" s="11"/>
      <c r="LKH13" s="11"/>
      <c r="LKI13" s="11"/>
      <c r="LKJ13" s="11"/>
      <c r="LKK13" s="11"/>
      <c r="LKL13" s="11"/>
      <c r="LKM13" s="11"/>
      <c r="LKN13" s="11"/>
      <c r="LKO13" s="11"/>
      <c r="LKP13" s="11"/>
      <c r="LKQ13" s="11"/>
      <c r="LKR13" s="11"/>
      <c r="LKS13" s="11"/>
      <c r="LKT13" s="11"/>
      <c r="LKU13" s="11"/>
      <c r="LKV13" s="11"/>
      <c r="LKW13" s="11"/>
      <c r="LKX13" s="11"/>
      <c r="LKY13" s="11"/>
      <c r="LKZ13" s="11"/>
      <c r="LLA13" s="11"/>
      <c r="LLB13" s="11"/>
      <c r="LLC13" s="11"/>
      <c r="LLD13" s="11"/>
      <c r="LLE13" s="11"/>
      <c r="LLF13" s="11"/>
      <c r="LLG13" s="11"/>
      <c r="LLH13" s="11"/>
      <c r="LLI13" s="11"/>
      <c r="LLJ13" s="11"/>
      <c r="LLK13" s="11"/>
      <c r="LLL13" s="11"/>
      <c r="LLM13" s="11"/>
      <c r="LLN13" s="11"/>
      <c r="LLO13" s="11"/>
      <c r="LLP13" s="11"/>
      <c r="LLQ13" s="11"/>
      <c r="LLR13" s="11"/>
      <c r="LLS13" s="11"/>
      <c r="LLT13" s="11"/>
      <c r="LLU13" s="11"/>
      <c r="LLV13" s="11"/>
      <c r="LLW13" s="11"/>
      <c r="LLX13" s="11"/>
      <c r="LLY13" s="11"/>
      <c r="LLZ13" s="11"/>
      <c r="LMA13" s="11"/>
      <c r="LMB13" s="11"/>
      <c r="LMC13" s="11"/>
      <c r="LMD13" s="11"/>
      <c r="LME13" s="11"/>
      <c r="LMF13" s="11"/>
      <c r="LMG13" s="11"/>
      <c r="LMH13" s="11"/>
      <c r="LMI13" s="11"/>
      <c r="LMJ13" s="11"/>
      <c r="LMK13" s="11"/>
      <c r="LML13" s="11"/>
      <c r="LMM13" s="11"/>
      <c r="LMN13" s="11"/>
      <c r="LMO13" s="11"/>
      <c r="LMP13" s="11"/>
      <c r="LMQ13" s="11"/>
      <c r="LMR13" s="11"/>
      <c r="LMS13" s="11"/>
      <c r="LMT13" s="11"/>
      <c r="LMU13" s="11"/>
      <c r="LMV13" s="11"/>
      <c r="LMW13" s="11"/>
      <c r="LMX13" s="11"/>
      <c r="LMY13" s="11"/>
      <c r="LMZ13" s="11"/>
      <c r="LNA13" s="11"/>
      <c r="LNB13" s="11"/>
      <c r="LNC13" s="11"/>
      <c r="LND13" s="11"/>
      <c r="LNE13" s="11"/>
      <c r="LNF13" s="11"/>
      <c r="LNG13" s="11"/>
      <c r="LNH13" s="11"/>
      <c r="LNI13" s="11"/>
      <c r="LNJ13" s="11"/>
      <c r="LNK13" s="11"/>
      <c r="LNL13" s="11"/>
      <c r="LNM13" s="11"/>
      <c r="LNN13" s="11"/>
      <c r="LNO13" s="11"/>
      <c r="LNP13" s="11"/>
      <c r="LNQ13" s="11"/>
      <c r="LNR13" s="11"/>
      <c r="LNS13" s="11"/>
      <c r="LNT13" s="11"/>
      <c r="LNU13" s="11"/>
      <c r="LNV13" s="11"/>
      <c r="LNW13" s="11"/>
      <c r="LNX13" s="11"/>
      <c r="LNY13" s="11"/>
      <c r="LNZ13" s="11"/>
      <c r="LOA13" s="11"/>
      <c r="LOB13" s="11"/>
      <c r="LOC13" s="11"/>
      <c r="LOD13" s="11"/>
      <c r="LOE13" s="11"/>
      <c r="LOF13" s="11"/>
      <c r="LOG13" s="11"/>
      <c r="LOH13" s="11"/>
      <c r="LOI13" s="11"/>
      <c r="LOJ13" s="11"/>
      <c r="LOK13" s="11"/>
      <c r="LOL13" s="11"/>
      <c r="LOM13" s="11"/>
      <c r="LON13" s="11"/>
      <c r="LOO13" s="11"/>
      <c r="LOP13" s="11"/>
      <c r="LOQ13" s="11"/>
      <c r="LOR13" s="11"/>
      <c r="LOS13" s="11"/>
      <c r="LOT13" s="11"/>
      <c r="LOU13" s="11"/>
      <c r="LOV13" s="11"/>
      <c r="LOW13" s="11"/>
      <c r="LOX13" s="11"/>
      <c r="LOY13" s="11"/>
      <c r="LOZ13" s="11"/>
      <c r="LPA13" s="11"/>
      <c r="LPB13" s="11"/>
      <c r="LPC13" s="11"/>
      <c r="LPD13" s="11"/>
      <c r="LPE13" s="11"/>
      <c r="LPF13" s="11"/>
      <c r="LPG13" s="11"/>
      <c r="LPH13" s="11"/>
      <c r="LPI13" s="11"/>
      <c r="LPJ13" s="11"/>
      <c r="LPK13" s="11"/>
      <c r="LPL13" s="11"/>
      <c r="LPM13" s="11"/>
      <c r="LPN13" s="11"/>
      <c r="LPO13" s="11"/>
      <c r="LPP13" s="11"/>
      <c r="LPQ13" s="11"/>
      <c r="LPR13" s="11"/>
      <c r="LPS13" s="11"/>
      <c r="LPT13" s="11"/>
      <c r="LPU13" s="11"/>
      <c r="LPV13" s="11"/>
      <c r="LPW13" s="11"/>
      <c r="LPX13" s="11"/>
      <c r="LPY13" s="11"/>
      <c r="LPZ13" s="11"/>
      <c r="LQA13" s="11"/>
      <c r="LQB13" s="11"/>
      <c r="LQC13" s="11"/>
      <c r="LQD13" s="11"/>
      <c r="LQE13" s="11"/>
      <c r="LQF13" s="11"/>
      <c r="LQG13" s="11"/>
      <c r="LQH13" s="11"/>
      <c r="LQI13" s="11"/>
      <c r="LQJ13" s="11"/>
      <c r="LQK13" s="11"/>
      <c r="LQL13" s="11"/>
      <c r="LQM13" s="11"/>
      <c r="LQN13" s="11"/>
      <c r="LQO13" s="11"/>
      <c r="LQP13" s="11"/>
      <c r="LQQ13" s="11"/>
      <c r="LQR13" s="11"/>
      <c r="LQS13" s="11"/>
      <c r="LQT13" s="11"/>
      <c r="LQU13" s="11"/>
      <c r="LQV13" s="11"/>
      <c r="LQW13" s="11"/>
      <c r="LQX13" s="11"/>
      <c r="LQY13" s="11"/>
      <c r="LQZ13" s="11"/>
      <c r="LRA13" s="11"/>
      <c r="LRB13" s="11"/>
      <c r="LRC13" s="11"/>
      <c r="LRD13" s="11"/>
      <c r="LRE13" s="11"/>
      <c r="LRF13" s="11"/>
      <c r="LRG13" s="11"/>
      <c r="LRH13" s="11"/>
      <c r="LRI13" s="11"/>
      <c r="LRJ13" s="11"/>
      <c r="LRK13" s="11"/>
      <c r="LRL13" s="11"/>
      <c r="LRM13" s="11"/>
      <c r="LRN13" s="11"/>
      <c r="LRO13" s="11"/>
      <c r="LRP13" s="11"/>
      <c r="LRQ13" s="11"/>
      <c r="LRR13" s="11"/>
      <c r="LRS13" s="11"/>
      <c r="LRT13" s="11"/>
      <c r="LRU13" s="11"/>
      <c r="LRV13" s="11"/>
      <c r="LRW13" s="11"/>
      <c r="LRX13" s="11"/>
      <c r="LRY13" s="11"/>
      <c r="LRZ13" s="11"/>
      <c r="LSA13" s="11"/>
      <c r="LSB13" s="11"/>
      <c r="LSC13" s="11"/>
      <c r="LSD13" s="11"/>
      <c r="LSE13" s="11"/>
      <c r="LSF13" s="11"/>
      <c r="LSG13" s="11"/>
      <c r="LSH13" s="11"/>
      <c r="LSI13" s="11"/>
      <c r="LSJ13" s="11"/>
      <c r="LSK13" s="11"/>
      <c r="LSL13" s="11"/>
      <c r="LSM13" s="11"/>
      <c r="LSN13" s="11"/>
      <c r="LSO13" s="11"/>
      <c r="LSP13" s="11"/>
      <c r="LSQ13" s="11"/>
      <c r="LSR13" s="11"/>
      <c r="LSS13" s="11"/>
      <c r="LST13" s="11"/>
      <c r="LSU13" s="11"/>
      <c r="LSV13" s="11"/>
      <c r="LSW13" s="11"/>
      <c r="LSX13" s="11"/>
      <c r="LSY13" s="11"/>
      <c r="LSZ13" s="11"/>
      <c r="LTA13" s="11"/>
      <c r="LTB13" s="11"/>
      <c r="LTC13" s="11"/>
      <c r="LTD13" s="11"/>
      <c r="LTE13" s="11"/>
      <c r="LTF13" s="11"/>
      <c r="LTG13" s="11"/>
      <c r="LTH13" s="11"/>
      <c r="LTI13" s="11"/>
      <c r="LTJ13" s="11"/>
      <c r="LTK13" s="11"/>
      <c r="LTL13" s="11"/>
      <c r="LTM13" s="11"/>
      <c r="LTN13" s="11"/>
      <c r="LTO13" s="11"/>
      <c r="LTP13" s="11"/>
      <c r="LTQ13" s="11"/>
      <c r="LTR13" s="11"/>
      <c r="LTS13" s="11"/>
      <c r="LTT13" s="11"/>
      <c r="LTU13" s="11"/>
      <c r="LTV13" s="11"/>
      <c r="LTW13" s="11"/>
      <c r="LTX13" s="11"/>
      <c r="LTY13" s="11"/>
      <c r="LTZ13" s="11"/>
      <c r="LUA13" s="11"/>
      <c r="LUB13" s="11"/>
      <c r="LUC13" s="11"/>
      <c r="LUD13" s="11"/>
      <c r="LUE13" s="11"/>
      <c r="LUF13" s="11"/>
      <c r="LUG13" s="11"/>
      <c r="LUH13" s="11"/>
      <c r="LUI13" s="11"/>
      <c r="LUJ13" s="11"/>
      <c r="LUK13" s="11"/>
      <c r="LUL13" s="11"/>
      <c r="LUM13" s="11"/>
      <c r="LUN13" s="11"/>
      <c r="LUO13" s="11"/>
      <c r="LUP13" s="11"/>
      <c r="LUQ13" s="11"/>
      <c r="LUR13" s="11"/>
      <c r="LUS13" s="11"/>
      <c r="LUT13" s="11"/>
      <c r="LUU13" s="11"/>
      <c r="LUV13" s="11"/>
      <c r="LUW13" s="11"/>
      <c r="LUX13" s="11"/>
      <c r="LUY13" s="11"/>
      <c r="LUZ13" s="11"/>
      <c r="LVA13" s="11"/>
      <c r="LVB13" s="11"/>
      <c r="LVC13" s="11"/>
      <c r="LVD13" s="11"/>
      <c r="LVE13" s="11"/>
      <c r="LVF13" s="11"/>
      <c r="LVG13" s="11"/>
      <c r="LVH13" s="11"/>
      <c r="LVI13" s="11"/>
      <c r="LVJ13" s="11"/>
      <c r="LVK13" s="11"/>
      <c r="LVL13" s="11"/>
      <c r="LVM13" s="11"/>
      <c r="LVN13" s="11"/>
      <c r="LVO13" s="11"/>
      <c r="LVP13" s="11"/>
      <c r="LVQ13" s="11"/>
      <c r="LVR13" s="11"/>
      <c r="LVS13" s="11"/>
      <c r="LVT13" s="11"/>
      <c r="LVU13" s="11"/>
      <c r="LVV13" s="11"/>
      <c r="LVW13" s="11"/>
      <c r="LVX13" s="11"/>
      <c r="LVY13" s="11"/>
      <c r="LVZ13" s="11"/>
      <c r="LWA13" s="11"/>
      <c r="LWB13" s="11"/>
      <c r="LWC13" s="11"/>
      <c r="LWD13" s="11"/>
      <c r="LWE13" s="11"/>
      <c r="LWF13" s="11"/>
      <c r="LWG13" s="11"/>
      <c r="LWH13" s="11"/>
      <c r="LWI13" s="11"/>
      <c r="LWJ13" s="11"/>
      <c r="LWK13" s="11"/>
      <c r="LWL13" s="11"/>
      <c r="LWM13" s="11"/>
      <c r="LWN13" s="11"/>
      <c r="LWO13" s="11"/>
      <c r="LWP13" s="11"/>
      <c r="LWQ13" s="11"/>
      <c r="LWR13" s="11"/>
      <c r="LWS13" s="11"/>
      <c r="LWT13" s="11"/>
      <c r="LWU13" s="11"/>
      <c r="LWV13" s="11"/>
      <c r="LWW13" s="11"/>
      <c r="LWX13" s="11"/>
      <c r="LWY13" s="11"/>
      <c r="LWZ13" s="11"/>
      <c r="LXA13" s="11"/>
      <c r="LXB13" s="11"/>
      <c r="LXC13" s="11"/>
      <c r="LXD13" s="11"/>
      <c r="LXE13" s="11"/>
      <c r="LXF13" s="11"/>
      <c r="LXG13" s="11"/>
      <c r="LXH13" s="11"/>
      <c r="LXI13" s="11"/>
      <c r="LXJ13" s="11"/>
      <c r="LXK13" s="11"/>
      <c r="LXL13" s="11"/>
      <c r="LXM13" s="11"/>
      <c r="LXN13" s="11"/>
      <c r="LXO13" s="11"/>
      <c r="LXP13" s="11"/>
      <c r="LXQ13" s="11"/>
      <c r="LXR13" s="11"/>
      <c r="LXS13" s="11"/>
      <c r="LXT13" s="11"/>
      <c r="LXU13" s="11"/>
      <c r="LXV13" s="11"/>
      <c r="LXW13" s="11"/>
      <c r="LXX13" s="11"/>
      <c r="LXY13" s="11"/>
      <c r="LXZ13" s="11"/>
      <c r="LYA13" s="11"/>
      <c r="LYB13" s="11"/>
      <c r="LYC13" s="11"/>
      <c r="LYD13" s="11"/>
      <c r="LYE13" s="11"/>
      <c r="LYF13" s="11"/>
      <c r="LYG13" s="11"/>
      <c r="LYH13" s="11"/>
      <c r="LYI13" s="11"/>
      <c r="LYJ13" s="11"/>
      <c r="LYK13" s="11"/>
      <c r="LYL13" s="11"/>
      <c r="LYM13" s="11"/>
      <c r="LYN13" s="11"/>
      <c r="LYO13" s="11"/>
      <c r="LYP13" s="11"/>
      <c r="LYQ13" s="11"/>
      <c r="LYR13" s="11"/>
      <c r="LYS13" s="11"/>
      <c r="LYT13" s="11"/>
      <c r="LYU13" s="11"/>
      <c r="LYV13" s="11"/>
      <c r="LYW13" s="11"/>
      <c r="LYX13" s="11"/>
      <c r="LYY13" s="11"/>
      <c r="LYZ13" s="11"/>
      <c r="LZA13" s="11"/>
      <c r="LZB13" s="11"/>
      <c r="LZC13" s="11"/>
      <c r="LZD13" s="11"/>
      <c r="LZE13" s="11"/>
      <c r="LZF13" s="11"/>
      <c r="LZG13" s="11"/>
      <c r="LZH13" s="11"/>
      <c r="LZI13" s="11"/>
      <c r="LZJ13" s="11"/>
      <c r="LZK13" s="11"/>
      <c r="LZL13" s="11"/>
      <c r="LZM13" s="11"/>
      <c r="LZN13" s="11"/>
      <c r="LZO13" s="11"/>
      <c r="LZP13" s="11"/>
      <c r="LZQ13" s="11"/>
      <c r="LZR13" s="11"/>
      <c r="LZS13" s="11"/>
      <c r="LZT13" s="11"/>
      <c r="LZU13" s="11"/>
      <c r="LZV13" s="11"/>
      <c r="LZW13" s="11"/>
      <c r="LZX13" s="11"/>
      <c r="LZY13" s="11"/>
      <c r="LZZ13" s="11"/>
      <c r="MAA13" s="11"/>
      <c r="MAB13" s="11"/>
      <c r="MAC13" s="11"/>
      <c r="MAD13" s="11"/>
      <c r="MAE13" s="11"/>
      <c r="MAF13" s="11"/>
      <c r="MAG13" s="11"/>
      <c r="MAH13" s="11"/>
      <c r="MAI13" s="11"/>
      <c r="MAJ13" s="11"/>
      <c r="MAK13" s="11"/>
      <c r="MAL13" s="11"/>
      <c r="MAM13" s="11"/>
      <c r="MAN13" s="11"/>
      <c r="MAO13" s="11"/>
      <c r="MAP13" s="11"/>
      <c r="MAQ13" s="11"/>
      <c r="MAR13" s="11"/>
      <c r="MAS13" s="11"/>
      <c r="MAT13" s="11"/>
      <c r="MAU13" s="11"/>
      <c r="MAV13" s="11"/>
      <c r="MAW13" s="11"/>
      <c r="MAX13" s="11"/>
      <c r="MAY13" s="11"/>
      <c r="MAZ13" s="11"/>
      <c r="MBA13" s="11"/>
      <c r="MBB13" s="11"/>
      <c r="MBC13" s="11"/>
      <c r="MBD13" s="11"/>
      <c r="MBE13" s="11"/>
      <c r="MBF13" s="11"/>
      <c r="MBG13" s="11"/>
      <c r="MBH13" s="11"/>
      <c r="MBI13" s="11"/>
      <c r="MBJ13" s="11"/>
      <c r="MBK13" s="11"/>
      <c r="MBL13" s="11"/>
      <c r="MBM13" s="11"/>
      <c r="MBN13" s="11"/>
      <c r="MBO13" s="11"/>
      <c r="MBP13" s="11"/>
      <c r="MBQ13" s="11"/>
      <c r="MBR13" s="11"/>
      <c r="MBS13" s="11"/>
      <c r="MBT13" s="11"/>
      <c r="MBU13" s="11"/>
      <c r="MBV13" s="11"/>
      <c r="MBW13" s="11"/>
      <c r="MBX13" s="11"/>
      <c r="MBY13" s="11"/>
      <c r="MBZ13" s="11"/>
      <c r="MCA13" s="11"/>
      <c r="MCB13" s="11"/>
      <c r="MCC13" s="11"/>
      <c r="MCD13" s="11"/>
      <c r="MCE13" s="11"/>
      <c r="MCF13" s="11"/>
      <c r="MCG13" s="11"/>
      <c r="MCH13" s="11"/>
      <c r="MCI13" s="11"/>
      <c r="MCJ13" s="11"/>
      <c r="MCK13" s="11"/>
      <c r="MCL13" s="11"/>
      <c r="MCM13" s="11"/>
      <c r="MCN13" s="11"/>
      <c r="MCO13" s="11"/>
      <c r="MCP13" s="11"/>
      <c r="MCQ13" s="11"/>
      <c r="MCR13" s="11"/>
      <c r="MCS13" s="11"/>
      <c r="MCT13" s="11"/>
      <c r="MCU13" s="11"/>
      <c r="MCV13" s="11"/>
      <c r="MCW13" s="11"/>
      <c r="MCX13" s="11"/>
      <c r="MCY13" s="11"/>
      <c r="MCZ13" s="11"/>
      <c r="MDA13" s="11"/>
      <c r="MDB13" s="11"/>
      <c r="MDC13" s="11"/>
      <c r="MDD13" s="11"/>
      <c r="MDE13" s="11"/>
      <c r="MDF13" s="11"/>
      <c r="MDG13" s="11"/>
      <c r="MDH13" s="11"/>
      <c r="MDI13" s="11"/>
      <c r="MDJ13" s="11"/>
      <c r="MDK13" s="11"/>
      <c r="MDL13" s="11"/>
      <c r="MDM13" s="11"/>
      <c r="MDN13" s="11"/>
      <c r="MDO13" s="11"/>
      <c r="MDP13" s="11"/>
      <c r="MDQ13" s="11"/>
      <c r="MDR13" s="11"/>
      <c r="MDS13" s="11"/>
      <c r="MDT13" s="11"/>
      <c r="MDU13" s="11"/>
      <c r="MDV13" s="11"/>
      <c r="MDW13" s="11"/>
      <c r="MDX13" s="11"/>
      <c r="MDY13" s="11"/>
      <c r="MDZ13" s="11"/>
      <c r="MEA13" s="11"/>
      <c r="MEB13" s="11"/>
      <c r="MEC13" s="11"/>
      <c r="MED13" s="11"/>
      <c r="MEE13" s="11"/>
      <c r="MEF13" s="11"/>
      <c r="MEG13" s="11"/>
      <c r="MEH13" s="11"/>
      <c r="MEI13" s="11"/>
      <c r="MEJ13" s="11"/>
      <c r="MEK13" s="11"/>
      <c r="MEL13" s="11"/>
      <c r="MEM13" s="11"/>
      <c r="MEN13" s="11"/>
      <c r="MEO13" s="11"/>
      <c r="MEP13" s="11"/>
      <c r="MEQ13" s="11"/>
      <c r="MER13" s="11"/>
      <c r="MES13" s="11"/>
      <c r="MET13" s="11"/>
      <c r="MEU13" s="11"/>
      <c r="MEV13" s="11"/>
      <c r="MEW13" s="11"/>
      <c r="MEX13" s="11"/>
      <c r="MEY13" s="11"/>
      <c r="MEZ13" s="11"/>
      <c r="MFA13" s="11"/>
      <c r="MFB13" s="11"/>
      <c r="MFC13" s="11"/>
      <c r="MFD13" s="11"/>
      <c r="MFE13" s="11"/>
      <c r="MFF13" s="11"/>
      <c r="MFG13" s="11"/>
      <c r="MFH13" s="11"/>
      <c r="MFI13" s="11"/>
      <c r="MFJ13" s="11"/>
      <c r="MFK13" s="11"/>
      <c r="MFL13" s="11"/>
      <c r="MFM13" s="11"/>
      <c r="MFN13" s="11"/>
      <c r="MFO13" s="11"/>
      <c r="MFP13" s="11"/>
      <c r="MFQ13" s="11"/>
      <c r="MFR13" s="11"/>
      <c r="MFS13" s="11"/>
      <c r="MFT13" s="11"/>
      <c r="MFU13" s="11"/>
      <c r="MFV13" s="11"/>
      <c r="MFW13" s="11"/>
      <c r="MFX13" s="11"/>
      <c r="MFY13" s="11"/>
      <c r="MFZ13" s="11"/>
      <c r="MGA13" s="11"/>
      <c r="MGB13" s="11"/>
      <c r="MGC13" s="11"/>
      <c r="MGD13" s="11"/>
      <c r="MGE13" s="11"/>
      <c r="MGF13" s="11"/>
      <c r="MGG13" s="11"/>
      <c r="MGH13" s="11"/>
      <c r="MGI13" s="11"/>
      <c r="MGJ13" s="11"/>
      <c r="MGK13" s="11"/>
      <c r="MGL13" s="11"/>
      <c r="MGM13" s="11"/>
      <c r="MGN13" s="11"/>
      <c r="MGO13" s="11"/>
      <c r="MGP13" s="11"/>
      <c r="MGQ13" s="11"/>
      <c r="MGR13" s="11"/>
      <c r="MGS13" s="11"/>
      <c r="MGT13" s="11"/>
      <c r="MGU13" s="11"/>
      <c r="MGV13" s="11"/>
      <c r="MGW13" s="11"/>
      <c r="MGX13" s="11"/>
      <c r="MGY13" s="11"/>
      <c r="MGZ13" s="11"/>
      <c r="MHA13" s="11"/>
      <c r="MHB13" s="11"/>
      <c r="MHC13" s="11"/>
      <c r="MHD13" s="11"/>
      <c r="MHE13" s="11"/>
      <c r="MHF13" s="11"/>
      <c r="MHG13" s="11"/>
      <c r="MHH13" s="11"/>
      <c r="MHI13" s="11"/>
      <c r="MHJ13" s="11"/>
      <c r="MHK13" s="11"/>
      <c r="MHL13" s="11"/>
      <c r="MHM13" s="11"/>
      <c r="MHN13" s="11"/>
      <c r="MHO13" s="11"/>
      <c r="MHP13" s="11"/>
      <c r="MHQ13" s="11"/>
      <c r="MHR13" s="11"/>
      <c r="MHS13" s="11"/>
      <c r="MHT13" s="11"/>
      <c r="MHU13" s="11"/>
      <c r="MHV13" s="11"/>
      <c r="MHW13" s="11"/>
      <c r="MHX13" s="11"/>
      <c r="MHY13" s="11"/>
      <c r="MHZ13" s="11"/>
      <c r="MIA13" s="11"/>
      <c r="MIB13" s="11"/>
      <c r="MIC13" s="11"/>
      <c r="MID13" s="11"/>
      <c r="MIE13" s="11"/>
      <c r="MIF13" s="11"/>
      <c r="MIG13" s="11"/>
      <c r="MIH13" s="11"/>
      <c r="MII13" s="11"/>
      <c r="MIJ13" s="11"/>
      <c r="MIK13" s="11"/>
      <c r="MIL13" s="11"/>
      <c r="MIM13" s="11"/>
      <c r="MIN13" s="11"/>
      <c r="MIO13" s="11"/>
      <c r="MIP13" s="11"/>
      <c r="MIQ13" s="11"/>
      <c r="MIR13" s="11"/>
      <c r="MIS13" s="11"/>
      <c r="MIT13" s="11"/>
      <c r="MIU13" s="11"/>
      <c r="MIV13" s="11"/>
      <c r="MIW13" s="11"/>
      <c r="MIX13" s="11"/>
      <c r="MIY13" s="11"/>
      <c r="MIZ13" s="11"/>
      <c r="MJA13" s="11"/>
      <c r="MJB13" s="11"/>
      <c r="MJC13" s="11"/>
      <c r="MJD13" s="11"/>
      <c r="MJE13" s="11"/>
      <c r="MJF13" s="11"/>
      <c r="MJG13" s="11"/>
      <c r="MJH13" s="11"/>
      <c r="MJI13" s="11"/>
      <c r="MJJ13" s="11"/>
      <c r="MJK13" s="11"/>
      <c r="MJL13" s="11"/>
      <c r="MJM13" s="11"/>
      <c r="MJN13" s="11"/>
      <c r="MJO13" s="11"/>
      <c r="MJP13" s="11"/>
      <c r="MJQ13" s="11"/>
      <c r="MJR13" s="11"/>
      <c r="MJS13" s="11"/>
      <c r="MJT13" s="11"/>
      <c r="MJU13" s="11"/>
      <c r="MJV13" s="11"/>
      <c r="MJW13" s="11"/>
      <c r="MJX13" s="11"/>
      <c r="MJY13" s="11"/>
      <c r="MJZ13" s="11"/>
      <c r="MKA13" s="11"/>
      <c r="MKB13" s="11"/>
      <c r="MKC13" s="11"/>
      <c r="MKD13" s="11"/>
      <c r="MKE13" s="11"/>
      <c r="MKF13" s="11"/>
      <c r="MKG13" s="11"/>
      <c r="MKH13" s="11"/>
      <c r="MKI13" s="11"/>
      <c r="MKJ13" s="11"/>
      <c r="MKK13" s="11"/>
      <c r="MKL13" s="11"/>
      <c r="MKM13" s="11"/>
      <c r="MKN13" s="11"/>
      <c r="MKO13" s="11"/>
      <c r="MKP13" s="11"/>
      <c r="MKQ13" s="11"/>
      <c r="MKR13" s="11"/>
      <c r="MKS13" s="11"/>
      <c r="MKT13" s="11"/>
      <c r="MKU13" s="11"/>
      <c r="MKV13" s="11"/>
      <c r="MKW13" s="11"/>
      <c r="MKX13" s="11"/>
      <c r="MKY13" s="11"/>
      <c r="MKZ13" s="11"/>
      <c r="MLA13" s="11"/>
      <c r="MLB13" s="11"/>
      <c r="MLC13" s="11"/>
      <c r="MLD13" s="11"/>
      <c r="MLE13" s="11"/>
      <c r="MLF13" s="11"/>
      <c r="MLG13" s="11"/>
      <c r="MLH13" s="11"/>
      <c r="MLI13" s="11"/>
      <c r="MLJ13" s="11"/>
      <c r="MLK13" s="11"/>
      <c r="MLL13" s="11"/>
      <c r="MLM13" s="11"/>
      <c r="MLN13" s="11"/>
      <c r="MLO13" s="11"/>
      <c r="MLP13" s="11"/>
      <c r="MLQ13" s="11"/>
      <c r="MLR13" s="11"/>
      <c r="MLS13" s="11"/>
      <c r="MLT13" s="11"/>
      <c r="MLU13" s="11"/>
      <c r="MLV13" s="11"/>
      <c r="MLW13" s="11"/>
      <c r="MLX13" s="11"/>
      <c r="MLY13" s="11"/>
      <c r="MLZ13" s="11"/>
      <c r="MMA13" s="11"/>
      <c r="MMB13" s="11"/>
      <c r="MMC13" s="11"/>
      <c r="MMD13" s="11"/>
      <c r="MME13" s="11"/>
      <c r="MMF13" s="11"/>
      <c r="MMG13" s="11"/>
      <c r="MMH13" s="11"/>
      <c r="MMI13" s="11"/>
      <c r="MMJ13" s="11"/>
      <c r="MMK13" s="11"/>
      <c r="MML13" s="11"/>
      <c r="MMM13" s="11"/>
      <c r="MMN13" s="11"/>
      <c r="MMO13" s="11"/>
      <c r="MMP13" s="11"/>
      <c r="MMQ13" s="11"/>
      <c r="MMR13" s="11"/>
      <c r="MMS13" s="11"/>
      <c r="MMT13" s="11"/>
      <c r="MMU13" s="11"/>
      <c r="MMV13" s="11"/>
      <c r="MMW13" s="11"/>
      <c r="MMX13" s="11"/>
      <c r="MMY13" s="11"/>
      <c r="MMZ13" s="11"/>
      <c r="MNA13" s="11"/>
      <c r="MNB13" s="11"/>
      <c r="MNC13" s="11"/>
      <c r="MND13" s="11"/>
      <c r="MNE13" s="11"/>
      <c r="MNF13" s="11"/>
      <c r="MNG13" s="11"/>
      <c r="MNH13" s="11"/>
      <c r="MNI13" s="11"/>
      <c r="MNJ13" s="11"/>
      <c r="MNK13" s="11"/>
      <c r="MNL13" s="11"/>
      <c r="MNM13" s="11"/>
      <c r="MNN13" s="11"/>
      <c r="MNO13" s="11"/>
      <c r="MNP13" s="11"/>
      <c r="MNQ13" s="11"/>
      <c r="MNR13" s="11"/>
      <c r="MNS13" s="11"/>
      <c r="MNT13" s="11"/>
      <c r="MNU13" s="11"/>
      <c r="MNV13" s="11"/>
      <c r="MNW13" s="11"/>
      <c r="MNX13" s="11"/>
      <c r="MNY13" s="11"/>
      <c r="MNZ13" s="11"/>
      <c r="MOA13" s="11"/>
      <c r="MOB13" s="11"/>
      <c r="MOC13" s="11"/>
      <c r="MOD13" s="11"/>
      <c r="MOE13" s="11"/>
      <c r="MOF13" s="11"/>
      <c r="MOG13" s="11"/>
      <c r="MOH13" s="11"/>
      <c r="MOI13" s="11"/>
      <c r="MOJ13" s="11"/>
      <c r="MOK13" s="11"/>
      <c r="MOL13" s="11"/>
      <c r="MOM13" s="11"/>
      <c r="MON13" s="11"/>
      <c r="MOO13" s="11"/>
      <c r="MOP13" s="11"/>
      <c r="MOQ13" s="11"/>
      <c r="MOR13" s="11"/>
      <c r="MOS13" s="11"/>
      <c r="MOT13" s="11"/>
      <c r="MOU13" s="11"/>
      <c r="MOV13" s="11"/>
      <c r="MOW13" s="11"/>
      <c r="MOX13" s="11"/>
      <c r="MOY13" s="11"/>
      <c r="MOZ13" s="11"/>
      <c r="MPA13" s="11"/>
      <c r="MPB13" s="11"/>
      <c r="MPC13" s="11"/>
      <c r="MPD13" s="11"/>
      <c r="MPE13" s="11"/>
      <c r="MPF13" s="11"/>
      <c r="MPG13" s="11"/>
      <c r="MPH13" s="11"/>
      <c r="MPI13" s="11"/>
      <c r="MPJ13" s="11"/>
      <c r="MPK13" s="11"/>
      <c r="MPL13" s="11"/>
      <c r="MPM13" s="11"/>
      <c r="MPN13" s="11"/>
      <c r="MPO13" s="11"/>
      <c r="MPP13" s="11"/>
      <c r="MPQ13" s="11"/>
      <c r="MPR13" s="11"/>
      <c r="MPS13" s="11"/>
      <c r="MPT13" s="11"/>
      <c r="MPU13" s="11"/>
      <c r="MPV13" s="11"/>
      <c r="MPW13" s="11"/>
      <c r="MPX13" s="11"/>
      <c r="MPY13" s="11"/>
      <c r="MPZ13" s="11"/>
      <c r="MQA13" s="11"/>
      <c r="MQB13" s="11"/>
      <c r="MQC13" s="11"/>
      <c r="MQD13" s="11"/>
      <c r="MQE13" s="11"/>
      <c r="MQF13" s="11"/>
      <c r="MQG13" s="11"/>
      <c r="MQH13" s="11"/>
      <c r="MQI13" s="11"/>
      <c r="MQJ13" s="11"/>
      <c r="MQK13" s="11"/>
      <c r="MQL13" s="11"/>
      <c r="MQM13" s="11"/>
      <c r="MQN13" s="11"/>
      <c r="MQO13" s="11"/>
      <c r="MQP13" s="11"/>
      <c r="MQQ13" s="11"/>
      <c r="MQR13" s="11"/>
      <c r="MQS13" s="11"/>
      <c r="MQT13" s="11"/>
      <c r="MQU13" s="11"/>
      <c r="MQV13" s="11"/>
      <c r="MQW13" s="11"/>
      <c r="MQX13" s="11"/>
      <c r="MQY13" s="11"/>
      <c r="MQZ13" s="11"/>
      <c r="MRA13" s="11"/>
      <c r="MRB13" s="11"/>
      <c r="MRC13" s="11"/>
      <c r="MRD13" s="11"/>
      <c r="MRE13" s="11"/>
      <c r="MRF13" s="11"/>
      <c r="MRG13" s="11"/>
      <c r="MRH13" s="11"/>
      <c r="MRI13" s="11"/>
      <c r="MRJ13" s="11"/>
      <c r="MRK13" s="11"/>
      <c r="MRL13" s="11"/>
      <c r="MRM13" s="11"/>
      <c r="MRN13" s="11"/>
      <c r="MRO13" s="11"/>
      <c r="MRP13" s="11"/>
      <c r="MRQ13" s="11"/>
      <c r="MRR13" s="11"/>
      <c r="MRS13" s="11"/>
      <c r="MRT13" s="11"/>
      <c r="MRU13" s="11"/>
      <c r="MRV13" s="11"/>
      <c r="MRW13" s="11"/>
      <c r="MRX13" s="11"/>
      <c r="MRY13" s="11"/>
      <c r="MRZ13" s="11"/>
      <c r="MSA13" s="11"/>
      <c r="MSB13" s="11"/>
      <c r="MSC13" s="11"/>
      <c r="MSD13" s="11"/>
      <c r="MSE13" s="11"/>
      <c r="MSF13" s="11"/>
      <c r="MSG13" s="11"/>
      <c r="MSH13" s="11"/>
      <c r="MSI13" s="11"/>
      <c r="MSJ13" s="11"/>
      <c r="MSK13" s="11"/>
      <c r="MSL13" s="11"/>
      <c r="MSM13" s="11"/>
      <c r="MSN13" s="11"/>
      <c r="MSO13" s="11"/>
      <c r="MSP13" s="11"/>
      <c r="MSQ13" s="11"/>
      <c r="MSR13" s="11"/>
      <c r="MSS13" s="11"/>
      <c r="MST13" s="11"/>
      <c r="MSU13" s="11"/>
      <c r="MSV13" s="11"/>
      <c r="MSW13" s="11"/>
      <c r="MSX13" s="11"/>
      <c r="MSY13" s="11"/>
      <c r="MSZ13" s="11"/>
      <c r="MTA13" s="11"/>
      <c r="MTB13" s="11"/>
      <c r="MTC13" s="11"/>
      <c r="MTD13" s="11"/>
      <c r="MTE13" s="11"/>
      <c r="MTF13" s="11"/>
      <c r="MTG13" s="11"/>
      <c r="MTH13" s="11"/>
      <c r="MTI13" s="11"/>
      <c r="MTJ13" s="11"/>
      <c r="MTK13" s="11"/>
      <c r="MTL13" s="11"/>
      <c r="MTM13" s="11"/>
      <c r="MTN13" s="11"/>
      <c r="MTO13" s="11"/>
      <c r="MTP13" s="11"/>
      <c r="MTQ13" s="11"/>
      <c r="MTR13" s="11"/>
      <c r="MTS13" s="11"/>
      <c r="MTT13" s="11"/>
      <c r="MTU13" s="11"/>
      <c r="MTV13" s="11"/>
      <c r="MTW13" s="11"/>
      <c r="MTX13" s="11"/>
      <c r="MTY13" s="11"/>
      <c r="MTZ13" s="11"/>
      <c r="MUA13" s="11"/>
      <c r="MUB13" s="11"/>
      <c r="MUC13" s="11"/>
      <c r="MUD13" s="11"/>
      <c r="MUE13" s="11"/>
      <c r="MUF13" s="11"/>
      <c r="MUG13" s="11"/>
      <c r="MUH13" s="11"/>
      <c r="MUI13" s="11"/>
      <c r="MUJ13" s="11"/>
      <c r="MUK13" s="11"/>
      <c r="MUL13" s="11"/>
      <c r="MUM13" s="11"/>
      <c r="MUN13" s="11"/>
      <c r="MUO13" s="11"/>
      <c r="MUP13" s="11"/>
      <c r="MUQ13" s="11"/>
      <c r="MUR13" s="11"/>
      <c r="MUS13" s="11"/>
      <c r="MUT13" s="11"/>
      <c r="MUU13" s="11"/>
      <c r="MUV13" s="11"/>
      <c r="MUW13" s="11"/>
      <c r="MUX13" s="11"/>
      <c r="MUY13" s="11"/>
      <c r="MUZ13" s="11"/>
      <c r="MVA13" s="11"/>
      <c r="MVB13" s="11"/>
      <c r="MVC13" s="11"/>
      <c r="MVD13" s="11"/>
      <c r="MVE13" s="11"/>
      <c r="MVF13" s="11"/>
      <c r="MVG13" s="11"/>
      <c r="MVH13" s="11"/>
      <c r="MVI13" s="11"/>
      <c r="MVJ13" s="11"/>
      <c r="MVK13" s="11"/>
      <c r="MVL13" s="11"/>
      <c r="MVM13" s="11"/>
      <c r="MVN13" s="11"/>
      <c r="MVO13" s="11"/>
      <c r="MVP13" s="11"/>
      <c r="MVQ13" s="11"/>
      <c r="MVR13" s="11"/>
      <c r="MVS13" s="11"/>
      <c r="MVT13" s="11"/>
      <c r="MVU13" s="11"/>
      <c r="MVV13" s="11"/>
      <c r="MVW13" s="11"/>
      <c r="MVX13" s="11"/>
      <c r="MVY13" s="11"/>
      <c r="MVZ13" s="11"/>
      <c r="MWA13" s="11"/>
      <c r="MWB13" s="11"/>
      <c r="MWC13" s="11"/>
      <c r="MWD13" s="11"/>
      <c r="MWE13" s="11"/>
      <c r="MWF13" s="11"/>
      <c r="MWG13" s="11"/>
      <c r="MWH13" s="11"/>
      <c r="MWI13" s="11"/>
      <c r="MWJ13" s="11"/>
      <c r="MWK13" s="11"/>
      <c r="MWL13" s="11"/>
      <c r="MWM13" s="11"/>
      <c r="MWN13" s="11"/>
      <c r="MWO13" s="11"/>
      <c r="MWP13" s="11"/>
      <c r="MWQ13" s="11"/>
      <c r="MWR13" s="11"/>
      <c r="MWS13" s="11"/>
      <c r="MWT13" s="11"/>
      <c r="MWU13" s="11"/>
      <c r="MWV13" s="11"/>
      <c r="MWW13" s="11"/>
      <c r="MWX13" s="11"/>
      <c r="MWY13" s="11"/>
      <c r="MWZ13" s="11"/>
      <c r="MXA13" s="11"/>
      <c r="MXB13" s="11"/>
      <c r="MXC13" s="11"/>
      <c r="MXD13" s="11"/>
      <c r="MXE13" s="11"/>
      <c r="MXF13" s="11"/>
      <c r="MXG13" s="11"/>
      <c r="MXH13" s="11"/>
      <c r="MXI13" s="11"/>
      <c r="MXJ13" s="11"/>
      <c r="MXK13" s="11"/>
      <c r="MXL13" s="11"/>
      <c r="MXM13" s="11"/>
      <c r="MXN13" s="11"/>
      <c r="MXO13" s="11"/>
      <c r="MXP13" s="11"/>
      <c r="MXQ13" s="11"/>
      <c r="MXR13" s="11"/>
      <c r="MXS13" s="11"/>
      <c r="MXT13" s="11"/>
      <c r="MXU13" s="11"/>
      <c r="MXV13" s="11"/>
      <c r="MXW13" s="11"/>
      <c r="MXX13" s="11"/>
      <c r="MXY13" s="11"/>
      <c r="MXZ13" s="11"/>
      <c r="MYA13" s="11"/>
      <c r="MYB13" s="11"/>
      <c r="MYC13" s="11"/>
      <c r="MYD13" s="11"/>
      <c r="MYE13" s="11"/>
      <c r="MYF13" s="11"/>
      <c r="MYG13" s="11"/>
      <c r="MYH13" s="11"/>
      <c r="MYI13" s="11"/>
      <c r="MYJ13" s="11"/>
      <c r="MYK13" s="11"/>
      <c r="MYL13" s="11"/>
      <c r="MYM13" s="11"/>
      <c r="MYN13" s="11"/>
      <c r="MYO13" s="11"/>
      <c r="MYP13" s="11"/>
      <c r="MYQ13" s="11"/>
      <c r="MYR13" s="11"/>
      <c r="MYS13" s="11"/>
      <c r="MYT13" s="11"/>
      <c r="MYU13" s="11"/>
      <c r="MYV13" s="11"/>
      <c r="MYW13" s="11"/>
      <c r="MYX13" s="11"/>
      <c r="MYY13" s="11"/>
      <c r="MYZ13" s="11"/>
      <c r="MZA13" s="11"/>
      <c r="MZB13" s="11"/>
      <c r="MZC13" s="11"/>
      <c r="MZD13" s="11"/>
      <c r="MZE13" s="11"/>
      <c r="MZF13" s="11"/>
      <c r="MZG13" s="11"/>
      <c r="MZH13" s="11"/>
      <c r="MZI13" s="11"/>
      <c r="MZJ13" s="11"/>
      <c r="MZK13" s="11"/>
      <c r="MZL13" s="11"/>
      <c r="MZM13" s="11"/>
      <c r="MZN13" s="11"/>
      <c r="MZO13" s="11"/>
      <c r="MZP13" s="11"/>
      <c r="MZQ13" s="11"/>
      <c r="MZR13" s="11"/>
      <c r="MZS13" s="11"/>
      <c r="MZT13" s="11"/>
      <c r="MZU13" s="11"/>
      <c r="MZV13" s="11"/>
      <c r="MZW13" s="11"/>
      <c r="MZX13" s="11"/>
      <c r="MZY13" s="11"/>
      <c r="MZZ13" s="11"/>
      <c r="NAA13" s="11"/>
      <c r="NAB13" s="11"/>
      <c r="NAC13" s="11"/>
      <c r="NAD13" s="11"/>
      <c r="NAE13" s="11"/>
      <c r="NAF13" s="11"/>
      <c r="NAG13" s="11"/>
      <c r="NAH13" s="11"/>
      <c r="NAI13" s="11"/>
      <c r="NAJ13" s="11"/>
      <c r="NAK13" s="11"/>
      <c r="NAL13" s="11"/>
      <c r="NAM13" s="11"/>
      <c r="NAN13" s="11"/>
      <c r="NAO13" s="11"/>
      <c r="NAP13" s="11"/>
      <c r="NAQ13" s="11"/>
      <c r="NAR13" s="11"/>
      <c r="NAS13" s="11"/>
      <c r="NAT13" s="11"/>
      <c r="NAU13" s="11"/>
      <c r="NAV13" s="11"/>
      <c r="NAW13" s="11"/>
      <c r="NAX13" s="11"/>
      <c r="NAY13" s="11"/>
      <c r="NAZ13" s="11"/>
      <c r="NBA13" s="11"/>
      <c r="NBB13" s="11"/>
      <c r="NBC13" s="11"/>
      <c r="NBD13" s="11"/>
      <c r="NBE13" s="11"/>
      <c r="NBF13" s="11"/>
      <c r="NBG13" s="11"/>
      <c r="NBH13" s="11"/>
      <c r="NBI13" s="11"/>
      <c r="NBJ13" s="11"/>
      <c r="NBK13" s="11"/>
      <c r="NBL13" s="11"/>
      <c r="NBM13" s="11"/>
      <c r="NBN13" s="11"/>
      <c r="NBO13" s="11"/>
      <c r="NBP13" s="11"/>
      <c r="NBQ13" s="11"/>
      <c r="NBR13" s="11"/>
      <c r="NBS13" s="11"/>
      <c r="NBT13" s="11"/>
      <c r="NBU13" s="11"/>
      <c r="NBV13" s="11"/>
      <c r="NBW13" s="11"/>
      <c r="NBX13" s="11"/>
      <c r="NBY13" s="11"/>
      <c r="NBZ13" s="11"/>
      <c r="NCA13" s="11"/>
      <c r="NCB13" s="11"/>
      <c r="NCC13" s="11"/>
      <c r="NCD13" s="11"/>
      <c r="NCE13" s="11"/>
      <c r="NCF13" s="11"/>
      <c r="NCG13" s="11"/>
      <c r="NCH13" s="11"/>
      <c r="NCI13" s="11"/>
      <c r="NCJ13" s="11"/>
      <c r="NCK13" s="11"/>
      <c r="NCL13" s="11"/>
      <c r="NCM13" s="11"/>
      <c r="NCN13" s="11"/>
      <c r="NCO13" s="11"/>
      <c r="NCP13" s="11"/>
      <c r="NCQ13" s="11"/>
      <c r="NCR13" s="11"/>
      <c r="NCS13" s="11"/>
      <c r="NCT13" s="11"/>
      <c r="NCU13" s="11"/>
      <c r="NCV13" s="11"/>
      <c r="NCW13" s="11"/>
      <c r="NCX13" s="11"/>
      <c r="NCY13" s="11"/>
      <c r="NCZ13" s="11"/>
      <c r="NDA13" s="11"/>
      <c r="NDB13" s="11"/>
      <c r="NDC13" s="11"/>
      <c r="NDD13" s="11"/>
      <c r="NDE13" s="11"/>
      <c r="NDF13" s="11"/>
      <c r="NDG13" s="11"/>
      <c r="NDH13" s="11"/>
      <c r="NDI13" s="11"/>
      <c r="NDJ13" s="11"/>
      <c r="NDK13" s="11"/>
      <c r="NDL13" s="11"/>
      <c r="NDM13" s="11"/>
      <c r="NDN13" s="11"/>
      <c r="NDO13" s="11"/>
      <c r="NDP13" s="11"/>
      <c r="NDQ13" s="11"/>
      <c r="NDR13" s="11"/>
      <c r="NDS13" s="11"/>
      <c r="NDT13" s="11"/>
      <c r="NDU13" s="11"/>
      <c r="NDV13" s="11"/>
      <c r="NDW13" s="11"/>
      <c r="NDX13" s="11"/>
      <c r="NDY13" s="11"/>
      <c r="NDZ13" s="11"/>
      <c r="NEA13" s="11"/>
      <c r="NEB13" s="11"/>
      <c r="NEC13" s="11"/>
      <c r="NED13" s="11"/>
      <c r="NEE13" s="11"/>
      <c r="NEF13" s="11"/>
      <c r="NEG13" s="11"/>
      <c r="NEH13" s="11"/>
      <c r="NEI13" s="11"/>
      <c r="NEJ13" s="11"/>
      <c r="NEK13" s="11"/>
      <c r="NEL13" s="11"/>
      <c r="NEM13" s="11"/>
      <c r="NEN13" s="11"/>
      <c r="NEO13" s="11"/>
      <c r="NEP13" s="11"/>
      <c r="NEQ13" s="11"/>
      <c r="NER13" s="11"/>
      <c r="NES13" s="11"/>
      <c r="NET13" s="11"/>
      <c r="NEU13" s="11"/>
      <c r="NEV13" s="11"/>
      <c r="NEW13" s="11"/>
      <c r="NEX13" s="11"/>
      <c r="NEY13" s="11"/>
      <c r="NEZ13" s="11"/>
      <c r="NFA13" s="11"/>
      <c r="NFB13" s="11"/>
      <c r="NFC13" s="11"/>
      <c r="NFD13" s="11"/>
      <c r="NFE13" s="11"/>
      <c r="NFF13" s="11"/>
      <c r="NFG13" s="11"/>
      <c r="NFH13" s="11"/>
      <c r="NFI13" s="11"/>
      <c r="NFJ13" s="11"/>
      <c r="NFK13" s="11"/>
      <c r="NFL13" s="11"/>
      <c r="NFM13" s="11"/>
      <c r="NFN13" s="11"/>
      <c r="NFO13" s="11"/>
      <c r="NFP13" s="11"/>
      <c r="NFQ13" s="11"/>
      <c r="NFR13" s="11"/>
      <c r="NFS13" s="11"/>
      <c r="NFT13" s="11"/>
      <c r="NFU13" s="11"/>
      <c r="NFV13" s="11"/>
      <c r="NFW13" s="11"/>
      <c r="NFX13" s="11"/>
      <c r="NFY13" s="11"/>
      <c r="NFZ13" s="11"/>
      <c r="NGA13" s="11"/>
      <c r="NGB13" s="11"/>
      <c r="NGC13" s="11"/>
      <c r="NGD13" s="11"/>
      <c r="NGE13" s="11"/>
      <c r="NGF13" s="11"/>
      <c r="NGG13" s="11"/>
      <c r="NGH13" s="11"/>
      <c r="NGI13" s="11"/>
      <c r="NGJ13" s="11"/>
      <c r="NGK13" s="11"/>
      <c r="NGL13" s="11"/>
      <c r="NGM13" s="11"/>
      <c r="NGN13" s="11"/>
      <c r="NGO13" s="11"/>
      <c r="NGP13" s="11"/>
      <c r="NGQ13" s="11"/>
      <c r="NGR13" s="11"/>
      <c r="NGS13" s="11"/>
      <c r="NGT13" s="11"/>
      <c r="NGU13" s="11"/>
      <c r="NGV13" s="11"/>
      <c r="NGW13" s="11"/>
      <c r="NGX13" s="11"/>
      <c r="NGY13" s="11"/>
      <c r="NGZ13" s="11"/>
      <c r="NHA13" s="11"/>
      <c r="NHB13" s="11"/>
      <c r="NHC13" s="11"/>
      <c r="NHD13" s="11"/>
      <c r="NHE13" s="11"/>
      <c r="NHF13" s="11"/>
      <c r="NHG13" s="11"/>
      <c r="NHH13" s="11"/>
      <c r="NHI13" s="11"/>
      <c r="NHJ13" s="11"/>
      <c r="NHK13" s="11"/>
      <c r="NHL13" s="11"/>
      <c r="NHM13" s="11"/>
      <c r="NHN13" s="11"/>
      <c r="NHO13" s="11"/>
      <c r="NHP13" s="11"/>
      <c r="NHQ13" s="11"/>
      <c r="NHR13" s="11"/>
      <c r="NHS13" s="11"/>
      <c r="NHT13" s="11"/>
      <c r="NHU13" s="11"/>
      <c r="NHV13" s="11"/>
      <c r="NHW13" s="11"/>
      <c r="NHX13" s="11"/>
      <c r="NHY13" s="11"/>
      <c r="NHZ13" s="11"/>
      <c r="NIA13" s="11"/>
      <c r="NIB13" s="11"/>
      <c r="NIC13" s="11"/>
      <c r="NID13" s="11"/>
      <c r="NIE13" s="11"/>
      <c r="NIF13" s="11"/>
      <c r="NIG13" s="11"/>
      <c r="NIH13" s="11"/>
      <c r="NII13" s="11"/>
      <c r="NIJ13" s="11"/>
      <c r="NIK13" s="11"/>
      <c r="NIL13" s="11"/>
      <c r="NIM13" s="11"/>
      <c r="NIN13" s="11"/>
      <c r="NIO13" s="11"/>
      <c r="NIP13" s="11"/>
      <c r="NIQ13" s="11"/>
      <c r="NIR13" s="11"/>
      <c r="NIS13" s="11"/>
      <c r="NIT13" s="11"/>
      <c r="NIU13" s="11"/>
      <c r="NIV13" s="11"/>
      <c r="NIW13" s="11"/>
      <c r="NIX13" s="11"/>
      <c r="NIY13" s="11"/>
      <c r="NIZ13" s="11"/>
      <c r="NJA13" s="11"/>
      <c r="NJB13" s="11"/>
      <c r="NJC13" s="11"/>
      <c r="NJD13" s="11"/>
      <c r="NJE13" s="11"/>
      <c r="NJF13" s="11"/>
      <c r="NJG13" s="11"/>
      <c r="NJH13" s="11"/>
      <c r="NJI13" s="11"/>
      <c r="NJJ13" s="11"/>
      <c r="NJK13" s="11"/>
      <c r="NJL13" s="11"/>
      <c r="NJM13" s="11"/>
      <c r="NJN13" s="11"/>
      <c r="NJO13" s="11"/>
      <c r="NJP13" s="11"/>
      <c r="NJQ13" s="11"/>
      <c r="NJR13" s="11"/>
      <c r="NJS13" s="11"/>
      <c r="NJT13" s="11"/>
      <c r="NJU13" s="11"/>
      <c r="NJV13" s="11"/>
      <c r="NJW13" s="11"/>
      <c r="NJX13" s="11"/>
      <c r="NJY13" s="11"/>
      <c r="NJZ13" s="11"/>
      <c r="NKA13" s="11"/>
      <c r="NKB13" s="11"/>
      <c r="NKC13" s="11"/>
      <c r="NKD13" s="11"/>
      <c r="NKE13" s="11"/>
      <c r="NKF13" s="11"/>
      <c r="NKG13" s="11"/>
      <c r="NKH13" s="11"/>
      <c r="NKI13" s="11"/>
      <c r="NKJ13" s="11"/>
      <c r="NKK13" s="11"/>
      <c r="NKL13" s="11"/>
      <c r="NKM13" s="11"/>
      <c r="NKN13" s="11"/>
      <c r="NKO13" s="11"/>
      <c r="NKP13" s="11"/>
      <c r="NKQ13" s="11"/>
      <c r="NKR13" s="11"/>
      <c r="NKS13" s="11"/>
      <c r="NKT13" s="11"/>
      <c r="NKU13" s="11"/>
      <c r="NKV13" s="11"/>
      <c r="NKW13" s="11"/>
      <c r="NKX13" s="11"/>
      <c r="NKY13" s="11"/>
      <c r="NKZ13" s="11"/>
      <c r="NLA13" s="11"/>
      <c r="NLB13" s="11"/>
      <c r="NLC13" s="11"/>
      <c r="NLD13" s="11"/>
      <c r="NLE13" s="11"/>
      <c r="NLF13" s="11"/>
      <c r="NLG13" s="11"/>
      <c r="NLH13" s="11"/>
      <c r="NLI13" s="11"/>
      <c r="NLJ13" s="11"/>
      <c r="NLK13" s="11"/>
      <c r="NLL13" s="11"/>
      <c r="NLM13" s="11"/>
      <c r="NLN13" s="11"/>
      <c r="NLO13" s="11"/>
      <c r="NLP13" s="11"/>
      <c r="NLQ13" s="11"/>
      <c r="NLR13" s="11"/>
      <c r="NLS13" s="11"/>
      <c r="NLT13" s="11"/>
      <c r="NLU13" s="11"/>
      <c r="NLV13" s="11"/>
      <c r="NLW13" s="11"/>
      <c r="NLX13" s="11"/>
      <c r="NLY13" s="11"/>
      <c r="NLZ13" s="11"/>
      <c r="NMA13" s="11"/>
      <c r="NMB13" s="11"/>
      <c r="NMC13" s="11"/>
      <c r="NMD13" s="11"/>
      <c r="NME13" s="11"/>
      <c r="NMF13" s="11"/>
      <c r="NMG13" s="11"/>
      <c r="NMH13" s="11"/>
      <c r="NMI13" s="11"/>
      <c r="NMJ13" s="11"/>
      <c r="NMK13" s="11"/>
      <c r="NML13" s="11"/>
      <c r="NMM13" s="11"/>
      <c r="NMN13" s="11"/>
      <c r="NMO13" s="11"/>
      <c r="NMP13" s="11"/>
      <c r="NMQ13" s="11"/>
      <c r="NMR13" s="11"/>
      <c r="NMS13" s="11"/>
      <c r="NMT13" s="11"/>
      <c r="NMU13" s="11"/>
      <c r="NMV13" s="11"/>
      <c r="NMW13" s="11"/>
      <c r="NMX13" s="11"/>
      <c r="NMY13" s="11"/>
      <c r="NMZ13" s="11"/>
      <c r="NNA13" s="11"/>
      <c r="NNB13" s="11"/>
      <c r="NNC13" s="11"/>
      <c r="NND13" s="11"/>
      <c r="NNE13" s="11"/>
      <c r="NNF13" s="11"/>
      <c r="NNG13" s="11"/>
      <c r="NNH13" s="11"/>
      <c r="NNI13" s="11"/>
      <c r="NNJ13" s="11"/>
      <c r="NNK13" s="11"/>
      <c r="NNL13" s="11"/>
      <c r="NNM13" s="11"/>
      <c r="NNN13" s="11"/>
      <c r="NNO13" s="11"/>
      <c r="NNP13" s="11"/>
      <c r="NNQ13" s="11"/>
      <c r="NNR13" s="11"/>
      <c r="NNS13" s="11"/>
      <c r="NNT13" s="11"/>
      <c r="NNU13" s="11"/>
      <c r="NNV13" s="11"/>
      <c r="NNW13" s="11"/>
      <c r="NNX13" s="11"/>
      <c r="NNY13" s="11"/>
      <c r="NNZ13" s="11"/>
      <c r="NOA13" s="11"/>
      <c r="NOB13" s="11"/>
      <c r="NOC13" s="11"/>
      <c r="NOD13" s="11"/>
      <c r="NOE13" s="11"/>
      <c r="NOF13" s="11"/>
      <c r="NOG13" s="11"/>
      <c r="NOH13" s="11"/>
      <c r="NOI13" s="11"/>
      <c r="NOJ13" s="11"/>
      <c r="NOK13" s="11"/>
      <c r="NOL13" s="11"/>
      <c r="NOM13" s="11"/>
      <c r="NON13" s="11"/>
      <c r="NOO13" s="11"/>
      <c r="NOP13" s="11"/>
      <c r="NOQ13" s="11"/>
      <c r="NOR13" s="11"/>
      <c r="NOS13" s="11"/>
      <c r="NOT13" s="11"/>
      <c r="NOU13" s="11"/>
      <c r="NOV13" s="11"/>
      <c r="NOW13" s="11"/>
      <c r="NOX13" s="11"/>
      <c r="NOY13" s="11"/>
      <c r="NOZ13" s="11"/>
      <c r="NPA13" s="11"/>
      <c r="NPB13" s="11"/>
      <c r="NPC13" s="11"/>
      <c r="NPD13" s="11"/>
      <c r="NPE13" s="11"/>
      <c r="NPF13" s="11"/>
      <c r="NPG13" s="11"/>
      <c r="NPH13" s="11"/>
      <c r="NPI13" s="11"/>
      <c r="NPJ13" s="11"/>
      <c r="NPK13" s="11"/>
      <c r="NPL13" s="11"/>
      <c r="NPM13" s="11"/>
      <c r="NPN13" s="11"/>
      <c r="NPO13" s="11"/>
      <c r="NPP13" s="11"/>
      <c r="NPQ13" s="11"/>
      <c r="NPR13" s="11"/>
      <c r="NPS13" s="11"/>
      <c r="NPT13" s="11"/>
      <c r="NPU13" s="11"/>
      <c r="NPV13" s="11"/>
      <c r="NPW13" s="11"/>
      <c r="NPX13" s="11"/>
      <c r="NPY13" s="11"/>
      <c r="NPZ13" s="11"/>
      <c r="NQA13" s="11"/>
      <c r="NQB13" s="11"/>
      <c r="NQC13" s="11"/>
      <c r="NQD13" s="11"/>
      <c r="NQE13" s="11"/>
      <c r="NQF13" s="11"/>
      <c r="NQG13" s="11"/>
      <c r="NQH13" s="11"/>
      <c r="NQI13" s="11"/>
      <c r="NQJ13" s="11"/>
      <c r="NQK13" s="11"/>
      <c r="NQL13" s="11"/>
      <c r="NQM13" s="11"/>
      <c r="NQN13" s="11"/>
      <c r="NQO13" s="11"/>
      <c r="NQP13" s="11"/>
      <c r="NQQ13" s="11"/>
      <c r="NQR13" s="11"/>
      <c r="NQS13" s="11"/>
      <c r="NQT13" s="11"/>
      <c r="NQU13" s="11"/>
      <c r="NQV13" s="11"/>
      <c r="NQW13" s="11"/>
      <c r="NQX13" s="11"/>
      <c r="NQY13" s="11"/>
      <c r="NQZ13" s="11"/>
      <c r="NRA13" s="11"/>
      <c r="NRB13" s="11"/>
      <c r="NRC13" s="11"/>
      <c r="NRD13" s="11"/>
      <c r="NRE13" s="11"/>
      <c r="NRF13" s="11"/>
      <c r="NRG13" s="11"/>
      <c r="NRH13" s="11"/>
      <c r="NRI13" s="11"/>
      <c r="NRJ13" s="11"/>
      <c r="NRK13" s="11"/>
      <c r="NRL13" s="11"/>
      <c r="NRM13" s="11"/>
      <c r="NRN13" s="11"/>
      <c r="NRO13" s="11"/>
      <c r="NRP13" s="11"/>
      <c r="NRQ13" s="11"/>
      <c r="NRR13" s="11"/>
      <c r="NRS13" s="11"/>
      <c r="NRT13" s="11"/>
      <c r="NRU13" s="11"/>
      <c r="NRV13" s="11"/>
      <c r="NRW13" s="11"/>
      <c r="NRX13" s="11"/>
      <c r="NRY13" s="11"/>
      <c r="NRZ13" s="11"/>
      <c r="NSA13" s="11"/>
      <c r="NSB13" s="11"/>
      <c r="NSC13" s="11"/>
      <c r="NSD13" s="11"/>
      <c r="NSE13" s="11"/>
      <c r="NSF13" s="11"/>
      <c r="NSG13" s="11"/>
      <c r="NSH13" s="11"/>
      <c r="NSI13" s="11"/>
      <c r="NSJ13" s="11"/>
      <c r="NSK13" s="11"/>
      <c r="NSL13" s="11"/>
      <c r="NSM13" s="11"/>
      <c r="NSN13" s="11"/>
      <c r="NSO13" s="11"/>
      <c r="NSP13" s="11"/>
      <c r="NSQ13" s="11"/>
      <c r="NSR13" s="11"/>
      <c r="NSS13" s="11"/>
      <c r="NST13" s="11"/>
      <c r="NSU13" s="11"/>
      <c r="NSV13" s="11"/>
      <c r="NSW13" s="11"/>
      <c r="NSX13" s="11"/>
      <c r="NSY13" s="11"/>
      <c r="NSZ13" s="11"/>
      <c r="NTA13" s="11"/>
      <c r="NTB13" s="11"/>
      <c r="NTC13" s="11"/>
      <c r="NTD13" s="11"/>
      <c r="NTE13" s="11"/>
      <c r="NTF13" s="11"/>
      <c r="NTG13" s="11"/>
      <c r="NTH13" s="11"/>
      <c r="NTI13" s="11"/>
      <c r="NTJ13" s="11"/>
      <c r="NTK13" s="11"/>
      <c r="NTL13" s="11"/>
      <c r="NTM13" s="11"/>
      <c r="NTN13" s="11"/>
      <c r="NTO13" s="11"/>
      <c r="NTP13" s="11"/>
      <c r="NTQ13" s="11"/>
      <c r="NTR13" s="11"/>
      <c r="NTS13" s="11"/>
      <c r="NTT13" s="11"/>
      <c r="NTU13" s="11"/>
      <c r="NTV13" s="11"/>
      <c r="NTW13" s="11"/>
      <c r="NTX13" s="11"/>
      <c r="NTY13" s="11"/>
      <c r="NTZ13" s="11"/>
      <c r="NUA13" s="11"/>
      <c r="NUB13" s="11"/>
      <c r="NUC13" s="11"/>
      <c r="NUD13" s="11"/>
      <c r="NUE13" s="11"/>
      <c r="NUF13" s="11"/>
      <c r="NUG13" s="11"/>
      <c r="NUH13" s="11"/>
      <c r="NUI13" s="11"/>
      <c r="NUJ13" s="11"/>
      <c r="NUK13" s="11"/>
      <c r="NUL13" s="11"/>
      <c r="NUM13" s="11"/>
      <c r="NUN13" s="11"/>
      <c r="NUO13" s="11"/>
      <c r="NUP13" s="11"/>
      <c r="NUQ13" s="11"/>
      <c r="NUR13" s="11"/>
      <c r="NUS13" s="11"/>
      <c r="NUT13" s="11"/>
      <c r="NUU13" s="11"/>
      <c r="NUV13" s="11"/>
      <c r="NUW13" s="11"/>
      <c r="NUX13" s="11"/>
      <c r="NUY13" s="11"/>
      <c r="NUZ13" s="11"/>
      <c r="NVA13" s="11"/>
      <c r="NVB13" s="11"/>
      <c r="NVC13" s="11"/>
      <c r="NVD13" s="11"/>
      <c r="NVE13" s="11"/>
      <c r="NVF13" s="11"/>
      <c r="NVG13" s="11"/>
      <c r="NVH13" s="11"/>
      <c r="NVI13" s="11"/>
      <c r="NVJ13" s="11"/>
      <c r="NVK13" s="11"/>
      <c r="NVL13" s="11"/>
      <c r="NVM13" s="11"/>
      <c r="NVN13" s="11"/>
      <c r="NVO13" s="11"/>
      <c r="NVP13" s="11"/>
      <c r="NVQ13" s="11"/>
      <c r="NVR13" s="11"/>
      <c r="NVS13" s="11"/>
      <c r="NVT13" s="11"/>
      <c r="NVU13" s="11"/>
      <c r="NVV13" s="11"/>
      <c r="NVW13" s="11"/>
      <c r="NVX13" s="11"/>
      <c r="NVY13" s="11"/>
      <c r="NVZ13" s="11"/>
      <c r="NWA13" s="11"/>
      <c r="NWB13" s="11"/>
      <c r="NWC13" s="11"/>
      <c r="NWD13" s="11"/>
      <c r="NWE13" s="11"/>
      <c r="NWF13" s="11"/>
      <c r="NWG13" s="11"/>
      <c r="NWH13" s="11"/>
      <c r="NWI13" s="11"/>
      <c r="NWJ13" s="11"/>
      <c r="NWK13" s="11"/>
      <c r="NWL13" s="11"/>
      <c r="NWM13" s="11"/>
      <c r="NWN13" s="11"/>
      <c r="NWO13" s="11"/>
      <c r="NWP13" s="11"/>
      <c r="NWQ13" s="11"/>
      <c r="NWR13" s="11"/>
      <c r="NWS13" s="11"/>
      <c r="NWT13" s="11"/>
      <c r="NWU13" s="11"/>
      <c r="NWV13" s="11"/>
      <c r="NWW13" s="11"/>
      <c r="NWX13" s="11"/>
      <c r="NWY13" s="11"/>
      <c r="NWZ13" s="11"/>
      <c r="NXA13" s="11"/>
      <c r="NXB13" s="11"/>
      <c r="NXC13" s="11"/>
      <c r="NXD13" s="11"/>
      <c r="NXE13" s="11"/>
      <c r="NXF13" s="11"/>
      <c r="NXG13" s="11"/>
      <c r="NXH13" s="11"/>
      <c r="NXI13" s="11"/>
      <c r="NXJ13" s="11"/>
      <c r="NXK13" s="11"/>
      <c r="NXL13" s="11"/>
      <c r="NXM13" s="11"/>
      <c r="NXN13" s="11"/>
      <c r="NXO13" s="11"/>
      <c r="NXP13" s="11"/>
      <c r="NXQ13" s="11"/>
      <c r="NXR13" s="11"/>
      <c r="NXS13" s="11"/>
      <c r="NXT13" s="11"/>
      <c r="NXU13" s="11"/>
      <c r="NXV13" s="11"/>
      <c r="NXW13" s="11"/>
      <c r="NXX13" s="11"/>
      <c r="NXY13" s="11"/>
      <c r="NXZ13" s="11"/>
      <c r="NYA13" s="11"/>
      <c r="NYB13" s="11"/>
      <c r="NYC13" s="11"/>
      <c r="NYD13" s="11"/>
      <c r="NYE13" s="11"/>
      <c r="NYF13" s="11"/>
      <c r="NYG13" s="11"/>
      <c r="NYH13" s="11"/>
      <c r="NYI13" s="11"/>
      <c r="NYJ13" s="11"/>
      <c r="NYK13" s="11"/>
      <c r="NYL13" s="11"/>
      <c r="NYM13" s="11"/>
      <c r="NYN13" s="11"/>
      <c r="NYO13" s="11"/>
      <c r="NYP13" s="11"/>
      <c r="NYQ13" s="11"/>
      <c r="NYR13" s="11"/>
      <c r="NYS13" s="11"/>
      <c r="NYT13" s="11"/>
      <c r="NYU13" s="11"/>
      <c r="NYV13" s="11"/>
      <c r="NYW13" s="11"/>
      <c r="NYX13" s="11"/>
      <c r="NYY13" s="11"/>
      <c r="NYZ13" s="11"/>
      <c r="NZA13" s="11"/>
      <c r="NZB13" s="11"/>
      <c r="NZC13" s="11"/>
      <c r="NZD13" s="11"/>
      <c r="NZE13" s="11"/>
      <c r="NZF13" s="11"/>
      <c r="NZG13" s="11"/>
      <c r="NZH13" s="11"/>
      <c r="NZI13" s="11"/>
      <c r="NZJ13" s="11"/>
      <c r="NZK13" s="11"/>
      <c r="NZL13" s="11"/>
      <c r="NZM13" s="11"/>
      <c r="NZN13" s="11"/>
      <c r="NZO13" s="11"/>
      <c r="NZP13" s="11"/>
      <c r="NZQ13" s="11"/>
      <c r="NZR13" s="11"/>
      <c r="NZS13" s="11"/>
      <c r="NZT13" s="11"/>
      <c r="NZU13" s="11"/>
      <c r="NZV13" s="11"/>
      <c r="NZW13" s="11"/>
      <c r="NZX13" s="11"/>
      <c r="NZY13" s="11"/>
      <c r="NZZ13" s="11"/>
      <c r="OAA13" s="11"/>
      <c r="OAB13" s="11"/>
      <c r="OAC13" s="11"/>
      <c r="OAD13" s="11"/>
      <c r="OAE13" s="11"/>
      <c r="OAF13" s="11"/>
      <c r="OAG13" s="11"/>
      <c r="OAH13" s="11"/>
      <c r="OAI13" s="11"/>
      <c r="OAJ13" s="11"/>
      <c r="OAK13" s="11"/>
      <c r="OAL13" s="11"/>
      <c r="OAM13" s="11"/>
      <c r="OAN13" s="11"/>
      <c r="OAO13" s="11"/>
      <c r="OAP13" s="11"/>
      <c r="OAQ13" s="11"/>
      <c r="OAR13" s="11"/>
      <c r="OAS13" s="11"/>
      <c r="OAT13" s="11"/>
      <c r="OAU13" s="11"/>
      <c r="OAV13" s="11"/>
      <c r="OAW13" s="11"/>
      <c r="OAX13" s="11"/>
      <c r="OAY13" s="11"/>
      <c r="OAZ13" s="11"/>
      <c r="OBA13" s="11"/>
      <c r="OBB13" s="11"/>
      <c r="OBC13" s="11"/>
      <c r="OBD13" s="11"/>
      <c r="OBE13" s="11"/>
      <c r="OBF13" s="11"/>
      <c r="OBG13" s="11"/>
      <c r="OBH13" s="11"/>
      <c r="OBI13" s="11"/>
      <c r="OBJ13" s="11"/>
      <c r="OBK13" s="11"/>
      <c r="OBL13" s="11"/>
      <c r="OBM13" s="11"/>
      <c r="OBN13" s="11"/>
      <c r="OBO13" s="11"/>
      <c r="OBP13" s="11"/>
      <c r="OBQ13" s="11"/>
      <c r="OBR13" s="11"/>
      <c r="OBS13" s="11"/>
      <c r="OBT13" s="11"/>
      <c r="OBU13" s="11"/>
      <c r="OBV13" s="11"/>
      <c r="OBW13" s="11"/>
      <c r="OBX13" s="11"/>
      <c r="OBY13" s="11"/>
      <c r="OBZ13" s="11"/>
      <c r="OCA13" s="11"/>
      <c r="OCB13" s="11"/>
      <c r="OCC13" s="11"/>
      <c r="OCD13" s="11"/>
      <c r="OCE13" s="11"/>
      <c r="OCF13" s="11"/>
      <c r="OCG13" s="11"/>
      <c r="OCH13" s="11"/>
      <c r="OCI13" s="11"/>
      <c r="OCJ13" s="11"/>
      <c r="OCK13" s="11"/>
      <c r="OCL13" s="11"/>
      <c r="OCM13" s="11"/>
      <c r="OCN13" s="11"/>
      <c r="OCO13" s="11"/>
      <c r="OCP13" s="11"/>
      <c r="OCQ13" s="11"/>
      <c r="OCR13" s="11"/>
      <c r="OCS13" s="11"/>
      <c r="OCT13" s="11"/>
      <c r="OCU13" s="11"/>
      <c r="OCV13" s="11"/>
      <c r="OCW13" s="11"/>
      <c r="OCX13" s="11"/>
      <c r="OCY13" s="11"/>
      <c r="OCZ13" s="11"/>
      <c r="ODA13" s="11"/>
      <c r="ODB13" s="11"/>
      <c r="ODC13" s="11"/>
      <c r="ODD13" s="11"/>
      <c r="ODE13" s="11"/>
      <c r="ODF13" s="11"/>
      <c r="ODG13" s="11"/>
      <c r="ODH13" s="11"/>
      <c r="ODI13" s="11"/>
      <c r="ODJ13" s="11"/>
      <c r="ODK13" s="11"/>
      <c r="ODL13" s="11"/>
      <c r="ODM13" s="11"/>
      <c r="ODN13" s="11"/>
      <c r="ODO13" s="11"/>
      <c r="ODP13" s="11"/>
      <c r="ODQ13" s="11"/>
      <c r="ODR13" s="11"/>
      <c r="ODS13" s="11"/>
      <c r="ODT13" s="11"/>
      <c r="ODU13" s="11"/>
      <c r="ODV13" s="11"/>
      <c r="ODW13" s="11"/>
      <c r="ODX13" s="11"/>
      <c r="ODY13" s="11"/>
      <c r="ODZ13" s="11"/>
      <c r="OEA13" s="11"/>
      <c r="OEB13" s="11"/>
      <c r="OEC13" s="11"/>
      <c r="OED13" s="11"/>
      <c r="OEE13" s="11"/>
      <c r="OEF13" s="11"/>
      <c r="OEG13" s="11"/>
      <c r="OEH13" s="11"/>
      <c r="OEI13" s="11"/>
      <c r="OEJ13" s="11"/>
      <c r="OEK13" s="11"/>
      <c r="OEL13" s="11"/>
      <c r="OEM13" s="11"/>
      <c r="OEN13" s="11"/>
      <c r="OEO13" s="11"/>
      <c r="OEP13" s="11"/>
      <c r="OEQ13" s="11"/>
      <c r="OER13" s="11"/>
      <c r="OES13" s="11"/>
      <c r="OET13" s="11"/>
      <c r="OEU13" s="11"/>
      <c r="OEV13" s="11"/>
      <c r="OEW13" s="11"/>
      <c r="OEX13" s="11"/>
      <c r="OEY13" s="11"/>
      <c r="OEZ13" s="11"/>
      <c r="OFA13" s="11"/>
      <c r="OFB13" s="11"/>
      <c r="OFC13" s="11"/>
      <c r="OFD13" s="11"/>
      <c r="OFE13" s="11"/>
      <c r="OFF13" s="11"/>
      <c r="OFG13" s="11"/>
      <c r="OFH13" s="11"/>
      <c r="OFI13" s="11"/>
      <c r="OFJ13" s="11"/>
      <c r="OFK13" s="11"/>
      <c r="OFL13" s="11"/>
      <c r="OFM13" s="11"/>
      <c r="OFN13" s="11"/>
      <c r="OFO13" s="11"/>
      <c r="OFP13" s="11"/>
      <c r="OFQ13" s="11"/>
      <c r="OFR13" s="11"/>
      <c r="OFS13" s="11"/>
      <c r="OFT13" s="11"/>
      <c r="OFU13" s="11"/>
      <c r="OFV13" s="11"/>
      <c r="OFW13" s="11"/>
      <c r="OFX13" s="11"/>
      <c r="OFY13" s="11"/>
      <c r="OFZ13" s="11"/>
      <c r="OGA13" s="11"/>
      <c r="OGB13" s="11"/>
      <c r="OGC13" s="11"/>
      <c r="OGD13" s="11"/>
      <c r="OGE13" s="11"/>
      <c r="OGF13" s="11"/>
      <c r="OGG13" s="11"/>
      <c r="OGH13" s="11"/>
      <c r="OGI13" s="11"/>
      <c r="OGJ13" s="11"/>
      <c r="OGK13" s="11"/>
      <c r="OGL13" s="11"/>
      <c r="OGM13" s="11"/>
      <c r="OGN13" s="11"/>
      <c r="OGO13" s="11"/>
      <c r="OGP13" s="11"/>
      <c r="OGQ13" s="11"/>
      <c r="OGR13" s="11"/>
      <c r="OGS13" s="11"/>
      <c r="OGT13" s="11"/>
      <c r="OGU13" s="11"/>
      <c r="OGV13" s="11"/>
      <c r="OGW13" s="11"/>
      <c r="OGX13" s="11"/>
      <c r="OGY13" s="11"/>
      <c r="OGZ13" s="11"/>
      <c r="OHA13" s="11"/>
      <c r="OHB13" s="11"/>
      <c r="OHC13" s="11"/>
      <c r="OHD13" s="11"/>
      <c r="OHE13" s="11"/>
      <c r="OHF13" s="11"/>
      <c r="OHG13" s="11"/>
      <c r="OHH13" s="11"/>
      <c r="OHI13" s="11"/>
      <c r="OHJ13" s="11"/>
      <c r="OHK13" s="11"/>
      <c r="OHL13" s="11"/>
      <c r="OHM13" s="11"/>
      <c r="OHN13" s="11"/>
      <c r="OHO13" s="11"/>
      <c r="OHP13" s="11"/>
      <c r="OHQ13" s="11"/>
      <c r="OHR13" s="11"/>
      <c r="OHS13" s="11"/>
      <c r="OHT13" s="11"/>
      <c r="OHU13" s="11"/>
      <c r="OHV13" s="11"/>
      <c r="OHW13" s="11"/>
      <c r="OHX13" s="11"/>
      <c r="OHY13" s="11"/>
      <c r="OHZ13" s="11"/>
      <c r="OIA13" s="11"/>
      <c r="OIB13" s="11"/>
      <c r="OIC13" s="11"/>
      <c r="OID13" s="11"/>
      <c r="OIE13" s="11"/>
      <c r="OIF13" s="11"/>
      <c r="OIG13" s="11"/>
      <c r="OIH13" s="11"/>
      <c r="OII13" s="11"/>
      <c r="OIJ13" s="11"/>
      <c r="OIK13" s="11"/>
      <c r="OIL13" s="11"/>
      <c r="OIM13" s="11"/>
      <c r="OIN13" s="11"/>
      <c r="OIO13" s="11"/>
      <c r="OIP13" s="11"/>
      <c r="OIQ13" s="11"/>
      <c r="OIR13" s="11"/>
      <c r="OIS13" s="11"/>
      <c r="OIT13" s="11"/>
      <c r="OIU13" s="11"/>
      <c r="OIV13" s="11"/>
      <c r="OIW13" s="11"/>
      <c r="OIX13" s="11"/>
      <c r="OIY13" s="11"/>
      <c r="OIZ13" s="11"/>
      <c r="OJA13" s="11"/>
      <c r="OJB13" s="11"/>
      <c r="OJC13" s="11"/>
      <c r="OJD13" s="11"/>
      <c r="OJE13" s="11"/>
      <c r="OJF13" s="11"/>
      <c r="OJG13" s="11"/>
      <c r="OJH13" s="11"/>
      <c r="OJI13" s="11"/>
      <c r="OJJ13" s="11"/>
      <c r="OJK13" s="11"/>
      <c r="OJL13" s="11"/>
      <c r="OJM13" s="11"/>
      <c r="OJN13" s="11"/>
      <c r="OJO13" s="11"/>
      <c r="OJP13" s="11"/>
      <c r="OJQ13" s="11"/>
      <c r="OJR13" s="11"/>
      <c r="OJS13" s="11"/>
      <c r="OJT13" s="11"/>
      <c r="OJU13" s="11"/>
      <c r="OJV13" s="11"/>
      <c r="OJW13" s="11"/>
      <c r="OJX13" s="11"/>
      <c r="OJY13" s="11"/>
      <c r="OJZ13" s="11"/>
      <c r="OKA13" s="11"/>
      <c r="OKB13" s="11"/>
      <c r="OKC13" s="11"/>
      <c r="OKD13" s="11"/>
      <c r="OKE13" s="11"/>
      <c r="OKF13" s="11"/>
      <c r="OKG13" s="11"/>
      <c r="OKH13" s="11"/>
      <c r="OKI13" s="11"/>
      <c r="OKJ13" s="11"/>
      <c r="OKK13" s="11"/>
      <c r="OKL13" s="11"/>
      <c r="OKM13" s="11"/>
      <c r="OKN13" s="11"/>
      <c r="OKO13" s="11"/>
      <c r="OKP13" s="11"/>
      <c r="OKQ13" s="11"/>
      <c r="OKR13" s="11"/>
      <c r="OKS13" s="11"/>
      <c r="OKT13" s="11"/>
      <c r="OKU13" s="11"/>
      <c r="OKV13" s="11"/>
      <c r="OKW13" s="11"/>
      <c r="OKX13" s="11"/>
      <c r="OKY13" s="11"/>
      <c r="OKZ13" s="11"/>
      <c r="OLA13" s="11"/>
      <c r="OLB13" s="11"/>
      <c r="OLC13" s="11"/>
      <c r="OLD13" s="11"/>
      <c r="OLE13" s="11"/>
      <c r="OLF13" s="11"/>
      <c r="OLG13" s="11"/>
      <c r="OLH13" s="11"/>
      <c r="OLI13" s="11"/>
      <c r="OLJ13" s="11"/>
      <c r="OLK13" s="11"/>
      <c r="OLL13" s="11"/>
      <c r="OLM13" s="11"/>
      <c r="OLN13" s="11"/>
      <c r="OLO13" s="11"/>
      <c r="OLP13" s="11"/>
      <c r="OLQ13" s="11"/>
      <c r="OLR13" s="11"/>
      <c r="OLS13" s="11"/>
      <c r="OLT13" s="11"/>
      <c r="OLU13" s="11"/>
      <c r="OLV13" s="11"/>
      <c r="OLW13" s="11"/>
      <c r="OLX13" s="11"/>
      <c r="OLY13" s="11"/>
      <c r="OLZ13" s="11"/>
      <c r="OMA13" s="11"/>
      <c r="OMB13" s="11"/>
      <c r="OMC13" s="11"/>
      <c r="OMD13" s="11"/>
      <c r="OME13" s="11"/>
      <c r="OMF13" s="11"/>
      <c r="OMG13" s="11"/>
      <c r="OMH13" s="11"/>
      <c r="OMI13" s="11"/>
      <c r="OMJ13" s="11"/>
      <c r="OMK13" s="11"/>
      <c r="OML13" s="11"/>
      <c r="OMM13" s="11"/>
      <c r="OMN13" s="11"/>
      <c r="OMO13" s="11"/>
      <c r="OMP13" s="11"/>
      <c r="OMQ13" s="11"/>
      <c r="OMR13" s="11"/>
      <c r="OMS13" s="11"/>
      <c r="OMT13" s="11"/>
      <c r="OMU13" s="11"/>
      <c r="OMV13" s="11"/>
      <c r="OMW13" s="11"/>
      <c r="OMX13" s="11"/>
      <c r="OMY13" s="11"/>
      <c r="OMZ13" s="11"/>
      <c r="ONA13" s="11"/>
      <c r="ONB13" s="11"/>
      <c r="ONC13" s="11"/>
      <c r="OND13" s="11"/>
      <c r="ONE13" s="11"/>
      <c r="ONF13" s="11"/>
      <c r="ONG13" s="11"/>
      <c r="ONH13" s="11"/>
      <c r="ONI13" s="11"/>
      <c r="ONJ13" s="11"/>
      <c r="ONK13" s="11"/>
      <c r="ONL13" s="11"/>
      <c r="ONM13" s="11"/>
      <c r="ONN13" s="11"/>
      <c r="ONO13" s="11"/>
      <c r="ONP13" s="11"/>
      <c r="ONQ13" s="11"/>
      <c r="ONR13" s="11"/>
      <c r="ONS13" s="11"/>
      <c r="ONT13" s="11"/>
      <c r="ONU13" s="11"/>
      <c r="ONV13" s="11"/>
      <c r="ONW13" s="11"/>
      <c r="ONX13" s="11"/>
      <c r="ONY13" s="11"/>
      <c r="ONZ13" s="11"/>
      <c r="OOA13" s="11"/>
      <c r="OOB13" s="11"/>
      <c r="OOC13" s="11"/>
      <c r="OOD13" s="11"/>
      <c r="OOE13" s="11"/>
      <c r="OOF13" s="11"/>
      <c r="OOG13" s="11"/>
      <c r="OOH13" s="11"/>
      <c r="OOI13" s="11"/>
      <c r="OOJ13" s="11"/>
      <c r="OOK13" s="11"/>
      <c r="OOL13" s="11"/>
      <c r="OOM13" s="11"/>
      <c r="OON13" s="11"/>
      <c r="OOO13" s="11"/>
      <c r="OOP13" s="11"/>
      <c r="OOQ13" s="11"/>
      <c r="OOR13" s="11"/>
      <c r="OOS13" s="11"/>
      <c r="OOT13" s="11"/>
      <c r="OOU13" s="11"/>
      <c r="OOV13" s="11"/>
      <c r="OOW13" s="11"/>
      <c r="OOX13" s="11"/>
      <c r="OOY13" s="11"/>
      <c r="OOZ13" s="11"/>
      <c r="OPA13" s="11"/>
      <c r="OPB13" s="11"/>
      <c r="OPC13" s="11"/>
      <c r="OPD13" s="11"/>
      <c r="OPE13" s="11"/>
      <c r="OPF13" s="11"/>
      <c r="OPG13" s="11"/>
      <c r="OPH13" s="11"/>
      <c r="OPI13" s="11"/>
      <c r="OPJ13" s="11"/>
      <c r="OPK13" s="11"/>
      <c r="OPL13" s="11"/>
      <c r="OPM13" s="11"/>
      <c r="OPN13" s="11"/>
      <c r="OPO13" s="11"/>
      <c r="OPP13" s="11"/>
      <c r="OPQ13" s="11"/>
      <c r="OPR13" s="11"/>
      <c r="OPS13" s="11"/>
      <c r="OPT13" s="11"/>
      <c r="OPU13" s="11"/>
      <c r="OPV13" s="11"/>
      <c r="OPW13" s="11"/>
      <c r="OPX13" s="11"/>
      <c r="OPY13" s="11"/>
      <c r="OPZ13" s="11"/>
      <c r="OQA13" s="11"/>
      <c r="OQB13" s="11"/>
      <c r="OQC13" s="11"/>
      <c r="OQD13" s="11"/>
      <c r="OQE13" s="11"/>
      <c r="OQF13" s="11"/>
      <c r="OQG13" s="11"/>
      <c r="OQH13" s="11"/>
      <c r="OQI13" s="11"/>
      <c r="OQJ13" s="11"/>
      <c r="OQK13" s="11"/>
      <c r="OQL13" s="11"/>
      <c r="OQM13" s="11"/>
      <c r="OQN13" s="11"/>
      <c r="OQO13" s="11"/>
      <c r="OQP13" s="11"/>
      <c r="OQQ13" s="11"/>
      <c r="OQR13" s="11"/>
      <c r="OQS13" s="11"/>
      <c r="OQT13" s="11"/>
      <c r="OQU13" s="11"/>
      <c r="OQV13" s="11"/>
      <c r="OQW13" s="11"/>
      <c r="OQX13" s="11"/>
      <c r="OQY13" s="11"/>
      <c r="OQZ13" s="11"/>
      <c r="ORA13" s="11"/>
      <c r="ORB13" s="11"/>
      <c r="ORC13" s="11"/>
      <c r="ORD13" s="11"/>
      <c r="ORE13" s="11"/>
      <c r="ORF13" s="11"/>
      <c r="ORG13" s="11"/>
      <c r="ORH13" s="11"/>
      <c r="ORI13" s="11"/>
      <c r="ORJ13" s="11"/>
      <c r="ORK13" s="11"/>
      <c r="ORL13" s="11"/>
      <c r="ORM13" s="11"/>
      <c r="ORN13" s="11"/>
      <c r="ORO13" s="11"/>
      <c r="ORP13" s="11"/>
      <c r="ORQ13" s="11"/>
      <c r="ORR13" s="11"/>
      <c r="ORS13" s="11"/>
      <c r="ORT13" s="11"/>
      <c r="ORU13" s="11"/>
      <c r="ORV13" s="11"/>
      <c r="ORW13" s="11"/>
      <c r="ORX13" s="11"/>
      <c r="ORY13" s="11"/>
      <c r="ORZ13" s="11"/>
      <c r="OSA13" s="11"/>
      <c r="OSB13" s="11"/>
      <c r="OSC13" s="11"/>
      <c r="OSD13" s="11"/>
      <c r="OSE13" s="11"/>
      <c r="OSF13" s="11"/>
      <c r="OSG13" s="11"/>
      <c r="OSH13" s="11"/>
      <c r="OSI13" s="11"/>
      <c r="OSJ13" s="11"/>
      <c r="OSK13" s="11"/>
      <c r="OSL13" s="11"/>
      <c r="OSM13" s="11"/>
      <c r="OSN13" s="11"/>
      <c r="OSO13" s="11"/>
      <c r="OSP13" s="11"/>
      <c r="OSQ13" s="11"/>
      <c r="OSR13" s="11"/>
      <c r="OSS13" s="11"/>
      <c r="OST13" s="11"/>
      <c r="OSU13" s="11"/>
      <c r="OSV13" s="11"/>
      <c r="OSW13" s="11"/>
      <c r="OSX13" s="11"/>
      <c r="OSY13" s="11"/>
      <c r="OSZ13" s="11"/>
      <c r="OTA13" s="11"/>
      <c r="OTB13" s="11"/>
      <c r="OTC13" s="11"/>
      <c r="OTD13" s="11"/>
      <c r="OTE13" s="11"/>
      <c r="OTF13" s="11"/>
      <c r="OTG13" s="11"/>
      <c r="OTH13" s="11"/>
      <c r="OTI13" s="11"/>
      <c r="OTJ13" s="11"/>
      <c r="OTK13" s="11"/>
      <c r="OTL13" s="11"/>
      <c r="OTM13" s="11"/>
      <c r="OTN13" s="11"/>
      <c r="OTO13" s="11"/>
      <c r="OTP13" s="11"/>
      <c r="OTQ13" s="11"/>
      <c r="OTR13" s="11"/>
      <c r="OTS13" s="11"/>
      <c r="OTT13" s="11"/>
      <c r="OTU13" s="11"/>
      <c r="OTV13" s="11"/>
      <c r="OTW13" s="11"/>
      <c r="OTX13" s="11"/>
      <c r="OTY13" s="11"/>
      <c r="OTZ13" s="11"/>
      <c r="OUA13" s="11"/>
      <c r="OUB13" s="11"/>
      <c r="OUC13" s="11"/>
      <c r="OUD13" s="11"/>
      <c r="OUE13" s="11"/>
      <c r="OUF13" s="11"/>
      <c r="OUG13" s="11"/>
      <c r="OUH13" s="11"/>
      <c r="OUI13" s="11"/>
      <c r="OUJ13" s="11"/>
      <c r="OUK13" s="11"/>
      <c r="OUL13" s="11"/>
      <c r="OUM13" s="11"/>
      <c r="OUN13" s="11"/>
      <c r="OUO13" s="11"/>
      <c r="OUP13" s="11"/>
      <c r="OUQ13" s="11"/>
      <c r="OUR13" s="11"/>
      <c r="OUS13" s="11"/>
      <c r="OUT13" s="11"/>
      <c r="OUU13" s="11"/>
      <c r="OUV13" s="11"/>
      <c r="OUW13" s="11"/>
      <c r="OUX13" s="11"/>
      <c r="OUY13" s="11"/>
      <c r="OUZ13" s="11"/>
      <c r="OVA13" s="11"/>
      <c r="OVB13" s="11"/>
      <c r="OVC13" s="11"/>
      <c r="OVD13" s="11"/>
      <c r="OVE13" s="11"/>
      <c r="OVF13" s="11"/>
      <c r="OVG13" s="11"/>
      <c r="OVH13" s="11"/>
      <c r="OVI13" s="11"/>
      <c r="OVJ13" s="11"/>
      <c r="OVK13" s="11"/>
      <c r="OVL13" s="11"/>
      <c r="OVM13" s="11"/>
      <c r="OVN13" s="11"/>
      <c r="OVO13" s="11"/>
      <c r="OVP13" s="11"/>
      <c r="OVQ13" s="11"/>
      <c r="OVR13" s="11"/>
      <c r="OVS13" s="11"/>
      <c r="OVT13" s="11"/>
      <c r="OVU13" s="11"/>
      <c r="OVV13" s="11"/>
      <c r="OVW13" s="11"/>
      <c r="OVX13" s="11"/>
      <c r="OVY13" s="11"/>
      <c r="OVZ13" s="11"/>
      <c r="OWA13" s="11"/>
      <c r="OWB13" s="11"/>
      <c r="OWC13" s="11"/>
      <c r="OWD13" s="11"/>
      <c r="OWE13" s="11"/>
      <c r="OWF13" s="11"/>
      <c r="OWG13" s="11"/>
      <c r="OWH13" s="11"/>
      <c r="OWI13" s="11"/>
      <c r="OWJ13" s="11"/>
      <c r="OWK13" s="11"/>
      <c r="OWL13" s="11"/>
      <c r="OWM13" s="11"/>
      <c r="OWN13" s="11"/>
      <c r="OWO13" s="11"/>
      <c r="OWP13" s="11"/>
      <c r="OWQ13" s="11"/>
      <c r="OWR13" s="11"/>
      <c r="OWS13" s="11"/>
      <c r="OWT13" s="11"/>
      <c r="OWU13" s="11"/>
      <c r="OWV13" s="11"/>
      <c r="OWW13" s="11"/>
      <c r="OWX13" s="11"/>
      <c r="OWY13" s="11"/>
      <c r="OWZ13" s="11"/>
      <c r="OXA13" s="11"/>
      <c r="OXB13" s="11"/>
      <c r="OXC13" s="11"/>
      <c r="OXD13" s="11"/>
      <c r="OXE13" s="11"/>
      <c r="OXF13" s="11"/>
      <c r="OXG13" s="11"/>
      <c r="OXH13" s="11"/>
      <c r="OXI13" s="11"/>
      <c r="OXJ13" s="11"/>
      <c r="OXK13" s="11"/>
      <c r="OXL13" s="11"/>
      <c r="OXM13" s="11"/>
      <c r="OXN13" s="11"/>
      <c r="OXO13" s="11"/>
      <c r="OXP13" s="11"/>
      <c r="OXQ13" s="11"/>
      <c r="OXR13" s="11"/>
      <c r="OXS13" s="11"/>
      <c r="OXT13" s="11"/>
      <c r="OXU13" s="11"/>
      <c r="OXV13" s="11"/>
      <c r="OXW13" s="11"/>
      <c r="OXX13" s="11"/>
      <c r="OXY13" s="11"/>
      <c r="OXZ13" s="11"/>
      <c r="OYA13" s="11"/>
      <c r="OYB13" s="11"/>
      <c r="OYC13" s="11"/>
      <c r="OYD13" s="11"/>
      <c r="OYE13" s="11"/>
      <c r="OYF13" s="11"/>
      <c r="OYG13" s="11"/>
      <c r="OYH13" s="11"/>
      <c r="OYI13" s="11"/>
      <c r="OYJ13" s="11"/>
      <c r="OYK13" s="11"/>
      <c r="OYL13" s="11"/>
      <c r="OYM13" s="11"/>
      <c r="OYN13" s="11"/>
      <c r="OYO13" s="11"/>
      <c r="OYP13" s="11"/>
      <c r="OYQ13" s="11"/>
      <c r="OYR13" s="11"/>
      <c r="OYS13" s="11"/>
      <c r="OYT13" s="11"/>
      <c r="OYU13" s="11"/>
      <c r="OYV13" s="11"/>
      <c r="OYW13" s="11"/>
      <c r="OYX13" s="11"/>
      <c r="OYY13" s="11"/>
      <c r="OYZ13" s="11"/>
      <c r="OZA13" s="11"/>
      <c r="OZB13" s="11"/>
      <c r="OZC13" s="11"/>
      <c r="OZD13" s="11"/>
      <c r="OZE13" s="11"/>
      <c r="OZF13" s="11"/>
      <c r="OZG13" s="11"/>
      <c r="OZH13" s="11"/>
      <c r="OZI13" s="11"/>
      <c r="OZJ13" s="11"/>
      <c r="OZK13" s="11"/>
      <c r="OZL13" s="11"/>
      <c r="OZM13" s="11"/>
      <c r="OZN13" s="11"/>
      <c r="OZO13" s="11"/>
      <c r="OZP13" s="11"/>
      <c r="OZQ13" s="11"/>
      <c r="OZR13" s="11"/>
      <c r="OZS13" s="11"/>
      <c r="OZT13" s="11"/>
      <c r="OZU13" s="11"/>
      <c r="OZV13" s="11"/>
      <c r="OZW13" s="11"/>
      <c r="OZX13" s="11"/>
      <c r="OZY13" s="11"/>
      <c r="OZZ13" s="11"/>
      <c r="PAA13" s="11"/>
      <c r="PAB13" s="11"/>
      <c r="PAC13" s="11"/>
      <c r="PAD13" s="11"/>
      <c r="PAE13" s="11"/>
      <c r="PAF13" s="11"/>
      <c r="PAG13" s="11"/>
      <c r="PAH13" s="11"/>
      <c r="PAI13" s="11"/>
      <c r="PAJ13" s="11"/>
      <c r="PAK13" s="11"/>
      <c r="PAL13" s="11"/>
      <c r="PAM13" s="11"/>
      <c r="PAN13" s="11"/>
      <c r="PAO13" s="11"/>
      <c r="PAP13" s="11"/>
      <c r="PAQ13" s="11"/>
      <c r="PAR13" s="11"/>
      <c r="PAS13" s="11"/>
      <c r="PAT13" s="11"/>
      <c r="PAU13" s="11"/>
      <c r="PAV13" s="11"/>
      <c r="PAW13" s="11"/>
      <c r="PAX13" s="11"/>
      <c r="PAY13" s="11"/>
      <c r="PAZ13" s="11"/>
      <c r="PBA13" s="11"/>
      <c r="PBB13" s="11"/>
      <c r="PBC13" s="11"/>
      <c r="PBD13" s="11"/>
      <c r="PBE13" s="11"/>
      <c r="PBF13" s="11"/>
      <c r="PBG13" s="11"/>
      <c r="PBH13" s="11"/>
      <c r="PBI13" s="11"/>
      <c r="PBJ13" s="11"/>
      <c r="PBK13" s="11"/>
      <c r="PBL13" s="11"/>
      <c r="PBM13" s="11"/>
      <c r="PBN13" s="11"/>
      <c r="PBO13" s="11"/>
      <c r="PBP13" s="11"/>
      <c r="PBQ13" s="11"/>
      <c r="PBR13" s="11"/>
      <c r="PBS13" s="11"/>
      <c r="PBT13" s="11"/>
      <c r="PBU13" s="11"/>
      <c r="PBV13" s="11"/>
      <c r="PBW13" s="11"/>
      <c r="PBX13" s="11"/>
      <c r="PBY13" s="11"/>
      <c r="PBZ13" s="11"/>
      <c r="PCA13" s="11"/>
      <c r="PCB13" s="11"/>
      <c r="PCC13" s="11"/>
      <c r="PCD13" s="11"/>
      <c r="PCE13" s="11"/>
      <c r="PCF13" s="11"/>
      <c r="PCG13" s="11"/>
      <c r="PCH13" s="11"/>
      <c r="PCI13" s="11"/>
      <c r="PCJ13" s="11"/>
      <c r="PCK13" s="11"/>
      <c r="PCL13" s="11"/>
      <c r="PCM13" s="11"/>
      <c r="PCN13" s="11"/>
      <c r="PCO13" s="11"/>
      <c r="PCP13" s="11"/>
      <c r="PCQ13" s="11"/>
      <c r="PCR13" s="11"/>
      <c r="PCS13" s="11"/>
      <c r="PCT13" s="11"/>
      <c r="PCU13" s="11"/>
      <c r="PCV13" s="11"/>
      <c r="PCW13" s="11"/>
      <c r="PCX13" s="11"/>
      <c r="PCY13" s="11"/>
      <c r="PCZ13" s="11"/>
      <c r="PDA13" s="11"/>
      <c r="PDB13" s="11"/>
      <c r="PDC13" s="11"/>
      <c r="PDD13" s="11"/>
      <c r="PDE13" s="11"/>
      <c r="PDF13" s="11"/>
      <c r="PDG13" s="11"/>
      <c r="PDH13" s="11"/>
      <c r="PDI13" s="11"/>
      <c r="PDJ13" s="11"/>
      <c r="PDK13" s="11"/>
      <c r="PDL13" s="11"/>
      <c r="PDM13" s="11"/>
      <c r="PDN13" s="11"/>
      <c r="PDO13" s="11"/>
      <c r="PDP13" s="11"/>
      <c r="PDQ13" s="11"/>
      <c r="PDR13" s="11"/>
      <c r="PDS13" s="11"/>
      <c r="PDT13" s="11"/>
      <c r="PDU13" s="11"/>
      <c r="PDV13" s="11"/>
      <c r="PDW13" s="11"/>
      <c r="PDX13" s="11"/>
      <c r="PDY13" s="11"/>
      <c r="PDZ13" s="11"/>
      <c r="PEA13" s="11"/>
      <c r="PEB13" s="11"/>
      <c r="PEC13" s="11"/>
      <c r="PED13" s="11"/>
      <c r="PEE13" s="11"/>
      <c r="PEF13" s="11"/>
      <c r="PEG13" s="11"/>
      <c r="PEH13" s="11"/>
      <c r="PEI13" s="11"/>
      <c r="PEJ13" s="11"/>
      <c r="PEK13" s="11"/>
      <c r="PEL13" s="11"/>
      <c r="PEM13" s="11"/>
      <c r="PEN13" s="11"/>
      <c r="PEO13" s="11"/>
      <c r="PEP13" s="11"/>
      <c r="PEQ13" s="11"/>
      <c r="PER13" s="11"/>
      <c r="PES13" s="11"/>
      <c r="PET13" s="11"/>
      <c r="PEU13" s="11"/>
      <c r="PEV13" s="11"/>
      <c r="PEW13" s="11"/>
      <c r="PEX13" s="11"/>
      <c r="PEY13" s="11"/>
      <c r="PEZ13" s="11"/>
      <c r="PFA13" s="11"/>
      <c r="PFB13" s="11"/>
      <c r="PFC13" s="11"/>
      <c r="PFD13" s="11"/>
      <c r="PFE13" s="11"/>
      <c r="PFF13" s="11"/>
      <c r="PFG13" s="11"/>
      <c r="PFH13" s="11"/>
      <c r="PFI13" s="11"/>
      <c r="PFJ13" s="11"/>
      <c r="PFK13" s="11"/>
      <c r="PFL13" s="11"/>
      <c r="PFM13" s="11"/>
      <c r="PFN13" s="11"/>
      <c r="PFO13" s="11"/>
      <c r="PFP13" s="11"/>
      <c r="PFQ13" s="11"/>
      <c r="PFR13" s="11"/>
      <c r="PFS13" s="11"/>
      <c r="PFT13" s="11"/>
      <c r="PFU13" s="11"/>
      <c r="PFV13" s="11"/>
      <c r="PFW13" s="11"/>
      <c r="PFX13" s="11"/>
      <c r="PFY13" s="11"/>
      <c r="PFZ13" s="11"/>
      <c r="PGA13" s="11"/>
      <c r="PGB13" s="11"/>
      <c r="PGC13" s="11"/>
      <c r="PGD13" s="11"/>
      <c r="PGE13" s="11"/>
      <c r="PGF13" s="11"/>
      <c r="PGG13" s="11"/>
      <c r="PGH13" s="11"/>
      <c r="PGI13" s="11"/>
      <c r="PGJ13" s="11"/>
      <c r="PGK13" s="11"/>
      <c r="PGL13" s="11"/>
      <c r="PGM13" s="11"/>
      <c r="PGN13" s="11"/>
      <c r="PGO13" s="11"/>
      <c r="PGP13" s="11"/>
      <c r="PGQ13" s="11"/>
      <c r="PGR13" s="11"/>
      <c r="PGS13" s="11"/>
      <c r="PGT13" s="11"/>
      <c r="PGU13" s="11"/>
      <c r="PGV13" s="11"/>
      <c r="PGW13" s="11"/>
      <c r="PGX13" s="11"/>
      <c r="PGY13" s="11"/>
      <c r="PGZ13" s="11"/>
      <c r="PHA13" s="11"/>
      <c r="PHB13" s="11"/>
      <c r="PHC13" s="11"/>
      <c r="PHD13" s="11"/>
      <c r="PHE13" s="11"/>
      <c r="PHF13" s="11"/>
      <c r="PHG13" s="11"/>
      <c r="PHH13" s="11"/>
      <c r="PHI13" s="11"/>
      <c r="PHJ13" s="11"/>
      <c r="PHK13" s="11"/>
      <c r="PHL13" s="11"/>
      <c r="PHM13" s="11"/>
      <c r="PHN13" s="11"/>
      <c r="PHO13" s="11"/>
      <c r="PHP13" s="11"/>
      <c r="PHQ13" s="11"/>
      <c r="PHR13" s="11"/>
      <c r="PHS13" s="11"/>
      <c r="PHT13" s="11"/>
      <c r="PHU13" s="11"/>
      <c r="PHV13" s="11"/>
      <c r="PHW13" s="11"/>
      <c r="PHX13" s="11"/>
      <c r="PHY13" s="11"/>
      <c r="PHZ13" s="11"/>
      <c r="PIA13" s="11"/>
      <c r="PIB13" s="11"/>
      <c r="PIC13" s="11"/>
      <c r="PID13" s="11"/>
      <c r="PIE13" s="11"/>
      <c r="PIF13" s="11"/>
      <c r="PIG13" s="11"/>
      <c r="PIH13" s="11"/>
      <c r="PII13" s="11"/>
      <c r="PIJ13" s="11"/>
      <c r="PIK13" s="11"/>
      <c r="PIL13" s="11"/>
      <c r="PIM13" s="11"/>
      <c r="PIN13" s="11"/>
      <c r="PIO13" s="11"/>
      <c r="PIP13" s="11"/>
      <c r="PIQ13" s="11"/>
      <c r="PIR13" s="11"/>
      <c r="PIS13" s="11"/>
      <c r="PIT13" s="11"/>
      <c r="PIU13" s="11"/>
      <c r="PIV13" s="11"/>
      <c r="PIW13" s="11"/>
      <c r="PIX13" s="11"/>
      <c r="PIY13" s="11"/>
      <c r="PIZ13" s="11"/>
      <c r="PJA13" s="11"/>
      <c r="PJB13" s="11"/>
      <c r="PJC13" s="11"/>
      <c r="PJD13" s="11"/>
      <c r="PJE13" s="11"/>
      <c r="PJF13" s="11"/>
      <c r="PJG13" s="11"/>
      <c r="PJH13" s="11"/>
      <c r="PJI13" s="11"/>
      <c r="PJJ13" s="11"/>
      <c r="PJK13" s="11"/>
      <c r="PJL13" s="11"/>
      <c r="PJM13" s="11"/>
      <c r="PJN13" s="11"/>
      <c r="PJO13" s="11"/>
      <c r="PJP13" s="11"/>
      <c r="PJQ13" s="11"/>
      <c r="PJR13" s="11"/>
      <c r="PJS13" s="11"/>
      <c r="PJT13" s="11"/>
      <c r="PJU13" s="11"/>
      <c r="PJV13" s="11"/>
      <c r="PJW13" s="11"/>
      <c r="PJX13" s="11"/>
      <c r="PJY13" s="11"/>
      <c r="PJZ13" s="11"/>
      <c r="PKA13" s="11"/>
      <c r="PKB13" s="11"/>
      <c r="PKC13" s="11"/>
      <c r="PKD13" s="11"/>
      <c r="PKE13" s="11"/>
      <c r="PKF13" s="11"/>
      <c r="PKG13" s="11"/>
      <c r="PKH13" s="11"/>
      <c r="PKI13" s="11"/>
      <c r="PKJ13" s="11"/>
      <c r="PKK13" s="11"/>
      <c r="PKL13" s="11"/>
      <c r="PKM13" s="11"/>
      <c r="PKN13" s="11"/>
      <c r="PKO13" s="11"/>
      <c r="PKP13" s="11"/>
      <c r="PKQ13" s="11"/>
      <c r="PKR13" s="11"/>
      <c r="PKS13" s="11"/>
      <c r="PKT13" s="11"/>
      <c r="PKU13" s="11"/>
      <c r="PKV13" s="11"/>
      <c r="PKW13" s="11"/>
      <c r="PKX13" s="11"/>
      <c r="PKY13" s="11"/>
      <c r="PKZ13" s="11"/>
      <c r="PLA13" s="11"/>
      <c r="PLB13" s="11"/>
      <c r="PLC13" s="11"/>
      <c r="PLD13" s="11"/>
      <c r="PLE13" s="11"/>
      <c r="PLF13" s="11"/>
      <c r="PLG13" s="11"/>
      <c r="PLH13" s="11"/>
      <c r="PLI13" s="11"/>
      <c r="PLJ13" s="11"/>
      <c r="PLK13" s="11"/>
      <c r="PLL13" s="11"/>
      <c r="PLM13" s="11"/>
      <c r="PLN13" s="11"/>
      <c r="PLO13" s="11"/>
      <c r="PLP13" s="11"/>
      <c r="PLQ13" s="11"/>
      <c r="PLR13" s="11"/>
      <c r="PLS13" s="11"/>
      <c r="PLT13" s="11"/>
      <c r="PLU13" s="11"/>
      <c r="PLV13" s="11"/>
      <c r="PLW13" s="11"/>
      <c r="PLX13" s="11"/>
      <c r="PLY13" s="11"/>
      <c r="PLZ13" s="11"/>
      <c r="PMA13" s="11"/>
      <c r="PMB13" s="11"/>
      <c r="PMC13" s="11"/>
      <c r="PMD13" s="11"/>
      <c r="PME13" s="11"/>
      <c r="PMF13" s="11"/>
      <c r="PMG13" s="11"/>
      <c r="PMH13" s="11"/>
      <c r="PMI13" s="11"/>
      <c r="PMJ13" s="11"/>
      <c r="PMK13" s="11"/>
      <c r="PML13" s="11"/>
      <c r="PMM13" s="11"/>
      <c r="PMN13" s="11"/>
      <c r="PMO13" s="11"/>
      <c r="PMP13" s="11"/>
      <c r="PMQ13" s="11"/>
      <c r="PMR13" s="11"/>
      <c r="PMS13" s="11"/>
      <c r="PMT13" s="11"/>
      <c r="PMU13" s="11"/>
      <c r="PMV13" s="11"/>
      <c r="PMW13" s="11"/>
      <c r="PMX13" s="11"/>
      <c r="PMY13" s="11"/>
      <c r="PMZ13" s="11"/>
      <c r="PNA13" s="11"/>
      <c r="PNB13" s="11"/>
      <c r="PNC13" s="11"/>
      <c r="PND13" s="11"/>
      <c r="PNE13" s="11"/>
      <c r="PNF13" s="11"/>
      <c r="PNG13" s="11"/>
      <c r="PNH13" s="11"/>
      <c r="PNI13" s="11"/>
      <c r="PNJ13" s="11"/>
      <c r="PNK13" s="11"/>
      <c r="PNL13" s="11"/>
      <c r="PNM13" s="11"/>
      <c r="PNN13" s="11"/>
      <c r="PNO13" s="11"/>
      <c r="PNP13" s="11"/>
      <c r="PNQ13" s="11"/>
      <c r="PNR13" s="11"/>
      <c r="PNS13" s="11"/>
      <c r="PNT13" s="11"/>
      <c r="PNU13" s="11"/>
      <c r="PNV13" s="11"/>
      <c r="PNW13" s="11"/>
      <c r="PNX13" s="11"/>
      <c r="PNY13" s="11"/>
      <c r="PNZ13" s="11"/>
      <c r="POA13" s="11"/>
      <c r="POB13" s="11"/>
      <c r="POC13" s="11"/>
      <c r="POD13" s="11"/>
      <c r="POE13" s="11"/>
      <c r="POF13" s="11"/>
      <c r="POG13" s="11"/>
      <c r="POH13" s="11"/>
      <c r="POI13" s="11"/>
      <c r="POJ13" s="11"/>
      <c r="POK13" s="11"/>
      <c r="POL13" s="11"/>
      <c r="POM13" s="11"/>
      <c r="PON13" s="11"/>
      <c r="POO13" s="11"/>
      <c r="POP13" s="11"/>
      <c r="POQ13" s="11"/>
      <c r="POR13" s="11"/>
      <c r="POS13" s="11"/>
      <c r="POT13" s="11"/>
      <c r="POU13" s="11"/>
      <c r="POV13" s="11"/>
      <c r="POW13" s="11"/>
      <c r="POX13" s="11"/>
      <c r="POY13" s="11"/>
      <c r="POZ13" s="11"/>
      <c r="PPA13" s="11"/>
      <c r="PPB13" s="11"/>
      <c r="PPC13" s="11"/>
      <c r="PPD13" s="11"/>
      <c r="PPE13" s="11"/>
      <c r="PPF13" s="11"/>
      <c r="PPG13" s="11"/>
      <c r="PPH13" s="11"/>
      <c r="PPI13" s="11"/>
      <c r="PPJ13" s="11"/>
      <c r="PPK13" s="11"/>
      <c r="PPL13" s="11"/>
      <c r="PPM13" s="11"/>
      <c r="PPN13" s="11"/>
      <c r="PPO13" s="11"/>
      <c r="PPP13" s="11"/>
      <c r="PPQ13" s="11"/>
      <c r="PPR13" s="11"/>
      <c r="PPS13" s="11"/>
      <c r="PPT13" s="11"/>
      <c r="PPU13" s="11"/>
      <c r="PPV13" s="11"/>
      <c r="PPW13" s="11"/>
      <c r="PPX13" s="11"/>
      <c r="PPY13" s="11"/>
      <c r="PPZ13" s="11"/>
      <c r="PQA13" s="11"/>
      <c r="PQB13" s="11"/>
      <c r="PQC13" s="11"/>
      <c r="PQD13" s="11"/>
      <c r="PQE13" s="11"/>
      <c r="PQF13" s="11"/>
      <c r="PQG13" s="11"/>
      <c r="PQH13" s="11"/>
      <c r="PQI13" s="11"/>
      <c r="PQJ13" s="11"/>
      <c r="PQK13" s="11"/>
      <c r="PQL13" s="11"/>
      <c r="PQM13" s="11"/>
      <c r="PQN13" s="11"/>
      <c r="PQO13" s="11"/>
      <c r="PQP13" s="11"/>
      <c r="PQQ13" s="11"/>
      <c r="PQR13" s="11"/>
      <c r="PQS13" s="11"/>
      <c r="PQT13" s="11"/>
      <c r="PQU13" s="11"/>
      <c r="PQV13" s="11"/>
      <c r="PQW13" s="11"/>
      <c r="PQX13" s="11"/>
      <c r="PQY13" s="11"/>
      <c r="PQZ13" s="11"/>
      <c r="PRA13" s="11"/>
      <c r="PRB13" s="11"/>
      <c r="PRC13" s="11"/>
      <c r="PRD13" s="11"/>
      <c r="PRE13" s="11"/>
      <c r="PRF13" s="11"/>
      <c r="PRG13" s="11"/>
      <c r="PRH13" s="11"/>
      <c r="PRI13" s="11"/>
      <c r="PRJ13" s="11"/>
      <c r="PRK13" s="11"/>
      <c r="PRL13" s="11"/>
      <c r="PRM13" s="11"/>
      <c r="PRN13" s="11"/>
      <c r="PRO13" s="11"/>
      <c r="PRP13" s="11"/>
      <c r="PRQ13" s="11"/>
      <c r="PRR13" s="11"/>
      <c r="PRS13" s="11"/>
      <c r="PRT13" s="11"/>
      <c r="PRU13" s="11"/>
      <c r="PRV13" s="11"/>
      <c r="PRW13" s="11"/>
      <c r="PRX13" s="11"/>
      <c r="PRY13" s="11"/>
      <c r="PRZ13" s="11"/>
      <c r="PSA13" s="11"/>
      <c r="PSB13" s="11"/>
      <c r="PSC13" s="11"/>
      <c r="PSD13" s="11"/>
      <c r="PSE13" s="11"/>
      <c r="PSF13" s="11"/>
      <c r="PSG13" s="11"/>
      <c r="PSH13" s="11"/>
      <c r="PSI13" s="11"/>
      <c r="PSJ13" s="11"/>
      <c r="PSK13" s="11"/>
      <c r="PSL13" s="11"/>
      <c r="PSM13" s="11"/>
      <c r="PSN13" s="11"/>
      <c r="PSO13" s="11"/>
      <c r="PSP13" s="11"/>
      <c r="PSQ13" s="11"/>
      <c r="PSR13" s="11"/>
      <c r="PSS13" s="11"/>
      <c r="PST13" s="11"/>
      <c r="PSU13" s="11"/>
      <c r="PSV13" s="11"/>
      <c r="PSW13" s="11"/>
      <c r="PSX13" s="11"/>
      <c r="PSY13" s="11"/>
      <c r="PSZ13" s="11"/>
      <c r="PTA13" s="11"/>
      <c r="PTB13" s="11"/>
      <c r="PTC13" s="11"/>
      <c r="PTD13" s="11"/>
      <c r="PTE13" s="11"/>
      <c r="PTF13" s="11"/>
      <c r="PTG13" s="11"/>
      <c r="PTH13" s="11"/>
      <c r="PTI13" s="11"/>
      <c r="PTJ13" s="11"/>
      <c r="PTK13" s="11"/>
      <c r="PTL13" s="11"/>
      <c r="PTM13" s="11"/>
      <c r="PTN13" s="11"/>
      <c r="PTO13" s="11"/>
      <c r="PTP13" s="11"/>
      <c r="PTQ13" s="11"/>
      <c r="PTR13" s="11"/>
      <c r="PTS13" s="11"/>
      <c r="PTT13" s="11"/>
      <c r="PTU13" s="11"/>
      <c r="PTV13" s="11"/>
      <c r="PTW13" s="11"/>
      <c r="PTX13" s="11"/>
      <c r="PTY13" s="11"/>
      <c r="PTZ13" s="11"/>
      <c r="PUA13" s="11"/>
      <c r="PUB13" s="11"/>
      <c r="PUC13" s="11"/>
      <c r="PUD13" s="11"/>
      <c r="PUE13" s="11"/>
      <c r="PUF13" s="11"/>
      <c r="PUG13" s="11"/>
      <c r="PUH13" s="11"/>
      <c r="PUI13" s="11"/>
      <c r="PUJ13" s="11"/>
      <c r="PUK13" s="11"/>
      <c r="PUL13" s="11"/>
      <c r="PUM13" s="11"/>
      <c r="PUN13" s="11"/>
      <c r="PUO13" s="11"/>
      <c r="PUP13" s="11"/>
      <c r="PUQ13" s="11"/>
      <c r="PUR13" s="11"/>
      <c r="PUS13" s="11"/>
      <c r="PUT13" s="11"/>
      <c r="PUU13" s="11"/>
      <c r="PUV13" s="11"/>
      <c r="PUW13" s="11"/>
      <c r="PUX13" s="11"/>
      <c r="PUY13" s="11"/>
      <c r="PUZ13" s="11"/>
      <c r="PVA13" s="11"/>
      <c r="PVB13" s="11"/>
      <c r="PVC13" s="11"/>
      <c r="PVD13" s="11"/>
      <c r="PVE13" s="11"/>
      <c r="PVF13" s="11"/>
      <c r="PVG13" s="11"/>
      <c r="PVH13" s="11"/>
      <c r="PVI13" s="11"/>
      <c r="PVJ13" s="11"/>
      <c r="PVK13" s="11"/>
      <c r="PVL13" s="11"/>
      <c r="PVM13" s="11"/>
      <c r="PVN13" s="11"/>
      <c r="PVO13" s="11"/>
      <c r="PVP13" s="11"/>
      <c r="PVQ13" s="11"/>
      <c r="PVR13" s="11"/>
      <c r="PVS13" s="11"/>
      <c r="PVT13" s="11"/>
      <c r="PVU13" s="11"/>
      <c r="PVV13" s="11"/>
      <c r="PVW13" s="11"/>
      <c r="PVX13" s="11"/>
      <c r="PVY13" s="11"/>
      <c r="PVZ13" s="11"/>
      <c r="PWA13" s="11"/>
      <c r="PWB13" s="11"/>
      <c r="PWC13" s="11"/>
      <c r="PWD13" s="11"/>
      <c r="PWE13" s="11"/>
      <c r="PWF13" s="11"/>
      <c r="PWG13" s="11"/>
      <c r="PWH13" s="11"/>
      <c r="PWI13" s="11"/>
      <c r="PWJ13" s="11"/>
      <c r="PWK13" s="11"/>
      <c r="PWL13" s="11"/>
      <c r="PWM13" s="11"/>
      <c r="PWN13" s="11"/>
      <c r="PWO13" s="11"/>
      <c r="PWP13" s="11"/>
      <c r="PWQ13" s="11"/>
      <c r="PWR13" s="11"/>
      <c r="PWS13" s="11"/>
      <c r="PWT13" s="11"/>
      <c r="PWU13" s="11"/>
      <c r="PWV13" s="11"/>
      <c r="PWW13" s="11"/>
      <c r="PWX13" s="11"/>
      <c r="PWY13" s="11"/>
      <c r="PWZ13" s="11"/>
      <c r="PXA13" s="11"/>
      <c r="PXB13" s="11"/>
      <c r="PXC13" s="11"/>
      <c r="PXD13" s="11"/>
      <c r="PXE13" s="11"/>
      <c r="PXF13" s="11"/>
      <c r="PXG13" s="11"/>
      <c r="PXH13" s="11"/>
      <c r="PXI13" s="11"/>
      <c r="PXJ13" s="11"/>
      <c r="PXK13" s="11"/>
      <c r="PXL13" s="11"/>
      <c r="PXM13" s="11"/>
      <c r="PXN13" s="11"/>
      <c r="PXO13" s="11"/>
      <c r="PXP13" s="11"/>
      <c r="PXQ13" s="11"/>
      <c r="PXR13" s="11"/>
      <c r="PXS13" s="11"/>
      <c r="PXT13" s="11"/>
      <c r="PXU13" s="11"/>
      <c r="PXV13" s="11"/>
      <c r="PXW13" s="11"/>
      <c r="PXX13" s="11"/>
      <c r="PXY13" s="11"/>
      <c r="PXZ13" s="11"/>
      <c r="PYA13" s="11"/>
      <c r="PYB13" s="11"/>
      <c r="PYC13" s="11"/>
      <c r="PYD13" s="11"/>
      <c r="PYE13" s="11"/>
      <c r="PYF13" s="11"/>
      <c r="PYG13" s="11"/>
      <c r="PYH13" s="11"/>
      <c r="PYI13" s="11"/>
      <c r="PYJ13" s="11"/>
      <c r="PYK13" s="11"/>
      <c r="PYL13" s="11"/>
      <c r="PYM13" s="11"/>
      <c r="PYN13" s="11"/>
      <c r="PYO13" s="11"/>
      <c r="PYP13" s="11"/>
      <c r="PYQ13" s="11"/>
      <c r="PYR13" s="11"/>
      <c r="PYS13" s="11"/>
      <c r="PYT13" s="11"/>
      <c r="PYU13" s="11"/>
      <c r="PYV13" s="11"/>
      <c r="PYW13" s="11"/>
      <c r="PYX13" s="11"/>
      <c r="PYY13" s="11"/>
      <c r="PYZ13" s="11"/>
      <c r="PZA13" s="11"/>
      <c r="PZB13" s="11"/>
      <c r="PZC13" s="11"/>
      <c r="PZD13" s="11"/>
      <c r="PZE13" s="11"/>
      <c r="PZF13" s="11"/>
      <c r="PZG13" s="11"/>
      <c r="PZH13" s="11"/>
      <c r="PZI13" s="11"/>
      <c r="PZJ13" s="11"/>
      <c r="PZK13" s="11"/>
      <c r="PZL13" s="11"/>
      <c r="PZM13" s="11"/>
      <c r="PZN13" s="11"/>
      <c r="PZO13" s="11"/>
      <c r="PZP13" s="11"/>
      <c r="PZQ13" s="11"/>
      <c r="PZR13" s="11"/>
      <c r="PZS13" s="11"/>
      <c r="PZT13" s="11"/>
      <c r="PZU13" s="11"/>
      <c r="PZV13" s="11"/>
      <c r="PZW13" s="11"/>
      <c r="PZX13" s="11"/>
      <c r="PZY13" s="11"/>
      <c r="PZZ13" s="11"/>
      <c r="QAA13" s="11"/>
      <c r="QAB13" s="11"/>
      <c r="QAC13" s="11"/>
      <c r="QAD13" s="11"/>
      <c r="QAE13" s="11"/>
      <c r="QAF13" s="11"/>
      <c r="QAG13" s="11"/>
      <c r="QAH13" s="11"/>
      <c r="QAI13" s="11"/>
      <c r="QAJ13" s="11"/>
      <c r="QAK13" s="11"/>
      <c r="QAL13" s="11"/>
      <c r="QAM13" s="11"/>
      <c r="QAN13" s="11"/>
      <c r="QAO13" s="11"/>
      <c r="QAP13" s="11"/>
      <c r="QAQ13" s="11"/>
      <c r="QAR13" s="11"/>
      <c r="QAS13" s="11"/>
      <c r="QAT13" s="11"/>
      <c r="QAU13" s="11"/>
      <c r="QAV13" s="11"/>
      <c r="QAW13" s="11"/>
      <c r="QAX13" s="11"/>
      <c r="QAY13" s="11"/>
      <c r="QAZ13" s="11"/>
      <c r="QBA13" s="11"/>
      <c r="QBB13" s="11"/>
      <c r="QBC13" s="11"/>
      <c r="QBD13" s="11"/>
      <c r="QBE13" s="11"/>
      <c r="QBF13" s="11"/>
      <c r="QBG13" s="11"/>
      <c r="QBH13" s="11"/>
      <c r="QBI13" s="11"/>
      <c r="QBJ13" s="11"/>
      <c r="QBK13" s="11"/>
      <c r="QBL13" s="11"/>
      <c r="QBM13" s="11"/>
      <c r="QBN13" s="11"/>
      <c r="QBO13" s="11"/>
      <c r="QBP13" s="11"/>
      <c r="QBQ13" s="11"/>
      <c r="QBR13" s="11"/>
      <c r="QBS13" s="11"/>
      <c r="QBT13" s="11"/>
      <c r="QBU13" s="11"/>
      <c r="QBV13" s="11"/>
      <c r="QBW13" s="11"/>
      <c r="QBX13" s="11"/>
      <c r="QBY13" s="11"/>
      <c r="QBZ13" s="11"/>
      <c r="QCA13" s="11"/>
      <c r="QCB13" s="11"/>
      <c r="QCC13" s="11"/>
      <c r="QCD13" s="11"/>
      <c r="QCE13" s="11"/>
      <c r="QCF13" s="11"/>
      <c r="QCG13" s="11"/>
      <c r="QCH13" s="11"/>
      <c r="QCI13" s="11"/>
      <c r="QCJ13" s="11"/>
      <c r="QCK13" s="11"/>
      <c r="QCL13" s="11"/>
      <c r="QCM13" s="11"/>
      <c r="QCN13" s="11"/>
      <c r="QCO13" s="11"/>
      <c r="QCP13" s="11"/>
      <c r="QCQ13" s="11"/>
      <c r="QCR13" s="11"/>
      <c r="QCS13" s="11"/>
      <c r="QCT13" s="11"/>
      <c r="QCU13" s="11"/>
      <c r="QCV13" s="11"/>
      <c r="QCW13" s="11"/>
      <c r="QCX13" s="11"/>
      <c r="QCY13" s="11"/>
      <c r="QCZ13" s="11"/>
      <c r="QDA13" s="11"/>
      <c r="QDB13" s="11"/>
      <c r="QDC13" s="11"/>
      <c r="QDD13" s="11"/>
      <c r="QDE13" s="11"/>
      <c r="QDF13" s="11"/>
      <c r="QDG13" s="11"/>
      <c r="QDH13" s="11"/>
      <c r="QDI13" s="11"/>
      <c r="QDJ13" s="11"/>
      <c r="QDK13" s="11"/>
      <c r="QDL13" s="11"/>
      <c r="QDM13" s="11"/>
      <c r="QDN13" s="11"/>
      <c r="QDO13" s="11"/>
      <c r="QDP13" s="11"/>
      <c r="QDQ13" s="11"/>
      <c r="QDR13" s="11"/>
      <c r="QDS13" s="11"/>
      <c r="QDT13" s="11"/>
      <c r="QDU13" s="11"/>
      <c r="QDV13" s="11"/>
      <c r="QDW13" s="11"/>
      <c r="QDX13" s="11"/>
      <c r="QDY13" s="11"/>
      <c r="QDZ13" s="11"/>
      <c r="QEA13" s="11"/>
      <c r="QEB13" s="11"/>
      <c r="QEC13" s="11"/>
      <c r="QED13" s="11"/>
      <c r="QEE13" s="11"/>
      <c r="QEF13" s="11"/>
      <c r="QEG13" s="11"/>
      <c r="QEH13" s="11"/>
      <c r="QEI13" s="11"/>
      <c r="QEJ13" s="11"/>
      <c r="QEK13" s="11"/>
      <c r="QEL13" s="11"/>
      <c r="QEM13" s="11"/>
      <c r="QEN13" s="11"/>
      <c r="QEO13" s="11"/>
      <c r="QEP13" s="11"/>
      <c r="QEQ13" s="11"/>
      <c r="QER13" s="11"/>
      <c r="QES13" s="11"/>
      <c r="QET13" s="11"/>
      <c r="QEU13" s="11"/>
      <c r="QEV13" s="11"/>
      <c r="QEW13" s="11"/>
      <c r="QEX13" s="11"/>
      <c r="QEY13" s="11"/>
      <c r="QEZ13" s="11"/>
      <c r="QFA13" s="11"/>
      <c r="QFB13" s="11"/>
      <c r="QFC13" s="11"/>
      <c r="QFD13" s="11"/>
      <c r="QFE13" s="11"/>
      <c r="QFF13" s="11"/>
      <c r="QFG13" s="11"/>
      <c r="QFH13" s="11"/>
      <c r="QFI13" s="11"/>
      <c r="QFJ13" s="11"/>
      <c r="QFK13" s="11"/>
      <c r="QFL13" s="11"/>
      <c r="QFM13" s="11"/>
      <c r="QFN13" s="11"/>
      <c r="QFO13" s="11"/>
      <c r="QFP13" s="11"/>
      <c r="QFQ13" s="11"/>
      <c r="QFR13" s="11"/>
      <c r="QFS13" s="11"/>
      <c r="QFT13" s="11"/>
      <c r="QFU13" s="11"/>
      <c r="QFV13" s="11"/>
      <c r="QFW13" s="11"/>
      <c r="QFX13" s="11"/>
      <c r="QFY13" s="11"/>
      <c r="QFZ13" s="11"/>
      <c r="QGA13" s="11"/>
      <c r="QGB13" s="11"/>
      <c r="QGC13" s="11"/>
      <c r="QGD13" s="11"/>
      <c r="QGE13" s="11"/>
      <c r="QGF13" s="11"/>
      <c r="QGG13" s="11"/>
      <c r="QGH13" s="11"/>
      <c r="QGI13" s="11"/>
      <c r="QGJ13" s="11"/>
      <c r="QGK13" s="11"/>
      <c r="QGL13" s="11"/>
      <c r="QGM13" s="11"/>
      <c r="QGN13" s="11"/>
      <c r="QGO13" s="11"/>
      <c r="QGP13" s="11"/>
      <c r="QGQ13" s="11"/>
      <c r="QGR13" s="11"/>
      <c r="QGS13" s="11"/>
      <c r="QGT13" s="11"/>
      <c r="QGU13" s="11"/>
      <c r="QGV13" s="11"/>
      <c r="QGW13" s="11"/>
      <c r="QGX13" s="11"/>
      <c r="QGY13" s="11"/>
      <c r="QGZ13" s="11"/>
      <c r="QHA13" s="11"/>
      <c r="QHB13" s="11"/>
      <c r="QHC13" s="11"/>
      <c r="QHD13" s="11"/>
      <c r="QHE13" s="11"/>
      <c r="QHF13" s="11"/>
      <c r="QHG13" s="11"/>
      <c r="QHH13" s="11"/>
      <c r="QHI13" s="11"/>
      <c r="QHJ13" s="11"/>
      <c r="QHK13" s="11"/>
      <c r="QHL13" s="11"/>
      <c r="QHM13" s="11"/>
      <c r="QHN13" s="11"/>
      <c r="QHO13" s="11"/>
      <c r="QHP13" s="11"/>
      <c r="QHQ13" s="11"/>
      <c r="QHR13" s="11"/>
      <c r="QHS13" s="11"/>
      <c r="QHT13" s="11"/>
      <c r="QHU13" s="11"/>
      <c r="QHV13" s="11"/>
      <c r="QHW13" s="11"/>
      <c r="QHX13" s="11"/>
      <c r="QHY13" s="11"/>
      <c r="QHZ13" s="11"/>
      <c r="QIA13" s="11"/>
      <c r="QIB13" s="11"/>
      <c r="QIC13" s="11"/>
      <c r="QID13" s="11"/>
      <c r="QIE13" s="11"/>
      <c r="QIF13" s="11"/>
      <c r="QIG13" s="11"/>
      <c r="QIH13" s="11"/>
      <c r="QII13" s="11"/>
      <c r="QIJ13" s="11"/>
      <c r="QIK13" s="11"/>
      <c r="QIL13" s="11"/>
      <c r="QIM13" s="11"/>
      <c r="QIN13" s="11"/>
      <c r="QIO13" s="11"/>
      <c r="QIP13" s="11"/>
      <c r="QIQ13" s="11"/>
      <c r="QIR13" s="11"/>
      <c r="QIS13" s="11"/>
      <c r="QIT13" s="11"/>
      <c r="QIU13" s="11"/>
      <c r="QIV13" s="11"/>
      <c r="QIW13" s="11"/>
      <c r="QIX13" s="11"/>
      <c r="QIY13" s="11"/>
      <c r="QIZ13" s="11"/>
      <c r="QJA13" s="11"/>
      <c r="QJB13" s="11"/>
      <c r="QJC13" s="11"/>
      <c r="QJD13" s="11"/>
      <c r="QJE13" s="11"/>
      <c r="QJF13" s="11"/>
      <c r="QJG13" s="11"/>
      <c r="QJH13" s="11"/>
      <c r="QJI13" s="11"/>
      <c r="QJJ13" s="11"/>
      <c r="QJK13" s="11"/>
      <c r="QJL13" s="11"/>
      <c r="QJM13" s="11"/>
      <c r="QJN13" s="11"/>
      <c r="QJO13" s="11"/>
      <c r="QJP13" s="11"/>
      <c r="QJQ13" s="11"/>
      <c r="QJR13" s="11"/>
      <c r="QJS13" s="11"/>
      <c r="QJT13" s="11"/>
      <c r="QJU13" s="11"/>
      <c r="QJV13" s="11"/>
      <c r="QJW13" s="11"/>
      <c r="QJX13" s="11"/>
      <c r="QJY13" s="11"/>
      <c r="QJZ13" s="11"/>
      <c r="QKA13" s="11"/>
      <c r="QKB13" s="11"/>
      <c r="QKC13" s="11"/>
      <c r="QKD13" s="11"/>
      <c r="QKE13" s="11"/>
      <c r="QKF13" s="11"/>
      <c r="QKG13" s="11"/>
      <c r="QKH13" s="11"/>
      <c r="QKI13" s="11"/>
      <c r="QKJ13" s="11"/>
      <c r="QKK13" s="11"/>
      <c r="QKL13" s="11"/>
      <c r="QKM13" s="11"/>
      <c r="QKN13" s="11"/>
      <c r="QKO13" s="11"/>
      <c r="QKP13" s="11"/>
      <c r="QKQ13" s="11"/>
      <c r="QKR13" s="11"/>
      <c r="QKS13" s="11"/>
      <c r="QKT13" s="11"/>
      <c r="QKU13" s="11"/>
      <c r="QKV13" s="11"/>
      <c r="QKW13" s="11"/>
      <c r="QKX13" s="11"/>
      <c r="QKY13" s="11"/>
      <c r="QKZ13" s="11"/>
      <c r="QLA13" s="11"/>
      <c r="QLB13" s="11"/>
      <c r="QLC13" s="11"/>
      <c r="QLD13" s="11"/>
      <c r="QLE13" s="11"/>
      <c r="QLF13" s="11"/>
      <c r="QLG13" s="11"/>
      <c r="QLH13" s="11"/>
      <c r="QLI13" s="11"/>
      <c r="QLJ13" s="11"/>
      <c r="QLK13" s="11"/>
      <c r="QLL13" s="11"/>
      <c r="QLM13" s="11"/>
      <c r="QLN13" s="11"/>
      <c r="QLO13" s="11"/>
      <c r="QLP13" s="11"/>
      <c r="QLQ13" s="11"/>
      <c r="QLR13" s="11"/>
      <c r="QLS13" s="11"/>
      <c r="QLT13" s="11"/>
      <c r="QLU13" s="11"/>
      <c r="QLV13" s="11"/>
      <c r="QLW13" s="11"/>
      <c r="QLX13" s="11"/>
      <c r="QLY13" s="11"/>
      <c r="QLZ13" s="11"/>
      <c r="QMA13" s="11"/>
      <c r="QMB13" s="11"/>
      <c r="QMC13" s="11"/>
      <c r="QMD13" s="11"/>
      <c r="QME13" s="11"/>
      <c r="QMF13" s="11"/>
      <c r="QMG13" s="11"/>
      <c r="QMH13" s="11"/>
      <c r="QMI13" s="11"/>
      <c r="QMJ13" s="11"/>
      <c r="QMK13" s="11"/>
      <c r="QML13" s="11"/>
      <c r="QMM13" s="11"/>
      <c r="QMN13" s="11"/>
      <c r="QMO13" s="11"/>
      <c r="QMP13" s="11"/>
      <c r="QMQ13" s="11"/>
      <c r="QMR13" s="11"/>
      <c r="QMS13" s="11"/>
      <c r="QMT13" s="11"/>
      <c r="QMU13" s="11"/>
      <c r="QMV13" s="11"/>
      <c r="QMW13" s="11"/>
      <c r="QMX13" s="11"/>
      <c r="QMY13" s="11"/>
      <c r="QMZ13" s="11"/>
      <c r="QNA13" s="11"/>
      <c r="QNB13" s="11"/>
      <c r="QNC13" s="11"/>
      <c r="QND13" s="11"/>
      <c r="QNE13" s="11"/>
      <c r="QNF13" s="11"/>
      <c r="QNG13" s="11"/>
      <c r="QNH13" s="11"/>
      <c r="QNI13" s="11"/>
      <c r="QNJ13" s="11"/>
      <c r="QNK13" s="11"/>
      <c r="QNL13" s="11"/>
      <c r="QNM13" s="11"/>
      <c r="QNN13" s="11"/>
      <c r="QNO13" s="11"/>
      <c r="QNP13" s="11"/>
      <c r="QNQ13" s="11"/>
      <c r="QNR13" s="11"/>
      <c r="QNS13" s="11"/>
      <c r="QNT13" s="11"/>
      <c r="QNU13" s="11"/>
      <c r="QNV13" s="11"/>
      <c r="QNW13" s="11"/>
      <c r="QNX13" s="11"/>
      <c r="QNY13" s="11"/>
      <c r="QNZ13" s="11"/>
      <c r="QOA13" s="11"/>
      <c r="QOB13" s="11"/>
      <c r="QOC13" s="11"/>
      <c r="QOD13" s="11"/>
      <c r="QOE13" s="11"/>
      <c r="QOF13" s="11"/>
      <c r="QOG13" s="11"/>
      <c r="QOH13" s="11"/>
      <c r="QOI13" s="11"/>
      <c r="QOJ13" s="11"/>
      <c r="QOK13" s="11"/>
      <c r="QOL13" s="11"/>
      <c r="QOM13" s="11"/>
      <c r="QON13" s="11"/>
      <c r="QOO13" s="11"/>
      <c r="QOP13" s="11"/>
      <c r="QOQ13" s="11"/>
      <c r="QOR13" s="11"/>
      <c r="QOS13" s="11"/>
      <c r="QOT13" s="11"/>
      <c r="QOU13" s="11"/>
      <c r="QOV13" s="11"/>
      <c r="QOW13" s="11"/>
      <c r="QOX13" s="11"/>
      <c r="QOY13" s="11"/>
      <c r="QOZ13" s="11"/>
      <c r="QPA13" s="11"/>
      <c r="QPB13" s="11"/>
      <c r="QPC13" s="11"/>
      <c r="QPD13" s="11"/>
      <c r="QPE13" s="11"/>
      <c r="QPF13" s="11"/>
      <c r="QPG13" s="11"/>
      <c r="QPH13" s="11"/>
      <c r="QPI13" s="11"/>
      <c r="QPJ13" s="11"/>
      <c r="QPK13" s="11"/>
      <c r="QPL13" s="11"/>
      <c r="QPM13" s="11"/>
      <c r="QPN13" s="11"/>
      <c r="QPO13" s="11"/>
      <c r="QPP13" s="11"/>
      <c r="QPQ13" s="11"/>
      <c r="QPR13" s="11"/>
      <c r="QPS13" s="11"/>
      <c r="QPT13" s="11"/>
      <c r="QPU13" s="11"/>
      <c r="QPV13" s="11"/>
      <c r="QPW13" s="11"/>
      <c r="QPX13" s="11"/>
      <c r="QPY13" s="11"/>
      <c r="QPZ13" s="11"/>
      <c r="QQA13" s="11"/>
      <c r="QQB13" s="11"/>
      <c r="QQC13" s="11"/>
      <c r="QQD13" s="11"/>
      <c r="QQE13" s="11"/>
      <c r="QQF13" s="11"/>
      <c r="QQG13" s="11"/>
      <c r="QQH13" s="11"/>
      <c r="QQI13" s="11"/>
      <c r="QQJ13" s="11"/>
      <c r="QQK13" s="11"/>
      <c r="QQL13" s="11"/>
      <c r="QQM13" s="11"/>
      <c r="QQN13" s="11"/>
      <c r="QQO13" s="11"/>
      <c r="QQP13" s="11"/>
      <c r="QQQ13" s="11"/>
      <c r="QQR13" s="11"/>
      <c r="QQS13" s="11"/>
      <c r="QQT13" s="11"/>
      <c r="QQU13" s="11"/>
      <c r="QQV13" s="11"/>
      <c r="QQW13" s="11"/>
      <c r="QQX13" s="11"/>
      <c r="QQY13" s="11"/>
      <c r="QQZ13" s="11"/>
      <c r="QRA13" s="11"/>
      <c r="QRB13" s="11"/>
      <c r="QRC13" s="11"/>
      <c r="QRD13" s="11"/>
      <c r="QRE13" s="11"/>
      <c r="QRF13" s="11"/>
      <c r="QRG13" s="11"/>
      <c r="QRH13" s="11"/>
      <c r="QRI13" s="11"/>
      <c r="QRJ13" s="11"/>
      <c r="QRK13" s="11"/>
      <c r="QRL13" s="11"/>
      <c r="QRM13" s="11"/>
      <c r="QRN13" s="11"/>
      <c r="QRO13" s="11"/>
      <c r="QRP13" s="11"/>
      <c r="QRQ13" s="11"/>
      <c r="QRR13" s="11"/>
      <c r="QRS13" s="11"/>
      <c r="QRT13" s="11"/>
      <c r="QRU13" s="11"/>
      <c r="QRV13" s="11"/>
      <c r="QRW13" s="11"/>
      <c r="QRX13" s="11"/>
      <c r="QRY13" s="11"/>
      <c r="QRZ13" s="11"/>
      <c r="QSA13" s="11"/>
      <c r="QSB13" s="11"/>
      <c r="QSC13" s="11"/>
      <c r="QSD13" s="11"/>
      <c r="QSE13" s="11"/>
      <c r="QSF13" s="11"/>
      <c r="QSG13" s="11"/>
      <c r="QSH13" s="11"/>
      <c r="QSI13" s="11"/>
      <c r="QSJ13" s="11"/>
      <c r="QSK13" s="11"/>
      <c r="QSL13" s="11"/>
      <c r="QSM13" s="11"/>
      <c r="QSN13" s="11"/>
      <c r="QSO13" s="11"/>
      <c r="QSP13" s="11"/>
      <c r="QSQ13" s="11"/>
      <c r="QSR13" s="11"/>
      <c r="QSS13" s="11"/>
      <c r="QST13" s="11"/>
      <c r="QSU13" s="11"/>
      <c r="QSV13" s="11"/>
      <c r="QSW13" s="11"/>
      <c r="QSX13" s="11"/>
      <c r="QSY13" s="11"/>
      <c r="QSZ13" s="11"/>
      <c r="QTA13" s="11"/>
      <c r="QTB13" s="11"/>
      <c r="QTC13" s="11"/>
      <c r="QTD13" s="11"/>
      <c r="QTE13" s="11"/>
      <c r="QTF13" s="11"/>
      <c r="QTG13" s="11"/>
      <c r="QTH13" s="11"/>
      <c r="QTI13" s="11"/>
      <c r="QTJ13" s="11"/>
      <c r="QTK13" s="11"/>
      <c r="QTL13" s="11"/>
      <c r="QTM13" s="11"/>
      <c r="QTN13" s="11"/>
      <c r="QTO13" s="11"/>
      <c r="QTP13" s="11"/>
      <c r="QTQ13" s="11"/>
      <c r="QTR13" s="11"/>
      <c r="QTS13" s="11"/>
      <c r="QTT13" s="11"/>
      <c r="QTU13" s="11"/>
      <c r="QTV13" s="11"/>
      <c r="QTW13" s="11"/>
      <c r="QTX13" s="11"/>
      <c r="QTY13" s="11"/>
      <c r="QTZ13" s="11"/>
      <c r="QUA13" s="11"/>
      <c r="QUB13" s="11"/>
      <c r="QUC13" s="11"/>
      <c r="QUD13" s="11"/>
      <c r="QUE13" s="11"/>
      <c r="QUF13" s="11"/>
      <c r="QUG13" s="11"/>
      <c r="QUH13" s="11"/>
      <c r="QUI13" s="11"/>
      <c r="QUJ13" s="11"/>
      <c r="QUK13" s="11"/>
      <c r="QUL13" s="11"/>
      <c r="QUM13" s="11"/>
      <c r="QUN13" s="11"/>
      <c r="QUO13" s="11"/>
      <c r="QUP13" s="11"/>
      <c r="QUQ13" s="11"/>
      <c r="QUR13" s="11"/>
      <c r="QUS13" s="11"/>
      <c r="QUT13" s="11"/>
      <c r="QUU13" s="11"/>
      <c r="QUV13" s="11"/>
      <c r="QUW13" s="11"/>
      <c r="QUX13" s="11"/>
      <c r="QUY13" s="11"/>
      <c r="QUZ13" s="11"/>
      <c r="QVA13" s="11"/>
      <c r="QVB13" s="11"/>
      <c r="QVC13" s="11"/>
      <c r="QVD13" s="11"/>
      <c r="QVE13" s="11"/>
      <c r="QVF13" s="11"/>
      <c r="QVG13" s="11"/>
      <c r="QVH13" s="11"/>
      <c r="QVI13" s="11"/>
      <c r="QVJ13" s="11"/>
      <c r="QVK13" s="11"/>
      <c r="QVL13" s="11"/>
      <c r="QVM13" s="11"/>
      <c r="QVN13" s="11"/>
      <c r="QVO13" s="11"/>
      <c r="QVP13" s="11"/>
      <c r="QVQ13" s="11"/>
      <c r="QVR13" s="11"/>
      <c r="QVS13" s="11"/>
      <c r="QVT13" s="11"/>
      <c r="QVU13" s="11"/>
      <c r="QVV13" s="11"/>
      <c r="QVW13" s="11"/>
      <c r="QVX13" s="11"/>
      <c r="QVY13" s="11"/>
      <c r="QVZ13" s="11"/>
      <c r="QWA13" s="11"/>
      <c r="QWB13" s="11"/>
      <c r="QWC13" s="11"/>
      <c r="QWD13" s="11"/>
      <c r="QWE13" s="11"/>
      <c r="QWF13" s="11"/>
      <c r="QWG13" s="11"/>
      <c r="QWH13" s="11"/>
      <c r="QWI13" s="11"/>
      <c r="QWJ13" s="11"/>
      <c r="QWK13" s="11"/>
      <c r="QWL13" s="11"/>
      <c r="QWM13" s="11"/>
      <c r="QWN13" s="11"/>
      <c r="QWO13" s="11"/>
      <c r="QWP13" s="11"/>
      <c r="QWQ13" s="11"/>
      <c r="QWR13" s="11"/>
      <c r="QWS13" s="11"/>
      <c r="QWT13" s="11"/>
      <c r="QWU13" s="11"/>
      <c r="QWV13" s="11"/>
      <c r="QWW13" s="11"/>
      <c r="QWX13" s="11"/>
      <c r="QWY13" s="11"/>
      <c r="QWZ13" s="11"/>
      <c r="QXA13" s="11"/>
      <c r="QXB13" s="11"/>
      <c r="QXC13" s="11"/>
      <c r="QXD13" s="11"/>
      <c r="QXE13" s="11"/>
      <c r="QXF13" s="11"/>
      <c r="QXG13" s="11"/>
      <c r="QXH13" s="11"/>
      <c r="QXI13" s="11"/>
      <c r="QXJ13" s="11"/>
      <c r="QXK13" s="11"/>
      <c r="QXL13" s="11"/>
      <c r="QXM13" s="11"/>
      <c r="QXN13" s="11"/>
      <c r="QXO13" s="11"/>
      <c r="QXP13" s="11"/>
      <c r="QXQ13" s="11"/>
      <c r="QXR13" s="11"/>
      <c r="QXS13" s="11"/>
      <c r="QXT13" s="11"/>
      <c r="QXU13" s="11"/>
      <c r="QXV13" s="11"/>
      <c r="QXW13" s="11"/>
      <c r="QXX13" s="11"/>
      <c r="QXY13" s="11"/>
      <c r="QXZ13" s="11"/>
      <c r="QYA13" s="11"/>
      <c r="QYB13" s="11"/>
      <c r="QYC13" s="11"/>
      <c r="QYD13" s="11"/>
      <c r="QYE13" s="11"/>
      <c r="QYF13" s="11"/>
      <c r="QYG13" s="11"/>
      <c r="QYH13" s="11"/>
      <c r="QYI13" s="11"/>
      <c r="QYJ13" s="11"/>
      <c r="QYK13" s="11"/>
      <c r="QYL13" s="11"/>
      <c r="QYM13" s="11"/>
      <c r="QYN13" s="11"/>
      <c r="QYO13" s="11"/>
      <c r="QYP13" s="11"/>
      <c r="QYQ13" s="11"/>
      <c r="QYR13" s="11"/>
      <c r="QYS13" s="11"/>
      <c r="QYT13" s="11"/>
      <c r="QYU13" s="11"/>
      <c r="QYV13" s="11"/>
      <c r="QYW13" s="11"/>
      <c r="QYX13" s="11"/>
      <c r="QYY13" s="11"/>
      <c r="QYZ13" s="11"/>
      <c r="QZA13" s="11"/>
      <c r="QZB13" s="11"/>
      <c r="QZC13" s="11"/>
      <c r="QZD13" s="11"/>
      <c r="QZE13" s="11"/>
      <c r="QZF13" s="11"/>
      <c r="QZG13" s="11"/>
      <c r="QZH13" s="11"/>
      <c r="QZI13" s="11"/>
      <c r="QZJ13" s="11"/>
      <c r="QZK13" s="11"/>
      <c r="QZL13" s="11"/>
      <c r="QZM13" s="11"/>
      <c r="QZN13" s="11"/>
      <c r="QZO13" s="11"/>
      <c r="QZP13" s="11"/>
      <c r="QZQ13" s="11"/>
      <c r="QZR13" s="11"/>
      <c r="QZS13" s="11"/>
      <c r="QZT13" s="11"/>
      <c r="QZU13" s="11"/>
      <c r="QZV13" s="11"/>
      <c r="QZW13" s="11"/>
      <c r="QZX13" s="11"/>
      <c r="QZY13" s="11"/>
      <c r="QZZ13" s="11"/>
      <c r="RAA13" s="11"/>
      <c r="RAB13" s="11"/>
      <c r="RAC13" s="11"/>
      <c r="RAD13" s="11"/>
      <c r="RAE13" s="11"/>
      <c r="RAF13" s="11"/>
      <c r="RAG13" s="11"/>
      <c r="RAH13" s="11"/>
      <c r="RAI13" s="11"/>
      <c r="RAJ13" s="11"/>
      <c r="RAK13" s="11"/>
      <c r="RAL13" s="11"/>
      <c r="RAM13" s="11"/>
      <c r="RAN13" s="11"/>
      <c r="RAO13" s="11"/>
      <c r="RAP13" s="11"/>
      <c r="RAQ13" s="11"/>
      <c r="RAR13" s="11"/>
      <c r="RAS13" s="11"/>
      <c r="RAT13" s="11"/>
      <c r="RAU13" s="11"/>
      <c r="RAV13" s="11"/>
      <c r="RAW13" s="11"/>
      <c r="RAX13" s="11"/>
      <c r="RAY13" s="11"/>
      <c r="RAZ13" s="11"/>
      <c r="RBA13" s="11"/>
      <c r="RBB13" s="11"/>
      <c r="RBC13" s="11"/>
      <c r="RBD13" s="11"/>
      <c r="RBE13" s="11"/>
      <c r="RBF13" s="11"/>
      <c r="RBG13" s="11"/>
      <c r="RBH13" s="11"/>
      <c r="RBI13" s="11"/>
      <c r="RBJ13" s="11"/>
      <c r="RBK13" s="11"/>
      <c r="RBL13" s="11"/>
      <c r="RBM13" s="11"/>
      <c r="RBN13" s="11"/>
      <c r="RBO13" s="11"/>
      <c r="RBP13" s="11"/>
      <c r="RBQ13" s="11"/>
      <c r="RBR13" s="11"/>
      <c r="RBS13" s="11"/>
      <c r="RBT13" s="11"/>
      <c r="RBU13" s="11"/>
      <c r="RBV13" s="11"/>
      <c r="RBW13" s="11"/>
      <c r="RBX13" s="11"/>
      <c r="RBY13" s="11"/>
      <c r="RBZ13" s="11"/>
      <c r="RCA13" s="11"/>
      <c r="RCB13" s="11"/>
      <c r="RCC13" s="11"/>
      <c r="RCD13" s="11"/>
      <c r="RCE13" s="11"/>
      <c r="RCF13" s="11"/>
      <c r="RCG13" s="11"/>
      <c r="RCH13" s="11"/>
      <c r="RCI13" s="11"/>
      <c r="RCJ13" s="11"/>
      <c r="RCK13" s="11"/>
      <c r="RCL13" s="11"/>
      <c r="RCM13" s="11"/>
      <c r="RCN13" s="11"/>
      <c r="RCO13" s="11"/>
      <c r="RCP13" s="11"/>
      <c r="RCQ13" s="11"/>
      <c r="RCR13" s="11"/>
      <c r="RCS13" s="11"/>
      <c r="RCT13" s="11"/>
      <c r="RCU13" s="11"/>
      <c r="RCV13" s="11"/>
      <c r="RCW13" s="11"/>
      <c r="RCX13" s="11"/>
      <c r="RCY13" s="11"/>
      <c r="RCZ13" s="11"/>
      <c r="RDA13" s="11"/>
      <c r="RDB13" s="11"/>
      <c r="RDC13" s="11"/>
      <c r="RDD13" s="11"/>
      <c r="RDE13" s="11"/>
      <c r="RDF13" s="11"/>
      <c r="RDG13" s="11"/>
      <c r="RDH13" s="11"/>
      <c r="RDI13" s="11"/>
      <c r="RDJ13" s="11"/>
      <c r="RDK13" s="11"/>
      <c r="RDL13" s="11"/>
      <c r="RDM13" s="11"/>
      <c r="RDN13" s="11"/>
      <c r="RDO13" s="11"/>
      <c r="RDP13" s="11"/>
      <c r="RDQ13" s="11"/>
      <c r="RDR13" s="11"/>
      <c r="RDS13" s="11"/>
      <c r="RDT13" s="11"/>
      <c r="RDU13" s="11"/>
      <c r="RDV13" s="11"/>
      <c r="RDW13" s="11"/>
      <c r="RDX13" s="11"/>
      <c r="RDY13" s="11"/>
      <c r="RDZ13" s="11"/>
      <c r="REA13" s="11"/>
      <c r="REB13" s="11"/>
      <c r="REC13" s="11"/>
      <c r="RED13" s="11"/>
      <c r="REE13" s="11"/>
      <c r="REF13" s="11"/>
      <c r="REG13" s="11"/>
      <c r="REH13" s="11"/>
      <c r="REI13" s="11"/>
      <c r="REJ13" s="11"/>
      <c r="REK13" s="11"/>
      <c r="REL13" s="11"/>
      <c r="REM13" s="11"/>
      <c r="REN13" s="11"/>
      <c r="REO13" s="11"/>
      <c r="REP13" s="11"/>
      <c r="REQ13" s="11"/>
      <c r="RER13" s="11"/>
      <c r="RES13" s="11"/>
      <c r="RET13" s="11"/>
      <c r="REU13" s="11"/>
      <c r="REV13" s="11"/>
      <c r="REW13" s="11"/>
      <c r="REX13" s="11"/>
      <c r="REY13" s="11"/>
      <c r="REZ13" s="11"/>
      <c r="RFA13" s="11"/>
      <c r="RFB13" s="11"/>
      <c r="RFC13" s="11"/>
      <c r="RFD13" s="11"/>
      <c r="RFE13" s="11"/>
      <c r="RFF13" s="11"/>
      <c r="RFG13" s="11"/>
      <c r="RFH13" s="11"/>
      <c r="RFI13" s="11"/>
      <c r="RFJ13" s="11"/>
      <c r="RFK13" s="11"/>
      <c r="RFL13" s="11"/>
      <c r="RFM13" s="11"/>
      <c r="RFN13" s="11"/>
      <c r="RFO13" s="11"/>
      <c r="RFP13" s="11"/>
      <c r="RFQ13" s="11"/>
      <c r="RFR13" s="11"/>
      <c r="RFS13" s="11"/>
      <c r="RFT13" s="11"/>
      <c r="RFU13" s="11"/>
      <c r="RFV13" s="11"/>
      <c r="RFW13" s="11"/>
      <c r="RFX13" s="11"/>
      <c r="RFY13" s="11"/>
      <c r="RFZ13" s="11"/>
      <c r="RGA13" s="11"/>
      <c r="RGB13" s="11"/>
      <c r="RGC13" s="11"/>
      <c r="RGD13" s="11"/>
      <c r="RGE13" s="11"/>
      <c r="RGF13" s="11"/>
      <c r="RGG13" s="11"/>
      <c r="RGH13" s="11"/>
      <c r="RGI13" s="11"/>
      <c r="RGJ13" s="11"/>
      <c r="RGK13" s="11"/>
      <c r="RGL13" s="11"/>
      <c r="RGM13" s="11"/>
      <c r="RGN13" s="11"/>
      <c r="RGO13" s="11"/>
      <c r="RGP13" s="11"/>
      <c r="RGQ13" s="11"/>
      <c r="RGR13" s="11"/>
      <c r="RGS13" s="11"/>
      <c r="RGT13" s="11"/>
      <c r="RGU13" s="11"/>
      <c r="RGV13" s="11"/>
      <c r="RGW13" s="11"/>
      <c r="RGX13" s="11"/>
      <c r="RGY13" s="11"/>
      <c r="RGZ13" s="11"/>
      <c r="RHA13" s="11"/>
      <c r="RHB13" s="11"/>
      <c r="RHC13" s="11"/>
      <c r="RHD13" s="11"/>
      <c r="RHE13" s="11"/>
      <c r="RHF13" s="11"/>
      <c r="RHG13" s="11"/>
      <c r="RHH13" s="11"/>
      <c r="RHI13" s="11"/>
      <c r="RHJ13" s="11"/>
      <c r="RHK13" s="11"/>
      <c r="RHL13" s="11"/>
      <c r="RHM13" s="11"/>
      <c r="RHN13" s="11"/>
      <c r="RHO13" s="11"/>
      <c r="RHP13" s="11"/>
      <c r="RHQ13" s="11"/>
      <c r="RHR13" s="11"/>
      <c r="RHS13" s="11"/>
      <c r="RHT13" s="11"/>
      <c r="RHU13" s="11"/>
      <c r="RHV13" s="11"/>
      <c r="RHW13" s="11"/>
      <c r="RHX13" s="11"/>
      <c r="RHY13" s="11"/>
      <c r="RHZ13" s="11"/>
      <c r="RIA13" s="11"/>
      <c r="RIB13" s="11"/>
      <c r="RIC13" s="11"/>
      <c r="RID13" s="11"/>
      <c r="RIE13" s="11"/>
      <c r="RIF13" s="11"/>
      <c r="RIG13" s="11"/>
      <c r="RIH13" s="11"/>
      <c r="RII13" s="11"/>
      <c r="RIJ13" s="11"/>
      <c r="RIK13" s="11"/>
      <c r="RIL13" s="11"/>
      <c r="RIM13" s="11"/>
      <c r="RIN13" s="11"/>
      <c r="RIO13" s="11"/>
      <c r="RIP13" s="11"/>
      <c r="RIQ13" s="11"/>
      <c r="RIR13" s="11"/>
      <c r="RIS13" s="11"/>
      <c r="RIT13" s="11"/>
      <c r="RIU13" s="11"/>
      <c r="RIV13" s="11"/>
      <c r="RIW13" s="11"/>
      <c r="RIX13" s="11"/>
      <c r="RIY13" s="11"/>
      <c r="RIZ13" s="11"/>
      <c r="RJA13" s="11"/>
      <c r="RJB13" s="11"/>
      <c r="RJC13" s="11"/>
      <c r="RJD13" s="11"/>
      <c r="RJE13" s="11"/>
      <c r="RJF13" s="11"/>
      <c r="RJG13" s="11"/>
      <c r="RJH13" s="11"/>
      <c r="RJI13" s="11"/>
      <c r="RJJ13" s="11"/>
      <c r="RJK13" s="11"/>
      <c r="RJL13" s="11"/>
      <c r="RJM13" s="11"/>
      <c r="RJN13" s="11"/>
      <c r="RJO13" s="11"/>
      <c r="RJP13" s="11"/>
      <c r="RJQ13" s="11"/>
      <c r="RJR13" s="11"/>
      <c r="RJS13" s="11"/>
      <c r="RJT13" s="11"/>
      <c r="RJU13" s="11"/>
      <c r="RJV13" s="11"/>
      <c r="RJW13" s="11"/>
      <c r="RJX13" s="11"/>
      <c r="RJY13" s="11"/>
      <c r="RJZ13" s="11"/>
      <c r="RKA13" s="11"/>
      <c r="RKB13" s="11"/>
      <c r="RKC13" s="11"/>
      <c r="RKD13" s="11"/>
      <c r="RKE13" s="11"/>
      <c r="RKF13" s="11"/>
      <c r="RKG13" s="11"/>
      <c r="RKH13" s="11"/>
      <c r="RKI13" s="11"/>
      <c r="RKJ13" s="11"/>
      <c r="RKK13" s="11"/>
      <c r="RKL13" s="11"/>
      <c r="RKM13" s="11"/>
      <c r="RKN13" s="11"/>
      <c r="RKO13" s="11"/>
      <c r="RKP13" s="11"/>
      <c r="RKQ13" s="11"/>
      <c r="RKR13" s="11"/>
      <c r="RKS13" s="11"/>
      <c r="RKT13" s="11"/>
      <c r="RKU13" s="11"/>
      <c r="RKV13" s="11"/>
      <c r="RKW13" s="11"/>
      <c r="RKX13" s="11"/>
      <c r="RKY13" s="11"/>
      <c r="RKZ13" s="11"/>
      <c r="RLA13" s="11"/>
      <c r="RLB13" s="11"/>
      <c r="RLC13" s="11"/>
      <c r="RLD13" s="11"/>
      <c r="RLE13" s="11"/>
      <c r="RLF13" s="11"/>
      <c r="RLG13" s="11"/>
      <c r="RLH13" s="11"/>
      <c r="RLI13" s="11"/>
      <c r="RLJ13" s="11"/>
      <c r="RLK13" s="11"/>
      <c r="RLL13" s="11"/>
      <c r="RLM13" s="11"/>
      <c r="RLN13" s="11"/>
      <c r="RLO13" s="11"/>
      <c r="RLP13" s="11"/>
      <c r="RLQ13" s="11"/>
      <c r="RLR13" s="11"/>
      <c r="RLS13" s="11"/>
      <c r="RLT13" s="11"/>
      <c r="RLU13" s="11"/>
      <c r="RLV13" s="11"/>
      <c r="RLW13" s="11"/>
      <c r="RLX13" s="11"/>
      <c r="RLY13" s="11"/>
      <c r="RLZ13" s="11"/>
      <c r="RMA13" s="11"/>
      <c r="RMB13" s="11"/>
      <c r="RMC13" s="11"/>
      <c r="RMD13" s="11"/>
      <c r="RME13" s="11"/>
      <c r="RMF13" s="11"/>
      <c r="RMG13" s="11"/>
      <c r="RMH13" s="11"/>
      <c r="RMI13" s="11"/>
      <c r="RMJ13" s="11"/>
      <c r="RMK13" s="11"/>
      <c r="RML13" s="11"/>
      <c r="RMM13" s="11"/>
      <c r="RMN13" s="11"/>
      <c r="RMO13" s="11"/>
      <c r="RMP13" s="11"/>
      <c r="RMQ13" s="11"/>
      <c r="RMR13" s="11"/>
      <c r="RMS13" s="11"/>
      <c r="RMT13" s="11"/>
      <c r="RMU13" s="11"/>
      <c r="RMV13" s="11"/>
      <c r="RMW13" s="11"/>
      <c r="RMX13" s="11"/>
      <c r="RMY13" s="11"/>
      <c r="RMZ13" s="11"/>
      <c r="RNA13" s="11"/>
      <c r="RNB13" s="11"/>
      <c r="RNC13" s="11"/>
      <c r="RND13" s="11"/>
      <c r="RNE13" s="11"/>
      <c r="RNF13" s="11"/>
      <c r="RNG13" s="11"/>
      <c r="RNH13" s="11"/>
      <c r="RNI13" s="11"/>
      <c r="RNJ13" s="11"/>
      <c r="RNK13" s="11"/>
      <c r="RNL13" s="11"/>
      <c r="RNM13" s="11"/>
      <c r="RNN13" s="11"/>
      <c r="RNO13" s="11"/>
      <c r="RNP13" s="11"/>
      <c r="RNQ13" s="11"/>
      <c r="RNR13" s="11"/>
      <c r="RNS13" s="11"/>
      <c r="RNT13" s="11"/>
      <c r="RNU13" s="11"/>
      <c r="RNV13" s="11"/>
      <c r="RNW13" s="11"/>
      <c r="RNX13" s="11"/>
      <c r="RNY13" s="11"/>
      <c r="RNZ13" s="11"/>
      <c r="ROA13" s="11"/>
      <c r="ROB13" s="11"/>
      <c r="ROC13" s="11"/>
      <c r="ROD13" s="11"/>
      <c r="ROE13" s="11"/>
      <c r="ROF13" s="11"/>
      <c r="ROG13" s="11"/>
      <c r="ROH13" s="11"/>
      <c r="ROI13" s="11"/>
      <c r="ROJ13" s="11"/>
      <c r="ROK13" s="11"/>
      <c r="ROL13" s="11"/>
      <c r="ROM13" s="11"/>
      <c r="RON13" s="11"/>
      <c r="ROO13" s="11"/>
      <c r="ROP13" s="11"/>
      <c r="ROQ13" s="11"/>
      <c r="ROR13" s="11"/>
      <c r="ROS13" s="11"/>
      <c r="ROT13" s="11"/>
      <c r="ROU13" s="11"/>
      <c r="ROV13" s="11"/>
      <c r="ROW13" s="11"/>
      <c r="ROX13" s="11"/>
      <c r="ROY13" s="11"/>
      <c r="ROZ13" s="11"/>
      <c r="RPA13" s="11"/>
      <c r="RPB13" s="11"/>
      <c r="RPC13" s="11"/>
      <c r="RPD13" s="11"/>
      <c r="RPE13" s="11"/>
      <c r="RPF13" s="11"/>
      <c r="RPG13" s="11"/>
      <c r="RPH13" s="11"/>
      <c r="RPI13" s="11"/>
      <c r="RPJ13" s="11"/>
      <c r="RPK13" s="11"/>
      <c r="RPL13" s="11"/>
      <c r="RPM13" s="11"/>
      <c r="RPN13" s="11"/>
      <c r="RPO13" s="11"/>
      <c r="RPP13" s="11"/>
      <c r="RPQ13" s="11"/>
      <c r="RPR13" s="11"/>
      <c r="RPS13" s="11"/>
      <c r="RPT13" s="11"/>
      <c r="RPU13" s="11"/>
      <c r="RPV13" s="11"/>
      <c r="RPW13" s="11"/>
      <c r="RPX13" s="11"/>
      <c r="RPY13" s="11"/>
      <c r="RPZ13" s="11"/>
      <c r="RQA13" s="11"/>
      <c r="RQB13" s="11"/>
      <c r="RQC13" s="11"/>
      <c r="RQD13" s="11"/>
      <c r="RQE13" s="11"/>
      <c r="RQF13" s="11"/>
      <c r="RQG13" s="11"/>
      <c r="RQH13" s="11"/>
      <c r="RQI13" s="11"/>
      <c r="RQJ13" s="11"/>
      <c r="RQK13" s="11"/>
      <c r="RQL13" s="11"/>
      <c r="RQM13" s="11"/>
      <c r="RQN13" s="11"/>
      <c r="RQO13" s="11"/>
      <c r="RQP13" s="11"/>
      <c r="RQQ13" s="11"/>
      <c r="RQR13" s="11"/>
      <c r="RQS13" s="11"/>
      <c r="RQT13" s="11"/>
      <c r="RQU13" s="11"/>
      <c r="RQV13" s="11"/>
      <c r="RQW13" s="11"/>
      <c r="RQX13" s="11"/>
      <c r="RQY13" s="11"/>
      <c r="RQZ13" s="11"/>
      <c r="RRA13" s="11"/>
      <c r="RRB13" s="11"/>
      <c r="RRC13" s="11"/>
      <c r="RRD13" s="11"/>
      <c r="RRE13" s="11"/>
      <c r="RRF13" s="11"/>
      <c r="RRG13" s="11"/>
      <c r="RRH13" s="11"/>
      <c r="RRI13" s="11"/>
      <c r="RRJ13" s="11"/>
      <c r="RRK13" s="11"/>
      <c r="RRL13" s="11"/>
      <c r="RRM13" s="11"/>
      <c r="RRN13" s="11"/>
      <c r="RRO13" s="11"/>
      <c r="RRP13" s="11"/>
      <c r="RRQ13" s="11"/>
      <c r="RRR13" s="11"/>
      <c r="RRS13" s="11"/>
      <c r="RRT13" s="11"/>
      <c r="RRU13" s="11"/>
      <c r="RRV13" s="11"/>
      <c r="RRW13" s="11"/>
      <c r="RRX13" s="11"/>
      <c r="RRY13" s="11"/>
      <c r="RRZ13" s="11"/>
      <c r="RSA13" s="11"/>
      <c r="RSB13" s="11"/>
      <c r="RSC13" s="11"/>
      <c r="RSD13" s="11"/>
      <c r="RSE13" s="11"/>
      <c r="RSF13" s="11"/>
      <c r="RSG13" s="11"/>
      <c r="RSH13" s="11"/>
      <c r="RSI13" s="11"/>
      <c r="RSJ13" s="11"/>
      <c r="RSK13" s="11"/>
      <c r="RSL13" s="11"/>
      <c r="RSM13" s="11"/>
      <c r="RSN13" s="11"/>
      <c r="RSO13" s="11"/>
      <c r="RSP13" s="11"/>
      <c r="RSQ13" s="11"/>
      <c r="RSR13" s="11"/>
      <c r="RSS13" s="11"/>
      <c r="RST13" s="11"/>
      <c r="RSU13" s="11"/>
      <c r="RSV13" s="11"/>
      <c r="RSW13" s="11"/>
      <c r="RSX13" s="11"/>
      <c r="RSY13" s="11"/>
      <c r="RSZ13" s="11"/>
      <c r="RTA13" s="11"/>
      <c r="RTB13" s="11"/>
      <c r="RTC13" s="11"/>
      <c r="RTD13" s="11"/>
      <c r="RTE13" s="11"/>
      <c r="RTF13" s="11"/>
      <c r="RTG13" s="11"/>
      <c r="RTH13" s="11"/>
      <c r="RTI13" s="11"/>
      <c r="RTJ13" s="11"/>
      <c r="RTK13" s="11"/>
      <c r="RTL13" s="11"/>
      <c r="RTM13" s="11"/>
      <c r="RTN13" s="11"/>
      <c r="RTO13" s="11"/>
      <c r="RTP13" s="11"/>
      <c r="RTQ13" s="11"/>
      <c r="RTR13" s="11"/>
      <c r="RTS13" s="11"/>
      <c r="RTT13" s="11"/>
      <c r="RTU13" s="11"/>
      <c r="RTV13" s="11"/>
      <c r="RTW13" s="11"/>
      <c r="RTX13" s="11"/>
      <c r="RTY13" s="11"/>
      <c r="RTZ13" s="11"/>
      <c r="RUA13" s="11"/>
      <c r="RUB13" s="11"/>
      <c r="RUC13" s="11"/>
      <c r="RUD13" s="11"/>
      <c r="RUE13" s="11"/>
      <c r="RUF13" s="11"/>
      <c r="RUG13" s="11"/>
      <c r="RUH13" s="11"/>
      <c r="RUI13" s="11"/>
      <c r="RUJ13" s="11"/>
      <c r="RUK13" s="11"/>
      <c r="RUL13" s="11"/>
      <c r="RUM13" s="11"/>
      <c r="RUN13" s="11"/>
      <c r="RUO13" s="11"/>
      <c r="RUP13" s="11"/>
      <c r="RUQ13" s="11"/>
      <c r="RUR13" s="11"/>
      <c r="RUS13" s="11"/>
      <c r="RUT13" s="11"/>
      <c r="RUU13" s="11"/>
      <c r="RUV13" s="11"/>
      <c r="RUW13" s="11"/>
      <c r="RUX13" s="11"/>
      <c r="RUY13" s="11"/>
      <c r="RUZ13" s="11"/>
      <c r="RVA13" s="11"/>
      <c r="RVB13" s="11"/>
      <c r="RVC13" s="11"/>
      <c r="RVD13" s="11"/>
      <c r="RVE13" s="11"/>
      <c r="RVF13" s="11"/>
      <c r="RVG13" s="11"/>
      <c r="RVH13" s="11"/>
      <c r="RVI13" s="11"/>
      <c r="RVJ13" s="11"/>
      <c r="RVK13" s="11"/>
      <c r="RVL13" s="11"/>
      <c r="RVM13" s="11"/>
      <c r="RVN13" s="11"/>
      <c r="RVO13" s="11"/>
      <c r="RVP13" s="11"/>
      <c r="RVQ13" s="11"/>
      <c r="RVR13" s="11"/>
      <c r="RVS13" s="11"/>
      <c r="RVT13" s="11"/>
      <c r="RVU13" s="11"/>
      <c r="RVV13" s="11"/>
      <c r="RVW13" s="11"/>
      <c r="RVX13" s="11"/>
      <c r="RVY13" s="11"/>
      <c r="RVZ13" s="11"/>
      <c r="RWA13" s="11"/>
      <c r="RWB13" s="11"/>
      <c r="RWC13" s="11"/>
      <c r="RWD13" s="11"/>
      <c r="RWE13" s="11"/>
      <c r="RWF13" s="11"/>
      <c r="RWG13" s="11"/>
      <c r="RWH13" s="11"/>
      <c r="RWI13" s="11"/>
      <c r="RWJ13" s="11"/>
      <c r="RWK13" s="11"/>
      <c r="RWL13" s="11"/>
      <c r="RWM13" s="11"/>
      <c r="RWN13" s="11"/>
      <c r="RWO13" s="11"/>
      <c r="RWP13" s="11"/>
      <c r="RWQ13" s="11"/>
      <c r="RWR13" s="11"/>
      <c r="RWS13" s="11"/>
      <c r="RWT13" s="11"/>
      <c r="RWU13" s="11"/>
      <c r="RWV13" s="11"/>
      <c r="RWW13" s="11"/>
      <c r="RWX13" s="11"/>
      <c r="RWY13" s="11"/>
      <c r="RWZ13" s="11"/>
      <c r="RXA13" s="11"/>
      <c r="RXB13" s="11"/>
      <c r="RXC13" s="11"/>
      <c r="RXD13" s="11"/>
      <c r="RXE13" s="11"/>
      <c r="RXF13" s="11"/>
      <c r="RXG13" s="11"/>
      <c r="RXH13" s="11"/>
      <c r="RXI13" s="11"/>
      <c r="RXJ13" s="11"/>
      <c r="RXK13" s="11"/>
      <c r="RXL13" s="11"/>
      <c r="RXM13" s="11"/>
      <c r="RXN13" s="11"/>
      <c r="RXO13" s="11"/>
      <c r="RXP13" s="11"/>
      <c r="RXQ13" s="11"/>
      <c r="RXR13" s="11"/>
      <c r="RXS13" s="11"/>
      <c r="RXT13" s="11"/>
      <c r="RXU13" s="11"/>
      <c r="RXV13" s="11"/>
      <c r="RXW13" s="11"/>
      <c r="RXX13" s="11"/>
      <c r="RXY13" s="11"/>
      <c r="RXZ13" s="11"/>
      <c r="RYA13" s="11"/>
      <c r="RYB13" s="11"/>
      <c r="RYC13" s="11"/>
      <c r="RYD13" s="11"/>
      <c r="RYE13" s="11"/>
      <c r="RYF13" s="11"/>
      <c r="RYG13" s="11"/>
      <c r="RYH13" s="11"/>
      <c r="RYI13" s="11"/>
      <c r="RYJ13" s="11"/>
      <c r="RYK13" s="11"/>
      <c r="RYL13" s="11"/>
      <c r="RYM13" s="11"/>
      <c r="RYN13" s="11"/>
      <c r="RYO13" s="11"/>
      <c r="RYP13" s="11"/>
      <c r="RYQ13" s="11"/>
      <c r="RYR13" s="11"/>
      <c r="RYS13" s="11"/>
      <c r="RYT13" s="11"/>
      <c r="RYU13" s="11"/>
      <c r="RYV13" s="11"/>
      <c r="RYW13" s="11"/>
      <c r="RYX13" s="11"/>
      <c r="RYY13" s="11"/>
      <c r="RYZ13" s="11"/>
      <c r="RZA13" s="11"/>
      <c r="RZB13" s="11"/>
      <c r="RZC13" s="11"/>
      <c r="RZD13" s="11"/>
      <c r="RZE13" s="11"/>
      <c r="RZF13" s="11"/>
      <c r="RZG13" s="11"/>
      <c r="RZH13" s="11"/>
      <c r="RZI13" s="11"/>
      <c r="RZJ13" s="11"/>
      <c r="RZK13" s="11"/>
      <c r="RZL13" s="11"/>
      <c r="RZM13" s="11"/>
      <c r="RZN13" s="11"/>
      <c r="RZO13" s="11"/>
      <c r="RZP13" s="11"/>
      <c r="RZQ13" s="11"/>
      <c r="RZR13" s="11"/>
      <c r="RZS13" s="11"/>
      <c r="RZT13" s="11"/>
      <c r="RZU13" s="11"/>
      <c r="RZV13" s="11"/>
      <c r="RZW13" s="11"/>
      <c r="RZX13" s="11"/>
      <c r="RZY13" s="11"/>
      <c r="RZZ13" s="11"/>
      <c r="SAA13" s="11"/>
      <c r="SAB13" s="11"/>
      <c r="SAC13" s="11"/>
      <c r="SAD13" s="11"/>
      <c r="SAE13" s="11"/>
      <c r="SAF13" s="11"/>
      <c r="SAG13" s="11"/>
      <c r="SAH13" s="11"/>
      <c r="SAI13" s="11"/>
      <c r="SAJ13" s="11"/>
      <c r="SAK13" s="11"/>
      <c r="SAL13" s="11"/>
      <c r="SAM13" s="11"/>
      <c r="SAN13" s="11"/>
      <c r="SAO13" s="11"/>
      <c r="SAP13" s="11"/>
      <c r="SAQ13" s="11"/>
      <c r="SAR13" s="11"/>
      <c r="SAS13" s="11"/>
      <c r="SAT13" s="11"/>
      <c r="SAU13" s="11"/>
      <c r="SAV13" s="11"/>
      <c r="SAW13" s="11"/>
      <c r="SAX13" s="11"/>
      <c r="SAY13" s="11"/>
      <c r="SAZ13" s="11"/>
      <c r="SBA13" s="11"/>
      <c r="SBB13" s="11"/>
      <c r="SBC13" s="11"/>
      <c r="SBD13" s="11"/>
      <c r="SBE13" s="11"/>
      <c r="SBF13" s="11"/>
      <c r="SBG13" s="11"/>
      <c r="SBH13" s="11"/>
      <c r="SBI13" s="11"/>
      <c r="SBJ13" s="11"/>
      <c r="SBK13" s="11"/>
      <c r="SBL13" s="11"/>
      <c r="SBM13" s="11"/>
      <c r="SBN13" s="11"/>
      <c r="SBO13" s="11"/>
      <c r="SBP13" s="11"/>
      <c r="SBQ13" s="11"/>
      <c r="SBR13" s="11"/>
      <c r="SBS13" s="11"/>
      <c r="SBT13" s="11"/>
      <c r="SBU13" s="11"/>
      <c r="SBV13" s="11"/>
      <c r="SBW13" s="11"/>
      <c r="SBX13" s="11"/>
      <c r="SBY13" s="11"/>
      <c r="SBZ13" s="11"/>
      <c r="SCA13" s="11"/>
      <c r="SCB13" s="11"/>
      <c r="SCC13" s="11"/>
      <c r="SCD13" s="11"/>
      <c r="SCE13" s="11"/>
      <c r="SCF13" s="11"/>
      <c r="SCG13" s="11"/>
      <c r="SCH13" s="11"/>
      <c r="SCI13" s="11"/>
      <c r="SCJ13" s="11"/>
      <c r="SCK13" s="11"/>
      <c r="SCL13" s="11"/>
      <c r="SCM13" s="11"/>
      <c r="SCN13" s="11"/>
      <c r="SCO13" s="11"/>
      <c r="SCP13" s="11"/>
      <c r="SCQ13" s="11"/>
      <c r="SCR13" s="11"/>
      <c r="SCS13" s="11"/>
      <c r="SCT13" s="11"/>
      <c r="SCU13" s="11"/>
      <c r="SCV13" s="11"/>
      <c r="SCW13" s="11"/>
      <c r="SCX13" s="11"/>
      <c r="SCY13" s="11"/>
      <c r="SCZ13" s="11"/>
      <c r="SDA13" s="11"/>
      <c r="SDB13" s="11"/>
      <c r="SDC13" s="11"/>
      <c r="SDD13" s="11"/>
      <c r="SDE13" s="11"/>
      <c r="SDF13" s="11"/>
      <c r="SDG13" s="11"/>
      <c r="SDH13" s="11"/>
      <c r="SDI13" s="11"/>
      <c r="SDJ13" s="11"/>
      <c r="SDK13" s="11"/>
      <c r="SDL13" s="11"/>
      <c r="SDM13" s="11"/>
      <c r="SDN13" s="11"/>
      <c r="SDO13" s="11"/>
      <c r="SDP13" s="11"/>
      <c r="SDQ13" s="11"/>
      <c r="SDR13" s="11"/>
      <c r="SDS13" s="11"/>
      <c r="SDT13" s="11"/>
      <c r="SDU13" s="11"/>
      <c r="SDV13" s="11"/>
      <c r="SDW13" s="11"/>
      <c r="SDX13" s="11"/>
      <c r="SDY13" s="11"/>
      <c r="SDZ13" s="11"/>
      <c r="SEA13" s="11"/>
      <c r="SEB13" s="11"/>
      <c r="SEC13" s="11"/>
      <c r="SED13" s="11"/>
      <c r="SEE13" s="11"/>
      <c r="SEF13" s="11"/>
      <c r="SEG13" s="11"/>
      <c r="SEH13" s="11"/>
      <c r="SEI13" s="11"/>
      <c r="SEJ13" s="11"/>
      <c r="SEK13" s="11"/>
      <c r="SEL13" s="11"/>
      <c r="SEM13" s="11"/>
      <c r="SEN13" s="11"/>
      <c r="SEO13" s="11"/>
      <c r="SEP13" s="11"/>
      <c r="SEQ13" s="11"/>
      <c r="SER13" s="11"/>
      <c r="SES13" s="11"/>
      <c r="SET13" s="11"/>
      <c r="SEU13" s="11"/>
      <c r="SEV13" s="11"/>
      <c r="SEW13" s="11"/>
      <c r="SEX13" s="11"/>
      <c r="SEY13" s="11"/>
      <c r="SEZ13" s="11"/>
      <c r="SFA13" s="11"/>
      <c r="SFB13" s="11"/>
      <c r="SFC13" s="11"/>
      <c r="SFD13" s="11"/>
      <c r="SFE13" s="11"/>
      <c r="SFF13" s="11"/>
      <c r="SFG13" s="11"/>
      <c r="SFH13" s="11"/>
      <c r="SFI13" s="11"/>
      <c r="SFJ13" s="11"/>
      <c r="SFK13" s="11"/>
      <c r="SFL13" s="11"/>
      <c r="SFM13" s="11"/>
      <c r="SFN13" s="11"/>
      <c r="SFO13" s="11"/>
      <c r="SFP13" s="11"/>
      <c r="SFQ13" s="11"/>
      <c r="SFR13" s="11"/>
      <c r="SFS13" s="11"/>
      <c r="SFT13" s="11"/>
      <c r="SFU13" s="11"/>
      <c r="SFV13" s="11"/>
      <c r="SFW13" s="11"/>
      <c r="SFX13" s="11"/>
      <c r="SFY13" s="11"/>
      <c r="SFZ13" s="11"/>
      <c r="SGA13" s="11"/>
      <c r="SGB13" s="11"/>
      <c r="SGC13" s="11"/>
      <c r="SGD13" s="11"/>
      <c r="SGE13" s="11"/>
      <c r="SGF13" s="11"/>
      <c r="SGG13" s="11"/>
      <c r="SGH13" s="11"/>
      <c r="SGI13" s="11"/>
      <c r="SGJ13" s="11"/>
      <c r="SGK13" s="11"/>
      <c r="SGL13" s="11"/>
      <c r="SGM13" s="11"/>
      <c r="SGN13" s="11"/>
      <c r="SGO13" s="11"/>
      <c r="SGP13" s="11"/>
      <c r="SGQ13" s="11"/>
      <c r="SGR13" s="11"/>
      <c r="SGS13" s="11"/>
      <c r="SGT13" s="11"/>
      <c r="SGU13" s="11"/>
      <c r="SGV13" s="11"/>
      <c r="SGW13" s="11"/>
      <c r="SGX13" s="11"/>
      <c r="SGY13" s="11"/>
      <c r="SGZ13" s="11"/>
      <c r="SHA13" s="11"/>
      <c r="SHB13" s="11"/>
      <c r="SHC13" s="11"/>
      <c r="SHD13" s="11"/>
      <c r="SHE13" s="11"/>
      <c r="SHF13" s="11"/>
      <c r="SHG13" s="11"/>
      <c r="SHH13" s="11"/>
      <c r="SHI13" s="11"/>
      <c r="SHJ13" s="11"/>
      <c r="SHK13" s="11"/>
      <c r="SHL13" s="11"/>
      <c r="SHM13" s="11"/>
      <c r="SHN13" s="11"/>
      <c r="SHO13" s="11"/>
      <c r="SHP13" s="11"/>
      <c r="SHQ13" s="11"/>
      <c r="SHR13" s="11"/>
      <c r="SHS13" s="11"/>
      <c r="SHT13" s="11"/>
      <c r="SHU13" s="11"/>
      <c r="SHV13" s="11"/>
      <c r="SHW13" s="11"/>
      <c r="SHX13" s="11"/>
      <c r="SHY13" s="11"/>
      <c r="SHZ13" s="11"/>
      <c r="SIA13" s="11"/>
      <c r="SIB13" s="11"/>
      <c r="SIC13" s="11"/>
      <c r="SID13" s="11"/>
      <c r="SIE13" s="11"/>
      <c r="SIF13" s="11"/>
      <c r="SIG13" s="11"/>
      <c r="SIH13" s="11"/>
      <c r="SII13" s="11"/>
      <c r="SIJ13" s="11"/>
      <c r="SIK13" s="11"/>
      <c r="SIL13" s="11"/>
      <c r="SIM13" s="11"/>
      <c r="SIN13" s="11"/>
      <c r="SIO13" s="11"/>
      <c r="SIP13" s="11"/>
      <c r="SIQ13" s="11"/>
      <c r="SIR13" s="11"/>
      <c r="SIS13" s="11"/>
      <c r="SIT13" s="11"/>
      <c r="SIU13" s="11"/>
      <c r="SIV13" s="11"/>
      <c r="SIW13" s="11"/>
      <c r="SIX13" s="11"/>
      <c r="SIY13" s="11"/>
      <c r="SIZ13" s="11"/>
      <c r="SJA13" s="11"/>
      <c r="SJB13" s="11"/>
      <c r="SJC13" s="11"/>
      <c r="SJD13" s="11"/>
      <c r="SJE13" s="11"/>
      <c r="SJF13" s="11"/>
      <c r="SJG13" s="11"/>
      <c r="SJH13" s="11"/>
      <c r="SJI13" s="11"/>
      <c r="SJJ13" s="11"/>
      <c r="SJK13" s="11"/>
      <c r="SJL13" s="11"/>
      <c r="SJM13" s="11"/>
      <c r="SJN13" s="11"/>
      <c r="SJO13" s="11"/>
      <c r="SJP13" s="11"/>
      <c r="SJQ13" s="11"/>
      <c r="SJR13" s="11"/>
      <c r="SJS13" s="11"/>
      <c r="SJT13" s="11"/>
      <c r="SJU13" s="11"/>
      <c r="SJV13" s="11"/>
      <c r="SJW13" s="11"/>
      <c r="SJX13" s="11"/>
      <c r="SJY13" s="11"/>
      <c r="SJZ13" s="11"/>
      <c r="SKA13" s="11"/>
      <c r="SKB13" s="11"/>
      <c r="SKC13" s="11"/>
      <c r="SKD13" s="11"/>
      <c r="SKE13" s="11"/>
      <c r="SKF13" s="11"/>
      <c r="SKG13" s="11"/>
      <c r="SKH13" s="11"/>
      <c r="SKI13" s="11"/>
      <c r="SKJ13" s="11"/>
      <c r="SKK13" s="11"/>
      <c r="SKL13" s="11"/>
      <c r="SKM13" s="11"/>
      <c r="SKN13" s="11"/>
      <c r="SKO13" s="11"/>
      <c r="SKP13" s="11"/>
      <c r="SKQ13" s="11"/>
      <c r="SKR13" s="11"/>
      <c r="SKS13" s="11"/>
      <c r="SKT13" s="11"/>
      <c r="SKU13" s="11"/>
      <c r="SKV13" s="11"/>
      <c r="SKW13" s="11"/>
      <c r="SKX13" s="11"/>
      <c r="SKY13" s="11"/>
      <c r="SKZ13" s="11"/>
      <c r="SLA13" s="11"/>
      <c r="SLB13" s="11"/>
      <c r="SLC13" s="11"/>
      <c r="SLD13" s="11"/>
      <c r="SLE13" s="11"/>
      <c r="SLF13" s="11"/>
      <c r="SLG13" s="11"/>
      <c r="SLH13" s="11"/>
      <c r="SLI13" s="11"/>
      <c r="SLJ13" s="11"/>
      <c r="SLK13" s="11"/>
      <c r="SLL13" s="11"/>
      <c r="SLM13" s="11"/>
      <c r="SLN13" s="11"/>
      <c r="SLO13" s="11"/>
      <c r="SLP13" s="11"/>
      <c r="SLQ13" s="11"/>
      <c r="SLR13" s="11"/>
      <c r="SLS13" s="11"/>
      <c r="SLT13" s="11"/>
      <c r="SLU13" s="11"/>
      <c r="SLV13" s="11"/>
      <c r="SLW13" s="11"/>
      <c r="SLX13" s="11"/>
      <c r="SLY13" s="11"/>
      <c r="SLZ13" s="11"/>
      <c r="SMA13" s="11"/>
      <c r="SMB13" s="11"/>
      <c r="SMC13" s="11"/>
      <c r="SMD13" s="11"/>
      <c r="SME13" s="11"/>
      <c r="SMF13" s="11"/>
      <c r="SMG13" s="11"/>
      <c r="SMH13" s="11"/>
      <c r="SMI13" s="11"/>
      <c r="SMJ13" s="11"/>
      <c r="SMK13" s="11"/>
      <c r="SML13" s="11"/>
      <c r="SMM13" s="11"/>
      <c r="SMN13" s="11"/>
      <c r="SMO13" s="11"/>
      <c r="SMP13" s="11"/>
      <c r="SMQ13" s="11"/>
      <c r="SMR13" s="11"/>
      <c r="SMS13" s="11"/>
      <c r="SMT13" s="11"/>
      <c r="SMU13" s="11"/>
      <c r="SMV13" s="11"/>
      <c r="SMW13" s="11"/>
      <c r="SMX13" s="11"/>
      <c r="SMY13" s="11"/>
      <c r="SMZ13" s="11"/>
      <c r="SNA13" s="11"/>
      <c r="SNB13" s="11"/>
      <c r="SNC13" s="11"/>
      <c r="SND13" s="11"/>
      <c r="SNE13" s="11"/>
      <c r="SNF13" s="11"/>
      <c r="SNG13" s="11"/>
      <c r="SNH13" s="11"/>
      <c r="SNI13" s="11"/>
      <c r="SNJ13" s="11"/>
      <c r="SNK13" s="11"/>
      <c r="SNL13" s="11"/>
      <c r="SNM13" s="11"/>
      <c r="SNN13" s="11"/>
      <c r="SNO13" s="11"/>
      <c r="SNP13" s="11"/>
      <c r="SNQ13" s="11"/>
      <c r="SNR13" s="11"/>
      <c r="SNS13" s="11"/>
      <c r="SNT13" s="11"/>
      <c r="SNU13" s="11"/>
      <c r="SNV13" s="11"/>
      <c r="SNW13" s="11"/>
      <c r="SNX13" s="11"/>
      <c r="SNY13" s="11"/>
      <c r="SNZ13" s="11"/>
      <c r="SOA13" s="11"/>
      <c r="SOB13" s="11"/>
      <c r="SOC13" s="11"/>
      <c r="SOD13" s="11"/>
      <c r="SOE13" s="11"/>
      <c r="SOF13" s="11"/>
      <c r="SOG13" s="11"/>
      <c r="SOH13" s="11"/>
      <c r="SOI13" s="11"/>
      <c r="SOJ13" s="11"/>
      <c r="SOK13" s="11"/>
      <c r="SOL13" s="11"/>
      <c r="SOM13" s="11"/>
      <c r="SON13" s="11"/>
      <c r="SOO13" s="11"/>
      <c r="SOP13" s="11"/>
      <c r="SOQ13" s="11"/>
      <c r="SOR13" s="11"/>
      <c r="SOS13" s="11"/>
      <c r="SOT13" s="11"/>
      <c r="SOU13" s="11"/>
      <c r="SOV13" s="11"/>
      <c r="SOW13" s="11"/>
      <c r="SOX13" s="11"/>
      <c r="SOY13" s="11"/>
      <c r="SOZ13" s="11"/>
      <c r="SPA13" s="11"/>
      <c r="SPB13" s="11"/>
      <c r="SPC13" s="11"/>
      <c r="SPD13" s="11"/>
      <c r="SPE13" s="11"/>
      <c r="SPF13" s="11"/>
      <c r="SPG13" s="11"/>
      <c r="SPH13" s="11"/>
      <c r="SPI13" s="11"/>
      <c r="SPJ13" s="11"/>
      <c r="SPK13" s="11"/>
      <c r="SPL13" s="11"/>
      <c r="SPM13" s="11"/>
      <c r="SPN13" s="11"/>
      <c r="SPO13" s="11"/>
      <c r="SPP13" s="11"/>
      <c r="SPQ13" s="11"/>
      <c r="SPR13" s="11"/>
      <c r="SPS13" s="11"/>
      <c r="SPT13" s="11"/>
      <c r="SPU13" s="11"/>
      <c r="SPV13" s="11"/>
      <c r="SPW13" s="11"/>
      <c r="SPX13" s="11"/>
      <c r="SPY13" s="11"/>
      <c r="SPZ13" s="11"/>
      <c r="SQA13" s="11"/>
      <c r="SQB13" s="11"/>
      <c r="SQC13" s="11"/>
      <c r="SQD13" s="11"/>
      <c r="SQE13" s="11"/>
      <c r="SQF13" s="11"/>
      <c r="SQG13" s="11"/>
      <c r="SQH13" s="11"/>
      <c r="SQI13" s="11"/>
      <c r="SQJ13" s="11"/>
      <c r="SQK13" s="11"/>
      <c r="SQL13" s="11"/>
      <c r="SQM13" s="11"/>
      <c r="SQN13" s="11"/>
      <c r="SQO13" s="11"/>
      <c r="SQP13" s="11"/>
      <c r="SQQ13" s="11"/>
      <c r="SQR13" s="11"/>
      <c r="SQS13" s="11"/>
      <c r="SQT13" s="11"/>
      <c r="SQU13" s="11"/>
      <c r="SQV13" s="11"/>
      <c r="SQW13" s="11"/>
      <c r="SQX13" s="11"/>
      <c r="SQY13" s="11"/>
      <c r="SQZ13" s="11"/>
      <c r="SRA13" s="11"/>
      <c r="SRB13" s="11"/>
      <c r="SRC13" s="11"/>
      <c r="SRD13" s="11"/>
      <c r="SRE13" s="11"/>
      <c r="SRF13" s="11"/>
      <c r="SRG13" s="11"/>
      <c r="SRH13" s="11"/>
      <c r="SRI13" s="11"/>
      <c r="SRJ13" s="11"/>
      <c r="SRK13" s="11"/>
      <c r="SRL13" s="11"/>
      <c r="SRM13" s="11"/>
      <c r="SRN13" s="11"/>
      <c r="SRO13" s="11"/>
      <c r="SRP13" s="11"/>
      <c r="SRQ13" s="11"/>
      <c r="SRR13" s="11"/>
      <c r="SRS13" s="11"/>
      <c r="SRT13" s="11"/>
      <c r="SRU13" s="11"/>
      <c r="SRV13" s="11"/>
      <c r="SRW13" s="11"/>
      <c r="SRX13" s="11"/>
      <c r="SRY13" s="11"/>
      <c r="SRZ13" s="11"/>
      <c r="SSA13" s="11"/>
      <c r="SSB13" s="11"/>
      <c r="SSC13" s="11"/>
      <c r="SSD13" s="11"/>
      <c r="SSE13" s="11"/>
      <c r="SSF13" s="11"/>
      <c r="SSG13" s="11"/>
      <c r="SSH13" s="11"/>
      <c r="SSI13" s="11"/>
      <c r="SSJ13" s="11"/>
      <c r="SSK13" s="11"/>
      <c r="SSL13" s="11"/>
      <c r="SSM13" s="11"/>
      <c r="SSN13" s="11"/>
      <c r="SSO13" s="11"/>
      <c r="SSP13" s="11"/>
      <c r="SSQ13" s="11"/>
      <c r="SSR13" s="11"/>
      <c r="SSS13" s="11"/>
      <c r="SST13" s="11"/>
      <c r="SSU13" s="11"/>
      <c r="SSV13" s="11"/>
      <c r="SSW13" s="11"/>
      <c r="SSX13" s="11"/>
      <c r="SSY13" s="11"/>
      <c r="SSZ13" s="11"/>
      <c r="STA13" s="11"/>
      <c r="STB13" s="11"/>
      <c r="STC13" s="11"/>
      <c r="STD13" s="11"/>
      <c r="STE13" s="11"/>
      <c r="STF13" s="11"/>
      <c r="STG13" s="11"/>
      <c r="STH13" s="11"/>
      <c r="STI13" s="11"/>
      <c r="STJ13" s="11"/>
      <c r="STK13" s="11"/>
      <c r="STL13" s="11"/>
      <c r="STM13" s="11"/>
      <c r="STN13" s="11"/>
      <c r="STO13" s="11"/>
      <c r="STP13" s="11"/>
      <c r="STQ13" s="11"/>
      <c r="STR13" s="11"/>
      <c r="STS13" s="11"/>
      <c r="STT13" s="11"/>
      <c r="STU13" s="11"/>
      <c r="STV13" s="11"/>
      <c r="STW13" s="11"/>
      <c r="STX13" s="11"/>
      <c r="STY13" s="11"/>
      <c r="STZ13" s="11"/>
      <c r="SUA13" s="11"/>
      <c r="SUB13" s="11"/>
      <c r="SUC13" s="11"/>
      <c r="SUD13" s="11"/>
      <c r="SUE13" s="11"/>
      <c r="SUF13" s="11"/>
      <c r="SUG13" s="11"/>
      <c r="SUH13" s="11"/>
      <c r="SUI13" s="11"/>
      <c r="SUJ13" s="11"/>
      <c r="SUK13" s="11"/>
      <c r="SUL13" s="11"/>
      <c r="SUM13" s="11"/>
      <c r="SUN13" s="11"/>
      <c r="SUO13" s="11"/>
      <c r="SUP13" s="11"/>
      <c r="SUQ13" s="11"/>
      <c r="SUR13" s="11"/>
      <c r="SUS13" s="11"/>
      <c r="SUT13" s="11"/>
      <c r="SUU13" s="11"/>
      <c r="SUV13" s="11"/>
      <c r="SUW13" s="11"/>
      <c r="SUX13" s="11"/>
      <c r="SUY13" s="11"/>
      <c r="SUZ13" s="11"/>
      <c r="SVA13" s="11"/>
      <c r="SVB13" s="11"/>
      <c r="SVC13" s="11"/>
      <c r="SVD13" s="11"/>
      <c r="SVE13" s="11"/>
      <c r="SVF13" s="11"/>
      <c r="SVG13" s="11"/>
      <c r="SVH13" s="11"/>
      <c r="SVI13" s="11"/>
      <c r="SVJ13" s="11"/>
      <c r="SVK13" s="11"/>
      <c r="SVL13" s="11"/>
      <c r="SVM13" s="11"/>
      <c r="SVN13" s="11"/>
      <c r="SVO13" s="11"/>
      <c r="SVP13" s="11"/>
      <c r="SVQ13" s="11"/>
      <c r="SVR13" s="11"/>
      <c r="SVS13" s="11"/>
      <c r="SVT13" s="11"/>
      <c r="SVU13" s="11"/>
      <c r="SVV13" s="11"/>
      <c r="SVW13" s="11"/>
      <c r="SVX13" s="11"/>
      <c r="SVY13" s="11"/>
      <c r="SVZ13" s="11"/>
      <c r="SWA13" s="11"/>
      <c r="SWB13" s="11"/>
      <c r="SWC13" s="11"/>
      <c r="SWD13" s="11"/>
      <c r="SWE13" s="11"/>
      <c r="SWF13" s="11"/>
      <c r="SWG13" s="11"/>
      <c r="SWH13" s="11"/>
      <c r="SWI13" s="11"/>
      <c r="SWJ13" s="11"/>
      <c r="SWK13" s="11"/>
      <c r="SWL13" s="11"/>
      <c r="SWM13" s="11"/>
      <c r="SWN13" s="11"/>
      <c r="SWO13" s="11"/>
      <c r="SWP13" s="11"/>
      <c r="SWQ13" s="11"/>
      <c r="SWR13" s="11"/>
      <c r="SWS13" s="11"/>
      <c r="SWT13" s="11"/>
      <c r="SWU13" s="11"/>
      <c r="SWV13" s="11"/>
      <c r="SWW13" s="11"/>
      <c r="SWX13" s="11"/>
      <c r="SWY13" s="11"/>
      <c r="SWZ13" s="11"/>
      <c r="SXA13" s="11"/>
      <c r="SXB13" s="11"/>
      <c r="SXC13" s="11"/>
      <c r="SXD13" s="11"/>
      <c r="SXE13" s="11"/>
      <c r="SXF13" s="11"/>
      <c r="SXG13" s="11"/>
      <c r="SXH13" s="11"/>
      <c r="SXI13" s="11"/>
      <c r="SXJ13" s="11"/>
      <c r="SXK13" s="11"/>
      <c r="SXL13" s="11"/>
      <c r="SXM13" s="11"/>
      <c r="SXN13" s="11"/>
      <c r="SXO13" s="11"/>
      <c r="SXP13" s="11"/>
      <c r="SXQ13" s="11"/>
      <c r="SXR13" s="11"/>
      <c r="SXS13" s="11"/>
      <c r="SXT13" s="11"/>
      <c r="SXU13" s="11"/>
      <c r="SXV13" s="11"/>
      <c r="SXW13" s="11"/>
      <c r="SXX13" s="11"/>
      <c r="SXY13" s="11"/>
      <c r="SXZ13" s="11"/>
      <c r="SYA13" s="11"/>
      <c r="SYB13" s="11"/>
      <c r="SYC13" s="11"/>
      <c r="SYD13" s="11"/>
      <c r="SYE13" s="11"/>
      <c r="SYF13" s="11"/>
      <c r="SYG13" s="11"/>
      <c r="SYH13" s="11"/>
      <c r="SYI13" s="11"/>
      <c r="SYJ13" s="11"/>
      <c r="SYK13" s="11"/>
      <c r="SYL13" s="11"/>
      <c r="SYM13" s="11"/>
      <c r="SYN13" s="11"/>
      <c r="SYO13" s="11"/>
      <c r="SYP13" s="11"/>
      <c r="SYQ13" s="11"/>
      <c r="SYR13" s="11"/>
      <c r="SYS13" s="11"/>
      <c r="SYT13" s="11"/>
      <c r="SYU13" s="11"/>
      <c r="SYV13" s="11"/>
      <c r="SYW13" s="11"/>
      <c r="SYX13" s="11"/>
      <c r="SYY13" s="11"/>
      <c r="SYZ13" s="11"/>
      <c r="SZA13" s="11"/>
      <c r="SZB13" s="11"/>
      <c r="SZC13" s="11"/>
      <c r="SZD13" s="11"/>
      <c r="SZE13" s="11"/>
      <c r="SZF13" s="11"/>
      <c r="SZG13" s="11"/>
      <c r="SZH13" s="11"/>
      <c r="SZI13" s="11"/>
      <c r="SZJ13" s="11"/>
      <c r="SZK13" s="11"/>
      <c r="SZL13" s="11"/>
      <c r="SZM13" s="11"/>
      <c r="SZN13" s="11"/>
      <c r="SZO13" s="11"/>
      <c r="SZP13" s="11"/>
      <c r="SZQ13" s="11"/>
      <c r="SZR13" s="11"/>
      <c r="SZS13" s="11"/>
      <c r="SZT13" s="11"/>
      <c r="SZU13" s="11"/>
      <c r="SZV13" s="11"/>
      <c r="SZW13" s="11"/>
      <c r="SZX13" s="11"/>
      <c r="SZY13" s="11"/>
      <c r="SZZ13" s="11"/>
      <c r="TAA13" s="11"/>
      <c r="TAB13" s="11"/>
      <c r="TAC13" s="11"/>
      <c r="TAD13" s="11"/>
      <c r="TAE13" s="11"/>
      <c r="TAF13" s="11"/>
      <c r="TAG13" s="11"/>
      <c r="TAH13" s="11"/>
      <c r="TAI13" s="11"/>
      <c r="TAJ13" s="11"/>
      <c r="TAK13" s="11"/>
      <c r="TAL13" s="11"/>
      <c r="TAM13" s="11"/>
      <c r="TAN13" s="11"/>
      <c r="TAO13" s="11"/>
      <c r="TAP13" s="11"/>
      <c r="TAQ13" s="11"/>
      <c r="TAR13" s="11"/>
      <c r="TAS13" s="11"/>
      <c r="TAT13" s="11"/>
      <c r="TAU13" s="11"/>
      <c r="TAV13" s="11"/>
      <c r="TAW13" s="11"/>
      <c r="TAX13" s="11"/>
      <c r="TAY13" s="11"/>
      <c r="TAZ13" s="11"/>
      <c r="TBA13" s="11"/>
      <c r="TBB13" s="11"/>
      <c r="TBC13" s="11"/>
      <c r="TBD13" s="11"/>
      <c r="TBE13" s="11"/>
      <c r="TBF13" s="11"/>
      <c r="TBG13" s="11"/>
      <c r="TBH13" s="11"/>
      <c r="TBI13" s="11"/>
      <c r="TBJ13" s="11"/>
      <c r="TBK13" s="11"/>
      <c r="TBL13" s="11"/>
      <c r="TBM13" s="11"/>
      <c r="TBN13" s="11"/>
      <c r="TBO13" s="11"/>
      <c r="TBP13" s="11"/>
      <c r="TBQ13" s="11"/>
      <c r="TBR13" s="11"/>
      <c r="TBS13" s="11"/>
      <c r="TBT13" s="11"/>
      <c r="TBU13" s="11"/>
      <c r="TBV13" s="11"/>
      <c r="TBW13" s="11"/>
      <c r="TBX13" s="11"/>
      <c r="TBY13" s="11"/>
      <c r="TBZ13" s="11"/>
      <c r="TCA13" s="11"/>
      <c r="TCB13" s="11"/>
      <c r="TCC13" s="11"/>
      <c r="TCD13" s="11"/>
      <c r="TCE13" s="11"/>
      <c r="TCF13" s="11"/>
      <c r="TCG13" s="11"/>
      <c r="TCH13" s="11"/>
      <c r="TCI13" s="11"/>
      <c r="TCJ13" s="11"/>
      <c r="TCK13" s="11"/>
      <c r="TCL13" s="11"/>
      <c r="TCM13" s="11"/>
      <c r="TCN13" s="11"/>
      <c r="TCO13" s="11"/>
      <c r="TCP13" s="11"/>
      <c r="TCQ13" s="11"/>
      <c r="TCR13" s="11"/>
      <c r="TCS13" s="11"/>
      <c r="TCT13" s="11"/>
      <c r="TCU13" s="11"/>
      <c r="TCV13" s="11"/>
      <c r="TCW13" s="11"/>
      <c r="TCX13" s="11"/>
      <c r="TCY13" s="11"/>
      <c r="TCZ13" s="11"/>
      <c r="TDA13" s="11"/>
      <c r="TDB13" s="11"/>
      <c r="TDC13" s="11"/>
      <c r="TDD13" s="11"/>
      <c r="TDE13" s="11"/>
      <c r="TDF13" s="11"/>
      <c r="TDG13" s="11"/>
      <c r="TDH13" s="11"/>
      <c r="TDI13" s="11"/>
      <c r="TDJ13" s="11"/>
      <c r="TDK13" s="11"/>
      <c r="TDL13" s="11"/>
      <c r="TDM13" s="11"/>
      <c r="TDN13" s="11"/>
      <c r="TDO13" s="11"/>
      <c r="TDP13" s="11"/>
      <c r="TDQ13" s="11"/>
      <c r="TDR13" s="11"/>
      <c r="TDS13" s="11"/>
      <c r="TDT13" s="11"/>
      <c r="TDU13" s="11"/>
      <c r="TDV13" s="11"/>
      <c r="TDW13" s="11"/>
      <c r="TDX13" s="11"/>
      <c r="TDY13" s="11"/>
      <c r="TDZ13" s="11"/>
      <c r="TEA13" s="11"/>
      <c r="TEB13" s="11"/>
      <c r="TEC13" s="11"/>
      <c r="TED13" s="11"/>
      <c r="TEE13" s="11"/>
      <c r="TEF13" s="11"/>
      <c r="TEG13" s="11"/>
      <c r="TEH13" s="11"/>
      <c r="TEI13" s="11"/>
      <c r="TEJ13" s="11"/>
      <c r="TEK13" s="11"/>
      <c r="TEL13" s="11"/>
      <c r="TEM13" s="11"/>
      <c r="TEN13" s="11"/>
      <c r="TEO13" s="11"/>
      <c r="TEP13" s="11"/>
      <c r="TEQ13" s="11"/>
      <c r="TER13" s="11"/>
      <c r="TES13" s="11"/>
      <c r="TET13" s="11"/>
      <c r="TEU13" s="11"/>
      <c r="TEV13" s="11"/>
      <c r="TEW13" s="11"/>
      <c r="TEX13" s="11"/>
      <c r="TEY13" s="11"/>
      <c r="TEZ13" s="11"/>
      <c r="TFA13" s="11"/>
      <c r="TFB13" s="11"/>
      <c r="TFC13" s="11"/>
      <c r="TFD13" s="11"/>
      <c r="TFE13" s="11"/>
      <c r="TFF13" s="11"/>
      <c r="TFG13" s="11"/>
      <c r="TFH13" s="11"/>
      <c r="TFI13" s="11"/>
      <c r="TFJ13" s="11"/>
      <c r="TFK13" s="11"/>
      <c r="TFL13" s="11"/>
      <c r="TFM13" s="11"/>
      <c r="TFN13" s="11"/>
      <c r="TFO13" s="11"/>
      <c r="TFP13" s="11"/>
      <c r="TFQ13" s="11"/>
      <c r="TFR13" s="11"/>
      <c r="TFS13" s="11"/>
      <c r="TFT13" s="11"/>
      <c r="TFU13" s="11"/>
      <c r="TFV13" s="11"/>
      <c r="TFW13" s="11"/>
      <c r="TFX13" s="11"/>
      <c r="TFY13" s="11"/>
      <c r="TFZ13" s="11"/>
      <c r="TGA13" s="11"/>
      <c r="TGB13" s="11"/>
      <c r="TGC13" s="11"/>
      <c r="TGD13" s="11"/>
      <c r="TGE13" s="11"/>
      <c r="TGF13" s="11"/>
      <c r="TGG13" s="11"/>
      <c r="TGH13" s="11"/>
      <c r="TGI13" s="11"/>
      <c r="TGJ13" s="11"/>
      <c r="TGK13" s="11"/>
      <c r="TGL13" s="11"/>
      <c r="TGM13" s="11"/>
      <c r="TGN13" s="11"/>
      <c r="TGO13" s="11"/>
      <c r="TGP13" s="11"/>
      <c r="TGQ13" s="11"/>
      <c r="TGR13" s="11"/>
      <c r="TGS13" s="11"/>
      <c r="TGT13" s="11"/>
      <c r="TGU13" s="11"/>
      <c r="TGV13" s="11"/>
      <c r="TGW13" s="11"/>
      <c r="TGX13" s="11"/>
      <c r="TGY13" s="11"/>
      <c r="TGZ13" s="11"/>
      <c r="THA13" s="11"/>
      <c r="THB13" s="11"/>
      <c r="THC13" s="11"/>
      <c r="THD13" s="11"/>
      <c r="THE13" s="11"/>
      <c r="THF13" s="11"/>
      <c r="THG13" s="11"/>
      <c r="THH13" s="11"/>
      <c r="THI13" s="11"/>
      <c r="THJ13" s="11"/>
      <c r="THK13" s="11"/>
      <c r="THL13" s="11"/>
      <c r="THM13" s="11"/>
      <c r="THN13" s="11"/>
      <c r="THO13" s="11"/>
      <c r="THP13" s="11"/>
      <c r="THQ13" s="11"/>
      <c r="THR13" s="11"/>
      <c r="THS13" s="11"/>
      <c r="THT13" s="11"/>
      <c r="THU13" s="11"/>
      <c r="THV13" s="11"/>
      <c r="THW13" s="11"/>
      <c r="THX13" s="11"/>
      <c r="THY13" s="11"/>
      <c r="THZ13" s="11"/>
      <c r="TIA13" s="11"/>
      <c r="TIB13" s="11"/>
      <c r="TIC13" s="11"/>
      <c r="TID13" s="11"/>
      <c r="TIE13" s="11"/>
      <c r="TIF13" s="11"/>
      <c r="TIG13" s="11"/>
      <c r="TIH13" s="11"/>
      <c r="TII13" s="11"/>
      <c r="TIJ13" s="11"/>
      <c r="TIK13" s="11"/>
      <c r="TIL13" s="11"/>
      <c r="TIM13" s="11"/>
      <c r="TIN13" s="11"/>
      <c r="TIO13" s="11"/>
      <c r="TIP13" s="11"/>
      <c r="TIQ13" s="11"/>
      <c r="TIR13" s="11"/>
      <c r="TIS13" s="11"/>
      <c r="TIT13" s="11"/>
      <c r="TIU13" s="11"/>
      <c r="TIV13" s="11"/>
      <c r="TIW13" s="11"/>
      <c r="TIX13" s="11"/>
      <c r="TIY13" s="11"/>
      <c r="TIZ13" s="11"/>
      <c r="TJA13" s="11"/>
      <c r="TJB13" s="11"/>
      <c r="TJC13" s="11"/>
      <c r="TJD13" s="11"/>
      <c r="TJE13" s="11"/>
      <c r="TJF13" s="11"/>
      <c r="TJG13" s="11"/>
      <c r="TJH13" s="11"/>
      <c r="TJI13" s="11"/>
      <c r="TJJ13" s="11"/>
      <c r="TJK13" s="11"/>
      <c r="TJL13" s="11"/>
      <c r="TJM13" s="11"/>
      <c r="TJN13" s="11"/>
      <c r="TJO13" s="11"/>
      <c r="TJP13" s="11"/>
      <c r="TJQ13" s="11"/>
      <c r="TJR13" s="11"/>
      <c r="TJS13" s="11"/>
      <c r="TJT13" s="11"/>
      <c r="TJU13" s="11"/>
      <c r="TJV13" s="11"/>
      <c r="TJW13" s="11"/>
      <c r="TJX13" s="11"/>
      <c r="TJY13" s="11"/>
      <c r="TJZ13" s="11"/>
      <c r="TKA13" s="11"/>
      <c r="TKB13" s="11"/>
      <c r="TKC13" s="11"/>
      <c r="TKD13" s="11"/>
      <c r="TKE13" s="11"/>
      <c r="TKF13" s="11"/>
      <c r="TKG13" s="11"/>
      <c r="TKH13" s="11"/>
      <c r="TKI13" s="11"/>
      <c r="TKJ13" s="11"/>
      <c r="TKK13" s="11"/>
      <c r="TKL13" s="11"/>
      <c r="TKM13" s="11"/>
      <c r="TKN13" s="11"/>
      <c r="TKO13" s="11"/>
      <c r="TKP13" s="11"/>
      <c r="TKQ13" s="11"/>
      <c r="TKR13" s="11"/>
      <c r="TKS13" s="11"/>
      <c r="TKT13" s="11"/>
      <c r="TKU13" s="11"/>
      <c r="TKV13" s="11"/>
      <c r="TKW13" s="11"/>
      <c r="TKX13" s="11"/>
      <c r="TKY13" s="11"/>
      <c r="TKZ13" s="11"/>
      <c r="TLA13" s="11"/>
      <c r="TLB13" s="11"/>
      <c r="TLC13" s="11"/>
      <c r="TLD13" s="11"/>
      <c r="TLE13" s="11"/>
      <c r="TLF13" s="11"/>
      <c r="TLG13" s="11"/>
      <c r="TLH13" s="11"/>
      <c r="TLI13" s="11"/>
      <c r="TLJ13" s="11"/>
      <c r="TLK13" s="11"/>
      <c r="TLL13" s="11"/>
      <c r="TLM13" s="11"/>
      <c r="TLN13" s="11"/>
      <c r="TLO13" s="11"/>
      <c r="TLP13" s="11"/>
      <c r="TLQ13" s="11"/>
      <c r="TLR13" s="11"/>
      <c r="TLS13" s="11"/>
      <c r="TLT13" s="11"/>
      <c r="TLU13" s="11"/>
      <c r="TLV13" s="11"/>
      <c r="TLW13" s="11"/>
      <c r="TLX13" s="11"/>
      <c r="TLY13" s="11"/>
      <c r="TLZ13" s="11"/>
      <c r="TMA13" s="11"/>
      <c r="TMB13" s="11"/>
      <c r="TMC13" s="11"/>
      <c r="TMD13" s="11"/>
      <c r="TME13" s="11"/>
      <c r="TMF13" s="11"/>
      <c r="TMG13" s="11"/>
      <c r="TMH13" s="11"/>
      <c r="TMI13" s="11"/>
      <c r="TMJ13" s="11"/>
      <c r="TMK13" s="11"/>
      <c r="TML13" s="11"/>
      <c r="TMM13" s="11"/>
      <c r="TMN13" s="11"/>
      <c r="TMO13" s="11"/>
      <c r="TMP13" s="11"/>
      <c r="TMQ13" s="11"/>
      <c r="TMR13" s="11"/>
      <c r="TMS13" s="11"/>
      <c r="TMT13" s="11"/>
      <c r="TMU13" s="11"/>
      <c r="TMV13" s="11"/>
      <c r="TMW13" s="11"/>
      <c r="TMX13" s="11"/>
      <c r="TMY13" s="11"/>
      <c r="TMZ13" s="11"/>
      <c r="TNA13" s="11"/>
      <c r="TNB13" s="11"/>
      <c r="TNC13" s="11"/>
      <c r="TND13" s="11"/>
      <c r="TNE13" s="11"/>
      <c r="TNF13" s="11"/>
      <c r="TNG13" s="11"/>
      <c r="TNH13" s="11"/>
      <c r="TNI13" s="11"/>
      <c r="TNJ13" s="11"/>
      <c r="TNK13" s="11"/>
      <c r="TNL13" s="11"/>
      <c r="TNM13" s="11"/>
      <c r="TNN13" s="11"/>
      <c r="TNO13" s="11"/>
      <c r="TNP13" s="11"/>
      <c r="TNQ13" s="11"/>
      <c r="TNR13" s="11"/>
      <c r="TNS13" s="11"/>
      <c r="TNT13" s="11"/>
      <c r="TNU13" s="11"/>
      <c r="TNV13" s="11"/>
      <c r="TNW13" s="11"/>
      <c r="TNX13" s="11"/>
      <c r="TNY13" s="11"/>
      <c r="TNZ13" s="11"/>
      <c r="TOA13" s="11"/>
      <c r="TOB13" s="11"/>
      <c r="TOC13" s="11"/>
      <c r="TOD13" s="11"/>
      <c r="TOE13" s="11"/>
      <c r="TOF13" s="11"/>
      <c r="TOG13" s="11"/>
      <c r="TOH13" s="11"/>
      <c r="TOI13" s="11"/>
      <c r="TOJ13" s="11"/>
      <c r="TOK13" s="11"/>
      <c r="TOL13" s="11"/>
      <c r="TOM13" s="11"/>
      <c r="TON13" s="11"/>
      <c r="TOO13" s="11"/>
      <c r="TOP13" s="11"/>
      <c r="TOQ13" s="11"/>
      <c r="TOR13" s="11"/>
      <c r="TOS13" s="11"/>
      <c r="TOT13" s="11"/>
      <c r="TOU13" s="11"/>
      <c r="TOV13" s="11"/>
      <c r="TOW13" s="11"/>
      <c r="TOX13" s="11"/>
      <c r="TOY13" s="11"/>
      <c r="TOZ13" s="11"/>
      <c r="TPA13" s="11"/>
      <c r="TPB13" s="11"/>
      <c r="TPC13" s="11"/>
      <c r="TPD13" s="11"/>
      <c r="TPE13" s="11"/>
      <c r="TPF13" s="11"/>
      <c r="TPG13" s="11"/>
      <c r="TPH13" s="11"/>
      <c r="TPI13" s="11"/>
      <c r="TPJ13" s="11"/>
      <c r="TPK13" s="11"/>
      <c r="TPL13" s="11"/>
      <c r="TPM13" s="11"/>
      <c r="TPN13" s="11"/>
      <c r="TPO13" s="11"/>
      <c r="TPP13" s="11"/>
      <c r="TPQ13" s="11"/>
      <c r="TPR13" s="11"/>
      <c r="TPS13" s="11"/>
      <c r="TPT13" s="11"/>
      <c r="TPU13" s="11"/>
      <c r="TPV13" s="11"/>
      <c r="TPW13" s="11"/>
      <c r="TPX13" s="11"/>
      <c r="TPY13" s="11"/>
      <c r="TPZ13" s="11"/>
      <c r="TQA13" s="11"/>
      <c r="TQB13" s="11"/>
      <c r="TQC13" s="11"/>
      <c r="TQD13" s="11"/>
      <c r="TQE13" s="11"/>
      <c r="TQF13" s="11"/>
      <c r="TQG13" s="11"/>
      <c r="TQH13" s="11"/>
      <c r="TQI13" s="11"/>
      <c r="TQJ13" s="11"/>
      <c r="TQK13" s="11"/>
      <c r="TQL13" s="11"/>
      <c r="TQM13" s="11"/>
      <c r="TQN13" s="11"/>
      <c r="TQO13" s="11"/>
      <c r="TQP13" s="11"/>
      <c r="TQQ13" s="11"/>
      <c r="TQR13" s="11"/>
      <c r="TQS13" s="11"/>
      <c r="TQT13" s="11"/>
      <c r="TQU13" s="11"/>
      <c r="TQV13" s="11"/>
      <c r="TQW13" s="11"/>
      <c r="TQX13" s="11"/>
      <c r="TQY13" s="11"/>
      <c r="TQZ13" s="11"/>
      <c r="TRA13" s="11"/>
      <c r="TRB13" s="11"/>
      <c r="TRC13" s="11"/>
      <c r="TRD13" s="11"/>
      <c r="TRE13" s="11"/>
      <c r="TRF13" s="11"/>
      <c r="TRG13" s="11"/>
      <c r="TRH13" s="11"/>
      <c r="TRI13" s="11"/>
      <c r="TRJ13" s="11"/>
      <c r="TRK13" s="11"/>
      <c r="TRL13" s="11"/>
      <c r="TRM13" s="11"/>
      <c r="TRN13" s="11"/>
      <c r="TRO13" s="11"/>
      <c r="TRP13" s="11"/>
      <c r="TRQ13" s="11"/>
      <c r="TRR13" s="11"/>
      <c r="TRS13" s="11"/>
      <c r="TRT13" s="11"/>
      <c r="TRU13" s="11"/>
      <c r="TRV13" s="11"/>
      <c r="TRW13" s="11"/>
      <c r="TRX13" s="11"/>
      <c r="TRY13" s="11"/>
      <c r="TRZ13" s="11"/>
      <c r="TSA13" s="11"/>
      <c r="TSB13" s="11"/>
      <c r="TSC13" s="11"/>
      <c r="TSD13" s="11"/>
      <c r="TSE13" s="11"/>
      <c r="TSF13" s="11"/>
      <c r="TSG13" s="11"/>
      <c r="TSH13" s="11"/>
      <c r="TSI13" s="11"/>
      <c r="TSJ13" s="11"/>
      <c r="TSK13" s="11"/>
      <c r="TSL13" s="11"/>
      <c r="TSM13" s="11"/>
      <c r="TSN13" s="11"/>
      <c r="TSO13" s="11"/>
      <c r="TSP13" s="11"/>
      <c r="TSQ13" s="11"/>
      <c r="TSR13" s="11"/>
      <c r="TSS13" s="11"/>
      <c r="TST13" s="11"/>
      <c r="TSU13" s="11"/>
      <c r="TSV13" s="11"/>
      <c r="TSW13" s="11"/>
      <c r="TSX13" s="11"/>
      <c r="TSY13" s="11"/>
      <c r="TSZ13" s="11"/>
      <c r="TTA13" s="11"/>
      <c r="TTB13" s="11"/>
      <c r="TTC13" s="11"/>
      <c r="TTD13" s="11"/>
      <c r="TTE13" s="11"/>
      <c r="TTF13" s="11"/>
      <c r="TTG13" s="11"/>
      <c r="TTH13" s="11"/>
      <c r="TTI13" s="11"/>
      <c r="TTJ13" s="11"/>
      <c r="TTK13" s="11"/>
      <c r="TTL13" s="11"/>
      <c r="TTM13" s="11"/>
      <c r="TTN13" s="11"/>
      <c r="TTO13" s="11"/>
      <c r="TTP13" s="11"/>
      <c r="TTQ13" s="11"/>
      <c r="TTR13" s="11"/>
      <c r="TTS13" s="11"/>
      <c r="TTT13" s="11"/>
      <c r="TTU13" s="11"/>
      <c r="TTV13" s="11"/>
      <c r="TTW13" s="11"/>
      <c r="TTX13" s="11"/>
      <c r="TTY13" s="11"/>
      <c r="TTZ13" s="11"/>
      <c r="TUA13" s="11"/>
      <c r="TUB13" s="11"/>
      <c r="TUC13" s="11"/>
      <c r="TUD13" s="11"/>
      <c r="TUE13" s="11"/>
      <c r="TUF13" s="11"/>
      <c r="TUG13" s="11"/>
      <c r="TUH13" s="11"/>
      <c r="TUI13" s="11"/>
      <c r="TUJ13" s="11"/>
      <c r="TUK13" s="11"/>
      <c r="TUL13" s="11"/>
      <c r="TUM13" s="11"/>
      <c r="TUN13" s="11"/>
      <c r="TUO13" s="11"/>
      <c r="TUP13" s="11"/>
      <c r="TUQ13" s="11"/>
      <c r="TUR13" s="11"/>
      <c r="TUS13" s="11"/>
      <c r="TUT13" s="11"/>
      <c r="TUU13" s="11"/>
      <c r="TUV13" s="11"/>
      <c r="TUW13" s="11"/>
      <c r="TUX13" s="11"/>
      <c r="TUY13" s="11"/>
      <c r="TUZ13" s="11"/>
      <c r="TVA13" s="11"/>
      <c r="TVB13" s="11"/>
      <c r="TVC13" s="11"/>
      <c r="TVD13" s="11"/>
      <c r="TVE13" s="11"/>
      <c r="TVF13" s="11"/>
      <c r="TVG13" s="11"/>
      <c r="TVH13" s="11"/>
      <c r="TVI13" s="11"/>
      <c r="TVJ13" s="11"/>
      <c r="TVK13" s="11"/>
      <c r="TVL13" s="11"/>
      <c r="TVM13" s="11"/>
      <c r="TVN13" s="11"/>
      <c r="TVO13" s="11"/>
      <c r="TVP13" s="11"/>
      <c r="TVQ13" s="11"/>
      <c r="TVR13" s="11"/>
      <c r="TVS13" s="11"/>
      <c r="TVT13" s="11"/>
      <c r="TVU13" s="11"/>
      <c r="TVV13" s="11"/>
      <c r="TVW13" s="11"/>
      <c r="TVX13" s="11"/>
      <c r="TVY13" s="11"/>
      <c r="TVZ13" s="11"/>
      <c r="TWA13" s="11"/>
      <c r="TWB13" s="11"/>
      <c r="TWC13" s="11"/>
      <c r="TWD13" s="11"/>
      <c r="TWE13" s="11"/>
      <c r="TWF13" s="11"/>
      <c r="TWG13" s="11"/>
      <c r="TWH13" s="11"/>
      <c r="TWI13" s="11"/>
      <c r="TWJ13" s="11"/>
      <c r="TWK13" s="11"/>
      <c r="TWL13" s="11"/>
      <c r="TWM13" s="11"/>
      <c r="TWN13" s="11"/>
      <c r="TWO13" s="11"/>
      <c r="TWP13" s="11"/>
      <c r="TWQ13" s="11"/>
      <c r="TWR13" s="11"/>
      <c r="TWS13" s="11"/>
      <c r="TWT13" s="11"/>
      <c r="TWU13" s="11"/>
      <c r="TWV13" s="11"/>
      <c r="TWW13" s="11"/>
      <c r="TWX13" s="11"/>
      <c r="TWY13" s="11"/>
      <c r="TWZ13" s="11"/>
      <c r="TXA13" s="11"/>
      <c r="TXB13" s="11"/>
      <c r="TXC13" s="11"/>
      <c r="TXD13" s="11"/>
      <c r="TXE13" s="11"/>
      <c r="TXF13" s="11"/>
      <c r="TXG13" s="11"/>
      <c r="TXH13" s="11"/>
      <c r="TXI13" s="11"/>
      <c r="TXJ13" s="11"/>
      <c r="TXK13" s="11"/>
      <c r="TXL13" s="11"/>
      <c r="TXM13" s="11"/>
      <c r="TXN13" s="11"/>
      <c r="TXO13" s="11"/>
      <c r="TXP13" s="11"/>
      <c r="TXQ13" s="11"/>
      <c r="TXR13" s="11"/>
      <c r="TXS13" s="11"/>
      <c r="TXT13" s="11"/>
      <c r="TXU13" s="11"/>
      <c r="TXV13" s="11"/>
      <c r="TXW13" s="11"/>
      <c r="TXX13" s="11"/>
      <c r="TXY13" s="11"/>
      <c r="TXZ13" s="11"/>
      <c r="TYA13" s="11"/>
      <c r="TYB13" s="11"/>
      <c r="TYC13" s="11"/>
      <c r="TYD13" s="11"/>
      <c r="TYE13" s="11"/>
      <c r="TYF13" s="11"/>
      <c r="TYG13" s="11"/>
      <c r="TYH13" s="11"/>
      <c r="TYI13" s="11"/>
      <c r="TYJ13" s="11"/>
      <c r="TYK13" s="11"/>
      <c r="TYL13" s="11"/>
      <c r="TYM13" s="11"/>
      <c r="TYN13" s="11"/>
      <c r="TYO13" s="11"/>
      <c r="TYP13" s="11"/>
      <c r="TYQ13" s="11"/>
      <c r="TYR13" s="11"/>
      <c r="TYS13" s="11"/>
      <c r="TYT13" s="11"/>
      <c r="TYU13" s="11"/>
      <c r="TYV13" s="11"/>
      <c r="TYW13" s="11"/>
      <c r="TYX13" s="11"/>
      <c r="TYY13" s="11"/>
      <c r="TYZ13" s="11"/>
      <c r="TZA13" s="11"/>
      <c r="TZB13" s="11"/>
      <c r="TZC13" s="11"/>
      <c r="TZD13" s="11"/>
      <c r="TZE13" s="11"/>
      <c r="TZF13" s="11"/>
      <c r="TZG13" s="11"/>
      <c r="TZH13" s="11"/>
      <c r="TZI13" s="11"/>
      <c r="TZJ13" s="11"/>
      <c r="TZK13" s="11"/>
      <c r="TZL13" s="11"/>
      <c r="TZM13" s="11"/>
      <c r="TZN13" s="11"/>
      <c r="TZO13" s="11"/>
      <c r="TZP13" s="11"/>
      <c r="TZQ13" s="11"/>
      <c r="TZR13" s="11"/>
      <c r="TZS13" s="11"/>
      <c r="TZT13" s="11"/>
      <c r="TZU13" s="11"/>
      <c r="TZV13" s="11"/>
      <c r="TZW13" s="11"/>
      <c r="TZX13" s="11"/>
      <c r="TZY13" s="11"/>
      <c r="TZZ13" s="11"/>
      <c r="UAA13" s="11"/>
      <c r="UAB13" s="11"/>
      <c r="UAC13" s="11"/>
      <c r="UAD13" s="11"/>
      <c r="UAE13" s="11"/>
      <c r="UAF13" s="11"/>
      <c r="UAG13" s="11"/>
      <c r="UAH13" s="11"/>
      <c r="UAI13" s="11"/>
      <c r="UAJ13" s="11"/>
      <c r="UAK13" s="11"/>
      <c r="UAL13" s="11"/>
      <c r="UAM13" s="11"/>
      <c r="UAN13" s="11"/>
      <c r="UAO13" s="11"/>
      <c r="UAP13" s="11"/>
      <c r="UAQ13" s="11"/>
      <c r="UAR13" s="11"/>
      <c r="UAS13" s="11"/>
      <c r="UAT13" s="11"/>
      <c r="UAU13" s="11"/>
      <c r="UAV13" s="11"/>
      <c r="UAW13" s="11"/>
      <c r="UAX13" s="11"/>
      <c r="UAY13" s="11"/>
      <c r="UAZ13" s="11"/>
      <c r="UBA13" s="11"/>
      <c r="UBB13" s="11"/>
      <c r="UBC13" s="11"/>
      <c r="UBD13" s="11"/>
      <c r="UBE13" s="11"/>
      <c r="UBF13" s="11"/>
      <c r="UBG13" s="11"/>
      <c r="UBH13" s="11"/>
      <c r="UBI13" s="11"/>
      <c r="UBJ13" s="11"/>
      <c r="UBK13" s="11"/>
      <c r="UBL13" s="11"/>
      <c r="UBM13" s="11"/>
      <c r="UBN13" s="11"/>
      <c r="UBO13" s="11"/>
      <c r="UBP13" s="11"/>
      <c r="UBQ13" s="11"/>
      <c r="UBR13" s="11"/>
      <c r="UBS13" s="11"/>
      <c r="UBT13" s="11"/>
      <c r="UBU13" s="11"/>
      <c r="UBV13" s="11"/>
      <c r="UBW13" s="11"/>
      <c r="UBX13" s="11"/>
      <c r="UBY13" s="11"/>
      <c r="UBZ13" s="11"/>
      <c r="UCA13" s="11"/>
      <c r="UCB13" s="11"/>
      <c r="UCC13" s="11"/>
      <c r="UCD13" s="11"/>
      <c r="UCE13" s="11"/>
      <c r="UCF13" s="11"/>
      <c r="UCG13" s="11"/>
      <c r="UCH13" s="11"/>
      <c r="UCI13" s="11"/>
      <c r="UCJ13" s="11"/>
      <c r="UCK13" s="11"/>
      <c r="UCL13" s="11"/>
      <c r="UCM13" s="11"/>
      <c r="UCN13" s="11"/>
      <c r="UCO13" s="11"/>
      <c r="UCP13" s="11"/>
      <c r="UCQ13" s="11"/>
      <c r="UCR13" s="11"/>
      <c r="UCS13" s="11"/>
      <c r="UCT13" s="11"/>
      <c r="UCU13" s="11"/>
      <c r="UCV13" s="11"/>
      <c r="UCW13" s="11"/>
      <c r="UCX13" s="11"/>
      <c r="UCY13" s="11"/>
      <c r="UCZ13" s="11"/>
      <c r="UDA13" s="11"/>
      <c r="UDB13" s="11"/>
      <c r="UDC13" s="11"/>
      <c r="UDD13" s="11"/>
      <c r="UDE13" s="11"/>
      <c r="UDF13" s="11"/>
      <c r="UDG13" s="11"/>
      <c r="UDH13" s="11"/>
      <c r="UDI13" s="11"/>
      <c r="UDJ13" s="11"/>
      <c r="UDK13" s="11"/>
      <c r="UDL13" s="11"/>
      <c r="UDM13" s="11"/>
      <c r="UDN13" s="11"/>
      <c r="UDO13" s="11"/>
      <c r="UDP13" s="11"/>
      <c r="UDQ13" s="11"/>
      <c r="UDR13" s="11"/>
      <c r="UDS13" s="11"/>
      <c r="UDT13" s="11"/>
      <c r="UDU13" s="11"/>
      <c r="UDV13" s="11"/>
      <c r="UDW13" s="11"/>
      <c r="UDX13" s="11"/>
      <c r="UDY13" s="11"/>
      <c r="UDZ13" s="11"/>
      <c r="UEA13" s="11"/>
      <c r="UEB13" s="11"/>
      <c r="UEC13" s="11"/>
      <c r="UED13" s="11"/>
      <c r="UEE13" s="11"/>
      <c r="UEF13" s="11"/>
      <c r="UEG13" s="11"/>
      <c r="UEH13" s="11"/>
      <c r="UEI13" s="11"/>
      <c r="UEJ13" s="11"/>
      <c r="UEK13" s="11"/>
      <c r="UEL13" s="11"/>
      <c r="UEM13" s="11"/>
      <c r="UEN13" s="11"/>
      <c r="UEO13" s="11"/>
      <c r="UEP13" s="11"/>
      <c r="UEQ13" s="11"/>
      <c r="UER13" s="11"/>
      <c r="UES13" s="11"/>
      <c r="UET13" s="11"/>
      <c r="UEU13" s="11"/>
      <c r="UEV13" s="11"/>
      <c r="UEW13" s="11"/>
      <c r="UEX13" s="11"/>
      <c r="UEY13" s="11"/>
      <c r="UEZ13" s="11"/>
      <c r="UFA13" s="11"/>
      <c r="UFB13" s="11"/>
      <c r="UFC13" s="11"/>
      <c r="UFD13" s="11"/>
      <c r="UFE13" s="11"/>
      <c r="UFF13" s="11"/>
      <c r="UFG13" s="11"/>
      <c r="UFH13" s="11"/>
      <c r="UFI13" s="11"/>
      <c r="UFJ13" s="11"/>
      <c r="UFK13" s="11"/>
      <c r="UFL13" s="11"/>
      <c r="UFM13" s="11"/>
      <c r="UFN13" s="11"/>
      <c r="UFO13" s="11"/>
      <c r="UFP13" s="11"/>
      <c r="UFQ13" s="11"/>
      <c r="UFR13" s="11"/>
      <c r="UFS13" s="11"/>
      <c r="UFT13" s="11"/>
      <c r="UFU13" s="11"/>
      <c r="UFV13" s="11"/>
      <c r="UFW13" s="11"/>
      <c r="UFX13" s="11"/>
      <c r="UFY13" s="11"/>
      <c r="UFZ13" s="11"/>
      <c r="UGA13" s="11"/>
      <c r="UGB13" s="11"/>
      <c r="UGC13" s="11"/>
      <c r="UGD13" s="11"/>
      <c r="UGE13" s="11"/>
      <c r="UGF13" s="11"/>
      <c r="UGG13" s="11"/>
      <c r="UGH13" s="11"/>
      <c r="UGI13" s="11"/>
      <c r="UGJ13" s="11"/>
      <c r="UGK13" s="11"/>
      <c r="UGL13" s="11"/>
      <c r="UGM13" s="11"/>
      <c r="UGN13" s="11"/>
      <c r="UGO13" s="11"/>
      <c r="UGP13" s="11"/>
      <c r="UGQ13" s="11"/>
      <c r="UGR13" s="11"/>
      <c r="UGS13" s="11"/>
      <c r="UGT13" s="11"/>
      <c r="UGU13" s="11"/>
      <c r="UGV13" s="11"/>
      <c r="UGW13" s="11"/>
      <c r="UGX13" s="11"/>
      <c r="UGY13" s="11"/>
      <c r="UGZ13" s="11"/>
      <c r="UHA13" s="11"/>
      <c r="UHB13" s="11"/>
      <c r="UHC13" s="11"/>
      <c r="UHD13" s="11"/>
      <c r="UHE13" s="11"/>
      <c r="UHF13" s="11"/>
      <c r="UHG13" s="11"/>
      <c r="UHH13" s="11"/>
      <c r="UHI13" s="11"/>
      <c r="UHJ13" s="11"/>
      <c r="UHK13" s="11"/>
      <c r="UHL13" s="11"/>
      <c r="UHM13" s="11"/>
      <c r="UHN13" s="11"/>
      <c r="UHO13" s="11"/>
      <c r="UHP13" s="11"/>
      <c r="UHQ13" s="11"/>
      <c r="UHR13" s="11"/>
      <c r="UHS13" s="11"/>
      <c r="UHT13" s="11"/>
      <c r="UHU13" s="11"/>
      <c r="UHV13" s="11"/>
      <c r="UHW13" s="11"/>
      <c r="UHX13" s="11"/>
      <c r="UHY13" s="11"/>
      <c r="UHZ13" s="11"/>
      <c r="UIA13" s="11"/>
      <c r="UIB13" s="11"/>
      <c r="UIC13" s="11"/>
      <c r="UID13" s="11"/>
      <c r="UIE13" s="11"/>
      <c r="UIF13" s="11"/>
      <c r="UIG13" s="11"/>
      <c r="UIH13" s="11"/>
      <c r="UII13" s="11"/>
      <c r="UIJ13" s="11"/>
      <c r="UIK13" s="11"/>
      <c r="UIL13" s="11"/>
      <c r="UIM13" s="11"/>
      <c r="UIN13" s="11"/>
      <c r="UIO13" s="11"/>
      <c r="UIP13" s="11"/>
      <c r="UIQ13" s="11"/>
      <c r="UIR13" s="11"/>
      <c r="UIS13" s="11"/>
      <c r="UIT13" s="11"/>
      <c r="UIU13" s="11"/>
      <c r="UIV13" s="11"/>
      <c r="UIW13" s="11"/>
      <c r="UIX13" s="11"/>
      <c r="UIY13" s="11"/>
      <c r="UIZ13" s="11"/>
      <c r="UJA13" s="11"/>
      <c r="UJB13" s="11"/>
      <c r="UJC13" s="11"/>
      <c r="UJD13" s="11"/>
      <c r="UJE13" s="11"/>
      <c r="UJF13" s="11"/>
      <c r="UJG13" s="11"/>
      <c r="UJH13" s="11"/>
      <c r="UJI13" s="11"/>
      <c r="UJJ13" s="11"/>
      <c r="UJK13" s="11"/>
      <c r="UJL13" s="11"/>
      <c r="UJM13" s="11"/>
      <c r="UJN13" s="11"/>
      <c r="UJO13" s="11"/>
      <c r="UJP13" s="11"/>
      <c r="UJQ13" s="11"/>
      <c r="UJR13" s="11"/>
      <c r="UJS13" s="11"/>
      <c r="UJT13" s="11"/>
      <c r="UJU13" s="11"/>
      <c r="UJV13" s="11"/>
      <c r="UJW13" s="11"/>
      <c r="UJX13" s="11"/>
      <c r="UJY13" s="11"/>
      <c r="UJZ13" s="11"/>
      <c r="UKA13" s="11"/>
      <c r="UKB13" s="11"/>
      <c r="UKC13" s="11"/>
      <c r="UKD13" s="11"/>
      <c r="UKE13" s="11"/>
      <c r="UKF13" s="11"/>
      <c r="UKG13" s="11"/>
      <c r="UKH13" s="11"/>
      <c r="UKI13" s="11"/>
      <c r="UKJ13" s="11"/>
      <c r="UKK13" s="11"/>
      <c r="UKL13" s="11"/>
      <c r="UKM13" s="11"/>
      <c r="UKN13" s="11"/>
      <c r="UKO13" s="11"/>
      <c r="UKP13" s="11"/>
      <c r="UKQ13" s="11"/>
      <c r="UKR13" s="11"/>
      <c r="UKS13" s="11"/>
      <c r="UKT13" s="11"/>
      <c r="UKU13" s="11"/>
      <c r="UKV13" s="11"/>
      <c r="UKW13" s="11"/>
      <c r="UKX13" s="11"/>
      <c r="UKY13" s="11"/>
      <c r="UKZ13" s="11"/>
      <c r="ULA13" s="11"/>
      <c r="ULB13" s="11"/>
      <c r="ULC13" s="11"/>
      <c r="ULD13" s="11"/>
      <c r="ULE13" s="11"/>
      <c r="ULF13" s="11"/>
      <c r="ULG13" s="11"/>
      <c r="ULH13" s="11"/>
      <c r="ULI13" s="11"/>
      <c r="ULJ13" s="11"/>
      <c r="ULK13" s="11"/>
      <c r="ULL13" s="11"/>
      <c r="ULM13" s="11"/>
      <c r="ULN13" s="11"/>
      <c r="ULO13" s="11"/>
      <c r="ULP13" s="11"/>
      <c r="ULQ13" s="11"/>
      <c r="ULR13" s="11"/>
      <c r="ULS13" s="11"/>
      <c r="ULT13" s="11"/>
      <c r="ULU13" s="11"/>
      <c r="ULV13" s="11"/>
      <c r="ULW13" s="11"/>
      <c r="ULX13" s="11"/>
      <c r="ULY13" s="11"/>
      <c r="ULZ13" s="11"/>
      <c r="UMA13" s="11"/>
      <c r="UMB13" s="11"/>
      <c r="UMC13" s="11"/>
      <c r="UMD13" s="11"/>
      <c r="UME13" s="11"/>
      <c r="UMF13" s="11"/>
      <c r="UMG13" s="11"/>
      <c r="UMH13" s="11"/>
      <c r="UMI13" s="11"/>
      <c r="UMJ13" s="11"/>
      <c r="UMK13" s="11"/>
      <c r="UML13" s="11"/>
      <c r="UMM13" s="11"/>
      <c r="UMN13" s="11"/>
      <c r="UMO13" s="11"/>
      <c r="UMP13" s="11"/>
      <c r="UMQ13" s="11"/>
      <c r="UMR13" s="11"/>
      <c r="UMS13" s="11"/>
      <c r="UMT13" s="11"/>
      <c r="UMU13" s="11"/>
      <c r="UMV13" s="11"/>
      <c r="UMW13" s="11"/>
      <c r="UMX13" s="11"/>
      <c r="UMY13" s="11"/>
      <c r="UMZ13" s="11"/>
      <c r="UNA13" s="11"/>
      <c r="UNB13" s="11"/>
      <c r="UNC13" s="11"/>
      <c r="UND13" s="11"/>
      <c r="UNE13" s="11"/>
      <c r="UNF13" s="11"/>
      <c r="UNG13" s="11"/>
      <c r="UNH13" s="11"/>
      <c r="UNI13" s="11"/>
      <c r="UNJ13" s="11"/>
      <c r="UNK13" s="11"/>
      <c r="UNL13" s="11"/>
      <c r="UNM13" s="11"/>
      <c r="UNN13" s="11"/>
      <c r="UNO13" s="11"/>
      <c r="UNP13" s="11"/>
      <c r="UNQ13" s="11"/>
      <c r="UNR13" s="11"/>
      <c r="UNS13" s="11"/>
      <c r="UNT13" s="11"/>
      <c r="UNU13" s="11"/>
      <c r="UNV13" s="11"/>
      <c r="UNW13" s="11"/>
      <c r="UNX13" s="11"/>
      <c r="UNY13" s="11"/>
      <c r="UNZ13" s="11"/>
      <c r="UOA13" s="11"/>
      <c r="UOB13" s="11"/>
      <c r="UOC13" s="11"/>
      <c r="UOD13" s="11"/>
      <c r="UOE13" s="11"/>
      <c r="UOF13" s="11"/>
      <c r="UOG13" s="11"/>
      <c r="UOH13" s="11"/>
      <c r="UOI13" s="11"/>
      <c r="UOJ13" s="11"/>
      <c r="UOK13" s="11"/>
      <c r="UOL13" s="11"/>
      <c r="UOM13" s="11"/>
      <c r="UON13" s="11"/>
      <c r="UOO13" s="11"/>
      <c r="UOP13" s="11"/>
      <c r="UOQ13" s="11"/>
      <c r="UOR13" s="11"/>
      <c r="UOS13" s="11"/>
      <c r="UOT13" s="11"/>
      <c r="UOU13" s="11"/>
      <c r="UOV13" s="11"/>
      <c r="UOW13" s="11"/>
      <c r="UOX13" s="11"/>
      <c r="UOY13" s="11"/>
      <c r="UOZ13" s="11"/>
      <c r="UPA13" s="11"/>
      <c r="UPB13" s="11"/>
      <c r="UPC13" s="11"/>
      <c r="UPD13" s="11"/>
      <c r="UPE13" s="11"/>
      <c r="UPF13" s="11"/>
      <c r="UPG13" s="11"/>
      <c r="UPH13" s="11"/>
      <c r="UPI13" s="11"/>
      <c r="UPJ13" s="11"/>
      <c r="UPK13" s="11"/>
      <c r="UPL13" s="11"/>
      <c r="UPM13" s="11"/>
      <c r="UPN13" s="11"/>
      <c r="UPO13" s="11"/>
      <c r="UPP13" s="11"/>
      <c r="UPQ13" s="11"/>
      <c r="UPR13" s="11"/>
      <c r="UPS13" s="11"/>
      <c r="UPT13" s="11"/>
      <c r="UPU13" s="11"/>
      <c r="UPV13" s="11"/>
      <c r="UPW13" s="11"/>
      <c r="UPX13" s="11"/>
      <c r="UPY13" s="11"/>
      <c r="UPZ13" s="11"/>
      <c r="UQA13" s="11"/>
      <c r="UQB13" s="11"/>
      <c r="UQC13" s="11"/>
      <c r="UQD13" s="11"/>
      <c r="UQE13" s="11"/>
      <c r="UQF13" s="11"/>
      <c r="UQG13" s="11"/>
      <c r="UQH13" s="11"/>
      <c r="UQI13" s="11"/>
      <c r="UQJ13" s="11"/>
      <c r="UQK13" s="11"/>
      <c r="UQL13" s="11"/>
      <c r="UQM13" s="11"/>
      <c r="UQN13" s="11"/>
      <c r="UQO13" s="11"/>
      <c r="UQP13" s="11"/>
      <c r="UQQ13" s="11"/>
      <c r="UQR13" s="11"/>
      <c r="UQS13" s="11"/>
      <c r="UQT13" s="11"/>
      <c r="UQU13" s="11"/>
      <c r="UQV13" s="11"/>
      <c r="UQW13" s="11"/>
      <c r="UQX13" s="11"/>
      <c r="UQY13" s="11"/>
      <c r="UQZ13" s="11"/>
      <c r="URA13" s="11"/>
      <c r="URB13" s="11"/>
      <c r="URC13" s="11"/>
      <c r="URD13" s="11"/>
      <c r="URE13" s="11"/>
      <c r="URF13" s="11"/>
      <c r="URG13" s="11"/>
      <c r="URH13" s="11"/>
      <c r="URI13" s="11"/>
      <c r="URJ13" s="11"/>
      <c r="URK13" s="11"/>
      <c r="URL13" s="11"/>
      <c r="URM13" s="11"/>
      <c r="URN13" s="11"/>
      <c r="URO13" s="11"/>
      <c r="URP13" s="11"/>
      <c r="URQ13" s="11"/>
      <c r="URR13" s="11"/>
      <c r="URS13" s="11"/>
      <c r="URT13" s="11"/>
      <c r="URU13" s="11"/>
      <c r="URV13" s="11"/>
      <c r="URW13" s="11"/>
      <c r="URX13" s="11"/>
      <c r="URY13" s="11"/>
      <c r="URZ13" s="11"/>
      <c r="USA13" s="11"/>
      <c r="USB13" s="11"/>
      <c r="USC13" s="11"/>
      <c r="USD13" s="11"/>
      <c r="USE13" s="11"/>
      <c r="USF13" s="11"/>
      <c r="USG13" s="11"/>
      <c r="USH13" s="11"/>
      <c r="USI13" s="11"/>
      <c r="USJ13" s="11"/>
      <c r="USK13" s="11"/>
      <c r="USL13" s="11"/>
      <c r="USM13" s="11"/>
      <c r="USN13" s="11"/>
      <c r="USO13" s="11"/>
      <c r="USP13" s="11"/>
      <c r="USQ13" s="11"/>
      <c r="USR13" s="11"/>
      <c r="USS13" s="11"/>
      <c r="UST13" s="11"/>
      <c r="USU13" s="11"/>
      <c r="USV13" s="11"/>
      <c r="USW13" s="11"/>
      <c r="USX13" s="11"/>
      <c r="USY13" s="11"/>
      <c r="USZ13" s="11"/>
      <c r="UTA13" s="11"/>
      <c r="UTB13" s="11"/>
      <c r="UTC13" s="11"/>
      <c r="UTD13" s="11"/>
      <c r="UTE13" s="11"/>
      <c r="UTF13" s="11"/>
      <c r="UTG13" s="11"/>
      <c r="UTH13" s="11"/>
      <c r="UTI13" s="11"/>
      <c r="UTJ13" s="11"/>
      <c r="UTK13" s="11"/>
      <c r="UTL13" s="11"/>
      <c r="UTM13" s="11"/>
      <c r="UTN13" s="11"/>
      <c r="UTO13" s="11"/>
      <c r="UTP13" s="11"/>
      <c r="UTQ13" s="11"/>
      <c r="UTR13" s="11"/>
      <c r="UTS13" s="11"/>
      <c r="UTT13" s="11"/>
      <c r="UTU13" s="11"/>
      <c r="UTV13" s="11"/>
      <c r="UTW13" s="11"/>
      <c r="UTX13" s="11"/>
      <c r="UTY13" s="11"/>
      <c r="UTZ13" s="11"/>
      <c r="UUA13" s="11"/>
      <c r="UUB13" s="11"/>
      <c r="UUC13" s="11"/>
      <c r="UUD13" s="11"/>
      <c r="UUE13" s="11"/>
      <c r="UUF13" s="11"/>
      <c r="UUG13" s="11"/>
      <c r="UUH13" s="11"/>
      <c r="UUI13" s="11"/>
      <c r="UUJ13" s="11"/>
      <c r="UUK13" s="11"/>
      <c r="UUL13" s="11"/>
      <c r="UUM13" s="11"/>
      <c r="UUN13" s="11"/>
      <c r="UUO13" s="11"/>
      <c r="UUP13" s="11"/>
      <c r="UUQ13" s="11"/>
      <c r="UUR13" s="11"/>
      <c r="UUS13" s="11"/>
      <c r="UUT13" s="11"/>
      <c r="UUU13" s="11"/>
      <c r="UUV13" s="11"/>
      <c r="UUW13" s="11"/>
      <c r="UUX13" s="11"/>
      <c r="UUY13" s="11"/>
      <c r="UUZ13" s="11"/>
      <c r="UVA13" s="11"/>
      <c r="UVB13" s="11"/>
      <c r="UVC13" s="11"/>
      <c r="UVD13" s="11"/>
      <c r="UVE13" s="11"/>
      <c r="UVF13" s="11"/>
      <c r="UVG13" s="11"/>
      <c r="UVH13" s="11"/>
      <c r="UVI13" s="11"/>
      <c r="UVJ13" s="11"/>
      <c r="UVK13" s="11"/>
      <c r="UVL13" s="11"/>
      <c r="UVM13" s="11"/>
      <c r="UVN13" s="11"/>
      <c r="UVO13" s="11"/>
      <c r="UVP13" s="11"/>
      <c r="UVQ13" s="11"/>
      <c r="UVR13" s="11"/>
      <c r="UVS13" s="11"/>
      <c r="UVT13" s="11"/>
      <c r="UVU13" s="11"/>
      <c r="UVV13" s="11"/>
      <c r="UVW13" s="11"/>
      <c r="UVX13" s="11"/>
      <c r="UVY13" s="11"/>
      <c r="UVZ13" s="11"/>
      <c r="UWA13" s="11"/>
      <c r="UWB13" s="11"/>
      <c r="UWC13" s="11"/>
      <c r="UWD13" s="11"/>
      <c r="UWE13" s="11"/>
      <c r="UWF13" s="11"/>
      <c r="UWG13" s="11"/>
      <c r="UWH13" s="11"/>
      <c r="UWI13" s="11"/>
      <c r="UWJ13" s="11"/>
      <c r="UWK13" s="11"/>
      <c r="UWL13" s="11"/>
      <c r="UWM13" s="11"/>
      <c r="UWN13" s="11"/>
      <c r="UWO13" s="11"/>
      <c r="UWP13" s="11"/>
      <c r="UWQ13" s="11"/>
      <c r="UWR13" s="11"/>
      <c r="UWS13" s="11"/>
      <c r="UWT13" s="11"/>
      <c r="UWU13" s="11"/>
      <c r="UWV13" s="11"/>
      <c r="UWW13" s="11"/>
      <c r="UWX13" s="11"/>
      <c r="UWY13" s="11"/>
      <c r="UWZ13" s="11"/>
      <c r="UXA13" s="11"/>
      <c r="UXB13" s="11"/>
      <c r="UXC13" s="11"/>
      <c r="UXD13" s="11"/>
      <c r="UXE13" s="11"/>
      <c r="UXF13" s="11"/>
      <c r="UXG13" s="11"/>
      <c r="UXH13" s="11"/>
      <c r="UXI13" s="11"/>
      <c r="UXJ13" s="11"/>
      <c r="UXK13" s="11"/>
      <c r="UXL13" s="11"/>
      <c r="UXM13" s="11"/>
      <c r="UXN13" s="11"/>
      <c r="UXO13" s="11"/>
      <c r="UXP13" s="11"/>
      <c r="UXQ13" s="11"/>
      <c r="UXR13" s="11"/>
      <c r="UXS13" s="11"/>
      <c r="UXT13" s="11"/>
      <c r="UXU13" s="11"/>
      <c r="UXV13" s="11"/>
      <c r="UXW13" s="11"/>
      <c r="UXX13" s="11"/>
      <c r="UXY13" s="11"/>
      <c r="UXZ13" s="11"/>
      <c r="UYA13" s="11"/>
      <c r="UYB13" s="11"/>
      <c r="UYC13" s="11"/>
      <c r="UYD13" s="11"/>
      <c r="UYE13" s="11"/>
      <c r="UYF13" s="11"/>
      <c r="UYG13" s="11"/>
      <c r="UYH13" s="11"/>
      <c r="UYI13" s="11"/>
      <c r="UYJ13" s="11"/>
      <c r="UYK13" s="11"/>
      <c r="UYL13" s="11"/>
      <c r="UYM13" s="11"/>
      <c r="UYN13" s="11"/>
      <c r="UYO13" s="11"/>
      <c r="UYP13" s="11"/>
      <c r="UYQ13" s="11"/>
      <c r="UYR13" s="11"/>
      <c r="UYS13" s="11"/>
      <c r="UYT13" s="11"/>
      <c r="UYU13" s="11"/>
      <c r="UYV13" s="11"/>
      <c r="UYW13" s="11"/>
      <c r="UYX13" s="11"/>
      <c r="UYY13" s="11"/>
      <c r="UYZ13" s="11"/>
      <c r="UZA13" s="11"/>
      <c r="UZB13" s="11"/>
      <c r="UZC13" s="11"/>
      <c r="UZD13" s="11"/>
      <c r="UZE13" s="11"/>
      <c r="UZF13" s="11"/>
      <c r="UZG13" s="11"/>
      <c r="UZH13" s="11"/>
      <c r="UZI13" s="11"/>
      <c r="UZJ13" s="11"/>
      <c r="UZK13" s="11"/>
      <c r="UZL13" s="11"/>
      <c r="UZM13" s="11"/>
      <c r="UZN13" s="11"/>
      <c r="UZO13" s="11"/>
      <c r="UZP13" s="11"/>
      <c r="UZQ13" s="11"/>
      <c r="UZR13" s="11"/>
      <c r="UZS13" s="11"/>
      <c r="UZT13" s="11"/>
      <c r="UZU13" s="11"/>
      <c r="UZV13" s="11"/>
      <c r="UZW13" s="11"/>
      <c r="UZX13" s="11"/>
      <c r="UZY13" s="11"/>
      <c r="UZZ13" s="11"/>
      <c r="VAA13" s="11"/>
      <c r="VAB13" s="11"/>
      <c r="VAC13" s="11"/>
      <c r="VAD13" s="11"/>
      <c r="VAE13" s="11"/>
      <c r="VAF13" s="11"/>
      <c r="VAG13" s="11"/>
      <c r="VAH13" s="11"/>
      <c r="VAI13" s="11"/>
      <c r="VAJ13" s="11"/>
      <c r="VAK13" s="11"/>
      <c r="VAL13" s="11"/>
      <c r="VAM13" s="11"/>
      <c r="VAN13" s="11"/>
      <c r="VAO13" s="11"/>
      <c r="VAP13" s="11"/>
      <c r="VAQ13" s="11"/>
      <c r="VAR13" s="11"/>
      <c r="VAS13" s="11"/>
      <c r="VAT13" s="11"/>
      <c r="VAU13" s="11"/>
      <c r="VAV13" s="11"/>
      <c r="VAW13" s="11"/>
      <c r="VAX13" s="11"/>
      <c r="VAY13" s="11"/>
      <c r="VAZ13" s="11"/>
      <c r="VBA13" s="11"/>
      <c r="VBB13" s="11"/>
      <c r="VBC13" s="11"/>
      <c r="VBD13" s="11"/>
      <c r="VBE13" s="11"/>
      <c r="VBF13" s="11"/>
      <c r="VBG13" s="11"/>
      <c r="VBH13" s="11"/>
      <c r="VBI13" s="11"/>
      <c r="VBJ13" s="11"/>
      <c r="VBK13" s="11"/>
      <c r="VBL13" s="11"/>
      <c r="VBM13" s="11"/>
      <c r="VBN13" s="11"/>
      <c r="VBO13" s="11"/>
      <c r="VBP13" s="11"/>
      <c r="VBQ13" s="11"/>
      <c r="VBR13" s="11"/>
      <c r="VBS13" s="11"/>
      <c r="VBT13" s="11"/>
      <c r="VBU13" s="11"/>
      <c r="VBV13" s="11"/>
      <c r="VBW13" s="11"/>
      <c r="VBX13" s="11"/>
      <c r="VBY13" s="11"/>
      <c r="VBZ13" s="11"/>
      <c r="VCA13" s="11"/>
      <c r="VCB13" s="11"/>
      <c r="VCC13" s="11"/>
      <c r="VCD13" s="11"/>
      <c r="VCE13" s="11"/>
      <c r="VCF13" s="11"/>
      <c r="VCG13" s="11"/>
      <c r="VCH13" s="11"/>
      <c r="VCI13" s="11"/>
      <c r="VCJ13" s="11"/>
      <c r="VCK13" s="11"/>
      <c r="VCL13" s="11"/>
      <c r="VCM13" s="11"/>
      <c r="VCN13" s="11"/>
      <c r="VCO13" s="11"/>
      <c r="VCP13" s="11"/>
      <c r="VCQ13" s="11"/>
      <c r="VCR13" s="11"/>
      <c r="VCS13" s="11"/>
      <c r="VCT13" s="11"/>
      <c r="VCU13" s="11"/>
      <c r="VCV13" s="11"/>
      <c r="VCW13" s="11"/>
      <c r="VCX13" s="11"/>
      <c r="VCY13" s="11"/>
      <c r="VCZ13" s="11"/>
      <c r="VDA13" s="11"/>
      <c r="VDB13" s="11"/>
      <c r="VDC13" s="11"/>
      <c r="VDD13" s="11"/>
      <c r="VDE13" s="11"/>
      <c r="VDF13" s="11"/>
      <c r="VDG13" s="11"/>
      <c r="VDH13" s="11"/>
      <c r="VDI13" s="11"/>
      <c r="VDJ13" s="11"/>
      <c r="VDK13" s="11"/>
      <c r="VDL13" s="11"/>
      <c r="VDM13" s="11"/>
      <c r="VDN13" s="11"/>
      <c r="VDO13" s="11"/>
      <c r="VDP13" s="11"/>
      <c r="VDQ13" s="11"/>
      <c r="VDR13" s="11"/>
      <c r="VDS13" s="11"/>
      <c r="VDT13" s="11"/>
      <c r="VDU13" s="11"/>
      <c r="VDV13" s="11"/>
      <c r="VDW13" s="11"/>
      <c r="VDX13" s="11"/>
      <c r="VDY13" s="11"/>
      <c r="VDZ13" s="11"/>
      <c r="VEA13" s="11"/>
      <c r="VEB13" s="11"/>
      <c r="VEC13" s="11"/>
      <c r="VED13" s="11"/>
      <c r="VEE13" s="11"/>
      <c r="VEF13" s="11"/>
      <c r="VEG13" s="11"/>
      <c r="VEH13" s="11"/>
      <c r="VEI13" s="11"/>
      <c r="VEJ13" s="11"/>
      <c r="VEK13" s="11"/>
      <c r="VEL13" s="11"/>
      <c r="VEM13" s="11"/>
      <c r="VEN13" s="11"/>
      <c r="VEO13" s="11"/>
      <c r="VEP13" s="11"/>
      <c r="VEQ13" s="11"/>
      <c r="VER13" s="11"/>
      <c r="VES13" s="11"/>
      <c r="VET13" s="11"/>
      <c r="VEU13" s="11"/>
      <c r="VEV13" s="11"/>
      <c r="VEW13" s="11"/>
      <c r="VEX13" s="11"/>
      <c r="VEY13" s="11"/>
      <c r="VEZ13" s="11"/>
      <c r="VFA13" s="11"/>
      <c r="VFB13" s="11"/>
      <c r="VFC13" s="11"/>
      <c r="VFD13" s="11"/>
      <c r="VFE13" s="11"/>
      <c r="VFF13" s="11"/>
      <c r="VFG13" s="11"/>
      <c r="VFH13" s="11"/>
      <c r="VFI13" s="11"/>
      <c r="VFJ13" s="11"/>
      <c r="VFK13" s="11"/>
      <c r="VFL13" s="11"/>
      <c r="VFM13" s="11"/>
      <c r="VFN13" s="11"/>
      <c r="VFO13" s="11"/>
      <c r="VFP13" s="11"/>
      <c r="VFQ13" s="11"/>
      <c r="VFR13" s="11"/>
      <c r="VFS13" s="11"/>
      <c r="VFT13" s="11"/>
      <c r="VFU13" s="11"/>
      <c r="VFV13" s="11"/>
      <c r="VFW13" s="11"/>
      <c r="VFX13" s="11"/>
      <c r="VFY13" s="11"/>
      <c r="VFZ13" s="11"/>
      <c r="VGA13" s="11"/>
      <c r="VGB13" s="11"/>
      <c r="VGC13" s="11"/>
      <c r="VGD13" s="11"/>
      <c r="VGE13" s="11"/>
      <c r="VGF13" s="11"/>
      <c r="VGG13" s="11"/>
      <c r="VGH13" s="11"/>
      <c r="VGI13" s="11"/>
      <c r="VGJ13" s="11"/>
      <c r="VGK13" s="11"/>
      <c r="VGL13" s="11"/>
      <c r="VGM13" s="11"/>
      <c r="VGN13" s="11"/>
      <c r="VGO13" s="11"/>
      <c r="VGP13" s="11"/>
      <c r="VGQ13" s="11"/>
      <c r="VGR13" s="11"/>
      <c r="VGS13" s="11"/>
      <c r="VGT13" s="11"/>
      <c r="VGU13" s="11"/>
      <c r="VGV13" s="11"/>
      <c r="VGW13" s="11"/>
      <c r="VGX13" s="11"/>
      <c r="VGY13" s="11"/>
      <c r="VGZ13" s="11"/>
      <c r="VHA13" s="11"/>
      <c r="VHB13" s="11"/>
      <c r="VHC13" s="11"/>
      <c r="VHD13" s="11"/>
      <c r="VHE13" s="11"/>
      <c r="VHF13" s="11"/>
      <c r="VHG13" s="11"/>
      <c r="VHH13" s="11"/>
      <c r="VHI13" s="11"/>
      <c r="VHJ13" s="11"/>
      <c r="VHK13" s="11"/>
      <c r="VHL13" s="11"/>
      <c r="VHM13" s="11"/>
      <c r="VHN13" s="11"/>
      <c r="VHO13" s="11"/>
      <c r="VHP13" s="11"/>
      <c r="VHQ13" s="11"/>
      <c r="VHR13" s="11"/>
      <c r="VHS13" s="11"/>
      <c r="VHT13" s="11"/>
      <c r="VHU13" s="11"/>
      <c r="VHV13" s="11"/>
      <c r="VHW13" s="11"/>
      <c r="VHX13" s="11"/>
      <c r="VHY13" s="11"/>
      <c r="VHZ13" s="11"/>
      <c r="VIA13" s="11"/>
      <c r="VIB13" s="11"/>
      <c r="VIC13" s="11"/>
      <c r="VID13" s="11"/>
      <c r="VIE13" s="11"/>
      <c r="VIF13" s="11"/>
      <c r="VIG13" s="11"/>
      <c r="VIH13" s="11"/>
      <c r="VII13" s="11"/>
      <c r="VIJ13" s="11"/>
      <c r="VIK13" s="11"/>
      <c r="VIL13" s="11"/>
      <c r="VIM13" s="11"/>
      <c r="VIN13" s="11"/>
      <c r="VIO13" s="11"/>
      <c r="VIP13" s="11"/>
      <c r="VIQ13" s="11"/>
      <c r="VIR13" s="11"/>
      <c r="VIS13" s="11"/>
      <c r="VIT13" s="11"/>
      <c r="VIU13" s="11"/>
      <c r="VIV13" s="11"/>
      <c r="VIW13" s="11"/>
      <c r="VIX13" s="11"/>
      <c r="VIY13" s="11"/>
      <c r="VIZ13" s="11"/>
      <c r="VJA13" s="11"/>
      <c r="VJB13" s="11"/>
      <c r="VJC13" s="11"/>
      <c r="VJD13" s="11"/>
      <c r="VJE13" s="11"/>
      <c r="VJF13" s="11"/>
      <c r="VJG13" s="11"/>
      <c r="VJH13" s="11"/>
      <c r="VJI13" s="11"/>
      <c r="VJJ13" s="11"/>
      <c r="VJK13" s="11"/>
      <c r="VJL13" s="11"/>
      <c r="VJM13" s="11"/>
      <c r="VJN13" s="11"/>
      <c r="VJO13" s="11"/>
      <c r="VJP13" s="11"/>
      <c r="VJQ13" s="11"/>
      <c r="VJR13" s="11"/>
      <c r="VJS13" s="11"/>
      <c r="VJT13" s="11"/>
      <c r="VJU13" s="11"/>
      <c r="VJV13" s="11"/>
      <c r="VJW13" s="11"/>
      <c r="VJX13" s="11"/>
      <c r="VJY13" s="11"/>
      <c r="VJZ13" s="11"/>
      <c r="VKA13" s="11"/>
      <c r="VKB13" s="11"/>
      <c r="VKC13" s="11"/>
      <c r="VKD13" s="11"/>
      <c r="VKE13" s="11"/>
      <c r="VKF13" s="11"/>
      <c r="VKG13" s="11"/>
      <c r="VKH13" s="11"/>
      <c r="VKI13" s="11"/>
      <c r="VKJ13" s="11"/>
      <c r="VKK13" s="11"/>
      <c r="VKL13" s="11"/>
      <c r="VKM13" s="11"/>
      <c r="VKN13" s="11"/>
      <c r="VKO13" s="11"/>
      <c r="VKP13" s="11"/>
      <c r="VKQ13" s="11"/>
      <c r="VKR13" s="11"/>
      <c r="VKS13" s="11"/>
      <c r="VKT13" s="11"/>
      <c r="VKU13" s="11"/>
      <c r="VKV13" s="11"/>
      <c r="VKW13" s="11"/>
      <c r="VKX13" s="11"/>
      <c r="VKY13" s="11"/>
      <c r="VKZ13" s="11"/>
      <c r="VLA13" s="11"/>
      <c r="VLB13" s="11"/>
      <c r="VLC13" s="11"/>
      <c r="VLD13" s="11"/>
      <c r="VLE13" s="11"/>
      <c r="VLF13" s="11"/>
      <c r="VLG13" s="11"/>
      <c r="VLH13" s="11"/>
      <c r="VLI13" s="11"/>
      <c r="VLJ13" s="11"/>
      <c r="VLK13" s="11"/>
      <c r="VLL13" s="11"/>
      <c r="VLM13" s="11"/>
      <c r="VLN13" s="11"/>
      <c r="VLO13" s="11"/>
      <c r="VLP13" s="11"/>
      <c r="VLQ13" s="11"/>
      <c r="VLR13" s="11"/>
      <c r="VLS13" s="11"/>
      <c r="VLT13" s="11"/>
      <c r="VLU13" s="11"/>
      <c r="VLV13" s="11"/>
      <c r="VLW13" s="11"/>
      <c r="VLX13" s="11"/>
      <c r="VLY13" s="11"/>
      <c r="VLZ13" s="11"/>
      <c r="VMA13" s="11"/>
      <c r="VMB13" s="11"/>
      <c r="VMC13" s="11"/>
      <c r="VMD13" s="11"/>
      <c r="VME13" s="11"/>
      <c r="VMF13" s="11"/>
      <c r="VMG13" s="11"/>
      <c r="VMH13" s="11"/>
      <c r="VMI13" s="11"/>
      <c r="VMJ13" s="11"/>
      <c r="VMK13" s="11"/>
      <c r="VML13" s="11"/>
      <c r="VMM13" s="11"/>
      <c r="VMN13" s="11"/>
      <c r="VMO13" s="11"/>
      <c r="VMP13" s="11"/>
      <c r="VMQ13" s="11"/>
      <c r="VMR13" s="11"/>
      <c r="VMS13" s="11"/>
      <c r="VMT13" s="11"/>
      <c r="VMU13" s="11"/>
      <c r="VMV13" s="11"/>
      <c r="VMW13" s="11"/>
      <c r="VMX13" s="11"/>
      <c r="VMY13" s="11"/>
      <c r="VMZ13" s="11"/>
      <c r="VNA13" s="11"/>
      <c r="VNB13" s="11"/>
      <c r="VNC13" s="11"/>
      <c r="VND13" s="11"/>
      <c r="VNE13" s="11"/>
      <c r="VNF13" s="11"/>
      <c r="VNG13" s="11"/>
      <c r="VNH13" s="11"/>
      <c r="VNI13" s="11"/>
      <c r="VNJ13" s="11"/>
      <c r="VNK13" s="11"/>
      <c r="VNL13" s="11"/>
      <c r="VNM13" s="11"/>
      <c r="VNN13" s="11"/>
      <c r="VNO13" s="11"/>
      <c r="VNP13" s="11"/>
      <c r="VNQ13" s="11"/>
      <c r="VNR13" s="11"/>
      <c r="VNS13" s="11"/>
      <c r="VNT13" s="11"/>
      <c r="VNU13" s="11"/>
      <c r="VNV13" s="11"/>
      <c r="VNW13" s="11"/>
      <c r="VNX13" s="11"/>
      <c r="VNY13" s="11"/>
      <c r="VNZ13" s="11"/>
      <c r="VOA13" s="11"/>
      <c r="VOB13" s="11"/>
      <c r="VOC13" s="11"/>
      <c r="VOD13" s="11"/>
      <c r="VOE13" s="11"/>
      <c r="VOF13" s="11"/>
      <c r="VOG13" s="11"/>
      <c r="VOH13" s="11"/>
      <c r="VOI13" s="11"/>
      <c r="VOJ13" s="11"/>
      <c r="VOK13" s="11"/>
      <c r="VOL13" s="11"/>
      <c r="VOM13" s="11"/>
      <c r="VON13" s="11"/>
      <c r="VOO13" s="11"/>
      <c r="VOP13" s="11"/>
      <c r="VOQ13" s="11"/>
      <c r="VOR13" s="11"/>
      <c r="VOS13" s="11"/>
      <c r="VOT13" s="11"/>
      <c r="VOU13" s="11"/>
      <c r="VOV13" s="11"/>
      <c r="VOW13" s="11"/>
      <c r="VOX13" s="11"/>
      <c r="VOY13" s="11"/>
      <c r="VOZ13" s="11"/>
      <c r="VPA13" s="11"/>
      <c r="VPB13" s="11"/>
      <c r="VPC13" s="11"/>
      <c r="VPD13" s="11"/>
      <c r="VPE13" s="11"/>
      <c r="VPF13" s="11"/>
      <c r="VPG13" s="11"/>
      <c r="VPH13" s="11"/>
      <c r="VPI13" s="11"/>
      <c r="VPJ13" s="11"/>
      <c r="VPK13" s="11"/>
      <c r="VPL13" s="11"/>
      <c r="VPM13" s="11"/>
      <c r="VPN13" s="11"/>
      <c r="VPO13" s="11"/>
      <c r="VPP13" s="11"/>
      <c r="VPQ13" s="11"/>
      <c r="VPR13" s="11"/>
      <c r="VPS13" s="11"/>
      <c r="VPT13" s="11"/>
      <c r="VPU13" s="11"/>
      <c r="VPV13" s="11"/>
      <c r="VPW13" s="11"/>
      <c r="VPX13" s="11"/>
      <c r="VPY13" s="11"/>
      <c r="VPZ13" s="11"/>
      <c r="VQA13" s="11"/>
      <c r="VQB13" s="11"/>
      <c r="VQC13" s="11"/>
      <c r="VQD13" s="11"/>
      <c r="VQE13" s="11"/>
      <c r="VQF13" s="11"/>
      <c r="VQG13" s="11"/>
      <c r="VQH13" s="11"/>
      <c r="VQI13" s="11"/>
      <c r="VQJ13" s="11"/>
      <c r="VQK13" s="11"/>
      <c r="VQL13" s="11"/>
      <c r="VQM13" s="11"/>
      <c r="VQN13" s="11"/>
      <c r="VQO13" s="11"/>
      <c r="VQP13" s="11"/>
      <c r="VQQ13" s="11"/>
      <c r="VQR13" s="11"/>
      <c r="VQS13" s="11"/>
      <c r="VQT13" s="11"/>
      <c r="VQU13" s="11"/>
      <c r="VQV13" s="11"/>
      <c r="VQW13" s="11"/>
      <c r="VQX13" s="11"/>
      <c r="VQY13" s="11"/>
      <c r="VQZ13" s="11"/>
      <c r="VRA13" s="11"/>
      <c r="VRB13" s="11"/>
      <c r="VRC13" s="11"/>
      <c r="VRD13" s="11"/>
      <c r="VRE13" s="11"/>
      <c r="VRF13" s="11"/>
      <c r="VRG13" s="11"/>
      <c r="VRH13" s="11"/>
      <c r="VRI13" s="11"/>
      <c r="VRJ13" s="11"/>
      <c r="VRK13" s="11"/>
      <c r="VRL13" s="11"/>
      <c r="VRM13" s="11"/>
      <c r="VRN13" s="11"/>
      <c r="VRO13" s="11"/>
      <c r="VRP13" s="11"/>
      <c r="VRQ13" s="11"/>
      <c r="VRR13" s="11"/>
      <c r="VRS13" s="11"/>
      <c r="VRT13" s="11"/>
      <c r="VRU13" s="11"/>
      <c r="VRV13" s="11"/>
      <c r="VRW13" s="11"/>
      <c r="VRX13" s="11"/>
      <c r="VRY13" s="11"/>
      <c r="VRZ13" s="11"/>
      <c r="VSA13" s="11"/>
      <c r="VSB13" s="11"/>
      <c r="VSC13" s="11"/>
      <c r="VSD13" s="11"/>
      <c r="VSE13" s="11"/>
      <c r="VSF13" s="11"/>
      <c r="VSG13" s="11"/>
      <c r="VSH13" s="11"/>
      <c r="VSI13" s="11"/>
      <c r="VSJ13" s="11"/>
      <c r="VSK13" s="11"/>
      <c r="VSL13" s="11"/>
      <c r="VSM13" s="11"/>
      <c r="VSN13" s="11"/>
      <c r="VSO13" s="11"/>
      <c r="VSP13" s="11"/>
      <c r="VSQ13" s="11"/>
      <c r="VSR13" s="11"/>
      <c r="VSS13" s="11"/>
      <c r="VST13" s="11"/>
      <c r="VSU13" s="11"/>
      <c r="VSV13" s="11"/>
      <c r="VSW13" s="11"/>
      <c r="VSX13" s="11"/>
      <c r="VSY13" s="11"/>
      <c r="VSZ13" s="11"/>
      <c r="VTA13" s="11"/>
      <c r="VTB13" s="11"/>
      <c r="VTC13" s="11"/>
      <c r="VTD13" s="11"/>
      <c r="VTE13" s="11"/>
      <c r="VTF13" s="11"/>
      <c r="VTG13" s="11"/>
      <c r="VTH13" s="11"/>
      <c r="VTI13" s="11"/>
      <c r="VTJ13" s="11"/>
      <c r="VTK13" s="11"/>
      <c r="VTL13" s="11"/>
      <c r="VTM13" s="11"/>
      <c r="VTN13" s="11"/>
      <c r="VTO13" s="11"/>
      <c r="VTP13" s="11"/>
      <c r="VTQ13" s="11"/>
      <c r="VTR13" s="11"/>
      <c r="VTS13" s="11"/>
      <c r="VTT13" s="11"/>
      <c r="VTU13" s="11"/>
      <c r="VTV13" s="11"/>
      <c r="VTW13" s="11"/>
      <c r="VTX13" s="11"/>
      <c r="VTY13" s="11"/>
      <c r="VTZ13" s="11"/>
      <c r="VUA13" s="11"/>
      <c r="VUB13" s="11"/>
      <c r="VUC13" s="11"/>
      <c r="VUD13" s="11"/>
      <c r="VUE13" s="11"/>
      <c r="VUF13" s="11"/>
      <c r="VUG13" s="11"/>
      <c r="VUH13" s="11"/>
      <c r="VUI13" s="11"/>
      <c r="VUJ13" s="11"/>
      <c r="VUK13" s="11"/>
      <c r="VUL13" s="11"/>
      <c r="VUM13" s="11"/>
      <c r="VUN13" s="11"/>
      <c r="VUO13" s="11"/>
      <c r="VUP13" s="11"/>
      <c r="VUQ13" s="11"/>
      <c r="VUR13" s="11"/>
      <c r="VUS13" s="11"/>
      <c r="VUT13" s="11"/>
      <c r="VUU13" s="11"/>
      <c r="VUV13" s="11"/>
      <c r="VUW13" s="11"/>
      <c r="VUX13" s="11"/>
      <c r="VUY13" s="11"/>
      <c r="VUZ13" s="11"/>
      <c r="VVA13" s="11"/>
      <c r="VVB13" s="11"/>
      <c r="VVC13" s="11"/>
      <c r="VVD13" s="11"/>
      <c r="VVE13" s="11"/>
      <c r="VVF13" s="11"/>
      <c r="VVG13" s="11"/>
      <c r="VVH13" s="11"/>
      <c r="VVI13" s="11"/>
      <c r="VVJ13" s="11"/>
      <c r="VVK13" s="11"/>
      <c r="VVL13" s="11"/>
      <c r="VVM13" s="11"/>
      <c r="VVN13" s="11"/>
      <c r="VVO13" s="11"/>
      <c r="VVP13" s="11"/>
      <c r="VVQ13" s="11"/>
      <c r="VVR13" s="11"/>
      <c r="VVS13" s="11"/>
      <c r="VVT13" s="11"/>
      <c r="VVU13" s="11"/>
      <c r="VVV13" s="11"/>
      <c r="VVW13" s="11"/>
      <c r="VVX13" s="11"/>
      <c r="VVY13" s="11"/>
      <c r="VVZ13" s="11"/>
      <c r="VWA13" s="11"/>
      <c r="VWB13" s="11"/>
      <c r="VWC13" s="11"/>
      <c r="VWD13" s="11"/>
      <c r="VWE13" s="11"/>
      <c r="VWF13" s="11"/>
      <c r="VWG13" s="11"/>
      <c r="VWH13" s="11"/>
      <c r="VWI13" s="11"/>
      <c r="VWJ13" s="11"/>
      <c r="VWK13" s="11"/>
      <c r="VWL13" s="11"/>
      <c r="VWM13" s="11"/>
      <c r="VWN13" s="11"/>
      <c r="VWO13" s="11"/>
      <c r="VWP13" s="11"/>
      <c r="VWQ13" s="11"/>
      <c r="VWR13" s="11"/>
      <c r="VWS13" s="11"/>
      <c r="VWT13" s="11"/>
      <c r="VWU13" s="11"/>
      <c r="VWV13" s="11"/>
      <c r="VWW13" s="11"/>
      <c r="VWX13" s="11"/>
      <c r="VWY13" s="11"/>
      <c r="VWZ13" s="11"/>
      <c r="VXA13" s="11"/>
      <c r="VXB13" s="11"/>
      <c r="VXC13" s="11"/>
      <c r="VXD13" s="11"/>
      <c r="VXE13" s="11"/>
      <c r="VXF13" s="11"/>
      <c r="VXG13" s="11"/>
      <c r="VXH13" s="11"/>
      <c r="VXI13" s="11"/>
      <c r="VXJ13" s="11"/>
      <c r="VXK13" s="11"/>
      <c r="VXL13" s="11"/>
      <c r="VXM13" s="11"/>
      <c r="VXN13" s="11"/>
      <c r="VXO13" s="11"/>
      <c r="VXP13" s="11"/>
      <c r="VXQ13" s="11"/>
      <c r="VXR13" s="11"/>
      <c r="VXS13" s="11"/>
      <c r="VXT13" s="11"/>
      <c r="VXU13" s="11"/>
      <c r="VXV13" s="11"/>
      <c r="VXW13" s="11"/>
      <c r="VXX13" s="11"/>
      <c r="VXY13" s="11"/>
      <c r="VXZ13" s="11"/>
      <c r="VYA13" s="11"/>
      <c r="VYB13" s="11"/>
      <c r="VYC13" s="11"/>
      <c r="VYD13" s="11"/>
      <c r="VYE13" s="11"/>
      <c r="VYF13" s="11"/>
      <c r="VYG13" s="11"/>
      <c r="VYH13" s="11"/>
      <c r="VYI13" s="11"/>
      <c r="VYJ13" s="11"/>
      <c r="VYK13" s="11"/>
      <c r="VYL13" s="11"/>
      <c r="VYM13" s="11"/>
      <c r="VYN13" s="11"/>
      <c r="VYO13" s="11"/>
      <c r="VYP13" s="11"/>
      <c r="VYQ13" s="11"/>
      <c r="VYR13" s="11"/>
      <c r="VYS13" s="11"/>
      <c r="VYT13" s="11"/>
      <c r="VYU13" s="11"/>
      <c r="VYV13" s="11"/>
      <c r="VYW13" s="11"/>
      <c r="VYX13" s="11"/>
      <c r="VYY13" s="11"/>
      <c r="VYZ13" s="11"/>
      <c r="VZA13" s="11"/>
      <c r="VZB13" s="11"/>
      <c r="VZC13" s="11"/>
      <c r="VZD13" s="11"/>
      <c r="VZE13" s="11"/>
      <c r="VZF13" s="11"/>
      <c r="VZG13" s="11"/>
      <c r="VZH13" s="11"/>
      <c r="VZI13" s="11"/>
      <c r="VZJ13" s="11"/>
      <c r="VZK13" s="11"/>
      <c r="VZL13" s="11"/>
      <c r="VZM13" s="11"/>
      <c r="VZN13" s="11"/>
      <c r="VZO13" s="11"/>
      <c r="VZP13" s="11"/>
      <c r="VZQ13" s="11"/>
      <c r="VZR13" s="11"/>
      <c r="VZS13" s="11"/>
      <c r="VZT13" s="11"/>
      <c r="VZU13" s="11"/>
      <c r="VZV13" s="11"/>
      <c r="VZW13" s="11"/>
      <c r="VZX13" s="11"/>
      <c r="VZY13" s="11"/>
      <c r="VZZ13" s="11"/>
      <c r="WAA13" s="11"/>
      <c r="WAB13" s="11"/>
      <c r="WAC13" s="11"/>
      <c r="WAD13" s="11"/>
      <c r="WAE13" s="11"/>
      <c r="WAF13" s="11"/>
      <c r="WAG13" s="11"/>
      <c r="WAH13" s="11"/>
      <c r="WAI13" s="11"/>
      <c r="WAJ13" s="11"/>
      <c r="WAK13" s="11"/>
      <c r="WAL13" s="11"/>
      <c r="WAM13" s="11"/>
      <c r="WAN13" s="11"/>
      <c r="WAO13" s="11"/>
      <c r="WAP13" s="11"/>
      <c r="WAQ13" s="11"/>
      <c r="WAR13" s="11"/>
      <c r="WAS13" s="11"/>
      <c r="WAT13" s="11"/>
      <c r="WAU13" s="11"/>
      <c r="WAV13" s="11"/>
      <c r="WAW13" s="11"/>
      <c r="WAX13" s="11"/>
      <c r="WAY13" s="11"/>
      <c r="WAZ13" s="11"/>
      <c r="WBA13" s="11"/>
      <c r="WBB13" s="11"/>
      <c r="WBC13" s="11"/>
      <c r="WBD13" s="11"/>
      <c r="WBE13" s="11"/>
      <c r="WBF13" s="11"/>
      <c r="WBG13" s="11"/>
      <c r="WBH13" s="11"/>
      <c r="WBI13" s="11"/>
      <c r="WBJ13" s="11"/>
      <c r="WBK13" s="11"/>
      <c r="WBL13" s="11"/>
      <c r="WBM13" s="11"/>
      <c r="WBN13" s="11"/>
      <c r="WBO13" s="11"/>
      <c r="WBP13" s="11"/>
      <c r="WBQ13" s="11"/>
      <c r="WBR13" s="11"/>
      <c r="WBS13" s="11"/>
      <c r="WBT13" s="11"/>
      <c r="WBU13" s="11"/>
      <c r="WBV13" s="11"/>
      <c r="WBW13" s="11"/>
      <c r="WBX13" s="11"/>
      <c r="WBY13" s="11"/>
      <c r="WBZ13" s="11"/>
      <c r="WCA13" s="11"/>
      <c r="WCB13" s="11"/>
      <c r="WCC13" s="11"/>
      <c r="WCD13" s="11"/>
      <c r="WCE13" s="11"/>
      <c r="WCF13" s="11"/>
      <c r="WCG13" s="11"/>
      <c r="WCH13" s="11"/>
      <c r="WCI13" s="11"/>
      <c r="WCJ13" s="11"/>
      <c r="WCK13" s="11"/>
      <c r="WCL13" s="11"/>
      <c r="WCM13" s="11"/>
      <c r="WCN13" s="11"/>
      <c r="WCO13" s="11"/>
      <c r="WCP13" s="11"/>
      <c r="WCQ13" s="11"/>
      <c r="WCR13" s="11"/>
      <c r="WCS13" s="11"/>
      <c r="WCT13" s="11"/>
      <c r="WCU13" s="11"/>
      <c r="WCV13" s="11"/>
      <c r="WCW13" s="11"/>
      <c r="WCX13" s="11"/>
      <c r="WCY13" s="11"/>
      <c r="WCZ13" s="11"/>
      <c r="WDA13" s="11"/>
      <c r="WDB13" s="11"/>
      <c r="WDC13" s="11"/>
      <c r="WDD13" s="11"/>
      <c r="WDE13" s="11"/>
      <c r="WDF13" s="11"/>
      <c r="WDG13" s="11"/>
      <c r="WDH13" s="11"/>
      <c r="WDI13" s="11"/>
      <c r="WDJ13" s="11"/>
      <c r="WDK13" s="11"/>
      <c r="WDL13" s="11"/>
      <c r="WDM13" s="11"/>
      <c r="WDN13" s="11"/>
      <c r="WDO13" s="11"/>
      <c r="WDP13" s="11"/>
      <c r="WDQ13" s="11"/>
      <c r="WDR13" s="11"/>
      <c r="WDS13" s="11"/>
      <c r="WDT13" s="11"/>
      <c r="WDU13" s="11"/>
      <c r="WDV13" s="11"/>
      <c r="WDW13" s="11"/>
      <c r="WDX13" s="11"/>
      <c r="WDY13" s="11"/>
      <c r="WDZ13" s="11"/>
      <c r="WEA13" s="11"/>
      <c r="WEB13" s="11"/>
      <c r="WEC13" s="11"/>
      <c r="WED13" s="11"/>
      <c r="WEE13" s="11"/>
      <c r="WEF13" s="11"/>
      <c r="WEG13" s="11"/>
      <c r="WEH13" s="11"/>
      <c r="WEI13" s="11"/>
      <c r="WEJ13" s="11"/>
      <c r="WEK13" s="11"/>
      <c r="WEL13" s="11"/>
      <c r="WEM13" s="11"/>
      <c r="WEN13" s="11"/>
      <c r="WEO13" s="11"/>
      <c r="WEP13" s="11"/>
      <c r="WEQ13" s="11"/>
      <c r="WER13" s="11"/>
      <c r="WES13" s="11"/>
      <c r="WET13" s="11"/>
      <c r="WEU13" s="11"/>
      <c r="WEV13" s="11"/>
      <c r="WEW13" s="11"/>
      <c r="WEX13" s="11"/>
      <c r="WEY13" s="11"/>
      <c r="WEZ13" s="11"/>
      <c r="WFA13" s="11"/>
      <c r="WFB13" s="11"/>
      <c r="WFC13" s="11"/>
      <c r="WFD13" s="11"/>
      <c r="WFE13" s="11"/>
      <c r="WFF13" s="11"/>
      <c r="WFG13" s="11"/>
      <c r="WFH13" s="11"/>
      <c r="WFI13" s="11"/>
      <c r="WFJ13" s="11"/>
      <c r="WFK13" s="11"/>
      <c r="WFL13" s="11"/>
      <c r="WFM13" s="11"/>
      <c r="WFN13" s="11"/>
      <c r="WFO13" s="11"/>
      <c r="WFP13" s="11"/>
      <c r="WFQ13" s="11"/>
      <c r="WFR13" s="11"/>
      <c r="WFS13" s="11"/>
      <c r="WFT13" s="11"/>
      <c r="WFU13" s="11"/>
      <c r="WFV13" s="11"/>
      <c r="WFW13" s="11"/>
      <c r="WFX13" s="11"/>
      <c r="WFY13" s="11"/>
      <c r="WFZ13" s="11"/>
      <c r="WGA13" s="11"/>
      <c r="WGB13" s="11"/>
      <c r="WGC13" s="11"/>
      <c r="WGD13" s="11"/>
      <c r="WGE13" s="11"/>
      <c r="WGF13" s="11"/>
      <c r="WGG13" s="11"/>
      <c r="WGH13" s="11"/>
      <c r="WGI13" s="11"/>
      <c r="WGJ13" s="11"/>
      <c r="WGK13" s="11"/>
      <c r="WGL13" s="11"/>
      <c r="WGM13" s="11"/>
      <c r="WGN13" s="11"/>
      <c r="WGO13" s="11"/>
      <c r="WGP13" s="11"/>
      <c r="WGQ13" s="11"/>
      <c r="WGR13" s="11"/>
      <c r="WGS13" s="11"/>
      <c r="WGT13" s="11"/>
      <c r="WGU13" s="11"/>
      <c r="WGV13" s="11"/>
      <c r="WGW13" s="11"/>
      <c r="WGX13" s="11"/>
      <c r="WGY13" s="11"/>
      <c r="WGZ13" s="11"/>
      <c r="WHA13" s="11"/>
      <c r="WHB13" s="11"/>
      <c r="WHC13" s="11"/>
      <c r="WHD13" s="11"/>
      <c r="WHE13" s="11"/>
      <c r="WHF13" s="11"/>
      <c r="WHG13" s="11"/>
      <c r="WHH13" s="11"/>
      <c r="WHI13" s="11"/>
      <c r="WHJ13" s="11"/>
      <c r="WHK13" s="11"/>
      <c r="WHL13" s="11"/>
      <c r="WHM13" s="11"/>
      <c r="WHN13" s="11"/>
      <c r="WHO13" s="11"/>
      <c r="WHP13" s="11"/>
      <c r="WHQ13" s="11"/>
      <c r="WHR13" s="11"/>
      <c r="WHS13" s="11"/>
      <c r="WHT13" s="11"/>
      <c r="WHU13" s="11"/>
      <c r="WHV13" s="11"/>
      <c r="WHW13" s="11"/>
      <c r="WHX13" s="11"/>
      <c r="WHY13" s="11"/>
      <c r="WHZ13" s="11"/>
      <c r="WIA13" s="11"/>
      <c r="WIB13" s="11"/>
      <c r="WIC13" s="11"/>
      <c r="WID13" s="11"/>
      <c r="WIE13" s="11"/>
      <c r="WIF13" s="11"/>
      <c r="WIG13" s="11"/>
      <c r="WIH13" s="11"/>
      <c r="WII13" s="11"/>
      <c r="WIJ13" s="11"/>
      <c r="WIK13" s="11"/>
      <c r="WIL13" s="11"/>
      <c r="WIM13" s="11"/>
      <c r="WIN13" s="11"/>
      <c r="WIO13" s="11"/>
      <c r="WIP13" s="11"/>
      <c r="WIQ13" s="11"/>
      <c r="WIR13" s="11"/>
      <c r="WIS13" s="11"/>
      <c r="WIT13" s="11"/>
      <c r="WIU13" s="11"/>
      <c r="WIV13" s="11"/>
      <c r="WIW13" s="11"/>
      <c r="WIX13" s="11"/>
      <c r="WIY13" s="11"/>
      <c r="WIZ13" s="11"/>
      <c r="WJA13" s="11"/>
      <c r="WJB13" s="11"/>
      <c r="WJC13" s="11"/>
      <c r="WJD13" s="11"/>
      <c r="WJE13" s="11"/>
      <c r="WJF13" s="11"/>
      <c r="WJG13" s="11"/>
      <c r="WJH13" s="11"/>
      <c r="WJI13" s="11"/>
      <c r="WJJ13" s="11"/>
      <c r="WJK13" s="11"/>
      <c r="WJL13" s="11"/>
      <c r="WJM13" s="11"/>
      <c r="WJN13" s="11"/>
      <c r="WJO13" s="11"/>
      <c r="WJP13" s="11"/>
      <c r="WJQ13" s="11"/>
      <c r="WJR13" s="11"/>
      <c r="WJS13" s="11"/>
      <c r="WJT13" s="11"/>
      <c r="WJU13" s="11"/>
      <c r="WJV13" s="11"/>
      <c r="WJW13" s="11"/>
      <c r="WJX13" s="11"/>
      <c r="WJY13" s="11"/>
      <c r="WJZ13" s="11"/>
      <c r="WKA13" s="11"/>
      <c r="WKB13" s="11"/>
      <c r="WKC13" s="11"/>
      <c r="WKD13" s="11"/>
      <c r="WKE13" s="11"/>
      <c r="WKF13" s="11"/>
      <c r="WKG13" s="11"/>
      <c r="WKH13" s="11"/>
      <c r="WKI13" s="11"/>
      <c r="WKJ13" s="11"/>
      <c r="WKK13" s="11"/>
      <c r="WKL13" s="11"/>
      <c r="WKM13" s="11"/>
      <c r="WKN13" s="11"/>
      <c r="WKO13" s="11"/>
      <c r="WKP13" s="11"/>
      <c r="WKQ13" s="11"/>
      <c r="WKR13" s="11"/>
      <c r="WKS13" s="11"/>
      <c r="WKT13" s="11"/>
      <c r="WKU13" s="11"/>
      <c r="WKV13" s="11"/>
      <c r="WKW13" s="11"/>
      <c r="WKX13" s="11"/>
      <c r="WKY13" s="11"/>
      <c r="WKZ13" s="11"/>
      <c r="WLA13" s="11"/>
      <c r="WLB13" s="11"/>
      <c r="WLC13" s="11"/>
      <c r="WLD13" s="11"/>
      <c r="WLE13" s="11"/>
      <c r="WLF13" s="11"/>
      <c r="WLG13" s="11"/>
      <c r="WLH13" s="11"/>
      <c r="WLI13" s="11"/>
      <c r="WLJ13" s="11"/>
      <c r="WLK13" s="11"/>
      <c r="WLL13" s="11"/>
      <c r="WLM13" s="11"/>
      <c r="WLN13" s="11"/>
      <c r="WLO13" s="11"/>
      <c r="WLP13" s="11"/>
      <c r="WLQ13" s="11"/>
      <c r="WLR13" s="11"/>
      <c r="WLS13" s="11"/>
      <c r="WLT13" s="11"/>
      <c r="WLU13" s="11"/>
      <c r="WLV13" s="11"/>
      <c r="WLW13" s="11"/>
      <c r="WLX13" s="11"/>
      <c r="WLY13" s="11"/>
      <c r="WLZ13" s="11"/>
      <c r="WMA13" s="11"/>
      <c r="WMB13" s="11"/>
      <c r="WMC13" s="11"/>
      <c r="WMD13" s="11"/>
      <c r="WME13" s="11"/>
      <c r="WMF13" s="11"/>
      <c r="WMG13" s="11"/>
      <c r="WMH13" s="11"/>
      <c r="WMI13" s="11"/>
      <c r="WMJ13" s="11"/>
      <c r="WMK13" s="11"/>
      <c r="WML13" s="11"/>
      <c r="WMM13" s="11"/>
      <c r="WMN13" s="11"/>
      <c r="WMO13" s="11"/>
      <c r="WMP13" s="11"/>
      <c r="WMQ13" s="11"/>
      <c r="WMR13" s="11"/>
      <c r="WMS13" s="11"/>
      <c r="WMT13" s="11"/>
      <c r="WMU13" s="11"/>
      <c r="WMV13" s="11"/>
      <c r="WMW13" s="11"/>
      <c r="WMX13" s="11"/>
      <c r="WMY13" s="11"/>
      <c r="WMZ13" s="11"/>
      <c r="WNA13" s="11"/>
      <c r="WNB13" s="11"/>
      <c r="WNC13" s="11"/>
      <c r="WND13" s="11"/>
      <c r="WNE13" s="11"/>
      <c r="WNF13" s="11"/>
      <c r="WNG13" s="11"/>
      <c r="WNH13" s="11"/>
      <c r="WNI13" s="11"/>
      <c r="WNJ13" s="11"/>
      <c r="WNK13" s="11"/>
      <c r="WNL13" s="11"/>
      <c r="WNM13" s="11"/>
      <c r="WNN13" s="11"/>
      <c r="WNO13" s="11"/>
      <c r="WNP13" s="11"/>
      <c r="WNQ13" s="11"/>
      <c r="WNR13" s="11"/>
      <c r="WNS13" s="11"/>
      <c r="WNT13" s="11"/>
      <c r="WNU13" s="11"/>
      <c r="WNV13" s="11"/>
      <c r="WNW13" s="11"/>
      <c r="WNX13" s="11"/>
      <c r="WNY13" s="11"/>
      <c r="WNZ13" s="11"/>
      <c r="WOA13" s="11"/>
      <c r="WOB13" s="11"/>
      <c r="WOC13" s="11"/>
      <c r="WOD13" s="11"/>
      <c r="WOE13" s="11"/>
      <c r="WOF13" s="11"/>
      <c r="WOG13" s="11"/>
      <c r="WOH13" s="11"/>
      <c r="WOI13" s="11"/>
      <c r="WOJ13" s="11"/>
      <c r="WOK13" s="11"/>
      <c r="WOL13" s="11"/>
      <c r="WOM13" s="11"/>
      <c r="WON13" s="11"/>
      <c r="WOO13" s="11"/>
      <c r="WOP13" s="11"/>
      <c r="WOQ13" s="11"/>
      <c r="WOR13" s="11"/>
      <c r="WOS13" s="11"/>
      <c r="WOT13" s="11"/>
      <c r="WOU13" s="11"/>
      <c r="WOV13" s="11"/>
      <c r="WOW13" s="11"/>
      <c r="WOX13" s="11"/>
      <c r="WOY13" s="11"/>
      <c r="WOZ13" s="11"/>
      <c r="WPA13" s="11"/>
      <c r="WPB13" s="11"/>
      <c r="WPC13" s="11"/>
      <c r="WPD13" s="11"/>
      <c r="WPE13" s="11"/>
      <c r="WPF13" s="11"/>
      <c r="WPG13" s="11"/>
      <c r="WPH13" s="11"/>
      <c r="WPI13" s="11"/>
      <c r="WPJ13" s="11"/>
      <c r="WPK13" s="11"/>
      <c r="WPL13" s="11"/>
      <c r="WPM13" s="11"/>
      <c r="WPN13" s="11"/>
      <c r="WPO13" s="11"/>
      <c r="WPP13" s="11"/>
      <c r="WPQ13" s="11"/>
      <c r="WPR13" s="11"/>
      <c r="WPS13" s="11"/>
      <c r="WPT13" s="11"/>
      <c r="WPU13" s="11"/>
      <c r="WPV13" s="11"/>
      <c r="WPW13" s="11"/>
      <c r="WPX13" s="11"/>
      <c r="WPY13" s="11"/>
      <c r="WPZ13" s="11"/>
      <c r="WQA13" s="11"/>
      <c r="WQB13" s="11"/>
      <c r="WQC13" s="11"/>
      <c r="WQD13" s="11"/>
      <c r="WQE13" s="11"/>
      <c r="WQF13" s="11"/>
      <c r="WQG13" s="11"/>
      <c r="WQH13" s="11"/>
      <c r="WQI13" s="11"/>
      <c r="WQJ13" s="11"/>
      <c r="WQK13" s="11"/>
      <c r="WQL13" s="11"/>
      <c r="WQM13" s="11"/>
      <c r="WQN13" s="11"/>
      <c r="WQO13" s="11"/>
      <c r="WQP13" s="11"/>
      <c r="WQQ13" s="11"/>
      <c r="WQR13" s="11"/>
      <c r="WQS13" s="11"/>
      <c r="WQT13" s="11"/>
      <c r="WQU13" s="11"/>
      <c r="WQV13" s="11"/>
      <c r="WQW13" s="11"/>
      <c r="WQX13" s="11"/>
      <c r="WQY13" s="11"/>
      <c r="WQZ13" s="11"/>
      <c r="WRA13" s="11"/>
      <c r="WRB13" s="11"/>
      <c r="WRC13" s="11"/>
      <c r="WRD13" s="11"/>
      <c r="WRE13" s="11"/>
      <c r="WRF13" s="11"/>
      <c r="WRG13" s="11"/>
      <c r="WRH13" s="11"/>
      <c r="WRI13" s="11"/>
      <c r="WRJ13" s="11"/>
      <c r="WRK13" s="11"/>
      <c r="WRL13" s="11"/>
      <c r="WRM13" s="11"/>
      <c r="WRN13" s="11"/>
      <c r="WRO13" s="11"/>
      <c r="WRP13" s="11"/>
      <c r="WRQ13" s="11"/>
      <c r="WRR13" s="11"/>
      <c r="WRS13" s="11"/>
      <c r="WRT13" s="11"/>
      <c r="WRU13" s="11"/>
      <c r="WRV13" s="11"/>
      <c r="WRW13" s="11"/>
      <c r="WRX13" s="11"/>
      <c r="WRY13" s="11"/>
      <c r="WRZ13" s="11"/>
      <c r="WSA13" s="11"/>
      <c r="WSB13" s="11"/>
      <c r="WSC13" s="11"/>
      <c r="WSD13" s="11"/>
      <c r="WSE13" s="11"/>
      <c r="WSF13" s="11"/>
      <c r="WSG13" s="11"/>
      <c r="WSH13" s="11"/>
      <c r="WSI13" s="11"/>
      <c r="WSJ13" s="11"/>
      <c r="WSK13" s="11"/>
      <c r="WSL13" s="11"/>
      <c r="WSM13" s="11"/>
      <c r="WSN13" s="11"/>
      <c r="WSO13" s="11"/>
      <c r="WSP13" s="11"/>
      <c r="WSQ13" s="11"/>
      <c r="WSR13" s="11"/>
      <c r="WSS13" s="11"/>
      <c r="WST13" s="11"/>
      <c r="WSU13" s="11"/>
      <c r="WSV13" s="11"/>
      <c r="WSW13" s="11"/>
      <c r="WSX13" s="11"/>
      <c r="WSY13" s="11"/>
      <c r="WSZ13" s="11"/>
      <c r="WTA13" s="11"/>
      <c r="WTB13" s="11"/>
      <c r="WTC13" s="11"/>
      <c r="WTD13" s="11"/>
      <c r="WTE13" s="11"/>
      <c r="WTF13" s="11"/>
      <c r="WTG13" s="11"/>
      <c r="WTH13" s="11"/>
      <c r="WTI13" s="11"/>
      <c r="WTJ13" s="11"/>
      <c r="WTK13" s="11"/>
      <c r="WTL13" s="11"/>
      <c r="WTM13" s="11"/>
      <c r="WTN13" s="11"/>
      <c r="WTO13" s="11"/>
      <c r="WTP13" s="11"/>
      <c r="WTQ13" s="11"/>
      <c r="WTR13" s="11"/>
      <c r="WTS13" s="11"/>
      <c r="WTT13" s="11"/>
      <c r="WTU13" s="11"/>
      <c r="WTV13" s="11"/>
      <c r="WTW13" s="11"/>
      <c r="WTX13" s="11"/>
      <c r="WTY13" s="11"/>
      <c r="WTZ13" s="11"/>
      <c r="WUA13" s="11"/>
      <c r="WUB13" s="11"/>
      <c r="WUC13" s="11"/>
      <c r="WUD13" s="11"/>
      <c r="WUE13" s="11"/>
      <c r="WUF13" s="11"/>
      <c r="WUG13" s="11"/>
      <c r="WUH13" s="11"/>
      <c r="WUI13" s="11"/>
      <c r="WUJ13" s="11"/>
      <c r="WUK13" s="11"/>
      <c r="WUL13" s="11"/>
      <c r="WUM13" s="11"/>
      <c r="WUN13" s="11"/>
      <c r="WUO13" s="11"/>
      <c r="WUP13" s="11"/>
      <c r="WUQ13" s="11"/>
      <c r="WUR13" s="11"/>
      <c r="WUS13" s="11"/>
      <c r="WUT13" s="11"/>
      <c r="WUU13" s="11"/>
      <c r="WUV13" s="11"/>
      <c r="WUW13" s="11"/>
      <c r="WUX13" s="11"/>
      <c r="WUY13" s="11"/>
      <c r="WUZ13" s="11"/>
      <c r="WVA13" s="11"/>
      <c r="WVB13" s="11"/>
      <c r="WVC13" s="11"/>
      <c r="WVD13" s="11"/>
      <c r="WVE13" s="11"/>
      <c r="WVF13" s="11"/>
      <c r="WVG13" s="11"/>
      <c r="WVH13" s="11"/>
      <c r="WVI13" s="11"/>
      <c r="WVJ13" s="11"/>
      <c r="WVK13" s="11"/>
      <c r="WVL13" s="11"/>
      <c r="WVM13" s="11"/>
      <c r="WVN13" s="11"/>
      <c r="WVO13" s="11"/>
      <c r="WVP13" s="11"/>
      <c r="WVQ13" s="11"/>
      <c r="WVR13" s="11"/>
      <c r="WVS13" s="11"/>
      <c r="WVT13" s="11"/>
      <c r="WVU13" s="11"/>
      <c r="WVV13" s="11"/>
      <c r="WVW13" s="11"/>
      <c r="WVX13" s="11"/>
      <c r="WVY13" s="11"/>
      <c r="WVZ13" s="11"/>
      <c r="WWA13" s="11"/>
      <c r="WWB13" s="11"/>
      <c r="WWC13" s="11"/>
      <c r="WWD13" s="11"/>
      <c r="WWE13" s="11"/>
      <c r="WWF13" s="11"/>
      <c r="WWG13" s="11"/>
      <c r="WWH13" s="11"/>
      <c r="WWI13" s="11"/>
      <c r="WWJ13" s="11"/>
      <c r="WWK13" s="11"/>
      <c r="WWL13" s="11"/>
      <c r="WWM13" s="11"/>
      <c r="WWN13" s="11"/>
      <c r="WWO13" s="11"/>
      <c r="WWP13" s="11"/>
      <c r="WWQ13" s="11"/>
      <c r="WWR13" s="11"/>
      <c r="WWS13" s="11"/>
      <c r="WWT13" s="11"/>
      <c r="WWU13" s="11"/>
      <c r="WWV13" s="11"/>
      <c r="WWW13" s="11"/>
      <c r="WWX13" s="11"/>
      <c r="WWY13" s="11"/>
      <c r="WWZ13" s="11"/>
      <c r="WXA13" s="11"/>
      <c r="WXB13" s="11"/>
      <c r="WXC13" s="11"/>
      <c r="WXD13" s="11"/>
      <c r="WXE13" s="11"/>
      <c r="WXF13" s="11"/>
      <c r="WXG13" s="11"/>
      <c r="WXH13" s="11"/>
      <c r="WXI13" s="11"/>
      <c r="WXJ13" s="11"/>
      <c r="WXK13" s="11"/>
      <c r="WXL13" s="11"/>
      <c r="WXM13" s="11"/>
      <c r="WXN13" s="11"/>
      <c r="WXO13" s="11"/>
      <c r="WXP13" s="11"/>
      <c r="WXQ13" s="11"/>
      <c r="WXR13" s="11"/>
      <c r="WXS13" s="11"/>
      <c r="WXT13" s="11"/>
      <c r="WXU13" s="11"/>
      <c r="WXV13" s="11"/>
      <c r="WXW13" s="11"/>
      <c r="WXX13" s="11"/>
      <c r="WXY13" s="11"/>
      <c r="WXZ13" s="11"/>
      <c r="WYA13" s="11"/>
      <c r="WYB13" s="11"/>
      <c r="WYC13" s="11"/>
      <c r="WYD13" s="11"/>
      <c r="WYE13" s="11"/>
      <c r="WYF13" s="11"/>
      <c r="WYG13" s="11"/>
      <c r="WYH13" s="11"/>
      <c r="WYI13" s="11"/>
      <c r="WYJ13" s="11"/>
      <c r="WYK13" s="11"/>
      <c r="WYL13" s="11"/>
      <c r="WYM13" s="11"/>
      <c r="WYN13" s="11"/>
      <c r="WYO13" s="11"/>
      <c r="WYP13" s="11"/>
      <c r="WYQ13" s="11"/>
      <c r="WYR13" s="11"/>
      <c r="WYS13" s="11"/>
      <c r="WYT13" s="11"/>
      <c r="WYU13" s="11"/>
      <c r="WYV13" s="11"/>
      <c r="WYW13" s="11"/>
      <c r="WYX13" s="11"/>
      <c r="WYY13" s="11"/>
      <c r="WYZ13" s="11"/>
      <c r="WZA13" s="11"/>
      <c r="WZB13" s="11"/>
      <c r="WZC13" s="11"/>
      <c r="WZD13" s="11"/>
      <c r="WZE13" s="11"/>
      <c r="WZF13" s="11"/>
      <c r="WZG13" s="11"/>
      <c r="WZH13" s="11"/>
      <c r="WZI13" s="11"/>
      <c r="WZJ13" s="11"/>
      <c r="WZK13" s="11"/>
      <c r="WZL13" s="11"/>
      <c r="WZM13" s="11"/>
      <c r="WZN13" s="11"/>
      <c r="WZO13" s="11"/>
      <c r="WZP13" s="11"/>
      <c r="WZQ13" s="11"/>
      <c r="WZR13" s="11"/>
      <c r="WZS13" s="11"/>
      <c r="WZT13" s="11"/>
      <c r="WZU13" s="11"/>
      <c r="WZV13" s="11"/>
      <c r="WZW13" s="11"/>
      <c r="WZX13" s="11"/>
      <c r="WZY13" s="11"/>
      <c r="WZZ13" s="11"/>
      <c r="XAA13" s="11"/>
      <c r="XAB13" s="11"/>
      <c r="XAC13" s="11"/>
      <c r="XAD13" s="11"/>
      <c r="XAE13" s="11"/>
      <c r="XAF13" s="11"/>
      <c r="XAG13" s="11"/>
      <c r="XAH13" s="11"/>
      <c r="XAI13" s="11"/>
      <c r="XAJ13" s="11"/>
      <c r="XAK13" s="11"/>
      <c r="XAL13" s="11"/>
      <c r="XAM13" s="11"/>
      <c r="XAN13" s="11"/>
      <c r="XAO13" s="11"/>
      <c r="XAP13" s="11"/>
      <c r="XAQ13" s="11"/>
      <c r="XAR13" s="11"/>
      <c r="XAS13" s="11"/>
      <c r="XAT13" s="11"/>
      <c r="XAU13" s="11"/>
      <c r="XAV13" s="11"/>
      <c r="XAW13" s="11"/>
      <c r="XAX13" s="11"/>
      <c r="XAY13" s="11"/>
      <c r="XAZ13" s="11"/>
      <c r="XBA13" s="11"/>
      <c r="XBB13" s="11"/>
      <c r="XBC13" s="11"/>
      <c r="XBD13" s="11"/>
      <c r="XBE13" s="11"/>
      <c r="XBF13" s="11"/>
      <c r="XBG13" s="11"/>
      <c r="XBH13" s="11"/>
      <c r="XBI13" s="11"/>
      <c r="XBJ13" s="11"/>
      <c r="XBK13" s="11"/>
      <c r="XBL13" s="11"/>
      <c r="XBM13" s="11"/>
      <c r="XBN13" s="11"/>
      <c r="XBO13" s="11"/>
      <c r="XBP13" s="11"/>
      <c r="XBQ13" s="11"/>
      <c r="XBR13" s="11"/>
      <c r="XBS13" s="11"/>
      <c r="XBT13" s="11"/>
      <c r="XBU13" s="11"/>
      <c r="XBV13" s="11"/>
      <c r="XBW13" s="11"/>
      <c r="XBX13" s="11"/>
      <c r="XBY13" s="11"/>
      <c r="XBZ13" s="11"/>
      <c r="XCA13" s="11"/>
      <c r="XCB13" s="11"/>
      <c r="XCC13" s="11"/>
      <c r="XCD13" s="11"/>
      <c r="XCE13" s="11"/>
      <c r="XCF13" s="11"/>
      <c r="XCG13" s="11"/>
      <c r="XCH13" s="11"/>
      <c r="XCI13" s="11"/>
      <c r="XCJ13" s="11"/>
      <c r="XCK13" s="11"/>
      <c r="XCL13" s="11"/>
      <c r="XCM13" s="11"/>
      <c r="XCN13" s="11"/>
      <c r="XCO13" s="11"/>
      <c r="XCP13" s="11"/>
      <c r="XCQ13" s="11"/>
      <c r="XCR13" s="11"/>
      <c r="XCS13" s="11"/>
      <c r="XCT13" s="11"/>
      <c r="XCU13" s="11"/>
      <c r="XCV13" s="11"/>
      <c r="XCW13" s="11"/>
      <c r="XCX13" s="11"/>
      <c r="XCY13" s="11"/>
      <c r="XCZ13" s="11"/>
      <c r="XDA13" s="11"/>
      <c r="XDB13" s="11"/>
      <c r="XDC13" s="11"/>
      <c r="XDD13" s="11"/>
      <c r="XDE13" s="11"/>
      <c r="XDF13" s="11"/>
      <c r="XDG13" s="11"/>
      <c r="XDH13" s="11"/>
      <c r="XDI13" s="11"/>
      <c r="XDJ13" s="11"/>
      <c r="XDK13" s="11"/>
      <c r="XDL13" s="11"/>
      <c r="XDM13" s="11"/>
      <c r="XDN13" s="11"/>
      <c r="XDO13" s="11"/>
      <c r="XDP13" s="11"/>
      <c r="XDQ13" s="11"/>
      <c r="XDR13" s="11"/>
      <c r="XDS13" s="11"/>
      <c r="XDT13" s="11"/>
      <c r="XDU13" s="11"/>
      <c r="XDV13" s="11"/>
      <c r="XDW13" s="11"/>
      <c r="XDX13" s="11"/>
      <c r="XDY13" s="11"/>
      <c r="XDZ13" s="11"/>
      <c r="XEA13" s="11"/>
      <c r="XEB13" s="11"/>
      <c r="XEC13" s="11"/>
      <c r="XED13" s="11"/>
      <c r="XEE13" s="11"/>
      <c r="XEF13" s="11"/>
      <c r="XEG13" s="11"/>
      <c r="XEH13" s="11"/>
      <c r="XEI13" s="11"/>
      <c r="XEJ13" s="11"/>
      <c r="XEK13" s="11"/>
      <c r="XEL13" s="11"/>
      <c r="XEM13" s="11"/>
      <c r="XEN13" s="11"/>
      <c r="XEO13" s="11"/>
      <c r="XEP13" s="11"/>
      <c r="XEQ13" s="11"/>
      <c r="XER13" s="11"/>
      <c r="XES13" s="11"/>
      <c r="XET13" s="11"/>
      <c r="XEU13" s="11"/>
    </row>
    <row r="14" spans="1:16375" s="350" customFormat="1" ht="24" customHeight="1" x14ac:dyDescent="0.2">
      <c r="A14" s="437"/>
      <c r="B14" s="417" t="s">
        <v>14728</v>
      </c>
      <c r="C14" s="418" t="s">
        <v>16649</v>
      </c>
      <c r="D14" s="418">
        <v>90778</v>
      </c>
      <c r="E14" s="417" t="s">
        <v>391</v>
      </c>
      <c r="F14" s="419" t="s">
        <v>559</v>
      </c>
      <c r="G14" s="428" t="s">
        <v>512</v>
      </c>
      <c r="H14" s="429">
        <v>2640</v>
      </c>
      <c r="I14" s="423"/>
      <c r="J14" s="423">
        <f>ROUND((I14*1.2875),2)</f>
        <v>0</v>
      </c>
      <c r="K14" s="421">
        <f t="shared" si="0"/>
        <v>0</v>
      </c>
      <c r="L14" s="421">
        <f t="shared" si="1"/>
        <v>0</v>
      </c>
      <c r="M14" s="349"/>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c r="BU14" s="11"/>
      <c r="BV14" s="11"/>
      <c r="BW14" s="11"/>
      <c r="BX14" s="11"/>
      <c r="BY14" s="11"/>
      <c r="BZ14" s="11"/>
      <c r="CA14" s="11"/>
      <c r="CB14" s="11"/>
      <c r="CC14" s="11"/>
      <c r="CD14" s="11"/>
      <c r="CE14" s="11"/>
      <c r="CF14" s="11"/>
      <c r="CG14" s="11"/>
      <c r="CH14" s="11"/>
      <c r="CI14" s="11"/>
      <c r="CJ14" s="11"/>
      <c r="CK14" s="11"/>
      <c r="CL14" s="11"/>
      <c r="CM14" s="11"/>
      <c r="CN14" s="11"/>
      <c r="CO14" s="11"/>
      <c r="CP14" s="11"/>
      <c r="CQ14" s="11"/>
      <c r="CR14" s="11"/>
      <c r="CS14" s="11"/>
      <c r="CT14" s="11"/>
      <c r="CU14" s="11"/>
      <c r="CV14" s="11"/>
      <c r="CW14" s="11"/>
      <c r="CX14" s="11"/>
      <c r="CY14" s="11"/>
      <c r="CZ14" s="11"/>
      <c r="DA14" s="11"/>
      <c r="DB14" s="11"/>
      <c r="DC14" s="11"/>
      <c r="DD14" s="11"/>
      <c r="DE14" s="11"/>
      <c r="DF14" s="11"/>
      <c r="DG14" s="11"/>
      <c r="DH14" s="11"/>
      <c r="DI14" s="11"/>
      <c r="DJ14" s="11"/>
      <c r="DK14" s="11"/>
      <c r="DL14" s="11"/>
      <c r="DM14" s="11"/>
      <c r="DN14" s="11"/>
      <c r="DO14" s="11"/>
      <c r="DP14" s="11"/>
      <c r="DQ14" s="11"/>
      <c r="DR14" s="11"/>
      <c r="DS14" s="11"/>
      <c r="DT14" s="11"/>
      <c r="DU14" s="11"/>
      <c r="DV14" s="11"/>
      <c r="DW14" s="11"/>
      <c r="DX14" s="11"/>
      <c r="DY14" s="11"/>
      <c r="DZ14" s="11"/>
      <c r="EA14" s="11"/>
      <c r="EB14" s="11"/>
      <c r="EC14" s="11"/>
      <c r="ED14" s="11"/>
      <c r="EE14" s="11"/>
      <c r="EF14" s="11"/>
      <c r="EG14" s="11"/>
      <c r="EH14" s="11"/>
      <c r="EI14" s="11"/>
      <c r="EJ14" s="11"/>
      <c r="EK14" s="11"/>
      <c r="EL14" s="11"/>
      <c r="EM14" s="11"/>
      <c r="EN14" s="11"/>
      <c r="EO14" s="11"/>
      <c r="EP14" s="11"/>
      <c r="EQ14" s="11"/>
      <c r="ER14" s="11"/>
      <c r="ES14" s="11"/>
      <c r="ET14" s="11"/>
      <c r="EU14" s="11"/>
      <c r="EV14" s="11"/>
      <c r="EW14" s="11"/>
      <c r="EX14" s="11"/>
      <c r="EY14" s="11"/>
      <c r="EZ14" s="11"/>
      <c r="FA14" s="11"/>
      <c r="FB14" s="11"/>
      <c r="FC14" s="11"/>
      <c r="FD14" s="11"/>
      <c r="FE14" s="11"/>
      <c r="FF14" s="11"/>
      <c r="FG14" s="11"/>
      <c r="FH14" s="11"/>
      <c r="FI14" s="11"/>
      <c r="FJ14" s="11"/>
      <c r="FK14" s="11"/>
      <c r="FL14" s="11"/>
      <c r="FM14" s="11"/>
      <c r="FN14" s="11"/>
      <c r="FO14" s="11"/>
      <c r="FP14" s="11"/>
      <c r="FQ14" s="11"/>
      <c r="FR14" s="11"/>
      <c r="FS14" s="11"/>
      <c r="FT14" s="11"/>
      <c r="FU14" s="11"/>
      <c r="FV14" s="11"/>
      <c r="FW14" s="11"/>
      <c r="FX14" s="11"/>
      <c r="FY14" s="11"/>
      <c r="FZ14" s="11"/>
      <c r="GA14" s="11"/>
      <c r="GB14" s="11"/>
      <c r="GC14" s="11"/>
      <c r="GD14" s="11"/>
      <c r="GE14" s="11"/>
      <c r="GF14" s="11"/>
      <c r="GG14" s="11"/>
      <c r="GH14" s="11"/>
      <c r="GI14" s="11"/>
      <c r="GJ14" s="11"/>
      <c r="GK14" s="11"/>
      <c r="GL14" s="11"/>
      <c r="GM14" s="11"/>
      <c r="GN14" s="11"/>
      <c r="GO14" s="11"/>
      <c r="GP14" s="11"/>
      <c r="GQ14" s="11"/>
      <c r="GR14" s="11"/>
      <c r="GS14" s="11"/>
      <c r="GT14" s="11"/>
      <c r="GU14" s="11"/>
      <c r="GV14" s="11"/>
      <c r="GW14" s="11"/>
      <c r="GX14" s="11"/>
      <c r="GY14" s="11"/>
      <c r="GZ14" s="11"/>
      <c r="HA14" s="11"/>
      <c r="HB14" s="11"/>
      <c r="HC14" s="11"/>
      <c r="HD14" s="11"/>
      <c r="HE14" s="11"/>
      <c r="HF14" s="11"/>
      <c r="HG14" s="11"/>
      <c r="HH14" s="11"/>
      <c r="HI14" s="11"/>
      <c r="HJ14" s="11"/>
      <c r="HK14" s="11"/>
      <c r="HL14" s="11"/>
      <c r="HM14" s="11"/>
      <c r="HN14" s="11"/>
      <c r="HO14" s="11"/>
      <c r="HP14" s="11"/>
      <c r="HQ14" s="11"/>
      <c r="HR14" s="11"/>
      <c r="HS14" s="11"/>
      <c r="HT14" s="11"/>
      <c r="HU14" s="11"/>
      <c r="HV14" s="11"/>
      <c r="HW14" s="11"/>
      <c r="HX14" s="11"/>
      <c r="HY14" s="11"/>
      <c r="HZ14" s="11"/>
      <c r="IA14" s="11"/>
      <c r="IB14" s="11"/>
      <c r="IC14" s="11"/>
      <c r="ID14" s="11"/>
      <c r="IE14" s="11"/>
      <c r="IF14" s="11"/>
      <c r="IG14" s="11"/>
      <c r="IH14" s="11"/>
      <c r="II14" s="11"/>
      <c r="IJ14" s="11"/>
      <c r="IK14" s="11"/>
      <c r="IL14" s="11"/>
      <c r="IM14" s="11"/>
      <c r="IN14" s="11"/>
      <c r="IO14" s="11"/>
      <c r="IP14" s="11"/>
      <c r="IQ14" s="11"/>
      <c r="IR14" s="11"/>
      <c r="IS14" s="11"/>
      <c r="IT14" s="11"/>
      <c r="IU14" s="11"/>
      <c r="IV14" s="11"/>
      <c r="IW14" s="11"/>
      <c r="IX14" s="11"/>
      <c r="IY14" s="11"/>
      <c r="IZ14" s="11"/>
      <c r="JA14" s="11"/>
      <c r="JB14" s="11"/>
      <c r="JC14" s="11"/>
      <c r="JD14" s="11"/>
      <c r="JE14" s="11"/>
      <c r="JF14" s="11"/>
      <c r="JG14" s="11"/>
      <c r="JH14" s="11"/>
      <c r="JI14" s="11"/>
      <c r="JJ14" s="11"/>
      <c r="JK14" s="11"/>
      <c r="JL14" s="11"/>
      <c r="JM14" s="11"/>
      <c r="JN14" s="11"/>
      <c r="JO14" s="11"/>
      <c r="JP14" s="11"/>
      <c r="JQ14" s="11"/>
      <c r="JR14" s="11"/>
      <c r="JS14" s="11"/>
      <c r="JT14" s="11"/>
      <c r="JU14" s="11"/>
      <c r="JV14" s="11"/>
      <c r="JW14" s="11"/>
      <c r="JX14" s="11"/>
      <c r="JY14" s="11"/>
      <c r="JZ14" s="11"/>
      <c r="KA14" s="11"/>
      <c r="KB14" s="11"/>
      <c r="KC14" s="11"/>
      <c r="KD14" s="11"/>
      <c r="KE14" s="11"/>
      <c r="KF14" s="11"/>
      <c r="KG14" s="11"/>
      <c r="KH14" s="11"/>
      <c r="KI14" s="11"/>
      <c r="KJ14" s="11"/>
      <c r="KK14" s="11"/>
      <c r="KL14" s="11"/>
      <c r="KM14" s="11"/>
      <c r="KN14" s="11"/>
      <c r="KO14" s="11"/>
      <c r="KP14" s="11"/>
      <c r="KQ14" s="11"/>
      <c r="KR14" s="11"/>
      <c r="KS14" s="11"/>
      <c r="KT14" s="11"/>
      <c r="KU14" s="11"/>
      <c r="KV14" s="11"/>
      <c r="KW14" s="11"/>
      <c r="KX14" s="11"/>
      <c r="KY14" s="11"/>
      <c r="KZ14" s="11"/>
      <c r="LA14" s="11"/>
      <c r="LB14" s="11"/>
      <c r="LC14" s="11"/>
      <c r="LD14" s="11"/>
      <c r="LE14" s="11"/>
      <c r="LF14" s="11"/>
      <c r="LG14" s="11"/>
      <c r="LH14" s="11"/>
      <c r="LI14" s="11"/>
      <c r="LJ14" s="11"/>
      <c r="LK14" s="11"/>
      <c r="LL14" s="11"/>
      <c r="LM14" s="11"/>
      <c r="LN14" s="11"/>
      <c r="LO14" s="11"/>
      <c r="LP14" s="11"/>
      <c r="LQ14" s="11"/>
      <c r="LR14" s="11"/>
      <c r="LS14" s="11"/>
      <c r="LT14" s="11"/>
      <c r="LU14" s="11"/>
      <c r="LV14" s="11"/>
      <c r="LW14" s="11"/>
      <c r="LX14" s="11"/>
      <c r="LY14" s="11"/>
      <c r="LZ14" s="11"/>
      <c r="MA14" s="11"/>
      <c r="MB14" s="11"/>
      <c r="MC14" s="11"/>
      <c r="MD14" s="11"/>
      <c r="ME14" s="11"/>
      <c r="MF14" s="11"/>
      <c r="MG14" s="11"/>
      <c r="MH14" s="11"/>
      <c r="MI14" s="11"/>
      <c r="MJ14" s="11"/>
      <c r="MK14" s="11"/>
      <c r="ML14" s="11"/>
      <c r="MM14" s="11"/>
      <c r="MN14" s="11"/>
      <c r="MO14" s="11"/>
      <c r="MP14" s="11"/>
      <c r="MQ14" s="11"/>
      <c r="MR14" s="11"/>
      <c r="MS14" s="11"/>
      <c r="MT14" s="11"/>
      <c r="MU14" s="11"/>
      <c r="MV14" s="11"/>
      <c r="MW14" s="11"/>
      <c r="MX14" s="11"/>
      <c r="MY14" s="11"/>
      <c r="MZ14" s="11"/>
      <c r="NA14" s="11"/>
      <c r="NB14" s="11"/>
      <c r="NC14" s="11"/>
      <c r="ND14" s="11"/>
      <c r="NE14" s="11"/>
      <c r="NF14" s="11"/>
      <c r="NG14" s="11"/>
      <c r="NH14" s="11"/>
      <c r="NI14" s="11"/>
      <c r="NJ14" s="11"/>
      <c r="NK14" s="11"/>
      <c r="NL14" s="11"/>
      <c r="NM14" s="11"/>
      <c r="NN14" s="11"/>
      <c r="NO14" s="11"/>
      <c r="NP14" s="11"/>
      <c r="NQ14" s="11"/>
      <c r="NR14" s="11"/>
      <c r="NS14" s="11"/>
      <c r="NT14" s="11"/>
      <c r="NU14" s="11"/>
      <c r="NV14" s="11"/>
      <c r="NW14" s="11"/>
      <c r="NX14" s="11"/>
      <c r="NY14" s="11"/>
      <c r="NZ14" s="11"/>
      <c r="OA14" s="11"/>
      <c r="OB14" s="11"/>
      <c r="OC14" s="11"/>
      <c r="OD14" s="11"/>
      <c r="OE14" s="11"/>
      <c r="OF14" s="11"/>
      <c r="OG14" s="11"/>
      <c r="OH14" s="11"/>
      <c r="OI14" s="11"/>
      <c r="OJ14" s="11"/>
      <c r="OK14" s="11"/>
      <c r="OL14" s="11"/>
      <c r="OM14" s="11"/>
      <c r="ON14" s="11"/>
      <c r="OO14" s="11"/>
      <c r="OP14" s="11"/>
      <c r="OQ14" s="11"/>
      <c r="OR14" s="11"/>
      <c r="OS14" s="11"/>
      <c r="OT14" s="11"/>
      <c r="OU14" s="11"/>
      <c r="OV14" s="11"/>
      <c r="OW14" s="11"/>
      <c r="OX14" s="11"/>
      <c r="OY14" s="11"/>
      <c r="OZ14" s="11"/>
      <c r="PA14" s="11"/>
      <c r="PB14" s="11"/>
      <c r="PC14" s="11"/>
      <c r="PD14" s="11"/>
      <c r="PE14" s="11"/>
      <c r="PF14" s="11"/>
      <c r="PG14" s="11"/>
      <c r="PH14" s="11"/>
      <c r="PI14" s="11"/>
      <c r="PJ14" s="11"/>
      <c r="PK14" s="11"/>
      <c r="PL14" s="11"/>
      <c r="PM14" s="11"/>
      <c r="PN14" s="11"/>
      <c r="PO14" s="11"/>
      <c r="PP14" s="11"/>
      <c r="PQ14" s="11"/>
      <c r="PR14" s="11"/>
      <c r="PS14" s="11"/>
      <c r="PT14" s="11"/>
      <c r="PU14" s="11"/>
      <c r="PV14" s="11"/>
      <c r="PW14" s="11"/>
      <c r="PX14" s="11"/>
      <c r="PY14" s="11"/>
      <c r="PZ14" s="11"/>
      <c r="QA14" s="11"/>
      <c r="QB14" s="11"/>
      <c r="QC14" s="11"/>
      <c r="QD14" s="11"/>
      <c r="QE14" s="11"/>
      <c r="QF14" s="11"/>
      <c r="QG14" s="11"/>
      <c r="QH14" s="11"/>
      <c r="QI14" s="11"/>
      <c r="QJ14" s="11"/>
      <c r="QK14" s="11"/>
      <c r="QL14" s="11"/>
      <c r="QM14" s="11"/>
      <c r="QN14" s="11"/>
      <c r="QO14" s="11"/>
      <c r="QP14" s="11"/>
      <c r="QQ14" s="11"/>
      <c r="QR14" s="11"/>
      <c r="QS14" s="11"/>
      <c r="QT14" s="11"/>
      <c r="QU14" s="11"/>
      <c r="QV14" s="11"/>
      <c r="QW14" s="11"/>
      <c r="QX14" s="11"/>
      <c r="QY14" s="11"/>
      <c r="QZ14" s="11"/>
      <c r="RA14" s="11"/>
      <c r="RB14" s="11"/>
      <c r="RC14" s="11"/>
      <c r="RD14" s="11"/>
      <c r="RE14" s="11"/>
      <c r="RF14" s="11"/>
      <c r="RG14" s="11"/>
      <c r="RH14" s="11"/>
      <c r="RI14" s="11"/>
      <c r="RJ14" s="11"/>
      <c r="RK14" s="11"/>
      <c r="RL14" s="11"/>
      <c r="RM14" s="11"/>
      <c r="RN14" s="11"/>
      <c r="RO14" s="11"/>
      <c r="RP14" s="11"/>
      <c r="RQ14" s="11"/>
      <c r="RR14" s="11"/>
      <c r="RS14" s="11"/>
      <c r="RT14" s="11"/>
      <c r="RU14" s="11"/>
      <c r="RV14" s="11"/>
      <c r="RW14" s="11"/>
      <c r="RX14" s="11"/>
      <c r="RY14" s="11"/>
      <c r="RZ14" s="11"/>
      <c r="SA14" s="11"/>
      <c r="SB14" s="11"/>
      <c r="SC14" s="11"/>
      <c r="SD14" s="11"/>
      <c r="SE14" s="11"/>
      <c r="SF14" s="11"/>
      <c r="SG14" s="11"/>
      <c r="SH14" s="11"/>
      <c r="SI14" s="11"/>
      <c r="SJ14" s="11"/>
      <c r="SK14" s="11"/>
      <c r="SL14" s="11"/>
      <c r="SM14" s="11"/>
      <c r="SN14" s="11"/>
      <c r="SO14" s="11"/>
      <c r="SP14" s="11"/>
      <c r="SQ14" s="11"/>
      <c r="SR14" s="11"/>
      <c r="SS14" s="11"/>
      <c r="ST14" s="11"/>
      <c r="SU14" s="11"/>
      <c r="SV14" s="11"/>
      <c r="SW14" s="11"/>
      <c r="SX14" s="11"/>
      <c r="SY14" s="11"/>
      <c r="SZ14" s="11"/>
      <c r="TA14" s="11"/>
      <c r="TB14" s="11"/>
      <c r="TC14" s="11"/>
      <c r="TD14" s="11"/>
      <c r="TE14" s="11"/>
      <c r="TF14" s="11"/>
      <c r="TG14" s="11"/>
      <c r="TH14" s="11"/>
      <c r="TI14" s="11"/>
      <c r="TJ14" s="11"/>
      <c r="TK14" s="11"/>
      <c r="TL14" s="11"/>
      <c r="TM14" s="11"/>
      <c r="TN14" s="11"/>
      <c r="TO14" s="11"/>
      <c r="TP14" s="11"/>
      <c r="TQ14" s="11"/>
      <c r="TR14" s="11"/>
      <c r="TS14" s="11"/>
      <c r="TT14" s="11"/>
      <c r="TU14" s="11"/>
      <c r="TV14" s="11"/>
      <c r="TW14" s="11"/>
      <c r="TX14" s="11"/>
      <c r="TY14" s="11"/>
      <c r="TZ14" s="11"/>
      <c r="UA14" s="11"/>
      <c r="UB14" s="11"/>
      <c r="UC14" s="11"/>
      <c r="UD14" s="11"/>
      <c r="UE14" s="11"/>
      <c r="UF14" s="11"/>
      <c r="UG14" s="11"/>
      <c r="UH14" s="11"/>
      <c r="UI14" s="11"/>
      <c r="UJ14" s="11"/>
      <c r="UK14" s="11"/>
      <c r="UL14" s="11"/>
      <c r="UM14" s="11"/>
      <c r="UN14" s="11"/>
      <c r="UO14" s="11"/>
      <c r="UP14" s="11"/>
      <c r="UQ14" s="11"/>
      <c r="UR14" s="11"/>
      <c r="US14" s="11"/>
      <c r="UT14" s="11"/>
      <c r="UU14" s="11"/>
      <c r="UV14" s="11"/>
      <c r="UW14" s="11"/>
      <c r="UX14" s="11"/>
      <c r="UY14" s="11"/>
      <c r="UZ14" s="11"/>
      <c r="VA14" s="11"/>
      <c r="VB14" s="11"/>
      <c r="VC14" s="11"/>
      <c r="VD14" s="11"/>
      <c r="VE14" s="11"/>
      <c r="VF14" s="11"/>
      <c r="VG14" s="11"/>
      <c r="VH14" s="11"/>
      <c r="VI14" s="11"/>
      <c r="VJ14" s="11"/>
      <c r="VK14" s="11"/>
      <c r="VL14" s="11"/>
      <c r="VM14" s="11"/>
      <c r="VN14" s="11"/>
      <c r="VO14" s="11"/>
      <c r="VP14" s="11"/>
      <c r="VQ14" s="11"/>
      <c r="VR14" s="11"/>
      <c r="VS14" s="11"/>
      <c r="VT14" s="11"/>
      <c r="VU14" s="11"/>
      <c r="VV14" s="11"/>
      <c r="VW14" s="11"/>
      <c r="VX14" s="11"/>
      <c r="VY14" s="11"/>
      <c r="VZ14" s="11"/>
      <c r="WA14" s="11"/>
      <c r="WB14" s="11"/>
      <c r="WC14" s="11"/>
      <c r="WD14" s="11"/>
      <c r="WE14" s="11"/>
      <c r="WF14" s="11"/>
      <c r="WG14" s="11"/>
      <c r="WH14" s="11"/>
      <c r="WI14" s="11"/>
      <c r="WJ14" s="11"/>
      <c r="WK14" s="11"/>
      <c r="WL14" s="11"/>
      <c r="WM14" s="11"/>
      <c r="WN14" s="11"/>
      <c r="WO14" s="11"/>
      <c r="WP14" s="11"/>
      <c r="WQ14" s="11"/>
      <c r="WR14" s="11"/>
      <c r="WS14" s="11"/>
      <c r="WT14" s="11"/>
      <c r="WU14" s="11"/>
      <c r="WV14" s="11"/>
      <c r="WW14" s="11"/>
      <c r="WX14" s="11"/>
      <c r="WY14" s="11"/>
      <c r="WZ14" s="11"/>
      <c r="XA14" s="11"/>
      <c r="XB14" s="11"/>
      <c r="XC14" s="11"/>
      <c r="XD14" s="11"/>
      <c r="XE14" s="11"/>
      <c r="XF14" s="11"/>
      <c r="XG14" s="11"/>
      <c r="XH14" s="11"/>
      <c r="XI14" s="11"/>
      <c r="XJ14" s="11"/>
      <c r="XK14" s="11"/>
      <c r="XL14" s="11"/>
      <c r="XM14" s="11"/>
      <c r="XN14" s="11"/>
      <c r="XO14" s="11"/>
      <c r="XP14" s="11"/>
      <c r="XQ14" s="11"/>
      <c r="XR14" s="11"/>
      <c r="XS14" s="11"/>
      <c r="XT14" s="11"/>
      <c r="XU14" s="11"/>
      <c r="XV14" s="11"/>
      <c r="XW14" s="11"/>
      <c r="XX14" s="11"/>
      <c r="XY14" s="11"/>
      <c r="XZ14" s="11"/>
      <c r="YA14" s="11"/>
      <c r="YB14" s="11"/>
      <c r="YC14" s="11"/>
      <c r="YD14" s="11"/>
      <c r="YE14" s="11"/>
      <c r="YF14" s="11"/>
      <c r="YG14" s="11"/>
      <c r="YH14" s="11"/>
      <c r="YI14" s="11"/>
      <c r="YJ14" s="11"/>
      <c r="YK14" s="11"/>
      <c r="YL14" s="11"/>
      <c r="YM14" s="11"/>
      <c r="YN14" s="11"/>
      <c r="YO14" s="11"/>
      <c r="YP14" s="11"/>
      <c r="YQ14" s="11"/>
      <c r="YR14" s="11"/>
      <c r="YS14" s="11"/>
      <c r="YT14" s="11"/>
      <c r="YU14" s="11"/>
      <c r="YV14" s="11"/>
      <c r="YW14" s="11"/>
      <c r="YX14" s="11"/>
      <c r="YY14" s="11"/>
      <c r="YZ14" s="11"/>
      <c r="ZA14" s="11"/>
      <c r="ZB14" s="11"/>
      <c r="ZC14" s="11"/>
      <c r="ZD14" s="11"/>
      <c r="ZE14" s="11"/>
      <c r="ZF14" s="11"/>
      <c r="ZG14" s="11"/>
      <c r="ZH14" s="11"/>
      <c r="ZI14" s="11"/>
      <c r="ZJ14" s="11"/>
      <c r="ZK14" s="11"/>
      <c r="ZL14" s="11"/>
      <c r="ZM14" s="11"/>
      <c r="ZN14" s="11"/>
      <c r="ZO14" s="11"/>
      <c r="ZP14" s="11"/>
      <c r="ZQ14" s="11"/>
      <c r="ZR14" s="11"/>
      <c r="ZS14" s="11"/>
      <c r="ZT14" s="11"/>
      <c r="ZU14" s="11"/>
      <c r="ZV14" s="11"/>
      <c r="ZW14" s="11"/>
      <c r="ZX14" s="11"/>
      <c r="ZY14" s="11"/>
      <c r="ZZ14" s="11"/>
      <c r="AAA14" s="11"/>
      <c r="AAB14" s="11"/>
      <c r="AAC14" s="11"/>
      <c r="AAD14" s="11"/>
      <c r="AAE14" s="11"/>
      <c r="AAF14" s="11"/>
      <c r="AAG14" s="11"/>
      <c r="AAH14" s="11"/>
      <c r="AAI14" s="11"/>
      <c r="AAJ14" s="11"/>
      <c r="AAK14" s="11"/>
      <c r="AAL14" s="11"/>
      <c r="AAM14" s="11"/>
      <c r="AAN14" s="11"/>
      <c r="AAO14" s="11"/>
      <c r="AAP14" s="11"/>
      <c r="AAQ14" s="11"/>
      <c r="AAR14" s="11"/>
      <c r="AAS14" s="11"/>
      <c r="AAT14" s="11"/>
      <c r="AAU14" s="11"/>
      <c r="AAV14" s="11"/>
      <c r="AAW14" s="11"/>
      <c r="AAX14" s="11"/>
      <c r="AAY14" s="11"/>
      <c r="AAZ14" s="11"/>
      <c r="ABA14" s="11"/>
      <c r="ABB14" s="11"/>
      <c r="ABC14" s="11"/>
      <c r="ABD14" s="11"/>
      <c r="ABE14" s="11"/>
      <c r="ABF14" s="11"/>
      <c r="ABG14" s="11"/>
      <c r="ABH14" s="11"/>
      <c r="ABI14" s="11"/>
      <c r="ABJ14" s="11"/>
      <c r="ABK14" s="11"/>
      <c r="ABL14" s="11"/>
      <c r="ABM14" s="11"/>
      <c r="ABN14" s="11"/>
      <c r="ABO14" s="11"/>
      <c r="ABP14" s="11"/>
      <c r="ABQ14" s="11"/>
      <c r="ABR14" s="11"/>
      <c r="ABS14" s="11"/>
      <c r="ABT14" s="11"/>
      <c r="ABU14" s="11"/>
      <c r="ABV14" s="11"/>
      <c r="ABW14" s="11"/>
      <c r="ABX14" s="11"/>
      <c r="ABY14" s="11"/>
      <c r="ABZ14" s="11"/>
      <c r="ACA14" s="11"/>
      <c r="ACB14" s="11"/>
      <c r="ACC14" s="11"/>
      <c r="ACD14" s="11"/>
      <c r="ACE14" s="11"/>
      <c r="ACF14" s="11"/>
      <c r="ACG14" s="11"/>
      <c r="ACH14" s="11"/>
      <c r="ACI14" s="11"/>
      <c r="ACJ14" s="11"/>
      <c r="ACK14" s="11"/>
      <c r="ACL14" s="11"/>
      <c r="ACM14" s="11"/>
      <c r="ACN14" s="11"/>
      <c r="ACO14" s="11"/>
      <c r="ACP14" s="11"/>
      <c r="ACQ14" s="11"/>
      <c r="ACR14" s="11"/>
      <c r="ACS14" s="11"/>
      <c r="ACT14" s="11"/>
      <c r="ACU14" s="11"/>
      <c r="ACV14" s="11"/>
      <c r="ACW14" s="11"/>
      <c r="ACX14" s="11"/>
      <c r="ACY14" s="11"/>
      <c r="ACZ14" s="11"/>
      <c r="ADA14" s="11"/>
      <c r="ADB14" s="11"/>
      <c r="ADC14" s="11"/>
      <c r="ADD14" s="11"/>
      <c r="ADE14" s="11"/>
      <c r="ADF14" s="11"/>
      <c r="ADG14" s="11"/>
      <c r="ADH14" s="11"/>
      <c r="ADI14" s="11"/>
      <c r="ADJ14" s="11"/>
      <c r="ADK14" s="11"/>
      <c r="ADL14" s="11"/>
      <c r="ADM14" s="11"/>
      <c r="ADN14" s="11"/>
      <c r="ADO14" s="11"/>
      <c r="ADP14" s="11"/>
      <c r="ADQ14" s="11"/>
      <c r="ADR14" s="11"/>
      <c r="ADS14" s="11"/>
      <c r="ADT14" s="11"/>
      <c r="ADU14" s="11"/>
      <c r="ADV14" s="11"/>
      <c r="ADW14" s="11"/>
      <c r="ADX14" s="11"/>
      <c r="ADY14" s="11"/>
      <c r="ADZ14" s="11"/>
      <c r="AEA14" s="11"/>
      <c r="AEB14" s="11"/>
      <c r="AEC14" s="11"/>
      <c r="AED14" s="11"/>
      <c r="AEE14" s="11"/>
      <c r="AEF14" s="11"/>
      <c r="AEG14" s="11"/>
      <c r="AEH14" s="11"/>
      <c r="AEI14" s="11"/>
      <c r="AEJ14" s="11"/>
      <c r="AEK14" s="11"/>
      <c r="AEL14" s="11"/>
      <c r="AEM14" s="11"/>
      <c r="AEN14" s="11"/>
      <c r="AEO14" s="11"/>
      <c r="AEP14" s="11"/>
      <c r="AEQ14" s="11"/>
      <c r="AER14" s="11"/>
      <c r="AES14" s="11"/>
      <c r="AET14" s="11"/>
      <c r="AEU14" s="11"/>
      <c r="AEV14" s="11"/>
      <c r="AEW14" s="11"/>
      <c r="AEX14" s="11"/>
      <c r="AEY14" s="11"/>
      <c r="AEZ14" s="11"/>
      <c r="AFA14" s="11"/>
      <c r="AFB14" s="11"/>
      <c r="AFC14" s="11"/>
      <c r="AFD14" s="11"/>
      <c r="AFE14" s="11"/>
      <c r="AFF14" s="11"/>
      <c r="AFG14" s="11"/>
      <c r="AFH14" s="11"/>
      <c r="AFI14" s="11"/>
      <c r="AFJ14" s="11"/>
      <c r="AFK14" s="11"/>
      <c r="AFL14" s="11"/>
      <c r="AFM14" s="11"/>
      <c r="AFN14" s="11"/>
      <c r="AFO14" s="11"/>
      <c r="AFP14" s="11"/>
      <c r="AFQ14" s="11"/>
      <c r="AFR14" s="11"/>
      <c r="AFS14" s="11"/>
      <c r="AFT14" s="11"/>
      <c r="AFU14" s="11"/>
      <c r="AFV14" s="11"/>
      <c r="AFW14" s="11"/>
      <c r="AFX14" s="11"/>
      <c r="AFY14" s="11"/>
      <c r="AFZ14" s="11"/>
      <c r="AGA14" s="11"/>
      <c r="AGB14" s="11"/>
      <c r="AGC14" s="11"/>
      <c r="AGD14" s="11"/>
      <c r="AGE14" s="11"/>
      <c r="AGF14" s="11"/>
      <c r="AGG14" s="11"/>
      <c r="AGH14" s="11"/>
      <c r="AGI14" s="11"/>
      <c r="AGJ14" s="11"/>
      <c r="AGK14" s="11"/>
      <c r="AGL14" s="11"/>
      <c r="AGM14" s="11"/>
      <c r="AGN14" s="11"/>
      <c r="AGO14" s="11"/>
      <c r="AGP14" s="11"/>
      <c r="AGQ14" s="11"/>
      <c r="AGR14" s="11"/>
      <c r="AGS14" s="11"/>
      <c r="AGT14" s="11"/>
      <c r="AGU14" s="11"/>
      <c r="AGV14" s="11"/>
      <c r="AGW14" s="11"/>
      <c r="AGX14" s="11"/>
      <c r="AGY14" s="11"/>
      <c r="AGZ14" s="11"/>
      <c r="AHA14" s="11"/>
      <c r="AHB14" s="11"/>
      <c r="AHC14" s="11"/>
      <c r="AHD14" s="11"/>
      <c r="AHE14" s="11"/>
      <c r="AHF14" s="11"/>
      <c r="AHG14" s="11"/>
      <c r="AHH14" s="11"/>
      <c r="AHI14" s="11"/>
      <c r="AHJ14" s="11"/>
      <c r="AHK14" s="11"/>
      <c r="AHL14" s="11"/>
      <c r="AHM14" s="11"/>
      <c r="AHN14" s="11"/>
      <c r="AHO14" s="11"/>
      <c r="AHP14" s="11"/>
      <c r="AHQ14" s="11"/>
      <c r="AHR14" s="11"/>
      <c r="AHS14" s="11"/>
      <c r="AHT14" s="11"/>
      <c r="AHU14" s="11"/>
      <c r="AHV14" s="11"/>
      <c r="AHW14" s="11"/>
      <c r="AHX14" s="11"/>
      <c r="AHY14" s="11"/>
      <c r="AHZ14" s="11"/>
      <c r="AIA14" s="11"/>
      <c r="AIB14" s="11"/>
      <c r="AIC14" s="11"/>
      <c r="AID14" s="11"/>
      <c r="AIE14" s="11"/>
      <c r="AIF14" s="11"/>
      <c r="AIG14" s="11"/>
      <c r="AIH14" s="11"/>
      <c r="AII14" s="11"/>
      <c r="AIJ14" s="11"/>
      <c r="AIK14" s="11"/>
      <c r="AIL14" s="11"/>
      <c r="AIM14" s="11"/>
      <c r="AIN14" s="11"/>
      <c r="AIO14" s="11"/>
      <c r="AIP14" s="11"/>
      <c r="AIQ14" s="11"/>
      <c r="AIR14" s="11"/>
      <c r="AIS14" s="11"/>
      <c r="AIT14" s="11"/>
      <c r="AIU14" s="11"/>
      <c r="AIV14" s="11"/>
      <c r="AIW14" s="11"/>
      <c r="AIX14" s="11"/>
      <c r="AIY14" s="11"/>
      <c r="AIZ14" s="11"/>
      <c r="AJA14" s="11"/>
      <c r="AJB14" s="11"/>
      <c r="AJC14" s="11"/>
      <c r="AJD14" s="11"/>
      <c r="AJE14" s="11"/>
      <c r="AJF14" s="11"/>
      <c r="AJG14" s="11"/>
      <c r="AJH14" s="11"/>
      <c r="AJI14" s="11"/>
      <c r="AJJ14" s="11"/>
      <c r="AJK14" s="11"/>
      <c r="AJL14" s="11"/>
      <c r="AJM14" s="11"/>
      <c r="AJN14" s="11"/>
      <c r="AJO14" s="11"/>
      <c r="AJP14" s="11"/>
      <c r="AJQ14" s="11"/>
      <c r="AJR14" s="11"/>
      <c r="AJS14" s="11"/>
      <c r="AJT14" s="11"/>
      <c r="AJU14" s="11"/>
      <c r="AJV14" s="11"/>
      <c r="AJW14" s="11"/>
      <c r="AJX14" s="11"/>
      <c r="AJY14" s="11"/>
      <c r="AJZ14" s="11"/>
      <c r="AKA14" s="11"/>
      <c r="AKB14" s="11"/>
      <c r="AKC14" s="11"/>
      <c r="AKD14" s="11"/>
      <c r="AKE14" s="11"/>
      <c r="AKF14" s="11"/>
      <c r="AKG14" s="11"/>
      <c r="AKH14" s="11"/>
      <c r="AKI14" s="11"/>
      <c r="AKJ14" s="11"/>
      <c r="AKK14" s="11"/>
      <c r="AKL14" s="11"/>
      <c r="AKM14" s="11"/>
      <c r="AKN14" s="11"/>
      <c r="AKO14" s="11"/>
      <c r="AKP14" s="11"/>
      <c r="AKQ14" s="11"/>
      <c r="AKR14" s="11"/>
      <c r="AKS14" s="11"/>
      <c r="AKT14" s="11"/>
      <c r="AKU14" s="11"/>
      <c r="AKV14" s="11"/>
      <c r="AKW14" s="11"/>
      <c r="AKX14" s="11"/>
      <c r="AKY14" s="11"/>
      <c r="AKZ14" s="11"/>
      <c r="ALA14" s="11"/>
      <c r="ALB14" s="11"/>
      <c r="ALC14" s="11"/>
      <c r="ALD14" s="11"/>
      <c r="ALE14" s="11"/>
      <c r="ALF14" s="11"/>
      <c r="ALG14" s="11"/>
      <c r="ALH14" s="11"/>
      <c r="ALI14" s="11"/>
      <c r="ALJ14" s="11"/>
      <c r="ALK14" s="11"/>
      <c r="ALL14" s="11"/>
      <c r="ALM14" s="11"/>
      <c r="ALN14" s="11"/>
      <c r="ALO14" s="11"/>
      <c r="ALP14" s="11"/>
      <c r="ALQ14" s="11"/>
      <c r="ALR14" s="11"/>
      <c r="ALS14" s="11"/>
      <c r="ALT14" s="11"/>
      <c r="ALU14" s="11"/>
      <c r="ALV14" s="11"/>
      <c r="ALW14" s="11"/>
      <c r="ALX14" s="11"/>
      <c r="ALY14" s="11"/>
      <c r="ALZ14" s="11"/>
      <c r="AMA14" s="11"/>
      <c r="AMB14" s="11"/>
      <c r="AMC14" s="11"/>
      <c r="AMD14" s="11"/>
      <c r="AME14" s="11"/>
      <c r="AMF14" s="11"/>
      <c r="AMG14" s="11"/>
      <c r="AMH14" s="11"/>
      <c r="AMI14" s="11"/>
      <c r="AMJ14" s="11"/>
      <c r="AMK14" s="11"/>
      <c r="AML14" s="11"/>
      <c r="AMM14" s="11"/>
      <c r="AMN14" s="11"/>
      <c r="AMO14" s="11"/>
      <c r="AMP14" s="11"/>
      <c r="AMQ14" s="11"/>
      <c r="AMR14" s="11"/>
      <c r="AMS14" s="11"/>
      <c r="AMT14" s="11"/>
      <c r="AMU14" s="11"/>
      <c r="AMV14" s="11"/>
      <c r="AMW14" s="11"/>
      <c r="AMX14" s="11"/>
      <c r="AMY14" s="11"/>
      <c r="AMZ14" s="11"/>
      <c r="ANA14" s="11"/>
      <c r="ANB14" s="11"/>
      <c r="ANC14" s="11"/>
      <c r="AND14" s="11"/>
      <c r="ANE14" s="11"/>
      <c r="ANF14" s="11"/>
      <c r="ANG14" s="11"/>
      <c r="ANH14" s="11"/>
      <c r="ANI14" s="11"/>
      <c r="ANJ14" s="11"/>
      <c r="ANK14" s="11"/>
      <c r="ANL14" s="11"/>
      <c r="ANM14" s="11"/>
      <c r="ANN14" s="11"/>
      <c r="ANO14" s="11"/>
      <c r="ANP14" s="11"/>
      <c r="ANQ14" s="11"/>
      <c r="ANR14" s="11"/>
      <c r="ANS14" s="11"/>
      <c r="ANT14" s="11"/>
      <c r="ANU14" s="11"/>
      <c r="ANV14" s="11"/>
      <c r="ANW14" s="11"/>
      <c r="ANX14" s="11"/>
      <c r="ANY14" s="11"/>
      <c r="ANZ14" s="11"/>
      <c r="AOA14" s="11"/>
      <c r="AOB14" s="11"/>
      <c r="AOC14" s="11"/>
      <c r="AOD14" s="11"/>
      <c r="AOE14" s="11"/>
      <c r="AOF14" s="11"/>
      <c r="AOG14" s="11"/>
      <c r="AOH14" s="11"/>
      <c r="AOI14" s="11"/>
      <c r="AOJ14" s="11"/>
      <c r="AOK14" s="11"/>
      <c r="AOL14" s="11"/>
      <c r="AOM14" s="11"/>
      <c r="AON14" s="11"/>
      <c r="AOO14" s="11"/>
      <c r="AOP14" s="11"/>
      <c r="AOQ14" s="11"/>
      <c r="AOR14" s="11"/>
      <c r="AOS14" s="11"/>
      <c r="AOT14" s="11"/>
      <c r="AOU14" s="11"/>
      <c r="AOV14" s="11"/>
      <c r="AOW14" s="11"/>
      <c r="AOX14" s="11"/>
      <c r="AOY14" s="11"/>
      <c r="AOZ14" s="11"/>
      <c r="APA14" s="11"/>
      <c r="APB14" s="11"/>
      <c r="APC14" s="11"/>
      <c r="APD14" s="11"/>
      <c r="APE14" s="11"/>
      <c r="APF14" s="11"/>
      <c r="APG14" s="11"/>
      <c r="APH14" s="11"/>
      <c r="API14" s="11"/>
      <c r="APJ14" s="11"/>
      <c r="APK14" s="11"/>
      <c r="APL14" s="11"/>
      <c r="APM14" s="11"/>
      <c r="APN14" s="11"/>
      <c r="APO14" s="11"/>
      <c r="APP14" s="11"/>
      <c r="APQ14" s="11"/>
      <c r="APR14" s="11"/>
      <c r="APS14" s="11"/>
      <c r="APT14" s="11"/>
      <c r="APU14" s="11"/>
      <c r="APV14" s="11"/>
      <c r="APW14" s="11"/>
      <c r="APX14" s="11"/>
      <c r="APY14" s="11"/>
      <c r="APZ14" s="11"/>
      <c r="AQA14" s="11"/>
      <c r="AQB14" s="11"/>
      <c r="AQC14" s="11"/>
      <c r="AQD14" s="11"/>
      <c r="AQE14" s="11"/>
      <c r="AQF14" s="11"/>
      <c r="AQG14" s="11"/>
      <c r="AQH14" s="11"/>
      <c r="AQI14" s="11"/>
      <c r="AQJ14" s="11"/>
      <c r="AQK14" s="11"/>
      <c r="AQL14" s="11"/>
      <c r="AQM14" s="11"/>
      <c r="AQN14" s="11"/>
      <c r="AQO14" s="11"/>
      <c r="AQP14" s="11"/>
      <c r="AQQ14" s="11"/>
      <c r="AQR14" s="11"/>
      <c r="AQS14" s="11"/>
      <c r="AQT14" s="11"/>
      <c r="AQU14" s="11"/>
      <c r="AQV14" s="11"/>
      <c r="AQW14" s="11"/>
      <c r="AQX14" s="11"/>
      <c r="AQY14" s="11"/>
      <c r="AQZ14" s="11"/>
      <c r="ARA14" s="11"/>
      <c r="ARB14" s="11"/>
      <c r="ARC14" s="11"/>
      <c r="ARD14" s="11"/>
      <c r="ARE14" s="11"/>
      <c r="ARF14" s="11"/>
      <c r="ARG14" s="11"/>
      <c r="ARH14" s="11"/>
      <c r="ARI14" s="11"/>
      <c r="ARJ14" s="11"/>
      <c r="ARK14" s="11"/>
      <c r="ARL14" s="11"/>
      <c r="ARM14" s="11"/>
      <c r="ARN14" s="11"/>
      <c r="ARO14" s="11"/>
      <c r="ARP14" s="11"/>
      <c r="ARQ14" s="11"/>
      <c r="ARR14" s="11"/>
      <c r="ARS14" s="11"/>
      <c r="ART14" s="11"/>
      <c r="ARU14" s="11"/>
      <c r="ARV14" s="11"/>
      <c r="ARW14" s="11"/>
      <c r="ARX14" s="11"/>
      <c r="ARY14" s="11"/>
      <c r="ARZ14" s="11"/>
      <c r="ASA14" s="11"/>
      <c r="ASB14" s="11"/>
      <c r="ASC14" s="11"/>
      <c r="ASD14" s="11"/>
      <c r="ASE14" s="11"/>
      <c r="ASF14" s="11"/>
      <c r="ASG14" s="11"/>
      <c r="ASH14" s="11"/>
      <c r="ASI14" s="11"/>
      <c r="ASJ14" s="11"/>
      <c r="ASK14" s="11"/>
      <c r="ASL14" s="11"/>
      <c r="ASM14" s="11"/>
      <c r="ASN14" s="11"/>
      <c r="ASO14" s="11"/>
      <c r="ASP14" s="11"/>
      <c r="ASQ14" s="11"/>
      <c r="ASR14" s="11"/>
      <c r="ASS14" s="11"/>
      <c r="AST14" s="11"/>
      <c r="ASU14" s="11"/>
      <c r="ASV14" s="11"/>
      <c r="ASW14" s="11"/>
      <c r="ASX14" s="11"/>
      <c r="ASY14" s="11"/>
      <c r="ASZ14" s="11"/>
      <c r="ATA14" s="11"/>
      <c r="ATB14" s="11"/>
      <c r="ATC14" s="11"/>
      <c r="ATD14" s="11"/>
      <c r="ATE14" s="11"/>
      <c r="ATF14" s="11"/>
      <c r="ATG14" s="11"/>
      <c r="ATH14" s="11"/>
      <c r="ATI14" s="11"/>
      <c r="ATJ14" s="11"/>
      <c r="ATK14" s="11"/>
      <c r="ATL14" s="11"/>
      <c r="ATM14" s="11"/>
      <c r="ATN14" s="11"/>
      <c r="ATO14" s="11"/>
      <c r="ATP14" s="11"/>
      <c r="ATQ14" s="11"/>
      <c r="ATR14" s="11"/>
      <c r="ATS14" s="11"/>
      <c r="ATT14" s="11"/>
      <c r="ATU14" s="11"/>
      <c r="ATV14" s="11"/>
      <c r="ATW14" s="11"/>
      <c r="ATX14" s="11"/>
      <c r="ATY14" s="11"/>
      <c r="ATZ14" s="11"/>
      <c r="AUA14" s="11"/>
      <c r="AUB14" s="11"/>
      <c r="AUC14" s="11"/>
      <c r="AUD14" s="11"/>
      <c r="AUE14" s="11"/>
      <c r="AUF14" s="11"/>
      <c r="AUG14" s="11"/>
      <c r="AUH14" s="11"/>
      <c r="AUI14" s="11"/>
      <c r="AUJ14" s="11"/>
      <c r="AUK14" s="11"/>
      <c r="AUL14" s="11"/>
      <c r="AUM14" s="11"/>
      <c r="AUN14" s="11"/>
      <c r="AUO14" s="11"/>
      <c r="AUP14" s="11"/>
      <c r="AUQ14" s="11"/>
      <c r="AUR14" s="11"/>
      <c r="AUS14" s="11"/>
      <c r="AUT14" s="11"/>
      <c r="AUU14" s="11"/>
      <c r="AUV14" s="11"/>
      <c r="AUW14" s="11"/>
      <c r="AUX14" s="11"/>
      <c r="AUY14" s="11"/>
      <c r="AUZ14" s="11"/>
      <c r="AVA14" s="11"/>
      <c r="AVB14" s="11"/>
      <c r="AVC14" s="11"/>
      <c r="AVD14" s="11"/>
      <c r="AVE14" s="11"/>
      <c r="AVF14" s="11"/>
      <c r="AVG14" s="11"/>
      <c r="AVH14" s="11"/>
      <c r="AVI14" s="11"/>
      <c r="AVJ14" s="11"/>
      <c r="AVK14" s="11"/>
      <c r="AVL14" s="11"/>
      <c r="AVM14" s="11"/>
      <c r="AVN14" s="11"/>
      <c r="AVO14" s="11"/>
      <c r="AVP14" s="11"/>
      <c r="AVQ14" s="11"/>
      <c r="AVR14" s="11"/>
      <c r="AVS14" s="11"/>
      <c r="AVT14" s="11"/>
      <c r="AVU14" s="11"/>
      <c r="AVV14" s="11"/>
      <c r="AVW14" s="11"/>
      <c r="AVX14" s="11"/>
      <c r="AVY14" s="11"/>
      <c r="AVZ14" s="11"/>
      <c r="AWA14" s="11"/>
      <c r="AWB14" s="11"/>
      <c r="AWC14" s="11"/>
      <c r="AWD14" s="11"/>
      <c r="AWE14" s="11"/>
      <c r="AWF14" s="11"/>
      <c r="AWG14" s="11"/>
      <c r="AWH14" s="11"/>
      <c r="AWI14" s="11"/>
      <c r="AWJ14" s="11"/>
      <c r="AWK14" s="11"/>
      <c r="AWL14" s="11"/>
      <c r="AWM14" s="11"/>
      <c r="AWN14" s="11"/>
      <c r="AWO14" s="11"/>
      <c r="AWP14" s="11"/>
      <c r="AWQ14" s="11"/>
      <c r="AWR14" s="11"/>
      <c r="AWS14" s="11"/>
      <c r="AWT14" s="11"/>
      <c r="AWU14" s="11"/>
      <c r="AWV14" s="11"/>
      <c r="AWW14" s="11"/>
      <c r="AWX14" s="11"/>
      <c r="AWY14" s="11"/>
      <c r="AWZ14" s="11"/>
      <c r="AXA14" s="11"/>
      <c r="AXB14" s="11"/>
      <c r="AXC14" s="11"/>
      <c r="AXD14" s="11"/>
      <c r="AXE14" s="11"/>
      <c r="AXF14" s="11"/>
      <c r="AXG14" s="11"/>
      <c r="AXH14" s="11"/>
      <c r="AXI14" s="11"/>
      <c r="AXJ14" s="11"/>
      <c r="AXK14" s="11"/>
      <c r="AXL14" s="11"/>
      <c r="AXM14" s="11"/>
      <c r="AXN14" s="11"/>
      <c r="AXO14" s="11"/>
      <c r="AXP14" s="11"/>
      <c r="AXQ14" s="11"/>
      <c r="AXR14" s="11"/>
      <c r="AXS14" s="11"/>
      <c r="AXT14" s="11"/>
      <c r="AXU14" s="11"/>
      <c r="AXV14" s="11"/>
      <c r="AXW14" s="11"/>
      <c r="AXX14" s="11"/>
      <c r="AXY14" s="11"/>
      <c r="AXZ14" s="11"/>
      <c r="AYA14" s="11"/>
      <c r="AYB14" s="11"/>
      <c r="AYC14" s="11"/>
      <c r="AYD14" s="11"/>
      <c r="AYE14" s="11"/>
      <c r="AYF14" s="11"/>
      <c r="AYG14" s="11"/>
      <c r="AYH14" s="11"/>
      <c r="AYI14" s="11"/>
      <c r="AYJ14" s="11"/>
      <c r="AYK14" s="11"/>
      <c r="AYL14" s="11"/>
      <c r="AYM14" s="11"/>
      <c r="AYN14" s="11"/>
      <c r="AYO14" s="11"/>
      <c r="AYP14" s="11"/>
      <c r="AYQ14" s="11"/>
      <c r="AYR14" s="11"/>
      <c r="AYS14" s="11"/>
      <c r="AYT14" s="11"/>
      <c r="AYU14" s="11"/>
      <c r="AYV14" s="11"/>
      <c r="AYW14" s="11"/>
      <c r="AYX14" s="11"/>
      <c r="AYY14" s="11"/>
      <c r="AYZ14" s="11"/>
      <c r="AZA14" s="11"/>
      <c r="AZB14" s="11"/>
      <c r="AZC14" s="11"/>
      <c r="AZD14" s="11"/>
      <c r="AZE14" s="11"/>
      <c r="AZF14" s="11"/>
      <c r="AZG14" s="11"/>
      <c r="AZH14" s="11"/>
      <c r="AZI14" s="11"/>
      <c r="AZJ14" s="11"/>
      <c r="AZK14" s="11"/>
      <c r="AZL14" s="11"/>
      <c r="AZM14" s="11"/>
      <c r="AZN14" s="11"/>
      <c r="AZO14" s="11"/>
      <c r="AZP14" s="11"/>
      <c r="AZQ14" s="11"/>
      <c r="AZR14" s="11"/>
      <c r="AZS14" s="11"/>
      <c r="AZT14" s="11"/>
      <c r="AZU14" s="11"/>
      <c r="AZV14" s="11"/>
      <c r="AZW14" s="11"/>
      <c r="AZX14" s="11"/>
      <c r="AZY14" s="11"/>
      <c r="AZZ14" s="11"/>
      <c r="BAA14" s="11"/>
      <c r="BAB14" s="11"/>
      <c r="BAC14" s="11"/>
      <c r="BAD14" s="11"/>
      <c r="BAE14" s="11"/>
      <c r="BAF14" s="11"/>
      <c r="BAG14" s="11"/>
      <c r="BAH14" s="11"/>
      <c r="BAI14" s="11"/>
      <c r="BAJ14" s="11"/>
      <c r="BAK14" s="11"/>
      <c r="BAL14" s="11"/>
      <c r="BAM14" s="11"/>
      <c r="BAN14" s="11"/>
      <c r="BAO14" s="11"/>
      <c r="BAP14" s="11"/>
      <c r="BAQ14" s="11"/>
      <c r="BAR14" s="11"/>
      <c r="BAS14" s="11"/>
      <c r="BAT14" s="11"/>
      <c r="BAU14" s="11"/>
      <c r="BAV14" s="11"/>
      <c r="BAW14" s="11"/>
      <c r="BAX14" s="11"/>
      <c r="BAY14" s="11"/>
      <c r="BAZ14" s="11"/>
      <c r="BBA14" s="11"/>
      <c r="BBB14" s="11"/>
      <c r="BBC14" s="11"/>
      <c r="BBD14" s="11"/>
      <c r="BBE14" s="11"/>
      <c r="BBF14" s="11"/>
      <c r="BBG14" s="11"/>
      <c r="BBH14" s="11"/>
      <c r="BBI14" s="11"/>
      <c r="BBJ14" s="11"/>
      <c r="BBK14" s="11"/>
      <c r="BBL14" s="11"/>
      <c r="BBM14" s="11"/>
      <c r="BBN14" s="11"/>
      <c r="BBO14" s="11"/>
      <c r="BBP14" s="11"/>
      <c r="BBQ14" s="11"/>
      <c r="BBR14" s="11"/>
      <c r="BBS14" s="11"/>
      <c r="BBT14" s="11"/>
      <c r="BBU14" s="11"/>
      <c r="BBV14" s="11"/>
      <c r="BBW14" s="11"/>
      <c r="BBX14" s="11"/>
      <c r="BBY14" s="11"/>
      <c r="BBZ14" s="11"/>
      <c r="BCA14" s="11"/>
      <c r="BCB14" s="11"/>
      <c r="BCC14" s="11"/>
      <c r="BCD14" s="11"/>
      <c r="BCE14" s="11"/>
      <c r="BCF14" s="11"/>
      <c r="BCG14" s="11"/>
      <c r="BCH14" s="11"/>
      <c r="BCI14" s="11"/>
      <c r="BCJ14" s="11"/>
      <c r="BCK14" s="11"/>
      <c r="BCL14" s="11"/>
      <c r="BCM14" s="11"/>
      <c r="BCN14" s="11"/>
      <c r="BCO14" s="11"/>
      <c r="BCP14" s="11"/>
      <c r="BCQ14" s="11"/>
      <c r="BCR14" s="11"/>
      <c r="BCS14" s="11"/>
      <c r="BCT14" s="11"/>
      <c r="BCU14" s="11"/>
      <c r="BCV14" s="11"/>
      <c r="BCW14" s="11"/>
      <c r="BCX14" s="11"/>
      <c r="BCY14" s="11"/>
      <c r="BCZ14" s="11"/>
      <c r="BDA14" s="11"/>
      <c r="BDB14" s="11"/>
      <c r="BDC14" s="11"/>
      <c r="BDD14" s="11"/>
      <c r="BDE14" s="11"/>
      <c r="BDF14" s="11"/>
      <c r="BDG14" s="11"/>
      <c r="BDH14" s="11"/>
      <c r="BDI14" s="11"/>
      <c r="BDJ14" s="11"/>
      <c r="BDK14" s="11"/>
      <c r="BDL14" s="11"/>
      <c r="BDM14" s="11"/>
      <c r="BDN14" s="11"/>
      <c r="BDO14" s="11"/>
      <c r="BDP14" s="11"/>
      <c r="BDQ14" s="11"/>
      <c r="BDR14" s="11"/>
      <c r="BDS14" s="11"/>
      <c r="BDT14" s="11"/>
      <c r="BDU14" s="11"/>
      <c r="BDV14" s="11"/>
      <c r="BDW14" s="11"/>
      <c r="BDX14" s="11"/>
      <c r="BDY14" s="11"/>
      <c r="BDZ14" s="11"/>
      <c r="BEA14" s="11"/>
      <c r="BEB14" s="11"/>
      <c r="BEC14" s="11"/>
      <c r="BED14" s="11"/>
      <c r="BEE14" s="11"/>
      <c r="BEF14" s="11"/>
      <c r="BEG14" s="11"/>
      <c r="BEH14" s="11"/>
      <c r="BEI14" s="11"/>
      <c r="BEJ14" s="11"/>
      <c r="BEK14" s="11"/>
      <c r="BEL14" s="11"/>
      <c r="BEM14" s="11"/>
      <c r="BEN14" s="11"/>
      <c r="BEO14" s="11"/>
      <c r="BEP14" s="11"/>
      <c r="BEQ14" s="11"/>
      <c r="BER14" s="11"/>
      <c r="BES14" s="11"/>
      <c r="BET14" s="11"/>
      <c r="BEU14" s="11"/>
      <c r="BEV14" s="11"/>
      <c r="BEW14" s="11"/>
      <c r="BEX14" s="11"/>
      <c r="BEY14" s="11"/>
      <c r="BEZ14" s="11"/>
      <c r="BFA14" s="11"/>
      <c r="BFB14" s="11"/>
      <c r="BFC14" s="11"/>
      <c r="BFD14" s="11"/>
      <c r="BFE14" s="11"/>
      <c r="BFF14" s="11"/>
      <c r="BFG14" s="11"/>
      <c r="BFH14" s="11"/>
      <c r="BFI14" s="11"/>
      <c r="BFJ14" s="11"/>
      <c r="BFK14" s="11"/>
      <c r="BFL14" s="11"/>
      <c r="BFM14" s="11"/>
      <c r="BFN14" s="11"/>
      <c r="BFO14" s="11"/>
      <c r="BFP14" s="11"/>
      <c r="BFQ14" s="11"/>
      <c r="BFR14" s="11"/>
      <c r="BFS14" s="11"/>
      <c r="BFT14" s="11"/>
      <c r="BFU14" s="11"/>
      <c r="BFV14" s="11"/>
      <c r="BFW14" s="11"/>
      <c r="BFX14" s="11"/>
      <c r="BFY14" s="11"/>
      <c r="BFZ14" s="11"/>
      <c r="BGA14" s="11"/>
      <c r="BGB14" s="11"/>
      <c r="BGC14" s="11"/>
      <c r="BGD14" s="11"/>
      <c r="BGE14" s="11"/>
      <c r="BGF14" s="11"/>
      <c r="BGG14" s="11"/>
      <c r="BGH14" s="11"/>
      <c r="BGI14" s="11"/>
      <c r="BGJ14" s="11"/>
      <c r="BGK14" s="11"/>
      <c r="BGL14" s="11"/>
      <c r="BGM14" s="11"/>
      <c r="BGN14" s="11"/>
      <c r="BGO14" s="11"/>
      <c r="BGP14" s="11"/>
      <c r="BGQ14" s="11"/>
      <c r="BGR14" s="11"/>
      <c r="BGS14" s="11"/>
      <c r="BGT14" s="11"/>
      <c r="BGU14" s="11"/>
      <c r="BGV14" s="11"/>
      <c r="BGW14" s="11"/>
      <c r="BGX14" s="11"/>
      <c r="BGY14" s="11"/>
      <c r="BGZ14" s="11"/>
      <c r="BHA14" s="11"/>
      <c r="BHB14" s="11"/>
      <c r="BHC14" s="11"/>
      <c r="BHD14" s="11"/>
      <c r="BHE14" s="11"/>
      <c r="BHF14" s="11"/>
      <c r="BHG14" s="11"/>
      <c r="BHH14" s="11"/>
      <c r="BHI14" s="11"/>
      <c r="BHJ14" s="11"/>
      <c r="BHK14" s="11"/>
      <c r="BHL14" s="11"/>
      <c r="BHM14" s="11"/>
      <c r="BHN14" s="11"/>
      <c r="BHO14" s="11"/>
      <c r="BHP14" s="11"/>
      <c r="BHQ14" s="11"/>
      <c r="BHR14" s="11"/>
      <c r="BHS14" s="11"/>
      <c r="BHT14" s="11"/>
      <c r="BHU14" s="11"/>
      <c r="BHV14" s="11"/>
      <c r="BHW14" s="11"/>
      <c r="BHX14" s="11"/>
      <c r="BHY14" s="11"/>
      <c r="BHZ14" s="11"/>
      <c r="BIA14" s="11"/>
      <c r="BIB14" s="11"/>
      <c r="BIC14" s="11"/>
      <c r="BID14" s="11"/>
      <c r="BIE14" s="11"/>
      <c r="BIF14" s="11"/>
      <c r="BIG14" s="11"/>
      <c r="BIH14" s="11"/>
      <c r="BII14" s="11"/>
      <c r="BIJ14" s="11"/>
      <c r="BIK14" s="11"/>
      <c r="BIL14" s="11"/>
      <c r="BIM14" s="11"/>
      <c r="BIN14" s="11"/>
      <c r="BIO14" s="11"/>
      <c r="BIP14" s="11"/>
      <c r="BIQ14" s="11"/>
      <c r="BIR14" s="11"/>
      <c r="BIS14" s="11"/>
      <c r="BIT14" s="11"/>
      <c r="BIU14" s="11"/>
      <c r="BIV14" s="11"/>
      <c r="BIW14" s="11"/>
      <c r="BIX14" s="11"/>
      <c r="BIY14" s="11"/>
      <c r="BIZ14" s="11"/>
      <c r="BJA14" s="11"/>
      <c r="BJB14" s="11"/>
      <c r="BJC14" s="11"/>
      <c r="BJD14" s="11"/>
      <c r="BJE14" s="11"/>
      <c r="BJF14" s="11"/>
      <c r="BJG14" s="11"/>
      <c r="BJH14" s="11"/>
      <c r="BJI14" s="11"/>
      <c r="BJJ14" s="11"/>
      <c r="BJK14" s="11"/>
      <c r="BJL14" s="11"/>
      <c r="BJM14" s="11"/>
      <c r="BJN14" s="11"/>
      <c r="BJO14" s="11"/>
      <c r="BJP14" s="11"/>
      <c r="BJQ14" s="11"/>
      <c r="BJR14" s="11"/>
      <c r="BJS14" s="11"/>
      <c r="BJT14" s="11"/>
      <c r="BJU14" s="11"/>
      <c r="BJV14" s="11"/>
      <c r="BJW14" s="11"/>
      <c r="BJX14" s="11"/>
      <c r="BJY14" s="11"/>
      <c r="BJZ14" s="11"/>
      <c r="BKA14" s="11"/>
      <c r="BKB14" s="11"/>
      <c r="BKC14" s="11"/>
      <c r="BKD14" s="11"/>
      <c r="BKE14" s="11"/>
      <c r="BKF14" s="11"/>
      <c r="BKG14" s="11"/>
      <c r="BKH14" s="11"/>
      <c r="BKI14" s="11"/>
      <c r="BKJ14" s="11"/>
      <c r="BKK14" s="11"/>
      <c r="BKL14" s="11"/>
      <c r="BKM14" s="11"/>
      <c r="BKN14" s="11"/>
      <c r="BKO14" s="11"/>
      <c r="BKP14" s="11"/>
      <c r="BKQ14" s="11"/>
      <c r="BKR14" s="11"/>
      <c r="BKS14" s="11"/>
      <c r="BKT14" s="11"/>
      <c r="BKU14" s="11"/>
      <c r="BKV14" s="11"/>
      <c r="BKW14" s="11"/>
      <c r="BKX14" s="11"/>
      <c r="BKY14" s="11"/>
      <c r="BKZ14" s="11"/>
      <c r="BLA14" s="11"/>
      <c r="BLB14" s="11"/>
      <c r="BLC14" s="11"/>
      <c r="BLD14" s="11"/>
      <c r="BLE14" s="11"/>
      <c r="BLF14" s="11"/>
      <c r="BLG14" s="11"/>
      <c r="BLH14" s="11"/>
      <c r="BLI14" s="11"/>
      <c r="BLJ14" s="11"/>
      <c r="BLK14" s="11"/>
      <c r="BLL14" s="11"/>
      <c r="BLM14" s="11"/>
      <c r="BLN14" s="11"/>
      <c r="BLO14" s="11"/>
      <c r="BLP14" s="11"/>
      <c r="BLQ14" s="11"/>
      <c r="BLR14" s="11"/>
      <c r="BLS14" s="11"/>
      <c r="BLT14" s="11"/>
      <c r="BLU14" s="11"/>
      <c r="BLV14" s="11"/>
      <c r="BLW14" s="11"/>
      <c r="BLX14" s="11"/>
      <c r="BLY14" s="11"/>
      <c r="BLZ14" s="11"/>
      <c r="BMA14" s="11"/>
      <c r="BMB14" s="11"/>
      <c r="BMC14" s="11"/>
      <c r="BMD14" s="11"/>
      <c r="BME14" s="11"/>
      <c r="BMF14" s="11"/>
      <c r="BMG14" s="11"/>
      <c r="BMH14" s="11"/>
      <c r="BMI14" s="11"/>
      <c r="BMJ14" s="11"/>
      <c r="BMK14" s="11"/>
      <c r="BML14" s="11"/>
      <c r="BMM14" s="11"/>
      <c r="BMN14" s="11"/>
      <c r="BMO14" s="11"/>
      <c r="BMP14" s="11"/>
      <c r="BMQ14" s="11"/>
      <c r="BMR14" s="11"/>
      <c r="BMS14" s="11"/>
      <c r="BMT14" s="11"/>
      <c r="BMU14" s="11"/>
      <c r="BMV14" s="11"/>
      <c r="BMW14" s="11"/>
      <c r="BMX14" s="11"/>
      <c r="BMY14" s="11"/>
      <c r="BMZ14" s="11"/>
      <c r="BNA14" s="11"/>
      <c r="BNB14" s="11"/>
      <c r="BNC14" s="11"/>
      <c r="BND14" s="11"/>
      <c r="BNE14" s="11"/>
      <c r="BNF14" s="11"/>
      <c r="BNG14" s="11"/>
      <c r="BNH14" s="11"/>
      <c r="BNI14" s="11"/>
      <c r="BNJ14" s="11"/>
      <c r="BNK14" s="11"/>
      <c r="BNL14" s="11"/>
      <c r="BNM14" s="11"/>
      <c r="BNN14" s="11"/>
      <c r="BNO14" s="11"/>
      <c r="BNP14" s="11"/>
      <c r="BNQ14" s="11"/>
      <c r="BNR14" s="11"/>
      <c r="BNS14" s="11"/>
      <c r="BNT14" s="11"/>
      <c r="BNU14" s="11"/>
      <c r="BNV14" s="11"/>
      <c r="BNW14" s="11"/>
      <c r="BNX14" s="11"/>
      <c r="BNY14" s="11"/>
      <c r="BNZ14" s="11"/>
      <c r="BOA14" s="11"/>
      <c r="BOB14" s="11"/>
      <c r="BOC14" s="11"/>
      <c r="BOD14" s="11"/>
      <c r="BOE14" s="11"/>
      <c r="BOF14" s="11"/>
      <c r="BOG14" s="11"/>
      <c r="BOH14" s="11"/>
      <c r="BOI14" s="11"/>
      <c r="BOJ14" s="11"/>
      <c r="BOK14" s="11"/>
      <c r="BOL14" s="11"/>
      <c r="BOM14" s="11"/>
      <c r="BON14" s="11"/>
      <c r="BOO14" s="11"/>
      <c r="BOP14" s="11"/>
      <c r="BOQ14" s="11"/>
      <c r="BOR14" s="11"/>
      <c r="BOS14" s="11"/>
      <c r="BOT14" s="11"/>
      <c r="BOU14" s="11"/>
      <c r="BOV14" s="11"/>
      <c r="BOW14" s="11"/>
      <c r="BOX14" s="11"/>
      <c r="BOY14" s="11"/>
      <c r="BOZ14" s="11"/>
      <c r="BPA14" s="11"/>
      <c r="BPB14" s="11"/>
      <c r="BPC14" s="11"/>
      <c r="BPD14" s="11"/>
      <c r="BPE14" s="11"/>
      <c r="BPF14" s="11"/>
      <c r="BPG14" s="11"/>
      <c r="BPH14" s="11"/>
      <c r="BPI14" s="11"/>
      <c r="BPJ14" s="11"/>
      <c r="BPK14" s="11"/>
      <c r="BPL14" s="11"/>
      <c r="BPM14" s="11"/>
      <c r="BPN14" s="11"/>
      <c r="BPO14" s="11"/>
      <c r="BPP14" s="11"/>
      <c r="BPQ14" s="11"/>
      <c r="BPR14" s="11"/>
      <c r="BPS14" s="11"/>
      <c r="BPT14" s="11"/>
      <c r="BPU14" s="11"/>
      <c r="BPV14" s="11"/>
      <c r="BPW14" s="11"/>
      <c r="BPX14" s="11"/>
      <c r="BPY14" s="11"/>
      <c r="BPZ14" s="11"/>
      <c r="BQA14" s="11"/>
      <c r="BQB14" s="11"/>
      <c r="BQC14" s="11"/>
      <c r="BQD14" s="11"/>
      <c r="BQE14" s="11"/>
      <c r="BQF14" s="11"/>
      <c r="BQG14" s="11"/>
      <c r="BQH14" s="11"/>
      <c r="BQI14" s="11"/>
      <c r="BQJ14" s="11"/>
      <c r="BQK14" s="11"/>
      <c r="BQL14" s="11"/>
      <c r="BQM14" s="11"/>
      <c r="BQN14" s="11"/>
      <c r="BQO14" s="11"/>
      <c r="BQP14" s="11"/>
      <c r="BQQ14" s="11"/>
      <c r="BQR14" s="11"/>
      <c r="BQS14" s="11"/>
      <c r="BQT14" s="11"/>
      <c r="BQU14" s="11"/>
      <c r="BQV14" s="11"/>
      <c r="BQW14" s="11"/>
      <c r="BQX14" s="11"/>
      <c r="BQY14" s="11"/>
      <c r="BQZ14" s="11"/>
      <c r="BRA14" s="11"/>
      <c r="BRB14" s="11"/>
      <c r="BRC14" s="11"/>
      <c r="BRD14" s="11"/>
      <c r="BRE14" s="11"/>
      <c r="BRF14" s="11"/>
      <c r="BRG14" s="11"/>
      <c r="BRH14" s="11"/>
      <c r="BRI14" s="11"/>
      <c r="BRJ14" s="11"/>
      <c r="BRK14" s="11"/>
      <c r="BRL14" s="11"/>
      <c r="BRM14" s="11"/>
      <c r="BRN14" s="11"/>
      <c r="BRO14" s="11"/>
      <c r="BRP14" s="11"/>
      <c r="BRQ14" s="11"/>
      <c r="BRR14" s="11"/>
      <c r="BRS14" s="11"/>
      <c r="BRT14" s="11"/>
      <c r="BRU14" s="11"/>
      <c r="BRV14" s="11"/>
      <c r="BRW14" s="11"/>
      <c r="BRX14" s="11"/>
      <c r="BRY14" s="11"/>
      <c r="BRZ14" s="11"/>
      <c r="BSA14" s="11"/>
      <c r="BSB14" s="11"/>
      <c r="BSC14" s="11"/>
      <c r="BSD14" s="11"/>
      <c r="BSE14" s="11"/>
      <c r="BSF14" s="11"/>
      <c r="BSG14" s="11"/>
      <c r="BSH14" s="11"/>
      <c r="BSI14" s="11"/>
      <c r="BSJ14" s="11"/>
      <c r="BSK14" s="11"/>
      <c r="BSL14" s="11"/>
      <c r="BSM14" s="11"/>
      <c r="BSN14" s="11"/>
      <c r="BSO14" s="11"/>
      <c r="BSP14" s="11"/>
      <c r="BSQ14" s="11"/>
      <c r="BSR14" s="11"/>
      <c r="BSS14" s="11"/>
      <c r="BST14" s="11"/>
      <c r="BSU14" s="11"/>
      <c r="BSV14" s="11"/>
      <c r="BSW14" s="11"/>
      <c r="BSX14" s="11"/>
      <c r="BSY14" s="11"/>
      <c r="BSZ14" s="11"/>
      <c r="BTA14" s="11"/>
      <c r="BTB14" s="11"/>
      <c r="BTC14" s="11"/>
      <c r="BTD14" s="11"/>
      <c r="BTE14" s="11"/>
      <c r="BTF14" s="11"/>
      <c r="BTG14" s="11"/>
      <c r="BTH14" s="11"/>
      <c r="BTI14" s="11"/>
      <c r="BTJ14" s="11"/>
      <c r="BTK14" s="11"/>
      <c r="BTL14" s="11"/>
      <c r="BTM14" s="11"/>
      <c r="BTN14" s="11"/>
      <c r="BTO14" s="11"/>
      <c r="BTP14" s="11"/>
      <c r="BTQ14" s="11"/>
      <c r="BTR14" s="11"/>
      <c r="BTS14" s="11"/>
      <c r="BTT14" s="11"/>
      <c r="BTU14" s="11"/>
      <c r="BTV14" s="11"/>
      <c r="BTW14" s="11"/>
      <c r="BTX14" s="11"/>
      <c r="BTY14" s="11"/>
      <c r="BTZ14" s="11"/>
      <c r="BUA14" s="11"/>
      <c r="BUB14" s="11"/>
      <c r="BUC14" s="11"/>
      <c r="BUD14" s="11"/>
      <c r="BUE14" s="11"/>
      <c r="BUF14" s="11"/>
      <c r="BUG14" s="11"/>
      <c r="BUH14" s="11"/>
      <c r="BUI14" s="11"/>
      <c r="BUJ14" s="11"/>
      <c r="BUK14" s="11"/>
      <c r="BUL14" s="11"/>
      <c r="BUM14" s="11"/>
      <c r="BUN14" s="11"/>
      <c r="BUO14" s="11"/>
      <c r="BUP14" s="11"/>
      <c r="BUQ14" s="11"/>
      <c r="BUR14" s="11"/>
      <c r="BUS14" s="11"/>
      <c r="BUT14" s="11"/>
      <c r="BUU14" s="11"/>
      <c r="BUV14" s="11"/>
      <c r="BUW14" s="11"/>
      <c r="BUX14" s="11"/>
      <c r="BUY14" s="11"/>
      <c r="BUZ14" s="11"/>
      <c r="BVA14" s="11"/>
      <c r="BVB14" s="11"/>
      <c r="BVC14" s="11"/>
      <c r="BVD14" s="11"/>
      <c r="BVE14" s="11"/>
      <c r="BVF14" s="11"/>
      <c r="BVG14" s="11"/>
      <c r="BVH14" s="11"/>
      <c r="BVI14" s="11"/>
      <c r="BVJ14" s="11"/>
      <c r="BVK14" s="11"/>
      <c r="BVL14" s="11"/>
      <c r="BVM14" s="11"/>
      <c r="BVN14" s="11"/>
      <c r="BVO14" s="11"/>
      <c r="BVP14" s="11"/>
      <c r="BVQ14" s="11"/>
      <c r="BVR14" s="11"/>
      <c r="BVS14" s="11"/>
      <c r="BVT14" s="11"/>
      <c r="BVU14" s="11"/>
      <c r="BVV14" s="11"/>
      <c r="BVW14" s="11"/>
      <c r="BVX14" s="11"/>
      <c r="BVY14" s="11"/>
      <c r="BVZ14" s="11"/>
      <c r="BWA14" s="11"/>
      <c r="BWB14" s="11"/>
      <c r="BWC14" s="11"/>
      <c r="BWD14" s="11"/>
      <c r="BWE14" s="11"/>
      <c r="BWF14" s="11"/>
      <c r="BWG14" s="11"/>
      <c r="BWH14" s="11"/>
      <c r="BWI14" s="11"/>
      <c r="BWJ14" s="11"/>
      <c r="BWK14" s="11"/>
      <c r="BWL14" s="11"/>
      <c r="BWM14" s="11"/>
      <c r="BWN14" s="11"/>
      <c r="BWO14" s="11"/>
      <c r="BWP14" s="11"/>
      <c r="BWQ14" s="11"/>
      <c r="BWR14" s="11"/>
      <c r="BWS14" s="11"/>
      <c r="BWT14" s="11"/>
      <c r="BWU14" s="11"/>
      <c r="BWV14" s="11"/>
      <c r="BWW14" s="11"/>
      <c r="BWX14" s="11"/>
      <c r="BWY14" s="11"/>
      <c r="BWZ14" s="11"/>
      <c r="BXA14" s="11"/>
      <c r="BXB14" s="11"/>
      <c r="BXC14" s="11"/>
      <c r="BXD14" s="11"/>
      <c r="BXE14" s="11"/>
      <c r="BXF14" s="11"/>
      <c r="BXG14" s="11"/>
      <c r="BXH14" s="11"/>
      <c r="BXI14" s="11"/>
      <c r="BXJ14" s="11"/>
      <c r="BXK14" s="11"/>
      <c r="BXL14" s="11"/>
      <c r="BXM14" s="11"/>
      <c r="BXN14" s="11"/>
      <c r="BXO14" s="11"/>
      <c r="BXP14" s="11"/>
      <c r="BXQ14" s="11"/>
      <c r="BXR14" s="11"/>
      <c r="BXS14" s="11"/>
      <c r="BXT14" s="11"/>
      <c r="BXU14" s="11"/>
      <c r="BXV14" s="11"/>
      <c r="BXW14" s="11"/>
      <c r="BXX14" s="11"/>
      <c r="BXY14" s="11"/>
      <c r="BXZ14" s="11"/>
      <c r="BYA14" s="11"/>
      <c r="BYB14" s="11"/>
      <c r="BYC14" s="11"/>
      <c r="BYD14" s="11"/>
      <c r="BYE14" s="11"/>
      <c r="BYF14" s="11"/>
      <c r="BYG14" s="11"/>
      <c r="BYH14" s="11"/>
      <c r="BYI14" s="11"/>
      <c r="BYJ14" s="11"/>
      <c r="BYK14" s="11"/>
      <c r="BYL14" s="11"/>
      <c r="BYM14" s="11"/>
      <c r="BYN14" s="11"/>
      <c r="BYO14" s="11"/>
      <c r="BYP14" s="11"/>
      <c r="BYQ14" s="11"/>
      <c r="BYR14" s="11"/>
      <c r="BYS14" s="11"/>
      <c r="BYT14" s="11"/>
      <c r="BYU14" s="11"/>
      <c r="BYV14" s="11"/>
      <c r="BYW14" s="11"/>
      <c r="BYX14" s="11"/>
      <c r="BYY14" s="11"/>
      <c r="BYZ14" s="11"/>
      <c r="BZA14" s="11"/>
      <c r="BZB14" s="11"/>
      <c r="BZC14" s="11"/>
      <c r="BZD14" s="11"/>
      <c r="BZE14" s="11"/>
      <c r="BZF14" s="11"/>
      <c r="BZG14" s="11"/>
      <c r="BZH14" s="11"/>
      <c r="BZI14" s="11"/>
      <c r="BZJ14" s="11"/>
      <c r="BZK14" s="11"/>
      <c r="BZL14" s="11"/>
      <c r="BZM14" s="11"/>
      <c r="BZN14" s="11"/>
      <c r="BZO14" s="11"/>
      <c r="BZP14" s="11"/>
      <c r="BZQ14" s="11"/>
      <c r="BZR14" s="11"/>
      <c r="BZS14" s="11"/>
      <c r="BZT14" s="11"/>
      <c r="BZU14" s="11"/>
      <c r="BZV14" s="11"/>
      <c r="BZW14" s="11"/>
      <c r="BZX14" s="11"/>
      <c r="BZY14" s="11"/>
      <c r="BZZ14" s="11"/>
      <c r="CAA14" s="11"/>
      <c r="CAB14" s="11"/>
      <c r="CAC14" s="11"/>
      <c r="CAD14" s="11"/>
      <c r="CAE14" s="11"/>
      <c r="CAF14" s="11"/>
      <c r="CAG14" s="11"/>
      <c r="CAH14" s="11"/>
      <c r="CAI14" s="11"/>
      <c r="CAJ14" s="11"/>
      <c r="CAK14" s="11"/>
      <c r="CAL14" s="11"/>
      <c r="CAM14" s="11"/>
      <c r="CAN14" s="11"/>
      <c r="CAO14" s="11"/>
      <c r="CAP14" s="11"/>
      <c r="CAQ14" s="11"/>
      <c r="CAR14" s="11"/>
      <c r="CAS14" s="11"/>
      <c r="CAT14" s="11"/>
      <c r="CAU14" s="11"/>
      <c r="CAV14" s="11"/>
      <c r="CAW14" s="11"/>
      <c r="CAX14" s="11"/>
      <c r="CAY14" s="11"/>
      <c r="CAZ14" s="11"/>
      <c r="CBA14" s="11"/>
      <c r="CBB14" s="11"/>
      <c r="CBC14" s="11"/>
      <c r="CBD14" s="11"/>
      <c r="CBE14" s="11"/>
      <c r="CBF14" s="11"/>
      <c r="CBG14" s="11"/>
      <c r="CBH14" s="11"/>
      <c r="CBI14" s="11"/>
      <c r="CBJ14" s="11"/>
      <c r="CBK14" s="11"/>
      <c r="CBL14" s="11"/>
      <c r="CBM14" s="11"/>
      <c r="CBN14" s="11"/>
      <c r="CBO14" s="11"/>
      <c r="CBP14" s="11"/>
      <c r="CBQ14" s="11"/>
      <c r="CBR14" s="11"/>
      <c r="CBS14" s="11"/>
      <c r="CBT14" s="11"/>
      <c r="CBU14" s="11"/>
      <c r="CBV14" s="11"/>
      <c r="CBW14" s="11"/>
      <c r="CBX14" s="11"/>
      <c r="CBY14" s="11"/>
      <c r="CBZ14" s="11"/>
      <c r="CCA14" s="11"/>
      <c r="CCB14" s="11"/>
      <c r="CCC14" s="11"/>
      <c r="CCD14" s="11"/>
      <c r="CCE14" s="11"/>
      <c r="CCF14" s="11"/>
      <c r="CCG14" s="11"/>
      <c r="CCH14" s="11"/>
      <c r="CCI14" s="11"/>
      <c r="CCJ14" s="11"/>
      <c r="CCK14" s="11"/>
      <c r="CCL14" s="11"/>
      <c r="CCM14" s="11"/>
      <c r="CCN14" s="11"/>
      <c r="CCO14" s="11"/>
      <c r="CCP14" s="11"/>
      <c r="CCQ14" s="11"/>
      <c r="CCR14" s="11"/>
      <c r="CCS14" s="11"/>
      <c r="CCT14" s="11"/>
      <c r="CCU14" s="11"/>
      <c r="CCV14" s="11"/>
      <c r="CCW14" s="11"/>
      <c r="CCX14" s="11"/>
      <c r="CCY14" s="11"/>
      <c r="CCZ14" s="11"/>
      <c r="CDA14" s="11"/>
      <c r="CDB14" s="11"/>
      <c r="CDC14" s="11"/>
      <c r="CDD14" s="11"/>
      <c r="CDE14" s="11"/>
      <c r="CDF14" s="11"/>
      <c r="CDG14" s="11"/>
      <c r="CDH14" s="11"/>
      <c r="CDI14" s="11"/>
      <c r="CDJ14" s="11"/>
      <c r="CDK14" s="11"/>
      <c r="CDL14" s="11"/>
      <c r="CDM14" s="11"/>
      <c r="CDN14" s="11"/>
      <c r="CDO14" s="11"/>
      <c r="CDP14" s="11"/>
      <c r="CDQ14" s="11"/>
      <c r="CDR14" s="11"/>
      <c r="CDS14" s="11"/>
      <c r="CDT14" s="11"/>
      <c r="CDU14" s="11"/>
      <c r="CDV14" s="11"/>
      <c r="CDW14" s="11"/>
      <c r="CDX14" s="11"/>
      <c r="CDY14" s="11"/>
      <c r="CDZ14" s="11"/>
      <c r="CEA14" s="11"/>
      <c r="CEB14" s="11"/>
      <c r="CEC14" s="11"/>
      <c r="CED14" s="11"/>
      <c r="CEE14" s="11"/>
      <c r="CEF14" s="11"/>
      <c r="CEG14" s="11"/>
      <c r="CEH14" s="11"/>
      <c r="CEI14" s="11"/>
      <c r="CEJ14" s="11"/>
      <c r="CEK14" s="11"/>
      <c r="CEL14" s="11"/>
      <c r="CEM14" s="11"/>
      <c r="CEN14" s="11"/>
      <c r="CEO14" s="11"/>
      <c r="CEP14" s="11"/>
      <c r="CEQ14" s="11"/>
      <c r="CER14" s="11"/>
      <c r="CES14" s="11"/>
      <c r="CET14" s="11"/>
      <c r="CEU14" s="11"/>
      <c r="CEV14" s="11"/>
      <c r="CEW14" s="11"/>
      <c r="CEX14" s="11"/>
      <c r="CEY14" s="11"/>
      <c r="CEZ14" s="11"/>
      <c r="CFA14" s="11"/>
      <c r="CFB14" s="11"/>
      <c r="CFC14" s="11"/>
      <c r="CFD14" s="11"/>
      <c r="CFE14" s="11"/>
      <c r="CFF14" s="11"/>
      <c r="CFG14" s="11"/>
      <c r="CFH14" s="11"/>
      <c r="CFI14" s="11"/>
      <c r="CFJ14" s="11"/>
      <c r="CFK14" s="11"/>
      <c r="CFL14" s="11"/>
      <c r="CFM14" s="11"/>
      <c r="CFN14" s="11"/>
      <c r="CFO14" s="11"/>
      <c r="CFP14" s="11"/>
      <c r="CFQ14" s="11"/>
      <c r="CFR14" s="11"/>
      <c r="CFS14" s="11"/>
      <c r="CFT14" s="11"/>
      <c r="CFU14" s="11"/>
      <c r="CFV14" s="11"/>
      <c r="CFW14" s="11"/>
      <c r="CFX14" s="11"/>
      <c r="CFY14" s="11"/>
      <c r="CFZ14" s="11"/>
      <c r="CGA14" s="11"/>
      <c r="CGB14" s="11"/>
      <c r="CGC14" s="11"/>
      <c r="CGD14" s="11"/>
      <c r="CGE14" s="11"/>
      <c r="CGF14" s="11"/>
      <c r="CGG14" s="11"/>
      <c r="CGH14" s="11"/>
      <c r="CGI14" s="11"/>
      <c r="CGJ14" s="11"/>
      <c r="CGK14" s="11"/>
      <c r="CGL14" s="11"/>
      <c r="CGM14" s="11"/>
      <c r="CGN14" s="11"/>
      <c r="CGO14" s="11"/>
      <c r="CGP14" s="11"/>
      <c r="CGQ14" s="11"/>
      <c r="CGR14" s="11"/>
      <c r="CGS14" s="11"/>
      <c r="CGT14" s="11"/>
      <c r="CGU14" s="11"/>
      <c r="CGV14" s="11"/>
      <c r="CGW14" s="11"/>
      <c r="CGX14" s="11"/>
      <c r="CGY14" s="11"/>
      <c r="CGZ14" s="11"/>
      <c r="CHA14" s="11"/>
      <c r="CHB14" s="11"/>
      <c r="CHC14" s="11"/>
      <c r="CHD14" s="11"/>
      <c r="CHE14" s="11"/>
      <c r="CHF14" s="11"/>
      <c r="CHG14" s="11"/>
      <c r="CHH14" s="11"/>
      <c r="CHI14" s="11"/>
      <c r="CHJ14" s="11"/>
      <c r="CHK14" s="11"/>
      <c r="CHL14" s="11"/>
      <c r="CHM14" s="11"/>
      <c r="CHN14" s="11"/>
      <c r="CHO14" s="11"/>
      <c r="CHP14" s="11"/>
      <c r="CHQ14" s="11"/>
      <c r="CHR14" s="11"/>
      <c r="CHS14" s="11"/>
      <c r="CHT14" s="11"/>
      <c r="CHU14" s="11"/>
      <c r="CHV14" s="11"/>
      <c r="CHW14" s="11"/>
      <c r="CHX14" s="11"/>
      <c r="CHY14" s="11"/>
      <c r="CHZ14" s="11"/>
      <c r="CIA14" s="11"/>
      <c r="CIB14" s="11"/>
      <c r="CIC14" s="11"/>
      <c r="CID14" s="11"/>
      <c r="CIE14" s="11"/>
      <c r="CIF14" s="11"/>
      <c r="CIG14" s="11"/>
      <c r="CIH14" s="11"/>
      <c r="CII14" s="11"/>
      <c r="CIJ14" s="11"/>
      <c r="CIK14" s="11"/>
      <c r="CIL14" s="11"/>
      <c r="CIM14" s="11"/>
      <c r="CIN14" s="11"/>
      <c r="CIO14" s="11"/>
      <c r="CIP14" s="11"/>
      <c r="CIQ14" s="11"/>
      <c r="CIR14" s="11"/>
      <c r="CIS14" s="11"/>
      <c r="CIT14" s="11"/>
      <c r="CIU14" s="11"/>
      <c r="CIV14" s="11"/>
      <c r="CIW14" s="11"/>
      <c r="CIX14" s="11"/>
      <c r="CIY14" s="11"/>
      <c r="CIZ14" s="11"/>
      <c r="CJA14" s="11"/>
      <c r="CJB14" s="11"/>
      <c r="CJC14" s="11"/>
      <c r="CJD14" s="11"/>
      <c r="CJE14" s="11"/>
      <c r="CJF14" s="11"/>
      <c r="CJG14" s="11"/>
      <c r="CJH14" s="11"/>
      <c r="CJI14" s="11"/>
      <c r="CJJ14" s="11"/>
      <c r="CJK14" s="11"/>
      <c r="CJL14" s="11"/>
      <c r="CJM14" s="11"/>
      <c r="CJN14" s="11"/>
      <c r="CJO14" s="11"/>
      <c r="CJP14" s="11"/>
      <c r="CJQ14" s="11"/>
      <c r="CJR14" s="11"/>
      <c r="CJS14" s="11"/>
      <c r="CJT14" s="11"/>
      <c r="CJU14" s="11"/>
      <c r="CJV14" s="11"/>
      <c r="CJW14" s="11"/>
      <c r="CJX14" s="11"/>
      <c r="CJY14" s="11"/>
      <c r="CJZ14" s="11"/>
      <c r="CKA14" s="11"/>
      <c r="CKB14" s="11"/>
      <c r="CKC14" s="11"/>
      <c r="CKD14" s="11"/>
      <c r="CKE14" s="11"/>
      <c r="CKF14" s="11"/>
      <c r="CKG14" s="11"/>
      <c r="CKH14" s="11"/>
      <c r="CKI14" s="11"/>
      <c r="CKJ14" s="11"/>
      <c r="CKK14" s="11"/>
      <c r="CKL14" s="11"/>
      <c r="CKM14" s="11"/>
      <c r="CKN14" s="11"/>
      <c r="CKO14" s="11"/>
      <c r="CKP14" s="11"/>
      <c r="CKQ14" s="11"/>
      <c r="CKR14" s="11"/>
      <c r="CKS14" s="11"/>
      <c r="CKT14" s="11"/>
      <c r="CKU14" s="11"/>
      <c r="CKV14" s="11"/>
      <c r="CKW14" s="11"/>
      <c r="CKX14" s="11"/>
      <c r="CKY14" s="11"/>
      <c r="CKZ14" s="11"/>
      <c r="CLA14" s="11"/>
      <c r="CLB14" s="11"/>
      <c r="CLC14" s="11"/>
      <c r="CLD14" s="11"/>
      <c r="CLE14" s="11"/>
      <c r="CLF14" s="11"/>
      <c r="CLG14" s="11"/>
      <c r="CLH14" s="11"/>
      <c r="CLI14" s="11"/>
      <c r="CLJ14" s="11"/>
      <c r="CLK14" s="11"/>
      <c r="CLL14" s="11"/>
      <c r="CLM14" s="11"/>
      <c r="CLN14" s="11"/>
      <c r="CLO14" s="11"/>
      <c r="CLP14" s="11"/>
      <c r="CLQ14" s="11"/>
      <c r="CLR14" s="11"/>
      <c r="CLS14" s="11"/>
      <c r="CLT14" s="11"/>
      <c r="CLU14" s="11"/>
      <c r="CLV14" s="11"/>
      <c r="CLW14" s="11"/>
      <c r="CLX14" s="11"/>
      <c r="CLY14" s="11"/>
      <c r="CLZ14" s="11"/>
      <c r="CMA14" s="11"/>
      <c r="CMB14" s="11"/>
      <c r="CMC14" s="11"/>
      <c r="CMD14" s="11"/>
      <c r="CME14" s="11"/>
      <c r="CMF14" s="11"/>
      <c r="CMG14" s="11"/>
      <c r="CMH14" s="11"/>
      <c r="CMI14" s="11"/>
      <c r="CMJ14" s="11"/>
      <c r="CMK14" s="11"/>
      <c r="CML14" s="11"/>
      <c r="CMM14" s="11"/>
      <c r="CMN14" s="11"/>
      <c r="CMO14" s="11"/>
      <c r="CMP14" s="11"/>
      <c r="CMQ14" s="11"/>
      <c r="CMR14" s="11"/>
      <c r="CMS14" s="11"/>
      <c r="CMT14" s="11"/>
      <c r="CMU14" s="11"/>
      <c r="CMV14" s="11"/>
      <c r="CMW14" s="11"/>
      <c r="CMX14" s="11"/>
      <c r="CMY14" s="11"/>
      <c r="CMZ14" s="11"/>
      <c r="CNA14" s="11"/>
      <c r="CNB14" s="11"/>
      <c r="CNC14" s="11"/>
      <c r="CND14" s="11"/>
      <c r="CNE14" s="11"/>
      <c r="CNF14" s="11"/>
      <c r="CNG14" s="11"/>
      <c r="CNH14" s="11"/>
      <c r="CNI14" s="11"/>
      <c r="CNJ14" s="11"/>
      <c r="CNK14" s="11"/>
      <c r="CNL14" s="11"/>
      <c r="CNM14" s="11"/>
      <c r="CNN14" s="11"/>
      <c r="CNO14" s="11"/>
      <c r="CNP14" s="11"/>
      <c r="CNQ14" s="11"/>
      <c r="CNR14" s="11"/>
      <c r="CNS14" s="11"/>
      <c r="CNT14" s="11"/>
      <c r="CNU14" s="11"/>
      <c r="CNV14" s="11"/>
      <c r="CNW14" s="11"/>
      <c r="CNX14" s="11"/>
      <c r="CNY14" s="11"/>
      <c r="CNZ14" s="11"/>
      <c r="COA14" s="11"/>
      <c r="COB14" s="11"/>
      <c r="COC14" s="11"/>
      <c r="COD14" s="11"/>
      <c r="COE14" s="11"/>
      <c r="COF14" s="11"/>
      <c r="COG14" s="11"/>
      <c r="COH14" s="11"/>
      <c r="COI14" s="11"/>
      <c r="COJ14" s="11"/>
      <c r="COK14" s="11"/>
      <c r="COL14" s="11"/>
      <c r="COM14" s="11"/>
      <c r="CON14" s="11"/>
      <c r="COO14" s="11"/>
      <c r="COP14" s="11"/>
      <c r="COQ14" s="11"/>
      <c r="COR14" s="11"/>
      <c r="COS14" s="11"/>
      <c r="COT14" s="11"/>
      <c r="COU14" s="11"/>
      <c r="COV14" s="11"/>
      <c r="COW14" s="11"/>
      <c r="COX14" s="11"/>
      <c r="COY14" s="11"/>
      <c r="COZ14" s="11"/>
      <c r="CPA14" s="11"/>
      <c r="CPB14" s="11"/>
      <c r="CPC14" s="11"/>
      <c r="CPD14" s="11"/>
      <c r="CPE14" s="11"/>
      <c r="CPF14" s="11"/>
      <c r="CPG14" s="11"/>
      <c r="CPH14" s="11"/>
      <c r="CPI14" s="11"/>
      <c r="CPJ14" s="11"/>
      <c r="CPK14" s="11"/>
      <c r="CPL14" s="11"/>
      <c r="CPM14" s="11"/>
      <c r="CPN14" s="11"/>
      <c r="CPO14" s="11"/>
      <c r="CPP14" s="11"/>
      <c r="CPQ14" s="11"/>
      <c r="CPR14" s="11"/>
      <c r="CPS14" s="11"/>
      <c r="CPT14" s="11"/>
      <c r="CPU14" s="11"/>
      <c r="CPV14" s="11"/>
      <c r="CPW14" s="11"/>
      <c r="CPX14" s="11"/>
      <c r="CPY14" s="11"/>
      <c r="CPZ14" s="11"/>
      <c r="CQA14" s="11"/>
      <c r="CQB14" s="11"/>
      <c r="CQC14" s="11"/>
      <c r="CQD14" s="11"/>
      <c r="CQE14" s="11"/>
      <c r="CQF14" s="11"/>
      <c r="CQG14" s="11"/>
      <c r="CQH14" s="11"/>
      <c r="CQI14" s="11"/>
      <c r="CQJ14" s="11"/>
      <c r="CQK14" s="11"/>
      <c r="CQL14" s="11"/>
      <c r="CQM14" s="11"/>
      <c r="CQN14" s="11"/>
      <c r="CQO14" s="11"/>
      <c r="CQP14" s="11"/>
      <c r="CQQ14" s="11"/>
      <c r="CQR14" s="11"/>
      <c r="CQS14" s="11"/>
      <c r="CQT14" s="11"/>
      <c r="CQU14" s="11"/>
      <c r="CQV14" s="11"/>
      <c r="CQW14" s="11"/>
      <c r="CQX14" s="11"/>
      <c r="CQY14" s="11"/>
      <c r="CQZ14" s="11"/>
      <c r="CRA14" s="11"/>
      <c r="CRB14" s="11"/>
      <c r="CRC14" s="11"/>
      <c r="CRD14" s="11"/>
      <c r="CRE14" s="11"/>
      <c r="CRF14" s="11"/>
      <c r="CRG14" s="11"/>
      <c r="CRH14" s="11"/>
      <c r="CRI14" s="11"/>
      <c r="CRJ14" s="11"/>
      <c r="CRK14" s="11"/>
      <c r="CRL14" s="11"/>
      <c r="CRM14" s="11"/>
      <c r="CRN14" s="11"/>
      <c r="CRO14" s="11"/>
      <c r="CRP14" s="11"/>
      <c r="CRQ14" s="11"/>
      <c r="CRR14" s="11"/>
      <c r="CRS14" s="11"/>
      <c r="CRT14" s="11"/>
      <c r="CRU14" s="11"/>
      <c r="CRV14" s="11"/>
      <c r="CRW14" s="11"/>
      <c r="CRX14" s="11"/>
      <c r="CRY14" s="11"/>
      <c r="CRZ14" s="11"/>
      <c r="CSA14" s="11"/>
      <c r="CSB14" s="11"/>
      <c r="CSC14" s="11"/>
      <c r="CSD14" s="11"/>
      <c r="CSE14" s="11"/>
      <c r="CSF14" s="11"/>
      <c r="CSG14" s="11"/>
      <c r="CSH14" s="11"/>
      <c r="CSI14" s="11"/>
      <c r="CSJ14" s="11"/>
      <c r="CSK14" s="11"/>
      <c r="CSL14" s="11"/>
      <c r="CSM14" s="11"/>
      <c r="CSN14" s="11"/>
      <c r="CSO14" s="11"/>
      <c r="CSP14" s="11"/>
      <c r="CSQ14" s="11"/>
      <c r="CSR14" s="11"/>
      <c r="CSS14" s="11"/>
      <c r="CST14" s="11"/>
      <c r="CSU14" s="11"/>
      <c r="CSV14" s="11"/>
      <c r="CSW14" s="11"/>
      <c r="CSX14" s="11"/>
      <c r="CSY14" s="11"/>
      <c r="CSZ14" s="11"/>
      <c r="CTA14" s="11"/>
      <c r="CTB14" s="11"/>
      <c r="CTC14" s="11"/>
      <c r="CTD14" s="11"/>
      <c r="CTE14" s="11"/>
      <c r="CTF14" s="11"/>
      <c r="CTG14" s="11"/>
      <c r="CTH14" s="11"/>
      <c r="CTI14" s="11"/>
      <c r="CTJ14" s="11"/>
      <c r="CTK14" s="11"/>
      <c r="CTL14" s="11"/>
      <c r="CTM14" s="11"/>
      <c r="CTN14" s="11"/>
      <c r="CTO14" s="11"/>
      <c r="CTP14" s="11"/>
      <c r="CTQ14" s="11"/>
      <c r="CTR14" s="11"/>
      <c r="CTS14" s="11"/>
      <c r="CTT14" s="11"/>
      <c r="CTU14" s="11"/>
      <c r="CTV14" s="11"/>
      <c r="CTW14" s="11"/>
      <c r="CTX14" s="11"/>
      <c r="CTY14" s="11"/>
      <c r="CTZ14" s="11"/>
      <c r="CUA14" s="11"/>
      <c r="CUB14" s="11"/>
      <c r="CUC14" s="11"/>
      <c r="CUD14" s="11"/>
      <c r="CUE14" s="11"/>
      <c r="CUF14" s="11"/>
      <c r="CUG14" s="11"/>
      <c r="CUH14" s="11"/>
      <c r="CUI14" s="11"/>
      <c r="CUJ14" s="11"/>
      <c r="CUK14" s="11"/>
      <c r="CUL14" s="11"/>
      <c r="CUM14" s="11"/>
      <c r="CUN14" s="11"/>
      <c r="CUO14" s="11"/>
      <c r="CUP14" s="11"/>
      <c r="CUQ14" s="11"/>
      <c r="CUR14" s="11"/>
      <c r="CUS14" s="11"/>
      <c r="CUT14" s="11"/>
      <c r="CUU14" s="11"/>
      <c r="CUV14" s="11"/>
      <c r="CUW14" s="11"/>
      <c r="CUX14" s="11"/>
      <c r="CUY14" s="11"/>
      <c r="CUZ14" s="11"/>
      <c r="CVA14" s="11"/>
      <c r="CVB14" s="11"/>
      <c r="CVC14" s="11"/>
      <c r="CVD14" s="11"/>
      <c r="CVE14" s="11"/>
      <c r="CVF14" s="11"/>
      <c r="CVG14" s="11"/>
      <c r="CVH14" s="11"/>
      <c r="CVI14" s="11"/>
      <c r="CVJ14" s="11"/>
      <c r="CVK14" s="11"/>
      <c r="CVL14" s="11"/>
      <c r="CVM14" s="11"/>
      <c r="CVN14" s="11"/>
      <c r="CVO14" s="11"/>
      <c r="CVP14" s="11"/>
      <c r="CVQ14" s="11"/>
      <c r="CVR14" s="11"/>
      <c r="CVS14" s="11"/>
      <c r="CVT14" s="11"/>
      <c r="CVU14" s="11"/>
      <c r="CVV14" s="11"/>
      <c r="CVW14" s="11"/>
      <c r="CVX14" s="11"/>
      <c r="CVY14" s="11"/>
      <c r="CVZ14" s="11"/>
      <c r="CWA14" s="11"/>
      <c r="CWB14" s="11"/>
      <c r="CWC14" s="11"/>
      <c r="CWD14" s="11"/>
      <c r="CWE14" s="11"/>
      <c r="CWF14" s="11"/>
      <c r="CWG14" s="11"/>
      <c r="CWH14" s="11"/>
      <c r="CWI14" s="11"/>
      <c r="CWJ14" s="11"/>
      <c r="CWK14" s="11"/>
      <c r="CWL14" s="11"/>
      <c r="CWM14" s="11"/>
      <c r="CWN14" s="11"/>
      <c r="CWO14" s="11"/>
      <c r="CWP14" s="11"/>
      <c r="CWQ14" s="11"/>
      <c r="CWR14" s="11"/>
      <c r="CWS14" s="11"/>
      <c r="CWT14" s="11"/>
      <c r="CWU14" s="11"/>
      <c r="CWV14" s="11"/>
      <c r="CWW14" s="11"/>
      <c r="CWX14" s="11"/>
      <c r="CWY14" s="11"/>
      <c r="CWZ14" s="11"/>
      <c r="CXA14" s="11"/>
      <c r="CXB14" s="11"/>
      <c r="CXC14" s="11"/>
      <c r="CXD14" s="11"/>
      <c r="CXE14" s="11"/>
      <c r="CXF14" s="11"/>
      <c r="CXG14" s="11"/>
      <c r="CXH14" s="11"/>
      <c r="CXI14" s="11"/>
      <c r="CXJ14" s="11"/>
      <c r="CXK14" s="11"/>
      <c r="CXL14" s="11"/>
      <c r="CXM14" s="11"/>
      <c r="CXN14" s="11"/>
      <c r="CXO14" s="11"/>
      <c r="CXP14" s="11"/>
      <c r="CXQ14" s="11"/>
      <c r="CXR14" s="11"/>
      <c r="CXS14" s="11"/>
      <c r="CXT14" s="11"/>
      <c r="CXU14" s="11"/>
      <c r="CXV14" s="11"/>
      <c r="CXW14" s="11"/>
      <c r="CXX14" s="11"/>
      <c r="CXY14" s="11"/>
      <c r="CXZ14" s="11"/>
      <c r="CYA14" s="11"/>
      <c r="CYB14" s="11"/>
      <c r="CYC14" s="11"/>
      <c r="CYD14" s="11"/>
      <c r="CYE14" s="11"/>
      <c r="CYF14" s="11"/>
      <c r="CYG14" s="11"/>
      <c r="CYH14" s="11"/>
      <c r="CYI14" s="11"/>
      <c r="CYJ14" s="11"/>
      <c r="CYK14" s="11"/>
      <c r="CYL14" s="11"/>
      <c r="CYM14" s="11"/>
      <c r="CYN14" s="11"/>
      <c r="CYO14" s="11"/>
      <c r="CYP14" s="11"/>
      <c r="CYQ14" s="11"/>
      <c r="CYR14" s="11"/>
      <c r="CYS14" s="11"/>
      <c r="CYT14" s="11"/>
      <c r="CYU14" s="11"/>
      <c r="CYV14" s="11"/>
      <c r="CYW14" s="11"/>
      <c r="CYX14" s="11"/>
      <c r="CYY14" s="11"/>
      <c r="CYZ14" s="11"/>
      <c r="CZA14" s="11"/>
      <c r="CZB14" s="11"/>
      <c r="CZC14" s="11"/>
      <c r="CZD14" s="11"/>
      <c r="CZE14" s="11"/>
      <c r="CZF14" s="11"/>
      <c r="CZG14" s="11"/>
      <c r="CZH14" s="11"/>
      <c r="CZI14" s="11"/>
      <c r="CZJ14" s="11"/>
      <c r="CZK14" s="11"/>
      <c r="CZL14" s="11"/>
      <c r="CZM14" s="11"/>
      <c r="CZN14" s="11"/>
      <c r="CZO14" s="11"/>
      <c r="CZP14" s="11"/>
      <c r="CZQ14" s="11"/>
      <c r="CZR14" s="11"/>
      <c r="CZS14" s="11"/>
      <c r="CZT14" s="11"/>
      <c r="CZU14" s="11"/>
      <c r="CZV14" s="11"/>
      <c r="CZW14" s="11"/>
      <c r="CZX14" s="11"/>
      <c r="CZY14" s="11"/>
      <c r="CZZ14" s="11"/>
      <c r="DAA14" s="11"/>
      <c r="DAB14" s="11"/>
      <c r="DAC14" s="11"/>
      <c r="DAD14" s="11"/>
      <c r="DAE14" s="11"/>
      <c r="DAF14" s="11"/>
      <c r="DAG14" s="11"/>
      <c r="DAH14" s="11"/>
      <c r="DAI14" s="11"/>
      <c r="DAJ14" s="11"/>
      <c r="DAK14" s="11"/>
      <c r="DAL14" s="11"/>
      <c r="DAM14" s="11"/>
      <c r="DAN14" s="11"/>
      <c r="DAO14" s="11"/>
      <c r="DAP14" s="11"/>
      <c r="DAQ14" s="11"/>
      <c r="DAR14" s="11"/>
      <c r="DAS14" s="11"/>
      <c r="DAT14" s="11"/>
      <c r="DAU14" s="11"/>
      <c r="DAV14" s="11"/>
      <c r="DAW14" s="11"/>
      <c r="DAX14" s="11"/>
      <c r="DAY14" s="11"/>
      <c r="DAZ14" s="11"/>
      <c r="DBA14" s="11"/>
      <c r="DBB14" s="11"/>
      <c r="DBC14" s="11"/>
      <c r="DBD14" s="11"/>
      <c r="DBE14" s="11"/>
      <c r="DBF14" s="11"/>
      <c r="DBG14" s="11"/>
      <c r="DBH14" s="11"/>
      <c r="DBI14" s="11"/>
      <c r="DBJ14" s="11"/>
      <c r="DBK14" s="11"/>
      <c r="DBL14" s="11"/>
      <c r="DBM14" s="11"/>
      <c r="DBN14" s="11"/>
      <c r="DBO14" s="11"/>
      <c r="DBP14" s="11"/>
      <c r="DBQ14" s="11"/>
      <c r="DBR14" s="11"/>
      <c r="DBS14" s="11"/>
      <c r="DBT14" s="11"/>
      <c r="DBU14" s="11"/>
      <c r="DBV14" s="11"/>
      <c r="DBW14" s="11"/>
      <c r="DBX14" s="11"/>
      <c r="DBY14" s="11"/>
      <c r="DBZ14" s="11"/>
      <c r="DCA14" s="11"/>
      <c r="DCB14" s="11"/>
      <c r="DCC14" s="11"/>
      <c r="DCD14" s="11"/>
      <c r="DCE14" s="11"/>
      <c r="DCF14" s="11"/>
      <c r="DCG14" s="11"/>
      <c r="DCH14" s="11"/>
      <c r="DCI14" s="11"/>
      <c r="DCJ14" s="11"/>
      <c r="DCK14" s="11"/>
      <c r="DCL14" s="11"/>
      <c r="DCM14" s="11"/>
      <c r="DCN14" s="11"/>
      <c r="DCO14" s="11"/>
      <c r="DCP14" s="11"/>
      <c r="DCQ14" s="11"/>
      <c r="DCR14" s="11"/>
      <c r="DCS14" s="11"/>
      <c r="DCT14" s="11"/>
      <c r="DCU14" s="11"/>
      <c r="DCV14" s="11"/>
      <c r="DCW14" s="11"/>
      <c r="DCX14" s="11"/>
      <c r="DCY14" s="11"/>
      <c r="DCZ14" s="11"/>
      <c r="DDA14" s="11"/>
      <c r="DDB14" s="11"/>
      <c r="DDC14" s="11"/>
      <c r="DDD14" s="11"/>
      <c r="DDE14" s="11"/>
      <c r="DDF14" s="11"/>
      <c r="DDG14" s="11"/>
      <c r="DDH14" s="11"/>
      <c r="DDI14" s="11"/>
      <c r="DDJ14" s="11"/>
      <c r="DDK14" s="11"/>
      <c r="DDL14" s="11"/>
      <c r="DDM14" s="11"/>
      <c r="DDN14" s="11"/>
      <c r="DDO14" s="11"/>
      <c r="DDP14" s="11"/>
      <c r="DDQ14" s="11"/>
      <c r="DDR14" s="11"/>
      <c r="DDS14" s="11"/>
      <c r="DDT14" s="11"/>
      <c r="DDU14" s="11"/>
      <c r="DDV14" s="11"/>
      <c r="DDW14" s="11"/>
      <c r="DDX14" s="11"/>
      <c r="DDY14" s="11"/>
      <c r="DDZ14" s="11"/>
      <c r="DEA14" s="11"/>
      <c r="DEB14" s="11"/>
      <c r="DEC14" s="11"/>
      <c r="DED14" s="11"/>
      <c r="DEE14" s="11"/>
      <c r="DEF14" s="11"/>
      <c r="DEG14" s="11"/>
      <c r="DEH14" s="11"/>
      <c r="DEI14" s="11"/>
      <c r="DEJ14" s="11"/>
      <c r="DEK14" s="11"/>
      <c r="DEL14" s="11"/>
      <c r="DEM14" s="11"/>
      <c r="DEN14" s="11"/>
      <c r="DEO14" s="11"/>
      <c r="DEP14" s="11"/>
      <c r="DEQ14" s="11"/>
      <c r="DER14" s="11"/>
      <c r="DES14" s="11"/>
      <c r="DET14" s="11"/>
      <c r="DEU14" s="11"/>
      <c r="DEV14" s="11"/>
      <c r="DEW14" s="11"/>
      <c r="DEX14" s="11"/>
      <c r="DEY14" s="11"/>
      <c r="DEZ14" s="11"/>
      <c r="DFA14" s="11"/>
      <c r="DFB14" s="11"/>
      <c r="DFC14" s="11"/>
      <c r="DFD14" s="11"/>
      <c r="DFE14" s="11"/>
      <c r="DFF14" s="11"/>
      <c r="DFG14" s="11"/>
      <c r="DFH14" s="11"/>
      <c r="DFI14" s="11"/>
      <c r="DFJ14" s="11"/>
      <c r="DFK14" s="11"/>
      <c r="DFL14" s="11"/>
      <c r="DFM14" s="11"/>
      <c r="DFN14" s="11"/>
      <c r="DFO14" s="11"/>
      <c r="DFP14" s="11"/>
      <c r="DFQ14" s="11"/>
      <c r="DFR14" s="11"/>
      <c r="DFS14" s="11"/>
      <c r="DFT14" s="11"/>
      <c r="DFU14" s="11"/>
      <c r="DFV14" s="11"/>
      <c r="DFW14" s="11"/>
      <c r="DFX14" s="11"/>
      <c r="DFY14" s="11"/>
      <c r="DFZ14" s="11"/>
      <c r="DGA14" s="11"/>
      <c r="DGB14" s="11"/>
      <c r="DGC14" s="11"/>
      <c r="DGD14" s="11"/>
      <c r="DGE14" s="11"/>
      <c r="DGF14" s="11"/>
      <c r="DGG14" s="11"/>
      <c r="DGH14" s="11"/>
      <c r="DGI14" s="11"/>
      <c r="DGJ14" s="11"/>
      <c r="DGK14" s="11"/>
      <c r="DGL14" s="11"/>
      <c r="DGM14" s="11"/>
      <c r="DGN14" s="11"/>
      <c r="DGO14" s="11"/>
      <c r="DGP14" s="11"/>
      <c r="DGQ14" s="11"/>
      <c r="DGR14" s="11"/>
      <c r="DGS14" s="11"/>
      <c r="DGT14" s="11"/>
      <c r="DGU14" s="11"/>
      <c r="DGV14" s="11"/>
      <c r="DGW14" s="11"/>
      <c r="DGX14" s="11"/>
      <c r="DGY14" s="11"/>
      <c r="DGZ14" s="11"/>
      <c r="DHA14" s="11"/>
      <c r="DHB14" s="11"/>
      <c r="DHC14" s="11"/>
      <c r="DHD14" s="11"/>
      <c r="DHE14" s="11"/>
      <c r="DHF14" s="11"/>
      <c r="DHG14" s="11"/>
      <c r="DHH14" s="11"/>
      <c r="DHI14" s="11"/>
      <c r="DHJ14" s="11"/>
      <c r="DHK14" s="11"/>
      <c r="DHL14" s="11"/>
      <c r="DHM14" s="11"/>
      <c r="DHN14" s="11"/>
      <c r="DHO14" s="11"/>
      <c r="DHP14" s="11"/>
      <c r="DHQ14" s="11"/>
      <c r="DHR14" s="11"/>
      <c r="DHS14" s="11"/>
      <c r="DHT14" s="11"/>
      <c r="DHU14" s="11"/>
      <c r="DHV14" s="11"/>
      <c r="DHW14" s="11"/>
      <c r="DHX14" s="11"/>
      <c r="DHY14" s="11"/>
      <c r="DHZ14" s="11"/>
      <c r="DIA14" s="11"/>
      <c r="DIB14" s="11"/>
      <c r="DIC14" s="11"/>
      <c r="DID14" s="11"/>
      <c r="DIE14" s="11"/>
      <c r="DIF14" s="11"/>
      <c r="DIG14" s="11"/>
      <c r="DIH14" s="11"/>
      <c r="DII14" s="11"/>
      <c r="DIJ14" s="11"/>
      <c r="DIK14" s="11"/>
      <c r="DIL14" s="11"/>
      <c r="DIM14" s="11"/>
      <c r="DIN14" s="11"/>
      <c r="DIO14" s="11"/>
      <c r="DIP14" s="11"/>
      <c r="DIQ14" s="11"/>
      <c r="DIR14" s="11"/>
      <c r="DIS14" s="11"/>
      <c r="DIT14" s="11"/>
      <c r="DIU14" s="11"/>
      <c r="DIV14" s="11"/>
      <c r="DIW14" s="11"/>
      <c r="DIX14" s="11"/>
      <c r="DIY14" s="11"/>
      <c r="DIZ14" s="11"/>
      <c r="DJA14" s="11"/>
      <c r="DJB14" s="11"/>
      <c r="DJC14" s="11"/>
      <c r="DJD14" s="11"/>
      <c r="DJE14" s="11"/>
      <c r="DJF14" s="11"/>
      <c r="DJG14" s="11"/>
      <c r="DJH14" s="11"/>
      <c r="DJI14" s="11"/>
      <c r="DJJ14" s="11"/>
      <c r="DJK14" s="11"/>
      <c r="DJL14" s="11"/>
      <c r="DJM14" s="11"/>
      <c r="DJN14" s="11"/>
      <c r="DJO14" s="11"/>
      <c r="DJP14" s="11"/>
      <c r="DJQ14" s="11"/>
      <c r="DJR14" s="11"/>
      <c r="DJS14" s="11"/>
      <c r="DJT14" s="11"/>
      <c r="DJU14" s="11"/>
      <c r="DJV14" s="11"/>
      <c r="DJW14" s="11"/>
      <c r="DJX14" s="11"/>
      <c r="DJY14" s="11"/>
      <c r="DJZ14" s="11"/>
      <c r="DKA14" s="11"/>
      <c r="DKB14" s="11"/>
      <c r="DKC14" s="11"/>
      <c r="DKD14" s="11"/>
      <c r="DKE14" s="11"/>
      <c r="DKF14" s="11"/>
      <c r="DKG14" s="11"/>
      <c r="DKH14" s="11"/>
      <c r="DKI14" s="11"/>
      <c r="DKJ14" s="11"/>
      <c r="DKK14" s="11"/>
      <c r="DKL14" s="11"/>
      <c r="DKM14" s="11"/>
      <c r="DKN14" s="11"/>
      <c r="DKO14" s="11"/>
      <c r="DKP14" s="11"/>
      <c r="DKQ14" s="11"/>
      <c r="DKR14" s="11"/>
      <c r="DKS14" s="11"/>
      <c r="DKT14" s="11"/>
      <c r="DKU14" s="11"/>
      <c r="DKV14" s="11"/>
      <c r="DKW14" s="11"/>
      <c r="DKX14" s="11"/>
      <c r="DKY14" s="11"/>
      <c r="DKZ14" s="11"/>
      <c r="DLA14" s="11"/>
      <c r="DLB14" s="11"/>
      <c r="DLC14" s="11"/>
      <c r="DLD14" s="11"/>
      <c r="DLE14" s="11"/>
      <c r="DLF14" s="11"/>
      <c r="DLG14" s="11"/>
      <c r="DLH14" s="11"/>
      <c r="DLI14" s="11"/>
      <c r="DLJ14" s="11"/>
      <c r="DLK14" s="11"/>
      <c r="DLL14" s="11"/>
      <c r="DLM14" s="11"/>
      <c r="DLN14" s="11"/>
      <c r="DLO14" s="11"/>
      <c r="DLP14" s="11"/>
      <c r="DLQ14" s="11"/>
      <c r="DLR14" s="11"/>
      <c r="DLS14" s="11"/>
      <c r="DLT14" s="11"/>
      <c r="DLU14" s="11"/>
      <c r="DLV14" s="11"/>
      <c r="DLW14" s="11"/>
      <c r="DLX14" s="11"/>
      <c r="DLY14" s="11"/>
      <c r="DLZ14" s="11"/>
      <c r="DMA14" s="11"/>
      <c r="DMB14" s="11"/>
      <c r="DMC14" s="11"/>
      <c r="DMD14" s="11"/>
      <c r="DME14" s="11"/>
      <c r="DMF14" s="11"/>
      <c r="DMG14" s="11"/>
      <c r="DMH14" s="11"/>
      <c r="DMI14" s="11"/>
      <c r="DMJ14" s="11"/>
      <c r="DMK14" s="11"/>
      <c r="DML14" s="11"/>
      <c r="DMM14" s="11"/>
      <c r="DMN14" s="11"/>
      <c r="DMO14" s="11"/>
      <c r="DMP14" s="11"/>
      <c r="DMQ14" s="11"/>
      <c r="DMR14" s="11"/>
      <c r="DMS14" s="11"/>
      <c r="DMT14" s="11"/>
      <c r="DMU14" s="11"/>
      <c r="DMV14" s="11"/>
      <c r="DMW14" s="11"/>
      <c r="DMX14" s="11"/>
      <c r="DMY14" s="11"/>
      <c r="DMZ14" s="11"/>
      <c r="DNA14" s="11"/>
      <c r="DNB14" s="11"/>
      <c r="DNC14" s="11"/>
      <c r="DND14" s="11"/>
      <c r="DNE14" s="11"/>
      <c r="DNF14" s="11"/>
      <c r="DNG14" s="11"/>
      <c r="DNH14" s="11"/>
      <c r="DNI14" s="11"/>
      <c r="DNJ14" s="11"/>
      <c r="DNK14" s="11"/>
      <c r="DNL14" s="11"/>
      <c r="DNM14" s="11"/>
      <c r="DNN14" s="11"/>
      <c r="DNO14" s="11"/>
      <c r="DNP14" s="11"/>
      <c r="DNQ14" s="11"/>
      <c r="DNR14" s="11"/>
      <c r="DNS14" s="11"/>
      <c r="DNT14" s="11"/>
      <c r="DNU14" s="11"/>
      <c r="DNV14" s="11"/>
      <c r="DNW14" s="11"/>
      <c r="DNX14" s="11"/>
      <c r="DNY14" s="11"/>
      <c r="DNZ14" s="11"/>
      <c r="DOA14" s="11"/>
      <c r="DOB14" s="11"/>
      <c r="DOC14" s="11"/>
      <c r="DOD14" s="11"/>
      <c r="DOE14" s="11"/>
      <c r="DOF14" s="11"/>
      <c r="DOG14" s="11"/>
      <c r="DOH14" s="11"/>
      <c r="DOI14" s="11"/>
      <c r="DOJ14" s="11"/>
      <c r="DOK14" s="11"/>
      <c r="DOL14" s="11"/>
      <c r="DOM14" s="11"/>
      <c r="DON14" s="11"/>
      <c r="DOO14" s="11"/>
      <c r="DOP14" s="11"/>
      <c r="DOQ14" s="11"/>
      <c r="DOR14" s="11"/>
      <c r="DOS14" s="11"/>
      <c r="DOT14" s="11"/>
      <c r="DOU14" s="11"/>
      <c r="DOV14" s="11"/>
      <c r="DOW14" s="11"/>
      <c r="DOX14" s="11"/>
      <c r="DOY14" s="11"/>
      <c r="DOZ14" s="11"/>
      <c r="DPA14" s="11"/>
      <c r="DPB14" s="11"/>
      <c r="DPC14" s="11"/>
      <c r="DPD14" s="11"/>
      <c r="DPE14" s="11"/>
      <c r="DPF14" s="11"/>
      <c r="DPG14" s="11"/>
      <c r="DPH14" s="11"/>
      <c r="DPI14" s="11"/>
      <c r="DPJ14" s="11"/>
      <c r="DPK14" s="11"/>
      <c r="DPL14" s="11"/>
      <c r="DPM14" s="11"/>
      <c r="DPN14" s="11"/>
      <c r="DPO14" s="11"/>
      <c r="DPP14" s="11"/>
      <c r="DPQ14" s="11"/>
      <c r="DPR14" s="11"/>
      <c r="DPS14" s="11"/>
      <c r="DPT14" s="11"/>
      <c r="DPU14" s="11"/>
      <c r="DPV14" s="11"/>
      <c r="DPW14" s="11"/>
      <c r="DPX14" s="11"/>
      <c r="DPY14" s="11"/>
      <c r="DPZ14" s="11"/>
      <c r="DQA14" s="11"/>
      <c r="DQB14" s="11"/>
      <c r="DQC14" s="11"/>
      <c r="DQD14" s="11"/>
      <c r="DQE14" s="11"/>
      <c r="DQF14" s="11"/>
      <c r="DQG14" s="11"/>
      <c r="DQH14" s="11"/>
      <c r="DQI14" s="11"/>
      <c r="DQJ14" s="11"/>
      <c r="DQK14" s="11"/>
      <c r="DQL14" s="11"/>
      <c r="DQM14" s="11"/>
      <c r="DQN14" s="11"/>
      <c r="DQO14" s="11"/>
      <c r="DQP14" s="11"/>
      <c r="DQQ14" s="11"/>
      <c r="DQR14" s="11"/>
      <c r="DQS14" s="11"/>
      <c r="DQT14" s="11"/>
      <c r="DQU14" s="11"/>
      <c r="DQV14" s="11"/>
      <c r="DQW14" s="11"/>
      <c r="DQX14" s="11"/>
      <c r="DQY14" s="11"/>
      <c r="DQZ14" s="11"/>
      <c r="DRA14" s="11"/>
      <c r="DRB14" s="11"/>
      <c r="DRC14" s="11"/>
      <c r="DRD14" s="11"/>
      <c r="DRE14" s="11"/>
      <c r="DRF14" s="11"/>
      <c r="DRG14" s="11"/>
      <c r="DRH14" s="11"/>
      <c r="DRI14" s="11"/>
      <c r="DRJ14" s="11"/>
      <c r="DRK14" s="11"/>
      <c r="DRL14" s="11"/>
      <c r="DRM14" s="11"/>
      <c r="DRN14" s="11"/>
      <c r="DRO14" s="11"/>
      <c r="DRP14" s="11"/>
      <c r="DRQ14" s="11"/>
      <c r="DRR14" s="11"/>
      <c r="DRS14" s="11"/>
      <c r="DRT14" s="11"/>
      <c r="DRU14" s="11"/>
      <c r="DRV14" s="11"/>
      <c r="DRW14" s="11"/>
      <c r="DRX14" s="11"/>
      <c r="DRY14" s="11"/>
      <c r="DRZ14" s="11"/>
      <c r="DSA14" s="11"/>
      <c r="DSB14" s="11"/>
      <c r="DSC14" s="11"/>
      <c r="DSD14" s="11"/>
      <c r="DSE14" s="11"/>
      <c r="DSF14" s="11"/>
      <c r="DSG14" s="11"/>
      <c r="DSH14" s="11"/>
      <c r="DSI14" s="11"/>
      <c r="DSJ14" s="11"/>
      <c r="DSK14" s="11"/>
      <c r="DSL14" s="11"/>
      <c r="DSM14" s="11"/>
      <c r="DSN14" s="11"/>
      <c r="DSO14" s="11"/>
      <c r="DSP14" s="11"/>
      <c r="DSQ14" s="11"/>
      <c r="DSR14" s="11"/>
      <c r="DSS14" s="11"/>
      <c r="DST14" s="11"/>
      <c r="DSU14" s="11"/>
      <c r="DSV14" s="11"/>
      <c r="DSW14" s="11"/>
      <c r="DSX14" s="11"/>
      <c r="DSY14" s="11"/>
      <c r="DSZ14" s="11"/>
      <c r="DTA14" s="11"/>
      <c r="DTB14" s="11"/>
      <c r="DTC14" s="11"/>
      <c r="DTD14" s="11"/>
      <c r="DTE14" s="11"/>
      <c r="DTF14" s="11"/>
      <c r="DTG14" s="11"/>
      <c r="DTH14" s="11"/>
      <c r="DTI14" s="11"/>
      <c r="DTJ14" s="11"/>
      <c r="DTK14" s="11"/>
      <c r="DTL14" s="11"/>
      <c r="DTM14" s="11"/>
      <c r="DTN14" s="11"/>
      <c r="DTO14" s="11"/>
      <c r="DTP14" s="11"/>
      <c r="DTQ14" s="11"/>
      <c r="DTR14" s="11"/>
      <c r="DTS14" s="11"/>
      <c r="DTT14" s="11"/>
      <c r="DTU14" s="11"/>
      <c r="DTV14" s="11"/>
      <c r="DTW14" s="11"/>
      <c r="DTX14" s="11"/>
      <c r="DTY14" s="11"/>
      <c r="DTZ14" s="11"/>
      <c r="DUA14" s="11"/>
      <c r="DUB14" s="11"/>
      <c r="DUC14" s="11"/>
      <c r="DUD14" s="11"/>
      <c r="DUE14" s="11"/>
      <c r="DUF14" s="11"/>
      <c r="DUG14" s="11"/>
      <c r="DUH14" s="11"/>
      <c r="DUI14" s="11"/>
      <c r="DUJ14" s="11"/>
      <c r="DUK14" s="11"/>
      <c r="DUL14" s="11"/>
      <c r="DUM14" s="11"/>
      <c r="DUN14" s="11"/>
      <c r="DUO14" s="11"/>
      <c r="DUP14" s="11"/>
      <c r="DUQ14" s="11"/>
      <c r="DUR14" s="11"/>
      <c r="DUS14" s="11"/>
      <c r="DUT14" s="11"/>
      <c r="DUU14" s="11"/>
      <c r="DUV14" s="11"/>
      <c r="DUW14" s="11"/>
      <c r="DUX14" s="11"/>
      <c r="DUY14" s="11"/>
      <c r="DUZ14" s="11"/>
      <c r="DVA14" s="11"/>
      <c r="DVB14" s="11"/>
      <c r="DVC14" s="11"/>
      <c r="DVD14" s="11"/>
      <c r="DVE14" s="11"/>
      <c r="DVF14" s="11"/>
      <c r="DVG14" s="11"/>
      <c r="DVH14" s="11"/>
      <c r="DVI14" s="11"/>
      <c r="DVJ14" s="11"/>
      <c r="DVK14" s="11"/>
      <c r="DVL14" s="11"/>
      <c r="DVM14" s="11"/>
      <c r="DVN14" s="11"/>
      <c r="DVO14" s="11"/>
      <c r="DVP14" s="11"/>
      <c r="DVQ14" s="11"/>
      <c r="DVR14" s="11"/>
      <c r="DVS14" s="11"/>
      <c r="DVT14" s="11"/>
      <c r="DVU14" s="11"/>
      <c r="DVV14" s="11"/>
      <c r="DVW14" s="11"/>
      <c r="DVX14" s="11"/>
      <c r="DVY14" s="11"/>
      <c r="DVZ14" s="11"/>
      <c r="DWA14" s="11"/>
      <c r="DWB14" s="11"/>
      <c r="DWC14" s="11"/>
      <c r="DWD14" s="11"/>
      <c r="DWE14" s="11"/>
      <c r="DWF14" s="11"/>
      <c r="DWG14" s="11"/>
      <c r="DWH14" s="11"/>
      <c r="DWI14" s="11"/>
      <c r="DWJ14" s="11"/>
      <c r="DWK14" s="11"/>
      <c r="DWL14" s="11"/>
      <c r="DWM14" s="11"/>
      <c r="DWN14" s="11"/>
      <c r="DWO14" s="11"/>
      <c r="DWP14" s="11"/>
      <c r="DWQ14" s="11"/>
      <c r="DWR14" s="11"/>
      <c r="DWS14" s="11"/>
      <c r="DWT14" s="11"/>
      <c r="DWU14" s="11"/>
      <c r="DWV14" s="11"/>
      <c r="DWW14" s="11"/>
      <c r="DWX14" s="11"/>
      <c r="DWY14" s="11"/>
      <c r="DWZ14" s="11"/>
      <c r="DXA14" s="11"/>
      <c r="DXB14" s="11"/>
      <c r="DXC14" s="11"/>
      <c r="DXD14" s="11"/>
      <c r="DXE14" s="11"/>
      <c r="DXF14" s="11"/>
      <c r="DXG14" s="11"/>
      <c r="DXH14" s="11"/>
      <c r="DXI14" s="11"/>
      <c r="DXJ14" s="11"/>
      <c r="DXK14" s="11"/>
      <c r="DXL14" s="11"/>
      <c r="DXM14" s="11"/>
      <c r="DXN14" s="11"/>
      <c r="DXO14" s="11"/>
      <c r="DXP14" s="11"/>
      <c r="DXQ14" s="11"/>
      <c r="DXR14" s="11"/>
      <c r="DXS14" s="11"/>
      <c r="DXT14" s="11"/>
      <c r="DXU14" s="11"/>
      <c r="DXV14" s="11"/>
      <c r="DXW14" s="11"/>
      <c r="DXX14" s="11"/>
      <c r="DXY14" s="11"/>
      <c r="DXZ14" s="11"/>
      <c r="DYA14" s="11"/>
      <c r="DYB14" s="11"/>
      <c r="DYC14" s="11"/>
      <c r="DYD14" s="11"/>
      <c r="DYE14" s="11"/>
      <c r="DYF14" s="11"/>
      <c r="DYG14" s="11"/>
      <c r="DYH14" s="11"/>
      <c r="DYI14" s="11"/>
      <c r="DYJ14" s="11"/>
      <c r="DYK14" s="11"/>
      <c r="DYL14" s="11"/>
      <c r="DYM14" s="11"/>
      <c r="DYN14" s="11"/>
      <c r="DYO14" s="11"/>
      <c r="DYP14" s="11"/>
      <c r="DYQ14" s="11"/>
      <c r="DYR14" s="11"/>
      <c r="DYS14" s="11"/>
      <c r="DYT14" s="11"/>
      <c r="DYU14" s="11"/>
      <c r="DYV14" s="11"/>
      <c r="DYW14" s="11"/>
      <c r="DYX14" s="11"/>
      <c r="DYY14" s="11"/>
      <c r="DYZ14" s="11"/>
      <c r="DZA14" s="11"/>
      <c r="DZB14" s="11"/>
      <c r="DZC14" s="11"/>
      <c r="DZD14" s="11"/>
      <c r="DZE14" s="11"/>
      <c r="DZF14" s="11"/>
      <c r="DZG14" s="11"/>
      <c r="DZH14" s="11"/>
      <c r="DZI14" s="11"/>
      <c r="DZJ14" s="11"/>
      <c r="DZK14" s="11"/>
      <c r="DZL14" s="11"/>
      <c r="DZM14" s="11"/>
      <c r="DZN14" s="11"/>
      <c r="DZO14" s="11"/>
      <c r="DZP14" s="11"/>
      <c r="DZQ14" s="11"/>
      <c r="DZR14" s="11"/>
      <c r="DZS14" s="11"/>
      <c r="DZT14" s="11"/>
      <c r="DZU14" s="11"/>
      <c r="DZV14" s="11"/>
      <c r="DZW14" s="11"/>
      <c r="DZX14" s="11"/>
      <c r="DZY14" s="11"/>
      <c r="DZZ14" s="11"/>
      <c r="EAA14" s="11"/>
      <c r="EAB14" s="11"/>
      <c r="EAC14" s="11"/>
      <c r="EAD14" s="11"/>
      <c r="EAE14" s="11"/>
      <c r="EAF14" s="11"/>
      <c r="EAG14" s="11"/>
      <c r="EAH14" s="11"/>
      <c r="EAI14" s="11"/>
      <c r="EAJ14" s="11"/>
      <c r="EAK14" s="11"/>
      <c r="EAL14" s="11"/>
      <c r="EAM14" s="11"/>
      <c r="EAN14" s="11"/>
      <c r="EAO14" s="11"/>
      <c r="EAP14" s="11"/>
      <c r="EAQ14" s="11"/>
      <c r="EAR14" s="11"/>
      <c r="EAS14" s="11"/>
      <c r="EAT14" s="11"/>
      <c r="EAU14" s="11"/>
      <c r="EAV14" s="11"/>
      <c r="EAW14" s="11"/>
      <c r="EAX14" s="11"/>
      <c r="EAY14" s="11"/>
      <c r="EAZ14" s="11"/>
      <c r="EBA14" s="11"/>
      <c r="EBB14" s="11"/>
      <c r="EBC14" s="11"/>
      <c r="EBD14" s="11"/>
      <c r="EBE14" s="11"/>
      <c r="EBF14" s="11"/>
      <c r="EBG14" s="11"/>
      <c r="EBH14" s="11"/>
      <c r="EBI14" s="11"/>
      <c r="EBJ14" s="11"/>
      <c r="EBK14" s="11"/>
      <c r="EBL14" s="11"/>
      <c r="EBM14" s="11"/>
      <c r="EBN14" s="11"/>
      <c r="EBO14" s="11"/>
      <c r="EBP14" s="11"/>
      <c r="EBQ14" s="11"/>
      <c r="EBR14" s="11"/>
      <c r="EBS14" s="11"/>
      <c r="EBT14" s="11"/>
      <c r="EBU14" s="11"/>
      <c r="EBV14" s="11"/>
      <c r="EBW14" s="11"/>
      <c r="EBX14" s="11"/>
      <c r="EBY14" s="11"/>
      <c r="EBZ14" s="11"/>
      <c r="ECA14" s="11"/>
      <c r="ECB14" s="11"/>
      <c r="ECC14" s="11"/>
      <c r="ECD14" s="11"/>
      <c r="ECE14" s="11"/>
      <c r="ECF14" s="11"/>
      <c r="ECG14" s="11"/>
      <c r="ECH14" s="11"/>
      <c r="ECI14" s="11"/>
      <c r="ECJ14" s="11"/>
      <c r="ECK14" s="11"/>
      <c r="ECL14" s="11"/>
      <c r="ECM14" s="11"/>
      <c r="ECN14" s="11"/>
      <c r="ECO14" s="11"/>
      <c r="ECP14" s="11"/>
      <c r="ECQ14" s="11"/>
      <c r="ECR14" s="11"/>
      <c r="ECS14" s="11"/>
      <c r="ECT14" s="11"/>
      <c r="ECU14" s="11"/>
      <c r="ECV14" s="11"/>
      <c r="ECW14" s="11"/>
      <c r="ECX14" s="11"/>
      <c r="ECY14" s="11"/>
      <c r="ECZ14" s="11"/>
      <c r="EDA14" s="11"/>
      <c r="EDB14" s="11"/>
      <c r="EDC14" s="11"/>
      <c r="EDD14" s="11"/>
      <c r="EDE14" s="11"/>
      <c r="EDF14" s="11"/>
      <c r="EDG14" s="11"/>
      <c r="EDH14" s="11"/>
      <c r="EDI14" s="11"/>
      <c r="EDJ14" s="11"/>
      <c r="EDK14" s="11"/>
      <c r="EDL14" s="11"/>
      <c r="EDM14" s="11"/>
      <c r="EDN14" s="11"/>
      <c r="EDO14" s="11"/>
      <c r="EDP14" s="11"/>
      <c r="EDQ14" s="11"/>
      <c r="EDR14" s="11"/>
      <c r="EDS14" s="11"/>
      <c r="EDT14" s="11"/>
      <c r="EDU14" s="11"/>
      <c r="EDV14" s="11"/>
      <c r="EDW14" s="11"/>
      <c r="EDX14" s="11"/>
      <c r="EDY14" s="11"/>
      <c r="EDZ14" s="11"/>
      <c r="EEA14" s="11"/>
      <c r="EEB14" s="11"/>
      <c r="EEC14" s="11"/>
      <c r="EED14" s="11"/>
      <c r="EEE14" s="11"/>
      <c r="EEF14" s="11"/>
      <c r="EEG14" s="11"/>
      <c r="EEH14" s="11"/>
      <c r="EEI14" s="11"/>
      <c r="EEJ14" s="11"/>
      <c r="EEK14" s="11"/>
      <c r="EEL14" s="11"/>
      <c r="EEM14" s="11"/>
      <c r="EEN14" s="11"/>
      <c r="EEO14" s="11"/>
      <c r="EEP14" s="11"/>
      <c r="EEQ14" s="11"/>
      <c r="EER14" s="11"/>
      <c r="EES14" s="11"/>
      <c r="EET14" s="11"/>
      <c r="EEU14" s="11"/>
      <c r="EEV14" s="11"/>
      <c r="EEW14" s="11"/>
      <c r="EEX14" s="11"/>
      <c r="EEY14" s="11"/>
      <c r="EEZ14" s="11"/>
      <c r="EFA14" s="11"/>
      <c r="EFB14" s="11"/>
      <c r="EFC14" s="11"/>
      <c r="EFD14" s="11"/>
      <c r="EFE14" s="11"/>
      <c r="EFF14" s="11"/>
      <c r="EFG14" s="11"/>
      <c r="EFH14" s="11"/>
      <c r="EFI14" s="11"/>
      <c r="EFJ14" s="11"/>
      <c r="EFK14" s="11"/>
      <c r="EFL14" s="11"/>
      <c r="EFM14" s="11"/>
      <c r="EFN14" s="11"/>
      <c r="EFO14" s="11"/>
      <c r="EFP14" s="11"/>
      <c r="EFQ14" s="11"/>
      <c r="EFR14" s="11"/>
      <c r="EFS14" s="11"/>
      <c r="EFT14" s="11"/>
      <c r="EFU14" s="11"/>
      <c r="EFV14" s="11"/>
      <c r="EFW14" s="11"/>
      <c r="EFX14" s="11"/>
      <c r="EFY14" s="11"/>
      <c r="EFZ14" s="11"/>
      <c r="EGA14" s="11"/>
      <c r="EGB14" s="11"/>
      <c r="EGC14" s="11"/>
      <c r="EGD14" s="11"/>
      <c r="EGE14" s="11"/>
      <c r="EGF14" s="11"/>
      <c r="EGG14" s="11"/>
      <c r="EGH14" s="11"/>
      <c r="EGI14" s="11"/>
      <c r="EGJ14" s="11"/>
      <c r="EGK14" s="11"/>
      <c r="EGL14" s="11"/>
      <c r="EGM14" s="11"/>
      <c r="EGN14" s="11"/>
      <c r="EGO14" s="11"/>
      <c r="EGP14" s="11"/>
      <c r="EGQ14" s="11"/>
      <c r="EGR14" s="11"/>
      <c r="EGS14" s="11"/>
      <c r="EGT14" s="11"/>
      <c r="EGU14" s="11"/>
      <c r="EGV14" s="11"/>
      <c r="EGW14" s="11"/>
      <c r="EGX14" s="11"/>
      <c r="EGY14" s="11"/>
      <c r="EGZ14" s="11"/>
      <c r="EHA14" s="11"/>
      <c r="EHB14" s="11"/>
      <c r="EHC14" s="11"/>
      <c r="EHD14" s="11"/>
      <c r="EHE14" s="11"/>
      <c r="EHF14" s="11"/>
      <c r="EHG14" s="11"/>
      <c r="EHH14" s="11"/>
      <c r="EHI14" s="11"/>
      <c r="EHJ14" s="11"/>
      <c r="EHK14" s="11"/>
      <c r="EHL14" s="11"/>
      <c r="EHM14" s="11"/>
      <c r="EHN14" s="11"/>
      <c r="EHO14" s="11"/>
      <c r="EHP14" s="11"/>
      <c r="EHQ14" s="11"/>
      <c r="EHR14" s="11"/>
      <c r="EHS14" s="11"/>
      <c r="EHT14" s="11"/>
      <c r="EHU14" s="11"/>
      <c r="EHV14" s="11"/>
      <c r="EHW14" s="11"/>
      <c r="EHX14" s="11"/>
      <c r="EHY14" s="11"/>
      <c r="EHZ14" s="11"/>
      <c r="EIA14" s="11"/>
      <c r="EIB14" s="11"/>
      <c r="EIC14" s="11"/>
      <c r="EID14" s="11"/>
      <c r="EIE14" s="11"/>
      <c r="EIF14" s="11"/>
      <c r="EIG14" s="11"/>
      <c r="EIH14" s="11"/>
      <c r="EII14" s="11"/>
      <c r="EIJ14" s="11"/>
      <c r="EIK14" s="11"/>
      <c r="EIL14" s="11"/>
      <c r="EIM14" s="11"/>
      <c r="EIN14" s="11"/>
      <c r="EIO14" s="11"/>
      <c r="EIP14" s="11"/>
      <c r="EIQ14" s="11"/>
      <c r="EIR14" s="11"/>
      <c r="EIS14" s="11"/>
      <c r="EIT14" s="11"/>
      <c r="EIU14" s="11"/>
      <c r="EIV14" s="11"/>
      <c r="EIW14" s="11"/>
      <c r="EIX14" s="11"/>
      <c r="EIY14" s="11"/>
      <c r="EIZ14" s="11"/>
      <c r="EJA14" s="11"/>
      <c r="EJB14" s="11"/>
      <c r="EJC14" s="11"/>
      <c r="EJD14" s="11"/>
      <c r="EJE14" s="11"/>
      <c r="EJF14" s="11"/>
      <c r="EJG14" s="11"/>
      <c r="EJH14" s="11"/>
      <c r="EJI14" s="11"/>
      <c r="EJJ14" s="11"/>
      <c r="EJK14" s="11"/>
      <c r="EJL14" s="11"/>
      <c r="EJM14" s="11"/>
      <c r="EJN14" s="11"/>
      <c r="EJO14" s="11"/>
      <c r="EJP14" s="11"/>
      <c r="EJQ14" s="11"/>
      <c r="EJR14" s="11"/>
      <c r="EJS14" s="11"/>
      <c r="EJT14" s="11"/>
      <c r="EJU14" s="11"/>
      <c r="EJV14" s="11"/>
      <c r="EJW14" s="11"/>
      <c r="EJX14" s="11"/>
      <c r="EJY14" s="11"/>
      <c r="EJZ14" s="11"/>
      <c r="EKA14" s="11"/>
      <c r="EKB14" s="11"/>
      <c r="EKC14" s="11"/>
      <c r="EKD14" s="11"/>
      <c r="EKE14" s="11"/>
      <c r="EKF14" s="11"/>
      <c r="EKG14" s="11"/>
      <c r="EKH14" s="11"/>
      <c r="EKI14" s="11"/>
      <c r="EKJ14" s="11"/>
      <c r="EKK14" s="11"/>
      <c r="EKL14" s="11"/>
      <c r="EKM14" s="11"/>
      <c r="EKN14" s="11"/>
      <c r="EKO14" s="11"/>
      <c r="EKP14" s="11"/>
      <c r="EKQ14" s="11"/>
      <c r="EKR14" s="11"/>
      <c r="EKS14" s="11"/>
      <c r="EKT14" s="11"/>
      <c r="EKU14" s="11"/>
      <c r="EKV14" s="11"/>
      <c r="EKW14" s="11"/>
      <c r="EKX14" s="11"/>
      <c r="EKY14" s="11"/>
      <c r="EKZ14" s="11"/>
      <c r="ELA14" s="11"/>
      <c r="ELB14" s="11"/>
      <c r="ELC14" s="11"/>
      <c r="ELD14" s="11"/>
      <c r="ELE14" s="11"/>
      <c r="ELF14" s="11"/>
      <c r="ELG14" s="11"/>
      <c r="ELH14" s="11"/>
      <c r="ELI14" s="11"/>
      <c r="ELJ14" s="11"/>
      <c r="ELK14" s="11"/>
      <c r="ELL14" s="11"/>
      <c r="ELM14" s="11"/>
      <c r="ELN14" s="11"/>
      <c r="ELO14" s="11"/>
      <c r="ELP14" s="11"/>
      <c r="ELQ14" s="11"/>
      <c r="ELR14" s="11"/>
      <c r="ELS14" s="11"/>
      <c r="ELT14" s="11"/>
      <c r="ELU14" s="11"/>
      <c r="ELV14" s="11"/>
      <c r="ELW14" s="11"/>
      <c r="ELX14" s="11"/>
      <c r="ELY14" s="11"/>
      <c r="ELZ14" s="11"/>
      <c r="EMA14" s="11"/>
      <c r="EMB14" s="11"/>
      <c r="EMC14" s="11"/>
      <c r="EMD14" s="11"/>
      <c r="EME14" s="11"/>
      <c r="EMF14" s="11"/>
      <c r="EMG14" s="11"/>
      <c r="EMH14" s="11"/>
      <c r="EMI14" s="11"/>
      <c r="EMJ14" s="11"/>
      <c r="EMK14" s="11"/>
      <c r="EML14" s="11"/>
      <c r="EMM14" s="11"/>
      <c r="EMN14" s="11"/>
      <c r="EMO14" s="11"/>
      <c r="EMP14" s="11"/>
      <c r="EMQ14" s="11"/>
      <c r="EMR14" s="11"/>
      <c r="EMS14" s="11"/>
      <c r="EMT14" s="11"/>
      <c r="EMU14" s="11"/>
      <c r="EMV14" s="11"/>
      <c r="EMW14" s="11"/>
      <c r="EMX14" s="11"/>
      <c r="EMY14" s="11"/>
      <c r="EMZ14" s="11"/>
      <c r="ENA14" s="11"/>
      <c r="ENB14" s="11"/>
      <c r="ENC14" s="11"/>
      <c r="END14" s="11"/>
      <c r="ENE14" s="11"/>
      <c r="ENF14" s="11"/>
      <c r="ENG14" s="11"/>
      <c r="ENH14" s="11"/>
      <c r="ENI14" s="11"/>
      <c r="ENJ14" s="11"/>
      <c r="ENK14" s="11"/>
      <c r="ENL14" s="11"/>
      <c r="ENM14" s="11"/>
      <c r="ENN14" s="11"/>
      <c r="ENO14" s="11"/>
      <c r="ENP14" s="11"/>
      <c r="ENQ14" s="11"/>
      <c r="ENR14" s="11"/>
      <c r="ENS14" s="11"/>
      <c r="ENT14" s="11"/>
      <c r="ENU14" s="11"/>
      <c r="ENV14" s="11"/>
      <c r="ENW14" s="11"/>
      <c r="ENX14" s="11"/>
      <c r="ENY14" s="11"/>
      <c r="ENZ14" s="11"/>
      <c r="EOA14" s="11"/>
      <c r="EOB14" s="11"/>
      <c r="EOC14" s="11"/>
      <c r="EOD14" s="11"/>
      <c r="EOE14" s="11"/>
      <c r="EOF14" s="11"/>
      <c r="EOG14" s="11"/>
      <c r="EOH14" s="11"/>
      <c r="EOI14" s="11"/>
      <c r="EOJ14" s="11"/>
      <c r="EOK14" s="11"/>
      <c r="EOL14" s="11"/>
      <c r="EOM14" s="11"/>
      <c r="EON14" s="11"/>
      <c r="EOO14" s="11"/>
      <c r="EOP14" s="11"/>
      <c r="EOQ14" s="11"/>
      <c r="EOR14" s="11"/>
      <c r="EOS14" s="11"/>
      <c r="EOT14" s="11"/>
      <c r="EOU14" s="11"/>
      <c r="EOV14" s="11"/>
      <c r="EOW14" s="11"/>
      <c r="EOX14" s="11"/>
      <c r="EOY14" s="11"/>
      <c r="EOZ14" s="11"/>
      <c r="EPA14" s="11"/>
      <c r="EPB14" s="11"/>
      <c r="EPC14" s="11"/>
      <c r="EPD14" s="11"/>
      <c r="EPE14" s="11"/>
      <c r="EPF14" s="11"/>
      <c r="EPG14" s="11"/>
      <c r="EPH14" s="11"/>
      <c r="EPI14" s="11"/>
      <c r="EPJ14" s="11"/>
      <c r="EPK14" s="11"/>
      <c r="EPL14" s="11"/>
      <c r="EPM14" s="11"/>
      <c r="EPN14" s="11"/>
      <c r="EPO14" s="11"/>
      <c r="EPP14" s="11"/>
      <c r="EPQ14" s="11"/>
      <c r="EPR14" s="11"/>
      <c r="EPS14" s="11"/>
      <c r="EPT14" s="11"/>
      <c r="EPU14" s="11"/>
      <c r="EPV14" s="11"/>
      <c r="EPW14" s="11"/>
      <c r="EPX14" s="11"/>
      <c r="EPY14" s="11"/>
      <c r="EPZ14" s="11"/>
      <c r="EQA14" s="11"/>
      <c r="EQB14" s="11"/>
      <c r="EQC14" s="11"/>
      <c r="EQD14" s="11"/>
      <c r="EQE14" s="11"/>
      <c r="EQF14" s="11"/>
      <c r="EQG14" s="11"/>
      <c r="EQH14" s="11"/>
      <c r="EQI14" s="11"/>
      <c r="EQJ14" s="11"/>
      <c r="EQK14" s="11"/>
      <c r="EQL14" s="11"/>
      <c r="EQM14" s="11"/>
      <c r="EQN14" s="11"/>
      <c r="EQO14" s="11"/>
      <c r="EQP14" s="11"/>
      <c r="EQQ14" s="11"/>
      <c r="EQR14" s="11"/>
      <c r="EQS14" s="11"/>
      <c r="EQT14" s="11"/>
      <c r="EQU14" s="11"/>
      <c r="EQV14" s="11"/>
      <c r="EQW14" s="11"/>
      <c r="EQX14" s="11"/>
      <c r="EQY14" s="11"/>
      <c r="EQZ14" s="11"/>
      <c r="ERA14" s="11"/>
      <c r="ERB14" s="11"/>
      <c r="ERC14" s="11"/>
      <c r="ERD14" s="11"/>
      <c r="ERE14" s="11"/>
      <c r="ERF14" s="11"/>
      <c r="ERG14" s="11"/>
      <c r="ERH14" s="11"/>
      <c r="ERI14" s="11"/>
      <c r="ERJ14" s="11"/>
      <c r="ERK14" s="11"/>
      <c r="ERL14" s="11"/>
      <c r="ERM14" s="11"/>
      <c r="ERN14" s="11"/>
      <c r="ERO14" s="11"/>
      <c r="ERP14" s="11"/>
      <c r="ERQ14" s="11"/>
      <c r="ERR14" s="11"/>
      <c r="ERS14" s="11"/>
      <c r="ERT14" s="11"/>
      <c r="ERU14" s="11"/>
      <c r="ERV14" s="11"/>
      <c r="ERW14" s="11"/>
      <c r="ERX14" s="11"/>
      <c r="ERY14" s="11"/>
      <c r="ERZ14" s="11"/>
      <c r="ESA14" s="11"/>
      <c r="ESB14" s="11"/>
      <c r="ESC14" s="11"/>
      <c r="ESD14" s="11"/>
      <c r="ESE14" s="11"/>
      <c r="ESF14" s="11"/>
      <c r="ESG14" s="11"/>
      <c r="ESH14" s="11"/>
      <c r="ESI14" s="11"/>
      <c r="ESJ14" s="11"/>
      <c r="ESK14" s="11"/>
      <c r="ESL14" s="11"/>
      <c r="ESM14" s="11"/>
      <c r="ESN14" s="11"/>
      <c r="ESO14" s="11"/>
      <c r="ESP14" s="11"/>
      <c r="ESQ14" s="11"/>
      <c r="ESR14" s="11"/>
      <c r="ESS14" s="11"/>
      <c r="EST14" s="11"/>
      <c r="ESU14" s="11"/>
      <c r="ESV14" s="11"/>
      <c r="ESW14" s="11"/>
      <c r="ESX14" s="11"/>
      <c r="ESY14" s="11"/>
      <c r="ESZ14" s="11"/>
      <c r="ETA14" s="11"/>
      <c r="ETB14" s="11"/>
      <c r="ETC14" s="11"/>
      <c r="ETD14" s="11"/>
      <c r="ETE14" s="11"/>
      <c r="ETF14" s="11"/>
      <c r="ETG14" s="11"/>
      <c r="ETH14" s="11"/>
      <c r="ETI14" s="11"/>
      <c r="ETJ14" s="11"/>
      <c r="ETK14" s="11"/>
      <c r="ETL14" s="11"/>
      <c r="ETM14" s="11"/>
      <c r="ETN14" s="11"/>
      <c r="ETO14" s="11"/>
      <c r="ETP14" s="11"/>
      <c r="ETQ14" s="11"/>
      <c r="ETR14" s="11"/>
      <c r="ETS14" s="11"/>
      <c r="ETT14" s="11"/>
      <c r="ETU14" s="11"/>
      <c r="ETV14" s="11"/>
      <c r="ETW14" s="11"/>
      <c r="ETX14" s="11"/>
      <c r="ETY14" s="11"/>
      <c r="ETZ14" s="11"/>
      <c r="EUA14" s="11"/>
      <c r="EUB14" s="11"/>
      <c r="EUC14" s="11"/>
      <c r="EUD14" s="11"/>
      <c r="EUE14" s="11"/>
      <c r="EUF14" s="11"/>
      <c r="EUG14" s="11"/>
      <c r="EUH14" s="11"/>
      <c r="EUI14" s="11"/>
      <c r="EUJ14" s="11"/>
      <c r="EUK14" s="11"/>
      <c r="EUL14" s="11"/>
      <c r="EUM14" s="11"/>
      <c r="EUN14" s="11"/>
      <c r="EUO14" s="11"/>
      <c r="EUP14" s="11"/>
      <c r="EUQ14" s="11"/>
      <c r="EUR14" s="11"/>
      <c r="EUS14" s="11"/>
      <c r="EUT14" s="11"/>
      <c r="EUU14" s="11"/>
      <c r="EUV14" s="11"/>
      <c r="EUW14" s="11"/>
      <c r="EUX14" s="11"/>
      <c r="EUY14" s="11"/>
      <c r="EUZ14" s="11"/>
      <c r="EVA14" s="11"/>
      <c r="EVB14" s="11"/>
      <c r="EVC14" s="11"/>
      <c r="EVD14" s="11"/>
      <c r="EVE14" s="11"/>
      <c r="EVF14" s="11"/>
      <c r="EVG14" s="11"/>
      <c r="EVH14" s="11"/>
      <c r="EVI14" s="11"/>
      <c r="EVJ14" s="11"/>
      <c r="EVK14" s="11"/>
      <c r="EVL14" s="11"/>
      <c r="EVM14" s="11"/>
      <c r="EVN14" s="11"/>
      <c r="EVO14" s="11"/>
      <c r="EVP14" s="11"/>
      <c r="EVQ14" s="11"/>
      <c r="EVR14" s="11"/>
      <c r="EVS14" s="11"/>
      <c r="EVT14" s="11"/>
      <c r="EVU14" s="11"/>
      <c r="EVV14" s="11"/>
      <c r="EVW14" s="11"/>
      <c r="EVX14" s="11"/>
      <c r="EVY14" s="11"/>
      <c r="EVZ14" s="11"/>
      <c r="EWA14" s="11"/>
      <c r="EWB14" s="11"/>
      <c r="EWC14" s="11"/>
      <c r="EWD14" s="11"/>
      <c r="EWE14" s="11"/>
      <c r="EWF14" s="11"/>
      <c r="EWG14" s="11"/>
      <c r="EWH14" s="11"/>
      <c r="EWI14" s="11"/>
      <c r="EWJ14" s="11"/>
      <c r="EWK14" s="11"/>
      <c r="EWL14" s="11"/>
      <c r="EWM14" s="11"/>
      <c r="EWN14" s="11"/>
      <c r="EWO14" s="11"/>
      <c r="EWP14" s="11"/>
      <c r="EWQ14" s="11"/>
      <c r="EWR14" s="11"/>
      <c r="EWS14" s="11"/>
      <c r="EWT14" s="11"/>
      <c r="EWU14" s="11"/>
      <c r="EWV14" s="11"/>
      <c r="EWW14" s="11"/>
      <c r="EWX14" s="11"/>
      <c r="EWY14" s="11"/>
      <c r="EWZ14" s="11"/>
      <c r="EXA14" s="11"/>
      <c r="EXB14" s="11"/>
      <c r="EXC14" s="11"/>
      <c r="EXD14" s="11"/>
      <c r="EXE14" s="11"/>
      <c r="EXF14" s="11"/>
      <c r="EXG14" s="11"/>
      <c r="EXH14" s="11"/>
      <c r="EXI14" s="11"/>
      <c r="EXJ14" s="11"/>
      <c r="EXK14" s="11"/>
      <c r="EXL14" s="11"/>
      <c r="EXM14" s="11"/>
      <c r="EXN14" s="11"/>
      <c r="EXO14" s="11"/>
      <c r="EXP14" s="11"/>
      <c r="EXQ14" s="11"/>
      <c r="EXR14" s="11"/>
      <c r="EXS14" s="11"/>
      <c r="EXT14" s="11"/>
      <c r="EXU14" s="11"/>
      <c r="EXV14" s="11"/>
      <c r="EXW14" s="11"/>
      <c r="EXX14" s="11"/>
      <c r="EXY14" s="11"/>
      <c r="EXZ14" s="11"/>
      <c r="EYA14" s="11"/>
      <c r="EYB14" s="11"/>
      <c r="EYC14" s="11"/>
      <c r="EYD14" s="11"/>
      <c r="EYE14" s="11"/>
      <c r="EYF14" s="11"/>
      <c r="EYG14" s="11"/>
      <c r="EYH14" s="11"/>
      <c r="EYI14" s="11"/>
      <c r="EYJ14" s="11"/>
      <c r="EYK14" s="11"/>
      <c r="EYL14" s="11"/>
      <c r="EYM14" s="11"/>
      <c r="EYN14" s="11"/>
      <c r="EYO14" s="11"/>
      <c r="EYP14" s="11"/>
      <c r="EYQ14" s="11"/>
      <c r="EYR14" s="11"/>
      <c r="EYS14" s="11"/>
      <c r="EYT14" s="11"/>
      <c r="EYU14" s="11"/>
      <c r="EYV14" s="11"/>
      <c r="EYW14" s="11"/>
      <c r="EYX14" s="11"/>
      <c r="EYY14" s="11"/>
      <c r="EYZ14" s="11"/>
      <c r="EZA14" s="11"/>
      <c r="EZB14" s="11"/>
      <c r="EZC14" s="11"/>
      <c r="EZD14" s="11"/>
      <c r="EZE14" s="11"/>
      <c r="EZF14" s="11"/>
      <c r="EZG14" s="11"/>
      <c r="EZH14" s="11"/>
      <c r="EZI14" s="11"/>
      <c r="EZJ14" s="11"/>
      <c r="EZK14" s="11"/>
      <c r="EZL14" s="11"/>
      <c r="EZM14" s="11"/>
      <c r="EZN14" s="11"/>
      <c r="EZO14" s="11"/>
      <c r="EZP14" s="11"/>
      <c r="EZQ14" s="11"/>
      <c r="EZR14" s="11"/>
      <c r="EZS14" s="11"/>
      <c r="EZT14" s="11"/>
      <c r="EZU14" s="11"/>
      <c r="EZV14" s="11"/>
      <c r="EZW14" s="11"/>
      <c r="EZX14" s="11"/>
      <c r="EZY14" s="11"/>
      <c r="EZZ14" s="11"/>
      <c r="FAA14" s="11"/>
      <c r="FAB14" s="11"/>
      <c r="FAC14" s="11"/>
      <c r="FAD14" s="11"/>
      <c r="FAE14" s="11"/>
      <c r="FAF14" s="11"/>
      <c r="FAG14" s="11"/>
      <c r="FAH14" s="11"/>
      <c r="FAI14" s="11"/>
      <c r="FAJ14" s="11"/>
      <c r="FAK14" s="11"/>
      <c r="FAL14" s="11"/>
      <c r="FAM14" s="11"/>
      <c r="FAN14" s="11"/>
      <c r="FAO14" s="11"/>
      <c r="FAP14" s="11"/>
      <c r="FAQ14" s="11"/>
      <c r="FAR14" s="11"/>
      <c r="FAS14" s="11"/>
      <c r="FAT14" s="11"/>
      <c r="FAU14" s="11"/>
      <c r="FAV14" s="11"/>
      <c r="FAW14" s="11"/>
      <c r="FAX14" s="11"/>
      <c r="FAY14" s="11"/>
      <c r="FAZ14" s="11"/>
      <c r="FBA14" s="11"/>
      <c r="FBB14" s="11"/>
      <c r="FBC14" s="11"/>
      <c r="FBD14" s="11"/>
      <c r="FBE14" s="11"/>
      <c r="FBF14" s="11"/>
      <c r="FBG14" s="11"/>
      <c r="FBH14" s="11"/>
      <c r="FBI14" s="11"/>
      <c r="FBJ14" s="11"/>
      <c r="FBK14" s="11"/>
      <c r="FBL14" s="11"/>
      <c r="FBM14" s="11"/>
      <c r="FBN14" s="11"/>
      <c r="FBO14" s="11"/>
      <c r="FBP14" s="11"/>
      <c r="FBQ14" s="11"/>
      <c r="FBR14" s="11"/>
      <c r="FBS14" s="11"/>
      <c r="FBT14" s="11"/>
      <c r="FBU14" s="11"/>
      <c r="FBV14" s="11"/>
      <c r="FBW14" s="11"/>
      <c r="FBX14" s="11"/>
      <c r="FBY14" s="11"/>
      <c r="FBZ14" s="11"/>
      <c r="FCA14" s="11"/>
      <c r="FCB14" s="11"/>
      <c r="FCC14" s="11"/>
      <c r="FCD14" s="11"/>
      <c r="FCE14" s="11"/>
      <c r="FCF14" s="11"/>
      <c r="FCG14" s="11"/>
      <c r="FCH14" s="11"/>
      <c r="FCI14" s="11"/>
      <c r="FCJ14" s="11"/>
      <c r="FCK14" s="11"/>
      <c r="FCL14" s="11"/>
      <c r="FCM14" s="11"/>
      <c r="FCN14" s="11"/>
      <c r="FCO14" s="11"/>
      <c r="FCP14" s="11"/>
      <c r="FCQ14" s="11"/>
      <c r="FCR14" s="11"/>
      <c r="FCS14" s="11"/>
      <c r="FCT14" s="11"/>
      <c r="FCU14" s="11"/>
      <c r="FCV14" s="11"/>
      <c r="FCW14" s="11"/>
      <c r="FCX14" s="11"/>
      <c r="FCY14" s="11"/>
      <c r="FCZ14" s="11"/>
      <c r="FDA14" s="11"/>
      <c r="FDB14" s="11"/>
      <c r="FDC14" s="11"/>
      <c r="FDD14" s="11"/>
      <c r="FDE14" s="11"/>
      <c r="FDF14" s="11"/>
      <c r="FDG14" s="11"/>
      <c r="FDH14" s="11"/>
      <c r="FDI14" s="11"/>
      <c r="FDJ14" s="11"/>
      <c r="FDK14" s="11"/>
      <c r="FDL14" s="11"/>
      <c r="FDM14" s="11"/>
      <c r="FDN14" s="11"/>
      <c r="FDO14" s="11"/>
      <c r="FDP14" s="11"/>
      <c r="FDQ14" s="11"/>
      <c r="FDR14" s="11"/>
      <c r="FDS14" s="11"/>
      <c r="FDT14" s="11"/>
      <c r="FDU14" s="11"/>
      <c r="FDV14" s="11"/>
      <c r="FDW14" s="11"/>
      <c r="FDX14" s="11"/>
      <c r="FDY14" s="11"/>
      <c r="FDZ14" s="11"/>
      <c r="FEA14" s="11"/>
      <c r="FEB14" s="11"/>
      <c r="FEC14" s="11"/>
      <c r="FED14" s="11"/>
      <c r="FEE14" s="11"/>
      <c r="FEF14" s="11"/>
      <c r="FEG14" s="11"/>
      <c r="FEH14" s="11"/>
      <c r="FEI14" s="11"/>
      <c r="FEJ14" s="11"/>
      <c r="FEK14" s="11"/>
      <c r="FEL14" s="11"/>
      <c r="FEM14" s="11"/>
      <c r="FEN14" s="11"/>
      <c r="FEO14" s="11"/>
      <c r="FEP14" s="11"/>
      <c r="FEQ14" s="11"/>
      <c r="FER14" s="11"/>
      <c r="FES14" s="11"/>
      <c r="FET14" s="11"/>
      <c r="FEU14" s="11"/>
      <c r="FEV14" s="11"/>
      <c r="FEW14" s="11"/>
      <c r="FEX14" s="11"/>
      <c r="FEY14" s="11"/>
      <c r="FEZ14" s="11"/>
      <c r="FFA14" s="11"/>
      <c r="FFB14" s="11"/>
      <c r="FFC14" s="11"/>
      <c r="FFD14" s="11"/>
      <c r="FFE14" s="11"/>
      <c r="FFF14" s="11"/>
      <c r="FFG14" s="11"/>
      <c r="FFH14" s="11"/>
      <c r="FFI14" s="11"/>
      <c r="FFJ14" s="11"/>
      <c r="FFK14" s="11"/>
      <c r="FFL14" s="11"/>
      <c r="FFM14" s="11"/>
      <c r="FFN14" s="11"/>
      <c r="FFO14" s="11"/>
      <c r="FFP14" s="11"/>
      <c r="FFQ14" s="11"/>
      <c r="FFR14" s="11"/>
      <c r="FFS14" s="11"/>
      <c r="FFT14" s="11"/>
      <c r="FFU14" s="11"/>
      <c r="FFV14" s="11"/>
      <c r="FFW14" s="11"/>
      <c r="FFX14" s="11"/>
      <c r="FFY14" s="11"/>
      <c r="FFZ14" s="11"/>
      <c r="FGA14" s="11"/>
      <c r="FGB14" s="11"/>
      <c r="FGC14" s="11"/>
      <c r="FGD14" s="11"/>
      <c r="FGE14" s="11"/>
      <c r="FGF14" s="11"/>
      <c r="FGG14" s="11"/>
      <c r="FGH14" s="11"/>
      <c r="FGI14" s="11"/>
      <c r="FGJ14" s="11"/>
      <c r="FGK14" s="11"/>
      <c r="FGL14" s="11"/>
      <c r="FGM14" s="11"/>
      <c r="FGN14" s="11"/>
      <c r="FGO14" s="11"/>
      <c r="FGP14" s="11"/>
      <c r="FGQ14" s="11"/>
      <c r="FGR14" s="11"/>
      <c r="FGS14" s="11"/>
      <c r="FGT14" s="11"/>
      <c r="FGU14" s="11"/>
      <c r="FGV14" s="11"/>
      <c r="FGW14" s="11"/>
      <c r="FGX14" s="11"/>
      <c r="FGY14" s="11"/>
      <c r="FGZ14" s="11"/>
      <c r="FHA14" s="11"/>
      <c r="FHB14" s="11"/>
      <c r="FHC14" s="11"/>
      <c r="FHD14" s="11"/>
      <c r="FHE14" s="11"/>
      <c r="FHF14" s="11"/>
      <c r="FHG14" s="11"/>
      <c r="FHH14" s="11"/>
      <c r="FHI14" s="11"/>
      <c r="FHJ14" s="11"/>
      <c r="FHK14" s="11"/>
      <c r="FHL14" s="11"/>
      <c r="FHM14" s="11"/>
      <c r="FHN14" s="11"/>
      <c r="FHO14" s="11"/>
      <c r="FHP14" s="11"/>
      <c r="FHQ14" s="11"/>
      <c r="FHR14" s="11"/>
      <c r="FHS14" s="11"/>
      <c r="FHT14" s="11"/>
      <c r="FHU14" s="11"/>
      <c r="FHV14" s="11"/>
      <c r="FHW14" s="11"/>
      <c r="FHX14" s="11"/>
      <c r="FHY14" s="11"/>
      <c r="FHZ14" s="11"/>
      <c r="FIA14" s="11"/>
      <c r="FIB14" s="11"/>
      <c r="FIC14" s="11"/>
      <c r="FID14" s="11"/>
      <c r="FIE14" s="11"/>
      <c r="FIF14" s="11"/>
      <c r="FIG14" s="11"/>
      <c r="FIH14" s="11"/>
      <c r="FII14" s="11"/>
      <c r="FIJ14" s="11"/>
      <c r="FIK14" s="11"/>
      <c r="FIL14" s="11"/>
      <c r="FIM14" s="11"/>
      <c r="FIN14" s="11"/>
      <c r="FIO14" s="11"/>
      <c r="FIP14" s="11"/>
      <c r="FIQ14" s="11"/>
      <c r="FIR14" s="11"/>
      <c r="FIS14" s="11"/>
      <c r="FIT14" s="11"/>
      <c r="FIU14" s="11"/>
      <c r="FIV14" s="11"/>
      <c r="FIW14" s="11"/>
      <c r="FIX14" s="11"/>
      <c r="FIY14" s="11"/>
      <c r="FIZ14" s="11"/>
      <c r="FJA14" s="11"/>
      <c r="FJB14" s="11"/>
      <c r="FJC14" s="11"/>
      <c r="FJD14" s="11"/>
      <c r="FJE14" s="11"/>
      <c r="FJF14" s="11"/>
      <c r="FJG14" s="11"/>
      <c r="FJH14" s="11"/>
      <c r="FJI14" s="11"/>
      <c r="FJJ14" s="11"/>
      <c r="FJK14" s="11"/>
      <c r="FJL14" s="11"/>
      <c r="FJM14" s="11"/>
      <c r="FJN14" s="11"/>
      <c r="FJO14" s="11"/>
      <c r="FJP14" s="11"/>
      <c r="FJQ14" s="11"/>
      <c r="FJR14" s="11"/>
      <c r="FJS14" s="11"/>
      <c r="FJT14" s="11"/>
      <c r="FJU14" s="11"/>
      <c r="FJV14" s="11"/>
      <c r="FJW14" s="11"/>
      <c r="FJX14" s="11"/>
      <c r="FJY14" s="11"/>
      <c r="FJZ14" s="11"/>
      <c r="FKA14" s="11"/>
      <c r="FKB14" s="11"/>
      <c r="FKC14" s="11"/>
      <c r="FKD14" s="11"/>
      <c r="FKE14" s="11"/>
      <c r="FKF14" s="11"/>
      <c r="FKG14" s="11"/>
      <c r="FKH14" s="11"/>
      <c r="FKI14" s="11"/>
      <c r="FKJ14" s="11"/>
      <c r="FKK14" s="11"/>
      <c r="FKL14" s="11"/>
      <c r="FKM14" s="11"/>
      <c r="FKN14" s="11"/>
      <c r="FKO14" s="11"/>
      <c r="FKP14" s="11"/>
      <c r="FKQ14" s="11"/>
      <c r="FKR14" s="11"/>
      <c r="FKS14" s="11"/>
      <c r="FKT14" s="11"/>
      <c r="FKU14" s="11"/>
      <c r="FKV14" s="11"/>
      <c r="FKW14" s="11"/>
      <c r="FKX14" s="11"/>
      <c r="FKY14" s="11"/>
      <c r="FKZ14" s="11"/>
      <c r="FLA14" s="11"/>
      <c r="FLB14" s="11"/>
      <c r="FLC14" s="11"/>
      <c r="FLD14" s="11"/>
      <c r="FLE14" s="11"/>
      <c r="FLF14" s="11"/>
      <c r="FLG14" s="11"/>
      <c r="FLH14" s="11"/>
      <c r="FLI14" s="11"/>
      <c r="FLJ14" s="11"/>
      <c r="FLK14" s="11"/>
      <c r="FLL14" s="11"/>
      <c r="FLM14" s="11"/>
      <c r="FLN14" s="11"/>
      <c r="FLO14" s="11"/>
      <c r="FLP14" s="11"/>
      <c r="FLQ14" s="11"/>
      <c r="FLR14" s="11"/>
      <c r="FLS14" s="11"/>
      <c r="FLT14" s="11"/>
      <c r="FLU14" s="11"/>
      <c r="FLV14" s="11"/>
      <c r="FLW14" s="11"/>
      <c r="FLX14" s="11"/>
      <c r="FLY14" s="11"/>
      <c r="FLZ14" s="11"/>
      <c r="FMA14" s="11"/>
      <c r="FMB14" s="11"/>
      <c r="FMC14" s="11"/>
      <c r="FMD14" s="11"/>
      <c r="FME14" s="11"/>
      <c r="FMF14" s="11"/>
      <c r="FMG14" s="11"/>
      <c r="FMH14" s="11"/>
      <c r="FMI14" s="11"/>
      <c r="FMJ14" s="11"/>
      <c r="FMK14" s="11"/>
      <c r="FML14" s="11"/>
      <c r="FMM14" s="11"/>
      <c r="FMN14" s="11"/>
      <c r="FMO14" s="11"/>
      <c r="FMP14" s="11"/>
      <c r="FMQ14" s="11"/>
      <c r="FMR14" s="11"/>
      <c r="FMS14" s="11"/>
      <c r="FMT14" s="11"/>
      <c r="FMU14" s="11"/>
      <c r="FMV14" s="11"/>
      <c r="FMW14" s="11"/>
      <c r="FMX14" s="11"/>
      <c r="FMY14" s="11"/>
      <c r="FMZ14" s="11"/>
      <c r="FNA14" s="11"/>
      <c r="FNB14" s="11"/>
      <c r="FNC14" s="11"/>
      <c r="FND14" s="11"/>
      <c r="FNE14" s="11"/>
      <c r="FNF14" s="11"/>
      <c r="FNG14" s="11"/>
      <c r="FNH14" s="11"/>
      <c r="FNI14" s="11"/>
      <c r="FNJ14" s="11"/>
      <c r="FNK14" s="11"/>
      <c r="FNL14" s="11"/>
      <c r="FNM14" s="11"/>
      <c r="FNN14" s="11"/>
      <c r="FNO14" s="11"/>
      <c r="FNP14" s="11"/>
      <c r="FNQ14" s="11"/>
      <c r="FNR14" s="11"/>
      <c r="FNS14" s="11"/>
      <c r="FNT14" s="11"/>
      <c r="FNU14" s="11"/>
      <c r="FNV14" s="11"/>
      <c r="FNW14" s="11"/>
      <c r="FNX14" s="11"/>
      <c r="FNY14" s="11"/>
      <c r="FNZ14" s="11"/>
      <c r="FOA14" s="11"/>
      <c r="FOB14" s="11"/>
      <c r="FOC14" s="11"/>
      <c r="FOD14" s="11"/>
      <c r="FOE14" s="11"/>
      <c r="FOF14" s="11"/>
      <c r="FOG14" s="11"/>
      <c r="FOH14" s="11"/>
      <c r="FOI14" s="11"/>
      <c r="FOJ14" s="11"/>
      <c r="FOK14" s="11"/>
      <c r="FOL14" s="11"/>
      <c r="FOM14" s="11"/>
      <c r="FON14" s="11"/>
      <c r="FOO14" s="11"/>
      <c r="FOP14" s="11"/>
      <c r="FOQ14" s="11"/>
      <c r="FOR14" s="11"/>
      <c r="FOS14" s="11"/>
      <c r="FOT14" s="11"/>
      <c r="FOU14" s="11"/>
      <c r="FOV14" s="11"/>
      <c r="FOW14" s="11"/>
      <c r="FOX14" s="11"/>
      <c r="FOY14" s="11"/>
      <c r="FOZ14" s="11"/>
      <c r="FPA14" s="11"/>
      <c r="FPB14" s="11"/>
      <c r="FPC14" s="11"/>
      <c r="FPD14" s="11"/>
      <c r="FPE14" s="11"/>
      <c r="FPF14" s="11"/>
      <c r="FPG14" s="11"/>
      <c r="FPH14" s="11"/>
      <c r="FPI14" s="11"/>
      <c r="FPJ14" s="11"/>
      <c r="FPK14" s="11"/>
      <c r="FPL14" s="11"/>
      <c r="FPM14" s="11"/>
      <c r="FPN14" s="11"/>
      <c r="FPO14" s="11"/>
      <c r="FPP14" s="11"/>
      <c r="FPQ14" s="11"/>
      <c r="FPR14" s="11"/>
      <c r="FPS14" s="11"/>
      <c r="FPT14" s="11"/>
      <c r="FPU14" s="11"/>
      <c r="FPV14" s="11"/>
      <c r="FPW14" s="11"/>
      <c r="FPX14" s="11"/>
      <c r="FPY14" s="11"/>
      <c r="FPZ14" s="11"/>
      <c r="FQA14" s="11"/>
      <c r="FQB14" s="11"/>
      <c r="FQC14" s="11"/>
      <c r="FQD14" s="11"/>
      <c r="FQE14" s="11"/>
      <c r="FQF14" s="11"/>
      <c r="FQG14" s="11"/>
      <c r="FQH14" s="11"/>
      <c r="FQI14" s="11"/>
      <c r="FQJ14" s="11"/>
      <c r="FQK14" s="11"/>
      <c r="FQL14" s="11"/>
      <c r="FQM14" s="11"/>
      <c r="FQN14" s="11"/>
      <c r="FQO14" s="11"/>
      <c r="FQP14" s="11"/>
      <c r="FQQ14" s="11"/>
      <c r="FQR14" s="11"/>
      <c r="FQS14" s="11"/>
      <c r="FQT14" s="11"/>
      <c r="FQU14" s="11"/>
      <c r="FQV14" s="11"/>
      <c r="FQW14" s="11"/>
      <c r="FQX14" s="11"/>
      <c r="FQY14" s="11"/>
      <c r="FQZ14" s="11"/>
      <c r="FRA14" s="11"/>
      <c r="FRB14" s="11"/>
      <c r="FRC14" s="11"/>
      <c r="FRD14" s="11"/>
      <c r="FRE14" s="11"/>
      <c r="FRF14" s="11"/>
      <c r="FRG14" s="11"/>
      <c r="FRH14" s="11"/>
      <c r="FRI14" s="11"/>
      <c r="FRJ14" s="11"/>
      <c r="FRK14" s="11"/>
      <c r="FRL14" s="11"/>
      <c r="FRM14" s="11"/>
      <c r="FRN14" s="11"/>
      <c r="FRO14" s="11"/>
      <c r="FRP14" s="11"/>
      <c r="FRQ14" s="11"/>
      <c r="FRR14" s="11"/>
      <c r="FRS14" s="11"/>
      <c r="FRT14" s="11"/>
      <c r="FRU14" s="11"/>
      <c r="FRV14" s="11"/>
      <c r="FRW14" s="11"/>
      <c r="FRX14" s="11"/>
      <c r="FRY14" s="11"/>
      <c r="FRZ14" s="11"/>
      <c r="FSA14" s="11"/>
      <c r="FSB14" s="11"/>
      <c r="FSC14" s="11"/>
      <c r="FSD14" s="11"/>
      <c r="FSE14" s="11"/>
      <c r="FSF14" s="11"/>
      <c r="FSG14" s="11"/>
      <c r="FSH14" s="11"/>
      <c r="FSI14" s="11"/>
      <c r="FSJ14" s="11"/>
      <c r="FSK14" s="11"/>
      <c r="FSL14" s="11"/>
      <c r="FSM14" s="11"/>
      <c r="FSN14" s="11"/>
      <c r="FSO14" s="11"/>
      <c r="FSP14" s="11"/>
      <c r="FSQ14" s="11"/>
      <c r="FSR14" s="11"/>
      <c r="FSS14" s="11"/>
      <c r="FST14" s="11"/>
      <c r="FSU14" s="11"/>
      <c r="FSV14" s="11"/>
      <c r="FSW14" s="11"/>
      <c r="FSX14" s="11"/>
      <c r="FSY14" s="11"/>
      <c r="FSZ14" s="11"/>
      <c r="FTA14" s="11"/>
      <c r="FTB14" s="11"/>
      <c r="FTC14" s="11"/>
      <c r="FTD14" s="11"/>
      <c r="FTE14" s="11"/>
      <c r="FTF14" s="11"/>
      <c r="FTG14" s="11"/>
      <c r="FTH14" s="11"/>
      <c r="FTI14" s="11"/>
      <c r="FTJ14" s="11"/>
      <c r="FTK14" s="11"/>
      <c r="FTL14" s="11"/>
      <c r="FTM14" s="11"/>
      <c r="FTN14" s="11"/>
      <c r="FTO14" s="11"/>
      <c r="FTP14" s="11"/>
      <c r="FTQ14" s="11"/>
      <c r="FTR14" s="11"/>
      <c r="FTS14" s="11"/>
      <c r="FTT14" s="11"/>
      <c r="FTU14" s="11"/>
      <c r="FTV14" s="11"/>
      <c r="FTW14" s="11"/>
      <c r="FTX14" s="11"/>
      <c r="FTY14" s="11"/>
      <c r="FTZ14" s="11"/>
      <c r="FUA14" s="11"/>
      <c r="FUB14" s="11"/>
      <c r="FUC14" s="11"/>
      <c r="FUD14" s="11"/>
      <c r="FUE14" s="11"/>
      <c r="FUF14" s="11"/>
      <c r="FUG14" s="11"/>
      <c r="FUH14" s="11"/>
      <c r="FUI14" s="11"/>
      <c r="FUJ14" s="11"/>
      <c r="FUK14" s="11"/>
      <c r="FUL14" s="11"/>
      <c r="FUM14" s="11"/>
      <c r="FUN14" s="11"/>
      <c r="FUO14" s="11"/>
      <c r="FUP14" s="11"/>
      <c r="FUQ14" s="11"/>
      <c r="FUR14" s="11"/>
      <c r="FUS14" s="11"/>
      <c r="FUT14" s="11"/>
      <c r="FUU14" s="11"/>
      <c r="FUV14" s="11"/>
      <c r="FUW14" s="11"/>
      <c r="FUX14" s="11"/>
      <c r="FUY14" s="11"/>
      <c r="FUZ14" s="11"/>
      <c r="FVA14" s="11"/>
      <c r="FVB14" s="11"/>
      <c r="FVC14" s="11"/>
      <c r="FVD14" s="11"/>
      <c r="FVE14" s="11"/>
      <c r="FVF14" s="11"/>
      <c r="FVG14" s="11"/>
      <c r="FVH14" s="11"/>
      <c r="FVI14" s="11"/>
      <c r="FVJ14" s="11"/>
      <c r="FVK14" s="11"/>
      <c r="FVL14" s="11"/>
      <c r="FVM14" s="11"/>
      <c r="FVN14" s="11"/>
      <c r="FVO14" s="11"/>
      <c r="FVP14" s="11"/>
      <c r="FVQ14" s="11"/>
      <c r="FVR14" s="11"/>
      <c r="FVS14" s="11"/>
      <c r="FVT14" s="11"/>
      <c r="FVU14" s="11"/>
      <c r="FVV14" s="11"/>
      <c r="FVW14" s="11"/>
      <c r="FVX14" s="11"/>
      <c r="FVY14" s="11"/>
      <c r="FVZ14" s="11"/>
      <c r="FWA14" s="11"/>
      <c r="FWB14" s="11"/>
      <c r="FWC14" s="11"/>
      <c r="FWD14" s="11"/>
      <c r="FWE14" s="11"/>
      <c r="FWF14" s="11"/>
      <c r="FWG14" s="11"/>
      <c r="FWH14" s="11"/>
      <c r="FWI14" s="11"/>
      <c r="FWJ14" s="11"/>
      <c r="FWK14" s="11"/>
      <c r="FWL14" s="11"/>
      <c r="FWM14" s="11"/>
      <c r="FWN14" s="11"/>
      <c r="FWO14" s="11"/>
      <c r="FWP14" s="11"/>
      <c r="FWQ14" s="11"/>
      <c r="FWR14" s="11"/>
      <c r="FWS14" s="11"/>
      <c r="FWT14" s="11"/>
      <c r="FWU14" s="11"/>
      <c r="FWV14" s="11"/>
      <c r="FWW14" s="11"/>
      <c r="FWX14" s="11"/>
      <c r="FWY14" s="11"/>
      <c r="FWZ14" s="11"/>
      <c r="FXA14" s="11"/>
      <c r="FXB14" s="11"/>
      <c r="FXC14" s="11"/>
      <c r="FXD14" s="11"/>
      <c r="FXE14" s="11"/>
      <c r="FXF14" s="11"/>
      <c r="FXG14" s="11"/>
      <c r="FXH14" s="11"/>
      <c r="FXI14" s="11"/>
      <c r="FXJ14" s="11"/>
      <c r="FXK14" s="11"/>
      <c r="FXL14" s="11"/>
      <c r="FXM14" s="11"/>
      <c r="FXN14" s="11"/>
      <c r="FXO14" s="11"/>
      <c r="FXP14" s="11"/>
      <c r="FXQ14" s="11"/>
      <c r="FXR14" s="11"/>
      <c r="FXS14" s="11"/>
      <c r="FXT14" s="11"/>
      <c r="FXU14" s="11"/>
      <c r="FXV14" s="11"/>
      <c r="FXW14" s="11"/>
      <c r="FXX14" s="11"/>
      <c r="FXY14" s="11"/>
      <c r="FXZ14" s="11"/>
      <c r="FYA14" s="11"/>
      <c r="FYB14" s="11"/>
      <c r="FYC14" s="11"/>
      <c r="FYD14" s="11"/>
      <c r="FYE14" s="11"/>
      <c r="FYF14" s="11"/>
      <c r="FYG14" s="11"/>
      <c r="FYH14" s="11"/>
      <c r="FYI14" s="11"/>
      <c r="FYJ14" s="11"/>
      <c r="FYK14" s="11"/>
      <c r="FYL14" s="11"/>
      <c r="FYM14" s="11"/>
      <c r="FYN14" s="11"/>
      <c r="FYO14" s="11"/>
      <c r="FYP14" s="11"/>
      <c r="FYQ14" s="11"/>
      <c r="FYR14" s="11"/>
      <c r="FYS14" s="11"/>
      <c r="FYT14" s="11"/>
      <c r="FYU14" s="11"/>
      <c r="FYV14" s="11"/>
      <c r="FYW14" s="11"/>
      <c r="FYX14" s="11"/>
      <c r="FYY14" s="11"/>
      <c r="FYZ14" s="11"/>
      <c r="FZA14" s="11"/>
      <c r="FZB14" s="11"/>
      <c r="FZC14" s="11"/>
      <c r="FZD14" s="11"/>
      <c r="FZE14" s="11"/>
      <c r="FZF14" s="11"/>
      <c r="FZG14" s="11"/>
      <c r="FZH14" s="11"/>
      <c r="FZI14" s="11"/>
      <c r="FZJ14" s="11"/>
      <c r="FZK14" s="11"/>
      <c r="FZL14" s="11"/>
      <c r="FZM14" s="11"/>
      <c r="FZN14" s="11"/>
      <c r="FZO14" s="11"/>
      <c r="FZP14" s="11"/>
      <c r="FZQ14" s="11"/>
      <c r="FZR14" s="11"/>
      <c r="FZS14" s="11"/>
      <c r="FZT14" s="11"/>
      <c r="FZU14" s="11"/>
      <c r="FZV14" s="11"/>
      <c r="FZW14" s="11"/>
      <c r="FZX14" s="11"/>
      <c r="FZY14" s="11"/>
      <c r="FZZ14" s="11"/>
      <c r="GAA14" s="11"/>
      <c r="GAB14" s="11"/>
      <c r="GAC14" s="11"/>
      <c r="GAD14" s="11"/>
      <c r="GAE14" s="11"/>
      <c r="GAF14" s="11"/>
      <c r="GAG14" s="11"/>
      <c r="GAH14" s="11"/>
      <c r="GAI14" s="11"/>
      <c r="GAJ14" s="11"/>
      <c r="GAK14" s="11"/>
      <c r="GAL14" s="11"/>
      <c r="GAM14" s="11"/>
      <c r="GAN14" s="11"/>
      <c r="GAO14" s="11"/>
      <c r="GAP14" s="11"/>
      <c r="GAQ14" s="11"/>
      <c r="GAR14" s="11"/>
      <c r="GAS14" s="11"/>
      <c r="GAT14" s="11"/>
      <c r="GAU14" s="11"/>
      <c r="GAV14" s="11"/>
      <c r="GAW14" s="11"/>
      <c r="GAX14" s="11"/>
      <c r="GAY14" s="11"/>
      <c r="GAZ14" s="11"/>
      <c r="GBA14" s="11"/>
      <c r="GBB14" s="11"/>
      <c r="GBC14" s="11"/>
      <c r="GBD14" s="11"/>
      <c r="GBE14" s="11"/>
      <c r="GBF14" s="11"/>
      <c r="GBG14" s="11"/>
      <c r="GBH14" s="11"/>
      <c r="GBI14" s="11"/>
      <c r="GBJ14" s="11"/>
      <c r="GBK14" s="11"/>
      <c r="GBL14" s="11"/>
      <c r="GBM14" s="11"/>
      <c r="GBN14" s="11"/>
      <c r="GBO14" s="11"/>
      <c r="GBP14" s="11"/>
      <c r="GBQ14" s="11"/>
      <c r="GBR14" s="11"/>
      <c r="GBS14" s="11"/>
      <c r="GBT14" s="11"/>
      <c r="GBU14" s="11"/>
      <c r="GBV14" s="11"/>
      <c r="GBW14" s="11"/>
      <c r="GBX14" s="11"/>
      <c r="GBY14" s="11"/>
      <c r="GBZ14" s="11"/>
      <c r="GCA14" s="11"/>
      <c r="GCB14" s="11"/>
      <c r="GCC14" s="11"/>
      <c r="GCD14" s="11"/>
      <c r="GCE14" s="11"/>
      <c r="GCF14" s="11"/>
      <c r="GCG14" s="11"/>
      <c r="GCH14" s="11"/>
      <c r="GCI14" s="11"/>
      <c r="GCJ14" s="11"/>
      <c r="GCK14" s="11"/>
      <c r="GCL14" s="11"/>
      <c r="GCM14" s="11"/>
      <c r="GCN14" s="11"/>
      <c r="GCO14" s="11"/>
      <c r="GCP14" s="11"/>
      <c r="GCQ14" s="11"/>
      <c r="GCR14" s="11"/>
      <c r="GCS14" s="11"/>
      <c r="GCT14" s="11"/>
      <c r="GCU14" s="11"/>
      <c r="GCV14" s="11"/>
      <c r="GCW14" s="11"/>
      <c r="GCX14" s="11"/>
      <c r="GCY14" s="11"/>
      <c r="GCZ14" s="11"/>
      <c r="GDA14" s="11"/>
      <c r="GDB14" s="11"/>
      <c r="GDC14" s="11"/>
      <c r="GDD14" s="11"/>
      <c r="GDE14" s="11"/>
      <c r="GDF14" s="11"/>
      <c r="GDG14" s="11"/>
      <c r="GDH14" s="11"/>
      <c r="GDI14" s="11"/>
      <c r="GDJ14" s="11"/>
      <c r="GDK14" s="11"/>
      <c r="GDL14" s="11"/>
      <c r="GDM14" s="11"/>
      <c r="GDN14" s="11"/>
      <c r="GDO14" s="11"/>
      <c r="GDP14" s="11"/>
      <c r="GDQ14" s="11"/>
      <c r="GDR14" s="11"/>
      <c r="GDS14" s="11"/>
      <c r="GDT14" s="11"/>
      <c r="GDU14" s="11"/>
      <c r="GDV14" s="11"/>
      <c r="GDW14" s="11"/>
      <c r="GDX14" s="11"/>
      <c r="GDY14" s="11"/>
      <c r="GDZ14" s="11"/>
      <c r="GEA14" s="11"/>
      <c r="GEB14" s="11"/>
      <c r="GEC14" s="11"/>
      <c r="GED14" s="11"/>
      <c r="GEE14" s="11"/>
      <c r="GEF14" s="11"/>
      <c r="GEG14" s="11"/>
      <c r="GEH14" s="11"/>
      <c r="GEI14" s="11"/>
      <c r="GEJ14" s="11"/>
      <c r="GEK14" s="11"/>
      <c r="GEL14" s="11"/>
      <c r="GEM14" s="11"/>
      <c r="GEN14" s="11"/>
      <c r="GEO14" s="11"/>
      <c r="GEP14" s="11"/>
      <c r="GEQ14" s="11"/>
      <c r="GER14" s="11"/>
      <c r="GES14" s="11"/>
      <c r="GET14" s="11"/>
      <c r="GEU14" s="11"/>
      <c r="GEV14" s="11"/>
      <c r="GEW14" s="11"/>
      <c r="GEX14" s="11"/>
      <c r="GEY14" s="11"/>
      <c r="GEZ14" s="11"/>
      <c r="GFA14" s="11"/>
      <c r="GFB14" s="11"/>
      <c r="GFC14" s="11"/>
      <c r="GFD14" s="11"/>
      <c r="GFE14" s="11"/>
      <c r="GFF14" s="11"/>
      <c r="GFG14" s="11"/>
      <c r="GFH14" s="11"/>
      <c r="GFI14" s="11"/>
      <c r="GFJ14" s="11"/>
      <c r="GFK14" s="11"/>
      <c r="GFL14" s="11"/>
      <c r="GFM14" s="11"/>
      <c r="GFN14" s="11"/>
      <c r="GFO14" s="11"/>
      <c r="GFP14" s="11"/>
      <c r="GFQ14" s="11"/>
      <c r="GFR14" s="11"/>
      <c r="GFS14" s="11"/>
      <c r="GFT14" s="11"/>
      <c r="GFU14" s="11"/>
      <c r="GFV14" s="11"/>
      <c r="GFW14" s="11"/>
      <c r="GFX14" s="11"/>
      <c r="GFY14" s="11"/>
      <c r="GFZ14" s="11"/>
      <c r="GGA14" s="11"/>
      <c r="GGB14" s="11"/>
      <c r="GGC14" s="11"/>
      <c r="GGD14" s="11"/>
      <c r="GGE14" s="11"/>
      <c r="GGF14" s="11"/>
      <c r="GGG14" s="11"/>
      <c r="GGH14" s="11"/>
      <c r="GGI14" s="11"/>
      <c r="GGJ14" s="11"/>
      <c r="GGK14" s="11"/>
      <c r="GGL14" s="11"/>
      <c r="GGM14" s="11"/>
      <c r="GGN14" s="11"/>
      <c r="GGO14" s="11"/>
      <c r="GGP14" s="11"/>
      <c r="GGQ14" s="11"/>
      <c r="GGR14" s="11"/>
      <c r="GGS14" s="11"/>
      <c r="GGT14" s="11"/>
      <c r="GGU14" s="11"/>
      <c r="GGV14" s="11"/>
      <c r="GGW14" s="11"/>
      <c r="GGX14" s="11"/>
      <c r="GGY14" s="11"/>
      <c r="GGZ14" s="11"/>
      <c r="GHA14" s="11"/>
      <c r="GHB14" s="11"/>
      <c r="GHC14" s="11"/>
      <c r="GHD14" s="11"/>
      <c r="GHE14" s="11"/>
      <c r="GHF14" s="11"/>
      <c r="GHG14" s="11"/>
      <c r="GHH14" s="11"/>
      <c r="GHI14" s="11"/>
      <c r="GHJ14" s="11"/>
      <c r="GHK14" s="11"/>
      <c r="GHL14" s="11"/>
      <c r="GHM14" s="11"/>
      <c r="GHN14" s="11"/>
      <c r="GHO14" s="11"/>
      <c r="GHP14" s="11"/>
      <c r="GHQ14" s="11"/>
      <c r="GHR14" s="11"/>
      <c r="GHS14" s="11"/>
      <c r="GHT14" s="11"/>
      <c r="GHU14" s="11"/>
      <c r="GHV14" s="11"/>
      <c r="GHW14" s="11"/>
      <c r="GHX14" s="11"/>
      <c r="GHY14" s="11"/>
      <c r="GHZ14" s="11"/>
      <c r="GIA14" s="11"/>
      <c r="GIB14" s="11"/>
      <c r="GIC14" s="11"/>
      <c r="GID14" s="11"/>
      <c r="GIE14" s="11"/>
      <c r="GIF14" s="11"/>
      <c r="GIG14" s="11"/>
      <c r="GIH14" s="11"/>
      <c r="GII14" s="11"/>
      <c r="GIJ14" s="11"/>
      <c r="GIK14" s="11"/>
      <c r="GIL14" s="11"/>
      <c r="GIM14" s="11"/>
      <c r="GIN14" s="11"/>
      <c r="GIO14" s="11"/>
      <c r="GIP14" s="11"/>
      <c r="GIQ14" s="11"/>
      <c r="GIR14" s="11"/>
      <c r="GIS14" s="11"/>
      <c r="GIT14" s="11"/>
      <c r="GIU14" s="11"/>
      <c r="GIV14" s="11"/>
      <c r="GIW14" s="11"/>
      <c r="GIX14" s="11"/>
      <c r="GIY14" s="11"/>
      <c r="GIZ14" s="11"/>
      <c r="GJA14" s="11"/>
      <c r="GJB14" s="11"/>
      <c r="GJC14" s="11"/>
      <c r="GJD14" s="11"/>
      <c r="GJE14" s="11"/>
      <c r="GJF14" s="11"/>
      <c r="GJG14" s="11"/>
      <c r="GJH14" s="11"/>
      <c r="GJI14" s="11"/>
      <c r="GJJ14" s="11"/>
      <c r="GJK14" s="11"/>
      <c r="GJL14" s="11"/>
      <c r="GJM14" s="11"/>
      <c r="GJN14" s="11"/>
      <c r="GJO14" s="11"/>
      <c r="GJP14" s="11"/>
      <c r="GJQ14" s="11"/>
      <c r="GJR14" s="11"/>
      <c r="GJS14" s="11"/>
      <c r="GJT14" s="11"/>
      <c r="GJU14" s="11"/>
      <c r="GJV14" s="11"/>
      <c r="GJW14" s="11"/>
      <c r="GJX14" s="11"/>
      <c r="GJY14" s="11"/>
      <c r="GJZ14" s="11"/>
      <c r="GKA14" s="11"/>
      <c r="GKB14" s="11"/>
      <c r="GKC14" s="11"/>
      <c r="GKD14" s="11"/>
      <c r="GKE14" s="11"/>
      <c r="GKF14" s="11"/>
      <c r="GKG14" s="11"/>
      <c r="GKH14" s="11"/>
      <c r="GKI14" s="11"/>
      <c r="GKJ14" s="11"/>
      <c r="GKK14" s="11"/>
      <c r="GKL14" s="11"/>
      <c r="GKM14" s="11"/>
      <c r="GKN14" s="11"/>
      <c r="GKO14" s="11"/>
      <c r="GKP14" s="11"/>
      <c r="GKQ14" s="11"/>
      <c r="GKR14" s="11"/>
      <c r="GKS14" s="11"/>
      <c r="GKT14" s="11"/>
      <c r="GKU14" s="11"/>
      <c r="GKV14" s="11"/>
      <c r="GKW14" s="11"/>
      <c r="GKX14" s="11"/>
      <c r="GKY14" s="11"/>
      <c r="GKZ14" s="11"/>
      <c r="GLA14" s="11"/>
      <c r="GLB14" s="11"/>
      <c r="GLC14" s="11"/>
      <c r="GLD14" s="11"/>
      <c r="GLE14" s="11"/>
      <c r="GLF14" s="11"/>
      <c r="GLG14" s="11"/>
      <c r="GLH14" s="11"/>
      <c r="GLI14" s="11"/>
      <c r="GLJ14" s="11"/>
      <c r="GLK14" s="11"/>
      <c r="GLL14" s="11"/>
      <c r="GLM14" s="11"/>
      <c r="GLN14" s="11"/>
      <c r="GLO14" s="11"/>
      <c r="GLP14" s="11"/>
      <c r="GLQ14" s="11"/>
      <c r="GLR14" s="11"/>
      <c r="GLS14" s="11"/>
      <c r="GLT14" s="11"/>
      <c r="GLU14" s="11"/>
      <c r="GLV14" s="11"/>
      <c r="GLW14" s="11"/>
      <c r="GLX14" s="11"/>
      <c r="GLY14" s="11"/>
      <c r="GLZ14" s="11"/>
      <c r="GMA14" s="11"/>
      <c r="GMB14" s="11"/>
      <c r="GMC14" s="11"/>
      <c r="GMD14" s="11"/>
      <c r="GME14" s="11"/>
      <c r="GMF14" s="11"/>
      <c r="GMG14" s="11"/>
      <c r="GMH14" s="11"/>
      <c r="GMI14" s="11"/>
      <c r="GMJ14" s="11"/>
      <c r="GMK14" s="11"/>
      <c r="GML14" s="11"/>
      <c r="GMM14" s="11"/>
      <c r="GMN14" s="11"/>
      <c r="GMO14" s="11"/>
      <c r="GMP14" s="11"/>
      <c r="GMQ14" s="11"/>
      <c r="GMR14" s="11"/>
      <c r="GMS14" s="11"/>
      <c r="GMT14" s="11"/>
      <c r="GMU14" s="11"/>
      <c r="GMV14" s="11"/>
      <c r="GMW14" s="11"/>
      <c r="GMX14" s="11"/>
      <c r="GMY14" s="11"/>
      <c r="GMZ14" s="11"/>
      <c r="GNA14" s="11"/>
      <c r="GNB14" s="11"/>
      <c r="GNC14" s="11"/>
      <c r="GND14" s="11"/>
      <c r="GNE14" s="11"/>
      <c r="GNF14" s="11"/>
      <c r="GNG14" s="11"/>
      <c r="GNH14" s="11"/>
      <c r="GNI14" s="11"/>
      <c r="GNJ14" s="11"/>
      <c r="GNK14" s="11"/>
      <c r="GNL14" s="11"/>
      <c r="GNM14" s="11"/>
      <c r="GNN14" s="11"/>
      <c r="GNO14" s="11"/>
      <c r="GNP14" s="11"/>
      <c r="GNQ14" s="11"/>
      <c r="GNR14" s="11"/>
      <c r="GNS14" s="11"/>
      <c r="GNT14" s="11"/>
      <c r="GNU14" s="11"/>
      <c r="GNV14" s="11"/>
      <c r="GNW14" s="11"/>
      <c r="GNX14" s="11"/>
      <c r="GNY14" s="11"/>
      <c r="GNZ14" s="11"/>
      <c r="GOA14" s="11"/>
      <c r="GOB14" s="11"/>
      <c r="GOC14" s="11"/>
      <c r="GOD14" s="11"/>
      <c r="GOE14" s="11"/>
      <c r="GOF14" s="11"/>
      <c r="GOG14" s="11"/>
      <c r="GOH14" s="11"/>
      <c r="GOI14" s="11"/>
      <c r="GOJ14" s="11"/>
      <c r="GOK14" s="11"/>
      <c r="GOL14" s="11"/>
      <c r="GOM14" s="11"/>
      <c r="GON14" s="11"/>
      <c r="GOO14" s="11"/>
      <c r="GOP14" s="11"/>
      <c r="GOQ14" s="11"/>
      <c r="GOR14" s="11"/>
      <c r="GOS14" s="11"/>
      <c r="GOT14" s="11"/>
      <c r="GOU14" s="11"/>
      <c r="GOV14" s="11"/>
      <c r="GOW14" s="11"/>
      <c r="GOX14" s="11"/>
      <c r="GOY14" s="11"/>
      <c r="GOZ14" s="11"/>
      <c r="GPA14" s="11"/>
      <c r="GPB14" s="11"/>
      <c r="GPC14" s="11"/>
      <c r="GPD14" s="11"/>
      <c r="GPE14" s="11"/>
      <c r="GPF14" s="11"/>
      <c r="GPG14" s="11"/>
      <c r="GPH14" s="11"/>
      <c r="GPI14" s="11"/>
      <c r="GPJ14" s="11"/>
      <c r="GPK14" s="11"/>
      <c r="GPL14" s="11"/>
      <c r="GPM14" s="11"/>
      <c r="GPN14" s="11"/>
      <c r="GPO14" s="11"/>
      <c r="GPP14" s="11"/>
      <c r="GPQ14" s="11"/>
      <c r="GPR14" s="11"/>
      <c r="GPS14" s="11"/>
      <c r="GPT14" s="11"/>
      <c r="GPU14" s="11"/>
      <c r="GPV14" s="11"/>
      <c r="GPW14" s="11"/>
      <c r="GPX14" s="11"/>
      <c r="GPY14" s="11"/>
      <c r="GPZ14" s="11"/>
      <c r="GQA14" s="11"/>
      <c r="GQB14" s="11"/>
      <c r="GQC14" s="11"/>
      <c r="GQD14" s="11"/>
      <c r="GQE14" s="11"/>
      <c r="GQF14" s="11"/>
      <c r="GQG14" s="11"/>
      <c r="GQH14" s="11"/>
      <c r="GQI14" s="11"/>
      <c r="GQJ14" s="11"/>
      <c r="GQK14" s="11"/>
      <c r="GQL14" s="11"/>
      <c r="GQM14" s="11"/>
      <c r="GQN14" s="11"/>
      <c r="GQO14" s="11"/>
      <c r="GQP14" s="11"/>
      <c r="GQQ14" s="11"/>
      <c r="GQR14" s="11"/>
      <c r="GQS14" s="11"/>
      <c r="GQT14" s="11"/>
      <c r="GQU14" s="11"/>
      <c r="GQV14" s="11"/>
      <c r="GQW14" s="11"/>
      <c r="GQX14" s="11"/>
      <c r="GQY14" s="11"/>
      <c r="GQZ14" s="11"/>
      <c r="GRA14" s="11"/>
      <c r="GRB14" s="11"/>
      <c r="GRC14" s="11"/>
      <c r="GRD14" s="11"/>
      <c r="GRE14" s="11"/>
      <c r="GRF14" s="11"/>
      <c r="GRG14" s="11"/>
      <c r="GRH14" s="11"/>
      <c r="GRI14" s="11"/>
      <c r="GRJ14" s="11"/>
      <c r="GRK14" s="11"/>
      <c r="GRL14" s="11"/>
      <c r="GRM14" s="11"/>
      <c r="GRN14" s="11"/>
      <c r="GRO14" s="11"/>
      <c r="GRP14" s="11"/>
      <c r="GRQ14" s="11"/>
      <c r="GRR14" s="11"/>
      <c r="GRS14" s="11"/>
      <c r="GRT14" s="11"/>
      <c r="GRU14" s="11"/>
      <c r="GRV14" s="11"/>
      <c r="GRW14" s="11"/>
      <c r="GRX14" s="11"/>
      <c r="GRY14" s="11"/>
      <c r="GRZ14" s="11"/>
      <c r="GSA14" s="11"/>
      <c r="GSB14" s="11"/>
      <c r="GSC14" s="11"/>
      <c r="GSD14" s="11"/>
      <c r="GSE14" s="11"/>
      <c r="GSF14" s="11"/>
      <c r="GSG14" s="11"/>
      <c r="GSH14" s="11"/>
      <c r="GSI14" s="11"/>
      <c r="GSJ14" s="11"/>
      <c r="GSK14" s="11"/>
      <c r="GSL14" s="11"/>
      <c r="GSM14" s="11"/>
      <c r="GSN14" s="11"/>
      <c r="GSO14" s="11"/>
      <c r="GSP14" s="11"/>
      <c r="GSQ14" s="11"/>
      <c r="GSR14" s="11"/>
      <c r="GSS14" s="11"/>
      <c r="GST14" s="11"/>
      <c r="GSU14" s="11"/>
      <c r="GSV14" s="11"/>
      <c r="GSW14" s="11"/>
      <c r="GSX14" s="11"/>
      <c r="GSY14" s="11"/>
      <c r="GSZ14" s="11"/>
      <c r="GTA14" s="11"/>
      <c r="GTB14" s="11"/>
      <c r="GTC14" s="11"/>
      <c r="GTD14" s="11"/>
      <c r="GTE14" s="11"/>
      <c r="GTF14" s="11"/>
      <c r="GTG14" s="11"/>
      <c r="GTH14" s="11"/>
      <c r="GTI14" s="11"/>
      <c r="GTJ14" s="11"/>
      <c r="GTK14" s="11"/>
      <c r="GTL14" s="11"/>
      <c r="GTM14" s="11"/>
      <c r="GTN14" s="11"/>
      <c r="GTO14" s="11"/>
      <c r="GTP14" s="11"/>
      <c r="GTQ14" s="11"/>
      <c r="GTR14" s="11"/>
      <c r="GTS14" s="11"/>
      <c r="GTT14" s="11"/>
      <c r="GTU14" s="11"/>
      <c r="GTV14" s="11"/>
      <c r="GTW14" s="11"/>
      <c r="GTX14" s="11"/>
      <c r="GTY14" s="11"/>
      <c r="GTZ14" s="11"/>
      <c r="GUA14" s="11"/>
      <c r="GUB14" s="11"/>
      <c r="GUC14" s="11"/>
      <c r="GUD14" s="11"/>
      <c r="GUE14" s="11"/>
      <c r="GUF14" s="11"/>
      <c r="GUG14" s="11"/>
      <c r="GUH14" s="11"/>
      <c r="GUI14" s="11"/>
      <c r="GUJ14" s="11"/>
      <c r="GUK14" s="11"/>
      <c r="GUL14" s="11"/>
      <c r="GUM14" s="11"/>
      <c r="GUN14" s="11"/>
      <c r="GUO14" s="11"/>
      <c r="GUP14" s="11"/>
      <c r="GUQ14" s="11"/>
      <c r="GUR14" s="11"/>
      <c r="GUS14" s="11"/>
      <c r="GUT14" s="11"/>
      <c r="GUU14" s="11"/>
      <c r="GUV14" s="11"/>
      <c r="GUW14" s="11"/>
      <c r="GUX14" s="11"/>
      <c r="GUY14" s="11"/>
      <c r="GUZ14" s="11"/>
      <c r="GVA14" s="11"/>
      <c r="GVB14" s="11"/>
      <c r="GVC14" s="11"/>
      <c r="GVD14" s="11"/>
      <c r="GVE14" s="11"/>
      <c r="GVF14" s="11"/>
      <c r="GVG14" s="11"/>
      <c r="GVH14" s="11"/>
      <c r="GVI14" s="11"/>
      <c r="GVJ14" s="11"/>
      <c r="GVK14" s="11"/>
      <c r="GVL14" s="11"/>
      <c r="GVM14" s="11"/>
      <c r="GVN14" s="11"/>
      <c r="GVO14" s="11"/>
      <c r="GVP14" s="11"/>
      <c r="GVQ14" s="11"/>
      <c r="GVR14" s="11"/>
      <c r="GVS14" s="11"/>
      <c r="GVT14" s="11"/>
      <c r="GVU14" s="11"/>
      <c r="GVV14" s="11"/>
      <c r="GVW14" s="11"/>
      <c r="GVX14" s="11"/>
      <c r="GVY14" s="11"/>
      <c r="GVZ14" s="11"/>
      <c r="GWA14" s="11"/>
      <c r="GWB14" s="11"/>
      <c r="GWC14" s="11"/>
      <c r="GWD14" s="11"/>
      <c r="GWE14" s="11"/>
      <c r="GWF14" s="11"/>
      <c r="GWG14" s="11"/>
      <c r="GWH14" s="11"/>
      <c r="GWI14" s="11"/>
      <c r="GWJ14" s="11"/>
      <c r="GWK14" s="11"/>
      <c r="GWL14" s="11"/>
      <c r="GWM14" s="11"/>
      <c r="GWN14" s="11"/>
      <c r="GWO14" s="11"/>
      <c r="GWP14" s="11"/>
      <c r="GWQ14" s="11"/>
      <c r="GWR14" s="11"/>
      <c r="GWS14" s="11"/>
      <c r="GWT14" s="11"/>
      <c r="GWU14" s="11"/>
      <c r="GWV14" s="11"/>
      <c r="GWW14" s="11"/>
      <c r="GWX14" s="11"/>
      <c r="GWY14" s="11"/>
      <c r="GWZ14" s="11"/>
      <c r="GXA14" s="11"/>
      <c r="GXB14" s="11"/>
      <c r="GXC14" s="11"/>
      <c r="GXD14" s="11"/>
      <c r="GXE14" s="11"/>
      <c r="GXF14" s="11"/>
      <c r="GXG14" s="11"/>
      <c r="GXH14" s="11"/>
      <c r="GXI14" s="11"/>
      <c r="GXJ14" s="11"/>
      <c r="GXK14" s="11"/>
      <c r="GXL14" s="11"/>
      <c r="GXM14" s="11"/>
      <c r="GXN14" s="11"/>
      <c r="GXO14" s="11"/>
      <c r="GXP14" s="11"/>
      <c r="GXQ14" s="11"/>
      <c r="GXR14" s="11"/>
      <c r="GXS14" s="11"/>
      <c r="GXT14" s="11"/>
      <c r="GXU14" s="11"/>
      <c r="GXV14" s="11"/>
      <c r="GXW14" s="11"/>
      <c r="GXX14" s="11"/>
      <c r="GXY14" s="11"/>
      <c r="GXZ14" s="11"/>
      <c r="GYA14" s="11"/>
      <c r="GYB14" s="11"/>
      <c r="GYC14" s="11"/>
      <c r="GYD14" s="11"/>
      <c r="GYE14" s="11"/>
      <c r="GYF14" s="11"/>
      <c r="GYG14" s="11"/>
      <c r="GYH14" s="11"/>
      <c r="GYI14" s="11"/>
      <c r="GYJ14" s="11"/>
      <c r="GYK14" s="11"/>
      <c r="GYL14" s="11"/>
      <c r="GYM14" s="11"/>
      <c r="GYN14" s="11"/>
      <c r="GYO14" s="11"/>
      <c r="GYP14" s="11"/>
      <c r="GYQ14" s="11"/>
      <c r="GYR14" s="11"/>
      <c r="GYS14" s="11"/>
      <c r="GYT14" s="11"/>
      <c r="GYU14" s="11"/>
      <c r="GYV14" s="11"/>
      <c r="GYW14" s="11"/>
      <c r="GYX14" s="11"/>
      <c r="GYY14" s="11"/>
      <c r="GYZ14" s="11"/>
      <c r="GZA14" s="11"/>
      <c r="GZB14" s="11"/>
      <c r="GZC14" s="11"/>
      <c r="GZD14" s="11"/>
      <c r="GZE14" s="11"/>
      <c r="GZF14" s="11"/>
      <c r="GZG14" s="11"/>
      <c r="GZH14" s="11"/>
      <c r="GZI14" s="11"/>
      <c r="GZJ14" s="11"/>
      <c r="GZK14" s="11"/>
      <c r="GZL14" s="11"/>
      <c r="GZM14" s="11"/>
      <c r="GZN14" s="11"/>
      <c r="GZO14" s="11"/>
      <c r="GZP14" s="11"/>
      <c r="GZQ14" s="11"/>
      <c r="GZR14" s="11"/>
      <c r="GZS14" s="11"/>
      <c r="GZT14" s="11"/>
      <c r="GZU14" s="11"/>
      <c r="GZV14" s="11"/>
      <c r="GZW14" s="11"/>
      <c r="GZX14" s="11"/>
      <c r="GZY14" s="11"/>
      <c r="GZZ14" s="11"/>
      <c r="HAA14" s="11"/>
      <c r="HAB14" s="11"/>
      <c r="HAC14" s="11"/>
      <c r="HAD14" s="11"/>
      <c r="HAE14" s="11"/>
      <c r="HAF14" s="11"/>
      <c r="HAG14" s="11"/>
      <c r="HAH14" s="11"/>
      <c r="HAI14" s="11"/>
      <c r="HAJ14" s="11"/>
      <c r="HAK14" s="11"/>
      <c r="HAL14" s="11"/>
      <c r="HAM14" s="11"/>
      <c r="HAN14" s="11"/>
      <c r="HAO14" s="11"/>
      <c r="HAP14" s="11"/>
      <c r="HAQ14" s="11"/>
      <c r="HAR14" s="11"/>
      <c r="HAS14" s="11"/>
      <c r="HAT14" s="11"/>
      <c r="HAU14" s="11"/>
      <c r="HAV14" s="11"/>
      <c r="HAW14" s="11"/>
      <c r="HAX14" s="11"/>
      <c r="HAY14" s="11"/>
      <c r="HAZ14" s="11"/>
      <c r="HBA14" s="11"/>
      <c r="HBB14" s="11"/>
      <c r="HBC14" s="11"/>
      <c r="HBD14" s="11"/>
      <c r="HBE14" s="11"/>
      <c r="HBF14" s="11"/>
      <c r="HBG14" s="11"/>
      <c r="HBH14" s="11"/>
      <c r="HBI14" s="11"/>
      <c r="HBJ14" s="11"/>
      <c r="HBK14" s="11"/>
      <c r="HBL14" s="11"/>
      <c r="HBM14" s="11"/>
      <c r="HBN14" s="11"/>
      <c r="HBO14" s="11"/>
      <c r="HBP14" s="11"/>
      <c r="HBQ14" s="11"/>
      <c r="HBR14" s="11"/>
      <c r="HBS14" s="11"/>
      <c r="HBT14" s="11"/>
      <c r="HBU14" s="11"/>
      <c r="HBV14" s="11"/>
      <c r="HBW14" s="11"/>
      <c r="HBX14" s="11"/>
      <c r="HBY14" s="11"/>
      <c r="HBZ14" s="11"/>
      <c r="HCA14" s="11"/>
      <c r="HCB14" s="11"/>
      <c r="HCC14" s="11"/>
      <c r="HCD14" s="11"/>
      <c r="HCE14" s="11"/>
      <c r="HCF14" s="11"/>
      <c r="HCG14" s="11"/>
      <c r="HCH14" s="11"/>
      <c r="HCI14" s="11"/>
      <c r="HCJ14" s="11"/>
      <c r="HCK14" s="11"/>
      <c r="HCL14" s="11"/>
      <c r="HCM14" s="11"/>
      <c r="HCN14" s="11"/>
      <c r="HCO14" s="11"/>
      <c r="HCP14" s="11"/>
      <c r="HCQ14" s="11"/>
      <c r="HCR14" s="11"/>
      <c r="HCS14" s="11"/>
      <c r="HCT14" s="11"/>
      <c r="HCU14" s="11"/>
      <c r="HCV14" s="11"/>
      <c r="HCW14" s="11"/>
      <c r="HCX14" s="11"/>
      <c r="HCY14" s="11"/>
      <c r="HCZ14" s="11"/>
      <c r="HDA14" s="11"/>
      <c r="HDB14" s="11"/>
      <c r="HDC14" s="11"/>
      <c r="HDD14" s="11"/>
      <c r="HDE14" s="11"/>
      <c r="HDF14" s="11"/>
      <c r="HDG14" s="11"/>
      <c r="HDH14" s="11"/>
      <c r="HDI14" s="11"/>
      <c r="HDJ14" s="11"/>
      <c r="HDK14" s="11"/>
      <c r="HDL14" s="11"/>
      <c r="HDM14" s="11"/>
      <c r="HDN14" s="11"/>
      <c r="HDO14" s="11"/>
      <c r="HDP14" s="11"/>
      <c r="HDQ14" s="11"/>
      <c r="HDR14" s="11"/>
      <c r="HDS14" s="11"/>
      <c r="HDT14" s="11"/>
      <c r="HDU14" s="11"/>
      <c r="HDV14" s="11"/>
      <c r="HDW14" s="11"/>
      <c r="HDX14" s="11"/>
      <c r="HDY14" s="11"/>
      <c r="HDZ14" s="11"/>
      <c r="HEA14" s="11"/>
      <c r="HEB14" s="11"/>
      <c r="HEC14" s="11"/>
      <c r="HED14" s="11"/>
      <c r="HEE14" s="11"/>
      <c r="HEF14" s="11"/>
      <c r="HEG14" s="11"/>
      <c r="HEH14" s="11"/>
      <c r="HEI14" s="11"/>
      <c r="HEJ14" s="11"/>
      <c r="HEK14" s="11"/>
      <c r="HEL14" s="11"/>
      <c r="HEM14" s="11"/>
      <c r="HEN14" s="11"/>
      <c r="HEO14" s="11"/>
      <c r="HEP14" s="11"/>
      <c r="HEQ14" s="11"/>
      <c r="HER14" s="11"/>
      <c r="HES14" s="11"/>
      <c r="HET14" s="11"/>
      <c r="HEU14" s="11"/>
      <c r="HEV14" s="11"/>
      <c r="HEW14" s="11"/>
      <c r="HEX14" s="11"/>
      <c r="HEY14" s="11"/>
      <c r="HEZ14" s="11"/>
      <c r="HFA14" s="11"/>
      <c r="HFB14" s="11"/>
      <c r="HFC14" s="11"/>
      <c r="HFD14" s="11"/>
      <c r="HFE14" s="11"/>
      <c r="HFF14" s="11"/>
      <c r="HFG14" s="11"/>
      <c r="HFH14" s="11"/>
      <c r="HFI14" s="11"/>
      <c r="HFJ14" s="11"/>
      <c r="HFK14" s="11"/>
      <c r="HFL14" s="11"/>
      <c r="HFM14" s="11"/>
      <c r="HFN14" s="11"/>
      <c r="HFO14" s="11"/>
      <c r="HFP14" s="11"/>
      <c r="HFQ14" s="11"/>
      <c r="HFR14" s="11"/>
      <c r="HFS14" s="11"/>
      <c r="HFT14" s="11"/>
      <c r="HFU14" s="11"/>
      <c r="HFV14" s="11"/>
      <c r="HFW14" s="11"/>
      <c r="HFX14" s="11"/>
      <c r="HFY14" s="11"/>
      <c r="HFZ14" s="11"/>
      <c r="HGA14" s="11"/>
      <c r="HGB14" s="11"/>
      <c r="HGC14" s="11"/>
      <c r="HGD14" s="11"/>
      <c r="HGE14" s="11"/>
      <c r="HGF14" s="11"/>
      <c r="HGG14" s="11"/>
      <c r="HGH14" s="11"/>
      <c r="HGI14" s="11"/>
      <c r="HGJ14" s="11"/>
      <c r="HGK14" s="11"/>
      <c r="HGL14" s="11"/>
      <c r="HGM14" s="11"/>
      <c r="HGN14" s="11"/>
      <c r="HGO14" s="11"/>
      <c r="HGP14" s="11"/>
      <c r="HGQ14" s="11"/>
      <c r="HGR14" s="11"/>
      <c r="HGS14" s="11"/>
      <c r="HGT14" s="11"/>
      <c r="HGU14" s="11"/>
      <c r="HGV14" s="11"/>
      <c r="HGW14" s="11"/>
      <c r="HGX14" s="11"/>
      <c r="HGY14" s="11"/>
      <c r="HGZ14" s="11"/>
      <c r="HHA14" s="11"/>
      <c r="HHB14" s="11"/>
      <c r="HHC14" s="11"/>
      <c r="HHD14" s="11"/>
      <c r="HHE14" s="11"/>
      <c r="HHF14" s="11"/>
      <c r="HHG14" s="11"/>
      <c r="HHH14" s="11"/>
      <c r="HHI14" s="11"/>
      <c r="HHJ14" s="11"/>
      <c r="HHK14" s="11"/>
      <c r="HHL14" s="11"/>
      <c r="HHM14" s="11"/>
      <c r="HHN14" s="11"/>
      <c r="HHO14" s="11"/>
      <c r="HHP14" s="11"/>
      <c r="HHQ14" s="11"/>
      <c r="HHR14" s="11"/>
      <c r="HHS14" s="11"/>
      <c r="HHT14" s="11"/>
      <c r="HHU14" s="11"/>
      <c r="HHV14" s="11"/>
      <c r="HHW14" s="11"/>
      <c r="HHX14" s="11"/>
      <c r="HHY14" s="11"/>
      <c r="HHZ14" s="11"/>
      <c r="HIA14" s="11"/>
      <c r="HIB14" s="11"/>
      <c r="HIC14" s="11"/>
      <c r="HID14" s="11"/>
      <c r="HIE14" s="11"/>
      <c r="HIF14" s="11"/>
      <c r="HIG14" s="11"/>
      <c r="HIH14" s="11"/>
      <c r="HII14" s="11"/>
      <c r="HIJ14" s="11"/>
      <c r="HIK14" s="11"/>
      <c r="HIL14" s="11"/>
      <c r="HIM14" s="11"/>
      <c r="HIN14" s="11"/>
      <c r="HIO14" s="11"/>
      <c r="HIP14" s="11"/>
      <c r="HIQ14" s="11"/>
      <c r="HIR14" s="11"/>
      <c r="HIS14" s="11"/>
      <c r="HIT14" s="11"/>
      <c r="HIU14" s="11"/>
      <c r="HIV14" s="11"/>
      <c r="HIW14" s="11"/>
      <c r="HIX14" s="11"/>
      <c r="HIY14" s="11"/>
      <c r="HIZ14" s="11"/>
      <c r="HJA14" s="11"/>
      <c r="HJB14" s="11"/>
      <c r="HJC14" s="11"/>
      <c r="HJD14" s="11"/>
      <c r="HJE14" s="11"/>
      <c r="HJF14" s="11"/>
      <c r="HJG14" s="11"/>
      <c r="HJH14" s="11"/>
      <c r="HJI14" s="11"/>
      <c r="HJJ14" s="11"/>
      <c r="HJK14" s="11"/>
      <c r="HJL14" s="11"/>
      <c r="HJM14" s="11"/>
      <c r="HJN14" s="11"/>
      <c r="HJO14" s="11"/>
      <c r="HJP14" s="11"/>
      <c r="HJQ14" s="11"/>
      <c r="HJR14" s="11"/>
      <c r="HJS14" s="11"/>
      <c r="HJT14" s="11"/>
      <c r="HJU14" s="11"/>
      <c r="HJV14" s="11"/>
      <c r="HJW14" s="11"/>
      <c r="HJX14" s="11"/>
      <c r="HJY14" s="11"/>
      <c r="HJZ14" s="11"/>
      <c r="HKA14" s="11"/>
      <c r="HKB14" s="11"/>
      <c r="HKC14" s="11"/>
      <c r="HKD14" s="11"/>
      <c r="HKE14" s="11"/>
      <c r="HKF14" s="11"/>
      <c r="HKG14" s="11"/>
      <c r="HKH14" s="11"/>
      <c r="HKI14" s="11"/>
      <c r="HKJ14" s="11"/>
      <c r="HKK14" s="11"/>
      <c r="HKL14" s="11"/>
      <c r="HKM14" s="11"/>
      <c r="HKN14" s="11"/>
      <c r="HKO14" s="11"/>
      <c r="HKP14" s="11"/>
      <c r="HKQ14" s="11"/>
      <c r="HKR14" s="11"/>
      <c r="HKS14" s="11"/>
      <c r="HKT14" s="11"/>
      <c r="HKU14" s="11"/>
      <c r="HKV14" s="11"/>
      <c r="HKW14" s="11"/>
      <c r="HKX14" s="11"/>
      <c r="HKY14" s="11"/>
      <c r="HKZ14" s="11"/>
      <c r="HLA14" s="11"/>
      <c r="HLB14" s="11"/>
      <c r="HLC14" s="11"/>
      <c r="HLD14" s="11"/>
      <c r="HLE14" s="11"/>
      <c r="HLF14" s="11"/>
      <c r="HLG14" s="11"/>
      <c r="HLH14" s="11"/>
      <c r="HLI14" s="11"/>
      <c r="HLJ14" s="11"/>
      <c r="HLK14" s="11"/>
      <c r="HLL14" s="11"/>
      <c r="HLM14" s="11"/>
      <c r="HLN14" s="11"/>
      <c r="HLO14" s="11"/>
      <c r="HLP14" s="11"/>
      <c r="HLQ14" s="11"/>
      <c r="HLR14" s="11"/>
      <c r="HLS14" s="11"/>
      <c r="HLT14" s="11"/>
      <c r="HLU14" s="11"/>
      <c r="HLV14" s="11"/>
      <c r="HLW14" s="11"/>
      <c r="HLX14" s="11"/>
      <c r="HLY14" s="11"/>
      <c r="HLZ14" s="11"/>
      <c r="HMA14" s="11"/>
      <c r="HMB14" s="11"/>
      <c r="HMC14" s="11"/>
      <c r="HMD14" s="11"/>
      <c r="HME14" s="11"/>
      <c r="HMF14" s="11"/>
      <c r="HMG14" s="11"/>
      <c r="HMH14" s="11"/>
      <c r="HMI14" s="11"/>
      <c r="HMJ14" s="11"/>
      <c r="HMK14" s="11"/>
      <c r="HML14" s="11"/>
      <c r="HMM14" s="11"/>
      <c r="HMN14" s="11"/>
      <c r="HMO14" s="11"/>
      <c r="HMP14" s="11"/>
      <c r="HMQ14" s="11"/>
      <c r="HMR14" s="11"/>
      <c r="HMS14" s="11"/>
      <c r="HMT14" s="11"/>
      <c r="HMU14" s="11"/>
      <c r="HMV14" s="11"/>
      <c r="HMW14" s="11"/>
      <c r="HMX14" s="11"/>
      <c r="HMY14" s="11"/>
      <c r="HMZ14" s="11"/>
      <c r="HNA14" s="11"/>
      <c r="HNB14" s="11"/>
      <c r="HNC14" s="11"/>
      <c r="HND14" s="11"/>
      <c r="HNE14" s="11"/>
      <c r="HNF14" s="11"/>
      <c r="HNG14" s="11"/>
      <c r="HNH14" s="11"/>
      <c r="HNI14" s="11"/>
      <c r="HNJ14" s="11"/>
      <c r="HNK14" s="11"/>
      <c r="HNL14" s="11"/>
      <c r="HNM14" s="11"/>
      <c r="HNN14" s="11"/>
      <c r="HNO14" s="11"/>
      <c r="HNP14" s="11"/>
      <c r="HNQ14" s="11"/>
      <c r="HNR14" s="11"/>
      <c r="HNS14" s="11"/>
      <c r="HNT14" s="11"/>
      <c r="HNU14" s="11"/>
      <c r="HNV14" s="11"/>
      <c r="HNW14" s="11"/>
      <c r="HNX14" s="11"/>
      <c r="HNY14" s="11"/>
      <c r="HNZ14" s="11"/>
      <c r="HOA14" s="11"/>
      <c r="HOB14" s="11"/>
      <c r="HOC14" s="11"/>
      <c r="HOD14" s="11"/>
      <c r="HOE14" s="11"/>
      <c r="HOF14" s="11"/>
      <c r="HOG14" s="11"/>
      <c r="HOH14" s="11"/>
      <c r="HOI14" s="11"/>
      <c r="HOJ14" s="11"/>
      <c r="HOK14" s="11"/>
      <c r="HOL14" s="11"/>
      <c r="HOM14" s="11"/>
      <c r="HON14" s="11"/>
      <c r="HOO14" s="11"/>
      <c r="HOP14" s="11"/>
      <c r="HOQ14" s="11"/>
      <c r="HOR14" s="11"/>
      <c r="HOS14" s="11"/>
      <c r="HOT14" s="11"/>
      <c r="HOU14" s="11"/>
      <c r="HOV14" s="11"/>
      <c r="HOW14" s="11"/>
      <c r="HOX14" s="11"/>
      <c r="HOY14" s="11"/>
      <c r="HOZ14" s="11"/>
      <c r="HPA14" s="11"/>
      <c r="HPB14" s="11"/>
      <c r="HPC14" s="11"/>
      <c r="HPD14" s="11"/>
      <c r="HPE14" s="11"/>
      <c r="HPF14" s="11"/>
      <c r="HPG14" s="11"/>
      <c r="HPH14" s="11"/>
      <c r="HPI14" s="11"/>
      <c r="HPJ14" s="11"/>
      <c r="HPK14" s="11"/>
      <c r="HPL14" s="11"/>
      <c r="HPM14" s="11"/>
      <c r="HPN14" s="11"/>
      <c r="HPO14" s="11"/>
      <c r="HPP14" s="11"/>
      <c r="HPQ14" s="11"/>
      <c r="HPR14" s="11"/>
      <c r="HPS14" s="11"/>
      <c r="HPT14" s="11"/>
      <c r="HPU14" s="11"/>
      <c r="HPV14" s="11"/>
      <c r="HPW14" s="11"/>
      <c r="HPX14" s="11"/>
      <c r="HPY14" s="11"/>
      <c r="HPZ14" s="11"/>
      <c r="HQA14" s="11"/>
      <c r="HQB14" s="11"/>
      <c r="HQC14" s="11"/>
      <c r="HQD14" s="11"/>
      <c r="HQE14" s="11"/>
      <c r="HQF14" s="11"/>
      <c r="HQG14" s="11"/>
      <c r="HQH14" s="11"/>
      <c r="HQI14" s="11"/>
      <c r="HQJ14" s="11"/>
      <c r="HQK14" s="11"/>
      <c r="HQL14" s="11"/>
      <c r="HQM14" s="11"/>
      <c r="HQN14" s="11"/>
      <c r="HQO14" s="11"/>
      <c r="HQP14" s="11"/>
      <c r="HQQ14" s="11"/>
      <c r="HQR14" s="11"/>
      <c r="HQS14" s="11"/>
      <c r="HQT14" s="11"/>
      <c r="HQU14" s="11"/>
      <c r="HQV14" s="11"/>
      <c r="HQW14" s="11"/>
      <c r="HQX14" s="11"/>
      <c r="HQY14" s="11"/>
      <c r="HQZ14" s="11"/>
      <c r="HRA14" s="11"/>
      <c r="HRB14" s="11"/>
      <c r="HRC14" s="11"/>
      <c r="HRD14" s="11"/>
      <c r="HRE14" s="11"/>
      <c r="HRF14" s="11"/>
      <c r="HRG14" s="11"/>
      <c r="HRH14" s="11"/>
      <c r="HRI14" s="11"/>
      <c r="HRJ14" s="11"/>
      <c r="HRK14" s="11"/>
      <c r="HRL14" s="11"/>
      <c r="HRM14" s="11"/>
      <c r="HRN14" s="11"/>
      <c r="HRO14" s="11"/>
      <c r="HRP14" s="11"/>
      <c r="HRQ14" s="11"/>
      <c r="HRR14" s="11"/>
      <c r="HRS14" s="11"/>
      <c r="HRT14" s="11"/>
      <c r="HRU14" s="11"/>
      <c r="HRV14" s="11"/>
      <c r="HRW14" s="11"/>
      <c r="HRX14" s="11"/>
      <c r="HRY14" s="11"/>
      <c r="HRZ14" s="11"/>
      <c r="HSA14" s="11"/>
      <c r="HSB14" s="11"/>
      <c r="HSC14" s="11"/>
      <c r="HSD14" s="11"/>
      <c r="HSE14" s="11"/>
      <c r="HSF14" s="11"/>
      <c r="HSG14" s="11"/>
      <c r="HSH14" s="11"/>
      <c r="HSI14" s="11"/>
      <c r="HSJ14" s="11"/>
      <c r="HSK14" s="11"/>
      <c r="HSL14" s="11"/>
      <c r="HSM14" s="11"/>
      <c r="HSN14" s="11"/>
      <c r="HSO14" s="11"/>
      <c r="HSP14" s="11"/>
      <c r="HSQ14" s="11"/>
      <c r="HSR14" s="11"/>
      <c r="HSS14" s="11"/>
      <c r="HST14" s="11"/>
      <c r="HSU14" s="11"/>
      <c r="HSV14" s="11"/>
      <c r="HSW14" s="11"/>
      <c r="HSX14" s="11"/>
      <c r="HSY14" s="11"/>
      <c r="HSZ14" s="11"/>
      <c r="HTA14" s="11"/>
      <c r="HTB14" s="11"/>
      <c r="HTC14" s="11"/>
      <c r="HTD14" s="11"/>
      <c r="HTE14" s="11"/>
      <c r="HTF14" s="11"/>
      <c r="HTG14" s="11"/>
      <c r="HTH14" s="11"/>
      <c r="HTI14" s="11"/>
      <c r="HTJ14" s="11"/>
      <c r="HTK14" s="11"/>
      <c r="HTL14" s="11"/>
      <c r="HTM14" s="11"/>
      <c r="HTN14" s="11"/>
      <c r="HTO14" s="11"/>
      <c r="HTP14" s="11"/>
      <c r="HTQ14" s="11"/>
      <c r="HTR14" s="11"/>
      <c r="HTS14" s="11"/>
      <c r="HTT14" s="11"/>
      <c r="HTU14" s="11"/>
      <c r="HTV14" s="11"/>
      <c r="HTW14" s="11"/>
      <c r="HTX14" s="11"/>
      <c r="HTY14" s="11"/>
      <c r="HTZ14" s="11"/>
      <c r="HUA14" s="11"/>
      <c r="HUB14" s="11"/>
      <c r="HUC14" s="11"/>
      <c r="HUD14" s="11"/>
      <c r="HUE14" s="11"/>
      <c r="HUF14" s="11"/>
      <c r="HUG14" s="11"/>
      <c r="HUH14" s="11"/>
      <c r="HUI14" s="11"/>
      <c r="HUJ14" s="11"/>
      <c r="HUK14" s="11"/>
      <c r="HUL14" s="11"/>
      <c r="HUM14" s="11"/>
      <c r="HUN14" s="11"/>
      <c r="HUO14" s="11"/>
      <c r="HUP14" s="11"/>
      <c r="HUQ14" s="11"/>
      <c r="HUR14" s="11"/>
      <c r="HUS14" s="11"/>
      <c r="HUT14" s="11"/>
      <c r="HUU14" s="11"/>
      <c r="HUV14" s="11"/>
      <c r="HUW14" s="11"/>
      <c r="HUX14" s="11"/>
      <c r="HUY14" s="11"/>
      <c r="HUZ14" s="11"/>
      <c r="HVA14" s="11"/>
      <c r="HVB14" s="11"/>
      <c r="HVC14" s="11"/>
      <c r="HVD14" s="11"/>
      <c r="HVE14" s="11"/>
      <c r="HVF14" s="11"/>
      <c r="HVG14" s="11"/>
      <c r="HVH14" s="11"/>
      <c r="HVI14" s="11"/>
      <c r="HVJ14" s="11"/>
      <c r="HVK14" s="11"/>
      <c r="HVL14" s="11"/>
      <c r="HVM14" s="11"/>
      <c r="HVN14" s="11"/>
      <c r="HVO14" s="11"/>
      <c r="HVP14" s="11"/>
      <c r="HVQ14" s="11"/>
      <c r="HVR14" s="11"/>
      <c r="HVS14" s="11"/>
      <c r="HVT14" s="11"/>
      <c r="HVU14" s="11"/>
      <c r="HVV14" s="11"/>
      <c r="HVW14" s="11"/>
      <c r="HVX14" s="11"/>
      <c r="HVY14" s="11"/>
      <c r="HVZ14" s="11"/>
      <c r="HWA14" s="11"/>
      <c r="HWB14" s="11"/>
      <c r="HWC14" s="11"/>
      <c r="HWD14" s="11"/>
      <c r="HWE14" s="11"/>
      <c r="HWF14" s="11"/>
      <c r="HWG14" s="11"/>
      <c r="HWH14" s="11"/>
      <c r="HWI14" s="11"/>
      <c r="HWJ14" s="11"/>
      <c r="HWK14" s="11"/>
      <c r="HWL14" s="11"/>
      <c r="HWM14" s="11"/>
      <c r="HWN14" s="11"/>
      <c r="HWO14" s="11"/>
      <c r="HWP14" s="11"/>
      <c r="HWQ14" s="11"/>
      <c r="HWR14" s="11"/>
      <c r="HWS14" s="11"/>
      <c r="HWT14" s="11"/>
      <c r="HWU14" s="11"/>
      <c r="HWV14" s="11"/>
      <c r="HWW14" s="11"/>
      <c r="HWX14" s="11"/>
      <c r="HWY14" s="11"/>
      <c r="HWZ14" s="11"/>
      <c r="HXA14" s="11"/>
      <c r="HXB14" s="11"/>
      <c r="HXC14" s="11"/>
      <c r="HXD14" s="11"/>
      <c r="HXE14" s="11"/>
      <c r="HXF14" s="11"/>
      <c r="HXG14" s="11"/>
      <c r="HXH14" s="11"/>
      <c r="HXI14" s="11"/>
      <c r="HXJ14" s="11"/>
      <c r="HXK14" s="11"/>
      <c r="HXL14" s="11"/>
      <c r="HXM14" s="11"/>
      <c r="HXN14" s="11"/>
      <c r="HXO14" s="11"/>
      <c r="HXP14" s="11"/>
      <c r="HXQ14" s="11"/>
      <c r="HXR14" s="11"/>
      <c r="HXS14" s="11"/>
      <c r="HXT14" s="11"/>
      <c r="HXU14" s="11"/>
      <c r="HXV14" s="11"/>
      <c r="HXW14" s="11"/>
      <c r="HXX14" s="11"/>
      <c r="HXY14" s="11"/>
      <c r="HXZ14" s="11"/>
      <c r="HYA14" s="11"/>
      <c r="HYB14" s="11"/>
      <c r="HYC14" s="11"/>
      <c r="HYD14" s="11"/>
      <c r="HYE14" s="11"/>
      <c r="HYF14" s="11"/>
      <c r="HYG14" s="11"/>
      <c r="HYH14" s="11"/>
      <c r="HYI14" s="11"/>
      <c r="HYJ14" s="11"/>
      <c r="HYK14" s="11"/>
      <c r="HYL14" s="11"/>
      <c r="HYM14" s="11"/>
      <c r="HYN14" s="11"/>
      <c r="HYO14" s="11"/>
      <c r="HYP14" s="11"/>
      <c r="HYQ14" s="11"/>
      <c r="HYR14" s="11"/>
      <c r="HYS14" s="11"/>
      <c r="HYT14" s="11"/>
      <c r="HYU14" s="11"/>
      <c r="HYV14" s="11"/>
      <c r="HYW14" s="11"/>
      <c r="HYX14" s="11"/>
      <c r="HYY14" s="11"/>
      <c r="HYZ14" s="11"/>
      <c r="HZA14" s="11"/>
      <c r="HZB14" s="11"/>
      <c r="HZC14" s="11"/>
      <c r="HZD14" s="11"/>
      <c r="HZE14" s="11"/>
      <c r="HZF14" s="11"/>
      <c r="HZG14" s="11"/>
      <c r="HZH14" s="11"/>
      <c r="HZI14" s="11"/>
      <c r="HZJ14" s="11"/>
      <c r="HZK14" s="11"/>
      <c r="HZL14" s="11"/>
      <c r="HZM14" s="11"/>
      <c r="HZN14" s="11"/>
      <c r="HZO14" s="11"/>
      <c r="HZP14" s="11"/>
      <c r="HZQ14" s="11"/>
      <c r="HZR14" s="11"/>
      <c r="HZS14" s="11"/>
      <c r="HZT14" s="11"/>
      <c r="HZU14" s="11"/>
      <c r="HZV14" s="11"/>
      <c r="HZW14" s="11"/>
      <c r="HZX14" s="11"/>
      <c r="HZY14" s="11"/>
      <c r="HZZ14" s="11"/>
      <c r="IAA14" s="11"/>
      <c r="IAB14" s="11"/>
      <c r="IAC14" s="11"/>
      <c r="IAD14" s="11"/>
      <c r="IAE14" s="11"/>
      <c r="IAF14" s="11"/>
      <c r="IAG14" s="11"/>
      <c r="IAH14" s="11"/>
      <c r="IAI14" s="11"/>
      <c r="IAJ14" s="11"/>
      <c r="IAK14" s="11"/>
      <c r="IAL14" s="11"/>
      <c r="IAM14" s="11"/>
      <c r="IAN14" s="11"/>
      <c r="IAO14" s="11"/>
      <c r="IAP14" s="11"/>
      <c r="IAQ14" s="11"/>
      <c r="IAR14" s="11"/>
      <c r="IAS14" s="11"/>
      <c r="IAT14" s="11"/>
      <c r="IAU14" s="11"/>
      <c r="IAV14" s="11"/>
      <c r="IAW14" s="11"/>
      <c r="IAX14" s="11"/>
      <c r="IAY14" s="11"/>
      <c r="IAZ14" s="11"/>
      <c r="IBA14" s="11"/>
      <c r="IBB14" s="11"/>
      <c r="IBC14" s="11"/>
      <c r="IBD14" s="11"/>
      <c r="IBE14" s="11"/>
      <c r="IBF14" s="11"/>
      <c r="IBG14" s="11"/>
      <c r="IBH14" s="11"/>
      <c r="IBI14" s="11"/>
      <c r="IBJ14" s="11"/>
      <c r="IBK14" s="11"/>
      <c r="IBL14" s="11"/>
      <c r="IBM14" s="11"/>
      <c r="IBN14" s="11"/>
      <c r="IBO14" s="11"/>
      <c r="IBP14" s="11"/>
      <c r="IBQ14" s="11"/>
      <c r="IBR14" s="11"/>
      <c r="IBS14" s="11"/>
      <c r="IBT14" s="11"/>
      <c r="IBU14" s="11"/>
      <c r="IBV14" s="11"/>
      <c r="IBW14" s="11"/>
      <c r="IBX14" s="11"/>
      <c r="IBY14" s="11"/>
      <c r="IBZ14" s="11"/>
      <c r="ICA14" s="11"/>
      <c r="ICB14" s="11"/>
      <c r="ICC14" s="11"/>
      <c r="ICD14" s="11"/>
      <c r="ICE14" s="11"/>
      <c r="ICF14" s="11"/>
      <c r="ICG14" s="11"/>
      <c r="ICH14" s="11"/>
      <c r="ICI14" s="11"/>
      <c r="ICJ14" s="11"/>
      <c r="ICK14" s="11"/>
      <c r="ICL14" s="11"/>
      <c r="ICM14" s="11"/>
      <c r="ICN14" s="11"/>
      <c r="ICO14" s="11"/>
      <c r="ICP14" s="11"/>
      <c r="ICQ14" s="11"/>
      <c r="ICR14" s="11"/>
      <c r="ICS14" s="11"/>
      <c r="ICT14" s="11"/>
      <c r="ICU14" s="11"/>
      <c r="ICV14" s="11"/>
      <c r="ICW14" s="11"/>
      <c r="ICX14" s="11"/>
      <c r="ICY14" s="11"/>
      <c r="ICZ14" s="11"/>
      <c r="IDA14" s="11"/>
      <c r="IDB14" s="11"/>
      <c r="IDC14" s="11"/>
      <c r="IDD14" s="11"/>
      <c r="IDE14" s="11"/>
      <c r="IDF14" s="11"/>
      <c r="IDG14" s="11"/>
      <c r="IDH14" s="11"/>
      <c r="IDI14" s="11"/>
      <c r="IDJ14" s="11"/>
      <c r="IDK14" s="11"/>
      <c r="IDL14" s="11"/>
      <c r="IDM14" s="11"/>
      <c r="IDN14" s="11"/>
      <c r="IDO14" s="11"/>
      <c r="IDP14" s="11"/>
      <c r="IDQ14" s="11"/>
      <c r="IDR14" s="11"/>
      <c r="IDS14" s="11"/>
      <c r="IDT14" s="11"/>
      <c r="IDU14" s="11"/>
      <c r="IDV14" s="11"/>
      <c r="IDW14" s="11"/>
      <c r="IDX14" s="11"/>
      <c r="IDY14" s="11"/>
      <c r="IDZ14" s="11"/>
      <c r="IEA14" s="11"/>
      <c r="IEB14" s="11"/>
      <c r="IEC14" s="11"/>
      <c r="IED14" s="11"/>
      <c r="IEE14" s="11"/>
      <c r="IEF14" s="11"/>
      <c r="IEG14" s="11"/>
      <c r="IEH14" s="11"/>
      <c r="IEI14" s="11"/>
      <c r="IEJ14" s="11"/>
      <c r="IEK14" s="11"/>
      <c r="IEL14" s="11"/>
      <c r="IEM14" s="11"/>
      <c r="IEN14" s="11"/>
      <c r="IEO14" s="11"/>
      <c r="IEP14" s="11"/>
      <c r="IEQ14" s="11"/>
      <c r="IER14" s="11"/>
      <c r="IES14" s="11"/>
      <c r="IET14" s="11"/>
      <c r="IEU14" s="11"/>
      <c r="IEV14" s="11"/>
      <c r="IEW14" s="11"/>
      <c r="IEX14" s="11"/>
      <c r="IEY14" s="11"/>
      <c r="IEZ14" s="11"/>
      <c r="IFA14" s="11"/>
      <c r="IFB14" s="11"/>
      <c r="IFC14" s="11"/>
      <c r="IFD14" s="11"/>
      <c r="IFE14" s="11"/>
      <c r="IFF14" s="11"/>
      <c r="IFG14" s="11"/>
      <c r="IFH14" s="11"/>
      <c r="IFI14" s="11"/>
      <c r="IFJ14" s="11"/>
      <c r="IFK14" s="11"/>
      <c r="IFL14" s="11"/>
      <c r="IFM14" s="11"/>
      <c r="IFN14" s="11"/>
      <c r="IFO14" s="11"/>
      <c r="IFP14" s="11"/>
      <c r="IFQ14" s="11"/>
      <c r="IFR14" s="11"/>
      <c r="IFS14" s="11"/>
      <c r="IFT14" s="11"/>
      <c r="IFU14" s="11"/>
      <c r="IFV14" s="11"/>
      <c r="IFW14" s="11"/>
      <c r="IFX14" s="11"/>
      <c r="IFY14" s="11"/>
      <c r="IFZ14" s="11"/>
      <c r="IGA14" s="11"/>
      <c r="IGB14" s="11"/>
      <c r="IGC14" s="11"/>
      <c r="IGD14" s="11"/>
      <c r="IGE14" s="11"/>
      <c r="IGF14" s="11"/>
      <c r="IGG14" s="11"/>
      <c r="IGH14" s="11"/>
      <c r="IGI14" s="11"/>
      <c r="IGJ14" s="11"/>
      <c r="IGK14" s="11"/>
      <c r="IGL14" s="11"/>
      <c r="IGM14" s="11"/>
      <c r="IGN14" s="11"/>
      <c r="IGO14" s="11"/>
      <c r="IGP14" s="11"/>
      <c r="IGQ14" s="11"/>
      <c r="IGR14" s="11"/>
      <c r="IGS14" s="11"/>
      <c r="IGT14" s="11"/>
      <c r="IGU14" s="11"/>
      <c r="IGV14" s="11"/>
      <c r="IGW14" s="11"/>
      <c r="IGX14" s="11"/>
      <c r="IGY14" s="11"/>
      <c r="IGZ14" s="11"/>
      <c r="IHA14" s="11"/>
      <c r="IHB14" s="11"/>
      <c r="IHC14" s="11"/>
      <c r="IHD14" s="11"/>
      <c r="IHE14" s="11"/>
      <c r="IHF14" s="11"/>
      <c r="IHG14" s="11"/>
      <c r="IHH14" s="11"/>
      <c r="IHI14" s="11"/>
      <c r="IHJ14" s="11"/>
      <c r="IHK14" s="11"/>
      <c r="IHL14" s="11"/>
      <c r="IHM14" s="11"/>
      <c r="IHN14" s="11"/>
      <c r="IHO14" s="11"/>
      <c r="IHP14" s="11"/>
      <c r="IHQ14" s="11"/>
      <c r="IHR14" s="11"/>
      <c r="IHS14" s="11"/>
      <c r="IHT14" s="11"/>
      <c r="IHU14" s="11"/>
      <c r="IHV14" s="11"/>
      <c r="IHW14" s="11"/>
      <c r="IHX14" s="11"/>
      <c r="IHY14" s="11"/>
      <c r="IHZ14" s="11"/>
      <c r="IIA14" s="11"/>
      <c r="IIB14" s="11"/>
      <c r="IIC14" s="11"/>
      <c r="IID14" s="11"/>
      <c r="IIE14" s="11"/>
      <c r="IIF14" s="11"/>
      <c r="IIG14" s="11"/>
      <c r="IIH14" s="11"/>
      <c r="III14" s="11"/>
      <c r="IIJ14" s="11"/>
      <c r="IIK14" s="11"/>
      <c r="IIL14" s="11"/>
      <c r="IIM14" s="11"/>
      <c r="IIN14" s="11"/>
      <c r="IIO14" s="11"/>
      <c r="IIP14" s="11"/>
      <c r="IIQ14" s="11"/>
      <c r="IIR14" s="11"/>
      <c r="IIS14" s="11"/>
      <c r="IIT14" s="11"/>
      <c r="IIU14" s="11"/>
      <c r="IIV14" s="11"/>
      <c r="IIW14" s="11"/>
      <c r="IIX14" s="11"/>
      <c r="IIY14" s="11"/>
      <c r="IIZ14" s="11"/>
      <c r="IJA14" s="11"/>
      <c r="IJB14" s="11"/>
      <c r="IJC14" s="11"/>
      <c r="IJD14" s="11"/>
      <c r="IJE14" s="11"/>
      <c r="IJF14" s="11"/>
      <c r="IJG14" s="11"/>
      <c r="IJH14" s="11"/>
      <c r="IJI14" s="11"/>
      <c r="IJJ14" s="11"/>
      <c r="IJK14" s="11"/>
      <c r="IJL14" s="11"/>
      <c r="IJM14" s="11"/>
      <c r="IJN14" s="11"/>
      <c r="IJO14" s="11"/>
      <c r="IJP14" s="11"/>
      <c r="IJQ14" s="11"/>
      <c r="IJR14" s="11"/>
      <c r="IJS14" s="11"/>
      <c r="IJT14" s="11"/>
      <c r="IJU14" s="11"/>
      <c r="IJV14" s="11"/>
      <c r="IJW14" s="11"/>
      <c r="IJX14" s="11"/>
      <c r="IJY14" s="11"/>
      <c r="IJZ14" s="11"/>
      <c r="IKA14" s="11"/>
      <c r="IKB14" s="11"/>
      <c r="IKC14" s="11"/>
      <c r="IKD14" s="11"/>
      <c r="IKE14" s="11"/>
      <c r="IKF14" s="11"/>
      <c r="IKG14" s="11"/>
      <c r="IKH14" s="11"/>
      <c r="IKI14" s="11"/>
      <c r="IKJ14" s="11"/>
      <c r="IKK14" s="11"/>
      <c r="IKL14" s="11"/>
      <c r="IKM14" s="11"/>
      <c r="IKN14" s="11"/>
      <c r="IKO14" s="11"/>
      <c r="IKP14" s="11"/>
      <c r="IKQ14" s="11"/>
      <c r="IKR14" s="11"/>
      <c r="IKS14" s="11"/>
      <c r="IKT14" s="11"/>
      <c r="IKU14" s="11"/>
      <c r="IKV14" s="11"/>
      <c r="IKW14" s="11"/>
      <c r="IKX14" s="11"/>
      <c r="IKY14" s="11"/>
      <c r="IKZ14" s="11"/>
      <c r="ILA14" s="11"/>
      <c r="ILB14" s="11"/>
      <c r="ILC14" s="11"/>
      <c r="ILD14" s="11"/>
      <c r="ILE14" s="11"/>
      <c r="ILF14" s="11"/>
      <c r="ILG14" s="11"/>
      <c r="ILH14" s="11"/>
      <c r="ILI14" s="11"/>
      <c r="ILJ14" s="11"/>
      <c r="ILK14" s="11"/>
      <c r="ILL14" s="11"/>
      <c r="ILM14" s="11"/>
      <c r="ILN14" s="11"/>
      <c r="ILO14" s="11"/>
      <c r="ILP14" s="11"/>
      <c r="ILQ14" s="11"/>
      <c r="ILR14" s="11"/>
      <c r="ILS14" s="11"/>
      <c r="ILT14" s="11"/>
      <c r="ILU14" s="11"/>
      <c r="ILV14" s="11"/>
      <c r="ILW14" s="11"/>
      <c r="ILX14" s="11"/>
      <c r="ILY14" s="11"/>
      <c r="ILZ14" s="11"/>
      <c r="IMA14" s="11"/>
      <c r="IMB14" s="11"/>
      <c r="IMC14" s="11"/>
      <c r="IMD14" s="11"/>
      <c r="IME14" s="11"/>
      <c r="IMF14" s="11"/>
      <c r="IMG14" s="11"/>
      <c r="IMH14" s="11"/>
      <c r="IMI14" s="11"/>
      <c r="IMJ14" s="11"/>
      <c r="IMK14" s="11"/>
      <c r="IML14" s="11"/>
      <c r="IMM14" s="11"/>
      <c r="IMN14" s="11"/>
      <c r="IMO14" s="11"/>
      <c r="IMP14" s="11"/>
      <c r="IMQ14" s="11"/>
      <c r="IMR14" s="11"/>
      <c r="IMS14" s="11"/>
      <c r="IMT14" s="11"/>
      <c r="IMU14" s="11"/>
      <c r="IMV14" s="11"/>
      <c r="IMW14" s="11"/>
      <c r="IMX14" s="11"/>
      <c r="IMY14" s="11"/>
      <c r="IMZ14" s="11"/>
      <c r="INA14" s="11"/>
      <c r="INB14" s="11"/>
      <c r="INC14" s="11"/>
      <c r="IND14" s="11"/>
      <c r="INE14" s="11"/>
      <c r="INF14" s="11"/>
      <c r="ING14" s="11"/>
      <c r="INH14" s="11"/>
      <c r="INI14" s="11"/>
      <c r="INJ14" s="11"/>
      <c r="INK14" s="11"/>
      <c r="INL14" s="11"/>
      <c r="INM14" s="11"/>
      <c r="INN14" s="11"/>
      <c r="INO14" s="11"/>
      <c r="INP14" s="11"/>
      <c r="INQ14" s="11"/>
      <c r="INR14" s="11"/>
      <c r="INS14" s="11"/>
      <c r="INT14" s="11"/>
      <c r="INU14" s="11"/>
      <c r="INV14" s="11"/>
      <c r="INW14" s="11"/>
      <c r="INX14" s="11"/>
      <c r="INY14" s="11"/>
      <c r="INZ14" s="11"/>
      <c r="IOA14" s="11"/>
      <c r="IOB14" s="11"/>
      <c r="IOC14" s="11"/>
      <c r="IOD14" s="11"/>
      <c r="IOE14" s="11"/>
      <c r="IOF14" s="11"/>
      <c r="IOG14" s="11"/>
      <c r="IOH14" s="11"/>
      <c r="IOI14" s="11"/>
      <c r="IOJ14" s="11"/>
      <c r="IOK14" s="11"/>
      <c r="IOL14" s="11"/>
      <c r="IOM14" s="11"/>
      <c r="ION14" s="11"/>
      <c r="IOO14" s="11"/>
      <c r="IOP14" s="11"/>
      <c r="IOQ14" s="11"/>
      <c r="IOR14" s="11"/>
      <c r="IOS14" s="11"/>
      <c r="IOT14" s="11"/>
      <c r="IOU14" s="11"/>
      <c r="IOV14" s="11"/>
      <c r="IOW14" s="11"/>
      <c r="IOX14" s="11"/>
      <c r="IOY14" s="11"/>
      <c r="IOZ14" s="11"/>
      <c r="IPA14" s="11"/>
      <c r="IPB14" s="11"/>
      <c r="IPC14" s="11"/>
      <c r="IPD14" s="11"/>
      <c r="IPE14" s="11"/>
      <c r="IPF14" s="11"/>
      <c r="IPG14" s="11"/>
      <c r="IPH14" s="11"/>
      <c r="IPI14" s="11"/>
      <c r="IPJ14" s="11"/>
      <c r="IPK14" s="11"/>
      <c r="IPL14" s="11"/>
      <c r="IPM14" s="11"/>
      <c r="IPN14" s="11"/>
      <c r="IPO14" s="11"/>
      <c r="IPP14" s="11"/>
      <c r="IPQ14" s="11"/>
      <c r="IPR14" s="11"/>
      <c r="IPS14" s="11"/>
      <c r="IPT14" s="11"/>
      <c r="IPU14" s="11"/>
      <c r="IPV14" s="11"/>
      <c r="IPW14" s="11"/>
      <c r="IPX14" s="11"/>
      <c r="IPY14" s="11"/>
      <c r="IPZ14" s="11"/>
      <c r="IQA14" s="11"/>
      <c r="IQB14" s="11"/>
      <c r="IQC14" s="11"/>
      <c r="IQD14" s="11"/>
      <c r="IQE14" s="11"/>
      <c r="IQF14" s="11"/>
      <c r="IQG14" s="11"/>
      <c r="IQH14" s="11"/>
      <c r="IQI14" s="11"/>
      <c r="IQJ14" s="11"/>
      <c r="IQK14" s="11"/>
      <c r="IQL14" s="11"/>
      <c r="IQM14" s="11"/>
      <c r="IQN14" s="11"/>
      <c r="IQO14" s="11"/>
      <c r="IQP14" s="11"/>
      <c r="IQQ14" s="11"/>
      <c r="IQR14" s="11"/>
      <c r="IQS14" s="11"/>
      <c r="IQT14" s="11"/>
      <c r="IQU14" s="11"/>
      <c r="IQV14" s="11"/>
      <c r="IQW14" s="11"/>
      <c r="IQX14" s="11"/>
      <c r="IQY14" s="11"/>
      <c r="IQZ14" s="11"/>
      <c r="IRA14" s="11"/>
      <c r="IRB14" s="11"/>
      <c r="IRC14" s="11"/>
      <c r="IRD14" s="11"/>
      <c r="IRE14" s="11"/>
      <c r="IRF14" s="11"/>
      <c r="IRG14" s="11"/>
      <c r="IRH14" s="11"/>
      <c r="IRI14" s="11"/>
      <c r="IRJ14" s="11"/>
      <c r="IRK14" s="11"/>
      <c r="IRL14" s="11"/>
      <c r="IRM14" s="11"/>
      <c r="IRN14" s="11"/>
      <c r="IRO14" s="11"/>
      <c r="IRP14" s="11"/>
      <c r="IRQ14" s="11"/>
      <c r="IRR14" s="11"/>
      <c r="IRS14" s="11"/>
      <c r="IRT14" s="11"/>
      <c r="IRU14" s="11"/>
      <c r="IRV14" s="11"/>
      <c r="IRW14" s="11"/>
      <c r="IRX14" s="11"/>
      <c r="IRY14" s="11"/>
      <c r="IRZ14" s="11"/>
      <c r="ISA14" s="11"/>
      <c r="ISB14" s="11"/>
      <c r="ISC14" s="11"/>
      <c r="ISD14" s="11"/>
      <c r="ISE14" s="11"/>
      <c r="ISF14" s="11"/>
      <c r="ISG14" s="11"/>
      <c r="ISH14" s="11"/>
      <c r="ISI14" s="11"/>
      <c r="ISJ14" s="11"/>
      <c r="ISK14" s="11"/>
      <c r="ISL14" s="11"/>
      <c r="ISM14" s="11"/>
      <c r="ISN14" s="11"/>
      <c r="ISO14" s="11"/>
      <c r="ISP14" s="11"/>
      <c r="ISQ14" s="11"/>
      <c r="ISR14" s="11"/>
      <c r="ISS14" s="11"/>
      <c r="IST14" s="11"/>
      <c r="ISU14" s="11"/>
      <c r="ISV14" s="11"/>
      <c r="ISW14" s="11"/>
      <c r="ISX14" s="11"/>
      <c r="ISY14" s="11"/>
      <c r="ISZ14" s="11"/>
      <c r="ITA14" s="11"/>
      <c r="ITB14" s="11"/>
      <c r="ITC14" s="11"/>
      <c r="ITD14" s="11"/>
      <c r="ITE14" s="11"/>
      <c r="ITF14" s="11"/>
      <c r="ITG14" s="11"/>
      <c r="ITH14" s="11"/>
      <c r="ITI14" s="11"/>
      <c r="ITJ14" s="11"/>
      <c r="ITK14" s="11"/>
      <c r="ITL14" s="11"/>
      <c r="ITM14" s="11"/>
      <c r="ITN14" s="11"/>
      <c r="ITO14" s="11"/>
      <c r="ITP14" s="11"/>
      <c r="ITQ14" s="11"/>
      <c r="ITR14" s="11"/>
      <c r="ITS14" s="11"/>
      <c r="ITT14" s="11"/>
      <c r="ITU14" s="11"/>
      <c r="ITV14" s="11"/>
      <c r="ITW14" s="11"/>
      <c r="ITX14" s="11"/>
      <c r="ITY14" s="11"/>
      <c r="ITZ14" s="11"/>
      <c r="IUA14" s="11"/>
      <c r="IUB14" s="11"/>
      <c r="IUC14" s="11"/>
      <c r="IUD14" s="11"/>
      <c r="IUE14" s="11"/>
      <c r="IUF14" s="11"/>
      <c r="IUG14" s="11"/>
      <c r="IUH14" s="11"/>
      <c r="IUI14" s="11"/>
      <c r="IUJ14" s="11"/>
      <c r="IUK14" s="11"/>
      <c r="IUL14" s="11"/>
      <c r="IUM14" s="11"/>
      <c r="IUN14" s="11"/>
      <c r="IUO14" s="11"/>
      <c r="IUP14" s="11"/>
      <c r="IUQ14" s="11"/>
      <c r="IUR14" s="11"/>
      <c r="IUS14" s="11"/>
      <c r="IUT14" s="11"/>
      <c r="IUU14" s="11"/>
      <c r="IUV14" s="11"/>
      <c r="IUW14" s="11"/>
      <c r="IUX14" s="11"/>
      <c r="IUY14" s="11"/>
      <c r="IUZ14" s="11"/>
      <c r="IVA14" s="11"/>
      <c r="IVB14" s="11"/>
      <c r="IVC14" s="11"/>
      <c r="IVD14" s="11"/>
      <c r="IVE14" s="11"/>
      <c r="IVF14" s="11"/>
      <c r="IVG14" s="11"/>
      <c r="IVH14" s="11"/>
      <c r="IVI14" s="11"/>
      <c r="IVJ14" s="11"/>
      <c r="IVK14" s="11"/>
      <c r="IVL14" s="11"/>
      <c r="IVM14" s="11"/>
      <c r="IVN14" s="11"/>
      <c r="IVO14" s="11"/>
      <c r="IVP14" s="11"/>
      <c r="IVQ14" s="11"/>
      <c r="IVR14" s="11"/>
      <c r="IVS14" s="11"/>
      <c r="IVT14" s="11"/>
      <c r="IVU14" s="11"/>
      <c r="IVV14" s="11"/>
      <c r="IVW14" s="11"/>
      <c r="IVX14" s="11"/>
      <c r="IVY14" s="11"/>
      <c r="IVZ14" s="11"/>
      <c r="IWA14" s="11"/>
      <c r="IWB14" s="11"/>
      <c r="IWC14" s="11"/>
      <c r="IWD14" s="11"/>
      <c r="IWE14" s="11"/>
      <c r="IWF14" s="11"/>
      <c r="IWG14" s="11"/>
      <c r="IWH14" s="11"/>
      <c r="IWI14" s="11"/>
      <c r="IWJ14" s="11"/>
      <c r="IWK14" s="11"/>
      <c r="IWL14" s="11"/>
      <c r="IWM14" s="11"/>
      <c r="IWN14" s="11"/>
      <c r="IWO14" s="11"/>
      <c r="IWP14" s="11"/>
      <c r="IWQ14" s="11"/>
      <c r="IWR14" s="11"/>
      <c r="IWS14" s="11"/>
      <c r="IWT14" s="11"/>
      <c r="IWU14" s="11"/>
      <c r="IWV14" s="11"/>
      <c r="IWW14" s="11"/>
      <c r="IWX14" s="11"/>
      <c r="IWY14" s="11"/>
      <c r="IWZ14" s="11"/>
      <c r="IXA14" s="11"/>
      <c r="IXB14" s="11"/>
      <c r="IXC14" s="11"/>
      <c r="IXD14" s="11"/>
      <c r="IXE14" s="11"/>
      <c r="IXF14" s="11"/>
      <c r="IXG14" s="11"/>
      <c r="IXH14" s="11"/>
      <c r="IXI14" s="11"/>
      <c r="IXJ14" s="11"/>
      <c r="IXK14" s="11"/>
      <c r="IXL14" s="11"/>
      <c r="IXM14" s="11"/>
      <c r="IXN14" s="11"/>
      <c r="IXO14" s="11"/>
      <c r="IXP14" s="11"/>
      <c r="IXQ14" s="11"/>
      <c r="IXR14" s="11"/>
      <c r="IXS14" s="11"/>
      <c r="IXT14" s="11"/>
      <c r="IXU14" s="11"/>
      <c r="IXV14" s="11"/>
      <c r="IXW14" s="11"/>
      <c r="IXX14" s="11"/>
      <c r="IXY14" s="11"/>
      <c r="IXZ14" s="11"/>
      <c r="IYA14" s="11"/>
      <c r="IYB14" s="11"/>
      <c r="IYC14" s="11"/>
      <c r="IYD14" s="11"/>
      <c r="IYE14" s="11"/>
      <c r="IYF14" s="11"/>
      <c r="IYG14" s="11"/>
      <c r="IYH14" s="11"/>
      <c r="IYI14" s="11"/>
      <c r="IYJ14" s="11"/>
      <c r="IYK14" s="11"/>
      <c r="IYL14" s="11"/>
      <c r="IYM14" s="11"/>
      <c r="IYN14" s="11"/>
      <c r="IYO14" s="11"/>
      <c r="IYP14" s="11"/>
      <c r="IYQ14" s="11"/>
      <c r="IYR14" s="11"/>
      <c r="IYS14" s="11"/>
      <c r="IYT14" s="11"/>
      <c r="IYU14" s="11"/>
      <c r="IYV14" s="11"/>
      <c r="IYW14" s="11"/>
      <c r="IYX14" s="11"/>
      <c r="IYY14" s="11"/>
      <c r="IYZ14" s="11"/>
      <c r="IZA14" s="11"/>
      <c r="IZB14" s="11"/>
      <c r="IZC14" s="11"/>
      <c r="IZD14" s="11"/>
      <c r="IZE14" s="11"/>
      <c r="IZF14" s="11"/>
      <c r="IZG14" s="11"/>
      <c r="IZH14" s="11"/>
      <c r="IZI14" s="11"/>
      <c r="IZJ14" s="11"/>
      <c r="IZK14" s="11"/>
      <c r="IZL14" s="11"/>
      <c r="IZM14" s="11"/>
      <c r="IZN14" s="11"/>
      <c r="IZO14" s="11"/>
      <c r="IZP14" s="11"/>
      <c r="IZQ14" s="11"/>
      <c r="IZR14" s="11"/>
      <c r="IZS14" s="11"/>
      <c r="IZT14" s="11"/>
      <c r="IZU14" s="11"/>
      <c r="IZV14" s="11"/>
      <c r="IZW14" s="11"/>
      <c r="IZX14" s="11"/>
      <c r="IZY14" s="11"/>
      <c r="IZZ14" s="11"/>
      <c r="JAA14" s="11"/>
      <c r="JAB14" s="11"/>
      <c r="JAC14" s="11"/>
      <c r="JAD14" s="11"/>
      <c r="JAE14" s="11"/>
      <c r="JAF14" s="11"/>
      <c r="JAG14" s="11"/>
      <c r="JAH14" s="11"/>
      <c r="JAI14" s="11"/>
      <c r="JAJ14" s="11"/>
      <c r="JAK14" s="11"/>
      <c r="JAL14" s="11"/>
      <c r="JAM14" s="11"/>
      <c r="JAN14" s="11"/>
      <c r="JAO14" s="11"/>
      <c r="JAP14" s="11"/>
      <c r="JAQ14" s="11"/>
      <c r="JAR14" s="11"/>
      <c r="JAS14" s="11"/>
      <c r="JAT14" s="11"/>
      <c r="JAU14" s="11"/>
      <c r="JAV14" s="11"/>
      <c r="JAW14" s="11"/>
      <c r="JAX14" s="11"/>
      <c r="JAY14" s="11"/>
      <c r="JAZ14" s="11"/>
      <c r="JBA14" s="11"/>
      <c r="JBB14" s="11"/>
      <c r="JBC14" s="11"/>
      <c r="JBD14" s="11"/>
      <c r="JBE14" s="11"/>
      <c r="JBF14" s="11"/>
      <c r="JBG14" s="11"/>
      <c r="JBH14" s="11"/>
      <c r="JBI14" s="11"/>
      <c r="JBJ14" s="11"/>
      <c r="JBK14" s="11"/>
      <c r="JBL14" s="11"/>
      <c r="JBM14" s="11"/>
      <c r="JBN14" s="11"/>
      <c r="JBO14" s="11"/>
      <c r="JBP14" s="11"/>
      <c r="JBQ14" s="11"/>
      <c r="JBR14" s="11"/>
      <c r="JBS14" s="11"/>
      <c r="JBT14" s="11"/>
      <c r="JBU14" s="11"/>
      <c r="JBV14" s="11"/>
      <c r="JBW14" s="11"/>
      <c r="JBX14" s="11"/>
      <c r="JBY14" s="11"/>
      <c r="JBZ14" s="11"/>
      <c r="JCA14" s="11"/>
      <c r="JCB14" s="11"/>
      <c r="JCC14" s="11"/>
      <c r="JCD14" s="11"/>
      <c r="JCE14" s="11"/>
      <c r="JCF14" s="11"/>
      <c r="JCG14" s="11"/>
      <c r="JCH14" s="11"/>
      <c r="JCI14" s="11"/>
      <c r="JCJ14" s="11"/>
      <c r="JCK14" s="11"/>
      <c r="JCL14" s="11"/>
      <c r="JCM14" s="11"/>
      <c r="JCN14" s="11"/>
      <c r="JCO14" s="11"/>
      <c r="JCP14" s="11"/>
      <c r="JCQ14" s="11"/>
      <c r="JCR14" s="11"/>
      <c r="JCS14" s="11"/>
      <c r="JCT14" s="11"/>
      <c r="JCU14" s="11"/>
      <c r="JCV14" s="11"/>
      <c r="JCW14" s="11"/>
      <c r="JCX14" s="11"/>
      <c r="JCY14" s="11"/>
      <c r="JCZ14" s="11"/>
      <c r="JDA14" s="11"/>
      <c r="JDB14" s="11"/>
      <c r="JDC14" s="11"/>
      <c r="JDD14" s="11"/>
      <c r="JDE14" s="11"/>
      <c r="JDF14" s="11"/>
      <c r="JDG14" s="11"/>
      <c r="JDH14" s="11"/>
      <c r="JDI14" s="11"/>
      <c r="JDJ14" s="11"/>
      <c r="JDK14" s="11"/>
      <c r="JDL14" s="11"/>
      <c r="JDM14" s="11"/>
      <c r="JDN14" s="11"/>
      <c r="JDO14" s="11"/>
      <c r="JDP14" s="11"/>
      <c r="JDQ14" s="11"/>
      <c r="JDR14" s="11"/>
      <c r="JDS14" s="11"/>
      <c r="JDT14" s="11"/>
      <c r="JDU14" s="11"/>
      <c r="JDV14" s="11"/>
      <c r="JDW14" s="11"/>
      <c r="JDX14" s="11"/>
      <c r="JDY14" s="11"/>
      <c r="JDZ14" s="11"/>
      <c r="JEA14" s="11"/>
      <c r="JEB14" s="11"/>
      <c r="JEC14" s="11"/>
      <c r="JED14" s="11"/>
      <c r="JEE14" s="11"/>
      <c r="JEF14" s="11"/>
      <c r="JEG14" s="11"/>
      <c r="JEH14" s="11"/>
      <c r="JEI14" s="11"/>
      <c r="JEJ14" s="11"/>
      <c r="JEK14" s="11"/>
      <c r="JEL14" s="11"/>
      <c r="JEM14" s="11"/>
      <c r="JEN14" s="11"/>
      <c r="JEO14" s="11"/>
      <c r="JEP14" s="11"/>
      <c r="JEQ14" s="11"/>
      <c r="JER14" s="11"/>
      <c r="JES14" s="11"/>
      <c r="JET14" s="11"/>
      <c r="JEU14" s="11"/>
      <c r="JEV14" s="11"/>
      <c r="JEW14" s="11"/>
      <c r="JEX14" s="11"/>
      <c r="JEY14" s="11"/>
      <c r="JEZ14" s="11"/>
      <c r="JFA14" s="11"/>
      <c r="JFB14" s="11"/>
      <c r="JFC14" s="11"/>
      <c r="JFD14" s="11"/>
      <c r="JFE14" s="11"/>
      <c r="JFF14" s="11"/>
      <c r="JFG14" s="11"/>
      <c r="JFH14" s="11"/>
      <c r="JFI14" s="11"/>
      <c r="JFJ14" s="11"/>
      <c r="JFK14" s="11"/>
      <c r="JFL14" s="11"/>
      <c r="JFM14" s="11"/>
      <c r="JFN14" s="11"/>
      <c r="JFO14" s="11"/>
      <c r="JFP14" s="11"/>
      <c r="JFQ14" s="11"/>
      <c r="JFR14" s="11"/>
      <c r="JFS14" s="11"/>
      <c r="JFT14" s="11"/>
      <c r="JFU14" s="11"/>
      <c r="JFV14" s="11"/>
      <c r="JFW14" s="11"/>
      <c r="JFX14" s="11"/>
      <c r="JFY14" s="11"/>
      <c r="JFZ14" s="11"/>
      <c r="JGA14" s="11"/>
      <c r="JGB14" s="11"/>
      <c r="JGC14" s="11"/>
      <c r="JGD14" s="11"/>
      <c r="JGE14" s="11"/>
      <c r="JGF14" s="11"/>
      <c r="JGG14" s="11"/>
      <c r="JGH14" s="11"/>
      <c r="JGI14" s="11"/>
      <c r="JGJ14" s="11"/>
      <c r="JGK14" s="11"/>
      <c r="JGL14" s="11"/>
      <c r="JGM14" s="11"/>
      <c r="JGN14" s="11"/>
      <c r="JGO14" s="11"/>
      <c r="JGP14" s="11"/>
      <c r="JGQ14" s="11"/>
      <c r="JGR14" s="11"/>
      <c r="JGS14" s="11"/>
      <c r="JGT14" s="11"/>
      <c r="JGU14" s="11"/>
      <c r="JGV14" s="11"/>
      <c r="JGW14" s="11"/>
      <c r="JGX14" s="11"/>
      <c r="JGY14" s="11"/>
      <c r="JGZ14" s="11"/>
      <c r="JHA14" s="11"/>
      <c r="JHB14" s="11"/>
      <c r="JHC14" s="11"/>
      <c r="JHD14" s="11"/>
      <c r="JHE14" s="11"/>
      <c r="JHF14" s="11"/>
      <c r="JHG14" s="11"/>
      <c r="JHH14" s="11"/>
      <c r="JHI14" s="11"/>
      <c r="JHJ14" s="11"/>
      <c r="JHK14" s="11"/>
      <c r="JHL14" s="11"/>
      <c r="JHM14" s="11"/>
      <c r="JHN14" s="11"/>
      <c r="JHO14" s="11"/>
      <c r="JHP14" s="11"/>
      <c r="JHQ14" s="11"/>
      <c r="JHR14" s="11"/>
      <c r="JHS14" s="11"/>
      <c r="JHT14" s="11"/>
      <c r="JHU14" s="11"/>
      <c r="JHV14" s="11"/>
      <c r="JHW14" s="11"/>
      <c r="JHX14" s="11"/>
      <c r="JHY14" s="11"/>
      <c r="JHZ14" s="11"/>
      <c r="JIA14" s="11"/>
      <c r="JIB14" s="11"/>
      <c r="JIC14" s="11"/>
      <c r="JID14" s="11"/>
      <c r="JIE14" s="11"/>
      <c r="JIF14" s="11"/>
      <c r="JIG14" s="11"/>
      <c r="JIH14" s="11"/>
      <c r="JII14" s="11"/>
      <c r="JIJ14" s="11"/>
      <c r="JIK14" s="11"/>
      <c r="JIL14" s="11"/>
      <c r="JIM14" s="11"/>
      <c r="JIN14" s="11"/>
      <c r="JIO14" s="11"/>
      <c r="JIP14" s="11"/>
      <c r="JIQ14" s="11"/>
      <c r="JIR14" s="11"/>
      <c r="JIS14" s="11"/>
      <c r="JIT14" s="11"/>
      <c r="JIU14" s="11"/>
      <c r="JIV14" s="11"/>
      <c r="JIW14" s="11"/>
      <c r="JIX14" s="11"/>
      <c r="JIY14" s="11"/>
      <c r="JIZ14" s="11"/>
      <c r="JJA14" s="11"/>
      <c r="JJB14" s="11"/>
      <c r="JJC14" s="11"/>
      <c r="JJD14" s="11"/>
      <c r="JJE14" s="11"/>
      <c r="JJF14" s="11"/>
      <c r="JJG14" s="11"/>
      <c r="JJH14" s="11"/>
      <c r="JJI14" s="11"/>
      <c r="JJJ14" s="11"/>
      <c r="JJK14" s="11"/>
      <c r="JJL14" s="11"/>
      <c r="JJM14" s="11"/>
      <c r="JJN14" s="11"/>
      <c r="JJO14" s="11"/>
      <c r="JJP14" s="11"/>
      <c r="JJQ14" s="11"/>
      <c r="JJR14" s="11"/>
      <c r="JJS14" s="11"/>
      <c r="JJT14" s="11"/>
      <c r="JJU14" s="11"/>
      <c r="JJV14" s="11"/>
      <c r="JJW14" s="11"/>
      <c r="JJX14" s="11"/>
      <c r="JJY14" s="11"/>
      <c r="JJZ14" s="11"/>
      <c r="JKA14" s="11"/>
      <c r="JKB14" s="11"/>
      <c r="JKC14" s="11"/>
      <c r="JKD14" s="11"/>
      <c r="JKE14" s="11"/>
      <c r="JKF14" s="11"/>
      <c r="JKG14" s="11"/>
      <c r="JKH14" s="11"/>
      <c r="JKI14" s="11"/>
      <c r="JKJ14" s="11"/>
      <c r="JKK14" s="11"/>
      <c r="JKL14" s="11"/>
      <c r="JKM14" s="11"/>
      <c r="JKN14" s="11"/>
      <c r="JKO14" s="11"/>
      <c r="JKP14" s="11"/>
      <c r="JKQ14" s="11"/>
      <c r="JKR14" s="11"/>
      <c r="JKS14" s="11"/>
      <c r="JKT14" s="11"/>
      <c r="JKU14" s="11"/>
      <c r="JKV14" s="11"/>
      <c r="JKW14" s="11"/>
      <c r="JKX14" s="11"/>
      <c r="JKY14" s="11"/>
      <c r="JKZ14" s="11"/>
      <c r="JLA14" s="11"/>
      <c r="JLB14" s="11"/>
      <c r="JLC14" s="11"/>
      <c r="JLD14" s="11"/>
      <c r="JLE14" s="11"/>
      <c r="JLF14" s="11"/>
      <c r="JLG14" s="11"/>
      <c r="JLH14" s="11"/>
      <c r="JLI14" s="11"/>
      <c r="JLJ14" s="11"/>
      <c r="JLK14" s="11"/>
      <c r="JLL14" s="11"/>
      <c r="JLM14" s="11"/>
      <c r="JLN14" s="11"/>
      <c r="JLO14" s="11"/>
      <c r="JLP14" s="11"/>
      <c r="JLQ14" s="11"/>
      <c r="JLR14" s="11"/>
      <c r="JLS14" s="11"/>
      <c r="JLT14" s="11"/>
      <c r="JLU14" s="11"/>
      <c r="JLV14" s="11"/>
      <c r="JLW14" s="11"/>
      <c r="JLX14" s="11"/>
      <c r="JLY14" s="11"/>
      <c r="JLZ14" s="11"/>
      <c r="JMA14" s="11"/>
      <c r="JMB14" s="11"/>
      <c r="JMC14" s="11"/>
      <c r="JMD14" s="11"/>
      <c r="JME14" s="11"/>
      <c r="JMF14" s="11"/>
      <c r="JMG14" s="11"/>
      <c r="JMH14" s="11"/>
      <c r="JMI14" s="11"/>
      <c r="JMJ14" s="11"/>
      <c r="JMK14" s="11"/>
      <c r="JML14" s="11"/>
      <c r="JMM14" s="11"/>
      <c r="JMN14" s="11"/>
      <c r="JMO14" s="11"/>
      <c r="JMP14" s="11"/>
      <c r="JMQ14" s="11"/>
      <c r="JMR14" s="11"/>
      <c r="JMS14" s="11"/>
      <c r="JMT14" s="11"/>
      <c r="JMU14" s="11"/>
      <c r="JMV14" s="11"/>
      <c r="JMW14" s="11"/>
      <c r="JMX14" s="11"/>
      <c r="JMY14" s="11"/>
      <c r="JMZ14" s="11"/>
      <c r="JNA14" s="11"/>
      <c r="JNB14" s="11"/>
      <c r="JNC14" s="11"/>
      <c r="JND14" s="11"/>
      <c r="JNE14" s="11"/>
      <c r="JNF14" s="11"/>
      <c r="JNG14" s="11"/>
      <c r="JNH14" s="11"/>
      <c r="JNI14" s="11"/>
      <c r="JNJ14" s="11"/>
      <c r="JNK14" s="11"/>
      <c r="JNL14" s="11"/>
      <c r="JNM14" s="11"/>
      <c r="JNN14" s="11"/>
      <c r="JNO14" s="11"/>
      <c r="JNP14" s="11"/>
      <c r="JNQ14" s="11"/>
      <c r="JNR14" s="11"/>
      <c r="JNS14" s="11"/>
      <c r="JNT14" s="11"/>
      <c r="JNU14" s="11"/>
      <c r="JNV14" s="11"/>
      <c r="JNW14" s="11"/>
      <c r="JNX14" s="11"/>
      <c r="JNY14" s="11"/>
      <c r="JNZ14" s="11"/>
      <c r="JOA14" s="11"/>
      <c r="JOB14" s="11"/>
      <c r="JOC14" s="11"/>
      <c r="JOD14" s="11"/>
      <c r="JOE14" s="11"/>
      <c r="JOF14" s="11"/>
      <c r="JOG14" s="11"/>
      <c r="JOH14" s="11"/>
      <c r="JOI14" s="11"/>
      <c r="JOJ14" s="11"/>
      <c r="JOK14" s="11"/>
      <c r="JOL14" s="11"/>
      <c r="JOM14" s="11"/>
      <c r="JON14" s="11"/>
      <c r="JOO14" s="11"/>
      <c r="JOP14" s="11"/>
      <c r="JOQ14" s="11"/>
      <c r="JOR14" s="11"/>
      <c r="JOS14" s="11"/>
      <c r="JOT14" s="11"/>
      <c r="JOU14" s="11"/>
      <c r="JOV14" s="11"/>
      <c r="JOW14" s="11"/>
      <c r="JOX14" s="11"/>
      <c r="JOY14" s="11"/>
      <c r="JOZ14" s="11"/>
      <c r="JPA14" s="11"/>
      <c r="JPB14" s="11"/>
      <c r="JPC14" s="11"/>
      <c r="JPD14" s="11"/>
      <c r="JPE14" s="11"/>
      <c r="JPF14" s="11"/>
      <c r="JPG14" s="11"/>
      <c r="JPH14" s="11"/>
      <c r="JPI14" s="11"/>
      <c r="JPJ14" s="11"/>
      <c r="JPK14" s="11"/>
      <c r="JPL14" s="11"/>
      <c r="JPM14" s="11"/>
      <c r="JPN14" s="11"/>
      <c r="JPO14" s="11"/>
      <c r="JPP14" s="11"/>
      <c r="JPQ14" s="11"/>
      <c r="JPR14" s="11"/>
      <c r="JPS14" s="11"/>
      <c r="JPT14" s="11"/>
      <c r="JPU14" s="11"/>
      <c r="JPV14" s="11"/>
      <c r="JPW14" s="11"/>
      <c r="JPX14" s="11"/>
      <c r="JPY14" s="11"/>
      <c r="JPZ14" s="11"/>
      <c r="JQA14" s="11"/>
      <c r="JQB14" s="11"/>
      <c r="JQC14" s="11"/>
      <c r="JQD14" s="11"/>
      <c r="JQE14" s="11"/>
      <c r="JQF14" s="11"/>
      <c r="JQG14" s="11"/>
      <c r="JQH14" s="11"/>
      <c r="JQI14" s="11"/>
      <c r="JQJ14" s="11"/>
      <c r="JQK14" s="11"/>
      <c r="JQL14" s="11"/>
      <c r="JQM14" s="11"/>
      <c r="JQN14" s="11"/>
      <c r="JQO14" s="11"/>
      <c r="JQP14" s="11"/>
      <c r="JQQ14" s="11"/>
      <c r="JQR14" s="11"/>
      <c r="JQS14" s="11"/>
      <c r="JQT14" s="11"/>
      <c r="JQU14" s="11"/>
      <c r="JQV14" s="11"/>
      <c r="JQW14" s="11"/>
      <c r="JQX14" s="11"/>
      <c r="JQY14" s="11"/>
      <c r="JQZ14" s="11"/>
      <c r="JRA14" s="11"/>
      <c r="JRB14" s="11"/>
      <c r="JRC14" s="11"/>
      <c r="JRD14" s="11"/>
      <c r="JRE14" s="11"/>
      <c r="JRF14" s="11"/>
      <c r="JRG14" s="11"/>
      <c r="JRH14" s="11"/>
      <c r="JRI14" s="11"/>
      <c r="JRJ14" s="11"/>
      <c r="JRK14" s="11"/>
      <c r="JRL14" s="11"/>
      <c r="JRM14" s="11"/>
      <c r="JRN14" s="11"/>
      <c r="JRO14" s="11"/>
      <c r="JRP14" s="11"/>
      <c r="JRQ14" s="11"/>
      <c r="JRR14" s="11"/>
      <c r="JRS14" s="11"/>
      <c r="JRT14" s="11"/>
      <c r="JRU14" s="11"/>
      <c r="JRV14" s="11"/>
      <c r="JRW14" s="11"/>
      <c r="JRX14" s="11"/>
      <c r="JRY14" s="11"/>
      <c r="JRZ14" s="11"/>
      <c r="JSA14" s="11"/>
      <c r="JSB14" s="11"/>
      <c r="JSC14" s="11"/>
      <c r="JSD14" s="11"/>
      <c r="JSE14" s="11"/>
      <c r="JSF14" s="11"/>
      <c r="JSG14" s="11"/>
      <c r="JSH14" s="11"/>
      <c r="JSI14" s="11"/>
      <c r="JSJ14" s="11"/>
      <c r="JSK14" s="11"/>
      <c r="JSL14" s="11"/>
      <c r="JSM14" s="11"/>
      <c r="JSN14" s="11"/>
      <c r="JSO14" s="11"/>
      <c r="JSP14" s="11"/>
      <c r="JSQ14" s="11"/>
      <c r="JSR14" s="11"/>
      <c r="JSS14" s="11"/>
      <c r="JST14" s="11"/>
      <c r="JSU14" s="11"/>
      <c r="JSV14" s="11"/>
      <c r="JSW14" s="11"/>
      <c r="JSX14" s="11"/>
      <c r="JSY14" s="11"/>
      <c r="JSZ14" s="11"/>
      <c r="JTA14" s="11"/>
      <c r="JTB14" s="11"/>
      <c r="JTC14" s="11"/>
      <c r="JTD14" s="11"/>
      <c r="JTE14" s="11"/>
      <c r="JTF14" s="11"/>
      <c r="JTG14" s="11"/>
      <c r="JTH14" s="11"/>
      <c r="JTI14" s="11"/>
      <c r="JTJ14" s="11"/>
      <c r="JTK14" s="11"/>
      <c r="JTL14" s="11"/>
      <c r="JTM14" s="11"/>
      <c r="JTN14" s="11"/>
      <c r="JTO14" s="11"/>
      <c r="JTP14" s="11"/>
      <c r="JTQ14" s="11"/>
      <c r="JTR14" s="11"/>
      <c r="JTS14" s="11"/>
      <c r="JTT14" s="11"/>
      <c r="JTU14" s="11"/>
      <c r="JTV14" s="11"/>
      <c r="JTW14" s="11"/>
      <c r="JTX14" s="11"/>
      <c r="JTY14" s="11"/>
      <c r="JTZ14" s="11"/>
      <c r="JUA14" s="11"/>
      <c r="JUB14" s="11"/>
      <c r="JUC14" s="11"/>
      <c r="JUD14" s="11"/>
      <c r="JUE14" s="11"/>
      <c r="JUF14" s="11"/>
      <c r="JUG14" s="11"/>
      <c r="JUH14" s="11"/>
      <c r="JUI14" s="11"/>
      <c r="JUJ14" s="11"/>
      <c r="JUK14" s="11"/>
      <c r="JUL14" s="11"/>
      <c r="JUM14" s="11"/>
      <c r="JUN14" s="11"/>
      <c r="JUO14" s="11"/>
      <c r="JUP14" s="11"/>
      <c r="JUQ14" s="11"/>
      <c r="JUR14" s="11"/>
      <c r="JUS14" s="11"/>
      <c r="JUT14" s="11"/>
      <c r="JUU14" s="11"/>
      <c r="JUV14" s="11"/>
      <c r="JUW14" s="11"/>
      <c r="JUX14" s="11"/>
      <c r="JUY14" s="11"/>
      <c r="JUZ14" s="11"/>
      <c r="JVA14" s="11"/>
      <c r="JVB14" s="11"/>
      <c r="JVC14" s="11"/>
      <c r="JVD14" s="11"/>
      <c r="JVE14" s="11"/>
      <c r="JVF14" s="11"/>
      <c r="JVG14" s="11"/>
      <c r="JVH14" s="11"/>
      <c r="JVI14" s="11"/>
      <c r="JVJ14" s="11"/>
      <c r="JVK14" s="11"/>
      <c r="JVL14" s="11"/>
      <c r="JVM14" s="11"/>
      <c r="JVN14" s="11"/>
      <c r="JVO14" s="11"/>
      <c r="JVP14" s="11"/>
      <c r="JVQ14" s="11"/>
      <c r="JVR14" s="11"/>
      <c r="JVS14" s="11"/>
      <c r="JVT14" s="11"/>
      <c r="JVU14" s="11"/>
      <c r="JVV14" s="11"/>
      <c r="JVW14" s="11"/>
      <c r="JVX14" s="11"/>
      <c r="JVY14" s="11"/>
      <c r="JVZ14" s="11"/>
      <c r="JWA14" s="11"/>
      <c r="JWB14" s="11"/>
      <c r="JWC14" s="11"/>
      <c r="JWD14" s="11"/>
      <c r="JWE14" s="11"/>
      <c r="JWF14" s="11"/>
      <c r="JWG14" s="11"/>
      <c r="JWH14" s="11"/>
      <c r="JWI14" s="11"/>
      <c r="JWJ14" s="11"/>
      <c r="JWK14" s="11"/>
      <c r="JWL14" s="11"/>
      <c r="JWM14" s="11"/>
      <c r="JWN14" s="11"/>
      <c r="JWO14" s="11"/>
      <c r="JWP14" s="11"/>
      <c r="JWQ14" s="11"/>
      <c r="JWR14" s="11"/>
      <c r="JWS14" s="11"/>
      <c r="JWT14" s="11"/>
      <c r="JWU14" s="11"/>
      <c r="JWV14" s="11"/>
      <c r="JWW14" s="11"/>
      <c r="JWX14" s="11"/>
      <c r="JWY14" s="11"/>
      <c r="JWZ14" s="11"/>
      <c r="JXA14" s="11"/>
      <c r="JXB14" s="11"/>
      <c r="JXC14" s="11"/>
      <c r="JXD14" s="11"/>
      <c r="JXE14" s="11"/>
      <c r="JXF14" s="11"/>
      <c r="JXG14" s="11"/>
      <c r="JXH14" s="11"/>
      <c r="JXI14" s="11"/>
      <c r="JXJ14" s="11"/>
      <c r="JXK14" s="11"/>
      <c r="JXL14" s="11"/>
      <c r="JXM14" s="11"/>
      <c r="JXN14" s="11"/>
      <c r="JXO14" s="11"/>
      <c r="JXP14" s="11"/>
      <c r="JXQ14" s="11"/>
      <c r="JXR14" s="11"/>
      <c r="JXS14" s="11"/>
      <c r="JXT14" s="11"/>
      <c r="JXU14" s="11"/>
      <c r="JXV14" s="11"/>
      <c r="JXW14" s="11"/>
      <c r="JXX14" s="11"/>
      <c r="JXY14" s="11"/>
      <c r="JXZ14" s="11"/>
      <c r="JYA14" s="11"/>
      <c r="JYB14" s="11"/>
      <c r="JYC14" s="11"/>
      <c r="JYD14" s="11"/>
      <c r="JYE14" s="11"/>
      <c r="JYF14" s="11"/>
      <c r="JYG14" s="11"/>
      <c r="JYH14" s="11"/>
      <c r="JYI14" s="11"/>
      <c r="JYJ14" s="11"/>
      <c r="JYK14" s="11"/>
      <c r="JYL14" s="11"/>
      <c r="JYM14" s="11"/>
      <c r="JYN14" s="11"/>
      <c r="JYO14" s="11"/>
      <c r="JYP14" s="11"/>
      <c r="JYQ14" s="11"/>
      <c r="JYR14" s="11"/>
      <c r="JYS14" s="11"/>
      <c r="JYT14" s="11"/>
      <c r="JYU14" s="11"/>
      <c r="JYV14" s="11"/>
      <c r="JYW14" s="11"/>
      <c r="JYX14" s="11"/>
      <c r="JYY14" s="11"/>
      <c r="JYZ14" s="11"/>
      <c r="JZA14" s="11"/>
      <c r="JZB14" s="11"/>
      <c r="JZC14" s="11"/>
      <c r="JZD14" s="11"/>
      <c r="JZE14" s="11"/>
      <c r="JZF14" s="11"/>
      <c r="JZG14" s="11"/>
      <c r="JZH14" s="11"/>
      <c r="JZI14" s="11"/>
      <c r="JZJ14" s="11"/>
      <c r="JZK14" s="11"/>
      <c r="JZL14" s="11"/>
      <c r="JZM14" s="11"/>
      <c r="JZN14" s="11"/>
      <c r="JZO14" s="11"/>
      <c r="JZP14" s="11"/>
      <c r="JZQ14" s="11"/>
      <c r="JZR14" s="11"/>
      <c r="JZS14" s="11"/>
      <c r="JZT14" s="11"/>
      <c r="JZU14" s="11"/>
      <c r="JZV14" s="11"/>
      <c r="JZW14" s="11"/>
      <c r="JZX14" s="11"/>
      <c r="JZY14" s="11"/>
      <c r="JZZ14" s="11"/>
      <c r="KAA14" s="11"/>
      <c r="KAB14" s="11"/>
      <c r="KAC14" s="11"/>
      <c r="KAD14" s="11"/>
      <c r="KAE14" s="11"/>
      <c r="KAF14" s="11"/>
      <c r="KAG14" s="11"/>
      <c r="KAH14" s="11"/>
      <c r="KAI14" s="11"/>
      <c r="KAJ14" s="11"/>
      <c r="KAK14" s="11"/>
      <c r="KAL14" s="11"/>
      <c r="KAM14" s="11"/>
      <c r="KAN14" s="11"/>
      <c r="KAO14" s="11"/>
      <c r="KAP14" s="11"/>
      <c r="KAQ14" s="11"/>
      <c r="KAR14" s="11"/>
      <c r="KAS14" s="11"/>
      <c r="KAT14" s="11"/>
      <c r="KAU14" s="11"/>
      <c r="KAV14" s="11"/>
      <c r="KAW14" s="11"/>
      <c r="KAX14" s="11"/>
      <c r="KAY14" s="11"/>
      <c r="KAZ14" s="11"/>
      <c r="KBA14" s="11"/>
      <c r="KBB14" s="11"/>
      <c r="KBC14" s="11"/>
      <c r="KBD14" s="11"/>
      <c r="KBE14" s="11"/>
      <c r="KBF14" s="11"/>
      <c r="KBG14" s="11"/>
      <c r="KBH14" s="11"/>
      <c r="KBI14" s="11"/>
      <c r="KBJ14" s="11"/>
      <c r="KBK14" s="11"/>
      <c r="KBL14" s="11"/>
      <c r="KBM14" s="11"/>
      <c r="KBN14" s="11"/>
      <c r="KBO14" s="11"/>
      <c r="KBP14" s="11"/>
      <c r="KBQ14" s="11"/>
      <c r="KBR14" s="11"/>
      <c r="KBS14" s="11"/>
      <c r="KBT14" s="11"/>
      <c r="KBU14" s="11"/>
      <c r="KBV14" s="11"/>
      <c r="KBW14" s="11"/>
      <c r="KBX14" s="11"/>
      <c r="KBY14" s="11"/>
      <c r="KBZ14" s="11"/>
      <c r="KCA14" s="11"/>
      <c r="KCB14" s="11"/>
      <c r="KCC14" s="11"/>
      <c r="KCD14" s="11"/>
      <c r="KCE14" s="11"/>
      <c r="KCF14" s="11"/>
      <c r="KCG14" s="11"/>
      <c r="KCH14" s="11"/>
      <c r="KCI14" s="11"/>
      <c r="KCJ14" s="11"/>
      <c r="KCK14" s="11"/>
      <c r="KCL14" s="11"/>
      <c r="KCM14" s="11"/>
      <c r="KCN14" s="11"/>
      <c r="KCO14" s="11"/>
      <c r="KCP14" s="11"/>
      <c r="KCQ14" s="11"/>
      <c r="KCR14" s="11"/>
      <c r="KCS14" s="11"/>
      <c r="KCT14" s="11"/>
      <c r="KCU14" s="11"/>
      <c r="KCV14" s="11"/>
      <c r="KCW14" s="11"/>
      <c r="KCX14" s="11"/>
      <c r="KCY14" s="11"/>
      <c r="KCZ14" s="11"/>
      <c r="KDA14" s="11"/>
      <c r="KDB14" s="11"/>
      <c r="KDC14" s="11"/>
      <c r="KDD14" s="11"/>
      <c r="KDE14" s="11"/>
      <c r="KDF14" s="11"/>
      <c r="KDG14" s="11"/>
      <c r="KDH14" s="11"/>
      <c r="KDI14" s="11"/>
      <c r="KDJ14" s="11"/>
      <c r="KDK14" s="11"/>
      <c r="KDL14" s="11"/>
      <c r="KDM14" s="11"/>
      <c r="KDN14" s="11"/>
      <c r="KDO14" s="11"/>
      <c r="KDP14" s="11"/>
      <c r="KDQ14" s="11"/>
      <c r="KDR14" s="11"/>
      <c r="KDS14" s="11"/>
      <c r="KDT14" s="11"/>
      <c r="KDU14" s="11"/>
      <c r="KDV14" s="11"/>
      <c r="KDW14" s="11"/>
      <c r="KDX14" s="11"/>
      <c r="KDY14" s="11"/>
      <c r="KDZ14" s="11"/>
      <c r="KEA14" s="11"/>
      <c r="KEB14" s="11"/>
      <c r="KEC14" s="11"/>
      <c r="KED14" s="11"/>
      <c r="KEE14" s="11"/>
      <c r="KEF14" s="11"/>
      <c r="KEG14" s="11"/>
      <c r="KEH14" s="11"/>
      <c r="KEI14" s="11"/>
      <c r="KEJ14" s="11"/>
      <c r="KEK14" s="11"/>
      <c r="KEL14" s="11"/>
      <c r="KEM14" s="11"/>
      <c r="KEN14" s="11"/>
      <c r="KEO14" s="11"/>
      <c r="KEP14" s="11"/>
      <c r="KEQ14" s="11"/>
      <c r="KER14" s="11"/>
      <c r="KES14" s="11"/>
      <c r="KET14" s="11"/>
      <c r="KEU14" s="11"/>
      <c r="KEV14" s="11"/>
      <c r="KEW14" s="11"/>
      <c r="KEX14" s="11"/>
      <c r="KEY14" s="11"/>
      <c r="KEZ14" s="11"/>
      <c r="KFA14" s="11"/>
      <c r="KFB14" s="11"/>
      <c r="KFC14" s="11"/>
      <c r="KFD14" s="11"/>
      <c r="KFE14" s="11"/>
      <c r="KFF14" s="11"/>
      <c r="KFG14" s="11"/>
      <c r="KFH14" s="11"/>
      <c r="KFI14" s="11"/>
      <c r="KFJ14" s="11"/>
      <c r="KFK14" s="11"/>
      <c r="KFL14" s="11"/>
      <c r="KFM14" s="11"/>
      <c r="KFN14" s="11"/>
      <c r="KFO14" s="11"/>
      <c r="KFP14" s="11"/>
      <c r="KFQ14" s="11"/>
      <c r="KFR14" s="11"/>
      <c r="KFS14" s="11"/>
      <c r="KFT14" s="11"/>
      <c r="KFU14" s="11"/>
      <c r="KFV14" s="11"/>
      <c r="KFW14" s="11"/>
      <c r="KFX14" s="11"/>
      <c r="KFY14" s="11"/>
      <c r="KFZ14" s="11"/>
      <c r="KGA14" s="11"/>
      <c r="KGB14" s="11"/>
      <c r="KGC14" s="11"/>
      <c r="KGD14" s="11"/>
      <c r="KGE14" s="11"/>
      <c r="KGF14" s="11"/>
      <c r="KGG14" s="11"/>
      <c r="KGH14" s="11"/>
      <c r="KGI14" s="11"/>
      <c r="KGJ14" s="11"/>
      <c r="KGK14" s="11"/>
      <c r="KGL14" s="11"/>
      <c r="KGM14" s="11"/>
      <c r="KGN14" s="11"/>
      <c r="KGO14" s="11"/>
      <c r="KGP14" s="11"/>
      <c r="KGQ14" s="11"/>
      <c r="KGR14" s="11"/>
      <c r="KGS14" s="11"/>
      <c r="KGT14" s="11"/>
      <c r="KGU14" s="11"/>
      <c r="KGV14" s="11"/>
      <c r="KGW14" s="11"/>
      <c r="KGX14" s="11"/>
      <c r="KGY14" s="11"/>
      <c r="KGZ14" s="11"/>
      <c r="KHA14" s="11"/>
      <c r="KHB14" s="11"/>
      <c r="KHC14" s="11"/>
      <c r="KHD14" s="11"/>
      <c r="KHE14" s="11"/>
      <c r="KHF14" s="11"/>
      <c r="KHG14" s="11"/>
      <c r="KHH14" s="11"/>
      <c r="KHI14" s="11"/>
      <c r="KHJ14" s="11"/>
      <c r="KHK14" s="11"/>
      <c r="KHL14" s="11"/>
      <c r="KHM14" s="11"/>
      <c r="KHN14" s="11"/>
      <c r="KHO14" s="11"/>
      <c r="KHP14" s="11"/>
      <c r="KHQ14" s="11"/>
      <c r="KHR14" s="11"/>
      <c r="KHS14" s="11"/>
      <c r="KHT14" s="11"/>
      <c r="KHU14" s="11"/>
      <c r="KHV14" s="11"/>
      <c r="KHW14" s="11"/>
      <c r="KHX14" s="11"/>
      <c r="KHY14" s="11"/>
      <c r="KHZ14" s="11"/>
      <c r="KIA14" s="11"/>
      <c r="KIB14" s="11"/>
      <c r="KIC14" s="11"/>
      <c r="KID14" s="11"/>
      <c r="KIE14" s="11"/>
      <c r="KIF14" s="11"/>
      <c r="KIG14" s="11"/>
      <c r="KIH14" s="11"/>
      <c r="KII14" s="11"/>
      <c r="KIJ14" s="11"/>
      <c r="KIK14" s="11"/>
      <c r="KIL14" s="11"/>
      <c r="KIM14" s="11"/>
      <c r="KIN14" s="11"/>
      <c r="KIO14" s="11"/>
      <c r="KIP14" s="11"/>
      <c r="KIQ14" s="11"/>
      <c r="KIR14" s="11"/>
      <c r="KIS14" s="11"/>
      <c r="KIT14" s="11"/>
      <c r="KIU14" s="11"/>
      <c r="KIV14" s="11"/>
      <c r="KIW14" s="11"/>
      <c r="KIX14" s="11"/>
      <c r="KIY14" s="11"/>
      <c r="KIZ14" s="11"/>
      <c r="KJA14" s="11"/>
      <c r="KJB14" s="11"/>
      <c r="KJC14" s="11"/>
      <c r="KJD14" s="11"/>
      <c r="KJE14" s="11"/>
      <c r="KJF14" s="11"/>
      <c r="KJG14" s="11"/>
      <c r="KJH14" s="11"/>
      <c r="KJI14" s="11"/>
      <c r="KJJ14" s="11"/>
      <c r="KJK14" s="11"/>
      <c r="KJL14" s="11"/>
      <c r="KJM14" s="11"/>
      <c r="KJN14" s="11"/>
      <c r="KJO14" s="11"/>
      <c r="KJP14" s="11"/>
      <c r="KJQ14" s="11"/>
      <c r="KJR14" s="11"/>
      <c r="KJS14" s="11"/>
      <c r="KJT14" s="11"/>
      <c r="KJU14" s="11"/>
      <c r="KJV14" s="11"/>
      <c r="KJW14" s="11"/>
      <c r="KJX14" s="11"/>
      <c r="KJY14" s="11"/>
      <c r="KJZ14" s="11"/>
      <c r="KKA14" s="11"/>
      <c r="KKB14" s="11"/>
      <c r="KKC14" s="11"/>
      <c r="KKD14" s="11"/>
      <c r="KKE14" s="11"/>
      <c r="KKF14" s="11"/>
      <c r="KKG14" s="11"/>
      <c r="KKH14" s="11"/>
      <c r="KKI14" s="11"/>
      <c r="KKJ14" s="11"/>
      <c r="KKK14" s="11"/>
      <c r="KKL14" s="11"/>
      <c r="KKM14" s="11"/>
      <c r="KKN14" s="11"/>
      <c r="KKO14" s="11"/>
      <c r="KKP14" s="11"/>
      <c r="KKQ14" s="11"/>
      <c r="KKR14" s="11"/>
      <c r="KKS14" s="11"/>
      <c r="KKT14" s="11"/>
      <c r="KKU14" s="11"/>
      <c r="KKV14" s="11"/>
      <c r="KKW14" s="11"/>
      <c r="KKX14" s="11"/>
      <c r="KKY14" s="11"/>
      <c r="KKZ14" s="11"/>
      <c r="KLA14" s="11"/>
      <c r="KLB14" s="11"/>
      <c r="KLC14" s="11"/>
      <c r="KLD14" s="11"/>
      <c r="KLE14" s="11"/>
      <c r="KLF14" s="11"/>
      <c r="KLG14" s="11"/>
      <c r="KLH14" s="11"/>
      <c r="KLI14" s="11"/>
      <c r="KLJ14" s="11"/>
      <c r="KLK14" s="11"/>
      <c r="KLL14" s="11"/>
      <c r="KLM14" s="11"/>
      <c r="KLN14" s="11"/>
      <c r="KLO14" s="11"/>
      <c r="KLP14" s="11"/>
      <c r="KLQ14" s="11"/>
      <c r="KLR14" s="11"/>
      <c r="KLS14" s="11"/>
      <c r="KLT14" s="11"/>
      <c r="KLU14" s="11"/>
      <c r="KLV14" s="11"/>
      <c r="KLW14" s="11"/>
      <c r="KLX14" s="11"/>
      <c r="KLY14" s="11"/>
      <c r="KLZ14" s="11"/>
      <c r="KMA14" s="11"/>
      <c r="KMB14" s="11"/>
      <c r="KMC14" s="11"/>
      <c r="KMD14" s="11"/>
      <c r="KME14" s="11"/>
      <c r="KMF14" s="11"/>
      <c r="KMG14" s="11"/>
      <c r="KMH14" s="11"/>
      <c r="KMI14" s="11"/>
      <c r="KMJ14" s="11"/>
      <c r="KMK14" s="11"/>
      <c r="KML14" s="11"/>
      <c r="KMM14" s="11"/>
      <c r="KMN14" s="11"/>
      <c r="KMO14" s="11"/>
      <c r="KMP14" s="11"/>
      <c r="KMQ14" s="11"/>
      <c r="KMR14" s="11"/>
      <c r="KMS14" s="11"/>
      <c r="KMT14" s="11"/>
      <c r="KMU14" s="11"/>
      <c r="KMV14" s="11"/>
      <c r="KMW14" s="11"/>
      <c r="KMX14" s="11"/>
      <c r="KMY14" s="11"/>
      <c r="KMZ14" s="11"/>
      <c r="KNA14" s="11"/>
      <c r="KNB14" s="11"/>
      <c r="KNC14" s="11"/>
      <c r="KND14" s="11"/>
      <c r="KNE14" s="11"/>
      <c r="KNF14" s="11"/>
      <c r="KNG14" s="11"/>
      <c r="KNH14" s="11"/>
      <c r="KNI14" s="11"/>
      <c r="KNJ14" s="11"/>
      <c r="KNK14" s="11"/>
      <c r="KNL14" s="11"/>
      <c r="KNM14" s="11"/>
      <c r="KNN14" s="11"/>
      <c r="KNO14" s="11"/>
      <c r="KNP14" s="11"/>
      <c r="KNQ14" s="11"/>
      <c r="KNR14" s="11"/>
      <c r="KNS14" s="11"/>
      <c r="KNT14" s="11"/>
      <c r="KNU14" s="11"/>
      <c r="KNV14" s="11"/>
      <c r="KNW14" s="11"/>
      <c r="KNX14" s="11"/>
      <c r="KNY14" s="11"/>
      <c r="KNZ14" s="11"/>
      <c r="KOA14" s="11"/>
      <c r="KOB14" s="11"/>
      <c r="KOC14" s="11"/>
      <c r="KOD14" s="11"/>
      <c r="KOE14" s="11"/>
      <c r="KOF14" s="11"/>
      <c r="KOG14" s="11"/>
      <c r="KOH14" s="11"/>
      <c r="KOI14" s="11"/>
      <c r="KOJ14" s="11"/>
      <c r="KOK14" s="11"/>
      <c r="KOL14" s="11"/>
      <c r="KOM14" s="11"/>
      <c r="KON14" s="11"/>
      <c r="KOO14" s="11"/>
      <c r="KOP14" s="11"/>
      <c r="KOQ14" s="11"/>
      <c r="KOR14" s="11"/>
      <c r="KOS14" s="11"/>
      <c r="KOT14" s="11"/>
      <c r="KOU14" s="11"/>
      <c r="KOV14" s="11"/>
      <c r="KOW14" s="11"/>
      <c r="KOX14" s="11"/>
      <c r="KOY14" s="11"/>
      <c r="KOZ14" s="11"/>
      <c r="KPA14" s="11"/>
      <c r="KPB14" s="11"/>
      <c r="KPC14" s="11"/>
      <c r="KPD14" s="11"/>
      <c r="KPE14" s="11"/>
      <c r="KPF14" s="11"/>
      <c r="KPG14" s="11"/>
      <c r="KPH14" s="11"/>
      <c r="KPI14" s="11"/>
      <c r="KPJ14" s="11"/>
      <c r="KPK14" s="11"/>
      <c r="KPL14" s="11"/>
      <c r="KPM14" s="11"/>
      <c r="KPN14" s="11"/>
      <c r="KPO14" s="11"/>
      <c r="KPP14" s="11"/>
      <c r="KPQ14" s="11"/>
      <c r="KPR14" s="11"/>
      <c r="KPS14" s="11"/>
      <c r="KPT14" s="11"/>
      <c r="KPU14" s="11"/>
      <c r="KPV14" s="11"/>
      <c r="KPW14" s="11"/>
      <c r="KPX14" s="11"/>
      <c r="KPY14" s="11"/>
      <c r="KPZ14" s="11"/>
      <c r="KQA14" s="11"/>
      <c r="KQB14" s="11"/>
      <c r="KQC14" s="11"/>
      <c r="KQD14" s="11"/>
      <c r="KQE14" s="11"/>
      <c r="KQF14" s="11"/>
      <c r="KQG14" s="11"/>
      <c r="KQH14" s="11"/>
      <c r="KQI14" s="11"/>
      <c r="KQJ14" s="11"/>
      <c r="KQK14" s="11"/>
      <c r="KQL14" s="11"/>
      <c r="KQM14" s="11"/>
      <c r="KQN14" s="11"/>
      <c r="KQO14" s="11"/>
      <c r="KQP14" s="11"/>
      <c r="KQQ14" s="11"/>
      <c r="KQR14" s="11"/>
      <c r="KQS14" s="11"/>
      <c r="KQT14" s="11"/>
      <c r="KQU14" s="11"/>
      <c r="KQV14" s="11"/>
      <c r="KQW14" s="11"/>
      <c r="KQX14" s="11"/>
      <c r="KQY14" s="11"/>
      <c r="KQZ14" s="11"/>
      <c r="KRA14" s="11"/>
      <c r="KRB14" s="11"/>
      <c r="KRC14" s="11"/>
      <c r="KRD14" s="11"/>
      <c r="KRE14" s="11"/>
      <c r="KRF14" s="11"/>
      <c r="KRG14" s="11"/>
      <c r="KRH14" s="11"/>
      <c r="KRI14" s="11"/>
      <c r="KRJ14" s="11"/>
      <c r="KRK14" s="11"/>
      <c r="KRL14" s="11"/>
      <c r="KRM14" s="11"/>
      <c r="KRN14" s="11"/>
      <c r="KRO14" s="11"/>
      <c r="KRP14" s="11"/>
      <c r="KRQ14" s="11"/>
      <c r="KRR14" s="11"/>
      <c r="KRS14" s="11"/>
      <c r="KRT14" s="11"/>
      <c r="KRU14" s="11"/>
      <c r="KRV14" s="11"/>
      <c r="KRW14" s="11"/>
      <c r="KRX14" s="11"/>
      <c r="KRY14" s="11"/>
      <c r="KRZ14" s="11"/>
      <c r="KSA14" s="11"/>
      <c r="KSB14" s="11"/>
      <c r="KSC14" s="11"/>
      <c r="KSD14" s="11"/>
      <c r="KSE14" s="11"/>
      <c r="KSF14" s="11"/>
      <c r="KSG14" s="11"/>
      <c r="KSH14" s="11"/>
      <c r="KSI14" s="11"/>
      <c r="KSJ14" s="11"/>
      <c r="KSK14" s="11"/>
      <c r="KSL14" s="11"/>
      <c r="KSM14" s="11"/>
      <c r="KSN14" s="11"/>
      <c r="KSO14" s="11"/>
      <c r="KSP14" s="11"/>
      <c r="KSQ14" s="11"/>
      <c r="KSR14" s="11"/>
      <c r="KSS14" s="11"/>
      <c r="KST14" s="11"/>
      <c r="KSU14" s="11"/>
      <c r="KSV14" s="11"/>
      <c r="KSW14" s="11"/>
      <c r="KSX14" s="11"/>
      <c r="KSY14" s="11"/>
      <c r="KSZ14" s="11"/>
      <c r="KTA14" s="11"/>
      <c r="KTB14" s="11"/>
      <c r="KTC14" s="11"/>
      <c r="KTD14" s="11"/>
      <c r="KTE14" s="11"/>
      <c r="KTF14" s="11"/>
      <c r="KTG14" s="11"/>
      <c r="KTH14" s="11"/>
      <c r="KTI14" s="11"/>
      <c r="KTJ14" s="11"/>
      <c r="KTK14" s="11"/>
      <c r="KTL14" s="11"/>
      <c r="KTM14" s="11"/>
      <c r="KTN14" s="11"/>
      <c r="KTO14" s="11"/>
      <c r="KTP14" s="11"/>
      <c r="KTQ14" s="11"/>
      <c r="KTR14" s="11"/>
      <c r="KTS14" s="11"/>
      <c r="KTT14" s="11"/>
      <c r="KTU14" s="11"/>
      <c r="KTV14" s="11"/>
      <c r="KTW14" s="11"/>
      <c r="KTX14" s="11"/>
      <c r="KTY14" s="11"/>
      <c r="KTZ14" s="11"/>
      <c r="KUA14" s="11"/>
      <c r="KUB14" s="11"/>
      <c r="KUC14" s="11"/>
      <c r="KUD14" s="11"/>
      <c r="KUE14" s="11"/>
      <c r="KUF14" s="11"/>
      <c r="KUG14" s="11"/>
      <c r="KUH14" s="11"/>
      <c r="KUI14" s="11"/>
      <c r="KUJ14" s="11"/>
      <c r="KUK14" s="11"/>
      <c r="KUL14" s="11"/>
      <c r="KUM14" s="11"/>
      <c r="KUN14" s="11"/>
      <c r="KUO14" s="11"/>
      <c r="KUP14" s="11"/>
      <c r="KUQ14" s="11"/>
      <c r="KUR14" s="11"/>
      <c r="KUS14" s="11"/>
      <c r="KUT14" s="11"/>
      <c r="KUU14" s="11"/>
      <c r="KUV14" s="11"/>
      <c r="KUW14" s="11"/>
      <c r="KUX14" s="11"/>
      <c r="KUY14" s="11"/>
      <c r="KUZ14" s="11"/>
      <c r="KVA14" s="11"/>
      <c r="KVB14" s="11"/>
      <c r="KVC14" s="11"/>
      <c r="KVD14" s="11"/>
      <c r="KVE14" s="11"/>
      <c r="KVF14" s="11"/>
      <c r="KVG14" s="11"/>
      <c r="KVH14" s="11"/>
      <c r="KVI14" s="11"/>
      <c r="KVJ14" s="11"/>
      <c r="KVK14" s="11"/>
      <c r="KVL14" s="11"/>
      <c r="KVM14" s="11"/>
      <c r="KVN14" s="11"/>
      <c r="KVO14" s="11"/>
      <c r="KVP14" s="11"/>
      <c r="KVQ14" s="11"/>
      <c r="KVR14" s="11"/>
      <c r="KVS14" s="11"/>
      <c r="KVT14" s="11"/>
      <c r="KVU14" s="11"/>
      <c r="KVV14" s="11"/>
      <c r="KVW14" s="11"/>
      <c r="KVX14" s="11"/>
      <c r="KVY14" s="11"/>
      <c r="KVZ14" s="11"/>
      <c r="KWA14" s="11"/>
      <c r="KWB14" s="11"/>
      <c r="KWC14" s="11"/>
      <c r="KWD14" s="11"/>
      <c r="KWE14" s="11"/>
      <c r="KWF14" s="11"/>
      <c r="KWG14" s="11"/>
      <c r="KWH14" s="11"/>
      <c r="KWI14" s="11"/>
      <c r="KWJ14" s="11"/>
      <c r="KWK14" s="11"/>
      <c r="KWL14" s="11"/>
      <c r="KWM14" s="11"/>
      <c r="KWN14" s="11"/>
      <c r="KWO14" s="11"/>
      <c r="KWP14" s="11"/>
      <c r="KWQ14" s="11"/>
      <c r="KWR14" s="11"/>
      <c r="KWS14" s="11"/>
      <c r="KWT14" s="11"/>
      <c r="KWU14" s="11"/>
      <c r="KWV14" s="11"/>
      <c r="KWW14" s="11"/>
      <c r="KWX14" s="11"/>
      <c r="KWY14" s="11"/>
      <c r="KWZ14" s="11"/>
      <c r="KXA14" s="11"/>
      <c r="KXB14" s="11"/>
      <c r="KXC14" s="11"/>
      <c r="KXD14" s="11"/>
      <c r="KXE14" s="11"/>
      <c r="KXF14" s="11"/>
      <c r="KXG14" s="11"/>
      <c r="KXH14" s="11"/>
      <c r="KXI14" s="11"/>
      <c r="KXJ14" s="11"/>
      <c r="KXK14" s="11"/>
      <c r="KXL14" s="11"/>
      <c r="KXM14" s="11"/>
      <c r="KXN14" s="11"/>
      <c r="KXO14" s="11"/>
      <c r="KXP14" s="11"/>
      <c r="KXQ14" s="11"/>
      <c r="KXR14" s="11"/>
      <c r="KXS14" s="11"/>
      <c r="KXT14" s="11"/>
      <c r="KXU14" s="11"/>
      <c r="KXV14" s="11"/>
      <c r="KXW14" s="11"/>
      <c r="KXX14" s="11"/>
      <c r="KXY14" s="11"/>
      <c r="KXZ14" s="11"/>
      <c r="KYA14" s="11"/>
      <c r="KYB14" s="11"/>
      <c r="KYC14" s="11"/>
      <c r="KYD14" s="11"/>
      <c r="KYE14" s="11"/>
      <c r="KYF14" s="11"/>
      <c r="KYG14" s="11"/>
      <c r="KYH14" s="11"/>
      <c r="KYI14" s="11"/>
      <c r="KYJ14" s="11"/>
      <c r="KYK14" s="11"/>
      <c r="KYL14" s="11"/>
      <c r="KYM14" s="11"/>
      <c r="KYN14" s="11"/>
      <c r="KYO14" s="11"/>
      <c r="KYP14" s="11"/>
      <c r="KYQ14" s="11"/>
      <c r="KYR14" s="11"/>
      <c r="KYS14" s="11"/>
      <c r="KYT14" s="11"/>
      <c r="KYU14" s="11"/>
      <c r="KYV14" s="11"/>
      <c r="KYW14" s="11"/>
      <c r="KYX14" s="11"/>
      <c r="KYY14" s="11"/>
      <c r="KYZ14" s="11"/>
      <c r="KZA14" s="11"/>
      <c r="KZB14" s="11"/>
      <c r="KZC14" s="11"/>
      <c r="KZD14" s="11"/>
      <c r="KZE14" s="11"/>
      <c r="KZF14" s="11"/>
      <c r="KZG14" s="11"/>
      <c r="KZH14" s="11"/>
      <c r="KZI14" s="11"/>
      <c r="KZJ14" s="11"/>
      <c r="KZK14" s="11"/>
      <c r="KZL14" s="11"/>
      <c r="KZM14" s="11"/>
      <c r="KZN14" s="11"/>
      <c r="KZO14" s="11"/>
      <c r="KZP14" s="11"/>
      <c r="KZQ14" s="11"/>
      <c r="KZR14" s="11"/>
      <c r="KZS14" s="11"/>
      <c r="KZT14" s="11"/>
      <c r="KZU14" s="11"/>
      <c r="KZV14" s="11"/>
      <c r="KZW14" s="11"/>
      <c r="KZX14" s="11"/>
      <c r="KZY14" s="11"/>
      <c r="KZZ14" s="11"/>
      <c r="LAA14" s="11"/>
      <c r="LAB14" s="11"/>
      <c r="LAC14" s="11"/>
      <c r="LAD14" s="11"/>
      <c r="LAE14" s="11"/>
      <c r="LAF14" s="11"/>
      <c r="LAG14" s="11"/>
      <c r="LAH14" s="11"/>
      <c r="LAI14" s="11"/>
      <c r="LAJ14" s="11"/>
      <c r="LAK14" s="11"/>
      <c r="LAL14" s="11"/>
      <c r="LAM14" s="11"/>
      <c r="LAN14" s="11"/>
      <c r="LAO14" s="11"/>
      <c r="LAP14" s="11"/>
      <c r="LAQ14" s="11"/>
      <c r="LAR14" s="11"/>
      <c r="LAS14" s="11"/>
      <c r="LAT14" s="11"/>
      <c r="LAU14" s="11"/>
      <c r="LAV14" s="11"/>
      <c r="LAW14" s="11"/>
      <c r="LAX14" s="11"/>
      <c r="LAY14" s="11"/>
      <c r="LAZ14" s="11"/>
      <c r="LBA14" s="11"/>
      <c r="LBB14" s="11"/>
      <c r="LBC14" s="11"/>
      <c r="LBD14" s="11"/>
      <c r="LBE14" s="11"/>
      <c r="LBF14" s="11"/>
      <c r="LBG14" s="11"/>
      <c r="LBH14" s="11"/>
      <c r="LBI14" s="11"/>
      <c r="LBJ14" s="11"/>
      <c r="LBK14" s="11"/>
      <c r="LBL14" s="11"/>
      <c r="LBM14" s="11"/>
      <c r="LBN14" s="11"/>
      <c r="LBO14" s="11"/>
      <c r="LBP14" s="11"/>
      <c r="LBQ14" s="11"/>
      <c r="LBR14" s="11"/>
      <c r="LBS14" s="11"/>
      <c r="LBT14" s="11"/>
      <c r="LBU14" s="11"/>
      <c r="LBV14" s="11"/>
      <c r="LBW14" s="11"/>
      <c r="LBX14" s="11"/>
      <c r="LBY14" s="11"/>
      <c r="LBZ14" s="11"/>
      <c r="LCA14" s="11"/>
      <c r="LCB14" s="11"/>
      <c r="LCC14" s="11"/>
      <c r="LCD14" s="11"/>
      <c r="LCE14" s="11"/>
      <c r="LCF14" s="11"/>
      <c r="LCG14" s="11"/>
      <c r="LCH14" s="11"/>
      <c r="LCI14" s="11"/>
      <c r="LCJ14" s="11"/>
      <c r="LCK14" s="11"/>
      <c r="LCL14" s="11"/>
      <c r="LCM14" s="11"/>
      <c r="LCN14" s="11"/>
      <c r="LCO14" s="11"/>
      <c r="LCP14" s="11"/>
      <c r="LCQ14" s="11"/>
      <c r="LCR14" s="11"/>
      <c r="LCS14" s="11"/>
      <c r="LCT14" s="11"/>
      <c r="LCU14" s="11"/>
      <c r="LCV14" s="11"/>
      <c r="LCW14" s="11"/>
      <c r="LCX14" s="11"/>
      <c r="LCY14" s="11"/>
      <c r="LCZ14" s="11"/>
      <c r="LDA14" s="11"/>
      <c r="LDB14" s="11"/>
      <c r="LDC14" s="11"/>
      <c r="LDD14" s="11"/>
      <c r="LDE14" s="11"/>
      <c r="LDF14" s="11"/>
      <c r="LDG14" s="11"/>
      <c r="LDH14" s="11"/>
      <c r="LDI14" s="11"/>
      <c r="LDJ14" s="11"/>
      <c r="LDK14" s="11"/>
      <c r="LDL14" s="11"/>
      <c r="LDM14" s="11"/>
      <c r="LDN14" s="11"/>
      <c r="LDO14" s="11"/>
      <c r="LDP14" s="11"/>
      <c r="LDQ14" s="11"/>
      <c r="LDR14" s="11"/>
      <c r="LDS14" s="11"/>
      <c r="LDT14" s="11"/>
      <c r="LDU14" s="11"/>
      <c r="LDV14" s="11"/>
      <c r="LDW14" s="11"/>
      <c r="LDX14" s="11"/>
      <c r="LDY14" s="11"/>
      <c r="LDZ14" s="11"/>
      <c r="LEA14" s="11"/>
      <c r="LEB14" s="11"/>
      <c r="LEC14" s="11"/>
      <c r="LED14" s="11"/>
      <c r="LEE14" s="11"/>
      <c r="LEF14" s="11"/>
      <c r="LEG14" s="11"/>
      <c r="LEH14" s="11"/>
      <c r="LEI14" s="11"/>
      <c r="LEJ14" s="11"/>
      <c r="LEK14" s="11"/>
      <c r="LEL14" s="11"/>
      <c r="LEM14" s="11"/>
      <c r="LEN14" s="11"/>
      <c r="LEO14" s="11"/>
      <c r="LEP14" s="11"/>
      <c r="LEQ14" s="11"/>
      <c r="LER14" s="11"/>
      <c r="LES14" s="11"/>
      <c r="LET14" s="11"/>
      <c r="LEU14" s="11"/>
      <c r="LEV14" s="11"/>
      <c r="LEW14" s="11"/>
      <c r="LEX14" s="11"/>
      <c r="LEY14" s="11"/>
      <c r="LEZ14" s="11"/>
      <c r="LFA14" s="11"/>
      <c r="LFB14" s="11"/>
      <c r="LFC14" s="11"/>
      <c r="LFD14" s="11"/>
      <c r="LFE14" s="11"/>
      <c r="LFF14" s="11"/>
      <c r="LFG14" s="11"/>
      <c r="LFH14" s="11"/>
      <c r="LFI14" s="11"/>
      <c r="LFJ14" s="11"/>
      <c r="LFK14" s="11"/>
      <c r="LFL14" s="11"/>
      <c r="LFM14" s="11"/>
      <c r="LFN14" s="11"/>
      <c r="LFO14" s="11"/>
      <c r="LFP14" s="11"/>
      <c r="LFQ14" s="11"/>
      <c r="LFR14" s="11"/>
      <c r="LFS14" s="11"/>
      <c r="LFT14" s="11"/>
      <c r="LFU14" s="11"/>
      <c r="LFV14" s="11"/>
      <c r="LFW14" s="11"/>
      <c r="LFX14" s="11"/>
      <c r="LFY14" s="11"/>
      <c r="LFZ14" s="11"/>
      <c r="LGA14" s="11"/>
      <c r="LGB14" s="11"/>
      <c r="LGC14" s="11"/>
      <c r="LGD14" s="11"/>
      <c r="LGE14" s="11"/>
      <c r="LGF14" s="11"/>
      <c r="LGG14" s="11"/>
      <c r="LGH14" s="11"/>
      <c r="LGI14" s="11"/>
      <c r="LGJ14" s="11"/>
      <c r="LGK14" s="11"/>
      <c r="LGL14" s="11"/>
      <c r="LGM14" s="11"/>
      <c r="LGN14" s="11"/>
      <c r="LGO14" s="11"/>
      <c r="LGP14" s="11"/>
      <c r="LGQ14" s="11"/>
      <c r="LGR14" s="11"/>
      <c r="LGS14" s="11"/>
      <c r="LGT14" s="11"/>
      <c r="LGU14" s="11"/>
      <c r="LGV14" s="11"/>
      <c r="LGW14" s="11"/>
      <c r="LGX14" s="11"/>
      <c r="LGY14" s="11"/>
      <c r="LGZ14" s="11"/>
      <c r="LHA14" s="11"/>
      <c r="LHB14" s="11"/>
      <c r="LHC14" s="11"/>
      <c r="LHD14" s="11"/>
      <c r="LHE14" s="11"/>
      <c r="LHF14" s="11"/>
      <c r="LHG14" s="11"/>
      <c r="LHH14" s="11"/>
      <c r="LHI14" s="11"/>
      <c r="LHJ14" s="11"/>
      <c r="LHK14" s="11"/>
      <c r="LHL14" s="11"/>
      <c r="LHM14" s="11"/>
      <c r="LHN14" s="11"/>
      <c r="LHO14" s="11"/>
      <c r="LHP14" s="11"/>
      <c r="LHQ14" s="11"/>
      <c r="LHR14" s="11"/>
      <c r="LHS14" s="11"/>
      <c r="LHT14" s="11"/>
      <c r="LHU14" s="11"/>
      <c r="LHV14" s="11"/>
      <c r="LHW14" s="11"/>
      <c r="LHX14" s="11"/>
      <c r="LHY14" s="11"/>
      <c r="LHZ14" s="11"/>
      <c r="LIA14" s="11"/>
      <c r="LIB14" s="11"/>
      <c r="LIC14" s="11"/>
      <c r="LID14" s="11"/>
      <c r="LIE14" s="11"/>
      <c r="LIF14" s="11"/>
      <c r="LIG14" s="11"/>
      <c r="LIH14" s="11"/>
      <c r="LII14" s="11"/>
      <c r="LIJ14" s="11"/>
      <c r="LIK14" s="11"/>
      <c r="LIL14" s="11"/>
      <c r="LIM14" s="11"/>
      <c r="LIN14" s="11"/>
      <c r="LIO14" s="11"/>
      <c r="LIP14" s="11"/>
      <c r="LIQ14" s="11"/>
      <c r="LIR14" s="11"/>
      <c r="LIS14" s="11"/>
      <c r="LIT14" s="11"/>
      <c r="LIU14" s="11"/>
      <c r="LIV14" s="11"/>
      <c r="LIW14" s="11"/>
      <c r="LIX14" s="11"/>
      <c r="LIY14" s="11"/>
      <c r="LIZ14" s="11"/>
      <c r="LJA14" s="11"/>
      <c r="LJB14" s="11"/>
      <c r="LJC14" s="11"/>
      <c r="LJD14" s="11"/>
      <c r="LJE14" s="11"/>
      <c r="LJF14" s="11"/>
      <c r="LJG14" s="11"/>
      <c r="LJH14" s="11"/>
      <c r="LJI14" s="11"/>
      <c r="LJJ14" s="11"/>
      <c r="LJK14" s="11"/>
      <c r="LJL14" s="11"/>
      <c r="LJM14" s="11"/>
      <c r="LJN14" s="11"/>
      <c r="LJO14" s="11"/>
      <c r="LJP14" s="11"/>
      <c r="LJQ14" s="11"/>
      <c r="LJR14" s="11"/>
      <c r="LJS14" s="11"/>
      <c r="LJT14" s="11"/>
      <c r="LJU14" s="11"/>
      <c r="LJV14" s="11"/>
      <c r="LJW14" s="11"/>
      <c r="LJX14" s="11"/>
      <c r="LJY14" s="11"/>
      <c r="LJZ14" s="11"/>
      <c r="LKA14" s="11"/>
      <c r="LKB14" s="11"/>
      <c r="LKC14" s="11"/>
      <c r="LKD14" s="11"/>
      <c r="LKE14" s="11"/>
      <c r="LKF14" s="11"/>
      <c r="LKG14" s="11"/>
      <c r="LKH14" s="11"/>
      <c r="LKI14" s="11"/>
      <c r="LKJ14" s="11"/>
      <c r="LKK14" s="11"/>
      <c r="LKL14" s="11"/>
      <c r="LKM14" s="11"/>
      <c r="LKN14" s="11"/>
      <c r="LKO14" s="11"/>
      <c r="LKP14" s="11"/>
      <c r="LKQ14" s="11"/>
      <c r="LKR14" s="11"/>
      <c r="LKS14" s="11"/>
      <c r="LKT14" s="11"/>
      <c r="LKU14" s="11"/>
      <c r="LKV14" s="11"/>
      <c r="LKW14" s="11"/>
      <c r="LKX14" s="11"/>
      <c r="LKY14" s="11"/>
      <c r="LKZ14" s="11"/>
      <c r="LLA14" s="11"/>
      <c r="LLB14" s="11"/>
      <c r="LLC14" s="11"/>
      <c r="LLD14" s="11"/>
      <c r="LLE14" s="11"/>
      <c r="LLF14" s="11"/>
      <c r="LLG14" s="11"/>
      <c r="LLH14" s="11"/>
      <c r="LLI14" s="11"/>
      <c r="LLJ14" s="11"/>
      <c r="LLK14" s="11"/>
      <c r="LLL14" s="11"/>
      <c r="LLM14" s="11"/>
      <c r="LLN14" s="11"/>
      <c r="LLO14" s="11"/>
      <c r="LLP14" s="11"/>
      <c r="LLQ14" s="11"/>
      <c r="LLR14" s="11"/>
      <c r="LLS14" s="11"/>
      <c r="LLT14" s="11"/>
      <c r="LLU14" s="11"/>
      <c r="LLV14" s="11"/>
      <c r="LLW14" s="11"/>
      <c r="LLX14" s="11"/>
      <c r="LLY14" s="11"/>
      <c r="LLZ14" s="11"/>
      <c r="LMA14" s="11"/>
      <c r="LMB14" s="11"/>
      <c r="LMC14" s="11"/>
      <c r="LMD14" s="11"/>
      <c r="LME14" s="11"/>
      <c r="LMF14" s="11"/>
      <c r="LMG14" s="11"/>
      <c r="LMH14" s="11"/>
      <c r="LMI14" s="11"/>
      <c r="LMJ14" s="11"/>
      <c r="LMK14" s="11"/>
      <c r="LML14" s="11"/>
      <c r="LMM14" s="11"/>
      <c r="LMN14" s="11"/>
      <c r="LMO14" s="11"/>
      <c r="LMP14" s="11"/>
      <c r="LMQ14" s="11"/>
      <c r="LMR14" s="11"/>
      <c r="LMS14" s="11"/>
      <c r="LMT14" s="11"/>
      <c r="LMU14" s="11"/>
      <c r="LMV14" s="11"/>
      <c r="LMW14" s="11"/>
      <c r="LMX14" s="11"/>
      <c r="LMY14" s="11"/>
      <c r="LMZ14" s="11"/>
      <c r="LNA14" s="11"/>
      <c r="LNB14" s="11"/>
      <c r="LNC14" s="11"/>
      <c r="LND14" s="11"/>
      <c r="LNE14" s="11"/>
      <c r="LNF14" s="11"/>
      <c r="LNG14" s="11"/>
      <c r="LNH14" s="11"/>
      <c r="LNI14" s="11"/>
      <c r="LNJ14" s="11"/>
      <c r="LNK14" s="11"/>
      <c r="LNL14" s="11"/>
      <c r="LNM14" s="11"/>
      <c r="LNN14" s="11"/>
      <c r="LNO14" s="11"/>
      <c r="LNP14" s="11"/>
      <c r="LNQ14" s="11"/>
      <c r="LNR14" s="11"/>
      <c r="LNS14" s="11"/>
      <c r="LNT14" s="11"/>
      <c r="LNU14" s="11"/>
      <c r="LNV14" s="11"/>
      <c r="LNW14" s="11"/>
      <c r="LNX14" s="11"/>
      <c r="LNY14" s="11"/>
      <c r="LNZ14" s="11"/>
      <c r="LOA14" s="11"/>
      <c r="LOB14" s="11"/>
      <c r="LOC14" s="11"/>
      <c r="LOD14" s="11"/>
      <c r="LOE14" s="11"/>
      <c r="LOF14" s="11"/>
      <c r="LOG14" s="11"/>
      <c r="LOH14" s="11"/>
      <c r="LOI14" s="11"/>
      <c r="LOJ14" s="11"/>
      <c r="LOK14" s="11"/>
      <c r="LOL14" s="11"/>
      <c r="LOM14" s="11"/>
      <c r="LON14" s="11"/>
      <c r="LOO14" s="11"/>
      <c r="LOP14" s="11"/>
      <c r="LOQ14" s="11"/>
      <c r="LOR14" s="11"/>
      <c r="LOS14" s="11"/>
      <c r="LOT14" s="11"/>
      <c r="LOU14" s="11"/>
      <c r="LOV14" s="11"/>
      <c r="LOW14" s="11"/>
      <c r="LOX14" s="11"/>
      <c r="LOY14" s="11"/>
      <c r="LOZ14" s="11"/>
      <c r="LPA14" s="11"/>
      <c r="LPB14" s="11"/>
      <c r="LPC14" s="11"/>
      <c r="LPD14" s="11"/>
      <c r="LPE14" s="11"/>
      <c r="LPF14" s="11"/>
      <c r="LPG14" s="11"/>
      <c r="LPH14" s="11"/>
      <c r="LPI14" s="11"/>
      <c r="LPJ14" s="11"/>
      <c r="LPK14" s="11"/>
      <c r="LPL14" s="11"/>
      <c r="LPM14" s="11"/>
      <c r="LPN14" s="11"/>
      <c r="LPO14" s="11"/>
      <c r="LPP14" s="11"/>
      <c r="LPQ14" s="11"/>
      <c r="LPR14" s="11"/>
      <c r="LPS14" s="11"/>
      <c r="LPT14" s="11"/>
      <c r="LPU14" s="11"/>
      <c r="LPV14" s="11"/>
      <c r="LPW14" s="11"/>
      <c r="LPX14" s="11"/>
      <c r="LPY14" s="11"/>
      <c r="LPZ14" s="11"/>
      <c r="LQA14" s="11"/>
      <c r="LQB14" s="11"/>
      <c r="LQC14" s="11"/>
      <c r="LQD14" s="11"/>
      <c r="LQE14" s="11"/>
      <c r="LQF14" s="11"/>
      <c r="LQG14" s="11"/>
      <c r="LQH14" s="11"/>
      <c r="LQI14" s="11"/>
      <c r="LQJ14" s="11"/>
      <c r="LQK14" s="11"/>
      <c r="LQL14" s="11"/>
      <c r="LQM14" s="11"/>
      <c r="LQN14" s="11"/>
      <c r="LQO14" s="11"/>
      <c r="LQP14" s="11"/>
      <c r="LQQ14" s="11"/>
      <c r="LQR14" s="11"/>
      <c r="LQS14" s="11"/>
      <c r="LQT14" s="11"/>
      <c r="LQU14" s="11"/>
      <c r="LQV14" s="11"/>
      <c r="LQW14" s="11"/>
      <c r="LQX14" s="11"/>
      <c r="LQY14" s="11"/>
      <c r="LQZ14" s="11"/>
      <c r="LRA14" s="11"/>
      <c r="LRB14" s="11"/>
      <c r="LRC14" s="11"/>
      <c r="LRD14" s="11"/>
      <c r="LRE14" s="11"/>
      <c r="LRF14" s="11"/>
      <c r="LRG14" s="11"/>
      <c r="LRH14" s="11"/>
      <c r="LRI14" s="11"/>
      <c r="LRJ14" s="11"/>
      <c r="LRK14" s="11"/>
      <c r="LRL14" s="11"/>
      <c r="LRM14" s="11"/>
      <c r="LRN14" s="11"/>
      <c r="LRO14" s="11"/>
      <c r="LRP14" s="11"/>
      <c r="LRQ14" s="11"/>
      <c r="LRR14" s="11"/>
      <c r="LRS14" s="11"/>
      <c r="LRT14" s="11"/>
      <c r="LRU14" s="11"/>
      <c r="LRV14" s="11"/>
      <c r="LRW14" s="11"/>
      <c r="LRX14" s="11"/>
      <c r="LRY14" s="11"/>
      <c r="LRZ14" s="11"/>
      <c r="LSA14" s="11"/>
      <c r="LSB14" s="11"/>
      <c r="LSC14" s="11"/>
      <c r="LSD14" s="11"/>
      <c r="LSE14" s="11"/>
      <c r="LSF14" s="11"/>
      <c r="LSG14" s="11"/>
      <c r="LSH14" s="11"/>
      <c r="LSI14" s="11"/>
      <c r="LSJ14" s="11"/>
      <c r="LSK14" s="11"/>
      <c r="LSL14" s="11"/>
      <c r="LSM14" s="11"/>
      <c r="LSN14" s="11"/>
      <c r="LSO14" s="11"/>
      <c r="LSP14" s="11"/>
      <c r="LSQ14" s="11"/>
      <c r="LSR14" s="11"/>
      <c r="LSS14" s="11"/>
      <c r="LST14" s="11"/>
      <c r="LSU14" s="11"/>
      <c r="LSV14" s="11"/>
      <c r="LSW14" s="11"/>
      <c r="LSX14" s="11"/>
      <c r="LSY14" s="11"/>
      <c r="LSZ14" s="11"/>
      <c r="LTA14" s="11"/>
      <c r="LTB14" s="11"/>
      <c r="LTC14" s="11"/>
      <c r="LTD14" s="11"/>
      <c r="LTE14" s="11"/>
      <c r="LTF14" s="11"/>
      <c r="LTG14" s="11"/>
      <c r="LTH14" s="11"/>
      <c r="LTI14" s="11"/>
      <c r="LTJ14" s="11"/>
      <c r="LTK14" s="11"/>
      <c r="LTL14" s="11"/>
      <c r="LTM14" s="11"/>
      <c r="LTN14" s="11"/>
      <c r="LTO14" s="11"/>
      <c r="LTP14" s="11"/>
      <c r="LTQ14" s="11"/>
      <c r="LTR14" s="11"/>
      <c r="LTS14" s="11"/>
      <c r="LTT14" s="11"/>
      <c r="LTU14" s="11"/>
      <c r="LTV14" s="11"/>
      <c r="LTW14" s="11"/>
      <c r="LTX14" s="11"/>
      <c r="LTY14" s="11"/>
      <c r="LTZ14" s="11"/>
      <c r="LUA14" s="11"/>
      <c r="LUB14" s="11"/>
      <c r="LUC14" s="11"/>
      <c r="LUD14" s="11"/>
      <c r="LUE14" s="11"/>
      <c r="LUF14" s="11"/>
      <c r="LUG14" s="11"/>
      <c r="LUH14" s="11"/>
      <c r="LUI14" s="11"/>
      <c r="LUJ14" s="11"/>
      <c r="LUK14" s="11"/>
      <c r="LUL14" s="11"/>
      <c r="LUM14" s="11"/>
      <c r="LUN14" s="11"/>
      <c r="LUO14" s="11"/>
      <c r="LUP14" s="11"/>
      <c r="LUQ14" s="11"/>
      <c r="LUR14" s="11"/>
      <c r="LUS14" s="11"/>
      <c r="LUT14" s="11"/>
      <c r="LUU14" s="11"/>
      <c r="LUV14" s="11"/>
      <c r="LUW14" s="11"/>
      <c r="LUX14" s="11"/>
      <c r="LUY14" s="11"/>
      <c r="LUZ14" s="11"/>
      <c r="LVA14" s="11"/>
      <c r="LVB14" s="11"/>
      <c r="LVC14" s="11"/>
      <c r="LVD14" s="11"/>
      <c r="LVE14" s="11"/>
      <c r="LVF14" s="11"/>
      <c r="LVG14" s="11"/>
      <c r="LVH14" s="11"/>
      <c r="LVI14" s="11"/>
      <c r="LVJ14" s="11"/>
      <c r="LVK14" s="11"/>
      <c r="LVL14" s="11"/>
      <c r="LVM14" s="11"/>
      <c r="LVN14" s="11"/>
      <c r="LVO14" s="11"/>
      <c r="LVP14" s="11"/>
      <c r="LVQ14" s="11"/>
      <c r="LVR14" s="11"/>
      <c r="LVS14" s="11"/>
      <c r="LVT14" s="11"/>
      <c r="LVU14" s="11"/>
      <c r="LVV14" s="11"/>
      <c r="LVW14" s="11"/>
      <c r="LVX14" s="11"/>
      <c r="LVY14" s="11"/>
      <c r="LVZ14" s="11"/>
      <c r="LWA14" s="11"/>
      <c r="LWB14" s="11"/>
      <c r="LWC14" s="11"/>
      <c r="LWD14" s="11"/>
      <c r="LWE14" s="11"/>
      <c r="LWF14" s="11"/>
      <c r="LWG14" s="11"/>
      <c r="LWH14" s="11"/>
      <c r="LWI14" s="11"/>
      <c r="LWJ14" s="11"/>
      <c r="LWK14" s="11"/>
      <c r="LWL14" s="11"/>
      <c r="LWM14" s="11"/>
      <c r="LWN14" s="11"/>
      <c r="LWO14" s="11"/>
      <c r="LWP14" s="11"/>
      <c r="LWQ14" s="11"/>
      <c r="LWR14" s="11"/>
      <c r="LWS14" s="11"/>
      <c r="LWT14" s="11"/>
      <c r="LWU14" s="11"/>
      <c r="LWV14" s="11"/>
      <c r="LWW14" s="11"/>
      <c r="LWX14" s="11"/>
      <c r="LWY14" s="11"/>
      <c r="LWZ14" s="11"/>
      <c r="LXA14" s="11"/>
      <c r="LXB14" s="11"/>
      <c r="LXC14" s="11"/>
      <c r="LXD14" s="11"/>
      <c r="LXE14" s="11"/>
      <c r="LXF14" s="11"/>
      <c r="LXG14" s="11"/>
      <c r="LXH14" s="11"/>
      <c r="LXI14" s="11"/>
      <c r="LXJ14" s="11"/>
      <c r="LXK14" s="11"/>
      <c r="LXL14" s="11"/>
      <c r="LXM14" s="11"/>
      <c r="LXN14" s="11"/>
      <c r="LXO14" s="11"/>
      <c r="LXP14" s="11"/>
      <c r="LXQ14" s="11"/>
      <c r="LXR14" s="11"/>
      <c r="LXS14" s="11"/>
      <c r="LXT14" s="11"/>
      <c r="LXU14" s="11"/>
      <c r="LXV14" s="11"/>
      <c r="LXW14" s="11"/>
      <c r="LXX14" s="11"/>
      <c r="LXY14" s="11"/>
      <c r="LXZ14" s="11"/>
      <c r="LYA14" s="11"/>
      <c r="LYB14" s="11"/>
      <c r="LYC14" s="11"/>
      <c r="LYD14" s="11"/>
      <c r="LYE14" s="11"/>
      <c r="LYF14" s="11"/>
      <c r="LYG14" s="11"/>
      <c r="LYH14" s="11"/>
      <c r="LYI14" s="11"/>
      <c r="LYJ14" s="11"/>
      <c r="LYK14" s="11"/>
      <c r="LYL14" s="11"/>
      <c r="LYM14" s="11"/>
      <c r="LYN14" s="11"/>
      <c r="LYO14" s="11"/>
      <c r="LYP14" s="11"/>
      <c r="LYQ14" s="11"/>
      <c r="LYR14" s="11"/>
      <c r="LYS14" s="11"/>
      <c r="LYT14" s="11"/>
      <c r="LYU14" s="11"/>
      <c r="LYV14" s="11"/>
      <c r="LYW14" s="11"/>
      <c r="LYX14" s="11"/>
      <c r="LYY14" s="11"/>
      <c r="LYZ14" s="11"/>
      <c r="LZA14" s="11"/>
      <c r="LZB14" s="11"/>
      <c r="LZC14" s="11"/>
      <c r="LZD14" s="11"/>
      <c r="LZE14" s="11"/>
      <c r="LZF14" s="11"/>
      <c r="LZG14" s="11"/>
      <c r="LZH14" s="11"/>
      <c r="LZI14" s="11"/>
      <c r="LZJ14" s="11"/>
      <c r="LZK14" s="11"/>
      <c r="LZL14" s="11"/>
      <c r="LZM14" s="11"/>
      <c r="LZN14" s="11"/>
      <c r="LZO14" s="11"/>
      <c r="LZP14" s="11"/>
      <c r="LZQ14" s="11"/>
      <c r="LZR14" s="11"/>
      <c r="LZS14" s="11"/>
      <c r="LZT14" s="11"/>
      <c r="LZU14" s="11"/>
      <c r="LZV14" s="11"/>
      <c r="LZW14" s="11"/>
      <c r="LZX14" s="11"/>
      <c r="LZY14" s="11"/>
      <c r="LZZ14" s="11"/>
      <c r="MAA14" s="11"/>
      <c r="MAB14" s="11"/>
      <c r="MAC14" s="11"/>
      <c r="MAD14" s="11"/>
      <c r="MAE14" s="11"/>
      <c r="MAF14" s="11"/>
      <c r="MAG14" s="11"/>
      <c r="MAH14" s="11"/>
      <c r="MAI14" s="11"/>
      <c r="MAJ14" s="11"/>
      <c r="MAK14" s="11"/>
      <c r="MAL14" s="11"/>
      <c r="MAM14" s="11"/>
      <c r="MAN14" s="11"/>
      <c r="MAO14" s="11"/>
      <c r="MAP14" s="11"/>
      <c r="MAQ14" s="11"/>
      <c r="MAR14" s="11"/>
      <c r="MAS14" s="11"/>
      <c r="MAT14" s="11"/>
      <c r="MAU14" s="11"/>
      <c r="MAV14" s="11"/>
      <c r="MAW14" s="11"/>
      <c r="MAX14" s="11"/>
      <c r="MAY14" s="11"/>
      <c r="MAZ14" s="11"/>
      <c r="MBA14" s="11"/>
      <c r="MBB14" s="11"/>
      <c r="MBC14" s="11"/>
      <c r="MBD14" s="11"/>
      <c r="MBE14" s="11"/>
      <c r="MBF14" s="11"/>
      <c r="MBG14" s="11"/>
      <c r="MBH14" s="11"/>
      <c r="MBI14" s="11"/>
      <c r="MBJ14" s="11"/>
      <c r="MBK14" s="11"/>
      <c r="MBL14" s="11"/>
      <c r="MBM14" s="11"/>
      <c r="MBN14" s="11"/>
      <c r="MBO14" s="11"/>
      <c r="MBP14" s="11"/>
      <c r="MBQ14" s="11"/>
      <c r="MBR14" s="11"/>
      <c r="MBS14" s="11"/>
      <c r="MBT14" s="11"/>
      <c r="MBU14" s="11"/>
      <c r="MBV14" s="11"/>
      <c r="MBW14" s="11"/>
      <c r="MBX14" s="11"/>
      <c r="MBY14" s="11"/>
      <c r="MBZ14" s="11"/>
      <c r="MCA14" s="11"/>
      <c r="MCB14" s="11"/>
      <c r="MCC14" s="11"/>
      <c r="MCD14" s="11"/>
      <c r="MCE14" s="11"/>
      <c r="MCF14" s="11"/>
      <c r="MCG14" s="11"/>
      <c r="MCH14" s="11"/>
      <c r="MCI14" s="11"/>
      <c r="MCJ14" s="11"/>
      <c r="MCK14" s="11"/>
      <c r="MCL14" s="11"/>
      <c r="MCM14" s="11"/>
      <c r="MCN14" s="11"/>
      <c r="MCO14" s="11"/>
      <c r="MCP14" s="11"/>
      <c r="MCQ14" s="11"/>
      <c r="MCR14" s="11"/>
      <c r="MCS14" s="11"/>
      <c r="MCT14" s="11"/>
      <c r="MCU14" s="11"/>
      <c r="MCV14" s="11"/>
      <c r="MCW14" s="11"/>
      <c r="MCX14" s="11"/>
      <c r="MCY14" s="11"/>
      <c r="MCZ14" s="11"/>
      <c r="MDA14" s="11"/>
      <c r="MDB14" s="11"/>
      <c r="MDC14" s="11"/>
      <c r="MDD14" s="11"/>
      <c r="MDE14" s="11"/>
      <c r="MDF14" s="11"/>
      <c r="MDG14" s="11"/>
      <c r="MDH14" s="11"/>
      <c r="MDI14" s="11"/>
      <c r="MDJ14" s="11"/>
      <c r="MDK14" s="11"/>
      <c r="MDL14" s="11"/>
      <c r="MDM14" s="11"/>
      <c r="MDN14" s="11"/>
      <c r="MDO14" s="11"/>
      <c r="MDP14" s="11"/>
      <c r="MDQ14" s="11"/>
      <c r="MDR14" s="11"/>
      <c r="MDS14" s="11"/>
      <c r="MDT14" s="11"/>
      <c r="MDU14" s="11"/>
      <c r="MDV14" s="11"/>
      <c r="MDW14" s="11"/>
      <c r="MDX14" s="11"/>
      <c r="MDY14" s="11"/>
      <c r="MDZ14" s="11"/>
      <c r="MEA14" s="11"/>
      <c r="MEB14" s="11"/>
      <c r="MEC14" s="11"/>
      <c r="MED14" s="11"/>
      <c r="MEE14" s="11"/>
      <c r="MEF14" s="11"/>
      <c r="MEG14" s="11"/>
      <c r="MEH14" s="11"/>
      <c r="MEI14" s="11"/>
      <c r="MEJ14" s="11"/>
      <c r="MEK14" s="11"/>
      <c r="MEL14" s="11"/>
      <c r="MEM14" s="11"/>
      <c r="MEN14" s="11"/>
      <c r="MEO14" s="11"/>
      <c r="MEP14" s="11"/>
      <c r="MEQ14" s="11"/>
      <c r="MER14" s="11"/>
      <c r="MES14" s="11"/>
      <c r="MET14" s="11"/>
      <c r="MEU14" s="11"/>
      <c r="MEV14" s="11"/>
      <c r="MEW14" s="11"/>
      <c r="MEX14" s="11"/>
      <c r="MEY14" s="11"/>
      <c r="MEZ14" s="11"/>
      <c r="MFA14" s="11"/>
      <c r="MFB14" s="11"/>
      <c r="MFC14" s="11"/>
      <c r="MFD14" s="11"/>
      <c r="MFE14" s="11"/>
      <c r="MFF14" s="11"/>
      <c r="MFG14" s="11"/>
      <c r="MFH14" s="11"/>
      <c r="MFI14" s="11"/>
      <c r="MFJ14" s="11"/>
      <c r="MFK14" s="11"/>
      <c r="MFL14" s="11"/>
      <c r="MFM14" s="11"/>
      <c r="MFN14" s="11"/>
      <c r="MFO14" s="11"/>
      <c r="MFP14" s="11"/>
      <c r="MFQ14" s="11"/>
      <c r="MFR14" s="11"/>
      <c r="MFS14" s="11"/>
      <c r="MFT14" s="11"/>
      <c r="MFU14" s="11"/>
      <c r="MFV14" s="11"/>
      <c r="MFW14" s="11"/>
      <c r="MFX14" s="11"/>
      <c r="MFY14" s="11"/>
      <c r="MFZ14" s="11"/>
      <c r="MGA14" s="11"/>
      <c r="MGB14" s="11"/>
      <c r="MGC14" s="11"/>
      <c r="MGD14" s="11"/>
      <c r="MGE14" s="11"/>
      <c r="MGF14" s="11"/>
      <c r="MGG14" s="11"/>
      <c r="MGH14" s="11"/>
      <c r="MGI14" s="11"/>
      <c r="MGJ14" s="11"/>
      <c r="MGK14" s="11"/>
      <c r="MGL14" s="11"/>
      <c r="MGM14" s="11"/>
      <c r="MGN14" s="11"/>
      <c r="MGO14" s="11"/>
      <c r="MGP14" s="11"/>
      <c r="MGQ14" s="11"/>
      <c r="MGR14" s="11"/>
      <c r="MGS14" s="11"/>
      <c r="MGT14" s="11"/>
      <c r="MGU14" s="11"/>
      <c r="MGV14" s="11"/>
      <c r="MGW14" s="11"/>
      <c r="MGX14" s="11"/>
      <c r="MGY14" s="11"/>
      <c r="MGZ14" s="11"/>
      <c r="MHA14" s="11"/>
      <c r="MHB14" s="11"/>
      <c r="MHC14" s="11"/>
      <c r="MHD14" s="11"/>
      <c r="MHE14" s="11"/>
      <c r="MHF14" s="11"/>
      <c r="MHG14" s="11"/>
      <c r="MHH14" s="11"/>
      <c r="MHI14" s="11"/>
      <c r="MHJ14" s="11"/>
      <c r="MHK14" s="11"/>
      <c r="MHL14" s="11"/>
      <c r="MHM14" s="11"/>
      <c r="MHN14" s="11"/>
      <c r="MHO14" s="11"/>
      <c r="MHP14" s="11"/>
      <c r="MHQ14" s="11"/>
      <c r="MHR14" s="11"/>
      <c r="MHS14" s="11"/>
      <c r="MHT14" s="11"/>
      <c r="MHU14" s="11"/>
      <c r="MHV14" s="11"/>
      <c r="MHW14" s="11"/>
      <c r="MHX14" s="11"/>
      <c r="MHY14" s="11"/>
      <c r="MHZ14" s="11"/>
      <c r="MIA14" s="11"/>
      <c r="MIB14" s="11"/>
      <c r="MIC14" s="11"/>
      <c r="MID14" s="11"/>
      <c r="MIE14" s="11"/>
      <c r="MIF14" s="11"/>
      <c r="MIG14" s="11"/>
      <c r="MIH14" s="11"/>
      <c r="MII14" s="11"/>
      <c r="MIJ14" s="11"/>
      <c r="MIK14" s="11"/>
      <c r="MIL14" s="11"/>
      <c r="MIM14" s="11"/>
      <c r="MIN14" s="11"/>
      <c r="MIO14" s="11"/>
      <c r="MIP14" s="11"/>
      <c r="MIQ14" s="11"/>
      <c r="MIR14" s="11"/>
      <c r="MIS14" s="11"/>
      <c r="MIT14" s="11"/>
      <c r="MIU14" s="11"/>
      <c r="MIV14" s="11"/>
      <c r="MIW14" s="11"/>
      <c r="MIX14" s="11"/>
      <c r="MIY14" s="11"/>
      <c r="MIZ14" s="11"/>
      <c r="MJA14" s="11"/>
      <c r="MJB14" s="11"/>
      <c r="MJC14" s="11"/>
      <c r="MJD14" s="11"/>
      <c r="MJE14" s="11"/>
      <c r="MJF14" s="11"/>
      <c r="MJG14" s="11"/>
      <c r="MJH14" s="11"/>
      <c r="MJI14" s="11"/>
      <c r="MJJ14" s="11"/>
      <c r="MJK14" s="11"/>
      <c r="MJL14" s="11"/>
      <c r="MJM14" s="11"/>
      <c r="MJN14" s="11"/>
      <c r="MJO14" s="11"/>
      <c r="MJP14" s="11"/>
      <c r="MJQ14" s="11"/>
      <c r="MJR14" s="11"/>
      <c r="MJS14" s="11"/>
      <c r="MJT14" s="11"/>
      <c r="MJU14" s="11"/>
      <c r="MJV14" s="11"/>
      <c r="MJW14" s="11"/>
      <c r="MJX14" s="11"/>
      <c r="MJY14" s="11"/>
      <c r="MJZ14" s="11"/>
      <c r="MKA14" s="11"/>
      <c r="MKB14" s="11"/>
      <c r="MKC14" s="11"/>
      <c r="MKD14" s="11"/>
      <c r="MKE14" s="11"/>
      <c r="MKF14" s="11"/>
      <c r="MKG14" s="11"/>
      <c r="MKH14" s="11"/>
      <c r="MKI14" s="11"/>
      <c r="MKJ14" s="11"/>
      <c r="MKK14" s="11"/>
      <c r="MKL14" s="11"/>
      <c r="MKM14" s="11"/>
      <c r="MKN14" s="11"/>
      <c r="MKO14" s="11"/>
      <c r="MKP14" s="11"/>
      <c r="MKQ14" s="11"/>
      <c r="MKR14" s="11"/>
      <c r="MKS14" s="11"/>
      <c r="MKT14" s="11"/>
      <c r="MKU14" s="11"/>
      <c r="MKV14" s="11"/>
      <c r="MKW14" s="11"/>
      <c r="MKX14" s="11"/>
      <c r="MKY14" s="11"/>
      <c r="MKZ14" s="11"/>
      <c r="MLA14" s="11"/>
      <c r="MLB14" s="11"/>
      <c r="MLC14" s="11"/>
      <c r="MLD14" s="11"/>
      <c r="MLE14" s="11"/>
      <c r="MLF14" s="11"/>
      <c r="MLG14" s="11"/>
      <c r="MLH14" s="11"/>
      <c r="MLI14" s="11"/>
      <c r="MLJ14" s="11"/>
      <c r="MLK14" s="11"/>
      <c r="MLL14" s="11"/>
      <c r="MLM14" s="11"/>
      <c r="MLN14" s="11"/>
      <c r="MLO14" s="11"/>
      <c r="MLP14" s="11"/>
      <c r="MLQ14" s="11"/>
      <c r="MLR14" s="11"/>
      <c r="MLS14" s="11"/>
      <c r="MLT14" s="11"/>
      <c r="MLU14" s="11"/>
      <c r="MLV14" s="11"/>
      <c r="MLW14" s="11"/>
      <c r="MLX14" s="11"/>
      <c r="MLY14" s="11"/>
      <c r="MLZ14" s="11"/>
      <c r="MMA14" s="11"/>
      <c r="MMB14" s="11"/>
      <c r="MMC14" s="11"/>
      <c r="MMD14" s="11"/>
      <c r="MME14" s="11"/>
      <c r="MMF14" s="11"/>
      <c r="MMG14" s="11"/>
      <c r="MMH14" s="11"/>
      <c r="MMI14" s="11"/>
      <c r="MMJ14" s="11"/>
      <c r="MMK14" s="11"/>
      <c r="MML14" s="11"/>
      <c r="MMM14" s="11"/>
      <c r="MMN14" s="11"/>
      <c r="MMO14" s="11"/>
      <c r="MMP14" s="11"/>
      <c r="MMQ14" s="11"/>
      <c r="MMR14" s="11"/>
      <c r="MMS14" s="11"/>
      <c r="MMT14" s="11"/>
      <c r="MMU14" s="11"/>
      <c r="MMV14" s="11"/>
      <c r="MMW14" s="11"/>
      <c r="MMX14" s="11"/>
      <c r="MMY14" s="11"/>
      <c r="MMZ14" s="11"/>
      <c r="MNA14" s="11"/>
      <c r="MNB14" s="11"/>
      <c r="MNC14" s="11"/>
      <c r="MND14" s="11"/>
      <c r="MNE14" s="11"/>
      <c r="MNF14" s="11"/>
      <c r="MNG14" s="11"/>
      <c r="MNH14" s="11"/>
      <c r="MNI14" s="11"/>
      <c r="MNJ14" s="11"/>
      <c r="MNK14" s="11"/>
      <c r="MNL14" s="11"/>
      <c r="MNM14" s="11"/>
      <c r="MNN14" s="11"/>
      <c r="MNO14" s="11"/>
      <c r="MNP14" s="11"/>
      <c r="MNQ14" s="11"/>
      <c r="MNR14" s="11"/>
      <c r="MNS14" s="11"/>
      <c r="MNT14" s="11"/>
      <c r="MNU14" s="11"/>
      <c r="MNV14" s="11"/>
      <c r="MNW14" s="11"/>
      <c r="MNX14" s="11"/>
      <c r="MNY14" s="11"/>
      <c r="MNZ14" s="11"/>
      <c r="MOA14" s="11"/>
      <c r="MOB14" s="11"/>
      <c r="MOC14" s="11"/>
      <c r="MOD14" s="11"/>
      <c r="MOE14" s="11"/>
      <c r="MOF14" s="11"/>
      <c r="MOG14" s="11"/>
      <c r="MOH14" s="11"/>
      <c r="MOI14" s="11"/>
      <c r="MOJ14" s="11"/>
      <c r="MOK14" s="11"/>
      <c r="MOL14" s="11"/>
      <c r="MOM14" s="11"/>
      <c r="MON14" s="11"/>
      <c r="MOO14" s="11"/>
      <c r="MOP14" s="11"/>
      <c r="MOQ14" s="11"/>
      <c r="MOR14" s="11"/>
      <c r="MOS14" s="11"/>
      <c r="MOT14" s="11"/>
      <c r="MOU14" s="11"/>
      <c r="MOV14" s="11"/>
      <c r="MOW14" s="11"/>
      <c r="MOX14" s="11"/>
      <c r="MOY14" s="11"/>
      <c r="MOZ14" s="11"/>
      <c r="MPA14" s="11"/>
      <c r="MPB14" s="11"/>
      <c r="MPC14" s="11"/>
      <c r="MPD14" s="11"/>
      <c r="MPE14" s="11"/>
      <c r="MPF14" s="11"/>
      <c r="MPG14" s="11"/>
      <c r="MPH14" s="11"/>
      <c r="MPI14" s="11"/>
      <c r="MPJ14" s="11"/>
      <c r="MPK14" s="11"/>
      <c r="MPL14" s="11"/>
      <c r="MPM14" s="11"/>
      <c r="MPN14" s="11"/>
      <c r="MPO14" s="11"/>
      <c r="MPP14" s="11"/>
      <c r="MPQ14" s="11"/>
      <c r="MPR14" s="11"/>
      <c r="MPS14" s="11"/>
      <c r="MPT14" s="11"/>
      <c r="MPU14" s="11"/>
      <c r="MPV14" s="11"/>
      <c r="MPW14" s="11"/>
      <c r="MPX14" s="11"/>
      <c r="MPY14" s="11"/>
      <c r="MPZ14" s="11"/>
      <c r="MQA14" s="11"/>
      <c r="MQB14" s="11"/>
      <c r="MQC14" s="11"/>
      <c r="MQD14" s="11"/>
      <c r="MQE14" s="11"/>
      <c r="MQF14" s="11"/>
      <c r="MQG14" s="11"/>
      <c r="MQH14" s="11"/>
      <c r="MQI14" s="11"/>
      <c r="MQJ14" s="11"/>
      <c r="MQK14" s="11"/>
      <c r="MQL14" s="11"/>
      <c r="MQM14" s="11"/>
      <c r="MQN14" s="11"/>
      <c r="MQO14" s="11"/>
      <c r="MQP14" s="11"/>
      <c r="MQQ14" s="11"/>
      <c r="MQR14" s="11"/>
      <c r="MQS14" s="11"/>
      <c r="MQT14" s="11"/>
      <c r="MQU14" s="11"/>
      <c r="MQV14" s="11"/>
      <c r="MQW14" s="11"/>
      <c r="MQX14" s="11"/>
      <c r="MQY14" s="11"/>
      <c r="MQZ14" s="11"/>
      <c r="MRA14" s="11"/>
      <c r="MRB14" s="11"/>
      <c r="MRC14" s="11"/>
      <c r="MRD14" s="11"/>
      <c r="MRE14" s="11"/>
      <c r="MRF14" s="11"/>
      <c r="MRG14" s="11"/>
      <c r="MRH14" s="11"/>
      <c r="MRI14" s="11"/>
      <c r="MRJ14" s="11"/>
      <c r="MRK14" s="11"/>
      <c r="MRL14" s="11"/>
      <c r="MRM14" s="11"/>
      <c r="MRN14" s="11"/>
      <c r="MRO14" s="11"/>
      <c r="MRP14" s="11"/>
      <c r="MRQ14" s="11"/>
      <c r="MRR14" s="11"/>
      <c r="MRS14" s="11"/>
      <c r="MRT14" s="11"/>
      <c r="MRU14" s="11"/>
      <c r="MRV14" s="11"/>
      <c r="MRW14" s="11"/>
      <c r="MRX14" s="11"/>
      <c r="MRY14" s="11"/>
      <c r="MRZ14" s="11"/>
      <c r="MSA14" s="11"/>
      <c r="MSB14" s="11"/>
      <c r="MSC14" s="11"/>
      <c r="MSD14" s="11"/>
      <c r="MSE14" s="11"/>
      <c r="MSF14" s="11"/>
      <c r="MSG14" s="11"/>
      <c r="MSH14" s="11"/>
      <c r="MSI14" s="11"/>
      <c r="MSJ14" s="11"/>
      <c r="MSK14" s="11"/>
      <c r="MSL14" s="11"/>
      <c r="MSM14" s="11"/>
      <c r="MSN14" s="11"/>
      <c r="MSO14" s="11"/>
      <c r="MSP14" s="11"/>
      <c r="MSQ14" s="11"/>
      <c r="MSR14" s="11"/>
      <c r="MSS14" s="11"/>
      <c r="MST14" s="11"/>
      <c r="MSU14" s="11"/>
      <c r="MSV14" s="11"/>
      <c r="MSW14" s="11"/>
      <c r="MSX14" s="11"/>
      <c r="MSY14" s="11"/>
      <c r="MSZ14" s="11"/>
      <c r="MTA14" s="11"/>
      <c r="MTB14" s="11"/>
      <c r="MTC14" s="11"/>
      <c r="MTD14" s="11"/>
      <c r="MTE14" s="11"/>
      <c r="MTF14" s="11"/>
      <c r="MTG14" s="11"/>
      <c r="MTH14" s="11"/>
      <c r="MTI14" s="11"/>
      <c r="MTJ14" s="11"/>
      <c r="MTK14" s="11"/>
      <c r="MTL14" s="11"/>
      <c r="MTM14" s="11"/>
      <c r="MTN14" s="11"/>
      <c r="MTO14" s="11"/>
      <c r="MTP14" s="11"/>
      <c r="MTQ14" s="11"/>
      <c r="MTR14" s="11"/>
      <c r="MTS14" s="11"/>
      <c r="MTT14" s="11"/>
      <c r="MTU14" s="11"/>
      <c r="MTV14" s="11"/>
      <c r="MTW14" s="11"/>
      <c r="MTX14" s="11"/>
      <c r="MTY14" s="11"/>
      <c r="MTZ14" s="11"/>
      <c r="MUA14" s="11"/>
      <c r="MUB14" s="11"/>
      <c r="MUC14" s="11"/>
      <c r="MUD14" s="11"/>
      <c r="MUE14" s="11"/>
      <c r="MUF14" s="11"/>
      <c r="MUG14" s="11"/>
      <c r="MUH14" s="11"/>
      <c r="MUI14" s="11"/>
      <c r="MUJ14" s="11"/>
      <c r="MUK14" s="11"/>
      <c r="MUL14" s="11"/>
      <c r="MUM14" s="11"/>
      <c r="MUN14" s="11"/>
      <c r="MUO14" s="11"/>
      <c r="MUP14" s="11"/>
      <c r="MUQ14" s="11"/>
      <c r="MUR14" s="11"/>
      <c r="MUS14" s="11"/>
      <c r="MUT14" s="11"/>
      <c r="MUU14" s="11"/>
      <c r="MUV14" s="11"/>
      <c r="MUW14" s="11"/>
      <c r="MUX14" s="11"/>
      <c r="MUY14" s="11"/>
      <c r="MUZ14" s="11"/>
      <c r="MVA14" s="11"/>
      <c r="MVB14" s="11"/>
      <c r="MVC14" s="11"/>
      <c r="MVD14" s="11"/>
      <c r="MVE14" s="11"/>
      <c r="MVF14" s="11"/>
      <c r="MVG14" s="11"/>
      <c r="MVH14" s="11"/>
      <c r="MVI14" s="11"/>
      <c r="MVJ14" s="11"/>
      <c r="MVK14" s="11"/>
      <c r="MVL14" s="11"/>
      <c r="MVM14" s="11"/>
      <c r="MVN14" s="11"/>
      <c r="MVO14" s="11"/>
      <c r="MVP14" s="11"/>
      <c r="MVQ14" s="11"/>
      <c r="MVR14" s="11"/>
      <c r="MVS14" s="11"/>
      <c r="MVT14" s="11"/>
      <c r="MVU14" s="11"/>
      <c r="MVV14" s="11"/>
      <c r="MVW14" s="11"/>
      <c r="MVX14" s="11"/>
      <c r="MVY14" s="11"/>
      <c r="MVZ14" s="11"/>
      <c r="MWA14" s="11"/>
      <c r="MWB14" s="11"/>
      <c r="MWC14" s="11"/>
      <c r="MWD14" s="11"/>
      <c r="MWE14" s="11"/>
      <c r="MWF14" s="11"/>
      <c r="MWG14" s="11"/>
      <c r="MWH14" s="11"/>
      <c r="MWI14" s="11"/>
      <c r="MWJ14" s="11"/>
      <c r="MWK14" s="11"/>
      <c r="MWL14" s="11"/>
      <c r="MWM14" s="11"/>
      <c r="MWN14" s="11"/>
      <c r="MWO14" s="11"/>
      <c r="MWP14" s="11"/>
      <c r="MWQ14" s="11"/>
      <c r="MWR14" s="11"/>
      <c r="MWS14" s="11"/>
      <c r="MWT14" s="11"/>
      <c r="MWU14" s="11"/>
      <c r="MWV14" s="11"/>
      <c r="MWW14" s="11"/>
      <c r="MWX14" s="11"/>
      <c r="MWY14" s="11"/>
      <c r="MWZ14" s="11"/>
      <c r="MXA14" s="11"/>
      <c r="MXB14" s="11"/>
      <c r="MXC14" s="11"/>
      <c r="MXD14" s="11"/>
      <c r="MXE14" s="11"/>
      <c r="MXF14" s="11"/>
      <c r="MXG14" s="11"/>
      <c r="MXH14" s="11"/>
      <c r="MXI14" s="11"/>
      <c r="MXJ14" s="11"/>
      <c r="MXK14" s="11"/>
      <c r="MXL14" s="11"/>
      <c r="MXM14" s="11"/>
      <c r="MXN14" s="11"/>
      <c r="MXO14" s="11"/>
      <c r="MXP14" s="11"/>
      <c r="MXQ14" s="11"/>
      <c r="MXR14" s="11"/>
      <c r="MXS14" s="11"/>
      <c r="MXT14" s="11"/>
      <c r="MXU14" s="11"/>
      <c r="MXV14" s="11"/>
      <c r="MXW14" s="11"/>
      <c r="MXX14" s="11"/>
      <c r="MXY14" s="11"/>
      <c r="MXZ14" s="11"/>
      <c r="MYA14" s="11"/>
      <c r="MYB14" s="11"/>
      <c r="MYC14" s="11"/>
      <c r="MYD14" s="11"/>
      <c r="MYE14" s="11"/>
      <c r="MYF14" s="11"/>
      <c r="MYG14" s="11"/>
      <c r="MYH14" s="11"/>
      <c r="MYI14" s="11"/>
      <c r="MYJ14" s="11"/>
      <c r="MYK14" s="11"/>
      <c r="MYL14" s="11"/>
      <c r="MYM14" s="11"/>
      <c r="MYN14" s="11"/>
      <c r="MYO14" s="11"/>
      <c r="MYP14" s="11"/>
      <c r="MYQ14" s="11"/>
      <c r="MYR14" s="11"/>
      <c r="MYS14" s="11"/>
      <c r="MYT14" s="11"/>
      <c r="MYU14" s="11"/>
      <c r="MYV14" s="11"/>
      <c r="MYW14" s="11"/>
      <c r="MYX14" s="11"/>
      <c r="MYY14" s="11"/>
      <c r="MYZ14" s="11"/>
      <c r="MZA14" s="11"/>
      <c r="MZB14" s="11"/>
      <c r="MZC14" s="11"/>
      <c r="MZD14" s="11"/>
      <c r="MZE14" s="11"/>
      <c r="MZF14" s="11"/>
      <c r="MZG14" s="11"/>
      <c r="MZH14" s="11"/>
      <c r="MZI14" s="11"/>
      <c r="MZJ14" s="11"/>
      <c r="MZK14" s="11"/>
      <c r="MZL14" s="11"/>
      <c r="MZM14" s="11"/>
      <c r="MZN14" s="11"/>
      <c r="MZO14" s="11"/>
      <c r="MZP14" s="11"/>
      <c r="MZQ14" s="11"/>
      <c r="MZR14" s="11"/>
      <c r="MZS14" s="11"/>
      <c r="MZT14" s="11"/>
      <c r="MZU14" s="11"/>
      <c r="MZV14" s="11"/>
      <c r="MZW14" s="11"/>
      <c r="MZX14" s="11"/>
      <c r="MZY14" s="11"/>
      <c r="MZZ14" s="11"/>
      <c r="NAA14" s="11"/>
      <c r="NAB14" s="11"/>
      <c r="NAC14" s="11"/>
      <c r="NAD14" s="11"/>
      <c r="NAE14" s="11"/>
      <c r="NAF14" s="11"/>
      <c r="NAG14" s="11"/>
      <c r="NAH14" s="11"/>
      <c r="NAI14" s="11"/>
      <c r="NAJ14" s="11"/>
      <c r="NAK14" s="11"/>
      <c r="NAL14" s="11"/>
      <c r="NAM14" s="11"/>
      <c r="NAN14" s="11"/>
      <c r="NAO14" s="11"/>
      <c r="NAP14" s="11"/>
      <c r="NAQ14" s="11"/>
      <c r="NAR14" s="11"/>
      <c r="NAS14" s="11"/>
      <c r="NAT14" s="11"/>
      <c r="NAU14" s="11"/>
      <c r="NAV14" s="11"/>
      <c r="NAW14" s="11"/>
      <c r="NAX14" s="11"/>
      <c r="NAY14" s="11"/>
      <c r="NAZ14" s="11"/>
      <c r="NBA14" s="11"/>
      <c r="NBB14" s="11"/>
      <c r="NBC14" s="11"/>
      <c r="NBD14" s="11"/>
      <c r="NBE14" s="11"/>
      <c r="NBF14" s="11"/>
      <c r="NBG14" s="11"/>
      <c r="NBH14" s="11"/>
      <c r="NBI14" s="11"/>
      <c r="NBJ14" s="11"/>
      <c r="NBK14" s="11"/>
      <c r="NBL14" s="11"/>
      <c r="NBM14" s="11"/>
      <c r="NBN14" s="11"/>
      <c r="NBO14" s="11"/>
      <c r="NBP14" s="11"/>
      <c r="NBQ14" s="11"/>
      <c r="NBR14" s="11"/>
      <c r="NBS14" s="11"/>
      <c r="NBT14" s="11"/>
      <c r="NBU14" s="11"/>
      <c r="NBV14" s="11"/>
      <c r="NBW14" s="11"/>
      <c r="NBX14" s="11"/>
      <c r="NBY14" s="11"/>
      <c r="NBZ14" s="11"/>
      <c r="NCA14" s="11"/>
      <c r="NCB14" s="11"/>
      <c r="NCC14" s="11"/>
      <c r="NCD14" s="11"/>
      <c r="NCE14" s="11"/>
      <c r="NCF14" s="11"/>
      <c r="NCG14" s="11"/>
      <c r="NCH14" s="11"/>
      <c r="NCI14" s="11"/>
      <c r="NCJ14" s="11"/>
      <c r="NCK14" s="11"/>
      <c r="NCL14" s="11"/>
      <c r="NCM14" s="11"/>
      <c r="NCN14" s="11"/>
      <c r="NCO14" s="11"/>
      <c r="NCP14" s="11"/>
      <c r="NCQ14" s="11"/>
      <c r="NCR14" s="11"/>
      <c r="NCS14" s="11"/>
      <c r="NCT14" s="11"/>
      <c r="NCU14" s="11"/>
      <c r="NCV14" s="11"/>
      <c r="NCW14" s="11"/>
      <c r="NCX14" s="11"/>
      <c r="NCY14" s="11"/>
      <c r="NCZ14" s="11"/>
      <c r="NDA14" s="11"/>
      <c r="NDB14" s="11"/>
      <c r="NDC14" s="11"/>
      <c r="NDD14" s="11"/>
      <c r="NDE14" s="11"/>
      <c r="NDF14" s="11"/>
      <c r="NDG14" s="11"/>
      <c r="NDH14" s="11"/>
      <c r="NDI14" s="11"/>
      <c r="NDJ14" s="11"/>
      <c r="NDK14" s="11"/>
      <c r="NDL14" s="11"/>
      <c r="NDM14" s="11"/>
      <c r="NDN14" s="11"/>
      <c r="NDO14" s="11"/>
      <c r="NDP14" s="11"/>
      <c r="NDQ14" s="11"/>
      <c r="NDR14" s="11"/>
      <c r="NDS14" s="11"/>
      <c r="NDT14" s="11"/>
      <c r="NDU14" s="11"/>
      <c r="NDV14" s="11"/>
      <c r="NDW14" s="11"/>
      <c r="NDX14" s="11"/>
      <c r="NDY14" s="11"/>
      <c r="NDZ14" s="11"/>
      <c r="NEA14" s="11"/>
      <c r="NEB14" s="11"/>
      <c r="NEC14" s="11"/>
      <c r="NED14" s="11"/>
      <c r="NEE14" s="11"/>
      <c r="NEF14" s="11"/>
      <c r="NEG14" s="11"/>
      <c r="NEH14" s="11"/>
      <c r="NEI14" s="11"/>
      <c r="NEJ14" s="11"/>
      <c r="NEK14" s="11"/>
      <c r="NEL14" s="11"/>
      <c r="NEM14" s="11"/>
      <c r="NEN14" s="11"/>
      <c r="NEO14" s="11"/>
      <c r="NEP14" s="11"/>
      <c r="NEQ14" s="11"/>
      <c r="NER14" s="11"/>
      <c r="NES14" s="11"/>
      <c r="NET14" s="11"/>
      <c r="NEU14" s="11"/>
      <c r="NEV14" s="11"/>
      <c r="NEW14" s="11"/>
      <c r="NEX14" s="11"/>
      <c r="NEY14" s="11"/>
      <c r="NEZ14" s="11"/>
      <c r="NFA14" s="11"/>
      <c r="NFB14" s="11"/>
      <c r="NFC14" s="11"/>
      <c r="NFD14" s="11"/>
      <c r="NFE14" s="11"/>
      <c r="NFF14" s="11"/>
      <c r="NFG14" s="11"/>
      <c r="NFH14" s="11"/>
      <c r="NFI14" s="11"/>
      <c r="NFJ14" s="11"/>
      <c r="NFK14" s="11"/>
      <c r="NFL14" s="11"/>
      <c r="NFM14" s="11"/>
      <c r="NFN14" s="11"/>
      <c r="NFO14" s="11"/>
      <c r="NFP14" s="11"/>
      <c r="NFQ14" s="11"/>
      <c r="NFR14" s="11"/>
      <c r="NFS14" s="11"/>
      <c r="NFT14" s="11"/>
      <c r="NFU14" s="11"/>
      <c r="NFV14" s="11"/>
      <c r="NFW14" s="11"/>
      <c r="NFX14" s="11"/>
      <c r="NFY14" s="11"/>
      <c r="NFZ14" s="11"/>
      <c r="NGA14" s="11"/>
      <c r="NGB14" s="11"/>
      <c r="NGC14" s="11"/>
      <c r="NGD14" s="11"/>
      <c r="NGE14" s="11"/>
      <c r="NGF14" s="11"/>
      <c r="NGG14" s="11"/>
      <c r="NGH14" s="11"/>
      <c r="NGI14" s="11"/>
      <c r="NGJ14" s="11"/>
      <c r="NGK14" s="11"/>
      <c r="NGL14" s="11"/>
      <c r="NGM14" s="11"/>
      <c r="NGN14" s="11"/>
      <c r="NGO14" s="11"/>
      <c r="NGP14" s="11"/>
      <c r="NGQ14" s="11"/>
      <c r="NGR14" s="11"/>
      <c r="NGS14" s="11"/>
      <c r="NGT14" s="11"/>
      <c r="NGU14" s="11"/>
      <c r="NGV14" s="11"/>
      <c r="NGW14" s="11"/>
      <c r="NGX14" s="11"/>
      <c r="NGY14" s="11"/>
      <c r="NGZ14" s="11"/>
      <c r="NHA14" s="11"/>
      <c r="NHB14" s="11"/>
      <c r="NHC14" s="11"/>
      <c r="NHD14" s="11"/>
      <c r="NHE14" s="11"/>
      <c r="NHF14" s="11"/>
      <c r="NHG14" s="11"/>
      <c r="NHH14" s="11"/>
      <c r="NHI14" s="11"/>
      <c r="NHJ14" s="11"/>
      <c r="NHK14" s="11"/>
      <c r="NHL14" s="11"/>
      <c r="NHM14" s="11"/>
      <c r="NHN14" s="11"/>
      <c r="NHO14" s="11"/>
      <c r="NHP14" s="11"/>
      <c r="NHQ14" s="11"/>
      <c r="NHR14" s="11"/>
      <c r="NHS14" s="11"/>
      <c r="NHT14" s="11"/>
      <c r="NHU14" s="11"/>
      <c r="NHV14" s="11"/>
      <c r="NHW14" s="11"/>
      <c r="NHX14" s="11"/>
      <c r="NHY14" s="11"/>
      <c r="NHZ14" s="11"/>
      <c r="NIA14" s="11"/>
      <c r="NIB14" s="11"/>
      <c r="NIC14" s="11"/>
      <c r="NID14" s="11"/>
      <c r="NIE14" s="11"/>
      <c r="NIF14" s="11"/>
      <c r="NIG14" s="11"/>
      <c r="NIH14" s="11"/>
      <c r="NII14" s="11"/>
      <c r="NIJ14" s="11"/>
      <c r="NIK14" s="11"/>
      <c r="NIL14" s="11"/>
      <c r="NIM14" s="11"/>
      <c r="NIN14" s="11"/>
      <c r="NIO14" s="11"/>
      <c r="NIP14" s="11"/>
      <c r="NIQ14" s="11"/>
      <c r="NIR14" s="11"/>
      <c r="NIS14" s="11"/>
      <c r="NIT14" s="11"/>
      <c r="NIU14" s="11"/>
      <c r="NIV14" s="11"/>
      <c r="NIW14" s="11"/>
      <c r="NIX14" s="11"/>
      <c r="NIY14" s="11"/>
      <c r="NIZ14" s="11"/>
      <c r="NJA14" s="11"/>
      <c r="NJB14" s="11"/>
      <c r="NJC14" s="11"/>
      <c r="NJD14" s="11"/>
      <c r="NJE14" s="11"/>
      <c r="NJF14" s="11"/>
      <c r="NJG14" s="11"/>
      <c r="NJH14" s="11"/>
      <c r="NJI14" s="11"/>
      <c r="NJJ14" s="11"/>
      <c r="NJK14" s="11"/>
      <c r="NJL14" s="11"/>
      <c r="NJM14" s="11"/>
      <c r="NJN14" s="11"/>
      <c r="NJO14" s="11"/>
      <c r="NJP14" s="11"/>
      <c r="NJQ14" s="11"/>
      <c r="NJR14" s="11"/>
      <c r="NJS14" s="11"/>
      <c r="NJT14" s="11"/>
      <c r="NJU14" s="11"/>
      <c r="NJV14" s="11"/>
      <c r="NJW14" s="11"/>
      <c r="NJX14" s="11"/>
      <c r="NJY14" s="11"/>
      <c r="NJZ14" s="11"/>
      <c r="NKA14" s="11"/>
      <c r="NKB14" s="11"/>
      <c r="NKC14" s="11"/>
      <c r="NKD14" s="11"/>
      <c r="NKE14" s="11"/>
      <c r="NKF14" s="11"/>
      <c r="NKG14" s="11"/>
      <c r="NKH14" s="11"/>
      <c r="NKI14" s="11"/>
      <c r="NKJ14" s="11"/>
      <c r="NKK14" s="11"/>
      <c r="NKL14" s="11"/>
      <c r="NKM14" s="11"/>
      <c r="NKN14" s="11"/>
      <c r="NKO14" s="11"/>
      <c r="NKP14" s="11"/>
      <c r="NKQ14" s="11"/>
      <c r="NKR14" s="11"/>
      <c r="NKS14" s="11"/>
      <c r="NKT14" s="11"/>
      <c r="NKU14" s="11"/>
      <c r="NKV14" s="11"/>
      <c r="NKW14" s="11"/>
      <c r="NKX14" s="11"/>
      <c r="NKY14" s="11"/>
      <c r="NKZ14" s="11"/>
      <c r="NLA14" s="11"/>
      <c r="NLB14" s="11"/>
      <c r="NLC14" s="11"/>
      <c r="NLD14" s="11"/>
      <c r="NLE14" s="11"/>
      <c r="NLF14" s="11"/>
      <c r="NLG14" s="11"/>
      <c r="NLH14" s="11"/>
      <c r="NLI14" s="11"/>
      <c r="NLJ14" s="11"/>
      <c r="NLK14" s="11"/>
      <c r="NLL14" s="11"/>
      <c r="NLM14" s="11"/>
      <c r="NLN14" s="11"/>
      <c r="NLO14" s="11"/>
      <c r="NLP14" s="11"/>
      <c r="NLQ14" s="11"/>
      <c r="NLR14" s="11"/>
      <c r="NLS14" s="11"/>
      <c r="NLT14" s="11"/>
      <c r="NLU14" s="11"/>
      <c r="NLV14" s="11"/>
      <c r="NLW14" s="11"/>
      <c r="NLX14" s="11"/>
      <c r="NLY14" s="11"/>
      <c r="NLZ14" s="11"/>
      <c r="NMA14" s="11"/>
      <c r="NMB14" s="11"/>
      <c r="NMC14" s="11"/>
      <c r="NMD14" s="11"/>
      <c r="NME14" s="11"/>
      <c r="NMF14" s="11"/>
      <c r="NMG14" s="11"/>
      <c r="NMH14" s="11"/>
      <c r="NMI14" s="11"/>
      <c r="NMJ14" s="11"/>
      <c r="NMK14" s="11"/>
      <c r="NML14" s="11"/>
      <c r="NMM14" s="11"/>
      <c r="NMN14" s="11"/>
      <c r="NMO14" s="11"/>
      <c r="NMP14" s="11"/>
      <c r="NMQ14" s="11"/>
      <c r="NMR14" s="11"/>
      <c r="NMS14" s="11"/>
      <c r="NMT14" s="11"/>
      <c r="NMU14" s="11"/>
      <c r="NMV14" s="11"/>
      <c r="NMW14" s="11"/>
      <c r="NMX14" s="11"/>
      <c r="NMY14" s="11"/>
      <c r="NMZ14" s="11"/>
      <c r="NNA14" s="11"/>
      <c r="NNB14" s="11"/>
      <c r="NNC14" s="11"/>
      <c r="NND14" s="11"/>
      <c r="NNE14" s="11"/>
      <c r="NNF14" s="11"/>
      <c r="NNG14" s="11"/>
      <c r="NNH14" s="11"/>
      <c r="NNI14" s="11"/>
      <c r="NNJ14" s="11"/>
      <c r="NNK14" s="11"/>
      <c r="NNL14" s="11"/>
      <c r="NNM14" s="11"/>
      <c r="NNN14" s="11"/>
      <c r="NNO14" s="11"/>
      <c r="NNP14" s="11"/>
      <c r="NNQ14" s="11"/>
      <c r="NNR14" s="11"/>
      <c r="NNS14" s="11"/>
      <c r="NNT14" s="11"/>
      <c r="NNU14" s="11"/>
      <c r="NNV14" s="11"/>
      <c r="NNW14" s="11"/>
      <c r="NNX14" s="11"/>
      <c r="NNY14" s="11"/>
      <c r="NNZ14" s="11"/>
      <c r="NOA14" s="11"/>
      <c r="NOB14" s="11"/>
      <c r="NOC14" s="11"/>
      <c r="NOD14" s="11"/>
      <c r="NOE14" s="11"/>
      <c r="NOF14" s="11"/>
      <c r="NOG14" s="11"/>
      <c r="NOH14" s="11"/>
      <c r="NOI14" s="11"/>
      <c r="NOJ14" s="11"/>
      <c r="NOK14" s="11"/>
      <c r="NOL14" s="11"/>
      <c r="NOM14" s="11"/>
      <c r="NON14" s="11"/>
      <c r="NOO14" s="11"/>
      <c r="NOP14" s="11"/>
      <c r="NOQ14" s="11"/>
      <c r="NOR14" s="11"/>
      <c r="NOS14" s="11"/>
      <c r="NOT14" s="11"/>
      <c r="NOU14" s="11"/>
      <c r="NOV14" s="11"/>
      <c r="NOW14" s="11"/>
      <c r="NOX14" s="11"/>
      <c r="NOY14" s="11"/>
      <c r="NOZ14" s="11"/>
      <c r="NPA14" s="11"/>
      <c r="NPB14" s="11"/>
      <c r="NPC14" s="11"/>
      <c r="NPD14" s="11"/>
      <c r="NPE14" s="11"/>
      <c r="NPF14" s="11"/>
      <c r="NPG14" s="11"/>
      <c r="NPH14" s="11"/>
      <c r="NPI14" s="11"/>
      <c r="NPJ14" s="11"/>
      <c r="NPK14" s="11"/>
      <c r="NPL14" s="11"/>
      <c r="NPM14" s="11"/>
      <c r="NPN14" s="11"/>
      <c r="NPO14" s="11"/>
      <c r="NPP14" s="11"/>
      <c r="NPQ14" s="11"/>
      <c r="NPR14" s="11"/>
      <c r="NPS14" s="11"/>
      <c r="NPT14" s="11"/>
      <c r="NPU14" s="11"/>
      <c r="NPV14" s="11"/>
      <c r="NPW14" s="11"/>
      <c r="NPX14" s="11"/>
      <c r="NPY14" s="11"/>
      <c r="NPZ14" s="11"/>
      <c r="NQA14" s="11"/>
      <c r="NQB14" s="11"/>
      <c r="NQC14" s="11"/>
      <c r="NQD14" s="11"/>
      <c r="NQE14" s="11"/>
      <c r="NQF14" s="11"/>
      <c r="NQG14" s="11"/>
      <c r="NQH14" s="11"/>
      <c r="NQI14" s="11"/>
      <c r="NQJ14" s="11"/>
      <c r="NQK14" s="11"/>
      <c r="NQL14" s="11"/>
      <c r="NQM14" s="11"/>
      <c r="NQN14" s="11"/>
      <c r="NQO14" s="11"/>
      <c r="NQP14" s="11"/>
      <c r="NQQ14" s="11"/>
      <c r="NQR14" s="11"/>
      <c r="NQS14" s="11"/>
      <c r="NQT14" s="11"/>
      <c r="NQU14" s="11"/>
      <c r="NQV14" s="11"/>
      <c r="NQW14" s="11"/>
      <c r="NQX14" s="11"/>
      <c r="NQY14" s="11"/>
      <c r="NQZ14" s="11"/>
      <c r="NRA14" s="11"/>
      <c r="NRB14" s="11"/>
      <c r="NRC14" s="11"/>
      <c r="NRD14" s="11"/>
      <c r="NRE14" s="11"/>
      <c r="NRF14" s="11"/>
      <c r="NRG14" s="11"/>
      <c r="NRH14" s="11"/>
      <c r="NRI14" s="11"/>
      <c r="NRJ14" s="11"/>
      <c r="NRK14" s="11"/>
      <c r="NRL14" s="11"/>
      <c r="NRM14" s="11"/>
      <c r="NRN14" s="11"/>
      <c r="NRO14" s="11"/>
      <c r="NRP14" s="11"/>
      <c r="NRQ14" s="11"/>
      <c r="NRR14" s="11"/>
      <c r="NRS14" s="11"/>
      <c r="NRT14" s="11"/>
      <c r="NRU14" s="11"/>
      <c r="NRV14" s="11"/>
      <c r="NRW14" s="11"/>
      <c r="NRX14" s="11"/>
      <c r="NRY14" s="11"/>
      <c r="NRZ14" s="11"/>
      <c r="NSA14" s="11"/>
      <c r="NSB14" s="11"/>
      <c r="NSC14" s="11"/>
      <c r="NSD14" s="11"/>
      <c r="NSE14" s="11"/>
      <c r="NSF14" s="11"/>
      <c r="NSG14" s="11"/>
      <c r="NSH14" s="11"/>
      <c r="NSI14" s="11"/>
      <c r="NSJ14" s="11"/>
      <c r="NSK14" s="11"/>
      <c r="NSL14" s="11"/>
      <c r="NSM14" s="11"/>
      <c r="NSN14" s="11"/>
      <c r="NSO14" s="11"/>
      <c r="NSP14" s="11"/>
      <c r="NSQ14" s="11"/>
      <c r="NSR14" s="11"/>
      <c r="NSS14" s="11"/>
      <c r="NST14" s="11"/>
      <c r="NSU14" s="11"/>
      <c r="NSV14" s="11"/>
      <c r="NSW14" s="11"/>
      <c r="NSX14" s="11"/>
      <c r="NSY14" s="11"/>
      <c r="NSZ14" s="11"/>
      <c r="NTA14" s="11"/>
      <c r="NTB14" s="11"/>
      <c r="NTC14" s="11"/>
      <c r="NTD14" s="11"/>
      <c r="NTE14" s="11"/>
      <c r="NTF14" s="11"/>
      <c r="NTG14" s="11"/>
      <c r="NTH14" s="11"/>
      <c r="NTI14" s="11"/>
      <c r="NTJ14" s="11"/>
      <c r="NTK14" s="11"/>
      <c r="NTL14" s="11"/>
      <c r="NTM14" s="11"/>
      <c r="NTN14" s="11"/>
      <c r="NTO14" s="11"/>
      <c r="NTP14" s="11"/>
      <c r="NTQ14" s="11"/>
      <c r="NTR14" s="11"/>
      <c r="NTS14" s="11"/>
      <c r="NTT14" s="11"/>
      <c r="NTU14" s="11"/>
      <c r="NTV14" s="11"/>
      <c r="NTW14" s="11"/>
      <c r="NTX14" s="11"/>
      <c r="NTY14" s="11"/>
      <c r="NTZ14" s="11"/>
      <c r="NUA14" s="11"/>
      <c r="NUB14" s="11"/>
      <c r="NUC14" s="11"/>
      <c r="NUD14" s="11"/>
      <c r="NUE14" s="11"/>
      <c r="NUF14" s="11"/>
      <c r="NUG14" s="11"/>
      <c r="NUH14" s="11"/>
      <c r="NUI14" s="11"/>
      <c r="NUJ14" s="11"/>
      <c r="NUK14" s="11"/>
      <c r="NUL14" s="11"/>
      <c r="NUM14" s="11"/>
      <c r="NUN14" s="11"/>
      <c r="NUO14" s="11"/>
      <c r="NUP14" s="11"/>
      <c r="NUQ14" s="11"/>
      <c r="NUR14" s="11"/>
      <c r="NUS14" s="11"/>
      <c r="NUT14" s="11"/>
      <c r="NUU14" s="11"/>
      <c r="NUV14" s="11"/>
      <c r="NUW14" s="11"/>
      <c r="NUX14" s="11"/>
      <c r="NUY14" s="11"/>
      <c r="NUZ14" s="11"/>
      <c r="NVA14" s="11"/>
      <c r="NVB14" s="11"/>
      <c r="NVC14" s="11"/>
      <c r="NVD14" s="11"/>
      <c r="NVE14" s="11"/>
      <c r="NVF14" s="11"/>
      <c r="NVG14" s="11"/>
      <c r="NVH14" s="11"/>
      <c r="NVI14" s="11"/>
      <c r="NVJ14" s="11"/>
      <c r="NVK14" s="11"/>
      <c r="NVL14" s="11"/>
      <c r="NVM14" s="11"/>
      <c r="NVN14" s="11"/>
      <c r="NVO14" s="11"/>
      <c r="NVP14" s="11"/>
      <c r="NVQ14" s="11"/>
      <c r="NVR14" s="11"/>
      <c r="NVS14" s="11"/>
      <c r="NVT14" s="11"/>
      <c r="NVU14" s="11"/>
      <c r="NVV14" s="11"/>
      <c r="NVW14" s="11"/>
      <c r="NVX14" s="11"/>
      <c r="NVY14" s="11"/>
      <c r="NVZ14" s="11"/>
      <c r="NWA14" s="11"/>
      <c r="NWB14" s="11"/>
      <c r="NWC14" s="11"/>
      <c r="NWD14" s="11"/>
      <c r="NWE14" s="11"/>
      <c r="NWF14" s="11"/>
      <c r="NWG14" s="11"/>
      <c r="NWH14" s="11"/>
      <c r="NWI14" s="11"/>
      <c r="NWJ14" s="11"/>
      <c r="NWK14" s="11"/>
      <c r="NWL14" s="11"/>
      <c r="NWM14" s="11"/>
      <c r="NWN14" s="11"/>
      <c r="NWO14" s="11"/>
      <c r="NWP14" s="11"/>
      <c r="NWQ14" s="11"/>
      <c r="NWR14" s="11"/>
      <c r="NWS14" s="11"/>
      <c r="NWT14" s="11"/>
      <c r="NWU14" s="11"/>
      <c r="NWV14" s="11"/>
      <c r="NWW14" s="11"/>
      <c r="NWX14" s="11"/>
      <c r="NWY14" s="11"/>
      <c r="NWZ14" s="11"/>
      <c r="NXA14" s="11"/>
      <c r="NXB14" s="11"/>
      <c r="NXC14" s="11"/>
      <c r="NXD14" s="11"/>
      <c r="NXE14" s="11"/>
      <c r="NXF14" s="11"/>
      <c r="NXG14" s="11"/>
      <c r="NXH14" s="11"/>
      <c r="NXI14" s="11"/>
      <c r="NXJ14" s="11"/>
      <c r="NXK14" s="11"/>
      <c r="NXL14" s="11"/>
      <c r="NXM14" s="11"/>
      <c r="NXN14" s="11"/>
      <c r="NXO14" s="11"/>
      <c r="NXP14" s="11"/>
      <c r="NXQ14" s="11"/>
      <c r="NXR14" s="11"/>
      <c r="NXS14" s="11"/>
      <c r="NXT14" s="11"/>
      <c r="NXU14" s="11"/>
      <c r="NXV14" s="11"/>
      <c r="NXW14" s="11"/>
      <c r="NXX14" s="11"/>
      <c r="NXY14" s="11"/>
      <c r="NXZ14" s="11"/>
      <c r="NYA14" s="11"/>
      <c r="NYB14" s="11"/>
      <c r="NYC14" s="11"/>
      <c r="NYD14" s="11"/>
      <c r="NYE14" s="11"/>
      <c r="NYF14" s="11"/>
      <c r="NYG14" s="11"/>
      <c r="NYH14" s="11"/>
      <c r="NYI14" s="11"/>
      <c r="NYJ14" s="11"/>
      <c r="NYK14" s="11"/>
      <c r="NYL14" s="11"/>
      <c r="NYM14" s="11"/>
      <c r="NYN14" s="11"/>
      <c r="NYO14" s="11"/>
      <c r="NYP14" s="11"/>
      <c r="NYQ14" s="11"/>
      <c r="NYR14" s="11"/>
      <c r="NYS14" s="11"/>
      <c r="NYT14" s="11"/>
      <c r="NYU14" s="11"/>
      <c r="NYV14" s="11"/>
      <c r="NYW14" s="11"/>
      <c r="NYX14" s="11"/>
      <c r="NYY14" s="11"/>
      <c r="NYZ14" s="11"/>
      <c r="NZA14" s="11"/>
      <c r="NZB14" s="11"/>
      <c r="NZC14" s="11"/>
      <c r="NZD14" s="11"/>
      <c r="NZE14" s="11"/>
      <c r="NZF14" s="11"/>
      <c r="NZG14" s="11"/>
      <c r="NZH14" s="11"/>
      <c r="NZI14" s="11"/>
      <c r="NZJ14" s="11"/>
      <c r="NZK14" s="11"/>
      <c r="NZL14" s="11"/>
      <c r="NZM14" s="11"/>
      <c r="NZN14" s="11"/>
      <c r="NZO14" s="11"/>
      <c r="NZP14" s="11"/>
      <c r="NZQ14" s="11"/>
      <c r="NZR14" s="11"/>
      <c r="NZS14" s="11"/>
      <c r="NZT14" s="11"/>
      <c r="NZU14" s="11"/>
      <c r="NZV14" s="11"/>
      <c r="NZW14" s="11"/>
      <c r="NZX14" s="11"/>
      <c r="NZY14" s="11"/>
      <c r="NZZ14" s="11"/>
      <c r="OAA14" s="11"/>
      <c r="OAB14" s="11"/>
      <c r="OAC14" s="11"/>
      <c r="OAD14" s="11"/>
      <c r="OAE14" s="11"/>
      <c r="OAF14" s="11"/>
      <c r="OAG14" s="11"/>
      <c r="OAH14" s="11"/>
      <c r="OAI14" s="11"/>
      <c r="OAJ14" s="11"/>
      <c r="OAK14" s="11"/>
      <c r="OAL14" s="11"/>
      <c r="OAM14" s="11"/>
      <c r="OAN14" s="11"/>
      <c r="OAO14" s="11"/>
      <c r="OAP14" s="11"/>
      <c r="OAQ14" s="11"/>
      <c r="OAR14" s="11"/>
      <c r="OAS14" s="11"/>
      <c r="OAT14" s="11"/>
      <c r="OAU14" s="11"/>
      <c r="OAV14" s="11"/>
      <c r="OAW14" s="11"/>
      <c r="OAX14" s="11"/>
      <c r="OAY14" s="11"/>
      <c r="OAZ14" s="11"/>
      <c r="OBA14" s="11"/>
      <c r="OBB14" s="11"/>
      <c r="OBC14" s="11"/>
      <c r="OBD14" s="11"/>
      <c r="OBE14" s="11"/>
      <c r="OBF14" s="11"/>
      <c r="OBG14" s="11"/>
      <c r="OBH14" s="11"/>
      <c r="OBI14" s="11"/>
      <c r="OBJ14" s="11"/>
      <c r="OBK14" s="11"/>
      <c r="OBL14" s="11"/>
      <c r="OBM14" s="11"/>
      <c r="OBN14" s="11"/>
      <c r="OBO14" s="11"/>
      <c r="OBP14" s="11"/>
      <c r="OBQ14" s="11"/>
      <c r="OBR14" s="11"/>
      <c r="OBS14" s="11"/>
      <c r="OBT14" s="11"/>
      <c r="OBU14" s="11"/>
      <c r="OBV14" s="11"/>
      <c r="OBW14" s="11"/>
      <c r="OBX14" s="11"/>
      <c r="OBY14" s="11"/>
      <c r="OBZ14" s="11"/>
      <c r="OCA14" s="11"/>
      <c r="OCB14" s="11"/>
      <c r="OCC14" s="11"/>
      <c r="OCD14" s="11"/>
      <c r="OCE14" s="11"/>
      <c r="OCF14" s="11"/>
      <c r="OCG14" s="11"/>
      <c r="OCH14" s="11"/>
      <c r="OCI14" s="11"/>
      <c r="OCJ14" s="11"/>
      <c r="OCK14" s="11"/>
      <c r="OCL14" s="11"/>
      <c r="OCM14" s="11"/>
      <c r="OCN14" s="11"/>
      <c r="OCO14" s="11"/>
      <c r="OCP14" s="11"/>
      <c r="OCQ14" s="11"/>
      <c r="OCR14" s="11"/>
      <c r="OCS14" s="11"/>
      <c r="OCT14" s="11"/>
      <c r="OCU14" s="11"/>
      <c r="OCV14" s="11"/>
      <c r="OCW14" s="11"/>
      <c r="OCX14" s="11"/>
      <c r="OCY14" s="11"/>
      <c r="OCZ14" s="11"/>
      <c r="ODA14" s="11"/>
      <c r="ODB14" s="11"/>
      <c r="ODC14" s="11"/>
      <c r="ODD14" s="11"/>
      <c r="ODE14" s="11"/>
      <c r="ODF14" s="11"/>
      <c r="ODG14" s="11"/>
      <c r="ODH14" s="11"/>
      <c r="ODI14" s="11"/>
      <c r="ODJ14" s="11"/>
      <c r="ODK14" s="11"/>
      <c r="ODL14" s="11"/>
      <c r="ODM14" s="11"/>
      <c r="ODN14" s="11"/>
      <c r="ODO14" s="11"/>
      <c r="ODP14" s="11"/>
      <c r="ODQ14" s="11"/>
      <c r="ODR14" s="11"/>
      <c r="ODS14" s="11"/>
      <c r="ODT14" s="11"/>
      <c r="ODU14" s="11"/>
      <c r="ODV14" s="11"/>
      <c r="ODW14" s="11"/>
      <c r="ODX14" s="11"/>
      <c r="ODY14" s="11"/>
      <c r="ODZ14" s="11"/>
      <c r="OEA14" s="11"/>
      <c r="OEB14" s="11"/>
      <c r="OEC14" s="11"/>
      <c r="OED14" s="11"/>
      <c r="OEE14" s="11"/>
      <c r="OEF14" s="11"/>
      <c r="OEG14" s="11"/>
      <c r="OEH14" s="11"/>
      <c r="OEI14" s="11"/>
      <c r="OEJ14" s="11"/>
      <c r="OEK14" s="11"/>
      <c r="OEL14" s="11"/>
      <c r="OEM14" s="11"/>
      <c r="OEN14" s="11"/>
      <c r="OEO14" s="11"/>
      <c r="OEP14" s="11"/>
      <c r="OEQ14" s="11"/>
      <c r="OER14" s="11"/>
      <c r="OES14" s="11"/>
      <c r="OET14" s="11"/>
      <c r="OEU14" s="11"/>
      <c r="OEV14" s="11"/>
      <c r="OEW14" s="11"/>
      <c r="OEX14" s="11"/>
      <c r="OEY14" s="11"/>
      <c r="OEZ14" s="11"/>
      <c r="OFA14" s="11"/>
      <c r="OFB14" s="11"/>
      <c r="OFC14" s="11"/>
      <c r="OFD14" s="11"/>
      <c r="OFE14" s="11"/>
      <c r="OFF14" s="11"/>
      <c r="OFG14" s="11"/>
      <c r="OFH14" s="11"/>
      <c r="OFI14" s="11"/>
      <c r="OFJ14" s="11"/>
      <c r="OFK14" s="11"/>
      <c r="OFL14" s="11"/>
      <c r="OFM14" s="11"/>
      <c r="OFN14" s="11"/>
      <c r="OFO14" s="11"/>
      <c r="OFP14" s="11"/>
      <c r="OFQ14" s="11"/>
      <c r="OFR14" s="11"/>
      <c r="OFS14" s="11"/>
      <c r="OFT14" s="11"/>
      <c r="OFU14" s="11"/>
      <c r="OFV14" s="11"/>
      <c r="OFW14" s="11"/>
      <c r="OFX14" s="11"/>
      <c r="OFY14" s="11"/>
      <c r="OFZ14" s="11"/>
      <c r="OGA14" s="11"/>
      <c r="OGB14" s="11"/>
      <c r="OGC14" s="11"/>
      <c r="OGD14" s="11"/>
      <c r="OGE14" s="11"/>
      <c r="OGF14" s="11"/>
      <c r="OGG14" s="11"/>
      <c r="OGH14" s="11"/>
      <c r="OGI14" s="11"/>
      <c r="OGJ14" s="11"/>
      <c r="OGK14" s="11"/>
      <c r="OGL14" s="11"/>
      <c r="OGM14" s="11"/>
      <c r="OGN14" s="11"/>
      <c r="OGO14" s="11"/>
      <c r="OGP14" s="11"/>
      <c r="OGQ14" s="11"/>
      <c r="OGR14" s="11"/>
      <c r="OGS14" s="11"/>
      <c r="OGT14" s="11"/>
      <c r="OGU14" s="11"/>
      <c r="OGV14" s="11"/>
      <c r="OGW14" s="11"/>
      <c r="OGX14" s="11"/>
      <c r="OGY14" s="11"/>
      <c r="OGZ14" s="11"/>
      <c r="OHA14" s="11"/>
      <c r="OHB14" s="11"/>
      <c r="OHC14" s="11"/>
      <c r="OHD14" s="11"/>
      <c r="OHE14" s="11"/>
      <c r="OHF14" s="11"/>
      <c r="OHG14" s="11"/>
      <c r="OHH14" s="11"/>
      <c r="OHI14" s="11"/>
      <c r="OHJ14" s="11"/>
      <c r="OHK14" s="11"/>
      <c r="OHL14" s="11"/>
      <c r="OHM14" s="11"/>
      <c r="OHN14" s="11"/>
      <c r="OHO14" s="11"/>
      <c r="OHP14" s="11"/>
      <c r="OHQ14" s="11"/>
      <c r="OHR14" s="11"/>
      <c r="OHS14" s="11"/>
      <c r="OHT14" s="11"/>
      <c r="OHU14" s="11"/>
      <c r="OHV14" s="11"/>
      <c r="OHW14" s="11"/>
      <c r="OHX14" s="11"/>
      <c r="OHY14" s="11"/>
      <c r="OHZ14" s="11"/>
      <c r="OIA14" s="11"/>
      <c r="OIB14" s="11"/>
      <c r="OIC14" s="11"/>
      <c r="OID14" s="11"/>
      <c r="OIE14" s="11"/>
      <c r="OIF14" s="11"/>
      <c r="OIG14" s="11"/>
      <c r="OIH14" s="11"/>
      <c r="OII14" s="11"/>
      <c r="OIJ14" s="11"/>
      <c r="OIK14" s="11"/>
      <c r="OIL14" s="11"/>
      <c r="OIM14" s="11"/>
      <c r="OIN14" s="11"/>
      <c r="OIO14" s="11"/>
      <c r="OIP14" s="11"/>
      <c r="OIQ14" s="11"/>
      <c r="OIR14" s="11"/>
      <c r="OIS14" s="11"/>
      <c r="OIT14" s="11"/>
      <c r="OIU14" s="11"/>
      <c r="OIV14" s="11"/>
      <c r="OIW14" s="11"/>
      <c r="OIX14" s="11"/>
      <c r="OIY14" s="11"/>
      <c r="OIZ14" s="11"/>
      <c r="OJA14" s="11"/>
      <c r="OJB14" s="11"/>
      <c r="OJC14" s="11"/>
      <c r="OJD14" s="11"/>
      <c r="OJE14" s="11"/>
      <c r="OJF14" s="11"/>
      <c r="OJG14" s="11"/>
      <c r="OJH14" s="11"/>
      <c r="OJI14" s="11"/>
      <c r="OJJ14" s="11"/>
      <c r="OJK14" s="11"/>
      <c r="OJL14" s="11"/>
      <c r="OJM14" s="11"/>
      <c r="OJN14" s="11"/>
      <c r="OJO14" s="11"/>
      <c r="OJP14" s="11"/>
      <c r="OJQ14" s="11"/>
      <c r="OJR14" s="11"/>
      <c r="OJS14" s="11"/>
      <c r="OJT14" s="11"/>
      <c r="OJU14" s="11"/>
      <c r="OJV14" s="11"/>
      <c r="OJW14" s="11"/>
      <c r="OJX14" s="11"/>
      <c r="OJY14" s="11"/>
      <c r="OJZ14" s="11"/>
      <c r="OKA14" s="11"/>
      <c r="OKB14" s="11"/>
      <c r="OKC14" s="11"/>
      <c r="OKD14" s="11"/>
      <c r="OKE14" s="11"/>
      <c r="OKF14" s="11"/>
      <c r="OKG14" s="11"/>
      <c r="OKH14" s="11"/>
      <c r="OKI14" s="11"/>
      <c r="OKJ14" s="11"/>
      <c r="OKK14" s="11"/>
      <c r="OKL14" s="11"/>
      <c r="OKM14" s="11"/>
      <c r="OKN14" s="11"/>
      <c r="OKO14" s="11"/>
      <c r="OKP14" s="11"/>
      <c r="OKQ14" s="11"/>
      <c r="OKR14" s="11"/>
      <c r="OKS14" s="11"/>
      <c r="OKT14" s="11"/>
      <c r="OKU14" s="11"/>
      <c r="OKV14" s="11"/>
      <c r="OKW14" s="11"/>
      <c r="OKX14" s="11"/>
      <c r="OKY14" s="11"/>
      <c r="OKZ14" s="11"/>
      <c r="OLA14" s="11"/>
      <c r="OLB14" s="11"/>
      <c r="OLC14" s="11"/>
      <c r="OLD14" s="11"/>
      <c r="OLE14" s="11"/>
      <c r="OLF14" s="11"/>
      <c r="OLG14" s="11"/>
      <c r="OLH14" s="11"/>
      <c r="OLI14" s="11"/>
      <c r="OLJ14" s="11"/>
      <c r="OLK14" s="11"/>
      <c r="OLL14" s="11"/>
      <c r="OLM14" s="11"/>
      <c r="OLN14" s="11"/>
      <c r="OLO14" s="11"/>
      <c r="OLP14" s="11"/>
      <c r="OLQ14" s="11"/>
      <c r="OLR14" s="11"/>
      <c r="OLS14" s="11"/>
      <c r="OLT14" s="11"/>
      <c r="OLU14" s="11"/>
      <c r="OLV14" s="11"/>
      <c r="OLW14" s="11"/>
      <c r="OLX14" s="11"/>
      <c r="OLY14" s="11"/>
      <c r="OLZ14" s="11"/>
      <c r="OMA14" s="11"/>
      <c r="OMB14" s="11"/>
      <c r="OMC14" s="11"/>
      <c r="OMD14" s="11"/>
      <c r="OME14" s="11"/>
      <c r="OMF14" s="11"/>
      <c r="OMG14" s="11"/>
      <c r="OMH14" s="11"/>
      <c r="OMI14" s="11"/>
      <c r="OMJ14" s="11"/>
      <c r="OMK14" s="11"/>
      <c r="OML14" s="11"/>
      <c r="OMM14" s="11"/>
      <c r="OMN14" s="11"/>
      <c r="OMO14" s="11"/>
      <c r="OMP14" s="11"/>
      <c r="OMQ14" s="11"/>
      <c r="OMR14" s="11"/>
      <c r="OMS14" s="11"/>
      <c r="OMT14" s="11"/>
      <c r="OMU14" s="11"/>
      <c r="OMV14" s="11"/>
      <c r="OMW14" s="11"/>
      <c r="OMX14" s="11"/>
      <c r="OMY14" s="11"/>
      <c r="OMZ14" s="11"/>
      <c r="ONA14" s="11"/>
      <c r="ONB14" s="11"/>
      <c r="ONC14" s="11"/>
      <c r="OND14" s="11"/>
      <c r="ONE14" s="11"/>
      <c r="ONF14" s="11"/>
      <c r="ONG14" s="11"/>
      <c r="ONH14" s="11"/>
      <c r="ONI14" s="11"/>
      <c r="ONJ14" s="11"/>
      <c r="ONK14" s="11"/>
      <c r="ONL14" s="11"/>
      <c r="ONM14" s="11"/>
      <c r="ONN14" s="11"/>
      <c r="ONO14" s="11"/>
      <c r="ONP14" s="11"/>
      <c r="ONQ14" s="11"/>
      <c r="ONR14" s="11"/>
      <c r="ONS14" s="11"/>
      <c r="ONT14" s="11"/>
      <c r="ONU14" s="11"/>
      <c r="ONV14" s="11"/>
      <c r="ONW14" s="11"/>
      <c r="ONX14" s="11"/>
      <c r="ONY14" s="11"/>
      <c r="ONZ14" s="11"/>
      <c r="OOA14" s="11"/>
      <c r="OOB14" s="11"/>
      <c r="OOC14" s="11"/>
      <c r="OOD14" s="11"/>
      <c r="OOE14" s="11"/>
      <c r="OOF14" s="11"/>
      <c r="OOG14" s="11"/>
      <c r="OOH14" s="11"/>
      <c r="OOI14" s="11"/>
      <c r="OOJ14" s="11"/>
      <c r="OOK14" s="11"/>
      <c r="OOL14" s="11"/>
      <c r="OOM14" s="11"/>
      <c r="OON14" s="11"/>
      <c r="OOO14" s="11"/>
      <c r="OOP14" s="11"/>
      <c r="OOQ14" s="11"/>
      <c r="OOR14" s="11"/>
      <c r="OOS14" s="11"/>
      <c r="OOT14" s="11"/>
      <c r="OOU14" s="11"/>
      <c r="OOV14" s="11"/>
      <c r="OOW14" s="11"/>
      <c r="OOX14" s="11"/>
      <c r="OOY14" s="11"/>
      <c r="OOZ14" s="11"/>
      <c r="OPA14" s="11"/>
      <c r="OPB14" s="11"/>
      <c r="OPC14" s="11"/>
      <c r="OPD14" s="11"/>
      <c r="OPE14" s="11"/>
      <c r="OPF14" s="11"/>
      <c r="OPG14" s="11"/>
      <c r="OPH14" s="11"/>
      <c r="OPI14" s="11"/>
      <c r="OPJ14" s="11"/>
      <c r="OPK14" s="11"/>
      <c r="OPL14" s="11"/>
      <c r="OPM14" s="11"/>
      <c r="OPN14" s="11"/>
      <c r="OPO14" s="11"/>
      <c r="OPP14" s="11"/>
      <c r="OPQ14" s="11"/>
      <c r="OPR14" s="11"/>
      <c r="OPS14" s="11"/>
      <c r="OPT14" s="11"/>
      <c r="OPU14" s="11"/>
      <c r="OPV14" s="11"/>
      <c r="OPW14" s="11"/>
      <c r="OPX14" s="11"/>
      <c r="OPY14" s="11"/>
      <c r="OPZ14" s="11"/>
      <c r="OQA14" s="11"/>
      <c r="OQB14" s="11"/>
      <c r="OQC14" s="11"/>
      <c r="OQD14" s="11"/>
      <c r="OQE14" s="11"/>
      <c r="OQF14" s="11"/>
      <c r="OQG14" s="11"/>
      <c r="OQH14" s="11"/>
      <c r="OQI14" s="11"/>
      <c r="OQJ14" s="11"/>
      <c r="OQK14" s="11"/>
      <c r="OQL14" s="11"/>
      <c r="OQM14" s="11"/>
      <c r="OQN14" s="11"/>
      <c r="OQO14" s="11"/>
      <c r="OQP14" s="11"/>
      <c r="OQQ14" s="11"/>
      <c r="OQR14" s="11"/>
      <c r="OQS14" s="11"/>
      <c r="OQT14" s="11"/>
      <c r="OQU14" s="11"/>
      <c r="OQV14" s="11"/>
      <c r="OQW14" s="11"/>
      <c r="OQX14" s="11"/>
      <c r="OQY14" s="11"/>
      <c r="OQZ14" s="11"/>
      <c r="ORA14" s="11"/>
      <c r="ORB14" s="11"/>
      <c r="ORC14" s="11"/>
      <c r="ORD14" s="11"/>
      <c r="ORE14" s="11"/>
      <c r="ORF14" s="11"/>
      <c r="ORG14" s="11"/>
      <c r="ORH14" s="11"/>
      <c r="ORI14" s="11"/>
      <c r="ORJ14" s="11"/>
      <c r="ORK14" s="11"/>
      <c r="ORL14" s="11"/>
      <c r="ORM14" s="11"/>
      <c r="ORN14" s="11"/>
      <c r="ORO14" s="11"/>
      <c r="ORP14" s="11"/>
      <c r="ORQ14" s="11"/>
      <c r="ORR14" s="11"/>
      <c r="ORS14" s="11"/>
      <c r="ORT14" s="11"/>
      <c r="ORU14" s="11"/>
      <c r="ORV14" s="11"/>
      <c r="ORW14" s="11"/>
      <c r="ORX14" s="11"/>
      <c r="ORY14" s="11"/>
      <c r="ORZ14" s="11"/>
      <c r="OSA14" s="11"/>
      <c r="OSB14" s="11"/>
      <c r="OSC14" s="11"/>
      <c r="OSD14" s="11"/>
      <c r="OSE14" s="11"/>
      <c r="OSF14" s="11"/>
      <c r="OSG14" s="11"/>
      <c r="OSH14" s="11"/>
      <c r="OSI14" s="11"/>
      <c r="OSJ14" s="11"/>
      <c r="OSK14" s="11"/>
      <c r="OSL14" s="11"/>
      <c r="OSM14" s="11"/>
      <c r="OSN14" s="11"/>
      <c r="OSO14" s="11"/>
      <c r="OSP14" s="11"/>
      <c r="OSQ14" s="11"/>
      <c r="OSR14" s="11"/>
      <c r="OSS14" s="11"/>
      <c r="OST14" s="11"/>
      <c r="OSU14" s="11"/>
      <c r="OSV14" s="11"/>
      <c r="OSW14" s="11"/>
      <c r="OSX14" s="11"/>
      <c r="OSY14" s="11"/>
      <c r="OSZ14" s="11"/>
      <c r="OTA14" s="11"/>
      <c r="OTB14" s="11"/>
      <c r="OTC14" s="11"/>
      <c r="OTD14" s="11"/>
      <c r="OTE14" s="11"/>
      <c r="OTF14" s="11"/>
      <c r="OTG14" s="11"/>
      <c r="OTH14" s="11"/>
      <c r="OTI14" s="11"/>
      <c r="OTJ14" s="11"/>
      <c r="OTK14" s="11"/>
      <c r="OTL14" s="11"/>
      <c r="OTM14" s="11"/>
      <c r="OTN14" s="11"/>
      <c r="OTO14" s="11"/>
      <c r="OTP14" s="11"/>
      <c r="OTQ14" s="11"/>
      <c r="OTR14" s="11"/>
      <c r="OTS14" s="11"/>
      <c r="OTT14" s="11"/>
      <c r="OTU14" s="11"/>
      <c r="OTV14" s="11"/>
      <c r="OTW14" s="11"/>
      <c r="OTX14" s="11"/>
      <c r="OTY14" s="11"/>
      <c r="OTZ14" s="11"/>
      <c r="OUA14" s="11"/>
      <c r="OUB14" s="11"/>
      <c r="OUC14" s="11"/>
      <c r="OUD14" s="11"/>
      <c r="OUE14" s="11"/>
      <c r="OUF14" s="11"/>
      <c r="OUG14" s="11"/>
      <c r="OUH14" s="11"/>
      <c r="OUI14" s="11"/>
      <c r="OUJ14" s="11"/>
      <c r="OUK14" s="11"/>
      <c r="OUL14" s="11"/>
      <c r="OUM14" s="11"/>
      <c r="OUN14" s="11"/>
      <c r="OUO14" s="11"/>
      <c r="OUP14" s="11"/>
      <c r="OUQ14" s="11"/>
      <c r="OUR14" s="11"/>
      <c r="OUS14" s="11"/>
      <c r="OUT14" s="11"/>
      <c r="OUU14" s="11"/>
      <c r="OUV14" s="11"/>
      <c r="OUW14" s="11"/>
      <c r="OUX14" s="11"/>
      <c r="OUY14" s="11"/>
      <c r="OUZ14" s="11"/>
      <c r="OVA14" s="11"/>
      <c r="OVB14" s="11"/>
      <c r="OVC14" s="11"/>
      <c r="OVD14" s="11"/>
      <c r="OVE14" s="11"/>
      <c r="OVF14" s="11"/>
      <c r="OVG14" s="11"/>
      <c r="OVH14" s="11"/>
      <c r="OVI14" s="11"/>
      <c r="OVJ14" s="11"/>
      <c r="OVK14" s="11"/>
      <c r="OVL14" s="11"/>
      <c r="OVM14" s="11"/>
      <c r="OVN14" s="11"/>
      <c r="OVO14" s="11"/>
      <c r="OVP14" s="11"/>
      <c r="OVQ14" s="11"/>
      <c r="OVR14" s="11"/>
      <c r="OVS14" s="11"/>
      <c r="OVT14" s="11"/>
      <c r="OVU14" s="11"/>
      <c r="OVV14" s="11"/>
      <c r="OVW14" s="11"/>
      <c r="OVX14" s="11"/>
      <c r="OVY14" s="11"/>
      <c r="OVZ14" s="11"/>
      <c r="OWA14" s="11"/>
      <c r="OWB14" s="11"/>
      <c r="OWC14" s="11"/>
      <c r="OWD14" s="11"/>
      <c r="OWE14" s="11"/>
      <c r="OWF14" s="11"/>
      <c r="OWG14" s="11"/>
      <c r="OWH14" s="11"/>
      <c r="OWI14" s="11"/>
      <c r="OWJ14" s="11"/>
      <c r="OWK14" s="11"/>
      <c r="OWL14" s="11"/>
      <c r="OWM14" s="11"/>
      <c r="OWN14" s="11"/>
      <c r="OWO14" s="11"/>
      <c r="OWP14" s="11"/>
      <c r="OWQ14" s="11"/>
      <c r="OWR14" s="11"/>
      <c r="OWS14" s="11"/>
      <c r="OWT14" s="11"/>
      <c r="OWU14" s="11"/>
      <c r="OWV14" s="11"/>
      <c r="OWW14" s="11"/>
      <c r="OWX14" s="11"/>
      <c r="OWY14" s="11"/>
      <c r="OWZ14" s="11"/>
      <c r="OXA14" s="11"/>
      <c r="OXB14" s="11"/>
      <c r="OXC14" s="11"/>
      <c r="OXD14" s="11"/>
      <c r="OXE14" s="11"/>
      <c r="OXF14" s="11"/>
      <c r="OXG14" s="11"/>
      <c r="OXH14" s="11"/>
      <c r="OXI14" s="11"/>
      <c r="OXJ14" s="11"/>
      <c r="OXK14" s="11"/>
      <c r="OXL14" s="11"/>
      <c r="OXM14" s="11"/>
      <c r="OXN14" s="11"/>
      <c r="OXO14" s="11"/>
      <c r="OXP14" s="11"/>
      <c r="OXQ14" s="11"/>
      <c r="OXR14" s="11"/>
      <c r="OXS14" s="11"/>
      <c r="OXT14" s="11"/>
      <c r="OXU14" s="11"/>
      <c r="OXV14" s="11"/>
      <c r="OXW14" s="11"/>
      <c r="OXX14" s="11"/>
      <c r="OXY14" s="11"/>
      <c r="OXZ14" s="11"/>
      <c r="OYA14" s="11"/>
      <c r="OYB14" s="11"/>
      <c r="OYC14" s="11"/>
      <c r="OYD14" s="11"/>
      <c r="OYE14" s="11"/>
      <c r="OYF14" s="11"/>
      <c r="OYG14" s="11"/>
      <c r="OYH14" s="11"/>
      <c r="OYI14" s="11"/>
      <c r="OYJ14" s="11"/>
      <c r="OYK14" s="11"/>
      <c r="OYL14" s="11"/>
      <c r="OYM14" s="11"/>
      <c r="OYN14" s="11"/>
      <c r="OYO14" s="11"/>
      <c r="OYP14" s="11"/>
      <c r="OYQ14" s="11"/>
      <c r="OYR14" s="11"/>
      <c r="OYS14" s="11"/>
      <c r="OYT14" s="11"/>
      <c r="OYU14" s="11"/>
      <c r="OYV14" s="11"/>
      <c r="OYW14" s="11"/>
      <c r="OYX14" s="11"/>
      <c r="OYY14" s="11"/>
      <c r="OYZ14" s="11"/>
      <c r="OZA14" s="11"/>
      <c r="OZB14" s="11"/>
      <c r="OZC14" s="11"/>
      <c r="OZD14" s="11"/>
      <c r="OZE14" s="11"/>
      <c r="OZF14" s="11"/>
      <c r="OZG14" s="11"/>
      <c r="OZH14" s="11"/>
      <c r="OZI14" s="11"/>
      <c r="OZJ14" s="11"/>
      <c r="OZK14" s="11"/>
      <c r="OZL14" s="11"/>
      <c r="OZM14" s="11"/>
      <c r="OZN14" s="11"/>
      <c r="OZO14" s="11"/>
      <c r="OZP14" s="11"/>
      <c r="OZQ14" s="11"/>
      <c r="OZR14" s="11"/>
      <c r="OZS14" s="11"/>
      <c r="OZT14" s="11"/>
      <c r="OZU14" s="11"/>
      <c r="OZV14" s="11"/>
      <c r="OZW14" s="11"/>
      <c r="OZX14" s="11"/>
      <c r="OZY14" s="11"/>
      <c r="OZZ14" s="11"/>
      <c r="PAA14" s="11"/>
      <c r="PAB14" s="11"/>
      <c r="PAC14" s="11"/>
      <c r="PAD14" s="11"/>
      <c r="PAE14" s="11"/>
      <c r="PAF14" s="11"/>
      <c r="PAG14" s="11"/>
      <c r="PAH14" s="11"/>
      <c r="PAI14" s="11"/>
      <c r="PAJ14" s="11"/>
      <c r="PAK14" s="11"/>
      <c r="PAL14" s="11"/>
      <c r="PAM14" s="11"/>
      <c r="PAN14" s="11"/>
      <c r="PAO14" s="11"/>
      <c r="PAP14" s="11"/>
      <c r="PAQ14" s="11"/>
      <c r="PAR14" s="11"/>
      <c r="PAS14" s="11"/>
      <c r="PAT14" s="11"/>
      <c r="PAU14" s="11"/>
      <c r="PAV14" s="11"/>
      <c r="PAW14" s="11"/>
      <c r="PAX14" s="11"/>
      <c r="PAY14" s="11"/>
      <c r="PAZ14" s="11"/>
      <c r="PBA14" s="11"/>
      <c r="PBB14" s="11"/>
      <c r="PBC14" s="11"/>
      <c r="PBD14" s="11"/>
      <c r="PBE14" s="11"/>
      <c r="PBF14" s="11"/>
      <c r="PBG14" s="11"/>
      <c r="PBH14" s="11"/>
      <c r="PBI14" s="11"/>
      <c r="PBJ14" s="11"/>
      <c r="PBK14" s="11"/>
      <c r="PBL14" s="11"/>
      <c r="PBM14" s="11"/>
      <c r="PBN14" s="11"/>
      <c r="PBO14" s="11"/>
      <c r="PBP14" s="11"/>
      <c r="PBQ14" s="11"/>
      <c r="PBR14" s="11"/>
      <c r="PBS14" s="11"/>
      <c r="PBT14" s="11"/>
      <c r="PBU14" s="11"/>
      <c r="PBV14" s="11"/>
      <c r="PBW14" s="11"/>
      <c r="PBX14" s="11"/>
      <c r="PBY14" s="11"/>
      <c r="PBZ14" s="11"/>
      <c r="PCA14" s="11"/>
      <c r="PCB14" s="11"/>
      <c r="PCC14" s="11"/>
      <c r="PCD14" s="11"/>
      <c r="PCE14" s="11"/>
      <c r="PCF14" s="11"/>
      <c r="PCG14" s="11"/>
      <c r="PCH14" s="11"/>
      <c r="PCI14" s="11"/>
      <c r="PCJ14" s="11"/>
      <c r="PCK14" s="11"/>
      <c r="PCL14" s="11"/>
      <c r="PCM14" s="11"/>
      <c r="PCN14" s="11"/>
      <c r="PCO14" s="11"/>
      <c r="PCP14" s="11"/>
      <c r="PCQ14" s="11"/>
      <c r="PCR14" s="11"/>
      <c r="PCS14" s="11"/>
      <c r="PCT14" s="11"/>
      <c r="PCU14" s="11"/>
      <c r="PCV14" s="11"/>
      <c r="PCW14" s="11"/>
      <c r="PCX14" s="11"/>
      <c r="PCY14" s="11"/>
      <c r="PCZ14" s="11"/>
      <c r="PDA14" s="11"/>
      <c r="PDB14" s="11"/>
      <c r="PDC14" s="11"/>
      <c r="PDD14" s="11"/>
      <c r="PDE14" s="11"/>
      <c r="PDF14" s="11"/>
      <c r="PDG14" s="11"/>
      <c r="PDH14" s="11"/>
      <c r="PDI14" s="11"/>
      <c r="PDJ14" s="11"/>
      <c r="PDK14" s="11"/>
      <c r="PDL14" s="11"/>
      <c r="PDM14" s="11"/>
      <c r="PDN14" s="11"/>
      <c r="PDO14" s="11"/>
      <c r="PDP14" s="11"/>
      <c r="PDQ14" s="11"/>
      <c r="PDR14" s="11"/>
      <c r="PDS14" s="11"/>
      <c r="PDT14" s="11"/>
      <c r="PDU14" s="11"/>
      <c r="PDV14" s="11"/>
      <c r="PDW14" s="11"/>
      <c r="PDX14" s="11"/>
      <c r="PDY14" s="11"/>
      <c r="PDZ14" s="11"/>
      <c r="PEA14" s="11"/>
      <c r="PEB14" s="11"/>
      <c r="PEC14" s="11"/>
      <c r="PED14" s="11"/>
      <c r="PEE14" s="11"/>
      <c r="PEF14" s="11"/>
      <c r="PEG14" s="11"/>
      <c r="PEH14" s="11"/>
      <c r="PEI14" s="11"/>
      <c r="PEJ14" s="11"/>
      <c r="PEK14" s="11"/>
      <c r="PEL14" s="11"/>
      <c r="PEM14" s="11"/>
      <c r="PEN14" s="11"/>
      <c r="PEO14" s="11"/>
      <c r="PEP14" s="11"/>
      <c r="PEQ14" s="11"/>
      <c r="PER14" s="11"/>
      <c r="PES14" s="11"/>
      <c r="PET14" s="11"/>
      <c r="PEU14" s="11"/>
      <c r="PEV14" s="11"/>
      <c r="PEW14" s="11"/>
      <c r="PEX14" s="11"/>
      <c r="PEY14" s="11"/>
      <c r="PEZ14" s="11"/>
      <c r="PFA14" s="11"/>
      <c r="PFB14" s="11"/>
      <c r="PFC14" s="11"/>
      <c r="PFD14" s="11"/>
      <c r="PFE14" s="11"/>
      <c r="PFF14" s="11"/>
      <c r="PFG14" s="11"/>
      <c r="PFH14" s="11"/>
      <c r="PFI14" s="11"/>
      <c r="PFJ14" s="11"/>
      <c r="PFK14" s="11"/>
      <c r="PFL14" s="11"/>
      <c r="PFM14" s="11"/>
      <c r="PFN14" s="11"/>
      <c r="PFO14" s="11"/>
      <c r="PFP14" s="11"/>
      <c r="PFQ14" s="11"/>
      <c r="PFR14" s="11"/>
      <c r="PFS14" s="11"/>
      <c r="PFT14" s="11"/>
      <c r="PFU14" s="11"/>
      <c r="PFV14" s="11"/>
      <c r="PFW14" s="11"/>
      <c r="PFX14" s="11"/>
      <c r="PFY14" s="11"/>
      <c r="PFZ14" s="11"/>
      <c r="PGA14" s="11"/>
      <c r="PGB14" s="11"/>
      <c r="PGC14" s="11"/>
      <c r="PGD14" s="11"/>
      <c r="PGE14" s="11"/>
      <c r="PGF14" s="11"/>
      <c r="PGG14" s="11"/>
      <c r="PGH14" s="11"/>
      <c r="PGI14" s="11"/>
      <c r="PGJ14" s="11"/>
      <c r="PGK14" s="11"/>
      <c r="PGL14" s="11"/>
      <c r="PGM14" s="11"/>
      <c r="PGN14" s="11"/>
      <c r="PGO14" s="11"/>
      <c r="PGP14" s="11"/>
      <c r="PGQ14" s="11"/>
      <c r="PGR14" s="11"/>
      <c r="PGS14" s="11"/>
      <c r="PGT14" s="11"/>
      <c r="PGU14" s="11"/>
      <c r="PGV14" s="11"/>
      <c r="PGW14" s="11"/>
      <c r="PGX14" s="11"/>
      <c r="PGY14" s="11"/>
      <c r="PGZ14" s="11"/>
      <c r="PHA14" s="11"/>
      <c r="PHB14" s="11"/>
      <c r="PHC14" s="11"/>
      <c r="PHD14" s="11"/>
      <c r="PHE14" s="11"/>
      <c r="PHF14" s="11"/>
      <c r="PHG14" s="11"/>
      <c r="PHH14" s="11"/>
      <c r="PHI14" s="11"/>
      <c r="PHJ14" s="11"/>
      <c r="PHK14" s="11"/>
      <c r="PHL14" s="11"/>
      <c r="PHM14" s="11"/>
      <c r="PHN14" s="11"/>
      <c r="PHO14" s="11"/>
      <c r="PHP14" s="11"/>
      <c r="PHQ14" s="11"/>
      <c r="PHR14" s="11"/>
      <c r="PHS14" s="11"/>
      <c r="PHT14" s="11"/>
      <c r="PHU14" s="11"/>
      <c r="PHV14" s="11"/>
      <c r="PHW14" s="11"/>
      <c r="PHX14" s="11"/>
      <c r="PHY14" s="11"/>
      <c r="PHZ14" s="11"/>
      <c r="PIA14" s="11"/>
      <c r="PIB14" s="11"/>
      <c r="PIC14" s="11"/>
      <c r="PID14" s="11"/>
      <c r="PIE14" s="11"/>
      <c r="PIF14" s="11"/>
      <c r="PIG14" s="11"/>
      <c r="PIH14" s="11"/>
      <c r="PII14" s="11"/>
      <c r="PIJ14" s="11"/>
      <c r="PIK14" s="11"/>
      <c r="PIL14" s="11"/>
      <c r="PIM14" s="11"/>
      <c r="PIN14" s="11"/>
      <c r="PIO14" s="11"/>
      <c r="PIP14" s="11"/>
      <c r="PIQ14" s="11"/>
      <c r="PIR14" s="11"/>
      <c r="PIS14" s="11"/>
      <c r="PIT14" s="11"/>
      <c r="PIU14" s="11"/>
      <c r="PIV14" s="11"/>
      <c r="PIW14" s="11"/>
      <c r="PIX14" s="11"/>
      <c r="PIY14" s="11"/>
      <c r="PIZ14" s="11"/>
      <c r="PJA14" s="11"/>
      <c r="PJB14" s="11"/>
      <c r="PJC14" s="11"/>
      <c r="PJD14" s="11"/>
      <c r="PJE14" s="11"/>
      <c r="PJF14" s="11"/>
      <c r="PJG14" s="11"/>
      <c r="PJH14" s="11"/>
      <c r="PJI14" s="11"/>
      <c r="PJJ14" s="11"/>
      <c r="PJK14" s="11"/>
      <c r="PJL14" s="11"/>
      <c r="PJM14" s="11"/>
      <c r="PJN14" s="11"/>
      <c r="PJO14" s="11"/>
      <c r="PJP14" s="11"/>
      <c r="PJQ14" s="11"/>
      <c r="PJR14" s="11"/>
      <c r="PJS14" s="11"/>
      <c r="PJT14" s="11"/>
      <c r="PJU14" s="11"/>
      <c r="PJV14" s="11"/>
      <c r="PJW14" s="11"/>
      <c r="PJX14" s="11"/>
      <c r="PJY14" s="11"/>
      <c r="PJZ14" s="11"/>
      <c r="PKA14" s="11"/>
      <c r="PKB14" s="11"/>
      <c r="PKC14" s="11"/>
      <c r="PKD14" s="11"/>
      <c r="PKE14" s="11"/>
      <c r="PKF14" s="11"/>
      <c r="PKG14" s="11"/>
      <c r="PKH14" s="11"/>
      <c r="PKI14" s="11"/>
      <c r="PKJ14" s="11"/>
      <c r="PKK14" s="11"/>
      <c r="PKL14" s="11"/>
      <c r="PKM14" s="11"/>
      <c r="PKN14" s="11"/>
      <c r="PKO14" s="11"/>
      <c r="PKP14" s="11"/>
      <c r="PKQ14" s="11"/>
      <c r="PKR14" s="11"/>
      <c r="PKS14" s="11"/>
      <c r="PKT14" s="11"/>
      <c r="PKU14" s="11"/>
      <c r="PKV14" s="11"/>
      <c r="PKW14" s="11"/>
      <c r="PKX14" s="11"/>
      <c r="PKY14" s="11"/>
      <c r="PKZ14" s="11"/>
      <c r="PLA14" s="11"/>
      <c r="PLB14" s="11"/>
      <c r="PLC14" s="11"/>
      <c r="PLD14" s="11"/>
      <c r="PLE14" s="11"/>
      <c r="PLF14" s="11"/>
      <c r="PLG14" s="11"/>
      <c r="PLH14" s="11"/>
      <c r="PLI14" s="11"/>
      <c r="PLJ14" s="11"/>
      <c r="PLK14" s="11"/>
      <c r="PLL14" s="11"/>
      <c r="PLM14" s="11"/>
      <c r="PLN14" s="11"/>
      <c r="PLO14" s="11"/>
      <c r="PLP14" s="11"/>
      <c r="PLQ14" s="11"/>
      <c r="PLR14" s="11"/>
      <c r="PLS14" s="11"/>
      <c r="PLT14" s="11"/>
      <c r="PLU14" s="11"/>
      <c r="PLV14" s="11"/>
      <c r="PLW14" s="11"/>
      <c r="PLX14" s="11"/>
      <c r="PLY14" s="11"/>
      <c r="PLZ14" s="11"/>
      <c r="PMA14" s="11"/>
      <c r="PMB14" s="11"/>
      <c r="PMC14" s="11"/>
      <c r="PMD14" s="11"/>
      <c r="PME14" s="11"/>
      <c r="PMF14" s="11"/>
      <c r="PMG14" s="11"/>
      <c r="PMH14" s="11"/>
      <c r="PMI14" s="11"/>
      <c r="PMJ14" s="11"/>
      <c r="PMK14" s="11"/>
      <c r="PML14" s="11"/>
      <c r="PMM14" s="11"/>
      <c r="PMN14" s="11"/>
      <c r="PMO14" s="11"/>
      <c r="PMP14" s="11"/>
      <c r="PMQ14" s="11"/>
      <c r="PMR14" s="11"/>
      <c r="PMS14" s="11"/>
      <c r="PMT14" s="11"/>
      <c r="PMU14" s="11"/>
      <c r="PMV14" s="11"/>
      <c r="PMW14" s="11"/>
      <c r="PMX14" s="11"/>
      <c r="PMY14" s="11"/>
      <c r="PMZ14" s="11"/>
      <c r="PNA14" s="11"/>
      <c r="PNB14" s="11"/>
      <c r="PNC14" s="11"/>
      <c r="PND14" s="11"/>
      <c r="PNE14" s="11"/>
      <c r="PNF14" s="11"/>
      <c r="PNG14" s="11"/>
      <c r="PNH14" s="11"/>
      <c r="PNI14" s="11"/>
      <c r="PNJ14" s="11"/>
      <c r="PNK14" s="11"/>
      <c r="PNL14" s="11"/>
      <c r="PNM14" s="11"/>
      <c r="PNN14" s="11"/>
      <c r="PNO14" s="11"/>
      <c r="PNP14" s="11"/>
      <c r="PNQ14" s="11"/>
      <c r="PNR14" s="11"/>
      <c r="PNS14" s="11"/>
      <c r="PNT14" s="11"/>
      <c r="PNU14" s="11"/>
      <c r="PNV14" s="11"/>
      <c r="PNW14" s="11"/>
      <c r="PNX14" s="11"/>
      <c r="PNY14" s="11"/>
      <c r="PNZ14" s="11"/>
      <c r="POA14" s="11"/>
      <c r="POB14" s="11"/>
      <c r="POC14" s="11"/>
      <c r="POD14" s="11"/>
      <c r="POE14" s="11"/>
      <c r="POF14" s="11"/>
      <c r="POG14" s="11"/>
      <c r="POH14" s="11"/>
      <c r="POI14" s="11"/>
      <c r="POJ14" s="11"/>
      <c r="POK14" s="11"/>
      <c r="POL14" s="11"/>
      <c r="POM14" s="11"/>
      <c r="PON14" s="11"/>
      <c r="POO14" s="11"/>
      <c r="POP14" s="11"/>
      <c r="POQ14" s="11"/>
      <c r="POR14" s="11"/>
      <c r="POS14" s="11"/>
      <c r="POT14" s="11"/>
      <c r="POU14" s="11"/>
      <c r="POV14" s="11"/>
      <c r="POW14" s="11"/>
      <c r="POX14" s="11"/>
      <c r="POY14" s="11"/>
      <c r="POZ14" s="11"/>
      <c r="PPA14" s="11"/>
      <c r="PPB14" s="11"/>
      <c r="PPC14" s="11"/>
      <c r="PPD14" s="11"/>
      <c r="PPE14" s="11"/>
      <c r="PPF14" s="11"/>
      <c r="PPG14" s="11"/>
      <c r="PPH14" s="11"/>
      <c r="PPI14" s="11"/>
      <c r="PPJ14" s="11"/>
      <c r="PPK14" s="11"/>
      <c r="PPL14" s="11"/>
      <c r="PPM14" s="11"/>
      <c r="PPN14" s="11"/>
      <c r="PPO14" s="11"/>
      <c r="PPP14" s="11"/>
      <c r="PPQ14" s="11"/>
      <c r="PPR14" s="11"/>
      <c r="PPS14" s="11"/>
      <c r="PPT14" s="11"/>
      <c r="PPU14" s="11"/>
      <c r="PPV14" s="11"/>
      <c r="PPW14" s="11"/>
      <c r="PPX14" s="11"/>
      <c r="PPY14" s="11"/>
      <c r="PPZ14" s="11"/>
      <c r="PQA14" s="11"/>
      <c r="PQB14" s="11"/>
      <c r="PQC14" s="11"/>
      <c r="PQD14" s="11"/>
      <c r="PQE14" s="11"/>
      <c r="PQF14" s="11"/>
      <c r="PQG14" s="11"/>
      <c r="PQH14" s="11"/>
      <c r="PQI14" s="11"/>
      <c r="PQJ14" s="11"/>
      <c r="PQK14" s="11"/>
      <c r="PQL14" s="11"/>
      <c r="PQM14" s="11"/>
      <c r="PQN14" s="11"/>
      <c r="PQO14" s="11"/>
      <c r="PQP14" s="11"/>
      <c r="PQQ14" s="11"/>
      <c r="PQR14" s="11"/>
      <c r="PQS14" s="11"/>
      <c r="PQT14" s="11"/>
      <c r="PQU14" s="11"/>
      <c r="PQV14" s="11"/>
      <c r="PQW14" s="11"/>
      <c r="PQX14" s="11"/>
      <c r="PQY14" s="11"/>
      <c r="PQZ14" s="11"/>
      <c r="PRA14" s="11"/>
      <c r="PRB14" s="11"/>
      <c r="PRC14" s="11"/>
      <c r="PRD14" s="11"/>
      <c r="PRE14" s="11"/>
      <c r="PRF14" s="11"/>
      <c r="PRG14" s="11"/>
      <c r="PRH14" s="11"/>
      <c r="PRI14" s="11"/>
      <c r="PRJ14" s="11"/>
      <c r="PRK14" s="11"/>
      <c r="PRL14" s="11"/>
      <c r="PRM14" s="11"/>
      <c r="PRN14" s="11"/>
      <c r="PRO14" s="11"/>
      <c r="PRP14" s="11"/>
      <c r="PRQ14" s="11"/>
      <c r="PRR14" s="11"/>
      <c r="PRS14" s="11"/>
      <c r="PRT14" s="11"/>
      <c r="PRU14" s="11"/>
      <c r="PRV14" s="11"/>
      <c r="PRW14" s="11"/>
      <c r="PRX14" s="11"/>
      <c r="PRY14" s="11"/>
      <c r="PRZ14" s="11"/>
      <c r="PSA14" s="11"/>
      <c r="PSB14" s="11"/>
      <c r="PSC14" s="11"/>
      <c r="PSD14" s="11"/>
      <c r="PSE14" s="11"/>
      <c r="PSF14" s="11"/>
      <c r="PSG14" s="11"/>
      <c r="PSH14" s="11"/>
      <c r="PSI14" s="11"/>
      <c r="PSJ14" s="11"/>
      <c r="PSK14" s="11"/>
      <c r="PSL14" s="11"/>
      <c r="PSM14" s="11"/>
      <c r="PSN14" s="11"/>
      <c r="PSO14" s="11"/>
      <c r="PSP14" s="11"/>
      <c r="PSQ14" s="11"/>
      <c r="PSR14" s="11"/>
      <c r="PSS14" s="11"/>
      <c r="PST14" s="11"/>
      <c r="PSU14" s="11"/>
      <c r="PSV14" s="11"/>
      <c r="PSW14" s="11"/>
      <c r="PSX14" s="11"/>
      <c r="PSY14" s="11"/>
      <c r="PSZ14" s="11"/>
      <c r="PTA14" s="11"/>
      <c r="PTB14" s="11"/>
      <c r="PTC14" s="11"/>
      <c r="PTD14" s="11"/>
      <c r="PTE14" s="11"/>
      <c r="PTF14" s="11"/>
      <c r="PTG14" s="11"/>
      <c r="PTH14" s="11"/>
      <c r="PTI14" s="11"/>
      <c r="PTJ14" s="11"/>
      <c r="PTK14" s="11"/>
      <c r="PTL14" s="11"/>
      <c r="PTM14" s="11"/>
      <c r="PTN14" s="11"/>
      <c r="PTO14" s="11"/>
      <c r="PTP14" s="11"/>
      <c r="PTQ14" s="11"/>
      <c r="PTR14" s="11"/>
      <c r="PTS14" s="11"/>
      <c r="PTT14" s="11"/>
      <c r="PTU14" s="11"/>
      <c r="PTV14" s="11"/>
      <c r="PTW14" s="11"/>
      <c r="PTX14" s="11"/>
      <c r="PTY14" s="11"/>
      <c r="PTZ14" s="11"/>
      <c r="PUA14" s="11"/>
      <c r="PUB14" s="11"/>
      <c r="PUC14" s="11"/>
      <c r="PUD14" s="11"/>
      <c r="PUE14" s="11"/>
      <c r="PUF14" s="11"/>
      <c r="PUG14" s="11"/>
      <c r="PUH14" s="11"/>
      <c r="PUI14" s="11"/>
      <c r="PUJ14" s="11"/>
      <c r="PUK14" s="11"/>
      <c r="PUL14" s="11"/>
      <c r="PUM14" s="11"/>
      <c r="PUN14" s="11"/>
      <c r="PUO14" s="11"/>
      <c r="PUP14" s="11"/>
      <c r="PUQ14" s="11"/>
      <c r="PUR14" s="11"/>
      <c r="PUS14" s="11"/>
      <c r="PUT14" s="11"/>
      <c r="PUU14" s="11"/>
      <c r="PUV14" s="11"/>
      <c r="PUW14" s="11"/>
      <c r="PUX14" s="11"/>
      <c r="PUY14" s="11"/>
      <c r="PUZ14" s="11"/>
      <c r="PVA14" s="11"/>
      <c r="PVB14" s="11"/>
      <c r="PVC14" s="11"/>
      <c r="PVD14" s="11"/>
      <c r="PVE14" s="11"/>
      <c r="PVF14" s="11"/>
      <c r="PVG14" s="11"/>
      <c r="PVH14" s="11"/>
      <c r="PVI14" s="11"/>
      <c r="PVJ14" s="11"/>
      <c r="PVK14" s="11"/>
      <c r="PVL14" s="11"/>
      <c r="PVM14" s="11"/>
      <c r="PVN14" s="11"/>
      <c r="PVO14" s="11"/>
      <c r="PVP14" s="11"/>
      <c r="PVQ14" s="11"/>
      <c r="PVR14" s="11"/>
      <c r="PVS14" s="11"/>
      <c r="PVT14" s="11"/>
      <c r="PVU14" s="11"/>
      <c r="PVV14" s="11"/>
      <c r="PVW14" s="11"/>
      <c r="PVX14" s="11"/>
      <c r="PVY14" s="11"/>
      <c r="PVZ14" s="11"/>
      <c r="PWA14" s="11"/>
      <c r="PWB14" s="11"/>
      <c r="PWC14" s="11"/>
      <c r="PWD14" s="11"/>
      <c r="PWE14" s="11"/>
      <c r="PWF14" s="11"/>
      <c r="PWG14" s="11"/>
      <c r="PWH14" s="11"/>
      <c r="PWI14" s="11"/>
      <c r="PWJ14" s="11"/>
      <c r="PWK14" s="11"/>
      <c r="PWL14" s="11"/>
      <c r="PWM14" s="11"/>
      <c r="PWN14" s="11"/>
      <c r="PWO14" s="11"/>
      <c r="PWP14" s="11"/>
      <c r="PWQ14" s="11"/>
      <c r="PWR14" s="11"/>
      <c r="PWS14" s="11"/>
      <c r="PWT14" s="11"/>
      <c r="PWU14" s="11"/>
      <c r="PWV14" s="11"/>
      <c r="PWW14" s="11"/>
      <c r="PWX14" s="11"/>
      <c r="PWY14" s="11"/>
      <c r="PWZ14" s="11"/>
      <c r="PXA14" s="11"/>
      <c r="PXB14" s="11"/>
      <c r="PXC14" s="11"/>
      <c r="PXD14" s="11"/>
      <c r="PXE14" s="11"/>
      <c r="PXF14" s="11"/>
      <c r="PXG14" s="11"/>
      <c r="PXH14" s="11"/>
      <c r="PXI14" s="11"/>
      <c r="PXJ14" s="11"/>
      <c r="PXK14" s="11"/>
      <c r="PXL14" s="11"/>
      <c r="PXM14" s="11"/>
      <c r="PXN14" s="11"/>
      <c r="PXO14" s="11"/>
      <c r="PXP14" s="11"/>
      <c r="PXQ14" s="11"/>
      <c r="PXR14" s="11"/>
      <c r="PXS14" s="11"/>
      <c r="PXT14" s="11"/>
      <c r="PXU14" s="11"/>
      <c r="PXV14" s="11"/>
      <c r="PXW14" s="11"/>
      <c r="PXX14" s="11"/>
      <c r="PXY14" s="11"/>
      <c r="PXZ14" s="11"/>
      <c r="PYA14" s="11"/>
      <c r="PYB14" s="11"/>
      <c r="PYC14" s="11"/>
      <c r="PYD14" s="11"/>
      <c r="PYE14" s="11"/>
      <c r="PYF14" s="11"/>
      <c r="PYG14" s="11"/>
      <c r="PYH14" s="11"/>
      <c r="PYI14" s="11"/>
      <c r="PYJ14" s="11"/>
      <c r="PYK14" s="11"/>
      <c r="PYL14" s="11"/>
      <c r="PYM14" s="11"/>
      <c r="PYN14" s="11"/>
      <c r="PYO14" s="11"/>
      <c r="PYP14" s="11"/>
      <c r="PYQ14" s="11"/>
      <c r="PYR14" s="11"/>
      <c r="PYS14" s="11"/>
      <c r="PYT14" s="11"/>
      <c r="PYU14" s="11"/>
      <c r="PYV14" s="11"/>
      <c r="PYW14" s="11"/>
      <c r="PYX14" s="11"/>
      <c r="PYY14" s="11"/>
      <c r="PYZ14" s="11"/>
      <c r="PZA14" s="11"/>
      <c r="PZB14" s="11"/>
      <c r="PZC14" s="11"/>
      <c r="PZD14" s="11"/>
      <c r="PZE14" s="11"/>
      <c r="PZF14" s="11"/>
      <c r="PZG14" s="11"/>
      <c r="PZH14" s="11"/>
      <c r="PZI14" s="11"/>
      <c r="PZJ14" s="11"/>
      <c r="PZK14" s="11"/>
      <c r="PZL14" s="11"/>
      <c r="PZM14" s="11"/>
      <c r="PZN14" s="11"/>
      <c r="PZO14" s="11"/>
      <c r="PZP14" s="11"/>
      <c r="PZQ14" s="11"/>
      <c r="PZR14" s="11"/>
      <c r="PZS14" s="11"/>
      <c r="PZT14" s="11"/>
      <c r="PZU14" s="11"/>
      <c r="PZV14" s="11"/>
      <c r="PZW14" s="11"/>
      <c r="PZX14" s="11"/>
      <c r="PZY14" s="11"/>
      <c r="PZZ14" s="11"/>
      <c r="QAA14" s="11"/>
      <c r="QAB14" s="11"/>
      <c r="QAC14" s="11"/>
      <c r="QAD14" s="11"/>
      <c r="QAE14" s="11"/>
      <c r="QAF14" s="11"/>
      <c r="QAG14" s="11"/>
      <c r="QAH14" s="11"/>
      <c r="QAI14" s="11"/>
      <c r="QAJ14" s="11"/>
      <c r="QAK14" s="11"/>
      <c r="QAL14" s="11"/>
      <c r="QAM14" s="11"/>
      <c r="QAN14" s="11"/>
      <c r="QAO14" s="11"/>
      <c r="QAP14" s="11"/>
      <c r="QAQ14" s="11"/>
      <c r="QAR14" s="11"/>
      <c r="QAS14" s="11"/>
      <c r="QAT14" s="11"/>
      <c r="QAU14" s="11"/>
      <c r="QAV14" s="11"/>
      <c r="QAW14" s="11"/>
      <c r="QAX14" s="11"/>
      <c r="QAY14" s="11"/>
      <c r="QAZ14" s="11"/>
      <c r="QBA14" s="11"/>
      <c r="QBB14" s="11"/>
      <c r="QBC14" s="11"/>
      <c r="QBD14" s="11"/>
      <c r="QBE14" s="11"/>
      <c r="QBF14" s="11"/>
      <c r="QBG14" s="11"/>
      <c r="QBH14" s="11"/>
      <c r="QBI14" s="11"/>
      <c r="QBJ14" s="11"/>
      <c r="QBK14" s="11"/>
      <c r="QBL14" s="11"/>
      <c r="QBM14" s="11"/>
      <c r="QBN14" s="11"/>
      <c r="QBO14" s="11"/>
      <c r="QBP14" s="11"/>
      <c r="QBQ14" s="11"/>
      <c r="QBR14" s="11"/>
      <c r="QBS14" s="11"/>
      <c r="QBT14" s="11"/>
      <c r="QBU14" s="11"/>
      <c r="QBV14" s="11"/>
      <c r="QBW14" s="11"/>
      <c r="QBX14" s="11"/>
      <c r="QBY14" s="11"/>
      <c r="QBZ14" s="11"/>
      <c r="QCA14" s="11"/>
      <c r="QCB14" s="11"/>
      <c r="QCC14" s="11"/>
      <c r="QCD14" s="11"/>
      <c r="QCE14" s="11"/>
      <c r="QCF14" s="11"/>
      <c r="QCG14" s="11"/>
      <c r="QCH14" s="11"/>
      <c r="QCI14" s="11"/>
      <c r="QCJ14" s="11"/>
      <c r="QCK14" s="11"/>
      <c r="QCL14" s="11"/>
      <c r="QCM14" s="11"/>
      <c r="QCN14" s="11"/>
      <c r="QCO14" s="11"/>
      <c r="QCP14" s="11"/>
      <c r="QCQ14" s="11"/>
      <c r="QCR14" s="11"/>
      <c r="QCS14" s="11"/>
      <c r="QCT14" s="11"/>
      <c r="QCU14" s="11"/>
      <c r="QCV14" s="11"/>
      <c r="QCW14" s="11"/>
      <c r="QCX14" s="11"/>
      <c r="QCY14" s="11"/>
      <c r="QCZ14" s="11"/>
      <c r="QDA14" s="11"/>
      <c r="QDB14" s="11"/>
      <c r="QDC14" s="11"/>
      <c r="QDD14" s="11"/>
      <c r="QDE14" s="11"/>
      <c r="QDF14" s="11"/>
      <c r="QDG14" s="11"/>
      <c r="QDH14" s="11"/>
      <c r="QDI14" s="11"/>
      <c r="QDJ14" s="11"/>
      <c r="QDK14" s="11"/>
      <c r="QDL14" s="11"/>
      <c r="QDM14" s="11"/>
      <c r="QDN14" s="11"/>
      <c r="QDO14" s="11"/>
      <c r="QDP14" s="11"/>
      <c r="QDQ14" s="11"/>
      <c r="QDR14" s="11"/>
      <c r="QDS14" s="11"/>
      <c r="QDT14" s="11"/>
      <c r="QDU14" s="11"/>
      <c r="QDV14" s="11"/>
      <c r="QDW14" s="11"/>
      <c r="QDX14" s="11"/>
      <c r="QDY14" s="11"/>
      <c r="QDZ14" s="11"/>
      <c r="QEA14" s="11"/>
      <c r="QEB14" s="11"/>
      <c r="QEC14" s="11"/>
      <c r="QED14" s="11"/>
      <c r="QEE14" s="11"/>
      <c r="QEF14" s="11"/>
      <c r="QEG14" s="11"/>
      <c r="QEH14" s="11"/>
      <c r="QEI14" s="11"/>
      <c r="QEJ14" s="11"/>
      <c r="QEK14" s="11"/>
      <c r="QEL14" s="11"/>
      <c r="QEM14" s="11"/>
      <c r="QEN14" s="11"/>
      <c r="QEO14" s="11"/>
      <c r="QEP14" s="11"/>
      <c r="QEQ14" s="11"/>
      <c r="QER14" s="11"/>
      <c r="QES14" s="11"/>
      <c r="QET14" s="11"/>
      <c r="QEU14" s="11"/>
      <c r="QEV14" s="11"/>
      <c r="QEW14" s="11"/>
      <c r="QEX14" s="11"/>
      <c r="QEY14" s="11"/>
      <c r="QEZ14" s="11"/>
      <c r="QFA14" s="11"/>
      <c r="QFB14" s="11"/>
      <c r="QFC14" s="11"/>
      <c r="QFD14" s="11"/>
      <c r="QFE14" s="11"/>
      <c r="QFF14" s="11"/>
      <c r="QFG14" s="11"/>
      <c r="QFH14" s="11"/>
      <c r="QFI14" s="11"/>
      <c r="QFJ14" s="11"/>
      <c r="QFK14" s="11"/>
      <c r="QFL14" s="11"/>
      <c r="QFM14" s="11"/>
      <c r="QFN14" s="11"/>
      <c r="QFO14" s="11"/>
      <c r="QFP14" s="11"/>
      <c r="QFQ14" s="11"/>
      <c r="QFR14" s="11"/>
      <c r="QFS14" s="11"/>
      <c r="QFT14" s="11"/>
      <c r="QFU14" s="11"/>
      <c r="QFV14" s="11"/>
      <c r="QFW14" s="11"/>
      <c r="QFX14" s="11"/>
      <c r="QFY14" s="11"/>
      <c r="QFZ14" s="11"/>
      <c r="QGA14" s="11"/>
      <c r="QGB14" s="11"/>
      <c r="QGC14" s="11"/>
      <c r="QGD14" s="11"/>
      <c r="QGE14" s="11"/>
      <c r="QGF14" s="11"/>
      <c r="QGG14" s="11"/>
      <c r="QGH14" s="11"/>
      <c r="QGI14" s="11"/>
      <c r="QGJ14" s="11"/>
      <c r="QGK14" s="11"/>
      <c r="QGL14" s="11"/>
      <c r="QGM14" s="11"/>
      <c r="QGN14" s="11"/>
      <c r="QGO14" s="11"/>
      <c r="QGP14" s="11"/>
      <c r="QGQ14" s="11"/>
      <c r="QGR14" s="11"/>
      <c r="QGS14" s="11"/>
      <c r="QGT14" s="11"/>
      <c r="QGU14" s="11"/>
      <c r="QGV14" s="11"/>
      <c r="QGW14" s="11"/>
      <c r="QGX14" s="11"/>
      <c r="QGY14" s="11"/>
      <c r="QGZ14" s="11"/>
      <c r="QHA14" s="11"/>
      <c r="QHB14" s="11"/>
      <c r="QHC14" s="11"/>
      <c r="QHD14" s="11"/>
      <c r="QHE14" s="11"/>
      <c r="QHF14" s="11"/>
      <c r="QHG14" s="11"/>
      <c r="QHH14" s="11"/>
      <c r="QHI14" s="11"/>
      <c r="QHJ14" s="11"/>
      <c r="QHK14" s="11"/>
      <c r="QHL14" s="11"/>
      <c r="QHM14" s="11"/>
      <c r="QHN14" s="11"/>
      <c r="QHO14" s="11"/>
      <c r="QHP14" s="11"/>
      <c r="QHQ14" s="11"/>
      <c r="QHR14" s="11"/>
      <c r="QHS14" s="11"/>
      <c r="QHT14" s="11"/>
      <c r="QHU14" s="11"/>
      <c r="QHV14" s="11"/>
      <c r="QHW14" s="11"/>
      <c r="QHX14" s="11"/>
      <c r="QHY14" s="11"/>
      <c r="QHZ14" s="11"/>
      <c r="QIA14" s="11"/>
      <c r="QIB14" s="11"/>
      <c r="QIC14" s="11"/>
      <c r="QID14" s="11"/>
      <c r="QIE14" s="11"/>
      <c r="QIF14" s="11"/>
      <c r="QIG14" s="11"/>
      <c r="QIH14" s="11"/>
      <c r="QII14" s="11"/>
      <c r="QIJ14" s="11"/>
      <c r="QIK14" s="11"/>
      <c r="QIL14" s="11"/>
      <c r="QIM14" s="11"/>
      <c r="QIN14" s="11"/>
      <c r="QIO14" s="11"/>
      <c r="QIP14" s="11"/>
      <c r="QIQ14" s="11"/>
      <c r="QIR14" s="11"/>
      <c r="QIS14" s="11"/>
      <c r="QIT14" s="11"/>
      <c r="QIU14" s="11"/>
      <c r="QIV14" s="11"/>
      <c r="QIW14" s="11"/>
      <c r="QIX14" s="11"/>
      <c r="QIY14" s="11"/>
      <c r="QIZ14" s="11"/>
      <c r="QJA14" s="11"/>
      <c r="QJB14" s="11"/>
      <c r="QJC14" s="11"/>
      <c r="QJD14" s="11"/>
      <c r="QJE14" s="11"/>
      <c r="QJF14" s="11"/>
      <c r="QJG14" s="11"/>
      <c r="QJH14" s="11"/>
      <c r="QJI14" s="11"/>
      <c r="QJJ14" s="11"/>
      <c r="QJK14" s="11"/>
      <c r="QJL14" s="11"/>
      <c r="QJM14" s="11"/>
      <c r="QJN14" s="11"/>
      <c r="QJO14" s="11"/>
      <c r="QJP14" s="11"/>
      <c r="QJQ14" s="11"/>
      <c r="QJR14" s="11"/>
      <c r="QJS14" s="11"/>
      <c r="QJT14" s="11"/>
      <c r="QJU14" s="11"/>
      <c r="QJV14" s="11"/>
      <c r="QJW14" s="11"/>
      <c r="QJX14" s="11"/>
      <c r="QJY14" s="11"/>
      <c r="QJZ14" s="11"/>
      <c r="QKA14" s="11"/>
      <c r="QKB14" s="11"/>
      <c r="QKC14" s="11"/>
      <c r="QKD14" s="11"/>
      <c r="QKE14" s="11"/>
      <c r="QKF14" s="11"/>
      <c r="QKG14" s="11"/>
      <c r="QKH14" s="11"/>
      <c r="QKI14" s="11"/>
      <c r="QKJ14" s="11"/>
      <c r="QKK14" s="11"/>
      <c r="QKL14" s="11"/>
      <c r="QKM14" s="11"/>
      <c r="QKN14" s="11"/>
      <c r="QKO14" s="11"/>
      <c r="QKP14" s="11"/>
      <c r="QKQ14" s="11"/>
      <c r="QKR14" s="11"/>
      <c r="QKS14" s="11"/>
      <c r="QKT14" s="11"/>
      <c r="QKU14" s="11"/>
      <c r="QKV14" s="11"/>
      <c r="QKW14" s="11"/>
      <c r="QKX14" s="11"/>
      <c r="QKY14" s="11"/>
      <c r="QKZ14" s="11"/>
      <c r="QLA14" s="11"/>
      <c r="QLB14" s="11"/>
      <c r="QLC14" s="11"/>
      <c r="QLD14" s="11"/>
      <c r="QLE14" s="11"/>
      <c r="QLF14" s="11"/>
      <c r="QLG14" s="11"/>
      <c r="QLH14" s="11"/>
      <c r="QLI14" s="11"/>
      <c r="QLJ14" s="11"/>
      <c r="QLK14" s="11"/>
      <c r="QLL14" s="11"/>
      <c r="QLM14" s="11"/>
      <c r="QLN14" s="11"/>
      <c r="QLO14" s="11"/>
      <c r="QLP14" s="11"/>
      <c r="QLQ14" s="11"/>
      <c r="QLR14" s="11"/>
      <c r="QLS14" s="11"/>
      <c r="QLT14" s="11"/>
      <c r="QLU14" s="11"/>
      <c r="QLV14" s="11"/>
      <c r="QLW14" s="11"/>
      <c r="QLX14" s="11"/>
      <c r="QLY14" s="11"/>
      <c r="QLZ14" s="11"/>
      <c r="QMA14" s="11"/>
      <c r="QMB14" s="11"/>
      <c r="QMC14" s="11"/>
      <c r="QMD14" s="11"/>
      <c r="QME14" s="11"/>
      <c r="QMF14" s="11"/>
      <c r="QMG14" s="11"/>
      <c r="QMH14" s="11"/>
      <c r="QMI14" s="11"/>
      <c r="QMJ14" s="11"/>
      <c r="QMK14" s="11"/>
      <c r="QML14" s="11"/>
      <c r="QMM14" s="11"/>
      <c r="QMN14" s="11"/>
      <c r="QMO14" s="11"/>
      <c r="QMP14" s="11"/>
      <c r="QMQ14" s="11"/>
      <c r="QMR14" s="11"/>
      <c r="QMS14" s="11"/>
      <c r="QMT14" s="11"/>
      <c r="QMU14" s="11"/>
      <c r="QMV14" s="11"/>
      <c r="QMW14" s="11"/>
      <c r="QMX14" s="11"/>
      <c r="QMY14" s="11"/>
      <c r="QMZ14" s="11"/>
      <c r="QNA14" s="11"/>
      <c r="QNB14" s="11"/>
      <c r="QNC14" s="11"/>
      <c r="QND14" s="11"/>
      <c r="QNE14" s="11"/>
      <c r="QNF14" s="11"/>
      <c r="QNG14" s="11"/>
      <c r="QNH14" s="11"/>
      <c r="QNI14" s="11"/>
      <c r="QNJ14" s="11"/>
      <c r="QNK14" s="11"/>
      <c r="QNL14" s="11"/>
      <c r="QNM14" s="11"/>
      <c r="QNN14" s="11"/>
      <c r="QNO14" s="11"/>
      <c r="QNP14" s="11"/>
      <c r="QNQ14" s="11"/>
      <c r="QNR14" s="11"/>
      <c r="QNS14" s="11"/>
      <c r="QNT14" s="11"/>
      <c r="QNU14" s="11"/>
      <c r="QNV14" s="11"/>
      <c r="QNW14" s="11"/>
      <c r="QNX14" s="11"/>
      <c r="QNY14" s="11"/>
      <c r="QNZ14" s="11"/>
      <c r="QOA14" s="11"/>
      <c r="QOB14" s="11"/>
      <c r="QOC14" s="11"/>
      <c r="QOD14" s="11"/>
      <c r="QOE14" s="11"/>
      <c r="QOF14" s="11"/>
      <c r="QOG14" s="11"/>
      <c r="QOH14" s="11"/>
      <c r="QOI14" s="11"/>
      <c r="QOJ14" s="11"/>
      <c r="QOK14" s="11"/>
      <c r="QOL14" s="11"/>
      <c r="QOM14" s="11"/>
      <c r="QON14" s="11"/>
      <c r="QOO14" s="11"/>
      <c r="QOP14" s="11"/>
      <c r="QOQ14" s="11"/>
      <c r="QOR14" s="11"/>
      <c r="QOS14" s="11"/>
      <c r="QOT14" s="11"/>
      <c r="QOU14" s="11"/>
      <c r="QOV14" s="11"/>
      <c r="QOW14" s="11"/>
      <c r="QOX14" s="11"/>
      <c r="QOY14" s="11"/>
      <c r="QOZ14" s="11"/>
      <c r="QPA14" s="11"/>
      <c r="QPB14" s="11"/>
      <c r="QPC14" s="11"/>
      <c r="QPD14" s="11"/>
      <c r="QPE14" s="11"/>
      <c r="QPF14" s="11"/>
      <c r="QPG14" s="11"/>
      <c r="QPH14" s="11"/>
      <c r="QPI14" s="11"/>
      <c r="QPJ14" s="11"/>
      <c r="QPK14" s="11"/>
      <c r="QPL14" s="11"/>
      <c r="QPM14" s="11"/>
      <c r="QPN14" s="11"/>
      <c r="QPO14" s="11"/>
      <c r="QPP14" s="11"/>
      <c r="QPQ14" s="11"/>
      <c r="QPR14" s="11"/>
      <c r="QPS14" s="11"/>
      <c r="QPT14" s="11"/>
      <c r="QPU14" s="11"/>
      <c r="QPV14" s="11"/>
      <c r="QPW14" s="11"/>
      <c r="QPX14" s="11"/>
      <c r="QPY14" s="11"/>
      <c r="QPZ14" s="11"/>
      <c r="QQA14" s="11"/>
      <c r="QQB14" s="11"/>
      <c r="QQC14" s="11"/>
      <c r="QQD14" s="11"/>
      <c r="QQE14" s="11"/>
      <c r="QQF14" s="11"/>
      <c r="QQG14" s="11"/>
      <c r="QQH14" s="11"/>
      <c r="QQI14" s="11"/>
      <c r="QQJ14" s="11"/>
      <c r="QQK14" s="11"/>
      <c r="QQL14" s="11"/>
      <c r="QQM14" s="11"/>
      <c r="QQN14" s="11"/>
      <c r="QQO14" s="11"/>
      <c r="QQP14" s="11"/>
      <c r="QQQ14" s="11"/>
      <c r="QQR14" s="11"/>
      <c r="QQS14" s="11"/>
      <c r="QQT14" s="11"/>
      <c r="QQU14" s="11"/>
      <c r="QQV14" s="11"/>
      <c r="QQW14" s="11"/>
      <c r="QQX14" s="11"/>
      <c r="QQY14" s="11"/>
      <c r="QQZ14" s="11"/>
      <c r="QRA14" s="11"/>
      <c r="QRB14" s="11"/>
      <c r="QRC14" s="11"/>
      <c r="QRD14" s="11"/>
      <c r="QRE14" s="11"/>
      <c r="QRF14" s="11"/>
      <c r="QRG14" s="11"/>
      <c r="QRH14" s="11"/>
      <c r="QRI14" s="11"/>
      <c r="QRJ14" s="11"/>
      <c r="QRK14" s="11"/>
      <c r="QRL14" s="11"/>
      <c r="QRM14" s="11"/>
      <c r="QRN14" s="11"/>
      <c r="QRO14" s="11"/>
      <c r="QRP14" s="11"/>
      <c r="QRQ14" s="11"/>
      <c r="QRR14" s="11"/>
      <c r="QRS14" s="11"/>
      <c r="QRT14" s="11"/>
      <c r="QRU14" s="11"/>
      <c r="QRV14" s="11"/>
      <c r="QRW14" s="11"/>
      <c r="QRX14" s="11"/>
      <c r="QRY14" s="11"/>
      <c r="QRZ14" s="11"/>
      <c r="QSA14" s="11"/>
      <c r="QSB14" s="11"/>
      <c r="QSC14" s="11"/>
      <c r="QSD14" s="11"/>
      <c r="QSE14" s="11"/>
      <c r="QSF14" s="11"/>
      <c r="QSG14" s="11"/>
      <c r="QSH14" s="11"/>
      <c r="QSI14" s="11"/>
      <c r="QSJ14" s="11"/>
      <c r="QSK14" s="11"/>
      <c r="QSL14" s="11"/>
      <c r="QSM14" s="11"/>
      <c r="QSN14" s="11"/>
      <c r="QSO14" s="11"/>
      <c r="QSP14" s="11"/>
      <c r="QSQ14" s="11"/>
      <c r="QSR14" s="11"/>
      <c r="QSS14" s="11"/>
      <c r="QST14" s="11"/>
      <c r="QSU14" s="11"/>
      <c r="QSV14" s="11"/>
      <c r="QSW14" s="11"/>
      <c r="QSX14" s="11"/>
      <c r="QSY14" s="11"/>
      <c r="QSZ14" s="11"/>
      <c r="QTA14" s="11"/>
      <c r="QTB14" s="11"/>
      <c r="QTC14" s="11"/>
      <c r="QTD14" s="11"/>
      <c r="QTE14" s="11"/>
      <c r="QTF14" s="11"/>
      <c r="QTG14" s="11"/>
      <c r="QTH14" s="11"/>
      <c r="QTI14" s="11"/>
      <c r="QTJ14" s="11"/>
      <c r="QTK14" s="11"/>
      <c r="QTL14" s="11"/>
      <c r="QTM14" s="11"/>
      <c r="QTN14" s="11"/>
      <c r="QTO14" s="11"/>
      <c r="QTP14" s="11"/>
      <c r="QTQ14" s="11"/>
      <c r="QTR14" s="11"/>
      <c r="QTS14" s="11"/>
      <c r="QTT14" s="11"/>
      <c r="QTU14" s="11"/>
      <c r="QTV14" s="11"/>
      <c r="QTW14" s="11"/>
      <c r="QTX14" s="11"/>
      <c r="QTY14" s="11"/>
      <c r="QTZ14" s="11"/>
      <c r="QUA14" s="11"/>
      <c r="QUB14" s="11"/>
      <c r="QUC14" s="11"/>
      <c r="QUD14" s="11"/>
      <c r="QUE14" s="11"/>
      <c r="QUF14" s="11"/>
      <c r="QUG14" s="11"/>
      <c r="QUH14" s="11"/>
      <c r="QUI14" s="11"/>
      <c r="QUJ14" s="11"/>
      <c r="QUK14" s="11"/>
      <c r="QUL14" s="11"/>
      <c r="QUM14" s="11"/>
      <c r="QUN14" s="11"/>
      <c r="QUO14" s="11"/>
      <c r="QUP14" s="11"/>
      <c r="QUQ14" s="11"/>
      <c r="QUR14" s="11"/>
      <c r="QUS14" s="11"/>
      <c r="QUT14" s="11"/>
      <c r="QUU14" s="11"/>
      <c r="QUV14" s="11"/>
      <c r="QUW14" s="11"/>
      <c r="QUX14" s="11"/>
      <c r="QUY14" s="11"/>
      <c r="QUZ14" s="11"/>
      <c r="QVA14" s="11"/>
      <c r="QVB14" s="11"/>
      <c r="QVC14" s="11"/>
      <c r="QVD14" s="11"/>
      <c r="QVE14" s="11"/>
      <c r="QVF14" s="11"/>
      <c r="QVG14" s="11"/>
      <c r="QVH14" s="11"/>
      <c r="QVI14" s="11"/>
      <c r="QVJ14" s="11"/>
      <c r="QVK14" s="11"/>
      <c r="QVL14" s="11"/>
      <c r="QVM14" s="11"/>
      <c r="QVN14" s="11"/>
      <c r="QVO14" s="11"/>
      <c r="QVP14" s="11"/>
      <c r="QVQ14" s="11"/>
      <c r="QVR14" s="11"/>
      <c r="QVS14" s="11"/>
      <c r="QVT14" s="11"/>
      <c r="QVU14" s="11"/>
      <c r="QVV14" s="11"/>
      <c r="QVW14" s="11"/>
      <c r="QVX14" s="11"/>
      <c r="QVY14" s="11"/>
      <c r="QVZ14" s="11"/>
      <c r="QWA14" s="11"/>
      <c r="QWB14" s="11"/>
      <c r="QWC14" s="11"/>
      <c r="QWD14" s="11"/>
      <c r="QWE14" s="11"/>
      <c r="QWF14" s="11"/>
      <c r="QWG14" s="11"/>
      <c r="QWH14" s="11"/>
      <c r="QWI14" s="11"/>
      <c r="QWJ14" s="11"/>
      <c r="QWK14" s="11"/>
      <c r="QWL14" s="11"/>
      <c r="QWM14" s="11"/>
      <c r="QWN14" s="11"/>
      <c r="QWO14" s="11"/>
      <c r="QWP14" s="11"/>
      <c r="QWQ14" s="11"/>
      <c r="QWR14" s="11"/>
      <c r="QWS14" s="11"/>
      <c r="QWT14" s="11"/>
      <c r="QWU14" s="11"/>
      <c r="QWV14" s="11"/>
      <c r="QWW14" s="11"/>
      <c r="QWX14" s="11"/>
      <c r="QWY14" s="11"/>
      <c r="QWZ14" s="11"/>
      <c r="QXA14" s="11"/>
      <c r="QXB14" s="11"/>
      <c r="QXC14" s="11"/>
      <c r="QXD14" s="11"/>
      <c r="QXE14" s="11"/>
      <c r="QXF14" s="11"/>
      <c r="QXG14" s="11"/>
      <c r="QXH14" s="11"/>
      <c r="QXI14" s="11"/>
      <c r="QXJ14" s="11"/>
      <c r="QXK14" s="11"/>
      <c r="QXL14" s="11"/>
      <c r="QXM14" s="11"/>
      <c r="QXN14" s="11"/>
      <c r="QXO14" s="11"/>
      <c r="QXP14" s="11"/>
      <c r="QXQ14" s="11"/>
      <c r="QXR14" s="11"/>
      <c r="QXS14" s="11"/>
      <c r="QXT14" s="11"/>
      <c r="QXU14" s="11"/>
      <c r="QXV14" s="11"/>
      <c r="QXW14" s="11"/>
      <c r="QXX14" s="11"/>
      <c r="QXY14" s="11"/>
      <c r="QXZ14" s="11"/>
      <c r="QYA14" s="11"/>
      <c r="QYB14" s="11"/>
      <c r="QYC14" s="11"/>
      <c r="QYD14" s="11"/>
      <c r="QYE14" s="11"/>
      <c r="QYF14" s="11"/>
      <c r="QYG14" s="11"/>
      <c r="QYH14" s="11"/>
      <c r="QYI14" s="11"/>
      <c r="QYJ14" s="11"/>
      <c r="QYK14" s="11"/>
      <c r="QYL14" s="11"/>
      <c r="QYM14" s="11"/>
      <c r="QYN14" s="11"/>
      <c r="QYO14" s="11"/>
      <c r="QYP14" s="11"/>
      <c r="QYQ14" s="11"/>
      <c r="QYR14" s="11"/>
      <c r="QYS14" s="11"/>
      <c r="QYT14" s="11"/>
      <c r="QYU14" s="11"/>
      <c r="QYV14" s="11"/>
      <c r="QYW14" s="11"/>
      <c r="QYX14" s="11"/>
      <c r="QYY14" s="11"/>
      <c r="QYZ14" s="11"/>
      <c r="QZA14" s="11"/>
      <c r="QZB14" s="11"/>
      <c r="QZC14" s="11"/>
      <c r="QZD14" s="11"/>
      <c r="QZE14" s="11"/>
      <c r="QZF14" s="11"/>
      <c r="QZG14" s="11"/>
      <c r="QZH14" s="11"/>
      <c r="QZI14" s="11"/>
      <c r="QZJ14" s="11"/>
      <c r="QZK14" s="11"/>
      <c r="QZL14" s="11"/>
      <c r="QZM14" s="11"/>
      <c r="QZN14" s="11"/>
      <c r="QZO14" s="11"/>
      <c r="QZP14" s="11"/>
      <c r="QZQ14" s="11"/>
      <c r="QZR14" s="11"/>
      <c r="QZS14" s="11"/>
      <c r="QZT14" s="11"/>
      <c r="QZU14" s="11"/>
      <c r="QZV14" s="11"/>
      <c r="QZW14" s="11"/>
      <c r="QZX14" s="11"/>
      <c r="QZY14" s="11"/>
      <c r="QZZ14" s="11"/>
      <c r="RAA14" s="11"/>
      <c r="RAB14" s="11"/>
      <c r="RAC14" s="11"/>
      <c r="RAD14" s="11"/>
      <c r="RAE14" s="11"/>
      <c r="RAF14" s="11"/>
      <c r="RAG14" s="11"/>
      <c r="RAH14" s="11"/>
      <c r="RAI14" s="11"/>
      <c r="RAJ14" s="11"/>
      <c r="RAK14" s="11"/>
      <c r="RAL14" s="11"/>
      <c r="RAM14" s="11"/>
      <c r="RAN14" s="11"/>
      <c r="RAO14" s="11"/>
      <c r="RAP14" s="11"/>
      <c r="RAQ14" s="11"/>
      <c r="RAR14" s="11"/>
      <c r="RAS14" s="11"/>
      <c r="RAT14" s="11"/>
      <c r="RAU14" s="11"/>
      <c r="RAV14" s="11"/>
      <c r="RAW14" s="11"/>
      <c r="RAX14" s="11"/>
      <c r="RAY14" s="11"/>
      <c r="RAZ14" s="11"/>
      <c r="RBA14" s="11"/>
      <c r="RBB14" s="11"/>
      <c r="RBC14" s="11"/>
      <c r="RBD14" s="11"/>
      <c r="RBE14" s="11"/>
      <c r="RBF14" s="11"/>
      <c r="RBG14" s="11"/>
      <c r="RBH14" s="11"/>
      <c r="RBI14" s="11"/>
      <c r="RBJ14" s="11"/>
      <c r="RBK14" s="11"/>
      <c r="RBL14" s="11"/>
      <c r="RBM14" s="11"/>
      <c r="RBN14" s="11"/>
      <c r="RBO14" s="11"/>
      <c r="RBP14" s="11"/>
      <c r="RBQ14" s="11"/>
      <c r="RBR14" s="11"/>
      <c r="RBS14" s="11"/>
      <c r="RBT14" s="11"/>
      <c r="RBU14" s="11"/>
      <c r="RBV14" s="11"/>
      <c r="RBW14" s="11"/>
      <c r="RBX14" s="11"/>
      <c r="RBY14" s="11"/>
      <c r="RBZ14" s="11"/>
      <c r="RCA14" s="11"/>
      <c r="RCB14" s="11"/>
      <c r="RCC14" s="11"/>
      <c r="RCD14" s="11"/>
      <c r="RCE14" s="11"/>
      <c r="RCF14" s="11"/>
      <c r="RCG14" s="11"/>
      <c r="RCH14" s="11"/>
      <c r="RCI14" s="11"/>
      <c r="RCJ14" s="11"/>
      <c r="RCK14" s="11"/>
      <c r="RCL14" s="11"/>
      <c r="RCM14" s="11"/>
      <c r="RCN14" s="11"/>
      <c r="RCO14" s="11"/>
      <c r="RCP14" s="11"/>
      <c r="RCQ14" s="11"/>
      <c r="RCR14" s="11"/>
      <c r="RCS14" s="11"/>
      <c r="RCT14" s="11"/>
      <c r="RCU14" s="11"/>
      <c r="RCV14" s="11"/>
      <c r="RCW14" s="11"/>
      <c r="RCX14" s="11"/>
      <c r="RCY14" s="11"/>
      <c r="RCZ14" s="11"/>
      <c r="RDA14" s="11"/>
      <c r="RDB14" s="11"/>
      <c r="RDC14" s="11"/>
      <c r="RDD14" s="11"/>
      <c r="RDE14" s="11"/>
      <c r="RDF14" s="11"/>
      <c r="RDG14" s="11"/>
      <c r="RDH14" s="11"/>
      <c r="RDI14" s="11"/>
      <c r="RDJ14" s="11"/>
      <c r="RDK14" s="11"/>
      <c r="RDL14" s="11"/>
      <c r="RDM14" s="11"/>
      <c r="RDN14" s="11"/>
      <c r="RDO14" s="11"/>
      <c r="RDP14" s="11"/>
      <c r="RDQ14" s="11"/>
      <c r="RDR14" s="11"/>
      <c r="RDS14" s="11"/>
      <c r="RDT14" s="11"/>
      <c r="RDU14" s="11"/>
      <c r="RDV14" s="11"/>
      <c r="RDW14" s="11"/>
      <c r="RDX14" s="11"/>
      <c r="RDY14" s="11"/>
      <c r="RDZ14" s="11"/>
      <c r="REA14" s="11"/>
      <c r="REB14" s="11"/>
      <c r="REC14" s="11"/>
      <c r="RED14" s="11"/>
      <c r="REE14" s="11"/>
      <c r="REF14" s="11"/>
      <c r="REG14" s="11"/>
      <c r="REH14" s="11"/>
      <c r="REI14" s="11"/>
      <c r="REJ14" s="11"/>
      <c r="REK14" s="11"/>
      <c r="REL14" s="11"/>
      <c r="REM14" s="11"/>
      <c r="REN14" s="11"/>
      <c r="REO14" s="11"/>
      <c r="REP14" s="11"/>
      <c r="REQ14" s="11"/>
      <c r="RER14" s="11"/>
      <c r="RES14" s="11"/>
      <c r="RET14" s="11"/>
      <c r="REU14" s="11"/>
      <c r="REV14" s="11"/>
      <c r="REW14" s="11"/>
      <c r="REX14" s="11"/>
      <c r="REY14" s="11"/>
      <c r="REZ14" s="11"/>
      <c r="RFA14" s="11"/>
      <c r="RFB14" s="11"/>
      <c r="RFC14" s="11"/>
      <c r="RFD14" s="11"/>
      <c r="RFE14" s="11"/>
      <c r="RFF14" s="11"/>
      <c r="RFG14" s="11"/>
      <c r="RFH14" s="11"/>
      <c r="RFI14" s="11"/>
      <c r="RFJ14" s="11"/>
      <c r="RFK14" s="11"/>
      <c r="RFL14" s="11"/>
      <c r="RFM14" s="11"/>
      <c r="RFN14" s="11"/>
      <c r="RFO14" s="11"/>
      <c r="RFP14" s="11"/>
      <c r="RFQ14" s="11"/>
      <c r="RFR14" s="11"/>
      <c r="RFS14" s="11"/>
      <c r="RFT14" s="11"/>
      <c r="RFU14" s="11"/>
      <c r="RFV14" s="11"/>
      <c r="RFW14" s="11"/>
      <c r="RFX14" s="11"/>
      <c r="RFY14" s="11"/>
      <c r="RFZ14" s="11"/>
      <c r="RGA14" s="11"/>
      <c r="RGB14" s="11"/>
      <c r="RGC14" s="11"/>
      <c r="RGD14" s="11"/>
      <c r="RGE14" s="11"/>
      <c r="RGF14" s="11"/>
      <c r="RGG14" s="11"/>
      <c r="RGH14" s="11"/>
      <c r="RGI14" s="11"/>
      <c r="RGJ14" s="11"/>
      <c r="RGK14" s="11"/>
      <c r="RGL14" s="11"/>
      <c r="RGM14" s="11"/>
      <c r="RGN14" s="11"/>
      <c r="RGO14" s="11"/>
      <c r="RGP14" s="11"/>
      <c r="RGQ14" s="11"/>
      <c r="RGR14" s="11"/>
      <c r="RGS14" s="11"/>
      <c r="RGT14" s="11"/>
      <c r="RGU14" s="11"/>
      <c r="RGV14" s="11"/>
      <c r="RGW14" s="11"/>
      <c r="RGX14" s="11"/>
      <c r="RGY14" s="11"/>
      <c r="RGZ14" s="11"/>
      <c r="RHA14" s="11"/>
      <c r="RHB14" s="11"/>
      <c r="RHC14" s="11"/>
      <c r="RHD14" s="11"/>
      <c r="RHE14" s="11"/>
      <c r="RHF14" s="11"/>
      <c r="RHG14" s="11"/>
      <c r="RHH14" s="11"/>
      <c r="RHI14" s="11"/>
      <c r="RHJ14" s="11"/>
      <c r="RHK14" s="11"/>
      <c r="RHL14" s="11"/>
      <c r="RHM14" s="11"/>
      <c r="RHN14" s="11"/>
      <c r="RHO14" s="11"/>
      <c r="RHP14" s="11"/>
      <c r="RHQ14" s="11"/>
      <c r="RHR14" s="11"/>
      <c r="RHS14" s="11"/>
      <c r="RHT14" s="11"/>
      <c r="RHU14" s="11"/>
      <c r="RHV14" s="11"/>
      <c r="RHW14" s="11"/>
      <c r="RHX14" s="11"/>
      <c r="RHY14" s="11"/>
      <c r="RHZ14" s="11"/>
      <c r="RIA14" s="11"/>
      <c r="RIB14" s="11"/>
      <c r="RIC14" s="11"/>
      <c r="RID14" s="11"/>
      <c r="RIE14" s="11"/>
      <c r="RIF14" s="11"/>
      <c r="RIG14" s="11"/>
      <c r="RIH14" s="11"/>
      <c r="RII14" s="11"/>
      <c r="RIJ14" s="11"/>
      <c r="RIK14" s="11"/>
      <c r="RIL14" s="11"/>
      <c r="RIM14" s="11"/>
      <c r="RIN14" s="11"/>
      <c r="RIO14" s="11"/>
      <c r="RIP14" s="11"/>
      <c r="RIQ14" s="11"/>
      <c r="RIR14" s="11"/>
      <c r="RIS14" s="11"/>
      <c r="RIT14" s="11"/>
      <c r="RIU14" s="11"/>
      <c r="RIV14" s="11"/>
      <c r="RIW14" s="11"/>
      <c r="RIX14" s="11"/>
      <c r="RIY14" s="11"/>
      <c r="RIZ14" s="11"/>
      <c r="RJA14" s="11"/>
      <c r="RJB14" s="11"/>
      <c r="RJC14" s="11"/>
      <c r="RJD14" s="11"/>
      <c r="RJE14" s="11"/>
      <c r="RJF14" s="11"/>
      <c r="RJG14" s="11"/>
      <c r="RJH14" s="11"/>
      <c r="RJI14" s="11"/>
      <c r="RJJ14" s="11"/>
      <c r="RJK14" s="11"/>
      <c r="RJL14" s="11"/>
      <c r="RJM14" s="11"/>
      <c r="RJN14" s="11"/>
      <c r="RJO14" s="11"/>
      <c r="RJP14" s="11"/>
      <c r="RJQ14" s="11"/>
      <c r="RJR14" s="11"/>
      <c r="RJS14" s="11"/>
      <c r="RJT14" s="11"/>
      <c r="RJU14" s="11"/>
      <c r="RJV14" s="11"/>
      <c r="RJW14" s="11"/>
      <c r="RJX14" s="11"/>
      <c r="RJY14" s="11"/>
      <c r="RJZ14" s="11"/>
      <c r="RKA14" s="11"/>
      <c r="RKB14" s="11"/>
      <c r="RKC14" s="11"/>
      <c r="RKD14" s="11"/>
      <c r="RKE14" s="11"/>
      <c r="RKF14" s="11"/>
      <c r="RKG14" s="11"/>
      <c r="RKH14" s="11"/>
      <c r="RKI14" s="11"/>
      <c r="RKJ14" s="11"/>
      <c r="RKK14" s="11"/>
      <c r="RKL14" s="11"/>
      <c r="RKM14" s="11"/>
      <c r="RKN14" s="11"/>
      <c r="RKO14" s="11"/>
      <c r="RKP14" s="11"/>
      <c r="RKQ14" s="11"/>
      <c r="RKR14" s="11"/>
      <c r="RKS14" s="11"/>
      <c r="RKT14" s="11"/>
      <c r="RKU14" s="11"/>
      <c r="RKV14" s="11"/>
      <c r="RKW14" s="11"/>
      <c r="RKX14" s="11"/>
      <c r="RKY14" s="11"/>
      <c r="RKZ14" s="11"/>
      <c r="RLA14" s="11"/>
      <c r="RLB14" s="11"/>
      <c r="RLC14" s="11"/>
      <c r="RLD14" s="11"/>
      <c r="RLE14" s="11"/>
      <c r="RLF14" s="11"/>
      <c r="RLG14" s="11"/>
      <c r="RLH14" s="11"/>
      <c r="RLI14" s="11"/>
      <c r="RLJ14" s="11"/>
      <c r="RLK14" s="11"/>
      <c r="RLL14" s="11"/>
      <c r="RLM14" s="11"/>
      <c r="RLN14" s="11"/>
      <c r="RLO14" s="11"/>
      <c r="RLP14" s="11"/>
      <c r="RLQ14" s="11"/>
      <c r="RLR14" s="11"/>
      <c r="RLS14" s="11"/>
      <c r="RLT14" s="11"/>
      <c r="RLU14" s="11"/>
      <c r="RLV14" s="11"/>
      <c r="RLW14" s="11"/>
      <c r="RLX14" s="11"/>
      <c r="RLY14" s="11"/>
      <c r="RLZ14" s="11"/>
      <c r="RMA14" s="11"/>
      <c r="RMB14" s="11"/>
      <c r="RMC14" s="11"/>
      <c r="RMD14" s="11"/>
      <c r="RME14" s="11"/>
      <c r="RMF14" s="11"/>
      <c r="RMG14" s="11"/>
      <c r="RMH14" s="11"/>
      <c r="RMI14" s="11"/>
      <c r="RMJ14" s="11"/>
      <c r="RMK14" s="11"/>
      <c r="RML14" s="11"/>
      <c r="RMM14" s="11"/>
      <c r="RMN14" s="11"/>
      <c r="RMO14" s="11"/>
      <c r="RMP14" s="11"/>
      <c r="RMQ14" s="11"/>
      <c r="RMR14" s="11"/>
      <c r="RMS14" s="11"/>
      <c r="RMT14" s="11"/>
      <c r="RMU14" s="11"/>
      <c r="RMV14" s="11"/>
      <c r="RMW14" s="11"/>
      <c r="RMX14" s="11"/>
      <c r="RMY14" s="11"/>
      <c r="RMZ14" s="11"/>
      <c r="RNA14" s="11"/>
      <c r="RNB14" s="11"/>
      <c r="RNC14" s="11"/>
      <c r="RND14" s="11"/>
      <c r="RNE14" s="11"/>
      <c r="RNF14" s="11"/>
      <c r="RNG14" s="11"/>
      <c r="RNH14" s="11"/>
      <c r="RNI14" s="11"/>
      <c r="RNJ14" s="11"/>
      <c r="RNK14" s="11"/>
      <c r="RNL14" s="11"/>
      <c r="RNM14" s="11"/>
      <c r="RNN14" s="11"/>
      <c r="RNO14" s="11"/>
      <c r="RNP14" s="11"/>
      <c r="RNQ14" s="11"/>
      <c r="RNR14" s="11"/>
      <c r="RNS14" s="11"/>
      <c r="RNT14" s="11"/>
      <c r="RNU14" s="11"/>
      <c r="RNV14" s="11"/>
      <c r="RNW14" s="11"/>
      <c r="RNX14" s="11"/>
      <c r="RNY14" s="11"/>
      <c r="RNZ14" s="11"/>
      <c r="ROA14" s="11"/>
      <c r="ROB14" s="11"/>
      <c r="ROC14" s="11"/>
      <c r="ROD14" s="11"/>
      <c r="ROE14" s="11"/>
      <c r="ROF14" s="11"/>
      <c r="ROG14" s="11"/>
      <c r="ROH14" s="11"/>
      <c r="ROI14" s="11"/>
      <c r="ROJ14" s="11"/>
      <c r="ROK14" s="11"/>
      <c r="ROL14" s="11"/>
      <c r="ROM14" s="11"/>
      <c r="RON14" s="11"/>
      <c r="ROO14" s="11"/>
      <c r="ROP14" s="11"/>
      <c r="ROQ14" s="11"/>
      <c r="ROR14" s="11"/>
      <c r="ROS14" s="11"/>
      <c r="ROT14" s="11"/>
      <c r="ROU14" s="11"/>
      <c r="ROV14" s="11"/>
      <c r="ROW14" s="11"/>
      <c r="ROX14" s="11"/>
      <c r="ROY14" s="11"/>
      <c r="ROZ14" s="11"/>
      <c r="RPA14" s="11"/>
      <c r="RPB14" s="11"/>
      <c r="RPC14" s="11"/>
      <c r="RPD14" s="11"/>
      <c r="RPE14" s="11"/>
      <c r="RPF14" s="11"/>
      <c r="RPG14" s="11"/>
      <c r="RPH14" s="11"/>
      <c r="RPI14" s="11"/>
      <c r="RPJ14" s="11"/>
      <c r="RPK14" s="11"/>
      <c r="RPL14" s="11"/>
      <c r="RPM14" s="11"/>
      <c r="RPN14" s="11"/>
      <c r="RPO14" s="11"/>
      <c r="RPP14" s="11"/>
      <c r="RPQ14" s="11"/>
      <c r="RPR14" s="11"/>
      <c r="RPS14" s="11"/>
      <c r="RPT14" s="11"/>
      <c r="RPU14" s="11"/>
      <c r="RPV14" s="11"/>
      <c r="RPW14" s="11"/>
      <c r="RPX14" s="11"/>
      <c r="RPY14" s="11"/>
      <c r="RPZ14" s="11"/>
      <c r="RQA14" s="11"/>
      <c r="RQB14" s="11"/>
      <c r="RQC14" s="11"/>
      <c r="RQD14" s="11"/>
      <c r="RQE14" s="11"/>
      <c r="RQF14" s="11"/>
      <c r="RQG14" s="11"/>
      <c r="RQH14" s="11"/>
      <c r="RQI14" s="11"/>
      <c r="RQJ14" s="11"/>
      <c r="RQK14" s="11"/>
      <c r="RQL14" s="11"/>
      <c r="RQM14" s="11"/>
      <c r="RQN14" s="11"/>
      <c r="RQO14" s="11"/>
      <c r="RQP14" s="11"/>
      <c r="RQQ14" s="11"/>
      <c r="RQR14" s="11"/>
      <c r="RQS14" s="11"/>
      <c r="RQT14" s="11"/>
      <c r="RQU14" s="11"/>
      <c r="RQV14" s="11"/>
      <c r="RQW14" s="11"/>
      <c r="RQX14" s="11"/>
      <c r="RQY14" s="11"/>
      <c r="RQZ14" s="11"/>
      <c r="RRA14" s="11"/>
      <c r="RRB14" s="11"/>
      <c r="RRC14" s="11"/>
      <c r="RRD14" s="11"/>
      <c r="RRE14" s="11"/>
      <c r="RRF14" s="11"/>
      <c r="RRG14" s="11"/>
      <c r="RRH14" s="11"/>
      <c r="RRI14" s="11"/>
      <c r="RRJ14" s="11"/>
      <c r="RRK14" s="11"/>
      <c r="RRL14" s="11"/>
      <c r="RRM14" s="11"/>
      <c r="RRN14" s="11"/>
      <c r="RRO14" s="11"/>
      <c r="RRP14" s="11"/>
      <c r="RRQ14" s="11"/>
      <c r="RRR14" s="11"/>
      <c r="RRS14" s="11"/>
      <c r="RRT14" s="11"/>
      <c r="RRU14" s="11"/>
      <c r="RRV14" s="11"/>
      <c r="RRW14" s="11"/>
      <c r="RRX14" s="11"/>
      <c r="RRY14" s="11"/>
      <c r="RRZ14" s="11"/>
      <c r="RSA14" s="11"/>
      <c r="RSB14" s="11"/>
      <c r="RSC14" s="11"/>
      <c r="RSD14" s="11"/>
      <c r="RSE14" s="11"/>
      <c r="RSF14" s="11"/>
      <c r="RSG14" s="11"/>
      <c r="RSH14" s="11"/>
      <c r="RSI14" s="11"/>
      <c r="RSJ14" s="11"/>
      <c r="RSK14" s="11"/>
      <c r="RSL14" s="11"/>
      <c r="RSM14" s="11"/>
      <c r="RSN14" s="11"/>
      <c r="RSO14" s="11"/>
      <c r="RSP14" s="11"/>
      <c r="RSQ14" s="11"/>
      <c r="RSR14" s="11"/>
      <c r="RSS14" s="11"/>
      <c r="RST14" s="11"/>
      <c r="RSU14" s="11"/>
      <c r="RSV14" s="11"/>
      <c r="RSW14" s="11"/>
      <c r="RSX14" s="11"/>
      <c r="RSY14" s="11"/>
      <c r="RSZ14" s="11"/>
      <c r="RTA14" s="11"/>
      <c r="RTB14" s="11"/>
      <c r="RTC14" s="11"/>
      <c r="RTD14" s="11"/>
      <c r="RTE14" s="11"/>
      <c r="RTF14" s="11"/>
      <c r="RTG14" s="11"/>
      <c r="RTH14" s="11"/>
      <c r="RTI14" s="11"/>
      <c r="RTJ14" s="11"/>
      <c r="RTK14" s="11"/>
      <c r="RTL14" s="11"/>
      <c r="RTM14" s="11"/>
      <c r="RTN14" s="11"/>
      <c r="RTO14" s="11"/>
      <c r="RTP14" s="11"/>
      <c r="RTQ14" s="11"/>
      <c r="RTR14" s="11"/>
      <c r="RTS14" s="11"/>
      <c r="RTT14" s="11"/>
      <c r="RTU14" s="11"/>
      <c r="RTV14" s="11"/>
      <c r="RTW14" s="11"/>
      <c r="RTX14" s="11"/>
      <c r="RTY14" s="11"/>
      <c r="RTZ14" s="11"/>
      <c r="RUA14" s="11"/>
      <c r="RUB14" s="11"/>
      <c r="RUC14" s="11"/>
      <c r="RUD14" s="11"/>
      <c r="RUE14" s="11"/>
      <c r="RUF14" s="11"/>
      <c r="RUG14" s="11"/>
      <c r="RUH14" s="11"/>
      <c r="RUI14" s="11"/>
      <c r="RUJ14" s="11"/>
      <c r="RUK14" s="11"/>
      <c r="RUL14" s="11"/>
      <c r="RUM14" s="11"/>
      <c r="RUN14" s="11"/>
      <c r="RUO14" s="11"/>
      <c r="RUP14" s="11"/>
      <c r="RUQ14" s="11"/>
      <c r="RUR14" s="11"/>
      <c r="RUS14" s="11"/>
      <c r="RUT14" s="11"/>
      <c r="RUU14" s="11"/>
      <c r="RUV14" s="11"/>
      <c r="RUW14" s="11"/>
      <c r="RUX14" s="11"/>
      <c r="RUY14" s="11"/>
      <c r="RUZ14" s="11"/>
      <c r="RVA14" s="11"/>
      <c r="RVB14" s="11"/>
      <c r="RVC14" s="11"/>
      <c r="RVD14" s="11"/>
      <c r="RVE14" s="11"/>
      <c r="RVF14" s="11"/>
      <c r="RVG14" s="11"/>
      <c r="RVH14" s="11"/>
      <c r="RVI14" s="11"/>
      <c r="RVJ14" s="11"/>
      <c r="RVK14" s="11"/>
      <c r="RVL14" s="11"/>
      <c r="RVM14" s="11"/>
      <c r="RVN14" s="11"/>
      <c r="RVO14" s="11"/>
      <c r="RVP14" s="11"/>
      <c r="RVQ14" s="11"/>
      <c r="RVR14" s="11"/>
      <c r="RVS14" s="11"/>
      <c r="RVT14" s="11"/>
      <c r="RVU14" s="11"/>
      <c r="RVV14" s="11"/>
      <c r="RVW14" s="11"/>
      <c r="RVX14" s="11"/>
      <c r="RVY14" s="11"/>
      <c r="RVZ14" s="11"/>
      <c r="RWA14" s="11"/>
      <c r="RWB14" s="11"/>
      <c r="RWC14" s="11"/>
      <c r="RWD14" s="11"/>
      <c r="RWE14" s="11"/>
      <c r="RWF14" s="11"/>
      <c r="RWG14" s="11"/>
      <c r="RWH14" s="11"/>
      <c r="RWI14" s="11"/>
      <c r="RWJ14" s="11"/>
      <c r="RWK14" s="11"/>
      <c r="RWL14" s="11"/>
      <c r="RWM14" s="11"/>
      <c r="RWN14" s="11"/>
      <c r="RWO14" s="11"/>
      <c r="RWP14" s="11"/>
      <c r="RWQ14" s="11"/>
      <c r="RWR14" s="11"/>
      <c r="RWS14" s="11"/>
      <c r="RWT14" s="11"/>
      <c r="RWU14" s="11"/>
      <c r="RWV14" s="11"/>
      <c r="RWW14" s="11"/>
      <c r="RWX14" s="11"/>
      <c r="RWY14" s="11"/>
      <c r="RWZ14" s="11"/>
      <c r="RXA14" s="11"/>
      <c r="RXB14" s="11"/>
      <c r="RXC14" s="11"/>
      <c r="RXD14" s="11"/>
      <c r="RXE14" s="11"/>
      <c r="RXF14" s="11"/>
      <c r="RXG14" s="11"/>
      <c r="RXH14" s="11"/>
      <c r="RXI14" s="11"/>
      <c r="RXJ14" s="11"/>
      <c r="RXK14" s="11"/>
      <c r="RXL14" s="11"/>
      <c r="RXM14" s="11"/>
      <c r="RXN14" s="11"/>
      <c r="RXO14" s="11"/>
      <c r="RXP14" s="11"/>
      <c r="RXQ14" s="11"/>
      <c r="RXR14" s="11"/>
      <c r="RXS14" s="11"/>
      <c r="RXT14" s="11"/>
      <c r="RXU14" s="11"/>
      <c r="RXV14" s="11"/>
      <c r="RXW14" s="11"/>
      <c r="RXX14" s="11"/>
      <c r="RXY14" s="11"/>
      <c r="RXZ14" s="11"/>
      <c r="RYA14" s="11"/>
      <c r="RYB14" s="11"/>
      <c r="RYC14" s="11"/>
      <c r="RYD14" s="11"/>
      <c r="RYE14" s="11"/>
      <c r="RYF14" s="11"/>
      <c r="RYG14" s="11"/>
      <c r="RYH14" s="11"/>
      <c r="RYI14" s="11"/>
      <c r="RYJ14" s="11"/>
      <c r="RYK14" s="11"/>
      <c r="RYL14" s="11"/>
      <c r="RYM14" s="11"/>
      <c r="RYN14" s="11"/>
      <c r="RYO14" s="11"/>
      <c r="RYP14" s="11"/>
      <c r="RYQ14" s="11"/>
      <c r="RYR14" s="11"/>
      <c r="RYS14" s="11"/>
      <c r="RYT14" s="11"/>
      <c r="RYU14" s="11"/>
      <c r="RYV14" s="11"/>
      <c r="RYW14" s="11"/>
      <c r="RYX14" s="11"/>
      <c r="RYY14" s="11"/>
      <c r="RYZ14" s="11"/>
      <c r="RZA14" s="11"/>
      <c r="RZB14" s="11"/>
      <c r="RZC14" s="11"/>
      <c r="RZD14" s="11"/>
      <c r="RZE14" s="11"/>
      <c r="RZF14" s="11"/>
      <c r="RZG14" s="11"/>
      <c r="RZH14" s="11"/>
      <c r="RZI14" s="11"/>
      <c r="RZJ14" s="11"/>
      <c r="RZK14" s="11"/>
      <c r="RZL14" s="11"/>
      <c r="RZM14" s="11"/>
      <c r="RZN14" s="11"/>
      <c r="RZO14" s="11"/>
      <c r="RZP14" s="11"/>
      <c r="RZQ14" s="11"/>
      <c r="RZR14" s="11"/>
      <c r="RZS14" s="11"/>
      <c r="RZT14" s="11"/>
      <c r="RZU14" s="11"/>
      <c r="RZV14" s="11"/>
      <c r="RZW14" s="11"/>
      <c r="RZX14" s="11"/>
      <c r="RZY14" s="11"/>
      <c r="RZZ14" s="11"/>
      <c r="SAA14" s="11"/>
      <c r="SAB14" s="11"/>
      <c r="SAC14" s="11"/>
      <c r="SAD14" s="11"/>
      <c r="SAE14" s="11"/>
      <c r="SAF14" s="11"/>
      <c r="SAG14" s="11"/>
      <c r="SAH14" s="11"/>
      <c r="SAI14" s="11"/>
      <c r="SAJ14" s="11"/>
      <c r="SAK14" s="11"/>
      <c r="SAL14" s="11"/>
      <c r="SAM14" s="11"/>
      <c r="SAN14" s="11"/>
      <c r="SAO14" s="11"/>
      <c r="SAP14" s="11"/>
      <c r="SAQ14" s="11"/>
      <c r="SAR14" s="11"/>
      <c r="SAS14" s="11"/>
      <c r="SAT14" s="11"/>
      <c r="SAU14" s="11"/>
      <c r="SAV14" s="11"/>
      <c r="SAW14" s="11"/>
      <c r="SAX14" s="11"/>
      <c r="SAY14" s="11"/>
      <c r="SAZ14" s="11"/>
      <c r="SBA14" s="11"/>
      <c r="SBB14" s="11"/>
      <c r="SBC14" s="11"/>
      <c r="SBD14" s="11"/>
      <c r="SBE14" s="11"/>
      <c r="SBF14" s="11"/>
      <c r="SBG14" s="11"/>
      <c r="SBH14" s="11"/>
      <c r="SBI14" s="11"/>
      <c r="SBJ14" s="11"/>
      <c r="SBK14" s="11"/>
      <c r="SBL14" s="11"/>
      <c r="SBM14" s="11"/>
      <c r="SBN14" s="11"/>
      <c r="SBO14" s="11"/>
      <c r="SBP14" s="11"/>
      <c r="SBQ14" s="11"/>
      <c r="SBR14" s="11"/>
      <c r="SBS14" s="11"/>
      <c r="SBT14" s="11"/>
      <c r="SBU14" s="11"/>
      <c r="SBV14" s="11"/>
      <c r="SBW14" s="11"/>
      <c r="SBX14" s="11"/>
      <c r="SBY14" s="11"/>
      <c r="SBZ14" s="11"/>
      <c r="SCA14" s="11"/>
      <c r="SCB14" s="11"/>
      <c r="SCC14" s="11"/>
      <c r="SCD14" s="11"/>
      <c r="SCE14" s="11"/>
      <c r="SCF14" s="11"/>
      <c r="SCG14" s="11"/>
      <c r="SCH14" s="11"/>
      <c r="SCI14" s="11"/>
      <c r="SCJ14" s="11"/>
      <c r="SCK14" s="11"/>
      <c r="SCL14" s="11"/>
      <c r="SCM14" s="11"/>
      <c r="SCN14" s="11"/>
      <c r="SCO14" s="11"/>
      <c r="SCP14" s="11"/>
      <c r="SCQ14" s="11"/>
      <c r="SCR14" s="11"/>
      <c r="SCS14" s="11"/>
      <c r="SCT14" s="11"/>
      <c r="SCU14" s="11"/>
      <c r="SCV14" s="11"/>
      <c r="SCW14" s="11"/>
      <c r="SCX14" s="11"/>
      <c r="SCY14" s="11"/>
      <c r="SCZ14" s="11"/>
      <c r="SDA14" s="11"/>
      <c r="SDB14" s="11"/>
      <c r="SDC14" s="11"/>
      <c r="SDD14" s="11"/>
      <c r="SDE14" s="11"/>
      <c r="SDF14" s="11"/>
      <c r="SDG14" s="11"/>
      <c r="SDH14" s="11"/>
      <c r="SDI14" s="11"/>
      <c r="SDJ14" s="11"/>
      <c r="SDK14" s="11"/>
      <c r="SDL14" s="11"/>
      <c r="SDM14" s="11"/>
      <c r="SDN14" s="11"/>
      <c r="SDO14" s="11"/>
      <c r="SDP14" s="11"/>
      <c r="SDQ14" s="11"/>
      <c r="SDR14" s="11"/>
      <c r="SDS14" s="11"/>
      <c r="SDT14" s="11"/>
      <c r="SDU14" s="11"/>
      <c r="SDV14" s="11"/>
      <c r="SDW14" s="11"/>
      <c r="SDX14" s="11"/>
      <c r="SDY14" s="11"/>
      <c r="SDZ14" s="11"/>
      <c r="SEA14" s="11"/>
      <c r="SEB14" s="11"/>
      <c r="SEC14" s="11"/>
      <c r="SED14" s="11"/>
      <c r="SEE14" s="11"/>
      <c r="SEF14" s="11"/>
      <c r="SEG14" s="11"/>
      <c r="SEH14" s="11"/>
      <c r="SEI14" s="11"/>
      <c r="SEJ14" s="11"/>
      <c r="SEK14" s="11"/>
      <c r="SEL14" s="11"/>
      <c r="SEM14" s="11"/>
      <c r="SEN14" s="11"/>
      <c r="SEO14" s="11"/>
      <c r="SEP14" s="11"/>
      <c r="SEQ14" s="11"/>
      <c r="SER14" s="11"/>
      <c r="SES14" s="11"/>
      <c r="SET14" s="11"/>
      <c r="SEU14" s="11"/>
      <c r="SEV14" s="11"/>
      <c r="SEW14" s="11"/>
      <c r="SEX14" s="11"/>
      <c r="SEY14" s="11"/>
      <c r="SEZ14" s="11"/>
      <c r="SFA14" s="11"/>
      <c r="SFB14" s="11"/>
      <c r="SFC14" s="11"/>
      <c r="SFD14" s="11"/>
      <c r="SFE14" s="11"/>
      <c r="SFF14" s="11"/>
      <c r="SFG14" s="11"/>
      <c r="SFH14" s="11"/>
      <c r="SFI14" s="11"/>
      <c r="SFJ14" s="11"/>
      <c r="SFK14" s="11"/>
      <c r="SFL14" s="11"/>
      <c r="SFM14" s="11"/>
      <c r="SFN14" s="11"/>
      <c r="SFO14" s="11"/>
      <c r="SFP14" s="11"/>
      <c r="SFQ14" s="11"/>
      <c r="SFR14" s="11"/>
      <c r="SFS14" s="11"/>
      <c r="SFT14" s="11"/>
      <c r="SFU14" s="11"/>
      <c r="SFV14" s="11"/>
      <c r="SFW14" s="11"/>
      <c r="SFX14" s="11"/>
      <c r="SFY14" s="11"/>
      <c r="SFZ14" s="11"/>
      <c r="SGA14" s="11"/>
      <c r="SGB14" s="11"/>
      <c r="SGC14" s="11"/>
      <c r="SGD14" s="11"/>
      <c r="SGE14" s="11"/>
      <c r="SGF14" s="11"/>
      <c r="SGG14" s="11"/>
      <c r="SGH14" s="11"/>
      <c r="SGI14" s="11"/>
      <c r="SGJ14" s="11"/>
      <c r="SGK14" s="11"/>
      <c r="SGL14" s="11"/>
      <c r="SGM14" s="11"/>
      <c r="SGN14" s="11"/>
      <c r="SGO14" s="11"/>
      <c r="SGP14" s="11"/>
      <c r="SGQ14" s="11"/>
      <c r="SGR14" s="11"/>
      <c r="SGS14" s="11"/>
      <c r="SGT14" s="11"/>
      <c r="SGU14" s="11"/>
      <c r="SGV14" s="11"/>
      <c r="SGW14" s="11"/>
      <c r="SGX14" s="11"/>
      <c r="SGY14" s="11"/>
      <c r="SGZ14" s="11"/>
      <c r="SHA14" s="11"/>
      <c r="SHB14" s="11"/>
      <c r="SHC14" s="11"/>
      <c r="SHD14" s="11"/>
      <c r="SHE14" s="11"/>
      <c r="SHF14" s="11"/>
      <c r="SHG14" s="11"/>
      <c r="SHH14" s="11"/>
      <c r="SHI14" s="11"/>
      <c r="SHJ14" s="11"/>
      <c r="SHK14" s="11"/>
      <c r="SHL14" s="11"/>
      <c r="SHM14" s="11"/>
      <c r="SHN14" s="11"/>
      <c r="SHO14" s="11"/>
      <c r="SHP14" s="11"/>
      <c r="SHQ14" s="11"/>
      <c r="SHR14" s="11"/>
      <c r="SHS14" s="11"/>
      <c r="SHT14" s="11"/>
      <c r="SHU14" s="11"/>
      <c r="SHV14" s="11"/>
      <c r="SHW14" s="11"/>
      <c r="SHX14" s="11"/>
      <c r="SHY14" s="11"/>
      <c r="SHZ14" s="11"/>
      <c r="SIA14" s="11"/>
      <c r="SIB14" s="11"/>
      <c r="SIC14" s="11"/>
      <c r="SID14" s="11"/>
      <c r="SIE14" s="11"/>
      <c r="SIF14" s="11"/>
      <c r="SIG14" s="11"/>
      <c r="SIH14" s="11"/>
      <c r="SII14" s="11"/>
      <c r="SIJ14" s="11"/>
      <c r="SIK14" s="11"/>
      <c r="SIL14" s="11"/>
      <c r="SIM14" s="11"/>
      <c r="SIN14" s="11"/>
      <c r="SIO14" s="11"/>
      <c r="SIP14" s="11"/>
      <c r="SIQ14" s="11"/>
      <c r="SIR14" s="11"/>
      <c r="SIS14" s="11"/>
      <c r="SIT14" s="11"/>
      <c r="SIU14" s="11"/>
      <c r="SIV14" s="11"/>
      <c r="SIW14" s="11"/>
      <c r="SIX14" s="11"/>
      <c r="SIY14" s="11"/>
      <c r="SIZ14" s="11"/>
      <c r="SJA14" s="11"/>
      <c r="SJB14" s="11"/>
      <c r="SJC14" s="11"/>
      <c r="SJD14" s="11"/>
      <c r="SJE14" s="11"/>
      <c r="SJF14" s="11"/>
      <c r="SJG14" s="11"/>
      <c r="SJH14" s="11"/>
      <c r="SJI14" s="11"/>
      <c r="SJJ14" s="11"/>
      <c r="SJK14" s="11"/>
      <c r="SJL14" s="11"/>
      <c r="SJM14" s="11"/>
      <c r="SJN14" s="11"/>
      <c r="SJO14" s="11"/>
      <c r="SJP14" s="11"/>
      <c r="SJQ14" s="11"/>
      <c r="SJR14" s="11"/>
      <c r="SJS14" s="11"/>
      <c r="SJT14" s="11"/>
      <c r="SJU14" s="11"/>
      <c r="SJV14" s="11"/>
      <c r="SJW14" s="11"/>
      <c r="SJX14" s="11"/>
      <c r="SJY14" s="11"/>
      <c r="SJZ14" s="11"/>
      <c r="SKA14" s="11"/>
      <c r="SKB14" s="11"/>
      <c r="SKC14" s="11"/>
      <c r="SKD14" s="11"/>
      <c r="SKE14" s="11"/>
      <c r="SKF14" s="11"/>
      <c r="SKG14" s="11"/>
      <c r="SKH14" s="11"/>
      <c r="SKI14" s="11"/>
      <c r="SKJ14" s="11"/>
      <c r="SKK14" s="11"/>
      <c r="SKL14" s="11"/>
      <c r="SKM14" s="11"/>
      <c r="SKN14" s="11"/>
      <c r="SKO14" s="11"/>
      <c r="SKP14" s="11"/>
      <c r="SKQ14" s="11"/>
      <c r="SKR14" s="11"/>
      <c r="SKS14" s="11"/>
      <c r="SKT14" s="11"/>
      <c r="SKU14" s="11"/>
      <c r="SKV14" s="11"/>
      <c r="SKW14" s="11"/>
      <c r="SKX14" s="11"/>
      <c r="SKY14" s="11"/>
      <c r="SKZ14" s="11"/>
      <c r="SLA14" s="11"/>
      <c r="SLB14" s="11"/>
      <c r="SLC14" s="11"/>
      <c r="SLD14" s="11"/>
      <c r="SLE14" s="11"/>
      <c r="SLF14" s="11"/>
      <c r="SLG14" s="11"/>
      <c r="SLH14" s="11"/>
      <c r="SLI14" s="11"/>
      <c r="SLJ14" s="11"/>
      <c r="SLK14" s="11"/>
      <c r="SLL14" s="11"/>
      <c r="SLM14" s="11"/>
      <c r="SLN14" s="11"/>
      <c r="SLO14" s="11"/>
      <c r="SLP14" s="11"/>
      <c r="SLQ14" s="11"/>
      <c r="SLR14" s="11"/>
      <c r="SLS14" s="11"/>
      <c r="SLT14" s="11"/>
      <c r="SLU14" s="11"/>
      <c r="SLV14" s="11"/>
      <c r="SLW14" s="11"/>
      <c r="SLX14" s="11"/>
      <c r="SLY14" s="11"/>
      <c r="SLZ14" s="11"/>
      <c r="SMA14" s="11"/>
      <c r="SMB14" s="11"/>
      <c r="SMC14" s="11"/>
      <c r="SMD14" s="11"/>
      <c r="SME14" s="11"/>
      <c r="SMF14" s="11"/>
      <c r="SMG14" s="11"/>
      <c r="SMH14" s="11"/>
      <c r="SMI14" s="11"/>
      <c r="SMJ14" s="11"/>
      <c r="SMK14" s="11"/>
      <c r="SML14" s="11"/>
      <c r="SMM14" s="11"/>
      <c r="SMN14" s="11"/>
      <c r="SMO14" s="11"/>
      <c r="SMP14" s="11"/>
      <c r="SMQ14" s="11"/>
      <c r="SMR14" s="11"/>
      <c r="SMS14" s="11"/>
      <c r="SMT14" s="11"/>
      <c r="SMU14" s="11"/>
      <c r="SMV14" s="11"/>
      <c r="SMW14" s="11"/>
      <c r="SMX14" s="11"/>
      <c r="SMY14" s="11"/>
      <c r="SMZ14" s="11"/>
      <c r="SNA14" s="11"/>
      <c r="SNB14" s="11"/>
      <c r="SNC14" s="11"/>
      <c r="SND14" s="11"/>
      <c r="SNE14" s="11"/>
      <c r="SNF14" s="11"/>
      <c r="SNG14" s="11"/>
      <c r="SNH14" s="11"/>
      <c r="SNI14" s="11"/>
      <c r="SNJ14" s="11"/>
      <c r="SNK14" s="11"/>
      <c r="SNL14" s="11"/>
      <c r="SNM14" s="11"/>
      <c r="SNN14" s="11"/>
      <c r="SNO14" s="11"/>
      <c r="SNP14" s="11"/>
      <c r="SNQ14" s="11"/>
      <c r="SNR14" s="11"/>
      <c r="SNS14" s="11"/>
      <c r="SNT14" s="11"/>
      <c r="SNU14" s="11"/>
      <c r="SNV14" s="11"/>
      <c r="SNW14" s="11"/>
      <c r="SNX14" s="11"/>
      <c r="SNY14" s="11"/>
      <c r="SNZ14" s="11"/>
      <c r="SOA14" s="11"/>
      <c r="SOB14" s="11"/>
      <c r="SOC14" s="11"/>
      <c r="SOD14" s="11"/>
      <c r="SOE14" s="11"/>
      <c r="SOF14" s="11"/>
      <c r="SOG14" s="11"/>
      <c r="SOH14" s="11"/>
      <c r="SOI14" s="11"/>
      <c r="SOJ14" s="11"/>
      <c r="SOK14" s="11"/>
      <c r="SOL14" s="11"/>
      <c r="SOM14" s="11"/>
      <c r="SON14" s="11"/>
      <c r="SOO14" s="11"/>
      <c r="SOP14" s="11"/>
      <c r="SOQ14" s="11"/>
      <c r="SOR14" s="11"/>
      <c r="SOS14" s="11"/>
      <c r="SOT14" s="11"/>
      <c r="SOU14" s="11"/>
      <c r="SOV14" s="11"/>
      <c r="SOW14" s="11"/>
      <c r="SOX14" s="11"/>
      <c r="SOY14" s="11"/>
      <c r="SOZ14" s="11"/>
      <c r="SPA14" s="11"/>
      <c r="SPB14" s="11"/>
      <c r="SPC14" s="11"/>
      <c r="SPD14" s="11"/>
      <c r="SPE14" s="11"/>
      <c r="SPF14" s="11"/>
      <c r="SPG14" s="11"/>
      <c r="SPH14" s="11"/>
      <c r="SPI14" s="11"/>
      <c r="SPJ14" s="11"/>
      <c r="SPK14" s="11"/>
      <c r="SPL14" s="11"/>
      <c r="SPM14" s="11"/>
      <c r="SPN14" s="11"/>
      <c r="SPO14" s="11"/>
      <c r="SPP14" s="11"/>
      <c r="SPQ14" s="11"/>
      <c r="SPR14" s="11"/>
      <c r="SPS14" s="11"/>
      <c r="SPT14" s="11"/>
      <c r="SPU14" s="11"/>
      <c r="SPV14" s="11"/>
      <c r="SPW14" s="11"/>
      <c r="SPX14" s="11"/>
      <c r="SPY14" s="11"/>
      <c r="SPZ14" s="11"/>
      <c r="SQA14" s="11"/>
      <c r="SQB14" s="11"/>
      <c r="SQC14" s="11"/>
      <c r="SQD14" s="11"/>
      <c r="SQE14" s="11"/>
      <c r="SQF14" s="11"/>
      <c r="SQG14" s="11"/>
      <c r="SQH14" s="11"/>
      <c r="SQI14" s="11"/>
      <c r="SQJ14" s="11"/>
      <c r="SQK14" s="11"/>
      <c r="SQL14" s="11"/>
      <c r="SQM14" s="11"/>
      <c r="SQN14" s="11"/>
      <c r="SQO14" s="11"/>
      <c r="SQP14" s="11"/>
      <c r="SQQ14" s="11"/>
      <c r="SQR14" s="11"/>
      <c r="SQS14" s="11"/>
      <c r="SQT14" s="11"/>
      <c r="SQU14" s="11"/>
      <c r="SQV14" s="11"/>
      <c r="SQW14" s="11"/>
      <c r="SQX14" s="11"/>
      <c r="SQY14" s="11"/>
      <c r="SQZ14" s="11"/>
      <c r="SRA14" s="11"/>
      <c r="SRB14" s="11"/>
      <c r="SRC14" s="11"/>
      <c r="SRD14" s="11"/>
      <c r="SRE14" s="11"/>
      <c r="SRF14" s="11"/>
      <c r="SRG14" s="11"/>
      <c r="SRH14" s="11"/>
      <c r="SRI14" s="11"/>
      <c r="SRJ14" s="11"/>
      <c r="SRK14" s="11"/>
      <c r="SRL14" s="11"/>
      <c r="SRM14" s="11"/>
      <c r="SRN14" s="11"/>
      <c r="SRO14" s="11"/>
      <c r="SRP14" s="11"/>
      <c r="SRQ14" s="11"/>
      <c r="SRR14" s="11"/>
      <c r="SRS14" s="11"/>
      <c r="SRT14" s="11"/>
      <c r="SRU14" s="11"/>
      <c r="SRV14" s="11"/>
      <c r="SRW14" s="11"/>
      <c r="SRX14" s="11"/>
      <c r="SRY14" s="11"/>
      <c r="SRZ14" s="11"/>
      <c r="SSA14" s="11"/>
      <c r="SSB14" s="11"/>
      <c r="SSC14" s="11"/>
      <c r="SSD14" s="11"/>
      <c r="SSE14" s="11"/>
      <c r="SSF14" s="11"/>
      <c r="SSG14" s="11"/>
      <c r="SSH14" s="11"/>
      <c r="SSI14" s="11"/>
      <c r="SSJ14" s="11"/>
      <c r="SSK14" s="11"/>
      <c r="SSL14" s="11"/>
      <c r="SSM14" s="11"/>
      <c r="SSN14" s="11"/>
      <c r="SSO14" s="11"/>
      <c r="SSP14" s="11"/>
      <c r="SSQ14" s="11"/>
      <c r="SSR14" s="11"/>
      <c r="SSS14" s="11"/>
      <c r="SST14" s="11"/>
      <c r="SSU14" s="11"/>
      <c r="SSV14" s="11"/>
      <c r="SSW14" s="11"/>
      <c r="SSX14" s="11"/>
      <c r="SSY14" s="11"/>
      <c r="SSZ14" s="11"/>
      <c r="STA14" s="11"/>
      <c r="STB14" s="11"/>
      <c r="STC14" s="11"/>
      <c r="STD14" s="11"/>
      <c r="STE14" s="11"/>
      <c r="STF14" s="11"/>
      <c r="STG14" s="11"/>
      <c r="STH14" s="11"/>
      <c r="STI14" s="11"/>
      <c r="STJ14" s="11"/>
      <c r="STK14" s="11"/>
      <c r="STL14" s="11"/>
      <c r="STM14" s="11"/>
      <c r="STN14" s="11"/>
      <c r="STO14" s="11"/>
      <c r="STP14" s="11"/>
      <c r="STQ14" s="11"/>
      <c r="STR14" s="11"/>
      <c r="STS14" s="11"/>
      <c r="STT14" s="11"/>
      <c r="STU14" s="11"/>
      <c r="STV14" s="11"/>
      <c r="STW14" s="11"/>
      <c r="STX14" s="11"/>
      <c r="STY14" s="11"/>
      <c r="STZ14" s="11"/>
      <c r="SUA14" s="11"/>
      <c r="SUB14" s="11"/>
      <c r="SUC14" s="11"/>
      <c r="SUD14" s="11"/>
      <c r="SUE14" s="11"/>
      <c r="SUF14" s="11"/>
      <c r="SUG14" s="11"/>
      <c r="SUH14" s="11"/>
      <c r="SUI14" s="11"/>
      <c r="SUJ14" s="11"/>
      <c r="SUK14" s="11"/>
      <c r="SUL14" s="11"/>
      <c r="SUM14" s="11"/>
      <c r="SUN14" s="11"/>
      <c r="SUO14" s="11"/>
      <c r="SUP14" s="11"/>
      <c r="SUQ14" s="11"/>
      <c r="SUR14" s="11"/>
      <c r="SUS14" s="11"/>
      <c r="SUT14" s="11"/>
      <c r="SUU14" s="11"/>
      <c r="SUV14" s="11"/>
      <c r="SUW14" s="11"/>
      <c r="SUX14" s="11"/>
      <c r="SUY14" s="11"/>
      <c r="SUZ14" s="11"/>
      <c r="SVA14" s="11"/>
      <c r="SVB14" s="11"/>
      <c r="SVC14" s="11"/>
      <c r="SVD14" s="11"/>
      <c r="SVE14" s="11"/>
      <c r="SVF14" s="11"/>
      <c r="SVG14" s="11"/>
      <c r="SVH14" s="11"/>
      <c r="SVI14" s="11"/>
      <c r="SVJ14" s="11"/>
      <c r="SVK14" s="11"/>
      <c r="SVL14" s="11"/>
      <c r="SVM14" s="11"/>
      <c r="SVN14" s="11"/>
      <c r="SVO14" s="11"/>
      <c r="SVP14" s="11"/>
      <c r="SVQ14" s="11"/>
      <c r="SVR14" s="11"/>
      <c r="SVS14" s="11"/>
      <c r="SVT14" s="11"/>
      <c r="SVU14" s="11"/>
      <c r="SVV14" s="11"/>
      <c r="SVW14" s="11"/>
      <c r="SVX14" s="11"/>
      <c r="SVY14" s="11"/>
      <c r="SVZ14" s="11"/>
      <c r="SWA14" s="11"/>
      <c r="SWB14" s="11"/>
      <c r="SWC14" s="11"/>
      <c r="SWD14" s="11"/>
      <c r="SWE14" s="11"/>
      <c r="SWF14" s="11"/>
      <c r="SWG14" s="11"/>
      <c r="SWH14" s="11"/>
      <c r="SWI14" s="11"/>
      <c r="SWJ14" s="11"/>
      <c r="SWK14" s="11"/>
      <c r="SWL14" s="11"/>
      <c r="SWM14" s="11"/>
      <c r="SWN14" s="11"/>
      <c r="SWO14" s="11"/>
      <c r="SWP14" s="11"/>
      <c r="SWQ14" s="11"/>
      <c r="SWR14" s="11"/>
      <c r="SWS14" s="11"/>
      <c r="SWT14" s="11"/>
      <c r="SWU14" s="11"/>
      <c r="SWV14" s="11"/>
      <c r="SWW14" s="11"/>
      <c r="SWX14" s="11"/>
      <c r="SWY14" s="11"/>
      <c r="SWZ14" s="11"/>
      <c r="SXA14" s="11"/>
      <c r="SXB14" s="11"/>
      <c r="SXC14" s="11"/>
      <c r="SXD14" s="11"/>
      <c r="SXE14" s="11"/>
      <c r="SXF14" s="11"/>
      <c r="SXG14" s="11"/>
      <c r="SXH14" s="11"/>
      <c r="SXI14" s="11"/>
      <c r="SXJ14" s="11"/>
      <c r="SXK14" s="11"/>
      <c r="SXL14" s="11"/>
      <c r="SXM14" s="11"/>
      <c r="SXN14" s="11"/>
      <c r="SXO14" s="11"/>
      <c r="SXP14" s="11"/>
      <c r="SXQ14" s="11"/>
      <c r="SXR14" s="11"/>
      <c r="SXS14" s="11"/>
      <c r="SXT14" s="11"/>
      <c r="SXU14" s="11"/>
      <c r="SXV14" s="11"/>
      <c r="SXW14" s="11"/>
      <c r="SXX14" s="11"/>
      <c r="SXY14" s="11"/>
      <c r="SXZ14" s="11"/>
      <c r="SYA14" s="11"/>
      <c r="SYB14" s="11"/>
      <c r="SYC14" s="11"/>
      <c r="SYD14" s="11"/>
      <c r="SYE14" s="11"/>
      <c r="SYF14" s="11"/>
      <c r="SYG14" s="11"/>
      <c r="SYH14" s="11"/>
      <c r="SYI14" s="11"/>
      <c r="SYJ14" s="11"/>
      <c r="SYK14" s="11"/>
      <c r="SYL14" s="11"/>
      <c r="SYM14" s="11"/>
      <c r="SYN14" s="11"/>
      <c r="SYO14" s="11"/>
      <c r="SYP14" s="11"/>
      <c r="SYQ14" s="11"/>
      <c r="SYR14" s="11"/>
      <c r="SYS14" s="11"/>
      <c r="SYT14" s="11"/>
      <c r="SYU14" s="11"/>
      <c r="SYV14" s="11"/>
      <c r="SYW14" s="11"/>
      <c r="SYX14" s="11"/>
      <c r="SYY14" s="11"/>
      <c r="SYZ14" s="11"/>
      <c r="SZA14" s="11"/>
      <c r="SZB14" s="11"/>
      <c r="SZC14" s="11"/>
      <c r="SZD14" s="11"/>
      <c r="SZE14" s="11"/>
      <c r="SZF14" s="11"/>
      <c r="SZG14" s="11"/>
      <c r="SZH14" s="11"/>
      <c r="SZI14" s="11"/>
      <c r="SZJ14" s="11"/>
      <c r="SZK14" s="11"/>
      <c r="SZL14" s="11"/>
      <c r="SZM14" s="11"/>
      <c r="SZN14" s="11"/>
      <c r="SZO14" s="11"/>
      <c r="SZP14" s="11"/>
      <c r="SZQ14" s="11"/>
      <c r="SZR14" s="11"/>
      <c r="SZS14" s="11"/>
      <c r="SZT14" s="11"/>
      <c r="SZU14" s="11"/>
      <c r="SZV14" s="11"/>
      <c r="SZW14" s="11"/>
      <c r="SZX14" s="11"/>
      <c r="SZY14" s="11"/>
      <c r="SZZ14" s="11"/>
      <c r="TAA14" s="11"/>
      <c r="TAB14" s="11"/>
      <c r="TAC14" s="11"/>
      <c r="TAD14" s="11"/>
      <c r="TAE14" s="11"/>
      <c r="TAF14" s="11"/>
      <c r="TAG14" s="11"/>
      <c r="TAH14" s="11"/>
      <c r="TAI14" s="11"/>
      <c r="TAJ14" s="11"/>
      <c r="TAK14" s="11"/>
      <c r="TAL14" s="11"/>
      <c r="TAM14" s="11"/>
      <c r="TAN14" s="11"/>
      <c r="TAO14" s="11"/>
      <c r="TAP14" s="11"/>
      <c r="TAQ14" s="11"/>
      <c r="TAR14" s="11"/>
      <c r="TAS14" s="11"/>
      <c r="TAT14" s="11"/>
      <c r="TAU14" s="11"/>
      <c r="TAV14" s="11"/>
      <c r="TAW14" s="11"/>
      <c r="TAX14" s="11"/>
      <c r="TAY14" s="11"/>
      <c r="TAZ14" s="11"/>
      <c r="TBA14" s="11"/>
      <c r="TBB14" s="11"/>
      <c r="TBC14" s="11"/>
      <c r="TBD14" s="11"/>
      <c r="TBE14" s="11"/>
      <c r="TBF14" s="11"/>
      <c r="TBG14" s="11"/>
      <c r="TBH14" s="11"/>
      <c r="TBI14" s="11"/>
      <c r="TBJ14" s="11"/>
      <c r="TBK14" s="11"/>
      <c r="TBL14" s="11"/>
      <c r="TBM14" s="11"/>
      <c r="TBN14" s="11"/>
      <c r="TBO14" s="11"/>
      <c r="TBP14" s="11"/>
      <c r="TBQ14" s="11"/>
      <c r="TBR14" s="11"/>
      <c r="TBS14" s="11"/>
      <c r="TBT14" s="11"/>
      <c r="TBU14" s="11"/>
      <c r="TBV14" s="11"/>
      <c r="TBW14" s="11"/>
      <c r="TBX14" s="11"/>
      <c r="TBY14" s="11"/>
      <c r="TBZ14" s="11"/>
      <c r="TCA14" s="11"/>
      <c r="TCB14" s="11"/>
      <c r="TCC14" s="11"/>
      <c r="TCD14" s="11"/>
      <c r="TCE14" s="11"/>
      <c r="TCF14" s="11"/>
      <c r="TCG14" s="11"/>
      <c r="TCH14" s="11"/>
      <c r="TCI14" s="11"/>
      <c r="TCJ14" s="11"/>
      <c r="TCK14" s="11"/>
      <c r="TCL14" s="11"/>
      <c r="TCM14" s="11"/>
      <c r="TCN14" s="11"/>
      <c r="TCO14" s="11"/>
      <c r="TCP14" s="11"/>
      <c r="TCQ14" s="11"/>
      <c r="TCR14" s="11"/>
      <c r="TCS14" s="11"/>
      <c r="TCT14" s="11"/>
      <c r="TCU14" s="11"/>
      <c r="TCV14" s="11"/>
      <c r="TCW14" s="11"/>
      <c r="TCX14" s="11"/>
      <c r="TCY14" s="11"/>
      <c r="TCZ14" s="11"/>
      <c r="TDA14" s="11"/>
      <c r="TDB14" s="11"/>
      <c r="TDC14" s="11"/>
      <c r="TDD14" s="11"/>
      <c r="TDE14" s="11"/>
      <c r="TDF14" s="11"/>
      <c r="TDG14" s="11"/>
      <c r="TDH14" s="11"/>
      <c r="TDI14" s="11"/>
      <c r="TDJ14" s="11"/>
      <c r="TDK14" s="11"/>
      <c r="TDL14" s="11"/>
      <c r="TDM14" s="11"/>
      <c r="TDN14" s="11"/>
      <c r="TDO14" s="11"/>
      <c r="TDP14" s="11"/>
      <c r="TDQ14" s="11"/>
      <c r="TDR14" s="11"/>
      <c r="TDS14" s="11"/>
      <c r="TDT14" s="11"/>
      <c r="TDU14" s="11"/>
      <c r="TDV14" s="11"/>
      <c r="TDW14" s="11"/>
      <c r="TDX14" s="11"/>
      <c r="TDY14" s="11"/>
      <c r="TDZ14" s="11"/>
      <c r="TEA14" s="11"/>
      <c r="TEB14" s="11"/>
      <c r="TEC14" s="11"/>
      <c r="TED14" s="11"/>
      <c r="TEE14" s="11"/>
      <c r="TEF14" s="11"/>
      <c r="TEG14" s="11"/>
      <c r="TEH14" s="11"/>
      <c r="TEI14" s="11"/>
      <c r="TEJ14" s="11"/>
      <c r="TEK14" s="11"/>
      <c r="TEL14" s="11"/>
      <c r="TEM14" s="11"/>
      <c r="TEN14" s="11"/>
      <c r="TEO14" s="11"/>
      <c r="TEP14" s="11"/>
      <c r="TEQ14" s="11"/>
      <c r="TER14" s="11"/>
      <c r="TES14" s="11"/>
      <c r="TET14" s="11"/>
      <c r="TEU14" s="11"/>
      <c r="TEV14" s="11"/>
      <c r="TEW14" s="11"/>
      <c r="TEX14" s="11"/>
      <c r="TEY14" s="11"/>
      <c r="TEZ14" s="11"/>
      <c r="TFA14" s="11"/>
      <c r="TFB14" s="11"/>
      <c r="TFC14" s="11"/>
      <c r="TFD14" s="11"/>
      <c r="TFE14" s="11"/>
      <c r="TFF14" s="11"/>
      <c r="TFG14" s="11"/>
      <c r="TFH14" s="11"/>
      <c r="TFI14" s="11"/>
      <c r="TFJ14" s="11"/>
      <c r="TFK14" s="11"/>
      <c r="TFL14" s="11"/>
      <c r="TFM14" s="11"/>
      <c r="TFN14" s="11"/>
      <c r="TFO14" s="11"/>
      <c r="TFP14" s="11"/>
      <c r="TFQ14" s="11"/>
      <c r="TFR14" s="11"/>
      <c r="TFS14" s="11"/>
      <c r="TFT14" s="11"/>
      <c r="TFU14" s="11"/>
      <c r="TFV14" s="11"/>
      <c r="TFW14" s="11"/>
      <c r="TFX14" s="11"/>
      <c r="TFY14" s="11"/>
      <c r="TFZ14" s="11"/>
      <c r="TGA14" s="11"/>
      <c r="TGB14" s="11"/>
      <c r="TGC14" s="11"/>
      <c r="TGD14" s="11"/>
      <c r="TGE14" s="11"/>
      <c r="TGF14" s="11"/>
      <c r="TGG14" s="11"/>
      <c r="TGH14" s="11"/>
      <c r="TGI14" s="11"/>
      <c r="TGJ14" s="11"/>
      <c r="TGK14" s="11"/>
      <c r="TGL14" s="11"/>
      <c r="TGM14" s="11"/>
      <c r="TGN14" s="11"/>
      <c r="TGO14" s="11"/>
      <c r="TGP14" s="11"/>
      <c r="TGQ14" s="11"/>
      <c r="TGR14" s="11"/>
      <c r="TGS14" s="11"/>
      <c r="TGT14" s="11"/>
      <c r="TGU14" s="11"/>
      <c r="TGV14" s="11"/>
      <c r="TGW14" s="11"/>
      <c r="TGX14" s="11"/>
      <c r="TGY14" s="11"/>
      <c r="TGZ14" s="11"/>
      <c r="THA14" s="11"/>
      <c r="THB14" s="11"/>
      <c r="THC14" s="11"/>
      <c r="THD14" s="11"/>
      <c r="THE14" s="11"/>
      <c r="THF14" s="11"/>
      <c r="THG14" s="11"/>
      <c r="THH14" s="11"/>
      <c r="THI14" s="11"/>
      <c r="THJ14" s="11"/>
      <c r="THK14" s="11"/>
      <c r="THL14" s="11"/>
      <c r="THM14" s="11"/>
      <c r="THN14" s="11"/>
      <c r="THO14" s="11"/>
      <c r="THP14" s="11"/>
      <c r="THQ14" s="11"/>
      <c r="THR14" s="11"/>
      <c r="THS14" s="11"/>
      <c r="THT14" s="11"/>
      <c r="THU14" s="11"/>
      <c r="THV14" s="11"/>
      <c r="THW14" s="11"/>
      <c r="THX14" s="11"/>
      <c r="THY14" s="11"/>
      <c r="THZ14" s="11"/>
      <c r="TIA14" s="11"/>
      <c r="TIB14" s="11"/>
      <c r="TIC14" s="11"/>
      <c r="TID14" s="11"/>
      <c r="TIE14" s="11"/>
      <c r="TIF14" s="11"/>
      <c r="TIG14" s="11"/>
      <c r="TIH14" s="11"/>
      <c r="TII14" s="11"/>
      <c r="TIJ14" s="11"/>
      <c r="TIK14" s="11"/>
      <c r="TIL14" s="11"/>
      <c r="TIM14" s="11"/>
      <c r="TIN14" s="11"/>
      <c r="TIO14" s="11"/>
      <c r="TIP14" s="11"/>
      <c r="TIQ14" s="11"/>
      <c r="TIR14" s="11"/>
      <c r="TIS14" s="11"/>
      <c r="TIT14" s="11"/>
      <c r="TIU14" s="11"/>
      <c r="TIV14" s="11"/>
      <c r="TIW14" s="11"/>
      <c r="TIX14" s="11"/>
      <c r="TIY14" s="11"/>
      <c r="TIZ14" s="11"/>
      <c r="TJA14" s="11"/>
      <c r="TJB14" s="11"/>
      <c r="TJC14" s="11"/>
      <c r="TJD14" s="11"/>
      <c r="TJE14" s="11"/>
      <c r="TJF14" s="11"/>
      <c r="TJG14" s="11"/>
      <c r="TJH14" s="11"/>
      <c r="TJI14" s="11"/>
      <c r="TJJ14" s="11"/>
      <c r="TJK14" s="11"/>
      <c r="TJL14" s="11"/>
      <c r="TJM14" s="11"/>
      <c r="TJN14" s="11"/>
      <c r="TJO14" s="11"/>
      <c r="TJP14" s="11"/>
      <c r="TJQ14" s="11"/>
      <c r="TJR14" s="11"/>
      <c r="TJS14" s="11"/>
      <c r="TJT14" s="11"/>
      <c r="TJU14" s="11"/>
      <c r="TJV14" s="11"/>
      <c r="TJW14" s="11"/>
      <c r="TJX14" s="11"/>
      <c r="TJY14" s="11"/>
      <c r="TJZ14" s="11"/>
      <c r="TKA14" s="11"/>
      <c r="TKB14" s="11"/>
      <c r="TKC14" s="11"/>
      <c r="TKD14" s="11"/>
      <c r="TKE14" s="11"/>
      <c r="TKF14" s="11"/>
      <c r="TKG14" s="11"/>
      <c r="TKH14" s="11"/>
      <c r="TKI14" s="11"/>
      <c r="TKJ14" s="11"/>
      <c r="TKK14" s="11"/>
      <c r="TKL14" s="11"/>
      <c r="TKM14" s="11"/>
      <c r="TKN14" s="11"/>
      <c r="TKO14" s="11"/>
      <c r="TKP14" s="11"/>
      <c r="TKQ14" s="11"/>
      <c r="TKR14" s="11"/>
      <c r="TKS14" s="11"/>
      <c r="TKT14" s="11"/>
      <c r="TKU14" s="11"/>
      <c r="TKV14" s="11"/>
      <c r="TKW14" s="11"/>
      <c r="TKX14" s="11"/>
      <c r="TKY14" s="11"/>
      <c r="TKZ14" s="11"/>
      <c r="TLA14" s="11"/>
      <c r="TLB14" s="11"/>
      <c r="TLC14" s="11"/>
      <c r="TLD14" s="11"/>
      <c r="TLE14" s="11"/>
      <c r="TLF14" s="11"/>
      <c r="TLG14" s="11"/>
      <c r="TLH14" s="11"/>
      <c r="TLI14" s="11"/>
      <c r="TLJ14" s="11"/>
      <c r="TLK14" s="11"/>
      <c r="TLL14" s="11"/>
      <c r="TLM14" s="11"/>
      <c r="TLN14" s="11"/>
      <c r="TLO14" s="11"/>
      <c r="TLP14" s="11"/>
      <c r="TLQ14" s="11"/>
      <c r="TLR14" s="11"/>
      <c r="TLS14" s="11"/>
      <c r="TLT14" s="11"/>
      <c r="TLU14" s="11"/>
      <c r="TLV14" s="11"/>
      <c r="TLW14" s="11"/>
      <c r="TLX14" s="11"/>
      <c r="TLY14" s="11"/>
      <c r="TLZ14" s="11"/>
      <c r="TMA14" s="11"/>
      <c r="TMB14" s="11"/>
      <c r="TMC14" s="11"/>
      <c r="TMD14" s="11"/>
      <c r="TME14" s="11"/>
      <c r="TMF14" s="11"/>
      <c r="TMG14" s="11"/>
      <c r="TMH14" s="11"/>
      <c r="TMI14" s="11"/>
      <c r="TMJ14" s="11"/>
      <c r="TMK14" s="11"/>
      <c r="TML14" s="11"/>
      <c r="TMM14" s="11"/>
      <c r="TMN14" s="11"/>
      <c r="TMO14" s="11"/>
      <c r="TMP14" s="11"/>
      <c r="TMQ14" s="11"/>
      <c r="TMR14" s="11"/>
      <c r="TMS14" s="11"/>
      <c r="TMT14" s="11"/>
      <c r="TMU14" s="11"/>
      <c r="TMV14" s="11"/>
      <c r="TMW14" s="11"/>
      <c r="TMX14" s="11"/>
      <c r="TMY14" s="11"/>
      <c r="TMZ14" s="11"/>
      <c r="TNA14" s="11"/>
      <c r="TNB14" s="11"/>
      <c r="TNC14" s="11"/>
      <c r="TND14" s="11"/>
      <c r="TNE14" s="11"/>
      <c r="TNF14" s="11"/>
      <c r="TNG14" s="11"/>
      <c r="TNH14" s="11"/>
      <c r="TNI14" s="11"/>
      <c r="TNJ14" s="11"/>
      <c r="TNK14" s="11"/>
      <c r="TNL14" s="11"/>
      <c r="TNM14" s="11"/>
      <c r="TNN14" s="11"/>
      <c r="TNO14" s="11"/>
      <c r="TNP14" s="11"/>
      <c r="TNQ14" s="11"/>
      <c r="TNR14" s="11"/>
      <c r="TNS14" s="11"/>
      <c r="TNT14" s="11"/>
      <c r="TNU14" s="11"/>
      <c r="TNV14" s="11"/>
      <c r="TNW14" s="11"/>
      <c r="TNX14" s="11"/>
      <c r="TNY14" s="11"/>
      <c r="TNZ14" s="11"/>
      <c r="TOA14" s="11"/>
      <c r="TOB14" s="11"/>
      <c r="TOC14" s="11"/>
      <c r="TOD14" s="11"/>
      <c r="TOE14" s="11"/>
      <c r="TOF14" s="11"/>
      <c r="TOG14" s="11"/>
      <c r="TOH14" s="11"/>
      <c r="TOI14" s="11"/>
      <c r="TOJ14" s="11"/>
      <c r="TOK14" s="11"/>
      <c r="TOL14" s="11"/>
      <c r="TOM14" s="11"/>
      <c r="TON14" s="11"/>
      <c r="TOO14" s="11"/>
      <c r="TOP14" s="11"/>
      <c r="TOQ14" s="11"/>
      <c r="TOR14" s="11"/>
      <c r="TOS14" s="11"/>
      <c r="TOT14" s="11"/>
      <c r="TOU14" s="11"/>
      <c r="TOV14" s="11"/>
      <c r="TOW14" s="11"/>
      <c r="TOX14" s="11"/>
      <c r="TOY14" s="11"/>
      <c r="TOZ14" s="11"/>
      <c r="TPA14" s="11"/>
      <c r="TPB14" s="11"/>
      <c r="TPC14" s="11"/>
      <c r="TPD14" s="11"/>
      <c r="TPE14" s="11"/>
      <c r="TPF14" s="11"/>
      <c r="TPG14" s="11"/>
      <c r="TPH14" s="11"/>
      <c r="TPI14" s="11"/>
      <c r="TPJ14" s="11"/>
      <c r="TPK14" s="11"/>
      <c r="TPL14" s="11"/>
      <c r="TPM14" s="11"/>
      <c r="TPN14" s="11"/>
      <c r="TPO14" s="11"/>
      <c r="TPP14" s="11"/>
      <c r="TPQ14" s="11"/>
      <c r="TPR14" s="11"/>
      <c r="TPS14" s="11"/>
      <c r="TPT14" s="11"/>
      <c r="TPU14" s="11"/>
      <c r="TPV14" s="11"/>
      <c r="TPW14" s="11"/>
      <c r="TPX14" s="11"/>
      <c r="TPY14" s="11"/>
      <c r="TPZ14" s="11"/>
      <c r="TQA14" s="11"/>
      <c r="TQB14" s="11"/>
      <c r="TQC14" s="11"/>
      <c r="TQD14" s="11"/>
      <c r="TQE14" s="11"/>
      <c r="TQF14" s="11"/>
      <c r="TQG14" s="11"/>
      <c r="TQH14" s="11"/>
      <c r="TQI14" s="11"/>
      <c r="TQJ14" s="11"/>
      <c r="TQK14" s="11"/>
      <c r="TQL14" s="11"/>
      <c r="TQM14" s="11"/>
      <c r="TQN14" s="11"/>
      <c r="TQO14" s="11"/>
      <c r="TQP14" s="11"/>
      <c r="TQQ14" s="11"/>
      <c r="TQR14" s="11"/>
      <c r="TQS14" s="11"/>
      <c r="TQT14" s="11"/>
      <c r="TQU14" s="11"/>
      <c r="TQV14" s="11"/>
      <c r="TQW14" s="11"/>
      <c r="TQX14" s="11"/>
      <c r="TQY14" s="11"/>
      <c r="TQZ14" s="11"/>
      <c r="TRA14" s="11"/>
      <c r="TRB14" s="11"/>
      <c r="TRC14" s="11"/>
      <c r="TRD14" s="11"/>
      <c r="TRE14" s="11"/>
      <c r="TRF14" s="11"/>
      <c r="TRG14" s="11"/>
      <c r="TRH14" s="11"/>
      <c r="TRI14" s="11"/>
      <c r="TRJ14" s="11"/>
      <c r="TRK14" s="11"/>
      <c r="TRL14" s="11"/>
      <c r="TRM14" s="11"/>
      <c r="TRN14" s="11"/>
      <c r="TRO14" s="11"/>
      <c r="TRP14" s="11"/>
      <c r="TRQ14" s="11"/>
      <c r="TRR14" s="11"/>
      <c r="TRS14" s="11"/>
      <c r="TRT14" s="11"/>
      <c r="TRU14" s="11"/>
      <c r="TRV14" s="11"/>
      <c r="TRW14" s="11"/>
      <c r="TRX14" s="11"/>
      <c r="TRY14" s="11"/>
      <c r="TRZ14" s="11"/>
      <c r="TSA14" s="11"/>
      <c r="TSB14" s="11"/>
      <c r="TSC14" s="11"/>
      <c r="TSD14" s="11"/>
      <c r="TSE14" s="11"/>
      <c r="TSF14" s="11"/>
      <c r="TSG14" s="11"/>
      <c r="TSH14" s="11"/>
      <c r="TSI14" s="11"/>
      <c r="TSJ14" s="11"/>
      <c r="TSK14" s="11"/>
      <c r="TSL14" s="11"/>
      <c r="TSM14" s="11"/>
      <c r="TSN14" s="11"/>
      <c r="TSO14" s="11"/>
      <c r="TSP14" s="11"/>
      <c r="TSQ14" s="11"/>
      <c r="TSR14" s="11"/>
      <c r="TSS14" s="11"/>
      <c r="TST14" s="11"/>
      <c r="TSU14" s="11"/>
      <c r="TSV14" s="11"/>
      <c r="TSW14" s="11"/>
      <c r="TSX14" s="11"/>
      <c r="TSY14" s="11"/>
      <c r="TSZ14" s="11"/>
      <c r="TTA14" s="11"/>
      <c r="TTB14" s="11"/>
      <c r="TTC14" s="11"/>
      <c r="TTD14" s="11"/>
      <c r="TTE14" s="11"/>
      <c r="TTF14" s="11"/>
      <c r="TTG14" s="11"/>
      <c r="TTH14" s="11"/>
      <c r="TTI14" s="11"/>
      <c r="TTJ14" s="11"/>
      <c r="TTK14" s="11"/>
      <c r="TTL14" s="11"/>
      <c r="TTM14" s="11"/>
      <c r="TTN14" s="11"/>
      <c r="TTO14" s="11"/>
      <c r="TTP14" s="11"/>
      <c r="TTQ14" s="11"/>
      <c r="TTR14" s="11"/>
      <c r="TTS14" s="11"/>
      <c r="TTT14" s="11"/>
      <c r="TTU14" s="11"/>
      <c r="TTV14" s="11"/>
      <c r="TTW14" s="11"/>
      <c r="TTX14" s="11"/>
      <c r="TTY14" s="11"/>
      <c r="TTZ14" s="11"/>
      <c r="TUA14" s="11"/>
      <c r="TUB14" s="11"/>
      <c r="TUC14" s="11"/>
      <c r="TUD14" s="11"/>
      <c r="TUE14" s="11"/>
      <c r="TUF14" s="11"/>
      <c r="TUG14" s="11"/>
      <c r="TUH14" s="11"/>
      <c r="TUI14" s="11"/>
      <c r="TUJ14" s="11"/>
      <c r="TUK14" s="11"/>
      <c r="TUL14" s="11"/>
      <c r="TUM14" s="11"/>
      <c r="TUN14" s="11"/>
      <c r="TUO14" s="11"/>
      <c r="TUP14" s="11"/>
      <c r="TUQ14" s="11"/>
      <c r="TUR14" s="11"/>
      <c r="TUS14" s="11"/>
      <c r="TUT14" s="11"/>
      <c r="TUU14" s="11"/>
      <c r="TUV14" s="11"/>
      <c r="TUW14" s="11"/>
      <c r="TUX14" s="11"/>
      <c r="TUY14" s="11"/>
      <c r="TUZ14" s="11"/>
      <c r="TVA14" s="11"/>
      <c r="TVB14" s="11"/>
      <c r="TVC14" s="11"/>
      <c r="TVD14" s="11"/>
      <c r="TVE14" s="11"/>
      <c r="TVF14" s="11"/>
      <c r="TVG14" s="11"/>
      <c r="TVH14" s="11"/>
      <c r="TVI14" s="11"/>
      <c r="TVJ14" s="11"/>
      <c r="TVK14" s="11"/>
      <c r="TVL14" s="11"/>
      <c r="TVM14" s="11"/>
      <c r="TVN14" s="11"/>
      <c r="TVO14" s="11"/>
      <c r="TVP14" s="11"/>
      <c r="TVQ14" s="11"/>
      <c r="TVR14" s="11"/>
      <c r="TVS14" s="11"/>
      <c r="TVT14" s="11"/>
      <c r="TVU14" s="11"/>
      <c r="TVV14" s="11"/>
      <c r="TVW14" s="11"/>
      <c r="TVX14" s="11"/>
      <c r="TVY14" s="11"/>
      <c r="TVZ14" s="11"/>
      <c r="TWA14" s="11"/>
      <c r="TWB14" s="11"/>
      <c r="TWC14" s="11"/>
      <c r="TWD14" s="11"/>
      <c r="TWE14" s="11"/>
      <c r="TWF14" s="11"/>
      <c r="TWG14" s="11"/>
      <c r="TWH14" s="11"/>
      <c r="TWI14" s="11"/>
      <c r="TWJ14" s="11"/>
      <c r="TWK14" s="11"/>
      <c r="TWL14" s="11"/>
      <c r="TWM14" s="11"/>
      <c r="TWN14" s="11"/>
      <c r="TWO14" s="11"/>
      <c r="TWP14" s="11"/>
      <c r="TWQ14" s="11"/>
      <c r="TWR14" s="11"/>
      <c r="TWS14" s="11"/>
      <c r="TWT14" s="11"/>
      <c r="TWU14" s="11"/>
      <c r="TWV14" s="11"/>
      <c r="TWW14" s="11"/>
      <c r="TWX14" s="11"/>
      <c r="TWY14" s="11"/>
      <c r="TWZ14" s="11"/>
      <c r="TXA14" s="11"/>
      <c r="TXB14" s="11"/>
      <c r="TXC14" s="11"/>
      <c r="TXD14" s="11"/>
      <c r="TXE14" s="11"/>
      <c r="TXF14" s="11"/>
      <c r="TXG14" s="11"/>
      <c r="TXH14" s="11"/>
      <c r="TXI14" s="11"/>
      <c r="TXJ14" s="11"/>
      <c r="TXK14" s="11"/>
      <c r="TXL14" s="11"/>
      <c r="TXM14" s="11"/>
      <c r="TXN14" s="11"/>
      <c r="TXO14" s="11"/>
      <c r="TXP14" s="11"/>
      <c r="TXQ14" s="11"/>
      <c r="TXR14" s="11"/>
      <c r="TXS14" s="11"/>
      <c r="TXT14" s="11"/>
      <c r="TXU14" s="11"/>
      <c r="TXV14" s="11"/>
      <c r="TXW14" s="11"/>
      <c r="TXX14" s="11"/>
      <c r="TXY14" s="11"/>
      <c r="TXZ14" s="11"/>
      <c r="TYA14" s="11"/>
      <c r="TYB14" s="11"/>
      <c r="TYC14" s="11"/>
      <c r="TYD14" s="11"/>
      <c r="TYE14" s="11"/>
      <c r="TYF14" s="11"/>
      <c r="TYG14" s="11"/>
      <c r="TYH14" s="11"/>
      <c r="TYI14" s="11"/>
      <c r="TYJ14" s="11"/>
      <c r="TYK14" s="11"/>
      <c r="TYL14" s="11"/>
      <c r="TYM14" s="11"/>
      <c r="TYN14" s="11"/>
      <c r="TYO14" s="11"/>
      <c r="TYP14" s="11"/>
      <c r="TYQ14" s="11"/>
      <c r="TYR14" s="11"/>
      <c r="TYS14" s="11"/>
      <c r="TYT14" s="11"/>
      <c r="TYU14" s="11"/>
      <c r="TYV14" s="11"/>
      <c r="TYW14" s="11"/>
      <c r="TYX14" s="11"/>
      <c r="TYY14" s="11"/>
      <c r="TYZ14" s="11"/>
      <c r="TZA14" s="11"/>
      <c r="TZB14" s="11"/>
      <c r="TZC14" s="11"/>
      <c r="TZD14" s="11"/>
      <c r="TZE14" s="11"/>
      <c r="TZF14" s="11"/>
      <c r="TZG14" s="11"/>
      <c r="TZH14" s="11"/>
      <c r="TZI14" s="11"/>
      <c r="TZJ14" s="11"/>
      <c r="TZK14" s="11"/>
      <c r="TZL14" s="11"/>
      <c r="TZM14" s="11"/>
      <c r="TZN14" s="11"/>
      <c r="TZO14" s="11"/>
      <c r="TZP14" s="11"/>
      <c r="TZQ14" s="11"/>
      <c r="TZR14" s="11"/>
      <c r="TZS14" s="11"/>
      <c r="TZT14" s="11"/>
      <c r="TZU14" s="11"/>
      <c r="TZV14" s="11"/>
      <c r="TZW14" s="11"/>
      <c r="TZX14" s="11"/>
      <c r="TZY14" s="11"/>
      <c r="TZZ14" s="11"/>
      <c r="UAA14" s="11"/>
      <c r="UAB14" s="11"/>
      <c r="UAC14" s="11"/>
      <c r="UAD14" s="11"/>
      <c r="UAE14" s="11"/>
      <c r="UAF14" s="11"/>
      <c r="UAG14" s="11"/>
      <c r="UAH14" s="11"/>
      <c r="UAI14" s="11"/>
      <c r="UAJ14" s="11"/>
      <c r="UAK14" s="11"/>
      <c r="UAL14" s="11"/>
      <c r="UAM14" s="11"/>
      <c r="UAN14" s="11"/>
      <c r="UAO14" s="11"/>
      <c r="UAP14" s="11"/>
      <c r="UAQ14" s="11"/>
      <c r="UAR14" s="11"/>
      <c r="UAS14" s="11"/>
      <c r="UAT14" s="11"/>
      <c r="UAU14" s="11"/>
      <c r="UAV14" s="11"/>
      <c r="UAW14" s="11"/>
      <c r="UAX14" s="11"/>
      <c r="UAY14" s="11"/>
      <c r="UAZ14" s="11"/>
      <c r="UBA14" s="11"/>
      <c r="UBB14" s="11"/>
      <c r="UBC14" s="11"/>
      <c r="UBD14" s="11"/>
      <c r="UBE14" s="11"/>
      <c r="UBF14" s="11"/>
      <c r="UBG14" s="11"/>
      <c r="UBH14" s="11"/>
      <c r="UBI14" s="11"/>
      <c r="UBJ14" s="11"/>
      <c r="UBK14" s="11"/>
      <c r="UBL14" s="11"/>
      <c r="UBM14" s="11"/>
      <c r="UBN14" s="11"/>
      <c r="UBO14" s="11"/>
      <c r="UBP14" s="11"/>
      <c r="UBQ14" s="11"/>
      <c r="UBR14" s="11"/>
      <c r="UBS14" s="11"/>
      <c r="UBT14" s="11"/>
      <c r="UBU14" s="11"/>
      <c r="UBV14" s="11"/>
      <c r="UBW14" s="11"/>
      <c r="UBX14" s="11"/>
      <c r="UBY14" s="11"/>
      <c r="UBZ14" s="11"/>
      <c r="UCA14" s="11"/>
      <c r="UCB14" s="11"/>
      <c r="UCC14" s="11"/>
      <c r="UCD14" s="11"/>
      <c r="UCE14" s="11"/>
      <c r="UCF14" s="11"/>
      <c r="UCG14" s="11"/>
      <c r="UCH14" s="11"/>
      <c r="UCI14" s="11"/>
      <c r="UCJ14" s="11"/>
      <c r="UCK14" s="11"/>
      <c r="UCL14" s="11"/>
      <c r="UCM14" s="11"/>
      <c r="UCN14" s="11"/>
      <c r="UCO14" s="11"/>
      <c r="UCP14" s="11"/>
      <c r="UCQ14" s="11"/>
      <c r="UCR14" s="11"/>
      <c r="UCS14" s="11"/>
      <c r="UCT14" s="11"/>
      <c r="UCU14" s="11"/>
      <c r="UCV14" s="11"/>
      <c r="UCW14" s="11"/>
      <c r="UCX14" s="11"/>
      <c r="UCY14" s="11"/>
      <c r="UCZ14" s="11"/>
      <c r="UDA14" s="11"/>
      <c r="UDB14" s="11"/>
      <c r="UDC14" s="11"/>
      <c r="UDD14" s="11"/>
      <c r="UDE14" s="11"/>
      <c r="UDF14" s="11"/>
      <c r="UDG14" s="11"/>
      <c r="UDH14" s="11"/>
      <c r="UDI14" s="11"/>
      <c r="UDJ14" s="11"/>
      <c r="UDK14" s="11"/>
      <c r="UDL14" s="11"/>
      <c r="UDM14" s="11"/>
      <c r="UDN14" s="11"/>
      <c r="UDO14" s="11"/>
      <c r="UDP14" s="11"/>
      <c r="UDQ14" s="11"/>
      <c r="UDR14" s="11"/>
      <c r="UDS14" s="11"/>
      <c r="UDT14" s="11"/>
      <c r="UDU14" s="11"/>
      <c r="UDV14" s="11"/>
      <c r="UDW14" s="11"/>
      <c r="UDX14" s="11"/>
      <c r="UDY14" s="11"/>
      <c r="UDZ14" s="11"/>
      <c r="UEA14" s="11"/>
      <c r="UEB14" s="11"/>
      <c r="UEC14" s="11"/>
      <c r="UED14" s="11"/>
      <c r="UEE14" s="11"/>
      <c r="UEF14" s="11"/>
      <c r="UEG14" s="11"/>
      <c r="UEH14" s="11"/>
      <c r="UEI14" s="11"/>
      <c r="UEJ14" s="11"/>
      <c r="UEK14" s="11"/>
      <c r="UEL14" s="11"/>
      <c r="UEM14" s="11"/>
      <c r="UEN14" s="11"/>
      <c r="UEO14" s="11"/>
      <c r="UEP14" s="11"/>
      <c r="UEQ14" s="11"/>
      <c r="UER14" s="11"/>
      <c r="UES14" s="11"/>
      <c r="UET14" s="11"/>
      <c r="UEU14" s="11"/>
      <c r="UEV14" s="11"/>
      <c r="UEW14" s="11"/>
      <c r="UEX14" s="11"/>
      <c r="UEY14" s="11"/>
      <c r="UEZ14" s="11"/>
      <c r="UFA14" s="11"/>
      <c r="UFB14" s="11"/>
      <c r="UFC14" s="11"/>
      <c r="UFD14" s="11"/>
      <c r="UFE14" s="11"/>
      <c r="UFF14" s="11"/>
      <c r="UFG14" s="11"/>
      <c r="UFH14" s="11"/>
      <c r="UFI14" s="11"/>
      <c r="UFJ14" s="11"/>
      <c r="UFK14" s="11"/>
      <c r="UFL14" s="11"/>
      <c r="UFM14" s="11"/>
      <c r="UFN14" s="11"/>
      <c r="UFO14" s="11"/>
      <c r="UFP14" s="11"/>
      <c r="UFQ14" s="11"/>
      <c r="UFR14" s="11"/>
      <c r="UFS14" s="11"/>
      <c r="UFT14" s="11"/>
      <c r="UFU14" s="11"/>
      <c r="UFV14" s="11"/>
      <c r="UFW14" s="11"/>
      <c r="UFX14" s="11"/>
      <c r="UFY14" s="11"/>
      <c r="UFZ14" s="11"/>
      <c r="UGA14" s="11"/>
      <c r="UGB14" s="11"/>
      <c r="UGC14" s="11"/>
      <c r="UGD14" s="11"/>
      <c r="UGE14" s="11"/>
      <c r="UGF14" s="11"/>
      <c r="UGG14" s="11"/>
      <c r="UGH14" s="11"/>
      <c r="UGI14" s="11"/>
      <c r="UGJ14" s="11"/>
      <c r="UGK14" s="11"/>
      <c r="UGL14" s="11"/>
      <c r="UGM14" s="11"/>
      <c r="UGN14" s="11"/>
      <c r="UGO14" s="11"/>
      <c r="UGP14" s="11"/>
      <c r="UGQ14" s="11"/>
      <c r="UGR14" s="11"/>
      <c r="UGS14" s="11"/>
      <c r="UGT14" s="11"/>
      <c r="UGU14" s="11"/>
      <c r="UGV14" s="11"/>
      <c r="UGW14" s="11"/>
      <c r="UGX14" s="11"/>
      <c r="UGY14" s="11"/>
      <c r="UGZ14" s="11"/>
      <c r="UHA14" s="11"/>
      <c r="UHB14" s="11"/>
      <c r="UHC14" s="11"/>
      <c r="UHD14" s="11"/>
      <c r="UHE14" s="11"/>
      <c r="UHF14" s="11"/>
      <c r="UHG14" s="11"/>
      <c r="UHH14" s="11"/>
      <c r="UHI14" s="11"/>
      <c r="UHJ14" s="11"/>
      <c r="UHK14" s="11"/>
      <c r="UHL14" s="11"/>
      <c r="UHM14" s="11"/>
      <c r="UHN14" s="11"/>
      <c r="UHO14" s="11"/>
      <c r="UHP14" s="11"/>
      <c r="UHQ14" s="11"/>
      <c r="UHR14" s="11"/>
      <c r="UHS14" s="11"/>
      <c r="UHT14" s="11"/>
      <c r="UHU14" s="11"/>
      <c r="UHV14" s="11"/>
      <c r="UHW14" s="11"/>
      <c r="UHX14" s="11"/>
      <c r="UHY14" s="11"/>
      <c r="UHZ14" s="11"/>
      <c r="UIA14" s="11"/>
      <c r="UIB14" s="11"/>
      <c r="UIC14" s="11"/>
      <c r="UID14" s="11"/>
      <c r="UIE14" s="11"/>
      <c r="UIF14" s="11"/>
      <c r="UIG14" s="11"/>
      <c r="UIH14" s="11"/>
      <c r="UII14" s="11"/>
      <c r="UIJ14" s="11"/>
      <c r="UIK14" s="11"/>
      <c r="UIL14" s="11"/>
      <c r="UIM14" s="11"/>
      <c r="UIN14" s="11"/>
      <c r="UIO14" s="11"/>
      <c r="UIP14" s="11"/>
      <c r="UIQ14" s="11"/>
      <c r="UIR14" s="11"/>
      <c r="UIS14" s="11"/>
      <c r="UIT14" s="11"/>
      <c r="UIU14" s="11"/>
      <c r="UIV14" s="11"/>
      <c r="UIW14" s="11"/>
      <c r="UIX14" s="11"/>
      <c r="UIY14" s="11"/>
      <c r="UIZ14" s="11"/>
      <c r="UJA14" s="11"/>
      <c r="UJB14" s="11"/>
      <c r="UJC14" s="11"/>
      <c r="UJD14" s="11"/>
      <c r="UJE14" s="11"/>
      <c r="UJF14" s="11"/>
      <c r="UJG14" s="11"/>
      <c r="UJH14" s="11"/>
      <c r="UJI14" s="11"/>
      <c r="UJJ14" s="11"/>
      <c r="UJK14" s="11"/>
      <c r="UJL14" s="11"/>
      <c r="UJM14" s="11"/>
      <c r="UJN14" s="11"/>
      <c r="UJO14" s="11"/>
      <c r="UJP14" s="11"/>
      <c r="UJQ14" s="11"/>
      <c r="UJR14" s="11"/>
      <c r="UJS14" s="11"/>
      <c r="UJT14" s="11"/>
      <c r="UJU14" s="11"/>
      <c r="UJV14" s="11"/>
      <c r="UJW14" s="11"/>
      <c r="UJX14" s="11"/>
      <c r="UJY14" s="11"/>
      <c r="UJZ14" s="11"/>
      <c r="UKA14" s="11"/>
      <c r="UKB14" s="11"/>
      <c r="UKC14" s="11"/>
      <c r="UKD14" s="11"/>
      <c r="UKE14" s="11"/>
      <c r="UKF14" s="11"/>
      <c r="UKG14" s="11"/>
      <c r="UKH14" s="11"/>
      <c r="UKI14" s="11"/>
      <c r="UKJ14" s="11"/>
      <c r="UKK14" s="11"/>
      <c r="UKL14" s="11"/>
      <c r="UKM14" s="11"/>
      <c r="UKN14" s="11"/>
      <c r="UKO14" s="11"/>
      <c r="UKP14" s="11"/>
      <c r="UKQ14" s="11"/>
      <c r="UKR14" s="11"/>
      <c r="UKS14" s="11"/>
      <c r="UKT14" s="11"/>
      <c r="UKU14" s="11"/>
      <c r="UKV14" s="11"/>
      <c r="UKW14" s="11"/>
      <c r="UKX14" s="11"/>
      <c r="UKY14" s="11"/>
      <c r="UKZ14" s="11"/>
      <c r="ULA14" s="11"/>
      <c r="ULB14" s="11"/>
      <c r="ULC14" s="11"/>
      <c r="ULD14" s="11"/>
      <c r="ULE14" s="11"/>
      <c r="ULF14" s="11"/>
      <c r="ULG14" s="11"/>
      <c r="ULH14" s="11"/>
      <c r="ULI14" s="11"/>
      <c r="ULJ14" s="11"/>
      <c r="ULK14" s="11"/>
      <c r="ULL14" s="11"/>
      <c r="ULM14" s="11"/>
      <c r="ULN14" s="11"/>
      <c r="ULO14" s="11"/>
      <c r="ULP14" s="11"/>
      <c r="ULQ14" s="11"/>
      <c r="ULR14" s="11"/>
      <c r="ULS14" s="11"/>
      <c r="ULT14" s="11"/>
      <c r="ULU14" s="11"/>
      <c r="ULV14" s="11"/>
      <c r="ULW14" s="11"/>
      <c r="ULX14" s="11"/>
      <c r="ULY14" s="11"/>
      <c r="ULZ14" s="11"/>
      <c r="UMA14" s="11"/>
      <c r="UMB14" s="11"/>
      <c r="UMC14" s="11"/>
      <c r="UMD14" s="11"/>
      <c r="UME14" s="11"/>
      <c r="UMF14" s="11"/>
      <c r="UMG14" s="11"/>
      <c r="UMH14" s="11"/>
      <c r="UMI14" s="11"/>
      <c r="UMJ14" s="11"/>
      <c r="UMK14" s="11"/>
      <c r="UML14" s="11"/>
      <c r="UMM14" s="11"/>
      <c r="UMN14" s="11"/>
      <c r="UMO14" s="11"/>
      <c r="UMP14" s="11"/>
      <c r="UMQ14" s="11"/>
      <c r="UMR14" s="11"/>
      <c r="UMS14" s="11"/>
      <c r="UMT14" s="11"/>
      <c r="UMU14" s="11"/>
      <c r="UMV14" s="11"/>
      <c r="UMW14" s="11"/>
      <c r="UMX14" s="11"/>
      <c r="UMY14" s="11"/>
      <c r="UMZ14" s="11"/>
      <c r="UNA14" s="11"/>
      <c r="UNB14" s="11"/>
      <c r="UNC14" s="11"/>
      <c r="UND14" s="11"/>
      <c r="UNE14" s="11"/>
      <c r="UNF14" s="11"/>
      <c r="UNG14" s="11"/>
      <c r="UNH14" s="11"/>
      <c r="UNI14" s="11"/>
      <c r="UNJ14" s="11"/>
      <c r="UNK14" s="11"/>
      <c r="UNL14" s="11"/>
      <c r="UNM14" s="11"/>
      <c r="UNN14" s="11"/>
      <c r="UNO14" s="11"/>
      <c r="UNP14" s="11"/>
      <c r="UNQ14" s="11"/>
      <c r="UNR14" s="11"/>
      <c r="UNS14" s="11"/>
      <c r="UNT14" s="11"/>
      <c r="UNU14" s="11"/>
      <c r="UNV14" s="11"/>
      <c r="UNW14" s="11"/>
      <c r="UNX14" s="11"/>
      <c r="UNY14" s="11"/>
      <c r="UNZ14" s="11"/>
      <c r="UOA14" s="11"/>
      <c r="UOB14" s="11"/>
      <c r="UOC14" s="11"/>
      <c r="UOD14" s="11"/>
      <c r="UOE14" s="11"/>
      <c r="UOF14" s="11"/>
      <c r="UOG14" s="11"/>
      <c r="UOH14" s="11"/>
      <c r="UOI14" s="11"/>
      <c r="UOJ14" s="11"/>
      <c r="UOK14" s="11"/>
      <c r="UOL14" s="11"/>
      <c r="UOM14" s="11"/>
      <c r="UON14" s="11"/>
      <c r="UOO14" s="11"/>
      <c r="UOP14" s="11"/>
      <c r="UOQ14" s="11"/>
      <c r="UOR14" s="11"/>
      <c r="UOS14" s="11"/>
      <c r="UOT14" s="11"/>
      <c r="UOU14" s="11"/>
      <c r="UOV14" s="11"/>
      <c r="UOW14" s="11"/>
      <c r="UOX14" s="11"/>
      <c r="UOY14" s="11"/>
      <c r="UOZ14" s="11"/>
      <c r="UPA14" s="11"/>
      <c r="UPB14" s="11"/>
      <c r="UPC14" s="11"/>
      <c r="UPD14" s="11"/>
      <c r="UPE14" s="11"/>
      <c r="UPF14" s="11"/>
      <c r="UPG14" s="11"/>
      <c r="UPH14" s="11"/>
      <c r="UPI14" s="11"/>
      <c r="UPJ14" s="11"/>
      <c r="UPK14" s="11"/>
      <c r="UPL14" s="11"/>
      <c r="UPM14" s="11"/>
      <c r="UPN14" s="11"/>
      <c r="UPO14" s="11"/>
      <c r="UPP14" s="11"/>
      <c r="UPQ14" s="11"/>
      <c r="UPR14" s="11"/>
      <c r="UPS14" s="11"/>
      <c r="UPT14" s="11"/>
      <c r="UPU14" s="11"/>
      <c r="UPV14" s="11"/>
      <c r="UPW14" s="11"/>
      <c r="UPX14" s="11"/>
      <c r="UPY14" s="11"/>
      <c r="UPZ14" s="11"/>
      <c r="UQA14" s="11"/>
      <c r="UQB14" s="11"/>
      <c r="UQC14" s="11"/>
      <c r="UQD14" s="11"/>
      <c r="UQE14" s="11"/>
      <c r="UQF14" s="11"/>
      <c r="UQG14" s="11"/>
      <c r="UQH14" s="11"/>
      <c r="UQI14" s="11"/>
      <c r="UQJ14" s="11"/>
      <c r="UQK14" s="11"/>
      <c r="UQL14" s="11"/>
      <c r="UQM14" s="11"/>
      <c r="UQN14" s="11"/>
      <c r="UQO14" s="11"/>
      <c r="UQP14" s="11"/>
      <c r="UQQ14" s="11"/>
      <c r="UQR14" s="11"/>
      <c r="UQS14" s="11"/>
      <c r="UQT14" s="11"/>
      <c r="UQU14" s="11"/>
      <c r="UQV14" s="11"/>
      <c r="UQW14" s="11"/>
      <c r="UQX14" s="11"/>
      <c r="UQY14" s="11"/>
      <c r="UQZ14" s="11"/>
      <c r="URA14" s="11"/>
      <c r="URB14" s="11"/>
      <c r="URC14" s="11"/>
      <c r="URD14" s="11"/>
      <c r="URE14" s="11"/>
      <c r="URF14" s="11"/>
      <c r="URG14" s="11"/>
      <c r="URH14" s="11"/>
      <c r="URI14" s="11"/>
      <c r="URJ14" s="11"/>
      <c r="URK14" s="11"/>
      <c r="URL14" s="11"/>
      <c r="URM14" s="11"/>
      <c r="URN14" s="11"/>
      <c r="URO14" s="11"/>
      <c r="URP14" s="11"/>
      <c r="URQ14" s="11"/>
      <c r="URR14" s="11"/>
      <c r="URS14" s="11"/>
      <c r="URT14" s="11"/>
      <c r="URU14" s="11"/>
      <c r="URV14" s="11"/>
      <c r="URW14" s="11"/>
      <c r="URX14" s="11"/>
      <c r="URY14" s="11"/>
      <c r="URZ14" s="11"/>
      <c r="USA14" s="11"/>
      <c r="USB14" s="11"/>
      <c r="USC14" s="11"/>
      <c r="USD14" s="11"/>
      <c r="USE14" s="11"/>
      <c r="USF14" s="11"/>
      <c r="USG14" s="11"/>
      <c r="USH14" s="11"/>
      <c r="USI14" s="11"/>
      <c r="USJ14" s="11"/>
      <c r="USK14" s="11"/>
      <c r="USL14" s="11"/>
      <c r="USM14" s="11"/>
      <c r="USN14" s="11"/>
      <c r="USO14" s="11"/>
      <c r="USP14" s="11"/>
      <c r="USQ14" s="11"/>
      <c r="USR14" s="11"/>
      <c r="USS14" s="11"/>
      <c r="UST14" s="11"/>
      <c r="USU14" s="11"/>
      <c r="USV14" s="11"/>
      <c r="USW14" s="11"/>
      <c r="USX14" s="11"/>
      <c r="USY14" s="11"/>
      <c r="USZ14" s="11"/>
      <c r="UTA14" s="11"/>
      <c r="UTB14" s="11"/>
      <c r="UTC14" s="11"/>
      <c r="UTD14" s="11"/>
      <c r="UTE14" s="11"/>
      <c r="UTF14" s="11"/>
      <c r="UTG14" s="11"/>
      <c r="UTH14" s="11"/>
      <c r="UTI14" s="11"/>
      <c r="UTJ14" s="11"/>
      <c r="UTK14" s="11"/>
      <c r="UTL14" s="11"/>
      <c r="UTM14" s="11"/>
      <c r="UTN14" s="11"/>
      <c r="UTO14" s="11"/>
      <c r="UTP14" s="11"/>
      <c r="UTQ14" s="11"/>
      <c r="UTR14" s="11"/>
      <c r="UTS14" s="11"/>
      <c r="UTT14" s="11"/>
      <c r="UTU14" s="11"/>
      <c r="UTV14" s="11"/>
      <c r="UTW14" s="11"/>
      <c r="UTX14" s="11"/>
      <c r="UTY14" s="11"/>
      <c r="UTZ14" s="11"/>
      <c r="UUA14" s="11"/>
      <c r="UUB14" s="11"/>
      <c r="UUC14" s="11"/>
      <c r="UUD14" s="11"/>
      <c r="UUE14" s="11"/>
      <c r="UUF14" s="11"/>
      <c r="UUG14" s="11"/>
      <c r="UUH14" s="11"/>
      <c r="UUI14" s="11"/>
      <c r="UUJ14" s="11"/>
      <c r="UUK14" s="11"/>
      <c r="UUL14" s="11"/>
      <c r="UUM14" s="11"/>
      <c r="UUN14" s="11"/>
      <c r="UUO14" s="11"/>
      <c r="UUP14" s="11"/>
      <c r="UUQ14" s="11"/>
      <c r="UUR14" s="11"/>
      <c r="UUS14" s="11"/>
      <c r="UUT14" s="11"/>
      <c r="UUU14" s="11"/>
      <c r="UUV14" s="11"/>
      <c r="UUW14" s="11"/>
      <c r="UUX14" s="11"/>
      <c r="UUY14" s="11"/>
      <c r="UUZ14" s="11"/>
      <c r="UVA14" s="11"/>
      <c r="UVB14" s="11"/>
      <c r="UVC14" s="11"/>
      <c r="UVD14" s="11"/>
      <c r="UVE14" s="11"/>
      <c r="UVF14" s="11"/>
      <c r="UVG14" s="11"/>
      <c r="UVH14" s="11"/>
      <c r="UVI14" s="11"/>
      <c r="UVJ14" s="11"/>
      <c r="UVK14" s="11"/>
      <c r="UVL14" s="11"/>
      <c r="UVM14" s="11"/>
      <c r="UVN14" s="11"/>
      <c r="UVO14" s="11"/>
      <c r="UVP14" s="11"/>
      <c r="UVQ14" s="11"/>
      <c r="UVR14" s="11"/>
      <c r="UVS14" s="11"/>
      <c r="UVT14" s="11"/>
      <c r="UVU14" s="11"/>
      <c r="UVV14" s="11"/>
      <c r="UVW14" s="11"/>
      <c r="UVX14" s="11"/>
      <c r="UVY14" s="11"/>
      <c r="UVZ14" s="11"/>
      <c r="UWA14" s="11"/>
      <c r="UWB14" s="11"/>
      <c r="UWC14" s="11"/>
      <c r="UWD14" s="11"/>
      <c r="UWE14" s="11"/>
      <c r="UWF14" s="11"/>
      <c r="UWG14" s="11"/>
      <c r="UWH14" s="11"/>
      <c r="UWI14" s="11"/>
      <c r="UWJ14" s="11"/>
      <c r="UWK14" s="11"/>
      <c r="UWL14" s="11"/>
      <c r="UWM14" s="11"/>
      <c r="UWN14" s="11"/>
      <c r="UWO14" s="11"/>
      <c r="UWP14" s="11"/>
      <c r="UWQ14" s="11"/>
      <c r="UWR14" s="11"/>
      <c r="UWS14" s="11"/>
      <c r="UWT14" s="11"/>
      <c r="UWU14" s="11"/>
      <c r="UWV14" s="11"/>
      <c r="UWW14" s="11"/>
      <c r="UWX14" s="11"/>
      <c r="UWY14" s="11"/>
      <c r="UWZ14" s="11"/>
      <c r="UXA14" s="11"/>
      <c r="UXB14" s="11"/>
      <c r="UXC14" s="11"/>
      <c r="UXD14" s="11"/>
      <c r="UXE14" s="11"/>
      <c r="UXF14" s="11"/>
      <c r="UXG14" s="11"/>
      <c r="UXH14" s="11"/>
      <c r="UXI14" s="11"/>
      <c r="UXJ14" s="11"/>
      <c r="UXK14" s="11"/>
      <c r="UXL14" s="11"/>
      <c r="UXM14" s="11"/>
      <c r="UXN14" s="11"/>
      <c r="UXO14" s="11"/>
      <c r="UXP14" s="11"/>
      <c r="UXQ14" s="11"/>
      <c r="UXR14" s="11"/>
      <c r="UXS14" s="11"/>
      <c r="UXT14" s="11"/>
      <c r="UXU14" s="11"/>
      <c r="UXV14" s="11"/>
      <c r="UXW14" s="11"/>
      <c r="UXX14" s="11"/>
      <c r="UXY14" s="11"/>
      <c r="UXZ14" s="11"/>
      <c r="UYA14" s="11"/>
      <c r="UYB14" s="11"/>
      <c r="UYC14" s="11"/>
      <c r="UYD14" s="11"/>
      <c r="UYE14" s="11"/>
      <c r="UYF14" s="11"/>
      <c r="UYG14" s="11"/>
      <c r="UYH14" s="11"/>
      <c r="UYI14" s="11"/>
      <c r="UYJ14" s="11"/>
      <c r="UYK14" s="11"/>
      <c r="UYL14" s="11"/>
      <c r="UYM14" s="11"/>
      <c r="UYN14" s="11"/>
      <c r="UYO14" s="11"/>
      <c r="UYP14" s="11"/>
      <c r="UYQ14" s="11"/>
      <c r="UYR14" s="11"/>
      <c r="UYS14" s="11"/>
      <c r="UYT14" s="11"/>
      <c r="UYU14" s="11"/>
      <c r="UYV14" s="11"/>
      <c r="UYW14" s="11"/>
      <c r="UYX14" s="11"/>
      <c r="UYY14" s="11"/>
      <c r="UYZ14" s="11"/>
      <c r="UZA14" s="11"/>
      <c r="UZB14" s="11"/>
      <c r="UZC14" s="11"/>
      <c r="UZD14" s="11"/>
      <c r="UZE14" s="11"/>
      <c r="UZF14" s="11"/>
      <c r="UZG14" s="11"/>
      <c r="UZH14" s="11"/>
      <c r="UZI14" s="11"/>
      <c r="UZJ14" s="11"/>
      <c r="UZK14" s="11"/>
      <c r="UZL14" s="11"/>
      <c r="UZM14" s="11"/>
      <c r="UZN14" s="11"/>
      <c r="UZO14" s="11"/>
      <c r="UZP14" s="11"/>
      <c r="UZQ14" s="11"/>
      <c r="UZR14" s="11"/>
      <c r="UZS14" s="11"/>
      <c r="UZT14" s="11"/>
      <c r="UZU14" s="11"/>
      <c r="UZV14" s="11"/>
      <c r="UZW14" s="11"/>
      <c r="UZX14" s="11"/>
      <c r="UZY14" s="11"/>
      <c r="UZZ14" s="11"/>
      <c r="VAA14" s="11"/>
      <c r="VAB14" s="11"/>
      <c r="VAC14" s="11"/>
      <c r="VAD14" s="11"/>
      <c r="VAE14" s="11"/>
      <c r="VAF14" s="11"/>
      <c r="VAG14" s="11"/>
      <c r="VAH14" s="11"/>
      <c r="VAI14" s="11"/>
      <c r="VAJ14" s="11"/>
      <c r="VAK14" s="11"/>
      <c r="VAL14" s="11"/>
      <c r="VAM14" s="11"/>
      <c r="VAN14" s="11"/>
      <c r="VAO14" s="11"/>
      <c r="VAP14" s="11"/>
      <c r="VAQ14" s="11"/>
      <c r="VAR14" s="11"/>
      <c r="VAS14" s="11"/>
      <c r="VAT14" s="11"/>
      <c r="VAU14" s="11"/>
      <c r="VAV14" s="11"/>
      <c r="VAW14" s="11"/>
      <c r="VAX14" s="11"/>
      <c r="VAY14" s="11"/>
      <c r="VAZ14" s="11"/>
      <c r="VBA14" s="11"/>
      <c r="VBB14" s="11"/>
      <c r="VBC14" s="11"/>
      <c r="VBD14" s="11"/>
      <c r="VBE14" s="11"/>
      <c r="VBF14" s="11"/>
      <c r="VBG14" s="11"/>
      <c r="VBH14" s="11"/>
      <c r="VBI14" s="11"/>
      <c r="VBJ14" s="11"/>
      <c r="VBK14" s="11"/>
      <c r="VBL14" s="11"/>
      <c r="VBM14" s="11"/>
      <c r="VBN14" s="11"/>
      <c r="VBO14" s="11"/>
      <c r="VBP14" s="11"/>
      <c r="VBQ14" s="11"/>
      <c r="VBR14" s="11"/>
      <c r="VBS14" s="11"/>
      <c r="VBT14" s="11"/>
      <c r="VBU14" s="11"/>
      <c r="VBV14" s="11"/>
      <c r="VBW14" s="11"/>
      <c r="VBX14" s="11"/>
      <c r="VBY14" s="11"/>
      <c r="VBZ14" s="11"/>
      <c r="VCA14" s="11"/>
      <c r="VCB14" s="11"/>
      <c r="VCC14" s="11"/>
      <c r="VCD14" s="11"/>
      <c r="VCE14" s="11"/>
      <c r="VCF14" s="11"/>
      <c r="VCG14" s="11"/>
      <c r="VCH14" s="11"/>
      <c r="VCI14" s="11"/>
      <c r="VCJ14" s="11"/>
      <c r="VCK14" s="11"/>
      <c r="VCL14" s="11"/>
      <c r="VCM14" s="11"/>
      <c r="VCN14" s="11"/>
      <c r="VCO14" s="11"/>
      <c r="VCP14" s="11"/>
      <c r="VCQ14" s="11"/>
      <c r="VCR14" s="11"/>
      <c r="VCS14" s="11"/>
      <c r="VCT14" s="11"/>
      <c r="VCU14" s="11"/>
      <c r="VCV14" s="11"/>
      <c r="VCW14" s="11"/>
      <c r="VCX14" s="11"/>
      <c r="VCY14" s="11"/>
      <c r="VCZ14" s="11"/>
      <c r="VDA14" s="11"/>
      <c r="VDB14" s="11"/>
      <c r="VDC14" s="11"/>
      <c r="VDD14" s="11"/>
      <c r="VDE14" s="11"/>
      <c r="VDF14" s="11"/>
      <c r="VDG14" s="11"/>
      <c r="VDH14" s="11"/>
      <c r="VDI14" s="11"/>
      <c r="VDJ14" s="11"/>
      <c r="VDK14" s="11"/>
      <c r="VDL14" s="11"/>
      <c r="VDM14" s="11"/>
      <c r="VDN14" s="11"/>
      <c r="VDO14" s="11"/>
      <c r="VDP14" s="11"/>
      <c r="VDQ14" s="11"/>
      <c r="VDR14" s="11"/>
      <c r="VDS14" s="11"/>
      <c r="VDT14" s="11"/>
      <c r="VDU14" s="11"/>
      <c r="VDV14" s="11"/>
      <c r="VDW14" s="11"/>
      <c r="VDX14" s="11"/>
      <c r="VDY14" s="11"/>
      <c r="VDZ14" s="11"/>
      <c r="VEA14" s="11"/>
      <c r="VEB14" s="11"/>
      <c r="VEC14" s="11"/>
      <c r="VED14" s="11"/>
      <c r="VEE14" s="11"/>
      <c r="VEF14" s="11"/>
      <c r="VEG14" s="11"/>
      <c r="VEH14" s="11"/>
      <c r="VEI14" s="11"/>
      <c r="VEJ14" s="11"/>
      <c r="VEK14" s="11"/>
      <c r="VEL14" s="11"/>
      <c r="VEM14" s="11"/>
      <c r="VEN14" s="11"/>
      <c r="VEO14" s="11"/>
      <c r="VEP14" s="11"/>
      <c r="VEQ14" s="11"/>
      <c r="VER14" s="11"/>
      <c r="VES14" s="11"/>
      <c r="VET14" s="11"/>
      <c r="VEU14" s="11"/>
      <c r="VEV14" s="11"/>
      <c r="VEW14" s="11"/>
      <c r="VEX14" s="11"/>
      <c r="VEY14" s="11"/>
      <c r="VEZ14" s="11"/>
      <c r="VFA14" s="11"/>
      <c r="VFB14" s="11"/>
      <c r="VFC14" s="11"/>
      <c r="VFD14" s="11"/>
      <c r="VFE14" s="11"/>
      <c r="VFF14" s="11"/>
      <c r="VFG14" s="11"/>
      <c r="VFH14" s="11"/>
      <c r="VFI14" s="11"/>
      <c r="VFJ14" s="11"/>
      <c r="VFK14" s="11"/>
      <c r="VFL14" s="11"/>
      <c r="VFM14" s="11"/>
      <c r="VFN14" s="11"/>
      <c r="VFO14" s="11"/>
      <c r="VFP14" s="11"/>
      <c r="VFQ14" s="11"/>
      <c r="VFR14" s="11"/>
      <c r="VFS14" s="11"/>
      <c r="VFT14" s="11"/>
      <c r="VFU14" s="11"/>
      <c r="VFV14" s="11"/>
      <c r="VFW14" s="11"/>
      <c r="VFX14" s="11"/>
      <c r="VFY14" s="11"/>
      <c r="VFZ14" s="11"/>
      <c r="VGA14" s="11"/>
      <c r="VGB14" s="11"/>
      <c r="VGC14" s="11"/>
      <c r="VGD14" s="11"/>
      <c r="VGE14" s="11"/>
      <c r="VGF14" s="11"/>
      <c r="VGG14" s="11"/>
      <c r="VGH14" s="11"/>
      <c r="VGI14" s="11"/>
      <c r="VGJ14" s="11"/>
      <c r="VGK14" s="11"/>
      <c r="VGL14" s="11"/>
      <c r="VGM14" s="11"/>
      <c r="VGN14" s="11"/>
      <c r="VGO14" s="11"/>
      <c r="VGP14" s="11"/>
      <c r="VGQ14" s="11"/>
      <c r="VGR14" s="11"/>
      <c r="VGS14" s="11"/>
      <c r="VGT14" s="11"/>
      <c r="VGU14" s="11"/>
      <c r="VGV14" s="11"/>
      <c r="VGW14" s="11"/>
      <c r="VGX14" s="11"/>
      <c r="VGY14" s="11"/>
      <c r="VGZ14" s="11"/>
      <c r="VHA14" s="11"/>
      <c r="VHB14" s="11"/>
      <c r="VHC14" s="11"/>
      <c r="VHD14" s="11"/>
      <c r="VHE14" s="11"/>
      <c r="VHF14" s="11"/>
      <c r="VHG14" s="11"/>
      <c r="VHH14" s="11"/>
      <c r="VHI14" s="11"/>
      <c r="VHJ14" s="11"/>
      <c r="VHK14" s="11"/>
      <c r="VHL14" s="11"/>
      <c r="VHM14" s="11"/>
      <c r="VHN14" s="11"/>
      <c r="VHO14" s="11"/>
      <c r="VHP14" s="11"/>
      <c r="VHQ14" s="11"/>
      <c r="VHR14" s="11"/>
      <c r="VHS14" s="11"/>
      <c r="VHT14" s="11"/>
      <c r="VHU14" s="11"/>
      <c r="VHV14" s="11"/>
      <c r="VHW14" s="11"/>
      <c r="VHX14" s="11"/>
      <c r="VHY14" s="11"/>
      <c r="VHZ14" s="11"/>
      <c r="VIA14" s="11"/>
      <c r="VIB14" s="11"/>
      <c r="VIC14" s="11"/>
      <c r="VID14" s="11"/>
      <c r="VIE14" s="11"/>
      <c r="VIF14" s="11"/>
      <c r="VIG14" s="11"/>
      <c r="VIH14" s="11"/>
      <c r="VII14" s="11"/>
      <c r="VIJ14" s="11"/>
      <c r="VIK14" s="11"/>
      <c r="VIL14" s="11"/>
      <c r="VIM14" s="11"/>
      <c r="VIN14" s="11"/>
      <c r="VIO14" s="11"/>
      <c r="VIP14" s="11"/>
      <c r="VIQ14" s="11"/>
      <c r="VIR14" s="11"/>
      <c r="VIS14" s="11"/>
      <c r="VIT14" s="11"/>
      <c r="VIU14" s="11"/>
      <c r="VIV14" s="11"/>
      <c r="VIW14" s="11"/>
      <c r="VIX14" s="11"/>
      <c r="VIY14" s="11"/>
      <c r="VIZ14" s="11"/>
      <c r="VJA14" s="11"/>
      <c r="VJB14" s="11"/>
      <c r="VJC14" s="11"/>
      <c r="VJD14" s="11"/>
      <c r="VJE14" s="11"/>
      <c r="VJF14" s="11"/>
      <c r="VJG14" s="11"/>
      <c r="VJH14" s="11"/>
      <c r="VJI14" s="11"/>
      <c r="VJJ14" s="11"/>
      <c r="VJK14" s="11"/>
      <c r="VJL14" s="11"/>
      <c r="VJM14" s="11"/>
      <c r="VJN14" s="11"/>
      <c r="VJO14" s="11"/>
      <c r="VJP14" s="11"/>
      <c r="VJQ14" s="11"/>
      <c r="VJR14" s="11"/>
      <c r="VJS14" s="11"/>
      <c r="VJT14" s="11"/>
      <c r="VJU14" s="11"/>
      <c r="VJV14" s="11"/>
      <c r="VJW14" s="11"/>
      <c r="VJX14" s="11"/>
      <c r="VJY14" s="11"/>
      <c r="VJZ14" s="11"/>
      <c r="VKA14" s="11"/>
      <c r="VKB14" s="11"/>
      <c r="VKC14" s="11"/>
      <c r="VKD14" s="11"/>
      <c r="VKE14" s="11"/>
      <c r="VKF14" s="11"/>
      <c r="VKG14" s="11"/>
      <c r="VKH14" s="11"/>
      <c r="VKI14" s="11"/>
      <c r="VKJ14" s="11"/>
      <c r="VKK14" s="11"/>
      <c r="VKL14" s="11"/>
      <c r="VKM14" s="11"/>
      <c r="VKN14" s="11"/>
      <c r="VKO14" s="11"/>
      <c r="VKP14" s="11"/>
      <c r="VKQ14" s="11"/>
      <c r="VKR14" s="11"/>
      <c r="VKS14" s="11"/>
      <c r="VKT14" s="11"/>
      <c r="VKU14" s="11"/>
      <c r="VKV14" s="11"/>
      <c r="VKW14" s="11"/>
      <c r="VKX14" s="11"/>
      <c r="VKY14" s="11"/>
      <c r="VKZ14" s="11"/>
      <c r="VLA14" s="11"/>
      <c r="VLB14" s="11"/>
      <c r="VLC14" s="11"/>
      <c r="VLD14" s="11"/>
      <c r="VLE14" s="11"/>
      <c r="VLF14" s="11"/>
      <c r="VLG14" s="11"/>
      <c r="VLH14" s="11"/>
      <c r="VLI14" s="11"/>
      <c r="VLJ14" s="11"/>
      <c r="VLK14" s="11"/>
      <c r="VLL14" s="11"/>
      <c r="VLM14" s="11"/>
      <c r="VLN14" s="11"/>
      <c r="VLO14" s="11"/>
      <c r="VLP14" s="11"/>
      <c r="VLQ14" s="11"/>
      <c r="VLR14" s="11"/>
      <c r="VLS14" s="11"/>
      <c r="VLT14" s="11"/>
      <c r="VLU14" s="11"/>
      <c r="VLV14" s="11"/>
      <c r="VLW14" s="11"/>
      <c r="VLX14" s="11"/>
      <c r="VLY14" s="11"/>
      <c r="VLZ14" s="11"/>
      <c r="VMA14" s="11"/>
      <c r="VMB14" s="11"/>
      <c r="VMC14" s="11"/>
      <c r="VMD14" s="11"/>
      <c r="VME14" s="11"/>
      <c r="VMF14" s="11"/>
      <c r="VMG14" s="11"/>
      <c r="VMH14" s="11"/>
      <c r="VMI14" s="11"/>
      <c r="VMJ14" s="11"/>
      <c r="VMK14" s="11"/>
      <c r="VML14" s="11"/>
      <c r="VMM14" s="11"/>
      <c r="VMN14" s="11"/>
      <c r="VMO14" s="11"/>
      <c r="VMP14" s="11"/>
      <c r="VMQ14" s="11"/>
      <c r="VMR14" s="11"/>
      <c r="VMS14" s="11"/>
      <c r="VMT14" s="11"/>
      <c r="VMU14" s="11"/>
      <c r="VMV14" s="11"/>
      <c r="VMW14" s="11"/>
      <c r="VMX14" s="11"/>
      <c r="VMY14" s="11"/>
      <c r="VMZ14" s="11"/>
      <c r="VNA14" s="11"/>
      <c r="VNB14" s="11"/>
      <c r="VNC14" s="11"/>
      <c r="VND14" s="11"/>
      <c r="VNE14" s="11"/>
      <c r="VNF14" s="11"/>
      <c r="VNG14" s="11"/>
      <c r="VNH14" s="11"/>
      <c r="VNI14" s="11"/>
      <c r="VNJ14" s="11"/>
      <c r="VNK14" s="11"/>
      <c r="VNL14" s="11"/>
      <c r="VNM14" s="11"/>
      <c r="VNN14" s="11"/>
      <c r="VNO14" s="11"/>
      <c r="VNP14" s="11"/>
      <c r="VNQ14" s="11"/>
      <c r="VNR14" s="11"/>
      <c r="VNS14" s="11"/>
      <c r="VNT14" s="11"/>
      <c r="VNU14" s="11"/>
      <c r="VNV14" s="11"/>
      <c r="VNW14" s="11"/>
      <c r="VNX14" s="11"/>
      <c r="VNY14" s="11"/>
      <c r="VNZ14" s="11"/>
      <c r="VOA14" s="11"/>
      <c r="VOB14" s="11"/>
      <c r="VOC14" s="11"/>
      <c r="VOD14" s="11"/>
      <c r="VOE14" s="11"/>
      <c r="VOF14" s="11"/>
      <c r="VOG14" s="11"/>
      <c r="VOH14" s="11"/>
      <c r="VOI14" s="11"/>
      <c r="VOJ14" s="11"/>
      <c r="VOK14" s="11"/>
      <c r="VOL14" s="11"/>
      <c r="VOM14" s="11"/>
      <c r="VON14" s="11"/>
      <c r="VOO14" s="11"/>
      <c r="VOP14" s="11"/>
      <c r="VOQ14" s="11"/>
      <c r="VOR14" s="11"/>
      <c r="VOS14" s="11"/>
      <c r="VOT14" s="11"/>
      <c r="VOU14" s="11"/>
      <c r="VOV14" s="11"/>
      <c r="VOW14" s="11"/>
      <c r="VOX14" s="11"/>
      <c r="VOY14" s="11"/>
      <c r="VOZ14" s="11"/>
      <c r="VPA14" s="11"/>
      <c r="VPB14" s="11"/>
      <c r="VPC14" s="11"/>
      <c r="VPD14" s="11"/>
      <c r="VPE14" s="11"/>
      <c r="VPF14" s="11"/>
      <c r="VPG14" s="11"/>
      <c r="VPH14" s="11"/>
      <c r="VPI14" s="11"/>
      <c r="VPJ14" s="11"/>
      <c r="VPK14" s="11"/>
      <c r="VPL14" s="11"/>
      <c r="VPM14" s="11"/>
      <c r="VPN14" s="11"/>
      <c r="VPO14" s="11"/>
      <c r="VPP14" s="11"/>
      <c r="VPQ14" s="11"/>
      <c r="VPR14" s="11"/>
      <c r="VPS14" s="11"/>
      <c r="VPT14" s="11"/>
      <c r="VPU14" s="11"/>
      <c r="VPV14" s="11"/>
      <c r="VPW14" s="11"/>
      <c r="VPX14" s="11"/>
      <c r="VPY14" s="11"/>
      <c r="VPZ14" s="11"/>
      <c r="VQA14" s="11"/>
      <c r="VQB14" s="11"/>
      <c r="VQC14" s="11"/>
      <c r="VQD14" s="11"/>
      <c r="VQE14" s="11"/>
      <c r="VQF14" s="11"/>
      <c r="VQG14" s="11"/>
      <c r="VQH14" s="11"/>
      <c r="VQI14" s="11"/>
      <c r="VQJ14" s="11"/>
      <c r="VQK14" s="11"/>
      <c r="VQL14" s="11"/>
      <c r="VQM14" s="11"/>
      <c r="VQN14" s="11"/>
      <c r="VQO14" s="11"/>
      <c r="VQP14" s="11"/>
      <c r="VQQ14" s="11"/>
      <c r="VQR14" s="11"/>
      <c r="VQS14" s="11"/>
      <c r="VQT14" s="11"/>
      <c r="VQU14" s="11"/>
      <c r="VQV14" s="11"/>
      <c r="VQW14" s="11"/>
      <c r="VQX14" s="11"/>
      <c r="VQY14" s="11"/>
      <c r="VQZ14" s="11"/>
      <c r="VRA14" s="11"/>
      <c r="VRB14" s="11"/>
      <c r="VRC14" s="11"/>
      <c r="VRD14" s="11"/>
      <c r="VRE14" s="11"/>
      <c r="VRF14" s="11"/>
      <c r="VRG14" s="11"/>
      <c r="VRH14" s="11"/>
      <c r="VRI14" s="11"/>
      <c r="VRJ14" s="11"/>
      <c r="VRK14" s="11"/>
      <c r="VRL14" s="11"/>
      <c r="VRM14" s="11"/>
      <c r="VRN14" s="11"/>
      <c r="VRO14" s="11"/>
      <c r="VRP14" s="11"/>
      <c r="VRQ14" s="11"/>
      <c r="VRR14" s="11"/>
      <c r="VRS14" s="11"/>
      <c r="VRT14" s="11"/>
      <c r="VRU14" s="11"/>
      <c r="VRV14" s="11"/>
      <c r="VRW14" s="11"/>
      <c r="VRX14" s="11"/>
      <c r="VRY14" s="11"/>
      <c r="VRZ14" s="11"/>
      <c r="VSA14" s="11"/>
      <c r="VSB14" s="11"/>
      <c r="VSC14" s="11"/>
      <c r="VSD14" s="11"/>
      <c r="VSE14" s="11"/>
      <c r="VSF14" s="11"/>
      <c r="VSG14" s="11"/>
      <c r="VSH14" s="11"/>
      <c r="VSI14" s="11"/>
      <c r="VSJ14" s="11"/>
      <c r="VSK14" s="11"/>
      <c r="VSL14" s="11"/>
      <c r="VSM14" s="11"/>
      <c r="VSN14" s="11"/>
      <c r="VSO14" s="11"/>
      <c r="VSP14" s="11"/>
      <c r="VSQ14" s="11"/>
      <c r="VSR14" s="11"/>
      <c r="VSS14" s="11"/>
      <c r="VST14" s="11"/>
      <c r="VSU14" s="11"/>
      <c r="VSV14" s="11"/>
      <c r="VSW14" s="11"/>
      <c r="VSX14" s="11"/>
      <c r="VSY14" s="11"/>
      <c r="VSZ14" s="11"/>
      <c r="VTA14" s="11"/>
      <c r="VTB14" s="11"/>
      <c r="VTC14" s="11"/>
      <c r="VTD14" s="11"/>
      <c r="VTE14" s="11"/>
      <c r="VTF14" s="11"/>
      <c r="VTG14" s="11"/>
      <c r="VTH14" s="11"/>
      <c r="VTI14" s="11"/>
      <c r="VTJ14" s="11"/>
      <c r="VTK14" s="11"/>
      <c r="VTL14" s="11"/>
      <c r="VTM14" s="11"/>
      <c r="VTN14" s="11"/>
      <c r="VTO14" s="11"/>
      <c r="VTP14" s="11"/>
      <c r="VTQ14" s="11"/>
      <c r="VTR14" s="11"/>
      <c r="VTS14" s="11"/>
      <c r="VTT14" s="11"/>
      <c r="VTU14" s="11"/>
      <c r="VTV14" s="11"/>
      <c r="VTW14" s="11"/>
      <c r="VTX14" s="11"/>
      <c r="VTY14" s="11"/>
      <c r="VTZ14" s="11"/>
      <c r="VUA14" s="11"/>
      <c r="VUB14" s="11"/>
      <c r="VUC14" s="11"/>
      <c r="VUD14" s="11"/>
      <c r="VUE14" s="11"/>
      <c r="VUF14" s="11"/>
      <c r="VUG14" s="11"/>
      <c r="VUH14" s="11"/>
      <c r="VUI14" s="11"/>
      <c r="VUJ14" s="11"/>
      <c r="VUK14" s="11"/>
      <c r="VUL14" s="11"/>
      <c r="VUM14" s="11"/>
      <c r="VUN14" s="11"/>
      <c r="VUO14" s="11"/>
      <c r="VUP14" s="11"/>
      <c r="VUQ14" s="11"/>
      <c r="VUR14" s="11"/>
      <c r="VUS14" s="11"/>
      <c r="VUT14" s="11"/>
      <c r="VUU14" s="11"/>
      <c r="VUV14" s="11"/>
      <c r="VUW14" s="11"/>
      <c r="VUX14" s="11"/>
      <c r="VUY14" s="11"/>
      <c r="VUZ14" s="11"/>
      <c r="VVA14" s="11"/>
      <c r="VVB14" s="11"/>
      <c r="VVC14" s="11"/>
      <c r="VVD14" s="11"/>
      <c r="VVE14" s="11"/>
      <c r="VVF14" s="11"/>
      <c r="VVG14" s="11"/>
      <c r="VVH14" s="11"/>
      <c r="VVI14" s="11"/>
      <c r="VVJ14" s="11"/>
      <c r="VVK14" s="11"/>
      <c r="VVL14" s="11"/>
      <c r="VVM14" s="11"/>
      <c r="VVN14" s="11"/>
      <c r="VVO14" s="11"/>
      <c r="VVP14" s="11"/>
      <c r="VVQ14" s="11"/>
      <c r="VVR14" s="11"/>
      <c r="VVS14" s="11"/>
      <c r="VVT14" s="11"/>
      <c r="VVU14" s="11"/>
      <c r="VVV14" s="11"/>
      <c r="VVW14" s="11"/>
      <c r="VVX14" s="11"/>
      <c r="VVY14" s="11"/>
      <c r="VVZ14" s="11"/>
      <c r="VWA14" s="11"/>
      <c r="VWB14" s="11"/>
      <c r="VWC14" s="11"/>
      <c r="VWD14" s="11"/>
      <c r="VWE14" s="11"/>
      <c r="VWF14" s="11"/>
      <c r="VWG14" s="11"/>
      <c r="VWH14" s="11"/>
      <c r="VWI14" s="11"/>
      <c r="VWJ14" s="11"/>
      <c r="VWK14" s="11"/>
      <c r="VWL14" s="11"/>
      <c r="VWM14" s="11"/>
      <c r="VWN14" s="11"/>
      <c r="VWO14" s="11"/>
      <c r="VWP14" s="11"/>
      <c r="VWQ14" s="11"/>
      <c r="VWR14" s="11"/>
      <c r="VWS14" s="11"/>
      <c r="VWT14" s="11"/>
      <c r="VWU14" s="11"/>
      <c r="VWV14" s="11"/>
      <c r="VWW14" s="11"/>
      <c r="VWX14" s="11"/>
      <c r="VWY14" s="11"/>
      <c r="VWZ14" s="11"/>
      <c r="VXA14" s="11"/>
      <c r="VXB14" s="11"/>
      <c r="VXC14" s="11"/>
      <c r="VXD14" s="11"/>
      <c r="VXE14" s="11"/>
      <c r="VXF14" s="11"/>
      <c r="VXG14" s="11"/>
      <c r="VXH14" s="11"/>
      <c r="VXI14" s="11"/>
      <c r="VXJ14" s="11"/>
      <c r="VXK14" s="11"/>
      <c r="VXL14" s="11"/>
      <c r="VXM14" s="11"/>
      <c r="VXN14" s="11"/>
      <c r="VXO14" s="11"/>
      <c r="VXP14" s="11"/>
      <c r="VXQ14" s="11"/>
      <c r="VXR14" s="11"/>
      <c r="VXS14" s="11"/>
      <c r="VXT14" s="11"/>
      <c r="VXU14" s="11"/>
      <c r="VXV14" s="11"/>
      <c r="VXW14" s="11"/>
      <c r="VXX14" s="11"/>
      <c r="VXY14" s="11"/>
      <c r="VXZ14" s="11"/>
      <c r="VYA14" s="11"/>
      <c r="VYB14" s="11"/>
      <c r="VYC14" s="11"/>
      <c r="VYD14" s="11"/>
      <c r="VYE14" s="11"/>
      <c r="VYF14" s="11"/>
      <c r="VYG14" s="11"/>
      <c r="VYH14" s="11"/>
      <c r="VYI14" s="11"/>
      <c r="VYJ14" s="11"/>
      <c r="VYK14" s="11"/>
      <c r="VYL14" s="11"/>
      <c r="VYM14" s="11"/>
      <c r="VYN14" s="11"/>
      <c r="VYO14" s="11"/>
      <c r="VYP14" s="11"/>
      <c r="VYQ14" s="11"/>
      <c r="VYR14" s="11"/>
      <c r="VYS14" s="11"/>
      <c r="VYT14" s="11"/>
      <c r="VYU14" s="11"/>
      <c r="VYV14" s="11"/>
      <c r="VYW14" s="11"/>
      <c r="VYX14" s="11"/>
      <c r="VYY14" s="11"/>
      <c r="VYZ14" s="11"/>
      <c r="VZA14" s="11"/>
      <c r="VZB14" s="11"/>
      <c r="VZC14" s="11"/>
      <c r="VZD14" s="11"/>
      <c r="VZE14" s="11"/>
      <c r="VZF14" s="11"/>
      <c r="VZG14" s="11"/>
      <c r="VZH14" s="11"/>
      <c r="VZI14" s="11"/>
      <c r="VZJ14" s="11"/>
      <c r="VZK14" s="11"/>
      <c r="VZL14" s="11"/>
      <c r="VZM14" s="11"/>
      <c r="VZN14" s="11"/>
      <c r="VZO14" s="11"/>
      <c r="VZP14" s="11"/>
      <c r="VZQ14" s="11"/>
      <c r="VZR14" s="11"/>
      <c r="VZS14" s="11"/>
      <c r="VZT14" s="11"/>
      <c r="VZU14" s="11"/>
      <c r="VZV14" s="11"/>
      <c r="VZW14" s="11"/>
      <c r="VZX14" s="11"/>
      <c r="VZY14" s="11"/>
      <c r="VZZ14" s="11"/>
      <c r="WAA14" s="11"/>
      <c r="WAB14" s="11"/>
      <c r="WAC14" s="11"/>
      <c r="WAD14" s="11"/>
      <c r="WAE14" s="11"/>
      <c r="WAF14" s="11"/>
      <c r="WAG14" s="11"/>
      <c r="WAH14" s="11"/>
      <c r="WAI14" s="11"/>
      <c r="WAJ14" s="11"/>
      <c r="WAK14" s="11"/>
      <c r="WAL14" s="11"/>
      <c r="WAM14" s="11"/>
      <c r="WAN14" s="11"/>
      <c r="WAO14" s="11"/>
      <c r="WAP14" s="11"/>
      <c r="WAQ14" s="11"/>
      <c r="WAR14" s="11"/>
      <c r="WAS14" s="11"/>
      <c r="WAT14" s="11"/>
      <c r="WAU14" s="11"/>
      <c r="WAV14" s="11"/>
      <c r="WAW14" s="11"/>
      <c r="WAX14" s="11"/>
      <c r="WAY14" s="11"/>
      <c r="WAZ14" s="11"/>
      <c r="WBA14" s="11"/>
      <c r="WBB14" s="11"/>
      <c r="WBC14" s="11"/>
      <c r="WBD14" s="11"/>
      <c r="WBE14" s="11"/>
      <c r="WBF14" s="11"/>
      <c r="WBG14" s="11"/>
      <c r="WBH14" s="11"/>
      <c r="WBI14" s="11"/>
      <c r="WBJ14" s="11"/>
      <c r="WBK14" s="11"/>
      <c r="WBL14" s="11"/>
      <c r="WBM14" s="11"/>
      <c r="WBN14" s="11"/>
      <c r="WBO14" s="11"/>
      <c r="WBP14" s="11"/>
      <c r="WBQ14" s="11"/>
      <c r="WBR14" s="11"/>
      <c r="WBS14" s="11"/>
      <c r="WBT14" s="11"/>
      <c r="WBU14" s="11"/>
      <c r="WBV14" s="11"/>
      <c r="WBW14" s="11"/>
      <c r="WBX14" s="11"/>
      <c r="WBY14" s="11"/>
      <c r="WBZ14" s="11"/>
      <c r="WCA14" s="11"/>
      <c r="WCB14" s="11"/>
      <c r="WCC14" s="11"/>
      <c r="WCD14" s="11"/>
      <c r="WCE14" s="11"/>
      <c r="WCF14" s="11"/>
      <c r="WCG14" s="11"/>
      <c r="WCH14" s="11"/>
      <c r="WCI14" s="11"/>
      <c r="WCJ14" s="11"/>
      <c r="WCK14" s="11"/>
      <c r="WCL14" s="11"/>
      <c r="WCM14" s="11"/>
      <c r="WCN14" s="11"/>
      <c r="WCO14" s="11"/>
      <c r="WCP14" s="11"/>
      <c r="WCQ14" s="11"/>
      <c r="WCR14" s="11"/>
      <c r="WCS14" s="11"/>
      <c r="WCT14" s="11"/>
      <c r="WCU14" s="11"/>
      <c r="WCV14" s="11"/>
      <c r="WCW14" s="11"/>
      <c r="WCX14" s="11"/>
      <c r="WCY14" s="11"/>
      <c r="WCZ14" s="11"/>
      <c r="WDA14" s="11"/>
      <c r="WDB14" s="11"/>
      <c r="WDC14" s="11"/>
      <c r="WDD14" s="11"/>
      <c r="WDE14" s="11"/>
      <c r="WDF14" s="11"/>
      <c r="WDG14" s="11"/>
      <c r="WDH14" s="11"/>
      <c r="WDI14" s="11"/>
      <c r="WDJ14" s="11"/>
      <c r="WDK14" s="11"/>
      <c r="WDL14" s="11"/>
      <c r="WDM14" s="11"/>
      <c r="WDN14" s="11"/>
      <c r="WDO14" s="11"/>
      <c r="WDP14" s="11"/>
      <c r="WDQ14" s="11"/>
      <c r="WDR14" s="11"/>
      <c r="WDS14" s="11"/>
      <c r="WDT14" s="11"/>
      <c r="WDU14" s="11"/>
      <c r="WDV14" s="11"/>
      <c r="WDW14" s="11"/>
      <c r="WDX14" s="11"/>
      <c r="WDY14" s="11"/>
      <c r="WDZ14" s="11"/>
      <c r="WEA14" s="11"/>
      <c r="WEB14" s="11"/>
      <c r="WEC14" s="11"/>
      <c r="WED14" s="11"/>
      <c r="WEE14" s="11"/>
      <c r="WEF14" s="11"/>
      <c r="WEG14" s="11"/>
      <c r="WEH14" s="11"/>
      <c r="WEI14" s="11"/>
      <c r="WEJ14" s="11"/>
      <c r="WEK14" s="11"/>
      <c r="WEL14" s="11"/>
      <c r="WEM14" s="11"/>
      <c r="WEN14" s="11"/>
      <c r="WEO14" s="11"/>
      <c r="WEP14" s="11"/>
      <c r="WEQ14" s="11"/>
      <c r="WER14" s="11"/>
      <c r="WES14" s="11"/>
      <c r="WET14" s="11"/>
      <c r="WEU14" s="11"/>
      <c r="WEV14" s="11"/>
      <c r="WEW14" s="11"/>
      <c r="WEX14" s="11"/>
      <c r="WEY14" s="11"/>
      <c r="WEZ14" s="11"/>
      <c r="WFA14" s="11"/>
      <c r="WFB14" s="11"/>
      <c r="WFC14" s="11"/>
      <c r="WFD14" s="11"/>
      <c r="WFE14" s="11"/>
      <c r="WFF14" s="11"/>
      <c r="WFG14" s="11"/>
      <c r="WFH14" s="11"/>
      <c r="WFI14" s="11"/>
      <c r="WFJ14" s="11"/>
      <c r="WFK14" s="11"/>
      <c r="WFL14" s="11"/>
      <c r="WFM14" s="11"/>
      <c r="WFN14" s="11"/>
      <c r="WFO14" s="11"/>
      <c r="WFP14" s="11"/>
      <c r="WFQ14" s="11"/>
      <c r="WFR14" s="11"/>
      <c r="WFS14" s="11"/>
      <c r="WFT14" s="11"/>
      <c r="WFU14" s="11"/>
      <c r="WFV14" s="11"/>
      <c r="WFW14" s="11"/>
      <c r="WFX14" s="11"/>
      <c r="WFY14" s="11"/>
      <c r="WFZ14" s="11"/>
      <c r="WGA14" s="11"/>
      <c r="WGB14" s="11"/>
      <c r="WGC14" s="11"/>
      <c r="WGD14" s="11"/>
      <c r="WGE14" s="11"/>
      <c r="WGF14" s="11"/>
      <c r="WGG14" s="11"/>
      <c r="WGH14" s="11"/>
      <c r="WGI14" s="11"/>
      <c r="WGJ14" s="11"/>
      <c r="WGK14" s="11"/>
      <c r="WGL14" s="11"/>
      <c r="WGM14" s="11"/>
      <c r="WGN14" s="11"/>
      <c r="WGO14" s="11"/>
      <c r="WGP14" s="11"/>
      <c r="WGQ14" s="11"/>
      <c r="WGR14" s="11"/>
      <c r="WGS14" s="11"/>
      <c r="WGT14" s="11"/>
      <c r="WGU14" s="11"/>
      <c r="WGV14" s="11"/>
      <c r="WGW14" s="11"/>
      <c r="WGX14" s="11"/>
      <c r="WGY14" s="11"/>
      <c r="WGZ14" s="11"/>
      <c r="WHA14" s="11"/>
      <c r="WHB14" s="11"/>
      <c r="WHC14" s="11"/>
      <c r="WHD14" s="11"/>
      <c r="WHE14" s="11"/>
      <c r="WHF14" s="11"/>
      <c r="WHG14" s="11"/>
      <c r="WHH14" s="11"/>
      <c r="WHI14" s="11"/>
      <c r="WHJ14" s="11"/>
      <c r="WHK14" s="11"/>
      <c r="WHL14" s="11"/>
      <c r="WHM14" s="11"/>
      <c r="WHN14" s="11"/>
      <c r="WHO14" s="11"/>
      <c r="WHP14" s="11"/>
      <c r="WHQ14" s="11"/>
      <c r="WHR14" s="11"/>
      <c r="WHS14" s="11"/>
      <c r="WHT14" s="11"/>
      <c r="WHU14" s="11"/>
      <c r="WHV14" s="11"/>
      <c r="WHW14" s="11"/>
      <c r="WHX14" s="11"/>
      <c r="WHY14" s="11"/>
      <c r="WHZ14" s="11"/>
      <c r="WIA14" s="11"/>
      <c r="WIB14" s="11"/>
      <c r="WIC14" s="11"/>
      <c r="WID14" s="11"/>
      <c r="WIE14" s="11"/>
      <c r="WIF14" s="11"/>
      <c r="WIG14" s="11"/>
      <c r="WIH14" s="11"/>
      <c r="WII14" s="11"/>
      <c r="WIJ14" s="11"/>
      <c r="WIK14" s="11"/>
      <c r="WIL14" s="11"/>
      <c r="WIM14" s="11"/>
      <c r="WIN14" s="11"/>
      <c r="WIO14" s="11"/>
      <c r="WIP14" s="11"/>
      <c r="WIQ14" s="11"/>
      <c r="WIR14" s="11"/>
      <c r="WIS14" s="11"/>
      <c r="WIT14" s="11"/>
      <c r="WIU14" s="11"/>
      <c r="WIV14" s="11"/>
      <c r="WIW14" s="11"/>
      <c r="WIX14" s="11"/>
      <c r="WIY14" s="11"/>
      <c r="WIZ14" s="11"/>
      <c r="WJA14" s="11"/>
      <c r="WJB14" s="11"/>
      <c r="WJC14" s="11"/>
      <c r="WJD14" s="11"/>
      <c r="WJE14" s="11"/>
      <c r="WJF14" s="11"/>
      <c r="WJG14" s="11"/>
      <c r="WJH14" s="11"/>
      <c r="WJI14" s="11"/>
      <c r="WJJ14" s="11"/>
      <c r="WJK14" s="11"/>
      <c r="WJL14" s="11"/>
      <c r="WJM14" s="11"/>
      <c r="WJN14" s="11"/>
      <c r="WJO14" s="11"/>
      <c r="WJP14" s="11"/>
      <c r="WJQ14" s="11"/>
      <c r="WJR14" s="11"/>
      <c r="WJS14" s="11"/>
      <c r="WJT14" s="11"/>
      <c r="WJU14" s="11"/>
      <c r="WJV14" s="11"/>
      <c r="WJW14" s="11"/>
      <c r="WJX14" s="11"/>
      <c r="WJY14" s="11"/>
      <c r="WJZ14" s="11"/>
      <c r="WKA14" s="11"/>
      <c r="WKB14" s="11"/>
      <c r="WKC14" s="11"/>
      <c r="WKD14" s="11"/>
      <c r="WKE14" s="11"/>
      <c r="WKF14" s="11"/>
      <c r="WKG14" s="11"/>
      <c r="WKH14" s="11"/>
      <c r="WKI14" s="11"/>
      <c r="WKJ14" s="11"/>
      <c r="WKK14" s="11"/>
      <c r="WKL14" s="11"/>
      <c r="WKM14" s="11"/>
      <c r="WKN14" s="11"/>
      <c r="WKO14" s="11"/>
      <c r="WKP14" s="11"/>
      <c r="WKQ14" s="11"/>
      <c r="WKR14" s="11"/>
      <c r="WKS14" s="11"/>
      <c r="WKT14" s="11"/>
      <c r="WKU14" s="11"/>
      <c r="WKV14" s="11"/>
      <c r="WKW14" s="11"/>
      <c r="WKX14" s="11"/>
      <c r="WKY14" s="11"/>
      <c r="WKZ14" s="11"/>
      <c r="WLA14" s="11"/>
      <c r="WLB14" s="11"/>
      <c r="WLC14" s="11"/>
      <c r="WLD14" s="11"/>
      <c r="WLE14" s="11"/>
      <c r="WLF14" s="11"/>
      <c r="WLG14" s="11"/>
      <c r="WLH14" s="11"/>
      <c r="WLI14" s="11"/>
      <c r="WLJ14" s="11"/>
      <c r="WLK14" s="11"/>
      <c r="WLL14" s="11"/>
      <c r="WLM14" s="11"/>
      <c r="WLN14" s="11"/>
      <c r="WLO14" s="11"/>
      <c r="WLP14" s="11"/>
      <c r="WLQ14" s="11"/>
      <c r="WLR14" s="11"/>
      <c r="WLS14" s="11"/>
      <c r="WLT14" s="11"/>
      <c r="WLU14" s="11"/>
      <c r="WLV14" s="11"/>
      <c r="WLW14" s="11"/>
      <c r="WLX14" s="11"/>
      <c r="WLY14" s="11"/>
      <c r="WLZ14" s="11"/>
      <c r="WMA14" s="11"/>
      <c r="WMB14" s="11"/>
      <c r="WMC14" s="11"/>
      <c r="WMD14" s="11"/>
      <c r="WME14" s="11"/>
      <c r="WMF14" s="11"/>
      <c r="WMG14" s="11"/>
      <c r="WMH14" s="11"/>
      <c r="WMI14" s="11"/>
      <c r="WMJ14" s="11"/>
      <c r="WMK14" s="11"/>
      <c r="WML14" s="11"/>
      <c r="WMM14" s="11"/>
      <c r="WMN14" s="11"/>
      <c r="WMO14" s="11"/>
      <c r="WMP14" s="11"/>
      <c r="WMQ14" s="11"/>
      <c r="WMR14" s="11"/>
      <c r="WMS14" s="11"/>
      <c r="WMT14" s="11"/>
      <c r="WMU14" s="11"/>
      <c r="WMV14" s="11"/>
      <c r="WMW14" s="11"/>
      <c r="WMX14" s="11"/>
      <c r="WMY14" s="11"/>
      <c r="WMZ14" s="11"/>
      <c r="WNA14" s="11"/>
      <c r="WNB14" s="11"/>
      <c r="WNC14" s="11"/>
      <c r="WND14" s="11"/>
      <c r="WNE14" s="11"/>
      <c r="WNF14" s="11"/>
      <c r="WNG14" s="11"/>
      <c r="WNH14" s="11"/>
      <c r="WNI14" s="11"/>
      <c r="WNJ14" s="11"/>
      <c r="WNK14" s="11"/>
      <c r="WNL14" s="11"/>
      <c r="WNM14" s="11"/>
      <c r="WNN14" s="11"/>
      <c r="WNO14" s="11"/>
      <c r="WNP14" s="11"/>
      <c r="WNQ14" s="11"/>
      <c r="WNR14" s="11"/>
      <c r="WNS14" s="11"/>
      <c r="WNT14" s="11"/>
      <c r="WNU14" s="11"/>
      <c r="WNV14" s="11"/>
      <c r="WNW14" s="11"/>
      <c r="WNX14" s="11"/>
      <c r="WNY14" s="11"/>
      <c r="WNZ14" s="11"/>
      <c r="WOA14" s="11"/>
      <c r="WOB14" s="11"/>
      <c r="WOC14" s="11"/>
      <c r="WOD14" s="11"/>
      <c r="WOE14" s="11"/>
      <c r="WOF14" s="11"/>
      <c r="WOG14" s="11"/>
      <c r="WOH14" s="11"/>
      <c r="WOI14" s="11"/>
      <c r="WOJ14" s="11"/>
      <c r="WOK14" s="11"/>
      <c r="WOL14" s="11"/>
      <c r="WOM14" s="11"/>
      <c r="WON14" s="11"/>
      <c r="WOO14" s="11"/>
      <c r="WOP14" s="11"/>
      <c r="WOQ14" s="11"/>
      <c r="WOR14" s="11"/>
      <c r="WOS14" s="11"/>
      <c r="WOT14" s="11"/>
      <c r="WOU14" s="11"/>
      <c r="WOV14" s="11"/>
      <c r="WOW14" s="11"/>
      <c r="WOX14" s="11"/>
      <c r="WOY14" s="11"/>
      <c r="WOZ14" s="11"/>
      <c r="WPA14" s="11"/>
      <c r="WPB14" s="11"/>
      <c r="WPC14" s="11"/>
      <c r="WPD14" s="11"/>
      <c r="WPE14" s="11"/>
      <c r="WPF14" s="11"/>
      <c r="WPG14" s="11"/>
      <c r="WPH14" s="11"/>
      <c r="WPI14" s="11"/>
      <c r="WPJ14" s="11"/>
      <c r="WPK14" s="11"/>
      <c r="WPL14" s="11"/>
      <c r="WPM14" s="11"/>
      <c r="WPN14" s="11"/>
      <c r="WPO14" s="11"/>
      <c r="WPP14" s="11"/>
      <c r="WPQ14" s="11"/>
      <c r="WPR14" s="11"/>
      <c r="WPS14" s="11"/>
      <c r="WPT14" s="11"/>
      <c r="WPU14" s="11"/>
      <c r="WPV14" s="11"/>
      <c r="WPW14" s="11"/>
      <c r="WPX14" s="11"/>
      <c r="WPY14" s="11"/>
      <c r="WPZ14" s="11"/>
      <c r="WQA14" s="11"/>
      <c r="WQB14" s="11"/>
      <c r="WQC14" s="11"/>
      <c r="WQD14" s="11"/>
      <c r="WQE14" s="11"/>
      <c r="WQF14" s="11"/>
      <c r="WQG14" s="11"/>
      <c r="WQH14" s="11"/>
      <c r="WQI14" s="11"/>
      <c r="WQJ14" s="11"/>
      <c r="WQK14" s="11"/>
      <c r="WQL14" s="11"/>
      <c r="WQM14" s="11"/>
      <c r="WQN14" s="11"/>
      <c r="WQO14" s="11"/>
      <c r="WQP14" s="11"/>
      <c r="WQQ14" s="11"/>
      <c r="WQR14" s="11"/>
      <c r="WQS14" s="11"/>
      <c r="WQT14" s="11"/>
      <c r="WQU14" s="11"/>
      <c r="WQV14" s="11"/>
      <c r="WQW14" s="11"/>
      <c r="WQX14" s="11"/>
      <c r="WQY14" s="11"/>
      <c r="WQZ14" s="11"/>
      <c r="WRA14" s="11"/>
      <c r="WRB14" s="11"/>
      <c r="WRC14" s="11"/>
      <c r="WRD14" s="11"/>
      <c r="WRE14" s="11"/>
      <c r="WRF14" s="11"/>
      <c r="WRG14" s="11"/>
      <c r="WRH14" s="11"/>
      <c r="WRI14" s="11"/>
      <c r="WRJ14" s="11"/>
      <c r="WRK14" s="11"/>
      <c r="WRL14" s="11"/>
      <c r="WRM14" s="11"/>
      <c r="WRN14" s="11"/>
      <c r="WRO14" s="11"/>
      <c r="WRP14" s="11"/>
      <c r="WRQ14" s="11"/>
      <c r="WRR14" s="11"/>
      <c r="WRS14" s="11"/>
      <c r="WRT14" s="11"/>
      <c r="WRU14" s="11"/>
      <c r="WRV14" s="11"/>
      <c r="WRW14" s="11"/>
      <c r="WRX14" s="11"/>
      <c r="WRY14" s="11"/>
      <c r="WRZ14" s="11"/>
      <c r="WSA14" s="11"/>
      <c r="WSB14" s="11"/>
      <c r="WSC14" s="11"/>
      <c r="WSD14" s="11"/>
      <c r="WSE14" s="11"/>
      <c r="WSF14" s="11"/>
      <c r="WSG14" s="11"/>
      <c r="WSH14" s="11"/>
      <c r="WSI14" s="11"/>
      <c r="WSJ14" s="11"/>
      <c r="WSK14" s="11"/>
      <c r="WSL14" s="11"/>
      <c r="WSM14" s="11"/>
      <c r="WSN14" s="11"/>
      <c r="WSO14" s="11"/>
      <c r="WSP14" s="11"/>
      <c r="WSQ14" s="11"/>
      <c r="WSR14" s="11"/>
      <c r="WSS14" s="11"/>
      <c r="WST14" s="11"/>
      <c r="WSU14" s="11"/>
      <c r="WSV14" s="11"/>
      <c r="WSW14" s="11"/>
      <c r="WSX14" s="11"/>
      <c r="WSY14" s="11"/>
      <c r="WSZ14" s="11"/>
      <c r="WTA14" s="11"/>
      <c r="WTB14" s="11"/>
      <c r="WTC14" s="11"/>
      <c r="WTD14" s="11"/>
      <c r="WTE14" s="11"/>
      <c r="WTF14" s="11"/>
      <c r="WTG14" s="11"/>
      <c r="WTH14" s="11"/>
      <c r="WTI14" s="11"/>
      <c r="WTJ14" s="11"/>
      <c r="WTK14" s="11"/>
      <c r="WTL14" s="11"/>
      <c r="WTM14" s="11"/>
      <c r="WTN14" s="11"/>
      <c r="WTO14" s="11"/>
      <c r="WTP14" s="11"/>
      <c r="WTQ14" s="11"/>
      <c r="WTR14" s="11"/>
      <c r="WTS14" s="11"/>
      <c r="WTT14" s="11"/>
      <c r="WTU14" s="11"/>
      <c r="WTV14" s="11"/>
      <c r="WTW14" s="11"/>
      <c r="WTX14" s="11"/>
      <c r="WTY14" s="11"/>
      <c r="WTZ14" s="11"/>
      <c r="WUA14" s="11"/>
      <c r="WUB14" s="11"/>
      <c r="WUC14" s="11"/>
      <c r="WUD14" s="11"/>
      <c r="WUE14" s="11"/>
      <c r="WUF14" s="11"/>
      <c r="WUG14" s="11"/>
      <c r="WUH14" s="11"/>
      <c r="WUI14" s="11"/>
      <c r="WUJ14" s="11"/>
      <c r="WUK14" s="11"/>
      <c r="WUL14" s="11"/>
      <c r="WUM14" s="11"/>
      <c r="WUN14" s="11"/>
      <c r="WUO14" s="11"/>
      <c r="WUP14" s="11"/>
      <c r="WUQ14" s="11"/>
      <c r="WUR14" s="11"/>
      <c r="WUS14" s="11"/>
      <c r="WUT14" s="11"/>
      <c r="WUU14" s="11"/>
      <c r="WUV14" s="11"/>
      <c r="WUW14" s="11"/>
      <c r="WUX14" s="11"/>
      <c r="WUY14" s="11"/>
      <c r="WUZ14" s="11"/>
      <c r="WVA14" s="11"/>
      <c r="WVB14" s="11"/>
      <c r="WVC14" s="11"/>
      <c r="WVD14" s="11"/>
      <c r="WVE14" s="11"/>
      <c r="WVF14" s="11"/>
      <c r="WVG14" s="11"/>
      <c r="WVH14" s="11"/>
      <c r="WVI14" s="11"/>
      <c r="WVJ14" s="11"/>
      <c r="WVK14" s="11"/>
      <c r="WVL14" s="11"/>
      <c r="WVM14" s="11"/>
      <c r="WVN14" s="11"/>
      <c r="WVO14" s="11"/>
      <c r="WVP14" s="11"/>
      <c r="WVQ14" s="11"/>
      <c r="WVR14" s="11"/>
      <c r="WVS14" s="11"/>
      <c r="WVT14" s="11"/>
      <c r="WVU14" s="11"/>
      <c r="WVV14" s="11"/>
      <c r="WVW14" s="11"/>
      <c r="WVX14" s="11"/>
      <c r="WVY14" s="11"/>
      <c r="WVZ14" s="11"/>
      <c r="WWA14" s="11"/>
      <c r="WWB14" s="11"/>
      <c r="WWC14" s="11"/>
      <c r="WWD14" s="11"/>
      <c r="WWE14" s="11"/>
      <c r="WWF14" s="11"/>
      <c r="WWG14" s="11"/>
      <c r="WWH14" s="11"/>
      <c r="WWI14" s="11"/>
      <c r="WWJ14" s="11"/>
      <c r="WWK14" s="11"/>
      <c r="WWL14" s="11"/>
      <c r="WWM14" s="11"/>
      <c r="WWN14" s="11"/>
      <c r="WWO14" s="11"/>
      <c r="WWP14" s="11"/>
      <c r="WWQ14" s="11"/>
      <c r="WWR14" s="11"/>
      <c r="WWS14" s="11"/>
      <c r="WWT14" s="11"/>
      <c r="WWU14" s="11"/>
      <c r="WWV14" s="11"/>
      <c r="WWW14" s="11"/>
      <c r="WWX14" s="11"/>
      <c r="WWY14" s="11"/>
      <c r="WWZ14" s="11"/>
      <c r="WXA14" s="11"/>
      <c r="WXB14" s="11"/>
      <c r="WXC14" s="11"/>
      <c r="WXD14" s="11"/>
      <c r="WXE14" s="11"/>
      <c r="WXF14" s="11"/>
      <c r="WXG14" s="11"/>
      <c r="WXH14" s="11"/>
      <c r="WXI14" s="11"/>
      <c r="WXJ14" s="11"/>
      <c r="WXK14" s="11"/>
      <c r="WXL14" s="11"/>
      <c r="WXM14" s="11"/>
      <c r="WXN14" s="11"/>
      <c r="WXO14" s="11"/>
      <c r="WXP14" s="11"/>
      <c r="WXQ14" s="11"/>
      <c r="WXR14" s="11"/>
      <c r="WXS14" s="11"/>
      <c r="WXT14" s="11"/>
      <c r="WXU14" s="11"/>
      <c r="WXV14" s="11"/>
      <c r="WXW14" s="11"/>
      <c r="WXX14" s="11"/>
      <c r="WXY14" s="11"/>
      <c r="WXZ14" s="11"/>
      <c r="WYA14" s="11"/>
      <c r="WYB14" s="11"/>
      <c r="WYC14" s="11"/>
      <c r="WYD14" s="11"/>
      <c r="WYE14" s="11"/>
      <c r="WYF14" s="11"/>
      <c r="WYG14" s="11"/>
      <c r="WYH14" s="11"/>
      <c r="WYI14" s="11"/>
      <c r="WYJ14" s="11"/>
      <c r="WYK14" s="11"/>
      <c r="WYL14" s="11"/>
      <c r="WYM14" s="11"/>
      <c r="WYN14" s="11"/>
      <c r="WYO14" s="11"/>
      <c r="WYP14" s="11"/>
      <c r="WYQ14" s="11"/>
      <c r="WYR14" s="11"/>
      <c r="WYS14" s="11"/>
      <c r="WYT14" s="11"/>
      <c r="WYU14" s="11"/>
      <c r="WYV14" s="11"/>
      <c r="WYW14" s="11"/>
      <c r="WYX14" s="11"/>
      <c r="WYY14" s="11"/>
      <c r="WYZ14" s="11"/>
      <c r="WZA14" s="11"/>
      <c r="WZB14" s="11"/>
      <c r="WZC14" s="11"/>
      <c r="WZD14" s="11"/>
      <c r="WZE14" s="11"/>
      <c r="WZF14" s="11"/>
      <c r="WZG14" s="11"/>
      <c r="WZH14" s="11"/>
      <c r="WZI14" s="11"/>
      <c r="WZJ14" s="11"/>
      <c r="WZK14" s="11"/>
      <c r="WZL14" s="11"/>
      <c r="WZM14" s="11"/>
      <c r="WZN14" s="11"/>
      <c r="WZO14" s="11"/>
      <c r="WZP14" s="11"/>
      <c r="WZQ14" s="11"/>
      <c r="WZR14" s="11"/>
      <c r="WZS14" s="11"/>
      <c r="WZT14" s="11"/>
      <c r="WZU14" s="11"/>
      <c r="WZV14" s="11"/>
      <c r="WZW14" s="11"/>
      <c r="WZX14" s="11"/>
      <c r="WZY14" s="11"/>
      <c r="WZZ14" s="11"/>
      <c r="XAA14" s="11"/>
      <c r="XAB14" s="11"/>
      <c r="XAC14" s="11"/>
      <c r="XAD14" s="11"/>
      <c r="XAE14" s="11"/>
      <c r="XAF14" s="11"/>
      <c r="XAG14" s="11"/>
      <c r="XAH14" s="11"/>
      <c r="XAI14" s="11"/>
      <c r="XAJ14" s="11"/>
      <c r="XAK14" s="11"/>
      <c r="XAL14" s="11"/>
      <c r="XAM14" s="11"/>
      <c r="XAN14" s="11"/>
      <c r="XAO14" s="11"/>
      <c r="XAP14" s="11"/>
      <c r="XAQ14" s="11"/>
      <c r="XAR14" s="11"/>
      <c r="XAS14" s="11"/>
      <c r="XAT14" s="11"/>
      <c r="XAU14" s="11"/>
      <c r="XAV14" s="11"/>
      <c r="XAW14" s="11"/>
      <c r="XAX14" s="11"/>
      <c r="XAY14" s="11"/>
      <c r="XAZ14" s="11"/>
      <c r="XBA14" s="11"/>
      <c r="XBB14" s="11"/>
      <c r="XBC14" s="11"/>
      <c r="XBD14" s="11"/>
      <c r="XBE14" s="11"/>
      <c r="XBF14" s="11"/>
      <c r="XBG14" s="11"/>
      <c r="XBH14" s="11"/>
      <c r="XBI14" s="11"/>
      <c r="XBJ14" s="11"/>
      <c r="XBK14" s="11"/>
      <c r="XBL14" s="11"/>
      <c r="XBM14" s="11"/>
      <c r="XBN14" s="11"/>
      <c r="XBO14" s="11"/>
      <c r="XBP14" s="11"/>
      <c r="XBQ14" s="11"/>
      <c r="XBR14" s="11"/>
      <c r="XBS14" s="11"/>
      <c r="XBT14" s="11"/>
      <c r="XBU14" s="11"/>
      <c r="XBV14" s="11"/>
      <c r="XBW14" s="11"/>
      <c r="XBX14" s="11"/>
      <c r="XBY14" s="11"/>
      <c r="XBZ14" s="11"/>
      <c r="XCA14" s="11"/>
      <c r="XCB14" s="11"/>
      <c r="XCC14" s="11"/>
      <c r="XCD14" s="11"/>
      <c r="XCE14" s="11"/>
      <c r="XCF14" s="11"/>
      <c r="XCG14" s="11"/>
      <c r="XCH14" s="11"/>
      <c r="XCI14" s="11"/>
      <c r="XCJ14" s="11"/>
      <c r="XCK14" s="11"/>
      <c r="XCL14" s="11"/>
      <c r="XCM14" s="11"/>
      <c r="XCN14" s="11"/>
      <c r="XCO14" s="11"/>
      <c r="XCP14" s="11"/>
      <c r="XCQ14" s="11"/>
      <c r="XCR14" s="11"/>
      <c r="XCS14" s="11"/>
      <c r="XCT14" s="11"/>
      <c r="XCU14" s="11"/>
      <c r="XCV14" s="11"/>
      <c r="XCW14" s="11"/>
      <c r="XCX14" s="11"/>
      <c r="XCY14" s="11"/>
      <c r="XCZ14" s="11"/>
      <c r="XDA14" s="11"/>
      <c r="XDB14" s="11"/>
      <c r="XDC14" s="11"/>
      <c r="XDD14" s="11"/>
      <c r="XDE14" s="11"/>
      <c r="XDF14" s="11"/>
      <c r="XDG14" s="11"/>
      <c r="XDH14" s="11"/>
      <c r="XDI14" s="11"/>
      <c r="XDJ14" s="11"/>
      <c r="XDK14" s="11"/>
      <c r="XDL14" s="11"/>
      <c r="XDM14" s="11"/>
      <c r="XDN14" s="11"/>
      <c r="XDO14" s="11"/>
      <c r="XDP14" s="11"/>
      <c r="XDQ14" s="11"/>
      <c r="XDR14" s="11"/>
      <c r="XDS14" s="11"/>
      <c r="XDT14" s="11"/>
      <c r="XDU14" s="11"/>
      <c r="XDV14" s="11"/>
      <c r="XDW14" s="11"/>
      <c r="XDX14" s="11"/>
      <c r="XDY14" s="11"/>
      <c r="XDZ14" s="11"/>
      <c r="XEA14" s="11"/>
      <c r="XEB14" s="11"/>
      <c r="XEC14" s="11"/>
      <c r="XED14" s="11"/>
      <c r="XEE14" s="11"/>
      <c r="XEF14" s="11"/>
      <c r="XEG14" s="11"/>
      <c r="XEH14" s="11"/>
      <c r="XEI14" s="11"/>
      <c r="XEJ14" s="11"/>
      <c r="XEK14" s="11"/>
      <c r="XEL14" s="11"/>
      <c r="XEM14" s="11"/>
      <c r="XEN14" s="11"/>
      <c r="XEO14" s="11"/>
      <c r="XEP14" s="11"/>
      <c r="XEQ14" s="11"/>
      <c r="XER14" s="11"/>
      <c r="XES14" s="11"/>
      <c r="XET14" s="11"/>
      <c r="XEU14" s="11"/>
    </row>
    <row r="15" spans="1:16375" s="350" customFormat="1" ht="26.25" customHeight="1" x14ac:dyDescent="0.2">
      <c r="A15" s="437"/>
      <c r="B15" s="417" t="s">
        <v>14729</v>
      </c>
      <c r="C15" s="418" t="s">
        <v>16649</v>
      </c>
      <c r="D15" s="418">
        <v>90776</v>
      </c>
      <c r="E15" s="417" t="s">
        <v>391</v>
      </c>
      <c r="F15" s="419" t="s">
        <v>557</v>
      </c>
      <c r="G15" s="428" t="s">
        <v>512</v>
      </c>
      <c r="H15" s="422">
        <v>2640</v>
      </c>
      <c r="I15" s="426"/>
      <c r="J15" s="423">
        <f>ROUND((I15*1.2875),2)</f>
        <v>0</v>
      </c>
      <c r="K15" s="421">
        <f t="shared" si="0"/>
        <v>0</v>
      </c>
      <c r="L15" s="421">
        <f t="shared" si="1"/>
        <v>0</v>
      </c>
      <c r="M15" s="349"/>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c r="BH15" s="11"/>
      <c r="BI15" s="11"/>
      <c r="BJ15" s="11"/>
      <c r="BK15" s="11"/>
      <c r="BL15" s="11"/>
      <c r="BM15" s="11"/>
      <c r="BN15" s="11"/>
      <c r="BO15" s="11"/>
      <c r="BP15" s="11"/>
      <c r="BQ15" s="11"/>
      <c r="BR15" s="11"/>
      <c r="BS15" s="11"/>
      <c r="BT15" s="11"/>
      <c r="BU15" s="11"/>
      <c r="BV15" s="11"/>
      <c r="BW15" s="11"/>
      <c r="BX15" s="11"/>
      <c r="BY15" s="11"/>
      <c r="BZ15" s="11"/>
      <c r="CA15" s="11"/>
      <c r="CB15" s="11"/>
      <c r="CC15" s="11"/>
      <c r="CD15" s="11"/>
      <c r="CE15" s="11"/>
      <c r="CF15" s="11"/>
      <c r="CG15" s="11"/>
      <c r="CH15" s="11"/>
      <c r="CI15" s="11"/>
      <c r="CJ15" s="11"/>
      <c r="CK15" s="11"/>
      <c r="CL15" s="11"/>
      <c r="CM15" s="11"/>
      <c r="CN15" s="11"/>
      <c r="CO15" s="11"/>
      <c r="CP15" s="11"/>
      <c r="CQ15" s="11"/>
      <c r="CR15" s="11"/>
      <c r="CS15" s="11"/>
      <c r="CT15" s="11"/>
      <c r="CU15" s="11"/>
      <c r="CV15" s="11"/>
      <c r="CW15" s="11"/>
      <c r="CX15" s="11"/>
      <c r="CY15" s="11"/>
      <c r="CZ15" s="11"/>
      <c r="DA15" s="11"/>
      <c r="DB15" s="11"/>
      <c r="DC15" s="11"/>
      <c r="DD15" s="11"/>
      <c r="DE15" s="11"/>
      <c r="DF15" s="11"/>
      <c r="DG15" s="11"/>
      <c r="DH15" s="11"/>
      <c r="DI15" s="11"/>
      <c r="DJ15" s="11"/>
      <c r="DK15" s="11"/>
      <c r="DL15" s="11"/>
      <c r="DM15" s="11"/>
      <c r="DN15" s="11"/>
      <c r="DO15" s="11"/>
      <c r="DP15" s="11"/>
      <c r="DQ15" s="11"/>
      <c r="DR15" s="11"/>
      <c r="DS15" s="11"/>
      <c r="DT15" s="11"/>
      <c r="DU15" s="11"/>
      <c r="DV15" s="11"/>
      <c r="DW15" s="11"/>
      <c r="DX15" s="11"/>
      <c r="DY15" s="11"/>
      <c r="DZ15" s="11"/>
      <c r="EA15" s="11"/>
      <c r="EB15" s="11"/>
      <c r="EC15" s="11"/>
      <c r="ED15" s="11"/>
      <c r="EE15" s="11"/>
      <c r="EF15" s="11"/>
      <c r="EG15" s="11"/>
      <c r="EH15" s="11"/>
      <c r="EI15" s="11"/>
      <c r="EJ15" s="11"/>
      <c r="EK15" s="11"/>
      <c r="EL15" s="11"/>
      <c r="EM15" s="11"/>
      <c r="EN15" s="11"/>
      <c r="EO15" s="11"/>
      <c r="EP15" s="11"/>
      <c r="EQ15" s="11"/>
      <c r="ER15" s="11"/>
      <c r="ES15" s="11"/>
      <c r="ET15" s="11"/>
      <c r="EU15" s="11"/>
      <c r="EV15" s="11"/>
      <c r="EW15" s="11"/>
      <c r="EX15" s="11"/>
      <c r="EY15" s="11"/>
      <c r="EZ15" s="11"/>
      <c r="FA15" s="11"/>
      <c r="FB15" s="11"/>
      <c r="FC15" s="11"/>
      <c r="FD15" s="11"/>
      <c r="FE15" s="11"/>
      <c r="FF15" s="11"/>
      <c r="FG15" s="11"/>
      <c r="FH15" s="11"/>
      <c r="FI15" s="11"/>
      <c r="FJ15" s="11"/>
      <c r="FK15" s="11"/>
      <c r="FL15" s="11"/>
      <c r="FM15" s="11"/>
      <c r="FN15" s="11"/>
      <c r="FO15" s="11"/>
      <c r="FP15" s="11"/>
      <c r="FQ15" s="11"/>
      <c r="FR15" s="11"/>
      <c r="FS15" s="11"/>
      <c r="FT15" s="11"/>
      <c r="FU15" s="11"/>
      <c r="FV15" s="11"/>
      <c r="FW15" s="11"/>
      <c r="FX15" s="11"/>
      <c r="FY15" s="11"/>
      <c r="FZ15" s="11"/>
      <c r="GA15" s="11"/>
      <c r="GB15" s="11"/>
      <c r="GC15" s="11"/>
      <c r="GD15" s="11"/>
      <c r="GE15" s="11"/>
      <c r="GF15" s="11"/>
      <c r="GG15" s="11"/>
      <c r="GH15" s="11"/>
      <c r="GI15" s="11"/>
      <c r="GJ15" s="11"/>
      <c r="GK15" s="11"/>
      <c r="GL15" s="11"/>
      <c r="GM15" s="11"/>
      <c r="GN15" s="11"/>
      <c r="GO15" s="11"/>
      <c r="GP15" s="11"/>
      <c r="GQ15" s="11"/>
      <c r="GR15" s="11"/>
      <c r="GS15" s="11"/>
      <c r="GT15" s="11"/>
      <c r="GU15" s="11"/>
      <c r="GV15" s="11"/>
      <c r="GW15" s="11"/>
      <c r="GX15" s="11"/>
      <c r="GY15" s="11"/>
      <c r="GZ15" s="11"/>
      <c r="HA15" s="11"/>
      <c r="HB15" s="11"/>
      <c r="HC15" s="11"/>
      <c r="HD15" s="11"/>
      <c r="HE15" s="11"/>
      <c r="HF15" s="11"/>
      <c r="HG15" s="11"/>
      <c r="HH15" s="11"/>
      <c r="HI15" s="11"/>
      <c r="HJ15" s="11"/>
      <c r="HK15" s="11"/>
      <c r="HL15" s="11"/>
      <c r="HM15" s="11"/>
      <c r="HN15" s="11"/>
      <c r="HO15" s="11"/>
      <c r="HP15" s="11"/>
      <c r="HQ15" s="11"/>
      <c r="HR15" s="11"/>
      <c r="HS15" s="11"/>
      <c r="HT15" s="11"/>
      <c r="HU15" s="11"/>
      <c r="HV15" s="11"/>
      <c r="HW15" s="11"/>
      <c r="HX15" s="11"/>
      <c r="HY15" s="11"/>
      <c r="HZ15" s="11"/>
      <c r="IA15" s="11"/>
      <c r="IB15" s="11"/>
      <c r="IC15" s="11"/>
      <c r="ID15" s="11"/>
      <c r="IE15" s="11"/>
      <c r="IF15" s="11"/>
      <c r="IG15" s="11"/>
      <c r="IH15" s="11"/>
      <c r="II15" s="11"/>
      <c r="IJ15" s="11"/>
      <c r="IK15" s="11"/>
      <c r="IL15" s="11"/>
      <c r="IM15" s="11"/>
      <c r="IN15" s="11"/>
      <c r="IO15" s="11"/>
      <c r="IP15" s="11"/>
      <c r="IQ15" s="11"/>
      <c r="IR15" s="11"/>
      <c r="IS15" s="11"/>
      <c r="IT15" s="11"/>
      <c r="IU15" s="11"/>
      <c r="IV15" s="11"/>
      <c r="IW15" s="11"/>
      <c r="IX15" s="11"/>
      <c r="IY15" s="11"/>
      <c r="IZ15" s="11"/>
      <c r="JA15" s="11"/>
      <c r="JB15" s="11"/>
      <c r="JC15" s="11"/>
      <c r="JD15" s="11"/>
      <c r="JE15" s="11"/>
      <c r="JF15" s="11"/>
      <c r="JG15" s="11"/>
      <c r="JH15" s="11"/>
      <c r="JI15" s="11"/>
      <c r="JJ15" s="11"/>
      <c r="JK15" s="11"/>
      <c r="JL15" s="11"/>
      <c r="JM15" s="11"/>
      <c r="JN15" s="11"/>
      <c r="JO15" s="11"/>
      <c r="JP15" s="11"/>
      <c r="JQ15" s="11"/>
      <c r="JR15" s="11"/>
      <c r="JS15" s="11"/>
      <c r="JT15" s="11"/>
      <c r="JU15" s="11"/>
      <c r="JV15" s="11"/>
      <c r="JW15" s="11"/>
      <c r="JX15" s="11"/>
      <c r="JY15" s="11"/>
      <c r="JZ15" s="11"/>
      <c r="KA15" s="11"/>
      <c r="KB15" s="11"/>
      <c r="KC15" s="11"/>
      <c r="KD15" s="11"/>
      <c r="KE15" s="11"/>
      <c r="KF15" s="11"/>
      <c r="KG15" s="11"/>
      <c r="KH15" s="11"/>
      <c r="KI15" s="11"/>
      <c r="KJ15" s="11"/>
      <c r="KK15" s="11"/>
      <c r="KL15" s="11"/>
      <c r="KM15" s="11"/>
      <c r="KN15" s="11"/>
      <c r="KO15" s="11"/>
      <c r="KP15" s="11"/>
      <c r="KQ15" s="11"/>
      <c r="KR15" s="11"/>
      <c r="KS15" s="11"/>
      <c r="KT15" s="11"/>
      <c r="KU15" s="11"/>
      <c r="KV15" s="11"/>
      <c r="KW15" s="11"/>
      <c r="KX15" s="11"/>
      <c r="KY15" s="11"/>
      <c r="KZ15" s="11"/>
      <c r="LA15" s="11"/>
      <c r="LB15" s="11"/>
      <c r="LC15" s="11"/>
      <c r="LD15" s="11"/>
      <c r="LE15" s="11"/>
      <c r="LF15" s="11"/>
      <c r="LG15" s="11"/>
      <c r="LH15" s="11"/>
      <c r="LI15" s="11"/>
      <c r="LJ15" s="11"/>
      <c r="LK15" s="11"/>
      <c r="LL15" s="11"/>
      <c r="LM15" s="11"/>
      <c r="LN15" s="11"/>
      <c r="LO15" s="11"/>
      <c r="LP15" s="11"/>
      <c r="LQ15" s="11"/>
      <c r="LR15" s="11"/>
      <c r="LS15" s="11"/>
      <c r="LT15" s="11"/>
      <c r="LU15" s="11"/>
      <c r="LV15" s="11"/>
      <c r="LW15" s="11"/>
      <c r="LX15" s="11"/>
      <c r="LY15" s="11"/>
      <c r="LZ15" s="11"/>
      <c r="MA15" s="11"/>
      <c r="MB15" s="11"/>
      <c r="MC15" s="11"/>
      <c r="MD15" s="11"/>
      <c r="ME15" s="11"/>
      <c r="MF15" s="11"/>
      <c r="MG15" s="11"/>
      <c r="MH15" s="11"/>
      <c r="MI15" s="11"/>
      <c r="MJ15" s="11"/>
      <c r="MK15" s="11"/>
      <c r="ML15" s="11"/>
      <c r="MM15" s="11"/>
      <c r="MN15" s="11"/>
      <c r="MO15" s="11"/>
      <c r="MP15" s="11"/>
      <c r="MQ15" s="11"/>
      <c r="MR15" s="11"/>
      <c r="MS15" s="11"/>
      <c r="MT15" s="11"/>
      <c r="MU15" s="11"/>
      <c r="MV15" s="11"/>
      <c r="MW15" s="11"/>
      <c r="MX15" s="11"/>
      <c r="MY15" s="11"/>
      <c r="MZ15" s="11"/>
      <c r="NA15" s="11"/>
      <c r="NB15" s="11"/>
      <c r="NC15" s="11"/>
      <c r="ND15" s="11"/>
      <c r="NE15" s="11"/>
      <c r="NF15" s="11"/>
      <c r="NG15" s="11"/>
      <c r="NH15" s="11"/>
      <c r="NI15" s="11"/>
      <c r="NJ15" s="11"/>
      <c r="NK15" s="11"/>
      <c r="NL15" s="11"/>
      <c r="NM15" s="11"/>
      <c r="NN15" s="11"/>
      <c r="NO15" s="11"/>
      <c r="NP15" s="11"/>
      <c r="NQ15" s="11"/>
      <c r="NR15" s="11"/>
      <c r="NS15" s="11"/>
      <c r="NT15" s="11"/>
      <c r="NU15" s="11"/>
      <c r="NV15" s="11"/>
      <c r="NW15" s="11"/>
      <c r="NX15" s="11"/>
      <c r="NY15" s="11"/>
      <c r="NZ15" s="11"/>
      <c r="OA15" s="11"/>
      <c r="OB15" s="11"/>
      <c r="OC15" s="11"/>
      <c r="OD15" s="11"/>
      <c r="OE15" s="11"/>
      <c r="OF15" s="11"/>
      <c r="OG15" s="11"/>
      <c r="OH15" s="11"/>
      <c r="OI15" s="11"/>
      <c r="OJ15" s="11"/>
      <c r="OK15" s="11"/>
      <c r="OL15" s="11"/>
      <c r="OM15" s="11"/>
      <c r="ON15" s="11"/>
      <c r="OO15" s="11"/>
      <c r="OP15" s="11"/>
      <c r="OQ15" s="11"/>
      <c r="OR15" s="11"/>
      <c r="OS15" s="11"/>
      <c r="OT15" s="11"/>
      <c r="OU15" s="11"/>
      <c r="OV15" s="11"/>
      <c r="OW15" s="11"/>
      <c r="OX15" s="11"/>
      <c r="OY15" s="11"/>
      <c r="OZ15" s="11"/>
      <c r="PA15" s="11"/>
      <c r="PB15" s="11"/>
      <c r="PC15" s="11"/>
      <c r="PD15" s="11"/>
      <c r="PE15" s="11"/>
      <c r="PF15" s="11"/>
      <c r="PG15" s="11"/>
      <c r="PH15" s="11"/>
      <c r="PI15" s="11"/>
      <c r="PJ15" s="11"/>
      <c r="PK15" s="11"/>
      <c r="PL15" s="11"/>
      <c r="PM15" s="11"/>
      <c r="PN15" s="11"/>
      <c r="PO15" s="11"/>
      <c r="PP15" s="11"/>
      <c r="PQ15" s="11"/>
      <c r="PR15" s="11"/>
      <c r="PS15" s="11"/>
      <c r="PT15" s="11"/>
      <c r="PU15" s="11"/>
      <c r="PV15" s="11"/>
      <c r="PW15" s="11"/>
      <c r="PX15" s="11"/>
      <c r="PY15" s="11"/>
      <c r="PZ15" s="11"/>
      <c r="QA15" s="11"/>
      <c r="QB15" s="11"/>
      <c r="QC15" s="11"/>
      <c r="QD15" s="11"/>
      <c r="QE15" s="11"/>
      <c r="QF15" s="11"/>
      <c r="QG15" s="11"/>
      <c r="QH15" s="11"/>
      <c r="QI15" s="11"/>
      <c r="QJ15" s="11"/>
      <c r="QK15" s="11"/>
      <c r="QL15" s="11"/>
      <c r="QM15" s="11"/>
      <c r="QN15" s="11"/>
      <c r="QO15" s="11"/>
      <c r="QP15" s="11"/>
      <c r="QQ15" s="11"/>
      <c r="QR15" s="11"/>
      <c r="QS15" s="11"/>
      <c r="QT15" s="11"/>
      <c r="QU15" s="11"/>
      <c r="QV15" s="11"/>
      <c r="QW15" s="11"/>
      <c r="QX15" s="11"/>
      <c r="QY15" s="11"/>
      <c r="QZ15" s="11"/>
      <c r="RA15" s="11"/>
      <c r="RB15" s="11"/>
      <c r="RC15" s="11"/>
      <c r="RD15" s="11"/>
      <c r="RE15" s="11"/>
      <c r="RF15" s="11"/>
      <c r="RG15" s="11"/>
      <c r="RH15" s="11"/>
      <c r="RI15" s="11"/>
      <c r="RJ15" s="11"/>
      <c r="RK15" s="11"/>
      <c r="RL15" s="11"/>
      <c r="RM15" s="11"/>
      <c r="RN15" s="11"/>
      <c r="RO15" s="11"/>
      <c r="RP15" s="11"/>
      <c r="RQ15" s="11"/>
      <c r="RR15" s="11"/>
      <c r="RS15" s="11"/>
      <c r="RT15" s="11"/>
      <c r="RU15" s="11"/>
      <c r="RV15" s="11"/>
      <c r="RW15" s="11"/>
      <c r="RX15" s="11"/>
      <c r="RY15" s="11"/>
      <c r="RZ15" s="11"/>
      <c r="SA15" s="11"/>
      <c r="SB15" s="11"/>
      <c r="SC15" s="11"/>
      <c r="SD15" s="11"/>
      <c r="SE15" s="11"/>
      <c r="SF15" s="11"/>
      <c r="SG15" s="11"/>
      <c r="SH15" s="11"/>
      <c r="SI15" s="11"/>
      <c r="SJ15" s="11"/>
      <c r="SK15" s="11"/>
      <c r="SL15" s="11"/>
      <c r="SM15" s="11"/>
      <c r="SN15" s="11"/>
      <c r="SO15" s="11"/>
      <c r="SP15" s="11"/>
      <c r="SQ15" s="11"/>
      <c r="SR15" s="11"/>
      <c r="SS15" s="11"/>
      <c r="ST15" s="11"/>
      <c r="SU15" s="11"/>
      <c r="SV15" s="11"/>
      <c r="SW15" s="11"/>
      <c r="SX15" s="11"/>
      <c r="SY15" s="11"/>
      <c r="SZ15" s="11"/>
      <c r="TA15" s="11"/>
      <c r="TB15" s="11"/>
      <c r="TC15" s="11"/>
      <c r="TD15" s="11"/>
      <c r="TE15" s="11"/>
      <c r="TF15" s="11"/>
      <c r="TG15" s="11"/>
      <c r="TH15" s="11"/>
      <c r="TI15" s="11"/>
      <c r="TJ15" s="11"/>
      <c r="TK15" s="11"/>
      <c r="TL15" s="11"/>
      <c r="TM15" s="11"/>
      <c r="TN15" s="11"/>
      <c r="TO15" s="11"/>
      <c r="TP15" s="11"/>
      <c r="TQ15" s="11"/>
      <c r="TR15" s="11"/>
      <c r="TS15" s="11"/>
      <c r="TT15" s="11"/>
      <c r="TU15" s="11"/>
      <c r="TV15" s="11"/>
      <c r="TW15" s="11"/>
      <c r="TX15" s="11"/>
      <c r="TY15" s="11"/>
      <c r="TZ15" s="11"/>
      <c r="UA15" s="11"/>
      <c r="UB15" s="11"/>
      <c r="UC15" s="11"/>
      <c r="UD15" s="11"/>
      <c r="UE15" s="11"/>
      <c r="UF15" s="11"/>
      <c r="UG15" s="11"/>
      <c r="UH15" s="11"/>
      <c r="UI15" s="11"/>
      <c r="UJ15" s="11"/>
      <c r="UK15" s="11"/>
      <c r="UL15" s="11"/>
      <c r="UM15" s="11"/>
      <c r="UN15" s="11"/>
      <c r="UO15" s="11"/>
      <c r="UP15" s="11"/>
      <c r="UQ15" s="11"/>
      <c r="UR15" s="11"/>
      <c r="US15" s="11"/>
      <c r="UT15" s="11"/>
      <c r="UU15" s="11"/>
      <c r="UV15" s="11"/>
      <c r="UW15" s="11"/>
      <c r="UX15" s="11"/>
      <c r="UY15" s="11"/>
      <c r="UZ15" s="11"/>
      <c r="VA15" s="11"/>
      <c r="VB15" s="11"/>
      <c r="VC15" s="11"/>
      <c r="VD15" s="11"/>
      <c r="VE15" s="11"/>
      <c r="VF15" s="11"/>
      <c r="VG15" s="11"/>
      <c r="VH15" s="11"/>
      <c r="VI15" s="11"/>
      <c r="VJ15" s="11"/>
      <c r="VK15" s="11"/>
      <c r="VL15" s="11"/>
      <c r="VM15" s="11"/>
      <c r="VN15" s="11"/>
      <c r="VO15" s="11"/>
      <c r="VP15" s="11"/>
      <c r="VQ15" s="11"/>
      <c r="VR15" s="11"/>
      <c r="VS15" s="11"/>
      <c r="VT15" s="11"/>
      <c r="VU15" s="11"/>
      <c r="VV15" s="11"/>
      <c r="VW15" s="11"/>
      <c r="VX15" s="11"/>
      <c r="VY15" s="11"/>
      <c r="VZ15" s="11"/>
      <c r="WA15" s="11"/>
      <c r="WB15" s="11"/>
      <c r="WC15" s="11"/>
      <c r="WD15" s="11"/>
      <c r="WE15" s="11"/>
      <c r="WF15" s="11"/>
      <c r="WG15" s="11"/>
      <c r="WH15" s="11"/>
      <c r="WI15" s="11"/>
      <c r="WJ15" s="11"/>
      <c r="WK15" s="11"/>
      <c r="WL15" s="11"/>
      <c r="WM15" s="11"/>
      <c r="WN15" s="11"/>
      <c r="WO15" s="11"/>
      <c r="WP15" s="11"/>
      <c r="WQ15" s="11"/>
      <c r="WR15" s="11"/>
      <c r="WS15" s="11"/>
      <c r="WT15" s="11"/>
      <c r="WU15" s="11"/>
      <c r="WV15" s="11"/>
      <c r="WW15" s="11"/>
      <c r="WX15" s="11"/>
      <c r="WY15" s="11"/>
      <c r="WZ15" s="11"/>
      <c r="XA15" s="11"/>
      <c r="XB15" s="11"/>
      <c r="XC15" s="11"/>
      <c r="XD15" s="11"/>
      <c r="XE15" s="11"/>
      <c r="XF15" s="11"/>
      <c r="XG15" s="11"/>
      <c r="XH15" s="11"/>
      <c r="XI15" s="11"/>
      <c r="XJ15" s="11"/>
      <c r="XK15" s="11"/>
      <c r="XL15" s="11"/>
      <c r="XM15" s="11"/>
      <c r="XN15" s="11"/>
      <c r="XO15" s="11"/>
      <c r="XP15" s="11"/>
      <c r="XQ15" s="11"/>
      <c r="XR15" s="11"/>
      <c r="XS15" s="11"/>
      <c r="XT15" s="11"/>
      <c r="XU15" s="11"/>
      <c r="XV15" s="11"/>
      <c r="XW15" s="11"/>
      <c r="XX15" s="11"/>
      <c r="XY15" s="11"/>
      <c r="XZ15" s="11"/>
      <c r="YA15" s="11"/>
      <c r="YB15" s="11"/>
      <c r="YC15" s="11"/>
      <c r="YD15" s="11"/>
      <c r="YE15" s="11"/>
      <c r="YF15" s="11"/>
      <c r="YG15" s="11"/>
      <c r="YH15" s="11"/>
      <c r="YI15" s="11"/>
      <c r="YJ15" s="11"/>
      <c r="YK15" s="11"/>
      <c r="YL15" s="11"/>
      <c r="YM15" s="11"/>
      <c r="YN15" s="11"/>
      <c r="YO15" s="11"/>
      <c r="YP15" s="11"/>
      <c r="YQ15" s="11"/>
      <c r="YR15" s="11"/>
      <c r="YS15" s="11"/>
      <c r="YT15" s="11"/>
      <c r="YU15" s="11"/>
      <c r="YV15" s="11"/>
      <c r="YW15" s="11"/>
      <c r="YX15" s="11"/>
      <c r="YY15" s="11"/>
      <c r="YZ15" s="11"/>
      <c r="ZA15" s="11"/>
      <c r="ZB15" s="11"/>
      <c r="ZC15" s="11"/>
      <c r="ZD15" s="11"/>
      <c r="ZE15" s="11"/>
      <c r="ZF15" s="11"/>
      <c r="ZG15" s="11"/>
      <c r="ZH15" s="11"/>
      <c r="ZI15" s="11"/>
      <c r="ZJ15" s="11"/>
      <c r="ZK15" s="11"/>
      <c r="ZL15" s="11"/>
      <c r="ZM15" s="11"/>
      <c r="ZN15" s="11"/>
      <c r="ZO15" s="11"/>
      <c r="ZP15" s="11"/>
      <c r="ZQ15" s="11"/>
      <c r="ZR15" s="11"/>
      <c r="ZS15" s="11"/>
      <c r="ZT15" s="11"/>
      <c r="ZU15" s="11"/>
      <c r="ZV15" s="11"/>
      <c r="ZW15" s="11"/>
      <c r="ZX15" s="11"/>
      <c r="ZY15" s="11"/>
      <c r="ZZ15" s="11"/>
      <c r="AAA15" s="11"/>
      <c r="AAB15" s="11"/>
      <c r="AAC15" s="11"/>
      <c r="AAD15" s="11"/>
      <c r="AAE15" s="11"/>
      <c r="AAF15" s="11"/>
      <c r="AAG15" s="11"/>
      <c r="AAH15" s="11"/>
      <c r="AAI15" s="11"/>
      <c r="AAJ15" s="11"/>
      <c r="AAK15" s="11"/>
      <c r="AAL15" s="11"/>
      <c r="AAM15" s="11"/>
      <c r="AAN15" s="11"/>
      <c r="AAO15" s="11"/>
      <c r="AAP15" s="11"/>
      <c r="AAQ15" s="11"/>
      <c r="AAR15" s="11"/>
      <c r="AAS15" s="11"/>
      <c r="AAT15" s="11"/>
      <c r="AAU15" s="11"/>
      <c r="AAV15" s="11"/>
      <c r="AAW15" s="11"/>
      <c r="AAX15" s="11"/>
      <c r="AAY15" s="11"/>
      <c r="AAZ15" s="11"/>
      <c r="ABA15" s="11"/>
      <c r="ABB15" s="11"/>
      <c r="ABC15" s="11"/>
      <c r="ABD15" s="11"/>
      <c r="ABE15" s="11"/>
      <c r="ABF15" s="11"/>
      <c r="ABG15" s="11"/>
      <c r="ABH15" s="11"/>
      <c r="ABI15" s="11"/>
      <c r="ABJ15" s="11"/>
      <c r="ABK15" s="11"/>
      <c r="ABL15" s="11"/>
      <c r="ABM15" s="11"/>
      <c r="ABN15" s="11"/>
      <c r="ABO15" s="11"/>
      <c r="ABP15" s="11"/>
      <c r="ABQ15" s="11"/>
      <c r="ABR15" s="11"/>
      <c r="ABS15" s="11"/>
      <c r="ABT15" s="11"/>
      <c r="ABU15" s="11"/>
      <c r="ABV15" s="11"/>
      <c r="ABW15" s="11"/>
      <c r="ABX15" s="11"/>
      <c r="ABY15" s="11"/>
      <c r="ABZ15" s="11"/>
      <c r="ACA15" s="11"/>
      <c r="ACB15" s="11"/>
      <c r="ACC15" s="11"/>
      <c r="ACD15" s="11"/>
      <c r="ACE15" s="11"/>
      <c r="ACF15" s="11"/>
      <c r="ACG15" s="11"/>
      <c r="ACH15" s="11"/>
      <c r="ACI15" s="11"/>
      <c r="ACJ15" s="11"/>
      <c r="ACK15" s="11"/>
      <c r="ACL15" s="11"/>
      <c r="ACM15" s="11"/>
      <c r="ACN15" s="11"/>
      <c r="ACO15" s="11"/>
      <c r="ACP15" s="11"/>
      <c r="ACQ15" s="11"/>
      <c r="ACR15" s="11"/>
      <c r="ACS15" s="11"/>
      <c r="ACT15" s="11"/>
      <c r="ACU15" s="11"/>
      <c r="ACV15" s="11"/>
      <c r="ACW15" s="11"/>
      <c r="ACX15" s="11"/>
      <c r="ACY15" s="11"/>
      <c r="ACZ15" s="11"/>
      <c r="ADA15" s="11"/>
      <c r="ADB15" s="11"/>
      <c r="ADC15" s="11"/>
      <c r="ADD15" s="11"/>
      <c r="ADE15" s="11"/>
      <c r="ADF15" s="11"/>
      <c r="ADG15" s="11"/>
      <c r="ADH15" s="11"/>
      <c r="ADI15" s="11"/>
      <c r="ADJ15" s="11"/>
      <c r="ADK15" s="11"/>
      <c r="ADL15" s="11"/>
      <c r="ADM15" s="11"/>
      <c r="ADN15" s="11"/>
      <c r="ADO15" s="11"/>
      <c r="ADP15" s="11"/>
      <c r="ADQ15" s="11"/>
      <c r="ADR15" s="11"/>
      <c r="ADS15" s="11"/>
      <c r="ADT15" s="11"/>
      <c r="ADU15" s="11"/>
      <c r="ADV15" s="11"/>
      <c r="ADW15" s="11"/>
      <c r="ADX15" s="11"/>
      <c r="ADY15" s="11"/>
      <c r="ADZ15" s="11"/>
      <c r="AEA15" s="11"/>
      <c r="AEB15" s="11"/>
      <c r="AEC15" s="11"/>
      <c r="AED15" s="11"/>
      <c r="AEE15" s="11"/>
      <c r="AEF15" s="11"/>
      <c r="AEG15" s="11"/>
      <c r="AEH15" s="11"/>
      <c r="AEI15" s="11"/>
      <c r="AEJ15" s="11"/>
      <c r="AEK15" s="11"/>
      <c r="AEL15" s="11"/>
      <c r="AEM15" s="11"/>
      <c r="AEN15" s="11"/>
      <c r="AEO15" s="11"/>
      <c r="AEP15" s="11"/>
      <c r="AEQ15" s="11"/>
      <c r="AER15" s="11"/>
      <c r="AES15" s="11"/>
      <c r="AET15" s="11"/>
      <c r="AEU15" s="11"/>
      <c r="AEV15" s="11"/>
      <c r="AEW15" s="11"/>
      <c r="AEX15" s="11"/>
      <c r="AEY15" s="11"/>
      <c r="AEZ15" s="11"/>
      <c r="AFA15" s="11"/>
      <c r="AFB15" s="11"/>
      <c r="AFC15" s="11"/>
      <c r="AFD15" s="11"/>
      <c r="AFE15" s="11"/>
      <c r="AFF15" s="11"/>
      <c r="AFG15" s="11"/>
      <c r="AFH15" s="11"/>
      <c r="AFI15" s="11"/>
      <c r="AFJ15" s="11"/>
      <c r="AFK15" s="11"/>
      <c r="AFL15" s="11"/>
      <c r="AFM15" s="11"/>
      <c r="AFN15" s="11"/>
      <c r="AFO15" s="11"/>
      <c r="AFP15" s="11"/>
      <c r="AFQ15" s="11"/>
      <c r="AFR15" s="11"/>
      <c r="AFS15" s="11"/>
      <c r="AFT15" s="11"/>
      <c r="AFU15" s="11"/>
      <c r="AFV15" s="11"/>
      <c r="AFW15" s="11"/>
      <c r="AFX15" s="11"/>
      <c r="AFY15" s="11"/>
      <c r="AFZ15" s="11"/>
      <c r="AGA15" s="11"/>
      <c r="AGB15" s="11"/>
      <c r="AGC15" s="11"/>
      <c r="AGD15" s="11"/>
      <c r="AGE15" s="11"/>
      <c r="AGF15" s="11"/>
      <c r="AGG15" s="11"/>
      <c r="AGH15" s="11"/>
      <c r="AGI15" s="11"/>
      <c r="AGJ15" s="11"/>
      <c r="AGK15" s="11"/>
      <c r="AGL15" s="11"/>
      <c r="AGM15" s="11"/>
      <c r="AGN15" s="11"/>
      <c r="AGO15" s="11"/>
      <c r="AGP15" s="11"/>
      <c r="AGQ15" s="11"/>
      <c r="AGR15" s="11"/>
      <c r="AGS15" s="11"/>
      <c r="AGT15" s="11"/>
      <c r="AGU15" s="11"/>
      <c r="AGV15" s="11"/>
      <c r="AGW15" s="11"/>
      <c r="AGX15" s="11"/>
      <c r="AGY15" s="11"/>
      <c r="AGZ15" s="11"/>
      <c r="AHA15" s="11"/>
      <c r="AHB15" s="11"/>
      <c r="AHC15" s="11"/>
      <c r="AHD15" s="11"/>
      <c r="AHE15" s="11"/>
      <c r="AHF15" s="11"/>
      <c r="AHG15" s="11"/>
      <c r="AHH15" s="11"/>
      <c r="AHI15" s="11"/>
      <c r="AHJ15" s="11"/>
      <c r="AHK15" s="11"/>
      <c r="AHL15" s="11"/>
      <c r="AHM15" s="11"/>
      <c r="AHN15" s="11"/>
      <c r="AHO15" s="11"/>
      <c r="AHP15" s="11"/>
      <c r="AHQ15" s="11"/>
      <c r="AHR15" s="11"/>
      <c r="AHS15" s="11"/>
      <c r="AHT15" s="11"/>
      <c r="AHU15" s="11"/>
      <c r="AHV15" s="11"/>
      <c r="AHW15" s="11"/>
      <c r="AHX15" s="11"/>
      <c r="AHY15" s="11"/>
      <c r="AHZ15" s="11"/>
      <c r="AIA15" s="11"/>
      <c r="AIB15" s="11"/>
      <c r="AIC15" s="11"/>
      <c r="AID15" s="11"/>
      <c r="AIE15" s="11"/>
      <c r="AIF15" s="11"/>
      <c r="AIG15" s="11"/>
      <c r="AIH15" s="11"/>
      <c r="AII15" s="11"/>
      <c r="AIJ15" s="11"/>
      <c r="AIK15" s="11"/>
      <c r="AIL15" s="11"/>
      <c r="AIM15" s="11"/>
      <c r="AIN15" s="11"/>
      <c r="AIO15" s="11"/>
      <c r="AIP15" s="11"/>
      <c r="AIQ15" s="11"/>
      <c r="AIR15" s="11"/>
      <c r="AIS15" s="11"/>
      <c r="AIT15" s="11"/>
      <c r="AIU15" s="11"/>
      <c r="AIV15" s="11"/>
      <c r="AIW15" s="11"/>
      <c r="AIX15" s="11"/>
      <c r="AIY15" s="11"/>
      <c r="AIZ15" s="11"/>
      <c r="AJA15" s="11"/>
      <c r="AJB15" s="11"/>
      <c r="AJC15" s="11"/>
      <c r="AJD15" s="11"/>
      <c r="AJE15" s="11"/>
      <c r="AJF15" s="11"/>
      <c r="AJG15" s="11"/>
      <c r="AJH15" s="11"/>
      <c r="AJI15" s="11"/>
      <c r="AJJ15" s="11"/>
      <c r="AJK15" s="11"/>
      <c r="AJL15" s="11"/>
      <c r="AJM15" s="11"/>
      <c r="AJN15" s="11"/>
      <c r="AJO15" s="11"/>
      <c r="AJP15" s="11"/>
      <c r="AJQ15" s="11"/>
      <c r="AJR15" s="11"/>
      <c r="AJS15" s="11"/>
      <c r="AJT15" s="11"/>
      <c r="AJU15" s="11"/>
      <c r="AJV15" s="11"/>
      <c r="AJW15" s="11"/>
      <c r="AJX15" s="11"/>
      <c r="AJY15" s="11"/>
      <c r="AJZ15" s="11"/>
      <c r="AKA15" s="11"/>
      <c r="AKB15" s="11"/>
      <c r="AKC15" s="11"/>
      <c r="AKD15" s="11"/>
      <c r="AKE15" s="11"/>
      <c r="AKF15" s="11"/>
      <c r="AKG15" s="11"/>
      <c r="AKH15" s="11"/>
      <c r="AKI15" s="11"/>
      <c r="AKJ15" s="11"/>
      <c r="AKK15" s="11"/>
      <c r="AKL15" s="11"/>
      <c r="AKM15" s="11"/>
      <c r="AKN15" s="11"/>
      <c r="AKO15" s="11"/>
      <c r="AKP15" s="11"/>
      <c r="AKQ15" s="11"/>
      <c r="AKR15" s="11"/>
      <c r="AKS15" s="11"/>
      <c r="AKT15" s="11"/>
      <c r="AKU15" s="11"/>
      <c r="AKV15" s="11"/>
      <c r="AKW15" s="11"/>
      <c r="AKX15" s="11"/>
      <c r="AKY15" s="11"/>
      <c r="AKZ15" s="11"/>
      <c r="ALA15" s="11"/>
      <c r="ALB15" s="11"/>
      <c r="ALC15" s="11"/>
      <c r="ALD15" s="11"/>
      <c r="ALE15" s="11"/>
      <c r="ALF15" s="11"/>
      <c r="ALG15" s="11"/>
      <c r="ALH15" s="11"/>
      <c r="ALI15" s="11"/>
      <c r="ALJ15" s="11"/>
      <c r="ALK15" s="11"/>
      <c r="ALL15" s="11"/>
      <c r="ALM15" s="11"/>
      <c r="ALN15" s="11"/>
      <c r="ALO15" s="11"/>
      <c r="ALP15" s="11"/>
      <c r="ALQ15" s="11"/>
      <c r="ALR15" s="11"/>
      <c r="ALS15" s="11"/>
      <c r="ALT15" s="11"/>
      <c r="ALU15" s="11"/>
      <c r="ALV15" s="11"/>
      <c r="ALW15" s="11"/>
      <c r="ALX15" s="11"/>
      <c r="ALY15" s="11"/>
      <c r="ALZ15" s="11"/>
      <c r="AMA15" s="11"/>
      <c r="AMB15" s="11"/>
      <c r="AMC15" s="11"/>
      <c r="AMD15" s="11"/>
      <c r="AME15" s="11"/>
      <c r="AMF15" s="11"/>
      <c r="AMG15" s="11"/>
      <c r="AMH15" s="11"/>
      <c r="AMI15" s="11"/>
      <c r="AMJ15" s="11"/>
      <c r="AMK15" s="11"/>
      <c r="AML15" s="11"/>
      <c r="AMM15" s="11"/>
      <c r="AMN15" s="11"/>
      <c r="AMO15" s="11"/>
      <c r="AMP15" s="11"/>
      <c r="AMQ15" s="11"/>
      <c r="AMR15" s="11"/>
      <c r="AMS15" s="11"/>
      <c r="AMT15" s="11"/>
      <c r="AMU15" s="11"/>
      <c r="AMV15" s="11"/>
      <c r="AMW15" s="11"/>
      <c r="AMX15" s="11"/>
      <c r="AMY15" s="11"/>
      <c r="AMZ15" s="11"/>
      <c r="ANA15" s="11"/>
      <c r="ANB15" s="11"/>
      <c r="ANC15" s="11"/>
      <c r="AND15" s="11"/>
      <c r="ANE15" s="11"/>
      <c r="ANF15" s="11"/>
      <c r="ANG15" s="11"/>
      <c r="ANH15" s="11"/>
      <c r="ANI15" s="11"/>
      <c r="ANJ15" s="11"/>
      <c r="ANK15" s="11"/>
      <c r="ANL15" s="11"/>
      <c r="ANM15" s="11"/>
      <c r="ANN15" s="11"/>
      <c r="ANO15" s="11"/>
      <c r="ANP15" s="11"/>
      <c r="ANQ15" s="11"/>
      <c r="ANR15" s="11"/>
      <c r="ANS15" s="11"/>
      <c r="ANT15" s="11"/>
      <c r="ANU15" s="11"/>
      <c r="ANV15" s="11"/>
      <c r="ANW15" s="11"/>
      <c r="ANX15" s="11"/>
      <c r="ANY15" s="11"/>
      <c r="ANZ15" s="11"/>
      <c r="AOA15" s="11"/>
      <c r="AOB15" s="11"/>
      <c r="AOC15" s="11"/>
      <c r="AOD15" s="11"/>
      <c r="AOE15" s="11"/>
      <c r="AOF15" s="11"/>
      <c r="AOG15" s="11"/>
      <c r="AOH15" s="11"/>
      <c r="AOI15" s="11"/>
      <c r="AOJ15" s="11"/>
      <c r="AOK15" s="11"/>
      <c r="AOL15" s="11"/>
      <c r="AOM15" s="11"/>
      <c r="AON15" s="11"/>
      <c r="AOO15" s="11"/>
      <c r="AOP15" s="11"/>
      <c r="AOQ15" s="11"/>
      <c r="AOR15" s="11"/>
      <c r="AOS15" s="11"/>
      <c r="AOT15" s="11"/>
      <c r="AOU15" s="11"/>
      <c r="AOV15" s="11"/>
      <c r="AOW15" s="11"/>
      <c r="AOX15" s="11"/>
      <c r="AOY15" s="11"/>
      <c r="AOZ15" s="11"/>
      <c r="APA15" s="11"/>
      <c r="APB15" s="11"/>
      <c r="APC15" s="11"/>
      <c r="APD15" s="11"/>
      <c r="APE15" s="11"/>
      <c r="APF15" s="11"/>
      <c r="APG15" s="11"/>
      <c r="APH15" s="11"/>
      <c r="API15" s="11"/>
      <c r="APJ15" s="11"/>
      <c r="APK15" s="11"/>
      <c r="APL15" s="11"/>
      <c r="APM15" s="11"/>
      <c r="APN15" s="11"/>
      <c r="APO15" s="11"/>
      <c r="APP15" s="11"/>
      <c r="APQ15" s="11"/>
      <c r="APR15" s="11"/>
      <c r="APS15" s="11"/>
      <c r="APT15" s="11"/>
      <c r="APU15" s="11"/>
      <c r="APV15" s="11"/>
      <c r="APW15" s="11"/>
      <c r="APX15" s="11"/>
      <c r="APY15" s="11"/>
      <c r="APZ15" s="11"/>
      <c r="AQA15" s="11"/>
      <c r="AQB15" s="11"/>
      <c r="AQC15" s="11"/>
      <c r="AQD15" s="11"/>
      <c r="AQE15" s="11"/>
      <c r="AQF15" s="11"/>
      <c r="AQG15" s="11"/>
      <c r="AQH15" s="11"/>
      <c r="AQI15" s="11"/>
      <c r="AQJ15" s="11"/>
      <c r="AQK15" s="11"/>
      <c r="AQL15" s="11"/>
      <c r="AQM15" s="11"/>
      <c r="AQN15" s="11"/>
      <c r="AQO15" s="11"/>
      <c r="AQP15" s="11"/>
      <c r="AQQ15" s="11"/>
      <c r="AQR15" s="11"/>
      <c r="AQS15" s="11"/>
      <c r="AQT15" s="11"/>
      <c r="AQU15" s="11"/>
      <c r="AQV15" s="11"/>
      <c r="AQW15" s="11"/>
      <c r="AQX15" s="11"/>
      <c r="AQY15" s="11"/>
      <c r="AQZ15" s="11"/>
      <c r="ARA15" s="11"/>
      <c r="ARB15" s="11"/>
      <c r="ARC15" s="11"/>
      <c r="ARD15" s="11"/>
      <c r="ARE15" s="11"/>
      <c r="ARF15" s="11"/>
      <c r="ARG15" s="11"/>
      <c r="ARH15" s="11"/>
      <c r="ARI15" s="11"/>
      <c r="ARJ15" s="11"/>
      <c r="ARK15" s="11"/>
      <c r="ARL15" s="11"/>
      <c r="ARM15" s="11"/>
      <c r="ARN15" s="11"/>
      <c r="ARO15" s="11"/>
      <c r="ARP15" s="11"/>
      <c r="ARQ15" s="11"/>
      <c r="ARR15" s="11"/>
      <c r="ARS15" s="11"/>
      <c r="ART15" s="11"/>
      <c r="ARU15" s="11"/>
      <c r="ARV15" s="11"/>
      <c r="ARW15" s="11"/>
      <c r="ARX15" s="11"/>
      <c r="ARY15" s="11"/>
      <c r="ARZ15" s="11"/>
      <c r="ASA15" s="11"/>
      <c r="ASB15" s="11"/>
      <c r="ASC15" s="11"/>
      <c r="ASD15" s="11"/>
      <c r="ASE15" s="11"/>
      <c r="ASF15" s="11"/>
      <c r="ASG15" s="11"/>
      <c r="ASH15" s="11"/>
      <c r="ASI15" s="11"/>
      <c r="ASJ15" s="11"/>
      <c r="ASK15" s="11"/>
      <c r="ASL15" s="11"/>
      <c r="ASM15" s="11"/>
      <c r="ASN15" s="11"/>
      <c r="ASO15" s="11"/>
      <c r="ASP15" s="11"/>
      <c r="ASQ15" s="11"/>
      <c r="ASR15" s="11"/>
      <c r="ASS15" s="11"/>
      <c r="AST15" s="11"/>
      <c r="ASU15" s="11"/>
      <c r="ASV15" s="11"/>
      <c r="ASW15" s="11"/>
      <c r="ASX15" s="11"/>
      <c r="ASY15" s="11"/>
      <c r="ASZ15" s="11"/>
      <c r="ATA15" s="11"/>
      <c r="ATB15" s="11"/>
      <c r="ATC15" s="11"/>
      <c r="ATD15" s="11"/>
      <c r="ATE15" s="11"/>
      <c r="ATF15" s="11"/>
      <c r="ATG15" s="11"/>
      <c r="ATH15" s="11"/>
      <c r="ATI15" s="11"/>
      <c r="ATJ15" s="11"/>
      <c r="ATK15" s="11"/>
      <c r="ATL15" s="11"/>
      <c r="ATM15" s="11"/>
      <c r="ATN15" s="11"/>
      <c r="ATO15" s="11"/>
      <c r="ATP15" s="11"/>
      <c r="ATQ15" s="11"/>
      <c r="ATR15" s="11"/>
      <c r="ATS15" s="11"/>
      <c r="ATT15" s="11"/>
      <c r="ATU15" s="11"/>
      <c r="ATV15" s="11"/>
      <c r="ATW15" s="11"/>
      <c r="ATX15" s="11"/>
      <c r="ATY15" s="11"/>
      <c r="ATZ15" s="11"/>
      <c r="AUA15" s="11"/>
      <c r="AUB15" s="11"/>
      <c r="AUC15" s="11"/>
      <c r="AUD15" s="11"/>
      <c r="AUE15" s="11"/>
      <c r="AUF15" s="11"/>
      <c r="AUG15" s="11"/>
      <c r="AUH15" s="11"/>
      <c r="AUI15" s="11"/>
      <c r="AUJ15" s="11"/>
      <c r="AUK15" s="11"/>
      <c r="AUL15" s="11"/>
      <c r="AUM15" s="11"/>
      <c r="AUN15" s="11"/>
      <c r="AUO15" s="11"/>
      <c r="AUP15" s="11"/>
      <c r="AUQ15" s="11"/>
      <c r="AUR15" s="11"/>
      <c r="AUS15" s="11"/>
      <c r="AUT15" s="11"/>
      <c r="AUU15" s="11"/>
      <c r="AUV15" s="11"/>
      <c r="AUW15" s="11"/>
      <c r="AUX15" s="11"/>
      <c r="AUY15" s="11"/>
      <c r="AUZ15" s="11"/>
      <c r="AVA15" s="11"/>
      <c r="AVB15" s="11"/>
      <c r="AVC15" s="11"/>
      <c r="AVD15" s="11"/>
      <c r="AVE15" s="11"/>
      <c r="AVF15" s="11"/>
      <c r="AVG15" s="11"/>
      <c r="AVH15" s="11"/>
      <c r="AVI15" s="11"/>
      <c r="AVJ15" s="11"/>
      <c r="AVK15" s="11"/>
      <c r="AVL15" s="11"/>
      <c r="AVM15" s="11"/>
      <c r="AVN15" s="11"/>
      <c r="AVO15" s="11"/>
      <c r="AVP15" s="11"/>
      <c r="AVQ15" s="11"/>
      <c r="AVR15" s="11"/>
      <c r="AVS15" s="11"/>
      <c r="AVT15" s="11"/>
      <c r="AVU15" s="11"/>
      <c r="AVV15" s="11"/>
      <c r="AVW15" s="11"/>
      <c r="AVX15" s="11"/>
      <c r="AVY15" s="11"/>
      <c r="AVZ15" s="11"/>
      <c r="AWA15" s="11"/>
      <c r="AWB15" s="11"/>
      <c r="AWC15" s="11"/>
      <c r="AWD15" s="11"/>
      <c r="AWE15" s="11"/>
      <c r="AWF15" s="11"/>
      <c r="AWG15" s="11"/>
      <c r="AWH15" s="11"/>
      <c r="AWI15" s="11"/>
      <c r="AWJ15" s="11"/>
      <c r="AWK15" s="11"/>
      <c r="AWL15" s="11"/>
      <c r="AWM15" s="11"/>
      <c r="AWN15" s="11"/>
      <c r="AWO15" s="11"/>
      <c r="AWP15" s="11"/>
      <c r="AWQ15" s="11"/>
      <c r="AWR15" s="11"/>
      <c r="AWS15" s="11"/>
      <c r="AWT15" s="11"/>
      <c r="AWU15" s="11"/>
      <c r="AWV15" s="11"/>
      <c r="AWW15" s="11"/>
      <c r="AWX15" s="11"/>
      <c r="AWY15" s="11"/>
      <c r="AWZ15" s="11"/>
      <c r="AXA15" s="11"/>
      <c r="AXB15" s="11"/>
      <c r="AXC15" s="11"/>
      <c r="AXD15" s="11"/>
      <c r="AXE15" s="11"/>
      <c r="AXF15" s="11"/>
      <c r="AXG15" s="11"/>
      <c r="AXH15" s="11"/>
      <c r="AXI15" s="11"/>
      <c r="AXJ15" s="11"/>
      <c r="AXK15" s="11"/>
      <c r="AXL15" s="11"/>
      <c r="AXM15" s="11"/>
      <c r="AXN15" s="11"/>
      <c r="AXO15" s="11"/>
      <c r="AXP15" s="11"/>
      <c r="AXQ15" s="11"/>
      <c r="AXR15" s="11"/>
      <c r="AXS15" s="11"/>
      <c r="AXT15" s="11"/>
      <c r="AXU15" s="11"/>
      <c r="AXV15" s="11"/>
      <c r="AXW15" s="11"/>
      <c r="AXX15" s="11"/>
      <c r="AXY15" s="11"/>
      <c r="AXZ15" s="11"/>
      <c r="AYA15" s="11"/>
      <c r="AYB15" s="11"/>
      <c r="AYC15" s="11"/>
      <c r="AYD15" s="11"/>
      <c r="AYE15" s="11"/>
      <c r="AYF15" s="11"/>
      <c r="AYG15" s="11"/>
      <c r="AYH15" s="11"/>
      <c r="AYI15" s="11"/>
      <c r="AYJ15" s="11"/>
      <c r="AYK15" s="11"/>
      <c r="AYL15" s="11"/>
      <c r="AYM15" s="11"/>
      <c r="AYN15" s="11"/>
      <c r="AYO15" s="11"/>
      <c r="AYP15" s="11"/>
      <c r="AYQ15" s="11"/>
      <c r="AYR15" s="11"/>
      <c r="AYS15" s="11"/>
      <c r="AYT15" s="11"/>
      <c r="AYU15" s="11"/>
      <c r="AYV15" s="11"/>
      <c r="AYW15" s="11"/>
      <c r="AYX15" s="11"/>
      <c r="AYY15" s="11"/>
      <c r="AYZ15" s="11"/>
      <c r="AZA15" s="11"/>
      <c r="AZB15" s="11"/>
      <c r="AZC15" s="11"/>
      <c r="AZD15" s="11"/>
      <c r="AZE15" s="11"/>
      <c r="AZF15" s="11"/>
      <c r="AZG15" s="11"/>
      <c r="AZH15" s="11"/>
      <c r="AZI15" s="11"/>
      <c r="AZJ15" s="11"/>
      <c r="AZK15" s="11"/>
      <c r="AZL15" s="11"/>
      <c r="AZM15" s="11"/>
      <c r="AZN15" s="11"/>
      <c r="AZO15" s="11"/>
      <c r="AZP15" s="11"/>
      <c r="AZQ15" s="11"/>
      <c r="AZR15" s="11"/>
      <c r="AZS15" s="11"/>
      <c r="AZT15" s="11"/>
      <c r="AZU15" s="11"/>
      <c r="AZV15" s="11"/>
      <c r="AZW15" s="11"/>
      <c r="AZX15" s="11"/>
      <c r="AZY15" s="11"/>
      <c r="AZZ15" s="11"/>
      <c r="BAA15" s="11"/>
      <c r="BAB15" s="11"/>
      <c r="BAC15" s="11"/>
      <c r="BAD15" s="11"/>
      <c r="BAE15" s="11"/>
      <c r="BAF15" s="11"/>
      <c r="BAG15" s="11"/>
      <c r="BAH15" s="11"/>
      <c r="BAI15" s="11"/>
      <c r="BAJ15" s="11"/>
      <c r="BAK15" s="11"/>
      <c r="BAL15" s="11"/>
      <c r="BAM15" s="11"/>
      <c r="BAN15" s="11"/>
      <c r="BAO15" s="11"/>
      <c r="BAP15" s="11"/>
      <c r="BAQ15" s="11"/>
      <c r="BAR15" s="11"/>
      <c r="BAS15" s="11"/>
      <c r="BAT15" s="11"/>
      <c r="BAU15" s="11"/>
      <c r="BAV15" s="11"/>
      <c r="BAW15" s="11"/>
      <c r="BAX15" s="11"/>
      <c r="BAY15" s="11"/>
      <c r="BAZ15" s="11"/>
      <c r="BBA15" s="11"/>
      <c r="BBB15" s="11"/>
      <c r="BBC15" s="11"/>
      <c r="BBD15" s="11"/>
      <c r="BBE15" s="11"/>
      <c r="BBF15" s="11"/>
      <c r="BBG15" s="11"/>
      <c r="BBH15" s="11"/>
      <c r="BBI15" s="11"/>
      <c r="BBJ15" s="11"/>
      <c r="BBK15" s="11"/>
      <c r="BBL15" s="11"/>
      <c r="BBM15" s="11"/>
      <c r="BBN15" s="11"/>
      <c r="BBO15" s="11"/>
      <c r="BBP15" s="11"/>
      <c r="BBQ15" s="11"/>
      <c r="BBR15" s="11"/>
      <c r="BBS15" s="11"/>
      <c r="BBT15" s="11"/>
      <c r="BBU15" s="11"/>
      <c r="BBV15" s="11"/>
      <c r="BBW15" s="11"/>
      <c r="BBX15" s="11"/>
      <c r="BBY15" s="11"/>
      <c r="BBZ15" s="11"/>
      <c r="BCA15" s="11"/>
      <c r="BCB15" s="11"/>
      <c r="BCC15" s="11"/>
      <c r="BCD15" s="11"/>
      <c r="BCE15" s="11"/>
      <c r="BCF15" s="11"/>
      <c r="BCG15" s="11"/>
      <c r="BCH15" s="11"/>
      <c r="BCI15" s="11"/>
      <c r="BCJ15" s="11"/>
      <c r="BCK15" s="11"/>
      <c r="BCL15" s="11"/>
      <c r="BCM15" s="11"/>
      <c r="BCN15" s="11"/>
      <c r="BCO15" s="11"/>
      <c r="BCP15" s="11"/>
      <c r="BCQ15" s="11"/>
      <c r="BCR15" s="11"/>
      <c r="BCS15" s="11"/>
      <c r="BCT15" s="11"/>
      <c r="BCU15" s="11"/>
      <c r="BCV15" s="11"/>
      <c r="BCW15" s="11"/>
      <c r="BCX15" s="11"/>
      <c r="BCY15" s="11"/>
      <c r="BCZ15" s="11"/>
      <c r="BDA15" s="11"/>
      <c r="BDB15" s="11"/>
      <c r="BDC15" s="11"/>
      <c r="BDD15" s="11"/>
      <c r="BDE15" s="11"/>
      <c r="BDF15" s="11"/>
      <c r="BDG15" s="11"/>
      <c r="BDH15" s="11"/>
      <c r="BDI15" s="11"/>
      <c r="BDJ15" s="11"/>
      <c r="BDK15" s="11"/>
      <c r="BDL15" s="11"/>
      <c r="BDM15" s="11"/>
      <c r="BDN15" s="11"/>
      <c r="BDO15" s="11"/>
      <c r="BDP15" s="11"/>
      <c r="BDQ15" s="11"/>
      <c r="BDR15" s="11"/>
      <c r="BDS15" s="11"/>
      <c r="BDT15" s="11"/>
      <c r="BDU15" s="11"/>
      <c r="BDV15" s="11"/>
      <c r="BDW15" s="11"/>
      <c r="BDX15" s="11"/>
      <c r="BDY15" s="11"/>
      <c r="BDZ15" s="11"/>
      <c r="BEA15" s="11"/>
      <c r="BEB15" s="11"/>
      <c r="BEC15" s="11"/>
      <c r="BED15" s="11"/>
      <c r="BEE15" s="11"/>
      <c r="BEF15" s="11"/>
      <c r="BEG15" s="11"/>
      <c r="BEH15" s="11"/>
      <c r="BEI15" s="11"/>
      <c r="BEJ15" s="11"/>
      <c r="BEK15" s="11"/>
      <c r="BEL15" s="11"/>
      <c r="BEM15" s="11"/>
      <c r="BEN15" s="11"/>
      <c r="BEO15" s="11"/>
      <c r="BEP15" s="11"/>
      <c r="BEQ15" s="11"/>
      <c r="BER15" s="11"/>
      <c r="BES15" s="11"/>
      <c r="BET15" s="11"/>
      <c r="BEU15" s="11"/>
      <c r="BEV15" s="11"/>
      <c r="BEW15" s="11"/>
      <c r="BEX15" s="11"/>
      <c r="BEY15" s="11"/>
      <c r="BEZ15" s="11"/>
      <c r="BFA15" s="11"/>
      <c r="BFB15" s="11"/>
      <c r="BFC15" s="11"/>
      <c r="BFD15" s="11"/>
      <c r="BFE15" s="11"/>
      <c r="BFF15" s="11"/>
      <c r="BFG15" s="11"/>
      <c r="BFH15" s="11"/>
      <c r="BFI15" s="11"/>
      <c r="BFJ15" s="11"/>
      <c r="BFK15" s="11"/>
      <c r="BFL15" s="11"/>
      <c r="BFM15" s="11"/>
      <c r="BFN15" s="11"/>
      <c r="BFO15" s="11"/>
      <c r="BFP15" s="11"/>
      <c r="BFQ15" s="11"/>
      <c r="BFR15" s="11"/>
      <c r="BFS15" s="11"/>
      <c r="BFT15" s="11"/>
      <c r="BFU15" s="11"/>
      <c r="BFV15" s="11"/>
      <c r="BFW15" s="11"/>
      <c r="BFX15" s="11"/>
      <c r="BFY15" s="11"/>
      <c r="BFZ15" s="11"/>
      <c r="BGA15" s="11"/>
      <c r="BGB15" s="11"/>
      <c r="BGC15" s="11"/>
      <c r="BGD15" s="11"/>
      <c r="BGE15" s="11"/>
      <c r="BGF15" s="11"/>
      <c r="BGG15" s="11"/>
      <c r="BGH15" s="11"/>
      <c r="BGI15" s="11"/>
      <c r="BGJ15" s="11"/>
      <c r="BGK15" s="11"/>
      <c r="BGL15" s="11"/>
      <c r="BGM15" s="11"/>
      <c r="BGN15" s="11"/>
      <c r="BGO15" s="11"/>
      <c r="BGP15" s="11"/>
      <c r="BGQ15" s="11"/>
      <c r="BGR15" s="11"/>
      <c r="BGS15" s="11"/>
      <c r="BGT15" s="11"/>
      <c r="BGU15" s="11"/>
      <c r="BGV15" s="11"/>
      <c r="BGW15" s="11"/>
      <c r="BGX15" s="11"/>
      <c r="BGY15" s="11"/>
      <c r="BGZ15" s="11"/>
      <c r="BHA15" s="11"/>
      <c r="BHB15" s="11"/>
      <c r="BHC15" s="11"/>
      <c r="BHD15" s="11"/>
      <c r="BHE15" s="11"/>
      <c r="BHF15" s="11"/>
      <c r="BHG15" s="11"/>
      <c r="BHH15" s="11"/>
      <c r="BHI15" s="11"/>
      <c r="BHJ15" s="11"/>
      <c r="BHK15" s="11"/>
      <c r="BHL15" s="11"/>
      <c r="BHM15" s="11"/>
      <c r="BHN15" s="11"/>
      <c r="BHO15" s="11"/>
      <c r="BHP15" s="11"/>
      <c r="BHQ15" s="11"/>
      <c r="BHR15" s="11"/>
      <c r="BHS15" s="11"/>
      <c r="BHT15" s="11"/>
      <c r="BHU15" s="11"/>
      <c r="BHV15" s="11"/>
      <c r="BHW15" s="11"/>
      <c r="BHX15" s="11"/>
      <c r="BHY15" s="11"/>
      <c r="BHZ15" s="11"/>
      <c r="BIA15" s="11"/>
      <c r="BIB15" s="11"/>
      <c r="BIC15" s="11"/>
      <c r="BID15" s="11"/>
      <c r="BIE15" s="11"/>
      <c r="BIF15" s="11"/>
      <c r="BIG15" s="11"/>
      <c r="BIH15" s="11"/>
      <c r="BII15" s="11"/>
      <c r="BIJ15" s="11"/>
      <c r="BIK15" s="11"/>
      <c r="BIL15" s="11"/>
      <c r="BIM15" s="11"/>
      <c r="BIN15" s="11"/>
      <c r="BIO15" s="11"/>
      <c r="BIP15" s="11"/>
      <c r="BIQ15" s="11"/>
      <c r="BIR15" s="11"/>
      <c r="BIS15" s="11"/>
      <c r="BIT15" s="11"/>
      <c r="BIU15" s="11"/>
      <c r="BIV15" s="11"/>
      <c r="BIW15" s="11"/>
      <c r="BIX15" s="11"/>
      <c r="BIY15" s="11"/>
      <c r="BIZ15" s="11"/>
      <c r="BJA15" s="11"/>
      <c r="BJB15" s="11"/>
      <c r="BJC15" s="11"/>
      <c r="BJD15" s="11"/>
      <c r="BJE15" s="11"/>
      <c r="BJF15" s="11"/>
      <c r="BJG15" s="11"/>
      <c r="BJH15" s="11"/>
      <c r="BJI15" s="11"/>
      <c r="BJJ15" s="11"/>
      <c r="BJK15" s="11"/>
      <c r="BJL15" s="11"/>
      <c r="BJM15" s="11"/>
      <c r="BJN15" s="11"/>
      <c r="BJO15" s="11"/>
      <c r="BJP15" s="11"/>
      <c r="BJQ15" s="11"/>
      <c r="BJR15" s="11"/>
      <c r="BJS15" s="11"/>
      <c r="BJT15" s="11"/>
      <c r="BJU15" s="11"/>
      <c r="BJV15" s="11"/>
      <c r="BJW15" s="11"/>
      <c r="BJX15" s="11"/>
      <c r="BJY15" s="11"/>
      <c r="BJZ15" s="11"/>
      <c r="BKA15" s="11"/>
      <c r="BKB15" s="11"/>
      <c r="BKC15" s="11"/>
      <c r="BKD15" s="11"/>
      <c r="BKE15" s="11"/>
      <c r="BKF15" s="11"/>
      <c r="BKG15" s="11"/>
      <c r="BKH15" s="11"/>
      <c r="BKI15" s="11"/>
      <c r="BKJ15" s="11"/>
      <c r="BKK15" s="11"/>
      <c r="BKL15" s="11"/>
      <c r="BKM15" s="11"/>
      <c r="BKN15" s="11"/>
      <c r="BKO15" s="11"/>
      <c r="BKP15" s="11"/>
      <c r="BKQ15" s="11"/>
      <c r="BKR15" s="11"/>
      <c r="BKS15" s="11"/>
      <c r="BKT15" s="11"/>
      <c r="BKU15" s="11"/>
      <c r="BKV15" s="11"/>
      <c r="BKW15" s="11"/>
      <c r="BKX15" s="11"/>
      <c r="BKY15" s="11"/>
      <c r="BKZ15" s="11"/>
      <c r="BLA15" s="11"/>
      <c r="BLB15" s="11"/>
      <c r="BLC15" s="11"/>
      <c r="BLD15" s="11"/>
      <c r="BLE15" s="11"/>
      <c r="BLF15" s="11"/>
      <c r="BLG15" s="11"/>
      <c r="BLH15" s="11"/>
      <c r="BLI15" s="11"/>
      <c r="BLJ15" s="11"/>
      <c r="BLK15" s="11"/>
      <c r="BLL15" s="11"/>
      <c r="BLM15" s="11"/>
      <c r="BLN15" s="11"/>
      <c r="BLO15" s="11"/>
      <c r="BLP15" s="11"/>
      <c r="BLQ15" s="11"/>
      <c r="BLR15" s="11"/>
      <c r="BLS15" s="11"/>
      <c r="BLT15" s="11"/>
      <c r="BLU15" s="11"/>
      <c r="BLV15" s="11"/>
      <c r="BLW15" s="11"/>
      <c r="BLX15" s="11"/>
      <c r="BLY15" s="11"/>
      <c r="BLZ15" s="11"/>
      <c r="BMA15" s="11"/>
      <c r="BMB15" s="11"/>
      <c r="BMC15" s="11"/>
      <c r="BMD15" s="11"/>
      <c r="BME15" s="11"/>
      <c r="BMF15" s="11"/>
      <c r="BMG15" s="11"/>
      <c r="BMH15" s="11"/>
      <c r="BMI15" s="11"/>
      <c r="BMJ15" s="11"/>
      <c r="BMK15" s="11"/>
      <c r="BML15" s="11"/>
      <c r="BMM15" s="11"/>
      <c r="BMN15" s="11"/>
      <c r="BMO15" s="11"/>
      <c r="BMP15" s="11"/>
      <c r="BMQ15" s="11"/>
      <c r="BMR15" s="11"/>
      <c r="BMS15" s="11"/>
      <c r="BMT15" s="11"/>
      <c r="BMU15" s="11"/>
      <c r="BMV15" s="11"/>
      <c r="BMW15" s="11"/>
      <c r="BMX15" s="11"/>
      <c r="BMY15" s="11"/>
      <c r="BMZ15" s="11"/>
      <c r="BNA15" s="11"/>
      <c r="BNB15" s="11"/>
      <c r="BNC15" s="11"/>
      <c r="BND15" s="11"/>
      <c r="BNE15" s="11"/>
      <c r="BNF15" s="11"/>
      <c r="BNG15" s="11"/>
      <c r="BNH15" s="11"/>
      <c r="BNI15" s="11"/>
      <c r="BNJ15" s="11"/>
      <c r="BNK15" s="11"/>
      <c r="BNL15" s="11"/>
      <c r="BNM15" s="11"/>
      <c r="BNN15" s="11"/>
      <c r="BNO15" s="11"/>
      <c r="BNP15" s="11"/>
      <c r="BNQ15" s="11"/>
      <c r="BNR15" s="11"/>
      <c r="BNS15" s="11"/>
      <c r="BNT15" s="11"/>
      <c r="BNU15" s="11"/>
      <c r="BNV15" s="11"/>
      <c r="BNW15" s="11"/>
      <c r="BNX15" s="11"/>
      <c r="BNY15" s="11"/>
      <c r="BNZ15" s="11"/>
      <c r="BOA15" s="11"/>
      <c r="BOB15" s="11"/>
      <c r="BOC15" s="11"/>
      <c r="BOD15" s="11"/>
      <c r="BOE15" s="11"/>
      <c r="BOF15" s="11"/>
      <c r="BOG15" s="11"/>
      <c r="BOH15" s="11"/>
      <c r="BOI15" s="11"/>
      <c r="BOJ15" s="11"/>
      <c r="BOK15" s="11"/>
      <c r="BOL15" s="11"/>
      <c r="BOM15" s="11"/>
      <c r="BON15" s="11"/>
      <c r="BOO15" s="11"/>
      <c r="BOP15" s="11"/>
      <c r="BOQ15" s="11"/>
      <c r="BOR15" s="11"/>
      <c r="BOS15" s="11"/>
      <c r="BOT15" s="11"/>
      <c r="BOU15" s="11"/>
      <c r="BOV15" s="11"/>
      <c r="BOW15" s="11"/>
      <c r="BOX15" s="11"/>
      <c r="BOY15" s="11"/>
      <c r="BOZ15" s="11"/>
      <c r="BPA15" s="11"/>
      <c r="BPB15" s="11"/>
      <c r="BPC15" s="11"/>
      <c r="BPD15" s="11"/>
      <c r="BPE15" s="11"/>
      <c r="BPF15" s="11"/>
      <c r="BPG15" s="11"/>
      <c r="BPH15" s="11"/>
      <c r="BPI15" s="11"/>
      <c r="BPJ15" s="11"/>
      <c r="BPK15" s="11"/>
      <c r="BPL15" s="11"/>
      <c r="BPM15" s="11"/>
      <c r="BPN15" s="11"/>
      <c r="BPO15" s="11"/>
      <c r="BPP15" s="11"/>
      <c r="BPQ15" s="11"/>
      <c r="BPR15" s="11"/>
      <c r="BPS15" s="11"/>
      <c r="BPT15" s="11"/>
      <c r="BPU15" s="11"/>
      <c r="BPV15" s="11"/>
      <c r="BPW15" s="11"/>
      <c r="BPX15" s="11"/>
      <c r="BPY15" s="11"/>
      <c r="BPZ15" s="11"/>
      <c r="BQA15" s="11"/>
      <c r="BQB15" s="11"/>
      <c r="BQC15" s="11"/>
      <c r="BQD15" s="11"/>
      <c r="BQE15" s="11"/>
      <c r="BQF15" s="11"/>
      <c r="BQG15" s="11"/>
      <c r="BQH15" s="11"/>
      <c r="BQI15" s="11"/>
      <c r="BQJ15" s="11"/>
      <c r="BQK15" s="11"/>
      <c r="BQL15" s="11"/>
      <c r="BQM15" s="11"/>
      <c r="BQN15" s="11"/>
      <c r="BQO15" s="11"/>
      <c r="BQP15" s="11"/>
      <c r="BQQ15" s="11"/>
      <c r="BQR15" s="11"/>
      <c r="BQS15" s="11"/>
      <c r="BQT15" s="11"/>
      <c r="BQU15" s="11"/>
      <c r="BQV15" s="11"/>
      <c r="BQW15" s="11"/>
      <c r="BQX15" s="11"/>
      <c r="BQY15" s="11"/>
      <c r="BQZ15" s="11"/>
      <c r="BRA15" s="11"/>
      <c r="BRB15" s="11"/>
      <c r="BRC15" s="11"/>
      <c r="BRD15" s="11"/>
      <c r="BRE15" s="11"/>
      <c r="BRF15" s="11"/>
      <c r="BRG15" s="11"/>
      <c r="BRH15" s="11"/>
      <c r="BRI15" s="11"/>
      <c r="BRJ15" s="11"/>
      <c r="BRK15" s="11"/>
      <c r="BRL15" s="11"/>
      <c r="BRM15" s="11"/>
      <c r="BRN15" s="11"/>
      <c r="BRO15" s="11"/>
      <c r="BRP15" s="11"/>
      <c r="BRQ15" s="11"/>
      <c r="BRR15" s="11"/>
      <c r="BRS15" s="11"/>
      <c r="BRT15" s="11"/>
      <c r="BRU15" s="11"/>
      <c r="BRV15" s="11"/>
      <c r="BRW15" s="11"/>
      <c r="BRX15" s="11"/>
      <c r="BRY15" s="11"/>
      <c r="BRZ15" s="11"/>
      <c r="BSA15" s="11"/>
      <c r="BSB15" s="11"/>
      <c r="BSC15" s="11"/>
      <c r="BSD15" s="11"/>
      <c r="BSE15" s="11"/>
      <c r="BSF15" s="11"/>
      <c r="BSG15" s="11"/>
      <c r="BSH15" s="11"/>
      <c r="BSI15" s="11"/>
      <c r="BSJ15" s="11"/>
      <c r="BSK15" s="11"/>
      <c r="BSL15" s="11"/>
      <c r="BSM15" s="11"/>
      <c r="BSN15" s="11"/>
      <c r="BSO15" s="11"/>
      <c r="BSP15" s="11"/>
      <c r="BSQ15" s="11"/>
      <c r="BSR15" s="11"/>
      <c r="BSS15" s="11"/>
      <c r="BST15" s="11"/>
      <c r="BSU15" s="11"/>
      <c r="BSV15" s="11"/>
      <c r="BSW15" s="11"/>
      <c r="BSX15" s="11"/>
      <c r="BSY15" s="11"/>
      <c r="BSZ15" s="11"/>
      <c r="BTA15" s="11"/>
      <c r="BTB15" s="11"/>
      <c r="BTC15" s="11"/>
      <c r="BTD15" s="11"/>
      <c r="BTE15" s="11"/>
      <c r="BTF15" s="11"/>
      <c r="BTG15" s="11"/>
      <c r="BTH15" s="11"/>
      <c r="BTI15" s="11"/>
      <c r="BTJ15" s="11"/>
      <c r="BTK15" s="11"/>
      <c r="BTL15" s="11"/>
      <c r="BTM15" s="11"/>
      <c r="BTN15" s="11"/>
      <c r="BTO15" s="11"/>
      <c r="BTP15" s="11"/>
      <c r="BTQ15" s="11"/>
      <c r="BTR15" s="11"/>
      <c r="BTS15" s="11"/>
      <c r="BTT15" s="11"/>
      <c r="BTU15" s="11"/>
      <c r="BTV15" s="11"/>
      <c r="BTW15" s="11"/>
      <c r="BTX15" s="11"/>
      <c r="BTY15" s="11"/>
      <c r="BTZ15" s="11"/>
      <c r="BUA15" s="11"/>
      <c r="BUB15" s="11"/>
      <c r="BUC15" s="11"/>
      <c r="BUD15" s="11"/>
      <c r="BUE15" s="11"/>
      <c r="BUF15" s="11"/>
      <c r="BUG15" s="11"/>
      <c r="BUH15" s="11"/>
      <c r="BUI15" s="11"/>
      <c r="BUJ15" s="11"/>
      <c r="BUK15" s="11"/>
      <c r="BUL15" s="11"/>
      <c r="BUM15" s="11"/>
      <c r="BUN15" s="11"/>
      <c r="BUO15" s="11"/>
      <c r="BUP15" s="11"/>
      <c r="BUQ15" s="11"/>
      <c r="BUR15" s="11"/>
      <c r="BUS15" s="11"/>
      <c r="BUT15" s="11"/>
      <c r="BUU15" s="11"/>
      <c r="BUV15" s="11"/>
      <c r="BUW15" s="11"/>
      <c r="BUX15" s="11"/>
      <c r="BUY15" s="11"/>
      <c r="BUZ15" s="11"/>
      <c r="BVA15" s="11"/>
      <c r="BVB15" s="11"/>
      <c r="BVC15" s="11"/>
      <c r="BVD15" s="11"/>
      <c r="BVE15" s="11"/>
      <c r="BVF15" s="11"/>
      <c r="BVG15" s="11"/>
      <c r="BVH15" s="11"/>
      <c r="BVI15" s="11"/>
      <c r="BVJ15" s="11"/>
      <c r="BVK15" s="11"/>
      <c r="BVL15" s="11"/>
      <c r="BVM15" s="11"/>
      <c r="BVN15" s="11"/>
      <c r="BVO15" s="11"/>
      <c r="BVP15" s="11"/>
      <c r="BVQ15" s="11"/>
      <c r="BVR15" s="11"/>
      <c r="BVS15" s="11"/>
      <c r="BVT15" s="11"/>
      <c r="BVU15" s="11"/>
      <c r="BVV15" s="11"/>
      <c r="BVW15" s="11"/>
      <c r="BVX15" s="11"/>
      <c r="BVY15" s="11"/>
      <c r="BVZ15" s="11"/>
      <c r="BWA15" s="11"/>
      <c r="BWB15" s="11"/>
      <c r="BWC15" s="11"/>
      <c r="BWD15" s="11"/>
      <c r="BWE15" s="11"/>
      <c r="BWF15" s="11"/>
      <c r="BWG15" s="11"/>
      <c r="BWH15" s="11"/>
      <c r="BWI15" s="11"/>
      <c r="BWJ15" s="11"/>
      <c r="BWK15" s="11"/>
      <c r="BWL15" s="11"/>
      <c r="BWM15" s="11"/>
      <c r="BWN15" s="11"/>
      <c r="BWO15" s="11"/>
      <c r="BWP15" s="11"/>
      <c r="BWQ15" s="11"/>
      <c r="BWR15" s="11"/>
      <c r="BWS15" s="11"/>
      <c r="BWT15" s="11"/>
      <c r="BWU15" s="11"/>
      <c r="BWV15" s="11"/>
      <c r="BWW15" s="11"/>
      <c r="BWX15" s="11"/>
      <c r="BWY15" s="11"/>
      <c r="BWZ15" s="11"/>
      <c r="BXA15" s="11"/>
      <c r="BXB15" s="11"/>
      <c r="BXC15" s="11"/>
      <c r="BXD15" s="11"/>
      <c r="BXE15" s="11"/>
      <c r="BXF15" s="11"/>
      <c r="BXG15" s="11"/>
      <c r="BXH15" s="11"/>
      <c r="BXI15" s="11"/>
      <c r="BXJ15" s="11"/>
      <c r="BXK15" s="11"/>
      <c r="BXL15" s="11"/>
      <c r="BXM15" s="11"/>
      <c r="BXN15" s="11"/>
      <c r="BXO15" s="11"/>
      <c r="BXP15" s="11"/>
      <c r="BXQ15" s="11"/>
      <c r="BXR15" s="11"/>
      <c r="BXS15" s="11"/>
      <c r="BXT15" s="11"/>
      <c r="BXU15" s="11"/>
      <c r="BXV15" s="11"/>
      <c r="BXW15" s="11"/>
      <c r="BXX15" s="11"/>
      <c r="BXY15" s="11"/>
      <c r="BXZ15" s="11"/>
      <c r="BYA15" s="11"/>
      <c r="BYB15" s="11"/>
      <c r="BYC15" s="11"/>
      <c r="BYD15" s="11"/>
      <c r="BYE15" s="11"/>
      <c r="BYF15" s="11"/>
      <c r="BYG15" s="11"/>
      <c r="BYH15" s="11"/>
      <c r="BYI15" s="11"/>
      <c r="BYJ15" s="11"/>
      <c r="BYK15" s="11"/>
      <c r="BYL15" s="11"/>
      <c r="BYM15" s="11"/>
      <c r="BYN15" s="11"/>
      <c r="BYO15" s="11"/>
      <c r="BYP15" s="11"/>
      <c r="BYQ15" s="11"/>
      <c r="BYR15" s="11"/>
      <c r="BYS15" s="11"/>
      <c r="BYT15" s="11"/>
      <c r="BYU15" s="11"/>
      <c r="BYV15" s="11"/>
      <c r="BYW15" s="11"/>
      <c r="BYX15" s="11"/>
      <c r="BYY15" s="11"/>
      <c r="BYZ15" s="11"/>
      <c r="BZA15" s="11"/>
      <c r="BZB15" s="11"/>
      <c r="BZC15" s="11"/>
      <c r="BZD15" s="11"/>
      <c r="BZE15" s="11"/>
      <c r="BZF15" s="11"/>
      <c r="BZG15" s="11"/>
      <c r="BZH15" s="11"/>
      <c r="BZI15" s="11"/>
      <c r="BZJ15" s="11"/>
      <c r="BZK15" s="11"/>
      <c r="BZL15" s="11"/>
      <c r="BZM15" s="11"/>
      <c r="BZN15" s="11"/>
      <c r="BZO15" s="11"/>
      <c r="BZP15" s="11"/>
      <c r="BZQ15" s="11"/>
      <c r="BZR15" s="11"/>
      <c r="BZS15" s="11"/>
      <c r="BZT15" s="11"/>
      <c r="BZU15" s="11"/>
      <c r="BZV15" s="11"/>
      <c r="BZW15" s="11"/>
      <c r="BZX15" s="11"/>
      <c r="BZY15" s="11"/>
      <c r="BZZ15" s="11"/>
      <c r="CAA15" s="11"/>
      <c r="CAB15" s="11"/>
      <c r="CAC15" s="11"/>
      <c r="CAD15" s="11"/>
      <c r="CAE15" s="11"/>
      <c r="CAF15" s="11"/>
      <c r="CAG15" s="11"/>
      <c r="CAH15" s="11"/>
      <c r="CAI15" s="11"/>
      <c r="CAJ15" s="11"/>
      <c r="CAK15" s="11"/>
      <c r="CAL15" s="11"/>
      <c r="CAM15" s="11"/>
      <c r="CAN15" s="11"/>
      <c r="CAO15" s="11"/>
      <c r="CAP15" s="11"/>
      <c r="CAQ15" s="11"/>
      <c r="CAR15" s="11"/>
      <c r="CAS15" s="11"/>
      <c r="CAT15" s="11"/>
      <c r="CAU15" s="11"/>
      <c r="CAV15" s="11"/>
      <c r="CAW15" s="11"/>
      <c r="CAX15" s="11"/>
      <c r="CAY15" s="11"/>
      <c r="CAZ15" s="11"/>
      <c r="CBA15" s="11"/>
      <c r="CBB15" s="11"/>
      <c r="CBC15" s="11"/>
      <c r="CBD15" s="11"/>
      <c r="CBE15" s="11"/>
      <c r="CBF15" s="11"/>
      <c r="CBG15" s="11"/>
      <c r="CBH15" s="11"/>
      <c r="CBI15" s="11"/>
      <c r="CBJ15" s="11"/>
      <c r="CBK15" s="11"/>
      <c r="CBL15" s="11"/>
      <c r="CBM15" s="11"/>
      <c r="CBN15" s="11"/>
      <c r="CBO15" s="11"/>
      <c r="CBP15" s="11"/>
      <c r="CBQ15" s="11"/>
      <c r="CBR15" s="11"/>
      <c r="CBS15" s="11"/>
      <c r="CBT15" s="11"/>
      <c r="CBU15" s="11"/>
      <c r="CBV15" s="11"/>
      <c r="CBW15" s="11"/>
      <c r="CBX15" s="11"/>
      <c r="CBY15" s="11"/>
      <c r="CBZ15" s="11"/>
      <c r="CCA15" s="11"/>
      <c r="CCB15" s="11"/>
      <c r="CCC15" s="11"/>
      <c r="CCD15" s="11"/>
      <c r="CCE15" s="11"/>
      <c r="CCF15" s="11"/>
      <c r="CCG15" s="11"/>
      <c r="CCH15" s="11"/>
      <c r="CCI15" s="11"/>
      <c r="CCJ15" s="11"/>
      <c r="CCK15" s="11"/>
      <c r="CCL15" s="11"/>
      <c r="CCM15" s="11"/>
      <c r="CCN15" s="11"/>
      <c r="CCO15" s="11"/>
      <c r="CCP15" s="11"/>
      <c r="CCQ15" s="11"/>
      <c r="CCR15" s="11"/>
      <c r="CCS15" s="11"/>
      <c r="CCT15" s="11"/>
      <c r="CCU15" s="11"/>
      <c r="CCV15" s="11"/>
      <c r="CCW15" s="11"/>
      <c r="CCX15" s="11"/>
      <c r="CCY15" s="11"/>
      <c r="CCZ15" s="11"/>
      <c r="CDA15" s="11"/>
      <c r="CDB15" s="11"/>
      <c r="CDC15" s="11"/>
      <c r="CDD15" s="11"/>
      <c r="CDE15" s="11"/>
      <c r="CDF15" s="11"/>
      <c r="CDG15" s="11"/>
      <c r="CDH15" s="11"/>
      <c r="CDI15" s="11"/>
      <c r="CDJ15" s="11"/>
      <c r="CDK15" s="11"/>
      <c r="CDL15" s="11"/>
      <c r="CDM15" s="11"/>
      <c r="CDN15" s="11"/>
      <c r="CDO15" s="11"/>
      <c r="CDP15" s="11"/>
      <c r="CDQ15" s="11"/>
      <c r="CDR15" s="11"/>
      <c r="CDS15" s="11"/>
      <c r="CDT15" s="11"/>
      <c r="CDU15" s="11"/>
      <c r="CDV15" s="11"/>
      <c r="CDW15" s="11"/>
      <c r="CDX15" s="11"/>
      <c r="CDY15" s="11"/>
      <c r="CDZ15" s="11"/>
      <c r="CEA15" s="11"/>
      <c r="CEB15" s="11"/>
      <c r="CEC15" s="11"/>
      <c r="CED15" s="11"/>
      <c r="CEE15" s="11"/>
      <c r="CEF15" s="11"/>
      <c r="CEG15" s="11"/>
      <c r="CEH15" s="11"/>
      <c r="CEI15" s="11"/>
      <c r="CEJ15" s="11"/>
      <c r="CEK15" s="11"/>
      <c r="CEL15" s="11"/>
      <c r="CEM15" s="11"/>
      <c r="CEN15" s="11"/>
      <c r="CEO15" s="11"/>
      <c r="CEP15" s="11"/>
      <c r="CEQ15" s="11"/>
      <c r="CER15" s="11"/>
      <c r="CES15" s="11"/>
      <c r="CET15" s="11"/>
      <c r="CEU15" s="11"/>
      <c r="CEV15" s="11"/>
      <c r="CEW15" s="11"/>
      <c r="CEX15" s="11"/>
      <c r="CEY15" s="11"/>
      <c r="CEZ15" s="11"/>
      <c r="CFA15" s="11"/>
      <c r="CFB15" s="11"/>
      <c r="CFC15" s="11"/>
      <c r="CFD15" s="11"/>
      <c r="CFE15" s="11"/>
      <c r="CFF15" s="11"/>
      <c r="CFG15" s="11"/>
      <c r="CFH15" s="11"/>
      <c r="CFI15" s="11"/>
      <c r="CFJ15" s="11"/>
      <c r="CFK15" s="11"/>
      <c r="CFL15" s="11"/>
      <c r="CFM15" s="11"/>
      <c r="CFN15" s="11"/>
      <c r="CFO15" s="11"/>
      <c r="CFP15" s="11"/>
      <c r="CFQ15" s="11"/>
      <c r="CFR15" s="11"/>
      <c r="CFS15" s="11"/>
      <c r="CFT15" s="11"/>
      <c r="CFU15" s="11"/>
      <c r="CFV15" s="11"/>
      <c r="CFW15" s="11"/>
      <c r="CFX15" s="11"/>
      <c r="CFY15" s="11"/>
      <c r="CFZ15" s="11"/>
      <c r="CGA15" s="11"/>
      <c r="CGB15" s="11"/>
      <c r="CGC15" s="11"/>
      <c r="CGD15" s="11"/>
      <c r="CGE15" s="11"/>
      <c r="CGF15" s="11"/>
      <c r="CGG15" s="11"/>
      <c r="CGH15" s="11"/>
      <c r="CGI15" s="11"/>
      <c r="CGJ15" s="11"/>
      <c r="CGK15" s="11"/>
      <c r="CGL15" s="11"/>
      <c r="CGM15" s="11"/>
      <c r="CGN15" s="11"/>
      <c r="CGO15" s="11"/>
      <c r="CGP15" s="11"/>
      <c r="CGQ15" s="11"/>
      <c r="CGR15" s="11"/>
      <c r="CGS15" s="11"/>
      <c r="CGT15" s="11"/>
      <c r="CGU15" s="11"/>
      <c r="CGV15" s="11"/>
      <c r="CGW15" s="11"/>
      <c r="CGX15" s="11"/>
      <c r="CGY15" s="11"/>
      <c r="CGZ15" s="11"/>
      <c r="CHA15" s="11"/>
      <c r="CHB15" s="11"/>
      <c r="CHC15" s="11"/>
      <c r="CHD15" s="11"/>
      <c r="CHE15" s="11"/>
      <c r="CHF15" s="11"/>
      <c r="CHG15" s="11"/>
      <c r="CHH15" s="11"/>
      <c r="CHI15" s="11"/>
      <c r="CHJ15" s="11"/>
      <c r="CHK15" s="11"/>
      <c r="CHL15" s="11"/>
      <c r="CHM15" s="11"/>
      <c r="CHN15" s="11"/>
      <c r="CHO15" s="11"/>
      <c r="CHP15" s="11"/>
      <c r="CHQ15" s="11"/>
      <c r="CHR15" s="11"/>
      <c r="CHS15" s="11"/>
      <c r="CHT15" s="11"/>
      <c r="CHU15" s="11"/>
      <c r="CHV15" s="11"/>
      <c r="CHW15" s="11"/>
      <c r="CHX15" s="11"/>
      <c r="CHY15" s="11"/>
      <c r="CHZ15" s="11"/>
      <c r="CIA15" s="11"/>
      <c r="CIB15" s="11"/>
      <c r="CIC15" s="11"/>
      <c r="CID15" s="11"/>
      <c r="CIE15" s="11"/>
      <c r="CIF15" s="11"/>
      <c r="CIG15" s="11"/>
      <c r="CIH15" s="11"/>
      <c r="CII15" s="11"/>
      <c r="CIJ15" s="11"/>
      <c r="CIK15" s="11"/>
      <c r="CIL15" s="11"/>
      <c r="CIM15" s="11"/>
      <c r="CIN15" s="11"/>
      <c r="CIO15" s="11"/>
      <c r="CIP15" s="11"/>
      <c r="CIQ15" s="11"/>
      <c r="CIR15" s="11"/>
      <c r="CIS15" s="11"/>
      <c r="CIT15" s="11"/>
      <c r="CIU15" s="11"/>
      <c r="CIV15" s="11"/>
      <c r="CIW15" s="11"/>
      <c r="CIX15" s="11"/>
      <c r="CIY15" s="11"/>
      <c r="CIZ15" s="11"/>
      <c r="CJA15" s="11"/>
      <c r="CJB15" s="11"/>
      <c r="CJC15" s="11"/>
      <c r="CJD15" s="11"/>
      <c r="CJE15" s="11"/>
      <c r="CJF15" s="11"/>
      <c r="CJG15" s="11"/>
      <c r="CJH15" s="11"/>
      <c r="CJI15" s="11"/>
      <c r="CJJ15" s="11"/>
      <c r="CJK15" s="11"/>
      <c r="CJL15" s="11"/>
      <c r="CJM15" s="11"/>
      <c r="CJN15" s="11"/>
      <c r="CJO15" s="11"/>
      <c r="CJP15" s="11"/>
      <c r="CJQ15" s="11"/>
      <c r="CJR15" s="11"/>
      <c r="CJS15" s="11"/>
      <c r="CJT15" s="11"/>
      <c r="CJU15" s="11"/>
      <c r="CJV15" s="11"/>
      <c r="CJW15" s="11"/>
      <c r="CJX15" s="11"/>
      <c r="CJY15" s="11"/>
      <c r="CJZ15" s="11"/>
      <c r="CKA15" s="11"/>
      <c r="CKB15" s="11"/>
      <c r="CKC15" s="11"/>
      <c r="CKD15" s="11"/>
      <c r="CKE15" s="11"/>
      <c r="CKF15" s="11"/>
      <c r="CKG15" s="11"/>
      <c r="CKH15" s="11"/>
      <c r="CKI15" s="11"/>
      <c r="CKJ15" s="11"/>
      <c r="CKK15" s="11"/>
      <c r="CKL15" s="11"/>
      <c r="CKM15" s="11"/>
      <c r="CKN15" s="11"/>
      <c r="CKO15" s="11"/>
      <c r="CKP15" s="11"/>
      <c r="CKQ15" s="11"/>
      <c r="CKR15" s="11"/>
      <c r="CKS15" s="11"/>
      <c r="CKT15" s="11"/>
      <c r="CKU15" s="11"/>
      <c r="CKV15" s="11"/>
      <c r="CKW15" s="11"/>
      <c r="CKX15" s="11"/>
      <c r="CKY15" s="11"/>
      <c r="CKZ15" s="11"/>
      <c r="CLA15" s="11"/>
      <c r="CLB15" s="11"/>
      <c r="CLC15" s="11"/>
      <c r="CLD15" s="11"/>
      <c r="CLE15" s="11"/>
      <c r="CLF15" s="11"/>
      <c r="CLG15" s="11"/>
      <c r="CLH15" s="11"/>
      <c r="CLI15" s="11"/>
      <c r="CLJ15" s="11"/>
      <c r="CLK15" s="11"/>
      <c r="CLL15" s="11"/>
      <c r="CLM15" s="11"/>
      <c r="CLN15" s="11"/>
      <c r="CLO15" s="11"/>
      <c r="CLP15" s="11"/>
      <c r="CLQ15" s="11"/>
      <c r="CLR15" s="11"/>
      <c r="CLS15" s="11"/>
      <c r="CLT15" s="11"/>
      <c r="CLU15" s="11"/>
      <c r="CLV15" s="11"/>
      <c r="CLW15" s="11"/>
      <c r="CLX15" s="11"/>
      <c r="CLY15" s="11"/>
      <c r="CLZ15" s="11"/>
      <c r="CMA15" s="11"/>
      <c r="CMB15" s="11"/>
      <c r="CMC15" s="11"/>
      <c r="CMD15" s="11"/>
      <c r="CME15" s="11"/>
      <c r="CMF15" s="11"/>
      <c r="CMG15" s="11"/>
      <c r="CMH15" s="11"/>
      <c r="CMI15" s="11"/>
      <c r="CMJ15" s="11"/>
      <c r="CMK15" s="11"/>
      <c r="CML15" s="11"/>
      <c r="CMM15" s="11"/>
      <c r="CMN15" s="11"/>
      <c r="CMO15" s="11"/>
      <c r="CMP15" s="11"/>
      <c r="CMQ15" s="11"/>
      <c r="CMR15" s="11"/>
      <c r="CMS15" s="11"/>
      <c r="CMT15" s="11"/>
      <c r="CMU15" s="11"/>
      <c r="CMV15" s="11"/>
      <c r="CMW15" s="11"/>
      <c r="CMX15" s="11"/>
      <c r="CMY15" s="11"/>
      <c r="CMZ15" s="11"/>
      <c r="CNA15" s="11"/>
      <c r="CNB15" s="11"/>
      <c r="CNC15" s="11"/>
      <c r="CND15" s="11"/>
      <c r="CNE15" s="11"/>
      <c r="CNF15" s="11"/>
      <c r="CNG15" s="11"/>
      <c r="CNH15" s="11"/>
      <c r="CNI15" s="11"/>
      <c r="CNJ15" s="11"/>
      <c r="CNK15" s="11"/>
      <c r="CNL15" s="11"/>
      <c r="CNM15" s="11"/>
      <c r="CNN15" s="11"/>
      <c r="CNO15" s="11"/>
      <c r="CNP15" s="11"/>
      <c r="CNQ15" s="11"/>
      <c r="CNR15" s="11"/>
      <c r="CNS15" s="11"/>
      <c r="CNT15" s="11"/>
      <c r="CNU15" s="11"/>
      <c r="CNV15" s="11"/>
      <c r="CNW15" s="11"/>
      <c r="CNX15" s="11"/>
      <c r="CNY15" s="11"/>
      <c r="CNZ15" s="11"/>
      <c r="COA15" s="11"/>
      <c r="COB15" s="11"/>
      <c r="COC15" s="11"/>
      <c r="COD15" s="11"/>
      <c r="COE15" s="11"/>
      <c r="COF15" s="11"/>
      <c r="COG15" s="11"/>
      <c r="COH15" s="11"/>
      <c r="COI15" s="11"/>
      <c r="COJ15" s="11"/>
      <c r="COK15" s="11"/>
      <c r="COL15" s="11"/>
      <c r="COM15" s="11"/>
      <c r="CON15" s="11"/>
      <c r="COO15" s="11"/>
      <c r="COP15" s="11"/>
      <c r="COQ15" s="11"/>
      <c r="COR15" s="11"/>
      <c r="COS15" s="11"/>
      <c r="COT15" s="11"/>
      <c r="COU15" s="11"/>
      <c r="COV15" s="11"/>
      <c r="COW15" s="11"/>
      <c r="COX15" s="11"/>
      <c r="COY15" s="11"/>
      <c r="COZ15" s="11"/>
      <c r="CPA15" s="11"/>
      <c r="CPB15" s="11"/>
      <c r="CPC15" s="11"/>
      <c r="CPD15" s="11"/>
      <c r="CPE15" s="11"/>
      <c r="CPF15" s="11"/>
      <c r="CPG15" s="11"/>
      <c r="CPH15" s="11"/>
      <c r="CPI15" s="11"/>
      <c r="CPJ15" s="11"/>
      <c r="CPK15" s="11"/>
      <c r="CPL15" s="11"/>
      <c r="CPM15" s="11"/>
      <c r="CPN15" s="11"/>
      <c r="CPO15" s="11"/>
      <c r="CPP15" s="11"/>
      <c r="CPQ15" s="11"/>
      <c r="CPR15" s="11"/>
      <c r="CPS15" s="11"/>
      <c r="CPT15" s="11"/>
      <c r="CPU15" s="11"/>
      <c r="CPV15" s="11"/>
      <c r="CPW15" s="11"/>
      <c r="CPX15" s="11"/>
      <c r="CPY15" s="11"/>
      <c r="CPZ15" s="11"/>
      <c r="CQA15" s="11"/>
      <c r="CQB15" s="11"/>
      <c r="CQC15" s="11"/>
      <c r="CQD15" s="11"/>
      <c r="CQE15" s="11"/>
      <c r="CQF15" s="11"/>
      <c r="CQG15" s="11"/>
      <c r="CQH15" s="11"/>
      <c r="CQI15" s="11"/>
      <c r="CQJ15" s="11"/>
      <c r="CQK15" s="11"/>
      <c r="CQL15" s="11"/>
      <c r="CQM15" s="11"/>
      <c r="CQN15" s="11"/>
      <c r="CQO15" s="11"/>
      <c r="CQP15" s="11"/>
      <c r="CQQ15" s="11"/>
      <c r="CQR15" s="11"/>
      <c r="CQS15" s="11"/>
      <c r="CQT15" s="11"/>
      <c r="CQU15" s="11"/>
      <c r="CQV15" s="11"/>
      <c r="CQW15" s="11"/>
      <c r="CQX15" s="11"/>
      <c r="CQY15" s="11"/>
      <c r="CQZ15" s="11"/>
      <c r="CRA15" s="11"/>
      <c r="CRB15" s="11"/>
      <c r="CRC15" s="11"/>
      <c r="CRD15" s="11"/>
      <c r="CRE15" s="11"/>
      <c r="CRF15" s="11"/>
      <c r="CRG15" s="11"/>
      <c r="CRH15" s="11"/>
      <c r="CRI15" s="11"/>
      <c r="CRJ15" s="11"/>
      <c r="CRK15" s="11"/>
      <c r="CRL15" s="11"/>
      <c r="CRM15" s="11"/>
      <c r="CRN15" s="11"/>
      <c r="CRO15" s="11"/>
      <c r="CRP15" s="11"/>
      <c r="CRQ15" s="11"/>
      <c r="CRR15" s="11"/>
      <c r="CRS15" s="11"/>
      <c r="CRT15" s="11"/>
      <c r="CRU15" s="11"/>
      <c r="CRV15" s="11"/>
      <c r="CRW15" s="11"/>
      <c r="CRX15" s="11"/>
      <c r="CRY15" s="11"/>
      <c r="CRZ15" s="11"/>
      <c r="CSA15" s="11"/>
      <c r="CSB15" s="11"/>
      <c r="CSC15" s="11"/>
      <c r="CSD15" s="11"/>
      <c r="CSE15" s="11"/>
      <c r="CSF15" s="11"/>
      <c r="CSG15" s="11"/>
      <c r="CSH15" s="11"/>
      <c r="CSI15" s="11"/>
      <c r="CSJ15" s="11"/>
      <c r="CSK15" s="11"/>
      <c r="CSL15" s="11"/>
      <c r="CSM15" s="11"/>
      <c r="CSN15" s="11"/>
      <c r="CSO15" s="11"/>
      <c r="CSP15" s="11"/>
      <c r="CSQ15" s="11"/>
      <c r="CSR15" s="11"/>
      <c r="CSS15" s="11"/>
      <c r="CST15" s="11"/>
      <c r="CSU15" s="11"/>
      <c r="CSV15" s="11"/>
      <c r="CSW15" s="11"/>
      <c r="CSX15" s="11"/>
      <c r="CSY15" s="11"/>
      <c r="CSZ15" s="11"/>
      <c r="CTA15" s="11"/>
      <c r="CTB15" s="11"/>
      <c r="CTC15" s="11"/>
      <c r="CTD15" s="11"/>
      <c r="CTE15" s="11"/>
      <c r="CTF15" s="11"/>
      <c r="CTG15" s="11"/>
      <c r="CTH15" s="11"/>
      <c r="CTI15" s="11"/>
      <c r="CTJ15" s="11"/>
      <c r="CTK15" s="11"/>
      <c r="CTL15" s="11"/>
      <c r="CTM15" s="11"/>
      <c r="CTN15" s="11"/>
      <c r="CTO15" s="11"/>
      <c r="CTP15" s="11"/>
      <c r="CTQ15" s="11"/>
      <c r="CTR15" s="11"/>
      <c r="CTS15" s="11"/>
      <c r="CTT15" s="11"/>
      <c r="CTU15" s="11"/>
      <c r="CTV15" s="11"/>
      <c r="CTW15" s="11"/>
      <c r="CTX15" s="11"/>
      <c r="CTY15" s="11"/>
      <c r="CTZ15" s="11"/>
      <c r="CUA15" s="11"/>
      <c r="CUB15" s="11"/>
      <c r="CUC15" s="11"/>
      <c r="CUD15" s="11"/>
      <c r="CUE15" s="11"/>
      <c r="CUF15" s="11"/>
      <c r="CUG15" s="11"/>
      <c r="CUH15" s="11"/>
      <c r="CUI15" s="11"/>
      <c r="CUJ15" s="11"/>
      <c r="CUK15" s="11"/>
      <c r="CUL15" s="11"/>
      <c r="CUM15" s="11"/>
      <c r="CUN15" s="11"/>
      <c r="CUO15" s="11"/>
      <c r="CUP15" s="11"/>
      <c r="CUQ15" s="11"/>
      <c r="CUR15" s="11"/>
      <c r="CUS15" s="11"/>
      <c r="CUT15" s="11"/>
      <c r="CUU15" s="11"/>
      <c r="CUV15" s="11"/>
      <c r="CUW15" s="11"/>
      <c r="CUX15" s="11"/>
      <c r="CUY15" s="11"/>
      <c r="CUZ15" s="11"/>
      <c r="CVA15" s="11"/>
      <c r="CVB15" s="11"/>
      <c r="CVC15" s="11"/>
      <c r="CVD15" s="11"/>
      <c r="CVE15" s="11"/>
      <c r="CVF15" s="11"/>
      <c r="CVG15" s="11"/>
      <c r="CVH15" s="11"/>
      <c r="CVI15" s="11"/>
      <c r="CVJ15" s="11"/>
      <c r="CVK15" s="11"/>
      <c r="CVL15" s="11"/>
      <c r="CVM15" s="11"/>
      <c r="CVN15" s="11"/>
      <c r="CVO15" s="11"/>
      <c r="CVP15" s="11"/>
      <c r="CVQ15" s="11"/>
      <c r="CVR15" s="11"/>
      <c r="CVS15" s="11"/>
      <c r="CVT15" s="11"/>
      <c r="CVU15" s="11"/>
      <c r="CVV15" s="11"/>
      <c r="CVW15" s="11"/>
      <c r="CVX15" s="11"/>
      <c r="CVY15" s="11"/>
      <c r="CVZ15" s="11"/>
      <c r="CWA15" s="11"/>
      <c r="CWB15" s="11"/>
      <c r="CWC15" s="11"/>
      <c r="CWD15" s="11"/>
      <c r="CWE15" s="11"/>
      <c r="CWF15" s="11"/>
      <c r="CWG15" s="11"/>
      <c r="CWH15" s="11"/>
      <c r="CWI15" s="11"/>
      <c r="CWJ15" s="11"/>
      <c r="CWK15" s="11"/>
      <c r="CWL15" s="11"/>
      <c r="CWM15" s="11"/>
      <c r="CWN15" s="11"/>
      <c r="CWO15" s="11"/>
      <c r="CWP15" s="11"/>
      <c r="CWQ15" s="11"/>
      <c r="CWR15" s="11"/>
      <c r="CWS15" s="11"/>
      <c r="CWT15" s="11"/>
      <c r="CWU15" s="11"/>
      <c r="CWV15" s="11"/>
      <c r="CWW15" s="11"/>
      <c r="CWX15" s="11"/>
      <c r="CWY15" s="11"/>
      <c r="CWZ15" s="11"/>
      <c r="CXA15" s="11"/>
      <c r="CXB15" s="11"/>
      <c r="CXC15" s="11"/>
      <c r="CXD15" s="11"/>
      <c r="CXE15" s="11"/>
      <c r="CXF15" s="11"/>
      <c r="CXG15" s="11"/>
      <c r="CXH15" s="11"/>
      <c r="CXI15" s="11"/>
      <c r="CXJ15" s="11"/>
      <c r="CXK15" s="11"/>
      <c r="CXL15" s="11"/>
      <c r="CXM15" s="11"/>
      <c r="CXN15" s="11"/>
      <c r="CXO15" s="11"/>
      <c r="CXP15" s="11"/>
      <c r="CXQ15" s="11"/>
      <c r="CXR15" s="11"/>
      <c r="CXS15" s="11"/>
      <c r="CXT15" s="11"/>
      <c r="CXU15" s="11"/>
      <c r="CXV15" s="11"/>
      <c r="CXW15" s="11"/>
      <c r="CXX15" s="11"/>
      <c r="CXY15" s="11"/>
      <c r="CXZ15" s="11"/>
      <c r="CYA15" s="11"/>
      <c r="CYB15" s="11"/>
      <c r="CYC15" s="11"/>
      <c r="CYD15" s="11"/>
      <c r="CYE15" s="11"/>
      <c r="CYF15" s="11"/>
      <c r="CYG15" s="11"/>
      <c r="CYH15" s="11"/>
      <c r="CYI15" s="11"/>
      <c r="CYJ15" s="11"/>
      <c r="CYK15" s="11"/>
      <c r="CYL15" s="11"/>
      <c r="CYM15" s="11"/>
      <c r="CYN15" s="11"/>
      <c r="CYO15" s="11"/>
      <c r="CYP15" s="11"/>
      <c r="CYQ15" s="11"/>
      <c r="CYR15" s="11"/>
      <c r="CYS15" s="11"/>
      <c r="CYT15" s="11"/>
      <c r="CYU15" s="11"/>
      <c r="CYV15" s="11"/>
      <c r="CYW15" s="11"/>
      <c r="CYX15" s="11"/>
      <c r="CYY15" s="11"/>
      <c r="CYZ15" s="11"/>
      <c r="CZA15" s="11"/>
      <c r="CZB15" s="11"/>
      <c r="CZC15" s="11"/>
      <c r="CZD15" s="11"/>
      <c r="CZE15" s="11"/>
      <c r="CZF15" s="11"/>
      <c r="CZG15" s="11"/>
      <c r="CZH15" s="11"/>
      <c r="CZI15" s="11"/>
      <c r="CZJ15" s="11"/>
      <c r="CZK15" s="11"/>
      <c r="CZL15" s="11"/>
      <c r="CZM15" s="11"/>
      <c r="CZN15" s="11"/>
      <c r="CZO15" s="11"/>
      <c r="CZP15" s="11"/>
      <c r="CZQ15" s="11"/>
      <c r="CZR15" s="11"/>
      <c r="CZS15" s="11"/>
      <c r="CZT15" s="11"/>
      <c r="CZU15" s="11"/>
      <c r="CZV15" s="11"/>
      <c r="CZW15" s="11"/>
      <c r="CZX15" s="11"/>
      <c r="CZY15" s="11"/>
      <c r="CZZ15" s="11"/>
      <c r="DAA15" s="11"/>
      <c r="DAB15" s="11"/>
      <c r="DAC15" s="11"/>
      <c r="DAD15" s="11"/>
      <c r="DAE15" s="11"/>
      <c r="DAF15" s="11"/>
      <c r="DAG15" s="11"/>
      <c r="DAH15" s="11"/>
      <c r="DAI15" s="11"/>
      <c r="DAJ15" s="11"/>
      <c r="DAK15" s="11"/>
      <c r="DAL15" s="11"/>
      <c r="DAM15" s="11"/>
      <c r="DAN15" s="11"/>
      <c r="DAO15" s="11"/>
      <c r="DAP15" s="11"/>
      <c r="DAQ15" s="11"/>
      <c r="DAR15" s="11"/>
      <c r="DAS15" s="11"/>
      <c r="DAT15" s="11"/>
      <c r="DAU15" s="11"/>
      <c r="DAV15" s="11"/>
      <c r="DAW15" s="11"/>
      <c r="DAX15" s="11"/>
      <c r="DAY15" s="11"/>
      <c r="DAZ15" s="11"/>
      <c r="DBA15" s="11"/>
      <c r="DBB15" s="11"/>
      <c r="DBC15" s="11"/>
      <c r="DBD15" s="11"/>
      <c r="DBE15" s="11"/>
      <c r="DBF15" s="11"/>
      <c r="DBG15" s="11"/>
      <c r="DBH15" s="11"/>
      <c r="DBI15" s="11"/>
      <c r="DBJ15" s="11"/>
      <c r="DBK15" s="11"/>
      <c r="DBL15" s="11"/>
      <c r="DBM15" s="11"/>
      <c r="DBN15" s="11"/>
      <c r="DBO15" s="11"/>
      <c r="DBP15" s="11"/>
      <c r="DBQ15" s="11"/>
      <c r="DBR15" s="11"/>
      <c r="DBS15" s="11"/>
      <c r="DBT15" s="11"/>
      <c r="DBU15" s="11"/>
      <c r="DBV15" s="11"/>
      <c r="DBW15" s="11"/>
      <c r="DBX15" s="11"/>
      <c r="DBY15" s="11"/>
      <c r="DBZ15" s="11"/>
      <c r="DCA15" s="11"/>
      <c r="DCB15" s="11"/>
      <c r="DCC15" s="11"/>
      <c r="DCD15" s="11"/>
      <c r="DCE15" s="11"/>
      <c r="DCF15" s="11"/>
      <c r="DCG15" s="11"/>
      <c r="DCH15" s="11"/>
      <c r="DCI15" s="11"/>
      <c r="DCJ15" s="11"/>
      <c r="DCK15" s="11"/>
      <c r="DCL15" s="11"/>
      <c r="DCM15" s="11"/>
      <c r="DCN15" s="11"/>
      <c r="DCO15" s="11"/>
      <c r="DCP15" s="11"/>
      <c r="DCQ15" s="11"/>
      <c r="DCR15" s="11"/>
      <c r="DCS15" s="11"/>
      <c r="DCT15" s="11"/>
      <c r="DCU15" s="11"/>
      <c r="DCV15" s="11"/>
      <c r="DCW15" s="11"/>
      <c r="DCX15" s="11"/>
      <c r="DCY15" s="11"/>
      <c r="DCZ15" s="11"/>
      <c r="DDA15" s="11"/>
      <c r="DDB15" s="11"/>
      <c r="DDC15" s="11"/>
      <c r="DDD15" s="11"/>
      <c r="DDE15" s="11"/>
      <c r="DDF15" s="11"/>
      <c r="DDG15" s="11"/>
      <c r="DDH15" s="11"/>
      <c r="DDI15" s="11"/>
      <c r="DDJ15" s="11"/>
      <c r="DDK15" s="11"/>
      <c r="DDL15" s="11"/>
      <c r="DDM15" s="11"/>
      <c r="DDN15" s="11"/>
      <c r="DDO15" s="11"/>
      <c r="DDP15" s="11"/>
      <c r="DDQ15" s="11"/>
      <c r="DDR15" s="11"/>
      <c r="DDS15" s="11"/>
      <c r="DDT15" s="11"/>
      <c r="DDU15" s="11"/>
      <c r="DDV15" s="11"/>
      <c r="DDW15" s="11"/>
      <c r="DDX15" s="11"/>
      <c r="DDY15" s="11"/>
      <c r="DDZ15" s="11"/>
      <c r="DEA15" s="11"/>
      <c r="DEB15" s="11"/>
      <c r="DEC15" s="11"/>
      <c r="DED15" s="11"/>
      <c r="DEE15" s="11"/>
      <c r="DEF15" s="11"/>
      <c r="DEG15" s="11"/>
      <c r="DEH15" s="11"/>
      <c r="DEI15" s="11"/>
      <c r="DEJ15" s="11"/>
      <c r="DEK15" s="11"/>
      <c r="DEL15" s="11"/>
      <c r="DEM15" s="11"/>
      <c r="DEN15" s="11"/>
      <c r="DEO15" s="11"/>
      <c r="DEP15" s="11"/>
      <c r="DEQ15" s="11"/>
      <c r="DER15" s="11"/>
      <c r="DES15" s="11"/>
      <c r="DET15" s="11"/>
      <c r="DEU15" s="11"/>
      <c r="DEV15" s="11"/>
      <c r="DEW15" s="11"/>
      <c r="DEX15" s="11"/>
      <c r="DEY15" s="11"/>
      <c r="DEZ15" s="11"/>
      <c r="DFA15" s="11"/>
      <c r="DFB15" s="11"/>
      <c r="DFC15" s="11"/>
      <c r="DFD15" s="11"/>
      <c r="DFE15" s="11"/>
      <c r="DFF15" s="11"/>
      <c r="DFG15" s="11"/>
      <c r="DFH15" s="11"/>
      <c r="DFI15" s="11"/>
      <c r="DFJ15" s="11"/>
      <c r="DFK15" s="11"/>
      <c r="DFL15" s="11"/>
      <c r="DFM15" s="11"/>
      <c r="DFN15" s="11"/>
      <c r="DFO15" s="11"/>
      <c r="DFP15" s="11"/>
      <c r="DFQ15" s="11"/>
      <c r="DFR15" s="11"/>
      <c r="DFS15" s="11"/>
      <c r="DFT15" s="11"/>
      <c r="DFU15" s="11"/>
      <c r="DFV15" s="11"/>
      <c r="DFW15" s="11"/>
      <c r="DFX15" s="11"/>
      <c r="DFY15" s="11"/>
      <c r="DFZ15" s="11"/>
      <c r="DGA15" s="11"/>
      <c r="DGB15" s="11"/>
      <c r="DGC15" s="11"/>
      <c r="DGD15" s="11"/>
      <c r="DGE15" s="11"/>
      <c r="DGF15" s="11"/>
      <c r="DGG15" s="11"/>
      <c r="DGH15" s="11"/>
      <c r="DGI15" s="11"/>
      <c r="DGJ15" s="11"/>
      <c r="DGK15" s="11"/>
      <c r="DGL15" s="11"/>
      <c r="DGM15" s="11"/>
      <c r="DGN15" s="11"/>
      <c r="DGO15" s="11"/>
      <c r="DGP15" s="11"/>
      <c r="DGQ15" s="11"/>
      <c r="DGR15" s="11"/>
      <c r="DGS15" s="11"/>
      <c r="DGT15" s="11"/>
      <c r="DGU15" s="11"/>
      <c r="DGV15" s="11"/>
      <c r="DGW15" s="11"/>
      <c r="DGX15" s="11"/>
      <c r="DGY15" s="11"/>
      <c r="DGZ15" s="11"/>
      <c r="DHA15" s="11"/>
      <c r="DHB15" s="11"/>
      <c r="DHC15" s="11"/>
      <c r="DHD15" s="11"/>
      <c r="DHE15" s="11"/>
      <c r="DHF15" s="11"/>
      <c r="DHG15" s="11"/>
      <c r="DHH15" s="11"/>
      <c r="DHI15" s="11"/>
      <c r="DHJ15" s="11"/>
      <c r="DHK15" s="11"/>
      <c r="DHL15" s="11"/>
      <c r="DHM15" s="11"/>
      <c r="DHN15" s="11"/>
      <c r="DHO15" s="11"/>
      <c r="DHP15" s="11"/>
      <c r="DHQ15" s="11"/>
      <c r="DHR15" s="11"/>
      <c r="DHS15" s="11"/>
      <c r="DHT15" s="11"/>
      <c r="DHU15" s="11"/>
      <c r="DHV15" s="11"/>
      <c r="DHW15" s="11"/>
      <c r="DHX15" s="11"/>
      <c r="DHY15" s="11"/>
      <c r="DHZ15" s="11"/>
      <c r="DIA15" s="11"/>
      <c r="DIB15" s="11"/>
      <c r="DIC15" s="11"/>
      <c r="DID15" s="11"/>
      <c r="DIE15" s="11"/>
      <c r="DIF15" s="11"/>
      <c r="DIG15" s="11"/>
      <c r="DIH15" s="11"/>
      <c r="DII15" s="11"/>
      <c r="DIJ15" s="11"/>
      <c r="DIK15" s="11"/>
      <c r="DIL15" s="11"/>
      <c r="DIM15" s="11"/>
      <c r="DIN15" s="11"/>
      <c r="DIO15" s="11"/>
      <c r="DIP15" s="11"/>
      <c r="DIQ15" s="11"/>
      <c r="DIR15" s="11"/>
      <c r="DIS15" s="11"/>
      <c r="DIT15" s="11"/>
      <c r="DIU15" s="11"/>
      <c r="DIV15" s="11"/>
      <c r="DIW15" s="11"/>
      <c r="DIX15" s="11"/>
      <c r="DIY15" s="11"/>
      <c r="DIZ15" s="11"/>
      <c r="DJA15" s="11"/>
      <c r="DJB15" s="11"/>
      <c r="DJC15" s="11"/>
      <c r="DJD15" s="11"/>
      <c r="DJE15" s="11"/>
      <c r="DJF15" s="11"/>
      <c r="DJG15" s="11"/>
      <c r="DJH15" s="11"/>
      <c r="DJI15" s="11"/>
      <c r="DJJ15" s="11"/>
      <c r="DJK15" s="11"/>
      <c r="DJL15" s="11"/>
      <c r="DJM15" s="11"/>
      <c r="DJN15" s="11"/>
      <c r="DJO15" s="11"/>
      <c r="DJP15" s="11"/>
      <c r="DJQ15" s="11"/>
      <c r="DJR15" s="11"/>
      <c r="DJS15" s="11"/>
      <c r="DJT15" s="11"/>
      <c r="DJU15" s="11"/>
      <c r="DJV15" s="11"/>
      <c r="DJW15" s="11"/>
      <c r="DJX15" s="11"/>
      <c r="DJY15" s="11"/>
      <c r="DJZ15" s="11"/>
      <c r="DKA15" s="11"/>
      <c r="DKB15" s="11"/>
      <c r="DKC15" s="11"/>
      <c r="DKD15" s="11"/>
      <c r="DKE15" s="11"/>
      <c r="DKF15" s="11"/>
      <c r="DKG15" s="11"/>
      <c r="DKH15" s="11"/>
      <c r="DKI15" s="11"/>
      <c r="DKJ15" s="11"/>
      <c r="DKK15" s="11"/>
      <c r="DKL15" s="11"/>
      <c r="DKM15" s="11"/>
      <c r="DKN15" s="11"/>
      <c r="DKO15" s="11"/>
      <c r="DKP15" s="11"/>
      <c r="DKQ15" s="11"/>
      <c r="DKR15" s="11"/>
      <c r="DKS15" s="11"/>
      <c r="DKT15" s="11"/>
      <c r="DKU15" s="11"/>
      <c r="DKV15" s="11"/>
      <c r="DKW15" s="11"/>
      <c r="DKX15" s="11"/>
      <c r="DKY15" s="11"/>
      <c r="DKZ15" s="11"/>
      <c r="DLA15" s="11"/>
      <c r="DLB15" s="11"/>
      <c r="DLC15" s="11"/>
      <c r="DLD15" s="11"/>
      <c r="DLE15" s="11"/>
      <c r="DLF15" s="11"/>
      <c r="DLG15" s="11"/>
      <c r="DLH15" s="11"/>
      <c r="DLI15" s="11"/>
      <c r="DLJ15" s="11"/>
      <c r="DLK15" s="11"/>
      <c r="DLL15" s="11"/>
      <c r="DLM15" s="11"/>
      <c r="DLN15" s="11"/>
      <c r="DLO15" s="11"/>
      <c r="DLP15" s="11"/>
      <c r="DLQ15" s="11"/>
      <c r="DLR15" s="11"/>
      <c r="DLS15" s="11"/>
      <c r="DLT15" s="11"/>
      <c r="DLU15" s="11"/>
      <c r="DLV15" s="11"/>
      <c r="DLW15" s="11"/>
      <c r="DLX15" s="11"/>
      <c r="DLY15" s="11"/>
      <c r="DLZ15" s="11"/>
      <c r="DMA15" s="11"/>
      <c r="DMB15" s="11"/>
      <c r="DMC15" s="11"/>
      <c r="DMD15" s="11"/>
      <c r="DME15" s="11"/>
      <c r="DMF15" s="11"/>
      <c r="DMG15" s="11"/>
      <c r="DMH15" s="11"/>
      <c r="DMI15" s="11"/>
      <c r="DMJ15" s="11"/>
      <c r="DMK15" s="11"/>
      <c r="DML15" s="11"/>
      <c r="DMM15" s="11"/>
      <c r="DMN15" s="11"/>
      <c r="DMO15" s="11"/>
      <c r="DMP15" s="11"/>
      <c r="DMQ15" s="11"/>
      <c r="DMR15" s="11"/>
      <c r="DMS15" s="11"/>
      <c r="DMT15" s="11"/>
      <c r="DMU15" s="11"/>
      <c r="DMV15" s="11"/>
      <c r="DMW15" s="11"/>
      <c r="DMX15" s="11"/>
      <c r="DMY15" s="11"/>
      <c r="DMZ15" s="11"/>
      <c r="DNA15" s="11"/>
      <c r="DNB15" s="11"/>
      <c r="DNC15" s="11"/>
      <c r="DND15" s="11"/>
      <c r="DNE15" s="11"/>
      <c r="DNF15" s="11"/>
      <c r="DNG15" s="11"/>
      <c r="DNH15" s="11"/>
      <c r="DNI15" s="11"/>
      <c r="DNJ15" s="11"/>
      <c r="DNK15" s="11"/>
      <c r="DNL15" s="11"/>
      <c r="DNM15" s="11"/>
      <c r="DNN15" s="11"/>
      <c r="DNO15" s="11"/>
      <c r="DNP15" s="11"/>
      <c r="DNQ15" s="11"/>
      <c r="DNR15" s="11"/>
      <c r="DNS15" s="11"/>
      <c r="DNT15" s="11"/>
      <c r="DNU15" s="11"/>
      <c r="DNV15" s="11"/>
      <c r="DNW15" s="11"/>
      <c r="DNX15" s="11"/>
      <c r="DNY15" s="11"/>
      <c r="DNZ15" s="11"/>
      <c r="DOA15" s="11"/>
      <c r="DOB15" s="11"/>
      <c r="DOC15" s="11"/>
      <c r="DOD15" s="11"/>
      <c r="DOE15" s="11"/>
      <c r="DOF15" s="11"/>
      <c r="DOG15" s="11"/>
      <c r="DOH15" s="11"/>
      <c r="DOI15" s="11"/>
      <c r="DOJ15" s="11"/>
      <c r="DOK15" s="11"/>
      <c r="DOL15" s="11"/>
      <c r="DOM15" s="11"/>
      <c r="DON15" s="11"/>
      <c r="DOO15" s="11"/>
      <c r="DOP15" s="11"/>
      <c r="DOQ15" s="11"/>
      <c r="DOR15" s="11"/>
      <c r="DOS15" s="11"/>
      <c r="DOT15" s="11"/>
      <c r="DOU15" s="11"/>
      <c r="DOV15" s="11"/>
      <c r="DOW15" s="11"/>
      <c r="DOX15" s="11"/>
      <c r="DOY15" s="11"/>
      <c r="DOZ15" s="11"/>
      <c r="DPA15" s="11"/>
      <c r="DPB15" s="11"/>
      <c r="DPC15" s="11"/>
      <c r="DPD15" s="11"/>
      <c r="DPE15" s="11"/>
      <c r="DPF15" s="11"/>
      <c r="DPG15" s="11"/>
      <c r="DPH15" s="11"/>
      <c r="DPI15" s="11"/>
      <c r="DPJ15" s="11"/>
      <c r="DPK15" s="11"/>
      <c r="DPL15" s="11"/>
      <c r="DPM15" s="11"/>
      <c r="DPN15" s="11"/>
      <c r="DPO15" s="11"/>
      <c r="DPP15" s="11"/>
      <c r="DPQ15" s="11"/>
      <c r="DPR15" s="11"/>
      <c r="DPS15" s="11"/>
      <c r="DPT15" s="11"/>
      <c r="DPU15" s="11"/>
      <c r="DPV15" s="11"/>
      <c r="DPW15" s="11"/>
      <c r="DPX15" s="11"/>
      <c r="DPY15" s="11"/>
      <c r="DPZ15" s="11"/>
      <c r="DQA15" s="11"/>
      <c r="DQB15" s="11"/>
      <c r="DQC15" s="11"/>
      <c r="DQD15" s="11"/>
      <c r="DQE15" s="11"/>
      <c r="DQF15" s="11"/>
      <c r="DQG15" s="11"/>
      <c r="DQH15" s="11"/>
      <c r="DQI15" s="11"/>
      <c r="DQJ15" s="11"/>
      <c r="DQK15" s="11"/>
      <c r="DQL15" s="11"/>
      <c r="DQM15" s="11"/>
      <c r="DQN15" s="11"/>
      <c r="DQO15" s="11"/>
      <c r="DQP15" s="11"/>
      <c r="DQQ15" s="11"/>
      <c r="DQR15" s="11"/>
      <c r="DQS15" s="11"/>
      <c r="DQT15" s="11"/>
      <c r="DQU15" s="11"/>
      <c r="DQV15" s="11"/>
      <c r="DQW15" s="11"/>
      <c r="DQX15" s="11"/>
      <c r="DQY15" s="11"/>
      <c r="DQZ15" s="11"/>
      <c r="DRA15" s="11"/>
      <c r="DRB15" s="11"/>
      <c r="DRC15" s="11"/>
      <c r="DRD15" s="11"/>
      <c r="DRE15" s="11"/>
      <c r="DRF15" s="11"/>
      <c r="DRG15" s="11"/>
      <c r="DRH15" s="11"/>
      <c r="DRI15" s="11"/>
      <c r="DRJ15" s="11"/>
      <c r="DRK15" s="11"/>
      <c r="DRL15" s="11"/>
      <c r="DRM15" s="11"/>
      <c r="DRN15" s="11"/>
      <c r="DRO15" s="11"/>
      <c r="DRP15" s="11"/>
      <c r="DRQ15" s="11"/>
      <c r="DRR15" s="11"/>
      <c r="DRS15" s="11"/>
      <c r="DRT15" s="11"/>
      <c r="DRU15" s="11"/>
      <c r="DRV15" s="11"/>
      <c r="DRW15" s="11"/>
      <c r="DRX15" s="11"/>
      <c r="DRY15" s="11"/>
      <c r="DRZ15" s="11"/>
      <c r="DSA15" s="11"/>
      <c r="DSB15" s="11"/>
      <c r="DSC15" s="11"/>
      <c r="DSD15" s="11"/>
      <c r="DSE15" s="11"/>
      <c r="DSF15" s="11"/>
      <c r="DSG15" s="11"/>
      <c r="DSH15" s="11"/>
      <c r="DSI15" s="11"/>
      <c r="DSJ15" s="11"/>
      <c r="DSK15" s="11"/>
      <c r="DSL15" s="11"/>
      <c r="DSM15" s="11"/>
      <c r="DSN15" s="11"/>
      <c r="DSO15" s="11"/>
      <c r="DSP15" s="11"/>
      <c r="DSQ15" s="11"/>
      <c r="DSR15" s="11"/>
      <c r="DSS15" s="11"/>
      <c r="DST15" s="11"/>
      <c r="DSU15" s="11"/>
      <c r="DSV15" s="11"/>
      <c r="DSW15" s="11"/>
      <c r="DSX15" s="11"/>
      <c r="DSY15" s="11"/>
      <c r="DSZ15" s="11"/>
      <c r="DTA15" s="11"/>
      <c r="DTB15" s="11"/>
      <c r="DTC15" s="11"/>
      <c r="DTD15" s="11"/>
      <c r="DTE15" s="11"/>
      <c r="DTF15" s="11"/>
      <c r="DTG15" s="11"/>
      <c r="DTH15" s="11"/>
      <c r="DTI15" s="11"/>
      <c r="DTJ15" s="11"/>
      <c r="DTK15" s="11"/>
      <c r="DTL15" s="11"/>
      <c r="DTM15" s="11"/>
      <c r="DTN15" s="11"/>
      <c r="DTO15" s="11"/>
      <c r="DTP15" s="11"/>
      <c r="DTQ15" s="11"/>
      <c r="DTR15" s="11"/>
      <c r="DTS15" s="11"/>
      <c r="DTT15" s="11"/>
      <c r="DTU15" s="11"/>
      <c r="DTV15" s="11"/>
      <c r="DTW15" s="11"/>
      <c r="DTX15" s="11"/>
      <c r="DTY15" s="11"/>
      <c r="DTZ15" s="11"/>
      <c r="DUA15" s="11"/>
      <c r="DUB15" s="11"/>
      <c r="DUC15" s="11"/>
      <c r="DUD15" s="11"/>
      <c r="DUE15" s="11"/>
      <c r="DUF15" s="11"/>
      <c r="DUG15" s="11"/>
      <c r="DUH15" s="11"/>
      <c r="DUI15" s="11"/>
      <c r="DUJ15" s="11"/>
      <c r="DUK15" s="11"/>
      <c r="DUL15" s="11"/>
      <c r="DUM15" s="11"/>
      <c r="DUN15" s="11"/>
      <c r="DUO15" s="11"/>
      <c r="DUP15" s="11"/>
      <c r="DUQ15" s="11"/>
      <c r="DUR15" s="11"/>
      <c r="DUS15" s="11"/>
      <c r="DUT15" s="11"/>
      <c r="DUU15" s="11"/>
      <c r="DUV15" s="11"/>
      <c r="DUW15" s="11"/>
      <c r="DUX15" s="11"/>
      <c r="DUY15" s="11"/>
      <c r="DUZ15" s="11"/>
      <c r="DVA15" s="11"/>
      <c r="DVB15" s="11"/>
      <c r="DVC15" s="11"/>
      <c r="DVD15" s="11"/>
      <c r="DVE15" s="11"/>
      <c r="DVF15" s="11"/>
      <c r="DVG15" s="11"/>
      <c r="DVH15" s="11"/>
      <c r="DVI15" s="11"/>
      <c r="DVJ15" s="11"/>
      <c r="DVK15" s="11"/>
      <c r="DVL15" s="11"/>
      <c r="DVM15" s="11"/>
      <c r="DVN15" s="11"/>
      <c r="DVO15" s="11"/>
      <c r="DVP15" s="11"/>
      <c r="DVQ15" s="11"/>
      <c r="DVR15" s="11"/>
      <c r="DVS15" s="11"/>
      <c r="DVT15" s="11"/>
      <c r="DVU15" s="11"/>
      <c r="DVV15" s="11"/>
      <c r="DVW15" s="11"/>
      <c r="DVX15" s="11"/>
      <c r="DVY15" s="11"/>
      <c r="DVZ15" s="11"/>
      <c r="DWA15" s="11"/>
      <c r="DWB15" s="11"/>
      <c r="DWC15" s="11"/>
      <c r="DWD15" s="11"/>
      <c r="DWE15" s="11"/>
      <c r="DWF15" s="11"/>
      <c r="DWG15" s="11"/>
      <c r="DWH15" s="11"/>
      <c r="DWI15" s="11"/>
      <c r="DWJ15" s="11"/>
      <c r="DWK15" s="11"/>
      <c r="DWL15" s="11"/>
      <c r="DWM15" s="11"/>
      <c r="DWN15" s="11"/>
      <c r="DWO15" s="11"/>
      <c r="DWP15" s="11"/>
      <c r="DWQ15" s="11"/>
      <c r="DWR15" s="11"/>
      <c r="DWS15" s="11"/>
      <c r="DWT15" s="11"/>
      <c r="DWU15" s="11"/>
      <c r="DWV15" s="11"/>
      <c r="DWW15" s="11"/>
      <c r="DWX15" s="11"/>
      <c r="DWY15" s="11"/>
      <c r="DWZ15" s="11"/>
      <c r="DXA15" s="11"/>
      <c r="DXB15" s="11"/>
      <c r="DXC15" s="11"/>
      <c r="DXD15" s="11"/>
      <c r="DXE15" s="11"/>
      <c r="DXF15" s="11"/>
      <c r="DXG15" s="11"/>
      <c r="DXH15" s="11"/>
      <c r="DXI15" s="11"/>
      <c r="DXJ15" s="11"/>
      <c r="DXK15" s="11"/>
      <c r="DXL15" s="11"/>
      <c r="DXM15" s="11"/>
      <c r="DXN15" s="11"/>
      <c r="DXO15" s="11"/>
      <c r="DXP15" s="11"/>
      <c r="DXQ15" s="11"/>
      <c r="DXR15" s="11"/>
      <c r="DXS15" s="11"/>
      <c r="DXT15" s="11"/>
      <c r="DXU15" s="11"/>
      <c r="DXV15" s="11"/>
      <c r="DXW15" s="11"/>
      <c r="DXX15" s="11"/>
      <c r="DXY15" s="11"/>
      <c r="DXZ15" s="11"/>
      <c r="DYA15" s="11"/>
      <c r="DYB15" s="11"/>
      <c r="DYC15" s="11"/>
      <c r="DYD15" s="11"/>
      <c r="DYE15" s="11"/>
      <c r="DYF15" s="11"/>
      <c r="DYG15" s="11"/>
      <c r="DYH15" s="11"/>
      <c r="DYI15" s="11"/>
      <c r="DYJ15" s="11"/>
      <c r="DYK15" s="11"/>
      <c r="DYL15" s="11"/>
      <c r="DYM15" s="11"/>
      <c r="DYN15" s="11"/>
      <c r="DYO15" s="11"/>
      <c r="DYP15" s="11"/>
      <c r="DYQ15" s="11"/>
      <c r="DYR15" s="11"/>
      <c r="DYS15" s="11"/>
      <c r="DYT15" s="11"/>
      <c r="DYU15" s="11"/>
      <c r="DYV15" s="11"/>
      <c r="DYW15" s="11"/>
      <c r="DYX15" s="11"/>
      <c r="DYY15" s="11"/>
      <c r="DYZ15" s="11"/>
      <c r="DZA15" s="11"/>
      <c r="DZB15" s="11"/>
      <c r="DZC15" s="11"/>
      <c r="DZD15" s="11"/>
      <c r="DZE15" s="11"/>
      <c r="DZF15" s="11"/>
      <c r="DZG15" s="11"/>
      <c r="DZH15" s="11"/>
      <c r="DZI15" s="11"/>
      <c r="DZJ15" s="11"/>
      <c r="DZK15" s="11"/>
      <c r="DZL15" s="11"/>
      <c r="DZM15" s="11"/>
      <c r="DZN15" s="11"/>
      <c r="DZO15" s="11"/>
      <c r="DZP15" s="11"/>
      <c r="DZQ15" s="11"/>
      <c r="DZR15" s="11"/>
      <c r="DZS15" s="11"/>
      <c r="DZT15" s="11"/>
      <c r="DZU15" s="11"/>
      <c r="DZV15" s="11"/>
      <c r="DZW15" s="11"/>
      <c r="DZX15" s="11"/>
      <c r="DZY15" s="11"/>
      <c r="DZZ15" s="11"/>
      <c r="EAA15" s="11"/>
      <c r="EAB15" s="11"/>
      <c r="EAC15" s="11"/>
      <c r="EAD15" s="11"/>
      <c r="EAE15" s="11"/>
      <c r="EAF15" s="11"/>
      <c r="EAG15" s="11"/>
      <c r="EAH15" s="11"/>
      <c r="EAI15" s="11"/>
      <c r="EAJ15" s="11"/>
      <c r="EAK15" s="11"/>
      <c r="EAL15" s="11"/>
      <c r="EAM15" s="11"/>
      <c r="EAN15" s="11"/>
      <c r="EAO15" s="11"/>
      <c r="EAP15" s="11"/>
      <c r="EAQ15" s="11"/>
      <c r="EAR15" s="11"/>
      <c r="EAS15" s="11"/>
      <c r="EAT15" s="11"/>
      <c r="EAU15" s="11"/>
      <c r="EAV15" s="11"/>
      <c r="EAW15" s="11"/>
      <c r="EAX15" s="11"/>
      <c r="EAY15" s="11"/>
      <c r="EAZ15" s="11"/>
      <c r="EBA15" s="11"/>
      <c r="EBB15" s="11"/>
      <c r="EBC15" s="11"/>
      <c r="EBD15" s="11"/>
      <c r="EBE15" s="11"/>
      <c r="EBF15" s="11"/>
      <c r="EBG15" s="11"/>
      <c r="EBH15" s="11"/>
      <c r="EBI15" s="11"/>
      <c r="EBJ15" s="11"/>
      <c r="EBK15" s="11"/>
      <c r="EBL15" s="11"/>
      <c r="EBM15" s="11"/>
      <c r="EBN15" s="11"/>
      <c r="EBO15" s="11"/>
      <c r="EBP15" s="11"/>
      <c r="EBQ15" s="11"/>
      <c r="EBR15" s="11"/>
      <c r="EBS15" s="11"/>
      <c r="EBT15" s="11"/>
      <c r="EBU15" s="11"/>
      <c r="EBV15" s="11"/>
      <c r="EBW15" s="11"/>
      <c r="EBX15" s="11"/>
      <c r="EBY15" s="11"/>
      <c r="EBZ15" s="11"/>
      <c r="ECA15" s="11"/>
      <c r="ECB15" s="11"/>
      <c r="ECC15" s="11"/>
      <c r="ECD15" s="11"/>
      <c r="ECE15" s="11"/>
      <c r="ECF15" s="11"/>
      <c r="ECG15" s="11"/>
      <c r="ECH15" s="11"/>
      <c r="ECI15" s="11"/>
      <c r="ECJ15" s="11"/>
      <c r="ECK15" s="11"/>
      <c r="ECL15" s="11"/>
      <c r="ECM15" s="11"/>
      <c r="ECN15" s="11"/>
      <c r="ECO15" s="11"/>
      <c r="ECP15" s="11"/>
      <c r="ECQ15" s="11"/>
      <c r="ECR15" s="11"/>
      <c r="ECS15" s="11"/>
      <c r="ECT15" s="11"/>
      <c r="ECU15" s="11"/>
      <c r="ECV15" s="11"/>
      <c r="ECW15" s="11"/>
      <c r="ECX15" s="11"/>
      <c r="ECY15" s="11"/>
      <c r="ECZ15" s="11"/>
      <c r="EDA15" s="11"/>
      <c r="EDB15" s="11"/>
      <c r="EDC15" s="11"/>
      <c r="EDD15" s="11"/>
      <c r="EDE15" s="11"/>
      <c r="EDF15" s="11"/>
      <c r="EDG15" s="11"/>
      <c r="EDH15" s="11"/>
      <c r="EDI15" s="11"/>
      <c r="EDJ15" s="11"/>
      <c r="EDK15" s="11"/>
      <c r="EDL15" s="11"/>
      <c r="EDM15" s="11"/>
      <c r="EDN15" s="11"/>
      <c r="EDO15" s="11"/>
      <c r="EDP15" s="11"/>
      <c r="EDQ15" s="11"/>
      <c r="EDR15" s="11"/>
      <c r="EDS15" s="11"/>
      <c r="EDT15" s="11"/>
      <c r="EDU15" s="11"/>
      <c r="EDV15" s="11"/>
      <c r="EDW15" s="11"/>
      <c r="EDX15" s="11"/>
      <c r="EDY15" s="11"/>
      <c r="EDZ15" s="11"/>
      <c r="EEA15" s="11"/>
      <c r="EEB15" s="11"/>
      <c r="EEC15" s="11"/>
      <c r="EED15" s="11"/>
      <c r="EEE15" s="11"/>
      <c r="EEF15" s="11"/>
      <c r="EEG15" s="11"/>
      <c r="EEH15" s="11"/>
      <c r="EEI15" s="11"/>
      <c r="EEJ15" s="11"/>
      <c r="EEK15" s="11"/>
      <c r="EEL15" s="11"/>
      <c r="EEM15" s="11"/>
      <c r="EEN15" s="11"/>
      <c r="EEO15" s="11"/>
      <c r="EEP15" s="11"/>
      <c r="EEQ15" s="11"/>
      <c r="EER15" s="11"/>
      <c r="EES15" s="11"/>
      <c r="EET15" s="11"/>
      <c r="EEU15" s="11"/>
      <c r="EEV15" s="11"/>
      <c r="EEW15" s="11"/>
      <c r="EEX15" s="11"/>
      <c r="EEY15" s="11"/>
      <c r="EEZ15" s="11"/>
      <c r="EFA15" s="11"/>
      <c r="EFB15" s="11"/>
      <c r="EFC15" s="11"/>
      <c r="EFD15" s="11"/>
      <c r="EFE15" s="11"/>
      <c r="EFF15" s="11"/>
      <c r="EFG15" s="11"/>
      <c r="EFH15" s="11"/>
      <c r="EFI15" s="11"/>
      <c r="EFJ15" s="11"/>
      <c r="EFK15" s="11"/>
      <c r="EFL15" s="11"/>
      <c r="EFM15" s="11"/>
      <c r="EFN15" s="11"/>
      <c r="EFO15" s="11"/>
      <c r="EFP15" s="11"/>
      <c r="EFQ15" s="11"/>
      <c r="EFR15" s="11"/>
      <c r="EFS15" s="11"/>
      <c r="EFT15" s="11"/>
      <c r="EFU15" s="11"/>
      <c r="EFV15" s="11"/>
      <c r="EFW15" s="11"/>
      <c r="EFX15" s="11"/>
      <c r="EFY15" s="11"/>
      <c r="EFZ15" s="11"/>
      <c r="EGA15" s="11"/>
      <c r="EGB15" s="11"/>
      <c r="EGC15" s="11"/>
      <c r="EGD15" s="11"/>
      <c r="EGE15" s="11"/>
      <c r="EGF15" s="11"/>
      <c r="EGG15" s="11"/>
      <c r="EGH15" s="11"/>
      <c r="EGI15" s="11"/>
      <c r="EGJ15" s="11"/>
      <c r="EGK15" s="11"/>
      <c r="EGL15" s="11"/>
      <c r="EGM15" s="11"/>
      <c r="EGN15" s="11"/>
      <c r="EGO15" s="11"/>
      <c r="EGP15" s="11"/>
      <c r="EGQ15" s="11"/>
      <c r="EGR15" s="11"/>
      <c r="EGS15" s="11"/>
      <c r="EGT15" s="11"/>
      <c r="EGU15" s="11"/>
      <c r="EGV15" s="11"/>
      <c r="EGW15" s="11"/>
      <c r="EGX15" s="11"/>
      <c r="EGY15" s="11"/>
      <c r="EGZ15" s="11"/>
      <c r="EHA15" s="11"/>
      <c r="EHB15" s="11"/>
      <c r="EHC15" s="11"/>
      <c r="EHD15" s="11"/>
      <c r="EHE15" s="11"/>
      <c r="EHF15" s="11"/>
      <c r="EHG15" s="11"/>
      <c r="EHH15" s="11"/>
      <c r="EHI15" s="11"/>
      <c r="EHJ15" s="11"/>
      <c r="EHK15" s="11"/>
      <c r="EHL15" s="11"/>
      <c r="EHM15" s="11"/>
      <c r="EHN15" s="11"/>
      <c r="EHO15" s="11"/>
      <c r="EHP15" s="11"/>
      <c r="EHQ15" s="11"/>
      <c r="EHR15" s="11"/>
      <c r="EHS15" s="11"/>
      <c r="EHT15" s="11"/>
      <c r="EHU15" s="11"/>
      <c r="EHV15" s="11"/>
      <c r="EHW15" s="11"/>
      <c r="EHX15" s="11"/>
      <c r="EHY15" s="11"/>
      <c r="EHZ15" s="11"/>
      <c r="EIA15" s="11"/>
      <c r="EIB15" s="11"/>
      <c r="EIC15" s="11"/>
      <c r="EID15" s="11"/>
      <c r="EIE15" s="11"/>
      <c r="EIF15" s="11"/>
      <c r="EIG15" s="11"/>
      <c r="EIH15" s="11"/>
      <c r="EII15" s="11"/>
      <c r="EIJ15" s="11"/>
      <c r="EIK15" s="11"/>
      <c r="EIL15" s="11"/>
      <c r="EIM15" s="11"/>
      <c r="EIN15" s="11"/>
      <c r="EIO15" s="11"/>
      <c r="EIP15" s="11"/>
      <c r="EIQ15" s="11"/>
      <c r="EIR15" s="11"/>
      <c r="EIS15" s="11"/>
      <c r="EIT15" s="11"/>
      <c r="EIU15" s="11"/>
      <c r="EIV15" s="11"/>
      <c r="EIW15" s="11"/>
      <c r="EIX15" s="11"/>
      <c r="EIY15" s="11"/>
      <c r="EIZ15" s="11"/>
      <c r="EJA15" s="11"/>
      <c r="EJB15" s="11"/>
      <c r="EJC15" s="11"/>
      <c r="EJD15" s="11"/>
      <c r="EJE15" s="11"/>
      <c r="EJF15" s="11"/>
      <c r="EJG15" s="11"/>
      <c r="EJH15" s="11"/>
      <c r="EJI15" s="11"/>
      <c r="EJJ15" s="11"/>
      <c r="EJK15" s="11"/>
      <c r="EJL15" s="11"/>
      <c r="EJM15" s="11"/>
      <c r="EJN15" s="11"/>
      <c r="EJO15" s="11"/>
      <c r="EJP15" s="11"/>
      <c r="EJQ15" s="11"/>
      <c r="EJR15" s="11"/>
      <c r="EJS15" s="11"/>
      <c r="EJT15" s="11"/>
      <c r="EJU15" s="11"/>
      <c r="EJV15" s="11"/>
      <c r="EJW15" s="11"/>
      <c r="EJX15" s="11"/>
      <c r="EJY15" s="11"/>
      <c r="EJZ15" s="11"/>
      <c r="EKA15" s="11"/>
      <c r="EKB15" s="11"/>
      <c r="EKC15" s="11"/>
      <c r="EKD15" s="11"/>
      <c r="EKE15" s="11"/>
      <c r="EKF15" s="11"/>
      <c r="EKG15" s="11"/>
      <c r="EKH15" s="11"/>
      <c r="EKI15" s="11"/>
      <c r="EKJ15" s="11"/>
      <c r="EKK15" s="11"/>
      <c r="EKL15" s="11"/>
      <c r="EKM15" s="11"/>
      <c r="EKN15" s="11"/>
      <c r="EKO15" s="11"/>
      <c r="EKP15" s="11"/>
      <c r="EKQ15" s="11"/>
      <c r="EKR15" s="11"/>
      <c r="EKS15" s="11"/>
      <c r="EKT15" s="11"/>
      <c r="EKU15" s="11"/>
      <c r="EKV15" s="11"/>
      <c r="EKW15" s="11"/>
      <c r="EKX15" s="11"/>
      <c r="EKY15" s="11"/>
      <c r="EKZ15" s="11"/>
      <c r="ELA15" s="11"/>
      <c r="ELB15" s="11"/>
      <c r="ELC15" s="11"/>
      <c r="ELD15" s="11"/>
      <c r="ELE15" s="11"/>
      <c r="ELF15" s="11"/>
      <c r="ELG15" s="11"/>
      <c r="ELH15" s="11"/>
      <c r="ELI15" s="11"/>
      <c r="ELJ15" s="11"/>
      <c r="ELK15" s="11"/>
      <c r="ELL15" s="11"/>
      <c r="ELM15" s="11"/>
      <c r="ELN15" s="11"/>
      <c r="ELO15" s="11"/>
      <c r="ELP15" s="11"/>
      <c r="ELQ15" s="11"/>
      <c r="ELR15" s="11"/>
      <c r="ELS15" s="11"/>
      <c r="ELT15" s="11"/>
      <c r="ELU15" s="11"/>
      <c r="ELV15" s="11"/>
      <c r="ELW15" s="11"/>
      <c r="ELX15" s="11"/>
      <c r="ELY15" s="11"/>
      <c r="ELZ15" s="11"/>
      <c r="EMA15" s="11"/>
      <c r="EMB15" s="11"/>
      <c r="EMC15" s="11"/>
      <c r="EMD15" s="11"/>
      <c r="EME15" s="11"/>
      <c r="EMF15" s="11"/>
      <c r="EMG15" s="11"/>
      <c r="EMH15" s="11"/>
      <c r="EMI15" s="11"/>
      <c r="EMJ15" s="11"/>
      <c r="EMK15" s="11"/>
      <c r="EML15" s="11"/>
      <c r="EMM15" s="11"/>
      <c r="EMN15" s="11"/>
      <c r="EMO15" s="11"/>
      <c r="EMP15" s="11"/>
      <c r="EMQ15" s="11"/>
      <c r="EMR15" s="11"/>
      <c r="EMS15" s="11"/>
      <c r="EMT15" s="11"/>
      <c r="EMU15" s="11"/>
      <c r="EMV15" s="11"/>
      <c r="EMW15" s="11"/>
      <c r="EMX15" s="11"/>
      <c r="EMY15" s="11"/>
      <c r="EMZ15" s="11"/>
      <c r="ENA15" s="11"/>
      <c r="ENB15" s="11"/>
      <c r="ENC15" s="11"/>
      <c r="END15" s="11"/>
      <c r="ENE15" s="11"/>
      <c r="ENF15" s="11"/>
      <c r="ENG15" s="11"/>
      <c r="ENH15" s="11"/>
      <c r="ENI15" s="11"/>
      <c r="ENJ15" s="11"/>
      <c r="ENK15" s="11"/>
      <c r="ENL15" s="11"/>
      <c r="ENM15" s="11"/>
      <c r="ENN15" s="11"/>
      <c r="ENO15" s="11"/>
      <c r="ENP15" s="11"/>
      <c r="ENQ15" s="11"/>
      <c r="ENR15" s="11"/>
      <c r="ENS15" s="11"/>
      <c r="ENT15" s="11"/>
      <c r="ENU15" s="11"/>
      <c r="ENV15" s="11"/>
      <c r="ENW15" s="11"/>
      <c r="ENX15" s="11"/>
      <c r="ENY15" s="11"/>
      <c r="ENZ15" s="11"/>
      <c r="EOA15" s="11"/>
      <c r="EOB15" s="11"/>
      <c r="EOC15" s="11"/>
      <c r="EOD15" s="11"/>
      <c r="EOE15" s="11"/>
      <c r="EOF15" s="11"/>
      <c r="EOG15" s="11"/>
      <c r="EOH15" s="11"/>
      <c r="EOI15" s="11"/>
      <c r="EOJ15" s="11"/>
      <c r="EOK15" s="11"/>
      <c r="EOL15" s="11"/>
      <c r="EOM15" s="11"/>
      <c r="EON15" s="11"/>
      <c r="EOO15" s="11"/>
      <c r="EOP15" s="11"/>
      <c r="EOQ15" s="11"/>
      <c r="EOR15" s="11"/>
      <c r="EOS15" s="11"/>
      <c r="EOT15" s="11"/>
      <c r="EOU15" s="11"/>
      <c r="EOV15" s="11"/>
      <c r="EOW15" s="11"/>
      <c r="EOX15" s="11"/>
      <c r="EOY15" s="11"/>
      <c r="EOZ15" s="11"/>
      <c r="EPA15" s="11"/>
      <c r="EPB15" s="11"/>
      <c r="EPC15" s="11"/>
      <c r="EPD15" s="11"/>
      <c r="EPE15" s="11"/>
      <c r="EPF15" s="11"/>
      <c r="EPG15" s="11"/>
      <c r="EPH15" s="11"/>
      <c r="EPI15" s="11"/>
      <c r="EPJ15" s="11"/>
      <c r="EPK15" s="11"/>
      <c r="EPL15" s="11"/>
      <c r="EPM15" s="11"/>
      <c r="EPN15" s="11"/>
      <c r="EPO15" s="11"/>
      <c r="EPP15" s="11"/>
      <c r="EPQ15" s="11"/>
      <c r="EPR15" s="11"/>
      <c r="EPS15" s="11"/>
      <c r="EPT15" s="11"/>
      <c r="EPU15" s="11"/>
      <c r="EPV15" s="11"/>
      <c r="EPW15" s="11"/>
      <c r="EPX15" s="11"/>
      <c r="EPY15" s="11"/>
      <c r="EPZ15" s="11"/>
      <c r="EQA15" s="11"/>
      <c r="EQB15" s="11"/>
      <c r="EQC15" s="11"/>
      <c r="EQD15" s="11"/>
      <c r="EQE15" s="11"/>
      <c r="EQF15" s="11"/>
      <c r="EQG15" s="11"/>
      <c r="EQH15" s="11"/>
      <c r="EQI15" s="11"/>
      <c r="EQJ15" s="11"/>
      <c r="EQK15" s="11"/>
      <c r="EQL15" s="11"/>
      <c r="EQM15" s="11"/>
      <c r="EQN15" s="11"/>
      <c r="EQO15" s="11"/>
      <c r="EQP15" s="11"/>
      <c r="EQQ15" s="11"/>
      <c r="EQR15" s="11"/>
      <c r="EQS15" s="11"/>
      <c r="EQT15" s="11"/>
      <c r="EQU15" s="11"/>
      <c r="EQV15" s="11"/>
      <c r="EQW15" s="11"/>
      <c r="EQX15" s="11"/>
      <c r="EQY15" s="11"/>
      <c r="EQZ15" s="11"/>
      <c r="ERA15" s="11"/>
      <c r="ERB15" s="11"/>
      <c r="ERC15" s="11"/>
      <c r="ERD15" s="11"/>
      <c r="ERE15" s="11"/>
      <c r="ERF15" s="11"/>
      <c r="ERG15" s="11"/>
      <c r="ERH15" s="11"/>
      <c r="ERI15" s="11"/>
      <c r="ERJ15" s="11"/>
      <c r="ERK15" s="11"/>
      <c r="ERL15" s="11"/>
      <c r="ERM15" s="11"/>
      <c r="ERN15" s="11"/>
      <c r="ERO15" s="11"/>
      <c r="ERP15" s="11"/>
      <c r="ERQ15" s="11"/>
      <c r="ERR15" s="11"/>
      <c r="ERS15" s="11"/>
      <c r="ERT15" s="11"/>
      <c r="ERU15" s="11"/>
      <c r="ERV15" s="11"/>
      <c r="ERW15" s="11"/>
      <c r="ERX15" s="11"/>
      <c r="ERY15" s="11"/>
      <c r="ERZ15" s="11"/>
      <c r="ESA15" s="11"/>
      <c r="ESB15" s="11"/>
      <c r="ESC15" s="11"/>
      <c r="ESD15" s="11"/>
      <c r="ESE15" s="11"/>
      <c r="ESF15" s="11"/>
      <c r="ESG15" s="11"/>
      <c r="ESH15" s="11"/>
      <c r="ESI15" s="11"/>
      <c r="ESJ15" s="11"/>
      <c r="ESK15" s="11"/>
      <c r="ESL15" s="11"/>
      <c r="ESM15" s="11"/>
      <c r="ESN15" s="11"/>
      <c r="ESO15" s="11"/>
      <c r="ESP15" s="11"/>
      <c r="ESQ15" s="11"/>
      <c r="ESR15" s="11"/>
      <c r="ESS15" s="11"/>
      <c r="EST15" s="11"/>
      <c r="ESU15" s="11"/>
      <c r="ESV15" s="11"/>
      <c r="ESW15" s="11"/>
      <c r="ESX15" s="11"/>
      <c r="ESY15" s="11"/>
      <c r="ESZ15" s="11"/>
      <c r="ETA15" s="11"/>
      <c r="ETB15" s="11"/>
      <c r="ETC15" s="11"/>
      <c r="ETD15" s="11"/>
      <c r="ETE15" s="11"/>
      <c r="ETF15" s="11"/>
      <c r="ETG15" s="11"/>
      <c r="ETH15" s="11"/>
      <c r="ETI15" s="11"/>
      <c r="ETJ15" s="11"/>
      <c r="ETK15" s="11"/>
      <c r="ETL15" s="11"/>
      <c r="ETM15" s="11"/>
      <c r="ETN15" s="11"/>
      <c r="ETO15" s="11"/>
      <c r="ETP15" s="11"/>
      <c r="ETQ15" s="11"/>
      <c r="ETR15" s="11"/>
      <c r="ETS15" s="11"/>
      <c r="ETT15" s="11"/>
      <c r="ETU15" s="11"/>
      <c r="ETV15" s="11"/>
      <c r="ETW15" s="11"/>
      <c r="ETX15" s="11"/>
      <c r="ETY15" s="11"/>
      <c r="ETZ15" s="11"/>
      <c r="EUA15" s="11"/>
      <c r="EUB15" s="11"/>
      <c r="EUC15" s="11"/>
      <c r="EUD15" s="11"/>
      <c r="EUE15" s="11"/>
      <c r="EUF15" s="11"/>
      <c r="EUG15" s="11"/>
      <c r="EUH15" s="11"/>
      <c r="EUI15" s="11"/>
      <c r="EUJ15" s="11"/>
      <c r="EUK15" s="11"/>
      <c r="EUL15" s="11"/>
      <c r="EUM15" s="11"/>
      <c r="EUN15" s="11"/>
      <c r="EUO15" s="11"/>
      <c r="EUP15" s="11"/>
      <c r="EUQ15" s="11"/>
      <c r="EUR15" s="11"/>
      <c r="EUS15" s="11"/>
      <c r="EUT15" s="11"/>
      <c r="EUU15" s="11"/>
      <c r="EUV15" s="11"/>
      <c r="EUW15" s="11"/>
      <c r="EUX15" s="11"/>
      <c r="EUY15" s="11"/>
      <c r="EUZ15" s="11"/>
      <c r="EVA15" s="11"/>
      <c r="EVB15" s="11"/>
      <c r="EVC15" s="11"/>
      <c r="EVD15" s="11"/>
      <c r="EVE15" s="11"/>
      <c r="EVF15" s="11"/>
      <c r="EVG15" s="11"/>
      <c r="EVH15" s="11"/>
      <c r="EVI15" s="11"/>
      <c r="EVJ15" s="11"/>
      <c r="EVK15" s="11"/>
      <c r="EVL15" s="11"/>
      <c r="EVM15" s="11"/>
      <c r="EVN15" s="11"/>
      <c r="EVO15" s="11"/>
      <c r="EVP15" s="11"/>
      <c r="EVQ15" s="11"/>
      <c r="EVR15" s="11"/>
      <c r="EVS15" s="11"/>
      <c r="EVT15" s="11"/>
      <c r="EVU15" s="11"/>
      <c r="EVV15" s="11"/>
      <c r="EVW15" s="11"/>
      <c r="EVX15" s="11"/>
      <c r="EVY15" s="11"/>
      <c r="EVZ15" s="11"/>
      <c r="EWA15" s="11"/>
      <c r="EWB15" s="11"/>
      <c r="EWC15" s="11"/>
      <c r="EWD15" s="11"/>
      <c r="EWE15" s="11"/>
      <c r="EWF15" s="11"/>
      <c r="EWG15" s="11"/>
      <c r="EWH15" s="11"/>
      <c r="EWI15" s="11"/>
      <c r="EWJ15" s="11"/>
      <c r="EWK15" s="11"/>
      <c r="EWL15" s="11"/>
      <c r="EWM15" s="11"/>
      <c r="EWN15" s="11"/>
      <c r="EWO15" s="11"/>
      <c r="EWP15" s="11"/>
      <c r="EWQ15" s="11"/>
      <c r="EWR15" s="11"/>
      <c r="EWS15" s="11"/>
      <c r="EWT15" s="11"/>
      <c r="EWU15" s="11"/>
      <c r="EWV15" s="11"/>
      <c r="EWW15" s="11"/>
      <c r="EWX15" s="11"/>
      <c r="EWY15" s="11"/>
      <c r="EWZ15" s="11"/>
      <c r="EXA15" s="11"/>
      <c r="EXB15" s="11"/>
      <c r="EXC15" s="11"/>
      <c r="EXD15" s="11"/>
      <c r="EXE15" s="11"/>
      <c r="EXF15" s="11"/>
      <c r="EXG15" s="11"/>
      <c r="EXH15" s="11"/>
      <c r="EXI15" s="11"/>
      <c r="EXJ15" s="11"/>
      <c r="EXK15" s="11"/>
      <c r="EXL15" s="11"/>
      <c r="EXM15" s="11"/>
      <c r="EXN15" s="11"/>
      <c r="EXO15" s="11"/>
      <c r="EXP15" s="11"/>
      <c r="EXQ15" s="11"/>
      <c r="EXR15" s="11"/>
      <c r="EXS15" s="11"/>
      <c r="EXT15" s="11"/>
      <c r="EXU15" s="11"/>
      <c r="EXV15" s="11"/>
      <c r="EXW15" s="11"/>
      <c r="EXX15" s="11"/>
      <c r="EXY15" s="11"/>
      <c r="EXZ15" s="11"/>
      <c r="EYA15" s="11"/>
      <c r="EYB15" s="11"/>
      <c r="EYC15" s="11"/>
      <c r="EYD15" s="11"/>
      <c r="EYE15" s="11"/>
      <c r="EYF15" s="11"/>
      <c r="EYG15" s="11"/>
      <c r="EYH15" s="11"/>
      <c r="EYI15" s="11"/>
      <c r="EYJ15" s="11"/>
      <c r="EYK15" s="11"/>
      <c r="EYL15" s="11"/>
      <c r="EYM15" s="11"/>
      <c r="EYN15" s="11"/>
      <c r="EYO15" s="11"/>
      <c r="EYP15" s="11"/>
      <c r="EYQ15" s="11"/>
      <c r="EYR15" s="11"/>
      <c r="EYS15" s="11"/>
      <c r="EYT15" s="11"/>
      <c r="EYU15" s="11"/>
      <c r="EYV15" s="11"/>
      <c r="EYW15" s="11"/>
      <c r="EYX15" s="11"/>
      <c r="EYY15" s="11"/>
      <c r="EYZ15" s="11"/>
      <c r="EZA15" s="11"/>
      <c r="EZB15" s="11"/>
      <c r="EZC15" s="11"/>
      <c r="EZD15" s="11"/>
      <c r="EZE15" s="11"/>
      <c r="EZF15" s="11"/>
      <c r="EZG15" s="11"/>
      <c r="EZH15" s="11"/>
      <c r="EZI15" s="11"/>
      <c r="EZJ15" s="11"/>
      <c r="EZK15" s="11"/>
      <c r="EZL15" s="11"/>
      <c r="EZM15" s="11"/>
      <c r="EZN15" s="11"/>
      <c r="EZO15" s="11"/>
      <c r="EZP15" s="11"/>
      <c r="EZQ15" s="11"/>
      <c r="EZR15" s="11"/>
      <c r="EZS15" s="11"/>
      <c r="EZT15" s="11"/>
      <c r="EZU15" s="11"/>
      <c r="EZV15" s="11"/>
      <c r="EZW15" s="11"/>
      <c r="EZX15" s="11"/>
      <c r="EZY15" s="11"/>
      <c r="EZZ15" s="11"/>
      <c r="FAA15" s="11"/>
      <c r="FAB15" s="11"/>
      <c r="FAC15" s="11"/>
      <c r="FAD15" s="11"/>
      <c r="FAE15" s="11"/>
      <c r="FAF15" s="11"/>
      <c r="FAG15" s="11"/>
      <c r="FAH15" s="11"/>
      <c r="FAI15" s="11"/>
      <c r="FAJ15" s="11"/>
      <c r="FAK15" s="11"/>
      <c r="FAL15" s="11"/>
      <c r="FAM15" s="11"/>
      <c r="FAN15" s="11"/>
      <c r="FAO15" s="11"/>
      <c r="FAP15" s="11"/>
      <c r="FAQ15" s="11"/>
      <c r="FAR15" s="11"/>
      <c r="FAS15" s="11"/>
      <c r="FAT15" s="11"/>
      <c r="FAU15" s="11"/>
      <c r="FAV15" s="11"/>
      <c r="FAW15" s="11"/>
      <c r="FAX15" s="11"/>
      <c r="FAY15" s="11"/>
      <c r="FAZ15" s="11"/>
      <c r="FBA15" s="11"/>
      <c r="FBB15" s="11"/>
      <c r="FBC15" s="11"/>
      <c r="FBD15" s="11"/>
      <c r="FBE15" s="11"/>
      <c r="FBF15" s="11"/>
      <c r="FBG15" s="11"/>
      <c r="FBH15" s="11"/>
      <c r="FBI15" s="11"/>
      <c r="FBJ15" s="11"/>
      <c r="FBK15" s="11"/>
      <c r="FBL15" s="11"/>
      <c r="FBM15" s="11"/>
      <c r="FBN15" s="11"/>
      <c r="FBO15" s="11"/>
      <c r="FBP15" s="11"/>
      <c r="FBQ15" s="11"/>
      <c r="FBR15" s="11"/>
      <c r="FBS15" s="11"/>
      <c r="FBT15" s="11"/>
      <c r="FBU15" s="11"/>
      <c r="FBV15" s="11"/>
      <c r="FBW15" s="11"/>
      <c r="FBX15" s="11"/>
      <c r="FBY15" s="11"/>
      <c r="FBZ15" s="11"/>
      <c r="FCA15" s="11"/>
      <c r="FCB15" s="11"/>
      <c r="FCC15" s="11"/>
      <c r="FCD15" s="11"/>
      <c r="FCE15" s="11"/>
      <c r="FCF15" s="11"/>
      <c r="FCG15" s="11"/>
      <c r="FCH15" s="11"/>
      <c r="FCI15" s="11"/>
      <c r="FCJ15" s="11"/>
      <c r="FCK15" s="11"/>
      <c r="FCL15" s="11"/>
      <c r="FCM15" s="11"/>
      <c r="FCN15" s="11"/>
      <c r="FCO15" s="11"/>
      <c r="FCP15" s="11"/>
      <c r="FCQ15" s="11"/>
      <c r="FCR15" s="11"/>
      <c r="FCS15" s="11"/>
      <c r="FCT15" s="11"/>
      <c r="FCU15" s="11"/>
      <c r="FCV15" s="11"/>
      <c r="FCW15" s="11"/>
      <c r="FCX15" s="11"/>
      <c r="FCY15" s="11"/>
      <c r="FCZ15" s="11"/>
      <c r="FDA15" s="11"/>
      <c r="FDB15" s="11"/>
      <c r="FDC15" s="11"/>
      <c r="FDD15" s="11"/>
      <c r="FDE15" s="11"/>
      <c r="FDF15" s="11"/>
      <c r="FDG15" s="11"/>
      <c r="FDH15" s="11"/>
      <c r="FDI15" s="11"/>
      <c r="FDJ15" s="11"/>
      <c r="FDK15" s="11"/>
      <c r="FDL15" s="11"/>
      <c r="FDM15" s="11"/>
      <c r="FDN15" s="11"/>
      <c r="FDO15" s="11"/>
      <c r="FDP15" s="11"/>
      <c r="FDQ15" s="11"/>
      <c r="FDR15" s="11"/>
      <c r="FDS15" s="11"/>
      <c r="FDT15" s="11"/>
      <c r="FDU15" s="11"/>
      <c r="FDV15" s="11"/>
      <c r="FDW15" s="11"/>
      <c r="FDX15" s="11"/>
      <c r="FDY15" s="11"/>
      <c r="FDZ15" s="11"/>
      <c r="FEA15" s="11"/>
      <c r="FEB15" s="11"/>
      <c r="FEC15" s="11"/>
      <c r="FED15" s="11"/>
      <c r="FEE15" s="11"/>
      <c r="FEF15" s="11"/>
      <c r="FEG15" s="11"/>
      <c r="FEH15" s="11"/>
      <c r="FEI15" s="11"/>
      <c r="FEJ15" s="11"/>
      <c r="FEK15" s="11"/>
      <c r="FEL15" s="11"/>
      <c r="FEM15" s="11"/>
      <c r="FEN15" s="11"/>
      <c r="FEO15" s="11"/>
      <c r="FEP15" s="11"/>
      <c r="FEQ15" s="11"/>
      <c r="FER15" s="11"/>
      <c r="FES15" s="11"/>
      <c r="FET15" s="11"/>
      <c r="FEU15" s="11"/>
      <c r="FEV15" s="11"/>
      <c r="FEW15" s="11"/>
      <c r="FEX15" s="11"/>
      <c r="FEY15" s="11"/>
      <c r="FEZ15" s="11"/>
      <c r="FFA15" s="11"/>
      <c r="FFB15" s="11"/>
      <c r="FFC15" s="11"/>
      <c r="FFD15" s="11"/>
      <c r="FFE15" s="11"/>
      <c r="FFF15" s="11"/>
      <c r="FFG15" s="11"/>
      <c r="FFH15" s="11"/>
      <c r="FFI15" s="11"/>
      <c r="FFJ15" s="11"/>
      <c r="FFK15" s="11"/>
      <c r="FFL15" s="11"/>
      <c r="FFM15" s="11"/>
      <c r="FFN15" s="11"/>
      <c r="FFO15" s="11"/>
      <c r="FFP15" s="11"/>
      <c r="FFQ15" s="11"/>
      <c r="FFR15" s="11"/>
      <c r="FFS15" s="11"/>
      <c r="FFT15" s="11"/>
      <c r="FFU15" s="11"/>
      <c r="FFV15" s="11"/>
      <c r="FFW15" s="11"/>
      <c r="FFX15" s="11"/>
      <c r="FFY15" s="11"/>
      <c r="FFZ15" s="11"/>
      <c r="FGA15" s="11"/>
      <c r="FGB15" s="11"/>
      <c r="FGC15" s="11"/>
      <c r="FGD15" s="11"/>
      <c r="FGE15" s="11"/>
      <c r="FGF15" s="11"/>
      <c r="FGG15" s="11"/>
      <c r="FGH15" s="11"/>
      <c r="FGI15" s="11"/>
      <c r="FGJ15" s="11"/>
      <c r="FGK15" s="11"/>
      <c r="FGL15" s="11"/>
      <c r="FGM15" s="11"/>
      <c r="FGN15" s="11"/>
      <c r="FGO15" s="11"/>
      <c r="FGP15" s="11"/>
      <c r="FGQ15" s="11"/>
      <c r="FGR15" s="11"/>
      <c r="FGS15" s="11"/>
      <c r="FGT15" s="11"/>
      <c r="FGU15" s="11"/>
      <c r="FGV15" s="11"/>
      <c r="FGW15" s="11"/>
      <c r="FGX15" s="11"/>
      <c r="FGY15" s="11"/>
      <c r="FGZ15" s="11"/>
      <c r="FHA15" s="11"/>
      <c r="FHB15" s="11"/>
      <c r="FHC15" s="11"/>
      <c r="FHD15" s="11"/>
      <c r="FHE15" s="11"/>
      <c r="FHF15" s="11"/>
      <c r="FHG15" s="11"/>
      <c r="FHH15" s="11"/>
      <c r="FHI15" s="11"/>
      <c r="FHJ15" s="11"/>
      <c r="FHK15" s="11"/>
      <c r="FHL15" s="11"/>
      <c r="FHM15" s="11"/>
      <c r="FHN15" s="11"/>
      <c r="FHO15" s="11"/>
      <c r="FHP15" s="11"/>
      <c r="FHQ15" s="11"/>
      <c r="FHR15" s="11"/>
      <c r="FHS15" s="11"/>
      <c r="FHT15" s="11"/>
      <c r="FHU15" s="11"/>
      <c r="FHV15" s="11"/>
      <c r="FHW15" s="11"/>
      <c r="FHX15" s="11"/>
      <c r="FHY15" s="11"/>
      <c r="FHZ15" s="11"/>
      <c r="FIA15" s="11"/>
      <c r="FIB15" s="11"/>
      <c r="FIC15" s="11"/>
      <c r="FID15" s="11"/>
      <c r="FIE15" s="11"/>
      <c r="FIF15" s="11"/>
      <c r="FIG15" s="11"/>
      <c r="FIH15" s="11"/>
      <c r="FII15" s="11"/>
      <c r="FIJ15" s="11"/>
      <c r="FIK15" s="11"/>
      <c r="FIL15" s="11"/>
      <c r="FIM15" s="11"/>
      <c r="FIN15" s="11"/>
      <c r="FIO15" s="11"/>
      <c r="FIP15" s="11"/>
      <c r="FIQ15" s="11"/>
      <c r="FIR15" s="11"/>
      <c r="FIS15" s="11"/>
      <c r="FIT15" s="11"/>
      <c r="FIU15" s="11"/>
      <c r="FIV15" s="11"/>
      <c r="FIW15" s="11"/>
      <c r="FIX15" s="11"/>
      <c r="FIY15" s="11"/>
      <c r="FIZ15" s="11"/>
      <c r="FJA15" s="11"/>
      <c r="FJB15" s="11"/>
      <c r="FJC15" s="11"/>
      <c r="FJD15" s="11"/>
      <c r="FJE15" s="11"/>
      <c r="FJF15" s="11"/>
      <c r="FJG15" s="11"/>
      <c r="FJH15" s="11"/>
      <c r="FJI15" s="11"/>
      <c r="FJJ15" s="11"/>
      <c r="FJK15" s="11"/>
      <c r="FJL15" s="11"/>
      <c r="FJM15" s="11"/>
      <c r="FJN15" s="11"/>
      <c r="FJO15" s="11"/>
      <c r="FJP15" s="11"/>
      <c r="FJQ15" s="11"/>
      <c r="FJR15" s="11"/>
      <c r="FJS15" s="11"/>
      <c r="FJT15" s="11"/>
      <c r="FJU15" s="11"/>
      <c r="FJV15" s="11"/>
      <c r="FJW15" s="11"/>
      <c r="FJX15" s="11"/>
      <c r="FJY15" s="11"/>
      <c r="FJZ15" s="11"/>
      <c r="FKA15" s="11"/>
      <c r="FKB15" s="11"/>
      <c r="FKC15" s="11"/>
      <c r="FKD15" s="11"/>
      <c r="FKE15" s="11"/>
      <c r="FKF15" s="11"/>
      <c r="FKG15" s="11"/>
      <c r="FKH15" s="11"/>
      <c r="FKI15" s="11"/>
      <c r="FKJ15" s="11"/>
      <c r="FKK15" s="11"/>
      <c r="FKL15" s="11"/>
      <c r="FKM15" s="11"/>
      <c r="FKN15" s="11"/>
      <c r="FKO15" s="11"/>
      <c r="FKP15" s="11"/>
      <c r="FKQ15" s="11"/>
      <c r="FKR15" s="11"/>
      <c r="FKS15" s="11"/>
      <c r="FKT15" s="11"/>
      <c r="FKU15" s="11"/>
      <c r="FKV15" s="11"/>
      <c r="FKW15" s="11"/>
      <c r="FKX15" s="11"/>
      <c r="FKY15" s="11"/>
      <c r="FKZ15" s="11"/>
      <c r="FLA15" s="11"/>
      <c r="FLB15" s="11"/>
      <c r="FLC15" s="11"/>
      <c r="FLD15" s="11"/>
      <c r="FLE15" s="11"/>
      <c r="FLF15" s="11"/>
      <c r="FLG15" s="11"/>
      <c r="FLH15" s="11"/>
      <c r="FLI15" s="11"/>
      <c r="FLJ15" s="11"/>
      <c r="FLK15" s="11"/>
      <c r="FLL15" s="11"/>
      <c r="FLM15" s="11"/>
      <c r="FLN15" s="11"/>
      <c r="FLO15" s="11"/>
      <c r="FLP15" s="11"/>
      <c r="FLQ15" s="11"/>
      <c r="FLR15" s="11"/>
      <c r="FLS15" s="11"/>
      <c r="FLT15" s="11"/>
      <c r="FLU15" s="11"/>
      <c r="FLV15" s="11"/>
      <c r="FLW15" s="11"/>
      <c r="FLX15" s="11"/>
      <c r="FLY15" s="11"/>
      <c r="FLZ15" s="11"/>
      <c r="FMA15" s="11"/>
      <c r="FMB15" s="11"/>
      <c r="FMC15" s="11"/>
      <c r="FMD15" s="11"/>
      <c r="FME15" s="11"/>
      <c r="FMF15" s="11"/>
      <c r="FMG15" s="11"/>
      <c r="FMH15" s="11"/>
      <c r="FMI15" s="11"/>
      <c r="FMJ15" s="11"/>
      <c r="FMK15" s="11"/>
      <c r="FML15" s="11"/>
      <c r="FMM15" s="11"/>
      <c r="FMN15" s="11"/>
      <c r="FMO15" s="11"/>
      <c r="FMP15" s="11"/>
      <c r="FMQ15" s="11"/>
      <c r="FMR15" s="11"/>
      <c r="FMS15" s="11"/>
      <c r="FMT15" s="11"/>
      <c r="FMU15" s="11"/>
      <c r="FMV15" s="11"/>
      <c r="FMW15" s="11"/>
      <c r="FMX15" s="11"/>
      <c r="FMY15" s="11"/>
      <c r="FMZ15" s="11"/>
      <c r="FNA15" s="11"/>
      <c r="FNB15" s="11"/>
      <c r="FNC15" s="11"/>
      <c r="FND15" s="11"/>
      <c r="FNE15" s="11"/>
      <c r="FNF15" s="11"/>
      <c r="FNG15" s="11"/>
      <c r="FNH15" s="11"/>
      <c r="FNI15" s="11"/>
      <c r="FNJ15" s="11"/>
      <c r="FNK15" s="11"/>
      <c r="FNL15" s="11"/>
      <c r="FNM15" s="11"/>
      <c r="FNN15" s="11"/>
      <c r="FNO15" s="11"/>
      <c r="FNP15" s="11"/>
      <c r="FNQ15" s="11"/>
      <c r="FNR15" s="11"/>
      <c r="FNS15" s="11"/>
      <c r="FNT15" s="11"/>
      <c r="FNU15" s="11"/>
      <c r="FNV15" s="11"/>
      <c r="FNW15" s="11"/>
      <c r="FNX15" s="11"/>
      <c r="FNY15" s="11"/>
      <c r="FNZ15" s="11"/>
      <c r="FOA15" s="11"/>
      <c r="FOB15" s="11"/>
      <c r="FOC15" s="11"/>
      <c r="FOD15" s="11"/>
      <c r="FOE15" s="11"/>
      <c r="FOF15" s="11"/>
      <c r="FOG15" s="11"/>
      <c r="FOH15" s="11"/>
      <c r="FOI15" s="11"/>
      <c r="FOJ15" s="11"/>
      <c r="FOK15" s="11"/>
      <c r="FOL15" s="11"/>
      <c r="FOM15" s="11"/>
      <c r="FON15" s="11"/>
      <c r="FOO15" s="11"/>
      <c r="FOP15" s="11"/>
      <c r="FOQ15" s="11"/>
      <c r="FOR15" s="11"/>
      <c r="FOS15" s="11"/>
      <c r="FOT15" s="11"/>
      <c r="FOU15" s="11"/>
      <c r="FOV15" s="11"/>
      <c r="FOW15" s="11"/>
      <c r="FOX15" s="11"/>
      <c r="FOY15" s="11"/>
      <c r="FOZ15" s="11"/>
      <c r="FPA15" s="11"/>
      <c r="FPB15" s="11"/>
      <c r="FPC15" s="11"/>
      <c r="FPD15" s="11"/>
      <c r="FPE15" s="11"/>
      <c r="FPF15" s="11"/>
      <c r="FPG15" s="11"/>
      <c r="FPH15" s="11"/>
      <c r="FPI15" s="11"/>
      <c r="FPJ15" s="11"/>
      <c r="FPK15" s="11"/>
      <c r="FPL15" s="11"/>
      <c r="FPM15" s="11"/>
      <c r="FPN15" s="11"/>
      <c r="FPO15" s="11"/>
      <c r="FPP15" s="11"/>
      <c r="FPQ15" s="11"/>
      <c r="FPR15" s="11"/>
      <c r="FPS15" s="11"/>
      <c r="FPT15" s="11"/>
      <c r="FPU15" s="11"/>
      <c r="FPV15" s="11"/>
      <c r="FPW15" s="11"/>
      <c r="FPX15" s="11"/>
      <c r="FPY15" s="11"/>
      <c r="FPZ15" s="11"/>
      <c r="FQA15" s="11"/>
      <c r="FQB15" s="11"/>
      <c r="FQC15" s="11"/>
      <c r="FQD15" s="11"/>
      <c r="FQE15" s="11"/>
      <c r="FQF15" s="11"/>
      <c r="FQG15" s="11"/>
      <c r="FQH15" s="11"/>
      <c r="FQI15" s="11"/>
      <c r="FQJ15" s="11"/>
      <c r="FQK15" s="11"/>
      <c r="FQL15" s="11"/>
      <c r="FQM15" s="11"/>
      <c r="FQN15" s="11"/>
      <c r="FQO15" s="11"/>
      <c r="FQP15" s="11"/>
      <c r="FQQ15" s="11"/>
      <c r="FQR15" s="11"/>
      <c r="FQS15" s="11"/>
      <c r="FQT15" s="11"/>
      <c r="FQU15" s="11"/>
      <c r="FQV15" s="11"/>
      <c r="FQW15" s="11"/>
      <c r="FQX15" s="11"/>
      <c r="FQY15" s="11"/>
      <c r="FQZ15" s="11"/>
      <c r="FRA15" s="11"/>
      <c r="FRB15" s="11"/>
      <c r="FRC15" s="11"/>
      <c r="FRD15" s="11"/>
      <c r="FRE15" s="11"/>
      <c r="FRF15" s="11"/>
      <c r="FRG15" s="11"/>
      <c r="FRH15" s="11"/>
      <c r="FRI15" s="11"/>
      <c r="FRJ15" s="11"/>
      <c r="FRK15" s="11"/>
      <c r="FRL15" s="11"/>
      <c r="FRM15" s="11"/>
      <c r="FRN15" s="11"/>
      <c r="FRO15" s="11"/>
      <c r="FRP15" s="11"/>
      <c r="FRQ15" s="11"/>
      <c r="FRR15" s="11"/>
      <c r="FRS15" s="11"/>
      <c r="FRT15" s="11"/>
      <c r="FRU15" s="11"/>
      <c r="FRV15" s="11"/>
      <c r="FRW15" s="11"/>
      <c r="FRX15" s="11"/>
      <c r="FRY15" s="11"/>
      <c r="FRZ15" s="11"/>
      <c r="FSA15" s="11"/>
      <c r="FSB15" s="11"/>
      <c r="FSC15" s="11"/>
      <c r="FSD15" s="11"/>
      <c r="FSE15" s="11"/>
      <c r="FSF15" s="11"/>
      <c r="FSG15" s="11"/>
      <c r="FSH15" s="11"/>
      <c r="FSI15" s="11"/>
      <c r="FSJ15" s="11"/>
      <c r="FSK15" s="11"/>
      <c r="FSL15" s="11"/>
      <c r="FSM15" s="11"/>
      <c r="FSN15" s="11"/>
      <c r="FSO15" s="11"/>
      <c r="FSP15" s="11"/>
      <c r="FSQ15" s="11"/>
      <c r="FSR15" s="11"/>
      <c r="FSS15" s="11"/>
      <c r="FST15" s="11"/>
      <c r="FSU15" s="11"/>
      <c r="FSV15" s="11"/>
      <c r="FSW15" s="11"/>
      <c r="FSX15" s="11"/>
      <c r="FSY15" s="11"/>
      <c r="FSZ15" s="11"/>
      <c r="FTA15" s="11"/>
      <c r="FTB15" s="11"/>
      <c r="FTC15" s="11"/>
      <c r="FTD15" s="11"/>
      <c r="FTE15" s="11"/>
      <c r="FTF15" s="11"/>
      <c r="FTG15" s="11"/>
      <c r="FTH15" s="11"/>
      <c r="FTI15" s="11"/>
      <c r="FTJ15" s="11"/>
      <c r="FTK15" s="11"/>
      <c r="FTL15" s="11"/>
      <c r="FTM15" s="11"/>
      <c r="FTN15" s="11"/>
      <c r="FTO15" s="11"/>
      <c r="FTP15" s="11"/>
      <c r="FTQ15" s="11"/>
      <c r="FTR15" s="11"/>
      <c r="FTS15" s="11"/>
      <c r="FTT15" s="11"/>
      <c r="FTU15" s="11"/>
      <c r="FTV15" s="11"/>
      <c r="FTW15" s="11"/>
      <c r="FTX15" s="11"/>
      <c r="FTY15" s="11"/>
      <c r="FTZ15" s="11"/>
      <c r="FUA15" s="11"/>
      <c r="FUB15" s="11"/>
      <c r="FUC15" s="11"/>
      <c r="FUD15" s="11"/>
      <c r="FUE15" s="11"/>
      <c r="FUF15" s="11"/>
      <c r="FUG15" s="11"/>
      <c r="FUH15" s="11"/>
      <c r="FUI15" s="11"/>
      <c r="FUJ15" s="11"/>
      <c r="FUK15" s="11"/>
      <c r="FUL15" s="11"/>
      <c r="FUM15" s="11"/>
      <c r="FUN15" s="11"/>
      <c r="FUO15" s="11"/>
      <c r="FUP15" s="11"/>
      <c r="FUQ15" s="11"/>
      <c r="FUR15" s="11"/>
      <c r="FUS15" s="11"/>
      <c r="FUT15" s="11"/>
      <c r="FUU15" s="11"/>
      <c r="FUV15" s="11"/>
      <c r="FUW15" s="11"/>
      <c r="FUX15" s="11"/>
      <c r="FUY15" s="11"/>
      <c r="FUZ15" s="11"/>
      <c r="FVA15" s="11"/>
      <c r="FVB15" s="11"/>
      <c r="FVC15" s="11"/>
      <c r="FVD15" s="11"/>
      <c r="FVE15" s="11"/>
      <c r="FVF15" s="11"/>
      <c r="FVG15" s="11"/>
      <c r="FVH15" s="11"/>
      <c r="FVI15" s="11"/>
      <c r="FVJ15" s="11"/>
      <c r="FVK15" s="11"/>
      <c r="FVL15" s="11"/>
      <c r="FVM15" s="11"/>
      <c r="FVN15" s="11"/>
      <c r="FVO15" s="11"/>
      <c r="FVP15" s="11"/>
      <c r="FVQ15" s="11"/>
      <c r="FVR15" s="11"/>
      <c r="FVS15" s="11"/>
      <c r="FVT15" s="11"/>
      <c r="FVU15" s="11"/>
      <c r="FVV15" s="11"/>
      <c r="FVW15" s="11"/>
      <c r="FVX15" s="11"/>
      <c r="FVY15" s="11"/>
      <c r="FVZ15" s="11"/>
      <c r="FWA15" s="11"/>
      <c r="FWB15" s="11"/>
      <c r="FWC15" s="11"/>
      <c r="FWD15" s="11"/>
      <c r="FWE15" s="11"/>
      <c r="FWF15" s="11"/>
      <c r="FWG15" s="11"/>
      <c r="FWH15" s="11"/>
      <c r="FWI15" s="11"/>
      <c r="FWJ15" s="11"/>
      <c r="FWK15" s="11"/>
      <c r="FWL15" s="11"/>
      <c r="FWM15" s="11"/>
      <c r="FWN15" s="11"/>
      <c r="FWO15" s="11"/>
      <c r="FWP15" s="11"/>
      <c r="FWQ15" s="11"/>
      <c r="FWR15" s="11"/>
      <c r="FWS15" s="11"/>
      <c r="FWT15" s="11"/>
      <c r="FWU15" s="11"/>
      <c r="FWV15" s="11"/>
      <c r="FWW15" s="11"/>
      <c r="FWX15" s="11"/>
      <c r="FWY15" s="11"/>
      <c r="FWZ15" s="11"/>
      <c r="FXA15" s="11"/>
      <c r="FXB15" s="11"/>
      <c r="FXC15" s="11"/>
      <c r="FXD15" s="11"/>
      <c r="FXE15" s="11"/>
      <c r="FXF15" s="11"/>
      <c r="FXG15" s="11"/>
      <c r="FXH15" s="11"/>
      <c r="FXI15" s="11"/>
      <c r="FXJ15" s="11"/>
      <c r="FXK15" s="11"/>
      <c r="FXL15" s="11"/>
      <c r="FXM15" s="11"/>
      <c r="FXN15" s="11"/>
      <c r="FXO15" s="11"/>
      <c r="FXP15" s="11"/>
      <c r="FXQ15" s="11"/>
      <c r="FXR15" s="11"/>
      <c r="FXS15" s="11"/>
      <c r="FXT15" s="11"/>
      <c r="FXU15" s="11"/>
      <c r="FXV15" s="11"/>
      <c r="FXW15" s="11"/>
      <c r="FXX15" s="11"/>
      <c r="FXY15" s="11"/>
      <c r="FXZ15" s="11"/>
      <c r="FYA15" s="11"/>
      <c r="FYB15" s="11"/>
      <c r="FYC15" s="11"/>
      <c r="FYD15" s="11"/>
      <c r="FYE15" s="11"/>
      <c r="FYF15" s="11"/>
      <c r="FYG15" s="11"/>
      <c r="FYH15" s="11"/>
      <c r="FYI15" s="11"/>
      <c r="FYJ15" s="11"/>
      <c r="FYK15" s="11"/>
      <c r="FYL15" s="11"/>
      <c r="FYM15" s="11"/>
      <c r="FYN15" s="11"/>
      <c r="FYO15" s="11"/>
      <c r="FYP15" s="11"/>
      <c r="FYQ15" s="11"/>
      <c r="FYR15" s="11"/>
      <c r="FYS15" s="11"/>
      <c r="FYT15" s="11"/>
      <c r="FYU15" s="11"/>
      <c r="FYV15" s="11"/>
      <c r="FYW15" s="11"/>
      <c r="FYX15" s="11"/>
      <c r="FYY15" s="11"/>
      <c r="FYZ15" s="11"/>
      <c r="FZA15" s="11"/>
      <c r="FZB15" s="11"/>
      <c r="FZC15" s="11"/>
      <c r="FZD15" s="11"/>
      <c r="FZE15" s="11"/>
      <c r="FZF15" s="11"/>
      <c r="FZG15" s="11"/>
      <c r="FZH15" s="11"/>
      <c r="FZI15" s="11"/>
      <c r="FZJ15" s="11"/>
      <c r="FZK15" s="11"/>
      <c r="FZL15" s="11"/>
      <c r="FZM15" s="11"/>
      <c r="FZN15" s="11"/>
      <c r="FZO15" s="11"/>
      <c r="FZP15" s="11"/>
      <c r="FZQ15" s="11"/>
      <c r="FZR15" s="11"/>
      <c r="FZS15" s="11"/>
      <c r="FZT15" s="11"/>
      <c r="FZU15" s="11"/>
      <c r="FZV15" s="11"/>
      <c r="FZW15" s="11"/>
      <c r="FZX15" s="11"/>
      <c r="FZY15" s="11"/>
      <c r="FZZ15" s="11"/>
      <c r="GAA15" s="11"/>
      <c r="GAB15" s="11"/>
      <c r="GAC15" s="11"/>
      <c r="GAD15" s="11"/>
      <c r="GAE15" s="11"/>
      <c r="GAF15" s="11"/>
      <c r="GAG15" s="11"/>
      <c r="GAH15" s="11"/>
      <c r="GAI15" s="11"/>
      <c r="GAJ15" s="11"/>
      <c r="GAK15" s="11"/>
      <c r="GAL15" s="11"/>
      <c r="GAM15" s="11"/>
      <c r="GAN15" s="11"/>
      <c r="GAO15" s="11"/>
      <c r="GAP15" s="11"/>
      <c r="GAQ15" s="11"/>
      <c r="GAR15" s="11"/>
      <c r="GAS15" s="11"/>
      <c r="GAT15" s="11"/>
      <c r="GAU15" s="11"/>
      <c r="GAV15" s="11"/>
      <c r="GAW15" s="11"/>
      <c r="GAX15" s="11"/>
      <c r="GAY15" s="11"/>
      <c r="GAZ15" s="11"/>
      <c r="GBA15" s="11"/>
      <c r="GBB15" s="11"/>
      <c r="GBC15" s="11"/>
      <c r="GBD15" s="11"/>
      <c r="GBE15" s="11"/>
      <c r="GBF15" s="11"/>
      <c r="GBG15" s="11"/>
      <c r="GBH15" s="11"/>
      <c r="GBI15" s="11"/>
      <c r="GBJ15" s="11"/>
      <c r="GBK15" s="11"/>
      <c r="GBL15" s="11"/>
      <c r="GBM15" s="11"/>
      <c r="GBN15" s="11"/>
      <c r="GBO15" s="11"/>
      <c r="GBP15" s="11"/>
      <c r="GBQ15" s="11"/>
      <c r="GBR15" s="11"/>
      <c r="GBS15" s="11"/>
      <c r="GBT15" s="11"/>
      <c r="GBU15" s="11"/>
      <c r="GBV15" s="11"/>
      <c r="GBW15" s="11"/>
      <c r="GBX15" s="11"/>
      <c r="GBY15" s="11"/>
      <c r="GBZ15" s="11"/>
      <c r="GCA15" s="11"/>
      <c r="GCB15" s="11"/>
      <c r="GCC15" s="11"/>
      <c r="GCD15" s="11"/>
      <c r="GCE15" s="11"/>
      <c r="GCF15" s="11"/>
      <c r="GCG15" s="11"/>
      <c r="GCH15" s="11"/>
      <c r="GCI15" s="11"/>
      <c r="GCJ15" s="11"/>
      <c r="GCK15" s="11"/>
      <c r="GCL15" s="11"/>
      <c r="GCM15" s="11"/>
      <c r="GCN15" s="11"/>
      <c r="GCO15" s="11"/>
      <c r="GCP15" s="11"/>
      <c r="GCQ15" s="11"/>
      <c r="GCR15" s="11"/>
      <c r="GCS15" s="11"/>
      <c r="GCT15" s="11"/>
      <c r="GCU15" s="11"/>
      <c r="GCV15" s="11"/>
      <c r="GCW15" s="11"/>
      <c r="GCX15" s="11"/>
      <c r="GCY15" s="11"/>
      <c r="GCZ15" s="11"/>
      <c r="GDA15" s="11"/>
      <c r="GDB15" s="11"/>
      <c r="GDC15" s="11"/>
      <c r="GDD15" s="11"/>
      <c r="GDE15" s="11"/>
      <c r="GDF15" s="11"/>
      <c r="GDG15" s="11"/>
      <c r="GDH15" s="11"/>
      <c r="GDI15" s="11"/>
      <c r="GDJ15" s="11"/>
      <c r="GDK15" s="11"/>
      <c r="GDL15" s="11"/>
      <c r="GDM15" s="11"/>
      <c r="GDN15" s="11"/>
      <c r="GDO15" s="11"/>
      <c r="GDP15" s="11"/>
      <c r="GDQ15" s="11"/>
      <c r="GDR15" s="11"/>
      <c r="GDS15" s="11"/>
      <c r="GDT15" s="11"/>
      <c r="GDU15" s="11"/>
      <c r="GDV15" s="11"/>
      <c r="GDW15" s="11"/>
      <c r="GDX15" s="11"/>
      <c r="GDY15" s="11"/>
      <c r="GDZ15" s="11"/>
      <c r="GEA15" s="11"/>
      <c r="GEB15" s="11"/>
      <c r="GEC15" s="11"/>
      <c r="GED15" s="11"/>
      <c r="GEE15" s="11"/>
      <c r="GEF15" s="11"/>
      <c r="GEG15" s="11"/>
      <c r="GEH15" s="11"/>
      <c r="GEI15" s="11"/>
      <c r="GEJ15" s="11"/>
      <c r="GEK15" s="11"/>
      <c r="GEL15" s="11"/>
      <c r="GEM15" s="11"/>
      <c r="GEN15" s="11"/>
      <c r="GEO15" s="11"/>
      <c r="GEP15" s="11"/>
      <c r="GEQ15" s="11"/>
      <c r="GER15" s="11"/>
      <c r="GES15" s="11"/>
      <c r="GET15" s="11"/>
      <c r="GEU15" s="11"/>
      <c r="GEV15" s="11"/>
      <c r="GEW15" s="11"/>
      <c r="GEX15" s="11"/>
      <c r="GEY15" s="11"/>
      <c r="GEZ15" s="11"/>
      <c r="GFA15" s="11"/>
      <c r="GFB15" s="11"/>
      <c r="GFC15" s="11"/>
      <c r="GFD15" s="11"/>
      <c r="GFE15" s="11"/>
      <c r="GFF15" s="11"/>
      <c r="GFG15" s="11"/>
      <c r="GFH15" s="11"/>
      <c r="GFI15" s="11"/>
      <c r="GFJ15" s="11"/>
      <c r="GFK15" s="11"/>
      <c r="GFL15" s="11"/>
      <c r="GFM15" s="11"/>
      <c r="GFN15" s="11"/>
      <c r="GFO15" s="11"/>
      <c r="GFP15" s="11"/>
      <c r="GFQ15" s="11"/>
      <c r="GFR15" s="11"/>
      <c r="GFS15" s="11"/>
      <c r="GFT15" s="11"/>
      <c r="GFU15" s="11"/>
      <c r="GFV15" s="11"/>
      <c r="GFW15" s="11"/>
      <c r="GFX15" s="11"/>
      <c r="GFY15" s="11"/>
      <c r="GFZ15" s="11"/>
      <c r="GGA15" s="11"/>
      <c r="GGB15" s="11"/>
      <c r="GGC15" s="11"/>
      <c r="GGD15" s="11"/>
      <c r="GGE15" s="11"/>
      <c r="GGF15" s="11"/>
      <c r="GGG15" s="11"/>
      <c r="GGH15" s="11"/>
      <c r="GGI15" s="11"/>
      <c r="GGJ15" s="11"/>
      <c r="GGK15" s="11"/>
      <c r="GGL15" s="11"/>
      <c r="GGM15" s="11"/>
      <c r="GGN15" s="11"/>
      <c r="GGO15" s="11"/>
      <c r="GGP15" s="11"/>
      <c r="GGQ15" s="11"/>
      <c r="GGR15" s="11"/>
      <c r="GGS15" s="11"/>
      <c r="GGT15" s="11"/>
      <c r="GGU15" s="11"/>
      <c r="GGV15" s="11"/>
      <c r="GGW15" s="11"/>
      <c r="GGX15" s="11"/>
      <c r="GGY15" s="11"/>
      <c r="GGZ15" s="11"/>
      <c r="GHA15" s="11"/>
      <c r="GHB15" s="11"/>
      <c r="GHC15" s="11"/>
      <c r="GHD15" s="11"/>
      <c r="GHE15" s="11"/>
      <c r="GHF15" s="11"/>
      <c r="GHG15" s="11"/>
      <c r="GHH15" s="11"/>
      <c r="GHI15" s="11"/>
      <c r="GHJ15" s="11"/>
      <c r="GHK15" s="11"/>
      <c r="GHL15" s="11"/>
      <c r="GHM15" s="11"/>
      <c r="GHN15" s="11"/>
      <c r="GHO15" s="11"/>
      <c r="GHP15" s="11"/>
      <c r="GHQ15" s="11"/>
      <c r="GHR15" s="11"/>
      <c r="GHS15" s="11"/>
      <c r="GHT15" s="11"/>
      <c r="GHU15" s="11"/>
      <c r="GHV15" s="11"/>
      <c r="GHW15" s="11"/>
      <c r="GHX15" s="11"/>
      <c r="GHY15" s="11"/>
      <c r="GHZ15" s="11"/>
      <c r="GIA15" s="11"/>
      <c r="GIB15" s="11"/>
      <c r="GIC15" s="11"/>
      <c r="GID15" s="11"/>
      <c r="GIE15" s="11"/>
      <c r="GIF15" s="11"/>
      <c r="GIG15" s="11"/>
      <c r="GIH15" s="11"/>
      <c r="GII15" s="11"/>
      <c r="GIJ15" s="11"/>
      <c r="GIK15" s="11"/>
      <c r="GIL15" s="11"/>
      <c r="GIM15" s="11"/>
      <c r="GIN15" s="11"/>
      <c r="GIO15" s="11"/>
      <c r="GIP15" s="11"/>
      <c r="GIQ15" s="11"/>
      <c r="GIR15" s="11"/>
      <c r="GIS15" s="11"/>
      <c r="GIT15" s="11"/>
      <c r="GIU15" s="11"/>
      <c r="GIV15" s="11"/>
      <c r="GIW15" s="11"/>
      <c r="GIX15" s="11"/>
      <c r="GIY15" s="11"/>
      <c r="GIZ15" s="11"/>
      <c r="GJA15" s="11"/>
      <c r="GJB15" s="11"/>
      <c r="GJC15" s="11"/>
      <c r="GJD15" s="11"/>
      <c r="GJE15" s="11"/>
      <c r="GJF15" s="11"/>
      <c r="GJG15" s="11"/>
      <c r="GJH15" s="11"/>
      <c r="GJI15" s="11"/>
      <c r="GJJ15" s="11"/>
      <c r="GJK15" s="11"/>
      <c r="GJL15" s="11"/>
      <c r="GJM15" s="11"/>
      <c r="GJN15" s="11"/>
      <c r="GJO15" s="11"/>
      <c r="GJP15" s="11"/>
      <c r="GJQ15" s="11"/>
      <c r="GJR15" s="11"/>
      <c r="GJS15" s="11"/>
      <c r="GJT15" s="11"/>
      <c r="GJU15" s="11"/>
      <c r="GJV15" s="11"/>
      <c r="GJW15" s="11"/>
      <c r="GJX15" s="11"/>
      <c r="GJY15" s="11"/>
      <c r="GJZ15" s="11"/>
      <c r="GKA15" s="11"/>
      <c r="GKB15" s="11"/>
      <c r="GKC15" s="11"/>
      <c r="GKD15" s="11"/>
      <c r="GKE15" s="11"/>
      <c r="GKF15" s="11"/>
      <c r="GKG15" s="11"/>
      <c r="GKH15" s="11"/>
      <c r="GKI15" s="11"/>
      <c r="GKJ15" s="11"/>
      <c r="GKK15" s="11"/>
      <c r="GKL15" s="11"/>
      <c r="GKM15" s="11"/>
      <c r="GKN15" s="11"/>
      <c r="GKO15" s="11"/>
      <c r="GKP15" s="11"/>
      <c r="GKQ15" s="11"/>
      <c r="GKR15" s="11"/>
      <c r="GKS15" s="11"/>
      <c r="GKT15" s="11"/>
      <c r="GKU15" s="11"/>
      <c r="GKV15" s="11"/>
      <c r="GKW15" s="11"/>
      <c r="GKX15" s="11"/>
      <c r="GKY15" s="11"/>
      <c r="GKZ15" s="11"/>
      <c r="GLA15" s="11"/>
      <c r="GLB15" s="11"/>
      <c r="GLC15" s="11"/>
      <c r="GLD15" s="11"/>
      <c r="GLE15" s="11"/>
      <c r="GLF15" s="11"/>
      <c r="GLG15" s="11"/>
      <c r="GLH15" s="11"/>
      <c r="GLI15" s="11"/>
      <c r="GLJ15" s="11"/>
      <c r="GLK15" s="11"/>
      <c r="GLL15" s="11"/>
      <c r="GLM15" s="11"/>
      <c r="GLN15" s="11"/>
      <c r="GLO15" s="11"/>
      <c r="GLP15" s="11"/>
      <c r="GLQ15" s="11"/>
      <c r="GLR15" s="11"/>
      <c r="GLS15" s="11"/>
      <c r="GLT15" s="11"/>
      <c r="GLU15" s="11"/>
      <c r="GLV15" s="11"/>
      <c r="GLW15" s="11"/>
      <c r="GLX15" s="11"/>
      <c r="GLY15" s="11"/>
      <c r="GLZ15" s="11"/>
      <c r="GMA15" s="11"/>
      <c r="GMB15" s="11"/>
      <c r="GMC15" s="11"/>
      <c r="GMD15" s="11"/>
      <c r="GME15" s="11"/>
      <c r="GMF15" s="11"/>
      <c r="GMG15" s="11"/>
      <c r="GMH15" s="11"/>
      <c r="GMI15" s="11"/>
      <c r="GMJ15" s="11"/>
      <c r="GMK15" s="11"/>
      <c r="GML15" s="11"/>
      <c r="GMM15" s="11"/>
      <c r="GMN15" s="11"/>
      <c r="GMO15" s="11"/>
      <c r="GMP15" s="11"/>
      <c r="GMQ15" s="11"/>
      <c r="GMR15" s="11"/>
      <c r="GMS15" s="11"/>
      <c r="GMT15" s="11"/>
      <c r="GMU15" s="11"/>
      <c r="GMV15" s="11"/>
      <c r="GMW15" s="11"/>
      <c r="GMX15" s="11"/>
      <c r="GMY15" s="11"/>
      <c r="GMZ15" s="11"/>
      <c r="GNA15" s="11"/>
      <c r="GNB15" s="11"/>
      <c r="GNC15" s="11"/>
      <c r="GND15" s="11"/>
      <c r="GNE15" s="11"/>
      <c r="GNF15" s="11"/>
      <c r="GNG15" s="11"/>
      <c r="GNH15" s="11"/>
      <c r="GNI15" s="11"/>
      <c r="GNJ15" s="11"/>
      <c r="GNK15" s="11"/>
      <c r="GNL15" s="11"/>
      <c r="GNM15" s="11"/>
      <c r="GNN15" s="11"/>
      <c r="GNO15" s="11"/>
      <c r="GNP15" s="11"/>
      <c r="GNQ15" s="11"/>
      <c r="GNR15" s="11"/>
      <c r="GNS15" s="11"/>
      <c r="GNT15" s="11"/>
      <c r="GNU15" s="11"/>
      <c r="GNV15" s="11"/>
      <c r="GNW15" s="11"/>
      <c r="GNX15" s="11"/>
      <c r="GNY15" s="11"/>
      <c r="GNZ15" s="11"/>
      <c r="GOA15" s="11"/>
      <c r="GOB15" s="11"/>
      <c r="GOC15" s="11"/>
      <c r="GOD15" s="11"/>
      <c r="GOE15" s="11"/>
      <c r="GOF15" s="11"/>
      <c r="GOG15" s="11"/>
      <c r="GOH15" s="11"/>
      <c r="GOI15" s="11"/>
      <c r="GOJ15" s="11"/>
      <c r="GOK15" s="11"/>
      <c r="GOL15" s="11"/>
      <c r="GOM15" s="11"/>
      <c r="GON15" s="11"/>
      <c r="GOO15" s="11"/>
      <c r="GOP15" s="11"/>
      <c r="GOQ15" s="11"/>
      <c r="GOR15" s="11"/>
      <c r="GOS15" s="11"/>
      <c r="GOT15" s="11"/>
      <c r="GOU15" s="11"/>
      <c r="GOV15" s="11"/>
      <c r="GOW15" s="11"/>
      <c r="GOX15" s="11"/>
      <c r="GOY15" s="11"/>
      <c r="GOZ15" s="11"/>
      <c r="GPA15" s="11"/>
      <c r="GPB15" s="11"/>
      <c r="GPC15" s="11"/>
      <c r="GPD15" s="11"/>
      <c r="GPE15" s="11"/>
      <c r="GPF15" s="11"/>
      <c r="GPG15" s="11"/>
      <c r="GPH15" s="11"/>
      <c r="GPI15" s="11"/>
      <c r="GPJ15" s="11"/>
      <c r="GPK15" s="11"/>
      <c r="GPL15" s="11"/>
      <c r="GPM15" s="11"/>
      <c r="GPN15" s="11"/>
      <c r="GPO15" s="11"/>
      <c r="GPP15" s="11"/>
      <c r="GPQ15" s="11"/>
      <c r="GPR15" s="11"/>
      <c r="GPS15" s="11"/>
      <c r="GPT15" s="11"/>
      <c r="GPU15" s="11"/>
      <c r="GPV15" s="11"/>
      <c r="GPW15" s="11"/>
      <c r="GPX15" s="11"/>
      <c r="GPY15" s="11"/>
      <c r="GPZ15" s="11"/>
      <c r="GQA15" s="11"/>
      <c r="GQB15" s="11"/>
      <c r="GQC15" s="11"/>
      <c r="GQD15" s="11"/>
      <c r="GQE15" s="11"/>
      <c r="GQF15" s="11"/>
      <c r="GQG15" s="11"/>
      <c r="GQH15" s="11"/>
      <c r="GQI15" s="11"/>
      <c r="GQJ15" s="11"/>
      <c r="GQK15" s="11"/>
      <c r="GQL15" s="11"/>
      <c r="GQM15" s="11"/>
      <c r="GQN15" s="11"/>
      <c r="GQO15" s="11"/>
      <c r="GQP15" s="11"/>
      <c r="GQQ15" s="11"/>
      <c r="GQR15" s="11"/>
      <c r="GQS15" s="11"/>
      <c r="GQT15" s="11"/>
      <c r="GQU15" s="11"/>
      <c r="GQV15" s="11"/>
      <c r="GQW15" s="11"/>
      <c r="GQX15" s="11"/>
      <c r="GQY15" s="11"/>
      <c r="GQZ15" s="11"/>
      <c r="GRA15" s="11"/>
      <c r="GRB15" s="11"/>
      <c r="GRC15" s="11"/>
      <c r="GRD15" s="11"/>
      <c r="GRE15" s="11"/>
      <c r="GRF15" s="11"/>
      <c r="GRG15" s="11"/>
      <c r="GRH15" s="11"/>
      <c r="GRI15" s="11"/>
      <c r="GRJ15" s="11"/>
      <c r="GRK15" s="11"/>
      <c r="GRL15" s="11"/>
      <c r="GRM15" s="11"/>
      <c r="GRN15" s="11"/>
      <c r="GRO15" s="11"/>
      <c r="GRP15" s="11"/>
      <c r="GRQ15" s="11"/>
      <c r="GRR15" s="11"/>
      <c r="GRS15" s="11"/>
      <c r="GRT15" s="11"/>
      <c r="GRU15" s="11"/>
      <c r="GRV15" s="11"/>
      <c r="GRW15" s="11"/>
      <c r="GRX15" s="11"/>
      <c r="GRY15" s="11"/>
      <c r="GRZ15" s="11"/>
      <c r="GSA15" s="11"/>
      <c r="GSB15" s="11"/>
      <c r="GSC15" s="11"/>
      <c r="GSD15" s="11"/>
      <c r="GSE15" s="11"/>
      <c r="GSF15" s="11"/>
      <c r="GSG15" s="11"/>
      <c r="GSH15" s="11"/>
      <c r="GSI15" s="11"/>
      <c r="GSJ15" s="11"/>
      <c r="GSK15" s="11"/>
      <c r="GSL15" s="11"/>
      <c r="GSM15" s="11"/>
      <c r="GSN15" s="11"/>
      <c r="GSO15" s="11"/>
      <c r="GSP15" s="11"/>
      <c r="GSQ15" s="11"/>
      <c r="GSR15" s="11"/>
      <c r="GSS15" s="11"/>
      <c r="GST15" s="11"/>
      <c r="GSU15" s="11"/>
      <c r="GSV15" s="11"/>
      <c r="GSW15" s="11"/>
      <c r="GSX15" s="11"/>
      <c r="GSY15" s="11"/>
      <c r="GSZ15" s="11"/>
      <c r="GTA15" s="11"/>
      <c r="GTB15" s="11"/>
      <c r="GTC15" s="11"/>
      <c r="GTD15" s="11"/>
      <c r="GTE15" s="11"/>
      <c r="GTF15" s="11"/>
      <c r="GTG15" s="11"/>
      <c r="GTH15" s="11"/>
      <c r="GTI15" s="11"/>
      <c r="GTJ15" s="11"/>
      <c r="GTK15" s="11"/>
      <c r="GTL15" s="11"/>
      <c r="GTM15" s="11"/>
      <c r="GTN15" s="11"/>
      <c r="GTO15" s="11"/>
      <c r="GTP15" s="11"/>
      <c r="GTQ15" s="11"/>
      <c r="GTR15" s="11"/>
      <c r="GTS15" s="11"/>
      <c r="GTT15" s="11"/>
      <c r="GTU15" s="11"/>
      <c r="GTV15" s="11"/>
      <c r="GTW15" s="11"/>
      <c r="GTX15" s="11"/>
      <c r="GTY15" s="11"/>
      <c r="GTZ15" s="11"/>
      <c r="GUA15" s="11"/>
      <c r="GUB15" s="11"/>
      <c r="GUC15" s="11"/>
      <c r="GUD15" s="11"/>
      <c r="GUE15" s="11"/>
      <c r="GUF15" s="11"/>
      <c r="GUG15" s="11"/>
      <c r="GUH15" s="11"/>
      <c r="GUI15" s="11"/>
      <c r="GUJ15" s="11"/>
      <c r="GUK15" s="11"/>
      <c r="GUL15" s="11"/>
      <c r="GUM15" s="11"/>
      <c r="GUN15" s="11"/>
      <c r="GUO15" s="11"/>
      <c r="GUP15" s="11"/>
      <c r="GUQ15" s="11"/>
      <c r="GUR15" s="11"/>
      <c r="GUS15" s="11"/>
      <c r="GUT15" s="11"/>
      <c r="GUU15" s="11"/>
      <c r="GUV15" s="11"/>
      <c r="GUW15" s="11"/>
      <c r="GUX15" s="11"/>
      <c r="GUY15" s="11"/>
      <c r="GUZ15" s="11"/>
      <c r="GVA15" s="11"/>
      <c r="GVB15" s="11"/>
      <c r="GVC15" s="11"/>
      <c r="GVD15" s="11"/>
      <c r="GVE15" s="11"/>
      <c r="GVF15" s="11"/>
      <c r="GVG15" s="11"/>
      <c r="GVH15" s="11"/>
      <c r="GVI15" s="11"/>
      <c r="GVJ15" s="11"/>
      <c r="GVK15" s="11"/>
      <c r="GVL15" s="11"/>
      <c r="GVM15" s="11"/>
      <c r="GVN15" s="11"/>
      <c r="GVO15" s="11"/>
      <c r="GVP15" s="11"/>
      <c r="GVQ15" s="11"/>
      <c r="GVR15" s="11"/>
      <c r="GVS15" s="11"/>
      <c r="GVT15" s="11"/>
      <c r="GVU15" s="11"/>
      <c r="GVV15" s="11"/>
      <c r="GVW15" s="11"/>
      <c r="GVX15" s="11"/>
      <c r="GVY15" s="11"/>
      <c r="GVZ15" s="11"/>
      <c r="GWA15" s="11"/>
      <c r="GWB15" s="11"/>
      <c r="GWC15" s="11"/>
      <c r="GWD15" s="11"/>
      <c r="GWE15" s="11"/>
      <c r="GWF15" s="11"/>
      <c r="GWG15" s="11"/>
      <c r="GWH15" s="11"/>
      <c r="GWI15" s="11"/>
      <c r="GWJ15" s="11"/>
      <c r="GWK15" s="11"/>
      <c r="GWL15" s="11"/>
      <c r="GWM15" s="11"/>
      <c r="GWN15" s="11"/>
      <c r="GWO15" s="11"/>
      <c r="GWP15" s="11"/>
      <c r="GWQ15" s="11"/>
      <c r="GWR15" s="11"/>
      <c r="GWS15" s="11"/>
      <c r="GWT15" s="11"/>
      <c r="GWU15" s="11"/>
      <c r="GWV15" s="11"/>
      <c r="GWW15" s="11"/>
      <c r="GWX15" s="11"/>
      <c r="GWY15" s="11"/>
      <c r="GWZ15" s="11"/>
      <c r="GXA15" s="11"/>
      <c r="GXB15" s="11"/>
      <c r="GXC15" s="11"/>
      <c r="GXD15" s="11"/>
      <c r="GXE15" s="11"/>
      <c r="GXF15" s="11"/>
      <c r="GXG15" s="11"/>
      <c r="GXH15" s="11"/>
      <c r="GXI15" s="11"/>
      <c r="GXJ15" s="11"/>
      <c r="GXK15" s="11"/>
      <c r="GXL15" s="11"/>
      <c r="GXM15" s="11"/>
      <c r="GXN15" s="11"/>
      <c r="GXO15" s="11"/>
      <c r="GXP15" s="11"/>
      <c r="GXQ15" s="11"/>
      <c r="GXR15" s="11"/>
      <c r="GXS15" s="11"/>
      <c r="GXT15" s="11"/>
      <c r="GXU15" s="11"/>
      <c r="GXV15" s="11"/>
      <c r="GXW15" s="11"/>
      <c r="GXX15" s="11"/>
      <c r="GXY15" s="11"/>
      <c r="GXZ15" s="11"/>
      <c r="GYA15" s="11"/>
      <c r="GYB15" s="11"/>
      <c r="GYC15" s="11"/>
      <c r="GYD15" s="11"/>
      <c r="GYE15" s="11"/>
      <c r="GYF15" s="11"/>
      <c r="GYG15" s="11"/>
      <c r="GYH15" s="11"/>
      <c r="GYI15" s="11"/>
      <c r="GYJ15" s="11"/>
      <c r="GYK15" s="11"/>
      <c r="GYL15" s="11"/>
      <c r="GYM15" s="11"/>
      <c r="GYN15" s="11"/>
      <c r="GYO15" s="11"/>
      <c r="GYP15" s="11"/>
      <c r="GYQ15" s="11"/>
      <c r="GYR15" s="11"/>
      <c r="GYS15" s="11"/>
      <c r="GYT15" s="11"/>
      <c r="GYU15" s="11"/>
      <c r="GYV15" s="11"/>
      <c r="GYW15" s="11"/>
      <c r="GYX15" s="11"/>
      <c r="GYY15" s="11"/>
      <c r="GYZ15" s="11"/>
      <c r="GZA15" s="11"/>
      <c r="GZB15" s="11"/>
      <c r="GZC15" s="11"/>
      <c r="GZD15" s="11"/>
      <c r="GZE15" s="11"/>
      <c r="GZF15" s="11"/>
      <c r="GZG15" s="11"/>
      <c r="GZH15" s="11"/>
      <c r="GZI15" s="11"/>
      <c r="GZJ15" s="11"/>
      <c r="GZK15" s="11"/>
      <c r="GZL15" s="11"/>
      <c r="GZM15" s="11"/>
      <c r="GZN15" s="11"/>
      <c r="GZO15" s="11"/>
      <c r="GZP15" s="11"/>
      <c r="GZQ15" s="11"/>
      <c r="GZR15" s="11"/>
      <c r="GZS15" s="11"/>
      <c r="GZT15" s="11"/>
      <c r="GZU15" s="11"/>
      <c r="GZV15" s="11"/>
      <c r="GZW15" s="11"/>
      <c r="GZX15" s="11"/>
      <c r="GZY15" s="11"/>
      <c r="GZZ15" s="11"/>
      <c r="HAA15" s="11"/>
      <c r="HAB15" s="11"/>
      <c r="HAC15" s="11"/>
      <c r="HAD15" s="11"/>
      <c r="HAE15" s="11"/>
      <c r="HAF15" s="11"/>
      <c r="HAG15" s="11"/>
      <c r="HAH15" s="11"/>
      <c r="HAI15" s="11"/>
      <c r="HAJ15" s="11"/>
      <c r="HAK15" s="11"/>
      <c r="HAL15" s="11"/>
      <c r="HAM15" s="11"/>
      <c r="HAN15" s="11"/>
      <c r="HAO15" s="11"/>
      <c r="HAP15" s="11"/>
      <c r="HAQ15" s="11"/>
      <c r="HAR15" s="11"/>
      <c r="HAS15" s="11"/>
      <c r="HAT15" s="11"/>
      <c r="HAU15" s="11"/>
      <c r="HAV15" s="11"/>
      <c r="HAW15" s="11"/>
      <c r="HAX15" s="11"/>
      <c r="HAY15" s="11"/>
      <c r="HAZ15" s="11"/>
      <c r="HBA15" s="11"/>
      <c r="HBB15" s="11"/>
      <c r="HBC15" s="11"/>
      <c r="HBD15" s="11"/>
      <c r="HBE15" s="11"/>
      <c r="HBF15" s="11"/>
      <c r="HBG15" s="11"/>
      <c r="HBH15" s="11"/>
      <c r="HBI15" s="11"/>
      <c r="HBJ15" s="11"/>
      <c r="HBK15" s="11"/>
      <c r="HBL15" s="11"/>
      <c r="HBM15" s="11"/>
      <c r="HBN15" s="11"/>
      <c r="HBO15" s="11"/>
      <c r="HBP15" s="11"/>
      <c r="HBQ15" s="11"/>
      <c r="HBR15" s="11"/>
      <c r="HBS15" s="11"/>
      <c r="HBT15" s="11"/>
      <c r="HBU15" s="11"/>
      <c r="HBV15" s="11"/>
      <c r="HBW15" s="11"/>
      <c r="HBX15" s="11"/>
      <c r="HBY15" s="11"/>
      <c r="HBZ15" s="11"/>
      <c r="HCA15" s="11"/>
      <c r="HCB15" s="11"/>
      <c r="HCC15" s="11"/>
      <c r="HCD15" s="11"/>
      <c r="HCE15" s="11"/>
      <c r="HCF15" s="11"/>
      <c r="HCG15" s="11"/>
      <c r="HCH15" s="11"/>
      <c r="HCI15" s="11"/>
      <c r="HCJ15" s="11"/>
      <c r="HCK15" s="11"/>
      <c r="HCL15" s="11"/>
      <c r="HCM15" s="11"/>
      <c r="HCN15" s="11"/>
      <c r="HCO15" s="11"/>
      <c r="HCP15" s="11"/>
      <c r="HCQ15" s="11"/>
      <c r="HCR15" s="11"/>
      <c r="HCS15" s="11"/>
      <c r="HCT15" s="11"/>
      <c r="HCU15" s="11"/>
      <c r="HCV15" s="11"/>
      <c r="HCW15" s="11"/>
      <c r="HCX15" s="11"/>
      <c r="HCY15" s="11"/>
      <c r="HCZ15" s="11"/>
      <c r="HDA15" s="11"/>
      <c r="HDB15" s="11"/>
      <c r="HDC15" s="11"/>
      <c r="HDD15" s="11"/>
      <c r="HDE15" s="11"/>
      <c r="HDF15" s="11"/>
      <c r="HDG15" s="11"/>
      <c r="HDH15" s="11"/>
      <c r="HDI15" s="11"/>
      <c r="HDJ15" s="11"/>
      <c r="HDK15" s="11"/>
      <c r="HDL15" s="11"/>
      <c r="HDM15" s="11"/>
      <c r="HDN15" s="11"/>
      <c r="HDO15" s="11"/>
      <c r="HDP15" s="11"/>
      <c r="HDQ15" s="11"/>
      <c r="HDR15" s="11"/>
      <c r="HDS15" s="11"/>
      <c r="HDT15" s="11"/>
      <c r="HDU15" s="11"/>
      <c r="HDV15" s="11"/>
      <c r="HDW15" s="11"/>
      <c r="HDX15" s="11"/>
      <c r="HDY15" s="11"/>
      <c r="HDZ15" s="11"/>
      <c r="HEA15" s="11"/>
      <c r="HEB15" s="11"/>
      <c r="HEC15" s="11"/>
      <c r="HED15" s="11"/>
      <c r="HEE15" s="11"/>
      <c r="HEF15" s="11"/>
      <c r="HEG15" s="11"/>
      <c r="HEH15" s="11"/>
      <c r="HEI15" s="11"/>
      <c r="HEJ15" s="11"/>
      <c r="HEK15" s="11"/>
      <c r="HEL15" s="11"/>
      <c r="HEM15" s="11"/>
      <c r="HEN15" s="11"/>
      <c r="HEO15" s="11"/>
      <c r="HEP15" s="11"/>
      <c r="HEQ15" s="11"/>
      <c r="HER15" s="11"/>
      <c r="HES15" s="11"/>
      <c r="HET15" s="11"/>
      <c r="HEU15" s="11"/>
      <c r="HEV15" s="11"/>
      <c r="HEW15" s="11"/>
      <c r="HEX15" s="11"/>
      <c r="HEY15" s="11"/>
      <c r="HEZ15" s="11"/>
      <c r="HFA15" s="11"/>
      <c r="HFB15" s="11"/>
      <c r="HFC15" s="11"/>
      <c r="HFD15" s="11"/>
      <c r="HFE15" s="11"/>
      <c r="HFF15" s="11"/>
      <c r="HFG15" s="11"/>
      <c r="HFH15" s="11"/>
      <c r="HFI15" s="11"/>
      <c r="HFJ15" s="11"/>
      <c r="HFK15" s="11"/>
      <c r="HFL15" s="11"/>
      <c r="HFM15" s="11"/>
      <c r="HFN15" s="11"/>
      <c r="HFO15" s="11"/>
      <c r="HFP15" s="11"/>
      <c r="HFQ15" s="11"/>
      <c r="HFR15" s="11"/>
      <c r="HFS15" s="11"/>
      <c r="HFT15" s="11"/>
      <c r="HFU15" s="11"/>
      <c r="HFV15" s="11"/>
      <c r="HFW15" s="11"/>
      <c r="HFX15" s="11"/>
      <c r="HFY15" s="11"/>
      <c r="HFZ15" s="11"/>
      <c r="HGA15" s="11"/>
      <c r="HGB15" s="11"/>
      <c r="HGC15" s="11"/>
      <c r="HGD15" s="11"/>
      <c r="HGE15" s="11"/>
      <c r="HGF15" s="11"/>
      <c r="HGG15" s="11"/>
      <c r="HGH15" s="11"/>
      <c r="HGI15" s="11"/>
      <c r="HGJ15" s="11"/>
      <c r="HGK15" s="11"/>
      <c r="HGL15" s="11"/>
      <c r="HGM15" s="11"/>
      <c r="HGN15" s="11"/>
      <c r="HGO15" s="11"/>
      <c r="HGP15" s="11"/>
      <c r="HGQ15" s="11"/>
      <c r="HGR15" s="11"/>
      <c r="HGS15" s="11"/>
      <c r="HGT15" s="11"/>
      <c r="HGU15" s="11"/>
      <c r="HGV15" s="11"/>
      <c r="HGW15" s="11"/>
      <c r="HGX15" s="11"/>
      <c r="HGY15" s="11"/>
      <c r="HGZ15" s="11"/>
      <c r="HHA15" s="11"/>
      <c r="HHB15" s="11"/>
      <c r="HHC15" s="11"/>
      <c r="HHD15" s="11"/>
      <c r="HHE15" s="11"/>
      <c r="HHF15" s="11"/>
      <c r="HHG15" s="11"/>
      <c r="HHH15" s="11"/>
      <c r="HHI15" s="11"/>
      <c r="HHJ15" s="11"/>
      <c r="HHK15" s="11"/>
      <c r="HHL15" s="11"/>
      <c r="HHM15" s="11"/>
      <c r="HHN15" s="11"/>
      <c r="HHO15" s="11"/>
      <c r="HHP15" s="11"/>
      <c r="HHQ15" s="11"/>
      <c r="HHR15" s="11"/>
      <c r="HHS15" s="11"/>
      <c r="HHT15" s="11"/>
      <c r="HHU15" s="11"/>
      <c r="HHV15" s="11"/>
      <c r="HHW15" s="11"/>
      <c r="HHX15" s="11"/>
      <c r="HHY15" s="11"/>
      <c r="HHZ15" s="11"/>
      <c r="HIA15" s="11"/>
      <c r="HIB15" s="11"/>
      <c r="HIC15" s="11"/>
      <c r="HID15" s="11"/>
      <c r="HIE15" s="11"/>
      <c r="HIF15" s="11"/>
      <c r="HIG15" s="11"/>
      <c r="HIH15" s="11"/>
      <c r="HII15" s="11"/>
      <c r="HIJ15" s="11"/>
      <c r="HIK15" s="11"/>
      <c r="HIL15" s="11"/>
      <c r="HIM15" s="11"/>
      <c r="HIN15" s="11"/>
      <c r="HIO15" s="11"/>
      <c r="HIP15" s="11"/>
      <c r="HIQ15" s="11"/>
      <c r="HIR15" s="11"/>
      <c r="HIS15" s="11"/>
      <c r="HIT15" s="11"/>
      <c r="HIU15" s="11"/>
      <c r="HIV15" s="11"/>
      <c r="HIW15" s="11"/>
      <c r="HIX15" s="11"/>
      <c r="HIY15" s="11"/>
      <c r="HIZ15" s="11"/>
      <c r="HJA15" s="11"/>
      <c r="HJB15" s="11"/>
      <c r="HJC15" s="11"/>
      <c r="HJD15" s="11"/>
      <c r="HJE15" s="11"/>
      <c r="HJF15" s="11"/>
      <c r="HJG15" s="11"/>
      <c r="HJH15" s="11"/>
      <c r="HJI15" s="11"/>
      <c r="HJJ15" s="11"/>
      <c r="HJK15" s="11"/>
      <c r="HJL15" s="11"/>
      <c r="HJM15" s="11"/>
      <c r="HJN15" s="11"/>
      <c r="HJO15" s="11"/>
      <c r="HJP15" s="11"/>
      <c r="HJQ15" s="11"/>
      <c r="HJR15" s="11"/>
      <c r="HJS15" s="11"/>
      <c r="HJT15" s="11"/>
      <c r="HJU15" s="11"/>
      <c r="HJV15" s="11"/>
      <c r="HJW15" s="11"/>
      <c r="HJX15" s="11"/>
      <c r="HJY15" s="11"/>
      <c r="HJZ15" s="11"/>
      <c r="HKA15" s="11"/>
      <c r="HKB15" s="11"/>
      <c r="HKC15" s="11"/>
      <c r="HKD15" s="11"/>
      <c r="HKE15" s="11"/>
      <c r="HKF15" s="11"/>
      <c r="HKG15" s="11"/>
      <c r="HKH15" s="11"/>
      <c r="HKI15" s="11"/>
      <c r="HKJ15" s="11"/>
      <c r="HKK15" s="11"/>
      <c r="HKL15" s="11"/>
      <c r="HKM15" s="11"/>
      <c r="HKN15" s="11"/>
      <c r="HKO15" s="11"/>
      <c r="HKP15" s="11"/>
      <c r="HKQ15" s="11"/>
      <c r="HKR15" s="11"/>
      <c r="HKS15" s="11"/>
      <c r="HKT15" s="11"/>
      <c r="HKU15" s="11"/>
      <c r="HKV15" s="11"/>
      <c r="HKW15" s="11"/>
      <c r="HKX15" s="11"/>
      <c r="HKY15" s="11"/>
      <c r="HKZ15" s="11"/>
      <c r="HLA15" s="11"/>
      <c r="HLB15" s="11"/>
      <c r="HLC15" s="11"/>
      <c r="HLD15" s="11"/>
      <c r="HLE15" s="11"/>
      <c r="HLF15" s="11"/>
      <c r="HLG15" s="11"/>
      <c r="HLH15" s="11"/>
      <c r="HLI15" s="11"/>
      <c r="HLJ15" s="11"/>
      <c r="HLK15" s="11"/>
      <c r="HLL15" s="11"/>
      <c r="HLM15" s="11"/>
      <c r="HLN15" s="11"/>
      <c r="HLO15" s="11"/>
      <c r="HLP15" s="11"/>
      <c r="HLQ15" s="11"/>
      <c r="HLR15" s="11"/>
      <c r="HLS15" s="11"/>
      <c r="HLT15" s="11"/>
      <c r="HLU15" s="11"/>
      <c r="HLV15" s="11"/>
      <c r="HLW15" s="11"/>
      <c r="HLX15" s="11"/>
      <c r="HLY15" s="11"/>
      <c r="HLZ15" s="11"/>
      <c r="HMA15" s="11"/>
      <c r="HMB15" s="11"/>
      <c r="HMC15" s="11"/>
      <c r="HMD15" s="11"/>
      <c r="HME15" s="11"/>
      <c r="HMF15" s="11"/>
      <c r="HMG15" s="11"/>
      <c r="HMH15" s="11"/>
      <c r="HMI15" s="11"/>
      <c r="HMJ15" s="11"/>
      <c r="HMK15" s="11"/>
      <c r="HML15" s="11"/>
      <c r="HMM15" s="11"/>
      <c r="HMN15" s="11"/>
      <c r="HMO15" s="11"/>
      <c r="HMP15" s="11"/>
      <c r="HMQ15" s="11"/>
      <c r="HMR15" s="11"/>
      <c r="HMS15" s="11"/>
      <c r="HMT15" s="11"/>
      <c r="HMU15" s="11"/>
      <c r="HMV15" s="11"/>
      <c r="HMW15" s="11"/>
      <c r="HMX15" s="11"/>
      <c r="HMY15" s="11"/>
      <c r="HMZ15" s="11"/>
      <c r="HNA15" s="11"/>
      <c r="HNB15" s="11"/>
      <c r="HNC15" s="11"/>
      <c r="HND15" s="11"/>
      <c r="HNE15" s="11"/>
      <c r="HNF15" s="11"/>
      <c r="HNG15" s="11"/>
      <c r="HNH15" s="11"/>
      <c r="HNI15" s="11"/>
      <c r="HNJ15" s="11"/>
      <c r="HNK15" s="11"/>
      <c r="HNL15" s="11"/>
      <c r="HNM15" s="11"/>
      <c r="HNN15" s="11"/>
      <c r="HNO15" s="11"/>
      <c r="HNP15" s="11"/>
      <c r="HNQ15" s="11"/>
      <c r="HNR15" s="11"/>
      <c r="HNS15" s="11"/>
      <c r="HNT15" s="11"/>
      <c r="HNU15" s="11"/>
      <c r="HNV15" s="11"/>
      <c r="HNW15" s="11"/>
      <c r="HNX15" s="11"/>
      <c r="HNY15" s="11"/>
      <c r="HNZ15" s="11"/>
      <c r="HOA15" s="11"/>
      <c r="HOB15" s="11"/>
      <c r="HOC15" s="11"/>
      <c r="HOD15" s="11"/>
      <c r="HOE15" s="11"/>
      <c r="HOF15" s="11"/>
      <c r="HOG15" s="11"/>
      <c r="HOH15" s="11"/>
      <c r="HOI15" s="11"/>
      <c r="HOJ15" s="11"/>
      <c r="HOK15" s="11"/>
      <c r="HOL15" s="11"/>
      <c r="HOM15" s="11"/>
      <c r="HON15" s="11"/>
      <c r="HOO15" s="11"/>
      <c r="HOP15" s="11"/>
      <c r="HOQ15" s="11"/>
      <c r="HOR15" s="11"/>
      <c r="HOS15" s="11"/>
      <c r="HOT15" s="11"/>
      <c r="HOU15" s="11"/>
      <c r="HOV15" s="11"/>
      <c r="HOW15" s="11"/>
      <c r="HOX15" s="11"/>
      <c r="HOY15" s="11"/>
      <c r="HOZ15" s="11"/>
      <c r="HPA15" s="11"/>
      <c r="HPB15" s="11"/>
      <c r="HPC15" s="11"/>
      <c r="HPD15" s="11"/>
      <c r="HPE15" s="11"/>
      <c r="HPF15" s="11"/>
      <c r="HPG15" s="11"/>
      <c r="HPH15" s="11"/>
      <c r="HPI15" s="11"/>
      <c r="HPJ15" s="11"/>
      <c r="HPK15" s="11"/>
      <c r="HPL15" s="11"/>
      <c r="HPM15" s="11"/>
      <c r="HPN15" s="11"/>
      <c r="HPO15" s="11"/>
      <c r="HPP15" s="11"/>
      <c r="HPQ15" s="11"/>
      <c r="HPR15" s="11"/>
      <c r="HPS15" s="11"/>
      <c r="HPT15" s="11"/>
      <c r="HPU15" s="11"/>
      <c r="HPV15" s="11"/>
      <c r="HPW15" s="11"/>
      <c r="HPX15" s="11"/>
      <c r="HPY15" s="11"/>
      <c r="HPZ15" s="11"/>
      <c r="HQA15" s="11"/>
      <c r="HQB15" s="11"/>
      <c r="HQC15" s="11"/>
      <c r="HQD15" s="11"/>
      <c r="HQE15" s="11"/>
      <c r="HQF15" s="11"/>
      <c r="HQG15" s="11"/>
      <c r="HQH15" s="11"/>
      <c r="HQI15" s="11"/>
      <c r="HQJ15" s="11"/>
      <c r="HQK15" s="11"/>
      <c r="HQL15" s="11"/>
      <c r="HQM15" s="11"/>
      <c r="HQN15" s="11"/>
      <c r="HQO15" s="11"/>
      <c r="HQP15" s="11"/>
      <c r="HQQ15" s="11"/>
      <c r="HQR15" s="11"/>
      <c r="HQS15" s="11"/>
      <c r="HQT15" s="11"/>
      <c r="HQU15" s="11"/>
      <c r="HQV15" s="11"/>
      <c r="HQW15" s="11"/>
      <c r="HQX15" s="11"/>
      <c r="HQY15" s="11"/>
      <c r="HQZ15" s="11"/>
      <c r="HRA15" s="11"/>
      <c r="HRB15" s="11"/>
      <c r="HRC15" s="11"/>
      <c r="HRD15" s="11"/>
      <c r="HRE15" s="11"/>
      <c r="HRF15" s="11"/>
      <c r="HRG15" s="11"/>
      <c r="HRH15" s="11"/>
      <c r="HRI15" s="11"/>
      <c r="HRJ15" s="11"/>
      <c r="HRK15" s="11"/>
      <c r="HRL15" s="11"/>
      <c r="HRM15" s="11"/>
      <c r="HRN15" s="11"/>
      <c r="HRO15" s="11"/>
      <c r="HRP15" s="11"/>
      <c r="HRQ15" s="11"/>
      <c r="HRR15" s="11"/>
      <c r="HRS15" s="11"/>
      <c r="HRT15" s="11"/>
      <c r="HRU15" s="11"/>
      <c r="HRV15" s="11"/>
      <c r="HRW15" s="11"/>
      <c r="HRX15" s="11"/>
      <c r="HRY15" s="11"/>
      <c r="HRZ15" s="11"/>
      <c r="HSA15" s="11"/>
      <c r="HSB15" s="11"/>
      <c r="HSC15" s="11"/>
      <c r="HSD15" s="11"/>
      <c r="HSE15" s="11"/>
      <c r="HSF15" s="11"/>
      <c r="HSG15" s="11"/>
      <c r="HSH15" s="11"/>
      <c r="HSI15" s="11"/>
      <c r="HSJ15" s="11"/>
      <c r="HSK15" s="11"/>
      <c r="HSL15" s="11"/>
      <c r="HSM15" s="11"/>
      <c r="HSN15" s="11"/>
      <c r="HSO15" s="11"/>
      <c r="HSP15" s="11"/>
      <c r="HSQ15" s="11"/>
      <c r="HSR15" s="11"/>
      <c r="HSS15" s="11"/>
      <c r="HST15" s="11"/>
      <c r="HSU15" s="11"/>
      <c r="HSV15" s="11"/>
      <c r="HSW15" s="11"/>
      <c r="HSX15" s="11"/>
      <c r="HSY15" s="11"/>
      <c r="HSZ15" s="11"/>
      <c r="HTA15" s="11"/>
      <c r="HTB15" s="11"/>
      <c r="HTC15" s="11"/>
      <c r="HTD15" s="11"/>
      <c r="HTE15" s="11"/>
      <c r="HTF15" s="11"/>
      <c r="HTG15" s="11"/>
      <c r="HTH15" s="11"/>
      <c r="HTI15" s="11"/>
      <c r="HTJ15" s="11"/>
      <c r="HTK15" s="11"/>
      <c r="HTL15" s="11"/>
      <c r="HTM15" s="11"/>
      <c r="HTN15" s="11"/>
      <c r="HTO15" s="11"/>
      <c r="HTP15" s="11"/>
      <c r="HTQ15" s="11"/>
      <c r="HTR15" s="11"/>
      <c r="HTS15" s="11"/>
      <c r="HTT15" s="11"/>
      <c r="HTU15" s="11"/>
      <c r="HTV15" s="11"/>
      <c r="HTW15" s="11"/>
      <c r="HTX15" s="11"/>
      <c r="HTY15" s="11"/>
      <c r="HTZ15" s="11"/>
      <c r="HUA15" s="11"/>
      <c r="HUB15" s="11"/>
      <c r="HUC15" s="11"/>
      <c r="HUD15" s="11"/>
      <c r="HUE15" s="11"/>
      <c r="HUF15" s="11"/>
      <c r="HUG15" s="11"/>
      <c r="HUH15" s="11"/>
      <c r="HUI15" s="11"/>
      <c r="HUJ15" s="11"/>
      <c r="HUK15" s="11"/>
      <c r="HUL15" s="11"/>
      <c r="HUM15" s="11"/>
      <c r="HUN15" s="11"/>
      <c r="HUO15" s="11"/>
      <c r="HUP15" s="11"/>
      <c r="HUQ15" s="11"/>
      <c r="HUR15" s="11"/>
      <c r="HUS15" s="11"/>
      <c r="HUT15" s="11"/>
      <c r="HUU15" s="11"/>
      <c r="HUV15" s="11"/>
      <c r="HUW15" s="11"/>
      <c r="HUX15" s="11"/>
      <c r="HUY15" s="11"/>
      <c r="HUZ15" s="11"/>
      <c r="HVA15" s="11"/>
      <c r="HVB15" s="11"/>
      <c r="HVC15" s="11"/>
      <c r="HVD15" s="11"/>
      <c r="HVE15" s="11"/>
      <c r="HVF15" s="11"/>
      <c r="HVG15" s="11"/>
      <c r="HVH15" s="11"/>
      <c r="HVI15" s="11"/>
      <c r="HVJ15" s="11"/>
      <c r="HVK15" s="11"/>
      <c r="HVL15" s="11"/>
      <c r="HVM15" s="11"/>
      <c r="HVN15" s="11"/>
      <c r="HVO15" s="11"/>
      <c r="HVP15" s="11"/>
      <c r="HVQ15" s="11"/>
      <c r="HVR15" s="11"/>
      <c r="HVS15" s="11"/>
      <c r="HVT15" s="11"/>
      <c r="HVU15" s="11"/>
      <c r="HVV15" s="11"/>
      <c r="HVW15" s="11"/>
      <c r="HVX15" s="11"/>
      <c r="HVY15" s="11"/>
      <c r="HVZ15" s="11"/>
      <c r="HWA15" s="11"/>
      <c r="HWB15" s="11"/>
      <c r="HWC15" s="11"/>
      <c r="HWD15" s="11"/>
      <c r="HWE15" s="11"/>
      <c r="HWF15" s="11"/>
      <c r="HWG15" s="11"/>
      <c r="HWH15" s="11"/>
      <c r="HWI15" s="11"/>
      <c r="HWJ15" s="11"/>
      <c r="HWK15" s="11"/>
      <c r="HWL15" s="11"/>
      <c r="HWM15" s="11"/>
      <c r="HWN15" s="11"/>
      <c r="HWO15" s="11"/>
      <c r="HWP15" s="11"/>
      <c r="HWQ15" s="11"/>
      <c r="HWR15" s="11"/>
      <c r="HWS15" s="11"/>
      <c r="HWT15" s="11"/>
      <c r="HWU15" s="11"/>
      <c r="HWV15" s="11"/>
      <c r="HWW15" s="11"/>
      <c r="HWX15" s="11"/>
      <c r="HWY15" s="11"/>
      <c r="HWZ15" s="11"/>
      <c r="HXA15" s="11"/>
      <c r="HXB15" s="11"/>
      <c r="HXC15" s="11"/>
      <c r="HXD15" s="11"/>
      <c r="HXE15" s="11"/>
      <c r="HXF15" s="11"/>
      <c r="HXG15" s="11"/>
      <c r="HXH15" s="11"/>
      <c r="HXI15" s="11"/>
      <c r="HXJ15" s="11"/>
      <c r="HXK15" s="11"/>
      <c r="HXL15" s="11"/>
      <c r="HXM15" s="11"/>
      <c r="HXN15" s="11"/>
      <c r="HXO15" s="11"/>
      <c r="HXP15" s="11"/>
      <c r="HXQ15" s="11"/>
      <c r="HXR15" s="11"/>
      <c r="HXS15" s="11"/>
      <c r="HXT15" s="11"/>
      <c r="HXU15" s="11"/>
      <c r="HXV15" s="11"/>
      <c r="HXW15" s="11"/>
      <c r="HXX15" s="11"/>
      <c r="HXY15" s="11"/>
      <c r="HXZ15" s="11"/>
      <c r="HYA15" s="11"/>
      <c r="HYB15" s="11"/>
      <c r="HYC15" s="11"/>
      <c r="HYD15" s="11"/>
      <c r="HYE15" s="11"/>
      <c r="HYF15" s="11"/>
      <c r="HYG15" s="11"/>
      <c r="HYH15" s="11"/>
      <c r="HYI15" s="11"/>
      <c r="HYJ15" s="11"/>
      <c r="HYK15" s="11"/>
      <c r="HYL15" s="11"/>
      <c r="HYM15" s="11"/>
      <c r="HYN15" s="11"/>
      <c r="HYO15" s="11"/>
      <c r="HYP15" s="11"/>
      <c r="HYQ15" s="11"/>
      <c r="HYR15" s="11"/>
      <c r="HYS15" s="11"/>
      <c r="HYT15" s="11"/>
      <c r="HYU15" s="11"/>
      <c r="HYV15" s="11"/>
      <c r="HYW15" s="11"/>
      <c r="HYX15" s="11"/>
      <c r="HYY15" s="11"/>
      <c r="HYZ15" s="11"/>
      <c r="HZA15" s="11"/>
      <c r="HZB15" s="11"/>
      <c r="HZC15" s="11"/>
      <c r="HZD15" s="11"/>
      <c r="HZE15" s="11"/>
      <c r="HZF15" s="11"/>
      <c r="HZG15" s="11"/>
      <c r="HZH15" s="11"/>
      <c r="HZI15" s="11"/>
      <c r="HZJ15" s="11"/>
      <c r="HZK15" s="11"/>
      <c r="HZL15" s="11"/>
      <c r="HZM15" s="11"/>
      <c r="HZN15" s="11"/>
      <c r="HZO15" s="11"/>
      <c r="HZP15" s="11"/>
      <c r="HZQ15" s="11"/>
      <c r="HZR15" s="11"/>
      <c r="HZS15" s="11"/>
      <c r="HZT15" s="11"/>
      <c r="HZU15" s="11"/>
      <c r="HZV15" s="11"/>
      <c r="HZW15" s="11"/>
      <c r="HZX15" s="11"/>
      <c r="HZY15" s="11"/>
      <c r="HZZ15" s="11"/>
      <c r="IAA15" s="11"/>
      <c r="IAB15" s="11"/>
      <c r="IAC15" s="11"/>
      <c r="IAD15" s="11"/>
      <c r="IAE15" s="11"/>
      <c r="IAF15" s="11"/>
      <c r="IAG15" s="11"/>
      <c r="IAH15" s="11"/>
      <c r="IAI15" s="11"/>
      <c r="IAJ15" s="11"/>
      <c r="IAK15" s="11"/>
      <c r="IAL15" s="11"/>
      <c r="IAM15" s="11"/>
      <c r="IAN15" s="11"/>
      <c r="IAO15" s="11"/>
      <c r="IAP15" s="11"/>
      <c r="IAQ15" s="11"/>
      <c r="IAR15" s="11"/>
      <c r="IAS15" s="11"/>
      <c r="IAT15" s="11"/>
      <c r="IAU15" s="11"/>
      <c r="IAV15" s="11"/>
      <c r="IAW15" s="11"/>
      <c r="IAX15" s="11"/>
      <c r="IAY15" s="11"/>
      <c r="IAZ15" s="11"/>
      <c r="IBA15" s="11"/>
      <c r="IBB15" s="11"/>
      <c r="IBC15" s="11"/>
      <c r="IBD15" s="11"/>
      <c r="IBE15" s="11"/>
      <c r="IBF15" s="11"/>
      <c r="IBG15" s="11"/>
      <c r="IBH15" s="11"/>
      <c r="IBI15" s="11"/>
      <c r="IBJ15" s="11"/>
      <c r="IBK15" s="11"/>
      <c r="IBL15" s="11"/>
      <c r="IBM15" s="11"/>
      <c r="IBN15" s="11"/>
      <c r="IBO15" s="11"/>
      <c r="IBP15" s="11"/>
      <c r="IBQ15" s="11"/>
      <c r="IBR15" s="11"/>
      <c r="IBS15" s="11"/>
      <c r="IBT15" s="11"/>
      <c r="IBU15" s="11"/>
      <c r="IBV15" s="11"/>
      <c r="IBW15" s="11"/>
      <c r="IBX15" s="11"/>
      <c r="IBY15" s="11"/>
      <c r="IBZ15" s="11"/>
      <c r="ICA15" s="11"/>
      <c r="ICB15" s="11"/>
      <c r="ICC15" s="11"/>
      <c r="ICD15" s="11"/>
      <c r="ICE15" s="11"/>
      <c r="ICF15" s="11"/>
      <c r="ICG15" s="11"/>
      <c r="ICH15" s="11"/>
      <c r="ICI15" s="11"/>
      <c r="ICJ15" s="11"/>
      <c r="ICK15" s="11"/>
      <c r="ICL15" s="11"/>
      <c r="ICM15" s="11"/>
      <c r="ICN15" s="11"/>
      <c r="ICO15" s="11"/>
      <c r="ICP15" s="11"/>
      <c r="ICQ15" s="11"/>
      <c r="ICR15" s="11"/>
      <c r="ICS15" s="11"/>
      <c r="ICT15" s="11"/>
      <c r="ICU15" s="11"/>
      <c r="ICV15" s="11"/>
      <c r="ICW15" s="11"/>
      <c r="ICX15" s="11"/>
      <c r="ICY15" s="11"/>
      <c r="ICZ15" s="11"/>
      <c r="IDA15" s="11"/>
      <c r="IDB15" s="11"/>
      <c r="IDC15" s="11"/>
      <c r="IDD15" s="11"/>
      <c r="IDE15" s="11"/>
      <c r="IDF15" s="11"/>
      <c r="IDG15" s="11"/>
      <c r="IDH15" s="11"/>
      <c r="IDI15" s="11"/>
      <c r="IDJ15" s="11"/>
      <c r="IDK15" s="11"/>
      <c r="IDL15" s="11"/>
      <c r="IDM15" s="11"/>
      <c r="IDN15" s="11"/>
      <c r="IDO15" s="11"/>
      <c r="IDP15" s="11"/>
      <c r="IDQ15" s="11"/>
      <c r="IDR15" s="11"/>
      <c r="IDS15" s="11"/>
      <c r="IDT15" s="11"/>
      <c r="IDU15" s="11"/>
      <c r="IDV15" s="11"/>
      <c r="IDW15" s="11"/>
      <c r="IDX15" s="11"/>
      <c r="IDY15" s="11"/>
      <c r="IDZ15" s="11"/>
      <c r="IEA15" s="11"/>
      <c r="IEB15" s="11"/>
      <c r="IEC15" s="11"/>
      <c r="IED15" s="11"/>
      <c r="IEE15" s="11"/>
      <c r="IEF15" s="11"/>
      <c r="IEG15" s="11"/>
      <c r="IEH15" s="11"/>
      <c r="IEI15" s="11"/>
      <c r="IEJ15" s="11"/>
      <c r="IEK15" s="11"/>
      <c r="IEL15" s="11"/>
      <c r="IEM15" s="11"/>
      <c r="IEN15" s="11"/>
      <c r="IEO15" s="11"/>
      <c r="IEP15" s="11"/>
      <c r="IEQ15" s="11"/>
      <c r="IER15" s="11"/>
      <c r="IES15" s="11"/>
      <c r="IET15" s="11"/>
      <c r="IEU15" s="11"/>
      <c r="IEV15" s="11"/>
      <c r="IEW15" s="11"/>
      <c r="IEX15" s="11"/>
      <c r="IEY15" s="11"/>
      <c r="IEZ15" s="11"/>
      <c r="IFA15" s="11"/>
      <c r="IFB15" s="11"/>
      <c r="IFC15" s="11"/>
      <c r="IFD15" s="11"/>
      <c r="IFE15" s="11"/>
      <c r="IFF15" s="11"/>
      <c r="IFG15" s="11"/>
      <c r="IFH15" s="11"/>
      <c r="IFI15" s="11"/>
      <c r="IFJ15" s="11"/>
      <c r="IFK15" s="11"/>
      <c r="IFL15" s="11"/>
      <c r="IFM15" s="11"/>
      <c r="IFN15" s="11"/>
      <c r="IFO15" s="11"/>
      <c r="IFP15" s="11"/>
      <c r="IFQ15" s="11"/>
      <c r="IFR15" s="11"/>
      <c r="IFS15" s="11"/>
      <c r="IFT15" s="11"/>
      <c r="IFU15" s="11"/>
      <c r="IFV15" s="11"/>
      <c r="IFW15" s="11"/>
      <c r="IFX15" s="11"/>
      <c r="IFY15" s="11"/>
      <c r="IFZ15" s="11"/>
      <c r="IGA15" s="11"/>
      <c r="IGB15" s="11"/>
      <c r="IGC15" s="11"/>
      <c r="IGD15" s="11"/>
      <c r="IGE15" s="11"/>
      <c r="IGF15" s="11"/>
      <c r="IGG15" s="11"/>
      <c r="IGH15" s="11"/>
      <c r="IGI15" s="11"/>
      <c r="IGJ15" s="11"/>
      <c r="IGK15" s="11"/>
      <c r="IGL15" s="11"/>
      <c r="IGM15" s="11"/>
      <c r="IGN15" s="11"/>
      <c r="IGO15" s="11"/>
      <c r="IGP15" s="11"/>
      <c r="IGQ15" s="11"/>
      <c r="IGR15" s="11"/>
      <c r="IGS15" s="11"/>
      <c r="IGT15" s="11"/>
      <c r="IGU15" s="11"/>
      <c r="IGV15" s="11"/>
      <c r="IGW15" s="11"/>
      <c r="IGX15" s="11"/>
      <c r="IGY15" s="11"/>
      <c r="IGZ15" s="11"/>
      <c r="IHA15" s="11"/>
      <c r="IHB15" s="11"/>
      <c r="IHC15" s="11"/>
      <c r="IHD15" s="11"/>
      <c r="IHE15" s="11"/>
      <c r="IHF15" s="11"/>
      <c r="IHG15" s="11"/>
      <c r="IHH15" s="11"/>
      <c r="IHI15" s="11"/>
      <c r="IHJ15" s="11"/>
      <c r="IHK15" s="11"/>
      <c r="IHL15" s="11"/>
      <c r="IHM15" s="11"/>
      <c r="IHN15" s="11"/>
      <c r="IHO15" s="11"/>
      <c r="IHP15" s="11"/>
      <c r="IHQ15" s="11"/>
      <c r="IHR15" s="11"/>
      <c r="IHS15" s="11"/>
      <c r="IHT15" s="11"/>
      <c r="IHU15" s="11"/>
      <c r="IHV15" s="11"/>
      <c r="IHW15" s="11"/>
      <c r="IHX15" s="11"/>
      <c r="IHY15" s="11"/>
      <c r="IHZ15" s="11"/>
      <c r="IIA15" s="11"/>
      <c r="IIB15" s="11"/>
      <c r="IIC15" s="11"/>
      <c r="IID15" s="11"/>
      <c r="IIE15" s="11"/>
      <c r="IIF15" s="11"/>
      <c r="IIG15" s="11"/>
      <c r="IIH15" s="11"/>
      <c r="III15" s="11"/>
      <c r="IIJ15" s="11"/>
      <c r="IIK15" s="11"/>
      <c r="IIL15" s="11"/>
      <c r="IIM15" s="11"/>
      <c r="IIN15" s="11"/>
      <c r="IIO15" s="11"/>
      <c r="IIP15" s="11"/>
      <c r="IIQ15" s="11"/>
      <c r="IIR15" s="11"/>
      <c r="IIS15" s="11"/>
      <c r="IIT15" s="11"/>
      <c r="IIU15" s="11"/>
      <c r="IIV15" s="11"/>
      <c r="IIW15" s="11"/>
      <c r="IIX15" s="11"/>
      <c r="IIY15" s="11"/>
      <c r="IIZ15" s="11"/>
      <c r="IJA15" s="11"/>
      <c r="IJB15" s="11"/>
      <c r="IJC15" s="11"/>
      <c r="IJD15" s="11"/>
      <c r="IJE15" s="11"/>
      <c r="IJF15" s="11"/>
      <c r="IJG15" s="11"/>
      <c r="IJH15" s="11"/>
      <c r="IJI15" s="11"/>
      <c r="IJJ15" s="11"/>
      <c r="IJK15" s="11"/>
      <c r="IJL15" s="11"/>
      <c r="IJM15" s="11"/>
      <c r="IJN15" s="11"/>
      <c r="IJO15" s="11"/>
      <c r="IJP15" s="11"/>
      <c r="IJQ15" s="11"/>
      <c r="IJR15" s="11"/>
      <c r="IJS15" s="11"/>
      <c r="IJT15" s="11"/>
      <c r="IJU15" s="11"/>
      <c r="IJV15" s="11"/>
      <c r="IJW15" s="11"/>
      <c r="IJX15" s="11"/>
      <c r="IJY15" s="11"/>
      <c r="IJZ15" s="11"/>
      <c r="IKA15" s="11"/>
      <c r="IKB15" s="11"/>
      <c r="IKC15" s="11"/>
      <c r="IKD15" s="11"/>
      <c r="IKE15" s="11"/>
      <c r="IKF15" s="11"/>
      <c r="IKG15" s="11"/>
      <c r="IKH15" s="11"/>
      <c r="IKI15" s="11"/>
      <c r="IKJ15" s="11"/>
      <c r="IKK15" s="11"/>
      <c r="IKL15" s="11"/>
      <c r="IKM15" s="11"/>
      <c r="IKN15" s="11"/>
      <c r="IKO15" s="11"/>
      <c r="IKP15" s="11"/>
      <c r="IKQ15" s="11"/>
      <c r="IKR15" s="11"/>
      <c r="IKS15" s="11"/>
      <c r="IKT15" s="11"/>
      <c r="IKU15" s="11"/>
      <c r="IKV15" s="11"/>
      <c r="IKW15" s="11"/>
      <c r="IKX15" s="11"/>
      <c r="IKY15" s="11"/>
      <c r="IKZ15" s="11"/>
      <c r="ILA15" s="11"/>
      <c r="ILB15" s="11"/>
      <c r="ILC15" s="11"/>
      <c r="ILD15" s="11"/>
      <c r="ILE15" s="11"/>
      <c r="ILF15" s="11"/>
      <c r="ILG15" s="11"/>
      <c r="ILH15" s="11"/>
      <c r="ILI15" s="11"/>
      <c r="ILJ15" s="11"/>
      <c r="ILK15" s="11"/>
      <c r="ILL15" s="11"/>
      <c r="ILM15" s="11"/>
      <c r="ILN15" s="11"/>
      <c r="ILO15" s="11"/>
      <c r="ILP15" s="11"/>
      <c r="ILQ15" s="11"/>
      <c r="ILR15" s="11"/>
      <c r="ILS15" s="11"/>
      <c r="ILT15" s="11"/>
      <c r="ILU15" s="11"/>
      <c r="ILV15" s="11"/>
      <c r="ILW15" s="11"/>
      <c r="ILX15" s="11"/>
      <c r="ILY15" s="11"/>
      <c r="ILZ15" s="11"/>
      <c r="IMA15" s="11"/>
      <c r="IMB15" s="11"/>
      <c r="IMC15" s="11"/>
      <c r="IMD15" s="11"/>
      <c r="IME15" s="11"/>
      <c r="IMF15" s="11"/>
      <c r="IMG15" s="11"/>
      <c r="IMH15" s="11"/>
      <c r="IMI15" s="11"/>
      <c r="IMJ15" s="11"/>
      <c r="IMK15" s="11"/>
      <c r="IML15" s="11"/>
      <c r="IMM15" s="11"/>
      <c r="IMN15" s="11"/>
      <c r="IMO15" s="11"/>
      <c r="IMP15" s="11"/>
      <c r="IMQ15" s="11"/>
      <c r="IMR15" s="11"/>
      <c r="IMS15" s="11"/>
      <c r="IMT15" s="11"/>
      <c r="IMU15" s="11"/>
      <c r="IMV15" s="11"/>
      <c r="IMW15" s="11"/>
      <c r="IMX15" s="11"/>
      <c r="IMY15" s="11"/>
      <c r="IMZ15" s="11"/>
      <c r="INA15" s="11"/>
      <c r="INB15" s="11"/>
      <c r="INC15" s="11"/>
      <c r="IND15" s="11"/>
      <c r="INE15" s="11"/>
      <c r="INF15" s="11"/>
      <c r="ING15" s="11"/>
      <c r="INH15" s="11"/>
      <c r="INI15" s="11"/>
      <c r="INJ15" s="11"/>
      <c r="INK15" s="11"/>
      <c r="INL15" s="11"/>
      <c r="INM15" s="11"/>
      <c r="INN15" s="11"/>
      <c r="INO15" s="11"/>
      <c r="INP15" s="11"/>
      <c r="INQ15" s="11"/>
      <c r="INR15" s="11"/>
      <c r="INS15" s="11"/>
      <c r="INT15" s="11"/>
      <c r="INU15" s="11"/>
      <c r="INV15" s="11"/>
      <c r="INW15" s="11"/>
      <c r="INX15" s="11"/>
      <c r="INY15" s="11"/>
      <c r="INZ15" s="11"/>
      <c r="IOA15" s="11"/>
      <c r="IOB15" s="11"/>
      <c r="IOC15" s="11"/>
      <c r="IOD15" s="11"/>
      <c r="IOE15" s="11"/>
      <c r="IOF15" s="11"/>
      <c r="IOG15" s="11"/>
      <c r="IOH15" s="11"/>
      <c r="IOI15" s="11"/>
      <c r="IOJ15" s="11"/>
      <c r="IOK15" s="11"/>
      <c r="IOL15" s="11"/>
      <c r="IOM15" s="11"/>
      <c r="ION15" s="11"/>
      <c r="IOO15" s="11"/>
      <c r="IOP15" s="11"/>
      <c r="IOQ15" s="11"/>
      <c r="IOR15" s="11"/>
      <c r="IOS15" s="11"/>
      <c r="IOT15" s="11"/>
      <c r="IOU15" s="11"/>
      <c r="IOV15" s="11"/>
      <c r="IOW15" s="11"/>
      <c r="IOX15" s="11"/>
      <c r="IOY15" s="11"/>
      <c r="IOZ15" s="11"/>
      <c r="IPA15" s="11"/>
      <c r="IPB15" s="11"/>
      <c r="IPC15" s="11"/>
      <c r="IPD15" s="11"/>
      <c r="IPE15" s="11"/>
      <c r="IPF15" s="11"/>
      <c r="IPG15" s="11"/>
      <c r="IPH15" s="11"/>
      <c r="IPI15" s="11"/>
      <c r="IPJ15" s="11"/>
      <c r="IPK15" s="11"/>
      <c r="IPL15" s="11"/>
      <c r="IPM15" s="11"/>
      <c r="IPN15" s="11"/>
      <c r="IPO15" s="11"/>
      <c r="IPP15" s="11"/>
      <c r="IPQ15" s="11"/>
      <c r="IPR15" s="11"/>
      <c r="IPS15" s="11"/>
      <c r="IPT15" s="11"/>
      <c r="IPU15" s="11"/>
      <c r="IPV15" s="11"/>
      <c r="IPW15" s="11"/>
      <c r="IPX15" s="11"/>
      <c r="IPY15" s="11"/>
      <c r="IPZ15" s="11"/>
      <c r="IQA15" s="11"/>
      <c r="IQB15" s="11"/>
      <c r="IQC15" s="11"/>
      <c r="IQD15" s="11"/>
      <c r="IQE15" s="11"/>
      <c r="IQF15" s="11"/>
      <c r="IQG15" s="11"/>
      <c r="IQH15" s="11"/>
      <c r="IQI15" s="11"/>
      <c r="IQJ15" s="11"/>
      <c r="IQK15" s="11"/>
      <c r="IQL15" s="11"/>
      <c r="IQM15" s="11"/>
      <c r="IQN15" s="11"/>
      <c r="IQO15" s="11"/>
      <c r="IQP15" s="11"/>
      <c r="IQQ15" s="11"/>
      <c r="IQR15" s="11"/>
      <c r="IQS15" s="11"/>
      <c r="IQT15" s="11"/>
      <c r="IQU15" s="11"/>
      <c r="IQV15" s="11"/>
      <c r="IQW15" s="11"/>
      <c r="IQX15" s="11"/>
      <c r="IQY15" s="11"/>
      <c r="IQZ15" s="11"/>
      <c r="IRA15" s="11"/>
      <c r="IRB15" s="11"/>
      <c r="IRC15" s="11"/>
      <c r="IRD15" s="11"/>
      <c r="IRE15" s="11"/>
      <c r="IRF15" s="11"/>
      <c r="IRG15" s="11"/>
      <c r="IRH15" s="11"/>
      <c r="IRI15" s="11"/>
      <c r="IRJ15" s="11"/>
      <c r="IRK15" s="11"/>
      <c r="IRL15" s="11"/>
      <c r="IRM15" s="11"/>
      <c r="IRN15" s="11"/>
      <c r="IRO15" s="11"/>
      <c r="IRP15" s="11"/>
      <c r="IRQ15" s="11"/>
      <c r="IRR15" s="11"/>
      <c r="IRS15" s="11"/>
      <c r="IRT15" s="11"/>
      <c r="IRU15" s="11"/>
      <c r="IRV15" s="11"/>
      <c r="IRW15" s="11"/>
      <c r="IRX15" s="11"/>
      <c r="IRY15" s="11"/>
      <c r="IRZ15" s="11"/>
      <c r="ISA15" s="11"/>
      <c r="ISB15" s="11"/>
      <c r="ISC15" s="11"/>
      <c r="ISD15" s="11"/>
      <c r="ISE15" s="11"/>
      <c r="ISF15" s="11"/>
      <c r="ISG15" s="11"/>
      <c r="ISH15" s="11"/>
      <c r="ISI15" s="11"/>
      <c r="ISJ15" s="11"/>
      <c r="ISK15" s="11"/>
      <c r="ISL15" s="11"/>
      <c r="ISM15" s="11"/>
      <c r="ISN15" s="11"/>
      <c r="ISO15" s="11"/>
      <c r="ISP15" s="11"/>
      <c r="ISQ15" s="11"/>
      <c r="ISR15" s="11"/>
      <c r="ISS15" s="11"/>
      <c r="IST15" s="11"/>
      <c r="ISU15" s="11"/>
      <c r="ISV15" s="11"/>
      <c r="ISW15" s="11"/>
      <c r="ISX15" s="11"/>
      <c r="ISY15" s="11"/>
      <c r="ISZ15" s="11"/>
      <c r="ITA15" s="11"/>
      <c r="ITB15" s="11"/>
      <c r="ITC15" s="11"/>
      <c r="ITD15" s="11"/>
      <c r="ITE15" s="11"/>
      <c r="ITF15" s="11"/>
      <c r="ITG15" s="11"/>
      <c r="ITH15" s="11"/>
      <c r="ITI15" s="11"/>
      <c r="ITJ15" s="11"/>
      <c r="ITK15" s="11"/>
      <c r="ITL15" s="11"/>
      <c r="ITM15" s="11"/>
      <c r="ITN15" s="11"/>
      <c r="ITO15" s="11"/>
      <c r="ITP15" s="11"/>
      <c r="ITQ15" s="11"/>
      <c r="ITR15" s="11"/>
      <c r="ITS15" s="11"/>
      <c r="ITT15" s="11"/>
      <c r="ITU15" s="11"/>
      <c r="ITV15" s="11"/>
      <c r="ITW15" s="11"/>
      <c r="ITX15" s="11"/>
      <c r="ITY15" s="11"/>
      <c r="ITZ15" s="11"/>
      <c r="IUA15" s="11"/>
      <c r="IUB15" s="11"/>
      <c r="IUC15" s="11"/>
      <c r="IUD15" s="11"/>
      <c r="IUE15" s="11"/>
      <c r="IUF15" s="11"/>
      <c r="IUG15" s="11"/>
      <c r="IUH15" s="11"/>
      <c r="IUI15" s="11"/>
      <c r="IUJ15" s="11"/>
      <c r="IUK15" s="11"/>
      <c r="IUL15" s="11"/>
      <c r="IUM15" s="11"/>
      <c r="IUN15" s="11"/>
      <c r="IUO15" s="11"/>
      <c r="IUP15" s="11"/>
      <c r="IUQ15" s="11"/>
      <c r="IUR15" s="11"/>
      <c r="IUS15" s="11"/>
      <c r="IUT15" s="11"/>
      <c r="IUU15" s="11"/>
      <c r="IUV15" s="11"/>
      <c r="IUW15" s="11"/>
      <c r="IUX15" s="11"/>
      <c r="IUY15" s="11"/>
      <c r="IUZ15" s="11"/>
      <c r="IVA15" s="11"/>
      <c r="IVB15" s="11"/>
      <c r="IVC15" s="11"/>
      <c r="IVD15" s="11"/>
      <c r="IVE15" s="11"/>
      <c r="IVF15" s="11"/>
      <c r="IVG15" s="11"/>
      <c r="IVH15" s="11"/>
      <c r="IVI15" s="11"/>
      <c r="IVJ15" s="11"/>
      <c r="IVK15" s="11"/>
      <c r="IVL15" s="11"/>
      <c r="IVM15" s="11"/>
      <c r="IVN15" s="11"/>
      <c r="IVO15" s="11"/>
      <c r="IVP15" s="11"/>
      <c r="IVQ15" s="11"/>
      <c r="IVR15" s="11"/>
      <c r="IVS15" s="11"/>
      <c r="IVT15" s="11"/>
      <c r="IVU15" s="11"/>
      <c r="IVV15" s="11"/>
      <c r="IVW15" s="11"/>
      <c r="IVX15" s="11"/>
      <c r="IVY15" s="11"/>
      <c r="IVZ15" s="11"/>
      <c r="IWA15" s="11"/>
      <c r="IWB15" s="11"/>
      <c r="IWC15" s="11"/>
      <c r="IWD15" s="11"/>
      <c r="IWE15" s="11"/>
      <c r="IWF15" s="11"/>
      <c r="IWG15" s="11"/>
      <c r="IWH15" s="11"/>
      <c r="IWI15" s="11"/>
      <c r="IWJ15" s="11"/>
      <c r="IWK15" s="11"/>
      <c r="IWL15" s="11"/>
      <c r="IWM15" s="11"/>
      <c r="IWN15" s="11"/>
      <c r="IWO15" s="11"/>
      <c r="IWP15" s="11"/>
      <c r="IWQ15" s="11"/>
      <c r="IWR15" s="11"/>
      <c r="IWS15" s="11"/>
      <c r="IWT15" s="11"/>
      <c r="IWU15" s="11"/>
      <c r="IWV15" s="11"/>
      <c r="IWW15" s="11"/>
      <c r="IWX15" s="11"/>
      <c r="IWY15" s="11"/>
      <c r="IWZ15" s="11"/>
      <c r="IXA15" s="11"/>
      <c r="IXB15" s="11"/>
      <c r="IXC15" s="11"/>
      <c r="IXD15" s="11"/>
      <c r="IXE15" s="11"/>
      <c r="IXF15" s="11"/>
      <c r="IXG15" s="11"/>
      <c r="IXH15" s="11"/>
      <c r="IXI15" s="11"/>
      <c r="IXJ15" s="11"/>
      <c r="IXK15" s="11"/>
      <c r="IXL15" s="11"/>
      <c r="IXM15" s="11"/>
      <c r="IXN15" s="11"/>
      <c r="IXO15" s="11"/>
      <c r="IXP15" s="11"/>
      <c r="IXQ15" s="11"/>
      <c r="IXR15" s="11"/>
      <c r="IXS15" s="11"/>
      <c r="IXT15" s="11"/>
      <c r="IXU15" s="11"/>
      <c r="IXV15" s="11"/>
      <c r="IXW15" s="11"/>
      <c r="IXX15" s="11"/>
      <c r="IXY15" s="11"/>
      <c r="IXZ15" s="11"/>
      <c r="IYA15" s="11"/>
      <c r="IYB15" s="11"/>
      <c r="IYC15" s="11"/>
      <c r="IYD15" s="11"/>
      <c r="IYE15" s="11"/>
      <c r="IYF15" s="11"/>
      <c r="IYG15" s="11"/>
      <c r="IYH15" s="11"/>
      <c r="IYI15" s="11"/>
      <c r="IYJ15" s="11"/>
      <c r="IYK15" s="11"/>
      <c r="IYL15" s="11"/>
      <c r="IYM15" s="11"/>
      <c r="IYN15" s="11"/>
      <c r="IYO15" s="11"/>
      <c r="IYP15" s="11"/>
      <c r="IYQ15" s="11"/>
      <c r="IYR15" s="11"/>
      <c r="IYS15" s="11"/>
      <c r="IYT15" s="11"/>
      <c r="IYU15" s="11"/>
      <c r="IYV15" s="11"/>
      <c r="IYW15" s="11"/>
      <c r="IYX15" s="11"/>
      <c r="IYY15" s="11"/>
      <c r="IYZ15" s="11"/>
      <c r="IZA15" s="11"/>
      <c r="IZB15" s="11"/>
      <c r="IZC15" s="11"/>
      <c r="IZD15" s="11"/>
      <c r="IZE15" s="11"/>
      <c r="IZF15" s="11"/>
      <c r="IZG15" s="11"/>
      <c r="IZH15" s="11"/>
      <c r="IZI15" s="11"/>
      <c r="IZJ15" s="11"/>
      <c r="IZK15" s="11"/>
      <c r="IZL15" s="11"/>
      <c r="IZM15" s="11"/>
      <c r="IZN15" s="11"/>
      <c r="IZO15" s="11"/>
      <c r="IZP15" s="11"/>
      <c r="IZQ15" s="11"/>
      <c r="IZR15" s="11"/>
      <c r="IZS15" s="11"/>
      <c r="IZT15" s="11"/>
      <c r="IZU15" s="11"/>
      <c r="IZV15" s="11"/>
      <c r="IZW15" s="11"/>
      <c r="IZX15" s="11"/>
      <c r="IZY15" s="11"/>
      <c r="IZZ15" s="11"/>
      <c r="JAA15" s="11"/>
      <c r="JAB15" s="11"/>
      <c r="JAC15" s="11"/>
      <c r="JAD15" s="11"/>
      <c r="JAE15" s="11"/>
      <c r="JAF15" s="11"/>
      <c r="JAG15" s="11"/>
      <c r="JAH15" s="11"/>
      <c r="JAI15" s="11"/>
      <c r="JAJ15" s="11"/>
      <c r="JAK15" s="11"/>
      <c r="JAL15" s="11"/>
      <c r="JAM15" s="11"/>
      <c r="JAN15" s="11"/>
      <c r="JAO15" s="11"/>
      <c r="JAP15" s="11"/>
      <c r="JAQ15" s="11"/>
      <c r="JAR15" s="11"/>
      <c r="JAS15" s="11"/>
      <c r="JAT15" s="11"/>
      <c r="JAU15" s="11"/>
      <c r="JAV15" s="11"/>
      <c r="JAW15" s="11"/>
      <c r="JAX15" s="11"/>
      <c r="JAY15" s="11"/>
      <c r="JAZ15" s="11"/>
      <c r="JBA15" s="11"/>
      <c r="JBB15" s="11"/>
      <c r="JBC15" s="11"/>
      <c r="JBD15" s="11"/>
      <c r="JBE15" s="11"/>
      <c r="JBF15" s="11"/>
      <c r="JBG15" s="11"/>
      <c r="JBH15" s="11"/>
      <c r="JBI15" s="11"/>
      <c r="JBJ15" s="11"/>
      <c r="JBK15" s="11"/>
      <c r="JBL15" s="11"/>
      <c r="JBM15" s="11"/>
      <c r="JBN15" s="11"/>
      <c r="JBO15" s="11"/>
      <c r="JBP15" s="11"/>
      <c r="JBQ15" s="11"/>
      <c r="JBR15" s="11"/>
      <c r="JBS15" s="11"/>
      <c r="JBT15" s="11"/>
      <c r="JBU15" s="11"/>
      <c r="JBV15" s="11"/>
      <c r="JBW15" s="11"/>
      <c r="JBX15" s="11"/>
      <c r="JBY15" s="11"/>
      <c r="JBZ15" s="11"/>
      <c r="JCA15" s="11"/>
      <c r="JCB15" s="11"/>
      <c r="JCC15" s="11"/>
      <c r="JCD15" s="11"/>
      <c r="JCE15" s="11"/>
      <c r="JCF15" s="11"/>
      <c r="JCG15" s="11"/>
      <c r="JCH15" s="11"/>
      <c r="JCI15" s="11"/>
      <c r="JCJ15" s="11"/>
      <c r="JCK15" s="11"/>
      <c r="JCL15" s="11"/>
      <c r="JCM15" s="11"/>
      <c r="JCN15" s="11"/>
      <c r="JCO15" s="11"/>
      <c r="JCP15" s="11"/>
      <c r="JCQ15" s="11"/>
      <c r="JCR15" s="11"/>
      <c r="JCS15" s="11"/>
      <c r="JCT15" s="11"/>
      <c r="JCU15" s="11"/>
      <c r="JCV15" s="11"/>
      <c r="JCW15" s="11"/>
      <c r="JCX15" s="11"/>
      <c r="JCY15" s="11"/>
      <c r="JCZ15" s="11"/>
      <c r="JDA15" s="11"/>
      <c r="JDB15" s="11"/>
      <c r="JDC15" s="11"/>
      <c r="JDD15" s="11"/>
      <c r="JDE15" s="11"/>
      <c r="JDF15" s="11"/>
      <c r="JDG15" s="11"/>
      <c r="JDH15" s="11"/>
      <c r="JDI15" s="11"/>
      <c r="JDJ15" s="11"/>
      <c r="JDK15" s="11"/>
      <c r="JDL15" s="11"/>
      <c r="JDM15" s="11"/>
      <c r="JDN15" s="11"/>
      <c r="JDO15" s="11"/>
      <c r="JDP15" s="11"/>
      <c r="JDQ15" s="11"/>
      <c r="JDR15" s="11"/>
      <c r="JDS15" s="11"/>
      <c r="JDT15" s="11"/>
      <c r="JDU15" s="11"/>
      <c r="JDV15" s="11"/>
      <c r="JDW15" s="11"/>
      <c r="JDX15" s="11"/>
      <c r="JDY15" s="11"/>
      <c r="JDZ15" s="11"/>
      <c r="JEA15" s="11"/>
      <c r="JEB15" s="11"/>
      <c r="JEC15" s="11"/>
      <c r="JED15" s="11"/>
      <c r="JEE15" s="11"/>
      <c r="JEF15" s="11"/>
      <c r="JEG15" s="11"/>
      <c r="JEH15" s="11"/>
      <c r="JEI15" s="11"/>
      <c r="JEJ15" s="11"/>
      <c r="JEK15" s="11"/>
      <c r="JEL15" s="11"/>
      <c r="JEM15" s="11"/>
      <c r="JEN15" s="11"/>
      <c r="JEO15" s="11"/>
      <c r="JEP15" s="11"/>
      <c r="JEQ15" s="11"/>
      <c r="JER15" s="11"/>
      <c r="JES15" s="11"/>
      <c r="JET15" s="11"/>
      <c r="JEU15" s="11"/>
      <c r="JEV15" s="11"/>
      <c r="JEW15" s="11"/>
      <c r="JEX15" s="11"/>
      <c r="JEY15" s="11"/>
      <c r="JEZ15" s="11"/>
      <c r="JFA15" s="11"/>
      <c r="JFB15" s="11"/>
      <c r="JFC15" s="11"/>
      <c r="JFD15" s="11"/>
      <c r="JFE15" s="11"/>
      <c r="JFF15" s="11"/>
      <c r="JFG15" s="11"/>
      <c r="JFH15" s="11"/>
      <c r="JFI15" s="11"/>
      <c r="JFJ15" s="11"/>
      <c r="JFK15" s="11"/>
      <c r="JFL15" s="11"/>
      <c r="JFM15" s="11"/>
      <c r="JFN15" s="11"/>
      <c r="JFO15" s="11"/>
      <c r="JFP15" s="11"/>
      <c r="JFQ15" s="11"/>
      <c r="JFR15" s="11"/>
      <c r="JFS15" s="11"/>
      <c r="JFT15" s="11"/>
      <c r="JFU15" s="11"/>
      <c r="JFV15" s="11"/>
      <c r="JFW15" s="11"/>
      <c r="JFX15" s="11"/>
      <c r="JFY15" s="11"/>
      <c r="JFZ15" s="11"/>
      <c r="JGA15" s="11"/>
      <c r="JGB15" s="11"/>
      <c r="JGC15" s="11"/>
      <c r="JGD15" s="11"/>
      <c r="JGE15" s="11"/>
      <c r="JGF15" s="11"/>
      <c r="JGG15" s="11"/>
      <c r="JGH15" s="11"/>
      <c r="JGI15" s="11"/>
      <c r="JGJ15" s="11"/>
      <c r="JGK15" s="11"/>
      <c r="JGL15" s="11"/>
      <c r="JGM15" s="11"/>
      <c r="JGN15" s="11"/>
      <c r="JGO15" s="11"/>
      <c r="JGP15" s="11"/>
      <c r="JGQ15" s="11"/>
      <c r="JGR15" s="11"/>
      <c r="JGS15" s="11"/>
      <c r="JGT15" s="11"/>
      <c r="JGU15" s="11"/>
      <c r="JGV15" s="11"/>
      <c r="JGW15" s="11"/>
      <c r="JGX15" s="11"/>
      <c r="JGY15" s="11"/>
      <c r="JGZ15" s="11"/>
      <c r="JHA15" s="11"/>
      <c r="JHB15" s="11"/>
      <c r="JHC15" s="11"/>
      <c r="JHD15" s="11"/>
      <c r="JHE15" s="11"/>
      <c r="JHF15" s="11"/>
      <c r="JHG15" s="11"/>
      <c r="JHH15" s="11"/>
      <c r="JHI15" s="11"/>
      <c r="JHJ15" s="11"/>
      <c r="JHK15" s="11"/>
      <c r="JHL15" s="11"/>
      <c r="JHM15" s="11"/>
      <c r="JHN15" s="11"/>
      <c r="JHO15" s="11"/>
      <c r="JHP15" s="11"/>
      <c r="JHQ15" s="11"/>
      <c r="JHR15" s="11"/>
      <c r="JHS15" s="11"/>
      <c r="JHT15" s="11"/>
      <c r="JHU15" s="11"/>
      <c r="JHV15" s="11"/>
      <c r="JHW15" s="11"/>
      <c r="JHX15" s="11"/>
      <c r="JHY15" s="11"/>
      <c r="JHZ15" s="11"/>
      <c r="JIA15" s="11"/>
      <c r="JIB15" s="11"/>
      <c r="JIC15" s="11"/>
      <c r="JID15" s="11"/>
      <c r="JIE15" s="11"/>
      <c r="JIF15" s="11"/>
      <c r="JIG15" s="11"/>
      <c r="JIH15" s="11"/>
      <c r="JII15" s="11"/>
      <c r="JIJ15" s="11"/>
      <c r="JIK15" s="11"/>
      <c r="JIL15" s="11"/>
      <c r="JIM15" s="11"/>
      <c r="JIN15" s="11"/>
      <c r="JIO15" s="11"/>
      <c r="JIP15" s="11"/>
      <c r="JIQ15" s="11"/>
      <c r="JIR15" s="11"/>
      <c r="JIS15" s="11"/>
      <c r="JIT15" s="11"/>
      <c r="JIU15" s="11"/>
      <c r="JIV15" s="11"/>
      <c r="JIW15" s="11"/>
      <c r="JIX15" s="11"/>
      <c r="JIY15" s="11"/>
      <c r="JIZ15" s="11"/>
      <c r="JJA15" s="11"/>
      <c r="JJB15" s="11"/>
      <c r="JJC15" s="11"/>
      <c r="JJD15" s="11"/>
      <c r="JJE15" s="11"/>
      <c r="JJF15" s="11"/>
      <c r="JJG15" s="11"/>
      <c r="JJH15" s="11"/>
      <c r="JJI15" s="11"/>
      <c r="JJJ15" s="11"/>
      <c r="JJK15" s="11"/>
      <c r="JJL15" s="11"/>
      <c r="JJM15" s="11"/>
      <c r="JJN15" s="11"/>
      <c r="JJO15" s="11"/>
      <c r="JJP15" s="11"/>
      <c r="JJQ15" s="11"/>
      <c r="JJR15" s="11"/>
      <c r="JJS15" s="11"/>
      <c r="JJT15" s="11"/>
      <c r="JJU15" s="11"/>
      <c r="JJV15" s="11"/>
      <c r="JJW15" s="11"/>
      <c r="JJX15" s="11"/>
      <c r="JJY15" s="11"/>
      <c r="JJZ15" s="11"/>
      <c r="JKA15" s="11"/>
      <c r="JKB15" s="11"/>
      <c r="JKC15" s="11"/>
      <c r="JKD15" s="11"/>
      <c r="JKE15" s="11"/>
      <c r="JKF15" s="11"/>
      <c r="JKG15" s="11"/>
      <c r="JKH15" s="11"/>
      <c r="JKI15" s="11"/>
      <c r="JKJ15" s="11"/>
      <c r="JKK15" s="11"/>
      <c r="JKL15" s="11"/>
      <c r="JKM15" s="11"/>
      <c r="JKN15" s="11"/>
      <c r="JKO15" s="11"/>
      <c r="JKP15" s="11"/>
      <c r="JKQ15" s="11"/>
      <c r="JKR15" s="11"/>
      <c r="JKS15" s="11"/>
      <c r="JKT15" s="11"/>
      <c r="JKU15" s="11"/>
      <c r="JKV15" s="11"/>
      <c r="JKW15" s="11"/>
      <c r="JKX15" s="11"/>
      <c r="JKY15" s="11"/>
      <c r="JKZ15" s="11"/>
      <c r="JLA15" s="11"/>
      <c r="JLB15" s="11"/>
      <c r="JLC15" s="11"/>
      <c r="JLD15" s="11"/>
      <c r="JLE15" s="11"/>
      <c r="JLF15" s="11"/>
      <c r="JLG15" s="11"/>
      <c r="JLH15" s="11"/>
      <c r="JLI15" s="11"/>
      <c r="JLJ15" s="11"/>
      <c r="JLK15" s="11"/>
      <c r="JLL15" s="11"/>
      <c r="JLM15" s="11"/>
      <c r="JLN15" s="11"/>
      <c r="JLO15" s="11"/>
      <c r="JLP15" s="11"/>
      <c r="JLQ15" s="11"/>
      <c r="JLR15" s="11"/>
      <c r="JLS15" s="11"/>
      <c r="JLT15" s="11"/>
      <c r="JLU15" s="11"/>
      <c r="JLV15" s="11"/>
      <c r="JLW15" s="11"/>
      <c r="JLX15" s="11"/>
      <c r="JLY15" s="11"/>
      <c r="JLZ15" s="11"/>
      <c r="JMA15" s="11"/>
      <c r="JMB15" s="11"/>
      <c r="JMC15" s="11"/>
      <c r="JMD15" s="11"/>
      <c r="JME15" s="11"/>
      <c r="JMF15" s="11"/>
      <c r="JMG15" s="11"/>
      <c r="JMH15" s="11"/>
      <c r="JMI15" s="11"/>
      <c r="JMJ15" s="11"/>
      <c r="JMK15" s="11"/>
      <c r="JML15" s="11"/>
      <c r="JMM15" s="11"/>
      <c r="JMN15" s="11"/>
      <c r="JMO15" s="11"/>
      <c r="JMP15" s="11"/>
      <c r="JMQ15" s="11"/>
      <c r="JMR15" s="11"/>
      <c r="JMS15" s="11"/>
      <c r="JMT15" s="11"/>
      <c r="JMU15" s="11"/>
      <c r="JMV15" s="11"/>
      <c r="JMW15" s="11"/>
      <c r="JMX15" s="11"/>
      <c r="JMY15" s="11"/>
      <c r="JMZ15" s="11"/>
      <c r="JNA15" s="11"/>
      <c r="JNB15" s="11"/>
      <c r="JNC15" s="11"/>
      <c r="JND15" s="11"/>
      <c r="JNE15" s="11"/>
      <c r="JNF15" s="11"/>
      <c r="JNG15" s="11"/>
      <c r="JNH15" s="11"/>
      <c r="JNI15" s="11"/>
      <c r="JNJ15" s="11"/>
      <c r="JNK15" s="11"/>
      <c r="JNL15" s="11"/>
      <c r="JNM15" s="11"/>
      <c r="JNN15" s="11"/>
      <c r="JNO15" s="11"/>
      <c r="JNP15" s="11"/>
      <c r="JNQ15" s="11"/>
      <c r="JNR15" s="11"/>
      <c r="JNS15" s="11"/>
      <c r="JNT15" s="11"/>
      <c r="JNU15" s="11"/>
      <c r="JNV15" s="11"/>
      <c r="JNW15" s="11"/>
      <c r="JNX15" s="11"/>
      <c r="JNY15" s="11"/>
      <c r="JNZ15" s="11"/>
      <c r="JOA15" s="11"/>
      <c r="JOB15" s="11"/>
      <c r="JOC15" s="11"/>
      <c r="JOD15" s="11"/>
      <c r="JOE15" s="11"/>
      <c r="JOF15" s="11"/>
      <c r="JOG15" s="11"/>
      <c r="JOH15" s="11"/>
      <c r="JOI15" s="11"/>
      <c r="JOJ15" s="11"/>
      <c r="JOK15" s="11"/>
      <c r="JOL15" s="11"/>
      <c r="JOM15" s="11"/>
      <c r="JON15" s="11"/>
      <c r="JOO15" s="11"/>
      <c r="JOP15" s="11"/>
      <c r="JOQ15" s="11"/>
      <c r="JOR15" s="11"/>
      <c r="JOS15" s="11"/>
      <c r="JOT15" s="11"/>
      <c r="JOU15" s="11"/>
      <c r="JOV15" s="11"/>
      <c r="JOW15" s="11"/>
      <c r="JOX15" s="11"/>
      <c r="JOY15" s="11"/>
      <c r="JOZ15" s="11"/>
      <c r="JPA15" s="11"/>
      <c r="JPB15" s="11"/>
      <c r="JPC15" s="11"/>
      <c r="JPD15" s="11"/>
      <c r="JPE15" s="11"/>
      <c r="JPF15" s="11"/>
      <c r="JPG15" s="11"/>
      <c r="JPH15" s="11"/>
      <c r="JPI15" s="11"/>
      <c r="JPJ15" s="11"/>
      <c r="JPK15" s="11"/>
      <c r="JPL15" s="11"/>
      <c r="JPM15" s="11"/>
      <c r="JPN15" s="11"/>
      <c r="JPO15" s="11"/>
      <c r="JPP15" s="11"/>
      <c r="JPQ15" s="11"/>
      <c r="JPR15" s="11"/>
      <c r="JPS15" s="11"/>
      <c r="JPT15" s="11"/>
      <c r="JPU15" s="11"/>
      <c r="JPV15" s="11"/>
      <c r="JPW15" s="11"/>
      <c r="JPX15" s="11"/>
      <c r="JPY15" s="11"/>
      <c r="JPZ15" s="11"/>
      <c r="JQA15" s="11"/>
      <c r="JQB15" s="11"/>
      <c r="JQC15" s="11"/>
      <c r="JQD15" s="11"/>
      <c r="JQE15" s="11"/>
      <c r="JQF15" s="11"/>
      <c r="JQG15" s="11"/>
      <c r="JQH15" s="11"/>
      <c r="JQI15" s="11"/>
      <c r="JQJ15" s="11"/>
      <c r="JQK15" s="11"/>
      <c r="JQL15" s="11"/>
      <c r="JQM15" s="11"/>
      <c r="JQN15" s="11"/>
      <c r="JQO15" s="11"/>
      <c r="JQP15" s="11"/>
      <c r="JQQ15" s="11"/>
      <c r="JQR15" s="11"/>
      <c r="JQS15" s="11"/>
      <c r="JQT15" s="11"/>
      <c r="JQU15" s="11"/>
      <c r="JQV15" s="11"/>
      <c r="JQW15" s="11"/>
      <c r="JQX15" s="11"/>
      <c r="JQY15" s="11"/>
      <c r="JQZ15" s="11"/>
      <c r="JRA15" s="11"/>
      <c r="JRB15" s="11"/>
      <c r="JRC15" s="11"/>
      <c r="JRD15" s="11"/>
      <c r="JRE15" s="11"/>
      <c r="JRF15" s="11"/>
      <c r="JRG15" s="11"/>
      <c r="JRH15" s="11"/>
      <c r="JRI15" s="11"/>
      <c r="JRJ15" s="11"/>
      <c r="JRK15" s="11"/>
      <c r="JRL15" s="11"/>
      <c r="JRM15" s="11"/>
      <c r="JRN15" s="11"/>
      <c r="JRO15" s="11"/>
      <c r="JRP15" s="11"/>
      <c r="JRQ15" s="11"/>
      <c r="JRR15" s="11"/>
      <c r="JRS15" s="11"/>
      <c r="JRT15" s="11"/>
      <c r="JRU15" s="11"/>
      <c r="JRV15" s="11"/>
      <c r="JRW15" s="11"/>
      <c r="JRX15" s="11"/>
      <c r="JRY15" s="11"/>
      <c r="JRZ15" s="11"/>
      <c r="JSA15" s="11"/>
      <c r="JSB15" s="11"/>
      <c r="JSC15" s="11"/>
      <c r="JSD15" s="11"/>
      <c r="JSE15" s="11"/>
      <c r="JSF15" s="11"/>
      <c r="JSG15" s="11"/>
      <c r="JSH15" s="11"/>
      <c r="JSI15" s="11"/>
      <c r="JSJ15" s="11"/>
      <c r="JSK15" s="11"/>
      <c r="JSL15" s="11"/>
      <c r="JSM15" s="11"/>
      <c r="JSN15" s="11"/>
      <c r="JSO15" s="11"/>
      <c r="JSP15" s="11"/>
      <c r="JSQ15" s="11"/>
      <c r="JSR15" s="11"/>
      <c r="JSS15" s="11"/>
      <c r="JST15" s="11"/>
      <c r="JSU15" s="11"/>
      <c r="JSV15" s="11"/>
      <c r="JSW15" s="11"/>
      <c r="JSX15" s="11"/>
      <c r="JSY15" s="11"/>
      <c r="JSZ15" s="11"/>
      <c r="JTA15" s="11"/>
      <c r="JTB15" s="11"/>
      <c r="JTC15" s="11"/>
      <c r="JTD15" s="11"/>
      <c r="JTE15" s="11"/>
      <c r="JTF15" s="11"/>
      <c r="JTG15" s="11"/>
      <c r="JTH15" s="11"/>
      <c r="JTI15" s="11"/>
      <c r="JTJ15" s="11"/>
      <c r="JTK15" s="11"/>
      <c r="JTL15" s="11"/>
      <c r="JTM15" s="11"/>
      <c r="JTN15" s="11"/>
      <c r="JTO15" s="11"/>
      <c r="JTP15" s="11"/>
      <c r="JTQ15" s="11"/>
      <c r="JTR15" s="11"/>
      <c r="JTS15" s="11"/>
      <c r="JTT15" s="11"/>
      <c r="JTU15" s="11"/>
      <c r="JTV15" s="11"/>
      <c r="JTW15" s="11"/>
      <c r="JTX15" s="11"/>
      <c r="JTY15" s="11"/>
      <c r="JTZ15" s="11"/>
      <c r="JUA15" s="11"/>
      <c r="JUB15" s="11"/>
      <c r="JUC15" s="11"/>
      <c r="JUD15" s="11"/>
      <c r="JUE15" s="11"/>
      <c r="JUF15" s="11"/>
      <c r="JUG15" s="11"/>
      <c r="JUH15" s="11"/>
      <c r="JUI15" s="11"/>
      <c r="JUJ15" s="11"/>
      <c r="JUK15" s="11"/>
      <c r="JUL15" s="11"/>
      <c r="JUM15" s="11"/>
      <c r="JUN15" s="11"/>
      <c r="JUO15" s="11"/>
      <c r="JUP15" s="11"/>
      <c r="JUQ15" s="11"/>
      <c r="JUR15" s="11"/>
      <c r="JUS15" s="11"/>
      <c r="JUT15" s="11"/>
      <c r="JUU15" s="11"/>
      <c r="JUV15" s="11"/>
      <c r="JUW15" s="11"/>
      <c r="JUX15" s="11"/>
      <c r="JUY15" s="11"/>
      <c r="JUZ15" s="11"/>
      <c r="JVA15" s="11"/>
      <c r="JVB15" s="11"/>
      <c r="JVC15" s="11"/>
      <c r="JVD15" s="11"/>
      <c r="JVE15" s="11"/>
      <c r="JVF15" s="11"/>
      <c r="JVG15" s="11"/>
      <c r="JVH15" s="11"/>
      <c r="JVI15" s="11"/>
      <c r="JVJ15" s="11"/>
      <c r="JVK15" s="11"/>
      <c r="JVL15" s="11"/>
      <c r="JVM15" s="11"/>
      <c r="JVN15" s="11"/>
      <c r="JVO15" s="11"/>
      <c r="JVP15" s="11"/>
      <c r="JVQ15" s="11"/>
      <c r="JVR15" s="11"/>
      <c r="JVS15" s="11"/>
      <c r="JVT15" s="11"/>
      <c r="JVU15" s="11"/>
      <c r="JVV15" s="11"/>
      <c r="JVW15" s="11"/>
      <c r="JVX15" s="11"/>
      <c r="JVY15" s="11"/>
      <c r="JVZ15" s="11"/>
      <c r="JWA15" s="11"/>
      <c r="JWB15" s="11"/>
      <c r="JWC15" s="11"/>
      <c r="JWD15" s="11"/>
      <c r="JWE15" s="11"/>
      <c r="JWF15" s="11"/>
      <c r="JWG15" s="11"/>
      <c r="JWH15" s="11"/>
      <c r="JWI15" s="11"/>
      <c r="JWJ15" s="11"/>
      <c r="JWK15" s="11"/>
      <c r="JWL15" s="11"/>
      <c r="JWM15" s="11"/>
      <c r="JWN15" s="11"/>
      <c r="JWO15" s="11"/>
      <c r="JWP15" s="11"/>
      <c r="JWQ15" s="11"/>
      <c r="JWR15" s="11"/>
      <c r="JWS15" s="11"/>
      <c r="JWT15" s="11"/>
      <c r="JWU15" s="11"/>
      <c r="JWV15" s="11"/>
      <c r="JWW15" s="11"/>
      <c r="JWX15" s="11"/>
      <c r="JWY15" s="11"/>
      <c r="JWZ15" s="11"/>
      <c r="JXA15" s="11"/>
      <c r="JXB15" s="11"/>
      <c r="JXC15" s="11"/>
      <c r="JXD15" s="11"/>
      <c r="JXE15" s="11"/>
      <c r="JXF15" s="11"/>
      <c r="JXG15" s="11"/>
      <c r="JXH15" s="11"/>
      <c r="JXI15" s="11"/>
      <c r="JXJ15" s="11"/>
      <c r="JXK15" s="11"/>
      <c r="JXL15" s="11"/>
      <c r="JXM15" s="11"/>
      <c r="JXN15" s="11"/>
      <c r="JXO15" s="11"/>
      <c r="JXP15" s="11"/>
      <c r="JXQ15" s="11"/>
      <c r="JXR15" s="11"/>
      <c r="JXS15" s="11"/>
      <c r="JXT15" s="11"/>
      <c r="JXU15" s="11"/>
      <c r="JXV15" s="11"/>
      <c r="JXW15" s="11"/>
      <c r="JXX15" s="11"/>
      <c r="JXY15" s="11"/>
      <c r="JXZ15" s="11"/>
      <c r="JYA15" s="11"/>
      <c r="JYB15" s="11"/>
      <c r="JYC15" s="11"/>
      <c r="JYD15" s="11"/>
      <c r="JYE15" s="11"/>
      <c r="JYF15" s="11"/>
      <c r="JYG15" s="11"/>
      <c r="JYH15" s="11"/>
      <c r="JYI15" s="11"/>
      <c r="JYJ15" s="11"/>
      <c r="JYK15" s="11"/>
      <c r="JYL15" s="11"/>
      <c r="JYM15" s="11"/>
      <c r="JYN15" s="11"/>
      <c r="JYO15" s="11"/>
      <c r="JYP15" s="11"/>
      <c r="JYQ15" s="11"/>
      <c r="JYR15" s="11"/>
      <c r="JYS15" s="11"/>
      <c r="JYT15" s="11"/>
      <c r="JYU15" s="11"/>
      <c r="JYV15" s="11"/>
      <c r="JYW15" s="11"/>
      <c r="JYX15" s="11"/>
      <c r="JYY15" s="11"/>
      <c r="JYZ15" s="11"/>
      <c r="JZA15" s="11"/>
      <c r="JZB15" s="11"/>
      <c r="JZC15" s="11"/>
      <c r="JZD15" s="11"/>
      <c r="JZE15" s="11"/>
      <c r="JZF15" s="11"/>
      <c r="JZG15" s="11"/>
      <c r="JZH15" s="11"/>
      <c r="JZI15" s="11"/>
      <c r="JZJ15" s="11"/>
      <c r="JZK15" s="11"/>
      <c r="JZL15" s="11"/>
      <c r="JZM15" s="11"/>
      <c r="JZN15" s="11"/>
      <c r="JZO15" s="11"/>
      <c r="JZP15" s="11"/>
      <c r="JZQ15" s="11"/>
      <c r="JZR15" s="11"/>
      <c r="JZS15" s="11"/>
      <c r="JZT15" s="11"/>
      <c r="JZU15" s="11"/>
      <c r="JZV15" s="11"/>
      <c r="JZW15" s="11"/>
      <c r="JZX15" s="11"/>
      <c r="JZY15" s="11"/>
      <c r="JZZ15" s="11"/>
      <c r="KAA15" s="11"/>
      <c r="KAB15" s="11"/>
      <c r="KAC15" s="11"/>
      <c r="KAD15" s="11"/>
      <c r="KAE15" s="11"/>
      <c r="KAF15" s="11"/>
      <c r="KAG15" s="11"/>
      <c r="KAH15" s="11"/>
      <c r="KAI15" s="11"/>
      <c r="KAJ15" s="11"/>
      <c r="KAK15" s="11"/>
      <c r="KAL15" s="11"/>
      <c r="KAM15" s="11"/>
      <c r="KAN15" s="11"/>
      <c r="KAO15" s="11"/>
      <c r="KAP15" s="11"/>
      <c r="KAQ15" s="11"/>
      <c r="KAR15" s="11"/>
      <c r="KAS15" s="11"/>
      <c r="KAT15" s="11"/>
      <c r="KAU15" s="11"/>
      <c r="KAV15" s="11"/>
      <c r="KAW15" s="11"/>
      <c r="KAX15" s="11"/>
      <c r="KAY15" s="11"/>
      <c r="KAZ15" s="11"/>
      <c r="KBA15" s="11"/>
      <c r="KBB15" s="11"/>
      <c r="KBC15" s="11"/>
      <c r="KBD15" s="11"/>
      <c r="KBE15" s="11"/>
      <c r="KBF15" s="11"/>
      <c r="KBG15" s="11"/>
      <c r="KBH15" s="11"/>
      <c r="KBI15" s="11"/>
      <c r="KBJ15" s="11"/>
      <c r="KBK15" s="11"/>
      <c r="KBL15" s="11"/>
      <c r="KBM15" s="11"/>
      <c r="KBN15" s="11"/>
      <c r="KBO15" s="11"/>
      <c r="KBP15" s="11"/>
      <c r="KBQ15" s="11"/>
      <c r="KBR15" s="11"/>
      <c r="KBS15" s="11"/>
      <c r="KBT15" s="11"/>
      <c r="KBU15" s="11"/>
      <c r="KBV15" s="11"/>
      <c r="KBW15" s="11"/>
      <c r="KBX15" s="11"/>
      <c r="KBY15" s="11"/>
      <c r="KBZ15" s="11"/>
      <c r="KCA15" s="11"/>
      <c r="KCB15" s="11"/>
      <c r="KCC15" s="11"/>
      <c r="KCD15" s="11"/>
      <c r="KCE15" s="11"/>
      <c r="KCF15" s="11"/>
      <c r="KCG15" s="11"/>
      <c r="KCH15" s="11"/>
      <c r="KCI15" s="11"/>
      <c r="KCJ15" s="11"/>
      <c r="KCK15" s="11"/>
      <c r="KCL15" s="11"/>
      <c r="KCM15" s="11"/>
      <c r="KCN15" s="11"/>
      <c r="KCO15" s="11"/>
      <c r="KCP15" s="11"/>
      <c r="KCQ15" s="11"/>
      <c r="KCR15" s="11"/>
      <c r="KCS15" s="11"/>
      <c r="KCT15" s="11"/>
      <c r="KCU15" s="11"/>
      <c r="KCV15" s="11"/>
      <c r="KCW15" s="11"/>
      <c r="KCX15" s="11"/>
      <c r="KCY15" s="11"/>
      <c r="KCZ15" s="11"/>
      <c r="KDA15" s="11"/>
      <c r="KDB15" s="11"/>
      <c r="KDC15" s="11"/>
      <c r="KDD15" s="11"/>
      <c r="KDE15" s="11"/>
      <c r="KDF15" s="11"/>
      <c r="KDG15" s="11"/>
      <c r="KDH15" s="11"/>
      <c r="KDI15" s="11"/>
      <c r="KDJ15" s="11"/>
      <c r="KDK15" s="11"/>
      <c r="KDL15" s="11"/>
      <c r="KDM15" s="11"/>
      <c r="KDN15" s="11"/>
      <c r="KDO15" s="11"/>
      <c r="KDP15" s="11"/>
      <c r="KDQ15" s="11"/>
      <c r="KDR15" s="11"/>
      <c r="KDS15" s="11"/>
      <c r="KDT15" s="11"/>
      <c r="KDU15" s="11"/>
      <c r="KDV15" s="11"/>
      <c r="KDW15" s="11"/>
      <c r="KDX15" s="11"/>
      <c r="KDY15" s="11"/>
      <c r="KDZ15" s="11"/>
      <c r="KEA15" s="11"/>
      <c r="KEB15" s="11"/>
      <c r="KEC15" s="11"/>
      <c r="KED15" s="11"/>
      <c r="KEE15" s="11"/>
      <c r="KEF15" s="11"/>
      <c r="KEG15" s="11"/>
      <c r="KEH15" s="11"/>
      <c r="KEI15" s="11"/>
      <c r="KEJ15" s="11"/>
      <c r="KEK15" s="11"/>
      <c r="KEL15" s="11"/>
      <c r="KEM15" s="11"/>
      <c r="KEN15" s="11"/>
      <c r="KEO15" s="11"/>
      <c r="KEP15" s="11"/>
      <c r="KEQ15" s="11"/>
      <c r="KER15" s="11"/>
      <c r="KES15" s="11"/>
      <c r="KET15" s="11"/>
      <c r="KEU15" s="11"/>
      <c r="KEV15" s="11"/>
      <c r="KEW15" s="11"/>
      <c r="KEX15" s="11"/>
      <c r="KEY15" s="11"/>
      <c r="KEZ15" s="11"/>
      <c r="KFA15" s="11"/>
      <c r="KFB15" s="11"/>
      <c r="KFC15" s="11"/>
      <c r="KFD15" s="11"/>
      <c r="KFE15" s="11"/>
      <c r="KFF15" s="11"/>
      <c r="KFG15" s="11"/>
      <c r="KFH15" s="11"/>
      <c r="KFI15" s="11"/>
      <c r="KFJ15" s="11"/>
      <c r="KFK15" s="11"/>
      <c r="KFL15" s="11"/>
      <c r="KFM15" s="11"/>
      <c r="KFN15" s="11"/>
      <c r="KFO15" s="11"/>
      <c r="KFP15" s="11"/>
      <c r="KFQ15" s="11"/>
      <c r="KFR15" s="11"/>
      <c r="KFS15" s="11"/>
      <c r="KFT15" s="11"/>
      <c r="KFU15" s="11"/>
      <c r="KFV15" s="11"/>
      <c r="KFW15" s="11"/>
      <c r="KFX15" s="11"/>
      <c r="KFY15" s="11"/>
      <c r="KFZ15" s="11"/>
      <c r="KGA15" s="11"/>
      <c r="KGB15" s="11"/>
      <c r="KGC15" s="11"/>
      <c r="KGD15" s="11"/>
      <c r="KGE15" s="11"/>
      <c r="KGF15" s="11"/>
      <c r="KGG15" s="11"/>
      <c r="KGH15" s="11"/>
      <c r="KGI15" s="11"/>
      <c r="KGJ15" s="11"/>
      <c r="KGK15" s="11"/>
      <c r="KGL15" s="11"/>
      <c r="KGM15" s="11"/>
      <c r="KGN15" s="11"/>
      <c r="KGO15" s="11"/>
      <c r="KGP15" s="11"/>
      <c r="KGQ15" s="11"/>
      <c r="KGR15" s="11"/>
      <c r="KGS15" s="11"/>
      <c r="KGT15" s="11"/>
      <c r="KGU15" s="11"/>
      <c r="KGV15" s="11"/>
      <c r="KGW15" s="11"/>
      <c r="KGX15" s="11"/>
      <c r="KGY15" s="11"/>
      <c r="KGZ15" s="11"/>
      <c r="KHA15" s="11"/>
      <c r="KHB15" s="11"/>
      <c r="KHC15" s="11"/>
      <c r="KHD15" s="11"/>
      <c r="KHE15" s="11"/>
      <c r="KHF15" s="11"/>
      <c r="KHG15" s="11"/>
      <c r="KHH15" s="11"/>
      <c r="KHI15" s="11"/>
      <c r="KHJ15" s="11"/>
      <c r="KHK15" s="11"/>
      <c r="KHL15" s="11"/>
      <c r="KHM15" s="11"/>
      <c r="KHN15" s="11"/>
      <c r="KHO15" s="11"/>
      <c r="KHP15" s="11"/>
      <c r="KHQ15" s="11"/>
      <c r="KHR15" s="11"/>
      <c r="KHS15" s="11"/>
      <c r="KHT15" s="11"/>
      <c r="KHU15" s="11"/>
      <c r="KHV15" s="11"/>
      <c r="KHW15" s="11"/>
      <c r="KHX15" s="11"/>
      <c r="KHY15" s="11"/>
      <c r="KHZ15" s="11"/>
      <c r="KIA15" s="11"/>
      <c r="KIB15" s="11"/>
      <c r="KIC15" s="11"/>
      <c r="KID15" s="11"/>
      <c r="KIE15" s="11"/>
      <c r="KIF15" s="11"/>
      <c r="KIG15" s="11"/>
      <c r="KIH15" s="11"/>
      <c r="KII15" s="11"/>
      <c r="KIJ15" s="11"/>
      <c r="KIK15" s="11"/>
      <c r="KIL15" s="11"/>
      <c r="KIM15" s="11"/>
      <c r="KIN15" s="11"/>
      <c r="KIO15" s="11"/>
      <c r="KIP15" s="11"/>
      <c r="KIQ15" s="11"/>
      <c r="KIR15" s="11"/>
      <c r="KIS15" s="11"/>
      <c r="KIT15" s="11"/>
      <c r="KIU15" s="11"/>
      <c r="KIV15" s="11"/>
      <c r="KIW15" s="11"/>
      <c r="KIX15" s="11"/>
      <c r="KIY15" s="11"/>
      <c r="KIZ15" s="11"/>
      <c r="KJA15" s="11"/>
      <c r="KJB15" s="11"/>
      <c r="KJC15" s="11"/>
      <c r="KJD15" s="11"/>
      <c r="KJE15" s="11"/>
      <c r="KJF15" s="11"/>
      <c r="KJG15" s="11"/>
      <c r="KJH15" s="11"/>
      <c r="KJI15" s="11"/>
      <c r="KJJ15" s="11"/>
      <c r="KJK15" s="11"/>
      <c r="KJL15" s="11"/>
      <c r="KJM15" s="11"/>
      <c r="KJN15" s="11"/>
      <c r="KJO15" s="11"/>
      <c r="KJP15" s="11"/>
      <c r="KJQ15" s="11"/>
      <c r="KJR15" s="11"/>
      <c r="KJS15" s="11"/>
      <c r="KJT15" s="11"/>
      <c r="KJU15" s="11"/>
      <c r="KJV15" s="11"/>
      <c r="KJW15" s="11"/>
      <c r="KJX15" s="11"/>
      <c r="KJY15" s="11"/>
      <c r="KJZ15" s="11"/>
      <c r="KKA15" s="11"/>
      <c r="KKB15" s="11"/>
      <c r="KKC15" s="11"/>
      <c r="KKD15" s="11"/>
      <c r="KKE15" s="11"/>
      <c r="KKF15" s="11"/>
      <c r="KKG15" s="11"/>
      <c r="KKH15" s="11"/>
      <c r="KKI15" s="11"/>
      <c r="KKJ15" s="11"/>
      <c r="KKK15" s="11"/>
      <c r="KKL15" s="11"/>
      <c r="KKM15" s="11"/>
      <c r="KKN15" s="11"/>
      <c r="KKO15" s="11"/>
      <c r="KKP15" s="11"/>
      <c r="KKQ15" s="11"/>
      <c r="KKR15" s="11"/>
      <c r="KKS15" s="11"/>
      <c r="KKT15" s="11"/>
      <c r="KKU15" s="11"/>
      <c r="KKV15" s="11"/>
      <c r="KKW15" s="11"/>
      <c r="KKX15" s="11"/>
      <c r="KKY15" s="11"/>
      <c r="KKZ15" s="11"/>
      <c r="KLA15" s="11"/>
      <c r="KLB15" s="11"/>
      <c r="KLC15" s="11"/>
      <c r="KLD15" s="11"/>
      <c r="KLE15" s="11"/>
      <c r="KLF15" s="11"/>
      <c r="KLG15" s="11"/>
      <c r="KLH15" s="11"/>
      <c r="KLI15" s="11"/>
      <c r="KLJ15" s="11"/>
      <c r="KLK15" s="11"/>
      <c r="KLL15" s="11"/>
      <c r="KLM15" s="11"/>
      <c r="KLN15" s="11"/>
      <c r="KLO15" s="11"/>
      <c r="KLP15" s="11"/>
      <c r="KLQ15" s="11"/>
      <c r="KLR15" s="11"/>
      <c r="KLS15" s="11"/>
      <c r="KLT15" s="11"/>
      <c r="KLU15" s="11"/>
      <c r="KLV15" s="11"/>
      <c r="KLW15" s="11"/>
      <c r="KLX15" s="11"/>
      <c r="KLY15" s="11"/>
      <c r="KLZ15" s="11"/>
      <c r="KMA15" s="11"/>
      <c r="KMB15" s="11"/>
      <c r="KMC15" s="11"/>
      <c r="KMD15" s="11"/>
      <c r="KME15" s="11"/>
      <c r="KMF15" s="11"/>
      <c r="KMG15" s="11"/>
      <c r="KMH15" s="11"/>
      <c r="KMI15" s="11"/>
      <c r="KMJ15" s="11"/>
      <c r="KMK15" s="11"/>
      <c r="KML15" s="11"/>
      <c r="KMM15" s="11"/>
      <c r="KMN15" s="11"/>
      <c r="KMO15" s="11"/>
      <c r="KMP15" s="11"/>
      <c r="KMQ15" s="11"/>
      <c r="KMR15" s="11"/>
      <c r="KMS15" s="11"/>
      <c r="KMT15" s="11"/>
      <c r="KMU15" s="11"/>
      <c r="KMV15" s="11"/>
      <c r="KMW15" s="11"/>
      <c r="KMX15" s="11"/>
      <c r="KMY15" s="11"/>
      <c r="KMZ15" s="11"/>
      <c r="KNA15" s="11"/>
      <c r="KNB15" s="11"/>
      <c r="KNC15" s="11"/>
      <c r="KND15" s="11"/>
      <c r="KNE15" s="11"/>
      <c r="KNF15" s="11"/>
      <c r="KNG15" s="11"/>
      <c r="KNH15" s="11"/>
      <c r="KNI15" s="11"/>
      <c r="KNJ15" s="11"/>
      <c r="KNK15" s="11"/>
      <c r="KNL15" s="11"/>
      <c r="KNM15" s="11"/>
      <c r="KNN15" s="11"/>
      <c r="KNO15" s="11"/>
      <c r="KNP15" s="11"/>
      <c r="KNQ15" s="11"/>
      <c r="KNR15" s="11"/>
      <c r="KNS15" s="11"/>
      <c r="KNT15" s="11"/>
      <c r="KNU15" s="11"/>
      <c r="KNV15" s="11"/>
      <c r="KNW15" s="11"/>
      <c r="KNX15" s="11"/>
      <c r="KNY15" s="11"/>
      <c r="KNZ15" s="11"/>
      <c r="KOA15" s="11"/>
      <c r="KOB15" s="11"/>
      <c r="KOC15" s="11"/>
      <c r="KOD15" s="11"/>
      <c r="KOE15" s="11"/>
      <c r="KOF15" s="11"/>
      <c r="KOG15" s="11"/>
      <c r="KOH15" s="11"/>
      <c r="KOI15" s="11"/>
      <c r="KOJ15" s="11"/>
      <c r="KOK15" s="11"/>
      <c r="KOL15" s="11"/>
      <c r="KOM15" s="11"/>
      <c r="KON15" s="11"/>
      <c r="KOO15" s="11"/>
      <c r="KOP15" s="11"/>
      <c r="KOQ15" s="11"/>
      <c r="KOR15" s="11"/>
      <c r="KOS15" s="11"/>
      <c r="KOT15" s="11"/>
      <c r="KOU15" s="11"/>
      <c r="KOV15" s="11"/>
      <c r="KOW15" s="11"/>
      <c r="KOX15" s="11"/>
      <c r="KOY15" s="11"/>
      <c r="KOZ15" s="11"/>
      <c r="KPA15" s="11"/>
      <c r="KPB15" s="11"/>
      <c r="KPC15" s="11"/>
      <c r="KPD15" s="11"/>
      <c r="KPE15" s="11"/>
      <c r="KPF15" s="11"/>
      <c r="KPG15" s="11"/>
      <c r="KPH15" s="11"/>
      <c r="KPI15" s="11"/>
      <c r="KPJ15" s="11"/>
      <c r="KPK15" s="11"/>
      <c r="KPL15" s="11"/>
      <c r="KPM15" s="11"/>
      <c r="KPN15" s="11"/>
      <c r="KPO15" s="11"/>
      <c r="KPP15" s="11"/>
      <c r="KPQ15" s="11"/>
      <c r="KPR15" s="11"/>
      <c r="KPS15" s="11"/>
      <c r="KPT15" s="11"/>
      <c r="KPU15" s="11"/>
      <c r="KPV15" s="11"/>
      <c r="KPW15" s="11"/>
      <c r="KPX15" s="11"/>
      <c r="KPY15" s="11"/>
      <c r="KPZ15" s="11"/>
      <c r="KQA15" s="11"/>
      <c r="KQB15" s="11"/>
      <c r="KQC15" s="11"/>
      <c r="KQD15" s="11"/>
      <c r="KQE15" s="11"/>
      <c r="KQF15" s="11"/>
      <c r="KQG15" s="11"/>
      <c r="KQH15" s="11"/>
      <c r="KQI15" s="11"/>
      <c r="KQJ15" s="11"/>
      <c r="KQK15" s="11"/>
      <c r="KQL15" s="11"/>
      <c r="KQM15" s="11"/>
      <c r="KQN15" s="11"/>
      <c r="KQO15" s="11"/>
      <c r="KQP15" s="11"/>
      <c r="KQQ15" s="11"/>
      <c r="KQR15" s="11"/>
      <c r="KQS15" s="11"/>
      <c r="KQT15" s="11"/>
      <c r="KQU15" s="11"/>
      <c r="KQV15" s="11"/>
      <c r="KQW15" s="11"/>
      <c r="KQX15" s="11"/>
      <c r="KQY15" s="11"/>
      <c r="KQZ15" s="11"/>
      <c r="KRA15" s="11"/>
      <c r="KRB15" s="11"/>
      <c r="KRC15" s="11"/>
      <c r="KRD15" s="11"/>
      <c r="KRE15" s="11"/>
      <c r="KRF15" s="11"/>
      <c r="KRG15" s="11"/>
      <c r="KRH15" s="11"/>
      <c r="KRI15" s="11"/>
      <c r="KRJ15" s="11"/>
      <c r="KRK15" s="11"/>
      <c r="KRL15" s="11"/>
      <c r="KRM15" s="11"/>
      <c r="KRN15" s="11"/>
      <c r="KRO15" s="11"/>
      <c r="KRP15" s="11"/>
      <c r="KRQ15" s="11"/>
      <c r="KRR15" s="11"/>
      <c r="KRS15" s="11"/>
      <c r="KRT15" s="11"/>
      <c r="KRU15" s="11"/>
      <c r="KRV15" s="11"/>
      <c r="KRW15" s="11"/>
      <c r="KRX15" s="11"/>
      <c r="KRY15" s="11"/>
      <c r="KRZ15" s="11"/>
      <c r="KSA15" s="11"/>
      <c r="KSB15" s="11"/>
      <c r="KSC15" s="11"/>
      <c r="KSD15" s="11"/>
      <c r="KSE15" s="11"/>
      <c r="KSF15" s="11"/>
      <c r="KSG15" s="11"/>
      <c r="KSH15" s="11"/>
      <c r="KSI15" s="11"/>
      <c r="KSJ15" s="11"/>
      <c r="KSK15" s="11"/>
      <c r="KSL15" s="11"/>
      <c r="KSM15" s="11"/>
      <c r="KSN15" s="11"/>
      <c r="KSO15" s="11"/>
      <c r="KSP15" s="11"/>
      <c r="KSQ15" s="11"/>
      <c r="KSR15" s="11"/>
      <c r="KSS15" s="11"/>
      <c r="KST15" s="11"/>
      <c r="KSU15" s="11"/>
      <c r="KSV15" s="11"/>
      <c r="KSW15" s="11"/>
      <c r="KSX15" s="11"/>
      <c r="KSY15" s="11"/>
      <c r="KSZ15" s="11"/>
      <c r="KTA15" s="11"/>
      <c r="KTB15" s="11"/>
      <c r="KTC15" s="11"/>
      <c r="KTD15" s="11"/>
      <c r="KTE15" s="11"/>
      <c r="KTF15" s="11"/>
      <c r="KTG15" s="11"/>
      <c r="KTH15" s="11"/>
      <c r="KTI15" s="11"/>
      <c r="KTJ15" s="11"/>
      <c r="KTK15" s="11"/>
      <c r="KTL15" s="11"/>
      <c r="KTM15" s="11"/>
      <c r="KTN15" s="11"/>
      <c r="KTO15" s="11"/>
      <c r="KTP15" s="11"/>
      <c r="KTQ15" s="11"/>
      <c r="KTR15" s="11"/>
      <c r="KTS15" s="11"/>
      <c r="KTT15" s="11"/>
      <c r="KTU15" s="11"/>
      <c r="KTV15" s="11"/>
      <c r="KTW15" s="11"/>
      <c r="KTX15" s="11"/>
      <c r="KTY15" s="11"/>
      <c r="KTZ15" s="11"/>
      <c r="KUA15" s="11"/>
      <c r="KUB15" s="11"/>
      <c r="KUC15" s="11"/>
      <c r="KUD15" s="11"/>
      <c r="KUE15" s="11"/>
      <c r="KUF15" s="11"/>
      <c r="KUG15" s="11"/>
      <c r="KUH15" s="11"/>
      <c r="KUI15" s="11"/>
      <c r="KUJ15" s="11"/>
      <c r="KUK15" s="11"/>
      <c r="KUL15" s="11"/>
      <c r="KUM15" s="11"/>
      <c r="KUN15" s="11"/>
      <c r="KUO15" s="11"/>
      <c r="KUP15" s="11"/>
      <c r="KUQ15" s="11"/>
      <c r="KUR15" s="11"/>
      <c r="KUS15" s="11"/>
      <c r="KUT15" s="11"/>
      <c r="KUU15" s="11"/>
      <c r="KUV15" s="11"/>
      <c r="KUW15" s="11"/>
      <c r="KUX15" s="11"/>
      <c r="KUY15" s="11"/>
      <c r="KUZ15" s="11"/>
      <c r="KVA15" s="11"/>
      <c r="KVB15" s="11"/>
      <c r="KVC15" s="11"/>
      <c r="KVD15" s="11"/>
      <c r="KVE15" s="11"/>
      <c r="KVF15" s="11"/>
      <c r="KVG15" s="11"/>
      <c r="KVH15" s="11"/>
      <c r="KVI15" s="11"/>
      <c r="KVJ15" s="11"/>
      <c r="KVK15" s="11"/>
      <c r="KVL15" s="11"/>
      <c r="KVM15" s="11"/>
      <c r="KVN15" s="11"/>
      <c r="KVO15" s="11"/>
      <c r="KVP15" s="11"/>
      <c r="KVQ15" s="11"/>
      <c r="KVR15" s="11"/>
      <c r="KVS15" s="11"/>
      <c r="KVT15" s="11"/>
      <c r="KVU15" s="11"/>
      <c r="KVV15" s="11"/>
      <c r="KVW15" s="11"/>
      <c r="KVX15" s="11"/>
      <c r="KVY15" s="11"/>
      <c r="KVZ15" s="11"/>
      <c r="KWA15" s="11"/>
      <c r="KWB15" s="11"/>
      <c r="KWC15" s="11"/>
      <c r="KWD15" s="11"/>
      <c r="KWE15" s="11"/>
      <c r="KWF15" s="11"/>
      <c r="KWG15" s="11"/>
      <c r="KWH15" s="11"/>
      <c r="KWI15" s="11"/>
      <c r="KWJ15" s="11"/>
      <c r="KWK15" s="11"/>
      <c r="KWL15" s="11"/>
      <c r="KWM15" s="11"/>
      <c r="KWN15" s="11"/>
      <c r="KWO15" s="11"/>
      <c r="KWP15" s="11"/>
      <c r="KWQ15" s="11"/>
      <c r="KWR15" s="11"/>
      <c r="KWS15" s="11"/>
      <c r="KWT15" s="11"/>
      <c r="KWU15" s="11"/>
      <c r="KWV15" s="11"/>
      <c r="KWW15" s="11"/>
      <c r="KWX15" s="11"/>
      <c r="KWY15" s="11"/>
      <c r="KWZ15" s="11"/>
      <c r="KXA15" s="11"/>
      <c r="KXB15" s="11"/>
      <c r="KXC15" s="11"/>
      <c r="KXD15" s="11"/>
      <c r="KXE15" s="11"/>
      <c r="KXF15" s="11"/>
      <c r="KXG15" s="11"/>
      <c r="KXH15" s="11"/>
      <c r="KXI15" s="11"/>
      <c r="KXJ15" s="11"/>
      <c r="KXK15" s="11"/>
      <c r="KXL15" s="11"/>
      <c r="KXM15" s="11"/>
      <c r="KXN15" s="11"/>
      <c r="KXO15" s="11"/>
      <c r="KXP15" s="11"/>
      <c r="KXQ15" s="11"/>
      <c r="KXR15" s="11"/>
      <c r="KXS15" s="11"/>
      <c r="KXT15" s="11"/>
      <c r="KXU15" s="11"/>
      <c r="KXV15" s="11"/>
      <c r="KXW15" s="11"/>
      <c r="KXX15" s="11"/>
      <c r="KXY15" s="11"/>
      <c r="KXZ15" s="11"/>
      <c r="KYA15" s="11"/>
      <c r="KYB15" s="11"/>
      <c r="KYC15" s="11"/>
      <c r="KYD15" s="11"/>
      <c r="KYE15" s="11"/>
      <c r="KYF15" s="11"/>
      <c r="KYG15" s="11"/>
      <c r="KYH15" s="11"/>
      <c r="KYI15" s="11"/>
      <c r="KYJ15" s="11"/>
      <c r="KYK15" s="11"/>
      <c r="KYL15" s="11"/>
      <c r="KYM15" s="11"/>
      <c r="KYN15" s="11"/>
      <c r="KYO15" s="11"/>
      <c r="KYP15" s="11"/>
      <c r="KYQ15" s="11"/>
      <c r="KYR15" s="11"/>
      <c r="KYS15" s="11"/>
      <c r="KYT15" s="11"/>
      <c r="KYU15" s="11"/>
      <c r="KYV15" s="11"/>
      <c r="KYW15" s="11"/>
      <c r="KYX15" s="11"/>
      <c r="KYY15" s="11"/>
      <c r="KYZ15" s="11"/>
      <c r="KZA15" s="11"/>
      <c r="KZB15" s="11"/>
      <c r="KZC15" s="11"/>
      <c r="KZD15" s="11"/>
      <c r="KZE15" s="11"/>
      <c r="KZF15" s="11"/>
      <c r="KZG15" s="11"/>
      <c r="KZH15" s="11"/>
      <c r="KZI15" s="11"/>
      <c r="KZJ15" s="11"/>
      <c r="KZK15" s="11"/>
      <c r="KZL15" s="11"/>
      <c r="KZM15" s="11"/>
      <c r="KZN15" s="11"/>
      <c r="KZO15" s="11"/>
      <c r="KZP15" s="11"/>
      <c r="KZQ15" s="11"/>
      <c r="KZR15" s="11"/>
      <c r="KZS15" s="11"/>
      <c r="KZT15" s="11"/>
      <c r="KZU15" s="11"/>
      <c r="KZV15" s="11"/>
      <c r="KZW15" s="11"/>
      <c r="KZX15" s="11"/>
      <c r="KZY15" s="11"/>
      <c r="KZZ15" s="11"/>
      <c r="LAA15" s="11"/>
      <c r="LAB15" s="11"/>
      <c r="LAC15" s="11"/>
      <c r="LAD15" s="11"/>
      <c r="LAE15" s="11"/>
      <c r="LAF15" s="11"/>
      <c r="LAG15" s="11"/>
      <c r="LAH15" s="11"/>
      <c r="LAI15" s="11"/>
      <c r="LAJ15" s="11"/>
      <c r="LAK15" s="11"/>
      <c r="LAL15" s="11"/>
      <c r="LAM15" s="11"/>
      <c r="LAN15" s="11"/>
      <c r="LAO15" s="11"/>
      <c r="LAP15" s="11"/>
      <c r="LAQ15" s="11"/>
      <c r="LAR15" s="11"/>
      <c r="LAS15" s="11"/>
      <c r="LAT15" s="11"/>
      <c r="LAU15" s="11"/>
      <c r="LAV15" s="11"/>
      <c r="LAW15" s="11"/>
      <c r="LAX15" s="11"/>
      <c r="LAY15" s="11"/>
      <c r="LAZ15" s="11"/>
      <c r="LBA15" s="11"/>
      <c r="LBB15" s="11"/>
      <c r="LBC15" s="11"/>
      <c r="LBD15" s="11"/>
      <c r="LBE15" s="11"/>
      <c r="LBF15" s="11"/>
      <c r="LBG15" s="11"/>
      <c r="LBH15" s="11"/>
      <c r="LBI15" s="11"/>
      <c r="LBJ15" s="11"/>
      <c r="LBK15" s="11"/>
      <c r="LBL15" s="11"/>
      <c r="LBM15" s="11"/>
      <c r="LBN15" s="11"/>
      <c r="LBO15" s="11"/>
      <c r="LBP15" s="11"/>
      <c r="LBQ15" s="11"/>
      <c r="LBR15" s="11"/>
      <c r="LBS15" s="11"/>
      <c r="LBT15" s="11"/>
      <c r="LBU15" s="11"/>
      <c r="LBV15" s="11"/>
      <c r="LBW15" s="11"/>
      <c r="LBX15" s="11"/>
      <c r="LBY15" s="11"/>
      <c r="LBZ15" s="11"/>
      <c r="LCA15" s="11"/>
      <c r="LCB15" s="11"/>
      <c r="LCC15" s="11"/>
      <c r="LCD15" s="11"/>
      <c r="LCE15" s="11"/>
      <c r="LCF15" s="11"/>
      <c r="LCG15" s="11"/>
      <c r="LCH15" s="11"/>
      <c r="LCI15" s="11"/>
      <c r="LCJ15" s="11"/>
      <c r="LCK15" s="11"/>
      <c r="LCL15" s="11"/>
      <c r="LCM15" s="11"/>
      <c r="LCN15" s="11"/>
      <c r="LCO15" s="11"/>
      <c r="LCP15" s="11"/>
      <c r="LCQ15" s="11"/>
      <c r="LCR15" s="11"/>
      <c r="LCS15" s="11"/>
      <c r="LCT15" s="11"/>
      <c r="LCU15" s="11"/>
      <c r="LCV15" s="11"/>
      <c r="LCW15" s="11"/>
      <c r="LCX15" s="11"/>
      <c r="LCY15" s="11"/>
      <c r="LCZ15" s="11"/>
      <c r="LDA15" s="11"/>
      <c r="LDB15" s="11"/>
      <c r="LDC15" s="11"/>
      <c r="LDD15" s="11"/>
      <c r="LDE15" s="11"/>
      <c r="LDF15" s="11"/>
      <c r="LDG15" s="11"/>
      <c r="LDH15" s="11"/>
      <c r="LDI15" s="11"/>
      <c r="LDJ15" s="11"/>
      <c r="LDK15" s="11"/>
      <c r="LDL15" s="11"/>
      <c r="LDM15" s="11"/>
      <c r="LDN15" s="11"/>
      <c r="LDO15" s="11"/>
      <c r="LDP15" s="11"/>
      <c r="LDQ15" s="11"/>
      <c r="LDR15" s="11"/>
      <c r="LDS15" s="11"/>
      <c r="LDT15" s="11"/>
      <c r="LDU15" s="11"/>
      <c r="LDV15" s="11"/>
      <c r="LDW15" s="11"/>
      <c r="LDX15" s="11"/>
      <c r="LDY15" s="11"/>
      <c r="LDZ15" s="11"/>
      <c r="LEA15" s="11"/>
      <c r="LEB15" s="11"/>
      <c r="LEC15" s="11"/>
      <c r="LED15" s="11"/>
      <c r="LEE15" s="11"/>
      <c r="LEF15" s="11"/>
      <c r="LEG15" s="11"/>
      <c r="LEH15" s="11"/>
      <c r="LEI15" s="11"/>
      <c r="LEJ15" s="11"/>
      <c r="LEK15" s="11"/>
      <c r="LEL15" s="11"/>
      <c r="LEM15" s="11"/>
      <c r="LEN15" s="11"/>
      <c r="LEO15" s="11"/>
      <c r="LEP15" s="11"/>
      <c r="LEQ15" s="11"/>
      <c r="LER15" s="11"/>
      <c r="LES15" s="11"/>
      <c r="LET15" s="11"/>
      <c r="LEU15" s="11"/>
      <c r="LEV15" s="11"/>
      <c r="LEW15" s="11"/>
      <c r="LEX15" s="11"/>
      <c r="LEY15" s="11"/>
      <c r="LEZ15" s="11"/>
      <c r="LFA15" s="11"/>
      <c r="LFB15" s="11"/>
      <c r="LFC15" s="11"/>
      <c r="LFD15" s="11"/>
      <c r="LFE15" s="11"/>
      <c r="LFF15" s="11"/>
      <c r="LFG15" s="11"/>
      <c r="LFH15" s="11"/>
      <c r="LFI15" s="11"/>
      <c r="LFJ15" s="11"/>
      <c r="LFK15" s="11"/>
      <c r="LFL15" s="11"/>
      <c r="LFM15" s="11"/>
      <c r="LFN15" s="11"/>
      <c r="LFO15" s="11"/>
      <c r="LFP15" s="11"/>
      <c r="LFQ15" s="11"/>
      <c r="LFR15" s="11"/>
      <c r="LFS15" s="11"/>
      <c r="LFT15" s="11"/>
      <c r="LFU15" s="11"/>
      <c r="LFV15" s="11"/>
      <c r="LFW15" s="11"/>
      <c r="LFX15" s="11"/>
      <c r="LFY15" s="11"/>
      <c r="LFZ15" s="11"/>
      <c r="LGA15" s="11"/>
      <c r="LGB15" s="11"/>
      <c r="LGC15" s="11"/>
      <c r="LGD15" s="11"/>
      <c r="LGE15" s="11"/>
      <c r="LGF15" s="11"/>
      <c r="LGG15" s="11"/>
      <c r="LGH15" s="11"/>
      <c r="LGI15" s="11"/>
      <c r="LGJ15" s="11"/>
      <c r="LGK15" s="11"/>
      <c r="LGL15" s="11"/>
      <c r="LGM15" s="11"/>
      <c r="LGN15" s="11"/>
      <c r="LGO15" s="11"/>
      <c r="LGP15" s="11"/>
      <c r="LGQ15" s="11"/>
      <c r="LGR15" s="11"/>
      <c r="LGS15" s="11"/>
      <c r="LGT15" s="11"/>
      <c r="LGU15" s="11"/>
      <c r="LGV15" s="11"/>
      <c r="LGW15" s="11"/>
      <c r="LGX15" s="11"/>
      <c r="LGY15" s="11"/>
      <c r="LGZ15" s="11"/>
      <c r="LHA15" s="11"/>
      <c r="LHB15" s="11"/>
      <c r="LHC15" s="11"/>
      <c r="LHD15" s="11"/>
      <c r="LHE15" s="11"/>
      <c r="LHF15" s="11"/>
      <c r="LHG15" s="11"/>
      <c r="LHH15" s="11"/>
      <c r="LHI15" s="11"/>
      <c r="LHJ15" s="11"/>
      <c r="LHK15" s="11"/>
      <c r="LHL15" s="11"/>
      <c r="LHM15" s="11"/>
      <c r="LHN15" s="11"/>
      <c r="LHO15" s="11"/>
      <c r="LHP15" s="11"/>
      <c r="LHQ15" s="11"/>
      <c r="LHR15" s="11"/>
      <c r="LHS15" s="11"/>
      <c r="LHT15" s="11"/>
      <c r="LHU15" s="11"/>
      <c r="LHV15" s="11"/>
      <c r="LHW15" s="11"/>
      <c r="LHX15" s="11"/>
      <c r="LHY15" s="11"/>
      <c r="LHZ15" s="11"/>
      <c r="LIA15" s="11"/>
      <c r="LIB15" s="11"/>
      <c r="LIC15" s="11"/>
      <c r="LID15" s="11"/>
      <c r="LIE15" s="11"/>
      <c r="LIF15" s="11"/>
      <c r="LIG15" s="11"/>
      <c r="LIH15" s="11"/>
      <c r="LII15" s="11"/>
      <c r="LIJ15" s="11"/>
      <c r="LIK15" s="11"/>
      <c r="LIL15" s="11"/>
      <c r="LIM15" s="11"/>
      <c r="LIN15" s="11"/>
      <c r="LIO15" s="11"/>
      <c r="LIP15" s="11"/>
      <c r="LIQ15" s="11"/>
      <c r="LIR15" s="11"/>
      <c r="LIS15" s="11"/>
      <c r="LIT15" s="11"/>
      <c r="LIU15" s="11"/>
      <c r="LIV15" s="11"/>
      <c r="LIW15" s="11"/>
      <c r="LIX15" s="11"/>
      <c r="LIY15" s="11"/>
      <c r="LIZ15" s="11"/>
      <c r="LJA15" s="11"/>
      <c r="LJB15" s="11"/>
      <c r="LJC15" s="11"/>
      <c r="LJD15" s="11"/>
      <c r="LJE15" s="11"/>
      <c r="LJF15" s="11"/>
      <c r="LJG15" s="11"/>
      <c r="LJH15" s="11"/>
      <c r="LJI15" s="11"/>
      <c r="LJJ15" s="11"/>
      <c r="LJK15" s="11"/>
      <c r="LJL15" s="11"/>
      <c r="LJM15" s="11"/>
      <c r="LJN15" s="11"/>
      <c r="LJO15" s="11"/>
      <c r="LJP15" s="11"/>
      <c r="LJQ15" s="11"/>
      <c r="LJR15" s="11"/>
      <c r="LJS15" s="11"/>
      <c r="LJT15" s="11"/>
      <c r="LJU15" s="11"/>
      <c r="LJV15" s="11"/>
      <c r="LJW15" s="11"/>
      <c r="LJX15" s="11"/>
      <c r="LJY15" s="11"/>
      <c r="LJZ15" s="11"/>
      <c r="LKA15" s="11"/>
      <c r="LKB15" s="11"/>
      <c r="LKC15" s="11"/>
      <c r="LKD15" s="11"/>
      <c r="LKE15" s="11"/>
      <c r="LKF15" s="11"/>
      <c r="LKG15" s="11"/>
      <c r="LKH15" s="11"/>
      <c r="LKI15" s="11"/>
      <c r="LKJ15" s="11"/>
      <c r="LKK15" s="11"/>
      <c r="LKL15" s="11"/>
      <c r="LKM15" s="11"/>
      <c r="LKN15" s="11"/>
      <c r="LKO15" s="11"/>
      <c r="LKP15" s="11"/>
      <c r="LKQ15" s="11"/>
      <c r="LKR15" s="11"/>
      <c r="LKS15" s="11"/>
      <c r="LKT15" s="11"/>
      <c r="LKU15" s="11"/>
      <c r="LKV15" s="11"/>
      <c r="LKW15" s="11"/>
      <c r="LKX15" s="11"/>
      <c r="LKY15" s="11"/>
      <c r="LKZ15" s="11"/>
      <c r="LLA15" s="11"/>
      <c r="LLB15" s="11"/>
      <c r="LLC15" s="11"/>
      <c r="LLD15" s="11"/>
      <c r="LLE15" s="11"/>
      <c r="LLF15" s="11"/>
      <c r="LLG15" s="11"/>
      <c r="LLH15" s="11"/>
      <c r="LLI15" s="11"/>
      <c r="LLJ15" s="11"/>
      <c r="LLK15" s="11"/>
      <c r="LLL15" s="11"/>
      <c r="LLM15" s="11"/>
      <c r="LLN15" s="11"/>
      <c r="LLO15" s="11"/>
      <c r="LLP15" s="11"/>
      <c r="LLQ15" s="11"/>
      <c r="LLR15" s="11"/>
      <c r="LLS15" s="11"/>
      <c r="LLT15" s="11"/>
      <c r="LLU15" s="11"/>
      <c r="LLV15" s="11"/>
      <c r="LLW15" s="11"/>
      <c r="LLX15" s="11"/>
      <c r="LLY15" s="11"/>
      <c r="LLZ15" s="11"/>
      <c r="LMA15" s="11"/>
      <c r="LMB15" s="11"/>
      <c r="LMC15" s="11"/>
      <c r="LMD15" s="11"/>
      <c r="LME15" s="11"/>
      <c r="LMF15" s="11"/>
      <c r="LMG15" s="11"/>
      <c r="LMH15" s="11"/>
      <c r="LMI15" s="11"/>
      <c r="LMJ15" s="11"/>
      <c r="LMK15" s="11"/>
      <c r="LML15" s="11"/>
      <c r="LMM15" s="11"/>
      <c r="LMN15" s="11"/>
      <c r="LMO15" s="11"/>
      <c r="LMP15" s="11"/>
      <c r="LMQ15" s="11"/>
      <c r="LMR15" s="11"/>
      <c r="LMS15" s="11"/>
      <c r="LMT15" s="11"/>
      <c r="LMU15" s="11"/>
      <c r="LMV15" s="11"/>
      <c r="LMW15" s="11"/>
      <c r="LMX15" s="11"/>
      <c r="LMY15" s="11"/>
      <c r="LMZ15" s="11"/>
      <c r="LNA15" s="11"/>
      <c r="LNB15" s="11"/>
      <c r="LNC15" s="11"/>
      <c r="LND15" s="11"/>
      <c r="LNE15" s="11"/>
      <c r="LNF15" s="11"/>
      <c r="LNG15" s="11"/>
      <c r="LNH15" s="11"/>
      <c r="LNI15" s="11"/>
      <c r="LNJ15" s="11"/>
      <c r="LNK15" s="11"/>
      <c r="LNL15" s="11"/>
      <c r="LNM15" s="11"/>
      <c r="LNN15" s="11"/>
      <c r="LNO15" s="11"/>
      <c r="LNP15" s="11"/>
      <c r="LNQ15" s="11"/>
      <c r="LNR15" s="11"/>
      <c r="LNS15" s="11"/>
      <c r="LNT15" s="11"/>
      <c r="LNU15" s="11"/>
      <c r="LNV15" s="11"/>
      <c r="LNW15" s="11"/>
      <c r="LNX15" s="11"/>
      <c r="LNY15" s="11"/>
      <c r="LNZ15" s="11"/>
      <c r="LOA15" s="11"/>
      <c r="LOB15" s="11"/>
      <c r="LOC15" s="11"/>
      <c r="LOD15" s="11"/>
      <c r="LOE15" s="11"/>
      <c r="LOF15" s="11"/>
      <c r="LOG15" s="11"/>
      <c r="LOH15" s="11"/>
      <c r="LOI15" s="11"/>
      <c r="LOJ15" s="11"/>
      <c r="LOK15" s="11"/>
      <c r="LOL15" s="11"/>
      <c r="LOM15" s="11"/>
      <c r="LON15" s="11"/>
      <c r="LOO15" s="11"/>
      <c r="LOP15" s="11"/>
      <c r="LOQ15" s="11"/>
      <c r="LOR15" s="11"/>
      <c r="LOS15" s="11"/>
      <c r="LOT15" s="11"/>
      <c r="LOU15" s="11"/>
      <c r="LOV15" s="11"/>
      <c r="LOW15" s="11"/>
      <c r="LOX15" s="11"/>
      <c r="LOY15" s="11"/>
      <c r="LOZ15" s="11"/>
      <c r="LPA15" s="11"/>
      <c r="LPB15" s="11"/>
      <c r="LPC15" s="11"/>
      <c r="LPD15" s="11"/>
      <c r="LPE15" s="11"/>
      <c r="LPF15" s="11"/>
      <c r="LPG15" s="11"/>
      <c r="LPH15" s="11"/>
      <c r="LPI15" s="11"/>
      <c r="LPJ15" s="11"/>
      <c r="LPK15" s="11"/>
      <c r="LPL15" s="11"/>
      <c r="LPM15" s="11"/>
      <c r="LPN15" s="11"/>
      <c r="LPO15" s="11"/>
      <c r="LPP15" s="11"/>
      <c r="LPQ15" s="11"/>
      <c r="LPR15" s="11"/>
      <c r="LPS15" s="11"/>
      <c r="LPT15" s="11"/>
      <c r="LPU15" s="11"/>
      <c r="LPV15" s="11"/>
      <c r="LPW15" s="11"/>
      <c r="LPX15" s="11"/>
      <c r="LPY15" s="11"/>
      <c r="LPZ15" s="11"/>
      <c r="LQA15" s="11"/>
      <c r="LQB15" s="11"/>
      <c r="LQC15" s="11"/>
      <c r="LQD15" s="11"/>
      <c r="LQE15" s="11"/>
      <c r="LQF15" s="11"/>
      <c r="LQG15" s="11"/>
      <c r="LQH15" s="11"/>
      <c r="LQI15" s="11"/>
      <c r="LQJ15" s="11"/>
      <c r="LQK15" s="11"/>
      <c r="LQL15" s="11"/>
      <c r="LQM15" s="11"/>
      <c r="LQN15" s="11"/>
      <c r="LQO15" s="11"/>
      <c r="LQP15" s="11"/>
      <c r="LQQ15" s="11"/>
      <c r="LQR15" s="11"/>
      <c r="LQS15" s="11"/>
      <c r="LQT15" s="11"/>
      <c r="LQU15" s="11"/>
      <c r="LQV15" s="11"/>
      <c r="LQW15" s="11"/>
      <c r="LQX15" s="11"/>
      <c r="LQY15" s="11"/>
      <c r="LQZ15" s="11"/>
      <c r="LRA15" s="11"/>
      <c r="LRB15" s="11"/>
      <c r="LRC15" s="11"/>
      <c r="LRD15" s="11"/>
      <c r="LRE15" s="11"/>
      <c r="LRF15" s="11"/>
      <c r="LRG15" s="11"/>
      <c r="LRH15" s="11"/>
      <c r="LRI15" s="11"/>
      <c r="LRJ15" s="11"/>
      <c r="LRK15" s="11"/>
      <c r="LRL15" s="11"/>
      <c r="LRM15" s="11"/>
      <c r="LRN15" s="11"/>
      <c r="LRO15" s="11"/>
      <c r="LRP15" s="11"/>
      <c r="LRQ15" s="11"/>
      <c r="LRR15" s="11"/>
      <c r="LRS15" s="11"/>
      <c r="LRT15" s="11"/>
      <c r="LRU15" s="11"/>
      <c r="LRV15" s="11"/>
      <c r="LRW15" s="11"/>
      <c r="LRX15" s="11"/>
      <c r="LRY15" s="11"/>
      <c r="LRZ15" s="11"/>
      <c r="LSA15" s="11"/>
      <c r="LSB15" s="11"/>
      <c r="LSC15" s="11"/>
      <c r="LSD15" s="11"/>
      <c r="LSE15" s="11"/>
      <c r="LSF15" s="11"/>
      <c r="LSG15" s="11"/>
      <c r="LSH15" s="11"/>
      <c r="LSI15" s="11"/>
      <c r="LSJ15" s="11"/>
      <c r="LSK15" s="11"/>
      <c r="LSL15" s="11"/>
      <c r="LSM15" s="11"/>
      <c r="LSN15" s="11"/>
      <c r="LSO15" s="11"/>
      <c r="LSP15" s="11"/>
      <c r="LSQ15" s="11"/>
      <c r="LSR15" s="11"/>
      <c r="LSS15" s="11"/>
      <c r="LST15" s="11"/>
      <c r="LSU15" s="11"/>
      <c r="LSV15" s="11"/>
      <c r="LSW15" s="11"/>
      <c r="LSX15" s="11"/>
      <c r="LSY15" s="11"/>
      <c r="LSZ15" s="11"/>
      <c r="LTA15" s="11"/>
      <c r="LTB15" s="11"/>
      <c r="LTC15" s="11"/>
      <c r="LTD15" s="11"/>
      <c r="LTE15" s="11"/>
      <c r="LTF15" s="11"/>
      <c r="LTG15" s="11"/>
      <c r="LTH15" s="11"/>
      <c r="LTI15" s="11"/>
      <c r="LTJ15" s="11"/>
      <c r="LTK15" s="11"/>
      <c r="LTL15" s="11"/>
      <c r="LTM15" s="11"/>
      <c r="LTN15" s="11"/>
      <c r="LTO15" s="11"/>
      <c r="LTP15" s="11"/>
      <c r="LTQ15" s="11"/>
      <c r="LTR15" s="11"/>
      <c r="LTS15" s="11"/>
      <c r="LTT15" s="11"/>
      <c r="LTU15" s="11"/>
      <c r="LTV15" s="11"/>
      <c r="LTW15" s="11"/>
      <c r="LTX15" s="11"/>
      <c r="LTY15" s="11"/>
      <c r="LTZ15" s="11"/>
      <c r="LUA15" s="11"/>
      <c r="LUB15" s="11"/>
      <c r="LUC15" s="11"/>
      <c r="LUD15" s="11"/>
      <c r="LUE15" s="11"/>
      <c r="LUF15" s="11"/>
      <c r="LUG15" s="11"/>
      <c r="LUH15" s="11"/>
      <c r="LUI15" s="11"/>
      <c r="LUJ15" s="11"/>
      <c r="LUK15" s="11"/>
      <c r="LUL15" s="11"/>
      <c r="LUM15" s="11"/>
      <c r="LUN15" s="11"/>
      <c r="LUO15" s="11"/>
      <c r="LUP15" s="11"/>
      <c r="LUQ15" s="11"/>
      <c r="LUR15" s="11"/>
      <c r="LUS15" s="11"/>
      <c r="LUT15" s="11"/>
      <c r="LUU15" s="11"/>
      <c r="LUV15" s="11"/>
      <c r="LUW15" s="11"/>
      <c r="LUX15" s="11"/>
      <c r="LUY15" s="11"/>
      <c r="LUZ15" s="11"/>
      <c r="LVA15" s="11"/>
      <c r="LVB15" s="11"/>
      <c r="LVC15" s="11"/>
      <c r="LVD15" s="11"/>
      <c r="LVE15" s="11"/>
      <c r="LVF15" s="11"/>
      <c r="LVG15" s="11"/>
      <c r="LVH15" s="11"/>
      <c r="LVI15" s="11"/>
      <c r="LVJ15" s="11"/>
      <c r="LVK15" s="11"/>
      <c r="LVL15" s="11"/>
      <c r="LVM15" s="11"/>
      <c r="LVN15" s="11"/>
      <c r="LVO15" s="11"/>
      <c r="LVP15" s="11"/>
      <c r="LVQ15" s="11"/>
      <c r="LVR15" s="11"/>
      <c r="LVS15" s="11"/>
      <c r="LVT15" s="11"/>
      <c r="LVU15" s="11"/>
      <c r="LVV15" s="11"/>
      <c r="LVW15" s="11"/>
      <c r="LVX15" s="11"/>
      <c r="LVY15" s="11"/>
      <c r="LVZ15" s="11"/>
      <c r="LWA15" s="11"/>
      <c r="LWB15" s="11"/>
      <c r="LWC15" s="11"/>
      <c r="LWD15" s="11"/>
      <c r="LWE15" s="11"/>
      <c r="LWF15" s="11"/>
      <c r="LWG15" s="11"/>
      <c r="LWH15" s="11"/>
      <c r="LWI15" s="11"/>
      <c r="LWJ15" s="11"/>
      <c r="LWK15" s="11"/>
      <c r="LWL15" s="11"/>
      <c r="LWM15" s="11"/>
      <c r="LWN15" s="11"/>
      <c r="LWO15" s="11"/>
      <c r="LWP15" s="11"/>
      <c r="LWQ15" s="11"/>
      <c r="LWR15" s="11"/>
      <c r="LWS15" s="11"/>
      <c r="LWT15" s="11"/>
      <c r="LWU15" s="11"/>
      <c r="LWV15" s="11"/>
      <c r="LWW15" s="11"/>
      <c r="LWX15" s="11"/>
      <c r="LWY15" s="11"/>
      <c r="LWZ15" s="11"/>
      <c r="LXA15" s="11"/>
      <c r="LXB15" s="11"/>
      <c r="LXC15" s="11"/>
      <c r="LXD15" s="11"/>
      <c r="LXE15" s="11"/>
      <c r="LXF15" s="11"/>
      <c r="LXG15" s="11"/>
      <c r="LXH15" s="11"/>
      <c r="LXI15" s="11"/>
      <c r="LXJ15" s="11"/>
      <c r="LXK15" s="11"/>
      <c r="LXL15" s="11"/>
      <c r="LXM15" s="11"/>
      <c r="LXN15" s="11"/>
      <c r="LXO15" s="11"/>
      <c r="LXP15" s="11"/>
      <c r="LXQ15" s="11"/>
      <c r="LXR15" s="11"/>
      <c r="LXS15" s="11"/>
      <c r="LXT15" s="11"/>
      <c r="LXU15" s="11"/>
      <c r="LXV15" s="11"/>
      <c r="LXW15" s="11"/>
      <c r="LXX15" s="11"/>
      <c r="LXY15" s="11"/>
      <c r="LXZ15" s="11"/>
      <c r="LYA15" s="11"/>
      <c r="LYB15" s="11"/>
      <c r="LYC15" s="11"/>
      <c r="LYD15" s="11"/>
      <c r="LYE15" s="11"/>
      <c r="LYF15" s="11"/>
      <c r="LYG15" s="11"/>
      <c r="LYH15" s="11"/>
      <c r="LYI15" s="11"/>
      <c r="LYJ15" s="11"/>
      <c r="LYK15" s="11"/>
      <c r="LYL15" s="11"/>
      <c r="LYM15" s="11"/>
      <c r="LYN15" s="11"/>
      <c r="LYO15" s="11"/>
      <c r="LYP15" s="11"/>
      <c r="LYQ15" s="11"/>
      <c r="LYR15" s="11"/>
      <c r="LYS15" s="11"/>
      <c r="LYT15" s="11"/>
      <c r="LYU15" s="11"/>
      <c r="LYV15" s="11"/>
      <c r="LYW15" s="11"/>
      <c r="LYX15" s="11"/>
      <c r="LYY15" s="11"/>
      <c r="LYZ15" s="11"/>
      <c r="LZA15" s="11"/>
      <c r="LZB15" s="11"/>
      <c r="LZC15" s="11"/>
      <c r="LZD15" s="11"/>
      <c r="LZE15" s="11"/>
      <c r="LZF15" s="11"/>
      <c r="LZG15" s="11"/>
      <c r="LZH15" s="11"/>
      <c r="LZI15" s="11"/>
      <c r="LZJ15" s="11"/>
      <c r="LZK15" s="11"/>
      <c r="LZL15" s="11"/>
      <c r="LZM15" s="11"/>
      <c r="LZN15" s="11"/>
      <c r="LZO15" s="11"/>
      <c r="LZP15" s="11"/>
      <c r="LZQ15" s="11"/>
      <c r="LZR15" s="11"/>
      <c r="LZS15" s="11"/>
      <c r="LZT15" s="11"/>
      <c r="LZU15" s="11"/>
      <c r="LZV15" s="11"/>
      <c r="LZW15" s="11"/>
      <c r="LZX15" s="11"/>
      <c r="LZY15" s="11"/>
      <c r="LZZ15" s="11"/>
      <c r="MAA15" s="11"/>
      <c r="MAB15" s="11"/>
      <c r="MAC15" s="11"/>
      <c r="MAD15" s="11"/>
      <c r="MAE15" s="11"/>
      <c r="MAF15" s="11"/>
      <c r="MAG15" s="11"/>
      <c r="MAH15" s="11"/>
      <c r="MAI15" s="11"/>
      <c r="MAJ15" s="11"/>
      <c r="MAK15" s="11"/>
      <c r="MAL15" s="11"/>
      <c r="MAM15" s="11"/>
      <c r="MAN15" s="11"/>
      <c r="MAO15" s="11"/>
      <c r="MAP15" s="11"/>
      <c r="MAQ15" s="11"/>
      <c r="MAR15" s="11"/>
      <c r="MAS15" s="11"/>
      <c r="MAT15" s="11"/>
      <c r="MAU15" s="11"/>
      <c r="MAV15" s="11"/>
      <c r="MAW15" s="11"/>
      <c r="MAX15" s="11"/>
      <c r="MAY15" s="11"/>
      <c r="MAZ15" s="11"/>
      <c r="MBA15" s="11"/>
      <c r="MBB15" s="11"/>
      <c r="MBC15" s="11"/>
      <c r="MBD15" s="11"/>
      <c r="MBE15" s="11"/>
      <c r="MBF15" s="11"/>
      <c r="MBG15" s="11"/>
      <c r="MBH15" s="11"/>
      <c r="MBI15" s="11"/>
      <c r="MBJ15" s="11"/>
      <c r="MBK15" s="11"/>
      <c r="MBL15" s="11"/>
      <c r="MBM15" s="11"/>
      <c r="MBN15" s="11"/>
      <c r="MBO15" s="11"/>
      <c r="MBP15" s="11"/>
      <c r="MBQ15" s="11"/>
      <c r="MBR15" s="11"/>
      <c r="MBS15" s="11"/>
      <c r="MBT15" s="11"/>
      <c r="MBU15" s="11"/>
      <c r="MBV15" s="11"/>
      <c r="MBW15" s="11"/>
      <c r="MBX15" s="11"/>
      <c r="MBY15" s="11"/>
      <c r="MBZ15" s="11"/>
      <c r="MCA15" s="11"/>
      <c r="MCB15" s="11"/>
      <c r="MCC15" s="11"/>
      <c r="MCD15" s="11"/>
      <c r="MCE15" s="11"/>
      <c r="MCF15" s="11"/>
      <c r="MCG15" s="11"/>
      <c r="MCH15" s="11"/>
      <c r="MCI15" s="11"/>
      <c r="MCJ15" s="11"/>
      <c r="MCK15" s="11"/>
      <c r="MCL15" s="11"/>
      <c r="MCM15" s="11"/>
      <c r="MCN15" s="11"/>
      <c r="MCO15" s="11"/>
      <c r="MCP15" s="11"/>
      <c r="MCQ15" s="11"/>
      <c r="MCR15" s="11"/>
      <c r="MCS15" s="11"/>
      <c r="MCT15" s="11"/>
      <c r="MCU15" s="11"/>
      <c r="MCV15" s="11"/>
      <c r="MCW15" s="11"/>
      <c r="MCX15" s="11"/>
      <c r="MCY15" s="11"/>
      <c r="MCZ15" s="11"/>
      <c r="MDA15" s="11"/>
      <c r="MDB15" s="11"/>
      <c r="MDC15" s="11"/>
      <c r="MDD15" s="11"/>
      <c r="MDE15" s="11"/>
      <c r="MDF15" s="11"/>
      <c r="MDG15" s="11"/>
      <c r="MDH15" s="11"/>
      <c r="MDI15" s="11"/>
      <c r="MDJ15" s="11"/>
      <c r="MDK15" s="11"/>
      <c r="MDL15" s="11"/>
      <c r="MDM15" s="11"/>
      <c r="MDN15" s="11"/>
      <c r="MDO15" s="11"/>
      <c r="MDP15" s="11"/>
      <c r="MDQ15" s="11"/>
      <c r="MDR15" s="11"/>
      <c r="MDS15" s="11"/>
      <c r="MDT15" s="11"/>
      <c r="MDU15" s="11"/>
      <c r="MDV15" s="11"/>
      <c r="MDW15" s="11"/>
      <c r="MDX15" s="11"/>
      <c r="MDY15" s="11"/>
      <c r="MDZ15" s="11"/>
      <c r="MEA15" s="11"/>
      <c r="MEB15" s="11"/>
      <c r="MEC15" s="11"/>
      <c r="MED15" s="11"/>
      <c r="MEE15" s="11"/>
      <c r="MEF15" s="11"/>
      <c r="MEG15" s="11"/>
      <c r="MEH15" s="11"/>
      <c r="MEI15" s="11"/>
      <c r="MEJ15" s="11"/>
      <c r="MEK15" s="11"/>
      <c r="MEL15" s="11"/>
      <c r="MEM15" s="11"/>
      <c r="MEN15" s="11"/>
      <c r="MEO15" s="11"/>
      <c r="MEP15" s="11"/>
      <c r="MEQ15" s="11"/>
      <c r="MER15" s="11"/>
      <c r="MES15" s="11"/>
      <c r="MET15" s="11"/>
      <c r="MEU15" s="11"/>
      <c r="MEV15" s="11"/>
      <c r="MEW15" s="11"/>
      <c r="MEX15" s="11"/>
      <c r="MEY15" s="11"/>
      <c r="MEZ15" s="11"/>
      <c r="MFA15" s="11"/>
      <c r="MFB15" s="11"/>
      <c r="MFC15" s="11"/>
      <c r="MFD15" s="11"/>
      <c r="MFE15" s="11"/>
      <c r="MFF15" s="11"/>
      <c r="MFG15" s="11"/>
      <c r="MFH15" s="11"/>
      <c r="MFI15" s="11"/>
      <c r="MFJ15" s="11"/>
      <c r="MFK15" s="11"/>
      <c r="MFL15" s="11"/>
      <c r="MFM15" s="11"/>
      <c r="MFN15" s="11"/>
      <c r="MFO15" s="11"/>
      <c r="MFP15" s="11"/>
      <c r="MFQ15" s="11"/>
      <c r="MFR15" s="11"/>
      <c r="MFS15" s="11"/>
      <c r="MFT15" s="11"/>
      <c r="MFU15" s="11"/>
      <c r="MFV15" s="11"/>
      <c r="MFW15" s="11"/>
      <c r="MFX15" s="11"/>
      <c r="MFY15" s="11"/>
      <c r="MFZ15" s="11"/>
      <c r="MGA15" s="11"/>
      <c r="MGB15" s="11"/>
      <c r="MGC15" s="11"/>
      <c r="MGD15" s="11"/>
      <c r="MGE15" s="11"/>
      <c r="MGF15" s="11"/>
      <c r="MGG15" s="11"/>
      <c r="MGH15" s="11"/>
      <c r="MGI15" s="11"/>
      <c r="MGJ15" s="11"/>
      <c r="MGK15" s="11"/>
      <c r="MGL15" s="11"/>
      <c r="MGM15" s="11"/>
      <c r="MGN15" s="11"/>
      <c r="MGO15" s="11"/>
      <c r="MGP15" s="11"/>
      <c r="MGQ15" s="11"/>
      <c r="MGR15" s="11"/>
      <c r="MGS15" s="11"/>
      <c r="MGT15" s="11"/>
      <c r="MGU15" s="11"/>
      <c r="MGV15" s="11"/>
      <c r="MGW15" s="11"/>
      <c r="MGX15" s="11"/>
      <c r="MGY15" s="11"/>
      <c r="MGZ15" s="11"/>
      <c r="MHA15" s="11"/>
      <c r="MHB15" s="11"/>
      <c r="MHC15" s="11"/>
      <c r="MHD15" s="11"/>
      <c r="MHE15" s="11"/>
      <c r="MHF15" s="11"/>
      <c r="MHG15" s="11"/>
      <c r="MHH15" s="11"/>
      <c r="MHI15" s="11"/>
      <c r="MHJ15" s="11"/>
      <c r="MHK15" s="11"/>
      <c r="MHL15" s="11"/>
      <c r="MHM15" s="11"/>
      <c r="MHN15" s="11"/>
      <c r="MHO15" s="11"/>
      <c r="MHP15" s="11"/>
      <c r="MHQ15" s="11"/>
      <c r="MHR15" s="11"/>
      <c r="MHS15" s="11"/>
      <c r="MHT15" s="11"/>
      <c r="MHU15" s="11"/>
      <c r="MHV15" s="11"/>
      <c r="MHW15" s="11"/>
      <c r="MHX15" s="11"/>
      <c r="MHY15" s="11"/>
      <c r="MHZ15" s="11"/>
      <c r="MIA15" s="11"/>
      <c r="MIB15" s="11"/>
      <c r="MIC15" s="11"/>
      <c r="MID15" s="11"/>
      <c r="MIE15" s="11"/>
      <c r="MIF15" s="11"/>
      <c r="MIG15" s="11"/>
      <c r="MIH15" s="11"/>
      <c r="MII15" s="11"/>
      <c r="MIJ15" s="11"/>
      <c r="MIK15" s="11"/>
      <c r="MIL15" s="11"/>
      <c r="MIM15" s="11"/>
      <c r="MIN15" s="11"/>
      <c r="MIO15" s="11"/>
      <c r="MIP15" s="11"/>
      <c r="MIQ15" s="11"/>
      <c r="MIR15" s="11"/>
      <c r="MIS15" s="11"/>
      <c r="MIT15" s="11"/>
      <c r="MIU15" s="11"/>
      <c r="MIV15" s="11"/>
      <c r="MIW15" s="11"/>
      <c r="MIX15" s="11"/>
      <c r="MIY15" s="11"/>
      <c r="MIZ15" s="11"/>
      <c r="MJA15" s="11"/>
      <c r="MJB15" s="11"/>
      <c r="MJC15" s="11"/>
      <c r="MJD15" s="11"/>
      <c r="MJE15" s="11"/>
      <c r="MJF15" s="11"/>
      <c r="MJG15" s="11"/>
      <c r="MJH15" s="11"/>
      <c r="MJI15" s="11"/>
      <c r="MJJ15" s="11"/>
      <c r="MJK15" s="11"/>
      <c r="MJL15" s="11"/>
      <c r="MJM15" s="11"/>
      <c r="MJN15" s="11"/>
      <c r="MJO15" s="11"/>
      <c r="MJP15" s="11"/>
      <c r="MJQ15" s="11"/>
      <c r="MJR15" s="11"/>
      <c r="MJS15" s="11"/>
      <c r="MJT15" s="11"/>
      <c r="MJU15" s="11"/>
      <c r="MJV15" s="11"/>
      <c r="MJW15" s="11"/>
      <c r="MJX15" s="11"/>
      <c r="MJY15" s="11"/>
      <c r="MJZ15" s="11"/>
      <c r="MKA15" s="11"/>
      <c r="MKB15" s="11"/>
      <c r="MKC15" s="11"/>
      <c r="MKD15" s="11"/>
      <c r="MKE15" s="11"/>
      <c r="MKF15" s="11"/>
      <c r="MKG15" s="11"/>
      <c r="MKH15" s="11"/>
      <c r="MKI15" s="11"/>
      <c r="MKJ15" s="11"/>
      <c r="MKK15" s="11"/>
      <c r="MKL15" s="11"/>
      <c r="MKM15" s="11"/>
      <c r="MKN15" s="11"/>
      <c r="MKO15" s="11"/>
      <c r="MKP15" s="11"/>
      <c r="MKQ15" s="11"/>
      <c r="MKR15" s="11"/>
      <c r="MKS15" s="11"/>
      <c r="MKT15" s="11"/>
      <c r="MKU15" s="11"/>
      <c r="MKV15" s="11"/>
      <c r="MKW15" s="11"/>
      <c r="MKX15" s="11"/>
      <c r="MKY15" s="11"/>
      <c r="MKZ15" s="11"/>
      <c r="MLA15" s="11"/>
      <c r="MLB15" s="11"/>
      <c r="MLC15" s="11"/>
      <c r="MLD15" s="11"/>
      <c r="MLE15" s="11"/>
      <c r="MLF15" s="11"/>
      <c r="MLG15" s="11"/>
      <c r="MLH15" s="11"/>
      <c r="MLI15" s="11"/>
      <c r="MLJ15" s="11"/>
      <c r="MLK15" s="11"/>
      <c r="MLL15" s="11"/>
      <c r="MLM15" s="11"/>
      <c r="MLN15" s="11"/>
      <c r="MLO15" s="11"/>
      <c r="MLP15" s="11"/>
      <c r="MLQ15" s="11"/>
      <c r="MLR15" s="11"/>
      <c r="MLS15" s="11"/>
      <c r="MLT15" s="11"/>
      <c r="MLU15" s="11"/>
      <c r="MLV15" s="11"/>
      <c r="MLW15" s="11"/>
      <c r="MLX15" s="11"/>
      <c r="MLY15" s="11"/>
      <c r="MLZ15" s="11"/>
      <c r="MMA15" s="11"/>
      <c r="MMB15" s="11"/>
      <c r="MMC15" s="11"/>
      <c r="MMD15" s="11"/>
      <c r="MME15" s="11"/>
      <c r="MMF15" s="11"/>
      <c r="MMG15" s="11"/>
      <c r="MMH15" s="11"/>
      <c r="MMI15" s="11"/>
      <c r="MMJ15" s="11"/>
      <c r="MMK15" s="11"/>
      <c r="MML15" s="11"/>
      <c r="MMM15" s="11"/>
      <c r="MMN15" s="11"/>
      <c r="MMO15" s="11"/>
      <c r="MMP15" s="11"/>
      <c r="MMQ15" s="11"/>
      <c r="MMR15" s="11"/>
      <c r="MMS15" s="11"/>
      <c r="MMT15" s="11"/>
      <c r="MMU15" s="11"/>
      <c r="MMV15" s="11"/>
      <c r="MMW15" s="11"/>
      <c r="MMX15" s="11"/>
      <c r="MMY15" s="11"/>
      <c r="MMZ15" s="11"/>
      <c r="MNA15" s="11"/>
      <c r="MNB15" s="11"/>
      <c r="MNC15" s="11"/>
      <c r="MND15" s="11"/>
      <c r="MNE15" s="11"/>
      <c r="MNF15" s="11"/>
      <c r="MNG15" s="11"/>
      <c r="MNH15" s="11"/>
      <c r="MNI15" s="11"/>
      <c r="MNJ15" s="11"/>
      <c r="MNK15" s="11"/>
      <c r="MNL15" s="11"/>
      <c r="MNM15" s="11"/>
      <c r="MNN15" s="11"/>
      <c r="MNO15" s="11"/>
      <c r="MNP15" s="11"/>
      <c r="MNQ15" s="11"/>
      <c r="MNR15" s="11"/>
      <c r="MNS15" s="11"/>
      <c r="MNT15" s="11"/>
      <c r="MNU15" s="11"/>
      <c r="MNV15" s="11"/>
      <c r="MNW15" s="11"/>
      <c r="MNX15" s="11"/>
      <c r="MNY15" s="11"/>
      <c r="MNZ15" s="11"/>
      <c r="MOA15" s="11"/>
      <c r="MOB15" s="11"/>
      <c r="MOC15" s="11"/>
      <c r="MOD15" s="11"/>
      <c r="MOE15" s="11"/>
      <c r="MOF15" s="11"/>
      <c r="MOG15" s="11"/>
      <c r="MOH15" s="11"/>
      <c r="MOI15" s="11"/>
      <c r="MOJ15" s="11"/>
      <c r="MOK15" s="11"/>
      <c r="MOL15" s="11"/>
      <c r="MOM15" s="11"/>
      <c r="MON15" s="11"/>
      <c r="MOO15" s="11"/>
      <c r="MOP15" s="11"/>
      <c r="MOQ15" s="11"/>
      <c r="MOR15" s="11"/>
      <c r="MOS15" s="11"/>
      <c r="MOT15" s="11"/>
      <c r="MOU15" s="11"/>
      <c r="MOV15" s="11"/>
      <c r="MOW15" s="11"/>
      <c r="MOX15" s="11"/>
      <c r="MOY15" s="11"/>
      <c r="MOZ15" s="11"/>
      <c r="MPA15" s="11"/>
      <c r="MPB15" s="11"/>
      <c r="MPC15" s="11"/>
      <c r="MPD15" s="11"/>
      <c r="MPE15" s="11"/>
      <c r="MPF15" s="11"/>
      <c r="MPG15" s="11"/>
      <c r="MPH15" s="11"/>
      <c r="MPI15" s="11"/>
      <c r="MPJ15" s="11"/>
      <c r="MPK15" s="11"/>
      <c r="MPL15" s="11"/>
      <c r="MPM15" s="11"/>
      <c r="MPN15" s="11"/>
      <c r="MPO15" s="11"/>
      <c r="MPP15" s="11"/>
      <c r="MPQ15" s="11"/>
      <c r="MPR15" s="11"/>
      <c r="MPS15" s="11"/>
      <c r="MPT15" s="11"/>
      <c r="MPU15" s="11"/>
      <c r="MPV15" s="11"/>
      <c r="MPW15" s="11"/>
      <c r="MPX15" s="11"/>
      <c r="MPY15" s="11"/>
      <c r="MPZ15" s="11"/>
      <c r="MQA15" s="11"/>
      <c r="MQB15" s="11"/>
      <c r="MQC15" s="11"/>
      <c r="MQD15" s="11"/>
      <c r="MQE15" s="11"/>
      <c r="MQF15" s="11"/>
      <c r="MQG15" s="11"/>
      <c r="MQH15" s="11"/>
      <c r="MQI15" s="11"/>
      <c r="MQJ15" s="11"/>
      <c r="MQK15" s="11"/>
      <c r="MQL15" s="11"/>
      <c r="MQM15" s="11"/>
      <c r="MQN15" s="11"/>
      <c r="MQO15" s="11"/>
      <c r="MQP15" s="11"/>
      <c r="MQQ15" s="11"/>
      <c r="MQR15" s="11"/>
      <c r="MQS15" s="11"/>
      <c r="MQT15" s="11"/>
      <c r="MQU15" s="11"/>
      <c r="MQV15" s="11"/>
      <c r="MQW15" s="11"/>
      <c r="MQX15" s="11"/>
      <c r="MQY15" s="11"/>
      <c r="MQZ15" s="11"/>
      <c r="MRA15" s="11"/>
      <c r="MRB15" s="11"/>
      <c r="MRC15" s="11"/>
      <c r="MRD15" s="11"/>
      <c r="MRE15" s="11"/>
      <c r="MRF15" s="11"/>
      <c r="MRG15" s="11"/>
      <c r="MRH15" s="11"/>
      <c r="MRI15" s="11"/>
      <c r="MRJ15" s="11"/>
      <c r="MRK15" s="11"/>
      <c r="MRL15" s="11"/>
      <c r="MRM15" s="11"/>
      <c r="MRN15" s="11"/>
      <c r="MRO15" s="11"/>
      <c r="MRP15" s="11"/>
      <c r="MRQ15" s="11"/>
      <c r="MRR15" s="11"/>
      <c r="MRS15" s="11"/>
      <c r="MRT15" s="11"/>
      <c r="MRU15" s="11"/>
      <c r="MRV15" s="11"/>
      <c r="MRW15" s="11"/>
      <c r="MRX15" s="11"/>
      <c r="MRY15" s="11"/>
      <c r="MRZ15" s="11"/>
      <c r="MSA15" s="11"/>
      <c r="MSB15" s="11"/>
      <c r="MSC15" s="11"/>
      <c r="MSD15" s="11"/>
      <c r="MSE15" s="11"/>
      <c r="MSF15" s="11"/>
      <c r="MSG15" s="11"/>
      <c r="MSH15" s="11"/>
      <c r="MSI15" s="11"/>
      <c r="MSJ15" s="11"/>
      <c r="MSK15" s="11"/>
      <c r="MSL15" s="11"/>
      <c r="MSM15" s="11"/>
      <c r="MSN15" s="11"/>
      <c r="MSO15" s="11"/>
      <c r="MSP15" s="11"/>
      <c r="MSQ15" s="11"/>
      <c r="MSR15" s="11"/>
      <c r="MSS15" s="11"/>
      <c r="MST15" s="11"/>
      <c r="MSU15" s="11"/>
      <c r="MSV15" s="11"/>
      <c r="MSW15" s="11"/>
      <c r="MSX15" s="11"/>
      <c r="MSY15" s="11"/>
      <c r="MSZ15" s="11"/>
      <c r="MTA15" s="11"/>
      <c r="MTB15" s="11"/>
      <c r="MTC15" s="11"/>
      <c r="MTD15" s="11"/>
      <c r="MTE15" s="11"/>
      <c r="MTF15" s="11"/>
      <c r="MTG15" s="11"/>
      <c r="MTH15" s="11"/>
      <c r="MTI15" s="11"/>
      <c r="MTJ15" s="11"/>
      <c r="MTK15" s="11"/>
      <c r="MTL15" s="11"/>
      <c r="MTM15" s="11"/>
      <c r="MTN15" s="11"/>
      <c r="MTO15" s="11"/>
      <c r="MTP15" s="11"/>
      <c r="MTQ15" s="11"/>
      <c r="MTR15" s="11"/>
      <c r="MTS15" s="11"/>
      <c r="MTT15" s="11"/>
      <c r="MTU15" s="11"/>
      <c r="MTV15" s="11"/>
      <c r="MTW15" s="11"/>
      <c r="MTX15" s="11"/>
      <c r="MTY15" s="11"/>
      <c r="MTZ15" s="11"/>
      <c r="MUA15" s="11"/>
      <c r="MUB15" s="11"/>
      <c r="MUC15" s="11"/>
      <c r="MUD15" s="11"/>
      <c r="MUE15" s="11"/>
      <c r="MUF15" s="11"/>
      <c r="MUG15" s="11"/>
      <c r="MUH15" s="11"/>
      <c r="MUI15" s="11"/>
      <c r="MUJ15" s="11"/>
      <c r="MUK15" s="11"/>
      <c r="MUL15" s="11"/>
      <c r="MUM15" s="11"/>
      <c r="MUN15" s="11"/>
      <c r="MUO15" s="11"/>
      <c r="MUP15" s="11"/>
      <c r="MUQ15" s="11"/>
      <c r="MUR15" s="11"/>
      <c r="MUS15" s="11"/>
      <c r="MUT15" s="11"/>
      <c r="MUU15" s="11"/>
      <c r="MUV15" s="11"/>
      <c r="MUW15" s="11"/>
      <c r="MUX15" s="11"/>
      <c r="MUY15" s="11"/>
      <c r="MUZ15" s="11"/>
      <c r="MVA15" s="11"/>
      <c r="MVB15" s="11"/>
      <c r="MVC15" s="11"/>
      <c r="MVD15" s="11"/>
      <c r="MVE15" s="11"/>
      <c r="MVF15" s="11"/>
      <c r="MVG15" s="11"/>
      <c r="MVH15" s="11"/>
      <c r="MVI15" s="11"/>
      <c r="MVJ15" s="11"/>
      <c r="MVK15" s="11"/>
      <c r="MVL15" s="11"/>
      <c r="MVM15" s="11"/>
      <c r="MVN15" s="11"/>
      <c r="MVO15" s="11"/>
      <c r="MVP15" s="11"/>
      <c r="MVQ15" s="11"/>
      <c r="MVR15" s="11"/>
      <c r="MVS15" s="11"/>
      <c r="MVT15" s="11"/>
      <c r="MVU15" s="11"/>
      <c r="MVV15" s="11"/>
      <c r="MVW15" s="11"/>
      <c r="MVX15" s="11"/>
      <c r="MVY15" s="11"/>
      <c r="MVZ15" s="11"/>
      <c r="MWA15" s="11"/>
      <c r="MWB15" s="11"/>
      <c r="MWC15" s="11"/>
      <c r="MWD15" s="11"/>
      <c r="MWE15" s="11"/>
      <c r="MWF15" s="11"/>
      <c r="MWG15" s="11"/>
      <c r="MWH15" s="11"/>
      <c r="MWI15" s="11"/>
      <c r="MWJ15" s="11"/>
      <c r="MWK15" s="11"/>
      <c r="MWL15" s="11"/>
      <c r="MWM15" s="11"/>
      <c r="MWN15" s="11"/>
      <c r="MWO15" s="11"/>
      <c r="MWP15" s="11"/>
      <c r="MWQ15" s="11"/>
      <c r="MWR15" s="11"/>
      <c r="MWS15" s="11"/>
      <c r="MWT15" s="11"/>
      <c r="MWU15" s="11"/>
      <c r="MWV15" s="11"/>
      <c r="MWW15" s="11"/>
      <c r="MWX15" s="11"/>
      <c r="MWY15" s="11"/>
      <c r="MWZ15" s="11"/>
      <c r="MXA15" s="11"/>
      <c r="MXB15" s="11"/>
      <c r="MXC15" s="11"/>
      <c r="MXD15" s="11"/>
      <c r="MXE15" s="11"/>
      <c r="MXF15" s="11"/>
      <c r="MXG15" s="11"/>
      <c r="MXH15" s="11"/>
      <c r="MXI15" s="11"/>
      <c r="MXJ15" s="11"/>
      <c r="MXK15" s="11"/>
      <c r="MXL15" s="11"/>
      <c r="MXM15" s="11"/>
      <c r="MXN15" s="11"/>
      <c r="MXO15" s="11"/>
      <c r="MXP15" s="11"/>
      <c r="MXQ15" s="11"/>
      <c r="MXR15" s="11"/>
      <c r="MXS15" s="11"/>
      <c r="MXT15" s="11"/>
      <c r="MXU15" s="11"/>
      <c r="MXV15" s="11"/>
      <c r="MXW15" s="11"/>
      <c r="MXX15" s="11"/>
      <c r="MXY15" s="11"/>
      <c r="MXZ15" s="11"/>
      <c r="MYA15" s="11"/>
      <c r="MYB15" s="11"/>
      <c r="MYC15" s="11"/>
      <c r="MYD15" s="11"/>
      <c r="MYE15" s="11"/>
      <c r="MYF15" s="11"/>
      <c r="MYG15" s="11"/>
      <c r="MYH15" s="11"/>
      <c r="MYI15" s="11"/>
      <c r="MYJ15" s="11"/>
      <c r="MYK15" s="11"/>
      <c r="MYL15" s="11"/>
      <c r="MYM15" s="11"/>
      <c r="MYN15" s="11"/>
      <c r="MYO15" s="11"/>
      <c r="MYP15" s="11"/>
      <c r="MYQ15" s="11"/>
      <c r="MYR15" s="11"/>
      <c r="MYS15" s="11"/>
      <c r="MYT15" s="11"/>
      <c r="MYU15" s="11"/>
      <c r="MYV15" s="11"/>
      <c r="MYW15" s="11"/>
      <c r="MYX15" s="11"/>
      <c r="MYY15" s="11"/>
      <c r="MYZ15" s="11"/>
      <c r="MZA15" s="11"/>
      <c r="MZB15" s="11"/>
      <c r="MZC15" s="11"/>
      <c r="MZD15" s="11"/>
      <c r="MZE15" s="11"/>
      <c r="MZF15" s="11"/>
      <c r="MZG15" s="11"/>
      <c r="MZH15" s="11"/>
      <c r="MZI15" s="11"/>
      <c r="MZJ15" s="11"/>
      <c r="MZK15" s="11"/>
      <c r="MZL15" s="11"/>
      <c r="MZM15" s="11"/>
      <c r="MZN15" s="11"/>
      <c r="MZO15" s="11"/>
      <c r="MZP15" s="11"/>
      <c r="MZQ15" s="11"/>
      <c r="MZR15" s="11"/>
      <c r="MZS15" s="11"/>
      <c r="MZT15" s="11"/>
      <c r="MZU15" s="11"/>
      <c r="MZV15" s="11"/>
      <c r="MZW15" s="11"/>
      <c r="MZX15" s="11"/>
      <c r="MZY15" s="11"/>
      <c r="MZZ15" s="11"/>
      <c r="NAA15" s="11"/>
      <c r="NAB15" s="11"/>
      <c r="NAC15" s="11"/>
      <c r="NAD15" s="11"/>
      <c r="NAE15" s="11"/>
      <c r="NAF15" s="11"/>
      <c r="NAG15" s="11"/>
      <c r="NAH15" s="11"/>
      <c r="NAI15" s="11"/>
      <c r="NAJ15" s="11"/>
      <c r="NAK15" s="11"/>
      <c r="NAL15" s="11"/>
      <c r="NAM15" s="11"/>
      <c r="NAN15" s="11"/>
      <c r="NAO15" s="11"/>
      <c r="NAP15" s="11"/>
      <c r="NAQ15" s="11"/>
      <c r="NAR15" s="11"/>
      <c r="NAS15" s="11"/>
      <c r="NAT15" s="11"/>
      <c r="NAU15" s="11"/>
      <c r="NAV15" s="11"/>
      <c r="NAW15" s="11"/>
      <c r="NAX15" s="11"/>
      <c r="NAY15" s="11"/>
      <c r="NAZ15" s="11"/>
      <c r="NBA15" s="11"/>
      <c r="NBB15" s="11"/>
      <c r="NBC15" s="11"/>
      <c r="NBD15" s="11"/>
      <c r="NBE15" s="11"/>
      <c r="NBF15" s="11"/>
      <c r="NBG15" s="11"/>
      <c r="NBH15" s="11"/>
      <c r="NBI15" s="11"/>
      <c r="NBJ15" s="11"/>
      <c r="NBK15" s="11"/>
      <c r="NBL15" s="11"/>
      <c r="NBM15" s="11"/>
      <c r="NBN15" s="11"/>
      <c r="NBO15" s="11"/>
      <c r="NBP15" s="11"/>
      <c r="NBQ15" s="11"/>
      <c r="NBR15" s="11"/>
      <c r="NBS15" s="11"/>
      <c r="NBT15" s="11"/>
      <c r="NBU15" s="11"/>
      <c r="NBV15" s="11"/>
      <c r="NBW15" s="11"/>
      <c r="NBX15" s="11"/>
      <c r="NBY15" s="11"/>
      <c r="NBZ15" s="11"/>
      <c r="NCA15" s="11"/>
      <c r="NCB15" s="11"/>
      <c r="NCC15" s="11"/>
      <c r="NCD15" s="11"/>
      <c r="NCE15" s="11"/>
      <c r="NCF15" s="11"/>
      <c r="NCG15" s="11"/>
      <c r="NCH15" s="11"/>
      <c r="NCI15" s="11"/>
      <c r="NCJ15" s="11"/>
      <c r="NCK15" s="11"/>
      <c r="NCL15" s="11"/>
      <c r="NCM15" s="11"/>
      <c r="NCN15" s="11"/>
      <c r="NCO15" s="11"/>
      <c r="NCP15" s="11"/>
      <c r="NCQ15" s="11"/>
      <c r="NCR15" s="11"/>
      <c r="NCS15" s="11"/>
      <c r="NCT15" s="11"/>
      <c r="NCU15" s="11"/>
      <c r="NCV15" s="11"/>
      <c r="NCW15" s="11"/>
      <c r="NCX15" s="11"/>
      <c r="NCY15" s="11"/>
      <c r="NCZ15" s="11"/>
      <c r="NDA15" s="11"/>
      <c r="NDB15" s="11"/>
      <c r="NDC15" s="11"/>
      <c r="NDD15" s="11"/>
      <c r="NDE15" s="11"/>
      <c r="NDF15" s="11"/>
      <c r="NDG15" s="11"/>
      <c r="NDH15" s="11"/>
      <c r="NDI15" s="11"/>
      <c r="NDJ15" s="11"/>
      <c r="NDK15" s="11"/>
      <c r="NDL15" s="11"/>
      <c r="NDM15" s="11"/>
      <c r="NDN15" s="11"/>
      <c r="NDO15" s="11"/>
      <c r="NDP15" s="11"/>
      <c r="NDQ15" s="11"/>
      <c r="NDR15" s="11"/>
      <c r="NDS15" s="11"/>
      <c r="NDT15" s="11"/>
      <c r="NDU15" s="11"/>
      <c r="NDV15" s="11"/>
      <c r="NDW15" s="11"/>
      <c r="NDX15" s="11"/>
      <c r="NDY15" s="11"/>
      <c r="NDZ15" s="11"/>
      <c r="NEA15" s="11"/>
      <c r="NEB15" s="11"/>
      <c r="NEC15" s="11"/>
      <c r="NED15" s="11"/>
      <c r="NEE15" s="11"/>
      <c r="NEF15" s="11"/>
      <c r="NEG15" s="11"/>
      <c r="NEH15" s="11"/>
      <c r="NEI15" s="11"/>
      <c r="NEJ15" s="11"/>
      <c r="NEK15" s="11"/>
      <c r="NEL15" s="11"/>
      <c r="NEM15" s="11"/>
      <c r="NEN15" s="11"/>
      <c r="NEO15" s="11"/>
      <c r="NEP15" s="11"/>
      <c r="NEQ15" s="11"/>
      <c r="NER15" s="11"/>
      <c r="NES15" s="11"/>
      <c r="NET15" s="11"/>
      <c r="NEU15" s="11"/>
      <c r="NEV15" s="11"/>
      <c r="NEW15" s="11"/>
      <c r="NEX15" s="11"/>
      <c r="NEY15" s="11"/>
      <c r="NEZ15" s="11"/>
      <c r="NFA15" s="11"/>
      <c r="NFB15" s="11"/>
      <c r="NFC15" s="11"/>
      <c r="NFD15" s="11"/>
      <c r="NFE15" s="11"/>
      <c r="NFF15" s="11"/>
      <c r="NFG15" s="11"/>
      <c r="NFH15" s="11"/>
      <c r="NFI15" s="11"/>
      <c r="NFJ15" s="11"/>
      <c r="NFK15" s="11"/>
      <c r="NFL15" s="11"/>
      <c r="NFM15" s="11"/>
      <c r="NFN15" s="11"/>
      <c r="NFO15" s="11"/>
      <c r="NFP15" s="11"/>
      <c r="NFQ15" s="11"/>
      <c r="NFR15" s="11"/>
      <c r="NFS15" s="11"/>
      <c r="NFT15" s="11"/>
      <c r="NFU15" s="11"/>
      <c r="NFV15" s="11"/>
      <c r="NFW15" s="11"/>
      <c r="NFX15" s="11"/>
      <c r="NFY15" s="11"/>
      <c r="NFZ15" s="11"/>
      <c r="NGA15" s="11"/>
      <c r="NGB15" s="11"/>
      <c r="NGC15" s="11"/>
      <c r="NGD15" s="11"/>
      <c r="NGE15" s="11"/>
      <c r="NGF15" s="11"/>
      <c r="NGG15" s="11"/>
      <c r="NGH15" s="11"/>
      <c r="NGI15" s="11"/>
      <c r="NGJ15" s="11"/>
      <c r="NGK15" s="11"/>
      <c r="NGL15" s="11"/>
      <c r="NGM15" s="11"/>
      <c r="NGN15" s="11"/>
      <c r="NGO15" s="11"/>
      <c r="NGP15" s="11"/>
      <c r="NGQ15" s="11"/>
      <c r="NGR15" s="11"/>
      <c r="NGS15" s="11"/>
      <c r="NGT15" s="11"/>
      <c r="NGU15" s="11"/>
      <c r="NGV15" s="11"/>
      <c r="NGW15" s="11"/>
      <c r="NGX15" s="11"/>
      <c r="NGY15" s="11"/>
      <c r="NGZ15" s="11"/>
      <c r="NHA15" s="11"/>
      <c r="NHB15" s="11"/>
      <c r="NHC15" s="11"/>
      <c r="NHD15" s="11"/>
      <c r="NHE15" s="11"/>
      <c r="NHF15" s="11"/>
      <c r="NHG15" s="11"/>
      <c r="NHH15" s="11"/>
      <c r="NHI15" s="11"/>
      <c r="NHJ15" s="11"/>
      <c r="NHK15" s="11"/>
      <c r="NHL15" s="11"/>
      <c r="NHM15" s="11"/>
      <c r="NHN15" s="11"/>
      <c r="NHO15" s="11"/>
      <c r="NHP15" s="11"/>
      <c r="NHQ15" s="11"/>
      <c r="NHR15" s="11"/>
      <c r="NHS15" s="11"/>
      <c r="NHT15" s="11"/>
      <c r="NHU15" s="11"/>
      <c r="NHV15" s="11"/>
      <c r="NHW15" s="11"/>
      <c r="NHX15" s="11"/>
      <c r="NHY15" s="11"/>
      <c r="NHZ15" s="11"/>
      <c r="NIA15" s="11"/>
      <c r="NIB15" s="11"/>
      <c r="NIC15" s="11"/>
      <c r="NID15" s="11"/>
      <c r="NIE15" s="11"/>
      <c r="NIF15" s="11"/>
      <c r="NIG15" s="11"/>
      <c r="NIH15" s="11"/>
      <c r="NII15" s="11"/>
      <c r="NIJ15" s="11"/>
      <c r="NIK15" s="11"/>
      <c r="NIL15" s="11"/>
      <c r="NIM15" s="11"/>
      <c r="NIN15" s="11"/>
      <c r="NIO15" s="11"/>
      <c r="NIP15" s="11"/>
      <c r="NIQ15" s="11"/>
      <c r="NIR15" s="11"/>
      <c r="NIS15" s="11"/>
      <c r="NIT15" s="11"/>
      <c r="NIU15" s="11"/>
      <c r="NIV15" s="11"/>
      <c r="NIW15" s="11"/>
      <c r="NIX15" s="11"/>
      <c r="NIY15" s="11"/>
      <c r="NIZ15" s="11"/>
      <c r="NJA15" s="11"/>
      <c r="NJB15" s="11"/>
      <c r="NJC15" s="11"/>
      <c r="NJD15" s="11"/>
      <c r="NJE15" s="11"/>
      <c r="NJF15" s="11"/>
      <c r="NJG15" s="11"/>
      <c r="NJH15" s="11"/>
      <c r="NJI15" s="11"/>
      <c r="NJJ15" s="11"/>
      <c r="NJK15" s="11"/>
      <c r="NJL15" s="11"/>
      <c r="NJM15" s="11"/>
      <c r="NJN15" s="11"/>
      <c r="NJO15" s="11"/>
      <c r="NJP15" s="11"/>
      <c r="NJQ15" s="11"/>
      <c r="NJR15" s="11"/>
      <c r="NJS15" s="11"/>
      <c r="NJT15" s="11"/>
      <c r="NJU15" s="11"/>
      <c r="NJV15" s="11"/>
      <c r="NJW15" s="11"/>
      <c r="NJX15" s="11"/>
      <c r="NJY15" s="11"/>
      <c r="NJZ15" s="11"/>
      <c r="NKA15" s="11"/>
      <c r="NKB15" s="11"/>
      <c r="NKC15" s="11"/>
      <c r="NKD15" s="11"/>
      <c r="NKE15" s="11"/>
      <c r="NKF15" s="11"/>
      <c r="NKG15" s="11"/>
      <c r="NKH15" s="11"/>
      <c r="NKI15" s="11"/>
      <c r="NKJ15" s="11"/>
      <c r="NKK15" s="11"/>
      <c r="NKL15" s="11"/>
      <c r="NKM15" s="11"/>
      <c r="NKN15" s="11"/>
      <c r="NKO15" s="11"/>
      <c r="NKP15" s="11"/>
      <c r="NKQ15" s="11"/>
      <c r="NKR15" s="11"/>
      <c r="NKS15" s="11"/>
      <c r="NKT15" s="11"/>
      <c r="NKU15" s="11"/>
      <c r="NKV15" s="11"/>
      <c r="NKW15" s="11"/>
      <c r="NKX15" s="11"/>
      <c r="NKY15" s="11"/>
      <c r="NKZ15" s="11"/>
      <c r="NLA15" s="11"/>
      <c r="NLB15" s="11"/>
      <c r="NLC15" s="11"/>
      <c r="NLD15" s="11"/>
      <c r="NLE15" s="11"/>
      <c r="NLF15" s="11"/>
      <c r="NLG15" s="11"/>
      <c r="NLH15" s="11"/>
      <c r="NLI15" s="11"/>
      <c r="NLJ15" s="11"/>
      <c r="NLK15" s="11"/>
      <c r="NLL15" s="11"/>
      <c r="NLM15" s="11"/>
      <c r="NLN15" s="11"/>
      <c r="NLO15" s="11"/>
      <c r="NLP15" s="11"/>
      <c r="NLQ15" s="11"/>
      <c r="NLR15" s="11"/>
      <c r="NLS15" s="11"/>
      <c r="NLT15" s="11"/>
      <c r="NLU15" s="11"/>
      <c r="NLV15" s="11"/>
      <c r="NLW15" s="11"/>
      <c r="NLX15" s="11"/>
      <c r="NLY15" s="11"/>
      <c r="NLZ15" s="11"/>
      <c r="NMA15" s="11"/>
      <c r="NMB15" s="11"/>
      <c r="NMC15" s="11"/>
      <c r="NMD15" s="11"/>
      <c r="NME15" s="11"/>
      <c r="NMF15" s="11"/>
      <c r="NMG15" s="11"/>
      <c r="NMH15" s="11"/>
      <c r="NMI15" s="11"/>
      <c r="NMJ15" s="11"/>
      <c r="NMK15" s="11"/>
      <c r="NML15" s="11"/>
      <c r="NMM15" s="11"/>
      <c r="NMN15" s="11"/>
      <c r="NMO15" s="11"/>
      <c r="NMP15" s="11"/>
      <c r="NMQ15" s="11"/>
      <c r="NMR15" s="11"/>
      <c r="NMS15" s="11"/>
      <c r="NMT15" s="11"/>
      <c r="NMU15" s="11"/>
      <c r="NMV15" s="11"/>
      <c r="NMW15" s="11"/>
      <c r="NMX15" s="11"/>
      <c r="NMY15" s="11"/>
      <c r="NMZ15" s="11"/>
      <c r="NNA15" s="11"/>
      <c r="NNB15" s="11"/>
      <c r="NNC15" s="11"/>
      <c r="NND15" s="11"/>
      <c r="NNE15" s="11"/>
      <c r="NNF15" s="11"/>
      <c r="NNG15" s="11"/>
      <c r="NNH15" s="11"/>
      <c r="NNI15" s="11"/>
      <c r="NNJ15" s="11"/>
      <c r="NNK15" s="11"/>
      <c r="NNL15" s="11"/>
      <c r="NNM15" s="11"/>
      <c r="NNN15" s="11"/>
      <c r="NNO15" s="11"/>
      <c r="NNP15" s="11"/>
      <c r="NNQ15" s="11"/>
      <c r="NNR15" s="11"/>
      <c r="NNS15" s="11"/>
      <c r="NNT15" s="11"/>
      <c r="NNU15" s="11"/>
      <c r="NNV15" s="11"/>
      <c r="NNW15" s="11"/>
      <c r="NNX15" s="11"/>
      <c r="NNY15" s="11"/>
      <c r="NNZ15" s="11"/>
      <c r="NOA15" s="11"/>
      <c r="NOB15" s="11"/>
      <c r="NOC15" s="11"/>
      <c r="NOD15" s="11"/>
      <c r="NOE15" s="11"/>
      <c r="NOF15" s="11"/>
      <c r="NOG15" s="11"/>
      <c r="NOH15" s="11"/>
      <c r="NOI15" s="11"/>
      <c r="NOJ15" s="11"/>
      <c r="NOK15" s="11"/>
      <c r="NOL15" s="11"/>
      <c r="NOM15" s="11"/>
      <c r="NON15" s="11"/>
      <c r="NOO15" s="11"/>
      <c r="NOP15" s="11"/>
      <c r="NOQ15" s="11"/>
      <c r="NOR15" s="11"/>
      <c r="NOS15" s="11"/>
      <c r="NOT15" s="11"/>
      <c r="NOU15" s="11"/>
      <c r="NOV15" s="11"/>
      <c r="NOW15" s="11"/>
      <c r="NOX15" s="11"/>
      <c r="NOY15" s="11"/>
      <c r="NOZ15" s="11"/>
      <c r="NPA15" s="11"/>
      <c r="NPB15" s="11"/>
      <c r="NPC15" s="11"/>
      <c r="NPD15" s="11"/>
      <c r="NPE15" s="11"/>
      <c r="NPF15" s="11"/>
      <c r="NPG15" s="11"/>
      <c r="NPH15" s="11"/>
      <c r="NPI15" s="11"/>
      <c r="NPJ15" s="11"/>
      <c r="NPK15" s="11"/>
      <c r="NPL15" s="11"/>
      <c r="NPM15" s="11"/>
      <c r="NPN15" s="11"/>
      <c r="NPO15" s="11"/>
      <c r="NPP15" s="11"/>
      <c r="NPQ15" s="11"/>
      <c r="NPR15" s="11"/>
      <c r="NPS15" s="11"/>
      <c r="NPT15" s="11"/>
      <c r="NPU15" s="11"/>
      <c r="NPV15" s="11"/>
      <c r="NPW15" s="11"/>
      <c r="NPX15" s="11"/>
      <c r="NPY15" s="11"/>
      <c r="NPZ15" s="11"/>
      <c r="NQA15" s="11"/>
      <c r="NQB15" s="11"/>
      <c r="NQC15" s="11"/>
      <c r="NQD15" s="11"/>
      <c r="NQE15" s="11"/>
      <c r="NQF15" s="11"/>
      <c r="NQG15" s="11"/>
      <c r="NQH15" s="11"/>
      <c r="NQI15" s="11"/>
      <c r="NQJ15" s="11"/>
      <c r="NQK15" s="11"/>
      <c r="NQL15" s="11"/>
      <c r="NQM15" s="11"/>
      <c r="NQN15" s="11"/>
      <c r="NQO15" s="11"/>
      <c r="NQP15" s="11"/>
      <c r="NQQ15" s="11"/>
      <c r="NQR15" s="11"/>
      <c r="NQS15" s="11"/>
      <c r="NQT15" s="11"/>
      <c r="NQU15" s="11"/>
      <c r="NQV15" s="11"/>
      <c r="NQW15" s="11"/>
      <c r="NQX15" s="11"/>
      <c r="NQY15" s="11"/>
      <c r="NQZ15" s="11"/>
      <c r="NRA15" s="11"/>
      <c r="NRB15" s="11"/>
      <c r="NRC15" s="11"/>
      <c r="NRD15" s="11"/>
      <c r="NRE15" s="11"/>
      <c r="NRF15" s="11"/>
      <c r="NRG15" s="11"/>
      <c r="NRH15" s="11"/>
      <c r="NRI15" s="11"/>
      <c r="NRJ15" s="11"/>
      <c r="NRK15" s="11"/>
      <c r="NRL15" s="11"/>
      <c r="NRM15" s="11"/>
      <c r="NRN15" s="11"/>
      <c r="NRO15" s="11"/>
      <c r="NRP15" s="11"/>
      <c r="NRQ15" s="11"/>
      <c r="NRR15" s="11"/>
      <c r="NRS15" s="11"/>
      <c r="NRT15" s="11"/>
      <c r="NRU15" s="11"/>
      <c r="NRV15" s="11"/>
      <c r="NRW15" s="11"/>
      <c r="NRX15" s="11"/>
      <c r="NRY15" s="11"/>
      <c r="NRZ15" s="11"/>
      <c r="NSA15" s="11"/>
      <c r="NSB15" s="11"/>
      <c r="NSC15" s="11"/>
      <c r="NSD15" s="11"/>
      <c r="NSE15" s="11"/>
      <c r="NSF15" s="11"/>
      <c r="NSG15" s="11"/>
      <c r="NSH15" s="11"/>
      <c r="NSI15" s="11"/>
      <c r="NSJ15" s="11"/>
      <c r="NSK15" s="11"/>
      <c r="NSL15" s="11"/>
      <c r="NSM15" s="11"/>
      <c r="NSN15" s="11"/>
      <c r="NSO15" s="11"/>
      <c r="NSP15" s="11"/>
      <c r="NSQ15" s="11"/>
      <c r="NSR15" s="11"/>
      <c r="NSS15" s="11"/>
      <c r="NST15" s="11"/>
      <c r="NSU15" s="11"/>
      <c r="NSV15" s="11"/>
      <c r="NSW15" s="11"/>
      <c r="NSX15" s="11"/>
      <c r="NSY15" s="11"/>
      <c r="NSZ15" s="11"/>
      <c r="NTA15" s="11"/>
      <c r="NTB15" s="11"/>
      <c r="NTC15" s="11"/>
      <c r="NTD15" s="11"/>
      <c r="NTE15" s="11"/>
      <c r="NTF15" s="11"/>
      <c r="NTG15" s="11"/>
      <c r="NTH15" s="11"/>
      <c r="NTI15" s="11"/>
      <c r="NTJ15" s="11"/>
      <c r="NTK15" s="11"/>
      <c r="NTL15" s="11"/>
      <c r="NTM15" s="11"/>
      <c r="NTN15" s="11"/>
      <c r="NTO15" s="11"/>
      <c r="NTP15" s="11"/>
      <c r="NTQ15" s="11"/>
      <c r="NTR15" s="11"/>
      <c r="NTS15" s="11"/>
      <c r="NTT15" s="11"/>
      <c r="NTU15" s="11"/>
      <c r="NTV15" s="11"/>
      <c r="NTW15" s="11"/>
      <c r="NTX15" s="11"/>
      <c r="NTY15" s="11"/>
      <c r="NTZ15" s="11"/>
      <c r="NUA15" s="11"/>
      <c r="NUB15" s="11"/>
      <c r="NUC15" s="11"/>
      <c r="NUD15" s="11"/>
      <c r="NUE15" s="11"/>
      <c r="NUF15" s="11"/>
      <c r="NUG15" s="11"/>
      <c r="NUH15" s="11"/>
      <c r="NUI15" s="11"/>
      <c r="NUJ15" s="11"/>
      <c r="NUK15" s="11"/>
      <c r="NUL15" s="11"/>
      <c r="NUM15" s="11"/>
      <c r="NUN15" s="11"/>
      <c r="NUO15" s="11"/>
      <c r="NUP15" s="11"/>
      <c r="NUQ15" s="11"/>
      <c r="NUR15" s="11"/>
      <c r="NUS15" s="11"/>
      <c r="NUT15" s="11"/>
      <c r="NUU15" s="11"/>
      <c r="NUV15" s="11"/>
      <c r="NUW15" s="11"/>
      <c r="NUX15" s="11"/>
      <c r="NUY15" s="11"/>
      <c r="NUZ15" s="11"/>
      <c r="NVA15" s="11"/>
      <c r="NVB15" s="11"/>
      <c r="NVC15" s="11"/>
      <c r="NVD15" s="11"/>
      <c r="NVE15" s="11"/>
      <c r="NVF15" s="11"/>
      <c r="NVG15" s="11"/>
      <c r="NVH15" s="11"/>
      <c r="NVI15" s="11"/>
      <c r="NVJ15" s="11"/>
      <c r="NVK15" s="11"/>
      <c r="NVL15" s="11"/>
      <c r="NVM15" s="11"/>
      <c r="NVN15" s="11"/>
      <c r="NVO15" s="11"/>
      <c r="NVP15" s="11"/>
      <c r="NVQ15" s="11"/>
      <c r="NVR15" s="11"/>
      <c r="NVS15" s="11"/>
      <c r="NVT15" s="11"/>
      <c r="NVU15" s="11"/>
      <c r="NVV15" s="11"/>
      <c r="NVW15" s="11"/>
      <c r="NVX15" s="11"/>
      <c r="NVY15" s="11"/>
      <c r="NVZ15" s="11"/>
      <c r="NWA15" s="11"/>
      <c r="NWB15" s="11"/>
      <c r="NWC15" s="11"/>
      <c r="NWD15" s="11"/>
      <c r="NWE15" s="11"/>
      <c r="NWF15" s="11"/>
      <c r="NWG15" s="11"/>
      <c r="NWH15" s="11"/>
      <c r="NWI15" s="11"/>
      <c r="NWJ15" s="11"/>
      <c r="NWK15" s="11"/>
      <c r="NWL15" s="11"/>
      <c r="NWM15" s="11"/>
      <c r="NWN15" s="11"/>
      <c r="NWO15" s="11"/>
      <c r="NWP15" s="11"/>
      <c r="NWQ15" s="11"/>
      <c r="NWR15" s="11"/>
      <c r="NWS15" s="11"/>
      <c r="NWT15" s="11"/>
      <c r="NWU15" s="11"/>
      <c r="NWV15" s="11"/>
      <c r="NWW15" s="11"/>
      <c r="NWX15" s="11"/>
      <c r="NWY15" s="11"/>
      <c r="NWZ15" s="11"/>
      <c r="NXA15" s="11"/>
      <c r="NXB15" s="11"/>
      <c r="NXC15" s="11"/>
      <c r="NXD15" s="11"/>
      <c r="NXE15" s="11"/>
      <c r="NXF15" s="11"/>
      <c r="NXG15" s="11"/>
      <c r="NXH15" s="11"/>
      <c r="NXI15" s="11"/>
      <c r="NXJ15" s="11"/>
      <c r="NXK15" s="11"/>
      <c r="NXL15" s="11"/>
      <c r="NXM15" s="11"/>
      <c r="NXN15" s="11"/>
      <c r="NXO15" s="11"/>
      <c r="NXP15" s="11"/>
      <c r="NXQ15" s="11"/>
      <c r="NXR15" s="11"/>
      <c r="NXS15" s="11"/>
      <c r="NXT15" s="11"/>
      <c r="NXU15" s="11"/>
      <c r="NXV15" s="11"/>
      <c r="NXW15" s="11"/>
      <c r="NXX15" s="11"/>
      <c r="NXY15" s="11"/>
      <c r="NXZ15" s="11"/>
      <c r="NYA15" s="11"/>
      <c r="NYB15" s="11"/>
      <c r="NYC15" s="11"/>
      <c r="NYD15" s="11"/>
      <c r="NYE15" s="11"/>
      <c r="NYF15" s="11"/>
      <c r="NYG15" s="11"/>
      <c r="NYH15" s="11"/>
      <c r="NYI15" s="11"/>
      <c r="NYJ15" s="11"/>
      <c r="NYK15" s="11"/>
      <c r="NYL15" s="11"/>
      <c r="NYM15" s="11"/>
      <c r="NYN15" s="11"/>
      <c r="NYO15" s="11"/>
      <c r="NYP15" s="11"/>
      <c r="NYQ15" s="11"/>
      <c r="NYR15" s="11"/>
      <c r="NYS15" s="11"/>
      <c r="NYT15" s="11"/>
      <c r="NYU15" s="11"/>
      <c r="NYV15" s="11"/>
      <c r="NYW15" s="11"/>
      <c r="NYX15" s="11"/>
      <c r="NYY15" s="11"/>
      <c r="NYZ15" s="11"/>
      <c r="NZA15" s="11"/>
      <c r="NZB15" s="11"/>
      <c r="NZC15" s="11"/>
      <c r="NZD15" s="11"/>
      <c r="NZE15" s="11"/>
      <c r="NZF15" s="11"/>
      <c r="NZG15" s="11"/>
      <c r="NZH15" s="11"/>
      <c r="NZI15" s="11"/>
      <c r="NZJ15" s="11"/>
      <c r="NZK15" s="11"/>
      <c r="NZL15" s="11"/>
      <c r="NZM15" s="11"/>
      <c r="NZN15" s="11"/>
      <c r="NZO15" s="11"/>
      <c r="NZP15" s="11"/>
      <c r="NZQ15" s="11"/>
      <c r="NZR15" s="11"/>
      <c r="NZS15" s="11"/>
      <c r="NZT15" s="11"/>
      <c r="NZU15" s="11"/>
      <c r="NZV15" s="11"/>
      <c r="NZW15" s="11"/>
      <c r="NZX15" s="11"/>
      <c r="NZY15" s="11"/>
      <c r="NZZ15" s="11"/>
      <c r="OAA15" s="11"/>
      <c r="OAB15" s="11"/>
      <c r="OAC15" s="11"/>
      <c r="OAD15" s="11"/>
      <c r="OAE15" s="11"/>
      <c r="OAF15" s="11"/>
      <c r="OAG15" s="11"/>
      <c r="OAH15" s="11"/>
      <c r="OAI15" s="11"/>
      <c r="OAJ15" s="11"/>
      <c r="OAK15" s="11"/>
      <c r="OAL15" s="11"/>
      <c r="OAM15" s="11"/>
      <c r="OAN15" s="11"/>
      <c r="OAO15" s="11"/>
      <c r="OAP15" s="11"/>
      <c r="OAQ15" s="11"/>
      <c r="OAR15" s="11"/>
      <c r="OAS15" s="11"/>
      <c r="OAT15" s="11"/>
      <c r="OAU15" s="11"/>
      <c r="OAV15" s="11"/>
      <c r="OAW15" s="11"/>
      <c r="OAX15" s="11"/>
      <c r="OAY15" s="11"/>
      <c r="OAZ15" s="11"/>
      <c r="OBA15" s="11"/>
      <c r="OBB15" s="11"/>
      <c r="OBC15" s="11"/>
      <c r="OBD15" s="11"/>
      <c r="OBE15" s="11"/>
      <c r="OBF15" s="11"/>
      <c r="OBG15" s="11"/>
      <c r="OBH15" s="11"/>
      <c r="OBI15" s="11"/>
      <c r="OBJ15" s="11"/>
      <c r="OBK15" s="11"/>
      <c r="OBL15" s="11"/>
      <c r="OBM15" s="11"/>
      <c r="OBN15" s="11"/>
      <c r="OBO15" s="11"/>
      <c r="OBP15" s="11"/>
      <c r="OBQ15" s="11"/>
      <c r="OBR15" s="11"/>
      <c r="OBS15" s="11"/>
      <c r="OBT15" s="11"/>
      <c r="OBU15" s="11"/>
      <c r="OBV15" s="11"/>
      <c r="OBW15" s="11"/>
      <c r="OBX15" s="11"/>
      <c r="OBY15" s="11"/>
      <c r="OBZ15" s="11"/>
      <c r="OCA15" s="11"/>
      <c r="OCB15" s="11"/>
      <c r="OCC15" s="11"/>
      <c r="OCD15" s="11"/>
      <c r="OCE15" s="11"/>
      <c r="OCF15" s="11"/>
      <c r="OCG15" s="11"/>
      <c r="OCH15" s="11"/>
      <c r="OCI15" s="11"/>
      <c r="OCJ15" s="11"/>
      <c r="OCK15" s="11"/>
      <c r="OCL15" s="11"/>
      <c r="OCM15" s="11"/>
      <c r="OCN15" s="11"/>
      <c r="OCO15" s="11"/>
      <c r="OCP15" s="11"/>
      <c r="OCQ15" s="11"/>
      <c r="OCR15" s="11"/>
      <c r="OCS15" s="11"/>
      <c r="OCT15" s="11"/>
      <c r="OCU15" s="11"/>
      <c r="OCV15" s="11"/>
      <c r="OCW15" s="11"/>
      <c r="OCX15" s="11"/>
      <c r="OCY15" s="11"/>
      <c r="OCZ15" s="11"/>
      <c r="ODA15" s="11"/>
      <c r="ODB15" s="11"/>
      <c r="ODC15" s="11"/>
      <c r="ODD15" s="11"/>
      <c r="ODE15" s="11"/>
      <c r="ODF15" s="11"/>
      <c r="ODG15" s="11"/>
      <c r="ODH15" s="11"/>
      <c r="ODI15" s="11"/>
      <c r="ODJ15" s="11"/>
      <c r="ODK15" s="11"/>
      <c r="ODL15" s="11"/>
      <c r="ODM15" s="11"/>
      <c r="ODN15" s="11"/>
      <c r="ODO15" s="11"/>
      <c r="ODP15" s="11"/>
      <c r="ODQ15" s="11"/>
      <c r="ODR15" s="11"/>
      <c r="ODS15" s="11"/>
      <c r="ODT15" s="11"/>
      <c r="ODU15" s="11"/>
      <c r="ODV15" s="11"/>
      <c r="ODW15" s="11"/>
      <c r="ODX15" s="11"/>
      <c r="ODY15" s="11"/>
      <c r="ODZ15" s="11"/>
      <c r="OEA15" s="11"/>
      <c r="OEB15" s="11"/>
      <c r="OEC15" s="11"/>
      <c r="OED15" s="11"/>
      <c r="OEE15" s="11"/>
      <c r="OEF15" s="11"/>
      <c r="OEG15" s="11"/>
      <c r="OEH15" s="11"/>
      <c r="OEI15" s="11"/>
      <c r="OEJ15" s="11"/>
      <c r="OEK15" s="11"/>
      <c r="OEL15" s="11"/>
      <c r="OEM15" s="11"/>
      <c r="OEN15" s="11"/>
      <c r="OEO15" s="11"/>
      <c r="OEP15" s="11"/>
      <c r="OEQ15" s="11"/>
      <c r="OER15" s="11"/>
      <c r="OES15" s="11"/>
      <c r="OET15" s="11"/>
      <c r="OEU15" s="11"/>
      <c r="OEV15" s="11"/>
      <c r="OEW15" s="11"/>
      <c r="OEX15" s="11"/>
      <c r="OEY15" s="11"/>
      <c r="OEZ15" s="11"/>
      <c r="OFA15" s="11"/>
      <c r="OFB15" s="11"/>
      <c r="OFC15" s="11"/>
      <c r="OFD15" s="11"/>
      <c r="OFE15" s="11"/>
      <c r="OFF15" s="11"/>
      <c r="OFG15" s="11"/>
      <c r="OFH15" s="11"/>
      <c r="OFI15" s="11"/>
      <c r="OFJ15" s="11"/>
      <c r="OFK15" s="11"/>
      <c r="OFL15" s="11"/>
      <c r="OFM15" s="11"/>
      <c r="OFN15" s="11"/>
      <c r="OFO15" s="11"/>
      <c r="OFP15" s="11"/>
      <c r="OFQ15" s="11"/>
      <c r="OFR15" s="11"/>
      <c r="OFS15" s="11"/>
      <c r="OFT15" s="11"/>
      <c r="OFU15" s="11"/>
      <c r="OFV15" s="11"/>
      <c r="OFW15" s="11"/>
      <c r="OFX15" s="11"/>
      <c r="OFY15" s="11"/>
      <c r="OFZ15" s="11"/>
      <c r="OGA15" s="11"/>
      <c r="OGB15" s="11"/>
      <c r="OGC15" s="11"/>
      <c r="OGD15" s="11"/>
      <c r="OGE15" s="11"/>
      <c r="OGF15" s="11"/>
      <c r="OGG15" s="11"/>
      <c r="OGH15" s="11"/>
      <c r="OGI15" s="11"/>
      <c r="OGJ15" s="11"/>
      <c r="OGK15" s="11"/>
      <c r="OGL15" s="11"/>
      <c r="OGM15" s="11"/>
      <c r="OGN15" s="11"/>
      <c r="OGO15" s="11"/>
      <c r="OGP15" s="11"/>
      <c r="OGQ15" s="11"/>
      <c r="OGR15" s="11"/>
      <c r="OGS15" s="11"/>
      <c r="OGT15" s="11"/>
      <c r="OGU15" s="11"/>
      <c r="OGV15" s="11"/>
      <c r="OGW15" s="11"/>
      <c r="OGX15" s="11"/>
      <c r="OGY15" s="11"/>
      <c r="OGZ15" s="11"/>
      <c r="OHA15" s="11"/>
      <c r="OHB15" s="11"/>
      <c r="OHC15" s="11"/>
      <c r="OHD15" s="11"/>
      <c r="OHE15" s="11"/>
      <c r="OHF15" s="11"/>
      <c r="OHG15" s="11"/>
      <c r="OHH15" s="11"/>
      <c r="OHI15" s="11"/>
      <c r="OHJ15" s="11"/>
      <c r="OHK15" s="11"/>
      <c r="OHL15" s="11"/>
      <c r="OHM15" s="11"/>
      <c r="OHN15" s="11"/>
      <c r="OHO15" s="11"/>
      <c r="OHP15" s="11"/>
      <c r="OHQ15" s="11"/>
      <c r="OHR15" s="11"/>
      <c r="OHS15" s="11"/>
      <c r="OHT15" s="11"/>
      <c r="OHU15" s="11"/>
      <c r="OHV15" s="11"/>
      <c r="OHW15" s="11"/>
      <c r="OHX15" s="11"/>
      <c r="OHY15" s="11"/>
      <c r="OHZ15" s="11"/>
      <c r="OIA15" s="11"/>
      <c r="OIB15" s="11"/>
      <c r="OIC15" s="11"/>
      <c r="OID15" s="11"/>
      <c r="OIE15" s="11"/>
      <c r="OIF15" s="11"/>
      <c r="OIG15" s="11"/>
      <c r="OIH15" s="11"/>
      <c r="OII15" s="11"/>
      <c r="OIJ15" s="11"/>
      <c r="OIK15" s="11"/>
      <c r="OIL15" s="11"/>
      <c r="OIM15" s="11"/>
      <c r="OIN15" s="11"/>
      <c r="OIO15" s="11"/>
      <c r="OIP15" s="11"/>
      <c r="OIQ15" s="11"/>
      <c r="OIR15" s="11"/>
      <c r="OIS15" s="11"/>
      <c r="OIT15" s="11"/>
      <c r="OIU15" s="11"/>
      <c r="OIV15" s="11"/>
      <c r="OIW15" s="11"/>
      <c r="OIX15" s="11"/>
      <c r="OIY15" s="11"/>
      <c r="OIZ15" s="11"/>
      <c r="OJA15" s="11"/>
      <c r="OJB15" s="11"/>
      <c r="OJC15" s="11"/>
      <c r="OJD15" s="11"/>
      <c r="OJE15" s="11"/>
      <c r="OJF15" s="11"/>
      <c r="OJG15" s="11"/>
      <c r="OJH15" s="11"/>
      <c r="OJI15" s="11"/>
      <c r="OJJ15" s="11"/>
      <c r="OJK15" s="11"/>
      <c r="OJL15" s="11"/>
      <c r="OJM15" s="11"/>
      <c r="OJN15" s="11"/>
      <c r="OJO15" s="11"/>
      <c r="OJP15" s="11"/>
      <c r="OJQ15" s="11"/>
      <c r="OJR15" s="11"/>
      <c r="OJS15" s="11"/>
      <c r="OJT15" s="11"/>
      <c r="OJU15" s="11"/>
      <c r="OJV15" s="11"/>
      <c r="OJW15" s="11"/>
      <c r="OJX15" s="11"/>
      <c r="OJY15" s="11"/>
      <c r="OJZ15" s="11"/>
      <c r="OKA15" s="11"/>
      <c r="OKB15" s="11"/>
      <c r="OKC15" s="11"/>
      <c r="OKD15" s="11"/>
      <c r="OKE15" s="11"/>
      <c r="OKF15" s="11"/>
      <c r="OKG15" s="11"/>
      <c r="OKH15" s="11"/>
      <c r="OKI15" s="11"/>
      <c r="OKJ15" s="11"/>
      <c r="OKK15" s="11"/>
      <c r="OKL15" s="11"/>
      <c r="OKM15" s="11"/>
      <c r="OKN15" s="11"/>
      <c r="OKO15" s="11"/>
      <c r="OKP15" s="11"/>
      <c r="OKQ15" s="11"/>
      <c r="OKR15" s="11"/>
      <c r="OKS15" s="11"/>
      <c r="OKT15" s="11"/>
      <c r="OKU15" s="11"/>
      <c r="OKV15" s="11"/>
      <c r="OKW15" s="11"/>
      <c r="OKX15" s="11"/>
      <c r="OKY15" s="11"/>
      <c r="OKZ15" s="11"/>
      <c r="OLA15" s="11"/>
      <c r="OLB15" s="11"/>
      <c r="OLC15" s="11"/>
      <c r="OLD15" s="11"/>
      <c r="OLE15" s="11"/>
      <c r="OLF15" s="11"/>
      <c r="OLG15" s="11"/>
      <c r="OLH15" s="11"/>
      <c r="OLI15" s="11"/>
      <c r="OLJ15" s="11"/>
      <c r="OLK15" s="11"/>
      <c r="OLL15" s="11"/>
      <c r="OLM15" s="11"/>
      <c r="OLN15" s="11"/>
      <c r="OLO15" s="11"/>
      <c r="OLP15" s="11"/>
      <c r="OLQ15" s="11"/>
      <c r="OLR15" s="11"/>
      <c r="OLS15" s="11"/>
      <c r="OLT15" s="11"/>
      <c r="OLU15" s="11"/>
      <c r="OLV15" s="11"/>
      <c r="OLW15" s="11"/>
      <c r="OLX15" s="11"/>
      <c r="OLY15" s="11"/>
      <c r="OLZ15" s="11"/>
      <c r="OMA15" s="11"/>
      <c r="OMB15" s="11"/>
      <c r="OMC15" s="11"/>
      <c r="OMD15" s="11"/>
      <c r="OME15" s="11"/>
      <c r="OMF15" s="11"/>
      <c r="OMG15" s="11"/>
      <c r="OMH15" s="11"/>
      <c r="OMI15" s="11"/>
      <c r="OMJ15" s="11"/>
      <c r="OMK15" s="11"/>
      <c r="OML15" s="11"/>
      <c r="OMM15" s="11"/>
      <c r="OMN15" s="11"/>
      <c r="OMO15" s="11"/>
      <c r="OMP15" s="11"/>
      <c r="OMQ15" s="11"/>
      <c r="OMR15" s="11"/>
      <c r="OMS15" s="11"/>
      <c r="OMT15" s="11"/>
      <c r="OMU15" s="11"/>
      <c r="OMV15" s="11"/>
      <c r="OMW15" s="11"/>
      <c r="OMX15" s="11"/>
      <c r="OMY15" s="11"/>
      <c r="OMZ15" s="11"/>
      <c r="ONA15" s="11"/>
      <c r="ONB15" s="11"/>
      <c r="ONC15" s="11"/>
      <c r="OND15" s="11"/>
      <c r="ONE15" s="11"/>
      <c r="ONF15" s="11"/>
      <c r="ONG15" s="11"/>
      <c r="ONH15" s="11"/>
      <c r="ONI15" s="11"/>
      <c r="ONJ15" s="11"/>
      <c r="ONK15" s="11"/>
      <c r="ONL15" s="11"/>
      <c r="ONM15" s="11"/>
      <c r="ONN15" s="11"/>
      <c r="ONO15" s="11"/>
      <c r="ONP15" s="11"/>
      <c r="ONQ15" s="11"/>
      <c r="ONR15" s="11"/>
      <c r="ONS15" s="11"/>
      <c r="ONT15" s="11"/>
      <c r="ONU15" s="11"/>
      <c r="ONV15" s="11"/>
      <c r="ONW15" s="11"/>
      <c r="ONX15" s="11"/>
      <c r="ONY15" s="11"/>
      <c r="ONZ15" s="11"/>
      <c r="OOA15" s="11"/>
      <c r="OOB15" s="11"/>
      <c r="OOC15" s="11"/>
      <c r="OOD15" s="11"/>
      <c r="OOE15" s="11"/>
      <c r="OOF15" s="11"/>
      <c r="OOG15" s="11"/>
      <c r="OOH15" s="11"/>
      <c r="OOI15" s="11"/>
      <c r="OOJ15" s="11"/>
      <c r="OOK15" s="11"/>
      <c r="OOL15" s="11"/>
      <c r="OOM15" s="11"/>
      <c r="OON15" s="11"/>
      <c r="OOO15" s="11"/>
      <c r="OOP15" s="11"/>
      <c r="OOQ15" s="11"/>
      <c r="OOR15" s="11"/>
      <c r="OOS15" s="11"/>
      <c r="OOT15" s="11"/>
      <c r="OOU15" s="11"/>
      <c r="OOV15" s="11"/>
      <c r="OOW15" s="11"/>
      <c r="OOX15" s="11"/>
      <c r="OOY15" s="11"/>
      <c r="OOZ15" s="11"/>
      <c r="OPA15" s="11"/>
      <c r="OPB15" s="11"/>
      <c r="OPC15" s="11"/>
      <c r="OPD15" s="11"/>
      <c r="OPE15" s="11"/>
      <c r="OPF15" s="11"/>
      <c r="OPG15" s="11"/>
      <c r="OPH15" s="11"/>
      <c r="OPI15" s="11"/>
      <c r="OPJ15" s="11"/>
      <c r="OPK15" s="11"/>
      <c r="OPL15" s="11"/>
      <c r="OPM15" s="11"/>
      <c r="OPN15" s="11"/>
      <c r="OPO15" s="11"/>
      <c r="OPP15" s="11"/>
      <c r="OPQ15" s="11"/>
      <c r="OPR15" s="11"/>
      <c r="OPS15" s="11"/>
      <c r="OPT15" s="11"/>
      <c r="OPU15" s="11"/>
      <c r="OPV15" s="11"/>
      <c r="OPW15" s="11"/>
      <c r="OPX15" s="11"/>
      <c r="OPY15" s="11"/>
      <c r="OPZ15" s="11"/>
      <c r="OQA15" s="11"/>
      <c r="OQB15" s="11"/>
      <c r="OQC15" s="11"/>
      <c r="OQD15" s="11"/>
      <c r="OQE15" s="11"/>
      <c r="OQF15" s="11"/>
      <c r="OQG15" s="11"/>
      <c r="OQH15" s="11"/>
      <c r="OQI15" s="11"/>
      <c r="OQJ15" s="11"/>
      <c r="OQK15" s="11"/>
      <c r="OQL15" s="11"/>
      <c r="OQM15" s="11"/>
      <c r="OQN15" s="11"/>
      <c r="OQO15" s="11"/>
      <c r="OQP15" s="11"/>
      <c r="OQQ15" s="11"/>
      <c r="OQR15" s="11"/>
      <c r="OQS15" s="11"/>
      <c r="OQT15" s="11"/>
      <c r="OQU15" s="11"/>
      <c r="OQV15" s="11"/>
      <c r="OQW15" s="11"/>
      <c r="OQX15" s="11"/>
      <c r="OQY15" s="11"/>
      <c r="OQZ15" s="11"/>
      <c r="ORA15" s="11"/>
      <c r="ORB15" s="11"/>
      <c r="ORC15" s="11"/>
      <c r="ORD15" s="11"/>
      <c r="ORE15" s="11"/>
      <c r="ORF15" s="11"/>
      <c r="ORG15" s="11"/>
      <c r="ORH15" s="11"/>
      <c r="ORI15" s="11"/>
      <c r="ORJ15" s="11"/>
      <c r="ORK15" s="11"/>
      <c r="ORL15" s="11"/>
      <c r="ORM15" s="11"/>
      <c r="ORN15" s="11"/>
      <c r="ORO15" s="11"/>
      <c r="ORP15" s="11"/>
      <c r="ORQ15" s="11"/>
      <c r="ORR15" s="11"/>
      <c r="ORS15" s="11"/>
      <c r="ORT15" s="11"/>
      <c r="ORU15" s="11"/>
      <c r="ORV15" s="11"/>
      <c r="ORW15" s="11"/>
      <c r="ORX15" s="11"/>
      <c r="ORY15" s="11"/>
      <c r="ORZ15" s="11"/>
      <c r="OSA15" s="11"/>
      <c r="OSB15" s="11"/>
      <c r="OSC15" s="11"/>
      <c r="OSD15" s="11"/>
      <c r="OSE15" s="11"/>
      <c r="OSF15" s="11"/>
      <c r="OSG15" s="11"/>
      <c r="OSH15" s="11"/>
      <c r="OSI15" s="11"/>
      <c r="OSJ15" s="11"/>
      <c r="OSK15" s="11"/>
      <c r="OSL15" s="11"/>
      <c r="OSM15" s="11"/>
      <c r="OSN15" s="11"/>
      <c r="OSO15" s="11"/>
      <c r="OSP15" s="11"/>
      <c r="OSQ15" s="11"/>
      <c r="OSR15" s="11"/>
      <c r="OSS15" s="11"/>
      <c r="OST15" s="11"/>
      <c r="OSU15" s="11"/>
      <c r="OSV15" s="11"/>
      <c r="OSW15" s="11"/>
      <c r="OSX15" s="11"/>
      <c r="OSY15" s="11"/>
      <c r="OSZ15" s="11"/>
      <c r="OTA15" s="11"/>
      <c r="OTB15" s="11"/>
      <c r="OTC15" s="11"/>
      <c r="OTD15" s="11"/>
      <c r="OTE15" s="11"/>
      <c r="OTF15" s="11"/>
      <c r="OTG15" s="11"/>
      <c r="OTH15" s="11"/>
      <c r="OTI15" s="11"/>
      <c r="OTJ15" s="11"/>
      <c r="OTK15" s="11"/>
      <c r="OTL15" s="11"/>
      <c r="OTM15" s="11"/>
      <c r="OTN15" s="11"/>
      <c r="OTO15" s="11"/>
      <c r="OTP15" s="11"/>
      <c r="OTQ15" s="11"/>
      <c r="OTR15" s="11"/>
      <c r="OTS15" s="11"/>
      <c r="OTT15" s="11"/>
      <c r="OTU15" s="11"/>
      <c r="OTV15" s="11"/>
      <c r="OTW15" s="11"/>
      <c r="OTX15" s="11"/>
      <c r="OTY15" s="11"/>
      <c r="OTZ15" s="11"/>
      <c r="OUA15" s="11"/>
      <c r="OUB15" s="11"/>
      <c r="OUC15" s="11"/>
      <c r="OUD15" s="11"/>
      <c r="OUE15" s="11"/>
      <c r="OUF15" s="11"/>
      <c r="OUG15" s="11"/>
      <c r="OUH15" s="11"/>
      <c r="OUI15" s="11"/>
      <c r="OUJ15" s="11"/>
      <c r="OUK15" s="11"/>
      <c r="OUL15" s="11"/>
      <c r="OUM15" s="11"/>
      <c r="OUN15" s="11"/>
      <c r="OUO15" s="11"/>
      <c r="OUP15" s="11"/>
      <c r="OUQ15" s="11"/>
      <c r="OUR15" s="11"/>
      <c r="OUS15" s="11"/>
      <c r="OUT15" s="11"/>
      <c r="OUU15" s="11"/>
      <c r="OUV15" s="11"/>
      <c r="OUW15" s="11"/>
      <c r="OUX15" s="11"/>
      <c r="OUY15" s="11"/>
      <c r="OUZ15" s="11"/>
      <c r="OVA15" s="11"/>
      <c r="OVB15" s="11"/>
      <c r="OVC15" s="11"/>
      <c r="OVD15" s="11"/>
      <c r="OVE15" s="11"/>
      <c r="OVF15" s="11"/>
      <c r="OVG15" s="11"/>
      <c r="OVH15" s="11"/>
      <c r="OVI15" s="11"/>
      <c r="OVJ15" s="11"/>
      <c r="OVK15" s="11"/>
      <c r="OVL15" s="11"/>
      <c r="OVM15" s="11"/>
      <c r="OVN15" s="11"/>
      <c r="OVO15" s="11"/>
      <c r="OVP15" s="11"/>
      <c r="OVQ15" s="11"/>
      <c r="OVR15" s="11"/>
      <c r="OVS15" s="11"/>
      <c r="OVT15" s="11"/>
      <c r="OVU15" s="11"/>
      <c r="OVV15" s="11"/>
      <c r="OVW15" s="11"/>
      <c r="OVX15" s="11"/>
      <c r="OVY15" s="11"/>
      <c r="OVZ15" s="11"/>
      <c r="OWA15" s="11"/>
      <c r="OWB15" s="11"/>
      <c r="OWC15" s="11"/>
      <c r="OWD15" s="11"/>
      <c r="OWE15" s="11"/>
      <c r="OWF15" s="11"/>
      <c r="OWG15" s="11"/>
      <c r="OWH15" s="11"/>
      <c r="OWI15" s="11"/>
      <c r="OWJ15" s="11"/>
      <c r="OWK15" s="11"/>
      <c r="OWL15" s="11"/>
      <c r="OWM15" s="11"/>
      <c r="OWN15" s="11"/>
      <c r="OWO15" s="11"/>
      <c r="OWP15" s="11"/>
      <c r="OWQ15" s="11"/>
      <c r="OWR15" s="11"/>
      <c r="OWS15" s="11"/>
      <c r="OWT15" s="11"/>
      <c r="OWU15" s="11"/>
      <c r="OWV15" s="11"/>
      <c r="OWW15" s="11"/>
      <c r="OWX15" s="11"/>
      <c r="OWY15" s="11"/>
      <c r="OWZ15" s="11"/>
      <c r="OXA15" s="11"/>
      <c r="OXB15" s="11"/>
      <c r="OXC15" s="11"/>
      <c r="OXD15" s="11"/>
      <c r="OXE15" s="11"/>
      <c r="OXF15" s="11"/>
      <c r="OXG15" s="11"/>
      <c r="OXH15" s="11"/>
      <c r="OXI15" s="11"/>
      <c r="OXJ15" s="11"/>
      <c r="OXK15" s="11"/>
      <c r="OXL15" s="11"/>
      <c r="OXM15" s="11"/>
      <c r="OXN15" s="11"/>
      <c r="OXO15" s="11"/>
      <c r="OXP15" s="11"/>
      <c r="OXQ15" s="11"/>
      <c r="OXR15" s="11"/>
      <c r="OXS15" s="11"/>
      <c r="OXT15" s="11"/>
      <c r="OXU15" s="11"/>
      <c r="OXV15" s="11"/>
      <c r="OXW15" s="11"/>
      <c r="OXX15" s="11"/>
      <c r="OXY15" s="11"/>
      <c r="OXZ15" s="11"/>
      <c r="OYA15" s="11"/>
      <c r="OYB15" s="11"/>
      <c r="OYC15" s="11"/>
      <c r="OYD15" s="11"/>
      <c r="OYE15" s="11"/>
      <c r="OYF15" s="11"/>
      <c r="OYG15" s="11"/>
      <c r="OYH15" s="11"/>
      <c r="OYI15" s="11"/>
      <c r="OYJ15" s="11"/>
      <c r="OYK15" s="11"/>
      <c r="OYL15" s="11"/>
      <c r="OYM15" s="11"/>
      <c r="OYN15" s="11"/>
      <c r="OYO15" s="11"/>
      <c r="OYP15" s="11"/>
      <c r="OYQ15" s="11"/>
      <c r="OYR15" s="11"/>
      <c r="OYS15" s="11"/>
      <c r="OYT15" s="11"/>
      <c r="OYU15" s="11"/>
      <c r="OYV15" s="11"/>
      <c r="OYW15" s="11"/>
      <c r="OYX15" s="11"/>
      <c r="OYY15" s="11"/>
      <c r="OYZ15" s="11"/>
      <c r="OZA15" s="11"/>
      <c r="OZB15" s="11"/>
      <c r="OZC15" s="11"/>
      <c r="OZD15" s="11"/>
      <c r="OZE15" s="11"/>
      <c r="OZF15" s="11"/>
      <c r="OZG15" s="11"/>
      <c r="OZH15" s="11"/>
      <c r="OZI15" s="11"/>
      <c r="OZJ15" s="11"/>
      <c r="OZK15" s="11"/>
      <c r="OZL15" s="11"/>
      <c r="OZM15" s="11"/>
      <c r="OZN15" s="11"/>
      <c r="OZO15" s="11"/>
      <c r="OZP15" s="11"/>
      <c r="OZQ15" s="11"/>
      <c r="OZR15" s="11"/>
      <c r="OZS15" s="11"/>
      <c r="OZT15" s="11"/>
      <c r="OZU15" s="11"/>
      <c r="OZV15" s="11"/>
      <c r="OZW15" s="11"/>
      <c r="OZX15" s="11"/>
      <c r="OZY15" s="11"/>
      <c r="OZZ15" s="11"/>
      <c r="PAA15" s="11"/>
      <c r="PAB15" s="11"/>
      <c r="PAC15" s="11"/>
      <c r="PAD15" s="11"/>
      <c r="PAE15" s="11"/>
      <c r="PAF15" s="11"/>
      <c r="PAG15" s="11"/>
      <c r="PAH15" s="11"/>
      <c r="PAI15" s="11"/>
      <c r="PAJ15" s="11"/>
      <c r="PAK15" s="11"/>
      <c r="PAL15" s="11"/>
      <c r="PAM15" s="11"/>
      <c r="PAN15" s="11"/>
      <c r="PAO15" s="11"/>
      <c r="PAP15" s="11"/>
      <c r="PAQ15" s="11"/>
      <c r="PAR15" s="11"/>
      <c r="PAS15" s="11"/>
      <c r="PAT15" s="11"/>
      <c r="PAU15" s="11"/>
      <c r="PAV15" s="11"/>
      <c r="PAW15" s="11"/>
      <c r="PAX15" s="11"/>
      <c r="PAY15" s="11"/>
      <c r="PAZ15" s="11"/>
      <c r="PBA15" s="11"/>
      <c r="PBB15" s="11"/>
      <c r="PBC15" s="11"/>
      <c r="PBD15" s="11"/>
      <c r="PBE15" s="11"/>
      <c r="PBF15" s="11"/>
      <c r="PBG15" s="11"/>
      <c r="PBH15" s="11"/>
      <c r="PBI15" s="11"/>
      <c r="PBJ15" s="11"/>
      <c r="PBK15" s="11"/>
      <c r="PBL15" s="11"/>
      <c r="PBM15" s="11"/>
      <c r="PBN15" s="11"/>
      <c r="PBO15" s="11"/>
      <c r="PBP15" s="11"/>
      <c r="PBQ15" s="11"/>
      <c r="PBR15" s="11"/>
      <c r="PBS15" s="11"/>
      <c r="PBT15" s="11"/>
      <c r="PBU15" s="11"/>
      <c r="PBV15" s="11"/>
      <c r="PBW15" s="11"/>
      <c r="PBX15" s="11"/>
      <c r="PBY15" s="11"/>
      <c r="PBZ15" s="11"/>
      <c r="PCA15" s="11"/>
      <c r="PCB15" s="11"/>
      <c r="PCC15" s="11"/>
      <c r="PCD15" s="11"/>
      <c r="PCE15" s="11"/>
      <c r="PCF15" s="11"/>
      <c r="PCG15" s="11"/>
      <c r="PCH15" s="11"/>
      <c r="PCI15" s="11"/>
      <c r="PCJ15" s="11"/>
      <c r="PCK15" s="11"/>
      <c r="PCL15" s="11"/>
      <c r="PCM15" s="11"/>
      <c r="PCN15" s="11"/>
      <c r="PCO15" s="11"/>
      <c r="PCP15" s="11"/>
      <c r="PCQ15" s="11"/>
      <c r="PCR15" s="11"/>
      <c r="PCS15" s="11"/>
      <c r="PCT15" s="11"/>
      <c r="PCU15" s="11"/>
      <c r="PCV15" s="11"/>
      <c r="PCW15" s="11"/>
      <c r="PCX15" s="11"/>
      <c r="PCY15" s="11"/>
      <c r="PCZ15" s="11"/>
      <c r="PDA15" s="11"/>
      <c r="PDB15" s="11"/>
      <c r="PDC15" s="11"/>
      <c r="PDD15" s="11"/>
      <c r="PDE15" s="11"/>
      <c r="PDF15" s="11"/>
      <c r="PDG15" s="11"/>
      <c r="PDH15" s="11"/>
      <c r="PDI15" s="11"/>
      <c r="PDJ15" s="11"/>
      <c r="PDK15" s="11"/>
      <c r="PDL15" s="11"/>
      <c r="PDM15" s="11"/>
      <c r="PDN15" s="11"/>
      <c r="PDO15" s="11"/>
      <c r="PDP15" s="11"/>
      <c r="PDQ15" s="11"/>
      <c r="PDR15" s="11"/>
      <c r="PDS15" s="11"/>
      <c r="PDT15" s="11"/>
      <c r="PDU15" s="11"/>
      <c r="PDV15" s="11"/>
      <c r="PDW15" s="11"/>
      <c r="PDX15" s="11"/>
      <c r="PDY15" s="11"/>
      <c r="PDZ15" s="11"/>
      <c r="PEA15" s="11"/>
      <c r="PEB15" s="11"/>
      <c r="PEC15" s="11"/>
      <c r="PED15" s="11"/>
      <c r="PEE15" s="11"/>
      <c r="PEF15" s="11"/>
      <c r="PEG15" s="11"/>
      <c r="PEH15" s="11"/>
      <c r="PEI15" s="11"/>
      <c r="PEJ15" s="11"/>
      <c r="PEK15" s="11"/>
      <c r="PEL15" s="11"/>
      <c r="PEM15" s="11"/>
      <c r="PEN15" s="11"/>
      <c r="PEO15" s="11"/>
      <c r="PEP15" s="11"/>
      <c r="PEQ15" s="11"/>
      <c r="PER15" s="11"/>
      <c r="PES15" s="11"/>
      <c r="PET15" s="11"/>
      <c r="PEU15" s="11"/>
      <c r="PEV15" s="11"/>
      <c r="PEW15" s="11"/>
      <c r="PEX15" s="11"/>
      <c r="PEY15" s="11"/>
      <c r="PEZ15" s="11"/>
      <c r="PFA15" s="11"/>
      <c r="PFB15" s="11"/>
      <c r="PFC15" s="11"/>
      <c r="PFD15" s="11"/>
      <c r="PFE15" s="11"/>
      <c r="PFF15" s="11"/>
      <c r="PFG15" s="11"/>
      <c r="PFH15" s="11"/>
      <c r="PFI15" s="11"/>
      <c r="PFJ15" s="11"/>
      <c r="PFK15" s="11"/>
      <c r="PFL15" s="11"/>
      <c r="PFM15" s="11"/>
      <c r="PFN15" s="11"/>
      <c r="PFO15" s="11"/>
      <c r="PFP15" s="11"/>
      <c r="PFQ15" s="11"/>
      <c r="PFR15" s="11"/>
      <c r="PFS15" s="11"/>
      <c r="PFT15" s="11"/>
      <c r="PFU15" s="11"/>
      <c r="PFV15" s="11"/>
      <c r="PFW15" s="11"/>
      <c r="PFX15" s="11"/>
      <c r="PFY15" s="11"/>
      <c r="PFZ15" s="11"/>
      <c r="PGA15" s="11"/>
      <c r="PGB15" s="11"/>
      <c r="PGC15" s="11"/>
      <c r="PGD15" s="11"/>
      <c r="PGE15" s="11"/>
      <c r="PGF15" s="11"/>
      <c r="PGG15" s="11"/>
      <c r="PGH15" s="11"/>
      <c r="PGI15" s="11"/>
      <c r="PGJ15" s="11"/>
      <c r="PGK15" s="11"/>
      <c r="PGL15" s="11"/>
      <c r="PGM15" s="11"/>
      <c r="PGN15" s="11"/>
      <c r="PGO15" s="11"/>
      <c r="PGP15" s="11"/>
      <c r="PGQ15" s="11"/>
      <c r="PGR15" s="11"/>
      <c r="PGS15" s="11"/>
      <c r="PGT15" s="11"/>
      <c r="PGU15" s="11"/>
      <c r="PGV15" s="11"/>
      <c r="PGW15" s="11"/>
      <c r="PGX15" s="11"/>
      <c r="PGY15" s="11"/>
      <c r="PGZ15" s="11"/>
      <c r="PHA15" s="11"/>
      <c r="PHB15" s="11"/>
      <c r="PHC15" s="11"/>
      <c r="PHD15" s="11"/>
      <c r="PHE15" s="11"/>
      <c r="PHF15" s="11"/>
      <c r="PHG15" s="11"/>
      <c r="PHH15" s="11"/>
      <c r="PHI15" s="11"/>
      <c r="PHJ15" s="11"/>
      <c r="PHK15" s="11"/>
      <c r="PHL15" s="11"/>
      <c r="PHM15" s="11"/>
      <c r="PHN15" s="11"/>
      <c r="PHO15" s="11"/>
      <c r="PHP15" s="11"/>
      <c r="PHQ15" s="11"/>
      <c r="PHR15" s="11"/>
      <c r="PHS15" s="11"/>
      <c r="PHT15" s="11"/>
      <c r="PHU15" s="11"/>
      <c r="PHV15" s="11"/>
      <c r="PHW15" s="11"/>
      <c r="PHX15" s="11"/>
      <c r="PHY15" s="11"/>
      <c r="PHZ15" s="11"/>
      <c r="PIA15" s="11"/>
      <c r="PIB15" s="11"/>
      <c r="PIC15" s="11"/>
      <c r="PID15" s="11"/>
      <c r="PIE15" s="11"/>
      <c r="PIF15" s="11"/>
      <c r="PIG15" s="11"/>
      <c r="PIH15" s="11"/>
      <c r="PII15" s="11"/>
      <c r="PIJ15" s="11"/>
      <c r="PIK15" s="11"/>
      <c r="PIL15" s="11"/>
      <c r="PIM15" s="11"/>
      <c r="PIN15" s="11"/>
      <c r="PIO15" s="11"/>
      <c r="PIP15" s="11"/>
      <c r="PIQ15" s="11"/>
      <c r="PIR15" s="11"/>
      <c r="PIS15" s="11"/>
      <c r="PIT15" s="11"/>
      <c r="PIU15" s="11"/>
      <c r="PIV15" s="11"/>
      <c r="PIW15" s="11"/>
      <c r="PIX15" s="11"/>
      <c r="PIY15" s="11"/>
      <c r="PIZ15" s="11"/>
      <c r="PJA15" s="11"/>
      <c r="PJB15" s="11"/>
      <c r="PJC15" s="11"/>
      <c r="PJD15" s="11"/>
      <c r="PJE15" s="11"/>
      <c r="PJF15" s="11"/>
      <c r="PJG15" s="11"/>
      <c r="PJH15" s="11"/>
      <c r="PJI15" s="11"/>
      <c r="PJJ15" s="11"/>
      <c r="PJK15" s="11"/>
      <c r="PJL15" s="11"/>
      <c r="PJM15" s="11"/>
      <c r="PJN15" s="11"/>
      <c r="PJO15" s="11"/>
      <c r="PJP15" s="11"/>
      <c r="PJQ15" s="11"/>
      <c r="PJR15" s="11"/>
      <c r="PJS15" s="11"/>
      <c r="PJT15" s="11"/>
      <c r="PJU15" s="11"/>
      <c r="PJV15" s="11"/>
      <c r="PJW15" s="11"/>
      <c r="PJX15" s="11"/>
      <c r="PJY15" s="11"/>
      <c r="PJZ15" s="11"/>
      <c r="PKA15" s="11"/>
      <c r="PKB15" s="11"/>
      <c r="PKC15" s="11"/>
      <c r="PKD15" s="11"/>
      <c r="PKE15" s="11"/>
      <c r="PKF15" s="11"/>
      <c r="PKG15" s="11"/>
      <c r="PKH15" s="11"/>
      <c r="PKI15" s="11"/>
      <c r="PKJ15" s="11"/>
      <c r="PKK15" s="11"/>
      <c r="PKL15" s="11"/>
      <c r="PKM15" s="11"/>
      <c r="PKN15" s="11"/>
      <c r="PKO15" s="11"/>
      <c r="PKP15" s="11"/>
      <c r="PKQ15" s="11"/>
      <c r="PKR15" s="11"/>
      <c r="PKS15" s="11"/>
      <c r="PKT15" s="11"/>
      <c r="PKU15" s="11"/>
      <c r="PKV15" s="11"/>
      <c r="PKW15" s="11"/>
      <c r="PKX15" s="11"/>
      <c r="PKY15" s="11"/>
      <c r="PKZ15" s="11"/>
      <c r="PLA15" s="11"/>
      <c r="PLB15" s="11"/>
      <c r="PLC15" s="11"/>
      <c r="PLD15" s="11"/>
      <c r="PLE15" s="11"/>
      <c r="PLF15" s="11"/>
      <c r="PLG15" s="11"/>
      <c r="PLH15" s="11"/>
      <c r="PLI15" s="11"/>
      <c r="PLJ15" s="11"/>
      <c r="PLK15" s="11"/>
      <c r="PLL15" s="11"/>
      <c r="PLM15" s="11"/>
      <c r="PLN15" s="11"/>
      <c r="PLO15" s="11"/>
      <c r="PLP15" s="11"/>
      <c r="PLQ15" s="11"/>
      <c r="PLR15" s="11"/>
      <c r="PLS15" s="11"/>
      <c r="PLT15" s="11"/>
      <c r="PLU15" s="11"/>
      <c r="PLV15" s="11"/>
      <c r="PLW15" s="11"/>
      <c r="PLX15" s="11"/>
      <c r="PLY15" s="11"/>
      <c r="PLZ15" s="11"/>
      <c r="PMA15" s="11"/>
      <c r="PMB15" s="11"/>
      <c r="PMC15" s="11"/>
      <c r="PMD15" s="11"/>
      <c r="PME15" s="11"/>
      <c r="PMF15" s="11"/>
      <c r="PMG15" s="11"/>
      <c r="PMH15" s="11"/>
      <c r="PMI15" s="11"/>
      <c r="PMJ15" s="11"/>
      <c r="PMK15" s="11"/>
      <c r="PML15" s="11"/>
      <c r="PMM15" s="11"/>
      <c r="PMN15" s="11"/>
      <c r="PMO15" s="11"/>
      <c r="PMP15" s="11"/>
      <c r="PMQ15" s="11"/>
      <c r="PMR15" s="11"/>
      <c r="PMS15" s="11"/>
      <c r="PMT15" s="11"/>
      <c r="PMU15" s="11"/>
      <c r="PMV15" s="11"/>
      <c r="PMW15" s="11"/>
      <c r="PMX15" s="11"/>
      <c r="PMY15" s="11"/>
      <c r="PMZ15" s="11"/>
      <c r="PNA15" s="11"/>
      <c r="PNB15" s="11"/>
      <c r="PNC15" s="11"/>
      <c r="PND15" s="11"/>
      <c r="PNE15" s="11"/>
      <c r="PNF15" s="11"/>
      <c r="PNG15" s="11"/>
      <c r="PNH15" s="11"/>
      <c r="PNI15" s="11"/>
      <c r="PNJ15" s="11"/>
      <c r="PNK15" s="11"/>
      <c r="PNL15" s="11"/>
      <c r="PNM15" s="11"/>
      <c r="PNN15" s="11"/>
      <c r="PNO15" s="11"/>
      <c r="PNP15" s="11"/>
      <c r="PNQ15" s="11"/>
      <c r="PNR15" s="11"/>
      <c r="PNS15" s="11"/>
      <c r="PNT15" s="11"/>
      <c r="PNU15" s="11"/>
      <c r="PNV15" s="11"/>
      <c r="PNW15" s="11"/>
      <c r="PNX15" s="11"/>
      <c r="PNY15" s="11"/>
      <c r="PNZ15" s="11"/>
      <c r="POA15" s="11"/>
      <c r="POB15" s="11"/>
      <c r="POC15" s="11"/>
      <c r="POD15" s="11"/>
      <c r="POE15" s="11"/>
      <c r="POF15" s="11"/>
      <c r="POG15" s="11"/>
      <c r="POH15" s="11"/>
      <c r="POI15" s="11"/>
      <c r="POJ15" s="11"/>
      <c r="POK15" s="11"/>
      <c r="POL15" s="11"/>
      <c r="POM15" s="11"/>
      <c r="PON15" s="11"/>
      <c r="POO15" s="11"/>
      <c r="POP15" s="11"/>
      <c r="POQ15" s="11"/>
      <c r="POR15" s="11"/>
      <c r="POS15" s="11"/>
      <c r="POT15" s="11"/>
      <c r="POU15" s="11"/>
      <c r="POV15" s="11"/>
      <c r="POW15" s="11"/>
      <c r="POX15" s="11"/>
      <c r="POY15" s="11"/>
      <c r="POZ15" s="11"/>
      <c r="PPA15" s="11"/>
      <c r="PPB15" s="11"/>
      <c r="PPC15" s="11"/>
      <c r="PPD15" s="11"/>
      <c r="PPE15" s="11"/>
      <c r="PPF15" s="11"/>
      <c r="PPG15" s="11"/>
      <c r="PPH15" s="11"/>
      <c r="PPI15" s="11"/>
      <c r="PPJ15" s="11"/>
      <c r="PPK15" s="11"/>
      <c r="PPL15" s="11"/>
      <c r="PPM15" s="11"/>
      <c r="PPN15" s="11"/>
      <c r="PPO15" s="11"/>
      <c r="PPP15" s="11"/>
      <c r="PPQ15" s="11"/>
      <c r="PPR15" s="11"/>
      <c r="PPS15" s="11"/>
      <c r="PPT15" s="11"/>
      <c r="PPU15" s="11"/>
      <c r="PPV15" s="11"/>
      <c r="PPW15" s="11"/>
      <c r="PPX15" s="11"/>
      <c r="PPY15" s="11"/>
      <c r="PPZ15" s="11"/>
      <c r="PQA15" s="11"/>
      <c r="PQB15" s="11"/>
      <c r="PQC15" s="11"/>
      <c r="PQD15" s="11"/>
      <c r="PQE15" s="11"/>
      <c r="PQF15" s="11"/>
      <c r="PQG15" s="11"/>
      <c r="PQH15" s="11"/>
      <c r="PQI15" s="11"/>
      <c r="PQJ15" s="11"/>
      <c r="PQK15" s="11"/>
      <c r="PQL15" s="11"/>
      <c r="PQM15" s="11"/>
      <c r="PQN15" s="11"/>
      <c r="PQO15" s="11"/>
      <c r="PQP15" s="11"/>
      <c r="PQQ15" s="11"/>
      <c r="PQR15" s="11"/>
      <c r="PQS15" s="11"/>
      <c r="PQT15" s="11"/>
      <c r="PQU15" s="11"/>
      <c r="PQV15" s="11"/>
      <c r="PQW15" s="11"/>
      <c r="PQX15" s="11"/>
      <c r="PQY15" s="11"/>
      <c r="PQZ15" s="11"/>
      <c r="PRA15" s="11"/>
      <c r="PRB15" s="11"/>
      <c r="PRC15" s="11"/>
      <c r="PRD15" s="11"/>
      <c r="PRE15" s="11"/>
      <c r="PRF15" s="11"/>
      <c r="PRG15" s="11"/>
      <c r="PRH15" s="11"/>
      <c r="PRI15" s="11"/>
      <c r="PRJ15" s="11"/>
      <c r="PRK15" s="11"/>
      <c r="PRL15" s="11"/>
      <c r="PRM15" s="11"/>
      <c r="PRN15" s="11"/>
      <c r="PRO15" s="11"/>
      <c r="PRP15" s="11"/>
      <c r="PRQ15" s="11"/>
      <c r="PRR15" s="11"/>
      <c r="PRS15" s="11"/>
      <c r="PRT15" s="11"/>
      <c r="PRU15" s="11"/>
      <c r="PRV15" s="11"/>
      <c r="PRW15" s="11"/>
      <c r="PRX15" s="11"/>
      <c r="PRY15" s="11"/>
      <c r="PRZ15" s="11"/>
      <c r="PSA15" s="11"/>
      <c r="PSB15" s="11"/>
      <c r="PSC15" s="11"/>
      <c r="PSD15" s="11"/>
      <c r="PSE15" s="11"/>
      <c r="PSF15" s="11"/>
      <c r="PSG15" s="11"/>
      <c r="PSH15" s="11"/>
      <c r="PSI15" s="11"/>
      <c r="PSJ15" s="11"/>
      <c r="PSK15" s="11"/>
      <c r="PSL15" s="11"/>
      <c r="PSM15" s="11"/>
      <c r="PSN15" s="11"/>
      <c r="PSO15" s="11"/>
      <c r="PSP15" s="11"/>
      <c r="PSQ15" s="11"/>
      <c r="PSR15" s="11"/>
      <c r="PSS15" s="11"/>
      <c r="PST15" s="11"/>
      <c r="PSU15" s="11"/>
      <c r="PSV15" s="11"/>
      <c r="PSW15" s="11"/>
      <c r="PSX15" s="11"/>
      <c r="PSY15" s="11"/>
      <c r="PSZ15" s="11"/>
      <c r="PTA15" s="11"/>
      <c r="PTB15" s="11"/>
      <c r="PTC15" s="11"/>
      <c r="PTD15" s="11"/>
      <c r="PTE15" s="11"/>
      <c r="PTF15" s="11"/>
      <c r="PTG15" s="11"/>
      <c r="PTH15" s="11"/>
      <c r="PTI15" s="11"/>
      <c r="PTJ15" s="11"/>
      <c r="PTK15" s="11"/>
      <c r="PTL15" s="11"/>
      <c r="PTM15" s="11"/>
      <c r="PTN15" s="11"/>
      <c r="PTO15" s="11"/>
      <c r="PTP15" s="11"/>
      <c r="PTQ15" s="11"/>
      <c r="PTR15" s="11"/>
      <c r="PTS15" s="11"/>
      <c r="PTT15" s="11"/>
      <c r="PTU15" s="11"/>
      <c r="PTV15" s="11"/>
      <c r="PTW15" s="11"/>
      <c r="PTX15" s="11"/>
      <c r="PTY15" s="11"/>
      <c r="PTZ15" s="11"/>
      <c r="PUA15" s="11"/>
      <c r="PUB15" s="11"/>
      <c r="PUC15" s="11"/>
      <c r="PUD15" s="11"/>
      <c r="PUE15" s="11"/>
      <c r="PUF15" s="11"/>
      <c r="PUG15" s="11"/>
      <c r="PUH15" s="11"/>
      <c r="PUI15" s="11"/>
      <c r="PUJ15" s="11"/>
      <c r="PUK15" s="11"/>
      <c r="PUL15" s="11"/>
      <c r="PUM15" s="11"/>
      <c r="PUN15" s="11"/>
      <c r="PUO15" s="11"/>
      <c r="PUP15" s="11"/>
      <c r="PUQ15" s="11"/>
      <c r="PUR15" s="11"/>
      <c r="PUS15" s="11"/>
      <c r="PUT15" s="11"/>
      <c r="PUU15" s="11"/>
      <c r="PUV15" s="11"/>
      <c r="PUW15" s="11"/>
      <c r="PUX15" s="11"/>
      <c r="PUY15" s="11"/>
      <c r="PUZ15" s="11"/>
      <c r="PVA15" s="11"/>
      <c r="PVB15" s="11"/>
      <c r="PVC15" s="11"/>
      <c r="PVD15" s="11"/>
      <c r="PVE15" s="11"/>
      <c r="PVF15" s="11"/>
      <c r="PVG15" s="11"/>
      <c r="PVH15" s="11"/>
      <c r="PVI15" s="11"/>
      <c r="PVJ15" s="11"/>
      <c r="PVK15" s="11"/>
      <c r="PVL15" s="11"/>
      <c r="PVM15" s="11"/>
      <c r="PVN15" s="11"/>
      <c r="PVO15" s="11"/>
      <c r="PVP15" s="11"/>
      <c r="PVQ15" s="11"/>
      <c r="PVR15" s="11"/>
      <c r="PVS15" s="11"/>
      <c r="PVT15" s="11"/>
      <c r="PVU15" s="11"/>
      <c r="PVV15" s="11"/>
      <c r="PVW15" s="11"/>
      <c r="PVX15" s="11"/>
      <c r="PVY15" s="11"/>
      <c r="PVZ15" s="11"/>
      <c r="PWA15" s="11"/>
      <c r="PWB15" s="11"/>
      <c r="PWC15" s="11"/>
      <c r="PWD15" s="11"/>
      <c r="PWE15" s="11"/>
      <c r="PWF15" s="11"/>
      <c r="PWG15" s="11"/>
      <c r="PWH15" s="11"/>
      <c r="PWI15" s="11"/>
      <c r="PWJ15" s="11"/>
      <c r="PWK15" s="11"/>
      <c r="PWL15" s="11"/>
      <c r="PWM15" s="11"/>
      <c r="PWN15" s="11"/>
      <c r="PWO15" s="11"/>
      <c r="PWP15" s="11"/>
      <c r="PWQ15" s="11"/>
      <c r="PWR15" s="11"/>
      <c r="PWS15" s="11"/>
      <c r="PWT15" s="11"/>
      <c r="PWU15" s="11"/>
      <c r="PWV15" s="11"/>
      <c r="PWW15" s="11"/>
      <c r="PWX15" s="11"/>
      <c r="PWY15" s="11"/>
      <c r="PWZ15" s="11"/>
      <c r="PXA15" s="11"/>
      <c r="PXB15" s="11"/>
      <c r="PXC15" s="11"/>
      <c r="PXD15" s="11"/>
      <c r="PXE15" s="11"/>
      <c r="PXF15" s="11"/>
      <c r="PXG15" s="11"/>
      <c r="PXH15" s="11"/>
      <c r="PXI15" s="11"/>
      <c r="PXJ15" s="11"/>
      <c r="PXK15" s="11"/>
      <c r="PXL15" s="11"/>
      <c r="PXM15" s="11"/>
      <c r="PXN15" s="11"/>
      <c r="PXO15" s="11"/>
      <c r="PXP15" s="11"/>
      <c r="PXQ15" s="11"/>
      <c r="PXR15" s="11"/>
      <c r="PXS15" s="11"/>
      <c r="PXT15" s="11"/>
      <c r="PXU15" s="11"/>
      <c r="PXV15" s="11"/>
      <c r="PXW15" s="11"/>
      <c r="PXX15" s="11"/>
      <c r="PXY15" s="11"/>
      <c r="PXZ15" s="11"/>
      <c r="PYA15" s="11"/>
      <c r="PYB15" s="11"/>
      <c r="PYC15" s="11"/>
      <c r="PYD15" s="11"/>
      <c r="PYE15" s="11"/>
      <c r="PYF15" s="11"/>
      <c r="PYG15" s="11"/>
      <c r="PYH15" s="11"/>
      <c r="PYI15" s="11"/>
      <c r="PYJ15" s="11"/>
      <c r="PYK15" s="11"/>
      <c r="PYL15" s="11"/>
      <c r="PYM15" s="11"/>
      <c r="PYN15" s="11"/>
      <c r="PYO15" s="11"/>
      <c r="PYP15" s="11"/>
      <c r="PYQ15" s="11"/>
      <c r="PYR15" s="11"/>
      <c r="PYS15" s="11"/>
      <c r="PYT15" s="11"/>
      <c r="PYU15" s="11"/>
      <c r="PYV15" s="11"/>
      <c r="PYW15" s="11"/>
      <c r="PYX15" s="11"/>
      <c r="PYY15" s="11"/>
      <c r="PYZ15" s="11"/>
      <c r="PZA15" s="11"/>
      <c r="PZB15" s="11"/>
      <c r="PZC15" s="11"/>
      <c r="PZD15" s="11"/>
      <c r="PZE15" s="11"/>
      <c r="PZF15" s="11"/>
      <c r="PZG15" s="11"/>
      <c r="PZH15" s="11"/>
      <c r="PZI15" s="11"/>
      <c r="PZJ15" s="11"/>
      <c r="PZK15" s="11"/>
      <c r="PZL15" s="11"/>
      <c r="PZM15" s="11"/>
      <c r="PZN15" s="11"/>
      <c r="PZO15" s="11"/>
      <c r="PZP15" s="11"/>
      <c r="PZQ15" s="11"/>
      <c r="PZR15" s="11"/>
      <c r="PZS15" s="11"/>
      <c r="PZT15" s="11"/>
      <c r="PZU15" s="11"/>
      <c r="PZV15" s="11"/>
      <c r="PZW15" s="11"/>
      <c r="PZX15" s="11"/>
      <c r="PZY15" s="11"/>
      <c r="PZZ15" s="11"/>
      <c r="QAA15" s="11"/>
      <c r="QAB15" s="11"/>
      <c r="QAC15" s="11"/>
      <c r="QAD15" s="11"/>
      <c r="QAE15" s="11"/>
      <c r="QAF15" s="11"/>
      <c r="QAG15" s="11"/>
      <c r="QAH15" s="11"/>
      <c r="QAI15" s="11"/>
      <c r="QAJ15" s="11"/>
      <c r="QAK15" s="11"/>
      <c r="QAL15" s="11"/>
      <c r="QAM15" s="11"/>
      <c r="QAN15" s="11"/>
      <c r="QAO15" s="11"/>
      <c r="QAP15" s="11"/>
      <c r="QAQ15" s="11"/>
      <c r="QAR15" s="11"/>
      <c r="QAS15" s="11"/>
      <c r="QAT15" s="11"/>
      <c r="QAU15" s="11"/>
      <c r="QAV15" s="11"/>
      <c r="QAW15" s="11"/>
      <c r="QAX15" s="11"/>
      <c r="QAY15" s="11"/>
      <c r="QAZ15" s="11"/>
      <c r="QBA15" s="11"/>
      <c r="QBB15" s="11"/>
      <c r="QBC15" s="11"/>
      <c r="QBD15" s="11"/>
      <c r="QBE15" s="11"/>
      <c r="QBF15" s="11"/>
      <c r="QBG15" s="11"/>
      <c r="QBH15" s="11"/>
      <c r="QBI15" s="11"/>
      <c r="QBJ15" s="11"/>
      <c r="QBK15" s="11"/>
      <c r="QBL15" s="11"/>
      <c r="QBM15" s="11"/>
      <c r="QBN15" s="11"/>
      <c r="QBO15" s="11"/>
      <c r="QBP15" s="11"/>
      <c r="QBQ15" s="11"/>
      <c r="QBR15" s="11"/>
      <c r="QBS15" s="11"/>
      <c r="QBT15" s="11"/>
      <c r="QBU15" s="11"/>
      <c r="QBV15" s="11"/>
      <c r="QBW15" s="11"/>
      <c r="QBX15" s="11"/>
      <c r="QBY15" s="11"/>
      <c r="QBZ15" s="11"/>
      <c r="QCA15" s="11"/>
      <c r="QCB15" s="11"/>
      <c r="QCC15" s="11"/>
      <c r="QCD15" s="11"/>
      <c r="QCE15" s="11"/>
      <c r="QCF15" s="11"/>
      <c r="QCG15" s="11"/>
      <c r="QCH15" s="11"/>
      <c r="QCI15" s="11"/>
      <c r="QCJ15" s="11"/>
      <c r="QCK15" s="11"/>
      <c r="QCL15" s="11"/>
      <c r="QCM15" s="11"/>
      <c r="QCN15" s="11"/>
      <c r="QCO15" s="11"/>
      <c r="QCP15" s="11"/>
      <c r="QCQ15" s="11"/>
      <c r="QCR15" s="11"/>
      <c r="QCS15" s="11"/>
      <c r="QCT15" s="11"/>
      <c r="QCU15" s="11"/>
      <c r="QCV15" s="11"/>
      <c r="QCW15" s="11"/>
      <c r="QCX15" s="11"/>
      <c r="QCY15" s="11"/>
      <c r="QCZ15" s="11"/>
      <c r="QDA15" s="11"/>
      <c r="QDB15" s="11"/>
      <c r="QDC15" s="11"/>
      <c r="QDD15" s="11"/>
      <c r="QDE15" s="11"/>
      <c r="QDF15" s="11"/>
      <c r="QDG15" s="11"/>
      <c r="QDH15" s="11"/>
      <c r="QDI15" s="11"/>
      <c r="QDJ15" s="11"/>
      <c r="QDK15" s="11"/>
      <c r="QDL15" s="11"/>
      <c r="QDM15" s="11"/>
      <c r="QDN15" s="11"/>
      <c r="QDO15" s="11"/>
      <c r="QDP15" s="11"/>
      <c r="QDQ15" s="11"/>
      <c r="QDR15" s="11"/>
      <c r="QDS15" s="11"/>
      <c r="QDT15" s="11"/>
      <c r="QDU15" s="11"/>
      <c r="QDV15" s="11"/>
      <c r="QDW15" s="11"/>
      <c r="QDX15" s="11"/>
      <c r="QDY15" s="11"/>
      <c r="QDZ15" s="11"/>
      <c r="QEA15" s="11"/>
      <c r="QEB15" s="11"/>
      <c r="QEC15" s="11"/>
      <c r="QED15" s="11"/>
      <c r="QEE15" s="11"/>
      <c r="QEF15" s="11"/>
      <c r="QEG15" s="11"/>
      <c r="QEH15" s="11"/>
      <c r="QEI15" s="11"/>
      <c r="QEJ15" s="11"/>
      <c r="QEK15" s="11"/>
      <c r="QEL15" s="11"/>
      <c r="QEM15" s="11"/>
      <c r="QEN15" s="11"/>
      <c r="QEO15" s="11"/>
      <c r="QEP15" s="11"/>
      <c r="QEQ15" s="11"/>
      <c r="QER15" s="11"/>
      <c r="QES15" s="11"/>
      <c r="QET15" s="11"/>
      <c r="QEU15" s="11"/>
      <c r="QEV15" s="11"/>
      <c r="QEW15" s="11"/>
      <c r="QEX15" s="11"/>
      <c r="QEY15" s="11"/>
      <c r="QEZ15" s="11"/>
      <c r="QFA15" s="11"/>
      <c r="QFB15" s="11"/>
      <c r="QFC15" s="11"/>
      <c r="QFD15" s="11"/>
      <c r="QFE15" s="11"/>
      <c r="QFF15" s="11"/>
      <c r="QFG15" s="11"/>
      <c r="QFH15" s="11"/>
      <c r="QFI15" s="11"/>
      <c r="QFJ15" s="11"/>
      <c r="QFK15" s="11"/>
      <c r="QFL15" s="11"/>
      <c r="QFM15" s="11"/>
      <c r="QFN15" s="11"/>
      <c r="QFO15" s="11"/>
      <c r="QFP15" s="11"/>
      <c r="QFQ15" s="11"/>
      <c r="QFR15" s="11"/>
      <c r="QFS15" s="11"/>
      <c r="QFT15" s="11"/>
      <c r="QFU15" s="11"/>
      <c r="QFV15" s="11"/>
      <c r="QFW15" s="11"/>
      <c r="QFX15" s="11"/>
      <c r="QFY15" s="11"/>
      <c r="QFZ15" s="11"/>
      <c r="QGA15" s="11"/>
      <c r="QGB15" s="11"/>
      <c r="QGC15" s="11"/>
      <c r="QGD15" s="11"/>
      <c r="QGE15" s="11"/>
      <c r="QGF15" s="11"/>
      <c r="QGG15" s="11"/>
      <c r="QGH15" s="11"/>
      <c r="QGI15" s="11"/>
      <c r="QGJ15" s="11"/>
      <c r="QGK15" s="11"/>
      <c r="QGL15" s="11"/>
      <c r="QGM15" s="11"/>
      <c r="QGN15" s="11"/>
      <c r="QGO15" s="11"/>
      <c r="QGP15" s="11"/>
      <c r="QGQ15" s="11"/>
      <c r="QGR15" s="11"/>
      <c r="QGS15" s="11"/>
      <c r="QGT15" s="11"/>
      <c r="QGU15" s="11"/>
      <c r="QGV15" s="11"/>
      <c r="QGW15" s="11"/>
      <c r="QGX15" s="11"/>
      <c r="QGY15" s="11"/>
      <c r="QGZ15" s="11"/>
      <c r="QHA15" s="11"/>
      <c r="QHB15" s="11"/>
      <c r="QHC15" s="11"/>
      <c r="QHD15" s="11"/>
      <c r="QHE15" s="11"/>
      <c r="QHF15" s="11"/>
      <c r="QHG15" s="11"/>
      <c r="QHH15" s="11"/>
      <c r="QHI15" s="11"/>
      <c r="QHJ15" s="11"/>
      <c r="QHK15" s="11"/>
      <c r="QHL15" s="11"/>
      <c r="QHM15" s="11"/>
      <c r="QHN15" s="11"/>
      <c r="QHO15" s="11"/>
      <c r="QHP15" s="11"/>
      <c r="QHQ15" s="11"/>
      <c r="QHR15" s="11"/>
      <c r="QHS15" s="11"/>
      <c r="QHT15" s="11"/>
      <c r="QHU15" s="11"/>
      <c r="QHV15" s="11"/>
      <c r="QHW15" s="11"/>
      <c r="QHX15" s="11"/>
      <c r="QHY15" s="11"/>
      <c r="QHZ15" s="11"/>
      <c r="QIA15" s="11"/>
      <c r="QIB15" s="11"/>
      <c r="QIC15" s="11"/>
      <c r="QID15" s="11"/>
      <c r="QIE15" s="11"/>
      <c r="QIF15" s="11"/>
      <c r="QIG15" s="11"/>
      <c r="QIH15" s="11"/>
      <c r="QII15" s="11"/>
      <c r="QIJ15" s="11"/>
      <c r="QIK15" s="11"/>
      <c r="QIL15" s="11"/>
      <c r="QIM15" s="11"/>
      <c r="QIN15" s="11"/>
      <c r="QIO15" s="11"/>
      <c r="QIP15" s="11"/>
      <c r="QIQ15" s="11"/>
      <c r="QIR15" s="11"/>
      <c r="QIS15" s="11"/>
      <c r="QIT15" s="11"/>
      <c r="QIU15" s="11"/>
      <c r="QIV15" s="11"/>
      <c r="QIW15" s="11"/>
      <c r="QIX15" s="11"/>
      <c r="QIY15" s="11"/>
      <c r="QIZ15" s="11"/>
      <c r="QJA15" s="11"/>
      <c r="QJB15" s="11"/>
      <c r="QJC15" s="11"/>
      <c r="QJD15" s="11"/>
      <c r="QJE15" s="11"/>
      <c r="QJF15" s="11"/>
      <c r="QJG15" s="11"/>
      <c r="QJH15" s="11"/>
      <c r="QJI15" s="11"/>
      <c r="QJJ15" s="11"/>
      <c r="QJK15" s="11"/>
      <c r="QJL15" s="11"/>
      <c r="QJM15" s="11"/>
      <c r="QJN15" s="11"/>
      <c r="QJO15" s="11"/>
      <c r="QJP15" s="11"/>
      <c r="QJQ15" s="11"/>
      <c r="QJR15" s="11"/>
      <c r="QJS15" s="11"/>
      <c r="QJT15" s="11"/>
      <c r="QJU15" s="11"/>
      <c r="QJV15" s="11"/>
      <c r="QJW15" s="11"/>
      <c r="QJX15" s="11"/>
      <c r="QJY15" s="11"/>
      <c r="QJZ15" s="11"/>
      <c r="QKA15" s="11"/>
      <c r="QKB15" s="11"/>
      <c r="QKC15" s="11"/>
      <c r="QKD15" s="11"/>
      <c r="QKE15" s="11"/>
      <c r="QKF15" s="11"/>
      <c r="QKG15" s="11"/>
      <c r="QKH15" s="11"/>
      <c r="QKI15" s="11"/>
      <c r="QKJ15" s="11"/>
      <c r="QKK15" s="11"/>
      <c r="QKL15" s="11"/>
      <c r="QKM15" s="11"/>
      <c r="QKN15" s="11"/>
      <c r="QKO15" s="11"/>
      <c r="QKP15" s="11"/>
      <c r="QKQ15" s="11"/>
      <c r="QKR15" s="11"/>
      <c r="QKS15" s="11"/>
      <c r="QKT15" s="11"/>
      <c r="QKU15" s="11"/>
      <c r="QKV15" s="11"/>
      <c r="QKW15" s="11"/>
      <c r="QKX15" s="11"/>
      <c r="QKY15" s="11"/>
      <c r="QKZ15" s="11"/>
      <c r="QLA15" s="11"/>
      <c r="QLB15" s="11"/>
      <c r="QLC15" s="11"/>
      <c r="QLD15" s="11"/>
      <c r="QLE15" s="11"/>
      <c r="QLF15" s="11"/>
      <c r="QLG15" s="11"/>
      <c r="QLH15" s="11"/>
      <c r="QLI15" s="11"/>
      <c r="QLJ15" s="11"/>
      <c r="QLK15" s="11"/>
      <c r="QLL15" s="11"/>
      <c r="QLM15" s="11"/>
      <c r="QLN15" s="11"/>
      <c r="QLO15" s="11"/>
      <c r="QLP15" s="11"/>
      <c r="QLQ15" s="11"/>
      <c r="QLR15" s="11"/>
      <c r="QLS15" s="11"/>
      <c r="QLT15" s="11"/>
      <c r="QLU15" s="11"/>
      <c r="QLV15" s="11"/>
      <c r="QLW15" s="11"/>
      <c r="QLX15" s="11"/>
      <c r="QLY15" s="11"/>
      <c r="QLZ15" s="11"/>
      <c r="QMA15" s="11"/>
      <c r="QMB15" s="11"/>
      <c r="QMC15" s="11"/>
      <c r="QMD15" s="11"/>
      <c r="QME15" s="11"/>
      <c r="QMF15" s="11"/>
      <c r="QMG15" s="11"/>
      <c r="QMH15" s="11"/>
      <c r="QMI15" s="11"/>
      <c r="QMJ15" s="11"/>
      <c r="QMK15" s="11"/>
      <c r="QML15" s="11"/>
      <c r="QMM15" s="11"/>
      <c r="QMN15" s="11"/>
      <c r="QMO15" s="11"/>
      <c r="QMP15" s="11"/>
      <c r="QMQ15" s="11"/>
      <c r="QMR15" s="11"/>
      <c r="QMS15" s="11"/>
      <c r="QMT15" s="11"/>
      <c r="QMU15" s="11"/>
      <c r="QMV15" s="11"/>
      <c r="QMW15" s="11"/>
      <c r="QMX15" s="11"/>
      <c r="QMY15" s="11"/>
      <c r="QMZ15" s="11"/>
      <c r="QNA15" s="11"/>
      <c r="QNB15" s="11"/>
      <c r="QNC15" s="11"/>
      <c r="QND15" s="11"/>
      <c r="QNE15" s="11"/>
      <c r="QNF15" s="11"/>
      <c r="QNG15" s="11"/>
      <c r="QNH15" s="11"/>
      <c r="QNI15" s="11"/>
      <c r="QNJ15" s="11"/>
      <c r="QNK15" s="11"/>
      <c r="QNL15" s="11"/>
      <c r="QNM15" s="11"/>
      <c r="QNN15" s="11"/>
      <c r="QNO15" s="11"/>
      <c r="QNP15" s="11"/>
      <c r="QNQ15" s="11"/>
      <c r="QNR15" s="11"/>
      <c r="QNS15" s="11"/>
      <c r="QNT15" s="11"/>
      <c r="QNU15" s="11"/>
      <c r="QNV15" s="11"/>
      <c r="QNW15" s="11"/>
      <c r="QNX15" s="11"/>
      <c r="QNY15" s="11"/>
      <c r="QNZ15" s="11"/>
      <c r="QOA15" s="11"/>
      <c r="QOB15" s="11"/>
      <c r="QOC15" s="11"/>
      <c r="QOD15" s="11"/>
      <c r="QOE15" s="11"/>
      <c r="QOF15" s="11"/>
      <c r="QOG15" s="11"/>
      <c r="QOH15" s="11"/>
      <c r="QOI15" s="11"/>
      <c r="QOJ15" s="11"/>
      <c r="QOK15" s="11"/>
      <c r="QOL15" s="11"/>
      <c r="QOM15" s="11"/>
      <c r="QON15" s="11"/>
      <c r="QOO15" s="11"/>
      <c r="QOP15" s="11"/>
      <c r="QOQ15" s="11"/>
      <c r="QOR15" s="11"/>
      <c r="QOS15" s="11"/>
      <c r="QOT15" s="11"/>
      <c r="QOU15" s="11"/>
      <c r="QOV15" s="11"/>
      <c r="QOW15" s="11"/>
      <c r="QOX15" s="11"/>
      <c r="QOY15" s="11"/>
      <c r="QOZ15" s="11"/>
      <c r="QPA15" s="11"/>
      <c r="QPB15" s="11"/>
      <c r="QPC15" s="11"/>
      <c r="QPD15" s="11"/>
      <c r="QPE15" s="11"/>
      <c r="QPF15" s="11"/>
      <c r="QPG15" s="11"/>
      <c r="QPH15" s="11"/>
      <c r="QPI15" s="11"/>
      <c r="QPJ15" s="11"/>
      <c r="QPK15" s="11"/>
      <c r="QPL15" s="11"/>
      <c r="QPM15" s="11"/>
      <c r="QPN15" s="11"/>
      <c r="QPO15" s="11"/>
      <c r="QPP15" s="11"/>
      <c r="QPQ15" s="11"/>
      <c r="QPR15" s="11"/>
      <c r="QPS15" s="11"/>
      <c r="QPT15" s="11"/>
      <c r="QPU15" s="11"/>
      <c r="QPV15" s="11"/>
      <c r="QPW15" s="11"/>
      <c r="QPX15" s="11"/>
      <c r="QPY15" s="11"/>
      <c r="QPZ15" s="11"/>
      <c r="QQA15" s="11"/>
      <c r="QQB15" s="11"/>
      <c r="QQC15" s="11"/>
      <c r="QQD15" s="11"/>
      <c r="QQE15" s="11"/>
      <c r="QQF15" s="11"/>
      <c r="QQG15" s="11"/>
      <c r="QQH15" s="11"/>
      <c r="QQI15" s="11"/>
      <c r="QQJ15" s="11"/>
      <c r="QQK15" s="11"/>
      <c r="QQL15" s="11"/>
      <c r="QQM15" s="11"/>
      <c r="QQN15" s="11"/>
      <c r="QQO15" s="11"/>
      <c r="QQP15" s="11"/>
      <c r="QQQ15" s="11"/>
      <c r="QQR15" s="11"/>
      <c r="QQS15" s="11"/>
      <c r="QQT15" s="11"/>
      <c r="QQU15" s="11"/>
      <c r="QQV15" s="11"/>
      <c r="QQW15" s="11"/>
      <c r="QQX15" s="11"/>
      <c r="QQY15" s="11"/>
      <c r="QQZ15" s="11"/>
      <c r="QRA15" s="11"/>
      <c r="QRB15" s="11"/>
      <c r="QRC15" s="11"/>
      <c r="QRD15" s="11"/>
      <c r="QRE15" s="11"/>
      <c r="QRF15" s="11"/>
      <c r="QRG15" s="11"/>
      <c r="QRH15" s="11"/>
      <c r="QRI15" s="11"/>
      <c r="QRJ15" s="11"/>
      <c r="QRK15" s="11"/>
      <c r="QRL15" s="11"/>
      <c r="QRM15" s="11"/>
      <c r="QRN15" s="11"/>
      <c r="QRO15" s="11"/>
      <c r="QRP15" s="11"/>
      <c r="QRQ15" s="11"/>
      <c r="QRR15" s="11"/>
      <c r="QRS15" s="11"/>
      <c r="QRT15" s="11"/>
      <c r="QRU15" s="11"/>
      <c r="QRV15" s="11"/>
      <c r="QRW15" s="11"/>
      <c r="QRX15" s="11"/>
      <c r="QRY15" s="11"/>
      <c r="QRZ15" s="11"/>
      <c r="QSA15" s="11"/>
      <c r="QSB15" s="11"/>
      <c r="QSC15" s="11"/>
      <c r="QSD15" s="11"/>
      <c r="QSE15" s="11"/>
      <c r="QSF15" s="11"/>
      <c r="QSG15" s="11"/>
      <c r="QSH15" s="11"/>
      <c r="QSI15" s="11"/>
      <c r="QSJ15" s="11"/>
      <c r="QSK15" s="11"/>
      <c r="QSL15" s="11"/>
      <c r="QSM15" s="11"/>
      <c r="QSN15" s="11"/>
      <c r="QSO15" s="11"/>
      <c r="QSP15" s="11"/>
      <c r="QSQ15" s="11"/>
      <c r="QSR15" s="11"/>
      <c r="QSS15" s="11"/>
      <c r="QST15" s="11"/>
      <c r="QSU15" s="11"/>
      <c r="QSV15" s="11"/>
      <c r="QSW15" s="11"/>
      <c r="QSX15" s="11"/>
      <c r="QSY15" s="11"/>
      <c r="QSZ15" s="11"/>
      <c r="QTA15" s="11"/>
      <c r="QTB15" s="11"/>
      <c r="QTC15" s="11"/>
      <c r="QTD15" s="11"/>
      <c r="QTE15" s="11"/>
      <c r="QTF15" s="11"/>
      <c r="QTG15" s="11"/>
      <c r="QTH15" s="11"/>
      <c r="QTI15" s="11"/>
      <c r="QTJ15" s="11"/>
      <c r="QTK15" s="11"/>
      <c r="QTL15" s="11"/>
      <c r="QTM15" s="11"/>
      <c r="QTN15" s="11"/>
      <c r="QTO15" s="11"/>
      <c r="QTP15" s="11"/>
      <c r="QTQ15" s="11"/>
      <c r="QTR15" s="11"/>
      <c r="QTS15" s="11"/>
      <c r="QTT15" s="11"/>
      <c r="QTU15" s="11"/>
      <c r="QTV15" s="11"/>
      <c r="QTW15" s="11"/>
      <c r="QTX15" s="11"/>
      <c r="QTY15" s="11"/>
      <c r="QTZ15" s="11"/>
      <c r="QUA15" s="11"/>
      <c r="QUB15" s="11"/>
      <c r="QUC15" s="11"/>
      <c r="QUD15" s="11"/>
      <c r="QUE15" s="11"/>
      <c r="QUF15" s="11"/>
      <c r="QUG15" s="11"/>
      <c r="QUH15" s="11"/>
      <c r="QUI15" s="11"/>
      <c r="QUJ15" s="11"/>
      <c r="QUK15" s="11"/>
      <c r="QUL15" s="11"/>
      <c r="QUM15" s="11"/>
      <c r="QUN15" s="11"/>
      <c r="QUO15" s="11"/>
      <c r="QUP15" s="11"/>
      <c r="QUQ15" s="11"/>
      <c r="QUR15" s="11"/>
      <c r="QUS15" s="11"/>
      <c r="QUT15" s="11"/>
      <c r="QUU15" s="11"/>
      <c r="QUV15" s="11"/>
      <c r="QUW15" s="11"/>
      <c r="QUX15" s="11"/>
      <c r="QUY15" s="11"/>
      <c r="QUZ15" s="11"/>
      <c r="QVA15" s="11"/>
      <c r="QVB15" s="11"/>
      <c r="QVC15" s="11"/>
      <c r="QVD15" s="11"/>
      <c r="QVE15" s="11"/>
      <c r="QVF15" s="11"/>
      <c r="QVG15" s="11"/>
      <c r="QVH15" s="11"/>
      <c r="QVI15" s="11"/>
      <c r="QVJ15" s="11"/>
      <c r="QVK15" s="11"/>
      <c r="QVL15" s="11"/>
      <c r="QVM15" s="11"/>
      <c r="QVN15" s="11"/>
      <c r="QVO15" s="11"/>
      <c r="QVP15" s="11"/>
      <c r="QVQ15" s="11"/>
      <c r="QVR15" s="11"/>
      <c r="QVS15" s="11"/>
      <c r="QVT15" s="11"/>
      <c r="QVU15" s="11"/>
      <c r="QVV15" s="11"/>
      <c r="QVW15" s="11"/>
      <c r="QVX15" s="11"/>
      <c r="QVY15" s="11"/>
      <c r="QVZ15" s="11"/>
      <c r="QWA15" s="11"/>
      <c r="QWB15" s="11"/>
      <c r="QWC15" s="11"/>
      <c r="QWD15" s="11"/>
      <c r="QWE15" s="11"/>
      <c r="QWF15" s="11"/>
      <c r="QWG15" s="11"/>
      <c r="QWH15" s="11"/>
      <c r="QWI15" s="11"/>
      <c r="QWJ15" s="11"/>
      <c r="QWK15" s="11"/>
      <c r="QWL15" s="11"/>
      <c r="QWM15" s="11"/>
      <c r="QWN15" s="11"/>
      <c r="QWO15" s="11"/>
      <c r="QWP15" s="11"/>
      <c r="QWQ15" s="11"/>
      <c r="QWR15" s="11"/>
      <c r="QWS15" s="11"/>
      <c r="QWT15" s="11"/>
      <c r="QWU15" s="11"/>
      <c r="QWV15" s="11"/>
      <c r="QWW15" s="11"/>
      <c r="QWX15" s="11"/>
      <c r="QWY15" s="11"/>
      <c r="QWZ15" s="11"/>
      <c r="QXA15" s="11"/>
      <c r="QXB15" s="11"/>
      <c r="QXC15" s="11"/>
      <c r="QXD15" s="11"/>
      <c r="QXE15" s="11"/>
      <c r="QXF15" s="11"/>
      <c r="QXG15" s="11"/>
      <c r="QXH15" s="11"/>
      <c r="QXI15" s="11"/>
      <c r="QXJ15" s="11"/>
      <c r="QXK15" s="11"/>
      <c r="QXL15" s="11"/>
      <c r="QXM15" s="11"/>
      <c r="QXN15" s="11"/>
      <c r="QXO15" s="11"/>
      <c r="QXP15" s="11"/>
      <c r="QXQ15" s="11"/>
      <c r="QXR15" s="11"/>
      <c r="QXS15" s="11"/>
      <c r="QXT15" s="11"/>
      <c r="QXU15" s="11"/>
      <c r="QXV15" s="11"/>
      <c r="QXW15" s="11"/>
      <c r="QXX15" s="11"/>
      <c r="QXY15" s="11"/>
      <c r="QXZ15" s="11"/>
      <c r="QYA15" s="11"/>
      <c r="QYB15" s="11"/>
      <c r="QYC15" s="11"/>
      <c r="QYD15" s="11"/>
      <c r="QYE15" s="11"/>
      <c r="QYF15" s="11"/>
      <c r="QYG15" s="11"/>
      <c r="QYH15" s="11"/>
      <c r="QYI15" s="11"/>
      <c r="QYJ15" s="11"/>
      <c r="QYK15" s="11"/>
      <c r="QYL15" s="11"/>
      <c r="QYM15" s="11"/>
      <c r="QYN15" s="11"/>
      <c r="QYO15" s="11"/>
      <c r="QYP15" s="11"/>
      <c r="QYQ15" s="11"/>
      <c r="QYR15" s="11"/>
      <c r="QYS15" s="11"/>
      <c r="QYT15" s="11"/>
      <c r="QYU15" s="11"/>
      <c r="QYV15" s="11"/>
      <c r="QYW15" s="11"/>
      <c r="QYX15" s="11"/>
      <c r="QYY15" s="11"/>
      <c r="QYZ15" s="11"/>
      <c r="QZA15" s="11"/>
      <c r="QZB15" s="11"/>
      <c r="QZC15" s="11"/>
      <c r="QZD15" s="11"/>
      <c r="QZE15" s="11"/>
      <c r="QZF15" s="11"/>
      <c r="QZG15" s="11"/>
      <c r="QZH15" s="11"/>
      <c r="QZI15" s="11"/>
      <c r="QZJ15" s="11"/>
      <c r="QZK15" s="11"/>
      <c r="QZL15" s="11"/>
      <c r="QZM15" s="11"/>
      <c r="QZN15" s="11"/>
      <c r="QZO15" s="11"/>
      <c r="QZP15" s="11"/>
      <c r="QZQ15" s="11"/>
      <c r="QZR15" s="11"/>
      <c r="QZS15" s="11"/>
      <c r="QZT15" s="11"/>
      <c r="QZU15" s="11"/>
      <c r="QZV15" s="11"/>
      <c r="QZW15" s="11"/>
      <c r="QZX15" s="11"/>
      <c r="QZY15" s="11"/>
      <c r="QZZ15" s="11"/>
      <c r="RAA15" s="11"/>
      <c r="RAB15" s="11"/>
      <c r="RAC15" s="11"/>
      <c r="RAD15" s="11"/>
      <c r="RAE15" s="11"/>
      <c r="RAF15" s="11"/>
      <c r="RAG15" s="11"/>
      <c r="RAH15" s="11"/>
      <c r="RAI15" s="11"/>
      <c r="RAJ15" s="11"/>
      <c r="RAK15" s="11"/>
      <c r="RAL15" s="11"/>
      <c r="RAM15" s="11"/>
      <c r="RAN15" s="11"/>
      <c r="RAO15" s="11"/>
      <c r="RAP15" s="11"/>
      <c r="RAQ15" s="11"/>
      <c r="RAR15" s="11"/>
      <c r="RAS15" s="11"/>
      <c r="RAT15" s="11"/>
      <c r="RAU15" s="11"/>
      <c r="RAV15" s="11"/>
      <c r="RAW15" s="11"/>
      <c r="RAX15" s="11"/>
      <c r="RAY15" s="11"/>
      <c r="RAZ15" s="11"/>
      <c r="RBA15" s="11"/>
      <c r="RBB15" s="11"/>
      <c r="RBC15" s="11"/>
      <c r="RBD15" s="11"/>
      <c r="RBE15" s="11"/>
      <c r="RBF15" s="11"/>
      <c r="RBG15" s="11"/>
      <c r="RBH15" s="11"/>
      <c r="RBI15" s="11"/>
      <c r="RBJ15" s="11"/>
      <c r="RBK15" s="11"/>
      <c r="RBL15" s="11"/>
      <c r="RBM15" s="11"/>
      <c r="RBN15" s="11"/>
      <c r="RBO15" s="11"/>
      <c r="RBP15" s="11"/>
      <c r="RBQ15" s="11"/>
      <c r="RBR15" s="11"/>
      <c r="RBS15" s="11"/>
      <c r="RBT15" s="11"/>
      <c r="RBU15" s="11"/>
      <c r="RBV15" s="11"/>
      <c r="RBW15" s="11"/>
      <c r="RBX15" s="11"/>
      <c r="RBY15" s="11"/>
      <c r="RBZ15" s="11"/>
      <c r="RCA15" s="11"/>
      <c r="RCB15" s="11"/>
      <c r="RCC15" s="11"/>
      <c r="RCD15" s="11"/>
      <c r="RCE15" s="11"/>
      <c r="RCF15" s="11"/>
      <c r="RCG15" s="11"/>
      <c r="RCH15" s="11"/>
      <c r="RCI15" s="11"/>
      <c r="RCJ15" s="11"/>
      <c r="RCK15" s="11"/>
      <c r="RCL15" s="11"/>
      <c r="RCM15" s="11"/>
      <c r="RCN15" s="11"/>
      <c r="RCO15" s="11"/>
      <c r="RCP15" s="11"/>
      <c r="RCQ15" s="11"/>
      <c r="RCR15" s="11"/>
      <c r="RCS15" s="11"/>
      <c r="RCT15" s="11"/>
      <c r="RCU15" s="11"/>
      <c r="RCV15" s="11"/>
      <c r="RCW15" s="11"/>
      <c r="RCX15" s="11"/>
      <c r="RCY15" s="11"/>
      <c r="RCZ15" s="11"/>
      <c r="RDA15" s="11"/>
      <c r="RDB15" s="11"/>
      <c r="RDC15" s="11"/>
      <c r="RDD15" s="11"/>
      <c r="RDE15" s="11"/>
      <c r="RDF15" s="11"/>
      <c r="RDG15" s="11"/>
      <c r="RDH15" s="11"/>
      <c r="RDI15" s="11"/>
      <c r="RDJ15" s="11"/>
      <c r="RDK15" s="11"/>
      <c r="RDL15" s="11"/>
      <c r="RDM15" s="11"/>
      <c r="RDN15" s="11"/>
      <c r="RDO15" s="11"/>
      <c r="RDP15" s="11"/>
      <c r="RDQ15" s="11"/>
      <c r="RDR15" s="11"/>
      <c r="RDS15" s="11"/>
      <c r="RDT15" s="11"/>
      <c r="RDU15" s="11"/>
      <c r="RDV15" s="11"/>
      <c r="RDW15" s="11"/>
      <c r="RDX15" s="11"/>
      <c r="RDY15" s="11"/>
      <c r="RDZ15" s="11"/>
      <c r="REA15" s="11"/>
      <c r="REB15" s="11"/>
      <c r="REC15" s="11"/>
      <c r="RED15" s="11"/>
      <c r="REE15" s="11"/>
      <c r="REF15" s="11"/>
      <c r="REG15" s="11"/>
      <c r="REH15" s="11"/>
      <c r="REI15" s="11"/>
      <c r="REJ15" s="11"/>
      <c r="REK15" s="11"/>
      <c r="REL15" s="11"/>
      <c r="REM15" s="11"/>
      <c r="REN15" s="11"/>
      <c r="REO15" s="11"/>
      <c r="REP15" s="11"/>
      <c r="REQ15" s="11"/>
      <c r="RER15" s="11"/>
      <c r="RES15" s="11"/>
      <c r="RET15" s="11"/>
      <c r="REU15" s="11"/>
      <c r="REV15" s="11"/>
      <c r="REW15" s="11"/>
      <c r="REX15" s="11"/>
      <c r="REY15" s="11"/>
      <c r="REZ15" s="11"/>
      <c r="RFA15" s="11"/>
      <c r="RFB15" s="11"/>
      <c r="RFC15" s="11"/>
      <c r="RFD15" s="11"/>
      <c r="RFE15" s="11"/>
      <c r="RFF15" s="11"/>
      <c r="RFG15" s="11"/>
      <c r="RFH15" s="11"/>
      <c r="RFI15" s="11"/>
      <c r="RFJ15" s="11"/>
      <c r="RFK15" s="11"/>
      <c r="RFL15" s="11"/>
      <c r="RFM15" s="11"/>
      <c r="RFN15" s="11"/>
      <c r="RFO15" s="11"/>
      <c r="RFP15" s="11"/>
      <c r="RFQ15" s="11"/>
      <c r="RFR15" s="11"/>
      <c r="RFS15" s="11"/>
      <c r="RFT15" s="11"/>
      <c r="RFU15" s="11"/>
      <c r="RFV15" s="11"/>
      <c r="RFW15" s="11"/>
      <c r="RFX15" s="11"/>
      <c r="RFY15" s="11"/>
      <c r="RFZ15" s="11"/>
      <c r="RGA15" s="11"/>
      <c r="RGB15" s="11"/>
      <c r="RGC15" s="11"/>
      <c r="RGD15" s="11"/>
      <c r="RGE15" s="11"/>
      <c r="RGF15" s="11"/>
      <c r="RGG15" s="11"/>
      <c r="RGH15" s="11"/>
      <c r="RGI15" s="11"/>
      <c r="RGJ15" s="11"/>
      <c r="RGK15" s="11"/>
      <c r="RGL15" s="11"/>
      <c r="RGM15" s="11"/>
      <c r="RGN15" s="11"/>
      <c r="RGO15" s="11"/>
      <c r="RGP15" s="11"/>
      <c r="RGQ15" s="11"/>
      <c r="RGR15" s="11"/>
      <c r="RGS15" s="11"/>
      <c r="RGT15" s="11"/>
      <c r="RGU15" s="11"/>
      <c r="RGV15" s="11"/>
      <c r="RGW15" s="11"/>
      <c r="RGX15" s="11"/>
      <c r="RGY15" s="11"/>
      <c r="RGZ15" s="11"/>
      <c r="RHA15" s="11"/>
      <c r="RHB15" s="11"/>
      <c r="RHC15" s="11"/>
      <c r="RHD15" s="11"/>
      <c r="RHE15" s="11"/>
      <c r="RHF15" s="11"/>
      <c r="RHG15" s="11"/>
      <c r="RHH15" s="11"/>
      <c r="RHI15" s="11"/>
      <c r="RHJ15" s="11"/>
      <c r="RHK15" s="11"/>
      <c r="RHL15" s="11"/>
      <c r="RHM15" s="11"/>
      <c r="RHN15" s="11"/>
      <c r="RHO15" s="11"/>
      <c r="RHP15" s="11"/>
      <c r="RHQ15" s="11"/>
      <c r="RHR15" s="11"/>
      <c r="RHS15" s="11"/>
      <c r="RHT15" s="11"/>
      <c r="RHU15" s="11"/>
      <c r="RHV15" s="11"/>
      <c r="RHW15" s="11"/>
      <c r="RHX15" s="11"/>
      <c r="RHY15" s="11"/>
      <c r="RHZ15" s="11"/>
      <c r="RIA15" s="11"/>
      <c r="RIB15" s="11"/>
      <c r="RIC15" s="11"/>
      <c r="RID15" s="11"/>
      <c r="RIE15" s="11"/>
      <c r="RIF15" s="11"/>
      <c r="RIG15" s="11"/>
      <c r="RIH15" s="11"/>
      <c r="RII15" s="11"/>
      <c r="RIJ15" s="11"/>
      <c r="RIK15" s="11"/>
      <c r="RIL15" s="11"/>
      <c r="RIM15" s="11"/>
      <c r="RIN15" s="11"/>
      <c r="RIO15" s="11"/>
      <c r="RIP15" s="11"/>
      <c r="RIQ15" s="11"/>
      <c r="RIR15" s="11"/>
      <c r="RIS15" s="11"/>
      <c r="RIT15" s="11"/>
      <c r="RIU15" s="11"/>
      <c r="RIV15" s="11"/>
      <c r="RIW15" s="11"/>
      <c r="RIX15" s="11"/>
      <c r="RIY15" s="11"/>
      <c r="RIZ15" s="11"/>
      <c r="RJA15" s="11"/>
      <c r="RJB15" s="11"/>
      <c r="RJC15" s="11"/>
      <c r="RJD15" s="11"/>
      <c r="RJE15" s="11"/>
      <c r="RJF15" s="11"/>
      <c r="RJG15" s="11"/>
      <c r="RJH15" s="11"/>
      <c r="RJI15" s="11"/>
      <c r="RJJ15" s="11"/>
      <c r="RJK15" s="11"/>
      <c r="RJL15" s="11"/>
      <c r="RJM15" s="11"/>
      <c r="RJN15" s="11"/>
      <c r="RJO15" s="11"/>
      <c r="RJP15" s="11"/>
      <c r="RJQ15" s="11"/>
      <c r="RJR15" s="11"/>
      <c r="RJS15" s="11"/>
      <c r="RJT15" s="11"/>
      <c r="RJU15" s="11"/>
      <c r="RJV15" s="11"/>
      <c r="RJW15" s="11"/>
      <c r="RJX15" s="11"/>
      <c r="RJY15" s="11"/>
      <c r="RJZ15" s="11"/>
      <c r="RKA15" s="11"/>
      <c r="RKB15" s="11"/>
      <c r="RKC15" s="11"/>
      <c r="RKD15" s="11"/>
      <c r="RKE15" s="11"/>
      <c r="RKF15" s="11"/>
      <c r="RKG15" s="11"/>
      <c r="RKH15" s="11"/>
      <c r="RKI15" s="11"/>
      <c r="RKJ15" s="11"/>
      <c r="RKK15" s="11"/>
      <c r="RKL15" s="11"/>
      <c r="RKM15" s="11"/>
      <c r="RKN15" s="11"/>
      <c r="RKO15" s="11"/>
      <c r="RKP15" s="11"/>
      <c r="RKQ15" s="11"/>
      <c r="RKR15" s="11"/>
      <c r="RKS15" s="11"/>
      <c r="RKT15" s="11"/>
      <c r="RKU15" s="11"/>
      <c r="RKV15" s="11"/>
      <c r="RKW15" s="11"/>
      <c r="RKX15" s="11"/>
      <c r="RKY15" s="11"/>
      <c r="RKZ15" s="11"/>
      <c r="RLA15" s="11"/>
      <c r="RLB15" s="11"/>
      <c r="RLC15" s="11"/>
      <c r="RLD15" s="11"/>
      <c r="RLE15" s="11"/>
      <c r="RLF15" s="11"/>
      <c r="RLG15" s="11"/>
      <c r="RLH15" s="11"/>
      <c r="RLI15" s="11"/>
      <c r="RLJ15" s="11"/>
      <c r="RLK15" s="11"/>
      <c r="RLL15" s="11"/>
      <c r="RLM15" s="11"/>
      <c r="RLN15" s="11"/>
      <c r="RLO15" s="11"/>
      <c r="RLP15" s="11"/>
      <c r="RLQ15" s="11"/>
      <c r="RLR15" s="11"/>
      <c r="RLS15" s="11"/>
      <c r="RLT15" s="11"/>
      <c r="RLU15" s="11"/>
      <c r="RLV15" s="11"/>
      <c r="RLW15" s="11"/>
      <c r="RLX15" s="11"/>
      <c r="RLY15" s="11"/>
      <c r="RLZ15" s="11"/>
      <c r="RMA15" s="11"/>
      <c r="RMB15" s="11"/>
      <c r="RMC15" s="11"/>
      <c r="RMD15" s="11"/>
      <c r="RME15" s="11"/>
      <c r="RMF15" s="11"/>
      <c r="RMG15" s="11"/>
      <c r="RMH15" s="11"/>
      <c r="RMI15" s="11"/>
      <c r="RMJ15" s="11"/>
      <c r="RMK15" s="11"/>
      <c r="RML15" s="11"/>
      <c r="RMM15" s="11"/>
      <c r="RMN15" s="11"/>
      <c r="RMO15" s="11"/>
      <c r="RMP15" s="11"/>
      <c r="RMQ15" s="11"/>
      <c r="RMR15" s="11"/>
      <c r="RMS15" s="11"/>
      <c r="RMT15" s="11"/>
      <c r="RMU15" s="11"/>
      <c r="RMV15" s="11"/>
      <c r="RMW15" s="11"/>
      <c r="RMX15" s="11"/>
      <c r="RMY15" s="11"/>
      <c r="RMZ15" s="11"/>
      <c r="RNA15" s="11"/>
      <c r="RNB15" s="11"/>
      <c r="RNC15" s="11"/>
      <c r="RND15" s="11"/>
      <c r="RNE15" s="11"/>
      <c r="RNF15" s="11"/>
      <c r="RNG15" s="11"/>
      <c r="RNH15" s="11"/>
      <c r="RNI15" s="11"/>
      <c r="RNJ15" s="11"/>
      <c r="RNK15" s="11"/>
      <c r="RNL15" s="11"/>
      <c r="RNM15" s="11"/>
      <c r="RNN15" s="11"/>
      <c r="RNO15" s="11"/>
      <c r="RNP15" s="11"/>
      <c r="RNQ15" s="11"/>
      <c r="RNR15" s="11"/>
      <c r="RNS15" s="11"/>
      <c r="RNT15" s="11"/>
      <c r="RNU15" s="11"/>
      <c r="RNV15" s="11"/>
      <c r="RNW15" s="11"/>
      <c r="RNX15" s="11"/>
      <c r="RNY15" s="11"/>
      <c r="RNZ15" s="11"/>
      <c r="ROA15" s="11"/>
      <c r="ROB15" s="11"/>
      <c r="ROC15" s="11"/>
      <c r="ROD15" s="11"/>
      <c r="ROE15" s="11"/>
      <c r="ROF15" s="11"/>
      <c r="ROG15" s="11"/>
      <c r="ROH15" s="11"/>
      <c r="ROI15" s="11"/>
      <c r="ROJ15" s="11"/>
      <c r="ROK15" s="11"/>
      <c r="ROL15" s="11"/>
      <c r="ROM15" s="11"/>
      <c r="RON15" s="11"/>
      <c r="ROO15" s="11"/>
      <c r="ROP15" s="11"/>
      <c r="ROQ15" s="11"/>
      <c r="ROR15" s="11"/>
      <c r="ROS15" s="11"/>
      <c r="ROT15" s="11"/>
      <c r="ROU15" s="11"/>
      <c r="ROV15" s="11"/>
      <c r="ROW15" s="11"/>
      <c r="ROX15" s="11"/>
      <c r="ROY15" s="11"/>
      <c r="ROZ15" s="11"/>
      <c r="RPA15" s="11"/>
      <c r="RPB15" s="11"/>
      <c r="RPC15" s="11"/>
      <c r="RPD15" s="11"/>
      <c r="RPE15" s="11"/>
      <c r="RPF15" s="11"/>
      <c r="RPG15" s="11"/>
      <c r="RPH15" s="11"/>
      <c r="RPI15" s="11"/>
      <c r="RPJ15" s="11"/>
      <c r="RPK15" s="11"/>
      <c r="RPL15" s="11"/>
      <c r="RPM15" s="11"/>
      <c r="RPN15" s="11"/>
      <c r="RPO15" s="11"/>
      <c r="RPP15" s="11"/>
      <c r="RPQ15" s="11"/>
      <c r="RPR15" s="11"/>
      <c r="RPS15" s="11"/>
      <c r="RPT15" s="11"/>
      <c r="RPU15" s="11"/>
      <c r="RPV15" s="11"/>
      <c r="RPW15" s="11"/>
      <c r="RPX15" s="11"/>
      <c r="RPY15" s="11"/>
      <c r="RPZ15" s="11"/>
      <c r="RQA15" s="11"/>
      <c r="RQB15" s="11"/>
      <c r="RQC15" s="11"/>
      <c r="RQD15" s="11"/>
      <c r="RQE15" s="11"/>
      <c r="RQF15" s="11"/>
      <c r="RQG15" s="11"/>
      <c r="RQH15" s="11"/>
      <c r="RQI15" s="11"/>
      <c r="RQJ15" s="11"/>
      <c r="RQK15" s="11"/>
      <c r="RQL15" s="11"/>
      <c r="RQM15" s="11"/>
      <c r="RQN15" s="11"/>
      <c r="RQO15" s="11"/>
      <c r="RQP15" s="11"/>
      <c r="RQQ15" s="11"/>
      <c r="RQR15" s="11"/>
      <c r="RQS15" s="11"/>
      <c r="RQT15" s="11"/>
      <c r="RQU15" s="11"/>
      <c r="RQV15" s="11"/>
      <c r="RQW15" s="11"/>
      <c r="RQX15" s="11"/>
      <c r="RQY15" s="11"/>
      <c r="RQZ15" s="11"/>
      <c r="RRA15" s="11"/>
      <c r="RRB15" s="11"/>
      <c r="RRC15" s="11"/>
      <c r="RRD15" s="11"/>
      <c r="RRE15" s="11"/>
      <c r="RRF15" s="11"/>
      <c r="RRG15" s="11"/>
      <c r="RRH15" s="11"/>
      <c r="RRI15" s="11"/>
      <c r="RRJ15" s="11"/>
      <c r="RRK15" s="11"/>
      <c r="RRL15" s="11"/>
      <c r="RRM15" s="11"/>
      <c r="RRN15" s="11"/>
      <c r="RRO15" s="11"/>
      <c r="RRP15" s="11"/>
      <c r="RRQ15" s="11"/>
      <c r="RRR15" s="11"/>
      <c r="RRS15" s="11"/>
      <c r="RRT15" s="11"/>
      <c r="RRU15" s="11"/>
      <c r="RRV15" s="11"/>
      <c r="RRW15" s="11"/>
      <c r="RRX15" s="11"/>
      <c r="RRY15" s="11"/>
      <c r="RRZ15" s="11"/>
      <c r="RSA15" s="11"/>
      <c r="RSB15" s="11"/>
      <c r="RSC15" s="11"/>
      <c r="RSD15" s="11"/>
      <c r="RSE15" s="11"/>
      <c r="RSF15" s="11"/>
      <c r="RSG15" s="11"/>
      <c r="RSH15" s="11"/>
      <c r="RSI15" s="11"/>
      <c r="RSJ15" s="11"/>
      <c r="RSK15" s="11"/>
      <c r="RSL15" s="11"/>
      <c r="RSM15" s="11"/>
      <c r="RSN15" s="11"/>
      <c r="RSO15" s="11"/>
      <c r="RSP15" s="11"/>
      <c r="RSQ15" s="11"/>
      <c r="RSR15" s="11"/>
      <c r="RSS15" s="11"/>
      <c r="RST15" s="11"/>
      <c r="RSU15" s="11"/>
      <c r="RSV15" s="11"/>
      <c r="RSW15" s="11"/>
      <c r="RSX15" s="11"/>
      <c r="RSY15" s="11"/>
      <c r="RSZ15" s="11"/>
      <c r="RTA15" s="11"/>
      <c r="RTB15" s="11"/>
      <c r="RTC15" s="11"/>
      <c r="RTD15" s="11"/>
      <c r="RTE15" s="11"/>
      <c r="RTF15" s="11"/>
      <c r="RTG15" s="11"/>
      <c r="RTH15" s="11"/>
      <c r="RTI15" s="11"/>
      <c r="RTJ15" s="11"/>
      <c r="RTK15" s="11"/>
      <c r="RTL15" s="11"/>
      <c r="RTM15" s="11"/>
      <c r="RTN15" s="11"/>
      <c r="RTO15" s="11"/>
      <c r="RTP15" s="11"/>
      <c r="RTQ15" s="11"/>
      <c r="RTR15" s="11"/>
      <c r="RTS15" s="11"/>
      <c r="RTT15" s="11"/>
      <c r="RTU15" s="11"/>
      <c r="RTV15" s="11"/>
      <c r="RTW15" s="11"/>
      <c r="RTX15" s="11"/>
      <c r="RTY15" s="11"/>
      <c r="RTZ15" s="11"/>
      <c r="RUA15" s="11"/>
      <c r="RUB15" s="11"/>
      <c r="RUC15" s="11"/>
      <c r="RUD15" s="11"/>
      <c r="RUE15" s="11"/>
      <c r="RUF15" s="11"/>
      <c r="RUG15" s="11"/>
      <c r="RUH15" s="11"/>
      <c r="RUI15" s="11"/>
      <c r="RUJ15" s="11"/>
      <c r="RUK15" s="11"/>
      <c r="RUL15" s="11"/>
      <c r="RUM15" s="11"/>
      <c r="RUN15" s="11"/>
      <c r="RUO15" s="11"/>
      <c r="RUP15" s="11"/>
      <c r="RUQ15" s="11"/>
      <c r="RUR15" s="11"/>
      <c r="RUS15" s="11"/>
      <c r="RUT15" s="11"/>
      <c r="RUU15" s="11"/>
      <c r="RUV15" s="11"/>
      <c r="RUW15" s="11"/>
      <c r="RUX15" s="11"/>
      <c r="RUY15" s="11"/>
      <c r="RUZ15" s="11"/>
      <c r="RVA15" s="11"/>
      <c r="RVB15" s="11"/>
      <c r="RVC15" s="11"/>
      <c r="RVD15" s="11"/>
      <c r="RVE15" s="11"/>
      <c r="RVF15" s="11"/>
      <c r="RVG15" s="11"/>
      <c r="RVH15" s="11"/>
      <c r="RVI15" s="11"/>
      <c r="RVJ15" s="11"/>
      <c r="RVK15" s="11"/>
      <c r="RVL15" s="11"/>
      <c r="RVM15" s="11"/>
      <c r="RVN15" s="11"/>
      <c r="RVO15" s="11"/>
      <c r="RVP15" s="11"/>
      <c r="RVQ15" s="11"/>
      <c r="RVR15" s="11"/>
      <c r="RVS15" s="11"/>
      <c r="RVT15" s="11"/>
      <c r="RVU15" s="11"/>
      <c r="RVV15" s="11"/>
      <c r="RVW15" s="11"/>
      <c r="RVX15" s="11"/>
      <c r="RVY15" s="11"/>
      <c r="RVZ15" s="11"/>
      <c r="RWA15" s="11"/>
      <c r="RWB15" s="11"/>
      <c r="RWC15" s="11"/>
      <c r="RWD15" s="11"/>
      <c r="RWE15" s="11"/>
      <c r="RWF15" s="11"/>
      <c r="RWG15" s="11"/>
      <c r="RWH15" s="11"/>
      <c r="RWI15" s="11"/>
      <c r="RWJ15" s="11"/>
      <c r="RWK15" s="11"/>
      <c r="RWL15" s="11"/>
      <c r="RWM15" s="11"/>
      <c r="RWN15" s="11"/>
      <c r="RWO15" s="11"/>
      <c r="RWP15" s="11"/>
      <c r="RWQ15" s="11"/>
      <c r="RWR15" s="11"/>
      <c r="RWS15" s="11"/>
      <c r="RWT15" s="11"/>
      <c r="RWU15" s="11"/>
      <c r="RWV15" s="11"/>
      <c r="RWW15" s="11"/>
      <c r="RWX15" s="11"/>
      <c r="RWY15" s="11"/>
      <c r="RWZ15" s="11"/>
      <c r="RXA15" s="11"/>
      <c r="RXB15" s="11"/>
      <c r="RXC15" s="11"/>
      <c r="RXD15" s="11"/>
      <c r="RXE15" s="11"/>
      <c r="RXF15" s="11"/>
      <c r="RXG15" s="11"/>
      <c r="RXH15" s="11"/>
      <c r="RXI15" s="11"/>
      <c r="RXJ15" s="11"/>
      <c r="RXK15" s="11"/>
      <c r="RXL15" s="11"/>
      <c r="RXM15" s="11"/>
      <c r="RXN15" s="11"/>
      <c r="RXO15" s="11"/>
      <c r="RXP15" s="11"/>
      <c r="RXQ15" s="11"/>
      <c r="RXR15" s="11"/>
      <c r="RXS15" s="11"/>
      <c r="RXT15" s="11"/>
      <c r="RXU15" s="11"/>
      <c r="RXV15" s="11"/>
      <c r="RXW15" s="11"/>
      <c r="RXX15" s="11"/>
      <c r="RXY15" s="11"/>
      <c r="RXZ15" s="11"/>
      <c r="RYA15" s="11"/>
      <c r="RYB15" s="11"/>
      <c r="RYC15" s="11"/>
      <c r="RYD15" s="11"/>
      <c r="RYE15" s="11"/>
      <c r="RYF15" s="11"/>
      <c r="RYG15" s="11"/>
      <c r="RYH15" s="11"/>
      <c r="RYI15" s="11"/>
      <c r="RYJ15" s="11"/>
      <c r="RYK15" s="11"/>
      <c r="RYL15" s="11"/>
      <c r="RYM15" s="11"/>
      <c r="RYN15" s="11"/>
      <c r="RYO15" s="11"/>
      <c r="RYP15" s="11"/>
      <c r="RYQ15" s="11"/>
      <c r="RYR15" s="11"/>
      <c r="RYS15" s="11"/>
      <c r="RYT15" s="11"/>
      <c r="RYU15" s="11"/>
      <c r="RYV15" s="11"/>
      <c r="RYW15" s="11"/>
      <c r="RYX15" s="11"/>
      <c r="RYY15" s="11"/>
      <c r="RYZ15" s="11"/>
      <c r="RZA15" s="11"/>
      <c r="RZB15" s="11"/>
      <c r="RZC15" s="11"/>
      <c r="RZD15" s="11"/>
      <c r="RZE15" s="11"/>
      <c r="RZF15" s="11"/>
      <c r="RZG15" s="11"/>
      <c r="RZH15" s="11"/>
      <c r="RZI15" s="11"/>
      <c r="RZJ15" s="11"/>
      <c r="RZK15" s="11"/>
      <c r="RZL15" s="11"/>
      <c r="RZM15" s="11"/>
      <c r="RZN15" s="11"/>
      <c r="RZO15" s="11"/>
      <c r="RZP15" s="11"/>
      <c r="RZQ15" s="11"/>
      <c r="RZR15" s="11"/>
      <c r="RZS15" s="11"/>
      <c r="RZT15" s="11"/>
      <c r="RZU15" s="11"/>
      <c r="RZV15" s="11"/>
      <c r="RZW15" s="11"/>
      <c r="RZX15" s="11"/>
      <c r="RZY15" s="11"/>
      <c r="RZZ15" s="11"/>
      <c r="SAA15" s="11"/>
      <c r="SAB15" s="11"/>
      <c r="SAC15" s="11"/>
      <c r="SAD15" s="11"/>
      <c r="SAE15" s="11"/>
      <c r="SAF15" s="11"/>
      <c r="SAG15" s="11"/>
      <c r="SAH15" s="11"/>
      <c r="SAI15" s="11"/>
      <c r="SAJ15" s="11"/>
      <c r="SAK15" s="11"/>
      <c r="SAL15" s="11"/>
      <c r="SAM15" s="11"/>
      <c r="SAN15" s="11"/>
      <c r="SAO15" s="11"/>
      <c r="SAP15" s="11"/>
      <c r="SAQ15" s="11"/>
      <c r="SAR15" s="11"/>
      <c r="SAS15" s="11"/>
      <c r="SAT15" s="11"/>
      <c r="SAU15" s="11"/>
      <c r="SAV15" s="11"/>
      <c r="SAW15" s="11"/>
      <c r="SAX15" s="11"/>
      <c r="SAY15" s="11"/>
      <c r="SAZ15" s="11"/>
      <c r="SBA15" s="11"/>
      <c r="SBB15" s="11"/>
      <c r="SBC15" s="11"/>
      <c r="SBD15" s="11"/>
      <c r="SBE15" s="11"/>
      <c r="SBF15" s="11"/>
      <c r="SBG15" s="11"/>
      <c r="SBH15" s="11"/>
      <c r="SBI15" s="11"/>
      <c r="SBJ15" s="11"/>
      <c r="SBK15" s="11"/>
      <c r="SBL15" s="11"/>
      <c r="SBM15" s="11"/>
      <c r="SBN15" s="11"/>
      <c r="SBO15" s="11"/>
      <c r="SBP15" s="11"/>
      <c r="SBQ15" s="11"/>
      <c r="SBR15" s="11"/>
      <c r="SBS15" s="11"/>
      <c r="SBT15" s="11"/>
      <c r="SBU15" s="11"/>
      <c r="SBV15" s="11"/>
      <c r="SBW15" s="11"/>
      <c r="SBX15" s="11"/>
      <c r="SBY15" s="11"/>
      <c r="SBZ15" s="11"/>
      <c r="SCA15" s="11"/>
      <c r="SCB15" s="11"/>
      <c r="SCC15" s="11"/>
      <c r="SCD15" s="11"/>
      <c r="SCE15" s="11"/>
      <c r="SCF15" s="11"/>
      <c r="SCG15" s="11"/>
      <c r="SCH15" s="11"/>
      <c r="SCI15" s="11"/>
      <c r="SCJ15" s="11"/>
      <c r="SCK15" s="11"/>
      <c r="SCL15" s="11"/>
      <c r="SCM15" s="11"/>
      <c r="SCN15" s="11"/>
      <c r="SCO15" s="11"/>
      <c r="SCP15" s="11"/>
      <c r="SCQ15" s="11"/>
      <c r="SCR15" s="11"/>
      <c r="SCS15" s="11"/>
      <c r="SCT15" s="11"/>
      <c r="SCU15" s="11"/>
      <c r="SCV15" s="11"/>
      <c r="SCW15" s="11"/>
      <c r="SCX15" s="11"/>
      <c r="SCY15" s="11"/>
      <c r="SCZ15" s="11"/>
      <c r="SDA15" s="11"/>
      <c r="SDB15" s="11"/>
      <c r="SDC15" s="11"/>
      <c r="SDD15" s="11"/>
      <c r="SDE15" s="11"/>
      <c r="SDF15" s="11"/>
      <c r="SDG15" s="11"/>
      <c r="SDH15" s="11"/>
      <c r="SDI15" s="11"/>
      <c r="SDJ15" s="11"/>
      <c r="SDK15" s="11"/>
      <c r="SDL15" s="11"/>
      <c r="SDM15" s="11"/>
      <c r="SDN15" s="11"/>
      <c r="SDO15" s="11"/>
      <c r="SDP15" s="11"/>
      <c r="SDQ15" s="11"/>
      <c r="SDR15" s="11"/>
      <c r="SDS15" s="11"/>
      <c r="SDT15" s="11"/>
      <c r="SDU15" s="11"/>
      <c r="SDV15" s="11"/>
      <c r="SDW15" s="11"/>
      <c r="SDX15" s="11"/>
      <c r="SDY15" s="11"/>
      <c r="SDZ15" s="11"/>
      <c r="SEA15" s="11"/>
      <c r="SEB15" s="11"/>
      <c r="SEC15" s="11"/>
      <c r="SED15" s="11"/>
      <c r="SEE15" s="11"/>
      <c r="SEF15" s="11"/>
      <c r="SEG15" s="11"/>
      <c r="SEH15" s="11"/>
      <c r="SEI15" s="11"/>
      <c r="SEJ15" s="11"/>
      <c r="SEK15" s="11"/>
      <c r="SEL15" s="11"/>
      <c r="SEM15" s="11"/>
      <c r="SEN15" s="11"/>
      <c r="SEO15" s="11"/>
      <c r="SEP15" s="11"/>
      <c r="SEQ15" s="11"/>
      <c r="SER15" s="11"/>
      <c r="SES15" s="11"/>
      <c r="SET15" s="11"/>
      <c r="SEU15" s="11"/>
      <c r="SEV15" s="11"/>
      <c r="SEW15" s="11"/>
      <c r="SEX15" s="11"/>
      <c r="SEY15" s="11"/>
      <c r="SEZ15" s="11"/>
      <c r="SFA15" s="11"/>
      <c r="SFB15" s="11"/>
      <c r="SFC15" s="11"/>
      <c r="SFD15" s="11"/>
      <c r="SFE15" s="11"/>
      <c r="SFF15" s="11"/>
      <c r="SFG15" s="11"/>
      <c r="SFH15" s="11"/>
      <c r="SFI15" s="11"/>
      <c r="SFJ15" s="11"/>
      <c r="SFK15" s="11"/>
      <c r="SFL15" s="11"/>
      <c r="SFM15" s="11"/>
      <c r="SFN15" s="11"/>
      <c r="SFO15" s="11"/>
      <c r="SFP15" s="11"/>
      <c r="SFQ15" s="11"/>
      <c r="SFR15" s="11"/>
      <c r="SFS15" s="11"/>
      <c r="SFT15" s="11"/>
      <c r="SFU15" s="11"/>
      <c r="SFV15" s="11"/>
      <c r="SFW15" s="11"/>
      <c r="SFX15" s="11"/>
      <c r="SFY15" s="11"/>
      <c r="SFZ15" s="11"/>
      <c r="SGA15" s="11"/>
      <c r="SGB15" s="11"/>
      <c r="SGC15" s="11"/>
      <c r="SGD15" s="11"/>
      <c r="SGE15" s="11"/>
      <c r="SGF15" s="11"/>
      <c r="SGG15" s="11"/>
      <c r="SGH15" s="11"/>
      <c r="SGI15" s="11"/>
      <c r="SGJ15" s="11"/>
      <c r="SGK15" s="11"/>
      <c r="SGL15" s="11"/>
      <c r="SGM15" s="11"/>
      <c r="SGN15" s="11"/>
      <c r="SGO15" s="11"/>
      <c r="SGP15" s="11"/>
      <c r="SGQ15" s="11"/>
      <c r="SGR15" s="11"/>
      <c r="SGS15" s="11"/>
      <c r="SGT15" s="11"/>
      <c r="SGU15" s="11"/>
      <c r="SGV15" s="11"/>
      <c r="SGW15" s="11"/>
      <c r="SGX15" s="11"/>
      <c r="SGY15" s="11"/>
      <c r="SGZ15" s="11"/>
      <c r="SHA15" s="11"/>
      <c r="SHB15" s="11"/>
      <c r="SHC15" s="11"/>
      <c r="SHD15" s="11"/>
      <c r="SHE15" s="11"/>
      <c r="SHF15" s="11"/>
      <c r="SHG15" s="11"/>
      <c r="SHH15" s="11"/>
      <c r="SHI15" s="11"/>
      <c r="SHJ15" s="11"/>
      <c r="SHK15" s="11"/>
      <c r="SHL15" s="11"/>
      <c r="SHM15" s="11"/>
      <c r="SHN15" s="11"/>
      <c r="SHO15" s="11"/>
      <c r="SHP15" s="11"/>
      <c r="SHQ15" s="11"/>
      <c r="SHR15" s="11"/>
      <c r="SHS15" s="11"/>
      <c r="SHT15" s="11"/>
      <c r="SHU15" s="11"/>
      <c r="SHV15" s="11"/>
      <c r="SHW15" s="11"/>
      <c r="SHX15" s="11"/>
      <c r="SHY15" s="11"/>
      <c r="SHZ15" s="11"/>
      <c r="SIA15" s="11"/>
      <c r="SIB15" s="11"/>
      <c r="SIC15" s="11"/>
      <c r="SID15" s="11"/>
      <c r="SIE15" s="11"/>
      <c r="SIF15" s="11"/>
      <c r="SIG15" s="11"/>
      <c r="SIH15" s="11"/>
      <c r="SII15" s="11"/>
      <c r="SIJ15" s="11"/>
      <c r="SIK15" s="11"/>
      <c r="SIL15" s="11"/>
      <c r="SIM15" s="11"/>
      <c r="SIN15" s="11"/>
      <c r="SIO15" s="11"/>
      <c r="SIP15" s="11"/>
      <c r="SIQ15" s="11"/>
      <c r="SIR15" s="11"/>
      <c r="SIS15" s="11"/>
      <c r="SIT15" s="11"/>
      <c r="SIU15" s="11"/>
      <c r="SIV15" s="11"/>
      <c r="SIW15" s="11"/>
      <c r="SIX15" s="11"/>
      <c r="SIY15" s="11"/>
      <c r="SIZ15" s="11"/>
      <c r="SJA15" s="11"/>
      <c r="SJB15" s="11"/>
      <c r="SJC15" s="11"/>
      <c r="SJD15" s="11"/>
      <c r="SJE15" s="11"/>
      <c r="SJF15" s="11"/>
      <c r="SJG15" s="11"/>
      <c r="SJH15" s="11"/>
      <c r="SJI15" s="11"/>
      <c r="SJJ15" s="11"/>
      <c r="SJK15" s="11"/>
      <c r="SJL15" s="11"/>
      <c r="SJM15" s="11"/>
      <c r="SJN15" s="11"/>
      <c r="SJO15" s="11"/>
      <c r="SJP15" s="11"/>
      <c r="SJQ15" s="11"/>
      <c r="SJR15" s="11"/>
      <c r="SJS15" s="11"/>
      <c r="SJT15" s="11"/>
      <c r="SJU15" s="11"/>
      <c r="SJV15" s="11"/>
      <c r="SJW15" s="11"/>
      <c r="SJX15" s="11"/>
      <c r="SJY15" s="11"/>
      <c r="SJZ15" s="11"/>
      <c r="SKA15" s="11"/>
      <c r="SKB15" s="11"/>
      <c r="SKC15" s="11"/>
      <c r="SKD15" s="11"/>
      <c r="SKE15" s="11"/>
      <c r="SKF15" s="11"/>
      <c r="SKG15" s="11"/>
      <c r="SKH15" s="11"/>
      <c r="SKI15" s="11"/>
      <c r="SKJ15" s="11"/>
      <c r="SKK15" s="11"/>
      <c r="SKL15" s="11"/>
      <c r="SKM15" s="11"/>
      <c r="SKN15" s="11"/>
      <c r="SKO15" s="11"/>
      <c r="SKP15" s="11"/>
      <c r="SKQ15" s="11"/>
      <c r="SKR15" s="11"/>
      <c r="SKS15" s="11"/>
      <c r="SKT15" s="11"/>
      <c r="SKU15" s="11"/>
      <c r="SKV15" s="11"/>
      <c r="SKW15" s="11"/>
      <c r="SKX15" s="11"/>
      <c r="SKY15" s="11"/>
      <c r="SKZ15" s="11"/>
      <c r="SLA15" s="11"/>
      <c r="SLB15" s="11"/>
      <c r="SLC15" s="11"/>
      <c r="SLD15" s="11"/>
      <c r="SLE15" s="11"/>
      <c r="SLF15" s="11"/>
      <c r="SLG15" s="11"/>
      <c r="SLH15" s="11"/>
      <c r="SLI15" s="11"/>
      <c r="SLJ15" s="11"/>
      <c r="SLK15" s="11"/>
      <c r="SLL15" s="11"/>
      <c r="SLM15" s="11"/>
      <c r="SLN15" s="11"/>
      <c r="SLO15" s="11"/>
      <c r="SLP15" s="11"/>
      <c r="SLQ15" s="11"/>
      <c r="SLR15" s="11"/>
      <c r="SLS15" s="11"/>
      <c r="SLT15" s="11"/>
      <c r="SLU15" s="11"/>
      <c r="SLV15" s="11"/>
      <c r="SLW15" s="11"/>
      <c r="SLX15" s="11"/>
      <c r="SLY15" s="11"/>
      <c r="SLZ15" s="11"/>
      <c r="SMA15" s="11"/>
      <c r="SMB15" s="11"/>
      <c r="SMC15" s="11"/>
      <c r="SMD15" s="11"/>
      <c r="SME15" s="11"/>
      <c r="SMF15" s="11"/>
      <c r="SMG15" s="11"/>
      <c r="SMH15" s="11"/>
      <c r="SMI15" s="11"/>
      <c r="SMJ15" s="11"/>
      <c r="SMK15" s="11"/>
      <c r="SML15" s="11"/>
      <c r="SMM15" s="11"/>
      <c r="SMN15" s="11"/>
      <c r="SMO15" s="11"/>
      <c r="SMP15" s="11"/>
      <c r="SMQ15" s="11"/>
      <c r="SMR15" s="11"/>
      <c r="SMS15" s="11"/>
      <c r="SMT15" s="11"/>
      <c r="SMU15" s="11"/>
      <c r="SMV15" s="11"/>
      <c r="SMW15" s="11"/>
      <c r="SMX15" s="11"/>
      <c r="SMY15" s="11"/>
      <c r="SMZ15" s="11"/>
      <c r="SNA15" s="11"/>
      <c r="SNB15" s="11"/>
      <c r="SNC15" s="11"/>
      <c r="SND15" s="11"/>
      <c r="SNE15" s="11"/>
      <c r="SNF15" s="11"/>
      <c r="SNG15" s="11"/>
      <c r="SNH15" s="11"/>
      <c r="SNI15" s="11"/>
      <c r="SNJ15" s="11"/>
      <c r="SNK15" s="11"/>
      <c r="SNL15" s="11"/>
      <c r="SNM15" s="11"/>
      <c r="SNN15" s="11"/>
      <c r="SNO15" s="11"/>
      <c r="SNP15" s="11"/>
      <c r="SNQ15" s="11"/>
      <c r="SNR15" s="11"/>
      <c r="SNS15" s="11"/>
      <c r="SNT15" s="11"/>
      <c r="SNU15" s="11"/>
      <c r="SNV15" s="11"/>
      <c r="SNW15" s="11"/>
      <c r="SNX15" s="11"/>
      <c r="SNY15" s="11"/>
      <c r="SNZ15" s="11"/>
      <c r="SOA15" s="11"/>
      <c r="SOB15" s="11"/>
      <c r="SOC15" s="11"/>
      <c r="SOD15" s="11"/>
      <c r="SOE15" s="11"/>
      <c r="SOF15" s="11"/>
      <c r="SOG15" s="11"/>
      <c r="SOH15" s="11"/>
      <c r="SOI15" s="11"/>
      <c r="SOJ15" s="11"/>
      <c r="SOK15" s="11"/>
      <c r="SOL15" s="11"/>
      <c r="SOM15" s="11"/>
      <c r="SON15" s="11"/>
      <c r="SOO15" s="11"/>
      <c r="SOP15" s="11"/>
      <c r="SOQ15" s="11"/>
      <c r="SOR15" s="11"/>
      <c r="SOS15" s="11"/>
      <c r="SOT15" s="11"/>
      <c r="SOU15" s="11"/>
      <c r="SOV15" s="11"/>
      <c r="SOW15" s="11"/>
      <c r="SOX15" s="11"/>
      <c r="SOY15" s="11"/>
      <c r="SOZ15" s="11"/>
      <c r="SPA15" s="11"/>
      <c r="SPB15" s="11"/>
      <c r="SPC15" s="11"/>
      <c r="SPD15" s="11"/>
      <c r="SPE15" s="11"/>
      <c r="SPF15" s="11"/>
      <c r="SPG15" s="11"/>
      <c r="SPH15" s="11"/>
      <c r="SPI15" s="11"/>
      <c r="SPJ15" s="11"/>
      <c r="SPK15" s="11"/>
      <c r="SPL15" s="11"/>
      <c r="SPM15" s="11"/>
      <c r="SPN15" s="11"/>
      <c r="SPO15" s="11"/>
      <c r="SPP15" s="11"/>
      <c r="SPQ15" s="11"/>
      <c r="SPR15" s="11"/>
      <c r="SPS15" s="11"/>
      <c r="SPT15" s="11"/>
      <c r="SPU15" s="11"/>
      <c r="SPV15" s="11"/>
      <c r="SPW15" s="11"/>
      <c r="SPX15" s="11"/>
      <c r="SPY15" s="11"/>
      <c r="SPZ15" s="11"/>
      <c r="SQA15" s="11"/>
      <c r="SQB15" s="11"/>
      <c r="SQC15" s="11"/>
      <c r="SQD15" s="11"/>
      <c r="SQE15" s="11"/>
      <c r="SQF15" s="11"/>
      <c r="SQG15" s="11"/>
      <c r="SQH15" s="11"/>
      <c r="SQI15" s="11"/>
      <c r="SQJ15" s="11"/>
      <c r="SQK15" s="11"/>
      <c r="SQL15" s="11"/>
      <c r="SQM15" s="11"/>
      <c r="SQN15" s="11"/>
      <c r="SQO15" s="11"/>
      <c r="SQP15" s="11"/>
      <c r="SQQ15" s="11"/>
      <c r="SQR15" s="11"/>
      <c r="SQS15" s="11"/>
      <c r="SQT15" s="11"/>
      <c r="SQU15" s="11"/>
      <c r="SQV15" s="11"/>
      <c r="SQW15" s="11"/>
      <c r="SQX15" s="11"/>
      <c r="SQY15" s="11"/>
      <c r="SQZ15" s="11"/>
      <c r="SRA15" s="11"/>
      <c r="SRB15" s="11"/>
      <c r="SRC15" s="11"/>
      <c r="SRD15" s="11"/>
      <c r="SRE15" s="11"/>
      <c r="SRF15" s="11"/>
      <c r="SRG15" s="11"/>
      <c r="SRH15" s="11"/>
      <c r="SRI15" s="11"/>
      <c r="SRJ15" s="11"/>
      <c r="SRK15" s="11"/>
      <c r="SRL15" s="11"/>
      <c r="SRM15" s="11"/>
      <c r="SRN15" s="11"/>
      <c r="SRO15" s="11"/>
      <c r="SRP15" s="11"/>
      <c r="SRQ15" s="11"/>
      <c r="SRR15" s="11"/>
      <c r="SRS15" s="11"/>
      <c r="SRT15" s="11"/>
      <c r="SRU15" s="11"/>
      <c r="SRV15" s="11"/>
      <c r="SRW15" s="11"/>
      <c r="SRX15" s="11"/>
      <c r="SRY15" s="11"/>
      <c r="SRZ15" s="11"/>
      <c r="SSA15" s="11"/>
      <c r="SSB15" s="11"/>
      <c r="SSC15" s="11"/>
      <c r="SSD15" s="11"/>
      <c r="SSE15" s="11"/>
      <c r="SSF15" s="11"/>
      <c r="SSG15" s="11"/>
      <c r="SSH15" s="11"/>
      <c r="SSI15" s="11"/>
      <c r="SSJ15" s="11"/>
      <c r="SSK15" s="11"/>
      <c r="SSL15" s="11"/>
      <c r="SSM15" s="11"/>
      <c r="SSN15" s="11"/>
      <c r="SSO15" s="11"/>
      <c r="SSP15" s="11"/>
      <c r="SSQ15" s="11"/>
      <c r="SSR15" s="11"/>
      <c r="SSS15" s="11"/>
      <c r="SST15" s="11"/>
      <c r="SSU15" s="11"/>
      <c r="SSV15" s="11"/>
      <c r="SSW15" s="11"/>
      <c r="SSX15" s="11"/>
      <c r="SSY15" s="11"/>
      <c r="SSZ15" s="11"/>
      <c r="STA15" s="11"/>
      <c r="STB15" s="11"/>
      <c r="STC15" s="11"/>
      <c r="STD15" s="11"/>
      <c r="STE15" s="11"/>
      <c r="STF15" s="11"/>
      <c r="STG15" s="11"/>
      <c r="STH15" s="11"/>
      <c r="STI15" s="11"/>
      <c r="STJ15" s="11"/>
      <c r="STK15" s="11"/>
      <c r="STL15" s="11"/>
      <c r="STM15" s="11"/>
      <c r="STN15" s="11"/>
      <c r="STO15" s="11"/>
      <c r="STP15" s="11"/>
      <c r="STQ15" s="11"/>
      <c r="STR15" s="11"/>
      <c r="STS15" s="11"/>
      <c r="STT15" s="11"/>
      <c r="STU15" s="11"/>
      <c r="STV15" s="11"/>
      <c r="STW15" s="11"/>
      <c r="STX15" s="11"/>
      <c r="STY15" s="11"/>
      <c r="STZ15" s="11"/>
      <c r="SUA15" s="11"/>
      <c r="SUB15" s="11"/>
      <c r="SUC15" s="11"/>
      <c r="SUD15" s="11"/>
      <c r="SUE15" s="11"/>
      <c r="SUF15" s="11"/>
      <c r="SUG15" s="11"/>
      <c r="SUH15" s="11"/>
      <c r="SUI15" s="11"/>
      <c r="SUJ15" s="11"/>
      <c r="SUK15" s="11"/>
      <c r="SUL15" s="11"/>
      <c r="SUM15" s="11"/>
      <c r="SUN15" s="11"/>
      <c r="SUO15" s="11"/>
      <c r="SUP15" s="11"/>
      <c r="SUQ15" s="11"/>
      <c r="SUR15" s="11"/>
      <c r="SUS15" s="11"/>
      <c r="SUT15" s="11"/>
      <c r="SUU15" s="11"/>
      <c r="SUV15" s="11"/>
      <c r="SUW15" s="11"/>
      <c r="SUX15" s="11"/>
      <c r="SUY15" s="11"/>
      <c r="SUZ15" s="11"/>
      <c r="SVA15" s="11"/>
      <c r="SVB15" s="11"/>
      <c r="SVC15" s="11"/>
      <c r="SVD15" s="11"/>
      <c r="SVE15" s="11"/>
      <c r="SVF15" s="11"/>
      <c r="SVG15" s="11"/>
      <c r="SVH15" s="11"/>
      <c r="SVI15" s="11"/>
      <c r="SVJ15" s="11"/>
      <c r="SVK15" s="11"/>
      <c r="SVL15" s="11"/>
      <c r="SVM15" s="11"/>
      <c r="SVN15" s="11"/>
      <c r="SVO15" s="11"/>
      <c r="SVP15" s="11"/>
      <c r="SVQ15" s="11"/>
      <c r="SVR15" s="11"/>
      <c r="SVS15" s="11"/>
      <c r="SVT15" s="11"/>
      <c r="SVU15" s="11"/>
      <c r="SVV15" s="11"/>
      <c r="SVW15" s="11"/>
      <c r="SVX15" s="11"/>
      <c r="SVY15" s="11"/>
      <c r="SVZ15" s="11"/>
      <c r="SWA15" s="11"/>
      <c r="SWB15" s="11"/>
      <c r="SWC15" s="11"/>
      <c r="SWD15" s="11"/>
      <c r="SWE15" s="11"/>
      <c r="SWF15" s="11"/>
      <c r="SWG15" s="11"/>
      <c r="SWH15" s="11"/>
      <c r="SWI15" s="11"/>
      <c r="SWJ15" s="11"/>
      <c r="SWK15" s="11"/>
      <c r="SWL15" s="11"/>
      <c r="SWM15" s="11"/>
      <c r="SWN15" s="11"/>
      <c r="SWO15" s="11"/>
      <c r="SWP15" s="11"/>
      <c r="SWQ15" s="11"/>
      <c r="SWR15" s="11"/>
      <c r="SWS15" s="11"/>
      <c r="SWT15" s="11"/>
      <c r="SWU15" s="11"/>
      <c r="SWV15" s="11"/>
      <c r="SWW15" s="11"/>
      <c r="SWX15" s="11"/>
      <c r="SWY15" s="11"/>
      <c r="SWZ15" s="11"/>
      <c r="SXA15" s="11"/>
      <c r="SXB15" s="11"/>
      <c r="SXC15" s="11"/>
      <c r="SXD15" s="11"/>
      <c r="SXE15" s="11"/>
      <c r="SXF15" s="11"/>
      <c r="SXG15" s="11"/>
      <c r="SXH15" s="11"/>
      <c r="SXI15" s="11"/>
      <c r="SXJ15" s="11"/>
      <c r="SXK15" s="11"/>
      <c r="SXL15" s="11"/>
      <c r="SXM15" s="11"/>
      <c r="SXN15" s="11"/>
      <c r="SXO15" s="11"/>
      <c r="SXP15" s="11"/>
      <c r="SXQ15" s="11"/>
      <c r="SXR15" s="11"/>
      <c r="SXS15" s="11"/>
      <c r="SXT15" s="11"/>
      <c r="SXU15" s="11"/>
      <c r="SXV15" s="11"/>
      <c r="SXW15" s="11"/>
      <c r="SXX15" s="11"/>
      <c r="SXY15" s="11"/>
      <c r="SXZ15" s="11"/>
      <c r="SYA15" s="11"/>
      <c r="SYB15" s="11"/>
      <c r="SYC15" s="11"/>
      <c r="SYD15" s="11"/>
      <c r="SYE15" s="11"/>
      <c r="SYF15" s="11"/>
      <c r="SYG15" s="11"/>
      <c r="SYH15" s="11"/>
      <c r="SYI15" s="11"/>
      <c r="SYJ15" s="11"/>
      <c r="SYK15" s="11"/>
      <c r="SYL15" s="11"/>
      <c r="SYM15" s="11"/>
      <c r="SYN15" s="11"/>
      <c r="SYO15" s="11"/>
      <c r="SYP15" s="11"/>
      <c r="SYQ15" s="11"/>
      <c r="SYR15" s="11"/>
      <c r="SYS15" s="11"/>
      <c r="SYT15" s="11"/>
      <c r="SYU15" s="11"/>
      <c r="SYV15" s="11"/>
      <c r="SYW15" s="11"/>
      <c r="SYX15" s="11"/>
      <c r="SYY15" s="11"/>
      <c r="SYZ15" s="11"/>
      <c r="SZA15" s="11"/>
      <c r="SZB15" s="11"/>
      <c r="SZC15" s="11"/>
      <c r="SZD15" s="11"/>
      <c r="SZE15" s="11"/>
      <c r="SZF15" s="11"/>
      <c r="SZG15" s="11"/>
      <c r="SZH15" s="11"/>
      <c r="SZI15" s="11"/>
      <c r="SZJ15" s="11"/>
      <c r="SZK15" s="11"/>
      <c r="SZL15" s="11"/>
      <c r="SZM15" s="11"/>
      <c r="SZN15" s="11"/>
      <c r="SZO15" s="11"/>
      <c r="SZP15" s="11"/>
      <c r="SZQ15" s="11"/>
      <c r="SZR15" s="11"/>
      <c r="SZS15" s="11"/>
      <c r="SZT15" s="11"/>
      <c r="SZU15" s="11"/>
      <c r="SZV15" s="11"/>
      <c r="SZW15" s="11"/>
      <c r="SZX15" s="11"/>
      <c r="SZY15" s="11"/>
      <c r="SZZ15" s="11"/>
      <c r="TAA15" s="11"/>
      <c r="TAB15" s="11"/>
      <c r="TAC15" s="11"/>
      <c r="TAD15" s="11"/>
      <c r="TAE15" s="11"/>
      <c r="TAF15" s="11"/>
      <c r="TAG15" s="11"/>
      <c r="TAH15" s="11"/>
      <c r="TAI15" s="11"/>
      <c r="TAJ15" s="11"/>
      <c r="TAK15" s="11"/>
      <c r="TAL15" s="11"/>
      <c r="TAM15" s="11"/>
      <c r="TAN15" s="11"/>
      <c r="TAO15" s="11"/>
      <c r="TAP15" s="11"/>
      <c r="TAQ15" s="11"/>
      <c r="TAR15" s="11"/>
      <c r="TAS15" s="11"/>
      <c r="TAT15" s="11"/>
      <c r="TAU15" s="11"/>
      <c r="TAV15" s="11"/>
      <c r="TAW15" s="11"/>
      <c r="TAX15" s="11"/>
      <c r="TAY15" s="11"/>
      <c r="TAZ15" s="11"/>
      <c r="TBA15" s="11"/>
      <c r="TBB15" s="11"/>
      <c r="TBC15" s="11"/>
      <c r="TBD15" s="11"/>
      <c r="TBE15" s="11"/>
      <c r="TBF15" s="11"/>
      <c r="TBG15" s="11"/>
      <c r="TBH15" s="11"/>
      <c r="TBI15" s="11"/>
      <c r="TBJ15" s="11"/>
      <c r="TBK15" s="11"/>
      <c r="TBL15" s="11"/>
      <c r="TBM15" s="11"/>
      <c r="TBN15" s="11"/>
      <c r="TBO15" s="11"/>
      <c r="TBP15" s="11"/>
      <c r="TBQ15" s="11"/>
      <c r="TBR15" s="11"/>
      <c r="TBS15" s="11"/>
      <c r="TBT15" s="11"/>
      <c r="TBU15" s="11"/>
      <c r="TBV15" s="11"/>
      <c r="TBW15" s="11"/>
      <c r="TBX15" s="11"/>
      <c r="TBY15" s="11"/>
      <c r="TBZ15" s="11"/>
      <c r="TCA15" s="11"/>
      <c r="TCB15" s="11"/>
      <c r="TCC15" s="11"/>
      <c r="TCD15" s="11"/>
      <c r="TCE15" s="11"/>
      <c r="TCF15" s="11"/>
      <c r="TCG15" s="11"/>
      <c r="TCH15" s="11"/>
      <c r="TCI15" s="11"/>
      <c r="TCJ15" s="11"/>
      <c r="TCK15" s="11"/>
      <c r="TCL15" s="11"/>
      <c r="TCM15" s="11"/>
      <c r="TCN15" s="11"/>
      <c r="TCO15" s="11"/>
      <c r="TCP15" s="11"/>
      <c r="TCQ15" s="11"/>
      <c r="TCR15" s="11"/>
      <c r="TCS15" s="11"/>
      <c r="TCT15" s="11"/>
      <c r="TCU15" s="11"/>
      <c r="TCV15" s="11"/>
      <c r="TCW15" s="11"/>
      <c r="TCX15" s="11"/>
      <c r="TCY15" s="11"/>
      <c r="TCZ15" s="11"/>
      <c r="TDA15" s="11"/>
      <c r="TDB15" s="11"/>
      <c r="TDC15" s="11"/>
      <c r="TDD15" s="11"/>
      <c r="TDE15" s="11"/>
      <c r="TDF15" s="11"/>
      <c r="TDG15" s="11"/>
      <c r="TDH15" s="11"/>
      <c r="TDI15" s="11"/>
      <c r="TDJ15" s="11"/>
      <c r="TDK15" s="11"/>
      <c r="TDL15" s="11"/>
      <c r="TDM15" s="11"/>
      <c r="TDN15" s="11"/>
      <c r="TDO15" s="11"/>
      <c r="TDP15" s="11"/>
      <c r="TDQ15" s="11"/>
      <c r="TDR15" s="11"/>
      <c r="TDS15" s="11"/>
      <c r="TDT15" s="11"/>
      <c r="TDU15" s="11"/>
      <c r="TDV15" s="11"/>
      <c r="TDW15" s="11"/>
      <c r="TDX15" s="11"/>
      <c r="TDY15" s="11"/>
      <c r="TDZ15" s="11"/>
      <c r="TEA15" s="11"/>
      <c r="TEB15" s="11"/>
      <c r="TEC15" s="11"/>
      <c r="TED15" s="11"/>
      <c r="TEE15" s="11"/>
      <c r="TEF15" s="11"/>
      <c r="TEG15" s="11"/>
      <c r="TEH15" s="11"/>
      <c r="TEI15" s="11"/>
      <c r="TEJ15" s="11"/>
      <c r="TEK15" s="11"/>
      <c r="TEL15" s="11"/>
      <c r="TEM15" s="11"/>
      <c r="TEN15" s="11"/>
      <c r="TEO15" s="11"/>
      <c r="TEP15" s="11"/>
      <c r="TEQ15" s="11"/>
      <c r="TER15" s="11"/>
      <c r="TES15" s="11"/>
      <c r="TET15" s="11"/>
      <c r="TEU15" s="11"/>
      <c r="TEV15" s="11"/>
      <c r="TEW15" s="11"/>
      <c r="TEX15" s="11"/>
      <c r="TEY15" s="11"/>
      <c r="TEZ15" s="11"/>
      <c r="TFA15" s="11"/>
      <c r="TFB15" s="11"/>
      <c r="TFC15" s="11"/>
      <c r="TFD15" s="11"/>
      <c r="TFE15" s="11"/>
      <c r="TFF15" s="11"/>
      <c r="TFG15" s="11"/>
      <c r="TFH15" s="11"/>
      <c r="TFI15" s="11"/>
      <c r="TFJ15" s="11"/>
      <c r="TFK15" s="11"/>
      <c r="TFL15" s="11"/>
      <c r="TFM15" s="11"/>
      <c r="TFN15" s="11"/>
      <c r="TFO15" s="11"/>
      <c r="TFP15" s="11"/>
      <c r="TFQ15" s="11"/>
      <c r="TFR15" s="11"/>
      <c r="TFS15" s="11"/>
      <c r="TFT15" s="11"/>
      <c r="TFU15" s="11"/>
      <c r="TFV15" s="11"/>
      <c r="TFW15" s="11"/>
      <c r="TFX15" s="11"/>
      <c r="TFY15" s="11"/>
      <c r="TFZ15" s="11"/>
      <c r="TGA15" s="11"/>
      <c r="TGB15" s="11"/>
      <c r="TGC15" s="11"/>
      <c r="TGD15" s="11"/>
      <c r="TGE15" s="11"/>
      <c r="TGF15" s="11"/>
      <c r="TGG15" s="11"/>
      <c r="TGH15" s="11"/>
      <c r="TGI15" s="11"/>
      <c r="TGJ15" s="11"/>
      <c r="TGK15" s="11"/>
      <c r="TGL15" s="11"/>
      <c r="TGM15" s="11"/>
      <c r="TGN15" s="11"/>
      <c r="TGO15" s="11"/>
      <c r="TGP15" s="11"/>
      <c r="TGQ15" s="11"/>
      <c r="TGR15" s="11"/>
      <c r="TGS15" s="11"/>
      <c r="TGT15" s="11"/>
      <c r="TGU15" s="11"/>
      <c r="TGV15" s="11"/>
      <c r="TGW15" s="11"/>
      <c r="TGX15" s="11"/>
      <c r="TGY15" s="11"/>
      <c r="TGZ15" s="11"/>
      <c r="THA15" s="11"/>
      <c r="THB15" s="11"/>
      <c r="THC15" s="11"/>
      <c r="THD15" s="11"/>
      <c r="THE15" s="11"/>
      <c r="THF15" s="11"/>
      <c r="THG15" s="11"/>
      <c r="THH15" s="11"/>
      <c r="THI15" s="11"/>
      <c r="THJ15" s="11"/>
      <c r="THK15" s="11"/>
      <c r="THL15" s="11"/>
      <c r="THM15" s="11"/>
      <c r="THN15" s="11"/>
      <c r="THO15" s="11"/>
      <c r="THP15" s="11"/>
      <c r="THQ15" s="11"/>
      <c r="THR15" s="11"/>
      <c r="THS15" s="11"/>
      <c r="THT15" s="11"/>
      <c r="THU15" s="11"/>
      <c r="THV15" s="11"/>
      <c r="THW15" s="11"/>
      <c r="THX15" s="11"/>
      <c r="THY15" s="11"/>
      <c r="THZ15" s="11"/>
      <c r="TIA15" s="11"/>
      <c r="TIB15" s="11"/>
      <c r="TIC15" s="11"/>
      <c r="TID15" s="11"/>
      <c r="TIE15" s="11"/>
      <c r="TIF15" s="11"/>
      <c r="TIG15" s="11"/>
      <c r="TIH15" s="11"/>
      <c r="TII15" s="11"/>
      <c r="TIJ15" s="11"/>
      <c r="TIK15" s="11"/>
      <c r="TIL15" s="11"/>
      <c r="TIM15" s="11"/>
      <c r="TIN15" s="11"/>
      <c r="TIO15" s="11"/>
      <c r="TIP15" s="11"/>
      <c r="TIQ15" s="11"/>
      <c r="TIR15" s="11"/>
      <c r="TIS15" s="11"/>
      <c r="TIT15" s="11"/>
      <c r="TIU15" s="11"/>
      <c r="TIV15" s="11"/>
      <c r="TIW15" s="11"/>
      <c r="TIX15" s="11"/>
      <c r="TIY15" s="11"/>
      <c r="TIZ15" s="11"/>
      <c r="TJA15" s="11"/>
      <c r="TJB15" s="11"/>
      <c r="TJC15" s="11"/>
      <c r="TJD15" s="11"/>
      <c r="TJE15" s="11"/>
      <c r="TJF15" s="11"/>
      <c r="TJG15" s="11"/>
      <c r="TJH15" s="11"/>
      <c r="TJI15" s="11"/>
      <c r="TJJ15" s="11"/>
      <c r="TJK15" s="11"/>
      <c r="TJL15" s="11"/>
      <c r="TJM15" s="11"/>
      <c r="TJN15" s="11"/>
      <c r="TJO15" s="11"/>
      <c r="TJP15" s="11"/>
      <c r="TJQ15" s="11"/>
      <c r="TJR15" s="11"/>
      <c r="TJS15" s="11"/>
      <c r="TJT15" s="11"/>
      <c r="TJU15" s="11"/>
      <c r="TJV15" s="11"/>
      <c r="TJW15" s="11"/>
      <c r="TJX15" s="11"/>
      <c r="TJY15" s="11"/>
      <c r="TJZ15" s="11"/>
      <c r="TKA15" s="11"/>
      <c r="TKB15" s="11"/>
      <c r="TKC15" s="11"/>
      <c r="TKD15" s="11"/>
      <c r="TKE15" s="11"/>
      <c r="TKF15" s="11"/>
      <c r="TKG15" s="11"/>
      <c r="TKH15" s="11"/>
      <c r="TKI15" s="11"/>
      <c r="TKJ15" s="11"/>
      <c r="TKK15" s="11"/>
      <c r="TKL15" s="11"/>
      <c r="TKM15" s="11"/>
      <c r="TKN15" s="11"/>
      <c r="TKO15" s="11"/>
      <c r="TKP15" s="11"/>
      <c r="TKQ15" s="11"/>
      <c r="TKR15" s="11"/>
      <c r="TKS15" s="11"/>
      <c r="TKT15" s="11"/>
      <c r="TKU15" s="11"/>
      <c r="TKV15" s="11"/>
      <c r="TKW15" s="11"/>
      <c r="TKX15" s="11"/>
      <c r="TKY15" s="11"/>
      <c r="TKZ15" s="11"/>
      <c r="TLA15" s="11"/>
      <c r="TLB15" s="11"/>
      <c r="TLC15" s="11"/>
      <c r="TLD15" s="11"/>
      <c r="TLE15" s="11"/>
      <c r="TLF15" s="11"/>
      <c r="TLG15" s="11"/>
      <c r="TLH15" s="11"/>
      <c r="TLI15" s="11"/>
      <c r="TLJ15" s="11"/>
      <c r="TLK15" s="11"/>
      <c r="TLL15" s="11"/>
      <c r="TLM15" s="11"/>
      <c r="TLN15" s="11"/>
      <c r="TLO15" s="11"/>
      <c r="TLP15" s="11"/>
      <c r="TLQ15" s="11"/>
      <c r="TLR15" s="11"/>
      <c r="TLS15" s="11"/>
      <c r="TLT15" s="11"/>
      <c r="TLU15" s="11"/>
      <c r="TLV15" s="11"/>
      <c r="TLW15" s="11"/>
      <c r="TLX15" s="11"/>
      <c r="TLY15" s="11"/>
      <c r="TLZ15" s="11"/>
      <c r="TMA15" s="11"/>
      <c r="TMB15" s="11"/>
      <c r="TMC15" s="11"/>
      <c r="TMD15" s="11"/>
      <c r="TME15" s="11"/>
      <c r="TMF15" s="11"/>
      <c r="TMG15" s="11"/>
      <c r="TMH15" s="11"/>
      <c r="TMI15" s="11"/>
      <c r="TMJ15" s="11"/>
      <c r="TMK15" s="11"/>
      <c r="TML15" s="11"/>
      <c r="TMM15" s="11"/>
      <c r="TMN15" s="11"/>
      <c r="TMO15" s="11"/>
      <c r="TMP15" s="11"/>
      <c r="TMQ15" s="11"/>
      <c r="TMR15" s="11"/>
      <c r="TMS15" s="11"/>
      <c r="TMT15" s="11"/>
      <c r="TMU15" s="11"/>
      <c r="TMV15" s="11"/>
      <c r="TMW15" s="11"/>
      <c r="TMX15" s="11"/>
      <c r="TMY15" s="11"/>
      <c r="TMZ15" s="11"/>
      <c r="TNA15" s="11"/>
      <c r="TNB15" s="11"/>
      <c r="TNC15" s="11"/>
      <c r="TND15" s="11"/>
      <c r="TNE15" s="11"/>
      <c r="TNF15" s="11"/>
      <c r="TNG15" s="11"/>
      <c r="TNH15" s="11"/>
      <c r="TNI15" s="11"/>
      <c r="TNJ15" s="11"/>
      <c r="TNK15" s="11"/>
      <c r="TNL15" s="11"/>
      <c r="TNM15" s="11"/>
      <c r="TNN15" s="11"/>
      <c r="TNO15" s="11"/>
      <c r="TNP15" s="11"/>
      <c r="TNQ15" s="11"/>
      <c r="TNR15" s="11"/>
      <c r="TNS15" s="11"/>
      <c r="TNT15" s="11"/>
      <c r="TNU15" s="11"/>
      <c r="TNV15" s="11"/>
      <c r="TNW15" s="11"/>
      <c r="TNX15" s="11"/>
      <c r="TNY15" s="11"/>
      <c r="TNZ15" s="11"/>
      <c r="TOA15" s="11"/>
      <c r="TOB15" s="11"/>
      <c r="TOC15" s="11"/>
      <c r="TOD15" s="11"/>
      <c r="TOE15" s="11"/>
      <c r="TOF15" s="11"/>
      <c r="TOG15" s="11"/>
      <c r="TOH15" s="11"/>
      <c r="TOI15" s="11"/>
      <c r="TOJ15" s="11"/>
      <c r="TOK15" s="11"/>
      <c r="TOL15" s="11"/>
      <c r="TOM15" s="11"/>
      <c r="TON15" s="11"/>
      <c r="TOO15" s="11"/>
      <c r="TOP15" s="11"/>
      <c r="TOQ15" s="11"/>
      <c r="TOR15" s="11"/>
      <c r="TOS15" s="11"/>
      <c r="TOT15" s="11"/>
      <c r="TOU15" s="11"/>
      <c r="TOV15" s="11"/>
      <c r="TOW15" s="11"/>
      <c r="TOX15" s="11"/>
      <c r="TOY15" s="11"/>
      <c r="TOZ15" s="11"/>
      <c r="TPA15" s="11"/>
      <c r="TPB15" s="11"/>
      <c r="TPC15" s="11"/>
      <c r="TPD15" s="11"/>
      <c r="TPE15" s="11"/>
      <c r="TPF15" s="11"/>
      <c r="TPG15" s="11"/>
      <c r="TPH15" s="11"/>
      <c r="TPI15" s="11"/>
      <c r="TPJ15" s="11"/>
      <c r="TPK15" s="11"/>
      <c r="TPL15" s="11"/>
      <c r="TPM15" s="11"/>
      <c r="TPN15" s="11"/>
      <c r="TPO15" s="11"/>
      <c r="TPP15" s="11"/>
      <c r="TPQ15" s="11"/>
      <c r="TPR15" s="11"/>
      <c r="TPS15" s="11"/>
      <c r="TPT15" s="11"/>
      <c r="TPU15" s="11"/>
      <c r="TPV15" s="11"/>
      <c r="TPW15" s="11"/>
      <c r="TPX15" s="11"/>
      <c r="TPY15" s="11"/>
      <c r="TPZ15" s="11"/>
      <c r="TQA15" s="11"/>
      <c r="TQB15" s="11"/>
      <c r="TQC15" s="11"/>
      <c r="TQD15" s="11"/>
      <c r="TQE15" s="11"/>
      <c r="TQF15" s="11"/>
      <c r="TQG15" s="11"/>
      <c r="TQH15" s="11"/>
      <c r="TQI15" s="11"/>
      <c r="TQJ15" s="11"/>
      <c r="TQK15" s="11"/>
      <c r="TQL15" s="11"/>
      <c r="TQM15" s="11"/>
      <c r="TQN15" s="11"/>
      <c r="TQO15" s="11"/>
      <c r="TQP15" s="11"/>
      <c r="TQQ15" s="11"/>
      <c r="TQR15" s="11"/>
      <c r="TQS15" s="11"/>
      <c r="TQT15" s="11"/>
      <c r="TQU15" s="11"/>
      <c r="TQV15" s="11"/>
      <c r="TQW15" s="11"/>
      <c r="TQX15" s="11"/>
      <c r="TQY15" s="11"/>
      <c r="TQZ15" s="11"/>
      <c r="TRA15" s="11"/>
      <c r="TRB15" s="11"/>
      <c r="TRC15" s="11"/>
      <c r="TRD15" s="11"/>
      <c r="TRE15" s="11"/>
      <c r="TRF15" s="11"/>
      <c r="TRG15" s="11"/>
      <c r="TRH15" s="11"/>
      <c r="TRI15" s="11"/>
      <c r="TRJ15" s="11"/>
      <c r="TRK15" s="11"/>
      <c r="TRL15" s="11"/>
      <c r="TRM15" s="11"/>
      <c r="TRN15" s="11"/>
      <c r="TRO15" s="11"/>
      <c r="TRP15" s="11"/>
      <c r="TRQ15" s="11"/>
      <c r="TRR15" s="11"/>
      <c r="TRS15" s="11"/>
      <c r="TRT15" s="11"/>
      <c r="TRU15" s="11"/>
      <c r="TRV15" s="11"/>
      <c r="TRW15" s="11"/>
      <c r="TRX15" s="11"/>
      <c r="TRY15" s="11"/>
      <c r="TRZ15" s="11"/>
      <c r="TSA15" s="11"/>
      <c r="TSB15" s="11"/>
      <c r="TSC15" s="11"/>
      <c r="TSD15" s="11"/>
      <c r="TSE15" s="11"/>
      <c r="TSF15" s="11"/>
      <c r="TSG15" s="11"/>
      <c r="TSH15" s="11"/>
      <c r="TSI15" s="11"/>
      <c r="TSJ15" s="11"/>
      <c r="TSK15" s="11"/>
      <c r="TSL15" s="11"/>
      <c r="TSM15" s="11"/>
      <c r="TSN15" s="11"/>
      <c r="TSO15" s="11"/>
      <c r="TSP15" s="11"/>
      <c r="TSQ15" s="11"/>
      <c r="TSR15" s="11"/>
      <c r="TSS15" s="11"/>
      <c r="TST15" s="11"/>
      <c r="TSU15" s="11"/>
      <c r="TSV15" s="11"/>
      <c r="TSW15" s="11"/>
      <c r="TSX15" s="11"/>
      <c r="TSY15" s="11"/>
      <c r="TSZ15" s="11"/>
      <c r="TTA15" s="11"/>
      <c r="TTB15" s="11"/>
      <c r="TTC15" s="11"/>
      <c r="TTD15" s="11"/>
      <c r="TTE15" s="11"/>
      <c r="TTF15" s="11"/>
      <c r="TTG15" s="11"/>
      <c r="TTH15" s="11"/>
      <c r="TTI15" s="11"/>
      <c r="TTJ15" s="11"/>
      <c r="TTK15" s="11"/>
      <c r="TTL15" s="11"/>
      <c r="TTM15" s="11"/>
      <c r="TTN15" s="11"/>
      <c r="TTO15" s="11"/>
      <c r="TTP15" s="11"/>
      <c r="TTQ15" s="11"/>
      <c r="TTR15" s="11"/>
      <c r="TTS15" s="11"/>
      <c r="TTT15" s="11"/>
      <c r="TTU15" s="11"/>
      <c r="TTV15" s="11"/>
      <c r="TTW15" s="11"/>
      <c r="TTX15" s="11"/>
      <c r="TTY15" s="11"/>
      <c r="TTZ15" s="11"/>
      <c r="TUA15" s="11"/>
      <c r="TUB15" s="11"/>
      <c r="TUC15" s="11"/>
      <c r="TUD15" s="11"/>
      <c r="TUE15" s="11"/>
      <c r="TUF15" s="11"/>
      <c r="TUG15" s="11"/>
      <c r="TUH15" s="11"/>
      <c r="TUI15" s="11"/>
      <c r="TUJ15" s="11"/>
      <c r="TUK15" s="11"/>
      <c r="TUL15" s="11"/>
      <c r="TUM15" s="11"/>
      <c r="TUN15" s="11"/>
      <c r="TUO15" s="11"/>
      <c r="TUP15" s="11"/>
      <c r="TUQ15" s="11"/>
      <c r="TUR15" s="11"/>
      <c r="TUS15" s="11"/>
      <c r="TUT15" s="11"/>
      <c r="TUU15" s="11"/>
      <c r="TUV15" s="11"/>
      <c r="TUW15" s="11"/>
      <c r="TUX15" s="11"/>
      <c r="TUY15" s="11"/>
      <c r="TUZ15" s="11"/>
      <c r="TVA15" s="11"/>
      <c r="TVB15" s="11"/>
      <c r="TVC15" s="11"/>
      <c r="TVD15" s="11"/>
      <c r="TVE15" s="11"/>
      <c r="TVF15" s="11"/>
      <c r="TVG15" s="11"/>
      <c r="TVH15" s="11"/>
      <c r="TVI15" s="11"/>
      <c r="TVJ15" s="11"/>
      <c r="TVK15" s="11"/>
      <c r="TVL15" s="11"/>
      <c r="TVM15" s="11"/>
      <c r="TVN15" s="11"/>
      <c r="TVO15" s="11"/>
      <c r="TVP15" s="11"/>
      <c r="TVQ15" s="11"/>
      <c r="TVR15" s="11"/>
      <c r="TVS15" s="11"/>
      <c r="TVT15" s="11"/>
      <c r="TVU15" s="11"/>
      <c r="TVV15" s="11"/>
      <c r="TVW15" s="11"/>
      <c r="TVX15" s="11"/>
      <c r="TVY15" s="11"/>
      <c r="TVZ15" s="11"/>
      <c r="TWA15" s="11"/>
      <c r="TWB15" s="11"/>
      <c r="TWC15" s="11"/>
      <c r="TWD15" s="11"/>
      <c r="TWE15" s="11"/>
      <c r="TWF15" s="11"/>
      <c r="TWG15" s="11"/>
      <c r="TWH15" s="11"/>
      <c r="TWI15" s="11"/>
      <c r="TWJ15" s="11"/>
      <c r="TWK15" s="11"/>
      <c r="TWL15" s="11"/>
      <c r="TWM15" s="11"/>
      <c r="TWN15" s="11"/>
      <c r="TWO15" s="11"/>
      <c r="TWP15" s="11"/>
      <c r="TWQ15" s="11"/>
      <c r="TWR15" s="11"/>
      <c r="TWS15" s="11"/>
      <c r="TWT15" s="11"/>
      <c r="TWU15" s="11"/>
      <c r="TWV15" s="11"/>
      <c r="TWW15" s="11"/>
      <c r="TWX15" s="11"/>
      <c r="TWY15" s="11"/>
      <c r="TWZ15" s="11"/>
      <c r="TXA15" s="11"/>
      <c r="TXB15" s="11"/>
      <c r="TXC15" s="11"/>
      <c r="TXD15" s="11"/>
      <c r="TXE15" s="11"/>
      <c r="TXF15" s="11"/>
      <c r="TXG15" s="11"/>
      <c r="TXH15" s="11"/>
      <c r="TXI15" s="11"/>
      <c r="TXJ15" s="11"/>
      <c r="TXK15" s="11"/>
      <c r="TXL15" s="11"/>
      <c r="TXM15" s="11"/>
      <c r="TXN15" s="11"/>
      <c r="TXO15" s="11"/>
      <c r="TXP15" s="11"/>
      <c r="TXQ15" s="11"/>
      <c r="TXR15" s="11"/>
      <c r="TXS15" s="11"/>
      <c r="TXT15" s="11"/>
      <c r="TXU15" s="11"/>
      <c r="TXV15" s="11"/>
      <c r="TXW15" s="11"/>
      <c r="TXX15" s="11"/>
      <c r="TXY15" s="11"/>
      <c r="TXZ15" s="11"/>
      <c r="TYA15" s="11"/>
      <c r="TYB15" s="11"/>
      <c r="TYC15" s="11"/>
      <c r="TYD15" s="11"/>
      <c r="TYE15" s="11"/>
      <c r="TYF15" s="11"/>
      <c r="TYG15" s="11"/>
      <c r="TYH15" s="11"/>
      <c r="TYI15" s="11"/>
      <c r="TYJ15" s="11"/>
      <c r="TYK15" s="11"/>
      <c r="TYL15" s="11"/>
      <c r="TYM15" s="11"/>
      <c r="TYN15" s="11"/>
      <c r="TYO15" s="11"/>
      <c r="TYP15" s="11"/>
      <c r="TYQ15" s="11"/>
      <c r="TYR15" s="11"/>
      <c r="TYS15" s="11"/>
      <c r="TYT15" s="11"/>
      <c r="TYU15" s="11"/>
      <c r="TYV15" s="11"/>
      <c r="TYW15" s="11"/>
      <c r="TYX15" s="11"/>
      <c r="TYY15" s="11"/>
      <c r="TYZ15" s="11"/>
      <c r="TZA15" s="11"/>
      <c r="TZB15" s="11"/>
      <c r="TZC15" s="11"/>
      <c r="TZD15" s="11"/>
      <c r="TZE15" s="11"/>
      <c r="TZF15" s="11"/>
      <c r="TZG15" s="11"/>
      <c r="TZH15" s="11"/>
      <c r="TZI15" s="11"/>
      <c r="TZJ15" s="11"/>
      <c r="TZK15" s="11"/>
      <c r="TZL15" s="11"/>
      <c r="TZM15" s="11"/>
      <c r="TZN15" s="11"/>
      <c r="TZO15" s="11"/>
      <c r="TZP15" s="11"/>
      <c r="TZQ15" s="11"/>
      <c r="TZR15" s="11"/>
      <c r="TZS15" s="11"/>
      <c r="TZT15" s="11"/>
      <c r="TZU15" s="11"/>
      <c r="TZV15" s="11"/>
      <c r="TZW15" s="11"/>
      <c r="TZX15" s="11"/>
      <c r="TZY15" s="11"/>
      <c r="TZZ15" s="11"/>
      <c r="UAA15" s="11"/>
      <c r="UAB15" s="11"/>
      <c r="UAC15" s="11"/>
      <c r="UAD15" s="11"/>
      <c r="UAE15" s="11"/>
      <c r="UAF15" s="11"/>
      <c r="UAG15" s="11"/>
      <c r="UAH15" s="11"/>
      <c r="UAI15" s="11"/>
      <c r="UAJ15" s="11"/>
      <c r="UAK15" s="11"/>
      <c r="UAL15" s="11"/>
      <c r="UAM15" s="11"/>
      <c r="UAN15" s="11"/>
      <c r="UAO15" s="11"/>
      <c r="UAP15" s="11"/>
      <c r="UAQ15" s="11"/>
      <c r="UAR15" s="11"/>
      <c r="UAS15" s="11"/>
      <c r="UAT15" s="11"/>
      <c r="UAU15" s="11"/>
      <c r="UAV15" s="11"/>
      <c r="UAW15" s="11"/>
      <c r="UAX15" s="11"/>
      <c r="UAY15" s="11"/>
      <c r="UAZ15" s="11"/>
      <c r="UBA15" s="11"/>
      <c r="UBB15" s="11"/>
      <c r="UBC15" s="11"/>
      <c r="UBD15" s="11"/>
      <c r="UBE15" s="11"/>
      <c r="UBF15" s="11"/>
      <c r="UBG15" s="11"/>
      <c r="UBH15" s="11"/>
      <c r="UBI15" s="11"/>
      <c r="UBJ15" s="11"/>
      <c r="UBK15" s="11"/>
      <c r="UBL15" s="11"/>
      <c r="UBM15" s="11"/>
      <c r="UBN15" s="11"/>
      <c r="UBO15" s="11"/>
      <c r="UBP15" s="11"/>
      <c r="UBQ15" s="11"/>
      <c r="UBR15" s="11"/>
      <c r="UBS15" s="11"/>
      <c r="UBT15" s="11"/>
      <c r="UBU15" s="11"/>
      <c r="UBV15" s="11"/>
      <c r="UBW15" s="11"/>
      <c r="UBX15" s="11"/>
      <c r="UBY15" s="11"/>
      <c r="UBZ15" s="11"/>
      <c r="UCA15" s="11"/>
      <c r="UCB15" s="11"/>
      <c r="UCC15" s="11"/>
      <c r="UCD15" s="11"/>
      <c r="UCE15" s="11"/>
      <c r="UCF15" s="11"/>
      <c r="UCG15" s="11"/>
      <c r="UCH15" s="11"/>
      <c r="UCI15" s="11"/>
      <c r="UCJ15" s="11"/>
      <c r="UCK15" s="11"/>
      <c r="UCL15" s="11"/>
      <c r="UCM15" s="11"/>
      <c r="UCN15" s="11"/>
      <c r="UCO15" s="11"/>
      <c r="UCP15" s="11"/>
      <c r="UCQ15" s="11"/>
      <c r="UCR15" s="11"/>
      <c r="UCS15" s="11"/>
      <c r="UCT15" s="11"/>
      <c r="UCU15" s="11"/>
      <c r="UCV15" s="11"/>
      <c r="UCW15" s="11"/>
      <c r="UCX15" s="11"/>
      <c r="UCY15" s="11"/>
      <c r="UCZ15" s="11"/>
      <c r="UDA15" s="11"/>
      <c r="UDB15" s="11"/>
      <c r="UDC15" s="11"/>
      <c r="UDD15" s="11"/>
      <c r="UDE15" s="11"/>
      <c r="UDF15" s="11"/>
      <c r="UDG15" s="11"/>
      <c r="UDH15" s="11"/>
      <c r="UDI15" s="11"/>
      <c r="UDJ15" s="11"/>
      <c r="UDK15" s="11"/>
      <c r="UDL15" s="11"/>
      <c r="UDM15" s="11"/>
      <c r="UDN15" s="11"/>
      <c r="UDO15" s="11"/>
      <c r="UDP15" s="11"/>
      <c r="UDQ15" s="11"/>
      <c r="UDR15" s="11"/>
      <c r="UDS15" s="11"/>
      <c r="UDT15" s="11"/>
      <c r="UDU15" s="11"/>
      <c r="UDV15" s="11"/>
      <c r="UDW15" s="11"/>
      <c r="UDX15" s="11"/>
      <c r="UDY15" s="11"/>
      <c r="UDZ15" s="11"/>
      <c r="UEA15" s="11"/>
      <c r="UEB15" s="11"/>
      <c r="UEC15" s="11"/>
      <c r="UED15" s="11"/>
      <c r="UEE15" s="11"/>
      <c r="UEF15" s="11"/>
      <c r="UEG15" s="11"/>
      <c r="UEH15" s="11"/>
      <c r="UEI15" s="11"/>
      <c r="UEJ15" s="11"/>
      <c r="UEK15" s="11"/>
      <c r="UEL15" s="11"/>
      <c r="UEM15" s="11"/>
      <c r="UEN15" s="11"/>
      <c r="UEO15" s="11"/>
      <c r="UEP15" s="11"/>
      <c r="UEQ15" s="11"/>
      <c r="UER15" s="11"/>
      <c r="UES15" s="11"/>
      <c r="UET15" s="11"/>
      <c r="UEU15" s="11"/>
      <c r="UEV15" s="11"/>
      <c r="UEW15" s="11"/>
      <c r="UEX15" s="11"/>
      <c r="UEY15" s="11"/>
      <c r="UEZ15" s="11"/>
      <c r="UFA15" s="11"/>
      <c r="UFB15" s="11"/>
      <c r="UFC15" s="11"/>
      <c r="UFD15" s="11"/>
      <c r="UFE15" s="11"/>
      <c r="UFF15" s="11"/>
      <c r="UFG15" s="11"/>
      <c r="UFH15" s="11"/>
      <c r="UFI15" s="11"/>
      <c r="UFJ15" s="11"/>
      <c r="UFK15" s="11"/>
      <c r="UFL15" s="11"/>
      <c r="UFM15" s="11"/>
      <c r="UFN15" s="11"/>
      <c r="UFO15" s="11"/>
      <c r="UFP15" s="11"/>
      <c r="UFQ15" s="11"/>
      <c r="UFR15" s="11"/>
      <c r="UFS15" s="11"/>
      <c r="UFT15" s="11"/>
      <c r="UFU15" s="11"/>
      <c r="UFV15" s="11"/>
      <c r="UFW15" s="11"/>
      <c r="UFX15" s="11"/>
      <c r="UFY15" s="11"/>
      <c r="UFZ15" s="11"/>
      <c r="UGA15" s="11"/>
      <c r="UGB15" s="11"/>
      <c r="UGC15" s="11"/>
      <c r="UGD15" s="11"/>
      <c r="UGE15" s="11"/>
      <c r="UGF15" s="11"/>
      <c r="UGG15" s="11"/>
      <c r="UGH15" s="11"/>
      <c r="UGI15" s="11"/>
      <c r="UGJ15" s="11"/>
      <c r="UGK15" s="11"/>
      <c r="UGL15" s="11"/>
      <c r="UGM15" s="11"/>
      <c r="UGN15" s="11"/>
      <c r="UGO15" s="11"/>
      <c r="UGP15" s="11"/>
      <c r="UGQ15" s="11"/>
      <c r="UGR15" s="11"/>
      <c r="UGS15" s="11"/>
      <c r="UGT15" s="11"/>
      <c r="UGU15" s="11"/>
      <c r="UGV15" s="11"/>
      <c r="UGW15" s="11"/>
      <c r="UGX15" s="11"/>
      <c r="UGY15" s="11"/>
      <c r="UGZ15" s="11"/>
      <c r="UHA15" s="11"/>
      <c r="UHB15" s="11"/>
      <c r="UHC15" s="11"/>
      <c r="UHD15" s="11"/>
      <c r="UHE15" s="11"/>
      <c r="UHF15" s="11"/>
      <c r="UHG15" s="11"/>
      <c r="UHH15" s="11"/>
      <c r="UHI15" s="11"/>
      <c r="UHJ15" s="11"/>
      <c r="UHK15" s="11"/>
      <c r="UHL15" s="11"/>
      <c r="UHM15" s="11"/>
      <c r="UHN15" s="11"/>
      <c r="UHO15" s="11"/>
      <c r="UHP15" s="11"/>
      <c r="UHQ15" s="11"/>
      <c r="UHR15" s="11"/>
      <c r="UHS15" s="11"/>
      <c r="UHT15" s="11"/>
      <c r="UHU15" s="11"/>
      <c r="UHV15" s="11"/>
      <c r="UHW15" s="11"/>
      <c r="UHX15" s="11"/>
      <c r="UHY15" s="11"/>
      <c r="UHZ15" s="11"/>
      <c r="UIA15" s="11"/>
      <c r="UIB15" s="11"/>
      <c r="UIC15" s="11"/>
      <c r="UID15" s="11"/>
      <c r="UIE15" s="11"/>
      <c r="UIF15" s="11"/>
      <c r="UIG15" s="11"/>
      <c r="UIH15" s="11"/>
      <c r="UII15" s="11"/>
      <c r="UIJ15" s="11"/>
      <c r="UIK15" s="11"/>
      <c r="UIL15" s="11"/>
      <c r="UIM15" s="11"/>
      <c r="UIN15" s="11"/>
      <c r="UIO15" s="11"/>
      <c r="UIP15" s="11"/>
      <c r="UIQ15" s="11"/>
      <c r="UIR15" s="11"/>
      <c r="UIS15" s="11"/>
      <c r="UIT15" s="11"/>
      <c r="UIU15" s="11"/>
      <c r="UIV15" s="11"/>
      <c r="UIW15" s="11"/>
      <c r="UIX15" s="11"/>
      <c r="UIY15" s="11"/>
      <c r="UIZ15" s="11"/>
      <c r="UJA15" s="11"/>
      <c r="UJB15" s="11"/>
      <c r="UJC15" s="11"/>
      <c r="UJD15" s="11"/>
      <c r="UJE15" s="11"/>
      <c r="UJF15" s="11"/>
      <c r="UJG15" s="11"/>
      <c r="UJH15" s="11"/>
      <c r="UJI15" s="11"/>
      <c r="UJJ15" s="11"/>
      <c r="UJK15" s="11"/>
      <c r="UJL15" s="11"/>
      <c r="UJM15" s="11"/>
      <c r="UJN15" s="11"/>
      <c r="UJO15" s="11"/>
      <c r="UJP15" s="11"/>
      <c r="UJQ15" s="11"/>
      <c r="UJR15" s="11"/>
      <c r="UJS15" s="11"/>
      <c r="UJT15" s="11"/>
      <c r="UJU15" s="11"/>
      <c r="UJV15" s="11"/>
      <c r="UJW15" s="11"/>
      <c r="UJX15" s="11"/>
      <c r="UJY15" s="11"/>
      <c r="UJZ15" s="11"/>
      <c r="UKA15" s="11"/>
      <c r="UKB15" s="11"/>
      <c r="UKC15" s="11"/>
      <c r="UKD15" s="11"/>
      <c r="UKE15" s="11"/>
      <c r="UKF15" s="11"/>
      <c r="UKG15" s="11"/>
      <c r="UKH15" s="11"/>
      <c r="UKI15" s="11"/>
      <c r="UKJ15" s="11"/>
      <c r="UKK15" s="11"/>
      <c r="UKL15" s="11"/>
      <c r="UKM15" s="11"/>
      <c r="UKN15" s="11"/>
      <c r="UKO15" s="11"/>
      <c r="UKP15" s="11"/>
      <c r="UKQ15" s="11"/>
      <c r="UKR15" s="11"/>
      <c r="UKS15" s="11"/>
      <c r="UKT15" s="11"/>
      <c r="UKU15" s="11"/>
      <c r="UKV15" s="11"/>
      <c r="UKW15" s="11"/>
      <c r="UKX15" s="11"/>
      <c r="UKY15" s="11"/>
      <c r="UKZ15" s="11"/>
      <c r="ULA15" s="11"/>
      <c r="ULB15" s="11"/>
      <c r="ULC15" s="11"/>
      <c r="ULD15" s="11"/>
      <c r="ULE15" s="11"/>
      <c r="ULF15" s="11"/>
      <c r="ULG15" s="11"/>
      <c r="ULH15" s="11"/>
      <c r="ULI15" s="11"/>
      <c r="ULJ15" s="11"/>
      <c r="ULK15" s="11"/>
      <c r="ULL15" s="11"/>
      <c r="ULM15" s="11"/>
      <c r="ULN15" s="11"/>
      <c r="ULO15" s="11"/>
      <c r="ULP15" s="11"/>
      <c r="ULQ15" s="11"/>
      <c r="ULR15" s="11"/>
      <c r="ULS15" s="11"/>
      <c r="ULT15" s="11"/>
      <c r="ULU15" s="11"/>
      <c r="ULV15" s="11"/>
      <c r="ULW15" s="11"/>
      <c r="ULX15" s="11"/>
      <c r="ULY15" s="11"/>
      <c r="ULZ15" s="11"/>
      <c r="UMA15" s="11"/>
      <c r="UMB15" s="11"/>
      <c r="UMC15" s="11"/>
      <c r="UMD15" s="11"/>
      <c r="UME15" s="11"/>
      <c r="UMF15" s="11"/>
      <c r="UMG15" s="11"/>
      <c r="UMH15" s="11"/>
      <c r="UMI15" s="11"/>
      <c r="UMJ15" s="11"/>
      <c r="UMK15" s="11"/>
      <c r="UML15" s="11"/>
      <c r="UMM15" s="11"/>
      <c r="UMN15" s="11"/>
      <c r="UMO15" s="11"/>
      <c r="UMP15" s="11"/>
      <c r="UMQ15" s="11"/>
      <c r="UMR15" s="11"/>
      <c r="UMS15" s="11"/>
      <c r="UMT15" s="11"/>
      <c r="UMU15" s="11"/>
      <c r="UMV15" s="11"/>
      <c r="UMW15" s="11"/>
      <c r="UMX15" s="11"/>
      <c r="UMY15" s="11"/>
      <c r="UMZ15" s="11"/>
      <c r="UNA15" s="11"/>
      <c r="UNB15" s="11"/>
      <c r="UNC15" s="11"/>
      <c r="UND15" s="11"/>
      <c r="UNE15" s="11"/>
      <c r="UNF15" s="11"/>
      <c r="UNG15" s="11"/>
      <c r="UNH15" s="11"/>
      <c r="UNI15" s="11"/>
      <c r="UNJ15" s="11"/>
      <c r="UNK15" s="11"/>
      <c r="UNL15" s="11"/>
      <c r="UNM15" s="11"/>
      <c r="UNN15" s="11"/>
      <c r="UNO15" s="11"/>
      <c r="UNP15" s="11"/>
      <c r="UNQ15" s="11"/>
      <c r="UNR15" s="11"/>
      <c r="UNS15" s="11"/>
      <c r="UNT15" s="11"/>
      <c r="UNU15" s="11"/>
      <c r="UNV15" s="11"/>
      <c r="UNW15" s="11"/>
      <c r="UNX15" s="11"/>
      <c r="UNY15" s="11"/>
      <c r="UNZ15" s="11"/>
      <c r="UOA15" s="11"/>
      <c r="UOB15" s="11"/>
      <c r="UOC15" s="11"/>
      <c r="UOD15" s="11"/>
      <c r="UOE15" s="11"/>
      <c r="UOF15" s="11"/>
      <c r="UOG15" s="11"/>
      <c r="UOH15" s="11"/>
      <c r="UOI15" s="11"/>
      <c r="UOJ15" s="11"/>
      <c r="UOK15" s="11"/>
      <c r="UOL15" s="11"/>
      <c r="UOM15" s="11"/>
      <c r="UON15" s="11"/>
      <c r="UOO15" s="11"/>
      <c r="UOP15" s="11"/>
      <c r="UOQ15" s="11"/>
      <c r="UOR15" s="11"/>
      <c r="UOS15" s="11"/>
      <c r="UOT15" s="11"/>
      <c r="UOU15" s="11"/>
      <c r="UOV15" s="11"/>
      <c r="UOW15" s="11"/>
      <c r="UOX15" s="11"/>
      <c r="UOY15" s="11"/>
      <c r="UOZ15" s="11"/>
      <c r="UPA15" s="11"/>
      <c r="UPB15" s="11"/>
      <c r="UPC15" s="11"/>
      <c r="UPD15" s="11"/>
      <c r="UPE15" s="11"/>
      <c r="UPF15" s="11"/>
      <c r="UPG15" s="11"/>
      <c r="UPH15" s="11"/>
      <c r="UPI15" s="11"/>
      <c r="UPJ15" s="11"/>
      <c r="UPK15" s="11"/>
      <c r="UPL15" s="11"/>
      <c r="UPM15" s="11"/>
      <c r="UPN15" s="11"/>
      <c r="UPO15" s="11"/>
      <c r="UPP15" s="11"/>
      <c r="UPQ15" s="11"/>
      <c r="UPR15" s="11"/>
      <c r="UPS15" s="11"/>
      <c r="UPT15" s="11"/>
      <c r="UPU15" s="11"/>
      <c r="UPV15" s="11"/>
      <c r="UPW15" s="11"/>
      <c r="UPX15" s="11"/>
      <c r="UPY15" s="11"/>
      <c r="UPZ15" s="11"/>
      <c r="UQA15" s="11"/>
      <c r="UQB15" s="11"/>
      <c r="UQC15" s="11"/>
      <c r="UQD15" s="11"/>
      <c r="UQE15" s="11"/>
      <c r="UQF15" s="11"/>
      <c r="UQG15" s="11"/>
      <c r="UQH15" s="11"/>
      <c r="UQI15" s="11"/>
      <c r="UQJ15" s="11"/>
      <c r="UQK15" s="11"/>
      <c r="UQL15" s="11"/>
      <c r="UQM15" s="11"/>
      <c r="UQN15" s="11"/>
      <c r="UQO15" s="11"/>
      <c r="UQP15" s="11"/>
      <c r="UQQ15" s="11"/>
      <c r="UQR15" s="11"/>
      <c r="UQS15" s="11"/>
      <c r="UQT15" s="11"/>
      <c r="UQU15" s="11"/>
      <c r="UQV15" s="11"/>
      <c r="UQW15" s="11"/>
      <c r="UQX15" s="11"/>
      <c r="UQY15" s="11"/>
      <c r="UQZ15" s="11"/>
      <c r="URA15" s="11"/>
      <c r="URB15" s="11"/>
      <c r="URC15" s="11"/>
      <c r="URD15" s="11"/>
      <c r="URE15" s="11"/>
      <c r="URF15" s="11"/>
      <c r="URG15" s="11"/>
      <c r="URH15" s="11"/>
      <c r="URI15" s="11"/>
      <c r="URJ15" s="11"/>
      <c r="URK15" s="11"/>
      <c r="URL15" s="11"/>
      <c r="URM15" s="11"/>
      <c r="URN15" s="11"/>
      <c r="URO15" s="11"/>
      <c r="URP15" s="11"/>
      <c r="URQ15" s="11"/>
      <c r="URR15" s="11"/>
      <c r="URS15" s="11"/>
      <c r="URT15" s="11"/>
      <c r="URU15" s="11"/>
      <c r="URV15" s="11"/>
      <c r="URW15" s="11"/>
      <c r="URX15" s="11"/>
      <c r="URY15" s="11"/>
      <c r="URZ15" s="11"/>
      <c r="USA15" s="11"/>
      <c r="USB15" s="11"/>
      <c r="USC15" s="11"/>
      <c r="USD15" s="11"/>
      <c r="USE15" s="11"/>
      <c r="USF15" s="11"/>
      <c r="USG15" s="11"/>
      <c r="USH15" s="11"/>
      <c r="USI15" s="11"/>
      <c r="USJ15" s="11"/>
      <c r="USK15" s="11"/>
      <c r="USL15" s="11"/>
      <c r="USM15" s="11"/>
      <c r="USN15" s="11"/>
      <c r="USO15" s="11"/>
      <c r="USP15" s="11"/>
      <c r="USQ15" s="11"/>
      <c r="USR15" s="11"/>
      <c r="USS15" s="11"/>
      <c r="UST15" s="11"/>
      <c r="USU15" s="11"/>
      <c r="USV15" s="11"/>
      <c r="USW15" s="11"/>
      <c r="USX15" s="11"/>
      <c r="USY15" s="11"/>
      <c r="USZ15" s="11"/>
      <c r="UTA15" s="11"/>
      <c r="UTB15" s="11"/>
      <c r="UTC15" s="11"/>
      <c r="UTD15" s="11"/>
      <c r="UTE15" s="11"/>
      <c r="UTF15" s="11"/>
      <c r="UTG15" s="11"/>
      <c r="UTH15" s="11"/>
      <c r="UTI15" s="11"/>
      <c r="UTJ15" s="11"/>
      <c r="UTK15" s="11"/>
      <c r="UTL15" s="11"/>
      <c r="UTM15" s="11"/>
      <c r="UTN15" s="11"/>
      <c r="UTO15" s="11"/>
      <c r="UTP15" s="11"/>
      <c r="UTQ15" s="11"/>
      <c r="UTR15" s="11"/>
      <c r="UTS15" s="11"/>
      <c r="UTT15" s="11"/>
      <c r="UTU15" s="11"/>
      <c r="UTV15" s="11"/>
      <c r="UTW15" s="11"/>
      <c r="UTX15" s="11"/>
      <c r="UTY15" s="11"/>
      <c r="UTZ15" s="11"/>
      <c r="UUA15" s="11"/>
      <c r="UUB15" s="11"/>
      <c r="UUC15" s="11"/>
      <c r="UUD15" s="11"/>
      <c r="UUE15" s="11"/>
      <c r="UUF15" s="11"/>
      <c r="UUG15" s="11"/>
      <c r="UUH15" s="11"/>
      <c r="UUI15" s="11"/>
      <c r="UUJ15" s="11"/>
      <c r="UUK15" s="11"/>
      <c r="UUL15" s="11"/>
      <c r="UUM15" s="11"/>
      <c r="UUN15" s="11"/>
      <c r="UUO15" s="11"/>
      <c r="UUP15" s="11"/>
      <c r="UUQ15" s="11"/>
      <c r="UUR15" s="11"/>
      <c r="UUS15" s="11"/>
      <c r="UUT15" s="11"/>
      <c r="UUU15" s="11"/>
      <c r="UUV15" s="11"/>
      <c r="UUW15" s="11"/>
      <c r="UUX15" s="11"/>
      <c r="UUY15" s="11"/>
      <c r="UUZ15" s="11"/>
      <c r="UVA15" s="11"/>
      <c r="UVB15" s="11"/>
      <c r="UVC15" s="11"/>
      <c r="UVD15" s="11"/>
      <c r="UVE15" s="11"/>
      <c r="UVF15" s="11"/>
      <c r="UVG15" s="11"/>
      <c r="UVH15" s="11"/>
      <c r="UVI15" s="11"/>
      <c r="UVJ15" s="11"/>
      <c r="UVK15" s="11"/>
      <c r="UVL15" s="11"/>
      <c r="UVM15" s="11"/>
      <c r="UVN15" s="11"/>
      <c r="UVO15" s="11"/>
      <c r="UVP15" s="11"/>
      <c r="UVQ15" s="11"/>
      <c r="UVR15" s="11"/>
      <c r="UVS15" s="11"/>
      <c r="UVT15" s="11"/>
      <c r="UVU15" s="11"/>
      <c r="UVV15" s="11"/>
      <c r="UVW15" s="11"/>
      <c r="UVX15" s="11"/>
      <c r="UVY15" s="11"/>
      <c r="UVZ15" s="11"/>
      <c r="UWA15" s="11"/>
      <c r="UWB15" s="11"/>
      <c r="UWC15" s="11"/>
      <c r="UWD15" s="11"/>
      <c r="UWE15" s="11"/>
      <c r="UWF15" s="11"/>
      <c r="UWG15" s="11"/>
      <c r="UWH15" s="11"/>
      <c r="UWI15" s="11"/>
      <c r="UWJ15" s="11"/>
      <c r="UWK15" s="11"/>
      <c r="UWL15" s="11"/>
      <c r="UWM15" s="11"/>
      <c r="UWN15" s="11"/>
      <c r="UWO15" s="11"/>
      <c r="UWP15" s="11"/>
      <c r="UWQ15" s="11"/>
      <c r="UWR15" s="11"/>
      <c r="UWS15" s="11"/>
      <c r="UWT15" s="11"/>
      <c r="UWU15" s="11"/>
      <c r="UWV15" s="11"/>
      <c r="UWW15" s="11"/>
      <c r="UWX15" s="11"/>
      <c r="UWY15" s="11"/>
      <c r="UWZ15" s="11"/>
      <c r="UXA15" s="11"/>
      <c r="UXB15" s="11"/>
      <c r="UXC15" s="11"/>
      <c r="UXD15" s="11"/>
      <c r="UXE15" s="11"/>
      <c r="UXF15" s="11"/>
      <c r="UXG15" s="11"/>
      <c r="UXH15" s="11"/>
      <c r="UXI15" s="11"/>
      <c r="UXJ15" s="11"/>
      <c r="UXK15" s="11"/>
      <c r="UXL15" s="11"/>
      <c r="UXM15" s="11"/>
      <c r="UXN15" s="11"/>
      <c r="UXO15" s="11"/>
      <c r="UXP15" s="11"/>
      <c r="UXQ15" s="11"/>
      <c r="UXR15" s="11"/>
      <c r="UXS15" s="11"/>
      <c r="UXT15" s="11"/>
      <c r="UXU15" s="11"/>
      <c r="UXV15" s="11"/>
      <c r="UXW15" s="11"/>
      <c r="UXX15" s="11"/>
      <c r="UXY15" s="11"/>
      <c r="UXZ15" s="11"/>
      <c r="UYA15" s="11"/>
      <c r="UYB15" s="11"/>
      <c r="UYC15" s="11"/>
      <c r="UYD15" s="11"/>
      <c r="UYE15" s="11"/>
      <c r="UYF15" s="11"/>
      <c r="UYG15" s="11"/>
      <c r="UYH15" s="11"/>
      <c r="UYI15" s="11"/>
      <c r="UYJ15" s="11"/>
      <c r="UYK15" s="11"/>
      <c r="UYL15" s="11"/>
      <c r="UYM15" s="11"/>
      <c r="UYN15" s="11"/>
      <c r="UYO15" s="11"/>
      <c r="UYP15" s="11"/>
      <c r="UYQ15" s="11"/>
      <c r="UYR15" s="11"/>
      <c r="UYS15" s="11"/>
      <c r="UYT15" s="11"/>
      <c r="UYU15" s="11"/>
      <c r="UYV15" s="11"/>
      <c r="UYW15" s="11"/>
      <c r="UYX15" s="11"/>
      <c r="UYY15" s="11"/>
      <c r="UYZ15" s="11"/>
      <c r="UZA15" s="11"/>
      <c r="UZB15" s="11"/>
      <c r="UZC15" s="11"/>
      <c r="UZD15" s="11"/>
      <c r="UZE15" s="11"/>
      <c r="UZF15" s="11"/>
      <c r="UZG15" s="11"/>
      <c r="UZH15" s="11"/>
      <c r="UZI15" s="11"/>
      <c r="UZJ15" s="11"/>
      <c r="UZK15" s="11"/>
      <c r="UZL15" s="11"/>
      <c r="UZM15" s="11"/>
      <c r="UZN15" s="11"/>
      <c r="UZO15" s="11"/>
      <c r="UZP15" s="11"/>
      <c r="UZQ15" s="11"/>
      <c r="UZR15" s="11"/>
      <c r="UZS15" s="11"/>
      <c r="UZT15" s="11"/>
      <c r="UZU15" s="11"/>
      <c r="UZV15" s="11"/>
      <c r="UZW15" s="11"/>
      <c r="UZX15" s="11"/>
      <c r="UZY15" s="11"/>
      <c r="UZZ15" s="11"/>
      <c r="VAA15" s="11"/>
      <c r="VAB15" s="11"/>
      <c r="VAC15" s="11"/>
      <c r="VAD15" s="11"/>
      <c r="VAE15" s="11"/>
      <c r="VAF15" s="11"/>
      <c r="VAG15" s="11"/>
      <c r="VAH15" s="11"/>
      <c r="VAI15" s="11"/>
      <c r="VAJ15" s="11"/>
      <c r="VAK15" s="11"/>
      <c r="VAL15" s="11"/>
      <c r="VAM15" s="11"/>
      <c r="VAN15" s="11"/>
      <c r="VAO15" s="11"/>
      <c r="VAP15" s="11"/>
      <c r="VAQ15" s="11"/>
      <c r="VAR15" s="11"/>
      <c r="VAS15" s="11"/>
      <c r="VAT15" s="11"/>
      <c r="VAU15" s="11"/>
      <c r="VAV15" s="11"/>
      <c r="VAW15" s="11"/>
      <c r="VAX15" s="11"/>
      <c r="VAY15" s="11"/>
      <c r="VAZ15" s="11"/>
      <c r="VBA15" s="11"/>
      <c r="VBB15" s="11"/>
      <c r="VBC15" s="11"/>
      <c r="VBD15" s="11"/>
      <c r="VBE15" s="11"/>
      <c r="VBF15" s="11"/>
      <c r="VBG15" s="11"/>
      <c r="VBH15" s="11"/>
      <c r="VBI15" s="11"/>
      <c r="VBJ15" s="11"/>
      <c r="VBK15" s="11"/>
      <c r="VBL15" s="11"/>
      <c r="VBM15" s="11"/>
      <c r="VBN15" s="11"/>
      <c r="VBO15" s="11"/>
      <c r="VBP15" s="11"/>
      <c r="VBQ15" s="11"/>
      <c r="VBR15" s="11"/>
      <c r="VBS15" s="11"/>
      <c r="VBT15" s="11"/>
      <c r="VBU15" s="11"/>
      <c r="VBV15" s="11"/>
      <c r="VBW15" s="11"/>
      <c r="VBX15" s="11"/>
      <c r="VBY15" s="11"/>
      <c r="VBZ15" s="11"/>
      <c r="VCA15" s="11"/>
      <c r="VCB15" s="11"/>
      <c r="VCC15" s="11"/>
      <c r="VCD15" s="11"/>
      <c r="VCE15" s="11"/>
      <c r="VCF15" s="11"/>
      <c r="VCG15" s="11"/>
      <c r="VCH15" s="11"/>
      <c r="VCI15" s="11"/>
      <c r="VCJ15" s="11"/>
      <c r="VCK15" s="11"/>
      <c r="VCL15" s="11"/>
      <c r="VCM15" s="11"/>
      <c r="VCN15" s="11"/>
      <c r="VCO15" s="11"/>
      <c r="VCP15" s="11"/>
      <c r="VCQ15" s="11"/>
      <c r="VCR15" s="11"/>
      <c r="VCS15" s="11"/>
      <c r="VCT15" s="11"/>
      <c r="VCU15" s="11"/>
      <c r="VCV15" s="11"/>
      <c r="VCW15" s="11"/>
      <c r="VCX15" s="11"/>
      <c r="VCY15" s="11"/>
      <c r="VCZ15" s="11"/>
      <c r="VDA15" s="11"/>
      <c r="VDB15" s="11"/>
      <c r="VDC15" s="11"/>
      <c r="VDD15" s="11"/>
      <c r="VDE15" s="11"/>
      <c r="VDF15" s="11"/>
      <c r="VDG15" s="11"/>
      <c r="VDH15" s="11"/>
      <c r="VDI15" s="11"/>
      <c r="VDJ15" s="11"/>
      <c r="VDK15" s="11"/>
      <c r="VDL15" s="11"/>
      <c r="VDM15" s="11"/>
      <c r="VDN15" s="11"/>
      <c r="VDO15" s="11"/>
      <c r="VDP15" s="11"/>
      <c r="VDQ15" s="11"/>
      <c r="VDR15" s="11"/>
      <c r="VDS15" s="11"/>
      <c r="VDT15" s="11"/>
      <c r="VDU15" s="11"/>
      <c r="VDV15" s="11"/>
      <c r="VDW15" s="11"/>
      <c r="VDX15" s="11"/>
      <c r="VDY15" s="11"/>
      <c r="VDZ15" s="11"/>
      <c r="VEA15" s="11"/>
      <c r="VEB15" s="11"/>
      <c r="VEC15" s="11"/>
      <c r="VED15" s="11"/>
      <c r="VEE15" s="11"/>
      <c r="VEF15" s="11"/>
      <c r="VEG15" s="11"/>
      <c r="VEH15" s="11"/>
      <c r="VEI15" s="11"/>
      <c r="VEJ15" s="11"/>
      <c r="VEK15" s="11"/>
      <c r="VEL15" s="11"/>
      <c r="VEM15" s="11"/>
      <c r="VEN15" s="11"/>
      <c r="VEO15" s="11"/>
      <c r="VEP15" s="11"/>
      <c r="VEQ15" s="11"/>
      <c r="VER15" s="11"/>
      <c r="VES15" s="11"/>
      <c r="VET15" s="11"/>
      <c r="VEU15" s="11"/>
      <c r="VEV15" s="11"/>
      <c r="VEW15" s="11"/>
      <c r="VEX15" s="11"/>
      <c r="VEY15" s="11"/>
      <c r="VEZ15" s="11"/>
      <c r="VFA15" s="11"/>
      <c r="VFB15" s="11"/>
      <c r="VFC15" s="11"/>
      <c r="VFD15" s="11"/>
      <c r="VFE15" s="11"/>
      <c r="VFF15" s="11"/>
      <c r="VFG15" s="11"/>
      <c r="VFH15" s="11"/>
      <c r="VFI15" s="11"/>
      <c r="VFJ15" s="11"/>
      <c r="VFK15" s="11"/>
      <c r="VFL15" s="11"/>
      <c r="VFM15" s="11"/>
      <c r="VFN15" s="11"/>
      <c r="VFO15" s="11"/>
      <c r="VFP15" s="11"/>
      <c r="VFQ15" s="11"/>
      <c r="VFR15" s="11"/>
      <c r="VFS15" s="11"/>
      <c r="VFT15" s="11"/>
      <c r="VFU15" s="11"/>
      <c r="VFV15" s="11"/>
      <c r="VFW15" s="11"/>
      <c r="VFX15" s="11"/>
      <c r="VFY15" s="11"/>
      <c r="VFZ15" s="11"/>
      <c r="VGA15" s="11"/>
      <c r="VGB15" s="11"/>
      <c r="VGC15" s="11"/>
      <c r="VGD15" s="11"/>
      <c r="VGE15" s="11"/>
      <c r="VGF15" s="11"/>
      <c r="VGG15" s="11"/>
      <c r="VGH15" s="11"/>
      <c r="VGI15" s="11"/>
      <c r="VGJ15" s="11"/>
      <c r="VGK15" s="11"/>
      <c r="VGL15" s="11"/>
      <c r="VGM15" s="11"/>
      <c r="VGN15" s="11"/>
      <c r="VGO15" s="11"/>
      <c r="VGP15" s="11"/>
      <c r="VGQ15" s="11"/>
      <c r="VGR15" s="11"/>
      <c r="VGS15" s="11"/>
      <c r="VGT15" s="11"/>
      <c r="VGU15" s="11"/>
      <c r="VGV15" s="11"/>
      <c r="VGW15" s="11"/>
      <c r="VGX15" s="11"/>
      <c r="VGY15" s="11"/>
      <c r="VGZ15" s="11"/>
      <c r="VHA15" s="11"/>
      <c r="VHB15" s="11"/>
      <c r="VHC15" s="11"/>
      <c r="VHD15" s="11"/>
      <c r="VHE15" s="11"/>
      <c r="VHF15" s="11"/>
      <c r="VHG15" s="11"/>
      <c r="VHH15" s="11"/>
      <c r="VHI15" s="11"/>
      <c r="VHJ15" s="11"/>
      <c r="VHK15" s="11"/>
      <c r="VHL15" s="11"/>
      <c r="VHM15" s="11"/>
      <c r="VHN15" s="11"/>
      <c r="VHO15" s="11"/>
      <c r="VHP15" s="11"/>
      <c r="VHQ15" s="11"/>
      <c r="VHR15" s="11"/>
      <c r="VHS15" s="11"/>
      <c r="VHT15" s="11"/>
      <c r="VHU15" s="11"/>
      <c r="VHV15" s="11"/>
      <c r="VHW15" s="11"/>
      <c r="VHX15" s="11"/>
      <c r="VHY15" s="11"/>
      <c r="VHZ15" s="11"/>
      <c r="VIA15" s="11"/>
      <c r="VIB15" s="11"/>
      <c r="VIC15" s="11"/>
      <c r="VID15" s="11"/>
      <c r="VIE15" s="11"/>
      <c r="VIF15" s="11"/>
      <c r="VIG15" s="11"/>
      <c r="VIH15" s="11"/>
      <c r="VII15" s="11"/>
      <c r="VIJ15" s="11"/>
      <c r="VIK15" s="11"/>
      <c r="VIL15" s="11"/>
      <c r="VIM15" s="11"/>
      <c r="VIN15" s="11"/>
      <c r="VIO15" s="11"/>
      <c r="VIP15" s="11"/>
      <c r="VIQ15" s="11"/>
      <c r="VIR15" s="11"/>
      <c r="VIS15" s="11"/>
      <c r="VIT15" s="11"/>
      <c r="VIU15" s="11"/>
      <c r="VIV15" s="11"/>
      <c r="VIW15" s="11"/>
      <c r="VIX15" s="11"/>
      <c r="VIY15" s="11"/>
      <c r="VIZ15" s="11"/>
      <c r="VJA15" s="11"/>
      <c r="VJB15" s="11"/>
      <c r="VJC15" s="11"/>
      <c r="VJD15" s="11"/>
      <c r="VJE15" s="11"/>
      <c r="VJF15" s="11"/>
      <c r="VJG15" s="11"/>
      <c r="VJH15" s="11"/>
      <c r="VJI15" s="11"/>
      <c r="VJJ15" s="11"/>
      <c r="VJK15" s="11"/>
      <c r="VJL15" s="11"/>
      <c r="VJM15" s="11"/>
      <c r="VJN15" s="11"/>
      <c r="VJO15" s="11"/>
      <c r="VJP15" s="11"/>
      <c r="VJQ15" s="11"/>
      <c r="VJR15" s="11"/>
      <c r="VJS15" s="11"/>
      <c r="VJT15" s="11"/>
      <c r="VJU15" s="11"/>
      <c r="VJV15" s="11"/>
      <c r="VJW15" s="11"/>
      <c r="VJX15" s="11"/>
      <c r="VJY15" s="11"/>
      <c r="VJZ15" s="11"/>
      <c r="VKA15" s="11"/>
      <c r="VKB15" s="11"/>
      <c r="VKC15" s="11"/>
      <c r="VKD15" s="11"/>
      <c r="VKE15" s="11"/>
      <c r="VKF15" s="11"/>
      <c r="VKG15" s="11"/>
      <c r="VKH15" s="11"/>
      <c r="VKI15" s="11"/>
      <c r="VKJ15" s="11"/>
      <c r="VKK15" s="11"/>
      <c r="VKL15" s="11"/>
      <c r="VKM15" s="11"/>
      <c r="VKN15" s="11"/>
      <c r="VKO15" s="11"/>
      <c r="VKP15" s="11"/>
      <c r="VKQ15" s="11"/>
      <c r="VKR15" s="11"/>
      <c r="VKS15" s="11"/>
      <c r="VKT15" s="11"/>
      <c r="VKU15" s="11"/>
      <c r="VKV15" s="11"/>
      <c r="VKW15" s="11"/>
      <c r="VKX15" s="11"/>
      <c r="VKY15" s="11"/>
      <c r="VKZ15" s="11"/>
      <c r="VLA15" s="11"/>
      <c r="VLB15" s="11"/>
      <c r="VLC15" s="11"/>
      <c r="VLD15" s="11"/>
      <c r="VLE15" s="11"/>
      <c r="VLF15" s="11"/>
      <c r="VLG15" s="11"/>
      <c r="VLH15" s="11"/>
      <c r="VLI15" s="11"/>
      <c r="VLJ15" s="11"/>
      <c r="VLK15" s="11"/>
      <c r="VLL15" s="11"/>
      <c r="VLM15" s="11"/>
      <c r="VLN15" s="11"/>
      <c r="VLO15" s="11"/>
      <c r="VLP15" s="11"/>
      <c r="VLQ15" s="11"/>
      <c r="VLR15" s="11"/>
      <c r="VLS15" s="11"/>
      <c r="VLT15" s="11"/>
      <c r="VLU15" s="11"/>
      <c r="VLV15" s="11"/>
      <c r="VLW15" s="11"/>
      <c r="VLX15" s="11"/>
      <c r="VLY15" s="11"/>
      <c r="VLZ15" s="11"/>
      <c r="VMA15" s="11"/>
      <c r="VMB15" s="11"/>
      <c r="VMC15" s="11"/>
      <c r="VMD15" s="11"/>
      <c r="VME15" s="11"/>
      <c r="VMF15" s="11"/>
      <c r="VMG15" s="11"/>
      <c r="VMH15" s="11"/>
      <c r="VMI15" s="11"/>
      <c r="VMJ15" s="11"/>
      <c r="VMK15" s="11"/>
      <c r="VML15" s="11"/>
      <c r="VMM15" s="11"/>
      <c r="VMN15" s="11"/>
      <c r="VMO15" s="11"/>
      <c r="VMP15" s="11"/>
      <c r="VMQ15" s="11"/>
      <c r="VMR15" s="11"/>
      <c r="VMS15" s="11"/>
      <c r="VMT15" s="11"/>
      <c r="VMU15" s="11"/>
      <c r="VMV15" s="11"/>
      <c r="VMW15" s="11"/>
      <c r="VMX15" s="11"/>
      <c r="VMY15" s="11"/>
      <c r="VMZ15" s="11"/>
      <c r="VNA15" s="11"/>
      <c r="VNB15" s="11"/>
      <c r="VNC15" s="11"/>
      <c r="VND15" s="11"/>
      <c r="VNE15" s="11"/>
      <c r="VNF15" s="11"/>
      <c r="VNG15" s="11"/>
      <c r="VNH15" s="11"/>
      <c r="VNI15" s="11"/>
      <c r="VNJ15" s="11"/>
      <c r="VNK15" s="11"/>
      <c r="VNL15" s="11"/>
      <c r="VNM15" s="11"/>
      <c r="VNN15" s="11"/>
      <c r="VNO15" s="11"/>
      <c r="VNP15" s="11"/>
      <c r="VNQ15" s="11"/>
      <c r="VNR15" s="11"/>
      <c r="VNS15" s="11"/>
      <c r="VNT15" s="11"/>
      <c r="VNU15" s="11"/>
      <c r="VNV15" s="11"/>
      <c r="VNW15" s="11"/>
      <c r="VNX15" s="11"/>
      <c r="VNY15" s="11"/>
      <c r="VNZ15" s="11"/>
      <c r="VOA15" s="11"/>
      <c r="VOB15" s="11"/>
      <c r="VOC15" s="11"/>
      <c r="VOD15" s="11"/>
      <c r="VOE15" s="11"/>
      <c r="VOF15" s="11"/>
      <c r="VOG15" s="11"/>
      <c r="VOH15" s="11"/>
      <c r="VOI15" s="11"/>
      <c r="VOJ15" s="11"/>
      <c r="VOK15" s="11"/>
      <c r="VOL15" s="11"/>
      <c r="VOM15" s="11"/>
      <c r="VON15" s="11"/>
      <c r="VOO15" s="11"/>
      <c r="VOP15" s="11"/>
      <c r="VOQ15" s="11"/>
      <c r="VOR15" s="11"/>
      <c r="VOS15" s="11"/>
      <c r="VOT15" s="11"/>
      <c r="VOU15" s="11"/>
      <c r="VOV15" s="11"/>
      <c r="VOW15" s="11"/>
      <c r="VOX15" s="11"/>
      <c r="VOY15" s="11"/>
      <c r="VOZ15" s="11"/>
      <c r="VPA15" s="11"/>
      <c r="VPB15" s="11"/>
      <c r="VPC15" s="11"/>
      <c r="VPD15" s="11"/>
      <c r="VPE15" s="11"/>
      <c r="VPF15" s="11"/>
      <c r="VPG15" s="11"/>
      <c r="VPH15" s="11"/>
      <c r="VPI15" s="11"/>
      <c r="VPJ15" s="11"/>
      <c r="VPK15" s="11"/>
      <c r="VPL15" s="11"/>
      <c r="VPM15" s="11"/>
      <c r="VPN15" s="11"/>
      <c r="VPO15" s="11"/>
      <c r="VPP15" s="11"/>
      <c r="VPQ15" s="11"/>
      <c r="VPR15" s="11"/>
      <c r="VPS15" s="11"/>
      <c r="VPT15" s="11"/>
      <c r="VPU15" s="11"/>
      <c r="VPV15" s="11"/>
      <c r="VPW15" s="11"/>
      <c r="VPX15" s="11"/>
      <c r="VPY15" s="11"/>
      <c r="VPZ15" s="11"/>
      <c r="VQA15" s="11"/>
      <c r="VQB15" s="11"/>
      <c r="VQC15" s="11"/>
      <c r="VQD15" s="11"/>
      <c r="VQE15" s="11"/>
      <c r="VQF15" s="11"/>
      <c r="VQG15" s="11"/>
      <c r="VQH15" s="11"/>
      <c r="VQI15" s="11"/>
      <c r="VQJ15" s="11"/>
      <c r="VQK15" s="11"/>
      <c r="VQL15" s="11"/>
      <c r="VQM15" s="11"/>
      <c r="VQN15" s="11"/>
      <c r="VQO15" s="11"/>
      <c r="VQP15" s="11"/>
      <c r="VQQ15" s="11"/>
      <c r="VQR15" s="11"/>
      <c r="VQS15" s="11"/>
      <c r="VQT15" s="11"/>
      <c r="VQU15" s="11"/>
      <c r="VQV15" s="11"/>
      <c r="VQW15" s="11"/>
      <c r="VQX15" s="11"/>
      <c r="VQY15" s="11"/>
      <c r="VQZ15" s="11"/>
      <c r="VRA15" s="11"/>
      <c r="VRB15" s="11"/>
      <c r="VRC15" s="11"/>
      <c r="VRD15" s="11"/>
      <c r="VRE15" s="11"/>
      <c r="VRF15" s="11"/>
      <c r="VRG15" s="11"/>
      <c r="VRH15" s="11"/>
      <c r="VRI15" s="11"/>
      <c r="VRJ15" s="11"/>
      <c r="VRK15" s="11"/>
      <c r="VRL15" s="11"/>
      <c r="VRM15" s="11"/>
      <c r="VRN15" s="11"/>
      <c r="VRO15" s="11"/>
      <c r="VRP15" s="11"/>
      <c r="VRQ15" s="11"/>
      <c r="VRR15" s="11"/>
      <c r="VRS15" s="11"/>
      <c r="VRT15" s="11"/>
      <c r="VRU15" s="11"/>
      <c r="VRV15" s="11"/>
      <c r="VRW15" s="11"/>
      <c r="VRX15" s="11"/>
      <c r="VRY15" s="11"/>
      <c r="VRZ15" s="11"/>
      <c r="VSA15" s="11"/>
      <c r="VSB15" s="11"/>
      <c r="VSC15" s="11"/>
      <c r="VSD15" s="11"/>
      <c r="VSE15" s="11"/>
      <c r="VSF15" s="11"/>
      <c r="VSG15" s="11"/>
      <c r="VSH15" s="11"/>
      <c r="VSI15" s="11"/>
      <c r="VSJ15" s="11"/>
      <c r="VSK15" s="11"/>
      <c r="VSL15" s="11"/>
      <c r="VSM15" s="11"/>
      <c r="VSN15" s="11"/>
      <c r="VSO15" s="11"/>
      <c r="VSP15" s="11"/>
      <c r="VSQ15" s="11"/>
      <c r="VSR15" s="11"/>
      <c r="VSS15" s="11"/>
      <c r="VST15" s="11"/>
      <c r="VSU15" s="11"/>
      <c r="VSV15" s="11"/>
      <c r="VSW15" s="11"/>
      <c r="VSX15" s="11"/>
      <c r="VSY15" s="11"/>
      <c r="VSZ15" s="11"/>
      <c r="VTA15" s="11"/>
      <c r="VTB15" s="11"/>
      <c r="VTC15" s="11"/>
      <c r="VTD15" s="11"/>
      <c r="VTE15" s="11"/>
      <c r="VTF15" s="11"/>
      <c r="VTG15" s="11"/>
      <c r="VTH15" s="11"/>
      <c r="VTI15" s="11"/>
      <c r="VTJ15" s="11"/>
      <c r="VTK15" s="11"/>
      <c r="VTL15" s="11"/>
      <c r="VTM15" s="11"/>
      <c r="VTN15" s="11"/>
      <c r="VTO15" s="11"/>
      <c r="VTP15" s="11"/>
      <c r="VTQ15" s="11"/>
      <c r="VTR15" s="11"/>
      <c r="VTS15" s="11"/>
      <c r="VTT15" s="11"/>
      <c r="VTU15" s="11"/>
      <c r="VTV15" s="11"/>
      <c r="VTW15" s="11"/>
      <c r="VTX15" s="11"/>
      <c r="VTY15" s="11"/>
      <c r="VTZ15" s="11"/>
      <c r="VUA15" s="11"/>
      <c r="VUB15" s="11"/>
      <c r="VUC15" s="11"/>
      <c r="VUD15" s="11"/>
      <c r="VUE15" s="11"/>
      <c r="VUF15" s="11"/>
      <c r="VUG15" s="11"/>
      <c r="VUH15" s="11"/>
      <c r="VUI15" s="11"/>
      <c r="VUJ15" s="11"/>
      <c r="VUK15" s="11"/>
      <c r="VUL15" s="11"/>
      <c r="VUM15" s="11"/>
      <c r="VUN15" s="11"/>
      <c r="VUO15" s="11"/>
      <c r="VUP15" s="11"/>
      <c r="VUQ15" s="11"/>
      <c r="VUR15" s="11"/>
      <c r="VUS15" s="11"/>
      <c r="VUT15" s="11"/>
      <c r="VUU15" s="11"/>
      <c r="VUV15" s="11"/>
      <c r="VUW15" s="11"/>
      <c r="VUX15" s="11"/>
      <c r="VUY15" s="11"/>
      <c r="VUZ15" s="11"/>
      <c r="VVA15" s="11"/>
      <c r="VVB15" s="11"/>
      <c r="VVC15" s="11"/>
      <c r="VVD15" s="11"/>
      <c r="VVE15" s="11"/>
      <c r="VVF15" s="11"/>
      <c r="VVG15" s="11"/>
      <c r="VVH15" s="11"/>
      <c r="VVI15" s="11"/>
      <c r="VVJ15" s="11"/>
      <c r="VVK15" s="11"/>
      <c r="VVL15" s="11"/>
      <c r="VVM15" s="11"/>
      <c r="VVN15" s="11"/>
      <c r="VVO15" s="11"/>
      <c r="VVP15" s="11"/>
      <c r="VVQ15" s="11"/>
      <c r="VVR15" s="11"/>
      <c r="VVS15" s="11"/>
      <c r="VVT15" s="11"/>
      <c r="VVU15" s="11"/>
      <c r="VVV15" s="11"/>
      <c r="VVW15" s="11"/>
      <c r="VVX15" s="11"/>
      <c r="VVY15" s="11"/>
      <c r="VVZ15" s="11"/>
      <c r="VWA15" s="11"/>
      <c r="VWB15" s="11"/>
      <c r="VWC15" s="11"/>
      <c r="VWD15" s="11"/>
      <c r="VWE15" s="11"/>
      <c r="VWF15" s="11"/>
      <c r="VWG15" s="11"/>
      <c r="VWH15" s="11"/>
      <c r="VWI15" s="11"/>
      <c r="VWJ15" s="11"/>
      <c r="VWK15" s="11"/>
      <c r="VWL15" s="11"/>
      <c r="VWM15" s="11"/>
      <c r="VWN15" s="11"/>
      <c r="VWO15" s="11"/>
      <c r="VWP15" s="11"/>
      <c r="VWQ15" s="11"/>
      <c r="VWR15" s="11"/>
      <c r="VWS15" s="11"/>
      <c r="VWT15" s="11"/>
      <c r="VWU15" s="11"/>
      <c r="VWV15" s="11"/>
      <c r="VWW15" s="11"/>
      <c r="VWX15" s="11"/>
      <c r="VWY15" s="11"/>
      <c r="VWZ15" s="11"/>
      <c r="VXA15" s="11"/>
      <c r="VXB15" s="11"/>
      <c r="VXC15" s="11"/>
      <c r="VXD15" s="11"/>
      <c r="VXE15" s="11"/>
      <c r="VXF15" s="11"/>
      <c r="VXG15" s="11"/>
      <c r="VXH15" s="11"/>
      <c r="VXI15" s="11"/>
      <c r="VXJ15" s="11"/>
      <c r="VXK15" s="11"/>
      <c r="VXL15" s="11"/>
      <c r="VXM15" s="11"/>
      <c r="VXN15" s="11"/>
      <c r="VXO15" s="11"/>
      <c r="VXP15" s="11"/>
      <c r="VXQ15" s="11"/>
      <c r="VXR15" s="11"/>
      <c r="VXS15" s="11"/>
      <c r="VXT15" s="11"/>
      <c r="VXU15" s="11"/>
      <c r="VXV15" s="11"/>
      <c r="VXW15" s="11"/>
      <c r="VXX15" s="11"/>
      <c r="VXY15" s="11"/>
      <c r="VXZ15" s="11"/>
      <c r="VYA15" s="11"/>
      <c r="VYB15" s="11"/>
      <c r="VYC15" s="11"/>
      <c r="VYD15" s="11"/>
      <c r="VYE15" s="11"/>
      <c r="VYF15" s="11"/>
      <c r="VYG15" s="11"/>
      <c r="VYH15" s="11"/>
      <c r="VYI15" s="11"/>
      <c r="VYJ15" s="11"/>
      <c r="VYK15" s="11"/>
      <c r="VYL15" s="11"/>
      <c r="VYM15" s="11"/>
      <c r="VYN15" s="11"/>
      <c r="VYO15" s="11"/>
      <c r="VYP15" s="11"/>
      <c r="VYQ15" s="11"/>
      <c r="VYR15" s="11"/>
      <c r="VYS15" s="11"/>
      <c r="VYT15" s="11"/>
      <c r="VYU15" s="11"/>
      <c r="VYV15" s="11"/>
      <c r="VYW15" s="11"/>
      <c r="VYX15" s="11"/>
      <c r="VYY15" s="11"/>
      <c r="VYZ15" s="11"/>
      <c r="VZA15" s="11"/>
      <c r="VZB15" s="11"/>
      <c r="VZC15" s="11"/>
      <c r="VZD15" s="11"/>
      <c r="VZE15" s="11"/>
      <c r="VZF15" s="11"/>
      <c r="VZG15" s="11"/>
      <c r="VZH15" s="11"/>
      <c r="VZI15" s="11"/>
      <c r="VZJ15" s="11"/>
      <c r="VZK15" s="11"/>
      <c r="VZL15" s="11"/>
      <c r="VZM15" s="11"/>
      <c r="VZN15" s="11"/>
      <c r="VZO15" s="11"/>
      <c r="VZP15" s="11"/>
      <c r="VZQ15" s="11"/>
      <c r="VZR15" s="11"/>
      <c r="VZS15" s="11"/>
      <c r="VZT15" s="11"/>
      <c r="VZU15" s="11"/>
      <c r="VZV15" s="11"/>
      <c r="VZW15" s="11"/>
      <c r="VZX15" s="11"/>
      <c r="VZY15" s="11"/>
      <c r="VZZ15" s="11"/>
      <c r="WAA15" s="11"/>
      <c r="WAB15" s="11"/>
      <c r="WAC15" s="11"/>
      <c r="WAD15" s="11"/>
      <c r="WAE15" s="11"/>
      <c r="WAF15" s="11"/>
      <c r="WAG15" s="11"/>
      <c r="WAH15" s="11"/>
      <c r="WAI15" s="11"/>
      <c r="WAJ15" s="11"/>
      <c r="WAK15" s="11"/>
      <c r="WAL15" s="11"/>
      <c r="WAM15" s="11"/>
      <c r="WAN15" s="11"/>
      <c r="WAO15" s="11"/>
      <c r="WAP15" s="11"/>
      <c r="WAQ15" s="11"/>
      <c r="WAR15" s="11"/>
      <c r="WAS15" s="11"/>
      <c r="WAT15" s="11"/>
      <c r="WAU15" s="11"/>
      <c r="WAV15" s="11"/>
      <c r="WAW15" s="11"/>
      <c r="WAX15" s="11"/>
      <c r="WAY15" s="11"/>
      <c r="WAZ15" s="11"/>
      <c r="WBA15" s="11"/>
      <c r="WBB15" s="11"/>
      <c r="WBC15" s="11"/>
      <c r="WBD15" s="11"/>
      <c r="WBE15" s="11"/>
      <c r="WBF15" s="11"/>
      <c r="WBG15" s="11"/>
      <c r="WBH15" s="11"/>
      <c r="WBI15" s="11"/>
      <c r="WBJ15" s="11"/>
      <c r="WBK15" s="11"/>
      <c r="WBL15" s="11"/>
      <c r="WBM15" s="11"/>
      <c r="WBN15" s="11"/>
      <c r="WBO15" s="11"/>
      <c r="WBP15" s="11"/>
      <c r="WBQ15" s="11"/>
      <c r="WBR15" s="11"/>
      <c r="WBS15" s="11"/>
      <c r="WBT15" s="11"/>
      <c r="WBU15" s="11"/>
      <c r="WBV15" s="11"/>
      <c r="WBW15" s="11"/>
      <c r="WBX15" s="11"/>
      <c r="WBY15" s="11"/>
      <c r="WBZ15" s="11"/>
      <c r="WCA15" s="11"/>
      <c r="WCB15" s="11"/>
      <c r="WCC15" s="11"/>
      <c r="WCD15" s="11"/>
      <c r="WCE15" s="11"/>
      <c r="WCF15" s="11"/>
      <c r="WCG15" s="11"/>
      <c r="WCH15" s="11"/>
      <c r="WCI15" s="11"/>
      <c r="WCJ15" s="11"/>
      <c r="WCK15" s="11"/>
      <c r="WCL15" s="11"/>
      <c r="WCM15" s="11"/>
      <c r="WCN15" s="11"/>
      <c r="WCO15" s="11"/>
      <c r="WCP15" s="11"/>
      <c r="WCQ15" s="11"/>
      <c r="WCR15" s="11"/>
      <c r="WCS15" s="11"/>
      <c r="WCT15" s="11"/>
      <c r="WCU15" s="11"/>
      <c r="WCV15" s="11"/>
      <c r="WCW15" s="11"/>
      <c r="WCX15" s="11"/>
      <c r="WCY15" s="11"/>
      <c r="WCZ15" s="11"/>
      <c r="WDA15" s="11"/>
      <c r="WDB15" s="11"/>
      <c r="WDC15" s="11"/>
      <c r="WDD15" s="11"/>
      <c r="WDE15" s="11"/>
      <c r="WDF15" s="11"/>
      <c r="WDG15" s="11"/>
      <c r="WDH15" s="11"/>
      <c r="WDI15" s="11"/>
      <c r="WDJ15" s="11"/>
      <c r="WDK15" s="11"/>
      <c r="WDL15" s="11"/>
      <c r="WDM15" s="11"/>
      <c r="WDN15" s="11"/>
      <c r="WDO15" s="11"/>
      <c r="WDP15" s="11"/>
      <c r="WDQ15" s="11"/>
      <c r="WDR15" s="11"/>
      <c r="WDS15" s="11"/>
      <c r="WDT15" s="11"/>
      <c r="WDU15" s="11"/>
      <c r="WDV15" s="11"/>
      <c r="WDW15" s="11"/>
      <c r="WDX15" s="11"/>
      <c r="WDY15" s="11"/>
      <c r="WDZ15" s="11"/>
      <c r="WEA15" s="11"/>
      <c r="WEB15" s="11"/>
      <c r="WEC15" s="11"/>
      <c r="WED15" s="11"/>
      <c r="WEE15" s="11"/>
      <c r="WEF15" s="11"/>
      <c r="WEG15" s="11"/>
      <c r="WEH15" s="11"/>
      <c r="WEI15" s="11"/>
      <c r="WEJ15" s="11"/>
      <c r="WEK15" s="11"/>
      <c r="WEL15" s="11"/>
      <c r="WEM15" s="11"/>
      <c r="WEN15" s="11"/>
      <c r="WEO15" s="11"/>
      <c r="WEP15" s="11"/>
      <c r="WEQ15" s="11"/>
      <c r="WER15" s="11"/>
      <c r="WES15" s="11"/>
      <c r="WET15" s="11"/>
      <c r="WEU15" s="11"/>
      <c r="WEV15" s="11"/>
      <c r="WEW15" s="11"/>
      <c r="WEX15" s="11"/>
      <c r="WEY15" s="11"/>
      <c r="WEZ15" s="11"/>
      <c r="WFA15" s="11"/>
      <c r="WFB15" s="11"/>
      <c r="WFC15" s="11"/>
      <c r="WFD15" s="11"/>
      <c r="WFE15" s="11"/>
      <c r="WFF15" s="11"/>
      <c r="WFG15" s="11"/>
      <c r="WFH15" s="11"/>
      <c r="WFI15" s="11"/>
      <c r="WFJ15" s="11"/>
      <c r="WFK15" s="11"/>
      <c r="WFL15" s="11"/>
      <c r="WFM15" s="11"/>
      <c r="WFN15" s="11"/>
      <c r="WFO15" s="11"/>
      <c r="WFP15" s="11"/>
      <c r="WFQ15" s="11"/>
      <c r="WFR15" s="11"/>
      <c r="WFS15" s="11"/>
      <c r="WFT15" s="11"/>
      <c r="WFU15" s="11"/>
      <c r="WFV15" s="11"/>
      <c r="WFW15" s="11"/>
      <c r="WFX15" s="11"/>
      <c r="WFY15" s="11"/>
      <c r="WFZ15" s="11"/>
      <c r="WGA15" s="11"/>
      <c r="WGB15" s="11"/>
      <c r="WGC15" s="11"/>
      <c r="WGD15" s="11"/>
      <c r="WGE15" s="11"/>
      <c r="WGF15" s="11"/>
      <c r="WGG15" s="11"/>
      <c r="WGH15" s="11"/>
      <c r="WGI15" s="11"/>
      <c r="WGJ15" s="11"/>
      <c r="WGK15" s="11"/>
      <c r="WGL15" s="11"/>
      <c r="WGM15" s="11"/>
      <c r="WGN15" s="11"/>
      <c r="WGO15" s="11"/>
      <c r="WGP15" s="11"/>
      <c r="WGQ15" s="11"/>
      <c r="WGR15" s="11"/>
      <c r="WGS15" s="11"/>
      <c r="WGT15" s="11"/>
      <c r="WGU15" s="11"/>
      <c r="WGV15" s="11"/>
      <c r="WGW15" s="11"/>
      <c r="WGX15" s="11"/>
      <c r="WGY15" s="11"/>
      <c r="WGZ15" s="11"/>
      <c r="WHA15" s="11"/>
      <c r="WHB15" s="11"/>
      <c r="WHC15" s="11"/>
      <c r="WHD15" s="11"/>
      <c r="WHE15" s="11"/>
      <c r="WHF15" s="11"/>
      <c r="WHG15" s="11"/>
      <c r="WHH15" s="11"/>
      <c r="WHI15" s="11"/>
      <c r="WHJ15" s="11"/>
      <c r="WHK15" s="11"/>
      <c r="WHL15" s="11"/>
      <c r="WHM15" s="11"/>
      <c r="WHN15" s="11"/>
      <c r="WHO15" s="11"/>
      <c r="WHP15" s="11"/>
      <c r="WHQ15" s="11"/>
      <c r="WHR15" s="11"/>
      <c r="WHS15" s="11"/>
      <c r="WHT15" s="11"/>
      <c r="WHU15" s="11"/>
      <c r="WHV15" s="11"/>
      <c r="WHW15" s="11"/>
      <c r="WHX15" s="11"/>
      <c r="WHY15" s="11"/>
      <c r="WHZ15" s="11"/>
      <c r="WIA15" s="11"/>
      <c r="WIB15" s="11"/>
      <c r="WIC15" s="11"/>
      <c r="WID15" s="11"/>
      <c r="WIE15" s="11"/>
      <c r="WIF15" s="11"/>
      <c r="WIG15" s="11"/>
      <c r="WIH15" s="11"/>
      <c r="WII15" s="11"/>
      <c r="WIJ15" s="11"/>
      <c r="WIK15" s="11"/>
      <c r="WIL15" s="11"/>
      <c r="WIM15" s="11"/>
      <c r="WIN15" s="11"/>
      <c r="WIO15" s="11"/>
      <c r="WIP15" s="11"/>
      <c r="WIQ15" s="11"/>
      <c r="WIR15" s="11"/>
      <c r="WIS15" s="11"/>
      <c r="WIT15" s="11"/>
      <c r="WIU15" s="11"/>
      <c r="WIV15" s="11"/>
      <c r="WIW15" s="11"/>
      <c r="WIX15" s="11"/>
      <c r="WIY15" s="11"/>
      <c r="WIZ15" s="11"/>
      <c r="WJA15" s="11"/>
      <c r="WJB15" s="11"/>
      <c r="WJC15" s="11"/>
      <c r="WJD15" s="11"/>
      <c r="WJE15" s="11"/>
      <c r="WJF15" s="11"/>
      <c r="WJG15" s="11"/>
      <c r="WJH15" s="11"/>
      <c r="WJI15" s="11"/>
      <c r="WJJ15" s="11"/>
      <c r="WJK15" s="11"/>
      <c r="WJL15" s="11"/>
      <c r="WJM15" s="11"/>
      <c r="WJN15" s="11"/>
      <c r="WJO15" s="11"/>
      <c r="WJP15" s="11"/>
      <c r="WJQ15" s="11"/>
      <c r="WJR15" s="11"/>
      <c r="WJS15" s="11"/>
      <c r="WJT15" s="11"/>
      <c r="WJU15" s="11"/>
      <c r="WJV15" s="11"/>
      <c r="WJW15" s="11"/>
      <c r="WJX15" s="11"/>
      <c r="WJY15" s="11"/>
      <c r="WJZ15" s="11"/>
      <c r="WKA15" s="11"/>
      <c r="WKB15" s="11"/>
      <c r="WKC15" s="11"/>
      <c r="WKD15" s="11"/>
      <c r="WKE15" s="11"/>
      <c r="WKF15" s="11"/>
      <c r="WKG15" s="11"/>
      <c r="WKH15" s="11"/>
      <c r="WKI15" s="11"/>
      <c r="WKJ15" s="11"/>
      <c r="WKK15" s="11"/>
      <c r="WKL15" s="11"/>
      <c r="WKM15" s="11"/>
      <c r="WKN15" s="11"/>
      <c r="WKO15" s="11"/>
      <c r="WKP15" s="11"/>
      <c r="WKQ15" s="11"/>
      <c r="WKR15" s="11"/>
      <c r="WKS15" s="11"/>
      <c r="WKT15" s="11"/>
      <c r="WKU15" s="11"/>
      <c r="WKV15" s="11"/>
      <c r="WKW15" s="11"/>
      <c r="WKX15" s="11"/>
      <c r="WKY15" s="11"/>
      <c r="WKZ15" s="11"/>
      <c r="WLA15" s="11"/>
      <c r="WLB15" s="11"/>
      <c r="WLC15" s="11"/>
      <c r="WLD15" s="11"/>
      <c r="WLE15" s="11"/>
      <c r="WLF15" s="11"/>
      <c r="WLG15" s="11"/>
      <c r="WLH15" s="11"/>
      <c r="WLI15" s="11"/>
      <c r="WLJ15" s="11"/>
      <c r="WLK15" s="11"/>
      <c r="WLL15" s="11"/>
      <c r="WLM15" s="11"/>
      <c r="WLN15" s="11"/>
      <c r="WLO15" s="11"/>
      <c r="WLP15" s="11"/>
      <c r="WLQ15" s="11"/>
      <c r="WLR15" s="11"/>
      <c r="WLS15" s="11"/>
      <c r="WLT15" s="11"/>
      <c r="WLU15" s="11"/>
      <c r="WLV15" s="11"/>
      <c r="WLW15" s="11"/>
      <c r="WLX15" s="11"/>
      <c r="WLY15" s="11"/>
      <c r="WLZ15" s="11"/>
      <c r="WMA15" s="11"/>
      <c r="WMB15" s="11"/>
      <c r="WMC15" s="11"/>
      <c r="WMD15" s="11"/>
      <c r="WME15" s="11"/>
      <c r="WMF15" s="11"/>
      <c r="WMG15" s="11"/>
      <c r="WMH15" s="11"/>
      <c r="WMI15" s="11"/>
      <c r="WMJ15" s="11"/>
      <c r="WMK15" s="11"/>
      <c r="WML15" s="11"/>
      <c r="WMM15" s="11"/>
      <c r="WMN15" s="11"/>
      <c r="WMO15" s="11"/>
      <c r="WMP15" s="11"/>
      <c r="WMQ15" s="11"/>
      <c r="WMR15" s="11"/>
      <c r="WMS15" s="11"/>
      <c r="WMT15" s="11"/>
      <c r="WMU15" s="11"/>
      <c r="WMV15" s="11"/>
      <c r="WMW15" s="11"/>
      <c r="WMX15" s="11"/>
      <c r="WMY15" s="11"/>
      <c r="WMZ15" s="11"/>
      <c r="WNA15" s="11"/>
      <c r="WNB15" s="11"/>
      <c r="WNC15" s="11"/>
      <c r="WND15" s="11"/>
      <c r="WNE15" s="11"/>
      <c r="WNF15" s="11"/>
      <c r="WNG15" s="11"/>
      <c r="WNH15" s="11"/>
      <c r="WNI15" s="11"/>
      <c r="WNJ15" s="11"/>
      <c r="WNK15" s="11"/>
      <c r="WNL15" s="11"/>
      <c r="WNM15" s="11"/>
      <c r="WNN15" s="11"/>
      <c r="WNO15" s="11"/>
      <c r="WNP15" s="11"/>
      <c r="WNQ15" s="11"/>
      <c r="WNR15" s="11"/>
      <c r="WNS15" s="11"/>
      <c r="WNT15" s="11"/>
      <c r="WNU15" s="11"/>
      <c r="WNV15" s="11"/>
      <c r="WNW15" s="11"/>
      <c r="WNX15" s="11"/>
      <c r="WNY15" s="11"/>
      <c r="WNZ15" s="11"/>
      <c r="WOA15" s="11"/>
      <c r="WOB15" s="11"/>
      <c r="WOC15" s="11"/>
      <c r="WOD15" s="11"/>
      <c r="WOE15" s="11"/>
      <c r="WOF15" s="11"/>
      <c r="WOG15" s="11"/>
      <c r="WOH15" s="11"/>
      <c r="WOI15" s="11"/>
      <c r="WOJ15" s="11"/>
      <c r="WOK15" s="11"/>
      <c r="WOL15" s="11"/>
      <c r="WOM15" s="11"/>
      <c r="WON15" s="11"/>
      <c r="WOO15" s="11"/>
      <c r="WOP15" s="11"/>
      <c r="WOQ15" s="11"/>
      <c r="WOR15" s="11"/>
      <c r="WOS15" s="11"/>
      <c r="WOT15" s="11"/>
      <c r="WOU15" s="11"/>
      <c r="WOV15" s="11"/>
      <c r="WOW15" s="11"/>
      <c r="WOX15" s="11"/>
      <c r="WOY15" s="11"/>
      <c r="WOZ15" s="11"/>
      <c r="WPA15" s="11"/>
      <c r="WPB15" s="11"/>
      <c r="WPC15" s="11"/>
      <c r="WPD15" s="11"/>
      <c r="WPE15" s="11"/>
      <c r="WPF15" s="11"/>
      <c r="WPG15" s="11"/>
      <c r="WPH15" s="11"/>
      <c r="WPI15" s="11"/>
      <c r="WPJ15" s="11"/>
      <c r="WPK15" s="11"/>
      <c r="WPL15" s="11"/>
      <c r="WPM15" s="11"/>
      <c r="WPN15" s="11"/>
      <c r="WPO15" s="11"/>
      <c r="WPP15" s="11"/>
      <c r="WPQ15" s="11"/>
      <c r="WPR15" s="11"/>
      <c r="WPS15" s="11"/>
      <c r="WPT15" s="11"/>
      <c r="WPU15" s="11"/>
      <c r="WPV15" s="11"/>
      <c r="WPW15" s="11"/>
      <c r="WPX15" s="11"/>
      <c r="WPY15" s="11"/>
      <c r="WPZ15" s="11"/>
      <c r="WQA15" s="11"/>
      <c r="WQB15" s="11"/>
      <c r="WQC15" s="11"/>
      <c r="WQD15" s="11"/>
      <c r="WQE15" s="11"/>
      <c r="WQF15" s="11"/>
      <c r="WQG15" s="11"/>
      <c r="WQH15" s="11"/>
      <c r="WQI15" s="11"/>
      <c r="WQJ15" s="11"/>
      <c r="WQK15" s="11"/>
      <c r="WQL15" s="11"/>
      <c r="WQM15" s="11"/>
      <c r="WQN15" s="11"/>
      <c r="WQO15" s="11"/>
      <c r="WQP15" s="11"/>
      <c r="WQQ15" s="11"/>
      <c r="WQR15" s="11"/>
      <c r="WQS15" s="11"/>
      <c r="WQT15" s="11"/>
      <c r="WQU15" s="11"/>
      <c r="WQV15" s="11"/>
      <c r="WQW15" s="11"/>
      <c r="WQX15" s="11"/>
      <c r="WQY15" s="11"/>
      <c r="WQZ15" s="11"/>
      <c r="WRA15" s="11"/>
      <c r="WRB15" s="11"/>
      <c r="WRC15" s="11"/>
      <c r="WRD15" s="11"/>
      <c r="WRE15" s="11"/>
      <c r="WRF15" s="11"/>
      <c r="WRG15" s="11"/>
      <c r="WRH15" s="11"/>
      <c r="WRI15" s="11"/>
      <c r="WRJ15" s="11"/>
      <c r="WRK15" s="11"/>
      <c r="WRL15" s="11"/>
      <c r="WRM15" s="11"/>
      <c r="WRN15" s="11"/>
      <c r="WRO15" s="11"/>
      <c r="WRP15" s="11"/>
      <c r="WRQ15" s="11"/>
      <c r="WRR15" s="11"/>
      <c r="WRS15" s="11"/>
      <c r="WRT15" s="11"/>
      <c r="WRU15" s="11"/>
      <c r="WRV15" s="11"/>
      <c r="WRW15" s="11"/>
      <c r="WRX15" s="11"/>
      <c r="WRY15" s="11"/>
      <c r="WRZ15" s="11"/>
      <c r="WSA15" s="11"/>
      <c r="WSB15" s="11"/>
      <c r="WSC15" s="11"/>
      <c r="WSD15" s="11"/>
      <c r="WSE15" s="11"/>
      <c r="WSF15" s="11"/>
      <c r="WSG15" s="11"/>
      <c r="WSH15" s="11"/>
      <c r="WSI15" s="11"/>
      <c r="WSJ15" s="11"/>
      <c r="WSK15" s="11"/>
      <c r="WSL15" s="11"/>
      <c r="WSM15" s="11"/>
      <c r="WSN15" s="11"/>
      <c r="WSO15" s="11"/>
      <c r="WSP15" s="11"/>
      <c r="WSQ15" s="11"/>
      <c r="WSR15" s="11"/>
      <c r="WSS15" s="11"/>
      <c r="WST15" s="11"/>
      <c r="WSU15" s="11"/>
      <c r="WSV15" s="11"/>
      <c r="WSW15" s="11"/>
      <c r="WSX15" s="11"/>
      <c r="WSY15" s="11"/>
      <c r="WSZ15" s="11"/>
      <c r="WTA15" s="11"/>
      <c r="WTB15" s="11"/>
      <c r="WTC15" s="11"/>
      <c r="WTD15" s="11"/>
      <c r="WTE15" s="11"/>
      <c r="WTF15" s="11"/>
      <c r="WTG15" s="11"/>
      <c r="WTH15" s="11"/>
      <c r="WTI15" s="11"/>
      <c r="WTJ15" s="11"/>
      <c r="WTK15" s="11"/>
      <c r="WTL15" s="11"/>
      <c r="WTM15" s="11"/>
      <c r="WTN15" s="11"/>
      <c r="WTO15" s="11"/>
      <c r="WTP15" s="11"/>
      <c r="WTQ15" s="11"/>
      <c r="WTR15" s="11"/>
      <c r="WTS15" s="11"/>
      <c r="WTT15" s="11"/>
      <c r="WTU15" s="11"/>
      <c r="WTV15" s="11"/>
      <c r="WTW15" s="11"/>
      <c r="WTX15" s="11"/>
      <c r="WTY15" s="11"/>
      <c r="WTZ15" s="11"/>
      <c r="WUA15" s="11"/>
      <c r="WUB15" s="11"/>
      <c r="WUC15" s="11"/>
      <c r="WUD15" s="11"/>
      <c r="WUE15" s="11"/>
      <c r="WUF15" s="11"/>
      <c r="WUG15" s="11"/>
      <c r="WUH15" s="11"/>
      <c r="WUI15" s="11"/>
      <c r="WUJ15" s="11"/>
      <c r="WUK15" s="11"/>
      <c r="WUL15" s="11"/>
      <c r="WUM15" s="11"/>
      <c r="WUN15" s="11"/>
      <c r="WUO15" s="11"/>
      <c r="WUP15" s="11"/>
      <c r="WUQ15" s="11"/>
      <c r="WUR15" s="11"/>
      <c r="WUS15" s="11"/>
      <c r="WUT15" s="11"/>
      <c r="WUU15" s="11"/>
      <c r="WUV15" s="11"/>
      <c r="WUW15" s="11"/>
      <c r="WUX15" s="11"/>
      <c r="WUY15" s="11"/>
      <c r="WUZ15" s="11"/>
      <c r="WVA15" s="11"/>
      <c r="WVB15" s="11"/>
      <c r="WVC15" s="11"/>
      <c r="WVD15" s="11"/>
      <c r="WVE15" s="11"/>
      <c r="WVF15" s="11"/>
      <c r="WVG15" s="11"/>
      <c r="WVH15" s="11"/>
      <c r="WVI15" s="11"/>
      <c r="WVJ15" s="11"/>
      <c r="WVK15" s="11"/>
      <c r="WVL15" s="11"/>
      <c r="WVM15" s="11"/>
      <c r="WVN15" s="11"/>
      <c r="WVO15" s="11"/>
      <c r="WVP15" s="11"/>
      <c r="WVQ15" s="11"/>
      <c r="WVR15" s="11"/>
      <c r="WVS15" s="11"/>
      <c r="WVT15" s="11"/>
      <c r="WVU15" s="11"/>
      <c r="WVV15" s="11"/>
      <c r="WVW15" s="11"/>
      <c r="WVX15" s="11"/>
      <c r="WVY15" s="11"/>
      <c r="WVZ15" s="11"/>
      <c r="WWA15" s="11"/>
      <c r="WWB15" s="11"/>
      <c r="WWC15" s="11"/>
      <c r="WWD15" s="11"/>
      <c r="WWE15" s="11"/>
      <c r="WWF15" s="11"/>
      <c r="WWG15" s="11"/>
      <c r="WWH15" s="11"/>
      <c r="WWI15" s="11"/>
      <c r="WWJ15" s="11"/>
      <c r="WWK15" s="11"/>
      <c r="WWL15" s="11"/>
      <c r="WWM15" s="11"/>
      <c r="WWN15" s="11"/>
      <c r="WWO15" s="11"/>
      <c r="WWP15" s="11"/>
      <c r="WWQ15" s="11"/>
      <c r="WWR15" s="11"/>
      <c r="WWS15" s="11"/>
      <c r="WWT15" s="11"/>
      <c r="WWU15" s="11"/>
      <c r="WWV15" s="11"/>
      <c r="WWW15" s="11"/>
      <c r="WWX15" s="11"/>
      <c r="WWY15" s="11"/>
      <c r="WWZ15" s="11"/>
      <c r="WXA15" s="11"/>
      <c r="WXB15" s="11"/>
      <c r="WXC15" s="11"/>
      <c r="WXD15" s="11"/>
      <c r="WXE15" s="11"/>
      <c r="WXF15" s="11"/>
      <c r="WXG15" s="11"/>
      <c r="WXH15" s="11"/>
      <c r="WXI15" s="11"/>
      <c r="WXJ15" s="11"/>
      <c r="WXK15" s="11"/>
      <c r="WXL15" s="11"/>
      <c r="WXM15" s="11"/>
      <c r="WXN15" s="11"/>
      <c r="WXO15" s="11"/>
      <c r="WXP15" s="11"/>
      <c r="WXQ15" s="11"/>
      <c r="WXR15" s="11"/>
      <c r="WXS15" s="11"/>
      <c r="WXT15" s="11"/>
      <c r="WXU15" s="11"/>
      <c r="WXV15" s="11"/>
      <c r="WXW15" s="11"/>
      <c r="WXX15" s="11"/>
      <c r="WXY15" s="11"/>
      <c r="WXZ15" s="11"/>
      <c r="WYA15" s="11"/>
      <c r="WYB15" s="11"/>
      <c r="WYC15" s="11"/>
      <c r="WYD15" s="11"/>
      <c r="WYE15" s="11"/>
      <c r="WYF15" s="11"/>
      <c r="WYG15" s="11"/>
      <c r="WYH15" s="11"/>
      <c r="WYI15" s="11"/>
      <c r="WYJ15" s="11"/>
      <c r="WYK15" s="11"/>
      <c r="WYL15" s="11"/>
      <c r="WYM15" s="11"/>
      <c r="WYN15" s="11"/>
      <c r="WYO15" s="11"/>
      <c r="WYP15" s="11"/>
      <c r="WYQ15" s="11"/>
      <c r="WYR15" s="11"/>
      <c r="WYS15" s="11"/>
      <c r="WYT15" s="11"/>
      <c r="WYU15" s="11"/>
      <c r="WYV15" s="11"/>
      <c r="WYW15" s="11"/>
      <c r="WYX15" s="11"/>
      <c r="WYY15" s="11"/>
      <c r="WYZ15" s="11"/>
      <c r="WZA15" s="11"/>
      <c r="WZB15" s="11"/>
      <c r="WZC15" s="11"/>
      <c r="WZD15" s="11"/>
      <c r="WZE15" s="11"/>
      <c r="WZF15" s="11"/>
      <c r="WZG15" s="11"/>
      <c r="WZH15" s="11"/>
      <c r="WZI15" s="11"/>
      <c r="WZJ15" s="11"/>
      <c r="WZK15" s="11"/>
      <c r="WZL15" s="11"/>
      <c r="WZM15" s="11"/>
      <c r="WZN15" s="11"/>
      <c r="WZO15" s="11"/>
      <c r="WZP15" s="11"/>
      <c r="WZQ15" s="11"/>
      <c r="WZR15" s="11"/>
      <c r="WZS15" s="11"/>
      <c r="WZT15" s="11"/>
      <c r="WZU15" s="11"/>
      <c r="WZV15" s="11"/>
      <c r="WZW15" s="11"/>
      <c r="WZX15" s="11"/>
      <c r="WZY15" s="11"/>
      <c r="WZZ15" s="11"/>
      <c r="XAA15" s="11"/>
      <c r="XAB15" s="11"/>
      <c r="XAC15" s="11"/>
      <c r="XAD15" s="11"/>
      <c r="XAE15" s="11"/>
      <c r="XAF15" s="11"/>
      <c r="XAG15" s="11"/>
      <c r="XAH15" s="11"/>
      <c r="XAI15" s="11"/>
      <c r="XAJ15" s="11"/>
      <c r="XAK15" s="11"/>
      <c r="XAL15" s="11"/>
      <c r="XAM15" s="11"/>
      <c r="XAN15" s="11"/>
      <c r="XAO15" s="11"/>
      <c r="XAP15" s="11"/>
      <c r="XAQ15" s="11"/>
      <c r="XAR15" s="11"/>
      <c r="XAS15" s="11"/>
      <c r="XAT15" s="11"/>
      <c r="XAU15" s="11"/>
      <c r="XAV15" s="11"/>
      <c r="XAW15" s="11"/>
      <c r="XAX15" s="11"/>
      <c r="XAY15" s="11"/>
      <c r="XAZ15" s="11"/>
      <c r="XBA15" s="11"/>
      <c r="XBB15" s="11"/>
      <c r="XBC15" s="11"/>
      <c r="XBD15" s="11"/>
      <c r="XBE15" s="11"/>
      <c r="XBF15" s="11"/>
      <c r="XBG15" s="11"/>
      <c r="XBH15" s="11"/>
      <c r="XBI15" s="11"/>
      <c r="XBJ15" s="11"/>
      <c r="XBK15" s="11"/>
      <c r="XBL15" s="11"/>
      <c r="XBM15" s="11"/>
      <c r="XBN15" s="11"/>
      <c r="XBO15" s="11"/>
      <c r="XBP15" s="11"/>
      <c r="XBQ15" s="11"/>
      <c r="XBR15" s="11"/>
      <c r="XBS15" s="11"/>
      <c r="XBT15" s="11"/>
      <c r="XBU15" s="11"/>
      <c r="XBV15" s="11"/>
      <c r="XBW15" s="11"/>
      <c r="XBX15" s="11"/>
      <c r="XBY15" s="11"/>
      <c r="XBZ15" s="11"/>
      <c r="XCA15" s="11"/>
      <c r="XCB15" s="11"/>
      <c r="XCC15" s="11"/>
      <c r="XCD15" s="11"/>
      <c r="XCE15" s="11"/>
      <c r="XCF15" s="11"/>
      <c r="XCG15" s="11"/>
      <c r="XCH15" s="11"/>
      <c r="XCI15" s="11"/>
      <c r="XCJ15" s="11"/>
      <c r="XCK15" s="11"/>
      <c r="XCL15" s="11"/>
      <c r="XCM15" s="11"/>
      <c r="XCN15" s="11"/>
      <c r="XCO15" s="11"/>
      <c r="XCP15" s="11"/>
      <c r="XCQ15" s="11"/>
      <c r="XCR15" s="11"/>
      <c r="XCS15" s="11"/>
      <c r="XCT15" s="11"/>
      <c r="XCU15" s="11"/>
      <c r="XCV15" s="11"/>
      <c r="XCW15" s="11"/>
      <c r="XCX15" s="11"/>
      <c r="XCY15" s="11"/>
      <c r="XCZ15" s="11"/>
      <c r="XDA15" s="11"/>
      <c r="XDB15" s="11"/>
      <c r="XDC15" s="11"/>
      <c r="XDD15" s="11"/>
      <c r="XDE15" s="11"/>
      <c r="XDF15" s="11"/>
      <c r="XDG15" s="11"/>
      <c r="XDH15" s="11"/>
      <c r="XDI15" s="11"/>
      <c r="XDJ15" s="11"/>
      <c r="XDK15" s="11"/>
      <c r="XDL15" s="11"/>
      <c r="XDM15" s="11"/>
      <c r="XDN15" s="11"/>
      <c r="XDO15" s="11"/>
      <c r="XDP15" s="11"/>
      <c r="XDQ15" s="11"/>
      <c r="XDR15" s="11"/>
      <c r="XDS15" s="11"/>
      <c r="XDT15" s="11"/>
      <c r="XDU15" s="11"/>
      <c r="XDV15" s="11"/>
      <c r="XDW15" s="11"/>
      <c r="XDX15" s="11"/>
      <c r="XDY15" s="11"/>
      <c r="XDZ15" s="11"/>
      <c r="XEA15" s="11"/>
      <c r="XEB15" s="11"/>
      <c r="XEC15" s="11"/>
      <c r="XED15" s="11"/>
      <c r="XEE15" s="11"/>
      <c r="XEF15" s="11"/>
      <c r="XEG15" s="11"/>
      <c r="XEH15" s="11"/>
      <c r="XEI15" s="11"/>
      <c r="XEJ15" s="11"/>
      <c r="XEK15" s="11"/>
      <c r="XEL15" s="11"/>
      <c r="XEM15" s="11"/>
      <c r="XEN15" s="11"/>
      <c r="XEO15" s="11"/>
      <c r="XEP15" s="11"/>
      <c r="XEQ15" s="11"/>
      <c r="XER15" s="11"/>
      <c r="XES15" s="11"/>
      <c r="XET15" s="11"/>
      <c r="XEU15" s="11"/>
    </row>
    <row r="16" spans="1:16375" s="350" customFormat="1" ht="27.75" customHeight="1" x14ac:dyDescent="0.2">
      <c r="B16" s="418" t="s">
        <v>14730</v>
      </c>
      <c r="C16" s="418" t="s">
        <v>16649</v>
      </c>
      <c r="D16" s="418">
        <v>90767</v>
      </c>
      <c r="E16" s="417" t="s">
        <v>391</v>
      </c>
      <c r="F16" s="419" t="s">
        <v>556</v>
      </c>
      <c r="G16" s="428" t="s">
        <v>512</v>
      </c>
      <c r="H16" s="422">
        <v>5060</v>
      </c>
      <c r="I16" s="426"/>
      <c r="J16" s="430">
        <f>ROUND((I16*1.2875),2)</f>
        <v>0</v>
      </c>
      <c r="K16" s="424">
        <f t="shared" si="0"/>
        <v>0</v>
      </c>
      <c r="L16" s="421">
        <f t="shared" si="1"/>
        <v>0</v>
      </c>
      <c r="M16" s="349"/>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c r="BK16" s="11"/>
      <c r="BL16" s="11"/>
      <c r="BM16" s="11"/>
      <c r="BN16" s="11"/>
      <c r="BO16" s="11"/>
      <c r="BP16" s="11"/>
      <c r="BQ16" s="11"/>
      <c r="BR16" s="11"/>
      <c r="BS16" s="11"/>
      <c r="BT16" s="11"/>
      <c r="BU16" s="11"/>
      <c r="BV16" s="11"/>
      <c r="BW16" s="11"/>
      <c r="BX16" s="11"/>
      <c r="BY16" s="11"/>
      <c r="BZ16" s="11"/>
      <c r="CA16" s="11"/>
      <c r="CB16" s="11"/>
      <c r="CC16" s="11"/>
      <c r="CD16" s="11"/>
      <c r="CE16" s="11"/>
      <c r="CF16" s="11"/>
      <c r="CG16" s="11"/>
      <c r="CH16" s="11"/>
      <c r="CI16" s="11"/>
      <c r="CJ16" s="11"/>
      <c r="CK16" s="11"/>
      <c r="CL16" s="11"/>
      <c r="CM16" s="11"/>
      <c r="CN16" s="11"/>
      <c r="CO16" s="11"/>
      <c r="CP16" s="11"/>
      <c r="CQ16" s="11"/>
      <c r="CR16" s="11"/>
      <c r="CS16" s="11"/>
      <c r="CT16" s="11"/>
      <c r="CU16" s="11"/>
      <c r="CV16" s="11"/>
      <c r="CW16" s="11"/>
      <c r="CX16" s="11"/>
      <c r="CY16" s="11"/>
      <c r="CZ16" s="11"/>
      <c r="DA16" s="11"/>
      <c r="DB16" s="11"/>
      <c r="DC16" s="11"/>
      <c r="DD16" s="11"/>
      <c r="DE16" s="11"/>
      <c r="DF16" s="11"/>
      <c r="DG16" s="11"/>
      <c r="DH16" s="11"/>
      <c r="DI16" s="11"/>
      <c r="DJ16" s="11"/>
      <c r="DK16" s="11"/>
      <c r="DL16" s="11"/>
      <c r="DM16" s="11"/>
      <c r="DN16" s="11"/>
      <c r="DO16" s="11"/>
      <c r="DP16" s="11"/>
      <c r="DQ16" s="11"/>
      <c r="DR16" s="11"/>
      <c r="DS16" s="11"/>
      <c r="DT16" s="11"/>
      <c r="DU16" s="11"/>
      <c r="DV16" s="11"/>
      <c r="DW16" s="11"/>
      <c r="DX16" s="11"/>
      <c r="DY16" s="11"/>
      <c r="DZ16" s="11"/>
      <c r="EA16" s="11"/>
      <c r="EB16" s="11"/>
      <c r="EC16" s="11"/>
      <c r="ED16" s="11"/>
      <c r="EE16" s="11"/>
      <c r="EF16" s="11"/>
      <c r="EG16" s="11"/>
      <c r="EH16" s="11"/>
      <c r="EI16" s="11"/>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11"/>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c r="HM16" s="11"/>
      <c r="HN16" s="11"/>
      <c r="HO16" s="11"/>
      <c r="HP16" s="11"/>
      <c r="HQ16" s="11"/>
      <c r="HR16" s="11"/>
      <c r="HS16" s="11"/>
      <c r="HT16" s="11"/>
      <c r="HU16" s="11"/>
      <c r="HV16" s="11"/>
      <c r="HW16" s="11"/>
      <c r="HX16" s="11"/>
      <c r="HY16" s="11"/>
      <c r="HZ16" s="11"/>
      <c r="IA16" s="11"/>
      <c r="IB16" s="11"/>
      <c r="IC16" s="11"/>
      <c r="ID16" s="11"/>
      <c r="IE16" s="11"/>
      <c r="IF16" s="11"/>
      <c r="IG16" s="11"/>
      <c r="IH16" s="11"/>
      <c r="II16" s="11"/>
      <c r="IJ16" s="11"/>
      <c r="IK16" s="11"/>
      <c r="IL16" s="11"/>
      <c r="IM16" s="11"/>
      <c r="IN16" s="11"/>
      <c r="IO16" s="11"/>
      <c r="IP16" s="11"/>
      <c r="IQ16" s="11"/>
      <c r="IR16" s="11"/>
      <c r="IS16" s="11"/>
      <c r="IT16" s="11"/>
      <c r="IU16" s="11"/>
      <c r="IV16" s="11"/>
      <c r="IW16" s="11"/>
      <c r="IX16" s="11"/>
      <c r="IY16" s="11"/>
      <c r="IZ16" s="11"/>
      <c r="JA16" s="11"/>
      <c r="JB16" s="11"/>
      <c r="JC16" s="11"/>
      <c r="JD16" s="11"/>
      <c r="JE16" s="11"/>
      <c r="JF16" s="11"/>
      <c r="JG16" s="11"/>
      <c r="JH16" s="11"/>
      <c r="JI16" s="11"/>
      <c r="JJ16" s="11"/>
      <c r="JK16" s="11"/>
      <c r="JL16" s="11"/>
      <c r="JM16" s="11"/>
      <c r="JN16" s="11"/>
      <c r="JO16" s="11"/>
      <c r="JP16" s="11"/>
      <c r="JQ16" s="11"/>
      <c r="JR16" s="11"/>
      <c r="JS16" s="11"/>
      <c r="JT16" s="11"/>
      <c r="JU16" s="11"/>
      <c r="JV16" s="11"/>
      <c r="JW16" s="11"/>
      <c r="JX16" s="11"/>
      <c r="JY16" s="11"/>
      <c r="JZ16" s="11"/>
      <c r="KA16" s="11"/>
      <c r="KB16" s="11"/>
      <c r="KC16" s="11"/>
      <c r="KD16" s="11"/>
      <c r="KE16" s="11"/>
      <c r="KF16" s="11"/>
      <c r="KG16" s="11"/>
      <c r="KH16" s="11"/>
      <c r="KI16" s="11"/>
      <c r="KJ16" s="11"/>
      <c r="KK16" s="11"/>
      <c r="KL16" s="11"/>
      <c r="KM16" s="11"/>
      <c r="KN16" s="11"/>
      <c r="KO16" s="11"/>
      <c r="KP16" s="11"/>
      <c r="KQ16" s="11"/>
      <c r="KR16" s="11"/>
      <c r="KS16" s="11"/>
      <c r="KT16" s="11"/>
      <c r="KU16" s="11"/>
      <c r="KV16" s="11"/>
      <c r="KW16" s="11"/>
      <c r="KX16" s="11"/>
      <c r="KY16" s="11"/>
      <c r="KZ16" s="11"/>
      <c r="LA16" s="11"/>
      <c r="LB16" s="11"/>
      <c r="LC16" s="11"/>
      <c r="LD16" s="11"/>
      <c r="LE16" s="11"/>
      <c r="LF16" s="11"/>
      <c r="LG16" s="11"/>
      <c r="LH16" s="11"/>
      <c r="LI16" s="11"/>
      <c r="LJ16" s="11"/>
      <c r="LK16" s="11"/>
      <c r="LL16" s="11"/>
      <c r="LM16" s="11"/>
      <c r="LN16" s="11"/>
      <c r="LO16" s="11"/>
      <c r="LP16" s="11"/>
      <c r="LQ16" s="11"/>
      <c r="LR16" s="11"/>
      <c r="LS16" s="11"/>
      <c r="LT16" s="11"/>
      <c r="LU16" s="11"/>
      <c r="LV16" s="11"/>
      <c r="LW16" s="11"/>
      <c r="LX16" s="11"/>
      <c r="LY16" s="11"/>
      <c r="LZ16" s="11"/>
      <c r="MA16" s="11"/>
      <c r="MB16" s="11"/>
      <c r="MC16" s="11"/>
      <c r="MD16" s="11"/>
      <c r="ME16" s="11"/>
      <c r="MF16" s="11"/>
      <c r="MG16" s="11"/>
      <c r="MH16" s="11"/>
      <c r="MI16" s="11"/>
      <c r="MJ16" s="11"/>
      <c r="MK16" s="11"/>
      <c r="ML16" s="11"/>
      <c r="MM16" s="11"/>
      <c r="MN16" s="11"/>
      <c r="MO16" s="11"/>
      <c r="MP16" s="11"/>
      <c r="MQ16" s="11"/>
      <c r="MR16" s="11"/>
      <c r="MS16" s="11"/>
      <c r="MT16" s="11"/>
      <c r="MU16" s="11"/>
      <c r="MV16" s="11"/>
      <c r="MW16" s="11"/>
      <c r="MX16" s="11"/>
      <c r="MY16" s="11"/>
      <c r="MZ16" s="11"/>
      <c r="NA16" s="11"/>
      <c r="NB16" s="11"/>
      <c r="NC16" s="11"/>
      <c r="ND16" s="11"/>
      <c r="NE16" s="11"/>
      <c r="NF16" s="11"/>
      <c r="NG16" s="11"/>
      <c r="NH16" s="11"/>
      <c r="NI16" s="11"/>
      <c r="NJ16" s="11"/>
      <c r="NK16" s="11"/>
      <c r="NL16" s="11"/>
      <c r="NM16" s="11"/>
      <c r="NN16" s="11"/>
      <c r="NO16" s="11"/>
      <c r="NP16" s="11"/>
      <c r="NQ16" s="11"/>
      <c r="NR16" s="11"/>
      <c r="NS16" s="11"/>
      <c r="NT16" s="11"/>
      <c r="NU16" s="11"/>
      <c r="NV16" s="11"/>
      <c r="NW16" s="11"/>
      <c r="NX16" s="11"/>
      <c r="NY16" s="11"/>
      <c r="NZ16" s="11"/>
      <c r="OA16" s="11"/>
      <c r="OB16" s="11"/>
      <c r="OC16" s="11"/>
      <c r="OD16" s="11"/>
      <c r="OE16" s="11"/>
      <c r="OF16" s="11"/>
      <c r="OG16" s="11"/>
      <c r="OH16" s="11"/>
      <c r="OI16" s="11"/>
      <c r="OJ16" s="11"/>
      <c r="OK16" s="11"/>
      <c r="OL16" s="11"/>
      <c r="OM16" s="11"/>
      <c r="ON16" s="11"/>
      <c r="OO16" s="11"/>
      <c r="OP16" s="11"/>
      <c r="OQ16" s="11"/>
      <c r="OR16" s="11"/>
      <c r="OS16" s="11"/>
      <c r="OT16" s="11"/>
      <c r="OU16" s="11"/>
      <c r="OV16" s="11"/>
      <c r="OW16" s="11"/>
      <c r="OX16" s="11"/>
      <c r="OY16" s="11"/>
      <c r="OZ16" s="11"/>
      <c r="PA16" s="11"/>
      <c r="PB16" s="11"/>
      <c r="PC16" s="11"/>
      <c r="PD16" s="11"/>
      <c r="PE16" s="11"/>
      <c r="PF16" s="11"/>
      <c r="PG16" s="11"/>
      <c r="PH16" s="11"/>
      <c r="PI16" s="11"/>
      <c r="PJ16" s="11"/>
      <c r="PK16" s="11"/>
      <c r="PL16" s="11"/>
      <c r="PM16" s="11"/>
      <c r="PN16" s="11"/>
      <c r="PO16" s="11"/>
      <c r="PP16" s="11"/>
      <c r="PQ16" s="11"/>
      <c r="PR16" s="11"/>
      <c r="PS16" s="11"/>
      <c r="PT16" s="11"/>
      <c r="PU16" s="11"/>
      <c r="PV16" s="11"/>
      <c r="PW16" s="11"/>
      <c r="PX16" s="11"/>
      <c r="PY16" s="11"/>
      <c r="PZ16" s="11"/>
      <c r="QA16" s="11"/>
      <c r="QB16" s="11"/>
      <c r="QC16" s="11"/>
      <c r="QD16" s="11"/>
      <c r="QE16" s="11"/>
      <c r="QF16" s="11"/>
      <c r="QG16" s="11"/>
      <c r="QH16" s="11"/>
      <c r="QI16" s="11"/>
      <c r="QJ16" s="11"/>
      <c r="QK16" s="11"/>
      <c r="QL16" s="11"/>
      <c r="QM16" s="11"/>
      <c r="QN16" s="11"/>
      <c r="QO16" s="11"/>
      <c r="QP16" s="11"/>
      <c r="QQ16" s="11"/>
      <c r="QR16" s="11"/>
      <c r="QS16" s="11"/>
      <c r="QT16" s="11"/>
      <c r="QU16" s="11"/>
      <c r="QV16" s="11"/>
      <c r="QW16" s="11"/>
      <c r="QX16" s="11"/>
      <c r="QY16" s="11"/>
      <c r="QZ16" s="11"/>
      <c r="RA16" s="11"/>
      <c r="RB16" s="11"/>
      <c r="RC16" s="11"/>
      <c r="RD16" s="11"/>
      <c r="RE16" s="11"/>
      <c r="RF16" s="11"/>
      <c r="RG16" s="11"/>
      <c r="RH16" s="11"/>
      <c r="RI16" s="11"/>
      <c r="RJ16" s="11"/>
      <c r="RK16" s="11"/>
      <c r="RL16" s="11"/>
      <c r="RM16" s="11"/>
      <c r="RN16" s="11"/>
      <c r="RO16" s="11"/>
      <c r="RP16" s="11"/>
      <c r="RQ16" s="11"/>
      <c r="RR16" s="11"/>
      <c r="RS16" s="11"/>
      <c r="RT16" s="11"/>
      <c r="RU16" s="11"/>
      <c r="RV16" s="11"/>
      <c r="RW16" s="11"/>
      <c r="RX16" s="11"/>
      <c r="RY16" s="11"/>
      <c r="RZ16" s="11"/>
      <c r="SA16" s="11"/>
      <c r="SB16" s="11"/>
      <c r="SC16" s="11"/>
      <c r="SD16" s="11"/>
      <c r="SE16" s="11"/>
      <c r="SF16" s="11"/>
      <c r="SG16" s="11"/>
      <c r="SH16" s="11"/>
      <c r="SI16" s="11"/>
      <c r="SJ16" s="11"/>
      <c r="SK16" s="11"/>
      <c r="SL16" s="11"/>
      <c r="SM16" s="11"/>
      <c r="SN16" s="11"/>
      <c r="SO16" s="11"/>
      <c r="SP16" s="11"/>
      <c r="SQ16" s="11"/>
      <c r="SR16" s="11"/>
      <c r="SS16" s="11"/>
      <c r="ST16" s="11"/>
      <c r="SU16" s="11"/>
      <c r="SV16" s="11"/>
      <c r="SW16" s="11"/>
      <c r="SX16" s="11"/>
      <c r="SY16" s="11"/>
      <c r="SZ16" s="11"/>
      <c r="TA16" s="11"/>
      <c r="TB16" s="11"/>
      <c r="TC16" s="11"/>
      <c r="TD16" s="11"/>
      <c r="TE16" s="11"/>
      <c r="TF16" s="11"/>
      <c r="TG16" s="11"/>
      <c r="TH16" s="11"/>
      <c r="TI16" s="11"/>
      <c r="TJ16" s="11"/>
      <c r="TK16" s="11"/>
      <c r="TL16" s="11"/>
      <c r="TM16" s="11"/>
      <c r="TN16" s="11"/>
      <c r="TO16" s="11"/>
      <c r="TP16" s="11"/>
      <c r="TQ16" s="11"/>
      <c r="TR16" s="11"/>
      <c r="TS16" s="11"/>
      <c r="TT16" s="11"/>
      <c r="TU16" s="11"/>
      <c r="TV16" s="11"/>
      <c r="TW16" s="11"/>
      <c r="TX16" s="11"/>
      <c r="TY16" s="11"/>
      <c r="TZ16" s="11"/>
      <c r="UA16" s="11"/>
      <c r="UB16" s="11"/>
      <c r="UC16" s="11"/>
      <c r="UD16" s="11"/>
      <c r="UE16" s="11"/>
      <c r="UF16" s="11"/>
      <c r="UG16" s="11"/>
      <c r="UH16" s="11"/>
      <c r="UI16" s="11"/>
      <c r="UJ16" s="11"/>
      <c r="UK16" s="11"/>
      <c r="UL16" s="11"/>
      <c r="UM16" s="11"/>
      <c r="UN16" s="11"/>
      <c r="UO16" s="11"/>
      <c r="UP16" s="11"/>
      <c r="UQ16" s="11"/>
      <c r="UR16" s="11"/>
      <c r="US16" s="11"/>
      <c r="UT16" s="11"/>
      <c r="UU16" s="11"/>
      <c r="UV16" s="11"/>
      <c r="UW16" s="11"/>
      <c r="UX16" s="11"/>
      <c r="UY16" s="11"/>
      <c r="UZ16" s="11"/>
      <c r="VA16" s="11"/>
      <c r="VB16" s="11"/>
      <c r="VC16" s="11"/>
      <c r="VD16" s="11"/>
      <c r="VE16" s="11"/>
      <c r="VF16" s="11"/>
      <c r="VG16" s="11"/>
      <c r="VH16" s="11"/>
      <c r="VI16" s="11"/>
      <c r="VJ16" s="11"/>
      <c r="VK16" s="11"/>
      <c r="VL16" s="11"/>
      <c r="VM16" s="11"/>
      <c r="VN16" s="11"/>
      <c r="VO16" s="11"/>
      <c r="VP16" s="11"/>
      <c r="VQ16" s="11"/>
      <c r="VR16" s="11"/>
      <c r="VS16" s="11"/>
      <c r="VT16" s="11"/>
      <c r="VU16" s="11"/>
      <c r="VV16" s="11"/>
      <c r="VW16" s="11"/>
      <c r="VX16" s="11"/>
      <c r="VY16" s="11"/>
      <c r="VZ16" s="11"/>
      <c r="WA16" s="11"/>
      <c r="WB16" s="11"/>
      <c r="WC16" s="11"/>
      <c r="WD16" s="11"/>
      <c r="WE16" s="11"/>
      <c r="WF16" s="11"/>
      <c r="WG16" s="11"/>
      <c r="WH16" s="11"/>
      <c r="WI16" s="11"/>
      <c r="WJ16" s="11"/>
      <c r="WK16" s="11"/>
      <c r="WL16" s="11"/>
      <c r="WM16" s="11"/>
      <c r="WN16" s="11"/>
      <c r="WO16" s="11"/>
      <c r="WP16" s="11"/>
      <c r="WQ16" s="11"/>
      <c r="WR16" s="11"/>
      <c r="WS16" s="11"/>
      <c r="WT16" s="11"/>
      <c r="WU16" s="11"/>
      <c r="WV16" s="11"/>
      <c r="WW16" s="11"/>
      <c r="WX16" s="11"/>
      <c r="WY16" s="11"/>
      <c r="WZ16" s="11"/>
      <c r="XA16" s="11"/>
      <c r="XB16" s="11"/>
      <c r="XC16" s="11"/>
      <c r="XD16" s="11"/>
      <c r="XE16" s="11"/>
      <c r="XF16" s="11"/>
      <c r="XG16" s="11"/>
      <c r="XH16" s="11"/>
      <c r="XI16" s="11"/>
      <c r="XJ16" s="11"/>
      <c r="XK16" s="11"/>
      <c r="XL16" s="11"/>
      <c r="XM16" s="11"/>
      <c r="XN16" s="11"/>
      <c r="XO16" s="11"/>
      <c r="XP16" s="11"/>
      <c r="XQ16" s="11"/>
      <c r="XR16" s="11"/>
      <c r="XS16" s="11"/>
      <c r="XT16" s="11"/>
      <c r="XU16" s="11"/>
      <c r="XV16" s="11"/>
      <c r="XW16" s="11"/>
      <c r="XX16" s="11"/>
      <c r="XY16" s="11"/>
      <c r="XZ16" s="11"/>
      <c r="YA16" s="11"/>
      <c r="YB16" s="11"/>
      <c r="YC16" s="11"/>
      <c r="YD16" s="11"/>
      <c r="YE16" s="11"/>
      <c r="YF16" s="11"/>
      <c r="YG16" s="11"/>
      <c r="YH16" s="11"/>
      <c r="YI16" s="11"/>
      <c r="YJ16" s="11"/>
      <c r="YK16" s="11"/>
      <c r="YL16" s="11"/>
      <c r="YM16" s="11"/>
      <c r="YN16" s="11"/>
      <c r="YO16" s="11"/>
      <c r="YP16" s="11"/>
      <c r="YQ16" s="11"/>
      <c r="YR16" s="11"/>
      <c r="YS16" s="11"/>
      <c r="YT16" s="11"/>
      <c r="YU16" s="11"/>
      <c r="YV16" s="11"/>
      <c r="YW16" s="11"/>
      <c r="YX16" s="11"/>
      <c r="YY16" s="11"/>
      <c r="YZ16" s="11"/>
      <c r="ZA16" s="11"/>
      <c r="ZB16" s="11"/>
      <c r="ZC16" s="11"/>
      <c r="ZD16" s="11"/>
      <c r="ZE16" s="11"/>
      <c r="ZF16" s="11"/>
      <c r="ZG16" s="11"/>
      <c r="ZH16" s="11"/>
      <c r="ZI16" s="11"/>
      <c r="ZJ16" s="11"/>
      <c r="ZK16" s="11"/>
      <c r="ZL16" s="11"/>
      <c r="ZM16" s="11"/>
      <c r="ZN16" s="11"/>
      <c r="ZO16" s="11"/>
      <c r="ZP16" s="11"/>
      <c r="ZQ16" s="11"/>
      <c r="ZR16" s="11"/>
      <c r="ZS16" s="11"/>
      <c r="ZT16" s="11"/>
      <c r="ZU16" s="11"/>
      <c r="ZV16" s="11"/>
      <c r="ZW16" s="11"/>
      <c r="ZX16" s="11"/>
      <c r="ZY16" s="11"/>
      <c r="ZZ16" s="11"/>
      <c r="AAA16" s="11"/>
      <c r="AAB16" s="11"/>
      <c r="AAC16" s="11"/>
      <c r="AAD16" s="11"/>
      <c r="AAE16" s="11"/>
      <c r="AAF16" s="11"/>
      <c r="AAG16" s="11"/>
      <c r="AAH16" s="11"/>
      <c r="AAI16" s="11"/>
      <c r="AAJ16" s="11"/>
      <c r="AAK16" s="11"/>
      <c r="AAL16" s="11"/>
      <c r="AAM16" s="11"/>
      <c r="AAN16" s="11"/>
      <c r="AAO16" s="11"/>
      <c r="AAP16" s="11"/>
      <c r="AAQ16" s="11"/>
      <c r="AAR16" s="11"/>
      <c r="AAS16" s="11"/>
      <c r="AAT16" s="11"/>
      <c r="AAU16" s="11"/>
      <c r="AAV16" s="11"/>
      <c r="AAW16" s="11"/>
      <c r="AAX16" s="11"/>
      <c r="AAY16" s="11"/>
      <c r="AAZ16" s="11"/>
      <c r="ABA16" s="11"/>
      <c r="ABB16" s="11"/>
      <c r="ABC16" s="11"/>
      <c r="ABD16" s="11"/>
      <c r="ABE16" s="11"/>
      <c r="ABF16" s="11"/>
      <c r="ABG16" s="11"/>
      <c r="ABH16" s="11"/>
      <c r="ABI16" s="11"/>
      <c r="ABJ16" s="11"/>
      <c r="ABK16" s="11"/>
      <c r="ABL16" s="11"/>
      <c r="ABM16" s="11"/>
      <c r="ABN16" s="11"/>
      <c r="ABO16" s="11"/>
      <c r="ABP16" s="11"/>
      <c r="ABQ16" s="11"/>
      <c r="ABR16" s="11"/>
      <c r="ABS16" s="11"/>
      <c r="ABT16" s="11"/>
      <c r="ABU16" s="11"/>
      <c r="ABV16" s="11"/>
      <c r="ABW16" s="11"/>
      <c r="ABX16" s="11"/>
      <c r="ABY16" s="11"/>
      <c r="ABZ16" s="11"/>
      <c r="ACA16" s="11"/>
      <c r="ACB16" s="11"/>
      <c r="ACC16" s="11"/>
      <c r="ACD16" s="11"/>
      <c r="ACE16" s="11"/>
      <c r="ACF16" s="11"/>
      <c r="ACG16" s="11"/>
      <c r="ACH16" s="11"/>
      <c r="ACI16" s="11"/>
      <c r="ACJ16" s="11"/>
      <c r="ACK16" s="11"/>
      <c r="ACL16" s="11"/>
      <c r="ACM16" s="11"/>
      <c r="ACN16" s="11"/>
      <c r="ACO16" s="11"/>
      <c r="ACP16" s="11"/>
      <c r="ACQ16" s="11"/>
      <c r="ACR16" s="11"/>
      <c r="ACS16" s="11"/>
      <c r="ACT16" s="11"/>
      <c r="ACU16" s="11"/>
      <c r="ACV16" s="11"/>
      <c r="ACW16" s="11"/>
      <c r="ACX16" s="11"/>
      <c r="ACY16" s="11"/>
      <c r="ACZ16" s="11"/>
      <c r="ADA16" s="11"/>
      <c r="ADB16" s="11"/>
      <c r="ADC16" s="11"/>
      <c r="ADD16" s="11"/>
      <c r="ADE16" s="11"/>
      <c r="ADF16" s="11"/>
      <c r="ADG16" s="11"/>
      <c r="ADH16" s="11"/>
      <c r="ADI16" s="11"/>
      <c r="ADJ16" s="11"/>
      <c r="ADK16" s="11"/>
      <c r="ADL16" s="11"/>
      <c r="ADM16" s="11"/>
      <c r="ADN16" s="11"/>
      <c r="ADO16" s="11"/>
      <c r="ADP16" s="11"/>
      <c r="ADQ16" s="11"/>
      <c r="ADR16" s="11"/>
      <c r="ADS16" s="11"/>
      <c r="ADT16" s="11"/>
      <c r="ADU16" s="11"/>
      <c r="ADV16" s="11"/>
      <c r="ADW16" s="11"/>
      <c r="ADX16" s="11"/>
      <c r="ADY16" s="11"/>
      <c r="ADZ16" s="11"/>
      <c r="AEA16" s="11"/>
      <c r="AEB16" s="11"/>
      <c r="AEC16" s="11"/>
      <c r="AED16" s="11"/>
      <c r="AEE16" s="11"/>
      <c r="AEF16" s="11"/>
      <c r="AEG16" s="11"/>
      <c r="AEH16" s="11"/>
      <c r="AEI16" s="11"/>
      <c r="AEJ16" s="11"/>
      <c r="AEK16" s="11"/>
      <c r="AEL16" s="11"/>
      <c r="AEM16" s="11"/>
      <c r="AEN16" s="11"/>
      <c r="AEO16" s="11"/>
      <c r="AEP16" s="11"/>
      <c r="AEQ16" s="11"/>
      <c r="AER16" s="11"/>
      <c r="AES16" s="11"/>
      <c r="AET16" s="11"/>
      <c r="AEU16" s="11"/>
      <c r="AEV16" s="11"/>
      <c r="AEW16" s="11"/>
      <c r="AEX16" s="11"/>
      <c r="AEY16" s="11"/>
      <c r="AEZ16" s="11"/>
      <c r="AFA16" s="11"/>
      <c r="AFB16" s="11"/>
      <c r="AFC16" s="11"/>
      <c r="AFD16" s="11"/>
      <c r="AFE16" s="11"/>
      <c r="AFF16" s="11"/>
      <c r="AFG16" s="11"/>
      <c r="AFH16" s="11"/>
      <c r="AFI16" s="11"/>
      <c r="AFJ16" s="11"/>
      <c r="AFK16" s="11"/>
      <c r="AFL16" s="11"/>
      <c r="AFM16" s="11"/>
      <c r="AFN16" s="11"/>
      <c r="AFO16" s="11"/>
      <c r="AFP16" s="11"/>
      <c r="AFQ16" s="11"/>
      <c r="AFR16" s="11"/>
      <c r="AFS16" s="11"/>
      <c r="AFT16" s="11"/>
      <c r="AFU16" s="11"/>
      <c r="AFV16" s="11"/>
      <c r="AFW16" s="11"/>
      <c r="AFX16" s="11"/>
      <c r="AFY16" s="11"/>
      <c r="AFZ16" s="11"/>
      <c r="AGA16" s="11"/>
      <c r="AGB16" s="11"/>
      <c r="AGC16" s="11"/>
      <c r="AGD16" s="11"/>
      <c r="AGE16" s="11"/>
      <c r="AGF16" s="11"/>
      <c r="AGG16" s="11"/>
      <c r="AGH16" s="11"/>
      <c r="AGI16" s="11"/>
      <c r="AGJ16" s="11"/>
      <c r="AGK16" s="11"/>
      <c r="AGL16" s="11"/>
      <c r="AGM16" s="11"/>
      <c r="AGN16" s="11"/>
      <c r="AGO16" s="11"/>
      <c r="AGP16" s="11"/>
      <c r="AGQ16" s="11"/>
      <c r="AGR16" s="11"/>
      <c r="AGS16" s="11"/>
      <c r="AGT16" s="11"/>
      <c r="AGU16" s="11"/>
      <c r="AGV16" s="11"/>
      <c r="AGW16" s="11"/>
      <c r="AGX16" s="11"/>
      <c r="AGY16" s="11"/>
      <c r="AGZ16" s="11"/>
      <c r="AHA16" s="11"/>
      <c r="AHB16" s="11"/>
      <c r="AHC16" s="11"/>
      <c r="AHD16" s="11"/>
      <c r="AHE16" s="11"/>
      <c r="AHF16" s="11"/>
      <c r="AHG16" s="11"/>
      <c r="AHH16" s="11"/>
      <c r="AHI16" s="11"/>
      <c r="AHJ16" s="11"/>
      <c r="AHK16" s="11"/>
      <c r="AHL16" s="11"/>
      <c r="AHM16" s="11"/>
      <c r="AHN16" s="11"/>
      <c r="AHO16" s="11"/>
      <c r="AHP16" s="11"/>
      <c r="AHQ16" s="11"/>
      <c r="AHR16" s="11"/>
      <c r="AHS16" s="11"/>
      <c r="AHT16" s="11"/>
      <c r="AHU16" s="11"/>
      <c r="AHV16" s="11"/>
      <c r="AHW16" s="11"/>
      <c r="AHX16" s="11"/>
      <c r="AHY16" s="11"/>
      <c r="AHZ16" s="11"/>
      <c r="AIA16" s="11"/>
      <c r="AIB16" s="11"/>
      <c r="AIC16" s="11"/>
      <c r="AID16" s="11"/>
      <c r="AIE16" s="11"/>
      <c r="AIF16" s="11"/>
      <c r="AIG16" s="11"/>
      <c r="AIH16" s="11"/>
      <c r="AII16" s="11"/>
      <c r="AIJ16" s="11"/>
      <c r="AIK16" s="11"/>
      <c r="AIL16" s="11"/>
      <c r="AIM16" s="11"/>
      <c r="AIN16" s="11"/>
      <c r="AIO16" s="11"/>
      <c r="AIP16" s="11"/>
      <c r="AIQ16" s="11"/>
      <c r="AIR16" s="11"/>
      <c r="AIS16" s="11"/>
      <c r="AIT16" s="11"/>
      <c r="AIU16" s="11"/>
      <c r="AIV16" s="11"/>
      <c r="AIW16" s="11"/>
      <c r="AIX16" s="11"/>
      <c r="AIY16" s="11"/>
      <c r="AIZ16" s="11"/>
      <c r="AJA16" s="11"/>
      <c r="AJB16" s="11"/>
      <c r="AJC16" s="11"/>
      <c r="AJD16" s="11"/>
      <c r="AJE16" s="11"/>
      <c r="AJF16" s="11"/>
      <c r="AJG16" s="11"/>
      <c r="AJH16" s="11"/>
      <c r="AJI16" s="11"/>
      <c r="AJJ16" s="11"/>
      <c r="AJK16" s="11"/>
      <c r="AJL16" s="11"/>
      <c r="AJM16" s="11"/>
      <c r="AJN16" s="11"/>
      <c r="AJO16" s="11"/>
      <c r="AJP16" s="11"/>
      <c r="AJQ16" s="11"/>
      <c r="AJR16" s="11"/>
      <c r="AJS16" s="11"/>
      <c r="AJT16" s="11"/>
      <c r="AJU16" s="11"/>
      <c r="AJV16" s="11"/>
      <c r="AJW16" s="11"/>
      <c r="AJX16" s="11"/>
      <c r="AJY16" s="11"/>
      <c r="AJZ16" s="11"/>
      <c r="AKA16" s="11"/>
      <c r="AKB16" s="11"/>
      <c r="AKC16" s="11"/>
      <c r="AKD16" s="11"/>
      <c r="AKE16" s="11"/>
      <c r="AKF16" s="11"/>
      <c r="AKG16" s="11"/>
      <c r="AKH16" s="11"/>
      <c r="AKI16" s="11"/>
      <c r="AKJ16" s="11"/>
      <c r="AKK16" s="11"/>
      <c r="AKL16" s="11"/>
      <c r="AKM16" s="11"/>
      <c r="AKN16" s="11"/>
      <c r="AKO16" s="11"/>
      <c r="AKP16" s="11"/>
      <c r="AKQ16" s="11"/>
      <c r="AKR16" s="11"/>
      <c r="AKS16" s="11"/>
      <c r="AKT16" s="11"/>
      <c r="AKU16" s="11"/>
      <c r="AKV16" s="11"/>
      <c r="AKW16" s="11"/>
      <c r="AKX16" s="11"/>
      <c r="AKY16" s="11"/>
      <c r="AKZ16" s="11"/>
      <c r="ALA16" s="11"/>
      <c r="ALB16" s="11"/>
      <c r="ALC16" s="11"/>
      <c r="ALD16" s="11"/>
      <c r="ALE16" s="11"/>
      <c r="ALF16" s="11"/>
      <c r="ALG16" s="11"/>
      <c r="ALH16" s="11"/>
      <c r="ALI16" s="11"/>
      <c r="ALJ16" s="11"/>
      <c r="ALK16" s="11"/>
      <c r="ALL16" s="11"/>
      <c r="ALM16" s="11"/>
      <c r="ALN16" s="11"/>
      <c r="ALO16" s="11"/>
      <c r="ALP16" s="11"/>
      <c r="ALQ16" s="11"/>
      <c r="ALR16" s="11"/>
      <c r="ALS16" s="11"/>
      <c r="ALT16" s="11"/>
      <c r="ALU16" s="11"/>
      <c r="ALV16" s="11"/>
      <c r="ALW16" s="11"/>
      <c r="ALX16" s="11"/>
      <c r="ALY16" s="11"/>
      <c r="ALZ16" s="11"/>
      <c r="AMA16" s="11"/>
      <c r="AMB16" s="11"/>
      <c r="AMC16" s="11"/>
      <c r="AMD16" s="11"/>
      <c r="AME16" s="11"/>
      <c r="AMF16" s="11"/>
      <c r="AMG16" s="11"/>
      <c r="AMH16" s="11"/>
      <c r="AMI16" s="11"/>
      <c r="AMJ16" s="11"/>
      <c r="AMK16" s="11"/>
      <c r="AML16" s="11"/>
      <c r="AMM16" s="11"/>
      <c r="AMN16" s="11"/>
      <c r="AMO16" s="11"/>
      <c r="AMP16" s="11"/>
      <c r="AMQ16" s="11"/>
      <c r="AMR16" s="11"/>
      <c r="AMS16" s="11"/>
      <c r="AMT16" s="11"/>
      <c r="AMU16" s="11"/>
      <c r="AMV16" s="11"/>
      <c r="AMW16" s="11"/>
      <c r="AMX16" s="11"/>
      <c r="AMY16" s="11"/>
      <c r="AMZ16" s="11"/>
      <c r="ANA16" s="11"/>
      <c r="ANB16" s="11"/>
      <c r="ANC16" s="11"/>
      <c r="AND16" s="11"/>
      <c r="ANE16" s="11"/>
      <c r="ANF16" s="11"/>
      <c r="ANG16" s="11"/>
      <c r="ANH16" s="11"/>
      <c r="ANI16" s="11"/>
      <c r="ANJ16" s="11"/>
      <c r="ANK16" s="11"/>
      <c r="ANL16" s="11"/>
      <c r="ANM16" s="11"/>
      <c r="ANN16" s="11"/>
      <c r="ANO16" s="11"/>
      <c r="ANP16" s="11"/>
      <c r="ANQ16" s="11"/>
      <c r="ANR16" s="11"/>
      <c r="ANS16" s="11"/>
      <c r="ANT16" s="11"/>
      <c r="ANU16" s="11"/>
      <c r="ANV16" s="11"/>
      <c r="ANW16" s="11"/>
      <c r="ANX16" s="11"/>
      <c r="ANY16" s="11"/>
      <c r="ANZ16" s="11"/>
      <c r="AOA16" s="11"/>
      <c r="AOB16" s="11"/>
      <c r="AOC16" s="11"/>
      <c r="AOD16" s="11"/>
      <c r="AOE16" s="11"/>
      <c r="AOF16" s="11"/>
      <c r="AOG16" s="11"/>
      <c r="AOH16" s="11"/>
      <c r="AOI16" s="11"/>
      <c r="AOJ16" s="11"/>
      <c r="AOK16" s="11"/>
      <c r="AOL16" s="11"/>
      <c r="AOM16" s="11"/>
      <c r="AON16" s="11"/>
      <c r="AOO16" s="11"/>
      <c r="AOP16" s="11"/>
      <c r="AOQ16" s="11"/>
      <c r="AOR16" s="11"/>
      <c r="AOS16" s="11"/>
      <c r="AOT16" s="11"/>
      <c r="AOU16" s="11"/>
      <c r="AOV16" s="11"/>
      <c r="AOW16" s="11"/>
      <c r="AOX16" s="11"/>
      <c r="AOY16" s="11"/>
      <c r="AOZ16" s="11"/>
      <c r="APA16" s="11"/>
      <c r="APB16" s="11"/>
      <c r="APC16" s="11"/>
      <c r="APD16" s="11"/>
      <c r="APE16" s="11"/>
      <c r="APF16" s="11"/>
      <c r="APG16" s="11"/>
      <c r="APH16" s="11"/>
      <c r="API16" s="11"/>
      <c r="APJ16" s="11"/>
      <c r="APK16" s="11"/>
      <c r="APL16" s="11"/>
      <c r="APM16" s="11"/>
      <c r="APN16" s="11"/>
      <c r="APO16" s="11"/>
      <c r="APP16" s="11"/>
      <c r="APQ16" s="11"/>
      <c r="APR16" s="11"/>
      <c r="APS16" s="11"/>
      <c r="APT16" s="11"/>
      <c r="APU16" s="11"/>
      <c r="APV16" s="11"/>
      <c r="APW16" s="11"/>
      <c r="APX16" s="11"/>
      <c r="APY16" s="11"/>
      <c r="APZ16" s="11"/>
      <c r="AQA16" s="11"/>
      <c r="AQB16" s="11"/>
      <c r="AQC16" s="11"/>
      <c r="AQD16" s="11"/>
      <c r="AQE16" s="11"/>
      <c r="AQF16" s="11"/>
      <c r="AQG16" s="11"/>
      <c r="AQH16" s="11"/>
      <c r="AQI16" s="11"/>
      <c r="AQJ16" s="11"/>
      <c r="AQK16" s="11"/>
      <c r="AQL16" s="11"/>
      <c r="AQM16" s="11"/>
      <c r="AQN16" s="11"/>
      <c r="AQO16" s="11"/>
      <c r="AQP16" s="11"/>
      <c r="AQQ16" s="11"/>
      <c r="AQR16" s="11"/>
      <c r="AQS16" s="11"/>
      <c r="AQT16" s="11"/>
      <c r="AQU16" s="11"/>
      <c r="AQV16" s="11"/>
      <c r="AQW16" s="11"/>
      <c r="AQX16" s="11"/>
      <c r="AQY16" s="11"/>
      <c r="AQZ16" s="11"/>
      <c r="ARA16" s="11"/>
      <c r="ARB16" s="11"/>
      <c r="ARC16" s="11"/>
      <c r="ARD16" s="11"/>
      <c r="ARE16" s="11"/>
      <c r="ARF16" s="11"/>
      <c r="ARG16" s="11"/>
      <c r="ARH16" s="11"/>
      <c r="ARI16" s="11"/>
      <c r="ARJ16" s="11"/>
      <c r="ARK16" s="11"/>
      <c r="ARL16" s="11"/>
      <c r="ARM16" s="11"/>
      <c r="ARN16" s="11"/>
      <c r="ARO16" s="11"/>
      <c r="ARP16" s="11"/>
      <c r="ARQ16" s="11"/>
      <c r="ARR16" s="11"/>
      <c r="ARS16" s="11"/>
      <c r="ART16" s="11"/>
      <c r="ARU16" s="11"/>
      <c r="ARV16" s="11"/>
      <c r="ARW16" s="11"/>
      <c r="ARX16" s="11"/>
      <c r="ARY16" s="11"/>
      <c r="ARZ16" s="11"/>
      <c r="ASA16" s="11"/>
      <c r="ASB16" s="11"/>
      <c r="ASC16" s="11"/>
      <c r="ASD16" s="11"/>
      <c r="ASE16" s="11"/>
      <c r="ASF16" s="11"/>
      <c r="ASG16" s="11"/>
      <c r="ASH16" s="11"/>
      <c r="ASI16" s="11"/>
      <c r="ASJ16" s="11"/>
      <c r="ASK16" s="11"/>
      <c r="ASL16" s="11"/>
      <c r="ASM16" s="11"/>
      <c r="ASN16" s="11"/>
      <c r="ASO16" s="11"/>
      <c r="ASP16" s="11"/>
      <c r="ASQ16" s="11"/>
      <c r="ASR16" s="11"/>
      <c r="ASS16" s="11"/>
      <c r="AST16" s="11"/>
      <c r="ASU16" s="11"/>
      <c r="ASV16" s="11"/>
      <c r="ASW16" s="11"/>
      <c r="ASX16" s="11"/>
      <c r="ASY16" s="11"/>
      <c r="ASZ16" s="11"/>
      <c r="ATA16" s="11"/>
      <c r="ATB16" s="11"/>
      <c r="ATC16" s="11"/>
      <c r="ATD16" s="11"/>
      <c r="ATE16" s="11"/>
      <c r="ATF16" s="11"/>
      <c r="ATG16" s="11"/>
      <c r="ATH16" s="11"/>
      <c r="ATI16" s="11"/>
      <c r="ATJ16" s="11"/>
      <c r="ATK16" s="11"/>
      <c r="ATL16" s="11"/>
      <c r="ATM16" s="11"/>
      <c r="ATN16" s="11"/>
      <c r="ATO16" s="11"/>
      <c r="ATP16" s="11"/>
      <c r="ATQ16" s="11"/>
      <c r="ATR16" s="11"/>
      <c r="ATS16" s="11"/>
      <c r="ATT16" s="11"/>
      <c r="ATU16" s="11"/>
      <c r="ATV16" s="11"/>
      <c r="ATW16" s="11"/>
      <c r="ATX16" s="11"/>
      <c r="ATY16" s="11"/>
      <c r="ATZ16" s="11"/>
      <c r="AUA16" s="11"/>
      <c r="AUB16" s="11"/>
      <c r="AUC16" s="11"/>
      <c r="AUD16" s="11"/>
      <c r="AUE16" s="11"/>
      <c r="AUF16" s="11"/>
      <c r="AUG16" s="11"/>
      <c r="AUH16" s="11"/>
      <c r="AUI16" s="11"/>
      <c r="AUJ16" s="11"/>
      <c r="AUK16" s="11"/>
      <c r="AUL16" s="11"/>
      <c r="AUM16" s="11"/>
      <c r="AUN16" s="11"/>
      <c r="AUO16" s="11"/>
      <c r="AUP16" s="11"/>
      <c r="AUQ16" s="11"/>
      <c r="AUR16" s="11"/>
      <c r="AUS16" s="11"/>
      <c r="AUT16" s="11"/>
      <c r="AUU16" s="11"/>
      <c r="AUV16" s="11"/>
      <c r="AUW16" s="11"/>
      <c r="AUX16" s="11"/>
      <c r="AUY16" s="11"/>
      <c r="AUZ16" s="11"/>
      <c r="AVA16" s="11"/>
      <c r="AVB16" s="11"/>
      <c r="AVC16" s="11"/>
      <c r="AVD16" s="11"/>
      <c r="AVE16" s="11"/>
      <c r="AVF16" s="11"/>
      <c r="AVG16" s="11"/>
      <c r="AVH16" s="11"/>
      <c r="AVI16" s="11"/>
      <c r="AVJ16" s="11"/>
      <c r="AVK16" s="11"/>
      <c r="AVL16" s="11"/>
      <c r="AVM16" s="11"/>
      <c r="AVN16" s="11"/>
      <c r="AVO16" s="11"/>
      <c r="AVP16" s="11"/>
      <c r="AVQ16" s="11"/>
      <c r="AVR16" s="11"/>
      <c r="AVS16" s="11"/>
      <c r="AVT16" s="11"/>
      <c r="AVU16" s="11"/>
      <c r="AVV16" s="11"/>
      <c r="AVW16" s="11"/>
      <c r="AVX16" s="11"/>
      <c r="AVY16" s="11"/>
      <c r="AVZ16" s="11"/>
      <c r="AWA16" s="11"/>
      <c r="AWB16" s="11"/>
      <c r="AWC16" s="11"/>
      <c r="AWD16" s="11"/>
      <c r="AWE16" s="11"/>
      <c r="AWF16" s="11"/>
      <c r="AWG16" s="11"/>
      <c r="AWH16" s="11"/>
      <c r="AWI16" s="11"/>
      <c r="AWJ16" s="11"/>
      <c r="AWK16" s="11"/>
      <c r="AWL16" s="11"/>
      <c r="AWM16" s="11"/>
      <c r="AWN16" s="11"/>
      <c r="AWO16" s="11"/>
      <c r="AWP16" s="11"/>
      <c r="AWQ16" s="11"/>
      <c r="AWR16" s="11"/>
      <c r="AWS16" s="11"/>
      <c r="AWT16" s="11"/>
      <c r="AWU16" s="11"/>
      <c r="AWV16" s="11"/>
      <c r="AWW16" s="11"/>
      <c r="AWX16" s="11"/>
      <c r="AWY16" s="11"/>
      <c r="AWZ16" s="11"/>
      <c r="AXA16" s="11"/>
      <c r="AXB16" s="11"/>
      <c r="AXC16" s="11"/>
      <c r="AXD16" s="11"/>
      <c r="AXE16" s="11"/>
      <c r="AXF16" s="11"/>
      <c r="AXG16" s="11"/>
      <c r="AXH16" s="11"/>
      <c r="AXI16" s="11"/>
      <c r="AXJ16" s="11"/>
      <c r="AXK16" s="11"/>
      <c r="AXL16" s="11"/>
      <c r="AXM16" s="11"/>
      <c r="AXN16" s="11"/>
      <c r="AXO16" s="11"/>
      <c r="AXP16" s="11"/>
      <c r="AXQ16" s="11"/>
      <c r="AXR16" s="11"/>
      <c r="AXS16" s="11"/>
      <c r="AXT16" s="11"/>
      <c r="AXU16" s="11"/>
      <c r="AXV16" s="11"/>
      <c r="AXW16" s="11"/>
      <c r="AXX16" s="11"/>
      <c r="AXY16" s="11"/>
      <c r="AXZ16" s="11"/>
      <c r="AYA16" s="11"/>
      <c r="AYB16" s="11"/>
      <c r="AYC16" s="11"/>
      <c r="AYD16" s="11"/>
      <c r="AYE16" s="11"/>
      <c r="AYF16" s="11"/>
      <c r="AYG16" s="11"/>
      <c r="AYH16" s="11"/>
      <c r="AYI16" s="11"/>
      <c r="AYJ16" s="11"/>
      <c r="AYK16" s="11"/>
      <c r="AYL16" s="11"/>
      <c r="AYM16" s="11"/>
      <c r="AYN16" s="11"/>
      <c r="AYO16" s="11"/>
      <c r="AYP16" s="11"/>
      <c r="AYQ16" s="11"/>
      <c r="AYR16" s="11"/>
      <c r="AYS16" s="11"/>
      <c r="AYT16" s="11"/>
      <c r="AYU16" s="11"/>
      <c r="AYV16" s="11"/>
      <c r="AYW16" s="11"/>
      <c r="AYX16" s="11"/>
      <c r="AYY16" s="11"/>
      <c r="AYZ16" s="11"/>
      <c r="AZA16" s="11"/>
      <c r="AZB16" s="11"/>
      <c r="AZC16" s="11"/>
      <c r="AZD16" s="11"/>
      <c r="AZE16" s="11"/>
      <c r="AZF16" s="11"/>
      <c r="AZG16" s="11"/>
      <c r="AZH16" s="11"/>
      <c r="AZI16" s="11"/>
      <c r="AZJ16" s="11"/>
      <c r="AZK16" s="11"/>
      <c r="AZL16" s="11"/>
      <c r="AZM16" s="11"/>
      <c r="AZN16" s="11"/>
      <c r="AZO16" s="11"/>
      <c r="AZP16" s="11"/>
      <c r="AZQ16" s="11"/>
      <c r="AZR16" s="11"/>
      <c r="AZS16" s="11"/>
      <c r="AZT16" s="11"/>
      <c r="AZU16" s="11"/>
      <c r="AZV16" s="11"/>
      <c r="AZW16" s="11"/>
      <c r="AZX16" s="11"/>
      <c r="AZY16" s="11"/>
      <c r="AZZ16" s="11"/>
      <c r="BAA16" s="11"/>
      <c r="BAB16" s="11"/>
      <c r="BAC16" s="11"/>
      <c r="BAD16" s="11"/>
      <c r="BAE16" s="11"/>
      <c r="BAF16" s="11"/>
      <c r="BAG16" s="11"/>
      <c r="BAH16" s="11"/>
      <c r="BAI16" s="11"/>
      <c r="BAJ16" s="11"/>
      <c r="BAK16" s="11"/>
      <c r="BAL16" s="11"/>
      <c r="BAM16" s="11"/>
      <c r="BAN16" s="11"/>
      <c r="BAO16" s="11"/>
      <c r="BAP16" s="11"/>
      <c r="BAQ16" s="11"/>
      <c r="BAR16" s="11"/>
      <c r="BAS16" s="11"/>
      <c r="BAT16" s="11"/>
      <c r="BAU16" s="11"/>
      <c r="BAV16" s="11"/>
      <c r="BAW16" s="11"/>
      <c r="BAX16" s="11"/>
      <c r="BAY16" s="11"/>
      <c r="BAZ16" s="11"/>
      <c r="BBA16" s="11"/>
      <c r="BBB16" s="11"/>
      <c r="BBC16" s="11"/>
      <c r="BBD16" s="11"/>
      <c r="BBE16" s="11"/>
      <c r="BBF16" s="11"/>
      <c r="BBG16" s="11"/>
      <c r="BBH16" s="11"/>
      <c r="BBI16" s="11"/>
      <c r="BBJ16" s="11"/>
      <c r="BBK16" s="11"/>
      <c r="BBL16" s="11"/>
      <c r="BBM16" s="11"/>
      <c r="BBN16" s="11"/>
      <c r="BBO16" s="11"/>
      <c r="BBP16" s="11"/>
      <c r="BBQ16" s="11"/>
      <c r="BBR16" s="11"/>
      <c r="BBS16" s="11"/>
      <c r="BBT16" s="11"/>
      <c r="BBU16" s="11"/>
      <c r="BBV16" s="11"/>
      <c r="BBW16" s="11"/>
      <c r="BBX16" s="11"/>
      <c r="BBY16" s="11"/>
      <c r="BBZ16" s="11"/>
      <c r="BCA16" s="11"/>
      <c r="BCB16" s="11"/>
      <c r="BCC16" s="11"/>
      <c r="BCD16" s="11"/>
      <c r="BCE16" s="11"/>
      <c r="BCF16" s="11"/>
      <c r="BCG16" s="11"/>
      <c r="BCH16" s="11"/>
      <c r="BCI16" s="11"/>
      <c r="BCJ16" s="11"/>
      <c r="BCK16" s="11"/>
      <c r="BCL16" s="11"/>
      <c r="BCM16" s="11"/>
      <c r="BCN16" s="11"/>
      <c r="BCO16" s="11"/>
      <c r="BCP16" s="11"/>
      <c r="BCQ16" s="11"/>
      <c r="BCR16" s="11"/>
      <c r="BCS16" s="11"/>
      <c r="BCT16" s="11"/>
      <c r="BCU16" s="11"/>
      <c r="BCV16" s="11"/>
      <c r="BCW16" s="11"/>
      <c r="BCX16" s="11"/>
      <c r="BCY16" s="11"/>
      <c r="BCZ16" s="11"/>
      <c r="BDA16" s="11"/>
      <c r="BDB16" s="11"/>
      <c r="BDC16" s="11"/>
      <c r="BDD16" s="11"/>
      <c r="BDE16" s="11"/>
      <c r="BDF16" s="11"/>
      <c r="BDG16" s="11"/>
      <c r="BDH16" s="11"/>
      <c r="BDI16" s="11"/>
      <c r="BDJ16" s="11"/>
      <c r="BDK16" s="11"/>
      <c r="BDL16" s="11"/>
      <c r="BDM16" s="11"/>
      <c r="BDN16" s="11"/>
      <c r="BDO16" s="11"/>
      <c r="BDP16" s="11"/>
      <c r="BDQ16" s="11"/>
      <c r="BDR16" s="11"/>
      <c r="BDS16" s="11"/>
      <c r="BDT16" s="11"/>
      <c r="BDU16" s="11"/>
      <c r="BDV16" s="11"/>
      <c r="BDW16" s="11"/>
      <c r="BDX16" s="11"/>
      <c r="BDY16" s="11"/>
      <c r="BDZ16" s="11"/>
      <c r="BEA16" s="11"/>
      <c r="BEB16" s="11"/>
      <c r="BEC16" s="11"/>
      <c r="BED16" s="11"/>
      <c r="BEE16" s="11"/>
      <c r="BEF16" s="11"/>
      <c r="BEG16" s="11"/>
      <c r="BEH16" s="11"/>
      <c r="BEI16" s="11"/>
      <c r="BEJ16" s="11"/>
      <c r="BEK16" s="11"/>
      <c r="BEL16" s="11"/>
      <c r="BEM16" s="11"/>
      <c r="BEN16" s="11"/>
      <c r="BEO16" s="11"/>
      <c r="BEP16" s="11"/>
      <c r="BEQ16" s="11"/>
      <c r="BER16" s="11"/>
      <c r="BES16" s="11"/>
      <c r="BET16" s="11"/>
      <c r="BEU16" s="11"/>
      <c r="BEV16" s="11"/>
      <c r="BEW16" s="11"/>
      <c r="BEX16" s="11"/>
      <c r="BEY16" s="11"/>
      <c r="BEZ16" s="11"/>
      <c r="BFA16" s="11"/>
      <c r="BFB16" s="11"/>
      <c r="BFC16" s="11"/>
      <c r="BFD16" s="11"/>
      <c r="BFE16" s="11"/>
      <c r="BFF16" s="11"/>
      <c r="BFG16" s="11"/>
      <c r="BFH16" s="11"/>
      <c r="BFI16" s="11"/>
      <c r="BFJ16" s="11"/>
      <c r="BFK16" s="11"/>
      <c r="BFL16" s="11"/>
      <c r="BFM16" s="11"/>
      <c r="BFN16" s="11"/>
      <c r="BFO16" s="11"/>
      <c r="BFP16" s="11"/>
      <c r="BFQ16" s="11"/>
      <c r="BFR16" s="11"/>
      <c r="BFS16" s="11"/>
      <c r="BFT16" s="11"/>
      <c r="BFU16" s="11"/>
      <c r="BFV16" s="11"/>
      <c r="BFW16" s="11"/>
      <c r="BFX16" s="11"/>
      <c r="BFY16" s="11"/>
      <c r="BFZ16" s="11"/>
      <c r="BGA16" s="11"/>
      <c r="BGB16" s="11"/>
      <c r="BGC16" s="11"/>
      <c r="BGD16" s="11"/>
      <c r="BGE16" s="11"/>
      <c r="BGF16" s="11"/>
      <c r="BGG16" s="11"/>
      <c r="BGH16" s="11"/>
      <c r="BGI16" s="11"/>
      <c r="BGJ16" s="11"/>
      <c r="BGK16" s="11"/>
      <c r="BGL16" s="11"/>
      <c r="BGM16" s="11"/>
      <c r="BGN16" s="11"/>
      <c r="BGO16" s="11"/>
      <c r="BGP16" s="11"/>
      <c r="BGQ16" s="11"/>
      <c r="BGR16" s="11"/>
      <c r="BGS16" s="11"/>
      <c r="BGT16" s="11"/>
      <c r="BGU16" s="11"/>
      <c r="BGV16" s="11"/>
      <c r="BGW16" s="11"/>
      <c r="BGX16" s="11"/>
      <c r="BGY16" s="11"/>
      <c r="BGZ16" s="11"/>
      <c r="BHA16" s="11"/>
      <c r="BHB16" s="11"/>
      <c r="BHC16" s="11"/>
      <c r="BHD16" s="11"/>
      <c r="BHE16" s="11"/>
      <c r="BHF16" s="11"/>
      <c r="BHG16" s="11"/>
      <c r="BHH16" s="11"/>
      <c r="BHI16" s="11"/>
      <c r="BHJ16" s="11"/>
      <c r="BHK16" s="11"/>
      <c r="BHL16" s="11"/>
      <c r="BHM16" s="11"/>
      <c r="BHN16" s="11"/>
      <c r="BHO16" s="11"/>
      <c r="BHP16" s="11"/>
      <c r="BHQ16" s="11"/>
      <c r="BHR16" s="11"/>
      <c r="BHS16" s="11"/>
      <c r="BHT16" s="11"/>
      <c r="BHU16" s="11"/>
      <c r="BHV16" s="11"/>
      <c r="BHW16" s="11"/>
      <c r="BHX16" s="11"/>
      <c r="BHY16" s="11"/>
      <c r="BHZ16" s="11"/>
      <c r="BIA16" s="11"/>
      <c r="BIB16" s="11"/>
      <c r="BIC16" s="11"/>
      <c r="BID16" s="11"/>
      <c r="BIE16" s="11"/>
      <c r="BIF16" s="11"/>
      <c r="BIG16" s="11"/>
      <c r="BIH16" s="11"/>
      <c r="BII16" s="11"/>
      <c r="BIJ16" s="11"/>
      <c r="BIK16" s="11"/>
      <c r="BIL16" s="11"/>
      <c r="BIM16" s="11"/>
      <c r="BIN16" s="11"/>
      <c r="BIO16" s="11"/>
      <c r="BIP16" s="11"/>
      <c r="BIQ16" s="11"/>
      <c r="BIR16" s="11"/>
      <c r="BIS16" s="11"/>
      <c r="BIT16" s="11"/>
      <c r="BIU16" s="11"/>
      <c r="BIV16" s="11"/>
      <c r="BIW16" s="11"/>
      <c r="BIX16" s="11"/>
      <c r="BIY16" s="11"/>
      <c r="BIZ16" s="11"/>
      <c r="BJA16" s="11"/>
      <c r="BJB16" s="11"/>
      <c r="BJC16" s="11"/>
      <c r="BJD16" s="11"/>
      <c r="BJE16" s="11"/>
      <c r="BJF16" s="11"/>
      <c r="BJG16" s="11"/>
      <c r="BJH16" s="11"/>
      <c r="BJI16" s="11"/>
      <c r="BJJ16" s="11"/>
      <c r="BJK16" s="11"/>
      <c r="BJL16" s="11"/>
      <c r="BJM16" s="11"/>
      <c r="BJN16" s="11"/>
      <c r="BJO16" s="11"/>
      <c r="BJP16" s="11"/>
      <c r="BJQ16" s="11"/>
      <c r="BJR16" s="11"/>
      <c r="BJS16" s="11"/>
      <c r="BJT16" s="11"/>
      <c r="BJU16" s="11"/>
      <c r="BJV16" s="11"/>
      <c r="BJW16" s="11"/>
      <c r="BJX16" s="11"/>
      <c r="BJY16" s="11"/>
      <c r="BJZ16" s="11"/>
      <c r="BKA16" s="11"/>
      <c r="BKB16" s="11"/>
      <c r="BKC16" s="11"/>
      <c r="BKD16" s="11"/>
      <c r="BKE16" s="11"/>
      <c r="BKF16" s="11"/>
      <c r="BKG16" s="11"/>
      <c r="BKH16" s="11"/>
      <c r="BKI16" s="11"/>
      <c r="BKJ16" s="11"/>
      <c r="BKK16" s="11"/>
      <c r="BKL16" s="11"/>
      <c r="BKM16" s="11"/>
      <c r="BKN16" s="11"/>
      <c r="BKO16" s="11"/>
      <c r="BKP16" s="11"/>
      <c r="BKQ16" s="11"/>
      <c r="BKR16" s="11"/>
      <c r="BKS16" s="11"/>
      <c r="BKT16" s="11"/>
      <c r="BKU16" s="11"/>
      <c r="BKV16" s="11"/>
      <c r="BKW16" s="11"/>
      <c r="BKX16" s="11"/>
      <c r="BKY16" s="11"/>
      <c r="BKZ16" s="11"/>
      <c r="BLA16" s="11"/>
      <c r="BLB16" s="11"/>
      <c r="BLC16" s="11"/>
      <c r="BLD16" s="11"/>
      <c r="BLE16" s="11"/>
      <c r="BLF16" s="11"/>
      <c r="BLG16" s="11"/>
      <c r="BLH16" s="11"/>
      <c r="BLI16" s="11"/>
      <c r="BLJ16" s="11"/>
      <c r="BLK16" s="11"/>
      <c r="BLL16" s="11"/>
      <c r="BLM16" s="11"/>
      <c r="BLN16" s="11"/>
      <c r="BLO16" s="11"/>
      <c r="BLP16" s="11"/>
      <c r="BLQ16" s="11"/>
      <c r="BLR16" s="11"/>
      <c r="BLS16" s="11"/>
      <c r="BLT16" s="11"/>
      <c r="BLU16" s="11"/>
      <c r="BLV16" s="11"/>
      <c r="BLW16" s="11"/>
      <c r="BLX16" s="11"/>
      <c r="BLY16" s="11"/>
      <c r="BLZ16" s="11"/>
      <c r="BMA16" s="11"/>
      <c r="BMB16" s="11"/>
      <c r="BMC16" s="11"/>
      <c r="BMD16" s="11"/>
      <c r="BME16" s="11"/>
      <c r="BMF16" s="11"/>
      <c r="BMG16" s="11"/>
      <c r="BMH16" s="11"/>
      <c r="BMI16" s="11"/>
      <c r="BMJ16" s="11"/>
      <c r="BMK16" s="11"/>
      <c r="BML16" s="11"/>
      <c r="BMM16" s="11"/>
      <c r="BMN16" s="11"/>
      <c r="BMO16" s="11"/>
      <c r="BMP16" s="11"/>
      <c r="BMQ16" s="11"/>
      <c r="BMR16" s="11"/>
      <c r="BMS16" s="11"/>
      <c r="BMT16" s="11"/>
      <c r="BMU16" s="11"/>
      <c r="BMV16" s="11"/>
      <c r="BMW16" s="11"/>
      <c r="BMX16" s="11"/>
      <c r="BMY16" s="11"/>
      <c r="BMZ16" s="11"/>
      <c r="BNA16" s="11"/>
      <c r="BNB16" s="11"/>
      <c r="BNC16" s="11"/>
      <c r="BND16" s="11"/>
      <c r="BNE16" s="11"/>
      <c r="BNF16" s="11"/>
      <c r="BNG16" s="11"/>
      <c r="BNH16" s="11"/>
      <c r="BNI16" s="11"/>
      <c r="BNJ16" s="11"/>
      <c r="BNK16" s="11"/>
      <c r="BNL16" s="11"/>
      <c r="BNM16" s="11"/>
      <c r="BNN16" s="11"/>
      <c r="BNO16" s="11"/>
      <c r="BNP16" s="11"/>
      <c r="BNQ16" s="11"/>
      <c r="BNR16" s="11"/>
      <c r="BNS16" s="11"/>
      <c r="BNT16" s="11"/>
      <c r="BNU16" s="11"/>
      <c r="BNV16" s="11"/>
      <c r="BNW16" s="11"/>
      <c r="BNX16" s="11"/>
      <c r="BNY16" s="11"/>
      <c r="BNZ16" s="11"/>
      <c r="BOA16" s="11"/>
      <c r="BOB16" s="11"/>
      <c r="BOC16" s="11"/>
      <c r="BOD16" s="11"/>
      <c r="BOE16" s="11"/>
      <c r="BOF16" s="11"/>
      <c r="BOG16" s="11"/>
      <c r="BOH16" s="11"/>
      <c r="BOI16" s="11"/>
      <c r="BOJ16" s="11"/>
      <c r="BOK16" s="11"/>
      <c r="BOL16" s="11"/>
      <c r="BOM16" s="11"/>
      <c r="BON16" s="11"/>
      <c r="BOO16" s="11"/>
      <c r="BOP16" s="11"/>
      <c r="BOQ16" s="11"/>
      <c r="BOR16" s="11"/>
      <c r="BOS16" s="11"/>
      <c r="BOT16" s="11"/>
      <c r="BOU16" s="11"/>
      <c r="BOV16" s="11"/>
      <c r="BOW16" s="11"/>
      <c r="BOX16" s="11"/>
      <c r="BOY16" s="11"/>
      <c r="BOZ16" s="11"/>
      <c r="BPA16" s="11"/>
      <c r="BPB16" s="11"/>
      <c r="BPC16" s="11"/>
      <c r="BPD16" s="11"/>
      <c r="BPE16" s="11"/>
      <c r="BPF16" s="11"/>
      <c r="BPG16" s="11"/>
      <c r="BPH16" s="11"/>
      <c r="BPI16" s="11"/>
      <c r="BPJ16" s="11"/>
      <c r="BPK16" s="11"/>
      <c r="BPL16" s="11"/>
      <c r="BPM16" s="11"/>
      <c r="BPN16" s="11"/>
      <c r="BPO16" s="11"/>
      <c r="BPP16" s="11"/>
      <c r="BPQ16" s="11"/>
      <c r="BPR16" s="11"/>
      <c r="BPS16" s="11"/>
      <c r="BPT16" s="11"/>
      <c r="BPU16" s="11"/>
      <c r="BPV16" s="11"/>
      <c r="BPW16" s="11"/>
      <c r="BPX16" s="11"/>
      <c r="BPY16" s="11"/>
      <c r="BPZ16" s="11"/>
      <c r="BQA16" s="11"/>
      <c r="BQB16" s="11"/>
      <c r="BQC16" s="11"/>
      <c r="BQD16" s="11"/>
      <c r="BQE16" s="11"/>
      <c r="BQF16" s="11"/>
      <c r="BQG16" s="11"/>
      <c r="BQH16" s="11"/>
      <c r="BQI16" s="11"/>
      <c r="BQJ16" s="11"/>
      <c r="BQK16" s="11"/>
      <c r="BQL16" s="11"/>
      <c r="BQM16" s="11"/>
      <c r="BQN16" s="11"/>
      <c r="BQO16" s="11"/>
      <c r="BQP16" s="11"/>
      <c r="BQQ16" s="11"/>
      <c r="BQR16" s="11"/>
      <c r="BQS16" s="11"/>
      <c r="BQT16" s="11"/>
      <c r="BQU16" s="11"/>
      <c r="BQV16" s="11"/>
      <c r="BQW16" s="11"/>
      <c r="BQX16" s="11"/>
      <c r="BQY16" s="11"/>
      <c r="BQZ16" s="11"/>
      <c r="BRA16" s="11"/>
      <c r="BRB16" s="11"/>
      <c r="BRC16" s="11"/>
      <c r="BRD16" s="11"/>
      <c r="BRE16" s="11"/>
      <c r="BRF16" s="11"/>
      <c r="BRG16" s="11"/>
      <c r="BRH16" s="11"/>
      <c r="BRI16" s="11"/>
      <c r="BRJ16" s="11"/>
      <c r="BRK16" s="11"/>
      <c r="BRL16" s="11"/>
      <c r="BRM16" s="11"/>
      <c r="BRN16" s="11"/>
      <c r="BRO16" s="11"/>
      <c r="BRP16" s="11"/>
      <c r="BRQ16" s="11"/>
      <c r="BRR16" s="11"/>
      <c r="BRS16" s="11"/>
      <c r="BRT16" s="11"/>
      <c r="BRU16" s="11"/>
      <c r="BRV16" s="11"/>
      <c r="BRW16" s="11"/>
      <c r="BRX16" s="11"/>
      <c r="BRY16" s="11"/>
      <c r="BRZ16" s="11"/>
      <c r="BSA16" s="11"/>
      <c r="BSB16" s="11"/>
      <c r="BSC16" s="11"/>
      <c r="BSD16" s="11"/>
      <c r="BSE16" s="11"/>
      <c r="BSF16" s="11"/>
      <c r="BSG16" s="11"/>
      <c r="BSH16" s="11"/>
      <c r="BSI16" s="11"/>
      <c r="BSJ16" s="11"/>
      <c r="BSK16" s="11"/>
      <c r="BSL16" s="11"/>
      <c r="BSM16" s="11"/>
      <c r="BSN16" s="11"/>
      <c r="BSO16" s="11"/>
      <c r="BSP16" s="11"/>
      <c r="BSQ16" s="11"/>
      <c r="BSR16" s="11"/>
      <c r="BSS16" s="11"/>
      <c r="BST16" s="11"/>
      <c r="BSU16" s="11"/>
      <c r="BSV16" s="11"/>
      <c r="BSW16" s="11"/>
      <c r="BSX16" s="11"/>
      <c r="BSY16" s="11"/>
      <c r="BSZ16" s="11"/>
      <c r="BTA16" s="11"/>
      <c r="BTB16" s="11"/>
      <c r="BTC16" s="11"/>
      <c r="BTD16" s="11"/>
      <c r="BTE16" s="11"/>
      <c r="BTF16" s="11"/>
      <c r="BTG16" s="11"/>
      <c r="BTH16" s="11"/>
      <c r="BTI16" s="11"/>
      <c r="BTJ16" s="11"/>
      <c r="BTK16" s="11"/>
      <c r="BTL16" s="11"/>
      <c r="BTM16" s="11"/>
      <c r="BTN16" s="11"/>
      <c r="BTO16" s="11"/>
      <c r="BTP16" s="11"/>
      <c r="BTQ16" s="11"/>
      <c r="BTR16" s="11"/>
      <c r="BTS16" s="11"/>
      <c r="BTT16" s="11"/>
      <c r="BTU16" s="11"/>
      <c r="BTV16" s="11"/>
      <c r="BTW16" s="11"/>
      <c r="BTX16" s="11"/>
      <c r="BTY16" s="11"/>
      <c r="BTZ16" s="11"/>
      <c r="BUA16" s="11"/>
      <c r="BUB16" s="11"/>
      <c r="BUC16" s="11"/>
      <c r="BUD16" s="11"/>
      <c r="BUE16" s="11"/>
      <c r="BUF16" s="11"/>
      <c r="BUG16" s="11"/>
      <c r="BUH16" s="11"/>
      <c r="BUI16" s="11"/>
      <c r="BUJ16" s="11"/>
      <c r="BUK16" s="11"/>
      <c r="BUL16" s="11"/>
      <c r="BUM16" s="11"/>
      <c r="BUN16" s="11"/>
      <c r="BUO16" s="11"/>
      <c r="BUP16" s="11"/>
      <c r="BUQ16" s="11"/>
      <c r="BUR16" s="11"/>
      <c r="BUS16" s="11"/>
      <c r="BUT16" s="11"/>
      <c r="BUU16" s="11"/>
      <c r="BUV16" s="11"/>
      <c r="BUW16" s="11"/>
      <c r="BUX16" s="11"/>
      <c r="BUY16" s="11"/>
      <c r="BUZ16" s="11"/>
      <c r="BVA16" s="11"/>
      <c r="BVB16" s="11"/>
      <c r="BVC16" s="11"/>
      <c r="BVD16" s="11"/>
      <c r="BVE16" s="11"/>
      <c r="BVF16" s="11"/>
      <c r="BVG16" s="11"/>
      <c r="BVH16" s="11"/>
      <c r="BVI16" s="11"/>
      <c r="BVJ16" s="11"/>
      <c r="BVK16" s="11"/>
      <c r="BVL16" s="11"/>
      <c r="BVM16" s="11"/>
      <c r="BVN16" s="11"/>
      <c r="BVO16" s="11"/>
      <c r="BVP16" s="11"/>
      <c r="BVQ16" s="11"/>
      <c r="BVR16" s="11"/>
      <c r="BVS16" s="11"/>
      <c r="BVT16" s="11"/>
      <c r="BVU16" s="11"/>
      <c r="BVV16" s="11"/>
      <c r="BVW16" s="11"/>
      <c r="BVX16" s="11"/>
      <c r="BVY16" s="11"/>
      <c r="BVZ16" s="11"/>
      <c r="BWA16" s="11"/>
      <c r="BWB16" s="11"/>
      <c r="BWC16" s="11"/>
      <c r="BWD16" s="11"/>
      <c r="BWE16" s="11"/>
      <c r="BWF16" s="11"/>
      <c r="BWG16" s="11"/>
      <c r="BWH16" s="11"/>
      <c r="BWI16" s="11"/>
      <c r="BWJ16" s="11"/>
      <c r="BWK16" s="11"/>
      <c r="BWL16" s="11"/>
      <c r="BWM16" s="11"/>
      <c r="BWN16" s="11"/>
      <c r="BWO16" s="11"/>
      <c r="BWP16" s="11"/>
      <c r="BWQ16" s="11"/>
      <c r="BWR16" s="11"/>
      <c r="BWS16" s="11"/>
      <c r="BWT16" s="11"/>
      <c r="BWU16" s="11"/>
      <c r="BWV16" s="11"/>
      <c r="BWW16" s="11"/>
      <c r="BWX16" s="11"/>
      <c r="BWY16" s="11"/>
      <c r="BWZ16" s="11"/>
      <c r="BXA16" s="11"/>
      <c r="BXB16" s="11"/>
      <c r="BXC16" s="11"/>
      <c r="BXD16" s="11"/>
      <c r="BXE16" s="11"/>
      <c r="BXF16" s="11"/>
      <c r="BXG16" s="11"/>
      <c r="BXH16" s="11"/>
      <c r="BXI16" s="11"/>
      <c r="BXJ16" s="11"/>
      <c r="BXK16" s="11"/>
      <c r="BXL16" s="11"/>
      <c r="BXM16" s="11"/>
      <c r="BXN16" s="11"/>
      <c r="BXO16" s="11"/>
      <c r="BXP16" s="11"/>
      <c r="BXQ16" s="11"/>
      <c r="BXR16" s="11"/>
      <c r="BXS16" s="11"/>
      <c r="BXT16" s="11"/>
      <c r="BXU16" s="11"/>
      <c r="BXV16" s="11"/>
      <c r="BXW16" s="11"/>
      <c r="BXX16" s="11"/>
      <c r="BXY16" s="11"/>
      <c r="BXZ16" s="11"/>
      <c r="BYA16" s="11"/>
      <c r="BYB16" s="11"/>
      <c r="BYC16" s="11"/>
      <c r="BYD16" s="11"/>
      <c r="BYE16" s="11"/>
      <c r="BYF16" s="11"/>
      <c r="BYG16" s="11"/>
      <c r="BYH16" s="11"/>
      <c r="BYI16" s="11"/>
      <c r="BYJ16" s="11"/>
      <c r="BYK16" s="11"/>
      <c r="BYL16" s="11"/>
      <c r="BYM16" s="11"/>
      <c r="BYN16" s="11"/>
      <c r="BYO16" s="11"/>
      <c r="BYP16" s="11"/>
      <c r="BYQ16" s="11"/>
      <c r="BYR16" s="11"/>
      <c r="BYS16" s="11"/>
      <c r="BYT16" s="11"/>
      <c r="BYU16" s="11"/>
      <c r="BYV16" s="11"/>
      <c r="BYW16" s="11"/>
      <c r="BYX16" s="11"/>
      <c r="BYY16" s="11"/>
      <c r="BYZ16" s="11"/>
      <c r="BZA16" s="11"/>
      <c r="BZB16" s="11"/>
      <c r="BZC16" s="11"/>
      <c r="BZD16" s="11"/>
      <c r="BZE16" s="11"/>
      <c r="BZF16" s="11"/>
      <c r="BZG16" s="11"/>
      <c r="BZH16" s="11"/>
      <c r="BZI16" s="11"/>
      <c r="BZJ16" s="11"/>
      <c r="BZK16" s="11"/>
      <c r="BZL16" s="11"/>
      <c r="BZM16" s="11"/>
      <c r="BZN16" s="11"/>
      <c r="BZO16" s="11"/>
      <c r="BZP16" s="11"/>
      <c r="BZQ16" s="11"/>
      <c r="BZR16" s="11"/>
      <c r="BZS16" s="11"/>
      <c r="BZT16" s="11"/>
      <c r="BZU16" s="11"/>
      <c r="BZV16" s="11"/>
      <c r="BZW16" s="11"/>
      <c r="BZX16" s="11"/>
      <c r="BZY16" s="11"/>
      <c r="BZZ16" s="11"/>
      <c r="CAA16" s="11"/>
      <c r="CAB16" s="11"/>
      <c r="CAC16" s="11"/>
      <c r="CAD16" s="11"/>
      <c r="CAE16" s="11"/>
      <c r="CAF16" s="11"/>
      <c r="CAG16" s="11"/>
      <c r="CAH16" s="11"/>
      <c r="CAI16" s="11"/>
      <c r="CAJ16" s="11"/>
      <c r="CAK16" s="11"/>
      <c r="CAL16" s="11"/>
      <c r="CAM16" s="11"/>
      <c r="CAN16" s="11"/>
      <c r="CAO16" s="11"/>
      <c r="CAP16" s="11"/>
      <c r="CAQ16" s="11"/>
      <c r="CAR16" s="11"/>
      <c r="CAS16" s="11"/>
      <c r="CAT16" s="11"/>
      <c r="CAU16" s="11"/>
      <c r="CAV16" s="11"/>
      <c r="CAW16" s="11"/>
      <c r="CAX16" s="11"/>
      <c r="CAY16" s="11"/>
      <c r="CAZ16" s="11"/>
      <c r="CBA16" s="11"/>
      <c r="CBB16" s="11"/>
      <c r="CBC16" s="11"/>
      <c r="CBD16" s="11"/>
      <c r="CBE16" s="11"/>
      <c r="CBF16" s="11"/>
      <c r="CBG16" s="11"/>
      <c r="CBH16" s="11"/>
      <c r="CBI16" s="11"/>
      <c r="CBJ16" s="11"/>
      <c r="CBK16" s="11"/>
      <c r="CBL16" s="11"/>
      <c r="CBM16" s="11"/>
      <c r="CBN16" s="11"/>
      <c r="CBO16" s="11"/>
      <c r="CBP16" s="11"/>
      <c r="CBQ16" s="11"/>
      <c r="CBR16" s="11"/>
      <c r="CBS16" s="11"/>
      <c r="CBT16" s="11"/>
      <c r="CBU16" s="11"/>
      <c r="CBV16" s="11"/>
      <c r="CBW16" s="11"/>
      <c r="CBX16" s="11"/>
      <c r="CBY16" s="11"/>
      <c r="CBZ16" s="11"/>
      <c r="CCA16" s="11"/>
      <c r="CCB16" s="11"/>
      <c r="CCC16" s="11"/>
      <c r="CCD16" s="11"/>
      <c r="CCE16" s="11"/>
      <c r="CCF16" s="11"/>
      <c r="CCG16" s="11"/>
      <c r="CCH16" s="11"/>
      <c r="CCI16" s="11"/>
      <c r="CCJ16" s="11"/>
      <c r="CCK16" s="11"/>
      <c r="CCL16" s="11"/>
      <c r="CCM16" s="11"/>
      <c r="CCN16" s="11"/>
      <c r="CCO16" s="11"/>
      <c r="CCP16" s="11"/>
      <c r="CCQ16" s="11"/>
      <c r="CCR16" s="11"/>
      <c r="CCS16" s="11"/>
      <c r="CCT16" s="11"/>
      <c r="CCU16" s="11"/>
      <c r="CCV16" s="11"/>
      <c r="CCW16" s="11"/>
      <c r="CCX16" s="11"/>
      <c r="CCY16" s="11"/>
      <c r="CCZ16" s="11"/>
      <c r="CDA16" s="11"/>
      <c r="CDB16" s="11"/>
      <c r="CDC16" s="11"/>
      <c r="CDD16" s="11"/>
      <c r="CDE16" s="11"/>
      <c r="CDF16" s="11"/>
      <c r="CDG16" s="11"/>
      <c r="CDH16" s="11"/>
      <c r="CDI16" s="11"/>
      <c r="CDJ16" s="11"/>
      <c r="CDK16" s="11"/>
      <c r="CDL16" s="11"/>
      <c r="CDM16" s="11"/>
      <c r="CDN16" s="11"/>
      <c r="CDO16" s="11"/>
      <c r="CDP16" s="11"/>
      <c r="CDQ16" s="11"/>
      <c r="CDR16" s="11"/>
      <c r="CDS16" s="11"/>
      <c r="CDT16" s="11"/>
      <c r="CDU16" s="11"/>
      <c r="CDV16" s="11"/>
      <c r="CDW16" s="11"/>
      <c r="CDX16" s="11"/>
      <c r="CDY16" s="11"/>
      <c r="CDZ16" s="11"/>
      <c r="CEA16" s="11"/>
      <c r="CEB16" s="11"/>
      <c r="CEC16" s="11"/>
      <c r="CED16" s="11"/>
      <c r="CEE16" s="11"/>
      <c r="CEF16" s="11"/>
      <c r="CEG16" s="11"/>
      <c r="CEH16" s="11"/>
      <c r="CEI16" s="11"/>
      <c r="CEJ16" s="11"/>
      <c r="CEK16" s="11"/>
      <c r="CEL16" s="11"/>
      <c r="CEM16" s="11"/>
      <c r="CEN16" s="11"/>
      <c r="CEO16" s="11"/>
      <c r="CEP16" s="11"/>
      <c r="CEQ16" s="11"/>
      <c r="CER16" s="11"/>
      <c r="CES16" s="11"/>
      <c r="CET16" s="11"/>
      <c r="CEU16" s="11"/>
      <c r="CEV16" s="11"/>
      <c r="CEW16" s="11"/>
      <c r="CEX16" s="11"/>
      <c r="CEY16" s="11"/>
      <c r="CEZ16" s="11"/>
      <c r="CFA16" s="11"/>
      <c r="CFB16" s="11"/>
      <c r="CFC16" s="11"/>
      <c r="CFD16" s="11"/>
      <c r="CFE16" s="11"/>
      <c r="CFF16" s="11"/>
      <c r="CFG16" s="11"/>
      <c r="CFH16" s="11"/>
      <c r="CFI16" s="11"/>
      <c r="CFJ16" s="11"/>
      <c r="CFK16" s="11"/>
      <c r="CFL16" s="11"/>
      <c r="CFM16" s="11"/>
      <c r="CFN16" s="11"/>
      <c r="CFO16" s="11"/>
      <c r="CFP16" s="11"/>
      <c r="CFQ16" s="11"/>
      <c r="CFR16" s="11"/>
      <c r="CFS16" s="11"/>
      <c r="CFT16" s="11"/>
      <c r="CFU16" s="11"/>
      <c r="CFV16" s="11"/>
      <c r="CFW16" s="11"/>
      <c r="CFX16" s="11"/>
      <c r="CFY16" s="11"/>
      <c r="CFZ16" s="11"/>
      <c r="CGA16" s="11"/>
      <c r="CGB16" s="11"/>
      <c r="CGC16" s="11"/>
      <c r="CGD16" s="11"/>
      <c r="CGE16" s="11"/>
      <c r="CGF16" s="11"/>
      <c r="CGG16" s="11"/>
      <c r="CGH16" s="11"/>
      <c r="CGI16" s="11"/>
      <c r="CGJ16" s="11"/>
      <c r="CGK16" s="11"/>
      <c r="CGL16" s="11"/>
      <c r="CGM16" s="11"/>
      <c r="CGN16" s="11"/>
      <c r="CGO16" s="11"/>
      <c r="CGP16" s="11"/>
      <c r="CGQ16" s="11"/>
      <c r="CGR16" s="11"/>
      <c r="CGS16" s="11"/>
      <c r="CGT16" s="11"/>
      <c r="CGU16" s="11"/>
      <c r="CGV16" s="11"/>
      <c r="CGW16" s="11"/>
      <c r="CGX16" s="11"/>
      <c r="CGY16" s="11"/>
      <c r="CGZ16" s="11"/>
      <c r="CHA16" s="11"/>
      <c r="CHB16" s="11"/>
      <c r="CHC16" s="11"/>
      <c r="CHD16" s="11"/>
      <c r="CHE16" s="11"/>
      <c r="CHF16" s="11"/>
      <c r="CHG16" s="11"/>
      <c r="CHH16" s="11"/>
      <c r="CHI16" s="11"/>
      <c r="CHJ16" s="11"/>
      <c r="CHK16" s="11"/>
      <c r="CHL16" s="11"/>
      <c r="CHM16" s="11"/>
      <c r="CHN16" s="11"/>
      <c r="CHO16" s="11"/>
      <c r="CHP16" s="11"/>
      <c r="CHQ16" s="11"/>
      <c r="CHR16" s="11"/>
      <c r="CHS16" s="11"/>
      <c r="CHT16" s="11"/>
      <c r="CHU16" s="11"/>
      <c r="CHV16" s="11"/>
      <c r="CHW16" s="11"/>
      <c r="CHX16" s="11"/>
      <c r="CHY16" s="11"/>
      <c r="CHZ16" s="11"/>
      <c r="CIA16" s="11"/>
      <c r="CIB16" s="11"/>
      <c r="CIC16" s="11"/>
      <c r="CID16" s="11"/>
      <c r="CIE16" s="11"/>
      <c r="CIF16" s="11"/>
      <c r="CIG16" s="11"/>
      <c r="CIH16" s="11"/>
      <c r="CII16" s="11"/>
      <c r="CIJ16" s="11"/>
      <c r="CIK16" s="11"/>
      <c r="CIL16" s="11"/>
      <c r="CIM16" s="11"/>
      <c r="CIN16" s="11"/>
      <c r="CIO16" s="11"/>
      <c r="CIP16" s="11"/>
      <c r="CIQ16" s="11"/>
      <c r="CIR16" s="11"/>
      <c r="CIS16" s="11"/>
      <c r="CIT16" s="11"/>
      <c r="CIU16" s="11"/>
      <c r="CIV16" s="11"/>
      <c r="CIW16" s="11"/>
      <c r="CIX16" s="11"/>
      <c r="CIY16" s="11"/>
      <c r="CIZ16" s="11"/>
      <c r="CJA16" s="11"/>
      <c r="CJB16" s="11"/>
      <c r="CJC16" s="11"/>
      <c r="CJD16" s="11"/>
      <c r="CJE16" s="11"/>
      <c r="CJF16" s="11"/>
      <c r="CJG16" s="11"/>
      <c r="CJH16" s="11"/>
      <c r="CJI16" s="11"/>
      <c r="CJJ16" s="11"/>
      <c r="CJK16" s="11"/>
      <c r="CJL16" s="11"/>
      <c r="CJM16" s="11"/>
      <c r="CJN16" s="11"/>
      <c r="CJO16" s="11"/>
      <c r="CJP16" s="11"/>
      <c r="CJQ16" s="11"/>
      <c r="CJR16" s="11"/>
      <c r="CJS16" s="11"/>
      <c r="CJT16" s="11"/>
      <c r="CJU16" s="11"/>
      <c r="CJV16" s="11"/>
      <c r="CJW16" s="11"/>
      <c r="CJX16" s="11"/>
      <c r="CJY16" s="11"/>
      <c r="CJZ16" s="11"/>
      <c r="CKA16" s="11"/>
      <c r="CKB16" s="11"/>
      <c r="CKC16" s="11"/>
      <c r="CKD16" s="11"/>
      <c r="CKE16" s="11"/>
      <c r="CKF16" s="11"/>
      <c r="CKG16" s="11"/>
      <c r="CKH16" s="11"/>
      <c r="CKI16" s="11"/>
      <c r="CKJ16" s="11"/>
      <c r="CKK16" s="11"/>
      <c r="CKL16" s="11"/>
      <c r="CKM16" s="11"/>
      <c r="CKN16" s="11"/>
      <c r="CKO16" s="11"/>
      <c r="CKP16" s="11"/>
      <c r="CKQ16" s="11"/>
      <c r="CKR16" s="11"/>
      <c r="CKS16" s="11"/>
      <c r="CKT16" s="11"/>
      <c r="CKU16" s="11"/>
      <c r="CKV16" s="11"/>
      <c r="CKW16" s="11"/>
      <c r="CKX16" s="11"/>
      <c r="CKY16" s="11"/>
      <c r="CKZ16" s="11"/>
      <c r="CLA16" s="11"/>
      <c r="CLB16" s="11"/>
      <c r="CLC16" s="11"/>
      <c r="CLD16" s="11"/>
      <c r="CLE16" s="11"/>
      <c r="CLF16" s="11"/>
      <c r="CLG16" s="11"/>
      <c r="CLH16" s="11"/>
      <c r="CLI16" s="11"/>
      <c r="CLJ16" s="11"/>
      <c r="CLK16" s="11"/>
      <c r="CLL16" s="11"/>
      <c r="CLM16" s="11"/>
      <c r="CLN16" s="11"/>
      <c r="CLO16" s="11"/>
      <c r="CLP16" s="11"/>
      <c r="CLQ16" s="11"/>
      <c r="CLR16" s="11"/>
      <c r="CLS16" s="11"/>
      <c r="CLT16" s="11"/>
      <c r="CLU16" s="11"/>
      <c r="CLV16" s="11"/>
      <c r="CLW16" s="11"/>
      <c r="CLX16" s="11"/>
      <c r="CLY16" s="11"/>
      <c r="CLZ16" s="11"/>
      <c r="CMA16" s="11"/>
      <c r="CMB16" s="11"/>
      <c r="CMC16" s="11"/>
      <c r="CMD16" s="11"/>
      <c r="CME16" s="11"/>
      <c r="CMF16" s="11"/>
      <c r="CMG16" s="11"/>
      <c r="CMH16" s="11"/>
      <c r="CMI16" s="11"/>
      <c r="CMJ16" s="11"/>
      <c r="CMK16" s="11"/>
      <c r="CML16" s="11"/>
      <c r="CMM16" s="11"/>
      <c r="CMN16" s="11"/>
      <c r="CMO16" s="11"/>
      <c r="CMP16" s="11"/>
      <c r="CMQ16" s="11"/>
      <c r="CMR16" s="11"/>
      <c r="CMS16" s="11"/>
      <c r="CMT16" s="11"/>
      <c r="CMU16" s="11"/>
      <c r="CMV16" s="11"/>
      <c r="CMW16" s="11"/>
      <c r="CMX16" s="11"/>
      <c r="CMY16" s="11"/>
      <c r="CMZ16" s="11"/>
      <c r="CNA16" s="11"/>
      <c r="CNB16" s="11"/>
      <c r="CNC16" s="11"/>
      <c r="CND16" s="11"/>
      <c r="CNE16" s="11"/>
      <c r="CNF16" s="11"/>
      <c r="CNG16" s="11"/>
      <c r="CNH16" s="11"/>
      <c r="CNI16" s="11"/>
      <c r="CNJ16" s="11"/>
      <c r="CNK16" s="11"/>
      <c r="CNL16" s="11"/>
      <c r="CNM16" s="11"/>
      <c r="CNN16" s="11"/>
      <c r="CNO16" s="11"/>
      <c r="CNP16" s="11"/>
      <c r="CNQ16" s="11"/>
      <c r="CNR16" s="11"/>
      <c r="CNS16" s="11"/>
      <c r="CNT16" s="11"/>
      <c r="CNU16" s="11"/>
      <c r="CNV16" s="11"/>
      <c r="CNW16" s="11"/>
      <c r="CNX16" s="11"/>
      <c r="CNY16" s="11"/>
      <c r="CNZ16" s="11"/>
      <c r="COA16" s="11"/>
      <c r="COB16" s="11"/>
      <c r="COC16" s="11"/>
      <c r="COD16" s="11"/>
      <c r="COE16" s="11"/>
      <c r="COF16" s="11"/>
      <c r="COG16" s="11"/>
      <c r="COH16" s="11"/>
      <c r="COI16" s="11"/>
      <c r="COJ16" s="11"/>
      <c r="COK16" s="11"/>
      <c r="COL16" s="11"/>
      <c r="COM16" s="11"/>
      <c r="CON16" s="11"/>
      <c r="COO16" s="11"/>
      <c r="COP16" s="11"/>
      <c r="COQ16" s="11"/>
      <c r="COR16" s="11"/>
      <c r="COS16" s="11"/>
      <c r="COT16" s="11"/>
      <c r="COU16" s="11"/>
      <c r="COV16" s="11"/>
      <c r="COW16" s="11"/>
      <c r="COX16" s="11"/>
      <c r="COY16" s="11"/>
      <c r="COZ16" s="11"/>
      <c r="CPA16" s="11"/>
      <c r="CPB16" s="11"/>
      <c r="CPC16" s="11"/>
      <c r="CPD16" s="11"/>
      <c r="CPE16" s="11"/>
      <c r="CPF16" s="11"/>
      <c r="CPG16" s="11"/>
      <c r="CPH16" s="11"/>
      <c r="CPI16" s="11"/>
      <c r="CPJ16" s="11"/>
      <c r="CPK16" s="11"/>
      <c r="CPL16" s="11"/>
      <c r="CPM16" s="11"/>
      <c r="CPN16" s="11"/>
      <c r="CPO16" s="11"/>
      <c r="CPP16" s="11"/>
      <c r="CPQ16" s="11"/>
      <c r="CPR16" s="11"/>
      <c r="CPS16" s="11"/>
      <c r="CPT16" s="11"/>
      <c r="CPU16" s="11"/>
      <c r="CPV16" s="11"/>
      <c r="CPW16" s="11"/>
      <c r="CPX16" s="11"/>
      <c r="CPY16" s="11"/>
      <c r="CPZ16" s="11"/>
      <c r="CQA16" s="11"/>
      <c r="CQB16" s="11"/>
      <c r="CQC16" s="11"/>
      <c r="CQD16" s="11"/>
      <c r="CQE16" s="11"/>
      <c r="CQF16" s="11"/>
      <c r="CQG16" s="11"/>
      <c r="CQH16" s="11"/>
      <c r="CQI16" s="11"/>
      <c r="CQJ16" s="11"/>
      <c r="CQK16" s="11"/>
      <c r="CQL16" s="11"/>
      <c r="CQM16" s="11"/>
      <c r="CQN16" s="11"/>
      <c r="CQO16" s="11"/>
      <c r="CQP16" s="11"/>
      <c r="CQQ16" s="11"/>
      <c r="CQR16" s="11"/>
      <c r="CQS16" s="11"/>
      <c r="CQT16" s="11"/>
      <c r="CQU16" s="11"/>
      <c r="CQV16" s="11"/>
      <c r="CQW16" s="11"/>
      <c r="CQX16" s="11"/>
      <c r="CQY16" s="11"/>
      <c r="CQZ16" s="11"/>
      <c r="CRA16" s="11"/>
      <c r="CRB16" s="11"/>
      <c r="CRC16" s="11"/>
      <c r="CRD16" s="11"/>
      <c r="CRE16" s="11"/>
      <c r="CRF16" s="11"/>
      <c r="CRG16" s="11"/>
      <c r="CRH16" s="11"/>
      <c r="CRI16" s="11"/>
      <c r="CRJ16" s="11"/>
      <c r="CRK16" s="11"/>
      <c r="CRL16" s="11"/>
      <c r="CRM16" s="11"/>
      <c r="CRN16" s="11"/>
      <c r="CRO16" s="11"/>
      <c r="CRP16" s="11"/>
      <c r="CRQ16" s="11"/>
      <c r="CRR16" s="11"/>
      <c r="CRS16" s="11"/>
      <c r="CRT16" s="11"/>
      <c r="CRU16" s="11"/>
      <c r="CRV16" s="11"/>
      <c r="CRW16" s="11"/>
      <c r="CRX16" s="11"/>
      <c r="CRY16" s="11"/>
      <c r="CRZ16" s="11"/>
      <c r="CSA16" s="11"/>
      <c r="CSB16" s="11"/>
      <c r="CSC16" s="11"/>
      <c r="CSD16" s="11"/>
      <c r="CSE16" s="11"/>
      <c r="CSF16" s="11"/>
      <c r="CSG16" s="11"/>
      <c r="CSH16" s="11"/>
      <c r="CSI16" s="11"/>
      <c r="CSJ16" s="11"/>
      <c r="CSK16" s="11"/>
      <c r="CSL16" s="11"/>
      <c r="CSM16" s="11"/>
      <c r="CSN16" s="11"/>
      <c r="CSO16" s="11"/>
      <c r="CSP16" s="11"/>
      <c r="CSQ16" s="11"/>
      <c r="CSR16" s="11"/>
      <c r="CSS16" s="11"/>
      <c r="CST16" s="11"/>
      <c r="CSU16" s="11"/>
      <c r="CSV16" s="11"/>
      <c r="CSW16" s="11"/>
      <c r="CSX16" s="11"/>
      <c r="CSY16" s="11"/>
      <c r="CSZ16" s="11"/>
      <c r="CTA16" s="11"/>
      <c r="CTB16" s="11"/>
      <c r="CTC16" s="11"/>
      <c r="CTD16" s="11"/>
      <c r="CTE16" s="11"/>
      <c r="CTF16" s="11"/>
      <c r="CTG16" s="11"/>
      <c r="CTH16" s="11"/>
      <c r="CTI16" s="11"/>
      <c r="CTJ16" s="11"/>
      <c r="CTK16" s="11"/>
      <c r="CTL16" s="11"/>
      <c r="CTM16" s="11"/>
      <c r="CTN16" s="11"/>
      <c r="CTO16" s="11"/>
      <c r="CTP16" s="11"/>
      <c r="CTQ16" s="11"/>
      <c r="CTR16" s="11"/>
      <c r="CTS16" s="11"/>
      <c r="CTT16" s="11"/>
      <c r="CTU16" s="11"/>
      <c r="CTV16" s="11"/>
      <c r="CTW16" s="11"/>
      <c r="CTX16" s="11"/>
      <c r="CTY16" s="11"/>
      <c r="CTZ16" s="11"/>
      <c r="CUA16" s="11"/>
      <c r="CUB16" s="11"/>
      <c r="CUC16" s="11"/>
      <c r="CUD16" s="11"/>
      <c r="CUE16" s="11"/>
      <c r="CUF16" s="11"/>
      <c r="CUG16" s="11"/>
      <c r="CUH16" s="11"/>
      <c r="CUI16" s="11"/>
      <c r="CUJ16" s="11"/>
      <c r="CUK16" s="11"/>
      <c r="CUL16" s="11"/>
      <c r="CUM16" s="11"/>
      <c r="CUN16" s="11"/>
      <c r="CUO16" s="11"/>
      <c r="CUP16" s="11"/>
      <c r="CUQ16" s="11"/>
      <c r="CUR16" s="11"/>
      <c r="CUS16" s="11"/>
      <c r="CUT16" s="11"/>
      <c r="CUU16" s="11"/>
      <c r="CUV16" s="11"/>
      <c r="CUW16" s="11"/>
      <c r="CUX16" s="11"/>
      <c r="CUY16" s="11"/>
      <c r="CUZ16" s="11"/>
      <c r="CVA16" s="11"/>
      <c r="CVB16" s="11"/>
      <c r="CVC16" s="11"/>
      <c r="CVD16" s="11"/>
      <c r="CVE16" s="11"/>
      <c r="CVF16" s="11"/>
      <c r="CVG16" s="11"/>
      <c r="CVH16" s="11"/>
      <c r="CVI16" s="11"/>
      <c r="CVJ16" s="11"/>
      <c r="CVK16" s="11"/>
      <c r="CVL16" s="11"/>
      <c r="CVM16" s="11"/>
      <c r="CVN16" s="11"/>
      <c r="CVO16" s="11"/>
      <c r="CVP16" s="11"/>
      <c r="CVQ16" s="11"/>
      <c r="CVR16" s="11"/>
      <c r="CVS16" s="11"/>
      <c r="CVT16" s="11"/>
      <c r="CVU16" s="11"/>
      <c r="CVV16" s="11"/>
      <c r="CVW16" s="11"/>
      <c r="CVX16" s="11"/>
      <c r="CVY16" s="11"/>
      <c r="CVZ16" s="11"/>
      <c r="CWA16" s="11"/>
      <c r="CWB16" s="11"/>
      <c r="CWC16" s="11"/>
      <c r="CWD16" s="11"/>
      <c r="CWE16" s="11"/>
      <c r="CWF16" s="11"/>
      <c r="CWG16" s="11"/>
      <c r="CWH16" s="11"/>
      <c r="CWI16" s="11"/>
      <c r="CWJ16" s="11"/>
      <c r="CWK16" s="11"/>
      <c r="CWL16" s="11"/>
      <c r="CWM16" s="11"/>
      <c r="CWN16" s="11"/>
      <c r="CWO16" s="11"/>
      <c r="CWP16" s="11"/>
      <c r="CWQ16" s="11"/>
      <c r="CWR16" s="11"/>
      <c r="CWS16" s="11"/>
      <c r="CWT16" s="11"/>
      <c r="CWU16" s="11"/>
      <c r="CWV16" s="11"/>
      <c r="CWW16" s="11"/>
      <c r="CWX16" s="11"/>
      <c r="CWY16" s="11"/>
      <c r="CWZ16" s="11"/>
      <c r="CXA16" s="11"/>
      <c r="CXB16" s="11"/>
      <c r="CXC16" s="11"/>
      <c r="CXD16" s="11"/>
      <c r="CXE16" s="11"/>
      <c r="CXF16" s="11"/>
      <c r="CXG16" s="11"/>
      <c r="CXH16" s="11"/>
      <c r="CXI16" s="11"/>
      <c r="CXJ16" s="11"/>
      <c r="CXK16" s="11"/>
      <c r="CXL16" s="11"/>
      <c r="CXM16" s="11"/>
      <c r="CXN16" s="11"/>
      <c r="CXO16" s="11"/>
      <c r="CXP16" s="11"/>
      <c r="CXQ16" s="11"/>
      <c r="CXR16" s="11"/>
      <c r="CXS16" s="11"/>
      <c r="CXT16" s="11"/>
      <c r="CXU16" s="11"/>
      <c r="CXV16" s="11"/>
      <c r="CXW16" s="11"/>
      <c r="CXX16" s="11"/>
      <c r="CXY16" s="11"/>
      <c r="CXZ16" s="11"/>
      <c r="CYA16" s="11"/>
      <c r="CYB16" s="11"/>
      <c r="CYC16" s="11"/>
      <c r="CYD16" s="11"/>
      <c r="CYE16" s="11"/>
      <c r="CYF16" s="11"/>
      <c r="CYG16" s="11"/>
      <c r="CYH16" s="11"/>
      <c r="CYI16" s="11"/>
      <c r="CYJ16" s="11"/>
      <c r="CYK16" s="11"/>
      <c r="CYL16" s="11"/>
      <c r="CYM16" s="11"/>
      <c r="CYN16" s="11"/>
      <c r="CYO16" s="11"/>
      <c r="CYP16" s="11"/>
      <c r="CYQ16" s="11"/>
      <c r="CYR16" s="11"/>
      <c r="CYS16" s="11"/>
      <c r="CYT16" s="11"/>
      <c r="CYU16" s="11"/>
      <c r="CYV16" s="11"/>
      <c r="CYW16" s="11"/>
      <c r="CYX16" s="11"/>
      <c r="CYY16" s="11"/>
      <c r="CYZ16" s="11"/>
      <c r="CZA16" s="11"/>
      <c r="CZB16" s="11"/>
      <c r="CZC16" s="11"/>
      <c r="CZD16" s="11"/>
      <c r="CZE16" s="11"/>
      <c r="CZF16" s="11"/>
      <c r="CZG16" s="11"/>
      <c r="CZH16" s="11"/>
      <c r="CZI16" s="11"/>
      <c r="CZJ16" s="11"/>
      <c r="CZK16" s="11"/>
      <c r="CZL16" s="11"/>
      <c r="CZM16" s="11"/>
      <c r="CZN16" s="11"/>
      <c r="CZO16" s="11"/>
      <c r="CZP16" s="11"/>
      <c r="CZQ16" s="11"/>
      <c r="CZR16" s="11"/>
      <c r="CZS16" s="11"/>
      <c r="CZT16" s="11"/>
      <c r="CZU16" s="11"/>
      <c r="CZV16" s="11"/>
      <c r="CZW16" s="11"/>
      <c r="CZX16" s="11"/>
      <c r="CZY16" s="11"/>
      <c r="CZZ16" s="11"/>
      <c r="DAA16" s="11"/>
      <c r="DAB16" s="11"/>
      <c r="DAC16" s="11"/>
      <c r="DAD16" s="11"/>
      <c r="DAE16" s="11"/>
      <c r="DAF16" s="11"/>
      <c r="DAG16" s="11"/>
      <c r="DAH16" s="11"/>
      <c r="DAI16" s="11"/>
      <c r="DAJ16" s="11"/>
      <c r="DAK16" s="11"/>
      <c r="DAL16" s="11"/>
      <c r="DAM16" s="11"/>
      <c r="DAN16" s="11"/>
      <c r="DAO16" s="11"/>
      <c r="DAP16" s="11"/>
      <c r="DAQ16" s="11"/>
      <c r="DAR16" s="11"/>
      <c r="DAS16" s="11"/>
      <c r="DAT16" s="11"/>
      <c r="DAU16" s="11"/>
      <c r="DAV16" s="11"/>
      <c r="DAW16" s="11"/>
      <c r="DAX16" s="11"/>
      <c r="DAY16" s="11"/>
      <c r="DAZ16" s="11"/>
      <c r="DBA16" s="11"/>
      <c r="DBB16" s="11"/>
      <c r="DBC16" s="11"/>
      <c r="DBD16" s="11"/>
      <c r="DBE16" s="11"/>
      <c r="DBF16" s="11"/>
      <c r="DBG16" s="11"/>
      <c r="DBH16" s="11"/>
      <c r="DBI16" s="11"/>
      <c r="DBJ16" s="11"/>
      <c r="DBK16" s="11"/>
      <c r="DBL16" s="11"/>
      <c r="DBM16" s="11"/>
      <c r="DBN16" s="11"/>
      <c r="DBO16" s="11"/>
      <c r="DBP16" s="11"/>
      <c r="DBQ16" s="11"/>
      <c r="DBR16" s="11"/>
      <c r="DBS16" s="11"/>
      <c r="DBT16" s="11"/>
      <c r="DBU16" s="11"/>
      <c r="DBV16" s="11"/>
      <c r="DBW16" s="11"/>
      <c r="DBX16" s="11"/>
      <c r="DBY16" s="11"/>
      <c r="DBZ16" s="11"/>
      <c r="DCA16" s="11"/>
      <c r="DCB16" s="11"/>
      <c r="DCC16" s="11"/>
      <c r="DCD16" s="11"/>
      <c r="DCE16" s="11"/>
      <c r="DCF16" s="11"/>
      <c r="DCG16" s="11"/>
      <c r="DCH16" s="11"/>
      <c r="DCI16" s="11"/>
      <c r="DCJ16" s="11"/>
      <c r="DCK16" s="11"/>
      <c r="DCL16" s="11"/>
      <c r="DCM16" s="11"/>
      <c r="DCN16" s="11"/>
      <c r="DCO16" s="11"/>
      <c r="DCP16" s="11"/>
      <c r="DCQ16" s="11"/>
      <c r="DCR16" s="11"/>
      <c r="DCS16" s="11"/>
      <c r="DCT16" s="11"/>
      <c r="DCU16" s="11"/>
      <c r="DCV16" s="11"/>
      <c r="DCW16" s="11"/>
      <c r="DCX16" s="11"/>
      <c r="DCY16" s="11"/>
      <c r="DCZ16" s="11"/>
      <c r="DDA16" s="11"/>
      <c r="DDB16" s="11"/>
      <c r="DDC16" s="11"/>
      <c r="DDD16" s="11"/>
      <c r="DDE16" s="11"/>
      <c r="DDF16" s="11"/>
      <c r="DDG16" s="11"/>
      <c r="DDH16" s="11"/>
      <c r="DDI16" s="11"/>
      <c r="DDJ16" s="11"/>
      <c r="DDK16" s="11"/>
      <c r="DDL16" s="11"/>
      <c r="DDM16" s="11"/>
      <c r="DDN16" s="11"/>
      <c r="DDO16" s="11"/>
      <c r="DDP16" s="11"/>
      <c r="DDQ16" s="11"/>
      <c r="DDR16" s="11"/>
      <c r="DDS16" s="11"/>
      <c r="DDT16" s="11"/>
      <c r="DDU16" s="11"/>
      <c r="DDV16" s="11"/>
      <c r="DDW16" s="11"/>
      <c r="DDX16" s="11"/>
      <c r="DDY16" s="11"/>
      <c r="DDZ16" s="11"/>
      <c r="DEA16" s="11"/>
      <c r="DEB16" s="11"/>
      <c r="DEC16" s="11"/>
      <c r="DED16" s="11"/>
      <c r="DEE16" s="11"/>
      <c r="DEF16" s="11"/>
      <c r="DEG16" s="11"/>
      <c r="DEH16" s="11"/>
      <c r="DEI16" s="11"/>
      <c r="DEJ16" s="11"/>
      <c r="DEK16" s="11"/>
      <c r="DEL16" s="11"/>
      <c r="DEM16" s="11"/>
      <c r="DEN16" s="11"/>
      <c r="DEO16" s="11"/>
      <c r="DEP16" s="11"/>
      <c r="DEQ16" s="11"/>
      <c r="DER16" s="11"/>
      <c r="DES16" s="11"/>
      <c r="DET16" s="11"/>
      <c r="DEU16" s="11"/>
      <c r="DEV16" s="11"/>
      <c r="DEW16" s="11"/>
      <c r="DEX16" s="11"/>
      <c r="DEY16" s="11"/>
      <c r="DEZ16" s="11"/>
      <c r="DFA16" s="11"/>
      <c r="DFB16" s="11"/>
      <c r="DFC16" s="11"/>
      <c r="DFD16" s="11"/>
      <c r="DFE16" s="11"/>
      <c r="DFF16" s="11"/>
      <c r="DFG16" s="11"/>
      <c r="DFH16" s="11"/>
      <c r="DFI16" s="11"/>
      <c r="DFJ16" s="11"/>
      <c r="DFK16" s="11"/>
      <c r="DFL16" s="11"/>
      <c r="DFM16" s="11"/>
      <c r="DFN16" s="11"/>
      <c r="DFO16" s="11"/>
      <c r="DFP16" s="11"/>
      <c r="DFQ16" s="11"/>
      <c r="DFR16" s="11"/>
      <c r="DFS16" s="11"/>
      <c r="DFT16" s="11"/>
      <c r="DFU16" s="11"/>
      <c r="DFV16" s="11"/>
      <c r="DFW16" s="11"/>
      <c r="DFX16" s="11"/>
      <c r="DFY16" s="11"/>
      <c r="DFZ16" s="11"/>
      <c r="DGA16" s="11"/>
      <c r="DGB16" s="11"/>
      <c r="DGC16" s="11"/>
      <c r="DGD16" s="11"/>
      <c r="DGE16" s="11"/>
      <c r="DGF16" s="11"/>
      <c r="DGG16" s="11"/>
      <c r="DGH16" s="11"/>
      <c r="DGI16" s="11"/>
      <c r="DGJ16" s="11"/>
      <c r="DGK16" s="11"/>
      <c r="DGL16" s="11"/>
      <c r="DGM16" s="11"/>
      <c r="DGN16" s="11"/>
      <c r="DGO16" s="11"/>
      <c r="DGP16" s="11"/>
      <c r="DGQ16" s="11"/>
      <c r="DGR16" s="11"/>
      <c r="DGS16" s="11"/>
      <c r="DGT16" s="11"/>
      <c r="DGU16" s="11"/>
      <c r="DGV16" s="11"/>
      <c r="DGW16" s="11"/>
      <c r="DGX16" s="11"/>
      <c r="DGY16" s="11"/>
      <c r="DGZ16" s="11"/>
      <c r="DHA16" s="11"/>
      <c r="DHB16" s="11"/>
      <c r="DHC16" s="11"/>
      <c r="DHD16" s="11"/>
      <c r="DHE16" s="11"/>
      <c r="DHF16" s="11"/>
      <c r="DHG16" s="11"/>
      <c r="DHH16" s="11"/>
      <c r="DHI16" s="11"/>
      <c r="DHJ16" s="11"/>
      <c r="DHK16" s="11"/>
      <c r="DHL16" s="11"/>
      <c r="DHM16" s="11"/>
      <c r="DHN16" s="11"/>
      <c r="DHO16" s="11"/>
      <c r="DHP16" s="11"/>
      <c r="DHQ16" s="11"/>
      <c r="DHR16" s="11"/>
      <c r="DHS16" s="11"/>
      <c r="DHT16" s="11"/>
      <c r="DHU16" s="11"/>
      <c r="DHV16" s="11"/>
      <c r="DHW16" s="11"/>
      <c r="DHX16" s="11"/>
      <c r="DHY16" s="11"/>
      <c r="DHZ16" s="11"/>
      <c r="DIA16" s="11"/>
      <c r="DIB16" s="11"/>
      <c r="DIC16" s="11"/>
      <c r="DID16" s="11"/>
      <c r="DIE16" s="11"/>
      <c r="DIF16" s="11"/>
      <c r="DIG16" s="11"/>
      <c r="DIH16" s="11"/>
      <c r="DII16" s="11"/>
      <c r="DIJ16" s="11"/>
      <c r="DIK16" s="11"/>
      <c r="DIL16" s="11"/>
      <c r="DIM16" s="11"/>
      <c r="DIN16" s="11"/>
      <c r="DIO16" s="11"/>
      <c r="DIP16" s="11"/>
      <c r="DIQ16" s="11"/>
      <c r="DIR16" s="11"/>
      <c r="DIS16" s="11"/>
      <c r="DIT16" s="11"/>
      <c r="DIU16" s="11"/>
      <c r="DIV16" s="11"/>
      <c r="DIW16" s="11"/>
      <c r="DIX16" s="11"/>
      <c r="DIY16" s="11"/>
      <c r="DIZ16" s="11"/>
      <c r="DJA16" s="11"/>
      <c r="DJB16" s="11"/>
      <c r="DJC16" s="11"/>
      <c r="DJD16" s="11"/>
      <c r="DJE16" s="11"/>
      <c r="DJF16" s="11"/>
      <c r="DJG16" s="11"/>
      <c r="DJH16" s="11"/>
      <c r="DJI16" s="11"/>
      <c r="DJJ16" s="11"/>
      <c r="DJK16" s="11"/>
      <c r="DJL16" s="11"/>
      <c r="DJM16" s="11"/>
      <c r="DJN16" s="11"/>
      <c r="DJO16" s="11"/>
      <c r="DJP16" s="11"/>
      <c r="DJQ16" s="11"/>
      <c r="DJR16" s="11"/>
      <c r="DJS16" s="11"/>
      <c r="DJT16" s="11"/>
      <c r="DJU16" s="11"/>
      <c r="DJV16" s="11"/>
      <c r="DJW16" s="11"/>
      <c r="DJX16" s="11"/>
      <c r="DJY16" s="11"/>
      <c r="DJZ16" s="11"/>
      <c r="DKA16" s="11"/>
      <c r="DKB16" s="11"/>
      <c r="DKC16" s="11"/>
      <c r="DKD16" s="11"/>
      <c r="DKE16" s="11"/>
      <c r="DKF16" s="11"/>
      <c r="DKG16" s="11"/>
      <c r="DKH16" s="11"/>
      <c r="DKI16" s="11"/>
      <c r="DKJ16" s="11"/>
      <c r="DKK16" s="11"/>
      <c r="DKL16" s="11"/>
      <c r="DKM16" s="11"/>
      <c r="DKN16" s="11"/>
      <c r="DKO16" s="11"/>
      <c r="DKP16" s="11"/>
      <c r="DKQ16" s="11"/>
      <c r="DKR16" s="11"/>
      <c r="DKS16" s="11"/>
      <c r="DKT16" s="11"/>
      <c r="DKU16" s="11"/>
      <c r="DKV16" s="11"/>
      <c r="DKW16" s="11"/>
      <c r="DKX16" s="11"/>
      <c r="DKY16" s="11"/>
      <c r="DKZ16" s="11"/>
      <c r="DLA16" s="11"/>
      <c r="DLB16" s="11"/>
      <c r="DLC16" s="11"/>
      <c r="DLD16" s="11"/>
      <c r="DLE16" s="11"/>
      <c r="DLF16" s="11"/>
      <c r="DLG16" s="11"/>
      <c r="DLH16" s="11"/>
      <c r="DLI16" s="11"/>
      <c r="DLJ16" s="11"/>
      <c r="DLK16" s="11"/>
      <c r="DLL16" s="11"/>
      <c r="DLM16" s="11"/>
      <c r="DLN16" s="11"/>
      <c r="DLO16" s="11"/>
      <c r="DLP16" s="11"/>
      <c r="DLQ16" s="11"/>
      <c r="DLR16" s="11"/>
      <c r="DLS16" s="11"/>
      <c r="DLT16" s="11"/>
      <c r="DLU16" s="11"/>
      <c r="DLV16" s="11"/>
      <c r="DLW16" s="11"/>
      <c r="DLX16" s="11"/>
      <c r="DLY16" s="11"/>
      <c r="DLZ16" s="11"/>
      <c r="DMA16" s="11"/>
      <c r="DMB16" s="11"/>
      <c r="DMC16" s="11"/>
      <c r="DMD16" s="11"/>
      <c r="DME16" s="11"/>
      <c r="DMF16" s="11"/>
      <c r="DMG16" s="11"/>
      <c r="DMH16" s="11"/>
      <c r="DMI16" s="11"/>
      <c r="DMJ16" s="11"/>
      <c r="DMK16" s="11"/>
      <c r="DML16" s="11"/>
      <c r="DMM16" s="11"/>
      <c r="DMN16" s="11"/>
      <c r="DMO16" s="11"/>
      <c r="DMP16" s="11"/>
      <c r="DMQ16" s="11"/>
      <c r="DMR16" s="11"/>
      <c r="DMS16" s="11"/>
      <c r="DMT16" s="11"/>
      <c r="DMU16" s="11"/>
      <c r="DMV16" s="11"/>
      <c r="DMW16" s="11"/>
      <c r="DMX16" s="11"/>
      <c r="DMY16" s="11"/>
      <c r="DMZ16" s="11"/>
      <c r="DNA16" s="11"/>
      <c r="DNB16" s="11"/>
      <c r="DNC16" s="11"/>
      <c r="DND16" s="11"/>
      <c r="DNE16" s="11"/>
      <c r="DNF16" s="11"/>
      <c r="DNG16" s="11"/>
      <c r="DNH16" s="11"/>
      <c r="DNI16" s="11"/>
      <c r="DNJ16" s="11"/>
      <c r="DNK16" s="11"/>
      <c r="DNL16" s="11"/>
      <c r="DNM16" s="11"/>
      <c r="DNN16" s="11"/>
      <c r="DNO16" s="11"/>
      <c r="DNP16" s="11"/>
      <c r="DNQ16" s="11"/>
      <c r="DNR16" s="11"/>
      <c r="DNS16" s="11"/>
      <c r="DNT16" s="11"/>
      <c r="DNU16" s="11"/>
      <c r="DNV16" s="11"/>
      <c r="DNW16" s="11"/>
      <c r="DNX16" s="11"/>
      <c r="DNY16" s="11"/>
      <c r="DNZ16" s="11"/>
      <c r="DOA16" s="11"/>
      <c r="DOB16" s="11"/>
      <c r="DOC16" s="11"/>
      <c r="DOD16" s="11"/>
      <c r="DOE16" s="11"/>
      <c r="DOF16" s="11"/>
      <c r="DOG16" s="11"/>
      <c r="DOH16" s="11"/>
      <c r="DOI16" s="11"/>
      <c r="DOJ16" s="11"/>
      <c r="DOK16" s="11"/>
      <c r="DOL16" s="11"/>
      <c r="DOM16" s="11"/>
      <c r="DON16" s="11"/>
      <c r="DOO16" s="11"/>
      <c r="DOP16" s="11"/>
      <c r="DOQ16" s="11"/>
      <c r="DOR16" s="11"/>
      <c r="DOS16" s="11"/>
      <c r="DOT16" s="11"/>
      <c r="DOU16" s="11"/>
      <c r="DOV16" s="11"/>
      <c r="DOW16" s="11"/>
      <c r="DOX16" s="11"/>
      <c r="DOY16" s="11"/>
      <c r="DOZ16" s="11"/>
      <c r="DPA16" s="11"/>
      <c r="DPB16" s="11"/>
      <c r="DPC16" s="11"/>
      <c r="DPD16" s="11"/>
      <c r="DPE16" s="11"/>
      <c r="DPF16" s="11"/>
      <c r="DPG16" s="11"/>
      <c r="DPH16" s="11"/>
      <c r="DPI16" s="11"/>
      <c r="DPJ16" s="11"/>
      <c r="DPK16" s="11"/>
      <c r="DPL16" s="11"/>
      <c r="DPM16" s="11"/>
      <c r="DPN16" s="11"/>
      <c r="DPO16" s="11"/>
      <c r="DPP16" s="11"/>
      <c r="DPQ16" s="11"/>
      <c r="DPR16" s="11"/>
      <c r="DPS16" s="11"/>
      <c r="DPT16" s="11"/>
      <c r="DPU16" s="11"/>
      <c r="DPV16" s="11"/>
      <c r="DPW16" s="11"/>
      <c r="DPX16" s="11"/>
      <c r="DPY16" s="11"/>
      <c r="DPZ16" s="11"/>
      <c r="DQA16" s="11"/>
      <c r="DQB16" s="11"/>
      <c r="DQC16" s="11"/>
      <c r="DQD16" s="11"/>
      <c r="DQE16" s="11"/>
      <c r="DQF16" s="11"/>
      <c r="DQG16" s="11"/>
      <c r="DQH16" s="11"/>
      <c r="DQI16" s="11"/>
      <c r="DQJ16" s="11"/>
      <c r="DQK16" s="11"/>
      <c r="DQL16" s="11"/>
      <c r="DQM16" s="11"/>
      <c r="DQN16" s="11"/>
      <c r="DQO16" s="11"/>
      <c r="DQP16" s="11"/>
      <c r="DQQ16" s="11"/>
      <c r="DQR16" s="11"/>
      <c r="DQS16" s="11"/>
      <c r="DQT16" s="11"/>
      <c r="DQU16" s="11"/>
      <c r="DQV16" s="11"/>
      <c r="DQW16" s="11"/>
      <c r="DQX16" s="11"/>
      <c r="DQY16" s="11"/>
      <c r="DQZ16" s="11"/>
      <c r="DRA16" s="11"/>
      <c r="DRB16" s="11"/>
      <c r="DRC16" s="11"/>
      <c r="DRD16" s="11"/>
      <c r="DRE16" s="11"/>
      <c r="DRF16" s="11"/>
      <c r="DRG16" s="11"/>
      <c r="DRH16" s="11"/>
      <c r="DRI16" s="11"/>
      <c r="DRJ16" s="11"/>
      <c r="DRK16" s="11"/>
      <c r="DRL16" s="11"/>
      <c r="DRM16" s="11"/>
      <c r="DRN16" s="11"/>
      <c r="DRO16" s="11"/>
      <c r="DRP16" s="11"/>
      <c r="DRQ16" s="11"/>
      <c r="DRR16" s="11"/>
      <c r="DRS16" s="11"/>
      <c r="DRT16" s="11"/>
      <c r="DRU16" s="11"/>
      <c r="DRV16" s="11"/>
      <c r="DRW16" s="11"/>
      <c r="DRX16" s="11"/>
      <c r="DRY16" s="11"/>
      <c r="DRZ16" s="11"/>
      <c r="DSA16" s="11"/>
      <c r="DSB16" s="11"/>
      <c r="DSC16" s="11"/>
      <c r="DSD16" s="11"/>
      <c r="DSE16" s="11"/>
      <c r="DSF16" s="11"/>
      <c r="DSG16" s="11"/>
      <c r="DSH16" s="11"/>
      <c r="DSI16" s="11"/>
      <c r="DSJ16" s="11"/>
      <c r="DSK16" s="11"/>
      <c r="DSL16" s="11"/>
      <c r="DSM16" s="11"/>
      <c r="DSN16" s="11"/>
      <c r="DSO16" s="11"/>
      <c r="DSP16" s="11"/>
      <c r="DSQ16" s="11"/>
      <c r="DSR16" s="11"/>
      <c r="DSS16" s="11"/>
      <c r="DST16" s="11"/>
      <c r="DSU16" s="11"/>
      <c r="DSV16" s="11"/>
      <c r="DSW16" s="11"/>
      <c r="DSX16" s="11"/>
      <c r="DSY16" s="11"/>
      <c r="DSZ16" s="11"/>
      <c r="DTA16" s="11"/>
      <c r="DTB16" s="11"/>
      <c r="DTC16" s="11"/>
      <c r="DTD16" s="11"/>
      <c r="DTE16" s="11"/>
      <c r="DTF16" s="11"/>
      <c r="DTG16" s="11"/>
      <c r="DTH16" s="11"/>
      <c r="DTI16" s="11"/>
      <c r="DTJ16" s="11"/>
      <c r="DTK16" s="11"/>
      <c r="DTL16" s="11"/>
      <c r="DTM16" s="11"/>
      <c r="DTN16" s="11"/>
      <c r="DTO16" s="11"/>
      <c r="DTP16" s="11"/>
      <c r="DTQ16" s="11"/>
      <c r="DTR16" s="11"/>
      <c r="DTS16" s="11"/>
      <c r="DTT16" s="11"/>
      <c r="DTU16" s="11"/>
      <c r="DTV16" s="11"/>
      <c r="DTW16" s="11"/>
      <c r="DTX16" s="11"/>
      <c r="DTY16" s="11"/>
      <c r="DTZ16" s="11"/>
      <c r="DUA16" s="11"/>
      <c r="DUB16" s="11"/>
      <c r="DUC16" s="11"/>
      <c r="DUD16" s="11"/>
      <c r="DUE16" s="11"/>
      <c r="DUF16" s="11"/>
      <c r="DUG16" s="11"/>
      <c r="DUH16" s="11"/>
      <c r="DUI16" s="11"/>
      <c r="DUJ16" s="11"/>
      <c r="DUK16" s="11"/>
      <c r="DUL16" s="11"/>
      <c r="DUM16" s="11"/>
      <c r="DUN16" s="11"/>
      <c r="DUO16" s="11"/>
      <c r="DUP16" s="11"/>
      <c r="DUQ16" s="11"/>
      <c r="DUR16" s="11"/>
      <c r="DUS16" s="11"/>
      <c r="DUT16" s="11"/>
      <c r="DUU16" s="11"/>
      <c r="DUV16" s="11"/>
      <c r="DUW16" s="11"/>
      <c r="DUX16" s="11"/>
      <c r="DUY16" s="11"/>
      <c r="DUZ16" s="11"/>
      <c r="DVA16" s="11"/>
      <c r="DVB16" s="11"/>
      <c r="DVC16" s="11"/>
      <c r="DVD16" s="11"/>
      <c r="DVE16" s="11"/>
      <c r="DVF16" s="11"/>
      <c r="DVG16" s="11"/>
      <c r="DVH16" s="11"/>
      <c r="DVI16" s="11"/>
      <c r="DVJ16" s="11"/>
      <c r="DVK16" s="11"/>
      <c r="DVL16" s="11"/>
      <c r="DVM16" s="11"/>
      <c r="DVN16" s="11"/>
      <c r="DVO16" s="11"/>
      <c r="DVP16" s="11"/>
      <c r="DVQ16" s="11"/>
      <c r="DVR16" s="11"/>
      <c r="DVS16" s="11"/>
      <c r="DVT16" s="11"/>
      <c r="DVU16" s="11"/>
      <c r="DVV16" s="11"/>
      <c r="DVW16" s="11"/>
      <c r="DVX16" s="11"/>
      <c r="DVY16" s="11"/>
      <c r="DVZ16" s="11"/>
      <c r="DWA16" s="11"/>
      <c r="DWB16" s="11"/>
      <c r="DWC16" s="11"/>
      <c r="DWD16" s="11"/>
      <c r="DWE16" s="11"/>
      <c r="DWF16" s="11"/>
      <c r="DWG16" s="11"/>
      <c r="DWH16" s="11"/>
      <c r="DWI16" s="11"/>
      <c r="DWJ16" s="11"/>
      <c r="DWK16" s="11"/>
      <c r="DWL16" s="11"/>
      <c r="DWM16" s="11"/>
      <c r="DWN16" s="11"/>
      <c r="DWO16" s="11"/>
      <c r="DWP16" s="11"/>
      <c r="DWQ16" s="11"/>
      <c r="DWR16" s="11"/>
      <c r="DWS16" s="11"/>
      <c r="DWT16" s="11"/>
      <c r="DWU16" s="11"/>
      <c r="DWV16" s="11"/>
      <c r="DWW16" s="11"/>
      <c r="DWX16" s="11"/>
      <c r="DWY16" s="11"/>
      <c r="DWZ16" s="11"/>
      <c r="DXA16" s="11"/>
      <c r="DXB16" s="11"/>
      <c r="DXC16" s="11"/>
      <c r="DXD16" s="11"/>
      <c r="DXE16" s="11"/>
      <c r="DXF16" s="11"/>
      <c r="DXG16" s="11"/>
      <c r="DXH16" s="11"/>
      <c r="DXI16" s="11"/>
      <c r="DXJ16" s="11"/>
      <c r="DXK16" s="11"/>
      <c r="DXL16" s="11"/>
      <c r="DXM16" s="11"/>
      <c r="DXN16" s="11"/>
      <c r="DXO16" s="11"/>
      <c r="DXP16" s="11"/>
      <c r="DXQ16" s="11"/>
      <c r="DXR16" s="11"/>
      <c r="DXS16" s="11"/>
      <c r="DXT16" s="11"/>
      <c r="DXU16" s="11"/>
      <c r="DXV16" s="11"/>
      <c r="DXW16" s="11"/>
      <c r="DXX16" s="11"/>
      <c r="DXY16" s="11"/>
      <c r="DXZ16" s="11"/>
      <c r="DYA16" s="11"/>
      <c r="DYB16" s="11"/>
      <c r="DYC16" s="11"/>
      <c r="DYD16" s="11"/>
      <c r="DYE16" s="11"/>
      <c r="DYF16" s="11"/>
      <c r="DYG16" s="11"/>
      <c r="DYH16" s="11"/>
      <c r="DYI16" s="11"/>
      <c r="DYJ16" s="11"/>
      <c r="DYK16" s="11"/>
      <c r="DYL16" s="11"/>
      <c r="DYM16" s="11"/>
      <c r="DYN16" s="11"/>
      <c r="DYO16" s="11"/>
      <c r="DYP16" s="11"/>
      <c r="DYQ16" s="11"/>
      <c r="DYR16" s="11"/>
      <c r="DYS16" s="11"/>
      <c r="DYT16" s="11"/>
      <c r="DYU16" s="11"/>
      <c r="DYV16" s="11"/>
      <c r="DYW16" s="11"/>
      <c r="DYX16" s="11"/>
      <c r="DYY16" s="11"/>
      <c r="DYZ16" s="11"/>
      <c r="DZA16" s="11"/>
      <c r="DZB16" s="11"/>
      <c r="DZC16" s="11"/>
      <c r="DZD16" s="11"/>
      <c r="DZE16" s="11"/>
      <c r="DZF16" s="11"/>
      <c r="DZG16" s="11"/>
      <c r="DZH16" s="11"/>
      <c r="DZI16" s="11"/>
      <c r="DZJ16" s="11"/>
      <c r="DZK16" s="11"/>
      <c r="DZL16" s="11"/>
      <c r="DZM16" s="11"/>
      <c r="DZN16" s="11"/>
      <c r="DZO16" s="11"/>
      <c r="DZP16" s="11"/>
      <c r="DZQ16" s="11"/>
      <c r="DZR16" s="11"/>
      <c r="DZS16" s="11"/>
      <c r="DZT16" s="11"/>
      <c r="DZU16" s="11"/>
      <c r="DZV16" s="11"/>
      <c r="DZW16" s="11"/>
      <c r="DZX16" s="11"/>
      <c r="DZY16" s="11"/>
      <c r="DZZ16" s="11"/>
      <c r="EAA16" s="11"/>
      <c r="EAB16" s="11"/>
      <c r="EAC16" s="11"/>
      <c r="EAD16" s="11"/>
      <c r="EAE16" s="11"/>
      <c r="EAF16" s="11"/>
      <c r="EAG16" s="11"/>
      <c r="EAH16" s="11"/>
      <c r="EAI16" s="11"/>
      <c r="EAJ16" s="11"/>
      <c r="EAK16" s="11"/>
      <c r="EAL16" s="11"/>
      <c r="EAM16" s="11"/>
      <c r="EAN16" s="11"/>
      <c r="EAO16" s="11"/>
      <c r="EAP16" s="11"/>
      <c r="EAQ16" s="11"/>
      <c r="EAR16" s="11"/>
      <c r="EAS16" s="11"/>
      <c r="EAT16" s="11"/>
      <c r="EAU16" s="11"/>
      <c r="EAV16" s="11"/>
      <c r="EAW16" s="11"/>
      <c r="EAX16" s="11"/>
      <c r="EAY16" s="11"/>
      <c r="EAZ16" s="11"/>
      <c r="EBA16" s="11"/>
      <c r="EBB16" s="11"/>
      <c r="EBC16" s="11"/>
      <c r="EBD16" s="11"/>
      <c r="EBE16" s="11"/>
      <c r="EBF16" s="11"/>
      <c r="EBG16" s="11"/>
      <c r="EBH16" s="11"/>
      <c r="EBI16" s="11"/>
      <c r="EBJ16" s="11"/>
      <c r="EBK16" s="11"/>
      <c r="EBL16" s="11"/>
      <c r="EBM16" s="11"/>
      <c r="EBN16" s="11"/>
      <c r="EBO16" s="11"/>
      <c r="EBP16" s="11"/>
      <c r="EBQ16" s="11"/>
      <c r="EBR16" s="11"/>
      <c r="EBS16" s="11"/>
      <c r="EBT16" s="11"/>
      <c r="EBU16" s="11"/>
      <c r="EBV16" s="11"/>
      <c r="EBW16" s="11"/>
      <c r="EBX16" s="11"/>
      <c r="EBY16" s="11"/>
      <c r="EBZ16" s="11"/>
      <c r="ECA16" s="11"/>
      <c r="ECB16" s="11"/>
      <c r="ECC16" s="11"/>
      <c r="ECD16" s="11"/>
      <c r="ECE16" s="11"/>
      <c r="ECF16" s="11"/>
      <c r="ECG16" s="11"/>
      <c r="ECH16" s="11"/>
      <c r="ECI16" s="11"/>
      <c r="ECJ16" s="11"/>
      <c r="ECK16" s="11"/>
      <c r="ECL16" s="11"/>
      <c r="ECM16" s="11"/>
      <c r="ECN16" s="11"/>
      <c r="ECO16" s="11"/>
      <c r="ECP16" s="11"/>
      <c r="ECQ16" s="11"/>
      <c r="ECR16" s="11"/>
      <c r="ECS16" s="11"/>
      <c r="ECT16" s="11"/>
      <c r="ECU16" s="11"/>
      <c r="ECV16" s="11"/>
      <c r="ECW16" s="11"/>
      <c r="ECX16" s="11"/>
      <c r="ECY16" s="11"/>
      <c r="ECZ16" s="11"/>
      <c r="EDA16" s="11"/>
      <c r="EDB16" s="11"/>
      <c r="EDC16" s="11"/>
      <c r="EDD16" s="11"/>
      <c r="EDE16" s="11"/>
      <c r="EDF16" s="11"/>
      <c r="EDG16" s="11"/>
      <c r="EDH16" s="11"/>
      <c r="EDI16" s="11"/>
      <c r="EDJ16" s="11"/>
      <c r="EDK16" s="11"/>
      <c r="EDL16" s="11"/>
      <c r="EDM16" s="11"/>
      <c r="EDN16" s="11"/>
      <c r="EDO16" s="11"/>
      <c r="EDP16" s="11"/>
      <c r="EDQ16" s="11"/>
      <c r="EDR16" s="11"/>
      <c r="EDS16" s="11"/>
      <c r="EDT16" s="11"/>
      <c r="EDU16" s="11"/>
      <c r="EDV16" s="11"/>
      <c r="EDW16" s="11"/>
      <c r="EDX16" s="11"/>
      <c r="EDY16" s="11"/>
      <c r="EDZ16" s="11"/>
      <c r="EEA16" s="11"/>
      <c r="EEB16" s="11"/>
      <c r="EEC16" s="11"/>
      <c r="EED16" s="11"/>
      <c r="EEE16" s="11"/>
      <c r="EEF16" s="11"/>
      <c r="EEG16" s="11"/>
      <c r="EEH16" s="11"/>
      <c r="EEI16" s="11"/>
      <c r="EEJ16" s="11"/>
      <c r="EEK16" s="11"/>
      <c r="EEL16" s="11"/>
      <c r="EEM16" s="11"/>
      <c r="EEN16" s="11"/>
      <c r="EEO16" s="11"/>
      <c r="EEP16" s="11"/>
      <c r="EEQ16" s="11"/>
      <c r="EER16" s="11"/>
      <c r="EES16" s="11"/>
      <c r="EET16" s="11"/>
      <c r="EEU16" s="11"/>
      <c r="EEV16" s="11"/>
      <c r="EEW16" s="11"/>
      <c r="EEX16" s="11"/>
      <c r="EEY16" s="11"/>
      <c r="EEZ16" s="11"/>
      <c r="EFA16" s="11"/>
      <c r="EFB16" s="11"/>
      <c r="EFC16" s="11"/>
      <c r="EFD16" s="11"/>
      <c r="EFE16" s="11"/>
      <c r="EFF16" s="11"/>
      <c r="EFG16" s="11"/>
      <c r="EFH16" s="11"/>
      <c r="EFI16" s="11"/>
      <c r="EFJ16" s="11"/>
      <c r="EFK16" s="11"/>
      <c r="EFL16" s="11"/>
      <c r="EFM16" s="11"/>
      <c r="EFN16" s="11"/>
      <c r="EFO16" s="11"/>
      <c r="EFP16" s="11"/>
      <c r="EFQ16" s="11"/>
      <c r="EFR16" s="11"/>
      <c r="EFS16" s="11"/>
      <c r="EFT16" s="11"/>
      <c r="EFU16" s="11"/>
      <c r="EFV16" s="11"/>
      <c r="EFW16" s="11"/>
      <c r="EFX16" s="11"/>
      <c r="EFY16" s="11"/>
      <c r="EFZ16" s="11"/>
      <c r="EGA16" s="11"/>
      <c r="EGB16" s="11"/>
      <c r="EGC16" s="11"/>
      <c r="EGD16" s="11"/>
      <c r="EGE16" s="11"/>
      <c r="EGF16" s="11"/>
      <c r="EGG16" s="11"/>
      <c r="EGH16" s="11"/>
      <c r="EGI16" s="11"/>
      <c r="EGJ16" s="11"/>
      <c r="EGK16" s="11"/>
      <c r="EGL16" s="11"/>
      <c r="EGM16" s="11"/>
      <c r="EGN16" s="11"/>
      <c r="EGO16" s="11"/>
      <c r="EGP16" s="11"/>
      <c r="EGQ16" s="11"/>
      <c r="EGR16" s="11"/>
      <c r="EGS16" s="11"/>
      <c r="EGT16" s="11"/>
      <c r="EGU16" s="11"/>
      <c r="EGV16" s="11"/>
      <c r="EGW16" s="11"/>
      <c r="EGX16" s="11"/>
      <c r="EGY16" s="11"/>
      <c r="EGZ16" s="11"/>
      <c r="EHA16" s="11"/>
      <c r="EHB16" s="11"/>
      <c r="EHC16" s="11"/>
      <c r="EHD16" s="11"/>
      <c r="EHE16" s="11"/>
      <c r="EHF16" s="11"/>
      <c r="EHG16" s="11"/>
      <c r="EHH16" s="11"/>
      <c r="EHI16" s="11"/>
      <c r="EHJ16" s="11"/>
      <c r="EHK16" s="11"/>
      <c r="EHL16" s="11"/>
      <c r="EHM16" s="11"/>
      <c r="EHN16" s="11"/>
      <c r="EHO16" s="11"/>
      <c r="EHP16" s="11"/>
      <c r="EHQ16" s="11"/>
      <c r="EHR16" s="11"/>
      <c r="EHS16" s="11"/>
      <c r="EHT16" s="11"/>
      <c r="EHU16" s="11"/>
      <c r="EHV16" s="11"/>
      <c r="EHW16" s="11"/>
      <c r="EHX16" s="11"/>
      <c r="EHY16" s="11"/>
      <c r="EHZ16" s="11"/>
      <c r="EIA16" s="11"/>
      <c r="EIB16" s="11"/>
      <c r="EIC16" s="11"/>
      <c r="EID16" s="11"/>
      <c r="EIE16" s="11"/>
      <c r="EIF16" s="11"/>
      <c r="EIG16" s="11"/>
      <c r="EIH16" s="11"/>
      <c r="EII16" s="11"/>
      <c r="EIJ16" s="11"/>
      <c r="EIK16" s="11"/>
      <c r="EIL16" s="11"/>
      <c r="EIM16" s="11"/>
      <c r="EIN16" s="11"/>
      <c r="EIO16" s="11"/>
      <c r="EIP16" s="11"/>
      <c r="EIQ16" s="11"/>
      <c r="EIR16" s="11"/>
      <c r="EIS16" s="11"/>
      <c r="EIT16" s="11"/>
      <c r="EIU16" s="11"/>
      <c r="EIV16" s="11"/>
      <c r="EIW16" s="11"/>
      <c r="EIX16" s="11"/>
      <c r="EIY16" s="11"/>
      <c r="EIZ16" s="11"/>
      <c r="EJA16" s="11"/>
      <c r="EJB16" s="11"/>
      <c r="EJC16" s="11"/>
      <c r="EJD16" s="11"/>
      <c r="EJE16" s="11"/>
      <c r="EJF16" s="11"/>
      <c r="EJG16" s="11"/>
      <c r="EJH16" s="11"/>
      <c r="EJI16" s="11"/>
      <c r="EJJ16" s="11"/>
      <c r="EJK16" s="11"/>
      <c r="EJL16" s="11"/>
      <c r="EJM16" s="11"/>
      <c r="EJN16" s="11"/>
      <c r="EJO16" s="11"/>
      <c r="EJP16" s="11"/>
      <c r="EJQ16" s="11"/>
      <c r="EJR16" s="11"/>
      <c r="EJS16" s="11"/>
      <c r="EJT16" s="11"/>
      <c r="EJU16" s="11"/>
      <c r="EJV16" s="11"/>
      <c r="EJW16" s="11"/>
      <c r="EJX16" s="11"/>
      <c r="EJY16" s="11"/>
      <c r="EJZ16" s="11"/>
      <c r="EKA16" s="11"/>
      <c r="EKB16" s="11"/>
      <c r="EKC16" s="11"/>
      <c r="EKD16" s="11"/>
      <c r="EKE16" s="11"/>
      <c r="EKF16" s="11"/>
      <c r="EKG16" s="11"/>
      <c r="EKH16" s="11"/>
      <c r="EKI16" s="11"/>
      <c r="EKJ16" s="11"/>
      <c r="EKK16" s="11"/>
      <c r="EKL16" s="11"/>
      <c r="EKM16" s="11"/>
      <c r="EKN16" s="11"/>
      <c r="EKO16" s="11"/>
      <c r="EKP16" s="11"/>
      <c r="EKQ16" s="11"/>
      <c r="EKR16" s="11"/>
      <c r="EKS16" s="11"/>
      <c r="EKT16" s="11"/>
      <c r="EKU16" s="11"/>
      <c r="EKV16" s="11"/>
      <c r="EKW16" s="11"/>
      <c r="EKX16" s="11"/>
      <c r="EKY16" s="11"/>
      <c r="EKZ16" s="11"/>
      <c r="ELA16" s="11"/>
      <c r="ELB16" s="11"/>
      <c r="ELC16" s="11"/>
      <c r="ELD16" s="11"/>
      <c r="ELE16" s="11"/>
      <c r="ELF16" s="11"/>
      <c r="ELG16" s="11"/>
      <c r="ELH16" s="11"/>
      <c r="ELI16" s="11"/>
      <c r="ELJ16" s="11"/>
      <c r="ELK16" s="11"/>
      <c r="ELL16" s="11"/>
      <c r="ELM16" s="11"/>
      <c r="ELN16" s="11"/>
      <c r="ELO16" s="11"/>
      <c r="ELP16" s="11"/>
      <c r="ELQ16" s="11"/>
      <c r="ELR16" s="11"/>
      <c r="ELS16" s="11"/>
      <c r="ELT16" s="11"/>
      <c r="ELU16" s="11"/>
      <c r="ELV16" s="11"/>
      <c r="ELW16" s="11"/>
      <c r="ELX16" s="11"/>
      <c r="ELY16" s="11"/>
      <c r="ELZ16" s="11"/>
      <c r="EMA16" s="11"/>
      <c r="EMB16" s="11"/>
      <c r="EMC16" s="11"/>
      <c r="EMD16" s="11"/>
      <c r="EME16" s="11"/>
      <c r="EMF16" s="11"/>
      <c r="EMG16" s="11"/>
      <c r="EMH16" s="11"/>
      <c r="EMI16" s="11"/>
      <c r="EMJ16" s="11"/>
      <c r="EMK16" s="11"/>
      <c r="EML16" s="11"/>
      <c r="EMM16" s="11"/>
      <c r="EMN16" s="11"/>
      <c r="EMO16" s="11"/>
      <c r="EMP16" s="11"/>
      <c r="EMQ16" s="11"/>
      <c r="EMR16" s="11"/>
      <c r="EMS16" s="11"/>
      <c r="EMT16" s="11"/>
      <c r="EMU16" s="11"/>
      <c r="EMV16" s="11"/>
      <c r="EMW16" s="11"/>
      <c r="EMX16" s="11"/>
      <c r="EMY16" s="11"/>
      <c r="EMZ16" s="11"/>
      <c r="ENA16" s="11"/>
      <c r="ENB16" s="11"/>
      <c r="ENC16" s="11"/>
      <c r="END16" s="11"/>
      <c r="ENE16" s="11"/>
      <c r="ENF16" s="11"/>
      <c r="ENG16" s="11"/>
      <c r="ENH16" s="11"/>
      <c r="ENI16" s="11"/>
      <c r="ENJ16" s="11"/>
      <c r="ENK16" s="11"/>
      <c r="ENL16" s="11"/>
      <c r="ENM16" s="11"/>
      <c r="ENN16" s="11"/>
      <c r="ENO16" s="11"/>
      <c r="ENP16" s="11"/>
      <c r="ENQ16" s="11"/>
      <c r="ENR16" s="11"/>
      <c r="ENS16" s="11"/>
      <c r="ENT16" s="11"/>
      <c r="ENU16" s="11"/>
      <c r="ENV16" s="11"/>
      <c r="ENW16" s="11"/>
      <c r="ENX16" s="11"/>
      <c r="ENY16" s="11"/>
      <c r="ENZ16" s="11"/>
      <c r="EOA16" s="11"/>
      <c r="EOB16" s="11"/>
      <c r="EOC16" s="11"/>
      <c r="EOD16" s="11"/>
      <c r="EOE16" s="11"/>
      <c r="EOF16" s="11"/>
      <c r="EOG16" s="11"/>
      <c r="EOH16" s="11"/>
      <c r="EOI16" s="11"/>
      <c r="EOJ16" s="11"/>
      <c r="EOK16" s="11"/>
      <c r="EOL16" s="11"/>
      <c r="EOM16" s="11"/>
      <c r="EON16" s="11"/>
      <c r="EOO16" s="11"/>
      <c r="EOP16" s="11"/>
      <c r="EOQ16" s="11"/>
      <c r="EOR16" s="11"/>
      <c r="EOS16" s="11"/>
      <c r="EOT16" s="11"/>
      <c r="EOU16" s="11"/>
      <c r="EOV16" s="11"/>
      <c r="EOW16" s="11"/>
      <c r="EOX16" s="11"/>
      <c r="EOY16" s="11"/>
      <c r="EOZ16" s="11"/>
      <c r="EPA16" s="11"/>
      <c r="EPB16" s="11"/>
      <c r="EPC16" s="11"/>
      <c r="EPD16" s="11"/>
      <c r="EPE16" s="11"/>
      <c r="EPF16" s="11"/>
      <c r="EPG16" s="11"/>
      <c r="EPH16" s="11"/>
      <c r="EPI16" s="11"/>
      <c r="EPJ16" s="11"/>
      <c r="EPK16" s="11"/>
      <c r="EPL16" s="11"/>
      <c r="EPM16" s="11"/>
      <c r="EPN16" s="11"/>
      <c r="EPO16" s="11"/>
      <c r="EPP16" s="11"/>
      <c r="EPQ16" s="11"/>
      <c r="EPR16" s="11"/>
      <c r="EPS16" s="11"/>
      <c r="EPT16" s="11"/>
      <c r="EPU16" s="11"/>
      <c r="EPV16" s="11"/>
      <c r="EPW16" s="11"/>
      <c r="EPX16" s="11"/>
      <c r="EPY16" s="11"/>
      <c r="EPZ16" s="11"/>
      <c r="EQA16" s="11"/>
      <c r="EQB16" s="11"/>
      <c r="EQC16" s="11"/>
      <c r="EQD16" s="11"/>
      <c r="EQE16" s="11"/>
      <c r="EQF16" s="11"/>
      <c r="EQG16" s="11"/>
      <c r="EQH16" s="11"/>
      <c r="EQI16" s="11"/>
      <c r="EQJ16" s="11"/>
      <c r="EQK16" s="11"/>
      <c r="EQL16" s="11"/>
      <c r="EQM16" s="11"/>
      <c r="EQN16" s="11"/>
      <c r="EQO16" s="11"/>
      <c r="EQP16" s="11"/>
      <c r="EQQ16" s="11"/>
      <c r="EQR16" s="11"/>
      <c r="EQS16" s="11"/>
      <c r="EQT16" s="11"/>
      <c r="EQU16" s="11"/>
      <c r="EQV16" s="11"/>
      <c r="EQW16" s="11"/>
      <c r="EQX16" s="11"/>
      <c r="EQY16" s="11"/>
      <c r="EQZ16" s="11"/>
      <c r="ERA16" s="11"/>
      <c r="ERB16" s="11"/>
      <c r="ERC16" s="11"/>
      <c r="ERD16" s="11"/>
      <c r="ERE16" s="11"/>
      <c r="ERF16" s="11"/>
      <c r="ERG16" s="11"/>
      <c r="ERH16" s="11"/>
      <c r="ERI16" s="11"/>
      <c r="ERJ16" s="11"/>
      <c r="ERK16" s="11"/>
      <c r="ERL16" s="11"/>
      <c r="ERM16" s="11"/>
      <c r="ERN16" s="11"/>
      <c r="ERO16" s="11"/>
      <c r="ERP16" s="11"/>
      <c r="ERQ16" s="11"/>
      <c r="ERR16" s="11"/>
      <c r="ERS16" s="11"/>
      <c r="ERT16" s="11"/>
      <c r="ERU16" s="11"/>
      <c r="ERV16" s="11"/>
      <c r="ERW16" s="11"/>
      <c r="ERX16" s="11"/>
      <c r="ERY16" s="11"/>
      <c r="ERZ16" s="11"/>
      <c r="ESA16" s="11"/>
      <c r="ESB16" s="11"/>
      <c r="ESC16" s="11"/>
      <c r="ESD16" s="11"/>
      <c r="ESE16" s="11"/>
      <c r="ESF16" s="11"/>
      <c r="ESG16" s="11"/>
      <c r="ESH16" s="11"/>
      <c r="ESI16" s="11"/>
      <c r="ESJ16" s="11"/>
      <c r="ESK16" s="11"/>
      <c r="ESL16" s="11"/>
      <c r="ESM16" s="11"/>
      <c r="ESN16" s="11"/>
      <c r="ESO16" s="11"/>
      <c r="ESP16" s="11"/>
      <c r="ESQ16" s="11"/>
      <c r="ESR16" s="11"/>
      <c r="ESS16" s="11"/>
      <c r="EST16" s="11"/>
      <c r="ESU16" s="11"/>
      <c r="ESV16" s="11"/>
      <c r="ESW16" s="11"/>
      <c r="ESX16" s="11"/>
      <c r="ESY16" s="11"/>
      <c r="ESZ16" s="11"/>
      <c r="ETA16" s="11"/>
      <c r="ETB16" s="11"/>
      <c r="ETC16" s="11"/>
      <c r="ETD16" s="11"/>
      <c r="ETE16" s="11"/>
      <c r="ETF16" s="11"/>
      <c r="ETG16" s="11"/>
      <c r="ETH16" s="11"/>
      <c r="ETI16" s="11"/>
      <c r="ETJ16" s="11"/>
      <c r="ETK16" s="11"/>
      <c r="ETL16" s="11"/>
      <c r="ETM16" s="11"/>
      <c r="ETN16" s="11"/>
      <c r="ETO16" s="11"/>
      <c r="ETP16" s="11"/>
      <c r="ETQ16" s="11"/>
      <c r="ETR16" s="11"/>
      <c r="ETS16" s="11"/>
      <c r="ETT16" s="11"/>
      <c r="ETU16" s="11"/>
      <c r="ETV16" s="11"/>
      <c r="ETW16" s="11"/>
      <c r="ETX16" s="11"/>
      <c r="ETY16" s="11"/>
      <c r="ETZ16" s="11"/>
      <c r="EUA16" s="11"/>
      <c r="EUB16" s="11"/>
      <c r="EUC16" s="11"/>
      <c r="EUD16" s="11"/>
      <c r="EUE16" s="11"/>
      <c r="EUF16" s="11"/>
      <c r="EUG16" s="11"/>
      <c r="EUH16" s="11"/>
      <c r="EUI16" s="11"/>
      <c r="EUJ16" s="11"/>
      <c r="EUK16" s="11"/>
      <c r="EUL16" s="11"/>
      <c r="EUM16" s="11"/>
      <c r="EUN16" s="11"/>
      <c r="EUO16" s="11"/>
      <c r="EUP16" s="11"/>
      <c r="EUQ16" s="11"/>
      <c r="EUR16" s="11"/>
      <c r="EUS16" s="11"/>
      <c r="EUT16" s="11"/>
      <c r="EUU16" s="11"/>
      <c r="EUV16" s="11"/>
      <c r="EUW16" s="11"/>
      <c r="EUX16" s="11"/>
      <c r="EUY16" s="11"/>
      <c r="EUZ16" s="11"/>
      <c r="EVA16" s="11"/>
      <c r="EVB16" s="11"/>
      <c r="EVC16" s="11"/>
      <c r="EVD16" s="11"/>
      <c r="EVE16" s="11"/>
      <c r="EVF16" s="11"/>
      <c r="EVG16" s="11"/>
      <c r="EVH16" s="11"/>
      <c r="EVI16" s="11"/>
      <c r="EVJ16" s="11"/>
      <c r="EVK16" s="11"/>
      <c r="EVL16" s="11"/>
      <c r="EVM16" s="11"/>
      <c r="EVN16" s="11"/>
      <c r="EVO16" s="11"/>
      <c r="EVP16" s="11"/>
      <c r="EVQ16" s="11"/>
      <c r="EVR16" s="11"/>
      <c r="EVS16" s="11"/>
      <c r="EVT16" s="11"/>
      <c r="EVU16" s="11"/>
      <c r="EVV16" s="11"/>
      <c r="EVW16" s="11"/>
      <c r="EVX16" s="11"/>
      <c r="EVY16" s="11"/>
      <c r="EVZ16" s="11"/>
      <c r="EWA16" s="11"/>
      <c r="EWB16" s="11"/>
      <c r="EWC16" s="11"/>
      <c r="EWD16" s="11"/>
      <c r="EWE16" s="11"/>
      <c r="EWF16" s="11"/>
      <c r="EWG16" s="11"/>
      <c r="EWH16" s="11"/>
      <c r="EWI16" s="11"/>
      <c r="EWJ16" s="11"/>
      <c r="EWK16" s="11"/>
      <c r="EWL16" s="11"/>
      <c r="EWM16" s="11"/>
      <c r="EWN16" s="11"/>
      <c r="EWO16" s="11"/>
      <c r="EWP16" s="11"/>
      <c r="EWQ16" s="11"/>
      <c r="EWR16" s="11"/>
      <c r="EWS16" s="11"/>
      <c r="EWT16" s="11"/>
      <c r="EWU16" s="11"/>
      <c r="EWV16" s="11"/>
      <c r="EWW16" s="11"/>
      <c r="EWX16" s="11"/>
      <c r="EWY16" s="11"/>
      <c r="EWZ16" s="11"/>
      <c r="EXA16" s="11"/>
      <c r="EXB16" s="11"/>
      <c r="EXC16" s="11"/>
      <c r="EXD16" s="11"/>
      <c r="EXE16" s="11"/>
      <c r="EXF16" s="11"/>
      <c r="EXG16" s="11"/>
      <c r="EXH16" s="11"/>
      <c r="EXI16" s="11"/>
      <c r="EXJ16" s="11"/>
      <c r="EXK16" s="11"/>
      <c r="EXL16" s="11"/>
      <c r="EXM16" s="11"/>
      <c r="EXN16" s="11"/>
      <c r="EXO16" s="11"/>
      <c r="EXP16" s="11"/>
      <c r="EXQ16" s="11"/>
      <c r="EXR16" s="11"/>
      <c r="EXS16" s="11"/>
      <c r="EXT16" s="11"/>
      <c r="EXU16" s="11"/>
      <c r="EXV16" s="11"/>
      <c r="EXW16" s="11"/>
      <c r="EXX16" s="11"/>
      <c r="EXY16" s="11"/>
      <c r="EXZ16" s="11"/>
      <c r="EYA16" s="11"/>
      <c r="EYB16" s="11"/>
      <c r="EYC16" s="11"/>
      <c r="EYD16" s="11"/>
      <c r="EYE16" s="11"/>
      <c r="EYF16" s="11"/>
      <c r="EYG16" s="11"/>
      <c r="EYH16" s="11"/>
      <c r="EYI16" s="11"/>
      <c r="EYJ16" s="11"/>
      <c r="EYK16" s="11"/>
      <c r="EYL16" s="11"/>
      <c r="EYM16" s="11"/>
      <c r="EYN16" s="11"/>
      <c r="EYO16" s="11"/>
      <c r="EYP16" s="11"/>
      <c r="EYQ16" s="11"/>
      <c r="EYR16" s="11"/>
      <c r="EYS16" s="11"/>
      <c r="EYT16" s="11"/>
      <c r="EYU16" s="11"/>
      <c r="EYV16" s="11"/>
      <c r="EYW16" s="11"/>
      <c r="EYX16" s="11"/>
      <c r="EYY16" s="11"/>
      <c r="EYZ16" s="11"/>
      <c r="EZA16" s="11"/>
      <c r="EZB16" s="11"/>
      <c r="EZC16" s="11"/>
      <c r="EZD16" s="11"/>
      <c r="EZE16" s="11"/>
      <c r="EZF16" s="11"/>
      <c r="EZG16" s="11"/>
      <c r="EZH16" s="11"/>
      <c r="EZI16" s="11"/>
      <c r="EZJ16" s="11"/>
      <c r="EZK16" s="11"/>
      <c r="EZL16" s="11"/>
      <c r="EZM16" s="11"/>
      <c r="EZN16" s="11"/>
      <c r="EZO16" s="11"/>
      <c r="EZP16" s="11"/>
      <c r="EZQ16" s="11"/>
      <c r="EZR16" s="11"/>
      <c r="EZS16" s="11"/>
      <c r="EZT16" s="11"/>
      <c r="EZU16" s="11"/>
      <c r="EZV16" s="11"/>
      <c r="EZW16" s="11"/>
      <c r="EZX16" s="11"/>
      <c r="EZY16" s="11"/>
      <c r="EZZ16" s="11"/>
      <c r="FAA16" s="11"/>
      <c r="FAB16" s="11"/>
      <c r="FAC16" s="11"/>
      <c r="FAD16" s="11"/>
      <c r="FAE16" s="11"/>
      <c r="FAF16" s="11"/>
      <c r="FAG16" s="11"/>
      <c r="FAH16" s="11"/>
      <c r="FAI16" s="11"/>
      <c r="FAJ16" s="11"/>
      <c r="FAK16" s="11"/>
      <c r="FAL16" s="11"/>
      <c r="FAM16" s="11"/>
      <c r="FAN16" s="11"/>
      <c r="FAO16" s="11"/>
      <c r="FAP16" s="11"/>
      <c r="FAQ16" s="11"/>
      <c r="FAR16" s="11"/>
      <c r="FAS16" s="11"/>
      <c r="FAT16" s="11"/>
      <c r="FAU16" s="11"/>
      <c r="FAV16" s="11"/>
      <c r="FAW16" s="11"/>
      <c r="FAX16" s="11"/>
      <c r="FAY16" s="11"/>
      <c r="FAZ16" s="11"/>
      <c r="FBA16" s="11"/>
      <c r="FBB16" s="11"/>
      <c r="FBC16" s="11"/>
      <c r="FBD16" s="11"/>
      <c r="FBE16" s="11"/>
      <c r="FBF16" s="11"/>
      <c r="FBG16" s="11"/>
      <c r="FBH16" s="11"/>
      <c r="FBI16" s="11"/>
      <c r="FBJ16" s="11"/>
      <c r="FBK16" s="11"/>
      <c r="FBL16" s="11"/>
      <c r="FBM16" s="11"/>
      <c r="FBN16" s="11"/>
      <c r="FBO16" s="11"/>
      <c r="FBP16" s="11"/>
      <c r="FBQ16" s="11"/>
      <c r="FBR16" s="11"/>
      <c r="FBS16" s="11"/>
      <c r="FBT16" s="11"/>
      <c r="FBU16" s="11"/>
      <c r="FBV16" s="11"/>
      <c r="FBW16" s="11"/>
      <c r="FBX16" s="11"/>
      <c r="FBY16" s="11"/>
      <c r="FBZ16" s="11"/>
      <c r="FCA16" s="11"/>
      <c r="FCB16" s="11"/>
      <c r="FCC16" s="11"/>
      <c r="FCD16" s="11"/>
      <c r="FCE16" s="11"/>
      <c r="FCF16" s="11"/>
      <c r="FCG16" s="11"/>
      <c r="FCH16" s="11"/>
      <c r="FCI16" s="11"/>
      <c r="FCJ16" s="11"/>
      <c r="FCK16" s="11"/>
      <c r="FCL16" s="11"/>
      <c r="FCM16" s="11"/>
      <c r="FCN16" s="11"/>
      <c r="FCO16" s="11"/>
      <c r="FCP16" s="11"/>
      <c r="FCQ16" s="11"/>
      <c r="FCR16" s="11"/>
      <c r="FCS16" s="11"/>
      <c r="FCT16" s="11"/>
      <c r="FCU16" s="11"/>
      <c r="FCV16" s="11"/>
      <c r="FCW16" s="11"/>
      <c r="FCX16" s="11"/>
      <c r="FCY16" s="11"/>
      <c r="FCZ16" s="11"/>
      <c r="FDA16" s="11"/>
      <c r="FDB16" s="11"/>
      <c r="FDC16" s="11"/>
      <c r="FDD16" s="11"/>
      <c r="FDE16" s="11"/>
      <c r="FDF16" s="11"/>
      <c r="FDG16" s="11"/>
      <c r="FDH16" s="11"/>
      <c r="FDI16" s="11"/>
      <c r="FDJ16" s="11"/>
      <c r="FDK16" s="11"/>
      <c r="FDL16" s="11"/>
      <c r="FDM16" s="11"/>
      <c r="FDN16" s="11"/>
      <c r="FDO16" s="11"/>
      <c r="FDP16" s="11"/>
      <c r="FDQ16" s="11"/>
      <c r="FDR16" s="11"/>
      <c r="FDS16" s="11"/>
      <c r="FDT16" s="11"/>
      <c r="FDU16" s="11"/>
      <c r="FDV16" s="11"/>
      <c r="FDW16" s="11"/>
      <c r="FDX16" s="11"/>
      <c r="FDY16" s="11"/>
      <c r="FDZ16" s="11"/>
      <c r="FEA16" s="11"/>
      <c r="FEB16" s="11"/>
      <c r="FEC16" s="11"/>
      <c r="FED16" s="11"/>
      <c r="FEE16" s="11"/>
      <c r="FEF16" s="11"/>
      <c r="FEG16" s="11"/>
      <c r="FEH16" s="11"/>
      <c r="FEI16" s="11"/>
      <c r="FEJ16" s="11"/>
      <c r="FEK16" s="11"/>
      <c r="FEL16" s="11"/>
      <c r="FEM16" s="11"/>
      <c r="FEN16" s="11"/>
      <c r="FEO16" s="11"/>
      <c r="FEP16" s="11"/>
      <c r="FEQ16" s="11"/>
      <c r="FER16" s="11"/>
      <c r="FES16" s="11"/>
      <c r="FET16" s="11"/>
      <c r="FEU16" s="11"/>
      <c r="FEV16" s="11"/>
      <c r="FEW16" s="11"/>
      <c r="FEX16" s="11"/>
      <c r="FEY16" s="11"/>
      <c r="FEZ16" s="11"/>
      <c r="FFA16" s="11"/>
      <c r="FFB16" s="11"/>
      <c r="FFC16" s="11"/>
      <c r="FFD16" s="11"/>
      <c r="FFE16" s="11"/>
      <c r="FFF16" s="11"/>
      <c r="FFG16" s="11"/>
      <c r="FFH16" s="11"/>
      <c r="FFI16" s="11"/>
      <c r="FFJ16" s="11"/>
      <c r="FFK16" s="11"/>
      <c r="FFL16" s="11"/>
      <c r="FFM16" s="11"/>
      <c r="FFN16" s="11"/>
      <c r="FFO16" s="11"/>
      <c r="FFP16" s="11"/>
      <c r="FFQ16" s="11"/>
      <c r="FFR16" s="11"/>
      <c r="FFS16" s="11"/>
      <c r="FFT16" s="11"/>
      <c r="FFU16" s="11"/>
      <c r="FFV16" s="11"/>
      <c r="FFW16" s="11"/>
      <c r="FFX16" s="11"/>
      <c r="FFY16" s="11"/>
      <c r="FFZ16" s="11"/>
      <c r="FGA16" s="11"/>
      <c r="FGB16" s="11"/>
      <c r="FGC16" s="11"/>
      <c r="FGD16" s="11"/>
      <c r="FGE16" s="11"/>
      <c r="FGF16" s="11"/>
      <c r="FGG16" s="11"/>
      <c r="FGH16" s="11"/>
      <c r="FGI16" s="11"/>
      <c r="FGJ16" s="11"/>
      <c r="FGK16" s="11"/>
      <c r="FGL16" s="11"/>
      <c r="FGM16" s="11"/>
      <c r="FGN16" s="11"/>
      <c r="FGO16" s="11"/>
      <c r="FGP16" s="11"/>
      <c r="FGQ16" s="11"/>
      <c r="FGR16" s="11"/>
      <c r="FGS16" s="11"/>
      <c r="FGT16" s="11"/>
      <c r="FGU16" s="11"/>
      <c r="FGV16" s="11"/>
      <c r="FGW16" s="11"/>
      <c r="FGX16" s="11"/>
      <c r="FGY16" s="11"/>
      <c r="FGZ16" s="11"/>
      <c r="FHA16" s="11"/>
      <c r="FHB16" s="11"/>
      <c r="FHC16" s="11"/>
      <c r="FHD16" s="11"/>
      <c r="FHE16" s="11"/>
      <c r="FHF16" s="11"/>
      <c r="FHG16" s="11"/>
      <c r="FHH16" s="11"/>
      <c r="FHI16" s="11"/>
      <c r="FHJ16" s="11"/>
      <c r="FHK16" s="11"/>
      <c r="FHL16" s="11"/>
      <c r="FHM16" s="11"/>
      <c r="FHN16" s="11"/>
      <c r="FHO16" s="11"/>
      <c r="FHP16" s="11"/>
      <c r="FHQ16" s="11"/>
      <c r="FHR16" s="11"/>
      <c r="FHS16" s="11"/>
      <c r="FHT16" s="11"/>
      <c r="FHU16" s="11"/>
      <c r="FHV16" s="11"/>
      <c r="FHW16" s="11"/>
      <c r="FHX16" s="11"/>
      <c r="FHY16" s="11"/>
      <c r="FHZ16" s="11"/>
      <c r="FIA16" s="11"/>
      <c r="FIB16" s="11"/>
      <c r="FIC16" s="11"/>
      <c r="FID16" s="11"/>
      <c r="FIE16" s="11"/>
      <c r="FIF16" s="11"/>
      <c r="FIG16" s="11"/>
      <c r="FIH16" s="11"/>
      <c r="FII16" s="11"/>
      <c r="FIJ16" s="11"/>
      <c r="FIK16" s="11"/>
      <c r="FIL16" s="11"/>
      <c r="FIM16" s="11"/>
      <c r="FIN16" s="11"/>
      <c r="FIO16" s="11"/>
      <c r="FIP16" s="11"/>
      <c r="FIQ16" s="11"/>
      <c r="FIR16" s="11"/>
      <c r="FIS16" s="11"/>
      <c r="FIT16" s="11"/>
      <c r="FIU16" s="11"/>
      <c r="FIV16" s="11"/>
      <c r="FIW16" s="11"/>
      <c r="FIX16" s="11"/>
      <c r="FIY16" s="11"/>
      <c r="FIZ16" s="11"/>
      <c r="FJA16" s="11"/>
      <c r="FJB16" s="11"/>
      <c r="FJC16" s="11"/>
      <c r="FJD16" s="11"/>
      <c r="FJE16" s="11"/>
      <c r="FJF16" s="11"/>
      <c r="FJG16" s="11"/>
      <c r="FJH16" s="11"/>
      <c r="FJI16" s="11"/>
      <c r="FJJ16" s="11"/>
      <c r="FJK16" s="11"/>
      <c r="FJL16" s="11"/>
      <c r="FJM16" s="11"/>
      <c r="FJN16" s="11"/>
      <c r="FJO16" s="11"/>
      <c r="FJP16" s="11"/>
      <c r="FJQ16" s="11"/>
      <c r="FJR16" s="11"/>
      <c r="FJS16" s="11"/>
      <c r="FJT16" s="11"/>
      <c r="FJU16" s="11"/>
      <c r="FJV16" s="11"/>
      <c r="FJW16" s="11"/>
      <c r="FJX16" s="11"/>
      <c r="FJY16" s="11"/>
      <c r="FJZ16" s="11"/>
      <c r="FKA16" s="11"/>
      <c r="FKB16" s="11"/>
      <c r="FKC16" s="11"/>
      <c r="FKD16" s="11"/>
      <c r="FKE16" s="11"/>
      <c r="FKF16" s="11"/>
      <c r="FKG16" s="11"/>
      <c r="FKH16" s="11"/>
      <c r="FKI16" s="11"/>
      <c r="FKJ16" s="11"/>
      <c r="FKK16" s="11"/>
      <c r="FKL16" s="11"/>
      <c r="FKM16" s="11"/>
      <c r="FKN16" s="11"/>
      <c r="FKO16" s="11"/>
      <c r="FKP16" s="11"/>
      <c r="FKQ16" s="11"/>
      <c r="FKR16" s="11"/>
      <c r="FKS16" s="11"/>
      <c r="FKT16" s="11"/>
      <c r="FKU16" s="11"/>
      <c r="FKV16" s="11"/>
      <c r="FKW16" s="11"/>
      <c r="FKX16" s="11"/>
      <c r="FKY16" s="11"/>
      <c r="FKZ16" s="11"/>
      <c r="FLA16" s="11"/>
      <c r="FLB16" s="11"/>
      <c r="FLC16" s="11"/>
      <c r="FLD16" s="11"/>
      <c r="FLE16" s="11"/>
      <c r="FLF16" s="11"/>
      <c r="FLG16" s="11"/>
      <c r="FLH16" s="11"/>
      <c r="FLI16" s="11"/>
      <c r="FLJ16" s="11"/>
      <c r="FLK16" s="11"/>
      <c r="FLL16" s="11"/>
      <c r="FLM16" s="11"/>
      <c r="FLN16" s="11"/>
      <c r="FLO16" s="11"/>
      <c r="FLP16" s="11"/>
      <c r="FLQ16" s="11"/>
      <c r="FLR16" s="11"/>
      <c r="FLS16" s="11"/>
      <c r="FLT16" s="11"/>
      <c r="FLU16" s="11"/>
      <c r="FLV16" s="11"/>
      <c r="FLW16" s="11"/>
      <c r="FLX16" s="11"/>
      <c r="FLY16" s="11"/>
      <c r="FLZ16" s="11"/>
      <c r="FMA16" s="11"/>
      <c r="FMB16" s="11"/>
      <c r="FMC16" s="11"/>
      <c r="FMD16" s="11"/>
      <c r="FME16" s="11"/>
      <c r="FMF16" s="11"/>
      <c r="FMG16" s="11"/>
      <c r="FMH16" s="11"/>
      <c r="FMI16" s="11"/>
      <c r="FMJ16" s="11"/>
      <c r="FMK16" s="11"/>
      <c r="FML16" s="11"/>
      <c r="FMM16" s="11"/>
      <c r="FMN16" s="11"/>
      <c r="FMO16" s="11"/>
      <c r="FMP16" s="11"/>
      <c r="FMQ16" s="11"/>
      <c r="FMR16" s="11"/>
      <c r="FMS16" s="11"/>
      <c r="FMT16" s="11"/>
      <c r="FMU16" s="11"/>
      <c r="FMV16" s="11"/>
      <c r="FMW16" s="11"/>
      <c r="FMX16" s="11"/>
      <c r="FMY16" s="11"/>
      <c r="FMZ16" s="11"/>
      <c r="FNA16" s="11"/>
      <c r="FNB16" s="11"/>
      <c r="FNC16" s="11"/>
      <c r="FND16" s="11"/>
      <c r="FNE16" s="11"/>
      <c r="FNF16" s="11"/>
      <c r="FNG16" s="11"/>
      <c r="FNH16" s="11"/>
      <c r="FNI16" s="11"/>
      <c r="FNJ16" s="11"/>
      <c r="FNK16" s="11"/>
      <c r="FNL16" s="11"/>
      <c r="FNM16" s="11"/>
      <c r="FNN16" s="11"/>
      <c r="FNO16" s="11"/>
      <c r="FNP16" s="11"/>
      <c r="FNQ16" s="11"/>
      <c r="FNR16" s="11"/>
      <c r="FNS16" s="11"/>
      <c r="FNT16" s="11"/>
      <c r="FNU16" s="11"/>
      <c r="FNV16" s="11"/>
      <c r="FNW16" s="11"/>
      <c r="FNX16" s="11"/>
      <c r="FNY16" s="11"/>
      <c r="FNZ16" s="11"/>
      <c r="FOA16" s="11"/>
      <c r="FOB16" s="11"/>
      <c r="FOC16" s="11"/>
      <c r="FOD16" s="11"/>
      <c r="FOE16" s="11"/>
      <c r="FOF16" s="11"/>
      <c r="FOG16" s="11"/>
      <c r="FOH16" s="11"/>
      <c r="FOI16" s="11"/>
      <c r="FOJ16" s="11"/>
      <c r="FOK16" s="11"/>
      <c r="FOL16" s="11"/>
      <c r="FOM16" s="11"/>
      <c r="FON16" s="11"/>
      <c r="FOO16" s="11"/>
      <c r="FOP16" s="11"/>
      <c r="FOQ16" s="11"/>
      <c r="FOR16" s="11"/>
      <c r="FOS16" s="11"/>
      <c r="FOT16" s="11"/>
      <c r="FOU16" s="11"/>
      <c r="FOV16" s="11"/>
      <c r="FOW16" s="11"/>
      <c r="FOX16" s="11"/>
      <c r="FOY16" s="11"/>
      <c r="FOZ16" s="11"/>
      <c r="FPA16" s="11"/>
      <c r="FPB16" s="11"/>
      <c r="FPC16" s="11"/>
      <c r="FPD16" s="11"/>
      <c r="FPE16" s="11"/>
      <c r="FPF16" s="11"/>
      <c r="FPG16" s="11"/>
      <c r="FPH16" s="11"/>
      <c r="FPI16" s="11"/>
      <c r="FPJ16" s="11"/>
      <c r="FPK16" s="11"/>
      <c r="FPL16" s="11"/>
      <c r="FPM16" s="11"/>
      <c r="FPN16" s="11"/>
      <c r="FPO16" s="11"/>
      <c r="FPP16" s="11"/>
      <c r="FPQ16" s="11"/>
      <c r="FPR16" s="11"/>
      <c r="FPS16" s="11"/>
      <c r="FPT16" s="11"/>
      <c r="FPU16" s="11"/>
      <c r="FPV16" s="11"/>
      <c r="FPW16" s="11"/>
      <c r="FPX16" s="11"/>
      <c r="FPY16" s="11"/>
      <c r="FPZ16" s="11"/>
      <c r="FQA16" s="11"/>
      <c r="FQB16" s="11"/>
      <c r="FQC16" s="11"/>
      <c r="FQD16" s="11"/>
      <c r="FQE16" s="11"/>
      <c r="FQF16" s="11"/>
      <c r="FQG16" s="11"/>
      <c r="FQH16" s="11"/>
      <c r="FQI16" s="11"/>
      <c r="FQJ16" s="11"/>
      <c r="FQK16" s="11"/>
      <c r="FQL16" s="11"/>
      <c r="FQM16" s="11"/>
      <c r="FQN16" s="11"/>
      <c r="FQO16" s="11"/>
      <c r="FQP16" s="11"/>
      <c r="FQQ16" s="11"/>
      <c r="FQR16" s="11"/>
      <c r="FQS16" s="11"/>
      <c r="FQT16" s="11"/>
      <c r="FQU16" s="11"/>
      <c r="FQV16" s="11"/>
      <c r="FQW16" s="11"/>
      <c r="FQX16" s="11"/>
      <c r="FQY16" s="11"/>
      <c r="FQZ16" s="11"/>
      <c r="FRA16" s="11"/>
      <c r="FRB16" s="11"/>
      <c r="FRC16" s="11"/>
      <c r="FRD16" s="11"/>
      <c r="FRE16" s="11"/>
      <c r="FRF16" s="11"/>
      <c r="FRG16" s="11"/>
      <c r="FRH16" s="11"/>
      <c r="FRI16" s="11"/>
      <c r="FRJ16" s="11"/>
      <c r="FRK16" s="11"/>
      <c r="FRL16" s="11"/>
      <c r="FRM16" s="11"/>
      <c r="FRN16" s="11"/>
      <c r="FRO16" s="11"/>
      <c r="FRP16" s="11"/>
      <c r="FRQ16" s="11"/>
      <c r="FRR16" s="11"/>
      <c r="FRS16" s="11"/>
      <c r="FRT16" s="11"/>
      <c r="FRU16" s="11"/>
      <c r="FRV16" s="11"/>
      <c r="FRW16" s="11"/>
      <c r="FRX16" s="11"/>
      <c r="FRY16" s="11"/>
      <c r="FRZ16" s="11"/>
      <c r="FSA16" s="11"/>
      <c r="FSB16" s="11"/>
      <c r="FSC16" s="11"/>
      <c r="FSD16" s="11"/>
      <c r="FSE16" s="11"/>
      <c r="FSF16" s="11"/>
      <c r="FSG16" s="11"/>
      <c r="FSH16" s="11"/>
      <c r="FSI16" s="11"/>
      <c r="FSJ16" s="11"/>
      <c r="FSK16" s="11"/>
      <c r="FSL16" s="11"/>
      <c r="FSM16" s="11"/>
      <c r="FSN16" s="11"/>
      <c r="FSO16" s="11"/>
      <c r="FSP16" s="11"/>
      <c r="FSQ16" s="11"/>
      <c r="FSR16" s="11"/>
      <c r="FSS16" s="11"/>
      <c r="FST16" s="11"/>
      <c r="FSU16" s="11"/>
      <c r="FSV16" s="11"/>
      <c r="FSW16" s="11"/>
      <c r="FSX16" s="11"/>
      <c r="FSY16" s="11"/>
      <c r="FSZ16" s="11"/>
      <c r="FTA16" s="11"/>
      <c r="FTB16" s="11"/>
      <c r="FTC16" s="11"/>
      <c r="FTD16" s="11"/>
      <c r="FTE16" s="11"/>
      <c r="FTF16" s="11"/>
      <c r="FTG16" s="11"/>
      <c r="FTH16" s="11"/>
      <c r="FTI16" s="11"/>
      <c r="FTJ16" s="11"/>
      <c r="FTK16" s="11"/>
      <c r="FTL16" s="11"/>
      <c r="FTM16" s="11"/>
      <c r="FTN16" s="11"/>
      <c r="FTO16" s="11"/>
      <c r="FTP16" s="11"/>
      <c r="FTQ16" s="11"/>
      <c r="FTR16" s="11"/>
      <c r="FTS16" s="11"/>
      <c r="FTT16" s="11"/>
      <c r="FTU16" s="11"/>
      <c r="FTV16" s="11"/>
      <c r="FTW16" s="11"/>
      <c r="FTX16" s="11"/>
      <c r="FTY16" s="11"/>
      <c r="FTZ16" s="11"/>
      <c r="FUA16" s="11"/>
      <c r="FUB16" s="11"/>
      <c r="FUC16" s="11"/>
      <c r="FUD16" s="11"/>
      <c r="FUE16" s="11"/>
      <c r="FUF16" s="11"/>
      <c r="FUG16" s="11"/>
      <c r="FUH16" s="11"/>
      <c r="FUI16" s="11"/>
      <c r="FUJ16" s="11"/>
      <c r="FUK16" s="11"/>
      <c r="FUL16" s="11"/>
      <c r="FUM16" s="11"/>
      <c r="FUN16" s="11"/>
      <c r="FUO16" s="11"/>
      <c r="FUP16" s="11"/>
      <c r="FUQ16" s="11"/>
      <c r="FUR16" s="11"/>
      <c r="FUS16" s="11"/>
      <c r="FUT16" s="11"/>
      <c r="FUU16" s="11"/>
      <c r="FUV16" s="11"/>
      <c r="FUW16" s="11"/>
      <c r="FUX16" s="11"/>
      <c r="FUY16" s="11"/>
      <c r="FUZ16" s="11"/>
      <c r="FVA16" s="11"/>
      <c r="FVB16" s="11"/>
      <c r="FVC16" s="11"/>
      <c r="FVD16" s="11"/>
      <c r="FVE16" s="11"/>
      <c r="FVF16" s="11"/>
      <c r="FVG16" s="11"/>
      <c r="FVH16" s="11"/>
      <c r="FVI16" s="11"/>
      <c r="FVJ16" s="11"/>
      <c r="FVK16" s="11"/>
      <c r="FVL16" s="11"/>
      <c r="FVM16" s="11"/>
      <c r="FVN16" s="11"/>
      <c r="FVO16" s="11"/>
      <c r="FVP16" s="11"/>
      <c r="FVQ16" s="11"/>
      <c r="FVR16" s="11"/>
      <c r="FVS16" s="11"/>
      <c r="FVT16" s="11"/>
      <c r="FVU16" s="11"/>
      <c r="FVV16" s="11"/>
      <c r="FVW16" s="11"/>
      <c r="FVX16" s="11"/>
      <c r="FVY16" s="11"/>
      <c r="FVZ16" s="11"/>
      <c r="FWA16" s="11"/>
      <c r="FWB16" s="11"/>
      <c r="FWC16" s="11"/>
      <c r="FWD16" s="11"/>
      <c r="FWE16" s="11"/>
      <c r="FWF16" s="11"/>
      <c r="FWG16" s="11"/>
      <c r="FWH16" s="11"/>
      <c r="FWI16" s="11"/>
      <c r="FWJ16" s="11"/>
      <c r="FWK16" s="11"/>
      <c r="FWL16" s="11"/>
      <c r="FWM16" s="11"/>
      <c r="FWN16" s="11"/>
      <c r="FWO16" s="11"/>
      <c r="FWP16" s="11"/>
      <c r="FWQ16" s="11"/>
      <c r="FWR16" s="11"/>
      <c r="FWS16" s="11"/>
      <c r="FWT16" s="11"/>
      <c r="FWU16" s="11"/>
      <c r="FWV16" s="11"/>
      <c r="FWW16" s="11"/>
      <c r="FWX16" s="11"/>
      <c r="FWY16" s="11"/>
      <c r="FWZ16" s="11"/>
      <c r="FXA16" s="11"/>
      <c r="FXB16" s="11"/>
      <c r="FXC16" s="11"/>
      <c r="FXD16" s="11"/>
      <c r="FXE16" s="11"/>
      <c r="FXF16" s="11"/>
      <c r="FXG16" s="11"/>
      <c r="FXH16" s="11"/>
      <c r="FXI16" s="11"/>
      <c r="FXJ16" s="11"/>
      <c r="FXK16" s="11"/>
      <c r="FXL16" s="11"/>
      <c r="FXM16" s="11"/>
      <c r="FXN16" s="11"/>
      <c r="FXO16" s="11"/>
      <c r="FXP16" s="11"/>
      <c r="FXQ16" s="11"/>
      <c r="FXR16" s="11"/>
      <c r="FXS16" s="11"/>
      <c r="FXT16" s="11"/>
      <c r="FXU16" s="11"/>
      <c r="FXV16" s="11"/>
      <c r="FXW16" s="11"/>
      <c r="FXX16" s="11"/>
      <c r="FXY16" s="11"/>
      <c r="FXZ16" s="11"/>
      <c r="FYA16" s="11"/>
      <c r="FYB16" s="11"/>
      <c r="FYC16" s="11"/>
      <c r="FYD16" s="11"/>
      <c r="FYE16" s="11"/>
      <c r="FYF16" s="11"/>
      <c r="FYG16" s="11"/>
      <c r="FYH16" s="11"/>
      <c r="FYI16" s="11"/>
      <c r="FYJ16" s="11"/>
      <c r="FYK16" s="11"/>
      <c r="FYL16" s="11"/>
      <c r="FYM16" s="11"/>
      <c r="FYN16" s="11"/>
      <c r="FYO16" s="11"/>
      <c r="FYP16" s="11"/>
      <c r="FYQ16" s="11"/>
      <c r="FYR16" s="11"/>
      <c r="FYS16" s="11"/>
      <c r="FYT16" s="11"/>
      <c r="FYU16" s="11"/>
      <c r="FYV16" s="11"/>
      <c r="FYW16" s="11"/>
      <c r="FYX16" s="11"/>
      <c r="FYY16" s="11"/>
      <c r="FYZ16" s="11"/>
      <c r="FZA16" s="11"/>
      <c r="FZB16" s="11"/>
      <c r="FZC16" s="11"/>
      <c r="FZD16" s="11"/>
      <c r="FZE16" s="11"/>
      <c r="FZF16" s="11"/>
      <c r="FZG16" s="11"/>
      <c r="FZH16" s="11"/>
      <c r="FZI16" s="11"/>
      <c r="FZJ16" s="11"/>
      <c r="FZK16" s="11"/>
      <c r="FZL16" s="11"/>
      <c r="FZM16" s="11"/>
      <c r="FZN16" s="11"/>
      <c r="FZO16" s="11"/>
      <c r="FZP16" s="11"/>
      <c r="FZQ16" s="11"/>
      <c r="FZR16" s="11"/>
      <c r="FZS16" s="11"/>
      <c r="FZT16" s="11"/>
      <c r="FZU16" s="11"/>
      <c r="FZV16" s="11"/>
      <c r="FZW16" s="11"/>
      <c r="FZX16" s="11"/>
      <c r="FZY16" s="11"/>
      <c r="FZZ16" s="11"/>
      <c r="GAA16" s="11"/>
      <c r="GAB16" s="11"/>
      <c r="GAC16" s="11"/>
      <c r="GAD16" s="11"/>
      <c r="GAE16" s="11"/>
      <c r="GAF16" s="11"/>
      <c r="GAG16" s="11"/>
      <c r="GAH16" s="11"/>
      <c r="GAI16" s="11"/>
      <c r="GAJ16" s="11"/>
      <c r="GAK16" s="11"/>
      <c r="GAL16" s="11"/>
      <c r="GAM16" s="11"/>
      <c r="GAN16" s="11"/>
      <c r="GAO16" s="11"/>
      <c r="GAP16" s="11"/>
      <c r="GAQ16" s="11"/>
      <c r="GAR16" s="11"/>
      <c r="GAS16" s="11"/>
      <c r="GAT16" s="11"/>
      <c r="GAU16" s="11"/>
      <c r="GAV16" s="11"/>
      <c r="GAW16" s="11"/>
      <c r="GAX16" s="11"/>
      <c r="GAY16" s="11"/>
      <c r="GAZ16" s="11"/>
      <c r="GBA16" s="11"/>
      <c r="GBB16" s="11"/>
      <c r="GBC16" s="11"/>
      <c r="GBD16" s="11"/>
      <c r="GBE16" s="11"/>
      <c r="GBF16" s="11"/>
      <c r="GBG16" s="11"/>
      <c r="GBH16" s="11"/>
      <c r="GBI16" s="11"/>
      <c r="GBJ16" s="11"/>
      <c r="GBK16" s="11"/>
      <c r="GBL16" s="11"/>
      <c r="GBM16" s="11"/>
      <c r="GBN16" s="11"/>
      <c r="GBO16" s="11"/>
      <c r="GBP16" s="11"/>
      <c r="GBQ16" s="11"/>
      <c r="GBR16" s="11"/>
      <c r="GBS16" s="11"/>
      <c r="GBT16" s="11"/>
      <c r="GBU16" s="11"/>
      <c r="GBV16" s="11"/>
      <c r="GBW16" s="11"/>
      <c r="GBX16" s="11"/>
      <c r="GBY16" s="11"/>
      <c r="GBZ16" s="11"/>
      <c r="GCA16" s="11"/>
      <c r="GCB16" s="11"/>
      <c r="GCC16" s="11"/>
      <c r="GCD16" s="11"/>
      <c r="GCE16" s="11"/>
      <c r="GCF16" s="11"/>
      <c r="GCG16" s="11"/>
      <c r="GCH16" s="11"/>
      <c r="GCI16" s="11"/>
      <c r="GCJ16" s="11"/>
      <c r="GCK16" s="11"/>
      <c r="GCL16" s="11"/>
      <c r="GCM16" s="11"/>
      <c r="GCN16" s="11"/>
      <c r="GCO16" s="11"/>
      <c r="GCP16" s="11"/>
      <c r="GCQ16" s="11"/>
      <c r="GCR16" s="11"/>
      <c r="GCS16" s="11"/>
      <c r="GCT16" s="11"/>
      <c r="GCU16" s="11"/>
      <c r="GCV16" s="11"/>
      <c r="GCW16" s="11"/>
      <c r="GCX16" s="11"/>
      <c r="GCY16" s="11"/>
      <c r="GCZ16" s="11"/>
      <c r="GDA16" s="11"/>
      <c r="GDB16" s="11"/>
      <c r="GDC16" s="11"/>
      <c r="GDD16" s="11"/>
      <c r="GDE16" s="11"/>
      <c r="GDF16" s="11"/>
      <c r="GDG16" s="11"/>
      <c r="GDH16" s="11"/>
      <c r="GDI16" s="11"/>
      <c r="GDJ16" s="11"/>
      <c r="GDK16" s="11"/>
      <c r="GDL16" s="11"/>
      <c r="GDM16" s="11"/>
      <c r="GDN16" s="11"/>
      <c r="GDO16" s="11"/>
      <c r="GDP16" s="11"/>
      <c r="GDQ16" s="11"/>
      <c r="GDR16" s="11"/>
      <c r="GDS16" s="11"/>
      <c r="GDT16" s="11"/>
      <c r="GDU16" s="11"/>
      <c r="GDV16" s="11"/>
      <c r="GDW16" s="11"/>
      <c r="GDX16" s="11"/>
      <c r="GDY16" s="11"/>
      <c r="GDZ16" s="11"/>
      <c r="GEA16" s="11"/>
      <c r="GEB16" s="11"/>
      <c r="GEC16" s="11"/>
      <c r="GED16" s="11"/>
      <c r="GEE16" s="11"/>
      <c r="GEF16" s="11"/>
      <c r="GEG16" s="11"/>
      <c r="GEH16" s="11"/>
      <c r="GEI16" s="11"/>
      <c r="GEJ16" s="11"/>
      <c r="GEK16" s="11"/>
      <c r="GEL16" s="11"/>
      <c r="GEM16" s="11"/>
      <c r="GEN16" s="11"/>
      <c r="GEO16" s="11"/>
      <c r="GEP16" s="11"/>
      <c r="GEQ16" s="11"/>
      <c r="GER16" s="11"/>
      <c r="GES16" s="11"/>
      <c r="GET16" s="11"/>
      <c r="GEU16" s="11"/>
      <c r="GEV16" s="11"/>
      <c r="GEW16" s="11"/>
      <c r="GEX16" s="11"/>
      <c r="GEY16" s="11"/>
      <c r="GEZ16" s="11"/>
      <c r="GFA16" s="11"/>
      <c r="GFB16" s="11"/>
      <c r="GFC16" s="11"/>
      <c r="GFD16" s="11"/>
      <c r="GFE16" s="11"/>
      <c r="GFF16" s="11"/>
      <c r="GFG16" s="11"/>
      <c r="GFH16" s="11"/>
      <c r="GFI16" s="11"/>
      <c r="GFJ16" s="11"/>
      <c r="GFK16" s="11"/>
      <c r="GFL16" s="11"/>
      <c r="GFM16" s="11"/>
      <c r="GFN16" s="11"/>
      <c r="GFO16" s="11"/>
      <c r="GFP16" s="11"/>
      <c r="GFQ16" s="11"/>
      <c r="GFR16" s="11"/>
      <c r="GFS16" s="11"/>
      <c r="GFT16" s="11"/>
      <c r="GFU16" s="11"/>
      <c r="GFV16" s="11"/>
      <c r="GFW16" s="11"/>
      <c r="GFX16" s="11"/>
      <c r="GFY16" s="11"/>
      <c r="GFZ16" s="11"/>
      <c r="GGA16" s="11"/>
      <c r="GGB16" s="11"/>
      <c r="GGC16" s="11"/>
      <c r="GGD16" s="11"/>
      <c r="GGE16" s="11"/>
      <c r="GGF16" s="11"/>
      <c r="GGG16" s="11"/>
      <c r="GGH16" s="11"/>
      <c r="GGI16" s="11"/>
      <c r="GGJ16" s="11"/>
      <c r="GGK16" s="11"/>
      <c r="GGL16" s="11"/>
      <c r="GGM16" s="11"/>
      <c r="GGN16" s="11"/>
      <c r="GGO16" s="11"/>
      <c r="GGP16" s="11"/>
      <c r="GGQ16" s="11"/>
      <c r="GGR16" s="11"/>
      <c r="GGS16" s="11"/>
      <c r="GGT16" s="11"/>
      <c r="GGU16" s="11"/>
      <c r="GGV16" s="11"/>
      <c r="GGW16" s="11"/>
      <c r="GGX16" s="11"/>
      <c r="GGY16" s="11"/>
      <c r="GGZ16" s="11"/>
      <c r="GHA16" s="11"/>
      <c r="GHB16" s="11"/>
      <c r="GHC16" s="11"/>
      <c r="GHD16" s="11"/>
      <c r="GHE16" s="11"/>
      <c r="GHF16" s="11"/>
      <c r="GHG16" s="11"/>
      <c r="GHH16" s="11"/>
      <c r="GHI16" s="11"/>
      <c r="GHJ16" s="11"/>
      <c r="GHK16" s="11"/>
      <c r="GHL16" s="11"/>
      <c r="GHM16" s="11"/>
      <c r="GHN16" s="11"/>
      <c r="GHO16" s="11"/>
      <c r="GHP16" s="11"/>
      <c r="GHQ16" s="11"/>
      <c r="GHR16" s="11"/>
      <c r="GHS16" s="11"/>
      <c r="GHT16" s="11"/>
      <c r="GHU16" s="11"/>
      <c r="GHV16" s="11"/>
      <c r="GHW16" s="11"/>
      <c r="GHX16" s="11"/>
      <c r="GHY16" s="11"/>
      <c r="GHZ16" s="11"/>
      <c r="GIA16" s="11"/>
      <c r="GIB16" s="11"/>
      <c r="GIC16" s="11"/>
      <c r="GID16" s="11"/>
      <c r="GIE16" s="11"/>
      <c r="GIF16" s="11"/>
      <c r="GIG16" s="11"/>
      <c r="GIH16" s="11"/>
      <c r="GII16" s="11"/>
      <c r="GIJ16" s="11"/>
      <c r="GIK16" s="11"/>
      <c r="GIL16" s="11"/>
      <c r="GIM16" s="11"/>
      <c r="GIN16" s="11"/>
      <c r="GIO16" s="11"/>
      <c r="GIP16" s="11"/>
      <c r="GIQ16" s="11"/>
      <c r="GIR16" s="11"/>
      <c r="GIS16" s="11"/>
      <c r="GIT16" s="11"/>
      <c r="GIU16" s="11"/>
      <c r="GIV16" s="11"/>
      <c r="GIW16" s="11"/>
      <c r="GIX16" s="11"/>
      <c r="GIY16" s="11"/>
      <c r="GIZ16" s="11"/>
      <c r="GJA16" s="11"/>
      <c r="GJB16" s="11"/>
      <c r="GJC16" s="11"/>
      <c r="GJD16" s="11"/>
      <c r="GJE16" s="11"/>
      <c r="GJF16" s="11"/>
      <c r="GJG16" s="11"/>
      <c r="GJH16" s="11"/>
      <c r="GJI16" s="11"/>
      <c r="GJJ16" s="11"/>
      <c r="GJK16" s="11"/>
      <c r="GJL16" s="11"/>
      <c r="GJM16" s="11"/>
      <c r="GJN16" s="11"/>
      <c r="GJO16" s="11"/>
      <c r="GJP16" s="11"/>
      <c r="GJQ16" s="11"/>
      <c r="GJR16" s="11"/>
      <c r="GJS16" s="11"/>
      <c r="GJT16" s="11"/>
      <c r="GJU16" s="11"/>
      <c r="GJV16" s="11"/>
      <c r="GJW16" s="11"/>
      <c r="GJX16" s="11"/>
      <c r="GJY16" s="11"/>
      <c r="GJZ16" s="11"/>
      <c r="GKA16" s="11"/>
      <c r="GKB16" s="11"/>
      <c r="GKC16" s="11"/>
      <c r="GKD16" s="11"/>
      <c r="GKE16" s="11"/>
      <c r="GKF16" s="11"/>
      <c r="GKG16" s="11"/>
      <c r="GKH16" s="11"/>
      <c r="GKI16" s="11"/>
      <c r="GKJ16" s="11"/>
      <c r="GKK16" s="11"/>
      <c r="GKL16" s="11"/>
      <c r="GKM16" s="11"/>
      <c r="GKN16" s="11"/>
      <c r="GKO16" s="11"/>
      <c r="GKP16" s="11"/>
      <c r="GKQ16" s="11"/>
      <c r="GKR16" s="11"/>
      <c r="GKS16" s="11"/>
      <c r="GKT16" s="11"/>
      <c r="GKU16" s="11"/>
      <c r="GKV16" s="11"/>
      <c r="GKW16" s="11"/>
      <c r="GKX16" s="11"/>
      <c r="GKY16" s="11"/>
      <c r="GKZ16" s="11"/>
      <c r="GLA16" s="11"/>
      <c r="GLB16" s="11"/>
      <c r="GLC16" s="11"/>
      <c r="GLD16" s="11"/>
      <c r="GLE16" s="11"/>
      <c r="GLF16" s="11"/>
      <c r="GLG16" s="11"/>
      <c r="GLH16" s="11"/>
      <c r="GLI16" s="11"/>
      <c r="GLJ16" s="11"/>
      <c r="GLK16" s="11"/>
      <c r="GLL16" s="11"/>
      <c r="GLM16" s="11"/>
      <c r="GLN16" s="11"/>
      <c r="GLO16" s="11"/>
      <c r="GLP16" s="11"/>
      <c r="GLQ16" s="11"/>
      <c r="GLR16" s="11"/>
      <c r="GLS16" s="11"/>
      <c r="GLT16" s="11"/>
      <c r="GLU16" s="11"/>
      <c r="GLV16" s="11"/>
      <c r="GLW16" s="11"/>
      <c r="GLX16" s="11"/>
      <c r="GLY16" s="11"/>
      <c r="GLZ16" s="11"/>
      <c r="GMA16" s="11"/>
      <c r="GMB16" s="11"/>
      <c r="GMC16" s="11"/>
      <c r="GMD16" s="11"/>
      <c r="GME16" s="11"/>
      <c r="GMF16" s="11"/>
      <c r="GMG16" s="11"/>
      <c r="GMH16" s="11"/>
      <c r="GMI16" s="11"/>
      <c r="GMJ16" s="11"/>
      <c r="GMK16" s="11"/>
      <c r="GML16" s="11"/>
      <c r="GMM16" s="11"/>
      <c r="GMN16" s="11"/>
      <c r="GMO16" s="11"/>
      <c r="GMP16" s="11"/>
      <c r="GMQ16" s="11"/>
      <c r="GMR16" s="11"/>
      <c r="GMS16" s="11"/>
      <c r="GMT16" s="11"/>
      <c r="GMU16" s="11"/>
      <c r="GMV16" s="11"/>
      <c r="GMW16" s="11"/>
      <c r="GMX16" s="11"/>
      <c r="GMY16" s="11"/>
      <c r="GMZ16" s="11"/>
      <c r="GNA16" s="11"/>
      <c r="GNB16" s="11"/>
      <c r="GNC16" s="11"/>
      <c r="GND16" s="11"/>
      <c r="GNE16" s="11"/>
      <c r="GNF16" s="11"/>
      <c r="GNG16" s="11"/>
      <c r="GNH16" s="11"/>
      <c r="GNI16" s="11"/>
      <c r="GNJ16" s="11"/>
      <c r="GNK16" s="11"/>
      <c r="GNL16" s="11"/>
      <c r="GNM16" s="11"/>
      <c r="GNN16" s="11"/>
      <c r="GNO16" s="11"/>
      <c r="GNP16" s="11"/>
      <c r="GNQ16" s="11"/>
      <c r="GNR16" s="11"/>
      <c r="GNS16" s="11"/>
      <c r="GNT16" s="11"/>
      <c r="GNU16" s="11"/>
      <c r="GNV16" s="11"/>
      <c r="GNW16" s="11"/>
      <c r="GNX16" s="11"/>
      <c r="GNY16" s="11"/>
      <c r="GNZ16" s="11"/>
      <c r="GOA16" s="11"/>
      <c r="GOB16" s="11"/>
      <c r="GOC16" s="11"/>
      <c r="GOD16" s="11"/>
      <c r="GOE16" s="11"/>
      <c r="GOF16" s="11"/>
      <c r="GOG16" s="11"/>
      <c r="GOH16" s="11"/>
      <c r="GOI16" s="11"/>
      <c r="GOJ16" s="11"/>
      <c r="GOK16" s="11"/>
      <c r="GOL16" s="11"/>
      <c r="GOM16" s="11"/>
      <c r="GON16" s="11"/>
      <c r="GOO16" s="11"/>
      <c r="GOP16" s="11"/>
      <c r="GOQ16" s="11"/>
      <c r="GOR16" s="11"/>
      <c r="GOS16" s="11"/>
      <c r="GOT16" s="11"/>
      <c r="GOU16" s="11"/>
      <c r="GOV16" s="11"/>
      <c r="GOW16" s="11"/>
      <c r="GOX16" s="11"/>
      <c r="GOY16" s="11"/>
      <c r="GOZ16" s="11"/>
      <c r="GPA16" s="11"/>
      <c r="GPB16" s="11"/>
      <c r="GPC16" s="11"/>
      <c r="GPD16" s="11"/>
      <c r="GPE16" s="11"/>
      <c r="GPF16" s="11"/>
      <c r="GPG16" s="11"/>
      <c r="GPH16" s="11"/>
      <c r="GPI16" s="11"/>
      <c r="GPJ16" s="11"/>
      <c r="GPK16" s="11"/>
      <c r="GPL16" s="11"/>
      <c r="GPM16" s="11"/>
      <c r="GPN16" s="11"/>
      <c r="GPO16" s="11"/>
      <c r="GPP16" s="11"/>
      <c r="GPQ16" s="11"/>
      <c r="GPR16" s="11"/>
      <c r="GPS16" s="11"/>
      <c r="GPT16" s="11"/>
      <c r="GPU16" s="11"/>
      <c r="GPV16" s="11"/>
      <c r="GPW16" s="11"/>
      <c r="GPX16" s="11"/>
      <c r="GPY16" s="11"/>
      <c r="GPZ16" s="11"/>
      <c r="GQA16" s="11"/>
      <c r="GQB16" s="11"/>
      <c r="GQC16" s="11"/>
      <c r="GQD16" s="11"/>
      <c r="GQE16" s="11"/>
      <c r="GQF16" s="11"/>
      <c r="GQG16" s="11"/>
      <c r="GQH16" s="11"/>
      <c r="GQI16" s="11"/>
      <c r="GQJ16" s="11"/>
      <c r="GQK16" s="11"/>
      <c r="GQL16" s="11"/>
      <c r="GQM16" s="11"/>
      <c r="GQN16" s="11"/>
      <c r="GQO16" s="11"/>
      <c r="GQP16" s="11"/>
      <c r="GQQ16" s="11"/>
      <c r="GQR16" s="11"/>
      <c r="GQS16" s="11"/>
      <c r="GQT16" s="11"/>
      <c r="GQU16" s="11"/>
      <c r="GQV16" s="11"/>
      <c r="GQW16" s="11"/>
      <c r="GQX16" s="11"/>
      <c r="GQY16" s="11"/>
      <c r="GQZ16" s="11"/>
      <c r="GRA16" s="11"/>
      <c r="GRB16" s="11"/>
      <c r="GRC16" s="11"/>
      <c r="GRD16" s="11"/>
      <c r="GRE16" s="11"/>
      <c r="GRF16" s="11"/>
      <c r="GRG16" s="11"/>
      <c r="GRH16" s="11"/>
      <c r="GRI16" s="11"/>
      <c r="GRJ16" s="11"/>
      <c r="GRK16" s="11"/>
      <c r="GRL16" s="11"/>
      <c r="GRM16" s="11"/>
      <c r="GRN16" s="11"/>
      <c r="GRO16" s="11"/>
      <c r="GRP16" s="11"/>
      <c r="GRQ16" s="11"/>
      <c r="GRR16" s="11"/>
      <c r="GRS16" s="11"/>
      <c r="GRT16" s="11"/>
      <c r="GRU16" s="11"/>
      <c r="GRV16" s="11"/>
      <c r="GRW16" s="11"/>
      <c r="GRX16" s="11"/>
      <c r="GRY16" s="11"/>
      <c r="GRZ16" s="11"/>
      <c r="GSA16" s="11"/>
      <c r="GSB16" s="11"/>
      <c r="GSC16" s="11"/>
      <c r="GSD16" s="11"/>
      <c r="GSE16" s="11"/>
      <c r="GSF16" s="11"/>
      <c r="GSG16" s="11"/>
      <c r="GSH16" s="11"/>
      <c r="GSI16" s="11"/>
      <c r="GSJ16" s="11"/>
      <c r="GSK16" s="11"/>
      <c r="GSL16" s="11"/>
      <c r="GSM16" s="11"/>
      <c r="GSN16" s="11"/>
      <c r="GSO16" s="11"/>
      <c r="GSP16" s="11"/>
      <c r="GSQ16" s="11"/>
      <c r="GSR16" s="11"/>
      <c r="GSS16" s="11"/>
      <c r="GST16" s="11"/>
      <c r="GSU16" s="11"/>
      <c r="GSV16" s="11"/>
      <c r="GSW16" s="11"/>
      <c r="GSX16" s="11"/>
      <c r="GSY16" s="11"/>
      <c r="GSZ16" s="11"/>
      <c r="GTA16" s="11"/>
      <c r="GTB16" s="11"/>
      <c r="GTC16" s="11"/>
      <c r="GTD16" s="11"/>
      <c r="GTE16" s="11"/>
      <c r="GTF16" s="11"/>
      <c r="GTG16" s="11"/>
      <c r="GTH16" s="11"/>
      <c r="GTI16" s="11"/>
      <c r="GTJ16" s="11"/>
      <c r="GTK16" s="11"/>
      <c r="GTL16" s="11"/>
      <c r="GTM16" s="11"/>
      <c r="GTN16" s="11"/>
      <c r="GTO16" s="11"/>
      <c r="GTP16" s="11"/>
      <c r="GTQ16" s="11"/>
      <c r="GTR16" s="11"/>
      <c r="GTS16" s="11"/>
      <c r="GTT16" s="11"/>
      <c r="GTU16" s="11"/>
      <c r="GTV16" s="11"/>
      <c r="GTW16" s="11"/>
      <c r="GTX16" s="11"/>
      <c r="GTY16" s="11"/>
      <c r="GTZ16" s="11"/>
      <c r="GUA16" s="11"/>
      <c r="GUB16" s="11"/>
      <c r="GUC16" s="11"/>
      <c r="GUD16" s="11"/>
      <c r="GUE16" s="11"/>
      <c r="GUF16" s="11"/>
      <c r="GUG16" s="11"/>
      <c r="GUH16" s="11"/>
      <c r="GUI16" s="11"/>
      <c r="GUJ16" s="11"/>
      <c r="GUK16" s="11"/>
      <c r="GUL16" s="11"/>
      <c r="GUM16" s="11"/>
      <c r="GUN16" s="11"/>
      <c r="GUO16" s="11"/>
      <c r="GUP16" s="11"/>
      <c r="GUQ16" s="11"/>
      <c r="GUR16" s="11"/>
      <c r="GUS16" s="11"/>
      <c r="GUT16" s="11"/>
      <c r="GUU16" s="11"/>
      <c r="GUV16" s="11"/>
      <c r="GUW16" s="11"/>
      <c r="GUX16" s="11"/>
      <c r="GUY16" s="11"/>
      <c r="GUZ16" s="11"/>
      <c r="GVA16" s="11"/>
      <c r="GVB16" s="11"/>
      <c r="GVC16" s="11"/>
      <c r="GVD16" s="11"/>
      <c r="GVE16" s="11"/>
      <c r="GVF16" s="11"/>
      <c r="GVG16" s="11"/>
      <c r="GVH16" s="11"/>
      <c r="GVI16" s="11"/>
      <c r="GVJ16" s="11"/>
      <c r="GVK16" s="11"/>
      <c r="GVL16" s="11"/>
      <c r="GVM16" s="11"/>
      <c r="GVN16" s="11"/>
      <c r="GVO16" s="11"/>
      <c r="GVP16" s="11"/>
      <c r="GVQ16" s="11"/>
      <c r="GVR16" s="11"/>
      <c r="GVS16" s="11"/>
      <c r="GVT16" s="11"/>
      <c r="GVU16" s="11"/>
      <c r="GVV16" s="11"/>
      <c r="GVW16" s="11"/>
      <c r="GVX16" s="11"/>
      <c r="GVY16" s="11"/>
      <c r="GVZ16" s="11"/>
      <c r="GWA16" s="11"/>
      <c r="GWB16" s="11"/>
      <c r="GWC16" s="11"/>
      <c r="GWD16" s="11"/>
      <c r="GWE16" s="11"/>
      <c r="GWF16" s="11"/>
      <c r="GWG16" s="11"/>
      <c r="GWH16" s="11"/>
      <c r="GWI16" s="11"/>
      <c r="GWJ16" s="11"/>
      <c r="GWK16" s="11"/>
      <c r="GWL16" s="11"/>
      <c r="GWM16" s="11"/>
      <c r="GWN16" s="11"/>
      <c r="GWO16" s="11"/>
      <c r="GWP16" s="11"/>
      <c r="GWQ16" s="11"/>
      <c r="GWR16" s="11"/>
      <c r="GWS16" s="11"/>
      <c r="GWT16" s="11"/>
      <c r="GWU16" s="11"/>
      <c r="GWV16" s="11"/>
      <c r="GWW16" s="11"/>
      <c r="GWX16" s="11"/>
      <c r="GWY16" s="11"/>
      <c r="GWZ16" s="11"/>
      <c r="GXA16" s="11"/>
      <c r="GXB16" s="11"/>
      <c r="GXC16" s="11"/>
      <c r="GXD16" s="11"/>
      <c r="GXE16" s="11"/>
      <c r="GXF16" s="11"/>
      <c r="GXG16" s="11"/>
      <c r="GXH16" s="11"/>
      <c r="GXI16" s="11"/>
      <c r="GXJ16" s="11"/>
      <c r="GXK16" s="11"/>
      <c r="GXL16" s="11"/>
      <c r="GXM16" s="11"/>
      <c r="GXN16" s="11"/>
      <c r="GXO16" s="11"/>
      <c r="GXP16" s="11"/>
      <c r="GXQ16" s="11"/>
      <c r="GXR16" s="11"/>
      <c r="GXS16" s="11"/>
      <c r="GXT16" s="11"/>
      <c r="GXU16" s="11"/>
      <c r="GXV16" s="11"/>
      <c r="GXW16" s="11"/>
      <c r="GXX16" s="11"/>
      <c r="GXY16" s="11"/>
      <c r="GXZ16" s="11"/>
      <c r="GYA16" s="11"/>
      <c r="GYB16" s="11"/>
      <c r="GYC16" s="11"/>
      <c r="GYD16" s="11"/>
      <c r="GYE16" s="11"/>
      <c r="GYF16" s="11"/>
      <c r="GYG16" s="11"/>
      <c r="GYH16" s="11"/>
      <c r="GYI16" s="11"/>
      <c r="GYJ16" s="11"/>
      <c r="GYK16" s="11"/>
      <c r="GYL16" s="11"/>
      <c r="GYM16" s="11"/>
      <c r="GYN16" s="11"/>
      <c r="GYO16" s="11"/>
      <c r="GYP16" s="11"/>
      <c r="GYQ16" s="11"/>
      <c r="GYR16" s="11"/>
      <c r="GYS16" s="11"/>
      <c r="GYT16" s="11"/>
      <c r="GYU16" s="11"/>
      <c r="GYV16" s="11"/>
      <c r="GYW16" s="11"/>
      <c r="GYX16" s="11"/>
      <c r="GYY16" s="11"/>
      <c r="GYZ16" s="11"/>
      <c r="GZA16" s="11"/>
      <c r="GZB16" s="11"/>
      <c r="GZC16" s="11"/>
      <c r="GZD16" s="11"/>
      <c r="GZE16" s="11"/>
      <c r="GZF16" s="11"/>
      <c r="GZG16" s="11"/>
      <c r="GZH16" s="11"/>
      <c r="GZI16" s="11"/>
      <c r="GZJ16" s="11"/>
      <c r="GZK16" s="11"/>
      <c r="GZL16" s="11"/>
      <c r="GZM16" s="11"/>
      <c r="GZN16" s="11"/>
      <c r="GZO16" s="11"/>
      <c r="GZP16" s="11"/>
      <c r="GZQ16" s="11"/>
      <c r="GZR16" s="11"/>
      <c r="GZS16" s="11"/>
      <c r="GZT16" s="11"/>
      <c r="GZU16" s="11"/>
      <c r="GZV16" s="11"/>
      <c r="GZW16" s="11"/>
      <c r="GZX16" s="11"/>
      <c r="GZY16" s="11"/>
      <c r="GZZ16" s="11"/>
      <c r="HAA16" s="11"/>
      <c r="HAB16" s="11"/>
      <c r="HAC16" s="11"/>
      <c r="HAD16" s="11"/>
      <c r="HAE16" s="11"/>
      <c r="HAF16" s="11"/>
      <c r="HAG16" s="11"/>
      <c r="HAH16" s="11"/>
      <c r="HAI16" s="11"/>
      <c r="HAJ16" s="11"/>
      <c r="HAK16" s="11"/>
      <c r="HAL16" s="11"/>
      <c r="HAM16" s="11"/>
      <c r="HAN16" s="11"/>
      <c r="HAO16" s="11"/>
      <c r="HAP16" s="11"/>
      <c r="HAQ16" s="11"/>
      <c r="HAR16" s="11"/>
      <c r="HAS16" s="11"/>
      <c r="HAT16" s="11"/>
      <c r="HAU16" s="11"/>
      <c r="HAV16" s="11"/>
      <c r="HAW16" s="11"/>
      <c r="HAX16" s="11"/>
      <c r="HAY16" s="11"/>
      <c r="HAZ16" s="11"/>
      <c r="HBA16" s="11"/>
      <c r="HBB16" s="11"/>
      <c r="HBC16" s="11"/>
      <c r="HBD16" s="11"/>
      <c r="HBE16" s="11"/>
      <c r="HBF16" s="11"/>
      <c r="HBG16" s="11"/>
      <c r="HBH16" s="11"/>
      <c r="HBI16" s="11"/>
      <c r="HBJ16" s="11"/>
      <c r="HBK16" s="11"/>
      <c r="HBL16" s="11"/>
      <c r="HBM16" s="11"/>
      <c r="HBN16" s="11"/>
      <c r="HBO16" s="11"/>
      <c r="HBP16" s="11"/>
      <c r="HBQ16" s="11"/>
      <c r="HBR16" s="11"/>
      <c r="HBS16" s="11"/>
      <c r="HBT16" s="11"/>
      <c r="HBU16" s="11"/>
      <c r="HBV16" s="11"/>
      <c r="HBW16" s="11"/>
      <c r="HBX16" s="11"/>
      <c r="HBY16" s="11"/>
      <c r="HBZ16" s="11"/>
      <c r="HCA16" s="11"/>
      <c r="HCB16" s="11"/>
      <c r="HCC16" s="11"/>
      <c r="HCD16" s="11"/>
      <c r="HCE16" s="11"/>
      <c r="HCF16" s="11"/>
      <c r="HCG16" s="11"/>
      <c r="HCH16" s="11"/>
      <c r="HCI16" s="11"/>
      <c r="HCJ16" s="11"/>
      <c r="HCK16" s="11"/>
      <c r="HCL16" s="11"/>
      <c r="HCM16" s="11"/>
      <c r="HCN16" s="11"/>
      <c r="HCO16" s="11"/>
      <c r="HCP16" s="11"/>
      <c r="HCQ16" s="11"/>
      <c r="HCR16" s="11"/>
      <c r="HCS16" s="11"/>
      <c r="HCT16" s="11"/>
      <c r="HCU16" s="11"/>
      <c r="HCV16" s="11"/>
      <c r="HCW16" s="11"/>
      <c r="HCX16" s="11"/>
      <c r="HCY16" s="11"/>
      <c r="HCZ16" s="11"/>
      <c r="HDA16" s="11"/>
      <c r="HDB16" s="11"/>
      <c r="HDC16" s="11"/>
      <c r="HDD16" s="11"/>
      <c r="HDE16" s="11"/>
      <c r="HDF16" s="11"/>
      <c r="HDG16" s="11"/>
      <c r="HDH16" s="11"/>
      <c r="HDI16" s="11"/>
      <c r="HDJ16" s="11"/>
      <c r="HDK16" s="11"/>
      <c r="HDL16" s="11"/>
      <c r="HDM16" s="11"/>
      <c r="HDN16" s="11"/>
      <c r="HDO16" s="11"/>
      <c r="HDP16" s="11"/>
      <c r="HDQ16" s="11"/>
      <c r="HDR16" s="11"/>
      <c r="HDS16" s="11"/>
      <c r="HDT16" s="11"/>
      <c r="HDU16" s="11"/>
      <c r="HDV16" s="11"/>
      <c r="HDW16" s="11"/>
      <c r="HDX16" s="11"/>
      <c r="HDY16" s="11"/>
      <c r="HDZ16" s="11"/>
      <c r="HEA16" s="11"/>
      <c r="HEB16" s="11"/>
      <c r="HEC16" s="11"/>
      <c r="HED16" s="11"/>
      <c r="HEE16" s="11"/>
      <c r="HEF16" s="11"/>
      <c r="HEG16" s="11"/>
      <c r="HEH16" s="11"/>
      <c r="HEI16" s="11"/>
      <c r="HEJ16" s="11"/>
      <c r="HEK16" s="11"/>
      <c r="HEL16" s="11"/>
      <c r="HEM16" s="11"/>
      <c r="HEN16" s="11"/>
      <c r="HEO16" s="11"/>
      <c r="HEP16" s="11"/>
      <c r="HEQ16" s="11"/>
      <c r="HER16" s="11"/>
      <c r="HES16" s="11"/>
      <c r="HET16" s="11"/>
      <c r="HEU16" s="11"/>
      <c r="HEV16" s="11"/>
      <c r="HEW16" s="11"/>
      <c r="HEX16" s="11"/>
      <c r="HEY16" s="11"/>
      <c r="HEZ16" s="11"/>
      <c r="HFA16" s="11"/>
      <c r="HFB16" s="11"/>
      <c r="HFC16" s="11"/>
      <c r="HFD16" s="11"/>
      <c r="HFE16" s="11"/>
      <c r="HFF16" s="11"/>
      <c r="HFG16" s="11"/>
      <c r="HFH16" s="11"/>
      <c r="HFI16" s="11"/>
      <c r="HFJ16" s="11"/>
      <c r="HFK16" s="11"/>
      <c r="HFL16" s="11"/>
      <c r="HFM16" s="11"/>
      <c r="HFN16" s="11"/>
      <c r="HFO16" s="11"/>
      <c r="HFP16" s="11"/>
      <c r="HFQ16" s="11"/>
      <c r="HFR16" s="11"/>
      <c r="HFS16" s="11"/>
      <c r="HFT16" s="11"/>
      <c r="HFU16" s="11"/>
      <c r="HFV16" s="11"/>
      <c r="HFW16" s="11"/>
      <c r="HFX16" s="11"/>
      <c r="HFY16" s="11"/>
      <c r="HFZ16" s="11"/>
      <c r="HGA16" s="11"/>
      <c r="HGB16" s="11"/>
      <c r="HGC16" s="11"/>
      <c r="HGD16" s="11"/>
      <c r="HGE16" s="11"/>
      <c r="HGF16" s="11"/>
      <c r="HGG16" s="11"/>
      <c r="HGH16" s="11"/>
      <c r="HGI16" s="11"/>
      <c r="HGJ16" s="11"/>
      <c r="HGK16" s="11"/>
      <c r="HGL16" s="11"/>
      <c r="HGM16" s="11"/>
      <c r="HGN16" s="11"/>
      <c r="HGO16" s="11"/>
      <c r="HGP16" s="11"/>
      <c r="HGQ16" s="11"/>
      <c r="HGR16" s="11"/>
      <c r="HGS16" s="11"/>
      <c r="HGT16" s="11"/>
      <c r="HGU16" s="11"/>
      <c r="HGV16" s="11"/>
      <c r="HGW16" s="11"/>
      <c r="HGX16" s="11"/>
      <c r="HGY16" s="11"/>
      <c r="HGZ16" s="11"/>
      <c r="HHA16" s="11"/>
      <c r="HHB16" s="11"/>
      <c r="HHC16" s="11"/>
      <c r="HHD16" s="11"/>
      <c r="HHE16" s="11"/>
      <c r="HHF16" s="11"/>
      <c r="HHG16" s="11"/>
      <c r="HHH16" s="11"/>
      <c r="HHI16" s="11"/>
      <c r="HHJ16" s="11"/>
      <c r="HHK16" s="11"/>
      <c r="HHL16" s="11"/>
      <c r="HHM16" s="11"/>
      <c r="HHN16" s="11"/>
      <c r="HHO16" s="11"/>
      <c r="HHP16" s="11"/>
      <c r="HHQ16" s="11"/>
      <c r="HHR16" s="11"/>
      <c r="HHS16" s="11"/>
      <c r="HHT16" s="11"/>
      <c r="HHU16" s="11"/>
      <c r="HHV16" s="11"/>
      <c r="HHW16" s="11"/>
      <c r="HHX16" s="11"/>
      <c r="HHY16" s="11"/>
      <c r="HHZ16" s="11"/>
      <c r="HIA16" s="11"/>
      <c r="HIB16" s="11"/>
      <c r="HIC16" s="11"/>
      <c r="HID16" s="11"/>
      <c r="HIE16" s="11"/>
      <c r="HIF16" s="11"/>
      <c r="HIG16" s="11"/>
      <c r="HIH16" s="11"/>
      <c r="HII16" s="11"/>
      <c r="HIJ16" s="11"/>
      <c r="HIK16" s="11"/>
      <c r="HIL16" s="11"/>
      <c r="HIM16" s="11"/>
      <c r="HIN16" s="11"/>
      <c r="HIO16" s="11"/>
      <c r="HIP16" s="11"/>
      <c r="HIQ16" s="11"/>
      <c r="HIR16" s="11"/>
      <c r="HIS16" s="11"/>
      <c r="HIT16" s="11"/>
      <c r="HIU16" s="11"/>
      <c r="HIV16" s="11"/>
      <c r="HIW16" s="11"/>
      <c r="HIX16" s="11"/>
      <c r="HIY16" s="11"/>
      <c r="HIZ16" s="11"/>
      <c r="HJA16" s="11"/>
      <c r="HJB16" s="11"/>
      <c r="HJC16" s="11"/>
      <c r="HJD16" s="11"/>
      <c r="HJE16" s="11"/>
      <c r="HJF16" s="11"/>
      <c r="HJG16" s="11"/>
      <c r="HJH16" s="11"/>
      <c r="HJI16" s="11"/>
      <c r="HJJ16" s="11"/>
      <c r="HJK16" s="11"/>
      <c r="HJL16" s="11"/>
      <c r="HJM16" s="11"/>
      <c r="HJN16" s="11"/>
      <c r="HJO16" s="11"/>
      <c r="HJP16" s="11"/>
      <c r="HJQ16" s="11"/>
      <c r="HJR16" s="11"/>
      <c r="HJS16" s="11"/>
      <c r="HJT16" s="11"/>
      <c r="HJU16" s="11"/>
      <c r="HJV16" s="11"/>
      <c r="HJW16" s="11"/>
      <c r="HJX16" s="11"/>
      <c r="HJY16" s="11"/>
      <c r="HJZ16" s="11"/>
      <c r="HKA16" s="11"/>
      <c r="HKB16" s="11"/>
      <c r="HKC16" s="11"/>
      <c r="HKD16" s="11"/>
      <c r="HKE16" s="11"/>
      <c r="HKF16" s="11"/>
      <c r="HKG16" s="11"/>
      <c r="HKH16" s="11"/>
      <c r="HKI16" s="11"/>
      <c r="HKJ16" s="11"/>
      <c r="HKK16" s="11"/>
      <c r="HKL16" s="11"/>
      <c r="HKM16" s="11"/>
      <c r="HKN16" s="11"/>
      <c r="HKO16" s="11"/>
      <c r="HKP16" s="11"/>
      <c r="HKQ16" s="11"/>
      <c r="HKR16" s="11"/>
      <c r="HKS16" s="11"/>
      <c r="HKT16" s="11"/>
      <c r="HKU16" s="11"/>
      <c r="HKV16" s="11"/>
      <c r="HKW16" s="11"/>
      <c r="HKX16" s="11"/>
      <c r="HKY16" s="11"/>
      <c r="HKZ16" s="11"/>
      <c r="HLA16" s="11"/>
      <c r="HLB16" s="11"/>
      <c r="HLC16" s="11"/>
      <c r="HLD16" s="11"/>
      <c r="HLE16" s="11"/>
      <c r="HLF16" s="11"/>
      <c r="HLG16" s="11"/>
      <c r="HLH16" s="11"/>
      <c r="HLI16" s="11"/>
      <c r="HLJ16" s="11"/>
      <c r="HLK16" s="11"/>
      <c r="HLL16" s="11"/>
      <c r="HLM16" s="11"/>
      <c r="HLN16" s="11"/>
      <c r="HLO16" s="11"/>
      <c r="HLP16" s="11"/>
      <c r="HLQ16" s="11"/>
      <c r="HLR16" s="11"/>
      <c r="HLS16" s="11"/>
      <c r="HLT16" s="11"/>
      <c r="HLU16" s="11"/>
      <c r="HLV16" s="11"/>
      <c r="HLW16" s="11"/>
      <c r="HLX16" s="11"/>
      <c r="HLY16" s="11"/>
      <c r="HLZ16" s="11"/>
      <c r="HMA16" s="11"/>
      <c r="HMB16" s="11"/>
      <c r="HMC16" s="11"/>
      <c r="HMD16" s="11"/>
      <c r="HME16" s="11"/>
      <c r="HMF16" s="11"/>
      <c r="HMG16" s="11"/>
      <c r="HMH16" s="11"/>
      <c r="HMI16" s="11"/>
      <c r="HMJ16" s="11"/>
      <c r="HMK16" s="11"/>
      <c r="HML16" s="11"/>
      <c r="HMM16" s="11"/>
      <c r="HMN16" s="11"/>
      <c r="HMO16" s="11"/>
      <c r="HMP16" s="11"/>
      <c r="HMQ16" s="11"/>
      <c r="HMR16" s="11"/>
      <c r="HMS16" s="11"/>
      <c r="HMT16" s="11"/>
      <c r="HMU16" s="11"/>
      <c r="HMV16" s="11"/>
      <c r="HMW16" s="11"/>
      <c r="HMX16" s="11"/>
      <c r="HMY16" s="11"/>
      <c r="HMZ16" s="11"/>
      <c r="HNA16" s="11"/>
      <c r="HNB16" s="11"/>
      <c r="HNC16" s="11"/>
      <c r="HND16" s="11"/>
      <c r="HNE16" s="11"/>
      <c r="HNF16" s="11"/>
      <c r="HNG16" s="11"/>
      <c r="HNH16" s="11"/>
      <c r="HNI16" s="11"/>
      <c r="HNJ16" s="11"/>
      <c r="HNK16" s="11"/>
      <c r="HNL16" s="11"/>
      <c r="HNM16" s="11"/>
      <c r="HNN16" s="11"/>
      <c r="HNO16" s="11"/>
      <c r="HNP16" s="11"/>
      <c r="HNQ16" s="11"/>
      <c r="HNR16" s="11"/>
      <c r="HNS16" s="11"/>
      <c r="HNT16" s="11"/>
      <c r="HNU16" s="11"/>
      <c r="HNV16" s="11"/>
      <c r="HNW16" s="11"/>
      <c r="HNX16" s="11"/>
      <c r="HNY16" s="11"/>
      <c r="HNZ16" s="11"/>
      <c r="HOA16" s="11"/>
      <c r="HOB16" s="11"/>
      <c r="HOC16" s="11"/>
      <c r="HOD16" s="11"/>
      <c r="HOE16" s="11"/>
      <c r="HOF16" s="11"/>
      <c r="HOG16" s="11"/>
      <c r="HOH16" s="11"/>
      <c r="HOI16" s="11"/>
      <c r="HOJ16" s="11"/>
      <c r="HOK16" s="11"/>
      <c r="HOL16" s="11"/>
      <c r="HOM16" s="11"/>
      <c r="HON16" s="11"/>
      <c r="HOO16" s="11"/>
      <c r="HOP16" s="11"/>
      <c r="HOQ16" s="11"/>
      <c r="HOR16" s="11"/>
      <c r="HOS16" s="11"/>
      <c r="HOT16" s="11"/>
      <c r="HOU16" s="11"/>
      <c r="HOV16" s="11"/>
      <c r="HOW16" s="11"/>
      <c r="HOX16" s="11"/>
      <c r="HOY16" s="11"/>
      <c r="HOZ16" s="11"/>
      <c r="HPA16" s="11"/>
      <c r="HPB16" s="11"/>
      <c r="HPC16" s="11"/>
      <c r="HPD16" s="11"/>
      <c r="HPE16" s="11"/>
      <c r="HPF16" s="11"/>
      <c r="HPG16" s="11"/>
      <c r="HPH16" s="11"/>
      <c r="HPI16" s="11"/>
      <c r="HPJ16" s="11"/>
      <c r="HPK16" s="11"/>
      <c r="HPL16" s="11"/>
      <c r="HPM16" s="11"/>
      <c r="HPN16" s="11"/>
      <c r="HPO16" s="11"/>
      <c r="HPP16" s="11"/>
      <c r="HPQ16" s="11"/>
      <c r="HPR16" s="11"/>
      <c r="HPS16" s="11"/>
      <c r="HPT16" s="11"/>
      <c r="HPU16" s="11"/>
      <c r="HPV16" s="11"/>
      <c r="HPW16" s="11"/>
      <c r="HPX16" s="11"/>
      <c r="HPY16" s="11"/>
      <c r="HPZ16" s="11"/>
      <c r="HQA16" s="11"/>
      <c r="HQB16" s="11"/>
      <c r="HQC16" s="11"/>
      <c r="HQD16" s="11"/>
      <c r="HQE16" s="11"/>
      <c r="HQF16" s="11"/>
      <c r="HQG16" s="11"/>
      <c r="HQH16" s="11"/>
      <c r="HQI16" s="11"/>
      <c r="HQJ16" s="11"/>
      <c r="HQK16" s="11"/>
      <c r="HQL16" s="11"/>
      <c r="HQM16" s="11"/>
      <c r="HQN16" s="11"/>
      <c r="HQO16" s="11"/>
      <c r="HQP16" s="11"/>
      <c r="HQQ16" s="11"/>
      <c r="HQR16" s="11"/>
      <c r="HQS16" s="11"/>
      <c r="HQT16" s="11"/>
      <c r="HQU16" s="11"/>
      <c r="HQV16" s="11"/>
      <c r="HQW16" s="11"/>
      <c r="HQX16" s="11"/>
      <c r="HQY16" s="11"/>
      <c r="HQZ16" s="11"/>
      <c r="HRA16" s="11"/>
      <c r="HRB16" s="11"/>
      <c r="HRC16" s="11"/>
      <c r="HRD16" s="11"/>
      <c r="HRE16" s="11"/>
      <c r="HRF16" s="11"/>
      <c r="HRG16" s="11"/>
      <c r="HRH16" s="11"/>
      <c r="HRI16" s="11"/>
      <c r="HRJ16" s="11"/>
      <c r="HRK16" s="11"/>
      <c r="HRL16" s="11"/>
      <c r="HRM16" s="11"/>
      <c r="HRN16" s="11"/>
      <c r="HRO16" s="11"/>
      <c r="HRP16" s="11"/>
      <c r="HRQ16" s="11"/>
      <c r="HRR16" s="11"/>
      <c r="HRS16" s="11"/>
      <c r="HRT16" s="11"/>
      <c r="HRU16" s="11"/>
      <c r="HRV16" s="11"/>
      <c r="HRW16" s="11"/>
      <c r="HRX16" s="11"/>
      <c r="HRY16" s="11"/>
      <c r="HRZ16" s="11"/>
      <c r="HSA16" s="11"/>
      <c r="HSB16" s="11"/>
      <c r="HSC16" s="11"/>
      <c r="HSD16" s="11"/>
      <c r="HSE16" s="11"/>
      <c r="HSF16" s="11"/>
      <c r="HSG16" s="11"/>
      <c r="HSH16" s="11"/>
      <c r="HSI16" s="11"/>
      <c r="HSJ16" s="11"/>
      <c r="HSK16" s="11"/>
      <c r="HSL16" s="11"/>
      <c r="HSM16" s="11"/>
      <c r="HSN16" s="11"/>
      <c r="HSO16" s="11"/>
      <c r="HSP16" s="11"/>
      <c r="HSQ16" s="11"/>
      <c r="HSR16" s="11"/>
      <c r="HSS16" s="11"/>
      <c r="HST16" s="11"/>
      <c r="HSU16" s="11"/>
      <c r="HSV16" s="11"/>
      <c r="HSW16" s="11"/>
      <c r="HSX16" s="11"/>
      <c r="HSY16" s="11"/>
      <c r="HSZ16" s="11"/>
      <c r="HTA16" s="11"/>
      <c r="HTB16" s="11"/>
      <c r="HTC16" s="11"/>
      <c r="HTD16" s="11"/>
      <c r="HTE16" s="11"/>
      <c r="HTF16" s="11"/>
      <c r="HTG16" s="11"/>
      <c r="HTH16" s="11"/>
      <c r="HTI16" s="11"/>
      <c r="HTJ16" s="11"/>
      <c r="HTK16" s="11"/>
      <c r="HTL16" s="11"/>
      <c r="HTM16" s="11"/>
      <c r="HTN16" s="11"/>
      <c r="HTO16" s="11"/>
      <c r="HTP16" s="11"/>
      <c r="HTQ16" s="11"/>
      <c r="HTR16" s="11"/>
      <c r="HTS16" s="11"/>
      <c r="HTT16" s="11"/>
      <c r="HTU16" s="11"/>
      <c r="HTV16" s="11"/>
      <c r="HTW16" s="11"/>
      <c r="HTX16" s="11"/>
      <c r="HTY16" s="11"/>
      <c r="HTZ16" s="11"/>
      <c r="HUA16" s="11"/>
      <c r="HUB16" s="11"/>
      <c r="HUC16" s="11"/>
      <c r="HUD16" s="11"/>
      <c r="HUE16" s="11"/>
      <c r="HUF16" s="11"/>
      <c r="HUG16" s="11"/>
      <c r="HUH16" s="11"/>
      <c r="HUI16" s="11"/>
      <c r="HUJ16" s="11"/>
      <c r="HUK16" s="11"/>
      <c r="HUL16" s="11"/>
      <c r="HUM16" s="11"/>
      <c r="HUN16" s="11"/>
      <c r="HUO16" s="11"/>
      <c r="HUP16" s="11"/>
      <c r="HUQ16" s="11"/>
      <c r="HUR16" s="11"/>
      <c r="HUS16" s="11"/>
      <c r="HUT16" s="11"/>
      <c r="HUU16" s="11"/>
      <c r="HUV16" s="11"/>
      <c r="HUW16" s="11"/>
      <c r="HUX16" s="11"/>
      <c r="HUY16" s="11"/>
      <c r="HUZ16" s="11"/>
      <c r="HVA16" s="11"/>
      <c r="HVB16" s="11"/>
      <c r="HVC16" s="11"/>
      <c r="HVD16" s="11"/>
      <c r="HVE16" s="11"/>
      <c r="HVF16" s="11"/>
      <c r="HVG16" s="11"/>
      <c r="HVH16" s="11"/>
      <c r="HVI16" s="11"/>
      <c r="HVJ16" s="11"/>
      <c r="HVK16" s="11"/>
      <c r="HVL16" s="11"/>
      <c r="HVM16" s="11"/>
      <c r="HVN16" s="11"/>
      <c r="HVO16" s="11"/>
      <c r="HVP16" s="11"/>
      <c r="HVQ16" s="11"/>
      <c r="HVR16" s="11"/>
      <c r="HVS16" s="11"/>
      <c r="HVT16" s="11"/>
      <c r="HVU16" s="11"/>
      <c r="HVV16" s="11"/>
      <c r="HVW16" s="11"/>
      <c r="HVX16" s="11"/>
      <c r="HVY16" s="11"/>
      <c r="HVZ16" s="11"/>
      <c r="HWA16" s="11"/>
      <c r="HWB16" s="11"/>
      <c r="HWC16" s="11"/>
      <c r="HWD16" s="11"/>
      <c r="HWE16" s="11"/>
      <c r="HWF16" s="11"/>
      <c r="HWG16" s="11"/>
      <c r="HWH16" s="11"/>
      <c r="HWI16" s="11"/>
      <c r="HWJ16" s="11"/>
      <c r="HWK16" s="11"/>
      <c r="HWL16" s="11"/>
      <c r="HWM16" s="11"/>
      <c r="HWN16" s="11"/>
      <c r="HWO16" s="11"/>
      <c r="HWP16" s="11"/>
      <c r="HWQ16" s="11"/>
      <c r="HWR16" s="11"/>
      <c r="HWS16" s="11"/>
      <c r="HWT16" s="11"/>
      <c r="HWU16" s="11"/>
      <c r="HWV16" s="11"/>
      <c r="HWW16" s="11"/>
      <c r="HWX16" s="11"/>
      <c r="HWY16" s="11"/>
      <c r="HWZ16" s="11"/>
      <c r="HXA16" s="11"/>
      <c r="HXB16" s="11"/>
      <c r="HXC16" s="11"/>
      <c r="HXD16" s="11"/>
      <c r="HXE16" s="11"/>
      <c r="HXF16" s="11"/>
      <c r="HXG16" s="11"/>
      <c r="HXH16" s="11"/>
      <c r="HXI16" s="11"/>
      <c r="HXJ16" s="11"/>
      <c r="HXK16" s="11"/>
      <c r="HXL16" s="11"/>
      <c r="HXM16" s="11"/>
      <c r="HXN16" s="11"/>
      <c r="HXO16" s="11"/>
      <c r="HXP16" s="11"/>
      <c r="HXQ16" s="11"/>
      <c r="HXR16" s="11"/>
      <c r="HXS16" s="11"/>
      <c r="HXT16" s="11"/>
      <c r="HXU16" s="11"/>
      <c r="HXV16" s="11"/>
      <c r="HXW16" s="11"/>
      <c r="HXX16" s="11"/>
      <c r="HXY16" s="11"/>
      <c r="HXZ16" s="11"/>
      <c r="HYA16" s="11"/>
      <c r="HYB16" s="11"/>
      <c r="HYC16" s="11"/>
      <c r="HYD16" s="11"/>
      <c r="HYE16" s="11"/>
      <c r="HYF16" s="11"/>
      <c r="HYG16" s="11"/>
      <c r="HYH16" s="11"/>
      <c r="HYI16" s="11"/>
      <c r="HYJ16" s="11"/>
      <c r="HYK16" s="11"/>
      <c r="HYL16" s="11"/>
      <c r="HYM16" s="11"/>
      <c r="HYN16" s="11"/>
      <c r="HYO16" s="11"/>
      <c r="HYP16" s="11"/>
      <c r="HYQ16" s="11"/>
      <c r="HYR16" s="11"/>
      <c r="HYS16" s="11"/>
      <c r="HYT16" s="11"/>
      <c r="HYU16" s="11"/>
      <c r="HYV16" s="11"/>
      <c r="HYW16" s="11"/>
      <c r="HYX16" s="11"/>
      <c r="HYY16" s="11"/>
      <c r="HYZ16" s="11"/>
      <c r="HZA16" s="11"/>
      <c r="HZB16" s="11"/>
      <c r="HZC16" s="11"/>
      <c r="HZD16" s="11"/>
      <c r="HZE16" s="11"/>
      <c r="HZF16" s="11"/>
      <c r="HZG16" s="11"/>
      <c r="HZH16" s="11"/>
      <c r="HZI16" s="11"/>
      <c r="HZJ16" s="11"/>
      <c r="HZK16" s="11"/>
      <c r="HZL16" s="11"/>
      <c r="HZM16" s="11"/>
      <c r="HZN16" s="11"/>
      <c r="HZO16" s="11"/>
      <c r="HZP16" s="11"/>
      <c r="HZQ16" s="11"/>
      <c r="HZR16" s="11"/>
      <c r="HZS16" s="11"/>
      <c r="HZT16" s="11"/>
      <c r="HZU16" s="11"/>
      <c r="HZV16" s="11"/>
      <c r="HZW16" s="11"/>
      <c r="HZX16" s="11"/>
      <c r="HZY16" s="11"/>
      <c r="HZZ16" s="11"/>
      <c r="IAA16" s="11"/>
      <c r="IAB16" s="11"/>
      <c r="IAC16" s="11"/>
      <c r="IAD16" s="11"/>
      <c r="IAE16" s="11"/>
      <c r="IAF16" s="11"/>
      <c r="IAG16" s="11"/>
      <c r="IAH16" s="11"/>
      <c r="IAI16" s="11"/>
      <c r="IAJ16" s="11"/>
      <c r="IAK16" s="11"/>
      <c r="IAL16" s="11"/>
      <c r="IAM16" s="11"/>
      <c r="IAN16" s="11"/>
      <c r="IAO16" s="11"/>
      <c r="IAP16" s="11"/>
      <c r="IAQ16" s="11"/>
      <c r="IAR16" s="11"/>
      <c r="IAS16" s="11"/>
      <c r="IAT16" s="11"/>
      <c r="IAU16" s="11"/>
      <c r="IAV16" s="11"/>
      <c r="IAW16" s="11"/>
      <c r="IAX16" s="11"/>
      <c r="IAY16" s="11"/>
      <c r="IAZ16" s="11"/>
      <c r="IBA16" s="11"/>
      <c r="IBB16" s="11"/>
      <c r="IBC16" s="11"/>
      <c r="IBD16" s="11"/>
      <c r="IBE16" s="11"/>
      <c r="IBF16" s="11"/>
      <c r="IBG16" s="11"/>
      <c r="IBH16" s="11"/>
      <c r="IBI16" s="11"/>
      <c r="IBJ16" s="11"/>
      <c r="IBK16" s="11"/>
      <c r="IBL16" s="11"/>
      <c r="IBM16" s="11"/>
      <c r="IBN16" s="11"/>
      <c r="IBO16" s="11"/>
      <c r="IBP16" s="11"/>
      <c r="IBQ16" s="11"/>
      <c r="IBR16" s="11"/>
      <c r="IBS16" s="11"/>
      <c r="IBT16" s="11"/>
      <c r="IBU16" s="11"/>
      <c r="IBV16" s="11"/>
      <c r="IBW16" s="11"/>
      <c r="IBX16" s="11"/>
      <c r="IBY16" s="11"/>
      <c r="IBZ16" s="11"/>
      <c r="ICA16" s="11"/>
      <c r="ICB16" s="11"/>
      <c r="ICC16" s="11"/>
      <c r="ICD16" s="11"/>
      <c r="ICE16" s="11"/>
      <c r="ICF16" s="11"/>
      <c r="ICG16" s="11"/>
      <c r="ICH16" s="11"/>
      <c r="ICI16" s="11"/>
      <c r="ICJ16" s="11"/>
      <c r="ICK16" s="11"/>
      <c r="ICL16" s="11"/>
      <c r="ICM16" s="11"/>
      <c r="ICN16" s="11"/>
      <c r="ICO16" s="11"/>
      <c r="ICP16" s="11"/>
      <c r="ICQ16" s="11"/>
      <c r="ICR16" s="11"/>
      <c r="ICS16" s="11"/>
      <c r="ICT16" s="11"/>
      <c r="ICU16" s="11"/>
      <c r="ICV16" s="11"/>
      <c r="ICW16" s="11"/>
      <c r="ICX16" s="11"/>
      <c r="ICY16" s="11"/>
      <c r="ICZ16" s="11"/>
      <c r="IDA16" s="11"/>
      <c r="IDB16" s="11"/>
      <c r="IDC16" s="11"/>
      <c r="IDD16" s="11"/>
      <c r="IDE16" s="11"/>
      <c r="IDF16" s="11"/>
      <c r="IDG16" s="11"/>
      <c r="IDH16" s="11"/>
      <c r="IDI16" s="11"/>
      <c r="IDJ16" s="11"/>
      <c r="IDK16" s="11"/>
      <c r="IDL16" s="11"/>
      <c r="IDM16" s="11"/>
      <c r="IDN16" s="11"/>
      <c r="IDO16" s="11"/>
      <c r="IDP16" s="11"/>
      <c r="IDQ16" s="11"/>
      <c r="IDR16" s="11"/>
      <c r="IDS16" s="11"/>
      <c r="IDT16" s="11"/>
      <c r="IDU16" s="11"/>
      <c r="IDV16" s="11"/>
      <c r="IDW16" s="11"/>
      <c r="IDX16" s="11"/>
      <c r="IDY16" s="11"/>
      <c r="IDZ16" s="11"/>
      <c r="IEA16" s="11"/>
      <c r="IEB16" s="11"/>
      <c r="IEC16" s="11"/>
      <c r="IED16" s="11"/>
      <c r="IEE16" s="11"/>
      <c r="IEF16" s="11"/>
      <c r="IEG16" s="11"/>
      <c r="IEH16" s="11"/>
      <c r="IEI16" s="11"/>
      <c r="IEJ16" s="11"/>
      <c r="IEK16" s="11"/>
      <c r="IEL16" s="11"/>
      <c r="IEM16" s="11"/>
      <c r="IEN16" s="11"/>
      <c r="IEO16" s="11"/>
      <c r="IEP16" s="11"/>
      <c r="IEQ16" s="11"/>
      <c r="IER16" s="11"/>
      <c r="IES16" s="11"/>
      <c r="IET16" s="11"/>
      <c r="IEU16" s="11"/>
      <c r="IEV16" s="11"/>
      <c r="IEW16" s="11"/>
      <c r="IEX16" s="11"/>
      <c r="IEY16" s="11"/>
      <c r="IEZ16" s="11"/>
      <c r="IFA16" s="11"/>
      <c r="IFB16" s="11"/>
      <c r="IFC16" s="11"/>
      <c r="IFD16" s="11"/>
      <c r="IFE16" s="11"/>
      <c r="IFF16" s="11"/>
      <c r="IFG16" s="11"/>
      <c r="IFH16" s="11"/>
      <c r="IFI16" s="11"/>
      <c r="IFJ16" s="11"/>
      <c r="IFK16" s="11"/>
      <c r="IFL16" s="11"/>
      <c r="IFM16" s="11"/>
      <c r="IFN16" s="11"/>
      <c r="IFO16" s="11"/>
      <c r="IFP16" s="11"/>
      <c r="IFQ16" s="11"/>
      <c r="IFR16" s="11"/>
      <c r="IFS16" s="11"/>
      <c r="IFT16" s="11"/>
      <c r="IFU16" s="11"/>
      <c r="IFV16" s="11"/>
      <c r="IFW16" s="11"/>
      <c r="IFX16" s="11"/>
      <c r="IFY16" s="11"/>
      <c r="IFZ16" s="11"/>
      <c r="IGA16" s="11"/>
      <c r="IGB16" s="11"/>
      <c r="IGC16" s="11"/>
      <c r="IGD16" s="11"/>
      <c r="IGE16" s="11"/>
      <c r="IGF16" s="11"/>
      <c r="IGG16" s="11"/>
      <c r="IGH16" s="11"/>
      <c r="IGI16" s="11"/>
      <c r="IGJ16" s="11"/>
      <c r="IGK16" s="11"/>
      <c r="IGL16" s="11"/>
      <c r="IGM16" s="11"/>
      <c r="IGN16" s="11"/>
      <c r="IGO16" s="11"/>
      <c r="IGP16" s="11"/>
      <c r="IGQ16" s="11"/>
      <c r="IGR16" s="11"/>
      <c r="IGS16" s="11"/>
      <c r="IGT16" s="11"/>
      <c r="IGU16" s="11"/>
      <c r="IGV16" s="11"/>
      <c r="IGW16" s="11"/>
      <c r="IGX16" s="11"/>
      <c r="IGY16" s="11"/>
      <c r="IGZ16" s="11"/>
      <c r="IHA16" s="11"/>
      <c r="IHB16" s="11"/>
      <c r="IHC16" s="11"/>
      <c r="IHD16" s="11"/>
      <c r="IHE16" s="11"/>
      <c r="IHF16" s="11"/>
      <c r="IHG16" s="11"/>
      <c r="IHH16" s="11"/>
      <c r="IHI16" s="11"/>
      <c r="IHJ16" s="11"/>
      <c r="IHK16" s="11"/>
      <c r="IHL16" s="11"/>
      <c r="IHM16" s="11"/>
      <c r="IHN16" s="11"/>
      <c r="IHO16" s="11"/>
      <c r="IHP16" s="11"/>
      <c r="IHQ16" s="11"/>
      <c r="IHR16" s="11"/>
      <c r="IHS16" s="11"/>
      <c r="IHT16" s="11"/>
      <c r="IHU16" s="11"/>
      <c r="IHV16" s="11"/>
      <c r="IHW16" s="11"/>
      <c r="IHX16" s="11"/>
      <c r="IHY16" s="11"/>
      <c r="IHZ16" s="11"/>
      <c r="IIA16" s="11"/>
      <c r="IIB16" s="11"/>
      <c r="IIC16" s="11"/>
      <c r="IID16" s="11"/>
      <c r="IIE16" s="11"/>
      <c r="IIF16" s="11"/>
      <c r="IIG16" s="11"/>
      <c r="IIH16" s="11"/>
      <c r="III16" s="11"/>
      <c r="IIJ16" s="11"/>
      <c r="IIK16" s="11"/>
      <c r="IIL16" s="11"/>
      <c r="IIM16" s="11"/>
      <c r="IIN16" s="11"/>
      <c r="IIO16" s="11"/>
      <c r="IIP16" s="11"/>
      <c r="IIQ16" s="11"/>
      <c r="IIR16" s="11"/>
      <c r="IIS16" s="11"/>
      <c r="IIT16" s="11"/>
      <c r="IIU16" s="11"/>
      <c r="IIV16" s="11"/>
      <c r="IIW16" s="11"/>
      <c r="IIX16" s="11"/>
      <c r="IIY16" s="11"/>
      <c r="IIZ16" s="11"/>
      <c r="IJA16" s="11"/>
      <c r="IJB16" s="11"/>
      <c r="IJC16" s="11"/>
      <c r="IJD16" s="11"/>
      <c r="IJE16" s="11"/>
      <c r="IJF16" s="11"/>
      <c r="IJG16" s="11"/>
      <c r="IJH16" s="11"/>
      <c r="IJI16" s="11"/>
      <c r="IJJ16" s="11"/>
      <c r="IJK16" s="11"/>
      <c r="IJL16" s="11"/>
      <c r="IJM16" s="11"/>
      <c r="IJN16" s="11"/>
      <c r="IJO16" s="11"/>
      <c r="IJP16" s="11"/>
      <c r="IJQ16" s="11"/>
      <c r="IJR16" s="11"/>
      <c r="IJS16" s="11"/>
      <c r="IJT16" s="11"/>
      <c r="IJU16" s="11"/>
      <c r="IJV16" s="11"/>
      <c r="IJW16" s="11"/>
      <c r="IJX16" s="11"/>
      <c r="IJY16" s="11"/>
      <c r="IJZ16" s="11"/>
      <c r="IKA16" s="11"/>
      <c r="IKB16" s="11"/>
      <c r="IKC16" s="11"/>
      <c r="IKD16" s="11"/>
      <c r="IKE16" s="11"/>
      <c r="IKF16" s="11"/>
      <c r="IKG16" s="11"/>
      <c r="IKH16" s="11"/>
      <c r="IKI16" s="11"/>
      <c r="IKJ16" s="11"/>
      <c r="IKK16" s="11"/>
      <c r="IKL16" s="11"/>
      <c r="IKM16" s="11"/>
      <c r="IKN16" s="11"/>
      <c r="IKO16" s="11"/>
      <c r="IKP16" s="11"/>
      <c r="IKQ16" s="11"/>
      <c r="IKR16" s="11"/>
      <c r="IKS16" s="11"/>
      <c r="IKT16" s="11"/>
      <c r="IKU16" s="11"/>
      <c r="IKV16" s="11"/>
      <c r="IKW16" s="11"/>
      <c r="IKX16" s="11"/>
      <c r="IKY16" s="11"/>
      <c r="IKZ16" s="11"/>
      <c r="ILA16" s="11"/>
      <c r="ILB16" s="11"/>
      <c r="ILC16" s="11"/>
      <c r="ILD16" s="11"/>
      <c r="ILE16" s="11"/>
      <c r="ILF16" s="11"/>
      <c r="ILG16" s="11"/>
      <c r="ILH16" s="11"/>
      <c r="ILI16" s="11"/>
      <c r="ILJ16" s="11"/>
      <c r="ILK16" s="11"/>
      <c r="ILL16" s="11"/>
      <c r="ILM16" s="11"/>
      <c r="ILN16" s="11"/>
      <c r="ILO16" s="11"/>
      <c r="ILP16" s="11"/>
      <c r="ILQ16" s="11"/>
      <c r="ILR16" s="11"/>
      <c r="ILS16" s="11"/>
      <c r="ILT16" s="11"/>
      <c r="ILU16" s="11"/>
      <c r="ILV16" s="11"/>
      <c r="ILW16" s="11"/>
      <c r="ILX16" s="11"/>
      <c r="ILY16" s="11"/>
      <c r="ILZ16" s="11"/>
      <c r="IMA16" s="11"/>
      <c r="IMB16" s="11"/>
      <c r="IMC16" s="11"/>
      <c r="IMD16" s="11"/>
      <c r="IME16" s="11"/>
      <c r="IMF16" s="11"/>
      <c r="IMG16" s="11"/>
      <c r="IMH16" s="11"/>
      <c r="IMI16" s="11"/>
      <c r="IMJ16" s="11"/>
      <c r="IMK16" s="11"/>
      <c r="IML16" s="11"/>
      <c r="IMM16" s="11"/>
      <c r="IMN16" s="11"/>
      <c r="IMO16" s="11"/>
      <c r="IMP16" s="11"/>
      <c r="IMQ16" s="11"/>
      <c r="IMR16" s="11"/>
      <c r="IMS16" s="11"/>
      <c r="IMT16" s="11"/>
      <c r="IMU16" s="11"/>
      <c r="IMV16" s="11"/>
      <c r="IMW16" s="11"/>
      <c r="IMX16" s="11"/>
      <c r="IMY16" s="11"/>
      <c r="IMZ16" s="11"/>
      <c r="INA16" s="11"/>
      <c r="INB16" s="11"/>
      <c r="INC16" s="11"/>
      <c r="IND16" s="11"/>
      <c r="INE16" s="11"/>
      <c r="INF16" s="11"/>
      <c r="ING16" s="11"/>
      <c r="INH16" s="11"/>
      <c r="INI16" s="11"/>
      <c r="INJ16" s="11"/>
      <c r="INK16" s="11"/>
      <c r="INL16" s="11"/>
      <c r="INM16" s="11"/>
      <c r="INN16" s="11"/>
      <c r="INO16" s="11"/>
      <c r="INP16" s="11"/>
      <c r="INQ16" s="11"/>
      <c r="INR16" s="11"/>
      <c r="INS16" s="11"/>
      <c r="INT16" s="11"/>
      <c r="INU16" s="11"/>
      <c r="INV16" s="11"/>
      <c r="INW16" s="11"/>
      <c r="INX16" s="11"/>
      <c r="INY16" s="11"/>
      <c r="INZ16" s="11"/>
      <c r="IOA16" s="11"/>
      <c r="IOB16" s="11"/>
      <c r="IOC16" s="11"/>
      <c r="IOD16" s="11"/>
      <c r="IOE16" s="11"/>
      <c r="IOF16" s="11"/>
      <c r="IOG16" s="11"/>
      <c r="IOH16" s="11"/>
      <c r="IOI16" s="11"/>
      <c r="IOJ16" s="11"/>
      <c r="IOK16" s="11"/>
      <c r="IOL16" s="11"/>
      <c r="IOM16" s="11"/>
      <c r="ION16" s="11"/>
      <c r="IOO16" s="11"/>
      <c r="IOP16" s="11"/>
      <c r="IOQ16" s="11"/>
      <c r="IOR16" s="11"/>
      <c r="IOS16" s="11"/>
      <c r="IOT16" s="11"/>
      <c r="IOU16" s="11"/>
      <c r="IOV16" s="11"/>
      <c r="IOW16" s="11"/>
      <c r="IOX16" s="11"/>
      <c r="IOY16" s="11"/>
      <c r="IOZ16" s="11"/>
      <c r="IPA16" s="11"/>
      <c r="IPB16" s="11"/>
      <c r="IPC16" s="11"/>
      <c r="IPD16" s="11"/>
      <c r="IPE16" s="11"/>
      <c r="IPF16" s="11"/>
      <c r="IPG16" s="11"/>
      <c r="IPH16" s="11"/>
      <c r="IPI16" s="11"/>
      <c r="IPJ16" s="11"/>
      <c r="IPK16" s="11"/>
      <c r="IPL16" s="11"/>
      <c r="IPM16" s="11"/>
      <c r="IPN16" s="11"/>
      <c r="IPO16" s="11"/>
      <c r="IPP16" s="11"/>
      <c r="IPQ16" s="11"/>
      <c r="IPR16" s="11"/>
      <c r="IPS16" s="11"/>
      <c r="IPT16" s="11"/>
      <c r="IPU16" s="11"/>
      <c r="IPV16" s="11"/>
      <c r="IPW16" s="11"/>
      <c r="IPX16" s="11"/>
      <c r="IPY16" s="11"/>
      <c r="IPZ16" s="11"/>
      <c r="IQA16" s="11"/>
      <c r="IQB16" s="11"/>
      <c r="IQC16" s="11"/>
      <c r="IQD16" s="11"/>
      <c r="IQE16" s="11"/>
      <c r="IQF16" s="11"/>
      <c r="IQG16" s="11"/>
      <c r="IQH16" s="11"/>
      <c r="IQI16" s="11"/>
      <c r="IQJ16" s="11"/>
      <c r="IQK16" s="11"/>
      <c r="IQL16" s="11"/>
      <c r="IQM16" s="11"/>
      <c r="IQN16" s="11"/>
      <c r="IQO16" s="11"/>
      <c r="IQP16" s="11"/>
      <c r="IQQ16" s="11"/>
      <c r="IQR16" s="11"/>
      <c r="IQS16" s="11"/>
      <c r="IQT16" s="11"/>
      <c r="IQU16" s="11"/>
      <c r="IQV16" s="11"/>
      <c r="IQW16" s="11"/>
      <c r="IQX16" s="11"/>
      <c r="IQY16" s="11"/>
      <c r="IQZ16" s="11"/>
      <c r="IRA16" s="11"/>
      <c r="IRB16" s="11"/>
      <c r="IRC16" s="11"/>
      <c r="IRD16" s="11"/>
      <c r="IRE16" s="11"/>
      <c r="IRF16" s="11"/>
      <c r="IRG16" s="11"/>
      <c r="IRH16" s="11"/>
      <c r="IRI16" s="11"/>
      <c r="IRJ16" s="11"/>
      <c r="IRK16" s="11"/>
      <c r="IRL16" s="11"/>
      <c r="IRM16" s="11"/>
      <c r="IRN16" s="11"/>
      <c r="IRO16" s="11"/>
      <c r="IRP16" s="11"/>
      <c r="IRQ16" s="11"/>
      <c r="IRR16" s="11"/>
      <c r="IRS16" s="11"/>
      <c r="IRT16" s="11"/>
      <c r="IRU16" s="11"/>
      <c r="IRV16" s="11"/>
      <c r="IRW16" s="11"/>
      <c r="IRX16" s="11"/>
      <c r="IRY16" s="11"/>
      <c r="IRZ16" s="11"/>
      <c r="ISA16" s="11"/>
      <c r="ISB16" s="11"/>
      <c r="ISC16" s="11"/>
      <c r="ISD16" s="11"/>
      <c r="ISE16" s="11"/>
      <c r="ISF16" s="11"/>
      <c r="ISG16" s="11"/>
      <c r="ISH16" s="11"/>
      <c r="ISI16" s="11"/>
      <c r="ISJ16" s="11"/>
      <c r="ISK16" s="11"/>
      <c r="ISL16" s="11"/>
      <c r="ISM16" s="11"/>
      <c r="ISN16" s="11"/>
      <c r="ISO16" s="11"/>
      <c r="ISP16" s="11"/>
      <c r="ISQ16" s="11"/>
      <c r="ISR16" s="11"/>
      <c r="ISS16" s="11"/>
      <c r="IST16" s="11"/>
      <c r="ISU16" s="11"/>
      <c r="ISV16" s="11"/>
      <c r="ISW16" s="11"/>
      <c r="ISX16" s="11"/>
      <c r="ISY16" s="11"/>
      <c r="ISZ16" s="11"/>
      <c r="ITA16" s="11"/>
      <c r="ITB16" s="11"/>
      <c r="ITC16" s="11"/>
      <c r="ITD16" s="11"/>
      <c r="ITE16" s="11"/>
      <c r="ITF16" s="11"/>
      <c r="ITG16" s="11"/>
      <c r="ITH16" s="11"/>
      <c r="ITI16" s="11"/>
      <c r="ITJ16" s="11"/>
      <c r="ITK16" s="11"/>
      <c r="ITL16" s="11"/>
      <c r="ITM16" s="11"/>
      <c r="ITN16" s="11"/>
      <c r="ITO16" s="11"/>
      <c r="ITP16" s="11"/>
      <c r="ITQ16" s="11"/>
      <c r="ITR16" s="11"/>
      <c r="ITS16" s="11"/>
      <c r="ITT16" s="11"/>
      <c r="ITU16" s="11"/>
      <c r="ITV16" s="11"/>
      <c r="ITW16" s="11"/>
      <c r="ITX16" s="11"/>
      <c r="ITY16" s="11"/>
      <c r="ITZ16" s="11"/>
      <c r="IUA16" s="11"/>
      <c r="IUB16" s="11"/>
      <c r="IUC16" s="11"/>
      <c r="IUD16" s="11"/>
      <c r="IUE16" s="11"/>
      <c r="IUF16" s="11"/>
      <c r="IUG16" s="11"/>
      <c r="IUH16" s="11"/>
      <c r="IUI16" s="11"/>
      <c r="IUJ16" s="11"/>
      <c r="IUK16" s="11"/>
      <c r="IUL16" s="11"/>
      <c r="IUM16" s="11"/>
      <c r="IUN16" s="11"/>
      <c r="IUO16" s="11"/>
      <c r="IUP16" s="11"/>
      <c r="IUQ16" s="11"/>
      <c r="IUR16" s="11"/>
      <c r="IUS16" s="11"/>
      <c r="IUT16" s="11"/>
      <c r="IUU16" s="11"/>
      <c r="IUV16" s="11"/>
      <c r="IUW16" s="11"/>
      <c r="IUX16" s="11"/>
      <c r="IUY16" s="11"/>
      <c r="IUZ16" s="11"/>
      <c r="IVA16" s="11"/>
      <c r="IVB16" s="11"/>
      <c r="IVC16" s="11"/>
      <c r="IVD16" s="11"/>
      <c r="IVE16" s="11"/>
      <c r="IVF16" s="11"/>
      <c r="IVG16" s="11"/>
      <c r="IVH16" s="11"/>
      <c r="IVI16" s="11"/>
      <c r="IVJ16" s="11"/>
      <c r="IVK16" s="11"/>
      <c r="IVL16" s="11"/>
      <c r="IVM16" s="11"/>
      <c r="IVN16" s="11"/>
      <c r="IVO16" s="11"/>
      <c r="IVP16" s="11"/>
      <c r="IVQ16" s="11"/>
      <c r="IVR16" s="11"/>
      <c r="IVS16" s="11"/>
      <c r="IVT16" s="11"/>
      <c r="IVU16" s="11"/>
      <c r="IVV16" s="11"/>
      <c r="IVW16" s="11"/>
      <c r="IVX16" s="11"/>
      <c r="IVY16" s="11"/>
      <c r="IVZ16" s="11"/>
      <c r="IWA16" s="11"/>
      <c r="IWB16" s="11"/>
      <c r="IWC16" s="11"/>
      <c r="IWD16" s="11"/>
      <c r="IWE16" s="11"/>
      <c r="IWF16" s="11"/>
      <c r="IWG16" s="11"/>
      <c r="IWH16" s="11"/>
      <c r="IWI16" s="11"/>
      <c r="IWJ16" s="11"/>
      <c r="IWK16" s="11"/>
      <c r="IWL16" s="11"/>
      <c r="IWM16" s="11"/>
      <c r="IWN16" s="11"/>
      <c r="IWO16" s="11"/>
      <c r="IWP16" s="11"/>
      <c r="IWQ16" s="11"/>
      <c r="IWR16" s="11"/>
      <c r="IWS16" s="11"/>
      <c r="IWT16" s="11"/>
      <c r="IWU16" s="11"/>
      <c r="IWV16" s="11"/>
      <c r="IWW16" s="11"/>
      <c r="IWX16" s="11"/>
      <c r="IWY16" s="11"/>
      <c r="IWZ16" s="11"/>
      <c r="IXA16" s="11"/>
      <c r="IXB16" s="11"/>
      <c r="IXC16" s="11"/>
      <c r="IXD16" s="11"/>
      <c r="IXE16" s="11"/>
      <c r="IXF16" s="11"/>
      <c r="IXG16" s="11"/>
      <c r="IXH16" s="11"/>
      <c r="IXI16" s="11"/>
      <c r="IXJ16" s="11"/>
      <c r="IXK16" s="11"/>
      <c r="IXL16" s="11"/>
      <c r="IXM16" s="11"/>
      <c r="IXN16" s="11"/>
      <c r="IXO16" s="11"/>
      <c r="IXP16" s="11"/>
      <c r="IXQ16" s="11"/>
      <c r="IXR16" s="11"/>
      <c r="IXS16" s="11"/>
      <c r="IXT16" s="11"/>
      <c r="IXU16" s="11"/>
      <c r="IXV16" s="11"/>
      <c r="IXW16" s="11"/>
      <c r="IXX16" s="11"/>
      <c r="IXY16" s="11"/>
      <c r="IXZ16" s="11"/>
      <c r="IYA16" s="11"/>
      <c r="IYB16" s="11"/>
      <c r="IYC16" s="11"/>
      <c r="IYD16" s="11"/>
      <c r="IYE16" s="11"/>
      <c r="IYF16" s="11"/>
      <c r="IYG16" s="11"/>
      <c r="IYH16" s="11"/>
      <c r="IYI16" s="11"/>
      <c r="IYJ16" s="11"/>
      <c r="IYK16" s="11"/>
      <c r="IYL16" s="11"/>
      <c r="IYM16" s="11"/>
      <c r="IYN16" s="11"/>
      <c r="IYO16" s="11"/>
      <c r="IYP16" s="11"/>
      <c r="IYQ16" s="11"/>
      <c r="IYR16" s="11"/>
      <c r="IYS16" s="11"/>
      <c r="IYT16" s="11"/>
      <c r="IYU16" s="11"/>
      <c r="IYV16" s="11"/>
      <c r="IYW16" s="11"/>
      <c r="IYX16" s="11"/>
      <c r="IYY16" s="11"/>
      <c r="IYZ16" s="11"/>
      <c r="IZA16" s="11"/>
      <c r="IZB16" s="11"/>
      <c r="IZC16" s="11"/>
      <c r="IZD16" s="11"/>
      <c r="IZE16" s="11"/>
      <c r="IZF16" s="11"/>
      <c r="IZG16" s="11"/>
      <c r="IZH16" s="11"/>
      <c r="IZI16" s="11"/>
      <c r="IZJ16" s="11"/>
      <c r="IZK16" s="11"/>
      <c r="IZL16" s="11"/>
      <c r="IZM16" s="11"/>
      <c r="IZN16" s="11"/>
      <c r="IZO16" s="11"/>
      <c r="IZP16" s="11"/>
      <c r="IZQ16" s="11"/>
      <c r="IZR16" s="11"/>
      <c r="IZS16" s="11"/>
      <c r="IZT16" s="11"/>
      <c r="IZU16" s="11"/>
      <c r="IZV16" s="11"/>
      <c r="IZW16" s="11"/>
      <c r="IZX16" s="11"/>
      <c r="IZY16" s="11"/>
      <c r="IZZ16" s="11"/>
      <c r="JAA16" s="11"/>
      <c r="JAB16" s="11"/>
      <c r="JAC16" s="11"/>
      <c r="JAD16" s="11"/>
      <c r="JAE16" s="11"/>
      <c r="JAF16" s="11"/>
      <c r="JAG16" s="11"/>
      <c r="JAH16" s="11"/>
      <c r="JAI16" s="11"/>
      <c r="JAJ16" s="11"/>
      <c r="JAK16" s="11"/>
      <c r="JAL16" s="11"/>
      <c r="JAM16" s="11"/>
      <c r="JAN16" s="11"/>
      <c r="JAO16" s="11"/>
      <c r="JAP16" s="11"/>
      <c r="JAQ16" s="11"/>
      <c r="JAR16" s="11"/>
      <c r="JAS16" s="11"/>
      <c r="JAT16" s="11"/>
      <c r="JAU16" s="11"/>
      <c r="JAV16" s="11"/>
      <c r="JAW16" s="11"/>
      <c r="JAX16" s="11"/>
      <c r="JAY16" s="11"/>
      <c r="JAZ16" s="11"/>
      <c r="JBA16" s="11"/>
      <c r="JBB16" s="11"/>
      <c r="JBC16" s="11"/>
      <c r="JBD16" s="11"/>
      <c r="JBE16" s="11"/>
      <c r="JBF16" s="11"/>
      <c r="JBG16" s="11"/>
      <c r="JBH16" s="11"/>
      <c r="JBI16" s="11"/>
      <c r="JBJ16" s="11"/>
      <c r="JBK16" s="11"/>
      <c r="JBL16" s="11"/>
      <c r="JBM16" s="11"/>
      <c r="JBN16" s="11"/>
      <c r="JBO16" s="11"/>
      <c r="JBP16" s="11"/>
      <c r="JBQ16" s="11"/>
      <c r="JBR16" s="11"/>
      <c r="JBS16" s="11"/>
      <c r="JBT16" s="11"/>
      <c r="JBU16" s="11"/>
      <c r="JBV16" s="11"/>
      <c r="JBW16" s="11"/>
      <c r="JBX16" s="11"/>
      <c r="JBY16" s="11"/>
      <c r="JBZ16" s="11"/>
      <c r="JCA16" s="11"/>
      <c r="JCB16" s="11"/>
      <c r="JCC16" s="11"/>
      <c r="JCD16" s="11"/>
      <c r="JCE16" s="11"/>
      <c r="JCF16" s="11"/>
      <c r="JCG16" s="11"/>
      <c r="JCH16" s="11"/>
      <c r="JCI16" s="11"/>
      <c r="JCJ16" s="11"/>
      <c r="JCK16" s="11"/>
      <c r="JCL16" s="11"/>
      <c r="JCM16" s="11"/>
      <c r="JCN16" s="11"/>
      <c r="JCO16" s="11"/>
      <c r="JCP16" s="11"/>
      <c r="JCQ16" s="11"/>
      <c r="JCR16" s="11"/>
      <c r="JCS16" s="11"/>
      <c r="JCT16" s="11"/>
      <c r="JCU16" s="11"/>
      <c r="JCV16" s="11"/>
      <c r="JCW16" s="11"/>
      <c r="JCX16" s="11"/>
      <c r="JCY16" s="11"/>
      <c r="JCZ16" s="11"/>
      <c r="JDA16" s="11"/>
      <c r="JDB16" s="11"/>
      <c r="JDC16" s="11"/>
      <c r="JDD16" s="11"/>
      <c r="JDE16" s="11"/>
      <c r="JDF16" s="11"/>
      <c r="JDG16" s="11"/>
      <c r="JDH16" s="11"/>
      <c r="JDI16" s="11"/>
      <c r="JDJ16" s="11"/>
      <c r="JDK16" s="11"/>
      <c r="JDL16" s="11"/>
      <c r="JDM16" s="11"/>
      <c r="JDN16" s="11"/>
      <c r="JDO16" s="11"/>
      <c r="JDP16" s="11"/>
      <c r="JDQ16" s="11"/>
      <c r="JDR16" s="11"/>
      <c r="JDS16" s="11"/>
      <c r="JDT16" s="11"/>
      <c r="JDU16" s="11"/>
      <c r="JDV16" s="11"/>
      <c r="JDW16" s="11"/>
      <c r="JDX16" s="11"/>
      <c r="JDY16" s="11"/>
      <c r="JDZ16" s="11"/>
      <c r="JEA16" s="11"/>
      <c r="JEB16" s="11"/>
      <c r="JEC16" s="11"/>
      <c r="JED16" s="11"/>
      <c r="JEE16" s="11"/>
      <c r="JEF16" s="11"/>
      <c r="JEG16" s="11"/>
      <c r="JEH16" s="11"/>
      <c r="JEI16" s="11"/>
      <c r="JEJ16" s="11"/>
      <c r="JEK16" s="11"/>
      <c r="JEL16" s="11"/>
      <c r="JEM16" s="11"/>
      <c r="JEN16" s="11"/>
      <c r="JEO16" s="11"/>
      <c r="JEP16" s="11"/>
      <c r="JEQ16" s="11"/>
      <c r="JER16" s="11"/>
      <c r="JES16" s="11"/>
      <c r="JET16" s="11"/>
      <c r="JEU16" s="11"/>
      <c r="JEV16" s="11"/>
      <c r="JEW16" s="11"/>
      <c r="JEX16" s="11"/>
      <c r="JEY16" s="11"/>
      <c r="JEZ16" s="11"/>
      <c r="JFA16" s="11"/>
      <c r="JFB16" s="11"/>
      <c r="JFC16" s="11"/>
      <c r="JFD16" s="11"/>
      <c r="JFE16" s="11"/>
      <c r="JFF16" s="11"/>
      <c r="JFG16" s="11"/>
      <c r="JFH16" s="11"/>
      <c r="JFI16" s="11"/>
      <c r="JFJ16" s="11"/>
      <c r="JFK16" s="11"/>
      <c r="JFL16" s="11"/>
      <c r="JFM16" s="11"/>
      <c r="JFN16" s="11"/>
      <c r="JFO16" s="11"/>
      <c r="JFP16" s="11"/>
      <c r="JFQ16" s="11"/>
      <c r="JFR16" s="11"/>
      <c r="JFS16" s="11"/>
      <c r="JFT16" s="11"/>
      <c r="JFU16" s="11"/>
      <c r="JFV16" s="11"/>
      <c r="JFW16" s="11"/>
      <c r="JFX16" s="11"/>
      <c r="JFY16" s="11"/>
      <c r="JFZ16" s="11"/>
      <c r="JGA16" s="11"/>
      <c r="JGB16" s="11"/>
      <c r="JGC16" s="11"/>
      <c r="JGD16" s="11"/>
      <c r="JGE16" s="11"/>
      <c r="JGF16" s="11"/>
      <c r="JGG16" s="11"/>
      <c r="JGH16" s="11"/>
      <c r="JGI16" s="11"/>
      <c r="JGJ16" s="11"/>
      <c r="JGK16" s="11"/>
      <c r="JGL16" s="11"/>
      <c r="JGM16" s="11"/>
      <c r="JGN16" s="11"/>
      <c r="JGO16" s="11"/>
      <c r="JGP16" s="11"/>
      <c r="JGQ16" s="11"/>
      <c r="JGR16" s="11"/>
      <c r="JGS16" s="11"/>
      <c r="JGT16" s="11"/>
      <c r="JGU16" s="11"/>
      <c r="JGV16" s="11"/>
      <c r="JGW16" s="11"/>
      <c r="JGX16" s="11"/>
      <c r="JGY16" s="11"/>
      <c r="JGZ16" s="11"/>
      <c r="JHA16" s="11"/>
      <c r="JHB16" s="11"/>
      <c r="JHC16" s="11"/>
      <c r="JHD16" s="11"/>
      <c r="JHE16" s="11"/>
      <c r="JHF16" s="11"/>
      <c r="JHG16" s="11"/>
      <c r="JHH16" s="11"/>
      <c r="JHI16" s="11"/>
      <c r="JHJ16" s="11"/>
      <c r="JHK16" s="11"/>
      <c r="JHL16" s="11"/>
      <c r="JHM16" s="11"/>
      <c r="JHN16" s="11"/>
      <c r="JHO16" s="11"/>
      <c r="JHP16" s="11"/>
      <c r="JHQ16" s="11"/>
      <c r="JHR16" s="11"/>
      <c r="JHS16" s="11"/>
      <c r="JHT16" s="11"/>
      <c r="JHU16" s="11"/>
      <c r="JHV16" s="11"/>
      <c r="JHW16" s="11"/>
      <c r="JHX16" s="11"/>
      <c r="JHY16" s="11"/>
      <c r="JHZ16" s="11"/>
      <c r="JIA16" s="11"/>
      <c r="JIB16" s="11"/>
      <c r="JIC16" s="11"/>
      <c r="JID16" s="11"/>
      <c r="JIE16" s="11"/>
      <c r="JIF16" s="11"/>
      <c r="JIG16" s="11"/>
      <c r="JIH16" s="11"/>
      <c r="JII16" s="11"/>
      <c r="JIJ16" s="11"/>
      <c r="JIK16" s="11"/>
      <c r="JIL16" s="11"/>
      <c r="JIM16" s="11"/>
      <c r="JIN16" s="11"/>
      <c r="JIO16" s="11"/>
      <c r="JIP16" s="11"/>
      <c r="JIQ16" s="11"/>
      <c r="JIR16" s="11"/>
      <c r="JIS16" s="11"/>
      <c r="JIT16" s="11"/>
      <c r="JIU16" s="11"/>
      <c r="JIV16" s="11"/>
      <c r="JIW16" s="11"/>
      <c r="JIX16" s="11"/>
      <c r="JIY16" s="11"/>
      <c r="JIZ16" s="11"/>
      <c r="JJA16" s="11"/>
      <c r="JJB16" s="11"/>
      <c r="JJC16" s="11"/>
      <c r="JJD16" s="11"/>
      <c r="JJE16" s="11"/>
      <c r="JJF16" s="11"/>
      <c r="JJG16" s="11"/>
      <c r="JJH16" s="11"/>
      <c r="JJI16" s="11"/>
      <c r="JJJ16" s="11"/>
      <c r="JJK16" s="11"/>
      <c r="JJL16" s="11"/>
      <c r="JJM16" s="11"/>
      <c r="JJN16" s="11"/>
      <c r="JJO16" s="11"/>
      <c r="JJP16" s="11"/>
      <c r="JJQ16" s="11"/>
      <c r="JJR16" s="11"/>
      <c r="JJS16" s="11"/>
      <c r="JJT16" s="11"/>
      <c r="JJU16" s="11"/>
      <c r="JJV16" s="11"/>
      <c r="JJW16" s="11"/>
      <c r="JJX16" s="11"/>
      <c r="JJY16" s="11"/>
      <c r="JJZ16" s="11"/>
      <c r="JKA16" s="11"/>
      <c r="JKB16" s="11"/>
      <c r="JKC16" s="11"/>
      <c r="JKD16" s="11"/>
      <c r="JKE16" s="11"/>
      <c r="JKF16" s="11"/>
      <c r="JKG16" s="11"/>
      <c r="JKH16" s="11"/>
      <c r="JKI16" s="11"/>
      <c r="JKJ16" s="11"/>
      <c r="JKK16" s="11"/>
      <c r="JKL16" s="11"/>
      <c r="JKM16" s="11"/>
      <c r="JKN16" s="11"/>
      <c r="JKO16" s="11"/>
      <c r="JKP16" s="11"/>
      <c r="JKQ16" s="11"/>
      <c r="JKR16" s="11"/>
      <c r="JKS16" s="11"/>
      <c r="JKT16" s="11"/>
      <c r="JKU16" s="11"/>
      <c r="JKV16" s="11"/>
      <c r="JKW16" s="11"/>
      <c r="JKX16" s="11"/>
      <c r="JKY16" s="11"/>
      <c r="JKZ16" s="11"/>
      <c r="JLA16" s="11"/>
      <c r="JLB16" s="11"/>
      <c r="JLC16" s="11"/>
      <c r="JLD16" s="11"/>
      <c r="JLE16" s="11"/>
      <c r="JLF16" s="11"/>
      <c r="JLG16" s="11"/>
      <c r="JLH16" s="11"/>
      <c r="JLI16" s="11"/>
      <c r="JLJ16" s="11"/>
      <c r="JLK16" s="11"/>
      <c r="JLL16" s="11"/>
      <c r="JLM16" s="11"/>
      <c r="JLN16" s="11"/>
      <c r="JLO16" s="11"/>
      <c r="JLP16" s="11"/>
      <c r="JLQ16" s="11"/>
      <c r="JLR16" s="11"/>
      <c r="JLS16" s="11"/>
      <c r="JLT16" s="11"/>
      <c r="JLU16" s="11"/>
      <c r="JLV16" s="11"/>
      <c r="JLW16" s="11"/>
      <c r="JLX16" s="11"/>
      <c r="JLY16" s="11"/>
      <c r="JLZ16" s="11"/>
      <c r="JMA16" s="11"/>
      <c r="JMB16" s="11"/>
      <c r="JMC16" s="11"/>
      <c r="JMD16" s="11"/>
      <c r="JME16" s="11"/>
      <c r="JMF16" s="11"/>
      <c r="JMG16" s="11"/>
      <c r="JMH16" s="11"/>
      <c r="JMI16" s="11"/>
      <c r="JMJ16" s="11"/>
      <c r="JMK16" s="11"/>
      <c r="JML16" s="11"/>
      <c r="JMM16" s="11"/>
      <c r="JMN16" s="11"/>
      <c r="JMO16" s="11"/>
      <c r="JMP16" s="11"/>
      <c r="JMQ16" s="11"/>
      <c r="JMR16" s="11"/>
      <c r="JMS16" s="11"/>
      <c r="JMT16" s="11"/>
      <c r="JMU16" s="11"/>
      <c r="JMV16" s="11"/>
      <c r="JMW16" s="11"/>
      <c r="JMX16" s="11"/>
      <c r="JMY16" s="11"/>
      <c r="JMZ16" s="11"/>
      <c r="JNA16" s="11"/>
      <c r="JNB16" s="11"/>
      <c r="JNC16" s="11"/>
      <c r="JND16" s="11"/>
      <c r="JNE16" s="11"/>
      <c r="JNF16" s="11"/>
      <c r="JNG16" s="11"/>
      <c r="JNH16" s="11"/>
      <c r="JNI16" s="11"/>
      <c r="JNJ16" s="11"/>
      <c r="JNK16" s="11"/>
      <c r="JNL16" s="11"/>
      <c r="JNM16" s="11"/>
      <c r="JNN16" s="11"/>
      <c r="JNO16" s="11"/>
      <c r="JNP16" s="11"/>
      <c r="JNQ16" s="11"/>
      <c r="JNR16" s="11"/>
      <c r="JNS16" s="11"/>
      <c r="JNT16" s="11"/>
      <c r="JNU16" s="11"/>
      <c r="JNV16" s="11"/>
      <c r="JNW16" s="11"/>
      <c r="JNX16" s="11"/>
      <c r="JNY16" s="11"/>
      <c r="JNZ16" s="11"/>
      <c r="JOA16" s="11"/>
      <c r="JOB16" s="11"/>
      <c r="JOC16" s="11"/>
      <c r="JOD16" s="11"/>
      <c r="JOE16" s="11"/>
      <c r="JOF16" s="11"/>
      <c r="JOG16" s="11"/>
      <c r="JOH16" s="11"/>
      <c r="JOI16" s="11"/>
      <c r="JOJ16" s="11"/>
      <c r="JOK16" s="11"/>
      <c r="JOL16" s="11"/>
      <c r="JOM16" s="11"/>
      <c r="JON16" s="11"/>
      <c r="JOO16" s="11"/>
      <c r="JOP16" s="11"/>
      <c r="JOQ16" s="11"/>
      <c r="JOR16" s="11"/>
      <c r="JOS16" s="11"/>
      <c r="JOT16" s="11"/>
      <c r="JOU16" s="11"/>
      <c r="JOV16" s="11"/>
      <c r="JOW16" s="11"/>
      <c r="JOX16" s="11"/>
      <c r="JOY16" s="11"/>
      <c r="JOZ16" s="11"/>
      <c r="JPA16" s="11"/>
      <c r="JPB16" s="11"/>
      <c r="JPC16" s="11"/>
      <c r="JPD16" s="11"/>
      <c r="JPE16" s="11"/>
      <c r="JPF16" s="11"/>
      <c r="JPG16" s="11"/>
      <c r="JPH16" s="11"/>
      <c r="JPI16" s="11"/>
      <c r="JPJ16" s="11"/>
      <c r="JPK16" s="11"/>
      <c r="JPL16" s="11"/>
      <c r="JPM16" s="11"/>
      <c r="JPN16" s="11"/>
      <c r="JPO16" s="11"/>
      <c r="JPP16" s="11"/>
      <c r="JPQ16" s="11"/>
      <c r="JPR16" s="11"/>
      <c r="JPS16" s="11"/>
      <c r="JPT16" s="11"/>
      <c r="JPU16" s="11"/>
      <c r="JPV16" s="11"/>
      <c r="JPW16" s="11"/>
      <c r="JPX16" s="11"/>
      <c r="JPY16" s="11"/>
      <c r="JPZ16" s="11"/>
      <c r="JQA16" s="11"/>
      <c r="JQB16" s="11"/>
      <c r="JQC16" s="11"/>
      <c r="JQD16" s="11"/>
      <c r="JQE16" s="11"/>
      <c r="JQF16" s="11"/>
      <c r="JQG16" s="11"/>
      <c r="JQH16" s="11"/>
      <c r="JQI16" s="11"/>
      <c r="JQJ16" s="11"/>
      <c r="JQK16" s="11"/>
      <c r="JQL16" s="11"/>
      <c r="JQM16" s="11"/>
      <c r="JQN16" s="11"/>
      <c r="JQO16" s="11"/>
      <c r="JQP16" s="11"/>
      <c r="JQQ16" s="11"/>
      <c r="JQR16" s="11"/>
      <c r="JQS16" s="11"/>
      <c r="JQT16" s="11"/>
      <c r="JQU16" s="11"/>
      <c r="JQV16" s="11"/>
      <c r="JQW16" s="11"/>
      <c r="JQX16" s="11"/>
      <c r="JQY16" s="11"/>
      <c r="JQZ16" s="11"/>
      <c r="JRA16" s="11"/>
      <c r="JRB16" s="11"/>
      <c r="JRC16" s="11"/>
      <c r="JRD16" s="11"/>
      <c r="JRE16" s="11"/>
      <c r="JRF16" s="11"/>
      <c r="JRG16" s="11"/>
      <c r="JRH16" s="11"/>
      <c r="JRI16" s="11"/>
      <c r="JRJ16" s="11"/>
      <c r="JRK16" s="11"/>
      <c r="JRL16" s="11"/>
      <c r="JRM16" s="11"/>
      <c r="JRN16" s="11"/>
      <c r="JRO16" s="11"/>
      <c r="JRP16" s="11"/>
      <c r="JRQ16" s="11"/>
      <c r="JRR16" s="11"/>
      <c r="JRS16" s="11"/>
      <c r="JRT16" s="11"/>
      <c r="JRU16" s="11"/>
      <c r="JRV16" s="11"/>
      <c r="JRW16" s="11"/>
      <c r="JRX16" s="11"/>
      <c r="JRY16" s="11"/>
      <c r="JRZ16" s="11"/>
      <c r="JSA16" s="11"/>
      <c r="JSB16" s="11"/>
      <c r="JSC16" s="11"/>
      <c r="JSD16" s="11"/>
      <c r="JSE16" s="11"/>
      <c r="JSF16" s="11"/>
      <c r="JSG16" s="11"/>
      <c r="JSH16" s="11"/>
      <c r="JSI16" s="11"/>
      <c r="JSJ16" s="11"/>
      <c r="JSK16" s="11"/>
      <c r="JSL16" s="11"/>
      <c r="JSM16" s="11"/>
      <c r="JSN16" s="11"/>
      <c r="JSO16" s="11"/>
      <c r="JSP16" s="11"/>
      <c r="JSQ16" s="11"/>
      <c r="JSR16" s="11"/>
      <c r="JSS16" s="11"/>
      <c r="JST16" s="11"/>
      <c r="JSU16" s="11"/>
      <c r="JSV16" s="11"/>
      <c r="JSW16" s="11"/>
      <c r="JSX16" s="11"/>
      <c r="JSY16" s="11"/>
      <c r="JSZ16" s="11"/>
      <c r="JTA16" s="11"/>
      <c r="JTB16" s="11"/>
      <c r="JTC16" s="11"/>
      <c r="JTD16" s="11"/>
      <c r="JTE16" s="11"/>
      <c r="JTF16" s="11"/>
      <c r="JTG16" s="11"/>
      <c r="JTH16" s="11"/>
      <c r="JTI16" s="11"/>
      <c r="JTJ16" s="11"/>
      <c r="JTK16" s="11"/>
      <c r="JTL16" s="11"/>
      <c r="JTM16" s="11"/>
      <c r="JTN16" s="11"/>
      <c r="JTO16" s="11"/>
      <c r="JTP16" s="11"/>
      <c r="JTQ16" s="11"/>
      <c r="JTR16" s="11"/>
      <c r="JTS16" s="11"/>
      <c r="JTT16" s="11"/>
      <c r="JTU16" s="11"/>
      <c r="JTV16" s="11"/>
      <c r="JTW16" s="11"/>
      <c r="JTX16" s="11"/>
      <c r="JTY16" s="11"/>
      <c r="JTZ16" s="11"/>
      <c r="JUA16" s="11"/>
      <c r="JUB16" s="11"/>
      <c r="JUC16" s="11"/>
      <c r="JUD16" s="11"/>
      <c r="JUE16" s="11"/>
      <c r="JUF16" s="11"/>
      <c r="JUG16" s="11"/>
      <c r="JUH16" s="11"/>
      <c r="JUI16" s="11"/>
      <c r="JUJ16" s="11"/>
      <c r="JUK16" s="11"/>
      <c r="JUL16" s="11"/>
      <c r="JUM16" s="11"/>
      <c r="JUN16" s="11"/>
      <c r="JUO16" s="11"/>
      <c r="JUP16" s="11"/>
      <c r="JUQ16" s="11"/>
      <c r="JUR16" s="11"/>
      <c r="JUS16" s="11"/>
      <c r="JUT16" s="11"/>
      <c r="JUU16" s="11"/>
      <c r="JUV16" s="11"/>
      <c r="JUW16" s="11"/>
      <c r="JUX16" s="11"/>
      <c r="JUY16" s="11"/>
      <c r="JUZ16" s="11"/>
      <c r="JVA16" s="11"/>
      <c r="JVB16" s="11"/>
      <c r="JVC16" s="11"/>
      <c r="JVD16" s="11"/>
      <c r="JVE16" s="11"/>
      <c r="JVF16" s="11"/>
      <c r="JVG16" s="11"/>
      <c r="JVH16" s="11"/>
      <c r="JVI16" s="11"/>
      <c r="JVJ16" s="11"/>
      <c r="JVK16" s="11"/>
      <c r="JVL16" s="11"/>
      <c r="JVM16" s="11"/>
      <c r="JVN16" s="11"/>
      <c r="JVO16" s="11"/>
      <c r="JVP16" s="11"/>
      <c r="JVQ16" s="11"/>
      <c r="JVR16" s="11"/>
      <c r="JVS16" s="11"/>
      <c r="JVT16" s="11"/>
      <c r="JVU16" s="11"/>
      <c r="JVV16" s="11"/>
      <c r="JVW16" s="11"/>
      <c r="JVX16" s="11"/>
      <c r="JVY16" s="11"/>
      <c r="JVZ16" s="11"/>
      <c r="JWA16" s="11"/>
      <c r="JWB16" s="11"/>
      <c r="JWC16" s="11"/>
      <c r="JWD16" s="11"/>
      <c r="JWE16" s="11"/>
      <c r="JWF16" s="11"/>
      <c r="JWG16" s="11"/>
      <c r="JWH16" s="11"/>
      <c r="JWI16" s="11"/>
      <c r="JWJ16" s="11"/>
      <c r="JWK16" s="11"/>
      <c r="JWL16" s="11"/>
      <c r="JWM16" s="11"/>
      <c r="JWN16" s="11"/>
      <c r="JWO16" s="11"/>
      <c r="JWP16" s="11"/>
      <c r="JWQ16" s="11"/>
      <c r="JWR16" s="11"/>
      <c r="JWS16" s="11"/>
      <c r="JWT16" s="11"/>
      <c r="JWU16" s="11"/>
      <c r="JWV16" s="11"/>
      <c r="JWW16" s="11"/>
      <c r="JWX16" s="11"/>
      <c r="JWY16" s="11"/>
      <c r="JWZ16" s="11"/>
      <c r="JXA16" s="11"/>
      <c r="JXB16" s="11"/>
      <c r="JXC16" s="11"/>
      <c r="JXD16" s="11"/>
      <c r="JXE16" s="11"/>
      <c r="JXF16" s="11"/>
      <c r="JXG16" s="11"/>
      <c r="JXH16" s="11"/>
      <c r="JXI16" s="11"/>
      <c r="JXJ16" s="11"/>
      <c r="JXK16" s="11"/>
      <c r="JXL16" s="11"/>
      <c r="JXM16" s="11"/>
      <c r="JXN16" s="11"/>
      <c r="JXO16" s="11"/>
      <c r="JXP16" s="11"/>
      <c r="JXQ16" s="11"/>
      <c r="JXR16" s="11"/>
      <c r="JXS16" s="11"/>
      <c r="JXT16" s="11"/>
      <c r="JXU16" s="11"/>
      <c r="JXV16" s="11"/>
      <c r="JXW16" s="11"/>
      <c r="JXX16" s="11"/>
      <c r="JXY16" s="11"/>
      <c r="JXZ16" s="11"/>
      <c r="JYA16" s="11"/>
      <c r="JYB16" s="11"/>
      <c r="JYC16" s="11"/>
      <c r="JYD16" s="11"/>
      <c r="JYE16" s="11"/>
      <c r="JYF16" s="11"/>
      <c r="JYG16" s="11"/>
      <c r="JYH16" s="11"/>
      <c r="JYI16" s="11"/>
      <c r="JYJ16" s="11"/>
      <c r="JYK16" s="11"/>
      <c r="JYL16" s="11"/>
      <c r="JYM16" s="11"/>
      <c r="JYN16" s="11"/>
      <c r="JYO16" s="11"/>
      <c r="JYP16" s="11"/>
      <c r="JYQ16" s="11"/>
      <c r="JYR16" s="11"/>
      <c r="JYS16" s="11"/>
      <c r="JYT16" s="11"/>
      <c r="JYU16" s="11"/>
      <c r="JYV16" s="11"/>
      <c r="JYW16" s="11"/>
      <c r="JYX16" s="11"/>
      <c r="JYY16" s="11"/>
      <c r="JYZ16" s="11"/>
      <c r="JZA16" s="11"/>
      <c r="JZB16" s="11"/>
      <c r="JZC16" s="11"/>
      <c r="JZD16" s="11"/>
      <c r="JZE16" s="11"/>
      <c r="JZF16" s="11"/>
      <c r="JZG16" s="11"/>
      <c r="JZH16" s="11"/>
      <c r="JZI16" s="11"/>
      <c r="JZJ16" s="11"/>
      <c r="JZK16" s="11"/>
      <c r="JZL16" s="11"/>
      <c r="JZM16" s="11"/>
      <c r="JZN16" s="11"/>
      <c r="JZO16" s="11"/>
      <c r="JZP16" s="11"/>
      <c r="JZQ16" s="11"/>
      <c r="JZR16" s="11"/>
      <c r="JZS16" s="11"/>
      <c r="JZT16" s="11"/>
      <c r="JZU16" s="11"/>
      <c r="JZV16" s="11"/>
      <c r="JZW16" s="11"/>
      <c r="JZX16" s="11"/>
      <c r="JZY16" s="11"/>
      <c r="JZZ16" s="11"/>
      <c r="KAA16" s="11"/>
      <c r="KAB16" s="11"/>
      <c r="KAC16" s="11"/>
      <c r="KAD16" s="11"/>
      <c r="KAE16" s="11"/>
      <c r="KAF16" s="11"/>
      <c r="KAG16" s="11"/>
      <c r="KAH16" s="11"/>
      <c r="KAI16" s="11"/>
      <c r="KAJ16" s="11"/>
      <c r="KAK16" s="11"/>
      <c r="KAL16" s="11"/>
      <c r="KAM16" s="11"/>
      <c r="KAN16" s="11"/>
      <c r="KAO16" s="11"/>
      <c r="KAP16" s="11"/>
      <c r="KAQ16" s="11"/>
      <c r="KAR16" s="11"/>
      <c r="KAS16" s="11"/>
      <c r="KAT16" s="11"/>
      <c r="KAU16" s="11"/>
      <c r="KAV16" s="11"/>
      <c r="KAW16" s="11"/>
      <c r="KAX16" s="11"/>
      <c r="KAY16" s="11"/>
      <c r="KAZ16" s="11"/>
      <c r="KBA16" s="11"/>
      <c r="KBB16" s="11"/>
      <c r="KBC16" s="11"/>
      <c r="KBD16" s="11"/>
      <c r="KBE16" s="11"/>
      <c r="KBF16" s="11"/>
      <c r="KBG16" s="11"/>
      <c r="KBH16" s="11"/>
      <c r="KBI16" s="11"/>
      <c r="KBJ16" s="11"/>
      <c r="KBK16" s="11"/>
      <c r="KBL16" s="11"/>
      <c r="KBM16" s="11"/>
      <c r="KBN16" s="11"/>
      <c r="KBO16" s="11"/>
      <c r="KBP16" s="11"/>
      <c r="KBQ16" s="11"/>
      <c r="KBR16" s="11"/>
      <c r="KBS16" s="11"/>
      <c r="KBT16" s="11"/>
      <c r="KBU16" s="11"/>
      <c r="KBV16" s="11"/>
      <c r="KBW16" s="11"/>
      <c r="KBX16" s="11"/>
      <c r="KBY16" s="11"/>
      <c r="KBZ16" s="11"/>
      <c r="KCA16" s="11"/>
      <c r="KCB16" s="11"/>
      <c r="KCC16" s="11"/>
      <c r="KCD16" s="11"/>
      <c r="KCE16" s="11"/>
      <c r="KCF16" s="11"/>
      <c r="KCG16" s="11"/>
      <c r="KCH16" s="11"/>
      <c r="KCI16" s="11"/>
      <c r="KCJ16" s="11"/>
      <c r="KCK16" s="11"/>
      <c r="KCL16" s="11"/>
      <c r="KCM16" s="11"/>
      <c r="KCN16" s="11"/>
      <c r="KCO16" s="11"/>
      <c r="KCP16" s="11"/>
      <c r="KCQ16" s="11"/>
      <c r="KCR16" s="11"/>
      <c r="KCS16" s="11"/>
      <c r="KCT16" s="11"/>
      <c r="KCU16" s="11"/>
      <c r="KCV16" s="11"/>
      <c r="KCW16" s="11"/>
      <c r="KCX16" s="11"/>
      <c r="KCY16" s="11"/>
      <c r="KCZ16" s="11"/>
      <c r="KDA16" s="11"/>
      <c r="KDB16" s="11"/>
      <c r="KDC16" s="11"/>
      <c r="KDD16" s="11"/>
      <c r="KDE16" s="11"/>
      <c r="KDF16" s="11"/>
      <c r="KDG16" s="11"/>
      <c r="KDH16" s="11"/>
      <c r="KDI16" s="11"/>
      <c r="KDJ16" s="11"/>
      <c r="KDK16" s="11"/>
      <c r="KDL16" s="11"/>
      <c r="KDM16" s="11"/>
      <c r="KDN16" s="11"/>
      <c r="KDO16" s="11"/>
      <c r="KDP16" s="11"/>
      <c r="KDQ16" s="11"/>
      <c r="KDR16" s="11"/>
      <c r="KDS16" s="11"/>
      <c r="KDT16" s="11"/>
      <c r="KDU16" s="11"/>
      <c r="KDV16" s="11"/>
      <c r="KDW16" s="11"/>
      <c r="KDX16" s="11"/>
      <c r="KDY16" s="11"/>
      <c r="KDZ16" s="11"/>
      <c r="KEA16" s="11"/>
      <c r="KEB16" s="11"/>
      <c r="KEC16" s="11"/>
      <c r="KED16" s="11"/>
      <c r="KEE16" s="11"/>
      <c r="KEF16" s="11"/>
      <c r="KEG16" s="11"/>
      <c r="KEH16" s="11"/>
      <c r="KEI16" s="11"/>
      <c r="KEJ16" s="11"/>
      <c r="KEK16" s="11"/>
      <c r="KEL16" s="11"/>
      <c r="KEM16" s="11"/>
      <c r="KEN16" s="11"/>
      <c r="KEO16" s="11"/>
      <c r="KEP16" s="11"/>
      <c r="KEQ16" s="11"/>
      <c r="KER16" s="11"/>
      <c r="KES16" s="11"/>
      <c r="KET16" s="11"/>
      <c r="KEU16" s="11"/>
      <c r="KEV16" s="11"/>
      <c r="KEW16" s="11"/>
      <c r="KEX16" s="11"/>
      <c r="KEY16" s="11"/>
      <c r="KEZ16" s="11"/>
      <c r="KFA16" s="11"/>
      <c r="KFB16" s="11"/>
      <c r="KFC16" s="11"/>
      <c r="KFD16" s="11"/>
      <c r="KFE16" s="11"/>
      <c r="KFF16" s="11"/>
      <c r="KFG16" s="11"/>
      <c r="KFH16" s="11"/>
      <c r="KFI16" s="11"/>
      <c r="KFJ16" s="11"/>
      <c r="KFK16" s="11"/>
      <c r="KFL16" s="11"/>
      <c r="KFM16" s="11"/>
      <c r="KFN16" s="11"/>
      <c r="KFO16" s="11"/>
      <c r="KFP16" s="11"/>
      <c r="KFQ16" s="11"/>
      <c r="KFR16" s="11"/>
      <c r="KFS16" s="11"/>
      <c r="KFT16" s="11"/>
      <c r="KFU16" s="11"/>
      <c r="KFV16" s="11"/>
      <c r="KFW16" s="11"/>
      <c r="KFX16" s="11"/>
      <c r="KFY16" s="11"/>
      <c r="KFZ16" s="11"/>
      <c r="KGA16" s="11"/>
      <c r="KGB16" s="11"/>
      <c r="KGC16" s="11"/>
      <c r="KGD16" s="11"/>
      <c r="KGE16" s="11"/>
      <c r="KGF16" s="11"/>
      <c r="KGG16" s="11"/>
      <c r="KGH16" s="11"/>
      <c r="KGI16" s="11"/>
      <c r="KGJ16" s="11"/>
      <c r="KGK16" s="11"/>
      <c r="KGL16" s="11"/>
      <c r="KGM16" s="11"/>
      <c r="KGN16" s="11"/>
      <c r="KGO16" s="11"/>
      <c r="KGP16" s="11"/>
      <c r="KGQ16" s="11"/>
      <c r="KGR16" s="11"/>
      <c r="KGS16" s="11"/>
      <c r="KGT16" s="11"/>
      <c r="KGU16" s="11"/>
      <c r="KGV16" s="11"/>
      <c r="KGW16" s="11"/>
      <c r="KGX16" s="11"/>
      <c r="KGY16" s="11"/>
      <c r="KGZ16" s="11"/>
      <c r="KHA16" s="11"/>
      <c r="KHB16" s="11"/>
      <c r="KHC16" s="11"/>
      <c r="KHD16" s="11"/>
      <c r="KHE16" s="11"/>
      <c r="KHF16" s="11"/>
      <c r="KHG16" s="11"/>
      <c r="KHH16" s="11"/>
      <c r="KHI16" s="11"/>
      <c r="KHJ16" s="11"/>
      <c r="KHK16" s="11"/>
      <c r="KHL16" s="11"/>
      <c r="KHM16" s="11"/>
      <c r="KHN16" s="11"/>
      <c r="KHO16" s="11"/>
      <c r="KHP16" s="11"/>
      <c r="KHQ16" s="11"/>
      <c r="KHR16" s="11"/>
      <c r="KHS16" s="11"/>
      <c r="KHT16" s="11"/>
      <c r="KHU16" s="11"/>
      <c r="KHV16" s="11"/>
      <c r="KHW16" s="11"/>
      <c r="KHX16" s="11"/>
      <c r="KHY16" s="11"/>
      <c r="KHZ16" s="11"/>
      <c r="KIA16" s="11"/>
      <c r="KIB16" s="11"/>
      <c r="KIC16" s="11"/>
      <c r="KID16" s="11"/>
      <c r="KIE16" s="11"/>
      <c r="KIF16" s="11"/>
      <c r="KIG16" s="11"/>
      <c r="KIH16" s="11"/>
      <c r="KII16" s="11"/>
      <c r="KIJ16" s="11"/>
      <c r="KIK16" s="11"/>
      <c r="KIL16" s="11"/>
      <c r="KIM16" s="11"/>
      <c r="KIN16" s="11"/>
      <c r="KIO16" s="11"/>
      <c r="KIP16" s="11"/>
      <c r="KIQ16" s="11"/>
      <c r="KIR16" s="11"/>
      <c r="KIS16" s="11"/>
      <c r="KIT16" s="11"/>
      <c r="KIU16" s="11"/>
      <c r="KIV16" s="11"/>
      <c r="KIW16" s="11"/>
      <c r="KIX16" s="11"/>
      <c r="KIY16" s="11"/>
      <c r="KIZ16" s="11"/>
      <c r="KJA16" s="11"/>
      <c r="KJB16" s="11"/>
      <c r="KJC16" s="11"/>
      <c r="KJD16" s="11"/>
      <c r="KJE16" s="11"/>
      <c r="KJF16" s="11"/>
      <c r="KJG16" s="11"/>
      <c r="KJH16" s="11"/>
      <c r="KJI16" s="11"/>
      <c r="KJJ16" s="11"/>
      <c r="KJK16" s="11"/>
      <c r="KJL16" s="11"/>
      <c r="KJM16" s="11"/>
      <c r="KJN16" s="11"/>
      <c r="KJO16" s="11"/>
      <c r="KJP16" s="11"/>
      <c r="KJQ16" s="11"/>
      <c r="KJR16" s="11"/>
      <c r="KJS16" s="11"/>
      <c r="KJT16" s="11"/>
      <c r="KJU16" s="11"/>
      <c r="KJV16" s="11"/>
      <c r="KJW16" s="11"/>
      <c r="KJX16" s="11"/>
      <c r="KJY16" s="11"/>
      <c r="KJZ16" s="11"/>
      <c r="KKA16" s="11"/>
      <c r="KKB16" s="11"/>
      <c r="KKC16" s="11"/>
      <c r="KKD16" s="11"/>
      <c r="KKE16" s="11"/>
      <c r="KKF16" s="11"/>
      <c r="KKG16" s="11"/>
      <c r="KKH16" s="11"/>
      <c r="KKI16" s="11"/>
      <c r="KKJ16" s="11"/>
      <c r="KKK16" s="11"/>
      <c r="KKL16" s="11"/>
      <c r="KKM16" s="11"/>
      <c r="KKN16" s="11"/>
      <c r="KKO16" s="11"/>
      <c r="KKP16" s="11"/>
      <c r="KKQ16" s="11"/>
      <c r="KKR16" s="11"/>
      <c r="KKS16" s="11"/>
      <c r="KKT16" s="11"/>
      <c r="KKU16" s="11"/>
      <c r="KKV16" s="11"/>
      <c r="KKW16" s="11"/>
      <c r="KKX16" s="11"/>
      <c r="KKY16" s="11"/>
      <c r="KKZ16" s="11"/>
      <c r="KLA16" s="11"/>
      <c r="KLB16" s="11"/>
      <c r="KLC16" s="11"/>
      <c r="KLD16" s="11"/>
      <c r="KLE16" s="11"/>
      <c r="KLF16" s="11"/>
      <c r="KLG16" s="11"/>
      <c r="KLH16" s="11"/>
      <c r="KLI16" s="11"/>
      <c r="KLJ16" s="11"/>
      <c r="KLK16" s="11"/>
      <c r="KLL16" s="11"/>
      <c r="KLM16" s="11"/>
      <c r="KLN16" s="11"/>
      <c r="KLO16" s="11"/>
      <c r="KLP16" s="11"/>
      <c r="KLQ16" s="11"/>
      <c r="KLR16" s="11"/>
      <c r="KLS16" s="11"/>
      <c r="KLT16" s="11"/>
      <c r="KLU16" s="11"/>
      <c r="KLV16" s="11"/>
      <c r="KLW16" s="11"/>
      <c r="KLX16" s="11"/>
      <c r="KLY16" s="11"/>
      <c r="KLZ16" s="11"/>
      <c r="KMA16" s="11"/>
      <c r="KMB16" s="11"/>
      <c r="KMC16" s="11"/>
      <c r="KMD16" s="11"/>
      <c r="KME16" s="11"/>
      <c r="KMF16" s="11"/>
      <c r="KMG16" s="11"/>
      <c r="KMH16" s="11"/>
      <c r="KMI16" s="11"/>
      <c r="KMJ16" s="11"/>
      <c r="KMK16" s="11"/>
      <c r="KML16" s="11"/>
      <c r="KMM16" s="11"/>
      <c r="KMN16" s="11"/>
      <c r="KMO16" s="11"/>
      <c r="KMP16" s="11"/>
      <c r="KMQ16" s="11"/>
      <c r="KMR16" s="11"/>
      <c r="KMS16" s="11"/>
      <c r="KMT16" s="11"/>
      <c r="KMU16" s="11"/>
      <c r="KMV16" s="11"/>
      <c r="KMW16" s="11"/>
      <c r="KMX16" s="11"/>
      <c r="KMY16" s="11"/>
      <c r="KMZ16" s="11"/>
      <c r="KNA16" s="11"/>
      <c r="KNB16" s="11"/>
      <c r="KNC16" s="11"/>
      <c r="KND16" s="11"/>
      <c r="KNE16" s="11"/>
      <c r="KNF16" s="11"/>
      <c r="KNG16" s="11"/>
      <c r="KNH16" s="11"/>
      <c r="KNI16" s="11"/>
      <c r="KNJ16" s="11"/>
      <c r="KNK16" s="11"/>
      <c r="KNL16" s="11"/>
      <c r="KNM16" s="11"/>
      <c r="KNN16" s="11"/>
      <c r="KNO16" s="11"/>
      <c r="KNP16" s="11"/>
      <c r="KNQ16" s="11"/>
      <c r="KNR16" s="11"/>
      <c r="KNS16" s="11"/>
      <c r="KNT16" s="11"/>
      <c r="KNU16" s="11"/>
      <c r="KNV16" s="11"/>
      <c r="KNW16" s="11"/>
      <c r="KNX16" s="11"/>
      <c r="KNY16" s="11"/>
      <c r="KNZ16" s="11"/>
      <c r="KOA16" s="11"/>
      <c r="KOB16" s="11"/>
      <c r="KOC16" s="11"/>
      <c r="KOD16" s="11"/>
      <c r="KOE16" s="11"/>
      <c r="KOF16" s="11"/>
      <c r="KOG16" s="11"/>
      <c r="KOH16" s="11"/>
      <c r="KOI16" s="11"/>
      <c r="KOJ16" s="11"/>
      <c r="KOK16" s="11"/>
      <c r="KOL16" s="11"/>
      <c r="KOM16" s="11"/>
      <c r="KON16" s="11"/>
      <c r="KOO16" s="11"/>
      <c r="KOP16" s="11"/>
      <c r="KOQ16" s="11"/>
      <c r="KOR16" s="11"/>
      <c r="KOS16" s="11"/>
      <c r="KOT16" s="11"/>
      <c r="KOU16" s="11"/>
      <c r="KOV16" s="11"/>
      <c r="KOW16" s="11"/>
      <c r="KOX16" s="11"/>
      <c r="KOY16" s="11"/>
      <c r="KOZ16" s="11"/>
      <c r="KPA16" s="11"/>
      <c r="KPB16" s="11"/>
      <c r="KPC16" s="11"/>
      <c r="KPD16" s="11"/>
      <c r="KPE16" s="11"/>
      <c r="KPF16" s="11"/>
      <c r="KPG16" s="11"/>
      <c r="KPH16" s="11"/>
      <c r="KPI16" s="11"/>
      <c r="KPJ16" s="11"/>
      <c r="KPK16" s="11"/>
      <c r="KPL16" s="11"/>
      <c r="KPM16" s="11"/>
      <c r="KPN16" s="11"/>
      <c r="KPO16" s="11"/>
      <c r="KPP16" s="11"/>
      <c r="KPQ16" s="11"/>
      <c r="KPR16" s="11"/>
      <c r="KPS16" s="11"/>
      <c r="KPT16" s="11"/>
      <c r="KPU16" s="11"/>
      <c r="KPV16" s="11"/>
      <c r="KPW16" s="11"/>
      <c r="KPX16" s="11"/>
      <c r="KPY16" s="11"/>
      <c r="KPZ16" s="11"/>
      <c r="KQA16" s="11"/>
      <c r="KQB16" s="11"/>
      <c r="KQC16" s="11"/>
      <c r="KQD16" s="11"/>
      <c r="KQE16" s="11"/>
      <c r="KQF16" s="11"/>
      <c r="KQG16" s="11"/>
      <c r="KQH16" s="11"/>
      <c r="KQI16" s="11"/>
      <c r="KQJ16" s="11"/>
      <c r="KQK16" s="11"/>
      <c r="KQL16" s="11"/>
      <c r="KQM16" s="11"/>
      <c r="KQN16" s="11"/>
      <c r="KQO16" s="11"/>
      <c r="KQP16" s="11"/>
      <c r="KQQ16" s="11"/>
      <c r="KQR16" s="11"/>
      <c r="KQS16" s="11"/>
      <c r="KQT16" s="11"/>
      <c r="KQU16" s="11"/>
      <c r="KQV16" s="11"/>
      <c r="KQW16" s="11"/>
      <c r="KQX16" s="11"/>
      <c r="KQY16" s="11"/>
      <c r="KQZ16" s="11"/>
      <c r="KRA16" s="11"/>
      <c r="KRB16" s="11"/>
      <c r="KRC16" s="11"/>
      <c r="KRD16" s="11"/>
      <c r="KRE16" s="11"/>
      <c r="KRF16" s="11"/>
      <c r="KRG16" s="11"/>
      <c r="KRH16" s="11"/>
      <c r="KRI16" s="11"/>
      <c r="KRJ16" s="11"/>
      <c r="KRK16" s="11"/>
      <c r="KRL16" s="11"/>
      <c r="KRM16" s="11"/>
      <c r="KRN16" s="11"/>
      <c r="KRO16" s="11"/>
      <c r="KRP16" s="11"/>
      <c r="KRQ16" s="11"/>
      <c r="KRR16" s="11"/>
      <c r="KRS16" s="11"/>
      <c r="KRT16" s="11"/>
      <c r="KRU16" s="11"/>
      <c r="KRV16" s="11"/>
      <c r="KRW16" s="11"/>
      <c r="KRX16" s="11"/>
      <c r="KRY16" s="11"/>
      <c r="KRZ16" s="11"/>
      <c r="KSA16" s="11"/>
      <c r="KSB16" s="11"/>
      <c r="KSC16" s="11"/>
      <c r="KSD16" s="11"/>
      <c r="KSE16" s="11"/>
      <c r="KSF16" s="11"/>
      <c r="KSG16" s="11"/>
      <c r="KSH16" s="11"/>
      <c r="KSI16" s="11"/>
      <c r="KSJ16" s="11"/>
      <c r="KSK16" s="11"/>
      <c r="KSL16" s="11"/>
      <c r="KSM16" s="11"/>
      <c r="KSN16" s="11"/>
      <c r="KSO16" s="11"/>
      <c r="KSP16" s="11"/>
      <c r="KSQ16" s="11"/>
      <c r="KSR16" s="11"/>
      <c r="KSS16" s="11"/>
      <c r="KST16" s="11"/>
      <c r="KSU16" s="11"/>
      <c r="KSV16" s="11"/>
      <c r="KSW16" s="11"/>
      <c r="KSX16" s="11"/>
      <c r="KSY16" s="11"/>
      <c r="KSZ16" s="11"/>
      <c r="KTA16" s="11"/>
      <c r="KTB16" s="11"/>
      <c r="KTC16" s="11"/>
      <c r="KTD16" s="11"/>
      <c r="KTE16" s="11"/>
      <c r="KTF16" s="11"/>
      <c r="KTG16" s="11"/>
      <c r="KTH16" s="11"/>
      <c r="KTI16" s="11"/>
      <c r="KTJ16" s="11"/>
      <c r="KTK16" s="11"/>
      <c r="KTL16" s="11"/>
      <c r="KTM16" s="11"/>
      <c r="KTN16" s="11"/>
      <c r="KTO16" s="11"/>
      <c r="KTP16" s="11"/>
      <c r="KTQ16" s="11"/>
      <c r="KTR16" s="11"/>
      <c r="KTS16" s="11"/>
      <c r="KTT16" s="11"/>
      <c r="KTU16" s="11"/>
      <c r="KTV16" s="11"/>
      <c r="KTW16" s="11"/>
      <c r="KTX16" s="11"/>
      <c r="KTY16" s="11"/>
      <c r="KTZ16" s="11"/>
      <c r="KUA16" s="11"/>
      <c r="KUB16" s="11"/>
      <c r="KUC16" s="11"/>
      <c r="KUD16" s="11"/>
      <c r="KUE16" s="11"/>
      <c r="KUF16" s="11"/>
      <c r="KUG16" s="11"/>
      <c r="KUH16" s="11"/>
      <c r="KUI16" s="11"/>
      <c r="KUJ16" s="11"/>
      <c r="KUK16" s="11"/>
      <c r="KUL16" s="11"/>
      <c r="KUM16" s="11"/>
      <c r="KUN16" s="11"/>
      <c r="KUO16" s="11"/>
      <c r="KUP16" s="11"/>
      <c r="KUQ16" s="11"/>
      <c r="KUR16" s="11"/>
      <c r="KUS16" s="11"/>
      <c r="KUT16" s="11"/>
      <c r="KUU16" s="11"/>
      <c r="KUV16" s="11"/>
      <c r="KUW16" s="11"/>
      <c r="KUX16" s="11"/>
      <c r="KUY16" s="11"/>
      <c r="KUZ16" s="11"/>
      <c r="KVA16" s="11"/>
      <c r="KVB16" s="11"/>
      <c r="KVC16" s="11"/>
      <c r="KVD16" s="11"/>
      <c r="KVE16" s="11"/>
      <c r="KVF16" s="11"/>
      <c r="KVG16" s="11"/>
      <c r="KVH16" s="11"/>
      <c r="KVI16" s="11"/>
      <c r="KVJ16" s="11"/>
      <c r="KVK16" s="11"/>
      <c r="KVL16" s="11"/>
      <c r="KVM16" s="11"/>
      <c r="KVN16" s="11"/>
      <c r="KVO16" s="11"/>
      <c r="KVP16" s="11"/>
      <c r="KVQ16" s="11"/>
      <c r="KVR16" s="11"/>
      <c r="KVS16" s="11"/>
      <c r="KVT16" s="11"/>
      <c r="KVU16" s="11"/>
      <c r="KVV16" s="11"/>
      <c r="KVW16" s="11"/>
      <c r="KVX16" s="11"/>
      <c r="KVY16" s="11"/>
      <c r="KVZ16" s="11"/>
      <c r="KWA16" s="11"/>
      <c r="KWB16" s="11"/>
      <c r="KWC16" s="11"/>
      <c r="KWD16" s="11"/>
      <c r="KWE16" s="11"/>
      <c r="KWF16" s="11"/>
      <c r="KWG16" s="11"/>
      <c r="KWH16" s="11"/>
      <c r="KWI16" s="11"/>
      <c r="KWJ16" s="11"/>
      <c r="KWK16" s="11"/>
      <c r="KWL16" s="11"/>
      <c r="KWM16" s="11"/>
      <c r="KWN16" s="11"/>
      <c r="KWO16" s="11"/>
      <c r="KWP16" s="11"/>
      <c r="KWQ16" s="11"/>
      <c r="KWR16" s="11"/>
      <c r="KWS16" s="11"/>
      <c r="KWT16" s="11"/>
      <c r="KWU16" s="11"/>
      <c r="KWV16" s="11"/>
      <c r="KWW16" s="11"/>
      <c r="KWX16" s="11"/>
      <c r="KWY16" s="11"/>
      <c r="KWZ16" s="11"/>
      <c r="KXA16" s="11"/>
      <c r="KXB16" s="11"/>
      <c r="KXC16" s="11"/>
      <c r="KXD16" s="11"/>
      <c r="KXE16" s="11"/>
      <c r="KXF16" s="11"/>
      <c r="KXG16" s="11"/>
      <c r="KXH16" s="11"/>
      <c r="KXI16" s="11"/>
      <c r="KXJ16" s="11"/>
      <c r="KXK16" s="11"/>
      <c r="KXL16" s="11"/>
      <c r="KXM16" s="11"/>
      <c r="KXN16" s="11"/>
      <c r="KXO16" s="11"/>
      <c r="KXP16" s="11"/>
      <c r="KXQ16" s="11"/>
      <c r="KXR16" s="11"/>
      <c r="KXS16" s="11"/>
      <c r="KXT16" s="11"/>
      <c r="KXU16" s="11"/>
      <c r="KXV16" s="11"/>
      <c r="KXW16" s="11"/>
      <c r="KXX16" s="11"/>
      <c r="KXY16" s="11"/>
      <c r="KXZ16" s="11"/>
      <c r="KYA16" s="11"/>
      <c r="KYB16" s="11"/>
      <c r="KYC16" s="11"/>
      <c r="KYD16" s="11"/>
      <c r="KYE16" s="11"/>
      <c r="KYF16" s="11"/>
      <c r="KYG16" s="11"/>
      <c r="KYH16" s="11"/>
      <c r="KYI16" s="11"/>
      <c r="KYJ16" s="11"/>
      <c r="KYK16" s="11"/>
      <c r="KYL16" s="11"/>
      <c r="KYM16" s="11"/>
      <c r="KYN16" s="11"/>
      <c r="KYO16" s="11"/>
      <c r="KYP16" s="11"/>
      <c r="KYQ16" s="11"/>
      <c r="KYR16" s="11"/>
      <c r="KYS16" s="11"/>
      <c r="KYT16" s="11"/>
      <c r="KYU16" s="11"/>
      <c r="KYV16" s="11"/>
      <c r="KYW16" s="11"/>
      <c r="KYX16" s="11"/>
      <c r="KYY16" s="11"/>
      <c r="KYZ16" s="11"/>
      <c r="KZA16" s="11"/>
      <c r="KZB16" s="11"/>
      <c r="KZC16" s="11"/>
      <c r="KZD16" s="11"/>
      <c r="KZE16" s="11"/>
      <c r="KZF16" s="11"/>
      <c r="KZG16" s="11"/>
      <c r="KZH16" s="11"/>
      <c r="KZI16" s="11"/>
      <c r="KZJ16" s="11"/>
      <c r="KZK16" s="11"/>
      <c r="KZL16" s="11"/>
      <c r="KZM16" s="11"/>
      <c r="KZN16" s="11"/>
      <c r="KZO16" s="11"/>
      <c r="KZP16" s="11"/>
      <c r="KZQ16" s="11"/>
      <c r="KZR16" s="11"/>
      <c r="KZS16" s="11"/>
      <c r="KZT16" s="11"/>
      <c r="KZU16" s="11"/>
      <c r="KZV16" s="11"/>
      <c r="KZW16" s="11"/>
      <c r="KZX16" s="11"/>
      <c r="KZY16" s="11"/>
      <c r="KZZ16" s="11"/>
      <c r="LAA16" s="11"/>
      <c r="LAB16" s="11"/>
      <c r="LAC16" s="11"/>
      <c r="LAD16" s="11"/>
      <c r="LAE16" s="11"/>
      <c r="LAF16" s="11"/>
      <c r="LAG16" s="11"/>
      <c r="LAH16" s="11"/>
      <c r="LAI16" s="11"/>
      <c r="LAJ16" s="11"/>
      <c r="LAK16" s="11"/>
      <c r="LAL16" s="11"/>
      <c r="LAM16" s="11"/>
      <c r="LAN16" s="11"/>
      <c r="LAO16" s="11"/>
      <c r="LAP16" s="11"/>
      <c r="LAQ16" s="11"/>
      <c r="LAR16" s="11"/>
      <c r="LAS16" s="11"/>
      <c r="LAT16" s="11"/>
      <c r="LAU16" s="11"/>
      <c r="LAV16" s="11"/>
      <c r="LAW16" s="11"/>
      <c r="LAX16" s="11"/>
      <c r="LAY16" s="11"/>
      <c r="LAZ16" s="11"/>
      <c r="LBA16" s="11"/>
      <c r="LBB16" s="11"/>
      <c r="LBC16" s="11"/>
      <c r="LBD16" s="11"/>
      <c r="LBE16" s="11"/>
      <c r="LBF16" s="11"/>
      <c r="LBG16" s="11"/>
      <c r="LBH16" s="11"/>
      <c r="LBI16" s="11"/>
      <c r="LBJ16" s="11"/>
      <c r="LBK16" s="11"/>
      <c r="LBL16" s="11"/>
      <c r="LBM16" s="11"/>
      <c r="LBN16" s="11"/>
      <c r="LBO16" s="11"/>
      <c r="LBP16" s="11"/>
      <c r="LBQ16" s="11"/>
      <c r="LBR16" s="11"/>
      <c r="LBS16" s="11"/>
      <c r="LBT16" s="11"/>
      <c r="LBU16" s="11"/>
      <c r="LBV16" s="11"/>
      <c r="LBW16" s="11"/>
      <c r="LBX16" s="11"/>
      <c r="LBY16" s="11"/>
      <c r="LBZ16" s="11"/>
      <c r="LCA16" s="11"/>
      <c r="LCB16" s="11"/>
      <c r="LCC16" s="11"/>
      <c r="LCD16" s="11"/>
      <c r="LCE16" s="11"/>
      <c r="LCF16" s="11"/>
      <c r="LCG16" s="11"/>
      <c r="LCH16" s="11"/>
      <c r="LCI16" s="11"/>
      <c r="LCJ16" s="11"/>
      <c r="LCK16" s="11"/>
      <c r="LCL16" s="11"/>
      <c r="LCM16" s="11"/>
      <c r="LCN16" s="11"/>
      <c r="LCO16" s="11"/>
      <c r="LCP16" s="11"/>
      <c r="LCQ16" s="11"/>
      <c r="LCR16" s="11"/>
      <c r="LCS16" s="11"/>
      <c r="LCT16" s="11"/>
      <c r="LCU16" s="11"/>
      <c r="LCV16" s="11"/>
      <c r="LCW16" s="11"/>
      <c r="LCX16" s="11"/>
      <c r="LCY16" s="11"/>
      <c r="LCZ16" s="11"/>
      <c r="LDA16" s="11"/>
      <c r="LDB16" s="11"/>
      <c r="LDC16" s="11"/>
      <c r="LDD16" s="11"/>
      <c r="LDE16" s="11"/>
      <c r="LDF16" s="11"/>
      <c r="LDG16" s="11"/>
      <c r="LDH16" s="11"/>
      <c r="LDI16" s="11"/>
      <c r="LDJ16" s="11"/>
      <c r="LDK16" s="11"/>
      <c r="LDL16" s="11"/>
      <c r="LDM16" s="11"/>
      <c r="LDN16" s="11"/>
      <c r="LDO16" s="11"/>
      <c r="LDP16" s="11"/>
      <c r="LDQ16" s="11"/>
      <c r="LDR16" s="11"/>
      <c r="LDS16" s="11"/>
      <c r="LDT16" s="11"/>
      <c r="LDU16" s="11"/>
      <c r="LDV16" s="11"/>
      <c r="LDW16" s="11"/>
      <c r="LDX16" s="11"/>
      <c r="LDY16" s="11"/>
      <c r="LDZ16" s="11"/>
      <c r="LEA16" s="11"/>
      <c r="LEB16" s="11"/>
      <c r="LEC16" s="11"/>
      <c r="LED16" s="11"/>
      <c r="LEE16" s="11"/>
      <c r="LEF16" s="11"/>
      <c r="LEG16" s="11"/>
      <c r="LEH16" s="11"/>
      <c r="LEI16" s="11"/>
      <c r="LEJ16" s="11"/>
      <c r="LEK16" s="11"/>
      <c r="LEL16" s="11"/>
      <c r="LEM16" s="11"/>
      <c r="LEN16" s="11"/>
      <c r="LEO16" s="11"/>
      <c r="LEP16" s="11"/>
      <c r="LEQ16" s="11"/>
      <c r="LER16" s="11"/>
      <c r="LES16" s="11"/>
      <c r="LET16" s="11"/>
      <c r="LEU16" s="11"/>
      <c r="LEV16" s="11"/>
      <c r="LEW16" s="11"/>
      <c r="LEX16" s="11"/>
      <c r="LEY16" s="11"/>
      <c r="LEZ16" s="11"/>
      <c r="LFA16" s="11"/>
      <c r="LFB16" s="11"/>
      <c r="LFC16" s="11"/>
      <c r="LFD16" s="11"/>
      <c r="LFE16" s="11"/>
      <c r="LFF16" s="11"/>
      <c r="LFG16" s="11"/>
      <c r="LFH16" s="11"/>
      <c r="LFI16" s="11"/>
      <c r="LFJ16" s="11"/>
      <c r="LFK16" s="11"/>
      <c r="LFL16" s="11"/>
      <c r="LFM16" s="11"/>
      <c r="LFN16" s="11"/>
      <c r="LFO16" s="11"/>
      <c r="LFP16" s="11"/>
      <c r="LFQ16" s="11"/>
      <c r="LFR16" s="11"/>
      <c r="LFS16" s="11"/>
      <c r="LFT16" s="11"/>
      <c r="LFU16" s="11"/>
      <c r="LFV16" s="11"/>
      <c r="LFW16" s="11"/>
      <c r="LFX16" s="11"/>
      <c r="LFY16" s="11"/>
      <c r="LFZ16" s="11"/>
      <c r="LGA16" s="11"/>
      <c r="LGB16" s="11"/>
      <c r="LGC16" s="11"/>
      <c r="LGD16" s="11"/>
      <c r="LGE16" s="11"/>
      <c r="LGF16" s="11"/>
      <c r="LGG16" s="11"/>
      <c r="LGH16" s="11"/>
      <c r="LGI16" s="11"/>
      <c r="LGJ16" s="11"/>
      <c r="LGK16" s="11"/>
      <c r="LGL16" s="11"/>
      <c r="LGM16" s="11"/>
      <c r="LGN16" s="11"/>
      <c r="LGO16" s="11"/>
      <c r="LGP16" s="11"/>
      <c r="LGQ16" s="11"/>
      <c r="LGR16" s="11"/>
      <c r="LGS16" s="11"/>
      <c r="LGT16" s="11"/>
      <c r="LGU16" s="11"/>
      <c r="LGV16" s="11"/>
      <c r="LGW16" s="11"/>
      <c r="LGX16" s="11"/>
      <c r="LGY16" s="11"/>
      <c r="LGZ16" s="11"/>
      <c r="LHA16" s="11"/>
      <c r="LHB16" s="11"/>
      <c r="LHC16" s="11"/>
      <c r="LHD16" s="11"/>
      <c r="LHE16" s="11"/>
      <c r="LHF16" s="11"/>
      <c r="LHG16" s="11"/>
      <c r="LHH16" s="11"/>
      <c r="LHI16" s="11"/>
      <c r="LHJ16" s="11"/>
      <c r="LHK16" s="11"/>
      <c r="LHL16" s="11"/>
      <c r="LHM16" s="11"/>
      <c r="LHN16" s="11"/>
      <c r="LHO16" s="11"/>
      <c r="LHP16" s="11"/>
      <c r="LHQ16" s="11"/>
      <c r="LHR16" s="11"/>
      <c r="LHS16" s="11"/>
      <c r="LHT16" s="11"/>
      <c r="LHU16" s="11"/>
      <c r="LHV16" s="11"/>
      <c r="LHW16" s="11"/>
      <c r="LHX16" s="11"/>
      <c r="LHY16" s="11"/>
      <c r="LHZ16" s="11"/>
      <c r="LIA16" s="11"/>
      <c r="LIB16" s="11"/>
      <c r="LIC16" s="11"/>
      <c r="LID16" s="11"/>
      <c r="LIE16" s="11"/>
      <c r="LIF16" s="11"/>
      <c r="LIG16" s="11"/>
      <c r="LIH16" s="11"/>
      <c r="LII16" s="11"/>
      <c r="LIJ16" s="11"/>
      <c r="LIK16" s="11"/>
      <c r="LIL16" s="11"/>
      <c r="LIM16" s="11"/>
      <c r="LIN16" s="11"/>
      <c r="LIO16" s="11"/>
      <c r="LIP16" s="11"/>
      <c r="LIQ16" s="11"/>
      <c r="LIR16" s="11"/>
      <c r="LIS16" s="11"/>
      <c r="LIT16" s="11"/>
      <c r="LIU16" s="11"/>
      <c r="LIV16" s="11"/>
      <c r="LIW16" s="11"/>
      <c r="LIX16" s="11"/>
      <c r="LIY16" s="11"/>
      <c r="LIZ16" s="11"/>
      <c r="LJA16" s="11"/>
      <c r="LJB16" s="11"/>
      <c r="LJC16" s="11"/>
      <c r="LJD16" s="11"/>
      <c r="LJE16" s="11"/>
      <c r="LJF16" s="11"/>
      <c r="LJG16" s="11"/>
      <c r="LJH16" s="11"/>
      <c r="LJI16" s="11"/>
      <c r="LJJ16" s="11"/>
      <c r="LJK16" s="11"/>
      <c r="LJL16" s="11"/>
      <c r="LJM16" s="11"/>
      <c r="LJN16" s="11"/>
      <c r="LJO16" s="11"/>
      <c r="LJP16" s="11"/>
      <c r="LJQ16" s="11"/>
      <c r="LJR16" s="11"/>
      <c r="LJS16" s="11"/>
      <c r="LJT16" s="11"/>
      <c r="LJU16" s="11"/>
      <c r="LJV16" s="11"/>
      <c r="LJW16" s="11"/>
      <c r="LJX16" s="11"/>
      <c r="LJY16" s="11"/>
      <c r="LJZ16" s="11"/>
      <c r="LKA16" s="11"/>
      <c r="LKB16" s="11"/>
      <c r="LKC16" s="11"/>
      <c r="LKD16" s="11"/>
      <c r="LKE16" s="11"/>
      <c r="LKF16" s="11"/>
      <c r="LKG16" s="11"/>
      <c r="LKH16" s="11"/>
      <c r="LKI16" s="11"/>
      <c r="LKJ16" s="11"/>
      <c r="LKK16" s="11"/>
      <c r="LKL16" s="11"/>
      <c r="LKM16" s="11"/>
      <c r="LKN16" s="11"/>
      <c r="LKO16" s="11"/>
      <c r="LKP16" s="11"/>
      <c r="LKQ16" s="11"/>
      <c r="LKR16" s="11"/>
      <c r="LKS16" s="11"/>
      <c r="LKT16" s="11"/>
      <c r="LKU16" s="11"/>
      <c r="LKV16" s="11"/>
      <c r="LKW16" s="11"/>
      <c r="LKX16" s="11"/>
      <c r="LKY16" s="11"/>
      <c r="LKZ16" s="11"/>
      <c r="LLA16" s="11"/>
      <c r="LLB16" s="11"/>
      <c r="LLC16" s="11"/>
      <c r="LLD16" s="11"/>
      <c r="LLE16" s="11"/>
      <c r="LLF16" s="11"/>
      <c r="LLG16" s="11"/>
      <c r="LLH16" s="11"/>
      <c r="LLI16" s="11"/>
      <c r="LLJ16" s="11"/>
      <c r="LLK16" s="11"/>
      <c r="LLL16" s="11"/>
      <c r="LLM16" s="11"/>
      <c r="LLN16" s="11"/>
      <c r="LLO16" s="11"/>
      <c r="LLP16" s="11"/>
      <c r="LLQ16" s="11"/>
      <c r="LLR16" s="11"/>
      <c r="LLS16" s="11"/>
      <c r="LLT16" s="11"/>
      <c r="LLU16" s="11"/>
      <c r="LLV16" s="11"/>
      <c r="LLW16" s="11"/>
      <c r="LLX16" s="11"/>
      <c r="LLY16" s="11"/>
      <c r="LLZ16" s="11"/>
      <c r="LMA16" s="11"/>
      <c r="LMB16" s="11"/>
      <c r="LMC16" s="11"/>
      <c r="LMD16" s="11"/>
      <c r="LME16" s="11"/>
      <c r="LMF16" s="11"/>
      <c r="LMG16" s="11"/>
      <c r="LMH16" s="11"/>
      <c r="LMI16" s="11"/>
      <c r="LMJ16" s="11"/>
      <c r="LMK16" s="11"/>
      <c r="LML16" s="11"/>
      <c r="LMM16" s="11"/>
      <c r="LMN16" s="11"/>
      <c r="LMO16" s="11"/>
      <c r="LMP16" s="11"/>
      <c r="LMQ16" s="11"/>
      <c r="LMR16" s="11"/>
      <c r="LMS16" s="11"/>
      <c r="LMT16" s="11"/>
      <c r="LMU16" s="11"/>
      <c r="LMV16" s="11"/>
      <c r="LMW16" s="11"/>
      <c r="LMX16" s="11"/>
      <c r="LMY16" s="11"/>
      <c r="LMZ16" s="11"/>
      <c r="LNA16" s="11"/>
      <c r="LNB16" s="11"/>
      <c r="LNC16" s="11"/>
      <c r="LND16" s="11"/>
      <c r="LNE16" s="11"/>
      <c r="LNF16" s="11"/>
      <c r="LNG16" s="11"/>
      <c r="LNH16" s="11"/>
      <c r="LNI16" s="11"/>
      <c r="LNJ16" s="11"/>
      <c r="LNK16" s="11"/>
      <c r="LNL16" s="11"/>
      <c r="LNM16" s="11"/>
      <c r="LNN16" s="11"/>
      <c r="LNO16" s="11"/>
      <c r="LNP16" s="11"/>
      <c r="LNQ16" s="11"/>
      <c r="LNR16" s="11"/>
      <c r="LNS16" s="11"/>
      <c r="LNT16" s="11"/>
      <c r="LNU16" s="11"/>
      <c r="LNV16" s="11"/>
      <c r="LNW16" s="11"/>
      <c r="LNX16" s="11"/>
      <c r="LNY16" s="11"/>
      <c r="LNZ16" s="11"/>
      <c r="LOA16" s="11"/>
      <c r="LOB16" s="11"/>
      <c r="LOC16" s="11"/>
      <c r="LOD16" s="11"/>
      <c r="LOE16" s="11"/>
      <c r="LOF16" s="11"/>
      <c r="LOG16" s="11"/>
      <c r="LOH16" s="11"/>
      <c r="LOI16" s="11"/>
      <c r="LOJ16" s="11"/>
      <c r="LOK16" s="11"/>
      <c r="LOL16" s="11"/>
      <c r="LOM16" s="11"/>
      <c r="LON16" s="11"/>
      <c r="LOO16" s="11"/>
      <c r="LOP16" s="11"/>
      <c r="LOQ16" s="11"/>
      <c r="LOR16" s="11"/>
      <c r="LOS16" s="11"/>
      <c r="LOT16" s="11"/>
      <c r="LOU16" s="11"/>
      <c r="LOV16" s="11"/>
      <c r="LOW16" s="11"/>
      <c r="LOX16" s="11"/>
      <c r="LOY16" s="11"/>
      <c r="LOZ16" s="11"/>
      <c r="LPA16" s="11"/>
      <c r="LPB16" s="11"/>
      <c r="LPC16" s="11"/>
      <c r="LPD16" s="11"/>
      <c r="LPE16" s="11"/>
      <c r="LPF16" s="11"/>
      <c r="LPG16" s="11"/>
      <c r="LPH16" s="11"/>
      <c r="LPI16" s="11"/>
      <c r="LPJ16" s="11"/>
      <c r="LPK16" s="11"/>
      <c r="LPL16" s="11"/>
      <c r="LPM16" s="11"/>
      <c r="LPN16" s="11"/>
      <c r="LPO16" s="11"/>
      <c r="LPP16" s="11"/>
      <c r="LPQ16" s="11"/>
      <c r="LPR16" s="11"/>
      <c r="LPS16" s="11"/>
      <c r="LPT16" s="11"/>
      <c r="LPU16" s="11"/>
      <c r="LPV16" s="11"/>
      <c r="LPW16" s="11"/>
      <c r="LPX16" s="11"/>
      <c r="LPY16" s="11"/>
      <c r="LPZ16" s="11"/>
      <c r="LQA16" s="11"/>
      <c r="LQB16" s="11"/>
      <c r="LQC16" s="11"/>
      <c r="LQD16" s="11"/>
      <c r="LQE16" s="11"/>
      <c r="LQF16" s="11"/>
      <c r="LQG16" s="11"/>
      <c r="LQH16" s="11"/>
      <c r="LQI16" s="11"/>
      <c r="LQJ16" s="11"/>
      <c r="LQK16" s="11"/>
      <c r="LQL16" s="11"/>
      <c r="LQM16" s="11"/>
      <c r="LQN16" s="11"/>
      <c r="LQO16" s="11"/>
      <c r="LQP16" s="11"/>
      <c r="LQQ16" s="11"/>
      <c r="LQR16" s="11"/>
      <c r="LQS16" s="11"/>
      <c r="LQT16" s="11"/>
      <c r="LQU16" s="11"/>
      <c r="LQV16" s="11"/>
      <c r="LQW16" s="11"/>
      <c r="LQX16" s="11"/>
      <c r="LQY16" s="11"/>
      <c r="LQZ16" s="11"/>
      <c r="LRA16" s="11"/>
      <c r="LRB16" s="11"/>
      <c r="LRC16" s="11"/>
      <c r="LRD16" s="11"/>
      <c r="LRE16" s="11"/>
      <c r="LRF16" s="11"/>
      <c r="LRG16" s="11"/>
      <c r="LRH16" s="11"/>
      <c r="LRI16" s="11"/>
      <c r="LRJ16" s="11"/>
      <c r="LRK16" s="11"/>
      <c r="LRL16" s="11"/>
      <c r="LRM16" s="11"/>
      <c r="LRN16" s="11"/>
      <c r="LRO16" s="11"/>
      <c r="LRP16" s="11"/>
      <c r="LRQ16" s="11"/>
      <c r="LRR16" s="11"/>
      <c r="LRS16" s="11"/>
      <c r="LRT16" s="11"/>
      <c r="LRU16" s="11"/>
      <c r="LRV16" s="11"/>
      <c r="LRW16" s="11"/>
      <c r="LRX16" s="11"/>
      <c r="LRY16" s="11"/>
      <c r="LRZ16" s="11"/>
      <c r="LSA16" s="11"/>
      <c r="LSB16" s="11"/>
      <c r="LSC16" s="11"/>
      <c r="LSD16" s="11"/>
      <c r="LSE16" s="11"/>
      <c r="LSF16" s="11"/>
      <c r="LSG16" s="11"/>
      <c r="LSH16" s="11"/>
      <c r="LSI16" s="11"/>
      <c r="LSJ16" s="11"/>
      <c r="LSK16" s="11"/>
      <c r="LSL16" s="11"/>
      <c r="LSM16" s="11"/>
      <c r="LSN16" s="11"/>
      <c r="LSO16" s="11"/>
      <c r="LSP16" s="11"/>
      <c r="LSQ16" s="11"/>
      <c r="LSR16" s="11"/>
      <c r="LSS16" s="11"/>
      <c r="LST16" s="11"/>
      <c r="LSU16" s="11"/>
      <c r="LSV16" s="11"/>
      <c r="LSW16" s="11"/>
      <c r="LSX16" s="11"/>
      <c r="LSY16" s="11"/>
      <c r="LSZ16" s="11"/>
      <c r="LTA16" s="11"/>
      <c r="LTB16" s="11"/>
      <c r="LTC16" s="11"/>
      <c r="LTD16" s="11"/>
      <c r="LTE16" s="11"/>
      <c r="LTF16" s="11"/>
      <c r="LTG16" s="11"/>
      <c r="LTH16" s="11"/>
      <c r="LTI16" s="11"/>
      <c r="LTJ16" s="11"/>
      <c r="LTK16" s="11"/>
      <c r="LTL16" s="11"/>
      <c r="LTM16" s="11"/>
      <c r="LTN16" s="11"/>
      <c r="LTO16" s="11"/>
      <c r="LTP16" s="11"/>
      <c r="LTQ16" s="11"/>
      <c r="LTR16" s="11"/>
      <c r="LTS16" s="11"/>
      <c r="LTT16" s="11"/>
      <c r="LTU16" s="11"/>
      <c r="LTV16" s="11"/>
      <c r="LTW16" s="11"/>
      <c r="LTX16" s="11"/>
      <c r="LTY16" s="11"/>
      <c r="LTZ16" s="11"/>
      <c r="LUA16" s="11"/>
      <c r="LUB16" s="11"/>
      <c r="LUC16" s="11"/>
      <c r="LUD16" s="11"/>
      <c r="LUE16" s="11"/>
      <c r="LUF16" s="11"/>
      <c r="LUG16" s="11"/>
      <c r="LUH16" s="11"/>
      <c r="LUI16" s="11"/>
      <c r="LUJ16" s="11"/>
      <c r="LUK16" s="11"/>
      <c r="LUL16" s="11"/>
      <c r="LUM16" s="11"/>
      <c r="LUN16" s="11"/>
      <c r="LUO16" s="11"/>
      <c r="LUP16" s="11"/>
      <c r="LUQ16" s="11"/>
      <c r="LUR16" s="11"/>
      <c r="LUS16" s="11"/>
      <c r="LUT16" s="11"/>
      <c r="LUU16" s="11"/>
      <c r="LUV16" s="11"/>
      <c r="LUW16" s="11"/>
      <c r="LUX16" s="11"/>
      <c r="LUY16" s="11"/>
      <c r="LUZ16" s="11"/>
      <c r="LVA16" s="11"/>
      <c r="LVB16" s="11"/>
      <c r="LVC16" s="11"/>
      <c r="LVD16" s="11"/>
      <c r="LVE16" s="11"/>
      <c r="LVF16" s="11"/>
      <c r="LVG16" s="11"/>
      <c r="LVH16" s="11"/>
      <c r="LVI16" s="11"/>
      <c r="LVJ16" s="11"/>
      <c r="LVK16" s="11"/>
      <c r="LVL16" s="11"/>
      <c r="LVM16" s="11"/>
      <c r="LVN16" s="11"/>
      <c r="LVO16" s="11"/>
      <c r="LVP16" s="11"/>
      <c r="LVQ16" s="11"/>
      <c r="LVR16" s="11"/>
      <c r="LVS16" s="11"/>
      <c r="LVT16" s="11"/>
      <c r="LVU16" s="11"/>
      <c r="LVV16" s="11"/>
      <c r="LVW16" s="11"/>
      <c r="LVX16" s="11"/>
      <c r="LVY16" s="11"/>
      <c r="LVZ16" s="11"/>
      <c r="LWA16" s="11"/>
      <c r="LWB16" s="11"/>
      <c r="LWC16" s="11"/>
      <c r="LWD16" s="11"/>
      <c r="LWE16" s="11"/>
      <c r="LWF16" s="11"/>
      <c r="LWG16" s="11"/>
      <c r="LWH16" s="11"/>
      <c r="LWI16" s="11"/>
      <c r="LWJ16" s="11"/>
      <c r="LWK16" s="11"/>
      <c r="LWL16" s="11"/>
      <c r="LWM16" s="11"/>
      <c r="LWN16" s="11"/>
      <c r="LWO16" s="11"/>
      <c r="LWP16" s="11"/>
      <c r="LWQ16" s="11"/>
      <c r="LWR16" s="11"/>
      <c r="LWS16" s="11"/>
      <c r="LWT16" s="11"/>
      <c r="LWU16" s="11"/>
      <c r="LWV16" s="11"/>
      <c r="LWW16" s="11"/>
      <c r="LWX16" s="11"/>
      <c r="LWY16" s="11"/>
      <c r="LWZ16" s="11"/>
      <c r="LXA16" s="11"/>
      <c r="LXB16" s="11"/>
      <c r="LXC16" s="11"/>
      <c r="LXD16" s="11"/>
      <c r="LXE16" s="11"/>
      <c r="LXF16" s="11"/>
      <c r="LXG16" s="11"/>
      <c r="LXH16" s="11"/>
      <c r="LXI16" s="11"/>
      <c r="LXJ16" s="11"/>
      <c r="LXK16" s="11"/>
      <c r="LXL16" s="11"/>
      <c r="LXM16" s="11"/>
      <c r="LXN16" s="11"/>
      <c r="LXO16" s="11"/>
      <c r="LXP16" s="11"/>
      <c r="LXQ16" s="11"/>
      <c r="LXR16" s="11"/>
      <c r="LXS16" s="11"/>
      <c r="LXT16" s="11"/>
      <c r="LXU16" s="11"/>
      <c r="LXV16" s="11"/>
      <c r="LXW16" s="11"/>
      <c r="LXX16" s="11"/>
      <c r="LXY16" s="11"/>
      <c r="LXZ16" s="11"/>
      <c r="LYA16" s="11"/>
      <c r="LYB16" s="11"/>
      <c r="LYC16" s="11"/>
      <c r="LYD16" s="11"/>
      <c r="LYE16" s="11"/>
      <c r="LYF16" s="11"/>
      <c r="LYG16" s="11"/>
      <c r="LYH16" s="11"/>
      <c r="LYI16" s="11"/>
      <c r="LYJ16" s="11"/>
      <c r="LYK16" s="11"/>
      <c r="LYL16" s="11"/>
      <c r="LYM16" s="11"/>
      <c r="LYN16" s="11"/>
      <c r="LYO16" s="11"/>
      <c r="LYP16" s="11"/>
      <c r="LYQ16" s="11"/>
      <c r="LYR16" s="11"/>
      <c r="LYS16" s="11"/>
      <c r="LYT16" s="11"/>
      <c r="LYU16" s="11"/>
      <c r="LYV16" s="11"/>
      <c r="LYW16" s="11"/>
      <c r="LYX16" s="11"/>
      <c r="LYY16" s="11"/>
      <c r="LYZ16" s="11"/>
      <c r="LZA16" s="11"/>
      <c r="LZB16" s="11"/>
      <c r="LZC16" s="11"/>
      <c r="LZD16" s="11"/>
      <c r="LZE16" s="11"/>
      <c r="LZF16" s="11"/>
      <c r="LZG16" s="11"/>
      <c r="LZH16" s="11"/>
      <c r="LZI16" s="11"/>
      <c r="LZJ16" s="11"/>
      <c r="LZK16" s="11"/>
      <c r="LZL16" s="11"/>
      <c r="LZM16" s="11"/>
      <c r="LZN16" s="11"/>
      <c r="LZO16" s="11"/>
      <c r="LZP16" s="11"/>
      <c r="LZQ16" s="11"/>
      <c r="LZR16" s="11"/>
      <c r="LZS16" s="11"/>
      <c r="LZT16" s="11"/>
      <c r="LZU16" s="11"/>
      <c r="LZV16" s="11"/>
      <c r="LZW16" s="11"/>
      <c r="LZX16" s="11"/>
      <c r="LZY16" s="11"/>
      <c r="LZZ16" s="11"/>
      <c r="MAA16" s="11"/>
      <c r="MAB16" s="11"/>
      <c r="MAC16" s="11"/>
      <c r="MAD16" s="11"/>
      <c r="MAE16" s="11"/>
      <c r="MAF16" s="11"/>
      <c r="MAG16" s="11"/>
      <c r="MAH16" s="11"/>
      <c r="MAI16" s="11"/>
      <c r="MAJ16" s="11"/>
      <c r="MAK16" s="11"/>
      <c r="MAL16" s="11"/>
      <c r="MAM16" s="11"/>
      <c r="MAN16" s="11"/>
      <c r="MAO16" s="11"/>
      <c r="MAP16" s="11"/>
      <c r="MAQ16" s="11"/>
      <c r="MAR16" s="11"/>
      <c r="MAS16" s="11"/>
      <c r="MAT16" s="11"/>
      <c r="MAU16" s="11"/>
      <c r="MAV16" s="11"/>
      <c r="MAW16" s="11"/>
      <c r="MAX16" s="11"/>
      <c r="MAY16" s="11"/>
      <c r="MAZ16" s="11"/>
      <c r="MBA16" s="11"/>
      <c r="MBB16" s="11"/>
      <c r="MBC16" s="11"/>
      <c r="MBD16" s="11"/>
      <c r="MBE16" s="11"/>
      <c r="MBF16" s="11"/>
      <c r="MBG16" s="11"/>
      <c r="MBH16" s="11"/>
      <c r="MBI16" s="11"/>
      <c r="MBJ16" s="11"/>
      <c r="MBK16" s="11"/>
      <c r="MBL16" s="11"/>
      <c r="MBM16" s="11"/>
      <c r="MBN16" s="11"/>
      <c r="MBO16" s="11"/>
      <c r="MBP16" s="11"/>
      <c r="MBQ16" s="11"/>
      <c r="MBR16" s="11"/>
      <c r="MBS16" s="11"/>
      <c r="MBT16" s="11"/>
      <c r="MBU16" s="11"/>
      <c r="MBV16" s="11"/>
      <c r="MBW16" s="11"/>
      <c r="MBX16" s="11"/>
      <c r="MBY16" s="11"/>
      <c r="MBZ16" s="11"/>
      <c r="MCA16" s="11"/>
      <c r="MCB16" s="11"/>
      <c r="MCC16" s="11"/>
      <c r="MCD16" s="11"/>
      <c r="MCE16" s="11"/>
      <c r="MCF16" s="11"/>
      <c r="MCG16" s="11"/>
      <c r="MCH16" s="11"/>
      <c r="MCI16" s="11"/>
      <c r="MCJ16" s="11"/>
      <c r="MCK16" s="11"/>
      <c r="MCL16" s="11"/>
      <c r="MCM16" s="11"/>
      <c r="MCN16" s="11"/>
      <c r="MCO16" s="11"/>
      <c r="MCP16" s="11"/>
      <c r="MCQ16" s="11"/>
      <c r="MCR16" s="11"/>
      <c r="MCS16" s="11"/>
      <c r="MCT16" s="11"/>
      <c r="MCU16" s="11"/>
      <c r="MCV16" s="11"/>
      <c r="MCW16" s="11"/>
      <c r="MCX16" s="11"/>
      <c r="MCY16" s="11"/>
      <c r="MCZ16" s="11"/>
      <c r="MDA16" s="11"/>
      <c r="MDB16" s="11"/>
      <c r="MDC16" s="11"/>
      <c r="MDD16" s="11"/>
      <c r="MDE16" s="11"/>
      <c r="MDF16" s="11"/>
      <c r="MDG16" s="11"/>
      <c r="MDH16" s="11"/>
      <c r="MDI16" s="11"/>
      <c r="MDJ16" s="11"/>
      <c r="MDK16" s="11"/>
      <c r="MDL16" s="11"/>
      <c r="MDM16" s="11"/>
      <c r="MDN16" s="11"/>
      <c r="MDO16" s="11"/>
      <c r="MDP16" s="11"/>
      <c r="MDQ16" s="11"/>
      <c r="MDR16" s="11"/>
      <c r="MDS16" s="11"/>
      <c r="MDT16" s="11"/>
      <c r="MDU16" s="11"/>
      <c r="MDV16" s="11"/>
      <c r="MDW16" s="11"/>
      <c r="MDX16" s="11"/>
      <c r="MDY16" s="11"/>
      <c r="MDZ16" s="11"/>
      <c r="MEA16" s="11"/>
      <c r="MEB16" s="11"/>
      <c r="MEC16" s="11"/>
      <c r="MED16" s="11"/>
      <c r="MEE16" s="11"/>
      <c r="MEF16" s="11"/>
      <c r="MEG16" s="11"/>
      <c r="MEH16" s="11"/>
      <c r="MEI16" s="11"/>
      <c r="MEJ16" s="11"/>
      <c r="MEK16" s="11"/>
      <c r="MEL16" s="11"/>
      <c r="MEM16" s="11"/>
      <c r="MEN16" s="11"/>
      <c r="MEO16" s="11"/>
      <c r="MEP16" s="11"/>
      <c r="MEQ16" s="11"/>
      <c r="MER16" s="11"/>
      <c r="MES16" s="11"/>
      <c r="MET16" s="11"/>
      <c r="MEU16" s="11"/>
      <c r="MEV16" s="11"/>
      <c r="MEW16" s="11"/>
      <c r="MEX16" s="11"/>
      <c r="MEY16" s="11"/>
      <c r="MEZ16" s="11"/>
      <c r="MFA16" s="11"/>
      <c r="MFB16" s="11"/>
      <c r="MFC16" s="11"/>
      <c r="MFD16" s="11"/>
      <c r="MFE16" s="11"/>
      <c r="MFF16" s="11"/>
      <c r="MFG16" s="11"/>
      <c r="MFH16" s="11"/>
      <c r="MFI16" s="11"/>
      <c r="MFJ16" s="11"/>
      <c r="MFK16" s="11"/>
      <c r="MFL16" s="11"/>
      <c r="MFM16" s="11"/>
      <c r="MFN16" s="11"/>
      <c r="MFO16" s="11"/>
      <c r="MFP16" s="11"/>
      <c r="MFQ16" s="11"/>
      <c r="MFR16" s="11"/>
      <c r="MFS16" s="11"/>
      <c r="MFT16" s="11"/>
      <c r="MFU16" s="11"/>
      <c r="MFV16" s="11"/>
      <c r="MFW16" s="11"/>
      <c r="MFX16" s="11"/>
      <c r="MFY16" s="11"/>
      <c r="MFZ16" s="11"/>
      <c r="MGA16" s="11"/>
      <c r="MGB16" s="11"/>
      <c r="MGC16" s="11"/>
      <c r="MGD16" s="11"/>
      <c r="MGE16" s="11"/>
      <c r="MGF16" s="11"/>
      <c r="MGG16" s="11"/>
      <c r="MGH16" s="11"/>
      <c r="MGI16" s="11"/>
      <c r="MGJ16" s="11"/>
      <c r="MGK16" s="11"/>
      <c r="MGL16" s="11"/>
      <c r="MGM16" s="11"/>
      <c r="MGN16" s="11"/>
      <c r="MGO16" s="11"/>
      <c r="MGP16" s="11"/>
      <c r="MGQ16" s="11"/>
      <c r="MGR16" s="11"/>
      <c r="MGS16" s="11"/>
      <c r="MGT16" s="11"/>
      <c r="MGU16" s="11"/>
      <c r="MGV16" s="11"/>
      <c r="MGW16" s="11"/>
      <c r="MGX16" s="11"/>
      <c r="MGY16" s="11"/>
      <c r="MGZ16" s="11"/>
      <c r="MHA16" s="11"/>
      <c r="MHB16" s="11"/>
      <c r="MHC16" s="11"/>
      <c r="MHD16" s="11"/>
      <c r="MHE16" s="11"/>
      <c r="MHF16" s="11"/>
      <c r="MHG16" s="11"/>
      <c r="MHH16" s="11"/>
      <c r="MHI16" s="11"/>
      <c r="MHJ16" s="11"/>
      <c r="MHK16" s="11"/>
      <c r="MHL16" s="11"/>
      <c r="MHM16" s="11"/>
      <c r="MHN16" s="11"/>
      <c r="MHO16" s="11"/>
      <c r="MHP16" s="11"/>
      <c r="MHQ16" s="11"/>
      <c r="MHR16" s="11"/>
      <c r="MHS16" s="11"/>
      <c r="MHT16" s="11"/>
      <c r="MHU16" s="11"/>
      <c r="MHV16" s="11"/>
      <c r="MHW16" s="11"/>
      <c r="MHX16" s="11"/>
      <c r="MHY16" s="11"/>
      <c r="MHZ16" s="11"/>
      <c r="MIA16" s="11"/>
      <c r="MIB16" s="11"/>
      <c r="MIC16" s="11"/>
      <c r="MID16" s="11"/>
      <c r="MIE16" s="11"/>
      <c r="MIF16" s="11"/>
      <c r="MIG16" s="11"/>
      <c r="MIH16" s="11"/>
      <c r="MII16" s="11"/>
      <c r="MIJ16" s="11"/>
      <c r="MIK16" s="11"/>
      <c r="MIL16" s="11"/>
      <c r="MIM16" s="11"/>
      <c r="MIN16" s="11"/>
      <c r="MIO16" s="11"/>
      <c r="MIP16" s="11"/>
      <c r="MIQ16" s="11"/>
      <c r="MIR16" s="11"/>
      <c r="MIS16" s="11"/>
      <c r="MIT16" s="11"/>
      <c r="MIU16" s="11"/>
      <c r="MIV16" s="11"/>
      <c r="MIW16" s="11"/>
      <c r="MIX16" s="11"/>
      <c r="MIY16" s="11"/>
      <c r="MIZ16" s="11"/>
      <c r="MJA16" s="11"/>
      <c r="MJB16" s="11"/>
      <c r="MJC16" s="11"/>
      <c r="MJD16" s="11"/>
      <c r="MJE16" s="11"/>
      <c r="MJF16" s="11"/>
      <c r="MJG16" s="11"/>
      <c r="MJH16" s="11"/>
      <c r="MJI16" s="11"/>
      <c r="MJJ16" s="11"/>
      <c r="MJK16" s="11"/>
      <c r="MJL16" s="11"/>
      <c r="MJM16" s="11"/>
      <c r="MJN16" s="11"/>
      <c r="MJO16" s="11"/>
      <c r="MJP16" s="11"/>
      <c r="MJQ16" s="11"/>
      <c r="MJR16" s="11"/>
      <c r="MJS16" s="11"/>
      <c r="MJT16" s="11"/>
      <c r="MJU16" s="11"/>
      <c r="MJV16" s="11"/>
      <c r="MJW16" s="11"/>
      <c r="MJX16" s="11"/>
      <c r="MJY16" s="11"/>
      <c r="MJZ16" s="11"/>
      <c r="MKA16" s="11"/>
      <c r="MKB16" s="11"/>
      <c r="MKC16" s="11"/>
      <c r="MKD16" s="11"/>
      <c r="MKE16" s="11"/>
      <c r="MKF16" s="11"/>
      <c r="MKG16" s="11"/>
      <c r="MKH16" s="11"/>
      <c r="MKI16" s="11"/>
      <c r="MKJ16" s="11"/>
      <c r="MKK16" s="11"/>
      <c r="MKL16" s="11"/>
      <c r="MKM16" s="11"/>
      <c r="MKN16" s="11"/>
      <c r="MKO16" s="11"/>
      <c r="MKP16" s="11"/>
      <c r="MKQ16" s="11"/>
      <c r="MKR16" s="11"/>
      <c r="MKS16" s="11"/>
      <c r="MKT16" s="11"/>
      <c r="MKU16" s="11"/>
      <c r="MKV16" s="11"/>
      <c r="MKW16" s="11"/>
      <c r="MKX16" s="11"/>
      <c r="MKY16" s="11"/>
      <c r="MKZ16" s="11"/>
      <c r="MLA16" s="11"/>
      <c r="MLB16" s="11"/>
      <c r="MLC16" s="11"/>
      <c r="MLD16" s="11"/>
      <c r="MLE16" s="11"/>
      <c r="MLF16" s="11"/>
      <c r="MLG16" s="11"/>
      <c r="MLH16" s="11"/>
      <c r="MLI16" s="11"/>
      <c r="MLJ16" s="11"/>
      <c r="MLK16" s="11"/>
      <c r="MLL16" s="11"/>
      <c r="MLM16" s="11"/>
      <c r="MLN16" s="11"/>
      <c r="MLO16" s="11"/>
      <c r="MLP16" s="11"/>
      <c r="MLQ16" s="11"/>
      <c r="MLR16" s="11"/>
      <c r="MLS16" s="11"/>
      <c r="MLT16" s="11"/>
      <c r="MLU16" s="11"/>
      <c r="MLV16" s="11"/>
      <c r="MLW16" s="11"/>
      <c r="MLX16" s="11"/>
      <c r="MLY16" s="11"/>
      <c r="MLZ16" s="11"/>
      <c r="MMA16" s="11"/>
      <c r="MMB16" s="11"/>
      <c r="MMC16" s="11"/>
      <c r="MMD16" s="11"/>
      <c r="MME16" s="11"/>
      <c r="MMF16" s="11"/>
      <c r="MMG16" s="11"/>
      <c r="MMH16" s="11"/>
      <c r="MMI16" s="11"/>
      <c r="MMJ16" s="11"/>
      <c r="MMK16" s="11"/>
      <c r="MML16" s="11"/>
      <c r="MMM16" s="11"/>
      <c r="MMN16" s="11"/>
      <c r="MMO16" s="11"/>
      <c r="MMP16" s="11"/>
      <c r="MMQ16" s="11"/>
      <c r="MMR16" s="11"/>
      <c r="MMS16" s="11"/>
      <c r="MMT16" s="11"/>
      <c r="MMU16" s="11"/>
      <c r="MMV16" s="11"/>
      <c r="MMW16" s="11"/>
      <c r="MMX16" s="11"/>
      <c r="MMY16" s="11"/>
      <c r="MMZ16" s="11"/>
      <c r="MNA16" s="11"/>
      <c r="MNB16" s="11"/>
      <c r="MNC16" s="11"/>
      <c r="MND16" s="11"/>
      <c r="MNE16" s="11"/>
      <c r="MNF16" s="11"/>
      <c r="MNG16" s="11"/>
      <c r="MNH16" s="11"/>
      <c r="MNI16" s="11"/>
      <c r="MNJ16" s="11"/>
      <c r="MNK16" s="11"/>
      <c r="MNL16" s="11"/>
      <c r="MNM16" s="11"/>
      <c r="MNN16" s="11"/>
      <c r="MNO16" s="11"/>
      <c r="MNP16" s="11"/>
      <c r="MNQ16" s="11"/>
      <c r="MNR16" s="11"/>
      <c r="MNS16" s="11"/>
      <c r="MNT16" s="11"/>
      <c r="MNU16" s="11"/>
      <c r="MNV16" s="11"/>
      <c r="MNW16" s="11"/>
      <c r="MNX16" s="11"/>
      <c r="MNY16" s="11"/>
      <c r="MNZ16" s="11"/>
      <c r="MOA16" s="11"/>
      <c r="MOB16" s="11"/>
      <c r="MOC16" s="11"/>
      <c r="MOD16" s="11"/>
      <c r="MOE16" s="11"/>
      <c r="MOF16" s="11"/>
      <c r="MOG16" s="11"/>
      <c r="MOH16" s="11"/>
      <c r="MOI16" s="11"/>
      <c r="MOJ16" s="11"/>
      <c r="MOK16" s="11"/>
      <c r="MOL16" s="11"/>
      <c r="MOM16" s="11"/>
      <c r="MON16" s="11"/>
      <c r="MOO16" s="11"/>
      <c r="MOP16" s="11"/>
      <c r="MOQ16" s="11"/>
      <c r="MOR16" s="11"/>
      <c r="MOS16" s="11"/>
      <c r="MOT16" s="11"/>
      <c r="MOU16" s="11"/>
      <c r="MOV16" s="11"/>
      <c r="MOW16" s="11"/>
      <c r="MOX16" s="11"/>
      <c r="MOY16" s="11"/>
      <c r="MOZ16" s="11"/>
      <c r="MPA16" s="11"/>
      <c r="MPB16" s="11"/>
      <c r="MPC16" s="11"/>
      <c r="MPD16" s="11"/>
      <c r="MPE16" s="11"/>
      <c r="MPF16" s="11"/>
      <c r="MPG16" s="11"/>
      <c r="MPH16" s="11"/>
      <c r="MPI16" s="11"/>
      <c r="MPJ16" s="11"/>
      <c r="MPK16" s="11"/>
      <c r="MPL16" s="11"/>
      <c r="MPM16" s="11"/>
      <c r="MPN16" s="11"/>
      <c r="MPO16" s="11"/>
      <c r="MPP16" s="11"/>
      <c r="MPQ16" s="11"/>
      <c r="MPR16" s="11"/>
      <c r="MPS16" s="11"/>
      <c r="MPT16" s="11"/>
      <c r="MPU16" s="11"/>
      <c r="MPV16" s="11"/>
      <c r="MPW16" s="11"/>
      <c r="MPX16" s="11"/>
      <c r="MPY16" s="11"/>
      <c r="MPZ16" s="11"/>
      <c r="MQA16" s="11"/>
      <c r="MQB16" s="11"/>
      <c r="MQC16" s="11"/>
      <c r="MQD16" s="11"/>
      <c r="MQE16" s="11"/>
      <c r="MQF16" s="11"/>
      <c r="MQG16" s="11"/>
      <c r="MQH16" s="11"/>
      <c r="MQI16" s="11"/>
      <c r="MQJ16" s="11"/>
      <c r="MQK16" s="11"/>
      <c r="MQL16" s="11"/>
      <c r="MQM16" s="11"/>
      <c r="MQN16" s="11"/>
      <c r="MQO16" s="11"/>
      <c r="MQP16" s="11"/>
      <c r="MQQ16" s="11"/>
      <c r="MQR16" s="11"/>
      <c r="MQS16" s="11"/>
      <c r="MQT16" s="11"/>
      <c r="MQU16" s="11"/>
      <c r="MQV16" s="11"/>
      <c r="MQW16" s="11"/>
      <c r="MQX16" s="11"/>
      <c r="MQY16" s="11"/>
      <c r="MQZ16" s="11"/>
      <c r="MRA16" s="11"/>
      <c r="MRB16" s="11"/>
      <c r="MRC16" s="11"/>
      <c r="MRD16" s="11"/>
      <c r="MRE16" s="11"/>
      <c r="MRF16" s="11"/>
      <c r="MRG16" s="11"/>
      <c r="MRH16" s="11"/>
      <c r="MRI16" s="11"/>
      <c r="MRJ16" s="11"/>
      <c r="MRK16" s="11"/>
      <c r="MRL16" s="11"/>
      <c r="MRM16" s="11"/>
      <c r="MRN16" s="11"/>
      <c r="MRO16" s="11"/>
      <c r="MRP16" s="11"/>
      <c r="MRQ16" s="11"/>
      <c r="MRR16" s="11"/>
      <c r="MRS16" s="11"/>
      <c r="MRT16" s="11"/>
      <c r="MRU16" s="11"/>
      <c r="MRV16" s="11"/>
      <c r="MRW16" s="11"/>
      <c r="MRX16" s="11"/>
      <c r="MRY16" s="11"/>
      <c r="MRZ16" s="11"/>
      <c r="MSA16" s="11"/>
      <c r="MSB16" s="11"/>
      <c r="MSC16" s="11"/>
      <c r="MSD16" s="11"/>
      <c r="MSE16" s="11"/>
      <c r="MSF16" s="11"/>
      <c r="MSG16" s="11"/>
      <c r="MSH16" s="11"/>
      <c r="MSI16" s="11"/>
      <c r="MSJ16" s="11"/>
      <c r="MSK16" s="11"/>
      <c r="MSL16" s="11"/>
      <c r="MSM16" s="11"/>
      <c r="MSN16" s="11"/>
      <c r="MSO16" s="11"/>
      <c r="MSP16" s="11"/>
      <c r="MSQ16" s="11"/>
      <c r="MSR16" s="11"/>
      <c r="MSS16" s="11"/>
      <c r="MST16" s="11"/>
      <c r="MSU16" s="11"/>
      <c r="MSV16" s="11"/>
      <c r="MSW16" s="11"/>
      <c r="MSX16" s="11"/>
      <c r="MSY16" s="11"/>
      <c r="MSZ16" s="11"/>
      <c r="MTA16" s="11"/>
      <c r="MTB16" s="11"/>
      <c r="MTC16" s="11"/>
      <c r="MTD16" s="11"/>
      <c r="MTE16" s="11"/>
      <c r="MTF16" s="11"/>
      <c r="MTG16" s="11"/>
      <c r="MTH16" s="11"/>
      <c r="MTI16" s="11"/>
      <c r="MTJ16" s="11"/>
      <c r="MTK16" s="11"/>
      <c r="MTL16" s="11"/>
      <c r="MTM16" s="11"/>
      <c r="MTN16" s="11"/>
      <c r="MTO16" s="11"/>
      <c r="MTP16" s="11"/>
      <c r="MTQ16" s="11"/>
      <c r="MTR16" s="11"/>
      <c r="MTS16" s="11"/>
      <c r="MTT16" s="11"/>
      <c r="MTU16" s="11"/>
      <c r="MTV16" s="11"/>
      <c r="MTW16" s="11"/>
      <c r="MTX16" s="11"/>
      <c r="MTY16" s="11"/>
      <c r="MTZ16" s="11"/>
      <c r="MUA16" s="11"/>
      <c r="MUB16" s="11"/>
      <c r="MUC16" s="11"/>
      <c r="MUD16" s="11"/>
      <c r="MUE16" s="11"/>
      <c r="MUF16" s="11"/>
      <c r="MUG16" s="11"/>
      <c r="MUH16" s="11"/>
      <c r="MUI16" s="11"/>
      <c r="MUJ16" s="11"/>
      <c r="MUK16" s="11"/>
      <c r="MUL16" s="11"/>
      <c r="MUM16" s="11"/>
      <c r="MUN16" s="11"/>
      <c r="MUO16" s="11"/>
      <c r="MUP16" s="11"/>
      <c r="MUQ16" s="11"/>
      <c r="MUR16" s="11"/>
      <c r="MUS16" s="11"/>
      <c r="MUT16" s="11"/>
      <c r="MUU16" s="11"/>
      <c r="MUV16" s="11"/>
      <c r="MUW16" s="11"/>
      <c r="MUX16" s="11"/>
      <c r="MUY16" s="11"/>
      <c r="MUZ16" s="11"/>
      <c r="MVA16" s="11"/>
      <c r="MVB16" s="11"/>
      <c r="MVC16" s="11"/>
      <c r="MVD16" s="11"/>
      <c r="MVE16" s="11"/>
      <c r="MVF16" s="11"/>
      <c r="MVG16" s="11"/>
      <c r="MVH16" s="11"/>
      <c r="MVI16" s="11"/>
      <c r="MVJ16" s="11"/>
      <c r="MVK16" s="11"/>
      <c r="MVL16" s="11"/>
      <c r="MVM16" s="11"/>
      <c r="MVN16" s="11"/>
      <c r="MVO16" s="11"/>
      <c r="MVP16" s="11"/>
      <c r="MVQ16" s="11"/>
      <c r="MVR16" s="11"/>
      <c r="MVS16" s="11"/>
      <c r="MVT16" s="11"/>
      <c r="MVU16" s="11"/>
      <c r="MVV16" s="11"/>
      <c r="MVW16" s="11"/>
      <c r="MVX16" s="11"/>
      <c r="MVY16" s="11"/>
      <c r="MVZ16" s="11"/>
      <c r="MWA16" s="11"/>
      <c r="MWB16" s="11"/>
      <c r="MWC16" s="11"/>
      <c r="MWD16" s="11"/>
      <c r="MWE16" s="11"/>
      <c r="MWF16" s="11"/>
      <c r="MWG16" s="11"/>
      <c r="MWH16" s="11"/>
      <c r="MWI16" s="11"/>
      <c r="MWJ16" s="11"/>
      <c r="MWK16" s="11"/>
      <c r="MWL16" s="11"/>
      <c r="MWM16" s="11"/>
      <c r="MWN16" s="11"/>
      <c r="MWO16" s="11"/>
      <c r="MWP16" s="11"/>
      <c r="MWQ16" s="11"/>
      <c r="MWR16" s="11"/>
      <c r="MWS16" s="11"/>
      <c r="MWT16" s="11"/>
      <c r="MWU16" s="11"/>
      <c r="MWV16" s="11"/>
      <c r="MWW16" s="11"/>
      <c r="MWX16" s="11"/>
      <c r="MWY16" s="11"/>
      <c r="MWZ16" s="11"/>
      <c r="MXA16" s="11"/>
      <c r="MXB16" s="11"/>
      <c r="MXC16" s="11"/>
      <c r="MXD16" s="11"/>
      <c r="MXE16" s="11"/>
      <c r="MXF16" s="11"/>
      <c r="MXG16" s="11"/>
      <c r="MXH16" s="11"/>
      <c r="MXI16" s="11"/>
      <c r="MXJ16" s="11"/>
      <c r="MXK16" s="11"/>
      <c r="MXL16" s="11"/>
      <c r="MXM16" s="11"/>
      <c r="MXN16" s="11"/>
      <c r="MXO16" s="11"/>
      <c r="MXP16" s="11"/>
      <c r="MXQ16" s="11"/>
      <c r="MXR16" s="11"/>
      <c r="MXS16" s="11"/>
      <c r="MXT16" s="11"/>
      <c r="MXU16" s="11"/>
      <c r="MXV16" s="11"/>
      <c r="MXW16" s="11"/>
      <c r="MXX16" s="11"/>
      <c r="MXY16" s="11"/>
      <c r="MXZ16" s="11"/>
      <c r="MYA16" s="11"/>
      <c r="MYB16" s="11"/>
      <c r="MYC16" s="11"/>
      <c r="MYD16" s="11"/>
      <c r="MYE16" s="11"/>
      <c r="MYF16" s="11"/>
      <c r="MYG16" s="11"/>
      <c r="MYH16" s="11"/>
      <c r="MYI16" s="11"/>
      <c r="MYJ16" s="11"/>
      <c r="MYK16" s="11"/>
      <c r="MYL16" s="11"/>
      <c r="MYM16" s="11"/>
      <c r="MYN16" s="11"/>
      <c r="MYO16" s="11"/>
      <c r="MYP16" s="11"/>
      <c r="MYQ16" s="11"/>
      <c r="MYR16" s="11"/>
      <c r="MYS16" s="11"/>
      <c r="MYT16" s="11"/>
      <c r="MYU16" s="11"/>
      <c r="MYV16" s="11"/>
      <c r="MYW16" s="11"/>
      <c r="MYX16" s="11"/>
      <c r="MYY16" s="11"/>
      <c r="MYZ16" s="11"/>
      <c r="MZA16" s="11"/>
      <c r="MZB16" s="11"/>
      <c r="MZC16" s="11"/>
      <c r="MZD16" s="11"/>
      <c r="MZE16" s="11"/>
      <c r="MZF16" s="11"/>
      <c r="MZG16" s="11"/>
      <c r="MZH16" s="11"/>
      <c r="MZI16" s="11"/>
      <c r="MZJ16" s="11"/>
      <c r="MZK16" s="11"/>
      <c r="MZL16" s="11"/>
      <c r="MZM16" s="11"/>
      <c r="MZN16" s="11"/>
      <c r="MZO16" s="11"/>
      <c r="MZP16" s="11"/>
      <c r="MZQ16" s="11"/>
      <c r="MZR16" s="11"/>
      <c r="MZS16" s="11"/>
      <c r="MZT16" s="11"/>
      <c r="MZU16" s="11"/>
      <c r="MZV16" s="11"/>
      <c r="MZW16" s="11"/>
      <c r="MZX16" s="11"/>
      <c r="MZY16" s="11"/>
      <c r="MZZ16" s="11"/>
      <c r="NAA16" s="11"/>
      <c r="NAB16" s="11"/>
      <c r="NAC16" s="11"/>
      <c r="NAD16" s="11"/>
      <c r="NAE16" s="11"/>
      <c r="NAF16" s="11"/>
      <c r="NAG16" s="11"/>
      <c r="NAH16" s="11"/>
      <c r="NAI16" s="11"/>
      <c r="NAJ16" s="11"/>
      <c r="NAK16" s="11"/>
      <c r="NAL16" s="11"/>
      <c r="NAM16" s="11"/>
      <c r="NAN16" s="11"/>
      <c r="NAO16" s="11"/>
      <c r="NAP16" s="11"/>
      <c r="NAQ16" s="11"/>
      <c r="NAR16" s="11"/>
      <c r="NAS16" s="11"/>
      <c r="NAT16" s="11"/>
      <c r="NAU16" s="11"/>
      <c r="NAV16" s="11"/>
      <c r="NAW16" s="11"/>
      <c r="NAX16" s="11"/>
      <c r="NAY16" s="11"/>
      <c r="NAZ16" s="11"/>
      <c r="NBA16" s="11"/>
      <c r="NBB16" s="11"/>
      <c r="NBC16" s="11"/>
      <c r="NBD16" s="11"/>
      <c r="NBE16" s="11"/>
      <c r="NBF16" s="11"/>
      <c r="NBG16" s="11"/>
      <c r="NBH16" s="11"/>
      <c r="NBI16" s="11"/>
      <c r="NBJ16" s="11"/>
      <c r="NBK16" s="11"/>
      <c r="NBL16" s="11"/>
      <c r="NBM16" s="11"/>
      <c r="NBN16" s="11"/>
      <c r="NBO16" s="11"/>
      <c r="NBP16" s="11"/>
      <c r="NBQ16" s="11"/>
      <c r="NBR16" s="11"/>
      <c r="NBS16" s="11"/>
      <c r="NBT16" s="11"/>
      <c r="NBU16" s="11"/>
      <c r="NBV16" s="11"/>
      <c r="NBW16" s="11"/>
      <c r="NBX16" s="11"/>
      <c r="NBY16" s="11"/>
      <c r="NBZ16" s="11"/>
      <c r="NCA16" s="11"/>
      <c r="NCB16" s="11"/>
      <c r="NCC16" s="11"/>
      <c r="NCD16" s="11"/>
      <c r="NCE16" s="11"/>
      <c r="NCF16" s="11"/>
      <c r="NCG16" s="11"/>
      <c r="NCH16" s="11"/>
      <c r="NCI16" s="11"/>
      <c r="NCJ16" s="11"/>
      <c r="NCK16" s="11"/>
      <c r="NCL16" s="11"/>
      <c r="NCM16" s="11"/>
      <c r="NCN16" s="11"/>
      <c r="NCO16" s="11"/>
      <c r="NCP16" s="11"/>
      <c r="NCQ16" s="11"/>
      <c r="NCR16" s="11"/>
      <c r="NCS16" s="11"/>
      <c r="NCT16" s="11"/>
      <c r="NCU16" s="11"/>
      <c r="NCV16" s="11"/>
      <c r="NCW16" s="11"/>
      <c r="NCX16" s="11"/>
      <c r="NCY16" s="11"/>
      <c r="NCZ16" s="11"/>
      <c r="NDA16" s="11"/>
      <c r="NDB16" s="11"/>
      <c r="NDC16" s="11"/>
      <c r="NDD16" s="11"/>
      <c r="NDE16" s="11"/>
      <c r="NDF16" s="11"/>
      <c r="NDG16" s="11"/>
      <c r="NDH16" s="11"/>
      <c r="NDI16" s="11"/>
      <c r="NDJ16" s="11"/>
      <c r="NDK16" s="11"/>
      <c r="NDL16" s="11"/>
      <c r="NDM16" s="11"/>
      <c r="NDN16" s="11"/>
      <c r="NDO16" s="11"/>
      <c r="NDP16" s="11"/>
      <c r="NDQ16" s="11"/>
      <c r="NDR16" s="11"/>
      <c r="NDS16" s="11"/>
      <c r="NDT16" s="11"/>
      <c r="NDU16" s="11"/>
      <c r="NDV16" s="11"/>
      <c r="NDW16" s="11"/>
      <c r="NDX16" s="11"/>
      <c r="NDY16" s="11"/>
      <c r="NDZ16" s="11"/>
      <c r="NEA16" s="11"/>
      <c r="NEB16" s="11"/>
      <c r="NEC16" s="11"/>
      <c r="NED16" s="11"/>
      <c r="NEE16" s="11"/>
      <c r="NEF16" s="11"/>
      <c r="NEG16" s="11"/>
      <c r="NEH16" s="11"/>
      <c r="NEI16" s="11"/>
      <c r="NEJ16" s="11"/>
      <c r="NEK16" s="11"/>
      <c r="NEL16" s="11"/>
      <c r="NEM16" s="11"/>
      <c r="NEN16" s="11"/>
      <c r="NEO16" s="11"/>
      <c r="NEP16" s="11"/>
      <c r="NEQ16" s="11"/>
      <c r="NER16" s="11"/>
      <c r="NES16" s="11"/>
      <c r="NET16" s="11"/>
      <c r="NEU16" s="11"/>
      <c r="NEV16" s="11"/>
      <c r="NEW16" s="11"/>
      <c r="NEX16" s="11"/>
      <c r="NEY16" s="11"/>
      <c r="NEZ16" s="11"/>
      <c r="NFA16" s="11"/>
      <c r="NFB16" s="11"/>
      <c r="NFC16" s="11"/>
      <c r="NFD16" s="11"/>
      <c r="NFE16" s="11"/>
      <c r="NFF16" s="11"/>
      <c r="NFG16" s="11"/>
      <c r="NFH16" s="11"/>
      <c r="NFI16" s="11"/>
      <c r="NFJ16" s="11"/>
      <c r="NFK16" s="11"/>
      <c r="NFL16" s="11"/>
      <c r="NFM16" s="11"/>
      <c r="NFN16" s="11"/>
      <c r="NFO16" s="11"/>
      <c r="NFP16" s="11"/>
      <c r="NFQ16" s="11"/>
      <c r="NFR16" s="11"/>
      <c r="NFS16" s="11"/>
      <c r="NFT16" s="11"/>
      <c r="NFU16" s="11"/>
      <c r="NFV16" s="11"/>
      <c r="NFW16" s="11"/>
      <c r="NFX16" s="11"/>
      <c r="NFY16" s="11"/>
      <c r="NFZ16" s="11"/>
      <c r="NGA16" s="11"/>
      <c r="NGB16" s="11"/>
      <c r="NGC16" s="11"/>
      <c r="NGD16" s="11"/>
      <c r="NGE16" s="11"/>
      <c r="NGF16" s="11"/>
      <c r="NGG16" s="11"/>
      <c r="NGH16" s="11"/>
      <c r="NGI16" s="11"/>
      <c r="NGJ16" s="11"/>
      <c r="NGK16" s="11"/>
      <c r="NGL16" s="11"/>
      <c r="NGM16" s="11"/>
      <c r="NGN16" s="11"/>
      <c r="NGO16" s="11"/>
      <c r="NGP16" s="11"/>
      <c r="NGQ16" s="11"/>
      <c r="NGR16" s="11"/>
      <c r="NGS16" s="11"/>
      <c r="NGT16" s="11"/>
      <c r="NGU16" s="11"/>
      <c r="NGV16" s="11"/>
      <c r="NGW16" s="11"/>
      <c r="NGX16" s="11"/>
      <c r="NGY16" s="11"/>
      <c r="NGZ16" s="11"/>
      <c r="NHA16" s="11"/>
      <c r="NHB16" s="11"/>
      <c r="NHC16" s="11"/>
      <c r="NHD16" s="11"/>
      <c r="NHE16" s="11"/>
      <c r="NHF16" s="11"/>
      <c r="NHG16" s="11"/>
      <c r="NHH16" s="11"/>
      <c r="NHI16" s="11"/>
      <c r="NHJ16" s="11"/>
      <c r="NHK16" s="11"/>
      <c r="NHL16" s="11"/>
      <c r="NHM16" s="11"/>
      <c r="NHN16" s="11"/>
      <c r="NHO16" s="11"/>
      <c r="NHP16" s="11"/>
      <c r="NHQ16" s="11"/>
      <c r="NHR16" s="11"/>
      <c r="NHS16" s="11"/>
      <c r="NHT16" s="11"/>
      <c r="NHU16" s="11"/>
      <c r="NHV16" s="11"/>
      <c r="NHW16" s="11"/>
      <c r="NHX16" s="11"/>
      <c r="NHY16" s="11"/>
      <c r="NHZ16" s="11"/>
      <c r="NIA16" s="11"/>
      <c r="NIB16" s="11"/>
      <c r="NIC16" s="11"/>
      <c r="NID16" s="11"/>
      <c r="NIE16" s="11"/>
      <c r="NIF16" s="11"/>
      <c r="NIG16" s="11"/>
      <c r="NIH16" s="11"/>
      <c r="NII16" s="11"/>
      <c r="NIJ16" s="11"/>
      <c r="NIK16" s="11"/>
      <c r="NIL16" s="11"/>
      <c r="NIM16" s="11"/>
      <c r="NIN16" s="11"/>
      <c r="NIO16" s="11"/>
      <c r="NIP16" s="11"/>
      <c r="NIQ16" s="11"/>
      <c r="NIR16" s="11"/>
      <c r="NIS16" s="11"/>
      <c r="NIT16" s="11"/>
      <c r="NIU16" s="11"/>
      <c r="NIV16" s="11"/>
      <c r="NIW16" s="11"/>
      <c r="NIX16" s="11"/>
      <c r="NIY16" s="11"/>
      <c r="NIZ16" s="11"/>
      <c r="NJA16" s="11"/>
      <c r="NJB16" s="11"/>
      <c r="NJC16" s="11"/>
      <c r="NJD16" s="11"/>
      <c r="NJE16" s="11"/>
      <c r="NJF16" s="11"/>
      <c r="NJG16" s="11"/>
      <c r="NJH16" s="11"/>
      <c r="NJI16" s="11"/>
      <c r="NJJ16" s="11"/>
      <c r="NJK16" s="11"/>
      <c r="NJL16" s="11"/>
      <c r="NJM16" s="11"/>
      <c r="NJN16" s="11"/>
      <c r="NJO16" s="11"/>
      <c r="NJP16" s="11"/>
      <c r="NJQ16" s="11"/>
      <c r="NJR16" s="11"/>
      <c r="NJS16" s="11"/>
      <c r="NJT16" s="11"/>
      <c r="NJU16" s="11"/>
      <c r="NJV16" s="11"/>
      <c r="NJW16" s="11"/>
      <c r="NJX16" s="11"/>
      <c r="NJY16" s="11"/>
      <c r="NJZ16" s="11"/>
      <c r="NKA16" s="11"/>
      <c r="NKB16" s="11"/>
      <c r="NKC16" s="11"/>
      <c r="NKD16" s="11"/>
      <c r="NKE16" s="11"/>
      <c r="NKF16" s="11"/>
      <c r="NKG16" s="11"/>
      <c r="NKH16" s="11"/>
      <c r="NKI16" s="11"/>
      <c r="NKJ16" s="11"/>
      <c r="NKK16" s="11"/>
      <c r="NKL16" s="11"/>
      <c r="NKM16" s="11"/>
      <c r="NKN16" s="11"/>
      <c r="NKO16" s="11"/>
      <c r="NKP16" s="11"/>
      <c r="NKQ16" s="11"/>
      <c r="NKR16" s="11"/>
      <c r="NKS16" s="11"/>
      <c r="NKT16" s="11"/>
      <c r="NKU16" s="11"/>
      <c r="NKV16" s="11"/>
      <c r="NKW16" s="11"/>
      <c r="NKX16" s="11"/>
      <c r="NKY16" s="11"/>
      <c r="NKZ16" s="11"/>
      <c r="NLA16" s="11"/>
      <c r="NLB16" s="11"/>
      <c r="NLC16" s="11"/>
      <c r="NLD16" s="11"/>
      <c r="NLE16" s="11"/>
      <c r="NLF16" s="11"/>
      <c r="NLG16" s="11"/>
      <c r="NLH16" s="11"/>
      <c r="NLI16" s="11"/>
      <c r="NLJ16" s="11"/>
      <c r="NLK16" s="11"/>
      <c r="NLL16" s="11"/>
      <c r="NLM16" s="11"/>
      <c r="NLN16" s="11"/>
      <c r="NLO16" s="11"/>
      <c r="NLP16" s="11"/>
      <c r="NLQ16" s="11"/>
      <c r="NLR16" s="11"/>
      <c r="NLS16" s="11"/>
      <c r="NLT16" s="11"/>
      <c r="NLU16" s="11"/>
      <c r="NLV16" s="11"/>
      <c r="NLW16" s="11"/>
      <c r="NLX16" s="11"/>
      <c r="NLY16" s="11"/>
      <c r="NLZ16" s="11"/>
      <c r="NMA16" s="11"/>
      <c r="NMB16" s="11"/>
      <c r="NMC16" s="11"/>
      <c r="NMD16" s="11"/>
      <c r="NME16" s="11"/>
      <c r="NMF16" s="11"/>
      <c r="NMG16" s="11"/>
      <c r="NMH16" s="11"/>
      <c r="NMI16" s="11"/>
      <c r="NMJ16" s="11"/>
      <c r="NMK16" s="11"/>
      <c r="NML16" s="11"/>
      <c r="NMM16" s="11"/>
      <c r="NMN16" s="11"/>
      <c r="NMO16" s="11"/>
      <c r="NMP16" s="11"/>
      <c r="NMQ16" s="11"/>
      <c r="NMR16" s="11"/>
      <c r="NMS16" s="11"/>
      <c r="NMT16" s="11"/>
      <c r="NMU16" s="11"/>
      <c r="NMV16" s="11"/>
      <c r="NMW16" s="11"/>
      <c r="NMX16" s="11"/>
      <c r="NMY16" s="11"/>
      <c r="NMZ16" s="11"/>
      <c r="NNA16" s="11"/>
      <c r="NNB16" s="11"/>
      <c r="NNC16" s="11"/>
      <c r="NND16" s="11"/>
      <c r="NNE16" s="11"/>
      <c r="NNF16" s="11"/>
      <c r="NNG16" s="11"/>
      <c r="NNH16" s="11"/>
      <c r="NNI16" s="11"/>
      <c r="NNJ16" s="11"/>
      <c r="NNK16" s="11"/>
      <c r="NNL16" s="11"/>
      <c r="NNM16" s="11"/>
      <c r="NNN16" s="11"/>
      <c r="NNO16" s="11"/>
      <c r="NNP16" s="11"/>
      <c r="NNQ16" s="11"/>
      <c r="NNR16" s="11"/>
      <c r="NNS16" s="11"/>
      <c r="NNT16" s="11"/>
      <c r="NNU16" s="11"/>
      <c r="NNV16" s="11"/>
      <c r="NNW16" s="11"/>
      <c r="NNX16" s="11"/>
      <c r="NNY16" s="11"/>
      <c r="NNZ16" s="11"/>
      <c r="NOA16" s="11"/>
      <c r="NOB16" s="11"/>
      <c r="NOC16" s="11"/>
      <c r="NOD16" s="11"/>
      <c r="NOE16" s="11"/>
      <c r="NOF16" s="11"/>
      <c r="NOG16" s="11"/>
      <c r="NOH16" s="11"/>
      <c r="NOI16" s="11"/>
      <c r="NOJ16" s="11"/>
      <c r="NOK16" s="11"/>
      <c r="NOL16" s="11"/>
      <c r="NOM16" s="11"/>
      <c r="NON16" s="11"/>
      <c r="NOO16" s="11"/>
      <c r="NOP16" s="11"/>
      <c r="NOQ16" s="11"/>
      <c r="NOR16" s="11"/>
      <c r="NOS16" s="11"/>
      <c r="NOT16" s="11"/>
      <c r="NOU16" s="11"/>
      <c r="NOV16" s="11"/>
      <c r="NOW16" s="11"/>
      <c r="NOX16" s="11"/>
      <c r="NOY16" s="11"/>
      <c r="NOZ16" s="11"/>
      <c r="NPA16" s="11"/>
      <c r="NPB16" s="11"/>
      <c r="NPC16" s="11"/>
      <c r="NPD16" s="11"/>
      <c r="NPE16" s="11"/>
      <c r="NPF16" s="11"/>
      <c r="NPG16" s="11"/>
      <c r="NPH16" s="11"/>
      <c r="NPI16" s="11"/>
      <c r="NPJ16" s="11"/>
      <c r="NPK16" s="11"/>
      <c r="NPL16" s="11"/>
      <c r="NPM16" s="11"/>
      <c r="NPN16" s="11"/>
      <c r="NPO16" s="11"/>
      <c r="NPP16" s="11"/>
      <c r="NPQ16" s="11"/>
      <c r="NPR16" s="11"/>
      <c r="NPS16" s="11"/>
      <c r="NPT16" s="11"/>
      <c r="NPU16" s="11"/>
      <c r="NPV16" s="11"/>
      <c r="NPW16" s="11"/>
      <c r="NPX16" s="11"/>
      <c r="NPY16" s="11"/>
      <c r="NPZ16" s="11"/>
      <c r="NQA16" s="11"/>
      <c r="NQB16" s="11"/>
      <c r="NQC16" s="11"/>
      <c r="NQD16" s="11"/>
      <c r="NQE16" s="11"/>
      <c r="NQF16" s="11"/>
      <c r="NQG16" s="11"/>
      <c r="NQH16" s="11"/>
      <c r="NQI16" s="11"/>
      <c r="NQJ16" s="11"/>
      <c r="NQK16" s="11"/>
      <c r="NQL16" s="11"/>
      <c r="NQM16" s="11"/>
      <c r="NQN16" s="11"/>
      <c r="NQO16" s="11"/>
      <c r="NQP16" s="11"/>
      <c r="NQQ16" s="11"/>
      <c r="NQR16" s="11"/>
      <c r="NQS16" s="11"/>
      <c r="NQT16" s="11"/>
      <c r="NQU16" s="11"/>
      <c r="NQV16" s="11"/>
      <c r="NQW16" s="11"/>
      <c r="NQX16" s="11"/>
      <c r="NQY16" s="11"/>
      <c r="NQZ16" s="11"/>
      <c r="NRA16" s="11"/>
      <c r="NRB16" s="11"/>
      <c r="NRC16" s="11"/>
      <c r="NRD16" s="11"/>
      <c r="NRE16" s="11"/>
      <c r="NRF16" s="11"/>
      <c r="NRG16" s="11"/>
      <c r="NRH16" s="11"/>
      <c r="NRI16" s="11"/>
      <c r="NRJ16" s="11"/>
      <c r="NRK16" s="11"/>
      <c r="NRL16" s="11"/>
      <c r="NRM16" s="11"/>
      <c r="NRN16" s="11"/>
      <c r="NRO16" s="11"/>
      <c r="NRP16" s="11"/>
      <c r="NRQ16" s="11"/>
      <c r="NRR16" s="11"/>
      <c r="NRS16" s="11"/>
      <c r="NRT16" s="11"/>
      <c r="NRU16" s="11"/>
      <c r="NRV16" s="11"/>
      <c r="NRW16" s="11"/>
      <c r="NRX16" s="11"/>
      <c r="NRY16" s="11"/>
      <c r="NRZ16" s="11"/>
      <c r="NSA16" s="11"/>
      <c r="NSB16" s="11"/>
      <c r="NSC16" s="11"/>
      <c r="NSD16" s="11"/>
      <c r="NSE16" s="11"/>
      <c r="NSF16" s="11"/>
      <c r="NSG16" s="11"/>
      <c r="NSH16" s="11"/>
      <c r="NSI16" s="11"/>
      <c r="NSJ16" s="11"/>
      <c r="NSK16" s="11"/>
      <c r="NSL16" s="11"/>
      <c r="NSM16" s="11"/>
      <c r="NSN16" s="11"/>
      <c r="NSO16" s="11"/>
      <c r="NSP16" s="11"/>
      <c r="NSQ16" s="11"/>
      <c r="NSR16" s="11"/>
      <c r="NSS16" s="11"/>
      <c r="NST16" s="11"/>
      <c r="NSU16" s="11"/>
      <c r="NSV16" s="11"/>
      <c r="NSW16" s="11"/>
      <c r="NSX16" s="11"/>
      <c r="NSY16" s="11"/>
      <c r="NSZ16" s="11"/>
      <c r="NTA16" s="11"/>
      <c r="NTB16" s="11"/>
      <c r="NTC16" s="11"/>
      <c r="NTD16" s="11"/>
      <c r="NTE16" s="11"/>
      <c r="NTF16" s="11"/>
      <c r="NTG16" s="11"/>
      <c r="NTH16" s="11"/>
      <c r="NTI16" s="11"/>
      <c r="NTJ16" s="11"/>
      <c r="NTK16" s="11"/>
      <c r="NTL16" s="11"/>
      <c r="NTM16" s="11"/>
      <c r="NTN16" s="11"/>
      <c r="NTO16" s="11"/>
      <c r="NTP16" s="11"/>
      <c r="NTQ16" s="11"/>
      <c r="NTR16" s="11"/>
      <c r="NTS16" s="11"/>
      <c r="NTT16" s="11"/>
      <c r="NTU16" s="11"/>
      <c r="NTV16" s="11"/>
      <c r="NTW16" s="11"/>
      <c r="NTX16" s="11"/>
      <c r="NTY16" s="11"/>
      <c r="NTZ16" s="11"/>
      <c r="NUA16" s="11"/>
      <c r="NUB16" s="11"/>
      <c r="NUC16" s="11"/>
      <c r="NUD16" s="11"/>
      <c r="NUE16" s="11"/>
      <c r="NUF16" s="11"/>
      <c r="NUG16" s="11"/>
      <c r="NUH16" s="11"/>
      <c r="NUI16" s="11"/>
      <c r="NUJ16" s="11"/>
      <c r="NUK16" s="11"/>
      <c r="NUL16" s="11"/>
      <c r="NUM16" s="11"/>
      <c r="NUN16" s="11"/>
      <c r="NUO16" s="11"/>
      <c r="NUP16" s="11"/>
      <c r="NUQ16" s="11"/>
      <c r="NUR16" s="11"/>
      <c r="NUS16" s="11"/>
      <c r="NUT16" s="11"/>
      <c r="NUU16" s="11"/>
      <c r="NUV16" s="11"/>
      <c r="NUW16" s="11"/>
      <c r="NUX16" s="11"/>
      <c r="NUY16" s="11"/>
      <c r="NUZ16" s="11"/>
      <c r="NVA16" s="11"/>
      <c r="NVB16" s="11"/>
      <c r="NVC16" s="11"/>
      <c r="NVD16" s="11"/>
      <c r="NVE16" s="11"/>
      <c r="NVF16" s="11"/>
      <c r="NVG16" s="11"/>
      <c r="NVH16" s="11"/>
      <c r="NVI16" s="11"/>
      <c r="NVJ16" s="11"/>
      <c r="NVK16" s="11"/>
      <c r="NVL16" s="11"/>
      <c r="NVM16" s="11"/>
      <c r="NVN16" s="11"/>
      <c r="NVO16" s="11"/>
      <c r="NVP16" s="11"/>
      <c r="NVQ16" s="11"/>
      <c r="NVR16" s="11"/>
      <c r="NVS16" s="11"/>
      <c r="NVT16" s="11"/>
      <c r="NVU16" s="11"/>
      <c r="NVV16" s="11"/>
      <c r="NVW16" s="11"/>
      <c r="NVX16" s="11"/>
      <c r="NVY16" s="11"/>
      <c r="NVZ16" s="11"/>
      <c r="NWA16" s="11"/>
      <c r="NWB16" s="11"/>
      <c r="NWC16" s="11"/>
      <c r="NWD16" s="11"/>
      <c r="NWE16" s="11"/>
      <c r="NWF16" s="11"/>
      <c r="NWG16" s="11"/>
      <c r="NWH16" s="11"/>
      <c r="NWI16" s="11"/>
      <c r="NWJ16" s="11"/>
      <c r="NWK16" s="11"/>
      <c r="NWL16" s="11"/>
      <c r="NWM16" s="11"/>
      <c r="NWN16" s="11"/>
      <c r="NWO16" s="11"/>
      <c r="NWP16" s="11"/>
      <c r="NWQ16" s="11"/>
      <c r="NWR16" s="11"/>
      <c r="NWS16" s="11"/>
      <c r="NWT16" s="11"/>
      <c r="NWU16" s="11"/>
      <c r="NWV16" s="11"/>
      <c r="NWW16" s="11"/>
      <c r="NWX16" s="11"/>
      <c r="NWY16" s="11"/>
      <c r="NWZ16" s="11"/>
      <c r="NXA16" s="11"/>
      <c r="NXB16" s="11"/>
      <c r="NXC16" s="11"/>
      <c r="NXD16" s="11"/>
      <c r="NXE16" s="11"/>
      <c r="NXF16" s="11"/>
      <c r="NXG16" s="11"/>
      <c r="NXH16" s="11"/>
      <c r="NXI16" s="11"/>
      <c r="NXJ16" s="11"/>
      <c r="NXK16" s="11"/>
      <c r="NXL16" s="11"/>
      <c r="NXM16" s="11"/>
      <c r="NXN16" s="11"/>
      <c r="NXO16" s="11"/>
      <c r="NXP16" s="11"/>
      <c r="NXQ16" s="11"/>
      <c r="NXR16" s="11"/>
      <c r="NXS16" s="11"/>
      <c r="NXT16" s="11"/>
      <c r="NXU16" s="11"/>
      <c r="NXV16" s="11"/>
      <c r="NXW16" s="11"/>
      <c r="NXX16" s="11"/>
      <c r="NXY16" s="11"/>
      <c r="NXZ16" s="11"/>
      <c r="NYA16" s="11"/>
      <c r="NYB16" s="11"/>
      <c r="NYC16" s="11"/>
      <c r="NYD16" s="11"/>
      <c r="NYE16" s="11"/>
      <c r="NYF16" s="11"/>
      <c r="NYG16" s="11"/>
      <c r="NYH16" s="11"/>
      <c r="NYI16" s="11"/>
      <c r="NYJ16" s="11"/>
      <c r="NYK16" s="11"/>
      <c r="NYL16" s="11"/>
      <c r="NYM16" s="11"/>
      <c r="NYN16" s="11"/>
      <c r="NYO16" s="11"/>
      <c r="NYP16" s="11"/>
      <c r="NYQ16" s="11"/>
      <c r="NYR16" s="11"/>
      <c r="NYS16" s="11"/>
      <c r="NYT16" s="11"/>
      <c r="NYU16" s="11"/>
      <c r="NYV16" s="11"/>
      <c r="NYW16" s="11"/>
      <c r="NYX16" s="11"/>
      <c r="NYY16" s="11"/>
      <c r="NYZ16" s="11"/>
      <c r="NZA16" s="11"/>
      <c r="NZB16" s="11"/>
      <c r="NZC16" s="11"/>
      <c r="NZD16" s="11"/>
      <c r="NZE16" s="11"/>
      <c r="NZF16" s="11"/>
      <c r="NZG16" s="11"/>
      <c r="NZH16" s="11"/>
      <c r="NZI16" s="11"/>
      <c r="NZJ16" s="11"/>
      <c r="NZK16" s="11"/>
      <c r="NZL16" s="11"/>
      <c r="NZM16" s="11"/>
      <c r="NZN16" s="11"/>
      <c r="NZO16" s="11"/>
      <c r="NZP16" s="11"/>
      <c r="NZQ16" s="11"/>
      <c r="NZR16" s="11"/>
      <c r="NZS16" s="11"/>
      <c r="NZT16" s="11"/>
      <c r="NZU16" s="11"/>
      <c r="NZV16" s="11"/>
      <c r="NZW16" s="11"/>
      <c r="NZX16" s="11"/>
      <c r="NZY16" s="11"/>
      <c r="NZZ16" s="11"/>
      <c r="OAA16" s="11"/>
      <c r="OAB16" s="11"/>
      <c r="OAC16" s="11"/>
      <c r="OAD16" s="11"/>
      <c r="OAE16" s="11"/>
      <c r="OAF16" s="11"/>
      <c r="OAG16" s="11"/>
      <c r="OAH16" s="11"/>
      <c r="OAI16" s="11"/>
      <c r="OAJ16" s="11"/>
      <c r="OAK16" s="11"/>
      <c r="OAL16" s="11"/>
      <c r="OAM16" s="11"/>
      <c r="OAN16" s="11"/>
      <c r="OAO16" s="11"/>
      <c r="OAP16" s="11"/>
      <c r="OAQ16" s="11"/>
      <c r="OAR16" s="11"/>
      <c r="OAS16" s="11"/>
      <c r="OAT16" s="11"/>
      <c r="OAU16" s="11"/>
      <c r="OAV16" s="11"/>
      <c r="OAW16" s="11"/>
      <c r="OAX16" s="11"/>
      <c r="OAY16" s="11"/>
      <c r="OAZ16" s="11"/>
      <c r="OBA16" s="11"/>
      <c r="OBB16" s="11"/>
      <c r="OBC16" s="11"/>
      <c r="OBD16" s="11"/>
      <c r="OBE16" s="11"/>
      <c r="OBF16" s="11"/>
      <c r="OBG16" s="11"/>
      <c r="OBH16" s="11"/>
      <c r="OBI16" s="11"/>
      <c r="OBJ16" s="11"/>
      <c r="OBK16" s="11"/>
      <c r="OBL16" s="11"/>
      <c r="OBM16" s="11"/>
      <c r="OBN16" s="11"/>
      <c r="OBO16" s="11"/>
      <c r="OBP16" s="11"/>
      <c r="OBQ16" s="11"/>
      <c r="OBR16" s="11"/>
      <c r="OBS16" s="11"/>
      <c r="OBT16" s="11"/>
      <c r="OBU16" s="11"/>
      <c r="OBV16" s="11"/>
      <c r="OBW16" s="11"/>
      <c r="OBX16" s="11"/>
      <c r="OBY16" s="11"/>
      <c r="OBZ16" s="11"/>
      <c r="OCA16" s="11"/>
      <c r="OCB16" s="11"/>
      <c r="OCC16" s="11"/>
      <c r="OCD16" s="11"/>
      <c r="OCE16" s="11"/>
      <c r="OCF16" s="11"/>
      <c r="OCG16" s="11"/>
      <c r="OCH16" s="11"/>
      <c r="OCI16" s="11"/>
      <c r="OCJ16" s="11"/>
      <c r="OCK16" s="11"/>
      <c r="OCL16" s="11"/>
      <c r="OCM16" s="11"/>
      <c r="OCN16" s="11"/>
      <c r="OCO16" s="11"/>
      <c r="OCP16" s="11"/>
      <c r="OCQ16" s="11"/>
      <c r="OCR16" s="11"/>
      <c r="OCS16" s="11"/>
      <c r="OCT16" s="11"/>
      <c r="OCU16" s="11"/>
      <c r="OCV16" s="11"/>
      <c r="OCW16" s="11"/>
      <c r="OCX16" s="11"/>
      <c r="OCY16" s="11"/>
      <c r="OCZ16" s="11"/>
      <c r="ODA16" s="11"/>
      <c r="ODB16" s="11"/>
      <c r="ODC16" s="11"/>
      <c r="ODD16" s="11"/>
      <c r="ODE16" s="11"/>
      <c r="ODF16" s="11"/>
      <c r="ODG16" s="11"/>
      <c r="ODH16" s="11"/>
      <c r="ODI16" s="11"/>
      <c r="ODJ16" s="11"/>
      <c r="ODK16" s="11"/>
      <c r="ODL16" s="11"/>
      <c r="ODM16" s="11"/>
      <c r="ODN16" s="11"/>
      <c r="ODO16" s="11"/>
      <c r="ODP16" s="11"/>
      <c r="ODQ16" s="11"/>
      <c r="ODR16" s="11"/>
      <c r="ODS16" s="11"/>
      <c r="ODT16" s="11"/>
      <c r="ODU16" s="11"/>
      <c r="ODV16" s="11"/>
      <c r="ODW16" s="11"/>
      <c r="ODX16" s="11"/>
      <c r="ODY16" s="11"/>
      <c r="ODZ16" s="11"/>
      <c r="OEA16" s="11"/>
      <c r="OEB16" s="11"/>
      <c r="OEC16" s="11"/>
      <c r="OED16" s="11"/>
      <c r="OEE16" s="11"/>
      <c r="OEF16" s="11"/>
      <c r="OEG16" s="11"/>
      <c r="OEH16" s="11"/>
      <c r="OEI16" s="11"/>
      <c r="OEJ16" s="11"/>
      <c r="OEK16" s="11"/>
      <c r="OEL16" s="11"/>
      <c r="OEM16" s="11"/>
      <c r="OEN16" s="11"/>
      <c r="OEO16" s="11"/>
      <c r="OEP16" s="11"/>
      <c r="OEQ16" s="11"/>
      <c r="OER16" s="11"/>
      <c r="OES16" s="11"/>
      <c r="OET16" s="11"/>
      <c r="OEU16" s="11"/>
      <c r="OEV16" s="11"/>
      <c r="OEW16" s="11"/>
      <c r="OEX16" s="11"/>
      <c r="OEY16" s="11"/>
      <c r="OEZ16" s="11"/>
      <c r="OFA16" s="11"/>
      <c r="OFB16" s="11"/>
      <c r="OFC16" s="11"/>
      <c r="OFD16" s="11"/>
      <c r="OFE16" s="11"/>
      <c r="OFF16" s="11"/>
      <c r="OFG16" s="11"/>
      <c r="OFH16" s="11"/>
      <c r="OFI16" s="11"/>
      <c r="OFJ16" s="11"/>
      <c r="OFK16" s="11"/>
      <c r="OFL16" s="11"/>
      <c r="OFM16" s="11"/>
      <c r="OFN16" s="11"/>
      <c r="OFO16" s="11"/>
      <c r="OFP16" s="11"/>
      <c r="OFQ16" s="11"/>
      <c r="OFR16" s="11"/>
      <c r="OFS16" s="11"/>
      <c r="OFT16" s="11"/>
      <c r="OFU16" s="11"/>
      <c r="OFV16" s="11"/>
      <c r="OFW16" s="11"/>
      <c r="OFX16" s="11"/>
      <c r="OFY16" s="11"/>
      <c r="OFZ16" s="11"/>
      <c r="OGA16" s="11"/>
      <c r="OGB16" s="11"/>
      <c r="OGC16" s="11"/>
      <c r="OGD16" s="11"/>
      <c r="OGE16" s="11"/>
      <c r="OGF16" s="11"/>
      <c r="OGG16" s="11"/>
      <c r="OGH16" s="11"/>
      <c r="OGI16" s="11"/>
      <c r="OGJ16" s="11"/>
      <c r="OGK16" s="11"/>
      <c r="OGL16" s="11"/>
      <c r="OGM16" s="11"/>
      <c r="OGN16" s="11"/>
      <c r="OGO16" s="11"/>
      <c r="OGP16" s="11"/>
      <c r="OGQ16" s="11"/>
      <c r="OGR16" s="11"/>
      <c r="OGS16" s="11"/>
      <c r="OGT16" s="11"/>
      <c r="OGU16" s="11"/>
      <c r="OGV16" s="11"/>
      <c r="OGW16" s="11"/>
      <c r="OGX16" s="11"/>
      <c r="OGY16" s="11"/>
      <c r="OGZ16" s="11"/>
      <c r="OHA16" s="11"/>
      <c r="OHB16" s="11"/>
      <c r="OHC16" s="11"/>
      <c r="OHD16" s="11"/>
      <c r="OHE16" s="11"/>
      <c r="OHF16" s="11"/>
      <c r="OHG16" s="11"/>
      <c r="OHH16" s="11"/>
      <c r="OHI16" s="11"/>
      <c r="OHJ16" s="11"/>
      <c r="OHK16" s="11"/>
      <c r="OHL16" s="11"/>
      <c r="OHM16" s="11"/>
      <c r="OHN16" s="11"/>
      <c r="OHO16" s="11"/>
      <c r="OHP16" s="11"/>
      <c r="OHQ16" s="11"/>
      <c r="OHR16" s="11"/>
      <c r="OHS16" s="11"/>
      <c r="OHT16" s="11"/>
      <c r="OHU16" s="11"/>
      <c r="OHV16" s="11"/>
      <c r="OHW16" s="11"/>
      <c r="OHX16" s="11"/>
      <c r="OHY16" s="11"/>
      <c r="OHZ16" s="11"/>
      <c r="OIA16" s="11"/>
      <c r="OIB16" s="11"/>
      <c r="OIC16" s="11"/>
      <c r="OID16" s="11"/>
      <c r="OIE16" s="11"/>
      <c r="OIF16" s="11"/>
      <c r="OIG16" s="11"/>
      <c r="OIH16" s="11"/>
      <c r="OII16" s="11"/>
      <c r="OIJ16" s="11"/>
      <c r="OIK16" s="11"/>
      <c r="OIL16" s="11"/>
      <c r="OIM16" s="11"/>
      <c r="OIN16" s="11"/>
      <c r="OIO16" s="11"/>
      <c r="OIP16" s="11"/>
      <c r="OIQ16" s="11"/>
      <c r="OIR16" s="11"/>
      <c r="OIS16" s="11"/>
      <c r="OIT16" s="11"/>
      <c r="OIU16" s="11"/>
      <c r="OIV16" s="11"/>
      <c r="OIW16" s="11"/>
      <c r="OIX16" s="11"/>
      <c r="OIY16" s="11"/>
      <c r="OIZ16" s="11"/>
      <c r="OJA16" s="11"/>
      <c r="OJB16" s="11"/>
      <c r="OJC16" s="11"/>
      <c r="OJD16" s="11"/>
      <c r="OJE16" s="11"/>
      <c r="OJF16" s="11"/>
      <c r="OJG16" s="11"/>
      <c r="OJH16" s="11"/>
      <c r="OJI16" s="11"/>
      <c r="OJJ16" s="11"/>
      <c r="OJK16" s="11"/>
      <c r="OJL16" s="11"/>
      <c r="OJM16" s="11"/>
      <c r="OJN16" s="11"/>
      <c r="OJO16" s="11"/>
      <c r="OJP16" s="11"/>
      <c r="OJQ16" s="11"/>
      <c r="OJR16" s="11"/>
      <c r="OJS16" s="11"/>
      <c r="OJT16" s="11"/>
      <c r="OJU16" s="11"/>
      <c r="OJV16" s="11"/>
      <c r="OJW16" s="11"/>
      <c r="OJX16" s="11"/>
      <c r="OJY16" s="11"/>
      <c r="OJZ16" s="11"/>
      <c r="OKA16" s="11"/>
      <c r="OKB16" s="11"/>
      <c r="OKC16" s="11"/>
      <c r="OKD16" s="11"/>
      <c r="OKE16" s="11"/>
      <c r="OKF16" s="11"/>
      <c r="OKG16" s="11"/>
      <c r="OKH16" s="11"/>
      <c r="OKI16" s="11"/>
      <c r="OKJ16" s="11"/>
      <c r="OKK16" s="11"/>
      <c r="OKL16" s="11"/>
      <c r="OKM16" s="11"/>
      <c r="OKN16" s="11"/>
      <c r="OKO16" s="11"/>
      <c r="OKP16" s="11"/>
      <c r="OKQ16" s="11"/>
      <c r="OKR16" s="11"/>
      <c r="OKS16" s="11"/>
      <c r="OKT16" s="11"/>
      <c r="OKU16" s="11"/>
      <c r="OKV16" s="11"/>
      <c r="OKW16" s="11"/>
      <c r="OKX16" s="11"/>
      <c r="OKY16" s="11"/>
      <c r="OKZ16" s="11"/>
      <c r="OLA16" s="11"/>
      <c r="OLB16" s="11"/>
      <c r="OLC16" s="11"/>
      <c r="OLD16" s="11"/>
      <c r="OLE16" s="11"/>
      <c r="OLF16" s="11"/>
      <c r="OLG16" s="11"/>
      <c r="OLH16" s="11"/>
      <c r="OLI16" s="11"/>
      <c r="OLJ16" s="11"/>
      <c r="OLK16" s="11"/>
      <c r="OLL16" s="11"/>
      <c r="OLM16" s="11"/>
      <c r="OLN16" s="11"/>
      <c r="OLO16" s="11"/>
      <c r="OLP16" s="11"/>
      <c r="OLQ16" s="11"/>
      <c r="OLR16" s="11"/>
      <c r="OLS16" s="11"/>
      <c r="OLT16" s="11"/>
      <c r="OLU16" s="11"/>
      <c r="OLV16" s="11"/>
      <c r="OLW16" s="11"/>
      <c r="OLX16" s="11"/>
      <c r="OLY16" s="11"/>
      <c r="OLZ16" s="11"/>
      <c r="OMA16" s="11"/>
      <c r="OMB16" s="11"/>
      <c r="OMC16" s="11"/>
      <c r="OMD16" s="11"/>
      <c r="OME16" s="11"/>
      <c r="OMF16" s="11"/>
      <c r="OMG16" s="11"/>
      <c r="OMH16" s="11"/>
      <c r="OMI16" s="11"/>
      <c r="OMJ16" s="11"/>
      <c r="OMK16" s="11"/>
      <c r="OML16" s="11"/>
      <c r="OMM16" s="11"/>
      <c r="OMN16" s="11"/>
      <c r="OMO16" s="11"/>
      <c r="OMP16" s="11"/>
      <c r="OMQ16" s="11"/>
      <c r="OMR16" s="11"/>
      <c r="OMS16" s="11"/>
      <c r="OMT16" s="11"/>
      <c r="OMU16" s="11"/>
      <c r="OMV16" s="11"/>
      <c r="OMW16" s="11"/>
      <c r="OMX16" s="11"/>
      <c r="OMY16" s="11"/>
      <c r="OMZ16" s="11"/>
      <c r="ONA16" s="11"/>
      <c r="ONB16" s="11"/>
      <c r="ONC16" s="11"/>
      <c r="OND16" s="11"/>
      <c r="ONE16" s="11"/>
      <c r="ONF16" s="11"/>
      <c r="ONG16" s="11"/>
      <c r="ONH16" s="11"/>
      <c r="ONI16" s="11"/>
      <c r="ONJ16" s="11"/>
      <c r="ONK16" s="11"/>
      <c r="ONL16" s="11"/>
      <c r="ONM16" s="11"/>
      <c r="ONN16" s="11"/>
      <c r="ONO16" s="11"/>
      <c r="ONP16" s="11"/>
      <c r="ONQ16" s="11"/>
      <c r="ONR16" s="11"/>
      <c r="ONS16" s="11"/>
      <c r="ONT16" s="11"/>
      <c r="ONU16" s="11"/>
      <c r="ONV16" s="11"/>
      <c r="ONW16" s="11"/>
      <c r="ONX16" s="11"/>
      <c r="ONY16" s="11"/>
      <c r="ONZ16" s="11"/>
      <c r="OOA16" s="11"/>
      <c r="OOB16" s="11"/>
      <c r="OOC16" s="11"/>
      <c r="OOD16" s="11"/>
      <c r="OOE16" s="11"/>
      <c r="OOF16" s="11"/>
      <c r="OOG16" s="11"/>
      <c r="OOH16" s="11"/>
      <c r="OOI16" s="11"/>
      <c r="OOJ16" s="11"/>
      <c r="OOK16" s="11"/>
      <c r="OOL16" s="11"/>
      <c r="OOM16" s="11"/>
      <c r="OON16" s="11"/>
      <c r="OOO16" s="11"/>
      <c r="OOP16" s="11"/>
      <c r="OOQ16" s="11"/>
      <c r="OOR16" s="11"/>
      <c r="OOS16" s="11"/>
      <c r="OOT16" s="11"/>
      <c r="OOU16" s="11"/>
      <c r="OOV16" s="11"/>
      <c r="OOW16" s="11"/>
      <c r="OOX16" s="11"/>
      <c r="OOY16" s="11"/>
      <c r="OOZ16" s="11"/>
      <c r="OPA16" s="11"/>
      <c r="OPB16" s="11"/>
      <c r="OPC16" s="11"/>
      <c r="OPD16" s="11"/>
      <c r="OPE16" s="11"/>
      <c r="OPF16" s="11"/>
      <c r="OPG16" s="11"/>
      <c r="OPH16" s="11"/>
      <c r="OPI16" s="11"/>
      <c r="OPJ16" s="11"/>
      <c r="OPK16" s="11"/>
      <c r="OPL16" s="11"/>
      <c r="OPM16" s="11"/>
      <c r="OPN16" s="11"/>
      <c r="OPO16" s="11"/>
      <c r="OPP16" s="11"/>
      <c r="OPQ16" s="11"/>
      <c r="OPR16" s="11"/>
      <c r="OPS16" s="11"/>
      <c r="OPT16" s="11"/>
      <c r="OPU16" s="11"/>
      <c r="OPV16" s="11"/>
      <c r="OPW16" s="11"/>
      <c r="OPX16" s="11"/>
      <c r="OPY16" s="11"/>
      <c r="OPZ16" s="11"/>
      <c r="OQA16" s="11"/>
      <c r="OQB16" s="11"/>
      <c r="OQC16" s="11"/>
      <c r="OQD16" s="11"/>
      <c r="OQE16" s="11"/>
      <c r="OQF16" s="11"/>
      <c r="OQG16" s="11"/>
      <c r="OQH16" s="11"/>
      <c r="OQI16" s="11"/>
      <c r="OQJ16" s="11"/>
      <c r="OQK16" s="11"/>
      <c r="OQL16" s="11"/>
      <c r="OQM16" s="11"/>
      <c r="OQN16" s="11"/>
      <c r="OQO16" s="11"/>
      <c r="OQP16" s="11"/>
      <c r="OQQ16" s="11"/>
      <c r="OQR16" s="11"/>
      <c r="OQS16" s="11"/>
      <c r="OQT16" s="11"/>
      <c r="OQU16" s="11"/>
      <c r="OQV16" s="11"/>
      <c r="OQW16" s="11"/>
      <c r="OQX16" s="11"/>
      <c r="OQY16" s="11"/>
      <c r="OQZ16" s="11"/>
      <c r="ORA16" s="11"/>
      <c r="ORB16" s="11"/>
      <c r="ORC16" s="11"/>
      <c r="ORD16" s="11"/>
      <c r="ORE16" s="11"/>
      <c r="ORF16" s="11"/>
      <c r="ORG16" s="11"/>
      <c r="ORH16" s="11"/>
      <c r="ORI16" s="11"/>
      <c r="ORJ16" s="11"/>
      <c r="ORK16" s="11"/>
      <c r="ORL16" s="11"/>
      <c r="ORM16" s="11"/>
      <c r="ORN16" s="11"/>
      <c r="ORO16" s="11"/>
      <c r="ORP16" s="11"/>
      <c r="ORQ16" s="11"/>
      <c r="ORR16" s="11"/>
      <c r="ORS16" s="11"/>
      <c r="ORT16" s="11"/>
      <c r="ORU16" s="11"/>
      <c r="ORV16" s="11"/>
      <c r="ORW16" s="11"/>
      <c r="ORX16" s="11"/>
      <c r="ORY16" s="11"/>
      <c r="ORZ16" s="11"/>
      <c r="OSA16" s="11"/>
      <c r="OSB16" s="11"/>
      <c r="OSC16" s="11"/>
      <c r="OSD16" s="11"/>
      <c r="OSE16" s="11"/>
      <c r="OSF16" s="11"/>
      <c r="OSG16" s="11"/>
      <c r="OSH16" s="11"/>
      <c r="OSI16" s="11"/>
      <c r="OSJ16" s="11"/>
      <c r="OSK16" s="11"/>
      <c r="OSL16" s="11"/>
      <c r="OSM16" s="11"/>
      <c r="OSN16" s="11"/>
      <c r="OSO16" s="11"/>
      <c r="OSP16" s="11"/>
      <c r="OSQ16" s="11"/>
      <c r="OSR16" s="11"/>
      <c r="OSS16" s="11"/>
      <c r="OST16" s="11"/>
      <c r="OSU16" s="11"/>
      <c r="OSV16" s="11"/>
      <c r="OSW16" s="11"/>
      <c r="OSX16" s="11"/>
      <c r="OSY16" s="11"/>
      <c r="OSZ16" s="11"/>
      <c r="OTA16" s="11"/>
      <c r="OTB16" s="11"/>
      <c r="OTC16" s="11"/>
      <c r="OTD16" s="11"/>
      <c r="OTE16" s="11"/>
      <c r="OTF16" s="11"/>
      <c r="OTG16" s="11"/>
      <c r="OTH16" s="11"/>
      <c r="OTI16" s="11"/>
      <c r="OTJ16" s="11"/>
      <c r="OTK16" s="11"/>
      <c r="OTL16" s="11"/>
      <c r="OTM16" s="11"/>
      <c r="OTN16" s="11"/>
      <c r="OTO16" s="11"/>
      <c r="OTP16" s="11"/>
      <c r="OTQ16" s="11"/>
      <c r="OTR16" s="11"/>
      <c r="OTS16" s="11"/>
      <c r="OTT16" s="11"/>
      <c r="OTU16" s="11"/>
      <c r="OTV16" s="11"/>
      <c r="OTW16" s="11"/>
      <c r="OTX16" s="11"/>
      <c r="OTY16" s="11"/>
      <c r="OTZ16" s="11"/>
      <c r="OUA16" s="11"/>
      <c r="OUB16" s="11"/>
      <c r="OUC16" s="11"/>
      <c r="OUD16" s="11"/>
      <c r="OUE16" s="11"/>
      <c r="OUF16" s="11"/>
      <c r="OUG16" s="11"/>
      <c r="OUH16" s="11"/>
      <c r="OUI16" s="11"/>
      <c r="OUJ16" s="11"/>
      <c r="OUK16" s="11"/>
      <c r="OUL16" s="11"/>
      <c r="OUM16" s="11"/>
      <c r="OUN16" s="11"/>
      <c r="OUO16" s="11"/>
      <c r="OUP16" s="11"/>
      <c r="OUQ16" s="11"/>
      <c r="OUR16" s="11"/>
      <c r="OUS16" s="11"/>
      <c r="OUT16" s="11"/>
      <c r="OUU16" s="11"/>
      <c r="OUV16" s="11"/>
      <c r="OUW16" s="11"/>
      <c r="OUX16" s="11"/>
      <c r="OUY16" s="11"/>
      <c r="OUZ16" s="11"/>
      <c r="OVA16" s="11"/>
      <c r="OVB16" s="11"/>
      <c r="OVC16" s="11"/>
      <c r="OVD16" s="11"/>
      <c r="OVE16" s="11"/>
      <c r="OVF16" s="11"/>
      <c r="OVG16" s="11"/>
      <c r="OVH16" s="11"/>
      <c r="OVI16" s="11"/>
      <c r="OVJ16" s="11"/>
      <c r="OVK16" s="11"/>
      <c r="OVL16" s="11"/>
      <c r="OVM16" s="11"/>
      <c r="OVN16" s="11"/>
      <c r="OVO16" s="11"/>
      <c r="OVP16" s="11"/>
      <c r="OVQ16" s="11"/>
      <c r="OVR16" s="11"/>
      <c r="OVS16" s="11"/>
      <c r="OVT16" s="11"/>
      <c r="OVU16" s="11"/>
      <c r="OVV16" s="11"/>
      <c r="OVW16" s="11"/>
      <c r="OVX16" s="11"/>
      <c r="OVY16" s="11"/>
      <c r="OVZ16" s="11"/>
      <c r="OWA16" s="11"/>
      <c r="OWB16" s="11"/>
      <c r="OWC16" s="11"/>
      <c r="OWD16" s="11"/>
      <c r="OWE16" s="11"/>
      <c r="OWF16" s="11"/>
      <c r="OWG16" s="11"/>
      <c r="OWH16" s="11"/>
      <c r="OWI16" s="11"/>
      <c r="OWJ16" s="11"/>
      <c r="OWK16" s="11"/>
      <c r="OWL16" s="11"/>
      <c r="OWM16" s="11"/>
      <c r="OWN16" s="11"/>
      <c r="OWO16" s="11"/>
      <c r="OWP16" s="11"/>
      <c r="OWQ16" s="11"/>
      <c r="OWR16" s="11"/>
      <c r="OWS16" s="11"/>
      <c r="OWT16" s="11"/>
      <c r="OWU16" s="11"/>
      <c r="OWV16" s="11"/>
      <c r="OWW16" s="11"/>
      <c r="OWX16" s="11"/>
      <c r="OWY16" s="11"/>
      <c r="OWZ16" s="11"/>
      <c r="OXA16" s="11"/>
      <c r="OXB16" s="11"/>
      <c r="OXC16" s="11"/>
      <c r="OXD16" s="11"/>
      <c r="OXE16" s="11"/>
      <c r="OXF16" s="11"/>
      <c r="OXG16" s="11"/>
      <c r="OXH16" s="11"/>
      <c r="OXI16" s="11"/>
      <c r="OXJ16" s="11"/>
      <c r="OXK16" s="11"/>
      <c r="OXL16" s="11"/>
      <c r="OXM16" s="11"/>
      <c r="OXN16" s="11"/>
      <c r="OXO16" s="11"/>
      <c r="OXP16" s="11"/>
      <c r="OXQ16" s="11"/>
      <c r="OXR16" s="11"/>
      <c r="OXS16" s="11"/>
      <c r="OXT16" s="11"/>
      <c r="OXU16" s="11"/>
      <c r="OXV16" s="11"/>
      <c r="OXW16" s="11"/>
      <c r="OXX16" s="11"/>
      <c r="OXY16" s="11"/>
      <c r="OXZ16" s="11"/>
      <c r="OYA16" s="11"/>
      <c r="OYB16" s="11"/>
      <c r="OYC16" s="11"/>
      <c r="OYD16" s="11"/>
      <c r="OYE16" s="11"/>
      <c r="OYF16" s="11"/>
      <c r="OYG16" s="11"/>
      <c r="OYH16" s="11"/>
      <c r="OYI16" s="11"/>
      <c r="OYJ16" s="11"/>
      <c r="OYK16" s="11"/>
      <c r="OYL16" s="11"/>
      <c r="OYM16" s="11"/>
      <c r="OYN16" s="11"/>
      <c r="OYO16" s="11"/>
      <c r="OYP16" s="11"/>
      <c r="OYQ16" s="11"/>
      <c r="OYR16" s="11"/>
      <c r="OYS16" s="11"/>
      <c r="OYT16" s="11"/>
      <c r="OYU16" s="11"/>
      <c r="OYV16" s="11"/>
      <c r="OYW16" s="11"/>
      <c r="OYX16" s="11"/>
      <c r="OYY16" s="11"/>
      <c r="OYZ16" s="11"/>
      <c r="OZA16" s="11"/>
      <c r="OZB16" s="11"/>
      <c r="OZC16" s="11"/>
      <c r="OZD16" s="11"/>
      <c r="OZE16" s="11"/>
      <c r="OZF16" s="11"/>
      <c r="OZG16" s="11"/>
      <c r="OZH16" s="11"/>
      <c r="OZI16" s="11"/>
      <c r="OZJ16" s="11"/>
      <c r="OZK16" s="11"/>
      <c r="OZL16" s="11"/>
      <c r="OZM16" s="11"/>
      <c r="OZN16" s="11"/>
      <c r="OZO16" s="11"/>
      <c r="OZP16" s="11"/>
      <c r="OZQ16" s="11"/>
      <c r="OZR16" s="11"/>
      <c r="OZS16" s="11"/>
      <c r="OZT16" s="11"/>
      <c r="OZU16" s="11"/>
      <c r="OZV16" s="11"/>
      <c r="OZW16" s="11"/>
      <c r="OZX16" s="11"/>
      <c r="OZY16" s="11"/>
      <c r="OZZ16" s="11"/>
      <c r="PAA16" s="11"/>
      <c r="PAB16" s="11"/>
      <c r="PAC16" s="11"/>
      <c r="PAD16" s="11"/>
      <c r="PAE16" s="11"/>
      <c r="PAF16" s="11"/>
      <c r="PAG16" s="11"/>
      <c r="PAH16" s="11"/>
      <c r="PAI16" s="11"/>
      <c r="PAJ16" s="11"/>
      <c r="PAK16" s="11"/>
      <c r="PAL16" s="11"/>
      <c r="PAM16" s="11"/>
      <c r="PAN16" s="11"/>
      <c r="PAO16" s="11"/>
      <c r="PAP16" s="11"/>
      <c r="PAQ16" s="11"/>
      <c r="PAR16" s="11"/>
      <c r="PAS16" s="11"/>
      <c r="PAT16" s="11"/>
      <c r="PAU16" s="11"/>
      <c r="PAV16" s="11"/>
      <c r="PAW16" s="11"/>
      <c r="PAX16" s="11"/>
      <c r="PAY16" s="11"/>
      <c r="PAZ16" s="11"/>
      <c r="PBA16" s="11"/>
      <c r="PBB16" s="11"/>
      <c r="PBC16" s="11"/>
      <c r="PBD16" s="11"/>
      <c r="PBE16" s="11"/>
      <c r="PBF16" s="11"/>
      <c r="PBG16" s="11"/>
      <c r="PBH16" s="11"/>
      <c r="PBI16" s="11"/>
      <c r="PBJ16" s="11"/>
      <c r="PBK16" s="11"/>
      <c r="PBL16" s="11"/>
      <c r="PBM16" s="11"/>
      <c r="PBN16" s="11"/>
      <c r="PBO16" s="11"/>
      <c r="PBP16" s="11"/>
      <c r="PBQ16" s="11"/>
      <c r="PBR16" s="11"/>
      <c r="PBS16" s="11"/>
      <c r="PBT16" s="11"/>
      <c r="PBU16" s="11"/>
      <c r="PBV16" s="11"/>
      <c r="PBW16" s="11"/>
      <c r="PBX16" s="11"/>
      <c r="PBY16" s="11"/>
      <c r="PBZ16" s="11"/>
      <c r="PCA16" s="11"/>
      <c r="PCB16" s="11"/>
      <c r="PCC16" s="11"/>
      <c r="PCD16" s="11"/>
      <c r="PCE16" s="11"/>
      <c r="PCF16" s="11"/>
      <c r="PCG16" s="11"/>
      <c r="PCH16" s="11"/>
      <c r="PCI16" s="11"/>
      <c r="PCJ16" s="11"/>
      <c r="PCK16" s="11"/>
      <c r="PCL16" s="11"/>
      <c r="PCM16" s="11"/>
      <c r="PCN16" s="11"/>
      <c r="PCO16" s="11"/>
      <c r="PCP16" s="11"/>
      <c r="PCQ16" s="11"/>
      <c r="PCR16" s="11"/>
      <c r="PCS16" s="11"/>
      <c r="PCT16" s="11"/>
      <c r="PCU16" s="11"/>
      <c r="PCV16" s="11"/>
      <c r="PCW16" s="11"/>
      <c r="PCX16" s="11"/>
      <c r="PCY16" s="11"/>
      <c r="PCZ16" s="11"/>
      <c r="PDA16" s="11"/>
      <c r="PDB16" s="11"/>
      <c r="PDC16" s="11"/>
      <c r="PDD16" s="11"/>
      <c r="PDE16" s="11"/>
      <c r="PDF16" s="11"/>
      <c r="PDG16" s="11"/>
      <c r="PDH16" s="11"/>
      <c r="PDI16" s="11"/>
      <c r="PDJ16" s="11"/>
      <c r="PDK16" s="11"/>
      <c r="PDL16" s="11"/>
      <c r="PDM16" s="11"/>
      <c r="PDN16" s="11"/>
      <c r="PDO16" s="11"/>
      <c r="PDP16" s="11"/>
      <c r="PDQ16" s="11"/>
      <c r="PDR16" s="11"/>
      <c r="PDS16" s="11"/>
      <c r="PDT16" s="11"/>
      <c r="PDU16" s="11"/>
      <c r="PDV16" s="11"/>
      <c r="PDW16" s="11"/>
      <c r="PDX16" s="11"/>
      <c r="PDY16" s="11"/>
      <c r="PDZ16" s="11"/>
      <c r="PEA16" s="11"/>
      <c r="PEB16" s="11"/>
      <c r="PEC16" s="11"/>
      <c r="PED16" s="11"/>
      <c r="PEE16" s="11"/>
      <c r="PEF16" s="11"/>
      <c r="PEG16" s="11"/>
      <c r="PEH16" s="11"/>
      <c r="PEI16" s="11"/>
      <c r="PEJ16" s="11"/>
      <c r="PEK16" s="11"/>
      <c r="PEL16" s="11"/>
      <c r="PEM16" s="11"/>
      <c r="PEN16" s="11"/>
      <c r="PEO16" s="11"/>
      <c r="PEP16" s="11"/>
      <c r="PEQ16" s="11"/>
      <c r="PER16" s="11"/>
      <c r="PES16" s="11"/>
      <c r="PET16" s="11"/>
      <c r="PEU16" s="11"/>
      <c r="PEV16" s="11"/>
      <c r="PEW16" s="11"/>
      <c r="PEX16" s="11"/>
      <c r="PEY16" s="11"/>
      <c r="PEZ16" s="11"/>
      <c r="PFA16" s="11"/>
      <c r="PFB16" s="11"/>
      <c r="PFC16" s="11"/>
      <c r="PFD16" s="11"/>
      <c r="PFE16" s="11"/>
      <c r="PFF16" s="11"/>
      <c r="PFG16" s="11"/>
      <c r="PFH16" s="11"/>
      <c r="PFI16" s="11"/>
      <c r="PFJ16" s="11"/>
      <c r="PFK16" s="11"/>
      <c r="PFL16" s="11"/>
      <c r="PFM16" s="11"/>
      <c r="PFN16" s="11"/>
      <c r="PFO16" s="11"/>
      <c r="PFP16" s="11"/>
      <c r="PFQ16" s="11"/>
      <c r="PFR16" s="11"/>
      <c r="PFS16" s="11"/>
      <c r="PFT16" s="11"/>
      <c r="PFU16" s="11"/>
      <c r="PFV16" s="11"/>
      <c r="PFW16" s="11"/>
      <c r="PFX16" s="11"/>
      <c r="PFY16" s="11"/>
      <c r="PFZ16" s="11"/>
      <c r="PGA16" s="11"/>
      <c r="PGB16" s="11"/>
      <c r="PGC16" s="11"/>
      <c r="PGD16" s="11"/>
      <c r="PGE16" s="11"/>
      <c r="PGF16" s="11"/>
      <c r="PGG16" s="11"/>
      <c r="PGH16" s="11"/>
      <c r="PGI16" s="11"/>
      <c r="PGJ16" s="11"/>
      <c r="PGK16" s="11"/>
      <c r="PGL16" s="11"/>
      <c r="PGM16" s="11"/>
      <c r="PGN16" s="11"/>
      <c r="PGO16" s="11"/>
      <c r="PGP16" s="11"/>
      <c r="PGQ16" s="11"/>
      <c r="PGR16" s="11"/>
      <c r="PGS16" s="11"/>
      <c r="PGT16" s="11"/>
      <c r="PGU16" s="11"/>
      <c r="PGV16" s="11"/>
      <c r="PGW16" s="11"/>
      <c r="PGX16" s="11"/>
      <c r="PGY16" s="11"/>
      <c r="PGZ16" s="11"/>
      <c r="PHA16" s="11"/>
      <c r="PHB16" s="11"/>
      <c r="PHC16" s="11"/>
      <c r="PHD16" s="11"/>
      <c r="PHE16" s="11"/>
      <c r="PHF16" s="11"/>
      <c r="PHG16" s="11"/>
      <c r="PHH16" s="11"/>
      <c r="PHI16" s="11"/>
      <c r="PHJ16" s="11"/>
      <c r="PHK16" s="11"/>
      <c r="PHL16" s="11"/>
      <c r="PHM16" s="11"/>
      <c r="PHN16" s="11"/>
      <c r="PHO16" s="11"/>
      <c r="PHP16" s="11"/>
      <c r="PHQ16" s="11"/>
      <c r="PHR16" s="11"/>
      <c r="PHS16" s="11"/>
      <c r="PHT16" s="11"/>
      <c r="PHU16" s="11"/>
      <c r="PHV16" s="11"/>
      <c r="PHW16" s="11"/>
      <c r="PHX16" s="11"/>
      <c r="PHY16" s="11"/>
      <c r="PHZ16" s="11"/>
      <c r="PIA16" s="11"/>
      <c r="PIB16" s="11"/>
      <c r="PIC16" s="11"/>
      <c r="PID16" s="11"/>
      <c r="PIE16" s="11"/>
      <c r="PIF16" s="11"/>
      <c r="PIG16" s="11"/>
      <c r="PIH16" s="11"/>
      <c r="PII16" s="11"/>
      <c r="PIJ16" s="11"/>
      <c r="PIK16" s="11"/>
      <c r="PIL16" s="11"/>
      <c r="PIM16" s="11"/>
      <c r="PIN16" s="11"/>
      <c r="PIO16" s="11"/>
      <c r="PIP16" s="11"/>
      <c r="PIQ16" s="11"/>
      <c r="PIR16" s="11"/>
      <c r="PIS16" s="11"/>
      <c r="PIT16" s="11"/>
      <c r="PIU16" s="11"/>
      <c r="PIV16" s="11"/>
      <c r="PIW16" s="11"/>
      <c r="PIX16" s="11"/>
      <c r="PIY16" s="11"/>
      <c r="PIZ16" s="11"/>
      <c r="PJA16" s="11"/>
      <c r="PJB16" s="11"/>
      <c r="PJC16" s="11"/>
      <c r="PJD16" s="11"/>
      <c r="PJE16" s="11"/>
      <c r="PJF16" s="11"/>
      <c r="PJG16" s="11"/>
      <c r="PJH16" s="11"/>
      <c r="PJI16" s="11"/>
      <c r="PJJ16" s="11"/>
      <c r="PJK16" s="11"/>
      <c r="PJL16" s="11"/>
      <c r="PJM16" s="11"/>
      <c r="PJN16" s="11"/>
      <c r="PJO16" s="11"/>
      <c r="PJP16" s="11"/>
      <c r="PJQ16" s="11"/>
      <c r="PJR16" s="11"/>
      <c r="PJS16" s="11"/>
      <c r="PJT16" s="11"/>
      <c r="PJU16" s="11"/>
      <c r="PJV16" s="11"/>
      <c r="PJW16" s="11"/>
      <c r="PJX16" s="11"/>
      <c r="PJY16" s="11"/>
      <c r="PJZ16" s="11"/>
      <c r="PKA16" s="11"/>
      <c r="PKB16" s="11"/>
      <c r="PKC16" s="11"/>
      <c r="PKD16" s="11"/>
      <c r="PKE16" s="11"/>
      <c r="PKF16" s="11"/>
      <c r="PKG16" s="11"/>
      <c r="PKH16" s="11"/>
      <c r="PKI16" s="11"/>
      <c r="PKJ16" s="11"/>
      <c r="PKK16" s="11"/>
      <c r="PKL16" s="11"/>
      <c r="PKM16" s="11"/>
      <c r="PKN16" s="11"/>
      <c r="PKO16" s="11"/>
      <c r="PKP16" s="11"/>
      <c r="PKQ16" s="11"/>
      <c r="PKR16" s="11"/>
      <c r="PKS16" s="11"/>
      <c r="PKT16" s="11"/>
      <c r="PKU16" s="11"/>
      <c r="PKV16" s="11"/>
      <c r="PKW16" s="11"/>
      <c r="PKX16" s="11"/>
      <c r="PKY16" s="11"/>
      <c r="PKZ16" s="11"/>
      <c r="PLA16" s="11"/>
      <c r="PLB16" s="11"/>
      <c r="PLC16" s="11"/>
      <c r="PLD16" s="11"/>
      <c r="PLE16" s="11"/>
      <c r="PLF16" s="11"/>
      <c r="PLG16" s="11"/>
      <c r="PLH16" s="11"/>
      <c r="PLI16" s="11"/>
      <c r="PLJ16" s="11"/>
      <c r="PLK16" s="11"/>
      <c r="PLL16" s="11"/>
      <c r="PLM16" s="11"/>
      <c r="PLN16" s="11"/>
      <c r="PLO16" s="11"/>
      <c r="PLP16" s="11"/>
      <c r="PLQ16" s="11"/>
      <c r="PLR16" s="11"/>
      <c r="PLS16" s="11"/>
      <c r="PLT16" s="11"/>
      <c r="PLU16" s="11"/>
      <c r="PLV16" s="11"/>
      <c r="PLW16" s="11"/>
      <c r="PLX16" s="11"/>
      <c r="PLY16" s="11"/>
      <c r="PLZ16" s="11"/>
      <c r="PMA16" s="11"/>
      <c r="PMB16" s="11"/>
      <c r="PMC16" s="11"/>
      <c r="PMD16" s="11"/>
      <c r="PME16" s="11"/>
      <c r="PMF16" s="11"/>
      <c r="PMG16" s="11"/>
      <c r="PMH16" s="11"/>
      <c r="PMI16" s="11"/>
      <c r="PMJ16" s="11"/>
      <c r="PMK16" s="11"/>
      <c r="PML16" s="11"/>
      <c r="PMM16" s="11"/>
      <c r="PMN16" s="11"/>
      <c r="PMO16" s="11"/>
      <c r="PMP16" s="11"/>
      <c r="PMQ16" s="11"/>
      <c r="PMR16" s="11"/>
      <c r="PMS16" s="11"/>
      <c r="PMT16" s="11"/>
      <c r="PMU16" s="11"/>
      <c r="PMV16" s="11"/>
      <c r="PMW16" s="11"/>
      <c r="PMX16" s="11"/>
      <c r="PMY16" s="11"/>
      <c r="PMZ16" s="11"/>
      <c r="PNA16" s="11"/>
      <c r="PNB16" s="11"/>
      <c r="PNC16" s="11"/>
      <c r="PND16" s="11"/>
      <c r="PNE16" s="11"/>
      <c r="PNF16" s="11"/>
      <c r="PNG16" s="11"/>
      <c r="PNH16" s="11"/>
      <c r="PNI16" s="11"/>
      <c r="PNJ16" s="11"/>
      <c r="PNK16" s="11"/>
      <c r="PNL16" s="11"/>
      <c r="PNM16" s="11"/>
      <c r="PNN16" s="11"/>
      <c r="PNO16" s="11"/>
      <c r="PNP16" s="11"/>
      <c r="PNQ16" s="11"/>
      <c r="PNR16" s="11"/>
      <c r="PNS16" s="11"/>
      <c r="PNT16" s="11"/>
      <c r="PNU16" s="11"/>
      <c r="PNV16" s="11"/>
      <c r="PNW16" s="11"/>
      <c r="PNX16" s="11"/>
      <c r="PNY16" s="11"/>
      <c r="PNZ16" s="11"/>
      <c r="POA16" s="11"/>
      <c r="POB16" s="11"/>
      <c r="POC16" s="11"/>
      <c r="POD16" s="11"/>
      <c r="POE16" s="11"/>
      <c r="POF16" s="11"/>
      <c r="POG16" s="11"/>
      <c r="POH16" s="11"/>
      <c r="POI16" s="11"/>
      <c r="POJ16" s="11"/>
      <c r="POK16" s="11"/>
      <c r="POL16" s="11"/>
      <c r="POM16" s="11"/>
      <c r="PON16" s="11"/>
      <c r="POO16" s="11"/>
      <c r="POP16" s="11"/>
      <c r="POQ16" s="11"/>
      <c r="POR16" s="11"/>
      <c r="POS16" s="11"/>
      <c r="POT16" s="11"/>
      <c r="POU16" s="11"/>
      <c r="POV16" s="11"/>
      <c r="POW16" s="11"/>
      <c r="POX16" s="11"/>
      <c r="POY16" s="11"/>
      <c r="POZ16" s="11"/>
      <c r="PPA16" s="11"/>
      <c r="PPB16" s="11"/>
      <c r="PPC16" s="11"/>
      <c r="PPD16" s="11"/>
      <c r="PPE16" s="11"/>
      <c r="PPF16" s="11"/>
      <c r="PPG16" s="11"/>
      <c r="PPH16" s="11"/>
      <c r="PPI16" s="11"/>
      <c r="PPJ16" s="11"/>
      <c r="PPK16" s="11"/>
      <c r="PPL16" s="11"/>
      <c r="PPM16" s="11"/>
      <c r="PPN16" s="11"/>
      <c r="PPO16" s="11"/>
      <c r="PPP16" s="11"/>
      <c r="PPQ16" s="11"/>
      <c r="PPR16" s="11"/>
      <c r="PPS16" s="11"/>
      <c r="PPT16" s="11"/>
      <c r="PPU16" s="11"/>
      <c r="PPV16" s="11"/>
      <c r="PPW16" s="11"/>
      <c r="PPX16" s="11"/>
      <c r="PPY16" s="11"/>
      <c r="PPZ16" s="11"/>
      <c r="PQA16" s="11"/>
      <c r="PQB16" s="11"/>
      <c r="PQC16" s="11"/>
      <c r="PQD16" s="11"/>
      <c r="PQE16" s="11"/>
      <c r="PQF16" s="11"/>
      <c r="PQG16" s="11"/>
      <c r="PQH16" s="11"/>
      <c r="PQI16" s="11"/>
      <c r="PQJ16" s="11"/>
      <c r="PQK16" s="11"/>
      <c r="PQL16" s="11"/>
      <c r="PQM16" s="11"/>
      <c r="PQN16" s="11"/>
      <c r="PQO16" s="11"/>
      <c r="PQP16" s="11"/>
      <c r="PQQ16" s="11"/>
      <c r="PQR16" s="11"/>
      <c r="PQS16" s="11"/>
      <c r="PQT16" s="11"/>
      <c r="PQU16" s="11"/>
      <c r="PQV16" s="11"/>
      <c r="PQW16" s="11"/>
      <c r="PQX16" s="11"/>
      <c r="PQY16" s="11"/>
      <c r="PQZ16" s="11"/>
      <c r="PRA16" s="11"/>
      <c r="PRB16" s="11"/>
      <c r="PRC16" s="11"/>
      <c r="PRD16" s="11"/>
      <c r="PRE16" s="11"/>
      <c r="PRF16" s="11"/>
      <c r="PRG16" s="11"/>
      <c r="PRH16" s="11"/>
      <c r="PRI16" s="11"/>
      <c r="PRJ16" s="11"/>
      <c r="PRK16" s="11"/>
      <c r="PRL16" s="11"/>
      <c r="PRM16" s="11"/>
      <c r="PRN16" s="11"/>
      <c r="PRO16" s="11"/>
      <c r="PRP16" s="11"/>
      <c r="PRQ16" s="11"/>
      <c r="PRR16" s="11"/>
      <c r="PRS16" s="11"/>
      <c r="PRT16" s="11"/>
      <c r="PRU16" s="11"/>
      <c r="PRV16" s="11"/>
      <c r="PRW16" s="11"/>
      <c r="PRX16" s="11"/>
      <c r="PRY16" s="11"/>
      <c r="PRZ16" s="11"/>
      <c r="PSA16" s="11"/>
      <c r="PSB16" s="11"/>
      <c r="PSC16" s="11"/>
      <c r="PSD16" s="11"/>
      <c r="PSE16" s="11"/>
      <c r="PSF16" s="11"/>
      <c r="PSG16" s="11"/>
      <c r="PSH16" s="11"/>
      <c r="PSI16" s="11"/>
      <c r="PSJ16" s="11"/>
      <c r="PSK16" s="11"/>
      <c r="PSL16" s="11"/>
      <c r="PSM16" s="11"/>
      <c r="PSN16" s="11"/>
      <c r="PSO16" s="11"/>
      <c r="PSP16" s="11"/>
      <c r="PSQ16" s="11"/>
      <c r="PSR16" s="11"/>
      <c r="PSS16" s="11"/>
      <c r="PST16" s="11"/>
      <c r="PSU16" s="11"/>
      <c r="PSV16" s="11"/>
      <c r="PSW16" s="11"/>
      <c r="PSX16" s="11"/>
      <c r="PSY16" s="11"/>
      <c r="PSZ16" s="11"/>
      <c r="PTA16" s="11"/>
      <c r="PTB16" s="11"/>
      <c r="PTC16" s="11"/>
      <c r="PTD16" s="11"/>
      <c r="PTE16" s="11"/>
      <c r="PTF16" s="11"/>
      <c r="PTG16" s="11"/>
      <c r="PTH16" s="11"/>
      <c r="PTI16" s="11"/>
      <c r="PTJ16" s="11"/>
      <c r="PTK16" s="11"/>
      <c r="PTL16" s="11"/>
      <c r="PTM16" s="11"/>
      <c r="PTN16" s="11"/>
      <c r="PTO16" s="11"/>
      <c r="PTP16" s="11"/>
      <c r="PTQ16" s="11"/>
      <c r="PTR16" s="11"/>
      <c r="PTS16" s="11"/>
      <c r="PTT16" s="11"/>
      <c r="PTU16" s="11"/>
      <c r="PTV16" s="11"/>
      <c r="PTW16" s="11"/>
      <c r="PTX16" s="11"/>
      <c r="PTY16" s="11"/>
      <c r="PTZ16" s="11"/>
      <c r="PUA16" s="11"/>
      <c r="PUB16" s="11"/>
      <c r="PUC16" s="11"/>
      <c r="PUD16" s="11"/>
      <c r="PUE16" s="11"/>
      <c r="PUF16" s="11"/>
      <c r="PUG16" s="11"/>
      <c r="PUH16" s="11"/>
      <c r="PUI16" s="11"/>
      <c r="PUJ16" s="11"/>
      <c r="PUK16" s="11"/>
      <c r="PUL16" s="11"/>
      <c r="PUM16" s="11"/>
      <c r="PUN16" s="11"/>
      <c r="PUO16" s="11"/>
      <c r="PUP16" s="11"/>
      <c r="PUQ16" s="11"/>
      <c r="PUR16" s="11"/>
      <c r="PUS16" s="11"/>
      <c r="PUT16" s="11"/>
      <c r="PUU16" s="11"/>
      <c r="PUV16" s="11"/>
      <c r="PUW16" s="11"/>
      <c r="PUX16" s="11"/>
      <c r="PUY16" s="11"/>
      <c r="PUZ16" s="11"/>
      <c r="PVA16" s="11"/>
      <c r="PVB16" s="11"/>
      <c r="PVC16" s="11"/>
      <c r="PVD16" s="11"/>
      <c r="PVE16" s="11"/>
      <c r="PVF16" s="11"/>
      <c r="PVG16" s="11"/>
      <c r="PVH16" s="11"/>
      <c r="PVI16" s="11"/>
      <c r="PVJ16" s="11"/>
      <c r="PVK16" s="11"/>
      <c r="PVL16" s="11"/>
      <c r="PVM16" s="11"/>
      <c r="PVN16" s="11"/>
      <c r="PVO16" s="11"/>
      <c r="PVP16" s="11"/>
      <c r="PVQ16" s="11"/>
      <c r="PVR16" s="11"/>
      <c r="PVS16" s="11"/>
      <c r="PVT16" s="11"/>
      <c r="PVU16" s="11"/>
      <c r="PVV16" s="11"/>
      <c r="PVW16" s="11"/>
      <c r="PVX16" s="11"/>
      <c r="PVY16" s="11"/>
      <c r="PVZ16" s="11"/>
      <c r="PWA16" s="11"/>
      <c r="PWB16" s="11"/>
      <c r="PWC16" s="11"/>
      <c r="PWD16" s="11"/>
      <c r="PWE16" s="11"/>
      <c r="PWF16" s="11"/>
      <c r="PWG16" s="11"/>
      <c r="PWH16" s="11"/>
      <c r="PWI16" s="11"/>
      <c r="PWJ16" s="11"/>
      <c r="PWK16" s="11"/>
      <c r="PWL16" s="11"/>
      <c r="PWM16" s="11"/>
      <c r="PWN16" s="11"/>
      <c r="PWO16" s="11"/>
      <c r="PWP16" s="11"/>
      <c r="PWQ16" s="11"/>
      <c r="PWR16" s="11"/>
      <c r="PWS16" s="11"/>
      <c r="PWT16" s="11"/>
      <c r="PWU16" s="11"/>
      <c r="PWV16" s="11"/>
      <c r="PWW16" s="11"/>
      <c r="PWX16" s="11"/>
      <c r="PWY16" s="11"/>
      <c r="PWZ16" s="11"/>
      <c r="PXA16" s="11"/>
      <c r="PXB16" s="11"/>
      <c r="PXC16" s="11"/>
      <c r="PXD16" s="11"/>
      <c r="PXE16" s="11"/>
      <c r="PXF16" s="11"/>
      <c r="PXG16" s="11"/>
      <c r="PXH16" s="11"/>
      <c r="PXI16" s="11"/>
      <c r="PXJ16" s="11"/>
      <c r="PXK16" s="11"/>
      <c r="PXL16" s="11"/>
      <c r="PXM16" s="11"/>
      <c r="PXN16" s="11"/>
      <c r="PXO16" s="11"/>
      <c r="PXP16" s="11"/>
      <c r="PXQ16" s="11"/>
      <c r="PXR16" s="11"/>
      <c r="PXS16" s="11"/>
      <c r="PXT16" s="11"/>
      <c r="PXU16" s="11"/>
      <c r="PXV16" s="11"/>
      <c r="PXW16" s="11"/>
      <c r="PXX16" s="11"/>
      <c r="PXY16" s="11"/>
      <c r="PXZ16" s="11"/>
      <c r="PYA16" s="11"/>
      <c r="PYB16" s="11"/>
      <c r="PYC16" s="11"/>
      <c r="PYD16" s="11"/>
      <c r="PYE16" s="11"/>
      <c r="PYF16" s="11"/>
      <c r="PYG16" s="11"/>
      <c r="PYH16" s="11"/>
      <c r="PYI16" s="11"/>
      <c r="PYJ16" s="11"/>
      <c r="PYK16" s="11"/>
      <c r="PYL16" s="11"/>
      <c r="PYM16" s="11"/>
      <c r="PYN16" s="11"/>
      <c r="PYO16" s="11"/>
      <c r="PYP16" s="11"/>
      <c r="PYQ16" s="11"/>
      <c r="PYR16" s="11"/>
      <c r="PYS16" s="11"/>
      <c r="PYT16" s="11"/>
      <c r="PYU16" s="11"/>
      <c r="PYV16" s="11"/>
      <c r="PYW16" s="11"/>
      <c r="PYX16" s="11"/>
      <c r="PYY16" s="11"/>
      <c r="PYZ16" s="11"/>
      <c r="PZA16" s="11"/>
      <c r="PZB16" s="11"/>
      <c r="PZC16" s="11"/>
      <c r="PZD16" s="11"/>
      <c r="PZE16" s="11"/>
      <c r="PZF16" s="11"/>
      <c r="PZG16" s="11"/>
      <c r="PZH16" s="11"/>
      <c r="PZI16" s="11"/>
      <c r="PZJ16" s="11"/>
      <c r="PZK16" s="11"/>
      <c r="PZL16" s="11"/>
      <c r="PZM16" s="11"/>
      <c r="PZN16" s="11"/>
      <c r="PZO16" s="11"/>
      <c r="PZP16" s="11"/>
      <c r="PZQ16" s="11"/>
      <c r="PZR16" s="11"/>
      <c r="PZS16" s="11"/>
      <c r="PZT16" s="11"/>
      <c r="PZU16" s="11"/>
      <c r="PZV16" s="11"/>
      <c r="PZW16" s="11"/>
      <c r="PZX16" s="11"/>
      <c r="PZY16" s="11"/>
      <c r="PZZ16" s="11"/>
      <c r="QAA16" s="11"/>
      <c r="QAB16" s="11"/>
      <c r="QAC16" s="11"/>
      <c r="QAD16" s="11"/>
      <c r="QAE16" s="11"/>
      <c r="QAF16" s="11"/>
      <c r="QAG16" s="11"/>
      <c r="QAH16" s="11"/>
      <c r="QAI16" s="11"/>
      <c r="QAJ16" s="11"/>
      <c r="QAK16" s="11"/>
      <c r="QAL16" s="11"/>
      <c r="QAM16" s="11"/>
      <c r="QAN16" s="11"/>
      <c r="QAO16" s="11"/>
      <c r="QAP16" s="11"/>
      <c r="QAQ16" s="11"/>
      <c r="QAR16" s="11"/>
      <c r="QAS16" s="11"/>
      <c r="QAT16" s="11"/>
      <c r="QAU16" s="11"/>
      <c r="QAV16" s="11"/>
      <c r="QAW16" s="11"/>
      <c r="QAX16" s="11"/>
      <c r="QAY16" s="11"/>
      <c r="QAZ16" s="11"/>
      <c r="QBA16" s="11"/>
      <c r="QBB16" s="11"/>
      <c r="QBC16" s="11"/>
      <c r="QBD16" s="11"/>
      <c r="QBE16" s="11"/>
      <c r="QBF16" s="11"/>
      <c r="QBG16" s="11"/>
      <c r="QBH16" s="11"/>
      <c r="QBI16" s="11"/>
      <c r="QBJ16" s="11"/>
      <c r="QBK16" s="11"/>
      <c r="QBL16" s="11"/>
      <c r="QBM16" s="11"/>
      <c r="QBN16" s="11"/>
      <c r="QBO16" s="11"/>
      <c r="QBP16" s="11"/>
      <c r="QBQ16" s="11"/>
      <c r="QBR16" s="11"/>
      <c r="QBS16" s="11"/>
      <c r="QBT16" s="11"/>
      <c r="QBU16" s="11"/>
      <c r="QBV16" s="11"/>
      <c r="QBW16" s="11"/>
      <c r="QBX16" s="11"/>
      <c r="QBY16" s="11"/>
      <c r="QBZ16" s="11"/>
      <c r="QCA16" s="11"/>
      <c r="QCB16" s="11"/>
      <c r="QCC16" s="11"/>
      <c r="QCD16" s="11"/>
      <c r="QCE16" s="11"/>
      <c r="QCF16" s="11"/>
      <c r="QCG16" s="11"/>
      <c r="QCH16" s="11"/>
      <c r="QCI16" s="11"/>
      <c r="QCJ16" s="11"/>
      <c r="QCK16" s="11"/>
      <c r="QCL16" s="11"/>
      <c r="QCM16" s="11"/>
      <c r="QCN16" s="11"/>
      <c r="QCO16" s="11"/>
      <c r="QCP16" s="11"/>
      <c r="QCQ16" s="11"/>
      <c r="QCR16" s="11"/>
      <c r="QCS16" s="11"/>
      <c r="QCT16" s="11"/>
      <c r="QCU16" s="11"/>
      <c r="QCV16" s="11"/>
      <c r="QCW16" s="11"/>
      <c r="QCX16" s="11"/>
      <c r="QCY16" s="11"/>
      <c r="QCZ16" s="11"/>
      <c r="QDA16" s="11"/>
      <c r="QDB16" s="11"/>
      <c r="QDC16" s="11"/>
      <c r="QDD16" s="11"/>
      <c r="QDE16" s="11"/>
      <c r="QDF16" s="11"/>
      <c r="QDG16" s="11"/>
      <c r="QDH16" s="11"/>
      <c r="QDI16" s="11"/>
      <c r="QDJ16" s="11"/>
      <c r="QDK16" s="11"/>
      <c r="QDL16" s="11"/>
      <c r="QDM16" s="11"/>
      <c r="QDN16" s="11"/>
      <c r="QDO16" s="11"/>
      <c r="QDP16" s="11"/>
      <c r="QDQ16" s="11"/>
      <c r="QDR16" s="11"/>
      <c r="QDS16" s="11"/>
      <c r="QDT16" s="11"/>
      <c r="QDU16" s="11"/>
      <c r="QDV16" s="11"/>
      <c r="QDW16" s="11"/>
      <c r="QDX16" s="11"/>
      <c r="QDY16" s="11"/>
      <c r="QDZ16" s="11"/>
      <c r="QEA16" s="11"/>
      <c r="QEB16" s="11"/>
      <c r="QEC16" s="11"/>
      <c r="QED16" s="11"/>
      <c r="QEE16" s="11"/>
      <c r="QEF16" s="11"/>
      <c r="QEG16" s="11"/>
      <c r="QEH16" s="11"/>
      <c r="QEI16" s="11"/>
      <c r="QEJ16" s="11"/>
      <c r="QEK16" s="11"/>
      <c r="QEL16" s="11"/>
      <c r="QEM16" s="11"/>
      <c r="QEN16" s="11"/>
      <c r="QEO16" s="11"/>
      <c r="QEP16" s="11"/>
      <c r="QEQ16" s="11"/>
      <c r="QER16" s="11"/>
      <c r="QES16" s="11"/>
      <c r="QET16" s="11"/>
      <c r="QEU16" s="11"/>
      <c r="QEV16" s="11"/>
      <c r="QEW16" s="11"/>
      <c r="QEX16" s="11"/>
      <c r="QEY16" s="11"/>
      <c r="QEZ16" s="11"/>
      <c r="QFA16" s="11"/>
      <c r="QFB16" s="11"/>
      <c r="QFC16" s="11"/>
      <c r="QFD16" s="11"/>
      <c r="QFE16" s="11"/>
      <c r="QFF16" s="11"/>
      <c r="QFG16" s="11"/>
      <c r="QFH16" s="11"/>
      <c r="QFI16" s="11"/>
      <c r="QFJ16" s="11"/>
      <c r="QFK16" s="11"/>
      <c r="QFL16" s="11"/>
      <c r="QFM16" s="11"/>
      <c r="QFN16" s="11"/>
      <c r="QFO16" s="11"/>
      <c r="QFP16" s="11"/>
      <c r="QFQ16" s="11"/>
      <c r="QFR16" s="11"/>
      <c r="QFS16" s="11"/>
      <c r="QFT16" s="11"/>
      <c r="QFU16" s="11"/>
      <c r="QFV16" s="11"/>
      <c r="QFW16" s="11"/>
      <c r="QFX16" s="11"/>
      <c r="QFY16" s="11"/>
      <c r="QFZ16" s="11"/>
      <c r="QGA16" s="11"/>
      <c r="QGB16" s="11"/>
      <c r="QGC16" s="11"/>
      <c r="QGD16" s="11"/>
      <c r="QGE16" s="11"/>
      <c r="QGF16" s="11"/>
      <c r="QGG16" s="11"/>
      <c r="QGH16" s="11"/>
      <c r="QGI16" s="11"/>
      <c r="QGJ16" s="11"/>
      <c r="QGK16" s="11"/>
      <c r="QGL16" s="11"/>
      <c r="QGM16" s="11"/>
      <c r="QGN16" s="11"/>
      <c r="QGO16" s="11"/>
      <c r="QGP16" s="11"/>
      <c r="QGQ16" s="11"/>
      <c r="QGR16" s="11"/>
      <c r="QGS16" s="11"/>
      <c r="QGT16" s="11"/>
      <c r="QGU16" s="11"/>
      <c r="QGV16" s="11"/>
      <c r="QGW16" s="11"/>
      <c r="QGX16" s="11"/>
      <c r="QGY16" s="11"/>
      <c r="QGZ16" s="11"/>
      <c r="QHA16" s="11"/>
      <c r="QHB16" s="11"/>
      <c r="QHC16" s="11"/>
      <c r="QHD16" s="11"/>
      <c r="QHE16" s="11"/>
      <c r="QHF16" s="11"/>
      <c r="QHG16" s="11"/>
      <c r="QHH16" s="11"/>
      <c r="QHI16" s="11"/>
      <c r="QHJ16" s="11"/>
      <c r="QHK16" s="11"/>
      <c r="QHL16" s="11"/>
      <c r="QHM16" s="11"/>
      <c r="QHN16" s="11"/>
      <c r="QHO16" s="11"/>
      <c r="QHP16" s="11"/>
      <c r="QHQ16" s="11"/>
      <c r="QHR16" s="11"/>
      <c r="QHS16" s="11"/>
      <c r="QHT16" s="11"/>
      <c r="QHU16" s="11"/>
      <c r="QHV16" s="11"/>
      <c r="QHW16" s="11"/>
      <c r="QHX16" s="11"/>
      <c r="QHY16" s="11"/>
      <c r="QHZ16" s="11"/>
      <c r="QIA16" s="11"/>
      <c r="QIB16" s="11"/>
      <c r="QIC16" s="11"/>
      <c r="QID16" s="11"/>
      <c r="QIE16" s="11"/>
      <c r="QIF16" s="11"/>
      <c r="QIG16" s="11"/>
      <c r="QIH16" s="11"/>
      <c r="QII16" s="11"/>
      <c r="QIJ16" s="11"/>
      <c r="QIK16" s="11"/>
      <c r="QIL16" s="11"/>
      <c r="QIM16" s="11"/>
      <c r="QIN16" s="11"/>
      <c r="QIO16" s="11"/>
      <c r="QIP16" s="11"/>
      <c r="QIQ16" s="11"/>
      <c r="QIR16" s="11"/>
      <c r="QIS16" s="11"/>
      <c r="QIT16" s="11"/>
      <c r="QIU16" s="11"/>
      <c r="QIV16" s="11"/>
      <c r="QIW16" s="11"/>
      <c r="QIX16" s="11"/>
      <c r="QIY16" s="11"/>
      <c r="QIZ16" s="11"/>
      <c r="QJA16" s="11"/>
      <c r="QJB16" s="11"/>
      <c r="QJC16" s="11"/>
      <c r="QJD16" s="11"/>
      <c r="QJE16" s="11"/>
      <c r="QJF16" s="11"/>
      <c r="QJG16" s="11"/>
      <c r="QJH16" s="11"/>
      <c r="QJI16" s="11"/>
      <c r="QJJ16" s="11"/>
      <c r="QJK16" s="11"/>
      <c r="QJL16" s="11"/>
      <c r="QJM16" s="11"/>
      <c r="QJN16" s="11"/>
      <c r="QJO16" s="11"/>
      <c r="QJP16" s="11"/>
      <c r="QJQ16" s="11"/>
      <c r="QJR16" s="11"/>
      <c r="QJS16" s="11"/>
      <c r="QJT16" s="11"/>
      <c r="QJU16" s="11"/>
      <c r="QJV16" s="11"/>
      <c r="QJW16" s="11"/>
      <c r="QJX16" s="11"/>
      <c r="QJY16" s="11"/>
      <c r="QJZ16" s="11"/>
      <c r="QKA16" s="11"/>
      <c r="QKB16" s="11"/>
      <c r="QKC16" s="11"/>
      <c r="QKD16" s="11"/>
      <c r="QKE16" s="11"/>
      <c r="QKF16" s="11"/>
      <c r="QKG16" s="11"/>
      <c r="QKH16" s="11"/>
      <c r="QKI16" s="11"/>
      <c r="QKJ16" s="11"/>
      <c r="QKK16" s="11"/>
      <c r="QKL16" s="11"/>
      <c r="QKM16" s="11"/>
      <c r="QKN16" s="11"/>
      <c r="QKO16" s="11"/>
      <c r="QKP16" s="11"/>
      <c r="QKQ16" s="11"/>
      <c r="QKR16" s="11"/>
      <c r="QKS16" s="11"/>
      <c r="QKT16" s="11"/>
      <c r="QKU16" s="11"/>
      <c r="QKV16" s="11"/>
      <c r="QKW16" s="11"/>
      <c r="QKX16" s="11"/>
      <c r="QKY16" s="11"/>
      <c r="QKZ16" s="11"/>
      <c r="QLA16" s="11"/>
      <c r="QLB16" s="11"/>
      <c r="QLC16" s="11"/>
      <c r="QLD16" s="11"/>
      <c r="QLE16" s="11"/>
      <c r="QLF16" s="11"/>
      <c r="QLG16" s="11"/>
      <c r="QLH16" s="11"/>
      <c r="QLI16" s="11"/>
      <c r="QLJ16" s="11"/>
      <c r="QLK16" s="11"/>
      <c r="QLL16" s="11"/>
      <c r="QLM16" s="11"/>
      <c r="QLN16" s="11"/>
      <c r="QLO16" s="11"/>
      <c r="QLP16" s="11"/>
      <c r="QLQ16" s="11"/>
      <c r="QLR16" s="11"/>
      <c r="QLS16" s="11"/>
      <c r="QLT16" s="11"/>
      <c r="QLU16" s="11"/>
      <c r="QLV16" s="11"/>
      <c r="QLW16" s="11"/>
      <c r="QLX16" s="11"/>
      <c r="QLY16" s="11"/>
      <c r="QLZ16" s="11"/>
      <c r="QMA16" s="11"/>
      <c r="QMB16" s="11"/>
      <c r="QMC16" s="11"/>
      <c r="QMD16" s="11"/>
      <c r="QME16" s="11"/>
      <c r="QMF16" s="11"/>
      <c r="QMG16" s="11"/>
      <c r="QMH16" s="11"/>
      <c r="QMI16" s="11"/>
      <c r="QMJ16" s="11"/>
      <c r="QMK16" s="11"/>
      <c r="QML16" s="11"/>
      <c r="QMM16" s="11"/>
      <c r="QMN16" s="11"/>
      <c r="QMO16" s="11"/>
      <c r="QMP16" s="11"/>
      <c r="QMQ16" s="11"/>
      <c r="QMR16" s="11"/>
      <c r="QMS16" s="11"/>
      <c r="QMT16" s="11"/>
      <c r="QMU16" s="11"/>
      <c r="QMV16" s="11"/>
      <c r="QMW16" s="11"/>
      <c r="QMX16" s="11"/>
      <c r="QMY16" s="11"/>
      <c r="QMZ16" s="11"/>
      <c r="QNA16" s="11"/>
      <c r="QNB16" s="11"/>
      <c r="QNC16" s="11"/>
      <c r="QND16" s="11"/>
      <c r="QNE16" s="11"/>
      <c r="QNF16" s="11"/>
      <c r="QNG16" s="11"/>
      <c r="QNH16" s="11"/>
      <c r="QNI16" s="11"/>
      <c r="QNJ16" s="11"/>
      <c r="QNK16" s="11"/>
      <c r="QNL16" s="11"/>
      <c r="QNM16" s="11"/>
      <c r="QNN16" s="11"/>
      <c r="QNO16" s="11"/>
      <c r="QNP16" s="11"/>
      <c r="QNQ16" s="11"/>
      <c r="QNR16" s="11"/>
      <c r="QNS16" s="11"/>
      <c r="QNT16" s="11"/>
      <c r="QNU16" s="11"/>
      <c r="QNV16" s="11"/>
      <c r="QNW16" s="11"/>
      <c r="QNX16" s="11"/>
      <c r="QNY16" s="11"/>
      <c r="QNZ16" s="11"/>
      <c r="QOA16" s="11"/>
      <c r="QOB16" s="11"/>
      <c r="QOC16" s="11"/>
      <c r="QOD16" s="11"/>
      <c r="QOE16" s="11"/>
      <c r="QOF16" s="11"/>
      <c r="QOG16" s="11"/>
      <c r="QOH16" s="11"/>
      <c r="QOI16" s="11"/>
      <c r="QOJ16" s="11"/>
      <c r="QOK16" s="11"/>
      <c r="QOL16" s="11"/>
      <c r="QOM16" s="11"/>
      <c r="QON16" s="11"/>
      <c r="QOO16" s="11"/>
      <c r="QOP16" s="11"/>
      <c r="QOQ16" s="11"/>
      <c r="QOR16" s="11"/>
      <c r="QOS16" s="11"/>
      <c r="QOT16" s="11"/>
      <c r="QOU16" s="11"/>
      <c r="QOV16" s="11"/>
      <c r="QOW16" s="11"/>
      <c r="QOX16" s="11"/>
      <c r="QOY16" s="11"/>
      <c r="QOZ16" s="11"/>
      <c r="QPA16" s="11"/>
      <c r="QPB16" s="11"/>
      <c r="QPC16" s="11"/>
      <c r="QPD16" s="11"/>
      <c r="QPE16" s="11"/>
      <c r="QPF16" s="11"/>
      <c r="QPG16" s="11"/>
      <c r="QPH16" s="11"/>
      <c r="QPI16" s="11"/>
      <c r="QPJ16" s="11"/>
      <c r="QPK16" s="11"/>
      <c r="QPL16" s="11"/>
      <c r="QPM16" s="11"/>
      <c r="QPN16" s="11"/>
      <c r="QPO16" s="11"/>
      <c r="QPP16" s="11"/>
      <c r="QPQ16" s="11"/>
      <c r="QPR16" s="11"/>
      <c r="QPS16" s="11"/>
      <c r="QPT16" s="11"/>
      <c r="QPU16" s="11"/>
      <c r="QPV16" s="11"/>
      <c r="QPW16" s="11"/>
      <c r="QPX16" s="11"/>
      <c r="QPY16" s="11"/>
      <c r="QPZ16" s="11"/>
      <c r="QQA16" s="11"/>
      <c r="QQB16" s="11"/>
      <c r="QQC16" s="11"/>
      <c r="QQD16" s="11"/>
      <c r="QQE16" s="11"/>
      <c r="QQF16" s="11"/>
      <c r="QQG16" s="11"/>
      <c r="QQH16" s="11"/>
      <c r="QQI16" s="11"/>
      <c r="QQJ16" s="11"/>
      <c r="QQK16" s="11"/>
      <c r="QQL16" s="11"/>
      <c r="QQM16" s="11"/>
      <c r="QQN16" s="11"/>
      <c r="QQO16" s="11"/>
      <c r="QQP16" s="11"/>
      <c r="QQQ16" s="11"/>
      <c r="QQR16" s="11"/>
      <c r="QQS16" s="11"/>
      <c r="QQT16" s="11"/>
      <c r="QQU16" s="11"/>
      <c r="QQV16" s="11"/>
      <c r="QQW16" s="11"/>
      <c r="QQX16" s="11"/>
      <c r="QQY16" s="11"/>
      <c r="QQZ16" s="11"/>
      <c r="QRA16" s="11"/>
      <c r="QRB16" s="11"/>
      <c r="QRC16" s="11"/>
      <c r="QRD16" s="11"/>
      <c r="QRE16" s="11"/>
      <c r="QRF16" s="11"/>
      <c r="QRG16" s="11"/>
      <c r="QRH16" s="11"/>
      <c r="QRI16" s="11"/>
      <c r="QRJ16" s="11"/>
      <c r="QRK16" s="11"/>
      <c r="QRL16" s="11"/>
      <c r="QRM16" s="11"/>
      <c r="QRN16" s="11"/>
      <c r="QRO16" s="11"/>
      <c r="QRP16" s="11"/>
      <c r="QRQ16" s="11"/>
      <c r="QRR16" s="11"/>
      <c r="QRS16" s="11"/>
      <c r="QRT16" s="11"/>
      <c r="QRU16" s="11"/>
      <c r="QRV16" s="11"/>
      <c r="QRW16" s="11"/>
      <c r="QRX16" s="11"/>
      <c r="QRY16" s="11"/>
      <c r="QRZ16" s="11"/>
      <c r="QSA16" s="11"/>
      <c r="QSB16" s="11"/>
      <c r="QSC16" s="11"/>
      <c r="QSD16" s="11"/>
      <c r="QSE16" s="11"/>
      <c r="QSF16" s="11"/>
      <c r="QSG16" s="11"/>
      <c r="QSH16" s="11"/>
      <c r="QSI16" s="11"/>
      <c r="QSJ16" s="11"/>
      <c r="QSK16" s="11"/>
      <c r="QSL16" s="11"/>
      <c r="QSM16" s="11"/>
      <c r="QSN16" s="11"/>
      <c r="QSO16" s="11"/>
      <c r="QSP16" s="11"/>
      <c r="QSQ16" s="11"/>
      <c r="QSR16" s="11"/>
      <c r="QSS16" s="11"/>
      <c r="QST16" s="11"/>
      <c r="QSU16" s="11"/>
      <c r="QSV16" s="11"/>
      <c r="QSW16" s="11"/>
      <c r="QSX16" s="11"/>
      <c r="QSY16" s="11"/>
      <c r="QSZ16" s="11"/>
      <c r="QTA16" s="11"/>
      <c r="QTB16" s="11"/>
      <c r="QTC16" s="11"/>
      <c r="QTD16" s="11"/>
      <c r="QTE16" s="11"/>
      <c r="QTF16" s="11"/>
      <c r="QTG16" s="11"/>
      <c r="QTH16" s="11"/>
      <c r="QTI16" s="11"/>
      <c r="QTJ16" s="11"/>
      <c r="QTK16" s="11"/>
      <c r="QTL16" s="11"/>
      <c r="QTM16" s="11"/>
      <c r="QTN16" s="11"/>
      <c r="QTO16" s="11"/>
      <c r="QTP16" s="11"/>
      <c r="QTQ16" s="11"/>
      <c r="QTR16" s="11"/>
      <c r="QTS16" s="11"/>
      <c r="QTT16" s="11"/>
      <c r="QTU16" s="11"/>
      <c r="QTV16" s="11"/>
      <c r="QTW16" s="11"/>
      <c r="QTX16" s="11"/>
      <c r="QTY16" s="11"/>
      <c r="QTZ16" s="11"/>
      <c r="QUA16" s="11"/>
      <c r="QUB16" s="11"/>
      <c r="QUC16" s="11"/>
      <c r="QUD16" s="11"/>
      <c r="QUE16" s="11"/>
      <c r="QUF16" s="11"/>
      <c r="QUG16" s="11"/>
      <c r="QUH16" s="11"/>
      <c r="QUI16" s="11"/>
      <c r="QUJ16" s="11"/>
      <c r="QUK16" s="11"/>
      <c r="QUL16" s="11"/>
      <c r="QUM16" s="11"/>
      <c r="QUN16" s="11"/>
      <c r="QUO16" s="11"/>
      <c r="QUP16" s="11"/>
      <c r="QUQ16" s="11"/>
      <c r="QUR16" s="11"/>
      <c r="QUS16" s="11"/>
      <c r="QUT16" s="11"/>
      <c r="QUU16" s="11"/>
      <c r="QUV16" s="11"/>
      <c r="QUW16" s="11"/>
      <c r="QUX16" s="11"/>
      <c r="QUY16" s="11"/>
      <c r="QUZ16" s="11"/>
      <c r="QVA16" s="11"/>
      <c r="QVB16" s="11"/>
      <c r="QVC16" s="11"/>
      <c r="QVD16" s="11"/>
      <c r="QVE16" s="11"/>
      <c r="QVF16" s="11"/>
      <c r="QVG16" s="11"/>
      <c r="QVH16" s="11"/>
      <c r="QVI16" s="11"/>
      <c r="QVJ16" s="11"/>
      <c r="QVK16" s="11"/>
      <c r="QVL16" s="11"/>
      <c r="QVM16" s="11"/>
      <c r="QVN16" s="11"/>
      <c r="QVO16" s="11"/>
      <c r="QVP16" s="11"/>
      <c r="QVQ16" s="11"/>
      <c r="QVR16" s="11"/>
      <c r="QVS16" s="11"/>
      <c r="QVT16" s="11"/>
      <c r="QVU16" s="11"/>
      <c r="QVV16" s="11"/>
      <c r="QVW16" s="11"/>
      <c r="QVX16" s="11"/>
      <c r="QVY16" s="11"/>
      <c r="QVZ16" s="11"/>
      <c r="QWA16" s="11"/>
      <c r="QWB16" s="11"/>
      <c r="QWC16" s="11"/>
      <c r="QWD16" s="11"/>
      <c r="QWE16" s="11"/>
      <c r="QWF16" s="11"/>
      <c r="QWG16" s="11"/>
      <c r="QWH16" s="11"/>
      <c r="QWI16" s="11"/>
      <c r="QWJ16" s="11"/>
      <c r="QWK16" s="11"/>
      <c r="QWL16" s="11"/>
      <c r="QWM16" s="11"/>
      <c r="QWN16" s="11"/>
      <c r="QWO16" s="11"/>
      <c r="QWP16" s="11"/>
      <c r="QWQ16" s="11"/>
      <c r="QWR16" s="11"/>
      <c r="QWS16" s="11"/>
      <c r="QWT16" s="11"/>
      <c r="QWU16" s="11"/>
      <c r="QWV16" s="11"/>
      <c r="QWW16" s="11"/>
      <c r="QWX16" s="11"/>
      <c r="QWY16" s="11"/>
      <c r="QWZ16" s="11"/>
      <c r="QXA16" s="11"/>
      <c r="QXB16" s="11"/>
      <c r="QXC16" s="11"/>
      <c r="QXD16" s="11"/>
      <c r="QXE16" s="11"/>
      <c r="QXF16" s="11"/>
      <c r="QXG16" s="11"/>
      <c r="QXH16" s="11"/>
      <c r="QXI16" s="11"/>
      <c r="QXJ16" s="11"/>
      <c r="QXK16" s="11"/>
      <c r="QXL16" s="11"/>
      <c r="QXM16" s="11"/>
      <c r="QXN16" s="11"/>
      <c r="QXO16" s="11"/>
      <c r="QXP16" s="11"/>
      <c r="QXQ16" s="11"/>
      <c r="QXR16" s="11"/>
      <c r="QXS16" s="11"/>
      <c r="QXT16" s="11"/>
      <c r="QXU16" s="11"/>
      <c r="QXV16" s="11"/>
      <c r="QXW16" s="11"/>
      <c r="QXX16" s="11"/>
      <c r="QXY16" s="11"/>
      <c r="QXZ16" s="11"/>
      <c r="QYA16" s="11"/>
      <c r="QYB16" s="11"/>
      <c r="QYC16" s="11"/>
      <c r="QYD16" s="11"/>
      <c r="QYE16" s="11"/>
      <c r="QYF16" s="11"/>
      <c r="QYG16" s="11"/>
      <c r="QYH16" s="11"/>
      <c r="QYI16" s="11"/>
      <c r="QYJ16" s="11"/>
      <c r="QYK16" s="11"/>
      <c r="QYL16" s="11"/>
      <c r="QYM16" s="11"/>
      <c r="QYN16" s="11"/>
      <c r="QYO16" s="11"/>
      <c r="QYP16" s="11"/>
      <c r="QYQ16" s="11"/>
      <c r="QYR16" s="11"/>
      <c r="QYS16" s="11"/>
      <c r="QYT16" s="11"/>
      <c r="QYU16" s="11"/>
      <c r="QYV16" s="11"/>
      <c r="QYW16" s="11"/>
      <c r="QYX16" s="11"/>
      <c r="QYY16" s="11"/>
      <c r="QYZ16" s="11"/>
      <c r="QZA16" s="11"/>
      <c r="QZB16" s="11"/>
      <c r="QZC16" s="11"/>
      <c r="QZD16" s="11"/>
      <c r="QZE16" s="11"/>
      <c r="QZF16" s="11"/>
      <c r="QZG16" s="11"/>
      <c r="QZH16" s="11"/>
      <c r="QZI16" s="11"/>
      <c r="QZJ16" s="11"/>
      <c r="QZK16" s="11"/>
      <c r="QZL16" s="11"/>
      <c r="QZM16" s="11"/>
      <c r="QZN16" s="11"/>
      <c r="QZO16" s="11"/>
      <c r="QZP16" s="11"/>
      <c r="QZQ16" s="11"/>
      <c r="QZR16" s="11"/>
      <c r="QZS16" s="11"/>
      <c r="QZT16" s="11"/>
      <c r="QZU16" s="11"/>
      <c r="QZV16" s="11"/>
      <c r="QZW16" s="11"/>
      <c r="QZX16" s="11"/>
      <c r="QZY16" s="11"/>
      <c r="QZZ16" s="11"/>
      <c r="RAA16" s="11"/>
      <c r="RAB16" s="11"/>
      <c r="RAC16" s="11"/>
      <c r="RAD16" s="11"/>
      <c r="RAE16" s="11"/>
      <c r="RAF16" s="11"/>
      <c r="RAG16" s="11"/>
      <c r="RAH16" s="11"/>
      <c r="RAI16" s="11"/>
      <c r="RAJ16" s="11"/>
      <c r="RAK16" s="11"/>
      <c r="RAL16" s="11"/>
      <c r="RAM16" s="11"/>
      <c r="RAN16" s="11"/>
      <c r="RAO16" s="11"/>
      <c r="RAP16" s="11"/>
      <c r="RAQ16" s="11"/>
      <c r="RAR16" s="11"/>
      <c r="RAS16" s="11"/>
      <c r="RAT16" s="11"/>
      <c r="RAU16" s="11"/>
      <c r="RAV16" s="11"/>
      <c r="RAW16" s="11"/>
      <c r="RAX16" s="11"/>
      <c r="RAY16" s="11"/>
      <c r="RAZ16" s="11"/>
      <c r="RBA16" s="11"/>
      <c r="RBB16" s="11"/>
      <c r="RBC16" s="11"/>
      <c r="RBD16" s="11"/>
      <c r="RBE16" s="11"/>
      <c r="RBF16" s="11"/>
      <c r="RBG16" s="11"/>
      <c r="RBH16" s="11"/>
      <c r="RBI16" s="11"/>
      <c r="RBJ16" s="11"/>
      <c r="RBK16" s="11"/>
      <c r="RBL16" s="11"/>
      <c r="RBM16" s="11"/>
      <c r="RBN16" s="11"/>
      <c r="RBO16" s="11"/>
      <c r="RBP16" s="11"/>
      <c r="RBQ16" s="11"/>
      <c r="RBR16" s="11"/>
      <c r="RBS16" s="11"/>
      <c r="RBT16" s="11"/>
      <c r="RBU16" s="11"/>
      <c r="RBV16" s="11"/>
      <c r="RBW16" s="11"/>
      <c r="RBX16" s="11"/>
      <c r="RBY16" s="11"/>
      <c r="RBZ16" s="11"/>
      <c r="RCA16" s="11"/>
      <c r="RCB16" s="11"/>
      <c r="RCC16" s="11"/>
      <c r="RCD16" s="11"/>
      <c r="RCE16" s="11"/>
      <c r="RCF16" s="11"/>
      <c r="RCG16" s="11"/>
      <c r="RCH16" s="11"/>
      <c r="RCI16" s="11"/>
      <c r="RCJ16" s="11"/>
      <c r="RCK16" s="11"/>
      <c r="RCL16" s="11"/>
      <c r="RCM16" s="11"/>
      <c r="RCN16" s="11"/>
      <c r="RCO16" s="11"/>
      <c r="RCP16" s="11"/>
      <c r="RCQ16" s="11"/>
      <c r="RCR16" s="11"/>
      <c r="RCS16" s="11"/>
      <c r="RCT16" s="11"/>
      <c r="RCU16" s="11"/>
      <c r="RCV16" s="11"/>
      <c r="RCW16" s="11"/>
      <c r="RCX16" s="11"/>
      <c r="RCY16" s="11"/>
      <c r="RCZ16" s="11"/>
      <c r="RDA16" s="11"/>
      <c r="RDB16" s="11"/>
      <c r="RDC16" s="11"/>
      <c r="RDD16" s="11"/>
      <c r="RDE16" s="11"/>
      <c r="RDF16" s="11"/>
      <c r="RDG16" s="11"/>
      <c r="RDH16" s="11"/>
      <c r="RDI16" s="11"/>
      <c r="RDJ16" s="11"/>
      <c r="RDK16" s="11"/>
      <c r="RDL16" s="11"/>
      <c r="RDM16" s="11"/>
      <c r="RDN16" s="11"/>
      <c r="RDO16" s="11"/>
      <c r="RDP16" s="11"/>
      <c r="RDQ16" s="11"/>
      <c r="RDR16" s="11"/>
      <c r="RDS16" s="11"/>
      <c r="RDT16" s="11"/>
      <c r="RDU16" s="11"/>
      <c r="RDV16" s="11"/>
      <c r="RDW16" s="11"/>
      <c r="RDX16" s="11"/>
      <c r="RDY16" s="11"/>
      <c r="RDZ16" s="11"/>
      <c r="REA16" s="11"/>
      <c r="REB16" s="11"/>
      <c r="REC16" s="11"/>
      <c r="RED16" s="11"/>
      <c r="REE16" s="11"/>
      <c r="REF16" s="11"/>
      <c r="REG16" s="11"/>
      <c r="REH16" s="11"/>
      <c r="REI16" s="11"/>
      <c r="REJ16" s="11"/>
      <c r="REK16" s="11"/>
      <c r="REL16" s="11"/>
      <c r="REM16" s="11"/>
      <c r="REN16" s="11"/>
      <c r="REO16" s="11"/>
      <c r="REP16" s="11"/>
      <c r="REQ16" s="11"/>
      <c r="RER16" s="11"/>
      <c r="RES16" s="11"/>
      <c r="RET16" s="11"/>
      <c r="REU16" s="11"/>
      <c r="REV16" s="11"/>
      <c r="REW16" s="11"/>
      <c r="REX16" s="11"/>
      <c r="REY16" s="11"/>
      <c r="REZ16" s="11"/>
      <c r="RFA16" s="11"/>
      <c r="RFB16" s="11"/>
      <c r="RFC16" s="11"/>
      <c r="RFD16" s="11"/>
      <c r="RFE16" s="11"/>
      <c r="RFF16" s="11"/>
      <c r="RFG16" s="11"/>
      <c r="RFH16" s="11"/>
      <c r="RFI16" s="11"/>
      <c r="RFJ16" s="11"/>
      <c r="RFK16" s="11"/>
      <c r="RFL16" s="11"/>
      <c r="RFM16" s="11"/>
      <c r="RFN16" s="11"/>
      <c r="RFO16" s="11"/>
      <c r="RFP16" s="11"/>
      <c r="RFQ16" s="11"/>
      <c r="RFR16" s="11"/>
      <c r="RFS16" s="11"/>
      <c r="RFT16" s="11"/>
      <c r="RFU16" s="11"/>
      <c r="RFV16" s="11"/>
      <c r="RFW16" s="11"/>
      <c r="RFX16" s="11"/>
      <c r="RFY16" s="11"/>
      <c r="RFZ16" s="11"/>
      <c r="RGA16" s="11"/>
      <c r="RGB16" s="11"/>
      <c r="RGC16" s="11"/>
      <c r="RGD16" s="11"/>
      <c r="RGE16" s="11"/>
      <c r="RGF16" s="11"/>
      <c r="RGG16" s="11"/>
      <c r="RGH16" s="11"/>
      <c r="RGI16" s="11"/>
      <c r="RGJ16" s="11"/>
      <c r="RGK16" s="11"/>
      <c r="RGL16" s="11"/>
      <c r="RGM16" s="11"/>
      <c r="RGN16" s="11"/>
      <c r="RGO16" s="11"/>
      <c r="RGP16" s="11"/>
      <c r="RGQ16" s="11"/>
      <c r="RGR16" s="11"/>
      <c r="RGS16" s="11"/>
      <c r="RGT16" s="11"/>
      <c r="RGU16" s="11"/>
      <c r="RGV16" s="11"/>
      <c r="RGW16" s="11"/>
      <c r="RGX16" s="11"/>
      <c r="RGY16" s="11"/>
      <c r="RGZ16" s="11"/>
      <c r="RHA16" s="11"/>
      <c r="RHB16" s="11"/>
      <c r="RHC16" s="11"/>
      <c r="RHD16" s="11"/>
      <c r="RHE16" s="11"/>
      <c r="RHF16" s="11"/>
      <c r="RHG16" s="11"/>
      <c r="RHH16" s="11"/>
      <c r="RHI16" s="11"/>
      <c r="RHJ16" s="11"/>
      <c r="RHK16" s="11"/>
      <c r="RHL16" s="11"/>
      <c r="RHM16" s="11"/>
      <c r="RHN16" s="11"/>
      <c r="RHO16" s="11"/>
      <c r="RHP16" s="11"/>
      <c r="RHQ16" s="11"/>
      <c r="RHR16" s="11"/>
      <c r="RHS16" s="11"/>
      <c r="RHT16" s="11"/>
      <c r="RHU16" s="11"/>
      <c r="RHV16" s="11"/>
      <c r="RHW16" s="11"/>
      <c r="RHX16" s="11"/>
      <c r="RHY16" s="11"/>
      <c r="RHZ16" s="11"/>
      <c r="RIA16" s="11"/>
      <c r="RIB16" s="11"/>
      <c r="RIC16" s="11"/>
      <c r="RID16" s="11"/>
      <c r="RIE16" s="11"/>
      <c r="RIF16" s="11"/>
      <c r="RIG16" s="11"/>
      <c r="RIH16" s="11"/>
      <c r="RII16" s="11"/>
      <c r="RIJ16" s="11"/>
      <c r="RIK16" s="11"/>
      <c r="RIL16" s="11"/>
      <c r="RIM16" s="11"/>
      <c r="RIN16" s="11"/>
      <c r="RIO16" s="11"/>
      <c r="RIP16" s="11"/>
      <c r="RIQ16" s="11"/>
      <c r="RIR16" s="11"/>
      <c r="RIS16" s="11"/>
      <c r="RIT16" s="11"/>
      <c r="RIU16" s="11"/>
      <c r="RIV16" s="11"/>
      <c r="RIW16" s="11"/>
      <c r="RIX16" s="11"/>
      <c r="RIY16" s="11"/>
      <c r="RIZ16" s="11"/>
      <c r="RJA16" s="11"/>
      <c r="RJB16" s="11"/>
      <c r="RJC16" s="11"/>
      <c r="RJD16" s="11"/>
      <c r="RJE16" s="11"/>
      <c r="RJF16" s="11"/>
      <c r="RJG16" s="11"/>
      <c r="RJH16" s="11"/>
      <c r="RJI16" s="11"/>
      <c r="RJJ16" s="11"/>
      <c r="RJK16" s="11"/>
      <c r="RJL16" s="11"/>
      <c r="RJM16" s="11"/>
      <c r="RJN16" s="11"/>
      <c r="RJO16" s="11"/>
      <c r="RJP16" s="11"/>
      <c r="RJQ16" s="11"/>
      <c r="RJR16" s="11"/>
      <c r="RJS16" s="11"/>
      <c r="RJT16" s="11"/>
      <c r="RJU16" s="11"/>
      <c r="RJV16" s="11"/>
      <c r="RJW16" s="11"/>
      <c r="RJX16" s="11"/>
      <c r="RJY16" s="11"/>
      <c r="RJZ16" s="11"/>
      <c r="RKA16" s="11"/>
      <c r="RKB16" s="11"/>
      <c r="RKC16" s="11"/>
      <c r="RKD16" s="11"/>
      <c r="RKE16" s="11"/>
      <c r="RKF16" s="11"/>
      <c r="RKG16" s="11"/>
      <c r="RKH16" s="11"/>
      <c r="RKI16" s="11"/>
      <c r="RKJ16" s="11"/>
      <c r="RKK16" s="11"/>
      <c r="RKL16" s="11"/>
      <c r="RKM16" s="11"/>
      <c r="RKN16" s="11"/>
      <c r="RKO16" s="11"/>
      <c r="RKP16" s="11"/>
      <c r="RKQ16" s="11"/>
      <c r="RKR16" s="11"/>
      <c r="RKS16" s="11"/>
      <c r="RKT16" s="11"/>
      <c r="RKU16" s="11"/>
      <c r="RKV16" s="11"/>
      <c r="RKW16" s="11"/>
      <c r="RKX16" s="11"/>
      <c r="RKY16" s="11"/>
      <c r="RKZ16" s="11"/>
      <c r="RLA16" s="11"/>
      <c r="RLB16" s="11"/>
      <c r="RLC16" s="11"/>
      <c r="RLD16" s="11"/>
      <c r="RLE16" s="11"/>
      <c r="RLF16" s="11"/>
      <c r="RLG16" s="11"/>
      <c r="RLH16" s="11"/>
      <c r="RLI16" s="11"/>
      <c r="RLJ16" s="11"/>
      <c r="RLK16" s="11"/>
      <c r="RLL16" s="11"/>
      <c r="RLM16" s="11"/>
      <c r="RLN16" s="11"/>
      <c r="RLO16" s="11"/>
      <c r="RLP16" s="11"/>
      <c r="RLQ16" s="11"/>
      <c r="RLR16" s="11"/>
      <c r="RLS16" s="11"/>
      <c r="RLT16" s="11"/>
      <c r="RLU16" s="11"/>
      <c r="RLV16" s="11"/>
      <c r="RLW16" s="11"/>
      <c r="RLX16" s="11"/>
      <c r="RLY16" s="11"/>
      <c r="RLZ16" s="11"/>
      <c r="RMA16" s="11"/>
      <c r="RMB16" s="11"/>
      <c r="RMC16" s="11"/>
      <c r="RMD16" s="11"/>
      <c r="RME16" s="11"/>
      <c r="RMF16" s="11"/>
      <c r="RMG16" s="11"/>
      <c r="RMH16" s="11"/>
      <c r="RMI16" s="11"/>
      <c r="RMJ16" s="11"/>
      <c r="RMK16" s="11"/>
      <c r="RML16" s="11"/>
      <c r="RMM16" s="11"/>
      <c r="RMN16" s="11"/>
      <c r="RMO16" s="11"/>
      <c r="RMP16" s="11"/>
      <c r="RMQ16" s="11"/>
      <c r="RMR16" s="11"/>
      <c r="RMS16" s="11"/>
      <c r="RMT16" s="11"/>
      <c r="RMU16" s="11"/>
      <c r="RMV16" s="11"/>
      <c r="RMW16" s="11"/>
      <c r="RMX16" s="11"/>
      <c r="RMY16" s="11"/>
      <c r="RMZ16" s="11"/>
      <c r="RNA16" s="11"/>
      <c r="RNB16" s="11"/>
      <c r="RNC16" s="11"/>
      <c r="RND16" s="11"/>
      <c r="RNE16" s="11"/>
      <c r="RNF16" s="11"/>
      <c r="RNG16" s="11"/>
      <c r="RNH16" s="11"/>
      <c r="RNI16" s="11"/>
      <c r="RNJ16" s="11"/>
      <c r="RNK16" s="11"/>
      <c r="RNL16" s="11"/>
      <c r="RNM16" s="11"/>
      <c r="RNN16" s="11"/>
      <c r="RNO16" s="11"/>
      <c r="RNP16" s="11"/>
      <c r="RNQ16" s="11"/>
      <c r="RNR16" s="11"/>
      <c r="RNS16" s="11"/>
      <c r="RNT16" s="11"/>
      <c r="RNU16" s="11"/>
      <c r="RNV16" s="11"/>
      <c r="RNW16" s="11"/>
      <c r="RNX16" s="11"/>
      <c r="RNY16" s="11"/>
      <c r="RNZ16" s="11"/>
      <c r="ROA16" s="11"/>
      <c r="ROB16" s="11"/>
      <c r="ROC16" s="11"/>
      <c r="ROD16" s="11"/>
      <c r="ROE16" s="11"/>
      <c r="ROF16" s="11"/>
      <c r="ROG16" s="11"/>
      <c r="ROH16" s="11"/>
      <c r="ROI16" s="11"/>
      <c r="ROJ16" s="11"/>
      <c r="ROK16" s="11"/>
      <c r="ROL16" s="11"/>
      <c r="ROM16" s="11"/>
      <c r="RON16" s="11"/>
      <c r="ROO16" s="11"/>
      <c r="ROP16" s="11"/>
      <c r="ROQ16" s="11"/>
      <c r="ROR16" s="11"/>
      <c r="ROS16" s="11"/>
      <c r="ROT16" s="11"/>
      <c r="ROU16" s="11"/>
      <c r="ROV16" s="11"/>
      <c r="ROW16" s="11"/>
      <c r="ROX16" s="11"/>
      <c r="ROY16" s="11"/>
      <c r="ROZ16" s="11"/>
      <c r="RPA16" s="11"/>
      <c r="RPB16" s="11"/>
      <c r="RPC16" s="11"/>
      <c r="RPD16" s="11"/>
      <c r="RPE16" s="11"/>
      <c r="RPF16" s="11"/>
      <c r="RPG16" s="11"/>
      <c r="RPH16" s="11"/>
      <c r="RPI16" s="11"/>
      <c r="RPJ16" s="11"/>
      <c r="RPK16" s="11"/>
      <c r="RPL16" s="11"/>
      <c r="RPM16" s="11"/>
      <c r="RPN16" s="11"/>
      <c r="RPO16" s="11"/>
      <c r="RPP16" s="11"/>
      <c r="RPQ16" s="11"/>
      <c r="RPR16" s="11"/>
      <c r="RPS16" s="11"/>
      <c r="RPT16" s="11"/>
      <c r="RPU16" s="11"/>
      <c r="RPV16" s="11"/>
      <c r="RPW16" s="11"/>
      <c r="RPX16" s="11"/>
      <c r="RPY16" s="11"/>
      <c r="RPZ16" s="11"/>
      <c r="RQA16" s="11"/>
      <c r="RQB16" s="11"/>
      <c r="RQC16" s="11"/>
      <c r="RQD16" s="11"/>
      <c r="RQE16" s="11"/>
      <c r="RQF16" s="11"/>
      <c r="RQG16" s="11"/>
      <c r="RQH16" s="11"/>
      <c r="RQI16" s="11"/>
      <c r="RQJ16" s="11"/>
      <c r="RQK16" s="11"/>
      <c r="RQL16" s="11"/>
      <c r="RQM16" s="11"/>
      <c r="RQN16" s="11"/>
      <c r="RQO16" s="11"/>
      <c r="RQP16" s="11"/>
      <c r="RQQ16" s="11"/>
      <c r="RQR16" s="11"/>
      <c r="RQS16" s="11"/>
      <c r="RQT16" s="11"/>
      <c r="RQU16" s="11"/>
      <c r="RQV16" s="11"/>
      <c r="RQW16" s="11"/>
      <c r="RQX16" s="11"/>
      <c r="RQY16" s="11"/>
      <c r="RQZ16" s="11"/>
      <c r="RRA16" s="11"/>
      <c r="RRB16" s="11"/>
      <c r="RRC16" s="11"/>
      <c r="RRD16" s="11"/>
      <c r="RRE16" s="11"/>
      <c r="RRF16" s="11"/>
      <c r="RRG16" s="11"/>
      <c r="RRH16" s="11"/>
      <c r="RRI16" s="11"/>
      <c r="RRJ16" s="11"/>
      <c r="RRK16" s="11"/>
      <c r="RRL16" s="11"/>
      <c r="RRM16" s="11"/>
      <c r="RRN16" s="11"/>
      <c r="RRO16" s="11"/>
      <c r="RRP16" s="11"/>
      <c r="RRQ16" s="11"/>
      <c r="RRR16" s="11"/>
      <c r="RRS16" s="11"/>
      <c r="RRT16" s="11"/>
      <c r="RRU16" s="11"/>
      <c r="RRV16" s="11"/>
      <c r="RRW16" s="11"/>
      <c r="RRX16" s="11"/>
      <c r="RRY16" s="11"/>
      <c r="RRZ16" s="11"/>
      <c r="RSA16" s="11"/>
      <c r="RSB16" s="11"/>
      <c r="RSC16" s="11"/>
      <c r="RSD16" s="11"/>
      <c r="RSE16" s="11"/>
      <c r="RSF16" s="11"/>
      <c r="RSG16" s="11"/>
      <c r="RSH16" s="11"/>
      <c r="RSI16" s="11"/>
      <c r="RSJ16" s="11"/>
      <c r="RSK16" s="11"/>
      <c r="RSL16" s="11"/>
      <c r="RSM16" s="11"/>
      <c r="RSN16" s="11"/>
      <c r="RSO16" s="11"/>
      <c r="RSP16" s="11"/>
      <c r="RSQ16" s="11"/>
      <c r="RSR16" s="11"/>
      <c r="RSS16" s="11"/>
      <c r="RST16" s="11"/>
      <c r="RSU16" s="11"/>
      <c r="RSV16" s="11"/>
      <c r="RSW16" s="11"/>
      <c r="RSX16" s="11"/>
      <c r="RSY16" s="11"/>
      <c r="RSZ16" s="11"/>
      <c r="RTA16" s="11"/>
      <c r="RTB16" s="11"/>
      <c r="RTC16" s="11"/>
      <c r="RTD16" s="11"/>
      <c r="RTE16" s="11"/>
      <c r="RTF16" s="11"/>
      <c r="RTG16" s="11"/>
      <c r="RTH16" s="11"/>
      <c r="RTI16" s="11"/>
      <c r="RTJ16" s="11"/>
      <c r="RTK16" s="11"/>
      <c r="RTL16" s="11"/>
      <c r="RTM16" s="11"/>
      <c r="RTN16" s="11"/>
      <c r="RTO16" s="11"/>
      <c r="RTP16" s="11"/>
      <c r="RTQ16" s="11"/>
      <c r="RTR16" s="11"/>
      <c r="RTS16" s="11"/>
      <c r="RTT16" s="11"/>
      <c r="RTU16" s="11"/>
      <c r="RTV16" s="11"/>
      <c r="RTW16" s="11"/>
      <c r="RTX16" s="11"/>
      <c r="RTY16" s="11"/>
      <c r="RTZ16" s="11"/>
      <c r="RUA16" s="11"/>
      <c r="RUB16" s="11"/>
      <c r="RUC16" s="11"/>
      <c r="RUD16" s="11"/>
      <c r="RUE16" s="11"/>
      <c r="RUF16" s="11"/>
      <c r="RUG16" s="11"/>
      <c r="RUH16" s="11"/>
      <c r="RUI16" s="11"/>
      <c r="RUJ16" s="11"/>
      <c r="RUK16" s="11"/>
      <c r="RUL16" s="11"/>
      <c r="RUM16" s="11"/>
      <c r="RUN16" s="11"/>
      <c r="RUO16" s="11"/>
      <c r="RUP16" s="11"/>
      <c r="RUQ16" s="11"/>
      <c r="RUR16" s="11"/>
      <c r="RUS16" s="11"/>
      <c r="RUT16" s="11"/>
      <c r="RUU16" s="11"/>
      <c r="RUV16" s="11"/>
      <c r="RUW16" s="11"/>
      <c r="RUX16" s="11"/>
      <c r="RUY16" s="11"/>
      <c r="RUZ16" s="11"/>
      <c r="RVA16" s="11"/>
      <c r="RVB16" s="11"/>
      <c r="RVC16" s="11"/>
      <c r="RVD16" s="11"/>
      <c r="RVE16" s="11"/>
      <c r="RVF16" s="11"/>
      <c r="RVG16" s="11"/>
      <c r="RVH16" s="11"/>
      <c r="RVI16" s="11"/>
      <c r="RVJ16" s="11"/>
      <c r="RVK16" s="11"/>
      <c r="RVL16" s="11"/>
      <c r="RVM16" s="11"/>
      <c r="RVN16" s="11"/>
      <c r="RVO16" s="11"/>
      <c r="RVP16" s="11"/>
      <c r="RVQ16" s="11"/>
      <c r="RVR16" s="11"/>
      <c r="RVS16" s="11"/>
      <c r="RVT16" s="11"/>
      <c r="RVU16" s="11"/>
      <c r="RVV16" s="11"/>
      <c r="RVW16" s="11"/>
      <c r="RVX16" s="11"/>
      <c r="RVY16" s="11"/>
      <c r="RVZ16" s="11"/>
      <c r="RWA16" s="11"/>
      <c r="RWB16" s="11"/>
      <c r="RWC16" s="11"/>
      <c r="RWD16" s="11"/>
      <c r="RWE16" s="11"/>
      <c r="RWF16" s="11"/>
      <c r="RWG16" s="11"/>
      <c r="RWH16" s="11"/>
      <c r="RWI16" s="11"/>
      <c r="RWJ16" s="11"/>
      <c r="RWK16" s="11"/>
      <c r="RWL16" s="11"/>
      <c r="RWM16" s="11"/>
      <c r="RWN16" s="11"/>
      <c r="RWO16" s="11"/>
      <c r="RWP16" s="11"/>
      <c r="RWQ16" s="11"/>
      <c r="RWR16" s="11"/>
      <c r="RWS16" s="11"/>
      <c r="RWT16" s="11"/>
      <c r="RWU16" s="11"/>
      <c r="RWV16" s="11"/>
      <c r="RWW16" s="11"/>
      <c r="RWX16" s="11"/>
      <c r="RWY16" s="11"/>
      <c r="RWZ16" s="11"/>
      <c r="RXA16" s="11"/>
      <c r="RXB16" s="11"/>
      <c r="RXC16" s="11"/>
      <c r="RXD16" s="11"/>
      <c r="RXE16" s="11"/>
      <c r="RXF16" s="11"/>
      <c r="RXG16" s="11"/>
      <c r="RXH16" s="11"/>
      <c r="RXI16" s="11"/>
      <c r="RXJ16" s="11"/>
      <c r="RXK16" s="11"/>
      <c r="RXL16" s="11"/>
      <c r="RXM16" s="11"/>
      <c r="RXN16" s="11"/>
      <c r="RXO16" s="11"/>
      <c r="RXP16" s="11"/>
      <c r="RXQ16" s="11"/>
      <c r="RXR16" s="11"/>
      <c r="RXS16" s="11"/>
      <c r="RXT16" s="11"/>
      <c r="RXU16" s="11"/>
      <c r="RXV16" s="11"/>
      <c r="RXW16" s="11"/>
      <c r="RXX16" s="11"/>
      <c r="RXY16" s="11"/>
      <c r="RXZ16" s="11"/>
      <c r="RYA16" s="11"/>
      <c r="RYB16" s="11"/>
      <c r="RYC16" s="11"/>
      <c r="RYD16" s="11"/>
      <c r="RYE16" s="11"/>
      <c r="RYF16" s="11"/>
      <c r="RYG16" s="11"/>
      <c r="RYH16" s="11"/>
      <c r="RYI16" s="11"/>
      <c r="RYJ16" s="11"/>
      <c r="RYK16" s="11"/>
      <c r="RYL16" s="11"/>
      <c r="RYM16" s="11"/>
      <c r="RYN16" s="11"/>
      <c r="RYO16" s="11"/>
      <c r="RYP16" s="11"/>
      <c r="RYQ16" s="11"/>
      <c r="RYR16" s="11"/>
      <c r="RYS16" s="11"/>
      <c r="RYT16" s="11"/>
      <c r="RYU16" s="11"/>
      <c r="RYV16" s="11"/>
      <c r="RYW16" s="11"/>
      <c r="RYX16" s="11"/>
      <c r="RYY16" s="11"/>
      <c r="RYZ16" s="11"/>
      <c r="RZA16" s="11"/>
      <c r="RZB16" s="11"/>
      <c r="RZC16" s="11"/>
      <c r="RZD16" s="11"/>
      <c r="RZE16" s="11"/>
      <c r="RZF16" s="11"/>
      <c r="RZG16" s="11"/>
      <c r="RZH16" s="11"/>
      <c r="RZI16" s="11"/>
      <c r="RZJ16" s="11"/>
      <c r="RZK16" s="11"/>
      <c r="RZL16" s="11"/>
      <c r="RZM16" s="11"/>
      <c r="RZN16" s="11"/>
      <c r="RZO16" s="11"/>
      <c r="RZP16" s="11"/>
      <c r="RZQ16" s="11"/>
      <c r="RZR16" s="11"/>
      <c r="RZS16" s="11"/>
      <c r="RZT16" s="11"/>
      <c r="RZU16" s="11"/>
      <c r="RZV16" s="11"/>
      <c r="RZW16" s="11"/>
      <c r="RZX16" s="11"/>
      <c r="RZY16" s="11"/>
      <c r="RZZ16" s="11"/>
      <c r="SAA16" s="11"/>
      <c r="SAB16" s="11"/>
      <c r="SAC16" s="11"/>
      <c r="SAD16" s="11"/>
      <c r="SAE16" s="11"/>
      <c r="SAF16" s="11"/>
      <c r="SAG16" s="11"/>
      <c r="SAH16" s="11"/>
      <c r="SAI16" s="11"/>
      <c r="SAJ16" s="11"/>
      <c r="SAK16" s="11"/>
      <c r="SAL16" s="11"/>
      <c r="SAM16" s="11"/>
      <c r="SAN16" s="11"/>
      <c r="SAO16" s="11"/>
      <c r="SAP16" s="11"/>
      <c r="SAQ16" s="11"/>
      <c r="SAR16" s="11"/>
      <c r="SAS16" s="11"/>
      <c r="SAT16" s="11"/>
      <c r="SAU16" s="11"/>
      <c r="SAV16" s="11"/>
      <c r="SAW16" s="11"/>
      <c r="SAX16" s="11"/>
      <c r="SAY16" s="11"/>
      <c r="SAZ16" s="11"/>
      <c r="SBA16" s="11"/>
      <c r="SBB16" s="11"/>
      <c r="SBC16" s="11"/>
      <c r="SBD16" s="11"/>
      <c r="SBE16" s="11"/>
      <c r="SBF16" s="11"/>
      <c r="SBG16" s="11"/>
      <c r="SBH16" s="11"/>
      <c r="SBI16" s="11"/>
      <c r="SBJ16" s="11"/>
      <c r="SBK16" s="11"/>
      <c r="SBL16" s="11"/>
      <c r="SBM16" s="11"/>
      <c r="SBN16" s="11"/>
      <c r="SBO16" s="11"/>
      <c r="SBP16" s="11"/>
      <c r="SBQ16" s="11"/>
      <c r="SBR16" s="11"/>
      <c r="SBS16" s="11"/>
      <c r="SBT16" s="11"/>
      <c r="SBU16" s="11"/>
      <c r="SBV16" s="11"/>
      <c r="SBW16" s="11"/>
      <c r="SBX16" s="11"/>
      <c r="SBY16" s="11"/>
      <c r="SBZ16" s="11"/>
      <c r="SCA16" s="11"/>
      <c r="SCB16" s="11"/>
      <c r="SCC16" s="11"/>
      <c r="SCD16" s="11"/>
      <c r="SCE16" s="11"/>
      <c r="SCF16" s="11"/>
      <c r="SCG16" s="11"/>
      <c r="SCH16" s="11"/>
      <c r="SCI16" s="11"/>
      <c r="SCJ16" s="11"/>
      <c r="SCK16" s="11"/>
      <c r="SCL16" s="11"/>
      <c r="SCM16" s="11"/>
      <c r="SCN16" s="11"/>
      <c r="SCO16" s="11"/>
      <c r="SCP16" s="11"/>
      <c r="SCQ16" s="11"/>
      <c r="SCR16" s="11"/>
      <c r="SCS16" s="11"/>
      <c r="SCT16" s="11"/>
      <c r="SCU16" s="11"/>
      <c r="SCV16" s="11"/>
      <c r="SCW16" s="11"/>
      <c r="SCX16" s="11"/>
      <c r="SCY16" s="11"/>
      <c r="SCZ16" s="11"/>
      <c r="SDA16" s="11"/>
      <c r="SDB16" s="11"/>
      <c r="SDC16" s="11"/>
      <c r="SDD16" s="11"/>
      <c r="SDE16" s="11"/>
      <c r="SDF16" s="11"/>
      <c r="SDG16" s="11"/>
      <c r="SDH16" s="11"/>
      <c r="SDI16" s="11"/>
      <c r="SDJ16" s="11"/>
      <c r="SDK16" s="11"/>
      <c r="SDL16" s="11"/>
      <c r="SDM16" s="11"/>
      <c r="SDN16" s="11"/>
      <c r="SDO16" s="11"/>
      <c r="SDP16" s="11"/>
      <c r="SDQ16" s="11"/>
      <c r="SDR16" s="11"/>
      <c r="SDS16" s="11"/>
      <c r="SDT16" s="11"/>
      <c r="SDU16" s="11"/>
      <c r="SDV16" s="11"/>
      <c r="SDW16" s="11"/>
      <c r="SDX16" s="11"/>
      <c r="SDY16" s="11"/>
      <c r="SDZ16" s="11"/>
      <c r="SEA16" s="11"/>
      <c r="SEB16" s="11"/>
      <c r="SEC16" s="11"/>
      <c r="SED16" s="11"/>
      <c r="SEE16" s="11"/>
      <c r="SEF16" s="11"/>
      <c r="SEG16" s="11"/>
      <c r="SEH16" s="11"/>
      <c r="SEI16" s="11"/>
      <c r="SEJ16" s="11"/>
      <c r="SEK16" s="11"/>
      <c r="SEL16" s="11"/>
      <c r="SEM16" s="11"/>
      <c r="SEN16" s="11"/>
      <c r="SEO16" s="11"/>
      <c r="SEP16" s="11"/>
      <c r="SEQ16" s="11"/>
      <c r="SER16" s="11"/>
      <c r="SES16" s="11"/>
      <c r="SET16" s="11"/>
      <c r="SEU16" s="11"/>
      <c r="SEV16" s="11"/>
      <c r="SEW16" s="11"/>
      <c r="SEX16" s="11"/>
      <c r="SEY16" s="11"/>
      <c r="SEZ16" s="11"/>
      <c r="SFA16" s="11"/>
      <c r="SFB16" s="11"/>
      <c r="SFC16" s="11"/>
      <c r="SFD16" s="11"/>
      <c r="SFE16" s="11"/>
      <c r="SFF16" s="11"/>
      <c r="SFG16" s="11"/>
      <c r="SFH16" s="11"/>
      <c r="SFI16" s="11"/>
      <c r="SFJ16" s="11"/>
      <c r="SFK16" s="11"/>
      <c r="SFL16" s="11"/>
      <c r="SFM16" s="11"/>
      <c r="SFN16" s="11"/>
      <c r="SFO16" s="11"/>
      <c r="SFP16" s="11"/>
      <c r="SFQ16" s="11"/>
      <c r="SFR16" s="11"/>
      <c r="SFS16" s="11"/>
      <c r="SFT16" s="11"/>
      <c r="SFU16" s="11"/>
      <c r="SFV16" s="11"/>
      <c r="SFW16" s="11"/>
      <c r="SFX16" s="11"/>
      <c r="SFY16" s="11"/>
      <c r="SFZ16" s="11"/>
      <c r="SGA16" s="11"/>
      <c r="SGB16" s="11"/>
      <c r="SGC16" s="11"/>
      <c r="SGD16" s="11"/>
      <c r="SGE16" s="11"/>
      <c r="SGF16" s="11"/>
      <c r="SGG16" s="11"/>
      <c r="SGH16" s="11"/>
      <c r="SGI16" s="11"/>
      <c r="SGJ16" s="11"/>
      <c r="SGK16" s="11"/>
      <c r="SGL16" s="11"/>
      <c r="SGM16" s="11"/>
      <c r="SGN16" s="11"/>
      <c r="SGO16" s="11"/>
      <c r="SGP16" s="11"/>
      <c r="SGQ16" s="11"/>
      <c r="SGR16" s="11"/>
      <c r="SGS16" s="11"/>
      <c r="SGT16" s="11"/>
      <c r="SGU16" s="11"/>
      <c r="SGV16" s="11"/>
      <c r="SGW16" s="11"/>
      <c r="SGX16" s="11"/>
      <c r="SGY16" s="11"/>
      <c r="SGZ16" s="11"/>
      <c r="SHA16" s="11"/>
      <c r="SHB16" s="11"/>
      <c r="SHC16" s="11"/>
      <c r="SHD16" s="11"/>
      <c r="SHE16" s="11"/>
      <c r="SHF16" s="11"/>
      <c r="SHG16" s="11"/>
      <c r="SHH16" s="11"/>
      <c r="SHI16" s="11"/>
      <c r="SHJ16" s="11"/>
      <c r="SHK16" s="11"/>
      <c r="SHL16" s="11"/>
      <c r="SHM16" s="11"/>
      <c r="SHN16" s="11"/>
      <c r="SHO16" s="11"/>
      <c r="SHP16" s="11"/>
      <c r="SHQ16" s="11"/>
      <c r="SHR16" s="11"/>
      <c r="SHS16" s="11"/>
      <c r="SHT16" s="11"/>
      <c r="SHU16" s="11"/>
      <c r="SHV16" s="11"/>
      <c r="SHW16" s="11"/>
      <c r="SHX16" s="11"/>
      <c r="SHY16" s="11"/>
      <c r="SHZ16" s="11"/>
      <c r="SIA16" s="11"/>
      <c r="SIB16" s="11"/>
      <c r="SIC16" s="11"/>
      <c r="SID16" s="11"/>
      <c r="SIE16" s="11"/>
      <c r="SIF16" s="11"/>
      <c r="SIG16" s="11"/>
      <c r="SIH16" s="11"/>
      <c r="SII16" s="11"/>
      <c r="SIJ16" s="11"/>
      <c r="SIK16" s="11"/>
      <c r="SIL16" s="11"/>
      <c r="SIM16" s="11"/>
      <c r="SIN16" s="11"/>
      <c r="SIO16" s="11"/>
      <c r="SIP16" s="11"/>
      <c r="SIQ16" s="11"/>
      <c r="SIR16" s="11"/>
      <c r="SIS16" s="11"/>
      <c r="SIT16" s="11"/>
      <c r="SIU16" s="11"/>
      <c r="SIV16" s="11"/>
      <c r="SIW16" s="11"/>
      <c r="SIX16" s="11"/>
      <c r="SIY16" s="11"/>
      <c r="SIZ16" s="11"/>
      <c r="SJA16" s="11"/>
      <c r="SJB16" s="11"/>
      <c r="SJC16" s="11"/>
      <c r="SJD16" s="11"/>
      <c r="SJE16" s="11"/>
      <c r="SJF16" s="11"/>
      <c r="SJG16" s="11"/>
      <c r="SJH16" s="11"/>
      <c r="SJI16" s="11"/>
      <c r="SJJ16" s="11"/>
      <c r="SJK16" s="11"/>
      <c r="SJL16" s="11"/>
      <c r="SJM16" s="11"/>
      <c r="SJN16" s="11"/>
      <c r="SJO16" s="11"/>
      <c r="SJP16" s="11"/>
      <c r="SJQ16" s="11"/>
      <c r="SJR16" s="11"/>
      <c r="SJS16" s="11"/>
      <c r="SJT16" s="11"/>
      <c r="SJU16" s="11"/>
      <c r="SJV16" s="11"/>
      <c r="SJW16" s="11"/>
      <c r="SJX16" s="11"/>
      <c r="SJY16" s="11"/>
      <c r="SJZ16" s="11"/>
      <c r="SKA16" s="11"/>
      <c r="SKB16" s="11"/>
      <c r="SKC16" s="11"/>
      <c r="SKD16" s="11"/>
      <c r="SKE16" s="11"/>
      <c r="SKF16" s="11"/>
      <c r="SKG16" s="11"/>
      <c r="SKH16" s="11"/>
      <c r="SKI16" s="11"/>
      <c r="SKJ16" s="11"/>
      <c r="SKK16" s="11"/>
      <c r="SKL16" s="11"/>
      <c r="SKM16" s="11"/>
      <c r="SKN16" s="11"/>
      <c r="SKO16" s="11"/>
      <c r="SKP16" s="11"/>
      <c r="SKQ16" s="11"/>
      <c r="SKR16" s="11"/>
      <c r="SKS16" s="11"/>
      <c r="SKT16" s="11"/>
      <c r="SKU16" s="11"/>
      <c r="SKV16" s="11"/>
      <c r="SKW16" s="11"/>
      <c r="SKX16" s="11"/>
      <c r="SKY16" s="11"/>
      <c r="SKZ16" s="11"/>
      <c r="SLA16" s="11"/>
      <c r="SLB16" s="11"/>
      <c r="SLC16" s="11"/>
      <c r="SLD16" s="11"/>
      <c r="SLE16" s="11"/>
      <c r="SLF16" s="11"/>
      <c r="SLG16" s="11"/>
      <c r="SLH16" s="11"/>
      <c r="SLI16" s="11"/>
      <c r="SLJ16" s="11"/>
      <c r="SLK16" s="11"/>
      <c r="SLL16" s="11"/>
      <c r="SLM16" s="11"/>
      <c r="SLN16" s="11"/>
      <c r="SLO16" s="11"/>
      <c r="SLP16" s="11"/>
      <c r="SLQ16" s="11"/>
      <c r="SLR16" s="11"/>
      <c r="SLS16" s="11"/>
      <c r="SLT16" s="11"/>
      <c r="SLU16" s="11"/>
      <c r="SLV16" s="11"/>
      <c r="SLW16" s="11"/>
      <c r="SLX16" s="11"/>
      <c r="SLY16" s="11"/>
      <c r="SLZ16" s="11"/>
      <c r="SMA16" s="11"/>
      <c r="SMB16" s="11"/>
      <c r="SMC16" s="11"/>
      <c r="SMD16" s="11"/>
      <c r="SME16" s="11"/>
      <c r="SMF16" s="11"/>
      <c r="SMG16" s="11"/>
      <c r="SMH16" s="11"/>
      <c r="SMI16" s="11"/>
      <c r="SMJ16" s="11"/>
      <c r="SMK16" s="11"/>
      <c r="SML16" s="11"/>
      <c r="SMM16" s="11"/>
      <c r="SMN16" s="11"/>
      <c r="SMO16" s="11"/>
      <c r="SMP16" s="11"/>
      <c r="SMQ16" s="11"/>
      <c r="SMR16" s="11"/>
      <c r="SMS16" s="11"/>
      <c r="SMT16" s="11"/>
      <c r="SMU16" s="11"/>
      <c r="SMV16" s="11"/>
      <c r="SMW16" s="11"/>
      <c r="SMX16" s="11"/>
      <c r="SMY16" s="11"/>
      <c r="SMZ16" s="11"/>
      <c r="SNA16" s="11"/>
      <c r="SNB16" s="11"/>
      <c r="SNC16" s="11"/>
      <c r="SND16" s="11"/>
      <c r="SNE16" s="11"/>
      <c r="SNF16" s="11"/>
      <c r="SNG16" s="11"/>
      <c r="SNH16" s="11"/>
      <c r="SNI16" s="11"/>
      <c r="SNJ16" s="11"/>
      <c r="SNK16" s="11"/>
      <c r="SNL16" s="11"/>
      <c r="SNM16" s="11"/>
      <c r="SNN16" s="11"/>
      <c r="SNO16" s="11"/>
      <c r="SNP16" s="11"/>
      <c r="SNQ16" s="11"/>
      <c r="SNR16" s="11"/>
      <c r="SNS16" s="11"/>
      <c r="SNT16" s="11"/>
      <c r="SNU16" s="11"/>
      <c r="SNV16" s="11"/>
      <c r="SNW16" s="11"/>
      <c r="SNX16" s="11"/>
      <c r="SNY16" s="11"/>
      <c r="SNZ16" s="11"/>
      <c r="SOA16" s="11"/>
      <c r="SOB16" s="11"/>
      <c r="SOC16" s="11"/>
      <c r="SOD16" s="11"/>
      <c r="SOE16" s="11"/>
      <c r="SOF16" s="11"/>
      <c r="SOG16" s="11"/>
      <c r="SOH16" s="11"/>
      <c r="SOI16" s="11"/>
      <c r="SOJ16" s="11"/>
      <c r="SOK16" s="11"/>
      <c r="SOL16" s="11"/>
      <c r="SOM16" s="11"/>
      <c r="SON16" s="11"/>
      <c r="SOO16" s="11"/>
      <c r="SOP16" s="11"/>
      <c r="SOQ16" s="11"/>
      <c r="SOR16" s="11"/>
      <c r="SOS16" s="11"/>
      <c r="SOT16" s="11"/>
      <c r="SOU16" s="11"/>
      <c r="SOV16" s="11"/>
      <c r="SOW16" s="11"/>
      <c r="SOX16" s="11"/>
      <c r="SOY16" s="11"/>
      <c r="SOZ16" s="11"/>
      <c r="SPA16" s="11"/>
      <c r="SPB16" s="11"/>
      <c r="SPC16" s="11"/>
      <c r="SPD16" s="11"/>
      <c r="SPE16" s="11"/>
      <c r="SPF16" s="11"/>
      <c r="SPG16" s="11"/>
      <c r="SPH16" s="11"/>
      <c r="SPI16" s="11"/>
      <c r="SPJ16" s="11"/>
      <c r="SPK16" s="11"/>
      <c r="SPL16" s="11"/>
      <c r="SPM16" s="11"/>
      <c r="SPN16" s="11"/>
      <c r="SPO16" s="11"/>
      <c r="SPP16" s="11"/>
      <c r="SPQ16" s="11"/>
      <c r="SPR16" s="11"/>
      <c r="SPS16" s="11"/>
      <c r="SPT16" s="11"/>
      <c r="SPU16" s="11"/>
      <c r="SPV16" s="11"/>
      <c r="SPW16" s="11"/>
      <c r="SPX16" s="11"/>
      <c r="SPY16" s="11"/>
      <c r="SPZ16" s="11"/>
      <c r="SQA16" s="11"/>
      <c r="SQB16" s="11"/>
      <c r="SQC16" s="11"/>
      <c r="SQD16" s="11"/>
      <c r="SQE16" s="11"/>
      <c r="SQF16" s="11"/>
      <c r="SQG16" s="11"/>
      <c r="SQH16" s="11"/>
      <c r="SQI16" s="11"/>
      <c r="SQJ16" s="11"/>
      <c r="SQK16" s="11"/>
      <c r="SQL16" s="11"/>
      <c r="SQM16" s="11"/>
      <c r="SQN16" s="11"/>
      <c r="SQO16" s="11"/>
      <c r="SQP16" s="11"/>
      <c r="SQQ16" s="11"/>
      <c r="SQR16" s="11"/>
      <c r="SQS16" s="11"/>
      <c r="SQT16" s="11"/>
      <c r="SQU16" s="11"/>
      <c r="SQV16" s="11"/>
      <c r="SQW16" s="11"/>
      <c r="SQX16" s="11"/>
      <c r="SQY16" s="11"/>
      <c r="SQZ16" s="11"/>
      <c r="SRA16" s="11"/>
      <c r="SRB16" s="11"/>
      <c r="SRC16" s="11"/>
      <c r="SRD16" s="11"/>
      <c r="SRE16" s="11"/>
      <c r="SRF16" s="11"/>
      <c r="SRG16" s="11"/>
      <c r="SRH16" s="11"/>
      <c r="SRI16" s="11"/>
      <c r="SRJ16" s="11"/>
      <c r="SRK16" s="11"/>
      <c r="SRL16" s="11"/>
      <c r="SRM16" s="11"/>
      <c r="SRN16" s="11"/>
      <c r="SRO16" s="11"/>
      <c r="SRP16" s="11"/>
      <c r="SRQ16" s="11"/>
      <c r="SRR16" s="11"/>
      <c r="SRS16" s="11"/>
      <c r="SRT16" s="11"/>
      <c r="SRU16" s="11"/>
      <c r="SRV16" s="11"/>
      <c r="SRW16" s="11"/>
      <c r="SRX16" s="11"/>
      <c r="SRY16" s="11"/>
      <c r="SRZ16" s="11"/>
      <c r="SSA16" s="11"/>
      <c r="SSB16" s="11"/>
      <c r="SSC16" s="11"/>
      <c r="SSD16" s="11"/>
      <c r="SSE16" s="11"/>
      <c r="SSF16" s="11"/>
      <c r="SSG16" s="11"/>
      <c r="SSH16" s="11"/>
      <c r="SSI16" s="11"/>
      <c r="SSJ16" s="11"/>
      <c r="SSK16" s="11"/>
      <c r="SSL16" s="11"/>
      <c r="SSM16" s="11"/>
      <c r="SSN16" s="11"/>
      <c r="SSO16" s="11"/>
      <c r="SSP16" s="11"/>
      <c r="SSQ16" s="11"/>
      <c r="SSR16" s="11"/>
      <c r="SSS16" s="11"/>
      <c r="SST16" s="11"/>
      <c r="SSU16" s="11"/>
      <c r="SSV16" s="11"/>
      <c r="SSW16" s="11"/>
      <c r="SSX16" s="11"/>
      <c r="SSY16" s="11"/>
      <c r="SSZ16" s="11"/>
      <c r="STA16" s="11"/>
      <c r="STB16" s="11"/>
      <c r="STC16" s="11"/>
      <c r="STD16" s="11"/>
      <c r="STE16" s="11"/>
      <c r="STF16" s="11"/>
      <c r="STG16" s="11"/>
      <c r="STH16" s="11"/>
      <c r="STI16" s="11"/>
      <c r="STJ16" s="11"/>
      <c r="STK16" s="11"/>
      <c r="STL16" s="11"/>
      <c r="STM16" s="11"/>
      <c r="STN16" s="11"/>
      <c r="STO16" s="11"/>
      <c r="STP16" s="11"/>
      <c r="STQ16" s="11"/>
      <c r="STR16" s="11"/>
      <c r="STS16" s="11"/>
      <c r="STT16" s="11"/>
      <c r="STU16" s="11"/>
      <c r="STV16" s="11"/>
      <c r="STW16" s="11"/>
      <c r="STX16" s="11"/>
      <c r="STY16" s="11"/>
      <c r="STZ16" s="11"/>
      <c r="SUA16" s="11"/>
      <c r="SUB16" s="11"/>
      <c r="SUC16" s="11"/>
      <c r="SUD16" s="11"/>
      <c r="SUE16" s="11"/>
      <c r="SUF16" s="11"/>
      <c r="SUG16" s="11"/>
      <c r="SUH16" s="11"/>
      <c r="SUI16" s="11"/>
      <c r="SUJ16" s="11"/>
      <c r="SUK16" s="11"/>
      <c r="SUL16" s="11"/>
      <c r="SUM16" s="11"/>
      <c r="SUN16" s="11"/>
      <c r="SUO16" s="11"/>
      <c r="SUP16" s="11"/>
      <c r="SUQ16" s="11"/>
      <c r="SUR16" s="11"/>
      <c r="SUS16" s="11"/>
      <c r="SUT16" s="11"/>
      <c r="SUU16" s="11"/>
      <c r="SUV16" s="11"/>
      <c r="SUW16" s="11"/>
      <c r="SUX16" s="11"/>
      <c r="SUY16" s="11"/>
      <c r="SUZ16" s="11"/>
      <c r="SVA16" s="11"/>
      <c r="SVB16" s="11"/>
      <c r="SVC16" s="11"/>
      <c r="SVD16" s="11"/>
      <c r="SVE16" s="11"/>
      <c r="SVF16" s="11"/>
      <c r="SVG16" s="11"/>
      <c r="SVH16" s="11"/>
      <c r="SVI16" s="11"/>
      <c r="SVJ16" s="11"/>
      <c r="SVK16" s="11"/>
      <c r="SVL16" s="11"/>
      <c r="SVM16" s="11"/>
      <c r="SVN16" s="11"/>
      <c r="SVO16" s="11"/>
      <c r="SVP16" s="11"/>
      <c r="SVQ16" s="11"/>
      <c r="SVR16" s="11"/>
      <c r="SVS16" s="11"/>
      <c r="SVT16" s="11"/>
      <c r="SVU16" s="11"/>
      <c r="SVV16" s="11"/>
      <c r="SVW16" s="11"/>
      <c r="SVX16" s="11"/>
      <c r="SVY16" s="11"/>
      <c r="SVZ16" s="11"/>
      <c r="SWA16" s="11"/>
      <c r="SWB16" s="11"/>
      <c r="SWC16" s="11"/>
      <c r="SWD16" s="11"/>
      <c r="SWE16" s="11"/>
      <c r="SWF16" s="11"/>
      <c r="SWG16" s="11"/>
      <c r="SWH16" s="11"/>
      <c r="SWI16" s="11"/>
      <c r="SWJ16" s="11"/>
      <c r="SWK16" s="11"/>
      <c r="SWL16" s="11"/>
      <c r="SWM16" s="11"/>
      <c r="SWN16" s="11"/>
      <c r="SWO16" s="11"/>
      <c r="SWP16" s="11"/>
      <c r="SWQ16" s="11"/>
      <c r="SWR16" s="11"/>
      <c r="SWS16" s="11"/>
      <c r="SWT16" s="11"/>
      <c r="SWU16" s="11"/>
      <c r="SWV16" s="11"/>
      <c r="SWW16" s="11"/>
      <c r="SWX16" s="11"/>
      <c r="SWY16" s="11"/>
      <c r="SWZ16" s="11"/>
      <c r="SXA16" s="11"/>
      <c r="SXB16" s="11"/>
      <c r="SXC16" s="11"/>
      <c r="SXD16" s="11"/>
      <c r="SXE16" s="11"/>
      <c r="SXF16" s="11"/>
      <c r="SXG16" s="11"/>
      <c r="SXH16" s="11"/>
      <c r="SXI16" s="11"/>
      <c r="SXJ16" s="11"/>
      <c r="SXK16" s="11"/>
      <c r="SXL16" s="11"/>
      <c r="SXM16" s="11"/>
      <c r="SXN16" s="11"/>
      <c r="SXO16" s="11"/>
      <c r="SXP16" s="11"/>
      <c r="SXQ16" s="11"/>
      <c r="SXR16" s="11"/>
      <c r="SXS16" s="11"/>
      <c r="SXT16" s="11"/>
      <c r="SXU16" s="11"/>
      <c r="SXV16" s="11"/>
      <c r="SXW16" s="11"/>
      <c r="SXX16" s="11"/>
      <c r="SXY16" s="11"/>
      <c r="SXZ16" s="11"/>
      <c r="SYA16" s="11"/>
      <c r="SYB16" s="11"/>
      <c r="SYC16" s="11"/>
      <c r="SYD16" s="11"/>
      <c r="SYE16" s="11"/>
      <c r="SYF16" s="11"/>
      <c r="SYG16" s="11"/>
      <c r="SYH16" s="11"/>
      <c r="SYI16" s="11"/>
      <c r="SYJ16" s="11"/>
      <c r="SYK16" s="11"/>
      <c r="SYL16" s="11"/>
      <c r="SYM16" s="11"/>
      <c r="SYN16" s="11"/>
      <c r="SYO16" s="11"/>
      <c r="SYP16" s="11"/>
      <c r="SYQ16" s="11"/>
      <c r="SYR16" s="11"/>
      <c r="SYS16" s="11"/>
      <c r="SYT16" s="11"/>
      <c r="SYU16" s="11"/>
      <c r="SYV16" s="11"/>
      <c r="SYW16" s="11"/>
      <c r="SYX16" s="11"/>
      <c r="SYY16" s="11"/>
      <c r="SYZ16" s="11"/>
      <c r="SZA16" s="11"/>
      <c r="SZB16" s="11"/>
      <c r="SZC16" s="11"/>
      <c r="SZD16" s="11"/>
      <c r="SZE16" s="11"/>
      <c r="SZF16" s="11"/>
      <c r="SZG16" s="11"/>
      <c r="SZH16" s="11"/>
      <c r="SZI16" s="11"/>
      <c r="SZJ16" s="11"/>
      <c r="SZK16" s="11"/>
      <c r="SZL16" s="11"/>
      <c r="SZM16" s="11"/>
      <c r="SZN16" s="11"/>
      <c r="SZO16" s="11"/>
      <c r="SZP16" s="11"/>
      <c r="SZQ16" s="11"/>
      <c r="SZR16" s="11"/>
      <c r="SZS16" s="11"/>
      <c r="SZT16" s="11"/>
      <c r="SZU16" s="11"/>
      <c r="SZV16" s="11"/>
      <c r="SZW16" s="11"/>
      <c r="SZX16" s="11"/>
      <c r="SZY16" s="11"/>
      <c r="SZZ16" s="11"/>
      <c r="TAA16" s="11"/>
      <c r="TAB16" s="11"/>
      <c r="TAC16" s="11"/>
      <c r="TAD16" s="11"/>
      <c r="TAE16" s="11"/>
      <c r="TAF16" s="11"/>
      <c r="TAG16" s="11"/>
      <c r="TAH16" s="11"/>
      <c r="TAI16" s="11"/>
      <c r="TAJ16" s="11"/>
      <c r="TAK16" s="11"/>
      <c r="TAL16" s="11"/>
      <c r="TAM16" s="11"/>
      <c r="TAN16" s="11"/>
      <c r="TAO16" s="11"/>
      <c r="TAP16" s="11"/>
      <c r="TAQ16" s="11"/>
      <c r="TAR16" s="11"/>
      <c r="TAS16" s="11"/>
      <c r="TAT16" s="11"/>
      <c r="TAU16" s="11"/>
      <c r="TAV16" s="11"/>
      <c r="TAW16" s="11"/>
      <c r="TAX16" s="11"/>
      <c r="TAY16" s="11"/>
      <c r="TAZ16" s="11"/>
      <c r="TBA16" s="11"/>
      <c r="TBB16" s="11"/>
      <c r="TBC16" s="11"/>
      <c r="TBD16" s="11"/>
      <c r="TBE16" s="11"/>
      <c r="TBF16" s="11"/>
      <c r="TBG16" s="11"/>
      <c r="TBH16" s="11"/>
      <c r="TBI16" s="11"/>
      <c r="TBJ16" s="11"/>
      <c r="TBK16" s="11"/>
      <c r="TBL16" s="11"/>
      <c r="TBM16" s="11"/>
      <c r="TBN16" s="11"/>
      <c r="TBO16" s="11"/>
      <c r="TBP16" s="11"/>
      <c r="TBQ16" s="11"/>
      <c r="TBR16" s="11"/>
      <c r="TBS16" s="11"/>
      <c r="TBT16" s="11"/>
      <c r="TBU16" s="11"/>
      <c r="TBV16" s="11"/>
      <c r="TBW16" s="11"/>
      <c r="TBX16" s="11"/>
      <c r="TBY16" s="11"/>
      <c r="TBZ16" s="11"/>
      <c r="TCA16" s="11"/>
      <c r="TCB16" s="11"/>
      <c r="TCC16" s="11"/>
      <c r="TCD16" s="11"/>
      <c r="TCE16" s="11"/>
      <c r="TCF16" s="11"/>
      <c r="TCG16" s="11"/>
      <c r="TCH16" s="11"/>
      <c r="TCI16" s="11"/>
      <c r="TCJ16" s="11"/>
      <c r="TCK16" s="11"/>
      <c r="TCL16" s="11"/>
      <c r="TCM16" s="11"/>
      <c r="TCN16" s="11"/>
      <c r="TCO16" s="11"/>
      <c r="TCP16" s="11"/>
      <c r="TCQ16" s="11"/>
      <c r="TCR16" s="11"/>
      <c r="TCS16" s="11"/>
      <c r="TCT16" s="11"/>
      <c r="TCU16" s="11"/>
      <c r="TCV16" s="11"/>
      <c r="TCW16" s="11"/>
      <c r="TCX16" s="11"/>
      <c r="TCY16" s="11"/>
      <c r="TCZ16" s="11"/>
      <c r="TDA16" s="11"/>
      <c r="TDB16" s="11"/>
      <c r="TDC16" s="11"/>
      <c r="TDD16" s="11"/>
      <c r="TDE16" s="11"/>
      <c r="TDF16" s="11"/>
      <c r="TDG16" s="11"/>
      <c r="TDH16" s="11"/>
      <c r="TDI16" s="11"/>
      <c r="TDJ16" s="11"/>
      <c r="TDK16" s="11"/>
      <c r="TDL16" s="11"/>
      <c r="TDM16" s="11"/>
      <c r="TDN16" s="11"/>
      <c r="TDO16" s="11"/>
      <c r="TDP16" s="11"/>
      <c r="TDQ16" s="11"/>
      <c r="TDR16" s="11"/>
      <c r="TDS16" s="11"/>
      <c r="TDT16" s="11"/>
      <c r="TDU16" s="11"/>
      <c r="TDV16" s="11"/>
      <c r="TDW16" s="11"/>
      <c r="TDX16" s="11"/>
      <c r="TDY16" s="11"/>
      <c r="TDZ16" s="11"/>
      <c r="TEA16" s="11"/>
      <c r="TEB16" s="11"/>
      <c r="TEC16" s="11"/>
      <c r="TED16" s="11"/>
      <c r="TEE16" s="11"/>
      <c r="TEF16" s="11"/>
      <c r="TEG16" s="11"/>
      <c r="TEH16" s="11"/>
      <c r="TEI16" s="11"/>
      <c r="TEJ16" s="11"/>
      <c r="TEK16" s="11"/>
      <c r="TEL16" s="11"/>
      <c r="TEM16" s="11"/>
      <c r="TEN16" s="11"/>
      <c r="TEO16" s="11"/>
      <c r="TEP16" s="11"/>
      <c r="TEQ16" s="11"/>
      <c r="TER16" s="11"/>
      <c r="TES16" s="11"/>
      <c r="TET16" s="11"/>
      <c r="TEU16" s="11"/>
      <c r="TEV16" s="11"/>
      <c r="TEW16" s="11"/>
      <c r="TEX16" s="11"/>
      <c r="TEY16" s="11"/>
      <c r="TEZ16" s="11"/>
      <c r="TFA16" s="11"/>
      <c r="TFB16" s="11"/>
      <c r="TFC16" s="11"/>
      <c r="TFD16" s="11"/>
      <c r="TFE16" s="11"/>
      <c r="TFF16" s="11"/>
      <c r="TFG16" s="11"/>
      <c r="TFH16" s="11"/>
      <c r="TFI16" s="11"/>
      <c r="TFJ16" s="11"/>
      <c r="TFK16" s="11"/>
      <c r="TFL16" s="11"/>
      <c r="TFM16" s="11"/>
      <c r="TFN16" s="11"/>
      <c r="TFO16" s="11"/>
      <c r="TFP16" s="11"/>
      <c r="TFQ16" s="11"/>
      <c r="TFR16" s="11"/>
      <c r="TFS16" s="11"/>
      <c r="TFT16" s="11"/>
      <c r="TFU16" s="11"/>
      <c r="TFV16" s="11"/>
      <c r="TFW16" s="11"/>
      <c r="TFX16" s="11"/>
      <c r="TFY16" s="11"/>
      <c r="TFZ16" s="11"/>
      <c r="TGA16" s="11"/>
      <c r="TGB16" s="11"/>
      <c r="TGC16" s="11"/>
      <c r="TGD16" s="11"/>
      <c r="TGE16" s="11"/>
      <c r="TGF16" s="11"/>
      <c r="TGG16" s="11"/>
      <c r="TGH16" s="11"/>
      <c r="TGI16" s="11"/>
      <c r="TGJ16" s="11"/>
      <c r="TGK16" s="11"/>
      <c r="TGL16" s="11"/>
      <c r="TGM16" s="11"/>
      <c r="TGN16" s="11"/>
      <c r="TGO16" s="11"/>
      <c r="TGP16" s="11"/>
      <c r="TGQ16" s="11"/>
      <c r="TGR16" s="11"/>
      <c r="TGS16" s="11"/>
      <c r="TGT16" s="11"/>
      <c r="TGU16" s="11"/>
      <c r="TGV16" s="11"/>
      <c r="TGW16" s="11"/>
      <c r="TGX16" s="11"/>
      <c r="TGY16" s="11"/>
      <c r="TGZ16" s="11"/>
      <c r="THA16" s="11"/>
      <c r="THB16" s="11"/>
      <c r="THC16" s="11"/>
      <c r="THD16" s="11"/>
      <c r="THE16" s="11"/>
      <c r="THF16" s="11"/>
      <c r="THG16" s="11"/>
      <c r="THH16" s="11"/>
      <c r="THI16" s="11"/>
      <c r="THJ16" s="11"/>
      <c r="THK16" s="11"/>
      <c r="THL16" s="11"/>
      <c r="THM16" s="11"/>
      <c r="THN16" s="11"/>
      <c r="THO16" s="11"/>
      <c r="THP16" s="11"/>
      <c r="THQ16" s="11"/>
      <c r="THR16" s="11"/>
      <c r="THS16" s="11"/>
      <c r="THT16" s="11"/>
      <c r="THU16" s="11"/>
      <c r="THV16" s="11"/>
      <c r="THW16" s="11"/>
      <c r="THX16" s="11"/>
      <c r="THY16" s="11"/>
      <c r="THZ16" s="11"/>
      <c r="TIA16" s="11"/>
      <c r="TIB16" s="11"/>
      <c r="TIC16" s="11"/>
      <c r="TID16" s="11"/>
      <c r="TIE16" s="11"/>
      <c r="TIF16" s="11"/>
      <c r="TIG16" s="11"/>
      <c r="TIH16" s="11"/>
      <c r="TII16" s="11"/>
      <c r="TIJ16" s="11"/>
      <c r="TIK16" s="11"/>
      <c r="TIL16" s="11"/>
      <c r="TIM16" s="11"/>
      <c r="TIN16" s="11"/>
      <c r="TIO16" s="11"/>
      <c r="TIP16" s="11"/>
      <c r="TIQ16" s="11"/>
      <c r="TIR16" s="11"/>
      <c r="TIS16" s="11"/>
      <c r="TIT16" s="11"/>
      <c r="TIU16" s="11"/>
      <c r="TIV16" s="11"/>
      <c r="TIW16" s="11"/>
      <c r="TIX16" s="11"/>
      <c r="TIY16" s="11"/>
      <c r="TIZ16" s="11"/>
      <c r="TJA16" s="11"/>
      <c r="TJB16" s="11"/>
      <c r="TJC16" s="11"/>
      <c r="TJD16" s="11"/>
      <c r="TJE16" s="11"/>
      <c r="TJF16" s="11"/>
      <c r="TJG16" s="11"/>
      <c r="TJH16" s="11"/>
      <c r="TJI16" s="11"/>
      <c r="TJJ16" s="11"/>
      <c r="TJK16" s="11"/>
      <c r="TJL16" s="11"/>
      <c r="TJM16" s="11"/>
      <c r="TJN16" s="11"/>
      <c r="TJO16" s="11"/>
      <c r="TJP16" s="11"/>
      <c r="TJQ16" s="11"/>
      <c r="TJR16" s="11"/>
      <c r="TJS16" s="11"/>
      <c r="TJT16" s="11"/>
      <c r="TJU16" s="11"/>
      <c r="TJV16" s="11"/>
      <c r="TJW16" s="11"/>
      <c r="TJX16" s="11"/>
      <c r="TJY16" s="11"/>
      <c r="TJZ16" s="11"/>
      <c r="TKA16" s="11"/>
      <c r="TKB16" s="11"/>
      <c r="TKC16" s="11"/>
      <c r="TKD16" s="11"/>
      <c r="TKE16" s="11"/>
      <c r="TKF16" s="11"/>
      <c r="TKG16" s="11"/>
      <c r="TKH16" s="11"/>
      <c r="TKI16" s="11"/>
      <c r="TKJ16" s="11"/>
      <c r="TKK16" s="11"/>
      <c r="TKL16" s="11"/>
      <c r="TKM16" s="11"/>
      <c r="TKN16" s="11"/>
      <c r="TKO16" s="11"/>
      <c r="TKP16" s="11"/>
      <c r="TKQ16" s="11"/>
      <c r="TKR16" s="11"/>
      <c r="TKS16" s="11"/>
      <c r="TKT16" s="11"/>
      <c r="TKU16" s="11"/>
      <c r="TKV16" s="11"/>
      <c r="TKW16" s="11"/>
      <c r="TKX16" s="11"/>
      <c r="TKY16" s="11"/>
      <c r="TKZ16" s="11"/>
      <c r="TLA16" s="11"/>
      <c r="TLB16" s="11"/>
      <c r="TLC16" s="11"/>
      <c r="TLD16" s="11"/>
      <c r="TLE16" s="11"/>
      <c r="TLF16" s="11"/>
      <c r="TLG16" s="11"/>
      <c r="TLH16" s="11"/>
      <c r="TLI16" s="11"/>
      <c r="TLJ16" s="11"/>
      <c r="TLK16" s="11"/>
      <c r="TLL16" s="11"/>
      <c r="TLM16" s="11"/>
      <c r="TLN16" s="11"/>
      <c r="TLO16" s="11"/>
      <c r="TLP16" s="11"/>
      <c r="TLQ16" s="11"/>
      <c r="TLR16" s="11"/>
      <c r="TLS16" s="11"/>
      <c r="TLT16" s="11"/>
      <c r="TLU16" s="11"/>
      <c r="TLV16" s="11"/>
      <c r="TLW16" s="11"/>
      <c r="TLX16" s="11"/>
      <c r="TLY16" s="11"/>
      <c r="TLZ16" s="11"/>
      <c r="TMA16" s="11"/>
      <c r="TMB16" s="11"/>
      <c r="TMC16" s="11"/>
      <c r="TMD16" s="11"/>
      <c r="TME16" s="11"/>
      <c r="TMF16" s="11"/>
      <c r="TMG16" s="11"/>
      <c r="TMH16" s="11"/>
      <c r="TMI16" s="11"/>
      <c r="TMJ16" s="11"/>
      <c r="TMK16" s="11"/>
      <c r="TML16" s="11"/>
      <c r="TMM16" s="11"/>
      <c r="TMN16" s="11"/>
      <c r="TMO16" s="11"/>
      <c r="TMP16" s="11"/>
      <c r="TMQ16" s="11"/>
      <c r="TMR16" s="11"/>
      <c r="TMS16" s="11"/>
      <c r="TMT16" s="11"/>
      <c r="TMU16" s="11"/>
      <c r="TMV16" s="11"/>
      <c r="TMW16" s="11"/>
      <c r="TMX16" s="11"/>
      <c r="TMY16" s="11"/>
      <c r="TMZ16" s="11"/>
      <c r="TNA16" s="11"/>
      <c r="TNB16" s="11"/>
      <c r="TNC16" s="11"/>
      <c r="TND16" s="11"/>
      <c r="TNE16" s="11"/>
      <c r="TNF16" s="11"/>
      <c r="TNG16" s="11"/>
      <c r="TNH16" s="11"/>
      <c r="TNI16" s="11"/>
      <c r="TNJ16" s="11"/>
      <c r="TNK16" s="11"/>
      <c r="TNL16" s="11"/>
      <c r="TNM16" s="11"/>
      <c r="TNN16" s="11"/>
      <c r="TNO16" s="11"/>
      <c r="TNP16" s="11"/>
      <c r="TNQ16" s="11"/>
      <c r="TNR16" s="11"/>
      <c r="TNS16" s="11"/>
      <c r="TNT16" s="11"/>
      <c r="TNU16" s="11"/>
      <c r="TNV16" s="11"/>
      <c r="TNW16" s="11"/>
      <c r="TNX16" s="11"/>
      <c r="TNY16" s="11"/>
      <c r="TNZ16" s="11"/>
      <c r="TOA16" s="11"/>
      <c r="TOB16" s="11"/>
      <c r="TOC16" s="11"/>
      <c r="TOD16" s="11"/>
      <c r="TOE16" s="11"/>
      <c r="TOF16" s="11"/>
      <c r="TOG16" s="11"/>
      <c r="TOH16" s="11"/>
      <c r="TOI16" s="11"/>
      <c r="TOJ16" s="11"/>
      <c r="TOK16" s="11"/>
      <c r="TOL16" s="11"/>
      <c r="TOM16" s="11"/>
      <c r="TON16" s="11"/>
      <c r="TOO16" s="11"/>
      <c r="TOP16" s="11"/>
      <c r="TOQ16" s="11"/>
      <c r="TOR16" s="11"/>
      <c r="TOS16" s="11"/>
      <c r="TOT16" s="11"/>
      <c r="TOU16" s="11"/>
      <c r="TOV16" s="11"/>
      <c r="TOW16" s="11"/>
      <c r="TOX16" s="11"/>
      <c r="TOY16" s="11"/>
      <c r="TOZ16" s="11"/>
      <c r="TPA16" s="11"/>
      <c r="TPB16" s="11"/>
      <c r="TPC16" s="11"/>
      <c r="TPD16" s="11"/>
      <c r="TPE16" s="11"/>
      <c r="TPF16" s="11"/>
      <c r="TPG16" s="11"/>
      <c r="TPH16" s="11"/>
      <c r="TPI16" s="11"/>
      <c r="TPJ16" s="11"/>
      <c r="TPK16" s="11"/>
      <c r="TPL16" s="11"/>
      <c r="TPM16" s="11"/>
      <c r="TPN16" s="11"/>
      <c r="TPO16" s="11"/>
      <c r="TPP16" s="11"/>
      <c r="TPQ16" s="11"/>
      <c r="TPR16" s="11"/>
      <c r="TPS16" s="11"/>
      <c r="TPT16" s="11"/>
      <c r="TPU16" s="11"/>
      <c r="TPV16" s="11"/>
      <c r="TPW16" s="11"/>
      <c r="TPX16" s="11"/>
      <c r="TPY16" s="11"/>
      <c r="TPZ16" s="11"/>
      <c r="TQA16" s="11"/>
      <c r="TQB16" s="11"/>
      <c r="TQC16" s="11"/>
      <c r="TQD16" s="11"/>
      <c r="TQE16" s="11"/>
      <c r="TQF16" s="11"/>
      <c r="TQG16" s="11"/>
      <c r="TQH16" s="11"/>
      <c r="TQI16" s="11"/>
      <c r="TQJ16" s="11"/>
      <c r="TQK16" s="11"/>
      <c r="TQL16" s="11"/>
      <c r="TQM16" s="11"/>
      <c r="TQN16" s="11"/>
      <c r="TQO16" s="11"/>
      <c r="TQP16" s="11"/>
      <c r="TQQ16" s="11"/>
      <c r="TQR16" s="11"/>
      <c r="TQS16" s="11"/>
      <c r="TQT16" s="11"/>
      <c r="TQU16" s="11"/>
      <c r="TQV16" s="11"/>
      <c r="TQW16" s="11"/>
      <c r="TQX16" s="11"/>
      <c r="TQY16" s="11"/>
      <c r="TQZ16" s="11"/>
      <c r="TRA16" s="11"/>
      <c r="TRB16" s="11"/>
      <c r="TRC16" s="11"/>
      <c r="TRD16" s="11"/>
      <c r="TRE16" s="11"/>
      <c r="TRF16" s="11"/>
      <c r="TRG16" s="11"/>
      <c r="TRH16" s="11"/>
      <c r="TRI16" s="11"/>
      <c r="TRJ16" s="11"/>
      <c r="TRK16" s="11"/>
      <c r="TRL16" s="11"/>
      <c r="TRM16" s="11"/>
      <c r="TRN16" s="11"/>
      <c r="TRO16" s="11"/>
      <c r="TRP16" s="11"/>
      <c r="TRQ16" s="11"/>
      <c r="TRR16" s="11"/>
      <c r="TRS16" s="11"/>
      <c r="TRT16" s="11"/>
      <c r="TRU16" s="11"/>
      <c r="TRV16" s="11"/>
      <c r="TRW16" s="11"/>
      <c r="TRX16" s="11"/>
      <c r="TRY16" s="11"/>
      <c r="TRZ16" s="11"/>
      <c r="TSA16" s="11"/>
      <c r="TSB16" s="11"/>
      <c r="TSC16" s="11"/>
      <c r="TSD16" s="11"/>
      <c r="TSE16" s="11"/>
      <c r="TSF16" s="11"/>
      <c r="TSG16" s="11"/>
      <c r="TSH16" s="11"/>
      <c r="TSI16" s="11"/>
      <c r="TSJ16" s="11"/>
      <c r="TSK16" s="11"/>
      <c r="TSL16" s="11"/>
      <c r="TSM16" s="11"/>
      <c r="TSN16" s="11"/>
      <c r="TSO16" s="11"/>
      <c r="TSP16" s="11"/>
      <c r="TSQ16" s="11"/>
      <c r="TSR16" s="11"/>
      <c r="TSS16" s="11"/>
      <c r="TST16" s="11"/>
      <c r="TSU16" s="11"/>
      <c r="TSV16" s="11"/>
      <c r="TSW16" s="11"/>
      <c r="TSX16" s="11"/>
      <c r="TSY16" s="11"/>
      <c r="TSZ16" s="11"/>
      <c r="TTA16" s="11"/>
      <c r="TTB16" s="11"/>
      <c r="TTC16" s="11"/>
      <c r="TTD16" s="11"/>
      <c r="TTE16" s="11"/>
      <c r="TTF16" s="11"/>
      <c r="TTG16" s="11"/>
      <c r="TTH16" s="11"/>
      <c r="TTI16" s="11"/>
      <c r="TTJ16" s="11"/>
      <c r="TTK16" s="11"/>
      <c r="TTL16" s="11"/>
      <c r="TTM16" s="11"/>
      <c r="TTN16" s="11"/>
      <c r="TTO16" s="11"/>
      <c r="TTP16" s="11"/>
      <c r="TTQ16" s="11"/>
      <c r="TTR16" s="11"/>
      <c r="TTS16" s="11"/>
      <c r="TTT16" s="11"/>
      <c r="TTU16" s="11"/>
      <c r="TTV16" s="11"/>
      <c r="TTW16" s="11"/>
      <c r="TTX16" s="11"/>
      <c r="TTY16" s="11"/>
      <c r="TTZ16" s="11"/>
      <c r="TUA16" s="11"/>
      <c r="TUB16" s="11"/>
      <c r="TUC16" s="11"/>
      <c r="TUD16" s="11"/>
      <c r="TUE16" s="11"/>
      <c r="TUF16" s="11"/>
      <c r="TUG16" s="11"/>
      <c r="TUH16" s="11"/>
      <c r="TUI16" s="11"/>
      <c r="TUJ16" s="11"/>
      <c r="TUK16" s="11"/>
      <c r="TUL16" s="11"/>
      <c r="TUM16" s="11"/>
      <c r="TUN16" s="11"/>
      <c r="TUO16" s="11"/>
      <c r="TUP16" s="11"/>
      <c r="TUQ16" s="11"/>
      <c r="TUR16" s="11"/>
      <c r="TUS16" s="11"/>
      <c r="TUT16" s="11"/>
      <c r="TUU16" s="11"/>
      <c r="TUV16" s="11"/>
      <c r="TUW16" s="11"/>
      <c r="TUX16" s="11"/>
      <c r="TUY16" s="11"/>
      <c r="TUZ16" s="11"/>
      <c r="TVA16" s="11"/>
      <c r="TVB16" s="11"/>
      <c r="TVC16" s="11"/>
      <c r="TVD16" s="11"/>
      <c r="TVE16" s="11"/>
      <c r="TVF16" s="11"/>
      <c r="TVG16" s="11"/>
      <c r="TVH16" s="11"/>
      <c r="TVI16" s="11"/>
      <c r="TVJ16" s="11"/>
      <c r="TVK16" s="11"/>
      <c r="TVL16" s="11"/>
      <c r="TVM16" s="11"/>
      <c r="TVN16" s="11"/>
      <c r="TVO16" s="11"/>
      <c r="TVP16" s="11"/>
      <c r="TVQ16" s="11"/>
      <c r="TVR16" s="11"/>
      <c r="TVS16" s="11"/>
      <c r="TVT16" s="11"/>
      <c r="TVU16" s="11"/>
      <c r="TVV16" s="11"/>
      <c r="TVW16" s="11"/>
      <c r="TVX16" s="11"/>
      <c r="TVY16" s="11"/>
      <c r="TVZ16" s="11"/>
      <c r="TWA16" s="11"/>
      <c r="TWB16" s="11"/>
      <c r="TWC16" s="11"/>
      <c r="TWD16" s="11"/>
      <c r="TWE16" s="11"/>
      <c r="TWF16" s="11"/>
      <c r="TWG16" s="11"/>
      <c r="TWH16" s="11"/>
      <c r="TWI16" s="11"/>
      <c r="TWJ16" s="11"/>
      <c r="TWK16" s="11"/>
      <c r="TWL16" s="11"/>
      <c r="TWM16" s="11"/>
      <c r="TWN16" s="11"/>
      <c r="TWO16" s="11"/>
      <c r="TWP16" s="11"/>
      <c r="TWQ16" s="11"/>
      <c r="TWR16" s="11"/>
      <c r="TWS16" s="11"/>
      <c r="TWT16" s="11"/>
      <c r="TWU16" s="11"/>
      <c r="TWV16" s="11"/>
      <c r="TWW16" s="11"/>
      <c r="TWX16" s="11"/>
      <c r="TWY16" s="11"/>
      <c r="TWZ16" s="11"/>
      <c r="TXA16" s="11"/>
      <c r="TXB16" s="11"/>
      <c r="TXC16" s="11"/>
      <c r="TXD16" s="11"/>
      <c r="TXE16" s="11"/>
      <c r="TXF16" s="11"/>
      <c r="TXG16" s="11"/>
      <c r="TXH16" s="11"/>
      <c r="TXI16" s="11"/>
      <c r="TXJ16" s="11"/>
      <c r="TXK16" s="11"/>
      <c r="TXL16" s="11"/>
      <c r="TXM16" s="11"/>
      <c r="TXN16" s="11"/>
      <c r="TXO16" s="11"/>
      <c r="TXP16" s="11"/>
      <c r="TXQ16" s="11"/>
      <c r="TXR16" s="11"/>
      <c r="TXS16" s="11"/>
      <c r="TXT16" s="11"/>
      <c r="TXU16" s="11"/>
      <c r="TXV16" s="11"/>
      <c r="TXW16" s="11"/>
      <c r="TXX16" s="11"/>
      <c r="TXY16" s="11"/>
      <c r="TXZ16" s="11"/>
      <c r="TYA16" s="11"/>
      <c r="TYB16" s="11"/>
      <c r="TYC16" s="11"/>
      <c r="TYD16" s="11"/>
      <c r="TYE16" s="11"/>
      <c r="TYF16" s="11"/>
      <c r="TYG16" s="11"/>
      <c r="TYH16" s="11"/>
      <c r="TYI16" s="11"/>
      <c r="TYJ16" s="11"/>
      <c r="TYK16" s="11"/>
      <c r="TYL16" s="11"/>
      <c r="TYM16" s="11"/>
      <c r="TYN16" s="11"/>
      <c r="TYO16" s="11"/>
      <c r="TYP16" s="11"/>
      <c r="TYQ16" s="11"/>
      <c r="TYR16" s="11"/>
      <c r="TYS16" s="11"/>
      <c r="TYT16" s="11"/>
      <c r="TYU16" s="11"/>
      <c r="TYV16" s="11"/>
      <c r="TYW16" s="11"/>
      <c r="TYX16" s="11"/>
      <c r="TYY16" s="11"/>
      <c r="TYZ16" s="11"/>
      <c r="TZA16" s="11"/>
      <c r="TZB16" s="11"/>
      <c r="TZC16" s="11"/>
      <c r="TZD16" s="11"/>
      <c r="TZE16" s="11"/>
      <c r="TZF16" s="11"/>
      <c r="TZG16" s="11"/>
      <c r="TZH16" s="11"/>
      <c r="TZI16" s="11"/>
      <c r="TZJ16" s="11"/>
      <c r="TZK16" s="11"/>
      <c r="TZL16" s="11"/>
      <c r="TZM16" s="11"/>
      <c r="TZN16" s="11"/>
      <c r="TZO16" s="11"/>
      <c r="TZP16" s="11"/>
      <c r="TZQ16" s="11"/>
      <c r="TZR16" s="11"/>
      <c r="TZS16" s="11"/>
      <c r="TZT16" s="11"/>
      <c r="TZU16" s="11"/>
      <c r="TZV16" s="11"/>
      <c r="TZW16" s="11"/>
      <c r="TZX16" s="11"/>
      <c r="TZY16" s="11"/>
      <c r="TZZ16" s="11"/>
      <c r="UAA16" s="11"/>
      <c r="UAB16" s="11"/>
      <c r="UAC16" s="11"/>
      <c r="UAD16" s="11"/>
      <c r="UAE16" s="11"/>
      <c r="UAF16" s="11"/>
      <c r="UAG16" s="11"/>
      <c r="UAH16" s="11"/>
      <c r="UAI16" s="11"/>
      <c r="UAJ16" s="11"/>
      <c r="UAK16" s="11"/>
      <c r="UAL16" s="11"/>
      <c r="UAM16" s="11"/>
      <c r="UAN16" s="11"/>
      <c r="UAO16" s="11"/>
      <c r="UAP16" s="11"/>
      <c r="UAQ16" s="11"/>
      <c r="UAR16" s="11"/>
      <c r="UAS16" s="11"/>
      <c r="UAT16" s="11"/>
      <c r="UAU16" s="11"/>
      <c r="UAV16" s="11"/>
      <c r="UAW16" s="11"/>
      <c r="UAX16" s="11"/>
      <c r="UAY16" s="11"/>
      <c r="UAZ16" s="11"/>
      <c r="UBA16" s="11"/>
      <c r="UBB16" s="11"/>
      <c r="UBC16" s="11"/>
      <c r="UBD16" s="11"/>
      <c r="UBE16" s="11"/>
      <c r="UBF16" s="11"/>
      <c r="UBG16" s="11"/>
      <c r="UBH16" s="11"/>
      <c r="UBI16" s="11"/>
      <c r="UBJ16" s="11"/>
      <c r="UBK16" s="11"/>
      <c r="UBL16" s="11"/>
      <c r="UBM16" s="11"/>
      <c r="UBN16" s="11"/>
      <c r="UBO16" s="11"/>
      <c r="UBP16" s="11"/>
      <c r="UBQ16" s="11"/>
      <c r="UBR16" s="11"/>
      <c r="UBS16" s="11"/>
      <c r="UBT16" s="11"/>
      <c r="UBU16" s="11"/>
      <c r="UBV16" s="11"/>
      <c r="UBW16" s="11"/>
      <c r="UBX16" s="11"/>
      <c r="UBY16" s="11"/>
      <c r="UBZ16" s="11"/>
      <c r="UCA16" s="11"/>
      <c r="UCB16" s="11"/>
      <c r="UCC16" s="11"/>
      <c r="UCD16" s="11"/>
      <c r="UCE16" s="11"/>
      <c r="UCF16" s="11"/>
      <c r="UCG16" s="11"/>
      <c r="UCH16" s="11"/>
      <c r="UCI16" s="11"/>
      <c r="UCJ16" s="11"/>
      <c r="UCK16" s="11"/>
      <c r="UCL16" s="11"/>
      <c r="UCM16" s="11"/>
      <c r="UCN16" s="11"/>
      <c r="UCO16" s="11"/>
      <c r="UCP16" s="11"/>
      <c r="UCQ16" s="11"/>
      <c r="UCR16" s="11"/>
      <c r="UCS16" s="11"/>
      <c r="UCT16" s="11"/>
      <c r="UCU16" s="11"/>
      <c r="UCV16" s="11"/>
      <c r="UCW16" s="11"/>
      <c r="UCX16" s="11"/>
      <c r="UCY16" s="11"/>
      <c r="UCZ16" s="11"/>
      <c r="UDA16" s="11"/>
      <c r="UDB16" s="11"/>
      <c r="UDC16" s="11"/>
      <c r="UDD16" s="11"/>
      <c r="UDE16" s="11"/>
      <c r="UDF16" s="11"/>
      <c r="UDG16" s="11"/>
      <c r="UDH16" s="11"/>
      <c r="UDI16" s="11"/>
      <c r="UDJ16" s="11"/>
      <c r="UDK16" s="11"/>
      <c r="UDL16" s="11"/>
      <c r="UDM16" s="11"/>
      <c r="UDN16" s="11"/>
      <c r="UDO16" s="11"/>
      <c r="UDP16" s="11"/>
      <c r="UDQ16" s="11"/>
      <c r="UDR16" s="11"/>
      <c r="UDS16" s="11"/>
      <c r="UDT16" s="11"/>
      <c r="UDU16" s="11"/>
      <c r="UDV16" s="11"/>
      <c r="UDW16" s="11"/>
      <c r="UDX16" s="11"/>
      <c r="UDY16" s="11"/>
      <c r="UDZ16" s="11"/>
      <c r="UEA16" s="11"/>
      <c r="UEB16" s="11"/>
      <c r="UEC16" s="11"/>
      <c r="UED16" s="11"/>
      <c r="UEE16" s="11"/>
      <c r="UEF16" s="11"/>
      <c r="UEG16" s="11"/>
      <c r="UEH16" s="11"/>
      <c r="UEI16" s="11"/>
      <c r="UEJ16" s="11"/>
      <c r="UEK16" s="11"/>
      <c r="UEL16" s="11"/>
      <c r="UEM16" s="11"/>
      <c r="UEN16" s="11"/>
      <c r="UEO16" s="11"/>
      <c r="UEP16" s="11"/>
      <c r="UEQ16" s="11"/>
      <c r="UER16" s="11"/>
      <c r="UES16" s="11"/>
      <c r="UET16" s="11"/>
      <c r="UEU16" s="11"/>
      <c r="UEV16" s="11"/>
      <c r="UEW16" s="11"/>
      <c r="UEX16" s="11"/>
      <c r="UEY16" s="11"/>
      <c r="UEZ16" s="11"/>
      <c r="UFA16" s="11"/>
      <c r="UFB16" s="11"/>
      <c r="UFC16" s="11"/>
      <c r="UFD16" s="11"/>
      <c r="UFE16" s="11"/>
      <c r="UFF16" s="11"/>
      <c r="UFG16" s="11"/>
      <c r="UFH16" s="11"/>
      <c r="UFI16" s="11"/>
      <c r="UFJ16" s="11"/>
      <c r="UFK16" s="11"/>
      <c r="UFL16" s="11"/>
      <c r="UFM16" s="11"/>
      <c r="UFN16" s="11"/>
      <c r="UFO16" s="11"/>
      <c r="UFP16" s="11"/>
      <c r="UFQ16" s="11"/>
      <c r="UFR16" s="11"/>
      <c r="UFS16" s="11"/>
      <c r="UFT16" s="11"/>
      <c r="UFU16" s="11"/>
      <c r="UFV16" s="11"/>
      <c r="UFW16" s="11"/>
      <c r="UFX16" s="11"/>
      <c r="UFY16" s="11"/>
      <c r="UFZ16" s="11"/>
      <c r="UGA16" s="11"/>
      <c r="UGB16" s="11"/>
      <c r="UGC16" s="11"/>
      <c r="UGD16" s="11"/>
      <c r="UGE16" s="11"/>
      <c r="UGF16" s="11"/>
      <c r="UGG16" s="11"/>
      <c r="UGH16" s="11"/>
      <c r="UGI16" s="11"/>
      <c r="UGJ16" s="11"/>
      <c r="UGK16" s="11"/>
      <c r="UGL16" s="11"/>
      <c r="UGM16" s="11"/>
      <c r="UGN16" s="11"/>
      <c r="UGO16" s="11"/>
      <c r="UGP16" s="11"/>
      <c r="UGQ16" s="11"/>
      <c r="UGR16" s="11"/>
      <c r="UGS16" s="11"/>
      <c r="UGT16" s="11"/>
      <c r="UGU16" s="11"/>
      <c r="UGV16" s="11"/>
      <c r="UGW16" s="11"/>
      <c r="UGX16" s="11"/>
      <c r="UGY16" s="11"/>
      <c r="UGZ16" s="11"/>
      <c r="UHA16" s="11"/>
      <c r="UHB16" s="11"/>
      <c r="UHC16" s="11"/>
      <c r="UHD16" s="11"/>
      <c r="UHE16" s="11"/>
      <c r="UHF16" s="11"/>
      <c r="UHG16" s="11"/>
      <c r="UHH16" s="11"/>
      <c r="UHI16" s="11"/>
      <c r="UHJ16" s="11"/>
      <c r="UHK16" s="11"/>
      <c r="UHL16" s="11"/>
      <c r="UHM16" s="11"/>
      <c r="UHN16" s="11"/>
      <c r="UHO16" s="11"/>
      <c r="UHP16" s="11"/>
      <c r="UHQ16" s="11"/>
      <c r="UHR16" s="11"/>
      <c r="UHS16" s="11"/>
      <c r="UHT16" s="11"/>
      <c r="UHU16" s="11"/>
      <c r="UHV16" s="11"/>
      <c r="UHW16" s="11"/>
      <c r="UHX16" s="11"/>
      <c r="UHY16" s="11"/>
      <c r="UHZ16" s="11"/>
      <c r="UIA16" s="11"/>
      <c r="UIB16" s="11"/>
      <c r="UIC16" s="11"/>
      <c r="UID16" s="11"/>
      <c r="UIE16" s="11"/>
      <c r="UIF16" s="11"/>
      <c r="UIG16" s="11"/>
      <c r="UIH16" s="11"/>
      <c r="UII16" s="11"/>
      <c r="UIJ16" s="11"/>
      <c r="UIK16" s="11"/>
      <c r="UIL16" s="11"/>
      <c r="UIM16" s="11"/>
      <c r="UIN16" s="11"/>
      <c r="UIO16" s="11"/>
      <c r="UIP16" s="11"/>
      <c r="UIQ16" s="11"/>
      <c r="UIR16" s="11"/>
      <c r="UIS16" s="11"/>
      <c r="UIT16" s="11"/>
      <c r="UIU16" s="11"/>
      <c r="UIV16" s="11"/>
      <c r="UIW16" s="11"/>
      <c r="UIX16" s="11"/>
      <c r="UIY16" s="11"/>
      <c r="UIZ16" s="11"/>
      <c r="UJA16" s="11"/>
      <c r="UJB16" s="11"/>
      <c r="UJC16" s="11"/>
      <c r="UJD16" s="11"/>
      <c r="UJE16" s="11"/>
      <c r="UJF16" s="11"/>
      <c r="UJG16" s="11"/>
      <c r="UJH16" s="11"/>
      <c r="UJI16" s="11"/>
      <c r="UJJ16" s="11"/>
      <c r="UJK16" s="11"/>
      <c r="UJL16" s="11"/>
      <c r="UJM16" s="11"/>
      <c r="UJN16" s="11"/>
      <c r="UJO16" s="11"/>
      <c r="UJP16" s="11"/>
      <c r="UJQ16" s="11"/>
      <c r="UJR16" s="11"/>
      <c r="UJS16" s="11"/>
      <c r="UJT16" s="11"/>
      <c r="UJU16" s="11"/>
      <c r="UJV16" s="11"/>
      <c r="UJW16" s="11"/>
      <c r="UJX16" s="11"/>
      <c r="UJY16" s="11"/>
      <c r="UJZ16" s="11"/>
      <c r="UKA16" s="11"/>
      <c r="UKB16" s="11"/>
      <c r="UKC16" s="11"/>
      <c r="UKD16" s="11"/>
      <c r="UKE16" s="11"/>
      <c r="UKF16" s="11"/>
      <c r="UKG16" s="11"/>
      <c r="UKH16" s="11"/>
      <c r="UKI16" s="11"/>
      <c r="UKJ16" s="11"/>
      <c r="UKK16" s="11"/>
      <c r="UKL16" s="11"/>
      <c r="UKM16" s="11"/>
      <c r="UKN16" s="11"/>
      <c r="UKO16" s="11"/>
      <c r="UKP16" s="11"/>
      <c r="UKQ16" s="11"/>
      <c r="UKR16" s="11"/>
      <c r="UKS16" s="11"/>
      <c r="UKT16" s="11"/>
      <c r="UKU16" s="11"/>
      <c r="UKV16" s="11"/>
      <c r="UKW16" s="11"/>
      <c r="UKX16" s="11"/>
      <c r="UKY16" s="11"/>
      <c r="UKZ16" s="11"/>
      <c r="ULA16" s="11"/>
      <c r="ULB16" s="11"/>
      <c r="ULC16" s="11"/>
      <c r="ULD16" s="11"/>
      <c r="ULE16" s="11"/>
      <c r="ULF16" s="11"/>
      <c r="ULG16" s="11"/>
      <c r="ULH16" s="11"/>
      <c r="ULI16" s="11"/>
      <c r="ULJ16" s="11"/>
      <c r="ULK16" s="11"/>
      <c r="ULL16" s="11"/>
      <c r="ULM16" s="11"/>
      <c r="ULN16" s="11"/>
      <c r="ULO16" s="11"/>
      <c r="ULP16" s="11"/>
      <c r="ULQ16" s="11"/>
      <c r="ULR16" s="11"/>
      <c r="ULS16" s="11"/>
      <c r="ULT16" s="11"/>
      <c r="ULU16" s="11"/>
      <c r="ULV16" s="11"/>
      <c r="ULW16" s="11"/>
      <c r="ULX16" s="11"/>
      <c r="ULY16" s="11"/>
      <c r="ULZ16" s="11"/>
      <c r="UMA16" s="11"/>
      <c r="UMB16" s="11"/>
      <c r="UMC16" s="11"/>
      <c r="UMD16" s="11"/>
      <c r="UME16" s="11"/>
      <c r="UMF16" s="11"/>
      <c r="UMG16" s="11"/>
      <c r="UMH16" s="11"/>
      <c r="UMI16" s="11"/>
      <c r="UMJ16" s="11"/>
      <c r="UMK16" s="11"/>
      <c r="UML16" s="11"/>
      <c r="UMM16" s="11"/>
      <c r="UMN16" s="11"/>
      <c r="UMO16" s="11"/>
      <c r="UMP16" s="11"/>
      <c r="UMQ16" s="11"/>
      <c r="UMR16" s="11"/>
      <c r="UMS16" s="11"/>
      <c r="UMT16" s="11"/>
      <c r="UMU16" s="11"/>
      <c r="UMV16" s="11"/>
      <c r="UMW16" s="11"/>
      <c r="UMX16" s="11"/>
      <c r="UMY16" s="11"/>
      <c r="UMZ16" s="11"/>
      <c r="UNA16" s="11"/>
      <c r="UNB16" s="11"/>
      <c r="UNC16" s="11"/>
      <c r="UND16" s="11"/>
      <c r="UNE16" s="11"/>
      <c r="UNF16" s="11"/>
      <c r="UNG16" s="11"/>
      <c r="UNH16" s="11"/>
      <c r="UNI16" s="11"/>
      <c r="UNJ16" s="11"/>
      <c r="UNK16" s="11"/>
      <c r="UNL16" s="11"/>
      <c r="UNM16" s="11"/>
      <c r="UNN16" s="11"/>
      <c r="UNO16" s="11"/>
      <c r="UNP16" s="11"/>
      <c r="UNQ16" s="11"/>
      <c r="UNR16" s="11"/>
      <c r="UNS16" s="11"/>
      <c r="UNT16" s="11"/>
      <c r="UNU16" s="11"/>
      <c r="UNV16" s="11"/>
      <c r="UNW16" s="11"/>
      <c r="UNX16" s="11"/>
      <c r="UNY16" s="11"/>
      <c r="UNZ16" s="11"/>
      <c r="UOA16" s="11"/>
      <c r="UOB16" s="11"/>
      <c r="UOC16" s="11"/>
      <c r="UOD16" s="11"/>
      <c r="UOE16" s="11"/>
      <c r="UOF16" s="11"/>
      <c r="UOG16" s="11"/>
      <c r="UOH16" s="11"/>
      <c r="UOI16" s="11"/>
      <c r="UOJ16" s="11"/>
      <c r="UOK16" s="11"/>
      <c r="UOL16" s="11"/>
      <c r="UOM16" s="11"/>
      <c r="UON16" s="11"/>
      <c r="UOO16" s="11"/>
      <c r="UOP16" s="11"/>
      <c r="UOQ16" s="11"/>
      <c r="UOR16" s="11"/>
      <c r="UOS16" s="11"/>
      <c r="UOT16" s="11"/>
      <c r="UOU16" s="11"/>
      <c r="UOV16" s="11"/>
      <c r="UOW16" s="11"/>
      <c r="UOX16" s="11"/>
      <c r="UOY16" s="11"/>
      <c r="UOZ16" s="11"/>
      <c r="UPA16" s="11"/>
      <c r="UPB16" s="11"/>
      <c r="UPC16" s="11"/>
      <c r="UPD16" s="11"/>
      <c r="UPE16" s="11"/>
      <c r="UPF16" s="11"/>
      <c r="UPG16" s="11"/>
      <c r="UPH16" s="11"/>
      <c r="UPI16" s="11"/>
      <c r="UPJ16" s="11"/>
      <c r="UPK16" s="11"/>
      <c r="UPL16" s="11"/>
      <c r="UPM16" s="11"/>
      <c r="UPN16" s="11"/>
      <c r="UPO16" s="11"/>
      <c r="UPP16" s="11"/>
      <c r="UPQ16" s="11"/>
      <c r="UPR16" s="11"/>
      <c r="UPS16" s="11"/>
      <c r="UPT16" s="11"/>
      <c r="UPU16" s="11"/>
      <c r="UPV16" s="11"/>
      <c r="UPW16" s="11"/>
      <c r="UPX16" s="11"/>
      <c r="UPY16" s="11"/>
      <c r="UPZ16" s="11"/>
      <c r="UQA16" s="11"/>
      <c r="UQB16" s="11"/>
      <c r="UQC16" s="11"/>
      <c r="UQD16" s="11"/>
      <c r="UQE16" s="11"/>
      <c r="UQF16" s="11"/>
      <c r="UQG16" s="11"/>
      <c r="UQH16" s="11"/>
      <c r="UQI16" s="11"/>
      <c r="UQJ16" s="11"/>
      <c r="UQK16" s="11"/>
      <c r="UQL16" s="11"/>
      <c r="UQM16" s="11"/>
      <c r="UQN16" s="11"/>
      <c r="UQO16" s="11"/>
      <c r="UQP16" s="11"/>
      <c r="UQQ16" s="11"/>
      <c r="UQR16" s="11"/>
      <c r="UQS16" s="11"/>
      <c r="UQT16" s="11"/>
      <c r="UQU16" s="11"/>
      <c r="UQV16" s="11"/>
      <c r="UQW16" s="11"/>
      <c r="UQX16" s="11"/>
      <c r="UQY16" s="11"/>
      <c r="UQZ16" s="11"/>
      <c r="URA16" s="11"/>
      <c r="URB16" s="11"/>
      <c r="URC16" s="11"/>
      <c r="URD16" s="11"/>
      <c r="URE16" s="11"/>
      <c r="URF16" s="11"/>
      <c r="URG16" s="11"/>
      <c r="URH16" s="11"/>
      <c r="URI16" s="11"/>
      <c r="URJ16" s="11"/>
      <c r="URK16" s="11"/>
      <c r="URL16" s="11"/>
      <c r="URM16" s="11"/>
      <c r="URN16" s="11"/>
      <c r="URO16" s="11"/>
      <c r="URP16" s="11"/>
      <c r="URQ16" s="11"/>
      <c r="URR16" s="11"/>
      <c r="URS16" s="11"/>
      <c r="URT16" s="11"/>
      <c r="URU16" s="11"/>
      <c r="URV16" s="11"/>
      <c r="URW16" s="11"/>
      <c r="URX16" s="11"/>
      <c r="URY16" s="11"/>
      <c r="URZ16" s="11"/>
      <c r="USA16" s="11"/>
      <c r="USB16" s="11"/>
      <c r="USC16" s="11"/>
      <c r="USD16" s="11"/>
      <c r="USE16" s="11"/>
      <c r="USF16" s="11"/>
      <c r="USG16" s="11"/>
      <c r="USH16" s="11"/>
      <c r="USI16" s="11"/>
      <c r="USJ16" s="11"/>
      <c r="USK16" s="11"/>
      <c r="USL16" s="11"/>
      <c r="USM16" s="11"/>
      <c r="USN16" s="11"/>
      <c r="USO16" s="11"/>
      <c r="USP16" s="11"/>
      <c r="USQ16" s="11"/>
      <c r="USR16" s="11"/>
      <c r="USS16" s="11"/>
      <c r="UST16" s="11"/>
      <c r="USU16" s="11"/>
      <c r="USV16" s="11"/>
      <c r="USW16" s="11"/>
      <c r="USX16" s="11"/>
      <c r="USY16" s="11"/>
      <c r="USZ16" s="11"/>
      <c r="UTA16" s="11"/>
      <c r="UTB16" s="11"/>
      <c r="UTC16" s="11"/>
      <c r="UTD16" s="11"/>
      <c r="UTE16" s="11"/>
      <c r="UTF16" s="11"/>
      <c r="UTG16" s="11"/>
      <c r="UTH16" s="11"/>
      <c r="UTI16" s="11"/>
      <c r="UTJ16" s="11"/>
      <c r="UTK16" s="11"/>
      <c r="UTL16" s="11"/>
      <c r="UTM16" s="11"/>
      <c r="UTN16" s="11"/>
      <c r="UTO16" s="11"/>
      <c r="UTP16" s="11"/>
      <c r="UTQ16" s="11"/>
      <c r="UTR16" s="11"/>
      <c r="UTS16" s="11"/>
      <c r="UTT16" s="11"/>
      <c r="UTU16" s="11"/>
      <c r="UTV16" s="11"/>
      <c r="UTW16" s="11"/>
      <c r="UTX16" s="11"/>
      <c r="UTY16" s="11"/>
      <c r="UTZ16" s="11"/>
      <c r="UUA16" s="11"/>
      <c r="UUB16" s="11"/>
      <c r="UUC16" s="11"/>
      <c r="UUD16" s="11"/>
      <c r="UUE16" s="11"/>
      <c r="UUF16" s="11"/>
      <c r="UUG16" s="11"/>
      <c r="UUH16" s="11"/>
      <c r="UUI16" s="11"/>
      <c r="UUJ16" s="11"/>
      <c r="UUK16" s="11"/>
      <c r="UUL16" s="11"/>
      <c r="UUM16" s="11"/>
      <c r="UUN16" s="11"/>
      <c r="UUO16" s="11"/>
      <c r="UUP16" s="11"/>
      <c r="UUQ16" s="11"/>
      <c r="UUR16" s="11"/>
      <c r="UUS16" s="11"/>
      <c r="UUT16" s="11"/>
      <c r="UUU16" s="11"/>
      <c r="UUV16" s="11"/>
      <c r="UUW16" s="11"/>
      <c r="UUX16" s="11"/>
      <c r="UUY16" s="11"/>
      <c r="UUZ16" s="11"/>
      <c r="UVA16" s="11"/>
      <c r="UVB16" s="11"/>
      <c r="UVC16" s="11"/>
      <c r="UVD16" s="11"/>
      <c r="UVE16" s="11"/>
      <c r="UVF16" s="11"/>
      <c r="UVG16" s="11"/>
      <c r="UVH16" s="11"/>
      <c r="UVI16" s="11"/>
      <c r="UVJ16" s="11"/>
      <c r="UVK16" s="11"/>
      <c r="UVL16" s="11"/>
      <c r="UVM16" s="11"/>
      <c r="UVN16" s="11"/>
      <c r="UVO16" s="11"/>
      <c r="UVP16" s="11"/>
      <c r="UVQ16" s="11"/>
      <c r="UVR16" s="11"/>
      <c r="UVS16" s="11"/>
      <c r="UVT16" s="11"/>
      <c r="UVU16" s="11"/>
      <c r="UVV16" s="11"/>
      <c r="UVW16" s="11"/>
      <c r="UVX16" s="11"/>
      <c r="UVY16" s="11"/>
      <c r="UVZ16" s="11"/>
      <c r="UWA16" s="11"/>
      <c r="UWB16" s="11"/>
      <c r="UWC16" s="11"/>
      <c r="UWD16" s="11"/>
      <c r="UWE16" s="11"/>
      <c r="UWF16" s="11"/>
      <c r="UWG16" s="11"/>
      <c r="UWH16" s="11"/>
      <c r="UWI16" s="11"/>
      <c r="UWJ16" s="11"/>
      <c r="UWK16" s="11"/>
      <c r="UWL16" s="11"/>
      <c r="UWM16" s="11"/>
      <c r="UWN16" s="11"/>
      <c r="UWO16" s="11"/>
      <c r="UWP16" s="11"/>
      <c r="UWQ16" s="11"/>
      <c r="UWR16" s="11"/>
      <c r="UWS16" s="11"/>
      <c r="UWT16" s="11"/>
      <c r="UWU16" s="11"/>
      <c r="UWV16" s="11"/>
      <c r="UWW16" s="11"/>
      <c r="UWX16" s="11"/>
      <c r="UWY16" s="11"/>
      <c r="UWZ16" s="11"/>
      <c r="UXA16" s="11"/>
      <c r="UXB16" s="11"/>
      <c r="UXC16" s="11"/>
      <c r="UXD16" s="11"/>
      <c r="UXE16" s="11"/>
      <c r="UXF16" s="11"/>
      <c r="UXG16" s="11"/>
      <c r="UXH16" s="11"/>
      <c r="UXI16" s="11"/>
      <c r="UXJ16" s="11"/>
      <c r="UXK16" s="11"/>
      <c r="UXL16" s="11"/>
      <c r="UXM16" s="11"/>
      <c r="UXN16" s="11"/>
      <c r="UXO16" s="11"/>
      <c r="UXP16" s="11"/>
      <c r="UXQ16" s="11"/>
      <c r="UXR16" s="11"/>
      <c r="UXS16" s="11"/>
      <c r="UXT16" s="11"/>
      <c r="UXU16" s="11"/>
      <c r="UXV16" s="11"/>
      <c r="UXW16" s="11"/>
      <c r="UXX16" s="11"/>
      <c r="UXY16" s="11"/>
      <c r="UXZ16" s="11"/>
      <c r="UYA16" s="11"/>
      <c r="UYB16" s="11"/>
      <c r="UYC16" s="11"/>
      <c r="UYD16" s="11"/>
      <c r="UYE16" s="11"/>
      <c r="UYF16" s="11"/>
      <c r="UYG16" s="11"/>
      <c r="UYH16" s="11"/>
      <c r="UYI16" s="11"/>
      <c r="UYJ16" s="11"/>
      <c r="UYK16" s="11"/>
      <c r="UYL16" s="11"/>
      <c r="UYM16" s="11"/>
      <c r="UYN16" s="11"/>
      <c r="UYO16" s="11"/>
      <c r="UYP16" s="11"/>
      <c r="UYQ16" s="11"/>
      <c r="UYR16" s="11"/>
      <c r="UYS16" s="11"/>
      <c r="UYT16" s="11"/>
      <c r="UYU16" s="11"/>
      <c r="UYV16" s="11"/>
      <c r="UYW16" s="11"/>
      <c r="UYX16" s="11"/>
      <c r="UYY16" s="11"/>
      <c r="UYZ16" s="11"/>
      <c r="UZA16" s="11"/>
      <c r="UZB16" s="11"/>
      <c r="UZC16" s="11"/>
      <c r="UZD16" s="11"/>
      <c r="UZE16" s="11"/>
      <c r="UZF16" s="11"/>
      <c r="UZG16" s="11"/>
      <c r="UZH16" s="11"/>
      <c r="UZI16" s="11"/>
      <c r="UZJ16" s="11"/>
      <c r="UZK16" s="11"/>
      <c r="UZL16" s="11"/>
      <c r="UZM16" s="11"/>
      <c r="UZN16" s="11"/>
      <c r="UZO16" s="11"/>
      <c r="UZP16" s="11"/>
      <c r="UZQ16" s="11"/>
      <c r="UZR16" s="11"/>
      <c r="UZS16" s="11"/>
      <c r="UZT16" s="11"/>
      <c r="UZU16" s="11"/>
      <c r="UZV16" s="11"/>
      <c r="UZW16" s="11"/>
      <c r="UZX16" s="11"/>
      <c r="UZY16" s="11"/>
      <c r="UZZ16" s="11"/>
      <c r="VAA16" s="11"/>
      <c r="VAB16" s="11"/>
      <c r="VAC16" s="11"/>
      <c r="VAD16" s="11"/>
      <c r="VAE16" s="11"/>
      <c r="VAF16" s="11"/>
      <c r="VAG16" s="11"/>
      <c r="VAH16" s="11"/>
      <c r="VAI16" s="11"/>
      <c r="VAJ16" s="11"/>
      <c r="VAK16" s="11"/>
      <c r="VAL16" s="11"/>
      <c r="VAM16" s="11"/>
      <c r="VAN16" s="11"/>
      <c r="VAO16" s="11"/>
      <c r="VAP16" s="11"/>
      <c r="VAQ16" s="11"/>
      <c r="VAR16" s="11"/>
      <c r="VAS16" s="11"/>
      <c r="VAT16" s="11"/>
      <c r="VAU16" s="11"/>
      <c r="VAV16" s="11"/>
      <c r="VAW16" s="11"/>
      <c r="VAX16" s="11"/>
      <c r="VAY16" s="11"/>
      <c r="VAZ16" s="11"/>
      <c r="VBA16" s="11"/>
      <c r="VBB16" s="11"/>
      <c r="VBC16" s="11"/>
      <c r="VBD16" s="11"/>
      <c r="VBE16" s="11"/>
      <c r="VBF16" s="11"/>
      <c r="VBG16" s="11"/>
      <c r="VBH16" s="11"/>
      <c r="VBI16" s="11"/>
      <c r="VBJ16" s="11"/>
      <c r="VBK16" s="11"/>
      <c r="VBL16" s="11"/>
      <c r="VBM16" s="11"/>
      <c r="VBN16" s="11"/>
      <c r="VBO16" s="11"/>
      <c r="VBP16" s="11"/>
      <c r="VBQ16" s="11"/>
      <c r="VBR16" s="11"/>
      <c r="VBS16" s="11"/>
      <c r="VBT16" s="11"/>
      <c r="VBU16" s="11"/>
      <c r="VBV16" s="11"/>
      <c r="VBW16" s="11"/>
      <c r="VBX16" s="11"/>
      <c r="VBY16" s="11"/>
      <c r="VBZ16" s="11"/>
      <c r="VCA16" s="11"/>
      <c r="VCB16" s="11"/>
      <c r="VCC16" s="11"/>
      <c r="VCD16" s="11"/>
      <c r="VCE16" s="11"/>
      <c r="VCF16" s="11"/>
      <c r="VCG16" s="11"/>
      <c r="VCH16" s="11"/>
      <c r="VCI16" s="11"/>
      <c r="VCJ16" s="11"/>
      <c r="VCK16" s="11"/>
      <c r="VCL16" s="11"/>
      <c r="VCM16" s="11"/>
      <c r="VCN16" s="11"/>
      <c r="VCO16" s="11"/>
      <c r="VCP16" s="11"/>
      <c r="VCQ16" s="11"/>
      <c r="VCR16" s="11"/>
      <c r="VCS16" s="11"/>
      <c r="VCT16" s="11"/>
      <c r="VCU16" s="11"/>
      <c r="VCV16" s="11"/>
      <c r="VCW16" s="11"/>
      <c r="VCX16" s="11"/>
      <c r="VCY16" s="11"/>
      <c r="VCZ16" s="11"/>
      <c r="VDA16" s="11"/>
      <c r="VDB16" s="11"/>
      <c r="VDC16" s="11"/>
      <c r="VDD16" s="11"/>
      <c r="VDE16" s="11"/>
      <c r="VDF16" s="11"/>
      <c r="VDG16" s="11"/>
      <c r="VDH16" s="11"/>
      <c r="VDI16" s="11"/>
      <c r="VDJ16" s="11"/>
      <c r="VDK16" s="11"/>
      <c r="VDL16" s="11"/>
      <c r="VDM16" s="11"/>
      <c r="VDN16" s="11"/>
      <c r="VDO16" s="11"/>
      <c r="VDP16" s="11"/>
      <c r="VDQ16" s="11"/>
      <c r="VDR16" s="11"/>
      <c r="VDS16" s="11"/>
      <c r="VDT16" s="11"/>
      <c r="VDU16" s="11"/>
      <c r="VDV16" s="11"/>
      <c r="VDW16" s="11"/>
      <c r="VDX16" s="11"/>
      <c r="VDY16" s="11"/>
      <c r="VDZ16" s="11"/>
      <c r="VEA16" s="11"/>
      <c r="VEB16" s="11"/>
      <c r="VEC16" s="11"/>
      <c r="VED16" s="11"/>
      <c r="VEE16" s="11"/>
      <c r="VEF16" s="11"/>
      <c r="VEG16" s="11"/>
      <c r="VEH16" s="11"/>
      <c r="VEI16" s="11"/>
      <c r="VEJ16" s="11"/>
      <c r="VEK16" s="11"/>
      <c r="VEL16" s="11"/>
      <c r="VEM16" s="11"/>
      <c r="VEN16" s="11"/>
      <c r="VEO16" s="11"/>
      <c r="VEP16" s="11"/>
      <c r="VEQ16" s="11"/>
      <c r="VER16" s="11"/>
      <c r="VES16" s="11"/>
      <c r="VET16" s="11"/>
      <c r="VEU16" s="11"/>
      <c r="VEV16" s="11"/>
      <c r="VEW16" s="11"/>
      <c r="VEX16" s="11"/>
      <c r="VEY16" s="11"/>
      <c r="VEZ16" s="11"/>
      <c r="VFA16" s="11"/>
      <c r="VFB16" s="11"/>
      <c r="VFC16" s="11"/>
      <c r="VFD16" s="11"/>
      <c r="VFE16" s="11"/>
      <c r="VFF16" s="11"/>
      <c r="VFG16" s="11"/>
      <c r="VFH16" s="11"/>
      <c r="VFI16" s="11"/>
      <c r="VFJ16" s="11"/>
      <c r="VFK16" s="11"/>
      <c r="VFL16" s="11"/>
      <c r="VFM16" s="11"/>
      <c r="VFN16" s="11"/>
      <c r="VFO16" s="11"/>
      <c r="VFP16" s="11"/>
      <c r="VFQ16" s="11"/>
      <c r="VFR16" s="11"/>
      <c r="VFS16" s="11"/>
      <c r="VFT16" s="11"/>
      <c r="VFU16" s="11"/>
      <c r="VFV16" s="11"/>
      <c r="VFW16" s="11"/>
      <c r="VFX16" s="11"/>
      <c r="VFY16" s="11"/>
      <c r="VFZ16" s="11"/>
      <c r="VGA16" s="11"/>
      <c r="VGB16" s="11"/>
      <c r="VGC16" s="11"/>
      <c r="VGD16" s="11"/>
      <c r="VGE16" s="11"/>
      <c r="VGF16" s="11"/>
      <c r="VGG16" s="11"/>
      <c r="VGH16" s="11"/>
      <c r="VGI16" s="11"/>
      <c r="VGJ16" s="11"/>
      <c r="VGK16" s="11"/>
      <c r="VGL16" s="11"/>
      <c r="VGM16" s="11"/>
      <c r="VGN16" s="11"/>
      <c r="VGO16" s="11"/>
      <c r="VGP16" s="11"/>
      <c r="VGQ16" s="11"/>
      <c r="VGR16" s="11"/>
      <c r="VGS16" s="11"/>
      <c r="VGT16" s="11"/>
      <c r="VGU16" s="11"/>
      <c r="VGV16" s="11"/>
      <c r="VGW16" s="11"/>
      <c r="VGX16" s="11"/>
      <c r="VGY16" s="11"/>
      <c r="VGZ16" s="11"/>
      <c r="VHA16" s="11"/>
      <c r="VHB16" s="11"/>
      <c r="VHC16" s="11"/>
      <c r="VHD16" s="11"/>
      <c r="VHE16" s="11"/>
      <c r="VHF16" s="11"/>
      <c r="VHG16" s="11"/>
      <c r="VHH16" s="11"/>
      <c r="VHI16" s="11"/>
      <c r="VHJ16" s="11"/>
      <c r="VHK16" s="11"/>
      <c r="VHL16" s="11"/>
      <c r="VHM16" s="11"/>
      <c r="VHN16" s="11"/>
      <c r="VHO16" s="11"/>
      <c r="VHP16" s="11"/>
      <c r="VHQ16" s="11"/>
      <c r="VHR16" s="11"/>
      <c r="VHS16" s="11"/>
      <c r="VHT16" s="11"/>
      <c r="VHU16" s="11"/>
      <c r="VHV16" s="11"/>
      <c r="VHW16" s="11"/>
      <c r="VHX16" s="11"/>
      <c r="VHY16" s="11"/>
      <c r="VHZ16" s="11"/>
      <c r="VIA16" s="11"/>
      <c r="VIB16" s="11"/>
      <c r="VIC16" s="11"/>
      <c r="VID16" s="11"/>
      <c r="VIE16" s="11"/>
      <c r="VIF16" s="11"/>
      <c r="VIG16" s="11"/>
      <c r="VIH16" s="11"/>
      <c r="VII16" s="11"/>
      <c r="VIJ16" s="11"/>
      <c r="VIK16" s="11"/>
      <c r="VIL16" s="11"/>
      <c r="VIM16" s="11"/>
      <c r="VIN16" s="11"/>
      <c r="VIO16" s="11"/>
      <c r="VIP16" s="11"/>
      <c r="VIQ16" s="11"/>
      <c r="VIR16" s="11"/>
      <c r="VIS16" s="11"/>
      <c r="VIT16" s="11"/>
      <c r="VIU16" s="11"/>
      <c r="VIV16" s="11"/>
      <c r="VIW16" s="11"/>
      <c r="VIX16" s="11"/>
      <c r="VIY16" s="11"/>
      <c r="VIZ16" s="11"/>
      <c r="VJA16" s="11"/>
      <c r="VJB16" s="11"/>
      <c r="VJC16" s="11"/>
      <c r="VJD16" s="11"/>
      <c r="VJE16" s="11"/>
      <c r="VJF16" s="11"/>
      <c r="VJG16" s="11"/>
      <c r="VJH16" s="11"/>
      <c r="VJI16" s="11"/>
      <c r="VJJ16" s="11"/>
      <c r="VJK16" s="11"/>
      <c r="VJL16" s="11"/>
      <c r="VJM16" s="11"/>
      <c r="VJN16" s="11"/>
      <c r="VJO16" s="11"/>
      <c r="VJP16" s="11"/>
      <c r="VJQ16" s="11"/>
      <c r="VJR16" s="11"/>
      <c r="VJS16" s="11"/>
      <c r="VJT16" s="11"/>
      <c r="VJU16" s="11"/>
      <c r="VJV16" s="11"/>
      <c r="VJW16" s="11"/>
      <c r="VJX16" s="11"/>
      <c r="VJY16" s="11"/>
      <c r="VJZ16" s="11"/>
      <c r="VKA16" s="11"/>
      <c r="VKB16" s="11"/>
      <c r="VKC16" s="11"/>
      <c r="VKD16" s="11"/>
      <c r="VKE16" s="11"/>
      <c r="VKF16" s="11"/>
      <c r="VKG16" s="11"/>
      <c r="VKH16" s="11"/>
      <c r="VKI16" s="11"/>
      <c r="VKJ16" s="11"/>
      <c r="VKK16" s="11"/>
      <c r="VKL16" s="11"/>
      <c r="VKM16" s="11"/>
      <c r="VKN16" s="11"/>
      <c r="VKO16" s="11"/>
      <c r="VKP16" s="11"/>
      <c r="VKQ16" s="11"/>
      <c r="VKR16" s="11"/>
      <c r="VKS16" s="11"/>
      <c r="VKT16" s="11"/>
      <c r="VKU16" s="11"/>
      <c r="VKV16" s="11"/>
      <c r="VKW16" s="11"/>
      <c r="VKX16" s="11"/>
      <c r="VKY16" s="11"/>
      <c r="VKZ16" s="11"/>
      <c r="VLA16" s="11"/>
      <c r="VLB16" s="11"/>
      <c r="VLC16" s="11"/>
      <c r="VLD16" s="11"/>
      <c r="VLE16" s="11"/>
      <c r="VLF16" s="11"/>
      <c r="VLG16" s="11"/>
      <c r="VLH16" s="11"/>
      <c r="VLI16" s="11"/>
      <c r="VLJ16" s="11"/>
      <c r="VLK16" s="11"/>
      <c r="VLL16" s="11"/>
      <c r="VLM16" s="11"/>
      <c r="VLN16" s="11"/>
      <c r="VLO16" s="11"/>
      <c r="VLP16" s="11"/>
      <c r="VLQ16" s="11"/>
      <c r="VLR16" s="11"/>
      <c r="VLS16" s="11"/>
      <c r="VLT16" s="11"/>
      <c r="VLU16" s="11"/>
      <c r="VLV16" s="11"/>
      <c r="VLW16" s="11"/>
      <c r="VLX16" s="11"/>
      <c r="VLY16" s="11"/>
      <c r="VLZ16" s="11"/>
      <c r="VMA16" s="11"/>
      <c r="VMB16" s="11"/>
      <c r="VMC16" s="11"/>
      <c r="VMD16" s="11"/>
      <c r="VME16" s="11"/>
      <c r="VMF16" s="11"/>
      <c r="VMG16" s="11"/>
      <c r="VMH16" s="11"/>
      <c r="VMI16" s="11"/>
      <c r="VMJ16" s="11"/>
      <c r="VMK16" s="11"/>
      <c r="VML16" s="11"/>
      <c r="VMM16" s="11"/>
      <c r="VMN16" s="11"/>
      <c r="VMO16" s="11"/>
      <c r="VMP16" s="11"/>
      <c r="VMQ16" s="11"/>
      <c r="VMR16" s="11"/>
      <c r="VMS16" s="11"/>
      <c r="VMT16" s="11"/>
      <c r="VMU16" s="11"/>
      <c r="VMV16" s="11"/>
      <c r="VMW16" s="11"/>
      <c r="VMX16" s="11"/>
      <c r="VMY16" s="11"/>
      <c r="VMZ16" s="11"/>
      <c r="VNA16" s="11"/>
      <c r="VNB16" s="11"/>
      <c r="VNC16" s="11"/>
      <c r="VND16" s="11"/>
      <c r="VNE16" s="11"/>
      <c r="VNF16" s="11"/>
      <c r="VNG16" s="11"/>
      <c r="VNH16" s="11"/>
      <c r="VNI16" s="11"/>
      <c r="VNJ16" s="11"/>
      <c r="VNK16" s="11"/>
      <c r="VNL16" s="11"/>
      <c r="VNM16" s="11"/>
      <c r="VNN16" s="11"/>
      <c r="VNO16" s="11"/>
      <c r="VNP16" s="11"/>
      <c r="VNQ16" s="11"/>
      <c r="VNR16" s="11"/>
      <c r="VNS16" s="11"/>
      <c r="VNT16" s="11"/>
      <c r="VNU16" s="11"/>
      <c r="VNV16" s="11"/>
      <c r="VNW16" s="11"/>
      <c r="VNX16" s="11"/>
      <c r="VNY16" s="11"/>
      <c r="VNZ16" s="11"/>
      <c r="VOA16" s="11"/>
      <c r="VOB16" s="11"/>
      <c r="VOC16" s="11"/>
      <c r="VOD16" s="11"/>
      <c r="VOE16" s="11"/>
      <c r="VOF16" s="11"/>
      <c r="VOG16" s="11"/>
      <c r="VOH16" s="11"/>
      <c r="VOI16" s="11"/>
      <c r="VOJ16" s="11"/>
      <c r="VOK16" s="11"/>
      <c r="VOL16" s="11"/>
      <c r="VOM16" s="11"/>
      <c r="VON16" s="11"/>
      <c r="VOO16" s="11"/>
      <c r="VOP16" s="11"/>
      <c r="VOQ16" s="11"/>
      <c r="VOR16" s="11"/>
      <c r="VOS16" s="11"/>
      <c r="VOT16" s="11"/>
      <c r="VOU16" s="11"/>
      <c r="VOV16" s="11"/>
      <c r="VOW16" s="11"/>
      <c r="VOX16" s="11"/>
      <c r="VOY16" s="11"/>
      <c r="VOZ16" s="11"/>
      <c r="VPA16" s="11"/>
      <c r="VPB16" s="11"/>
      <c r="VPC16" s="11"/>
      <c r="VPD16" s="11"/>
      <c r="VPE16" s="11"/>
      <c r="VPF16" s="11"/>
      <c r="VPG16" s="11"/>
      <c r="VPH16" s="11"/>
      <c r="VPI16" s="11"/>
      <c r="VPJ16" s="11"/>
      <c r="VPK16" s="11"/>
      <c r="VPL16" s="11"/>
      <c r="VPM16" s="11"/>
      <c r="VPN16" s="11"/>
      <c r="VPO16" s="11"/>
      <c r="VPP16" s="11"/>
      <c r="VPQ16" s="11"/>
      <c r="VPR16" s="11"/>
      <c r="VPS16" s="11"/>
      <c r="VPT16" s="11"/>
      <c r="VPU16" s="11"/>
      <c r="VPV16" s="11"/>
      <c r="VPW16" s="11"/>
      <c r="VPX16" s="11"/>
      <c r="VPY16" s="11"/>
      <c r="VPZ16" s="11"/>
      <c r="VQA16" s="11"/>
      <c r="VQB16" s="11"/>
      <c r="VQC16" s="11"/>
      <c r="VQD16" s="11"/>
      <c r="VQE16" s="11"/>
      <c r="VQF16" s="11"/>
      <c r="VQG16" s="11"/>
      <c r="VQH16" s="11"/>
      <c r="VQI16" s="11"/>
      <c r="VQJ16" s="11"/>
      <c r="VQK16" s="11"/>
      <c r="VQL16" s="11"/>
      <c r="VQM16" s="11"/>
      <c r="VQN16" s="11"/>
      <c r="VQO16" s="11"/>
      <c r="VQP16" s="11"/>
      <c r="VQQ16" s="11"/>
      <c r="VQR16" s="11"/>
      <c r="VQS16" s="11"/>
      <c r="VQT16" s="11"/>
      <c r="VQU16" s="11"/>
      <c r="VQV16" s="11"/>
      <c r="VQW16" s="11"/>
      <c r="VQX16" s="11"/>
      <c r="VQY16" s="11"/>
      <c r="VQZ16" s="11"/>
      <c r="VRA16" s="11"/>
      <c r="VRB16" s="11"/>
      <c r="VRC16" s="11"/>
      <c r="VRD16" s="11"/>
      <c r="VRE16" s="11"/>
      <c r="VRF16" s="11"/>
      <c r="VRG16" s="11"/>
      <c r="VRH16" s="11"/>
      <c r="VRI16" s="11"/>
      <c r="VRJ16" s="11"/>
      <c r="VRK16" s="11"/>
      <c r="VRL16" s="11"/>
      <c r="VRM16" s="11"/>
      <c r="VRN16" s="11"/>
      <c r="VRO16" s="11"/>
      <c r="VRP16" s="11"/>
      <c r="VRQ16" s="11"/>
      <c r="VRR16" s="11"/>
      <c r="VRS16" s="11"/>
      <c r="VRT16" s="11"/>
      <c r="VRU16" s="11"/>
      <c r="VRV16" s="11"/>
      <c r="VRW16" s="11"/>
      <c r="VRX16" s="11"/>
      <c r="VRY16" s="11"/>
      <c r="VRZ16" s="11"/>
      <c r="VSA16" s="11"/>
      <c r="VSB16" s="11"/>
      <c r="VSC16" s="11"/>
      <c r="VSD16" s="11"/>
      <c r="VSE16" s="11"/>
      <c r="VSF16" s="11"/>
      <c r="VSG16" s="11"/>
      <c r="VSH16" s="11"/>
      <c r="VSI16" s="11"/>
      <c r="VSJ16" s="11"/>
      <c r="VSK16" s="11"/>
      <c r="VSL16" s="11"/>
      <c r="VSM16" s="11"/>
      <c r="VSN16" s="11"/>
      <c r="VSO16" s="11"/>
      <c r="VSP16" s="11"/>
      <c r="VSQ16" s="11"/>
      <c r="VSR16" s="11"/>
      <c r="VSS16" s="11"/>
      <c r="VST16" s="11"/>
      <c r="VSU16" s="11"/>
      <c r="VSV16" s="11"/>
      <c r="VSW16" s="11"/>
      <c r="VSX16" s="11"/>
      <c r="VSY16" s="11"/>
      <c r="VSZ16" s="11"/>
      <c r="VTA16" s="11"/>
      <c r="VTB16" s="11"/>
      <c r="VTC16" s="11"/>
      <c r="VTD16" s="11"/>
      <c r="VTE16" s="11"/>
      <c r="VTF16" s="11"/>
      <c r="VTG16" s="11"/>
      <c r="VTH16" s="11"/>
      <c r="VTI16" s="11"/>
      <c r="VTJ16" s="11"/>
      <c r="VTK16" s="11"/>
      <c r="VTL16" s="11"/>
      <c r="VTM16" s="11"/>
      <c r="VTN16" s="11"/>
      <c r="VTO16" s="11"/>
      <c r="VTP16" s="11"/>
      <c r="VTQ16" s="11"/>
      <c r="VTR16" s="11"/>
      <c r="VTS16" s="11"/>
      <c r="VTT16" s="11"/>
      <c r="VTU16" s="11"/>
      <c r="VTV16" s="11"/>
      <c r="VTW16" s="11"/>
      <c r="VTX16" s="11"/>
      <c r="VTY16" s="11"/>
      <c r="VTZ16" s="11"/>
      <c r="VUA16" s="11"/>
      <c r="VUB16" s="11"/>
      <c r="VUC16" s="11"/>
      <c r="VUD16" s="11"/>
      <c r="VUE16" s="11"/>
      <c r="VUF16" s="11"/>
      <c r="VUG16" s="11"/>
      <c r="VUH16" s="11"/>
      <c r="VUI16" s="11"/>
      <c r="VUJ16" s="11"/>
      <c r="VUK16" s="11"/>
      <c r="VUL16" s="11"/>
      <c r="VUM16" s="11"/>
      <c r="VUN16" s="11"/>
      <c r="VUO16" s="11"/>
      <c r="VUP16" s="11"/>
      <c r="VUQ16" s="11"/>
      <c r="VUR16" s="11"/>
      <c r="VUS16" s="11"/>
      <c r="VUT16" s="11"/>
      <c r="VUU16" s="11"/>
      <c r="VUV16" s="11"/>
      <c r="VUW16" s="11"/>
      <c r="VUX16" s="11"/>
      <c r="VUY16" s="11"/>
      <c r="VUZ16" s="11"/>
      <c r="VVA16" s="11"/>
      <c r="VVB16" s="11"/>
      <c r="VVC16" s="11"/>
      <c r="VVD16" s="11"/>
      <c r="VVE16" s="11"/>
      <c r="VVF16" s="11"/>
      <c r="VVG16" s="11"/>
      <c r="VVH16" s="11"/>
      <c r="VVI16" s="11"/>
      <c r="VVJ16" s="11"/>
      <c r="VVK16" s="11"/>
      <c r="VVL16" s="11"/>
      <c r="VVM16" s="11"/>
      <c r="VVN16" s="11"/>
      <c r="VVO16" s="11"/>
      <c r="VVP16" s="11"/>
      <c r="VVQ16" s="11"/>
      <c r="VVR16" s="11"/>
      <c r="VVS16" s="11"/>
      <c r="VVT16" s="11"/>
      <c r="VVU16" s="11"/>
      <c r="VVV16" s="11"/>
      <c r="VVW16" s="11"/>
      <c r="VVX16" s="11"/>
      <c r="VVY16" s="11"/>
      <c r="VVZ16" s="11"/>
      <c r="VWA16" s="11"/>
      <c r="VWB16" s="11"/>
      <c r="VWC16" s="11"/>
      <c r="VWD16" s="11"/>
      <c r="VWE16" s="11"/>
      <c r="VWF16" s="11"/>
      <c r="VWG16" s="11"/>
      <c r="VWH16" s="11"/>
      <c r="VWI16" s="11"/>
      <c r="VWJ16" s="11"/>
      <c r="VWK16" s="11"/>
      <c r="VWL16" s="11"/>
      <c r="VWM16" s="11"/>
      <c r="VWN16" s="11"/>
      <c r="VWO16" s="11"/>
      <c r="VWP16" s="11"/>
      <c r="VWQ16" s="11"/>
      <c r="VWR16" s="11"/>
      <c r="VWS16" s="11"/>
      <c r="VWT16" s="11"/>
      <c r="VWU16" s="11"/>
      <c r="VWV16" s="11"/>
      <c r="VWW16" s="11"/>
      <c r="VWX16" s="11"/>
      <c r="VWY16" s="11"/>
      <c r="VWZ16" s="11"/>
      <c r="VXA16" s="11"/>
      <c r="VXB16" s="11"/>
      <c r="VXC16" s="11"/>
      <c r="VXD16" s="11"/>
      <c r="VXE16" s="11"/>
      <c r="VXF16" s="11"/>
      <c r="VXG16" s="11"/>
      <c r="VXH16" s="11"/>
      <c r="VXI16" s="11"/>
      <c r="VXJ16" s="11"/>
      <c r="VXK16" s="11"/>
      <c r="VXL16" s="11"/>
      <c r="VXM16" s="11"/>
      <c r="VXN16" s="11"/>
      <c r="VXO16" s="11"/>
      <c r="VXP16" s="11"/>
      <c r="VXQ16" s="11"/>
      <c r="VXR16" s="11"/>
      <c r="VXS16" s="11"/>
      <c r="VXT16" s="11"/>
      <c r="VXU16" s="11"/>
      <c r="VXV16" s="11"/>
      <c r="VXW16" s="11"/>
      <c r="VXX16" s="11"/>
      <c r="VXY16" s="11"/>
      <c r="VXZ16" s="11"/>
      <c r="VYA16" s="11"/>
      <c r="VYB16" s="11"/>
      <c r="VYC16" s="11"/>
      <c r="VYD16" s="11"/>
      <c r="VYE16" s="11"/>
      <c r="VYF16" s="11"/>
      <c r="VYG16" s="11"/>
      <c r="VYH16" s="11"/>
      <c r="VYI16" s="11"/>
      <c r="VYJ16" s="11"/>
      <c r="VYK16" s="11"/>
      <c r="VYL16" s="11"/>
      <c r="VYM16" s="11"/>
      <c r="VYN16" s="11"/>
      <c r="VYO16" s="11"/>
      <c r="VYP16" s="11"/>
      <c r="VYQ16" s="11"/>
      <c r="VYR16" s="11"/>
      <c r="VYS16" s="11"/>
      <c r="VYT16" s="11"/>
      <c r="VYU16" s="11"/>
      <c r="VYV16" s="11"/>
      <c r="VYW16" s="11"/>
      <c r="VYX16" s="11"/>
      <c r="VYY16" s="11"/>
      <c r="VYZ16" s="11"/>
      <c r="VZA16" s="11"/>
      <c r="VZB16" s="11"/>
      <c r="VZC16" s="11"/>
      <c r="VZD16" s="11"/>
      <c r="VZE16" s="11"/>
      <c r="VZF16" s="11"/>
      <c r="VZG16" s="11"/>
      <c r="VZH16" s="11"/>
      <c r="VZI16" s="11"/>
      <c r="VZJ16" s="11"/>
      <c r="VZK16" s="11"/>
      <c r="VZL16" s="11"/>
      <c r="VZM16" s="11"/>
      <c r="VZN16" s="11"/>
      <c r="VZO16" s="11"/>
      <c r="VZP16" s="11"/>
      <c r="VZQ16" s="11"/>
      <c r="VZR16" s="11"/>
      <c r="VZS16" s="11"/>
      <c r="VZT16" s="11"/>
      <c r="VZU16" s="11"/>
      <c r="VZV16" s="11"/>
      <c r="VZW16" s="11"/>
      <c r="VZX16" s="11"/>
      <c r="VZY16" s="11"/>
      <c r="VZZ16" s="11"/>
      <c r="WAA16" s="11"/>
      <c r="WAB16" s="11"/>
      <c r="WAC16" s="11"/>
      <c r="WAD16" s="11"/>
      <c r="WAE16" s="11"/>
      <c r="WAF16" s="11"/>
      <c r="WAG16" s="11"/>
      <c r="WAH16" s="11"/>
      <c r="WAI16" s="11"/>
      <c r="WAJ16" s="11"/>
      <c r="WAK16" s="11"/>
      <c r="WAL16" s="11"/>
      <c r="WAM16" s="11"/>
      <c r="WAN16" s="11"/>
      <c r="WAO16" s="11"/>
      <c r="WAP16" s="11"/>
      <c r="WAQ16" s="11"/>
      <c r="WAR16" s="11"/>
      <c r="WAS16" s="11"/>
      <c r="WAT16" s="11"/>
      <c r="WAU16" s="11"/>
      <c r="WAV16" s="11"/>
      <c r="WAW16" s="11"/>
      <c r="WAX16" s="11"/>
      <c r="WAY16" s="11"/>
      <c r="WAZ16" s="11"/>
      <c r="WBA16" s="11"/>
      <c r="WBB16" s="11"/>
      <c r="WBC16" s="11"/>
      <c r="WBD16" s="11"/>
      <c r="WBE16" s="11"/>
      <c r="WBF16" s="11"/>
      <c r="WBG16" s="11"/>
      <c r="WBH16" s="11"/>
      <c r="WBI16" s="11"/>
      <c r="WBJ16" s="11"/>
      <c r="WBK16" s="11"/>
      <c r="WBL16" s="11"/>
      <c r="WBM16" s="11"/>
      <c r="WBN16" s="11"/>
      <c r="WBO16" s="11"/>
      <c r="WBP16" s="11"/>
      <c r="WBQ16" s="11"/>
      <c r="WBR16" s="11"/>
      <c r="WBS16" s="11"/>
      <c r="WBT16" s="11"/>
      <c r="WBU16" s="11"/>
      <c r="WBV16" s="11"/>
      <c r="WBW16" s="11"/>
      <c r="WBX16" s="11"/>
      <c r="WBY16" s="11"/>
      <c r="WBZ16" s="11"/>
      <c r="WCA16" s="11"/>
      <c r="WCB16" s="11"/>
      <c r="WCC16" s="11"/>
      <c r="WCD16" s="11"/>
      <c r="WCE16" s="11"/>
      <c r="WCF16" s="11"/>
      <c r="WCG16" s="11"/>
      <c r="WCH16" s="11"/>
      <c r="WCI16" s="11"/>
      <c r="WCJ16" s="11"/>
      <c r="WCK16" s="11"/>
      <c r="WCL16" s="11"/>
      <c r="WCM16" s="11"/>
      <c r="WCN16" s="11"/>
      <c r="WCO16" s="11"/>
      <c r="WCP16" s="11"/>
      <c r="WCQ16" s="11"/>
      <c r="WCR16" s="11"/>
      <c r="WCS16" s="11"/>
      <c r="WCT16" s="11"/>
      <c r="WCU16" s="11"/>
      <c r="WCV16" s="11"/>
      <c r="WCW16" s="11"/>
      <c r="WCX16" s="11"/>
      <c r="WCY16" s="11"/>
      <c r="WCZ16" s="11"/>
      <c r="WDA16" s="11"/>
      <c r="WDB16" s="11"/>
      <c r="WDC16" s="11"/>
      <c r="WDD16" s="11"/>
      <c r="WDE16" s="11"/>
      <c r="WDF16" s="11"/>
      <c r="WDG16" s="11"/>
      <c r="WDH16" s="11"/>
      <c r="WDI16" s="11"/>
      <c r="WDJ16" s="11"/>
      <c r="WDK16" s="11"/>
      <c r="WDL16" s="11"/>
      <c r="WDM16" s="11"/>
      <c r="WDN16" s="11"/>
      <c r="WDO16" s="11"/>
      <c r="WDP16" s="11"/>
      <c r="WDQ16" s="11"/>
      <c r="WDR16" s="11"/>
      <c r="WDS16" s="11"/>
      <c r="WDT16" s="11"/>
      <c r="WDU16" s="11"/>
      <c r="WDV16" s="11"/>
      <c r="WDW16" s="11"/>
      <c r="WDX16" s="11"/>
      <c r="WDY16" s="11"/>
      <c r="WDZ16" s="11"/>
      <c r="WEA16" s="11"/>
      <c r="WEB16" s="11"/>
      <c r="WEC16" s="11"/>
      <c r="WED16" s="11"/>
      <c r="WEE16" s="11"/>
      <c r="WEF16" s="11"/>
      <c r="WEG16" s="11"/>
      <c r="WEH16" s="11"/>
      <c r="WEI16" s="11"/>
      <c r="WEJ16" s="11"/>
      <c r="WEK16" s="11"/>
      <c r="WEL16" s="11"/>
      <c r="WEM16" s="11"/>
      <c r="WEN16" s="11"/>
      <c r="WEO16" s="11"/>
      <c r="WEP16" s="11"/>
      <c r="WEQ16" s="11"/>
      <c r="WER16" s="11"/>
      <c r="WES16" s="11"/>
      <c r="WET16" s="11"/>
      <c r="WEU16" s="11"/>
      <c r="WEV16" s="11"/>
      <c r="WEW16" s="11"/>
      <c r="WEX16" s="11"/>
      <c r="WEY16" s="11"/>
      <c r="WEZ16" s="11"/>
      <c r="WFA16" s="11"/>
      <c r="WFB16" s="11"/>
      <c r="WFC16" s="11"/>
      <c r="WFD16" s="11"/>
      <c r="WFE16" s="11"/>
      <c r="WFF16" s="11"/>
      <c r="WFG16" s="11"/>
      <c r="WFH16" s="11"/>
      <c r="WFI16" s="11"/>
      <c r="WFJ16" s="11"/>
      <c r="WFK16" s="11"/>
      <c r="WFL16" s="11"/>
      <c r="WFM16" s="11"/>
      <c r="WFN16" s="11"/>
      <c r="WFO16" s="11"/>
      <c r="WFP16" s="11"/>
      <c r="WFQ16" s="11"/>
      <c r="WFR16" s="11"/>
      <c r="WFS16" s="11"/>
      <c r="WFT16" s="11"/>
      <c r="WFU16" s="11"/>
      <c r="WFV16" s="11"/>
      <c r="WFW16" s="11"/>
      <c r="WFX16" s="11"/>
      <c r="WFY16" s="11"/>
      <c r="WFZ16" s="11"/>
      <c r="WGA16" s="11"/>
      <c r="WGB16" s="11"/>
      <c r="WGC16" s="11"/>
      <c r="WGD16" s="11"/>
      <c r="WGE16" s="11"/>
      <c r="WGF16" s="11"/>
      <c r="WGG16" s="11"/>
      <c r="WGH16" s="11"/>
      <c r="WGI16" s="11"/>
      <c r="WGJ16" s="11"/>
      <c r="WGK16" s="11"/>
      <c r="WGL16" s="11"/>
      <c r="WGM16" s="11"/>
      <c r="WGN16" s="11"/>
      <c r="WGO16" s="11"/>
      <c r="WGP16" s="11"/>
      <c r="WGQ16" s="11"/>
      <c r="WGR16" s="11"/>
      <c r="WGS16" s="11"/>
      <c r="WGT16" s="11"/>
      <c r="WGU16" s="11"/>
      <c r="WGV16" s="11"/>
      <c r="WGW16" s="11"/>
      <c r="WGX16" s="11"/>
      <c r="WGY16" s="11"/>
      <c r="WGZ16" s="11"/>
      <c r="WHA16" s="11"/>
      <c r="WHB16" s="11"/>
      <c r="WHC16" s="11"/>
      <c r="WHD16" s="11"/>
      <c r="WHE16" s="11"/>
      <c r="WHF16" s="11"/>
      <c r="WHG16" s="11"/>
      <c r="WHH16" s="11"/>
      <c r="WHI16" s="11"/>
      <c r="WHJ16" s="11"/>
      <c r="WHK16" s="11"/>
      <c r="WHL16" s="11"/>
      <c r="WHM16" s="11"/>
      <c r="WHN16" s="11"/>
      <c r="WHO16" s="11"/>
      <c r="WHP16" s="11"/>
      <c r="WHQ16" s="11"/>
      <c r="WHR16" s="11"/>
      <c r="WHS16" s="11"/>
      <c r="WHT16" s="11"/>
      <c r="WHU16" s="11"/>
      <c r="WHV16" s="11"/>
      <c r="WHW16" s="11"/>
      <c r="WHX16" s="11"/>
      <c r="WHY16" s="11"/>
      <c r="WHZ16" s="11"/>
      <c r="WIA16" s="11"/>
      <c r="WIB16" s="11"/>
      <c r="WIC16" s="11"/>
      <c r="WID16" s="11"/>
      <c r="WIE16" s="11"/>
      <c r="WIF16" s="11"/>
      <c r="WIG16" s="11"/>
      <c r="WIH16" s="11"/>
      <c r="WII16" s="11"/>
      <c r="WIJ16" s="11"/>
      <c r="WIK16" s="11"/>
      <c r="WIL16" s="11"/>
      <c r="WIM16" s="11"/>
      <c r="WIN16" s="11"/>
      <c r="WIO16" s="11"/>
      <c r="WIP16" s="11"/>
      <c r="WIQ16" s="11"/>
      <c r="WIR16" s="11"/>
      <c r="WIS16" s="11"/>
      <c r="WIT16" s="11"/>
      <c r="WIU16" s="11"/>
      <c r="WIV16" s="11"/>
      <c r="WIW16" s="11"/>
      <c r="WIX16" s="11"/>
      <c r="WIY16" s="11"/>
      <c r="WIZ16" s="11"/>
      <c r="WJA16" s="11"/>
      <c r="WJB16" s="11"/>
      <c r="WJC16" s="11"/>
      <c r="WJD16" s="11"/>
      <c r="WJE16" s="11"/>
      <c r="WJF16" s="11"/>
      <c r="WJG16" s="11"/>
      <c r="WJH16" s="11"/>
      <c r="WJI16" s="11"/>
      <c r="WJJ16" s="11"/>
      <c r="WJK16" s="11"/>
      <c r="WJL16" s="11"/>
      <c r="WJM16" s="11"/>
      <c r="WJN16" s="11"/>
      <c r="WJO16" s="11"/>
      <c r="WJP16" s="11"/>
      <c r="WJQ16" s="11"/>
      <c r="WJR16" s="11"/>
      <c r="WJS16" s="11"/>
      <c r="WJT16" s="11"/>
      <c r="WJU16" s="11"/>
      <c r="WJV16" s="11"/>
      <c r="WJW16" s="11"/>
      <c r="WJX16" s="11"/>
      <c r="WJY16" s="11"/>
      <c r="WJZ16" s="11"/>
      <c r="WKA16" s="11"/>
      <c r="WKB16" s="11"/>
      <c r="WKC16" s="11"/>
      <c r="WKD16" s="11"/>
      <c r="WKE16" s="11"/>
      <c r="WKF16" s="11"/>
      <c r="WKG16" s="11"/>
      <c r="WKH16" s="11"/>
      <c r="WKI16" s="11"/>
      <c r="WKJ16" s="11"/>
      <c r="WKK16" s="11"/>
      <c r="WKL16" s="11"/>
      <c r="WKM16" s="11"/>
      <c r="WKN16" s="11"/>
      <c r="WKO16" s="11"/>
      <c r="WKP16" s="11"/>
      <c r="WKQ16" s="11"/>
      <c r="WKR16" s="11"/>
      <c r="WKS16" s="11"/>
      <c r="WKT16" s="11"/>
      <c r="WKU16" s="11"/>
      <c r="WKV16" s="11"/>
      <c r="WKW16" s="11"/>
      <c r="WKX16" s="11"/>
      <c r="WKY16" s="11"/>
      <c r="WKZ16" s="11"/>
      <c r="WLA16" s="11"/>
      <c r="WLB16" s="11"/>
      <c r="WLC16" s="11"/>
      <c r="WLD16" s="11"/>
      <c r="WLE16" s="11"/>
      <c r="WLF16" s="11"/>
      <c r="WLG16" s="11"/>
      <c r="WLH16" s="11"/>
      <c r="WLI16" s="11"/>
      <c r="WLJ16" s="11"/>
      <c r="WLK16" s="11"/>
      <c r="WLL16" s="11"/>
      <c r="WLM16" s="11"/>
      <c r="WLN16" s="11"/>
      <c r="WLO16" s="11"/>
      <c r="WLP16" s="11"/>
      <c r="WLQ16" s="11"/>
      <c r="WLR16" s="11"/>
      <c r="WLS16" s="11"/>
      <c r="WLT16" s="11"/>
      <c r="WLU16" s="11"/>
      <c r="WLV16" s="11"/>
      <c r="WLW16" s="11"/>
      <c r="WLX16" s="11"/>
      <c r="WLY16" s="11"/>
      <c r="WLZ16" s="11"/>
      <c r="WMA16" s="11"/>
      <c r="WMB16" s="11"/>
      <c r="WMC16" s="11"/>
      <c r="WMD16" s="11"/>
      <c r="WME16" s="11"/>
      <c r="WMF16" s="11"/>
      <c r="WMG16" s="11"/>
      <c r="WMH16" s="11"/>
      <c r="WMI16" s="11"/>
      <c r="WMJ16" s="11"/>
      <c r="WMK16" s="11"/>
      <c r="WML16" s="11"/>
      <c r="WMM16" s="11"/>
      <c r="WMN16" s="11"/>
      <c r="WMO16" s="11"/>
      <c r="WMP16" s="11"/>
      <c r="WMQ16" s="11"/>
      <c r="WMR16" s="11"/>
      <c r="WMS16" s="11"/>
      <c r="WMT16" s="11"/>
      <c r="WMU16" s="11"/>
      <c r="WMV16" s="11"/>
      <c r="WMW16" s="11"/>
      <c r="WMX16" s="11"/>
      <c r="WMY16" s="11"/>
      <c r="WMZ16" s="11"/>
      <c r="WNA16" s="11"/>
      <c r="WNB16" s="11"/>
      <c r="WNC16" s="11"/>
      <c r="WND16" s="11"/>
      <c r="WNE16" s="11"/>
      <c r="WNF16" s="11"/>
      <c r="WNG16" s="11"/>
      <c r="WNH16" s="11"/>
      <c r="WNI16" s="11"/>
      <c r="WNJ16" s="11"/>
      <c r="WNK16" s="11"/>
      <c r="WNL16" s="11"/>
      <c r="WNM16" s="11"/>
      <c r="WNN16" s="11"/>
      <c r="WNO16" s="11"/>
      <c r="WNP16" s="11"/>
      <c r="WNQ16" s="11"/>
      <c r="WNR16" s="11"/>
      <c r="WNS16" s="11"/>
      <c r="WNT16" s="11"/>
      <c r="WNU16" s="11"/>
      <c r="WNV16" s="11"/>
      <c r="WNW16" s="11"/>
      <c r="WNX16" s="11"/>
      <c r="WNY16" s="11"/>
      <c r="WNZ16" s="11"/>
      <c r="WOA16" s="11"/>
      <c r="WOB16" s="11"/>
      <c r="WOC16" s="11"/>
      <c r="WOD16" s="11"/>
      <c r="WOE16" s="11"/>
      <c r="WOF16" s="11"/>
      <c r="WOG16" s="11"/>
      <c r="WOH16" s="11"/>
      <c r="WOI16" s="11"/>
      <c r="WOJ16" s="11"/>
      <c r="WOK16" s="11"/>
      <c r="WOL16" s="11"/>
      <c r="WOM16" s="11"/>
      <c r="WON16" s="11"/>
      <c r="WOO16" s="11"/>
      <c r="WOP16" s="11"/>
      <c r="WOQ16" s="11"/>
      <c r="WOR16" s="11"/>
      <c r="WOS16" s="11"/>
      <c r="WOT16" s="11"/>
      <c r="WOU16" s="11"/>
      <c r="WOV16" s="11"/>
      <c r="WOW16" s="11"/>
      <c r="WOX16" s="11"/>
      <c r="WOY16" s="11"/>
      <c r="WOZ16" s="11"/>
      <c r="WPA16" s="11"/>
      <c r="WPB16" s="11"/>
      <c r="WPC16" s="11"/>
      <c r="WPD16" s="11"/>
      <c r="WPE16" s="11"/>
      <c r="WPF16" s="11"/>
      <c r="WPG16" s="11"/>
      <c r="WPH16" s="11"/>
      <c r="WPI16" s="11"/>
      <c r="WPJ16" s="11"/>
      <c r="WPK16" s="11"/>
      <c r="WPL16" s="11"/>
      <c r="WPM16" s="11"/>
      <c r="WPN16" s="11"/>
      <c r="WPO16" s="11"/>
      <c r="WPP16" s="11"/>
      <c r="WPQ16" s="11"/>
      <c r="WPR16" s="11"/>
      <c r="WPS16" s="11"/>
      <c r="WPT16" s="11"/>
      <c r="WPU16" s="11"/>
      <c r="WPV16" s="11"/>
      <c r="WPW16" s="11"/>
      <c r="WPX16" s="11"/>
      <c r="WPY16" s="11"/>
      <c r="WPZ16" s="11"/>
      <c r="WQA16" s="11"/>
      <c r="WQB16" s="11"/>
      <c r="WQC16" s="11"/>
      <c r="WQD16" s="11"/>
      <c r="WQE16" s="11"/>
      <c r="WQF16" s="11"/>
      <c r="WQG16" s="11"/>
      <c r="WQH16" s="11"/>
      <c r="WQI16" s="11"/>
      <c r="WQJ16" s="11"/>
      <c r="WQK16" s="11"/>
      <c r="WQL16" s="11"/>
      <c r="WQM16" s="11"/>
      <c r="WQN16" s="11"/>
      <c r="WQO16" s="11"/>
      <c r="WQP16" s="11"/>
      <c r="WQQ16" s="11"/>
      <c r="WQR16" s="11"/>
      <c r="WQS16" s="11"/>
      <c r="WQT16" s="11"/>
      <c r="WQU16" s="11"/>
      <c r="WQV16" s="11"/>
      <c r="WQW16" s="11"/>
      <c r="WQX16" s="11"/>
      <c r="WQY16" s="11"/>
      <c r="WQZ16" s="11"/>
      <c r="WRA16" s="11"/>
      <c r="WRB16" s="11"/>
      <c r="WRC16" s="11"/>
      <c r="WRD16" s="11"/>
      <c r="WRE16" s="11"/>
      <c r="WRF16" s="11"/>
      <c r="WRG16" s="11"/>
      <c r="WRH16" s="11"/>
      <c r="WRI16" s="11"/>
      <c r="WRJ16" s="11"/>
      <c r="WRK16" s="11"/>
      <c r="WRL16" s="11"/>
      <c r="WRM16" s="11"/>
      <c r="WRN16" s="11"/>
      <c r="WRO16" s="11"/>
      <c r="WRP16" s="11"/>
      <c r="WRQ16" s="11"/>
      <c r="WRR16" s="11"/>
      <c r="WRS16" s="11"/>
      <c r="WRT16" s="11"/>
      <c r="WRU16" s="11"/>
      <c r="WRV16" s="11"/>
      <c r="WRW16" s="11"/>
      <c r="WRX16" s="11"/>
      <c r="WRY16" s="11"/>
      <c r="WRZ16" s="11"/>
      <c r="WSA16" s="11"/>
      <c r="WSB16" s="11"/>
      <c r="WSC16" s="11"/>
      <c r="WSD16" s="11"/>
      <c r="WSE16" s="11"/>
      <c r="WSF16" s="11"/>
      <c r="WSG16" s="11"/>
      <c r="WSH16" s="11"/>
      <c r="WSI16" s="11"/>
      <c r="WSJ16" s="11"/>
      <c r="WSK16" s="11"/>
      <c r="WSL16" s="11"/>
      <c r="WSM16" s="11"/>
      <c r="WSN16" s="11"/>
      <c r="WSO16" s="11"/>
      <c r="WSP16" s="11"/>
      <c r="WSQ16" s="11"/>
      <c r="WSR16" s="11"/>
      <c r="WSS16" s="11"/>
      <c r="WST16" s="11"/>
      <c r="WSU16" s="11"/>
      <c r="WSV16" s="11"/>
      <c r="WSW16" s="11"/>
      <c r="WSX16" s="11"/>
      <c r="WSY16" s="11"/>
      <c r="WSZ16" s="11"/>
      <c r="WTA16" s="11"/>
      <c r="WTB16" s="11"/>
      <c r="WTC16" s="11"/>
      <c r="WTD16" s="11"/>
      <c r="WTE16" s="11"/>
      <c r="WTF16" s="11"/>
      <c r="WTG16" s="11"/>
      <c r="WTH16" s="11"/>
      <c r="WTI16" s="11"/>
      <c r="WTJ16" s="11"/>
      <c r="WTK16" s="11"/>
      <c r="WTL16" s="11"/>
      <c r="WTM16" s="11"/>
      <c r="WTN16" s="11"/>
      <c r="WTO16" s="11"/>
      <c r="WTP16" s="11"/>
      <c r="WTQ16" s="11"/>
      <c r="WTR16" s="11"/>
      <c r="WTS16" s="11"/>
      <c r="WTT16" s="11"/>
      <c r="WTU16" s="11"/>
      <c r="WTV16" s="11"/>
      <c r="WTW16" s="11"/>
      <c r="WTX16" s="11"/>
      <c r="WTY16" s="11"/>
      <c r="WTZ16" s="11"/>
      <c r="WUA16" s="11"/>
      <c r="WUB16" s="11"/>
      <c r="WUC16" s="11"/>
      <c r="WUD16" s="11"/>
      <c r="WUE16" s="11"/>
      <c r="WUF16" s="11"/>
      <c r="WUG16" s="11"/>
      <c r="WUH16" s="11"/>
      <c r="WUI16" s="11"/>
      <c r="WUJ16" s="11"/>
      <c r="WUK16" s="11"/>
      <c r="WUL16" s="11"/>
      <c r="WUM16" s="11"/>
      <c r="WUN16" s="11"/>
      <c r="WUO16" s="11"/>
      <c r="WUP16" s="11"/>
      <c r="WUQ16" s="11"/>
      <c r="WUR16" s="11"/>
      <c r="WUS16" s="11"/>
      <c r="WUT16" s="11"/>
      <c r="WUU16" s="11"/>
      <c r="WUV16" s="11"/>
      <c r="WUW16" s="11"/>
      <c r="WUX16" s="11"/>
      <c r="WUY16" s="11"/>
      <c r="WUZ16" s="11"/>
      <c r="WVA16" s="11"/>
      <c r="WVB16" s="11"/>
      <c r="WVC16" s="11"/>
      <c r="WVD16" s="11"/>
      <c r="WVE16" s="11"/>
      <c r="WVF16" s="11"/>
      <c r="WVG16" s="11"/>
      <c r="WVH16" s="11"/>
      <c r="WVI16" s="11"/>
      <c r="WVJ16" s="11"/>
      <c r="WVK16" s="11"/>
      <c r="WVL16" s="11"/>
      <c r="WVM16" s="11"/>
      <c r="WVN16" s="11"/>
      <c r="WVO16" s="11"/>
      <c r="WVP16" s="11"/>
      <c r="WVQ16" s="11"/>
      <c r="WVR16" s="11"/>
      <c r="WVS16" s="11"/>
      <c r="WVT16" s="11"/>
      <c r="WVU16" s="11"/>
      <c r="WVV16" s="11"/>
      <c r="WVW16" s="11"/>
      <c r="WVX16" s="11"/>
      <c r="WVY16" s="11"/>
      <c r="WVZ16" s="11"/>
      <c r="WWA16" s="11"/>
      <c r="WWB16" s="11"/>
      <c r="WWC16" s="11"/>
      <c r="WWD16" s="11"/>
      <c r="WWE16" s="11"/>
      <c r="WWF16" s="11"/>
      <c r="WWG16" s="11"/>
      <c r="WWH16" s="11"/>
      <c r="WWI16" s="11"/>
      <c r="WWJ16" s="11"/>
      <c r="WWK16" s="11"/>
      <c r="WWL16" s="11"/>
      <c r="WWM16" s="11"/>
      <c r="WWN16" s="11"/>
      <c r="WWO16" s="11"/>
      <c r="WWP16" s="11"/>
      <c r="WWQ16" s="11"/>
      <c r="WWR16" s="11"/>
      <c r="WWS16" s="11"/>
      <c r="WWT16" s="11"/>
      <c r="WWU16" s="11"/>
      <c r="WWV16" s="11"/>
      <c r="WWW16" s="11"/>
      <c r="WWX16" s="11"/>
      <c r="WWY16" s="11"/>
      <c r="WWZ16" s="11"/>
      <c r="WXA16" s="11"/>
      <c r="WXB16" s="11"/>
      <c r="WXC16" s="11"/>
      <c r="WXD16" s="11"/>
      <c r="WXE16" s="11"/>
      <c r="WXF16" s="11"/>
      <c r="WXG16" s="11"/>
      <c r="WXH16" s="11"/>
      <c r="WXI16" s="11"/>
      <c r="WXJ16" s="11"/>
      <c r="WXK16" s="11"/>
      <c r="WXL16" s="11"/>
      <c r="WXM16" s="11"/>
      <c r="WXN16" s="11"/>
      <c r="WXO16" s="11"/>
      <c r="WXP16" s="11"/>
      <c r="WXQ16" s="11"/>
      <c r="WXR16" s="11"/>
      <c r="WXS16" s="11"/>
      <c r="WXT16" s="11"/>
      <c r="WXU16" s="11"/>
      <c r="WXV16" s="11"/>
      <c r="WXW16" s="11"/>
      <c r="WXX16" s="11"/>
      <c r="WXY16" s="11"/>
      <c r="WXZ16" s="11"/>
      <c r="WYA16" s="11"/>
      <c r="WYB16" s="11"/>
      <c r="WYC16" s="11"/>
      <c r="WYD16" s="11"/>
      <c r="WYE16" s="11"/>
      <c r="WYF16" s="11"/>
      <c r="WYG16" s="11"/>
      <c r="WYH16" s="11"/>
      <c r="WYI16" s="11"/>
      <c r="WYJ16" s="11"/>
      <c r="WYK16" s="11"/>
      <c r="WYL16" s="11"/>
      <c r="WYM16" s="11"/>
      <c r="WYN16" s="11"/>
      <c r="WYO16" s="11"/>
      <c r="WYP16" s="11"/>
      <c r="WYQ16" s="11"/>
      <c r="WYR16" s="11"/>
      <c r="WYS16" s="11"/>
      <c r="WYT16" s="11"/>
      <c r="WYU16" s="11"/>
      <c r="WYV16" s="11"/>
      <c r="WYW16" s="11"/>
      <c r="WYX16" s="11"/>
      <c r="WYY16" s="11"/>
      <c r="WYZ16" s="11"/>
      <c r="WZA16" s="11"/>
      <c r="WZB16" s="11"/>
      <c r="WZC16" s="11"/>
      <c r="WZD16" s="11"/>
      <c r="WZE16" s="11"/>
      <c r="WZF16" s="11"/>
      <c r="WZG16" s="11"/>
      <c r="WZH16" s="11"/>
      <c r="WZI16" s="11"/>
      <c r="WZJ16" s="11"/>
      <c r="WZK16" s="11"/>
      <c r="WZL16" s="11"/>
      <c r="WZM16" s="11"/>
      <c r="WZN16" s="11"/>
      <c r="WZO16" s="11"/>
      <c r="WZP16" s="11"/>
      <c r="WZQ16" s="11"/>
      <c r="WZR16" s="11"/>
      <c r="WZS16" s="11"/>
      <c r="WZT16" s="11"/>
      <c r="WZU16" s="11"/>
      <c r="WZV16" s="11"/>
      <c r="WZW16" s="11"/>
      <c r="WZX16" s="11"/>
      <c r="WZY16" s="11"/>
      <c r="WZZ16" s="11"/>
      <c r="XAA16" s="11"/>
      <c r="XAB16" s="11"/>
      <c r="XAC16" s="11"/>
      <c r="XAD16" s="11"/>
      <c r="XAE16" s="11"/>
      <c r="XAF16" s="11"/>
      <c r="XAG16" s="11"/>
      <c r="XAH16" s="11"/>
      <c r="XAI16" s="11"/>
      <c r="XAJ16" s="11"/>
      <c r="XAK16" s="11"/>
      <c r="XAL16" s="11"/>
      <c r="XAM16" s="11"/>
      <c r="XAN16" s="11"/>
      <c r="XAO16" s="11"/>
      <c r="XAP16" s="11"/>
      <c r="XAQ16" s="11"/>
      <c r="XAR16" s="11"/>
      <c r="XAS16" s="11"/>
      <c r="XAT16" s="11"/>
      <c r="XAU16" s="11"/>
      <c r="XAV16" s="11"/>
      <c r="XAW16" s="11"/>
      <c r="XAX16" s="11"/>
      <c r="XAY16" s="11"/>
      <c r="XAZ16" s="11"/>
      <c r="XBA16" s="11"/>
      <c r="XBB16" s="11"/>
      <c r="XBC16" s="11"/>
      <c r="XBD16" s="11"/>
      <c r="XBE16" s="11"/>
      <c r="XBF16" s="11"/>
      <c r="XBG16" s="11"/>
      <c r="XBH16" s="11"/>
      <c r="XBI16" s="11"/>
      <c r="XBJ16" s="11"/>
      <c r="XBK16" s="11"/>
      <c r="XBL16" s="11"/>
      <c r="XBM16" s="11"/>
      <c r="XBN16" s="11"/>
      <c r="XBO16" s="11"/>
      <c r="XBP16" s="11"/>
      <c r="XBQ16" s="11"/>
      <c r="XBR16" s="11"/>
      <c r="XBS16" s="11"/>
      <c r="XBT16" s="11"/>
      <c r="XBU16" s="11"/>
      <c r="XBV16" s="11"/>
      <c r="XBW16" s="11"/>
      <c r="XBX16" s="11"/>
      <c r="XBY16" s="11"/>
      <c r="XBZ16" s="11"/>
      <c r="XCA16" s="11"/>
      <c r="XCB16" s="11"/>
      <c r="XCC16" s="11"/>
      <c r="XCD16" s="11"/>
      <c r="XCE16" s="11"/>
      <c r="XCF16" s="11"/>
      <c r="XCG16" s="11"/>
      <c r="XCH16" s="11"/>
      <c r="XCI16" s="11"/>
      <c r="XCJ16" s="11"/>
      <c r="XCK16" s="11"/>
      <c r="XCL16" s="11"/>
      <c r="XCM16" s="11"/>
      <c r="XCN16" s="11"/>
      <c r="XCO16" s="11"/>
      <c r="XCP16" s="11"/>
      <c r="XCQ16" s="11"/>
      <c r="XCR16" s="11"/>
      <c r="XCS16" s="11"/>
      <c r="XCT16" s="11"/>
      <c r="XCU16" s="11"/>
      <c r="XCV16" s="11"/>
      <c r="XCW16" s="11"/>
      <c r="XCX16" s="11"/>
      <c r="XCY16" s="11"/>
      <c r="XCZ16" s="11"/>
      <c r="XDA16" s="11"/>
      <c r="XDB16" s="11"/>
      <c r="XDC16" s="11"/>
      <c r="XDD16" s="11"/>
      <c r="XDE16" s="11"/>
      <c r="XDF16" s="11"/>
      <c r="XDG16" s="11"/>
      <c r="XDH16" s="11"/>
      <c r="XDI16" s="11"/>
      <c r="XDJ16" s="11"/>
      <c r="XDK16" s="11"/>
      <c r="XDL16" s="11"/>
      <c r="XDM16" s="11"/>
      <c r="XDN16" s="11"/>
      <c r="XDO16" s="11"/>
      <c r="XDP16" s="11"/>
      <c r="XDQ16" s="11"/>
      <c r="XDR16" s="11"/>
      <c r="XDS16" s="11"/>
      <c r="XDT16" s="11"/>
      <c r="XDU16" s="11"/>
      <c r="XDV16" s="11"/>
      <c r="XDW16" s="11"/>
      <c r="XDX16" s="11"/>
      <c r="XDY16" s="11"/>
      <c r="XDZ16" s="11"/>
      <c r="XEA16" s="11"/>
      <c r="XEB16" s="11"/>
      <c r="XEC16" s="11"/>
      <c r="XED16" s="11"/>
      <c r="XEE16" s="11"/>
      <c r="XEF16" s="11"/>
      <c r="XEG16" s="11"/>
      <c r="XEH16" s="11"/>
      <c r="XEI16" s="11"/>
      <c r="XEJ16" s="11"/>
      <c r="XEK16" s="11"/>
      <c r="XEL16" s="11"/>
      <c r="XEM16" s="11"/>
      <c r="XEN16" s="11"/>
      <c r="XEO16" s="11"/>
      <c r="XEP16" s="11"/>
      <c r="XEQ16" s="11"/>
      <c r="XER16" s="11"/>
      <c r="XES16" s="11"/>
      <c r="XET16" s="11"/>
      <c r="XEU16" s="11"/>
    </row>
    <row r="17" spans="1:16375" s="350" customFormat="1" ht="27.75" customHeight="1" x14ac:dyDescent="0.2">
      <c r="B17" s="418" t="s">
        <v>14731</v>
      </c>
      <c r="C17" s="418" t="s">
        <v>16649</v>
      </c>
      <c r="D17" s="418">
        <v>100309</v>
      </c>
      <c r="E17" s="417" t="s">
        <v>391</v>
      </c>
      <c r="F17" s="809" t="s">
        <v>566</v>
      </c>
      <c r="G17" s="805" t="s">
        <v>512</v>
      </c>
      <c r="H17" s="424">
        <v>400</v>
      </c>
      <c r="I17" s="423"/>
      <c r="J17" s="426">
        <f t="shared" si="2"/>
        <v>0</v>
      </c>
      <c r="K17" s="424">
        <f t="shared" si="0"/>
        <v>0</v>
      </c>
      <c r="L17" s="421">
        <f t="shared" si="1"/>
        <v>0</v>
      </c>
      <c r="M17" s="349"/>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1"/>
      <c r="BL17" s="11"/>
      <c r="BM17" s="11"/>
      <c r="BN17" s="11"/>
      <c r="BO17" s="11"/>
      <c r="BP17" s="11"/>
      <c r="BQ17" s="11"/>
      <c r="BR17" s="11"/>
      <c r="BS17" s="11"/>
      <c r="BT17" s="11"/>
      <c r="BU17" s="11"/>
      <c r="BV17" s="11"/>
      <c r="BW17" s="11"/>
      <c r="BX17" s="11"/>
      <c r="BY17" s="11"/>
      <c r="BZ17" s="11"/>
      <c r="CA17" s="11"/>
      <c r="CB17" s="11"/>
      <c r="CC17" s="11"/>
      <c r="CD17" s="11"/>
      <c r="CE17" s="11"/>
      <c r="CF17" s="11"/>
      <c r="CG17" s="11"/>
      <c r="CH17" s="11"/>
      <c r="CI17" s="11"/>
      <c r="CJ17" s="11"/>
      <c r="CK17" s="11"/>
      <c r="CL17" s="11"/>
      <c r="CM17" s="11"/>
      <c r="CN17" s="11"/>
      <c r="CO17" s="11"/>
      <c r="CP17" s="11"/>
      <c r="CQ17" s="11"/>
      <c r="CR17" s="11"/>
      <c r="CS17" s="11"/>
      <c r="CT17" s="11"/>
      <c r="CU17" s="11"/>
      <c r="CV17" s="11"/>
      <c r="CW17" s="11"/>
      <c r="CX17" s="11"/>
      <c r="CY17" s="11"/>
      <c r="CZ17" s="11"/>
      <c r="DA17" s="11"/>
      <c r="DB17" s="11"/>
      <c r="DC17" s="11"/>
      <c r="DD17" s="11"/>
      <c r="DE17" s="11"/>
      <c r="DF17" s="11"/>
      <c r="DG17" s="11"/>
      <c r="DH17" s="11"/>
      <c r="DI17" s="11"/>
      <c r="DJ17" s="11"/>
      <c r="DK17" s="11"/>
      <c r="DL17" s="11"/>
      <c r="DM17" s="11"/>
      <c r="DN17" s="11"/>
      <c r="DO17" s="11"/>
      <c r="DP17" s="11"/>
      <c r="DQ17" s="11"/>
      <c r="DR17" s="11"/>
      <c r="DS17" s="11"/>
      <c r="DT17" s="11"/>
      <c r="DU17" s="11"/>
      <c r="DV17" s="11"/>
      <c r="DW17" s="11"/>
      <c r="DX17" s="11"/>
      <c r="DY17" s="11"/>
      <c r="DZ17" s="11"/>
      <c r="EA17" s="11"/>
      <c r="EB17" s="11"/>
      <c r="EC17" s="11"/>
      <c r="ED17" s="11"/>
      <c r="EE17" s="11"/>
      <c r="EF17" s="11"/>
      <c r="EG17" s="11"/>
      <c r="EH17" s="11"/>
      <c r="EI17" s="11"/>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11"/>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c r="HM17" s="11"/>
      <c r="HN17" s="11"/>
      <c r="HO17" s="11"/>
      <c r="HP17" s="11"/>
      <c r="HQ17" s="11"/>
      <c r="HR17" s="11"/>
      <c r="HS17" s="11"/>
      <c r="HT17" s="11"/>
      <c r="HU17" s="11"/>
      <c r="HV17" s="11"/>
      <c r="HW17" s="11"/>
      <c r="HX17" s="11"/>
      <c r="HY17" s="11"/>
      <c r="HZ17" s="11"/>
      <c r="IA17" s="11"/>
      <c r="IB17" s="11"/>
      <c r="IC17" s="11"/>
      <c r="ID17" s="11"/>
      <c r="IE17" s="11"/>
      <c r="IF17" s="11"/>
      <c r="IG17" s="11"/>
      <c r="IH17" s="11"/>
      <c r="II17" s="11"/>
      <c r="IJ17" s="11"/>
      <c r="IK17" s="11"/>
      <c r="IL17" s="11"/>
      <c r="IM17" s="11"/>
      <c r="IN17" s="11"/>
      <c r="IO17" s="11"/>
      <c r="IP17" s="11"/>
      <c r="IQ17" s="11"/>
      <c r="IR17" s="11"/>
      <c r="IS17" s="11"/>
      <c r="IT17" s="11"/>
      <c r="IU17" s="11"/>
      <c r="IV17" s="11"/>
      <c r="IW17" s="11"/>
      <c r="IX17" s="11"/>
      <c r="IY17" s="11"/>
      <c r="IZ17" s="11"/>
      <c r="JA17" s="11"/>
      <c r="JB17" s="11"/>
      <c r="JC17" s="11"/>
      <c r="JD17" s="11"/>
      <c r="JE17" s="11"/>
      <c r="JF17" s="11"/>
      <c r="JG17" s="11"/>
      <c r="JH17" s="11"/>
      <c r="JI17" s="11"/>
      <c r="JJ17" s="11"/>
      <c r="JK17" s="11"/>
      <c r="JL17" s="11"/>
      <c r="JM17" s="11"/>
      <c r="JN17" s="11"/>
      <c r="JO17" s="11"/>
      <c r="JP17" s="11"/>
      <c r="JQ17" s="11"/>
      <c r="JR17" s="11"/>
      <c r="JS17" s="11"/>
      <c r="JT17" s="11"/>
      <c r="JU17" s="11"/>
      <c r="JV17" s="11"/>
      <c r="JW17" s="11"/>
      <c r="JX17" s="11"/>
      <c r="JY17" s="11"/>
      <c r="JZ17" s="11"/>
      <c r="KA17" s="11"/>
      <c r="KB17" s="11"/>
      <c r="KC17" s="11"/>
      <c r="KD17" s="11"/>
      <c r="KE17" s="11"/>
      <c r="KF17" s="11"/>
      <c r="KG17" s="11"/>
      <c r="KH17" s="11"/>
      <c r="KI17" s="11"/>
      <c r="KJ17" s="11"/>
      <c r="KK17" s="11"/>
      <c r="KL17" s="11"/>
      <c r="KM17" s="11"/>
      <c r="KN17" s="11"/>
      <c r="KO17" s="11"/>
      <c r="KP17" s="11"/>
      <c r="KQ17" s="11"/>
      <c r="KR17" s="11"/>
      <c r="KS17" s="11"/>
      <c r="KT17" s="11"/>
      <c r="KU17" s="11"/>
      <c r="KV17" s="11"/>
      <c r="KW17" s="11"/>
      <c r="KX17" s="11"/>
      <c r="KY17" s="11"/>
      <c r="KZ17" s="11"/>
      <c r="LA17" s="11"/>
      <c r="LB17" s="11"/>
      <c r="LC17" s="11"/>
      <c r="LD17" s="11"/>
      <c r="LE17" s="11"/>
      <c r="LF17" s="11"/>
      <c r="LG17" s="11"/>
      <c r="LH17" s="11"/>
      <c r="LI17" s="11"/>
      <c r="LJ17" s="11"/>
      <c r="LK17" s="11"/>
      <c r="LL17" s="11"/>
      <c r="LM17" s="11"/>
      <c r="LN17" s="11"/>
      <c r="LO17" s="11"/>
      <c r="LP17" s="11"/>
      <c r="LQ17" s="11"/>
      <c r="LR17" s="11"/>
      <c r="LS17" s="11"/>
      <c r="LT17" s="11"/>
      <c r="LU17" s="11"/>
      <c r="LV17" s="11"/>
      <c r="LW17" s="11"/>
      <c r="LX17" s="11"/>
      <c r="LY17" s="11"/>
      <c r="LZ17" s="11"/>
      <c r="MA17" s="11"/>
      <c r="MB17" s="11"/>
      <c r="MC17" s="11"/>
      <c r="MD17" s="11"/>
      <c r="ME17" s="11"/>
      <c r="MF17" s="11"/>
      <c r="MG17" s="11"/>
      <c r="MH17" s="11"/>
      <c r="MI17" s="11"/>
      <c r="MJ17" s="11"/>
      <c r="MK17" s="11"/>
      <c r="ML17" s="11"/>
      <c r="MM17" s="11"/>
      <c r="MN17" s="11"/>
      <c r="MO17" s="11"/>
      <c r="MP17" s="11"/>
      <c r="MQ17" s="11"/>
      <c r="MR17" s="11"/>
      <c r="MS17" s="11"/>
      <c r="MT17" s="11"/>
      <c r="MU17" s="11"/>
      <c r="MV17" s="11"/>
      <c r="MW17" s="11"/>
      <c r="MX17" s="11"/>
      <c r="MY17" s="11"/>
      <c r="MZ17" s="11"/>
      <c r="NA17" s="11"/>
      <c r="NB17" s="11"/>
      <c r="NC17" s="11"/>
      <c r="ND17" s="11"/>
      <c r="NE17" s="11"/>
      <c r="NF17" s="11"/>
      <c r="NG17" s="11"/>
      <c r="NH17" s="11"/>
      <c r="NI17" s="11"/>
      <c r="NJ17" s="11"/>
      <c r="NK17" s="11"/>
      <c r="NL17" s="11"/>
      <c r="NM17" s="11"/>
      <c r="NN17" s="11"/>
      <c r="NO17" s="11"/>
      <c r="NP17" s="11"/>
      <c r="NQ17" s="11"/>
      <c r="NR17" s="11"/>
      <c r="NS17" s="11"/>
      <c r="NT17" s="11"/>
      <c r="NU17" s="11"/>
      <c r="NV17" s="11"/>
      <c r="NW17" s="11"/>
      <c r="NX17" s="11"/>
      <c r="NY17" s="11"/>
      <c r="NZ17" s="11"/>
      <c r="OA17" s="11"/>
      <c r="OB17" s="11"/>
      <c r="OC17" s="11"/>
      <c r="OD17" s="11"/>
      <c r="OE17" s="11"/>
      <c r="OF17" s="11"/>
      <c r="OG17" s="11"/>
      <c r="OH17" s="11"/>
      <c r="OI17" s="11"/>
      <c r="OJ17" s="11"/>
      <c r="OK17" s="11"/>
      <c r="OL17" s="11"/>
      <c r="OM17" s="11"/>
      <c r="ON17" s="11"/>
      <c r="OO17" s="11"/>
      <c r="OP17" s="11"/>
      <c r="OQ17" s="11"/>
      <c r="OR17" s="11"/>
      <c r="OS17" s="11"/>
      <c r="OT17" s="11"/>
      <c r="OU17" s="11"/>
      <c r="OV17" s="11"/>
      <c r="OW17" s="11"/>
      <c r="OX17" s="11"/>
      <c r="OY17" s="11"/>
      <c r="OZ17" s="11"/>
      <c r="PA17" s="11"/>
      <c r="PB17" s="11"/>
      <c r="PC17" s="11"/>
      <c r="PD17" s="11"/>
      <c r="PE17" s="11"/>
      <c r="PF17" s="11"/>
      <c r="PG17" s="11"/>
      <c r="PH17" s="11"/>
      <c r="PI17" s="11"/>
      <c r="PJ17" s="11"/>
      <c r="PK17" s="11"/>
      <c r="PL17" s="11"/>
      <c r="PM17" s="11"/>
      <c r="PN17" s="11"/>
      <c r="PO17" s="11"/>
      <c r="PP17" s="11"/>
      <c r="PQ17" s="11"/>
      <c r="PR17" s="11"/>
      <c r="PS17" s="11"/>
      <c r="PT17" s="11"/>
      <c r="PU17" s="11"/>
      <c r="PV17" s="11"/>
      <c r="PW17" s="11"/>
      <c r="PX17" s="11"/>
      <c r="PY17" s="11"/>
      <c r="PZ17" s="11"/>
      <c r="QA17" s="11"/>
      <c r="QB17" s="11"/>
      <c r="QC17" s="11"/>
      <c r="QD17" s="11"/>
      <c r="QE17" s="11"/>
      <c r="QF17" s="11"/>
      <c r="QG17" s="11"/>
      <c r="QH17" s="11"/>
      <c r="QI17" s="11"/>
      <c r="QJ17" s="11"/>
      <c r="QK17" s="11"/>
      <c r="QL17" s="11"/>
      <c r="QM17" s="11"/>
      <c r="QN17" s="11"/>
      <c r="QO17" s="11"/>
      <c r="QP17" s="11"/>
      <c r="QQ17" s="11"/>
      <c r="QR17" s="11"/>
      <c r="QS17" s="11"/>
      <c r="QT17" s="11"/>
      <c r="QU17" s="11"/>
      <c r="QV17" s="11"/>
      <c r="QW17" s="11"/>
      <c r="QX17" s="11"/>
      <c r="QY17" s="11"/>
      <c r="QZ17" s="11"/>
      <c r="RA17" s="11"/>
      <c r="RB17" s="11"/>
      <c r="RC17" s="11"/>
      <c r="RD17" s="11"/>
      <c r="RE17" s="11"/>
      <c r="RF17" s="11"/>
      <c r="RG17" s="11"/>
      <c r="RH17" s="11"/>
      <c r="RI17" s="11"/>
      <c r="RJ17" s="11"/>
      <c r="RK17" s="11"/>
      <c r="RL17" s="11"/>
      <c r="RM17" s="11"/>
      <c r="RN17" s="11"/>
      <c r="RO17" s="11"/>
      <c r="RP17" s="11"/>
      <c r="RQ17" s="11"/>
      <c r="RR17" s="11"/>
      <c r="RS17" s="11"/>
      <c r="RT17" s="11"/>
      <c r="RU17" s="11"/>
      <c r="RV17" s="11"/>
      <c r="RW17" s="11"/>
      <c r="RX17" s="11"/>
      <c r="RY17" s="11"/>
      <c r="RZ17" s="11"/>
      <c r="SA17" s="11"/>
      <c r="SB17" s="11"/>
      <c r="SC17" s="11"/>
      <c r="SD17" s="11"/>
      <c r="SE17" s="11"/>
      <c r="SF17" s="11"/>
      <c r="SG17" s="11"/>
      <c r="SH17" s="11"/>
      <c r="SI17" s="11"/>
      <c r="SJ17" s="11"/>
      <c r="SK17" s="11"/>
      <c r="SL17" s="11"/>
      <c r="SM17" s="11"/>
      <c r="SN17" s="11"/>
      <c r="SO17" s="11"/>
      <c r="SP17" s="11"/>
      <c r="SQ17" s="11"/>
      <c r="SR17" s="11"/>
      <c r="SS17" s="11"/>
      <c r="ST17" s="11"/>
      <c r="SU17" s="11"/>
      <c r="SV17" s="11"/>
      <c r="SW17" s="11"/>
      <c r="SX17" s="11"/>
      <c r="SY17" s="11"/>
      <c r="SZ17" s="11"/>
      <c r="TA17" s="11"/>
      <c r="TB17" s="11"/>
      <c r="TC17" s="11"/>
      <c r="TD17" s="11"/>
      <c r="TE17" s="11"/>
      <c r="TF17" s="11"/>
      <c r="TG17" s="11"/>
      <c r="TH17" s="11"/>
      <c r="TI17" s="11"/>
      <c r="TJ17" s="11"/>
      <c r="TK17" s="11"/>
      <c r="TL17" s="11"/>
      <c r="TM17" s="11"/>
      <c r="TN17" s="11"/>
      <c r="TO17" s="11"/>
      <c r="TP17" s="11"/>
      <c r="TQ17" s="11"/>
      <c r="TR17" s="11"/>
      <c r="TS17" s="11"/>
      <c r="TT17" s="11"/>
      <c r="TU17" s="11"/>
      <c r="TV17" s="11"/>
      <c r="TW17" s="11"/>
      <c r="TX17" s="11"/>
      <c r="TY17" s="11"/>
      <c r="TZ17" s="11"/>
      <c r="UA17" s="11"/>
      <c r="UB17" s="11"/>
      <c r="UC17" s="11"/>
      <c r="UD17" s="11"/>
      <c r="UE17" s="11"/>
      <c r="UF17" s="11"/>
      <c r="UG17" s="11"/>
      <c r="UH17" s="11"/>
      <c r="UI17" s="11"/>
      <c r="UJ17" s="11"/>
      <c r="UK17" s="11"/>
      <c r="UL17" s="11"/>
      <c r="UM17" s="11"/>
      <c r="UN17" s="11"/>
      <c r="UO17" s="11"/>
      <c r="UP17" s="11"/>
      <c r="UQ17" s="11"/>
      <c r="UR17" s="11"/>
      <c r="US17" s="11"/>
      <c r="UT17" s="11"/>
      <c r="UU17" s="11"/>
      <c r="UV17" s="11"/>
      <c r="UW17" s="11"/>
      <c r="UX17" s="11"/>
      <c r="UY17" s="11"/>
      <c r="UZ17" s="11"/>
      <c r="VA17" s="11"/>
      <c r="VB17" s="11"/>
      <c r="VC17" s="11"/>
      <c r="VD17" s="11"/>
      <c r="VE17" s="11"/>
      <c r="VF17" s="11"/>
      <c r="VG17" s="11"/>
      <c r="VH17" s="11"/>
      <c r="VI17" s="11"/>
      <c r="VJ17" s="11"/>
      <c r="VK17" s="11"/>
      <c r="VL17" s="11"/>
      <c r="VM17" s="11"/>
      <c r="VN17" s="11"/>
      <c r="VO17" s="11"/>
      <c r="VP17" s="11"/>
      <c r="VQ17" s="11"/>
      <c r="VR17" s="11"/>
      <c r="VS17" s="11"/>
      <c r="VT17" s="11"/>
      <c r="VU17" s="11"/>
      <c r="VV17" s="11"/>
      <c r="VW17" s="11"/>
      <c r="VX17" s="11"/>
      <c r="VY17" s="11"/>
      <c r="VZ17" s="11"/>
      <c r="WA17" s="11"/>
      <c r="WB17" s="11"/>
      <c r="WC17" s="11"/>
      <c r="WD17" s="11"/>
      <c r="WE17" s="11"/>
      <c r="WF17" s="11"/>
      <c r="WG17" s="11"/>
      <c r="WH17" s="11"/>
      <c r="WI17" s="11"/>
      <c r="WJ17" s="11"/>
      <c r="WK17" s="11"/>
      <c r="WL17" s="11"/>
      <c r="WM17" s="11"/>
      <c r="WN17" s="11"/>
      <c r="WO17" s="11"/>
      <c r="WP17" s="11"/>
      <c r="WQ17" s="11"/>
      <c r="WR17" s="11"/>
      <c r="WS17" s="11"/>
      <c r="WT17" s="11"/>
      <c r="WU17" s="11"/>
      <c r="WV17" s="11"/>
      <c r="WW17" s="11"/>
      <c r="WX17" s="11"/>
      <c r="WY17" s="11"/>
      <c r="WZ17" s="11"/>
      <c r="XA17" s="11"/>
      <c r="XB17" s="11"/>
      <c r="XC17" s="11"/>
      <c r="XD17" s="11"/>
      <c r="XE17" s="11"/>
      <c r="XF17" s="11"/>
      <c r="XG17" s="11"/>
      <c r="XH17" s="11"/>
      <c r="XI17" s="11"/>
      <c r="XJ17" s="11"/>
      <c r="XK17" s="11"/>
      <c r="XL17" s="11"/>
      <c r="XM17" s="11"/>
      <c r="XN17" s="11"/>
      <c r="XO17" s="11"/>
      <c r="XP17" s="11"/>
      <c r="XQ17" s="11"/>
      <c r="XR17" s="11"/>
      <c r="XS17" s="11"/>
      <c r="XT17" s="11"/>
      <c r="XU17" s="11"/>
      <c r="XV17" s="11"/>
      <c r="XW17" s="11"/>
      <c r="XX17" s="11"/>
      <c r="XY17" s="11"/>
      <c r="XZ17" s="11"/>
      <c r="YA17" s="11"/>
      <c r="YB17" s="11"/>
      <c r="YC17" s="11"/>
      <c r="YD17" s="11"/>
      <c r="YE17" s="11"/>
      <c r="YF17" s="11"/>
      <c r="YG17" s="11"/>
      <c r="YH17" s="11"/>
      <c r="YI17" s="11"/>
      <c r="YJ17" s="11"/>
      <c r="YK17" s="11"/>
      <c r="YL17" s="11"/>
      <c r="YM17" s="11"/>
      <c r="YN17" s="11"/>
      <c r="YO17" s="11"/>
      <c r="YP17" s="11"/>
      <c r="YQ17" s="11"/>
      <c r="YR17" s="11"/>
      <c r="YS17" s="11"/>
      <c r="YT17" s="11"/>
      <c r="YU17" s="11"/>
      <c r="YV17" s="11"/>
      <c r="YW17" s="11"/>
      <c r="YX17" s="11"/>
      <c r="YY17" s="11"/>
      <c r="YZ17" s="11"/>
      <c r="ZA17" s="11"/>
      <c r="ZB17" s="11"/>
      <c r="ZC17" s="11"/>
      <c r="ZD17" s="11"/>
      <c r="ZE17" s="11"/>
      <c r="ZF17" s="11"/>
      <c r="ZG17" s="11"/>
      <c r="ZH17" s="11"/>
      <c r="ZI17" s="11"/>
      <c r="ZJ17" s="11"/>
      <c r="ZK17" s="11"/>
      <c r="ZL17" s="11"/>
      <c r="ZM17" s="11"/>
      <c r="ZN17" s="11"/>
      <c r="ZO17" s="11"/>
      <c r="ZP17" s="11"/>
      <c r="ZQ17" s="11"/>
      <c r="ZR17" s="11"/>
      <c r="ZS17" s="11"/>
      <c r="ZT17" s="11"/>
      <c r="ZU17" s="11"/>
      <c r="ZV17" s="11"/>
      <c r="ZW17" s="11"/>
      <c r="ZX17" s="11"/>
      <c r="ZY17" s="11"/>
      <c r="ZZ17" s="11"/>
      <c r="AAA17" s="11"/>
      <c r="AAB17" s="11"/>
      <c r="AAC17" s="11"/>
      <c r="AAD17" s="11"/>
      <c r="AAE17" s="11"/>
      <c r="AAF17" s="11"/>
      <c r="AAG17" s="11"/>
      <c r="AAH17" s="11"/>
      <c r="AAI17" s="11"/>
      <c r="AAJ17" s="11"/>
      <c r="AAK17" s="11"/>
      <c r="AAL17" s="11"/>
      <c r="AAM17" s="11"/>
      <c r="AAN17" s="11"/>
      <c r="AAO17" s="11"/>
      <c r="AAP17" s="11"/>
      <c r="AAQ17" s="11"/>
      <c r="AAR17" s="11"/>
      <c r="AAS17" s="11"/>
      <c r="AAT17" s="11"/>
      <c r="AAU17" s="11"/>
      <c r="AAV17" s="11"/>
      <c r="AAW17" s="11"/>
      <c r="AAX17" s="11"/>
      <c r="AAY17" s="11"/>
      <c r="AAZ17" s="11"/>
      <c r="ABA17" s="11"/>
      <c r="ABB17" s="11"/>
      <c r="ABC17" s="11"/>
      <c r="ABD17" s="11"/>
      <c r="ABE17" s="11"/>
      <c r="ABF17" s="11"/>
      <c r="ABG17" s="11"/>
      <c r="ABH17" s="11"/>
      <c r="ABI17" s="11"/>
      <c r="ABJ17" s="11"/>
      <c r="ABK17" s="11"/>
      <c r="ABL17" s="11"/>
      <c r="ABM17" s="11"/>
      <c r="ABN17" s="11"/>
      <c r="ABO17" s="11"/>
      <c r="ABP17" s="11"/>
      <c r="ABQ17" s="11"/>
      <c r="ABR17" s="11"/>
      <c r="ABS17" s="11"/>
      <c r="ABT17" s="11"/>
      <c r="ABU17" s="11"/>
      <c r="ABV17" s="11"/>
      <c r="ABW17" s="11"/>
      <c r="ABX17" s="11"/>
      <c r="ABY17" s="11"/>
      <c r="ABZ17" s="11"/>
      <c r="ACA17" s="11"/>
      <c r="ACB17" s="11"/>
      <c r="ACC17" s="11"/>
      <c r="ACD17" s="11"/>
      <c r="ACE17" s="11"/>
      <c r="ACF17" s="11"/>
      <c r="ACG17" s="11"/>
      <c r="ACH17" s="11"/>
      <c r="ACI17" s="11"/>
      <c r="ACJ17" s="11"/>
      <c r="ACK17" s="11"/>
      <c r="ACL17" s="11"/>
      <c r="ACM17" s="11"/>
      <c r="ACN17" s="11"/>
      <c r="ACO17" s="11"/>
      <c r="ACP17" s="11"/>
      <c r="ACQ17" s="11"/>
      <c r="ACR17" s="11"/>
      <c r="ACS17" s="11"/>
      <c r="ACT17" s="11"/>
      <c r="ACU17" s="11"/>
      <c r="ACV17" s="11"/>
      <c r="ACW17" s="11"/>
      <c r="ACX17" s="11"/>
      <c r="ACY17" s="11"/>
      <c r="ACZ17" s="11"/>
      <c r="ADA17" s="11"/>
      <c r="ADB17" s="11"/>
      <c r="ADC17" s="11"/>
      <c r="ADD17" s="11"/>
      <c r="ADE17" s="11"/>
      <c r="ADF17" s="11"/>
      <c r="ADG17" s="11"/>
      <c r="ADH17" s="11"/>
      <c r="ADI17" s="11"/>
      <c r="ADJ17" s="11"/>
      <c r="ADK17" s="11"/>
      <c r="ADL17" s="11"/>
      <c r="ADM17" s="11"/>
      <c r="ADN17" s="11"/>
      <c r="ADO17" s="11"/>
      <c r="ADP17" s="11"/>
      <c r="ADQ17" s="11"/>
      <c r="ADR17" s="11"/>
      <c r="ADS17" s="11"/>
      <c r="ADT17" s="11"/>
      <c r="ADU17" s="11"/>
      <c r="ADV17" s="11"/>
      <c r="ADW17" s="11"/>
      <c r="ADX17" s="11"/>
      <c r="ADY17" s="11"/>
      <c r="ADZ17" s="11"/>
      <c r="AEA17" s="11"/>
      <c r="AEB17" s="11"/>
      <c r="AEC17" s="11"/>
      <c r="AED17" s="11"/>
      <c r="AEE17" s="11"/>
      <c r="AEF17" s="11"/>
      <c r="AEG17" s="11"/>
      <c r="AEH17" s="11"/>
      <c r="AEI17" s="11"/>
      <c r="AEJ17" s="11"/>
      <c r="AEK17" s="11"/>
      <c r="AEL17" s="11"/>
      <c r="AEM17" s="11"/>
      <c r="AEN17" s="11"/>
      <c r="AEO17" s="11"/>
      <c r="AEP17" s="11"/>
      <c r="AEQ17" s="11"/>
      <c r="AER17" s="11"/>
      <c r="AES17" s="11"/>
      <c r="AET17" s="11"/>
      <c r="AEU17" s="11"/>
      <c r="AEV17" s="11"/>
      <c r="AEW17" s="11"/>
      <c r="AEX17" s="11"/>
      <c r="AEY17" s="11"/>
      <c r="AEZ17" s="11"/>
      <c r="AFA17" s="11"/>
      <c r="AFB17" s="11"/>
      <c r="AFC17" s="11"/>
      <c r="AFD17" s="11"/>
      <c r="AFE17" s="11"/>
      <c r="AFF17" s="11"/>
      <c r="AFG17" s="11"/>
      <c r="AFH17" s="11"/>
      <c r="AFI17" s="11"/>
      <c r="AFJ17" s="11"/>
      <c r="AFK17" s="11"/>
      <c r="AFL17" s="11"/>
      <c r="AFM17" s="11"/>
      <c r="AFN17" s="11"/>
      <c r="AFO17" s="11"/>
      <c r="AFP17" s="11"/>
      <c r="AFQ17" s="11"/>
      <c r="AFR17" s="11"/>
      <c r="AFS17" s="11"/>
      <c r="AFT17" s="11"/>
      <c r="AFU17" s="11"/>
      <c r="AFV17" s="11"/>
      <c r="AFW17" s="11"/>
      <c r="AFX17" s="11"/>
      <c r="AFY17" s="11"/>
      <c r="AFZ17" s="11"/>
      <c r="AGA17" s="11"/>
      <c r="AGB17" s="11"/>
      <c r="AGC17" s="11"/>
      <c r="AGD17" s="11"/>
      <c r="AGE17" s="11"/>
      <c r="AGF17" s="11"/>
      <c r="AGG17" s="11"/>
      <c r="AGH17" s="11"/>
      <c r="AGI17" s="11"/>
      <c r="AGJ17" s="11"/>
      <c r="AGK17" s="11"/>
      <c r="AGL17" s="11"/>
      <c r="AGM17" s="11"/>
      <c r="AGN17" s="11"/>
      <c r="AGO17" s="11"/>
      <c r="AGP17" s="11"/>
      <c r="AGQ17" s="11"/>
      <c r="AGR17" s="11"/>
      <c r="AGS17" s="11"/>
      <c r="AGT17" s="11"/>
      <c r="AGU17" s="11"/>
      <c r="AGV17" s="11"/>
      <c r="AGW17" s="11"/>
      <c r="AGX17" s="11"/>
      <c r="AGY17" s="11"/>
      <c r="AGZ17" s="11"/>
      <c r="AHA17" s="11"/>
      <c r="AHB17" s="11"/>
      <c r="AHC17" s="11"/>
      <c r="AHD17" s="11"/>
      <c r="AHE17" s="11"/>
      <c r="AHF17" s="11"/>
      <c r="AHG17" s="11"/>
      <c r="AHH17" s="11"/>
      <c r="AHI17" s="11"/>
      <c r="AHJ17" s="11"/>
      <c r="AHK17" s="11"/>
      <c r="AHL17" s="11"/>
      <c r="AHM17" s="11"/>
      <c r="AHN17" s="11"/>
      <c r="AHO17" s="11"/>
      <c r="AHP17" s="11"/>
      <c r="AHQ17" s="11"/>
      <c r="AHR17" s="11"/>
      <c r="AHS17" s="11"/>
      <c r="AHT17" s="11"/>
      <c r="AHU17" s="11"/>
      <c r="AHV17" s="11"/>
      <c r="AHW17" s="11"/>
      <c r="AHX17" s="11"/>
      <c r="AHY17" s="11"/>
      <c r="AHZ17" s="11"/>
      <c r="AIA17" s="11"/>
      <c r="AIB17" s="11"/>
      <c r="AIC17" s="11"/>
      <c r="AID17" s="11"/>
      <c r="AIE17" s="11"/>
      <c r="AIF17" s="11"/>
      <c r="AIG17" s="11"/>
      <c r="AIH17" s="11"/>
      <c r="AII17" s="11"/>
      <c r="AIJ17" s="11"/>
      <c r="AIK17" s="11"/>
      <c r="AIL17" s="11"/>
      <c r="AIM17" s="11"/>
      <c r="AIN17" s="11"/>
      <c r="AIO17" s="11"/>
      <c r="AIP17" s="11"/>
      <c r="AIQ17" s="11"/>
      <c r="AIR17" s="11"/>
      <c r="AIS17" s="11"/>
      <c r="AIT17" s="11"/>
      <c r="AIU17" s="11"/>
      <c r="AIV17" s="11"/>
      <c r="AIW17" s="11"/>
      <c r="AIX17" s="11"/>
      <c r="AIY17" s="11"/>
      <c r="AIZ17" s="11"/>
      <c r="AJA17" s="11"/>
      <c r="AJB17" s="11"/>
      <c r="AJC17" s="11"/>
      <c r="AJD17" s="11"/>
      <c r="AJE17" s="11"/>
      <c r="AJF17" s="11"/>
      <c r="AJG17" s="11"/>
      <c r="AJH17" s="11"/>
      <c r="AJI17" s="11"/>
      <c r="AJJ17" s="11"/>
      <c r="AJK17" s="11"/>
      <c r="AJL17" s="11"/>
      <c r="AJM17" s="11"/>
      <c r="AJN17" s="11"/>
      <c r="AJO17" s="11"/>
      <c r="AJP17" s="11"/>
      <c r="AJQ17" s="11"/>
      <c r="AJR17" s="11"/>
      <c r="AJS17" s="11"/>
      <c r="AJT17" s="11"/>
      <c r="AJU17" s="11"/>
      <c r="AJV17" s="11"/>
      <c r="AJW17" s="11"/>
      <c r="AJX17" s="11"/>
      <c r="AJY17" s="11"/>
      <c r="AJZ17" s="11"/>
      <c r="AKA17" s="11"/>
      <c r="AKB17" s="11"/>
      <c r="AKC17" s="11"/>
      <c r="AKD17" s="11"/>
      <c r="AKE17" s="11"/>
      <c r="AKF17" s="11"/>
      <c r="AKG17" s="11"/>
      <c r="AKH17" s="11"/>
      <c r="AKI17" s="11"/>
      <c r="AKJ17" s="11"/>
      <c r="AKK17" s="11"/>
      <c r="AKL17" s="11"/>
      <c r="AKM17" s="11"/>
      <c r="AKN17" s="11"/>
      <c r="AKO17" s="11"/>
      <c r="AKP17" s="11"/>
      <c r="AKQ17" s="11"/>
      <c r="AKR17" s="11"/>
      <c r="AKS17" s="11"/>
      <c r="AKT17" s="11"/>
      <c r="AKU17" s="11"/>
      <c r="AKV17" s="11"/>
      <c r="AKW17" s="11"/>
      <c r="AKX17" s="11"/>
      <c r="AKY17" s="11"/>
      <c r="AKZ17" s="11"/>
      <c r="ALA17" s="11"/>
      <c r="ALB17" s="11"/>
      <c r="ALC17" s="11"/>
      <c r="ALD17" s="11"/>
      <c r="ALE17" s="11"/>
      <c r="ALF17" s="11"/>
      <c r="ALG17" s="11"/>
      <c r="ALH17" s="11"/>
      <c r="ALI17" s="11"/>
      <c r="ALJ17" s="11"/>
      <c r="ALK17" s="11"/>
      <c r="ALL17" s="11"/>
      <c r="ALM17" s="11"/>
      <c r="ALN17" s="11"/>
      <c r="ALO17" s="11"/>
      <c r="ALP17" s="11"/>
      <c r="ALQ17" s="11"/>
      <c r="ALR17" s="11"/>
      <c r="ALS17" s="11"/>
      <c r="ALT17" s="11"/>
      <c r="ALU17" s="11"/>
      <c r="ALV17" s="11"/>
      <c r="ALW17" s="11"/>
      <c r="ALX17" s="11"/>
      <c r="ALY17" s="11"/>
      <c r="ALZ17" s="11"/>
      <c r="AMA17" s="11"/>
      <c r="AMB17" s="11"/>
      <c r="AMC17" s="11"/>
      <c r="AMD17" s="11"/>
      <c r="AME17" s="11"/>
      <c r="AMF17" s="11"/>
      <c r="AMG17" s="11"/>
      <c r="AMH17" s="11"/>
      <c r="AMI17" s="11"/>
      <c r="AMJ17" s="11"/>
      <c r="AMK17" s="11"/>
      <c r="AML17" s="11"/>
      <c r="AMM17" s="11"/>
      <c r="AMN17" s="11"/>
      <c r="AMO17" s="11"/>
      <c r="AMP17" s="11"/>
      <c r="AMQ17" s="11"/>
      <c r="AMR17" s="11"/>
      <c r="AMS17" s="11"/>
      <c r="AMT17" s="11"/>
      <c r="AMU17" s="11"/>
      <c r="AMV17" s="11"/>
      <c r="AMW17" s="11"/>
      <c r="AMX17" s="11"/>
      <c r="AMY17" s="11"/>
      <c r="AMZ17" s="11"/>
      <c r="ANA17" s="11"/>
      <c r="ANB17" s="11"/>
      <c r="ANC17" s="11"/>
      <c r="AND17" s="11"/>
      <c r="ANE17" s="11"/>
      <c r="ANF17" s="11"/>
      <c r="ANG17" s="11"/>
      <c r="ANH17" s="11"/>
      <c r="ANI17" s="11"/>
      <c r="ANJ17" s="11"/>
      <c r="ANK17" s="11"/>
      <c r="ANL17" s="11"/>
      <c r="ANM17" s="11"/>
      <c r="ANN17" s="11"/>
      <c r="ANO17" s="11"/>
      <c r="ANP17" s="11"/>
      <c r="ANQ17" s="11"/>
      <c r="ANR17" s="11"/>
      <c r="ANS17" s="11"/>
      <c r="ANT17" s="11"/>
      <c r="ANU17" s="11"/>
      <c r="ANV17" s="11"/>
      <c r="ANW17" s="11"/>
      <c r="ANX17" s="11"/>
      <c r="ANY17" s="11"/>
      <c r="ANZ17" s="11"/>
      <c r="AOA17" s="11"/>
      <c r="AOB17" s="11"/>
      <c r="AOC17" s="11"/>
      <c r="AOD17" s="11"/>
      <c r="AOE17" s="11"/>
      <c r="AOF17" s="11"/>
      <c r="AOG17" s="11"/>
      <c r="AOH17" s="11"/>
      <c r="AOI17" s="11"/>
      <c r="AOJ17" s="11"/>
      <c r="AOK17" s="11"/>
      <c r="AOL17" s="11"/>
      <c r="AOM17" s="11"/>
      <c r="AON17" s="11"/>
      <c r="AOO17" s="11"/>
      <c r="AOP17" s="11"/>
      <c r="AOQ17" s="11"/>
      <c r="AOR17" s="11"/>
      <c r="AOS17" s="11"/>
      <c r="AOT17" s="11"/>
      <c r="AOU17" s="11"/>
      <c r="AOV17" s="11"/>
      <c r="AOW17" s="11"/>
      <c r="AOX17" s="11"/>
      <c r="AOY17" s="11"/>
      <c r="AOZ17" s="11"/>
      <c r="APA17" s="11"/>
      <c r="APB17" s="11"/>
      <c r="APC17" s="11"/>
      <c r="APD17" s="11"/>
      <c r="APE17" s="11"/>
      <c r="APF17" s="11"/>
      <c r="APG17" s="11"/>
      <c r="APH17" s="11"/>
      <c r="API17" s="11"/>
      <c r="APJ17" s="11"/>
      <c r="APK17" s="11"/>
      <c r="APL17" s="11"/>
      <c r="APM17" s="11"/>
      <c r="APN17" s="11"/>
      <c r="APO17" s="11"/>
      <c r="APP17" s="11"/>
      <c r="APQ17" s="11"/>
      <c r="APR17" s="11"/>
      <c r="APS17" s="11"/>
      <c r="APT17" s="11"/>
      <c r="APU17" s="11"/>
      <c r="APV17" s="11"/>
      <c r="APW17" s="11"/>
      <c r="APX17" s="11"/>
      <c r="APY17" s="11"/>
      <c r="APZ17" s="11"/>
      <c r="AQA17" s="11"/>
      <c r="AQB17" s="11"/>
      <c r="AQC17" s="11"/>
      <c r="AQD17" s="11"/>
      <c r="AQE17" s="11"/>
      <c r="AQF17" s="11"/>
      <c r="AQG17" s="11"/>
      <c r="AQH17" s="11"/>
      <c r="AQI17" s="11"/>
      <c r="AQJ17" s="11"/>
      <c r="AQK17" s="11"/>
      <c r="AQL17" s="11"/>
      <c r="AQM17" s="11"/>
      <c r="AQN17" s="11"/>
      <c r="AQO17" s="11"/>
      <c r="AQP17" s="11"/>
      <c r="AQQ17" s="11"/>
      <c r="AQR17" s="11"/>
      <c r="AQS17" s="11"/>
      <c r="AQT17" s="11"/>
      <c r="AQU17" s="11"/>
      <c r="AQV17" s="11"/>
      <c r="AQW17" s="11"/>
      <c r="AQX17" s="11"/>
      <c r="AQY17" s="11"/>
      <c r="AQZ17" s="11"/>
      <c r="ARA17" s="11"/>
      <c r="ARB17" s="11"/>
      <c r="ARC17" s="11"/>
      <c r="ARD17" s="11"/>
      <c r="ARE17" s="11"/>
      <c r="ARF17" s="11"/>
      <c r="ARG17" s="11"/>
      <c r="ARH17" s="11"/>
      <c r="ARI17" s="11"/>
      <c r="ARJ17" s="11"/>
      <c r="ARK17" s="11"/>
      <c r="ARL17" s="11"/>
      <c r="ARM17" s="11"/>
      <c r="ARN17" s="11"/>
      <c r="ARO17" s="11"/>
      <c r="ARP17" s="11"/>
      <c r="ARQ17" s="11"/>
      <c r="ARR17" s="11"/>
      <c r="ARS17" s="11"/>
      <c r="ART17" s="11"/>
      <c r="ARU17" s="11"/>
      <c r="ARV17" s="11"/>
      <c r="ARW17" s="11"/>
      <c r="ARX17" s="11"/>
      <c r="ARY17" s="11"/>
      <c r="ARZ17" s="11"/>
      <c r="ASA17" s="11"/>
      <c r="ASB17" s="11"/>
      <c r="ASC17" s="11"/>
      <c r="ASD17" s="11"/>
      <c r="ASE17" s="11"/>
      <c r="ASF17" s="11"/>
      <c r="ASG17" s="11"/>
      <c r="ASH17" s="11"/>
      <c r="ASI17" s="11"/>
      <c r="ASJ17" s="11"/>
      <c r="ASK17" s="11"/>
      <c r="ASL17" s="11"/>
      <c r="ASM17" s="11"/>
      <c r="ASN17" s="11"/>
      <c r="ASO17" s="11"/>
      <c r="ASP17" s="11"/>
      <c r="ASQ17" s="11"/>
      <c r="ASR17" s="11"/>
      <c r="ASS17" s="11"/>
      <c r="AST17" s="11"/>
      <c r="ASU17" s="11"/>
      <c r="ASV17" s="11"/>
      <c r="ASW17" s="11"/>
      <c r="ASX17" s="11"/>
      <c r="ASY17" s="11"/>
      <c r="ASZ17" s="11"/>
      <c r="ATA17" s="11"/>
      <c r="ATB17" s="11"/>
      <c r="ATC17" s="11"/>
      <c r="ATD17" s="11"/>
      <c r="ATE17" s="11"/>
      <c r="ATF17" s="11"/>
      <c r="ATG17" s="11"/>
      <c r="ATH17" s="11"/>
      <c r="ATI17" s="11"/>
      <c r="ATJ17" s="11"/>
      <c r="ATK17" s="11"/>
      <c r="ATL17" s="11"/>
      <c r="ATM17" s="11"/>
      <c r="ATN17" s="11"/>
      <c r="ATO17" s="11"/>
      <c r="ATP17" s="11"/>
      <c r="ATQ17" s="11"/>
      <c r="ATR17" s="11"/>
      <c r="ATS17" s="11"/>
      <c r="ATT17" s="11"/>
      <c r="ATU17" s="11"/>
      <c r="ATV17" s="11"/>
      <c r="ATW17" s="11"/>
      <c r="ATX17" s="11"/>
      <c r="ATY17" s="11"/>
      <c r="ATZ17" s="11"/>
      <c r="AUA17" s="11"/>
      <c r="AUB17" s="11"/>
      <c r="AUC17" s="11"/>
      <c r="AUD17" s="11"/>
      <c r="AUE17" s="11"/>
      <c r="AUF17" s="11"/>
      <c r="AUG17" s="11"/>
      <c r="AUH17" s="11"/>
      <c r="AUI17" s="11"/>
      <c r="AUJ17" s="11"/>
      <c r="AUK17" s="11"/>
      <c r="AUL17" s="11"/>
      <c r="AUM17" s="11"/>
      <c r="AUN17" s="11"/>
      <c r="AUO17" s="11"/>
      <c r="AUP17" s="11"/>
      <c r="AUQ17" s="11"/>
      <c r="AUR17" s="11"/>
      <c r="AUS17" s="11"/>
      <c r="AUT17" s="11"/>
      <c r="AUU17" s="11"/>
      <c r="AUV17" s="11"/>
      <c r="AUW17" s="11"/>
      <c r="AUX17" s="11"/>
      <c r="AUY17" s="11"/>
      <c r="AUZ17" s="11"/>
      <c r="AVA17" s="11"/>
      <c r="AVB17" s="11"/>
      <c r="AVC17" s="11"/>
      <c r="AVD17" s="11"/>
      <c r="AVE17" s="11"/>
      <c r="AVF17" s="11"/>
      <c r="AVG17" s="11"/>
      <c r="AVH17" s="11"/>
      <c r="AVI17" s="11"/>
      <c r="AVJ17" s="11"/>
      <c r="AVK17" s="11"/>
      <c r="AVL17" s="11"/>
      <c r="AVM17" s="11"/>
      <c r="AVN17" s="11"/>
      <c r="AVO17" s="11"/>
      <c r="AVP17" s="11"/>
      <c r="AVQ17" s="11"/>
      <c r="AVR17" s="11"/>
      <c r="AVS17" s="11"/>
      <c r="AVT17" s="11"/>
      <c r="AVU17" s="11"/>
      <c r="AVV17" s="11"/>
      <c r="AVW17" s="11"/>
      <c r="AVX17" s="11"/>
      <c r="AVY17" s="11"/>
      <c r="AVZ17" s="11"/>
      <c r="AWA17" s="11"/>
      <c r="AWB17" s="11"/>
      <c r="AWC17" s="11"/>
      <c r="AWD17" s="11"/>
      <c r="AWE17" s="11"/>
      <c r="AWF17" s="11"/>
      <c r="AWG17" s="11"/>
      <c r="AWH17" s="11"/>
      <c r="AWI17" s="11"/>
      <c r="AWJ17" s="11"/>
      <c r="AWK17" s="11"/>
      <c r="AWL17" s="11"/>
      <c r="AWM17" s="11"/>
      <c r="AWN17" s="11"/>
      <c r="AWO17" s="11"/>
      <c r="AWP17" s="11"/>
      <c r="AWQ17" s="11"/>
      <c r="AWR17" s="11"/>
      <c r="AWS17" s="11"/>
      <c r="AWT17" s="11"/>
      <c r="AWU17" s="11"/>
      <c r="AWV17" s="11"/>
      <c r="AWW17" s="11"/>
      <c r="AWX17" s="11"/>
      <c r="AWY17" s="11"/>
      <c r="AWZ17" s="11"/>
      <c r="AXA17" s="11"/>
      <c r="AXB17" s="11"/>
      <c r="AXC17" s="11"/>
      <c r="AXD17" s="11"/>
      <c r="AXE17" s="11"/>
      <c r="AXF17" s="11"/>
      <c r="AXG17" s="11"/>
      <c r="AXH17" s="11"/>
      <c r="AXI17" s="11"/>
      <c r="AXJ17" s="11"/>
      <c r="AXK17" s="11"/>
      <c r="AXL17" s="11"/>
      <c r="AXM17" s="11"/>
      <c r="AXN17" s="11"/>
      <c r="AXO17" s="11"/>
      <c r="AXP17" s="11"/>
      <c r="AXQ17" s="11"/>
      <c r="AXR17" s="11"/>
      <c r="AXS17" s="11"/>
      <c r="AXT17" s="11"/>
      <c r="AXU17" s="11"/>
      <c r="AXV17" s="11"/>
      <c r="AXW17" s="11"/>
      <c r="AXX17" s="11"/>
      <c r="AXY17" s="11"/>
      <c r="AXZ17" s="11"/>
      <c r="AYA17" s="11"/>
      <c r="AYB17" s="11"/>
      <c r="AYC17" s="11"/>
      <c r="AYD17" s="11"/>
      <c r="AYE17" s="11"/>
      <c r="AYF17" s="11"/>
      <c r="AYG17" s="11"/>
      <c r="AYH17" s="11"/>
      <c r="AYI17" s="11"/>
      <c r="AYJ17" s="11"/>
      <c r="AYK17" s="11"/>
      <c r="AYL17" s="11"/>
      <c r="AYM17" s="11"/>
      <c r="AYN17" s="11"/>
      <c r="AYO17" s="11"/>
      <c r="AYP17" s="11"/>
      <c r="AYQ17" s="11"/>
      <c r="AYR17" s="11"/>
      <c r="AYS17" s="11"/>
      <c r="AYT17" s="11"/>
      <c r="AYU17" s="11"/>
      <c r="AYV17" s="11"/>
      <c r="AYW17" s="11"/>
      <c r="AYX17" s="11"/>
      <c r="AYY17" s="11"/>
      <c r="AYZ17" s="11"/>
      <c r="AZA17" s="11"/>
      <c r="AZB17" s="11"/>
      <c r="AZC17" s="11"/>
      <c r="AZD17" s="11"/>
      <c r="AZE17" s="11"/>
      <c r="AZF17" s="11"/>
      <c r="AZG17" s="11"/>
      <c r="AZH17" s="11"/>
      <c r="AZI17" s="11"/>
      <c r="AZJ17" s="11"/>
      <c r="AZK17" s="11"/>
      <c r="AZL17" s="11"/>
      <c r="AZM17" s="11"/>
      <c r="AZN17" s="11"/>
      <c r="AZO17" s="11"/>
      <c r="AZP17" s="11"/>
      <c r="AZQ17" s="11"/>
      <c r="AZR17" s="11"/>
      <c r="AZS17" s="11"/>
      <c r="AZT17" s="11"/>
      <c r="AZU17" s="11"/>
      <c r="AZV17" s="11"/>
      <c r="AZW17" s="11"/>
      <c r="AZX17" s="11"/>
      <c r="AZY17" s="11"/>
      <c r="AZZ17" s="11"/>
      <c r="BAA17" s="11"/>
      <c r="BAB17" s="11"/>
      <c r="BAC17" s="11"/>
      <c r="BAD17" s="11"/>
      <c r="BAE17" s="11"/>
      <c r="BAF17" s="11"/>
      <c r="BAG17" s="11"/>
      <c r="BAH17" s="11"/>
      <c r="BAI17" s="11"/>
      <c r="BAJ17" s="11"/>
      <c r="BAK17" s="11"/>
      <c r="BAL17" s="11"/>
      <c r="BAM17" s="11"/>
      <c r="BAN17" s="11"/>
      <c r="BAO17" s="11"/>
      <c r="BAP17" s="11"/>
      <c r="BAQ17" s="11"/>
      <c r="BAR17" s="11"/>
      <c r="BAS17" s="11"/>
      <c r="BAT17" s="11"/>
      <c r="BAU17" s="11"/>
      <c r="BAV17" s="11"/>
      <c r="BAW17" s="11"/>
      <c r="BAX17" s="11"/>
      <c r="BAY17" s="11"/>
      <c r="BAZ17" s="11"/>
      <c r="BBA17" s="11"/>
      <c r="BBB17" s="11"/>
      <c r="BBC17" s="11"/>
      <c r="BBD17" s="11"/>
      <c r="BBE17" s="11"/>
      <c r="BBF17" s="11"/>
      <c r="BBG17" s="11"/>
      <c r="BBH17" s="11"/>
      <c r="BBI17" s="11"/>
      <c r="BBJ17" s="11"/>
      <c r="BBK17" s="11"/>
      <c r="BBL17" s="11"/>
      <c r="BBM17" s="11"/>
      <c r="BBN17" s="11"/>
      <c r="BBO17" s="11"/>
      <c r="BBP17" s="11"/>
      <c r="BBQ17" s="11"/>
      <c r="BBR17" s="11"/>
      <c r="BBS17" s="11"/>
      <c r="BBT17" s="11"/>
      <c r="BBU17" s="11"/>
      <c r="BBV17" s="11"/>
      <c r="BBW17" s="11"/>
      <c r="BBX17" s="11"/>
      <c r="BBY17" s="11"/>
      <c r="BBZ17" s="11"/>
      <c r="BCA17" s="11"/>
      <c r="BCB17" s="11"/>
      <c r="BCC17" s="11"/>
      <c r="BCD17" s="11"/>
      <c r="BCE17" s="11"/>
      <c r="BCF17" s="11"/>
      <c r="BCG17" s="11"/>
      <c r="BCH17" s="11"/>
      <c r="BCI17" s="11"/>
      <c r="BCJ17" s="11"/>
      <c r="BCK17" s="11"/>
      <c r="BCL17" s="11"/>
      <c r="BCM17" s="11"/>
      <c r="BCN17" s="11"/>
      <c r="BCO17" s="11"/>
      <c r="BCP17" s="11"/>
      <c r="BCQ17" s="11"/>
      <c r="BCR17" s="11"/>
      <c r="BCS17" s="11"/>
      <c r="BCT17" s="11"/>
      <c r="BCU17" s="11"/>
      <c r="BCV17" s="11"/>
      <c r="BCW17" s="11"/>
      <c r="BCX17" s="11"/>
      <c r="BCY17" s="11"/>
      <c r="BCZ17" s="11"/>
      <c r="BDA17" s="11"/>
      <c r="BDB17" s="11"/>
      <c r="BDC17" s="11"/>
      <c r="BDD17" s="11"/>
      <c r="BDE17" s="11"/>
      <c r="BDF17" s="11"/>
      <c r="BDG17" s="11"/>
      <c r="BDH17" s="11"/>
      <c r="BDI17" s="11"/>
      <c r="BDJ17" s="11"/>
      <c r="BDK17" s="11"/>
      <c r="BDL17" s="11"/>
      <c r="BDM17" s="11"/>
      <c r="BDN17" s="11"/>
      <c r="BDO17" s="11"/>
      <c r="BDP17" s="11"/>
      <c r="BDQ17" s="11"/>
      <c r="BDR17" s="11"/>
      <c r="BDS17" s="11"/>
      <c r="BDT17" s="11"/>
      <c r="BDU17" s="11"/>
      <c r="BDV17" s="11"/>
      <c r="BDW17" s="11"/>
      <c r="BDX17" s="11"/>
      <c r="BDY17" s="11"/>
      <c r="BDZ17" s="11"/>
      <c r="BEA17" s="11"/>
      <c r="BEB17" s="11"/>
      <c r="BEC17" s="11"/>
      <c r="BED17" s="11"/>
      <c r="BEE17" s="11"/>
      <c r="BEF17" s="11"/>
      <c r="BEG17" s="11"/>
      <c r="BEH17" s="11"/>
      <c r="BEI17" s="11"/>
      <c r="BEJ17" s="11"/>
      <c r="BEK17" s="11"/>
      <c r="BEL17" s="11"/>
      <c r="BEM17" s="11"/>
      <c r="BEN17" s="11"/>
      <c r="BEO17" s="11"/>
      <c r="BEP17" s="11"/>
      <c r="BEQ17" s="11"/>
      <c r="BER17" s="11"/>
      <c r="BES17" s="11"/>
      <c r="BET17" s="11"/>
      <c r="BEU17" s="11"/>
      <c r="BEV17" s="11"/>
      <c r="BEW17" s="11"/>
      <c r="BEX17" s="11"/>
      <c r="BEY17" s="11"/>
      <c r="BEZ17" s="11"/>
      <c r="BFA17" s="11"/>
      <c r="BFB17" s="11"/>
      <c r="BFC17" s="11"/>
      <c r="BFD17" s="11"/>
      <c r="BFE17" s="11"/>
      <c r="BFF17" s="11"/>
      <c r="BFG17" s="11"/>
      <c r="BFH17" s="11"/>
      <c r="BFI17" s="11"/>
      <c r="BFJ17" s="11"/>
      <c r="BFK17" s="11"/>
      <c r="BFL17" s="11"/>
      <c r="BFM17" s="11"/>
      <c r="BFN17" s="11"/>
      <c r="BFO17" s="11"/>
      <c r="BFP17" s="11"/>
      <c r="BFQ17" s="11"/>
      <c r="BFR17" s="11"/>
      <c r="BFS17" s="11"/>
      <c r="BFT17" s="11"/>
      <c r="BFU17" s="11"/>
      <c r="BFV17" s="11"/>
      <c r="BFW17" s="11"/>
      <c r="BFX17" s="11"/>
      <c r="BFY17" s="11"/>
      <c r="BFZ17" s="11"/>
      <c r="BGA17" s="11"/>
      <c r="BGB17" s="11"/>
      <c r="BGC17" s="11"/>
      <c r="BGD17" s="11"/>
      <c r="BGE17" s="11"/>
      <c r="BGF17" s="11"/>
      <c r="BGG17" s="11"/>
      <c r="BGH17" s="11"/>
      <c r="BGI17" s="11"/>
      <c r="BGJ17" s="11"/>
      <c r="BGK17" s="11"/>
      <c r="BGL17" s="11"/>
      <c r="BGM17" s="11"/>
      <c r="BGN17" s="11"/>
      <c r="BGO17" s="11"/>
      <c r="BGP17" s="11"/>
      <c r="BGQ17" s="11"/>
      <c r="BGR17" s="11"/>
      <c r="BGS17" s="11"/>
      <c r="BGT17" s="11"/>
      <c r="BGU17" s="11"/>
      <c r="BGV17" s="11"/>
      <c r="BGW17" s="11"/>
      <c r="BGX17" s="11"/>
      <c r="BGY17" s="11"/>
      <c r="BGZ17" s="11"/>
      <c r="BHA17" s="11"/>
      <c r="BHB17" s="11"/>
      <c r="BHC17" s="11"/>
      <c r="BHD17" s="11"/>
      <c r="BHE17" s="11"/>
      <c r="BHF17" s="11"/>
      <c r="BHG17" s="11"/>
      <c r="BHH17" s="11"/>
      <c r="BHI17" s="11"/>
      <c r="BHJ17" s="11"/>
      <c r="BHK17" s="11"/>
      <c r="BHL17" s="11"/>
      <c r="BHM17" s="11"/>
      <c r="BHN17" s="11"/>
      <c r="BHO17" s="11"/>
      <c r="BHP17" s="11"/>
      <c r="BHQ17" s="11"/>
      <c r="BHR17" s="11"/>
      <c r="BHS17" s="11"/>
      <c r="BHT17" s="11"/>
      <c r="BHU17" s="11"/>
      <c r="BHV17" s="11"/>
      <c r="BHW17" s="11"/>
      <c r="BHX17" s="11"/>
      <c r="BHY17" s="11"/>
      <c r="BHZ17" s="11"/>
      <c r="BIA17" s="11"/>
      <c r="BIB17" s="11"/>
      <c r="BIC17" s="11"/>
      <c r="BID17" s="11"/>
      <c r="BIE17" s="11"/>
      <c r="BIF17" s="11"/>
      <c r="BIG17" s="11"/>
      <c r="BIH17" s="11"/>
      <c r="BII17" s="11"/>
      <c r="BIJ17" s="11"/>
      <c r="BIK17" s="11"/>
      <c r="BIL17" s="11"/>
      <c r="BIM17" s="11"/>
      <c r="BIN17" s="11"/>
      <c r="BIO17" s="11"/>
      <c r="BIP17" s="11"/>
      <c r="BIQ17" s="11"/>
      <c r="BIR17" s="11"/>
      <c r="BIS17" s="11"/>
      <c r="BIT17" s="11"/>
      <c r="BIU17" s="11"/>
      <c r="BIV17" s="11"/>
      <c r="BIW17" s="11"/>
      <c r="BIX17" s="11"/>
      <c r="BIY17" s="11"/>
      <c r="BIZ17" s="11"/>
      <c r="BJA17" s="11"/>
      <c r="BJB17" s="11"/>
      <c r="BJC17" s="11"/>
      <c r="BJD17" s="11"/>
      <c r="BJE17" s="11"/>
      <c r="BJF17" s="11"/>
      <c r="BJG17" s="11"/>
      <c r="BJH17" s="11"/>
      <c r="BJI17" s="11"/>
      <c r="BJJ17" s="11"/>
      <c r="BJK17" s="11"/>
      <c r="BJL17" s="11"/>
      <c r="BJM17" s="11"/>
      <c r="BJN17" s="11"/>
      <c r="BJO17" s="11"/>
      <c r="BJP17" s="11"/>
      <c r="BJQ17" s="11"/>
      <c r="BJR17" s="11"/>
      <c r="BJS17" s="11"/>
      <c r="BJT17" s="11"/>
      <c r="BJU17" s="11"/>
      <c r="BJV17" s="11"/>
      <c r="BJW17" s="11"/>
      <c r="BJX17" s="11"/>
      <c r="BJY17" s="11"/>
      <c r="BJZ17" s="11"/>
      <c r="BKA17" s="11"/>
      <c r="BKB17" s="11"/>
      <c r="BKC17" s="11"/>
      <c r="BKD17" s="11"/>
      <c r="BKE17" s="11"/>
      <c r="BKF17" s="11"/>
      <c r="BKG17" s="11"/>
      <c r="BKH17" s="11"/>
      <c r="BKI17" s="11"/>
      <c r="BKJ17" s="11"/>
      <c r="BKK17" s="11"/>
      <c r="BKL17" s="11"/>
      <c r="BKM17" s="11"/>
      <c r="BKN17" s="11"/>
      <c r="BKO17" s="11"/>
      <c r="BKP17" s="11"/>
      <c r="BKQ17" s="11"/>
      <c r="BKR17" s="11"/>
      <c r="BKS17" s="11"/>
      <c r="BKT17" s="11"/>
      <c r="BKU17" s="11"/>
      <c r="BKV17" s="11"/>
      <c r="BKW17" s="11"/>
      <c r="BKX17" s="11"/>
      <c r="BKY17" s="11"/>
      <c r="BKZ17" s="11"/>
      <c r="BLA17" s="11"/>
      <c r="BLB17" s="11"/>
      <c r="BLC17" s="11"/>
      <c r="BLD17" s="11"/>
      <c r="BLE17" s="11"/>
      <c r="BLF17" s="11"/>
      <c r="BLG17" s="11"/>
      <c r="BLH17" s="11"/>
      <c r="BLI17" s="11"/>
      <c r="BLJ17" s="11"/>
      <c r="BLK17" s="11"/>
      <c r="BLL17" s="11"/>
      <c r="BLM17" s="11"/>
      <c r="BLN17" s="11"/>
      <c r="BLO17" s="11"/>
      <c r="BLP17" s="11"/>
      <c r="BLQ17" s="11"/>
      <c r="BLR17" s="11"/>
      <c r="BLS17" s="11"/>
      <c r="BLT17" s="11"/>
      <c r="BLU17" s="11"/>
      <c r="BLV17" s="11"/>
      <c r="BLW17" s="11"/>
      <c r="BLX17" s="11"/>
      <c r="BLY17" s="11"/>
      <c r="BLZ17" s="11"/>
      <c r="BMA17" s="11"/>
      <c r="BMB17" s="11"/>
      <c r="BMC17" s="11"/>
      <c r="BMD17" s="11"/>
      <c r="BME17" s="11"/>
      <c r="BMF17" s="11"/>
      <c r="BMG17" s="11"/>
      <c r="BMH17" s="11"/>
      <c r="BMI17" s="11"/>
      <c r="BMJ17" s="11"/>
      <c r="BMK17" s="11"/>
      <c r="BML17" s="11"/>
      <c r="BMM17" s="11"/>
      <c r="BMN17" s="11"/>
      <c r="BMO17" s="11"/>
      <c r="BMP17" s="11"/>
      <c r="BMQ17" s="11"/>
      <c r="BMR17" s="11"/>
      <c r="BMS17" s="11"/>
      <c r="BMT17" s="11"/>
      <c r="BMU17" s="11"/>
      <c r="BMV17" s="11"/>
      <c r="BMW17" s="11"/>
      <c r="BMX17" s="11"/>
      <c r="BMY17" s="11"/>
      <c r="BMZ17" s="11"/>
      <c r="BNA17" s="11"/>
      <c r="BNB17" s="11"/>
      <c r="BNC17" s="11"/>
      <c r="BND17" s="11"/>
      <c r="BNE17" s="11"/>
      <c r="BNF17" s="11"/>
      <c r="BNG17" s="11"/>
      <c r="BNH17" s="11"/>
      <c r="BNI17" s="11"/>
      <c r="BNJ17" s="11"/>
      <c r="BNK17" s="11"/>
      <c r="BNL17" s="11"/>
      <c r="BNM17" s="11"/>
      <c r="BNN17" s="11"/>
      <c r="BNO17" s="11"/>
      <c r="BNP17" s="11"/>
      <c r="BNQ17" s="11"/>
      <c r="BNR17" s="11"/>
      <c r="BNS17" s="11"/>
      <c r="BNT17" s="11"/>
      <c r="BNU17" s="11"/>
      <c r="BNV17" s="11"/>
      <c r="BNW17" s="11"/>
      <c r="BNX17" s="11"/>
      <c r="BNY17" s="11"/>
      <c r="BNZ17" s="11"/>
      <c r="BOA17" s="11"/>
      <c r="BOB17" s="11"/>
      <c r="BOC17" s="11"/>
      <c r="BOD17" s="11"/>
      <c r="BOE17" s="11"/>
      <c r="BOF17" s="11"/>
      <c r="BOG17" s="11"/>
      <c r="BOH17" s="11"/>
      <c r="BOI17" s="11"/>
      <c r="BOJ17" s="11"/>
      <c r="BOK17" s="11"/>
      <c r="BOL17" s="11"/>
      <c r="BOM17" s="11"/>
      <c r="BON17" s="11"/>
      <c r="BOO17" s="11"/>
      <c r="BOP17" s="11"/>
      <c r="BOQ17" s="11"/>
      <c r="BOR17" s="11"/>
      <c r="BOS17" s="11"/>
      <c r="BOT17" s="11"/>
      <c r="BOU17" s="11"/>
      <c r="BOV17" s="11"/>
      <c r="BOW17" s="11"/>
      <c r="BOX17" s="11"/>
      <c r="BOY17" s="11"/>
      <c r="BOZ17" s="11"/>
      <c r="BPA17" s="11"/>
      <c r="BPB17" s="11"/>
      <c r="BPC17" s="11"/>
      <c r="BPD17" s="11"/>
      <c r="BPE17" s="11"/>
      <c r="BPF17" s="11"/>
      <c r="BPG17" s="11"/>
      <c r="BPH17" s="11"/>
      <c r="BPI17" s="11"/>
      <c r="BPJ17" s="11"/>
      <c r="BPK17" s="11"/>
      <c r="BPL17" s="11"/>
      <c r="BPM17" s="11"/>
      <c r="BPN17" s="11"/>
      <c r="BPO17" s="11"/>
      <c r="BPP17" s="11"/>
      <c r="BPQ17" s="11"/>
      <c r="BPR17" s="11"/>
      <c r="BPS17" s="11"/>
      <c r="BPT17" s="11"/>
      <c r="BPU17" s="11"/>
      <c r="BPV17" s="11"/>
      <c r="BPW17" s="11"/>
      <c r="BPX17" s="11"/>
      <c r="BPY17" s="11"/>
      <c r="BPZ17" s="11"/>
      <c r="BQA17" s="11"/>
      <c r="BQB17" s="11"/>
      <c r="BQC17" s="11"/>
      <c r="BQD17" s="11"/>
      <c r="BQE17" s="11"/>
      <c r="BQF17" s="11"/>
      <c r="BQG17" s="11"/>
      <c r="BQH17" s="11"/>
      <c r="BQI17" s="11"/>
      <c r="BQJ17" s="11"/>
      <c r="BQK17" s="11"/>
      <c r="BQL17" s="11"/>
      <c r="BQM17" s="11"/>
      <c r="BQN17" s="11"/>
      <c r="BQO17" s="11"/>
      <c r="BQP17" s="11"/>
      <c r="BQQ17" s="11"/>
      <c r="BQR17" s="11"/>
      <c r="BQS17" s="11"/>
      <c r="BQT17" s="11"/>
      <c r="BQU17" s="11"/>
      <c r="BQV17" s="11"/>
      <c r="BQW17" s="11"/>
      <c r="BQX17" s="11"/>
      <c r="BQY17" s="11"/>
      <c r="BQZ17" s="11"/>
      <c r="BRA17" s="11"/>
      <c r="BRB17" s="11"/>
      <c r="BRC17" s="11"/>
      <c r="BRD17" s="11"/>
      <c r="BRE17" s="11"/>
      <c r="BRF17" s="11"/>
      <c r="BRG17" s="11"/>
      <c r="BRH17" s="11"/>
      <c r="BRI17" s="11"/>
      <c r="BRJ17" s="11"/>
      <c r="BRK17" s="11"/>
      <c r="BRL17" s="11"/>
      <c r="BRM17" s="11"/>
      <c r="BRN17" s="11"/>
      <c r="BRO17" s="11"/>
      <c r="BRP17" s="11"/>
      <c r="BRQ17" s="11"/>
      <c r="BRR17" s="11"/>
      <c r="BRS17" s="11"/>
      <c r="BRT17" s="11"/>
      <c r="BRU17" s="11"/>
      <c r="BRV17" s="11"/>
      <c r="BRW17" s="11"/>
      <c r="BRX17" s="11"/>
      <c r="BRY17" s="11"/>
      <c r="BRZ17" s="11"/>
      <c r="BSA17" s="11"/>
      <c r="BSB17" s="11"/>
      <c r="BSC17" s="11"/>
      <c r="BSD17" s="11"/>
      <c r="BSE17" s="11"/>
      <c r="BSF17" s="11"/>
      <c r="BSG17" s="11"/>
      <c r="BSH17" s="11"/>
      <c r="BSI17" s="11"/>
      <c r="BSJ17" s="11"/>
      <c r="BSK17" s="11"/>
      <c r="BSL17" s="11"/>
      <c r="BSM17" s="11"/>
      <c r="BSN17" s="11"/>
      <c r="BSO17" s="11"/>
      <c r="BSP17" s="11"/>
      <c r="BSQ17" s="11"/>
      <c r="BSR17" s="11"/>
      <c r="BSS17" s="11"/>
      <c r="BST17" s="11"/>
      <c r="BSU17" s="11"/>
      <c r="BSV17" s="11"/>
      <c r="BSW17" s="11"/>
      <c r="BSX17" s="11"/>
      <c r="BSY17" s="11"/>
      <c r="BSZ17" s="11"/>
      <c r="BTA17" s="11"/>
      <c r="BTB17" s="11"/>
      <c r="BTC17" s="11"/>
      <c r="BTD17" s="11"/>
      <c r="BTE17" s="11"/>
      <c r="BTF17" s="11"/>
      <c r="BTG17" s="11"/>
      <c r="BTH17" s="11"/>
      <c r="BTI17" s="11"/>
      <c r="BTJ17" s="11"/>
      <c r="BTK17" s="11"/>
      <c r="BTL17" s="11"/>
      <c r="BTM17" s="11"/>
      <c r="BTN17" s="11"/>
      <c r="BTO17" s="11"/>
      <c r="BTP17" s="11"/>
      <c r="BTQ17" s="11"/>
      <c r="BTR17" s="11"/>
      <c r="BTS17" s="11"/>
      <c r="BTT17" s="11"/>
      <c r="BTU17" s="11"/>
      <c r="BTV17" s="11"/>
      <c r="BTW17" s="11"/>
      <c r="BTX17" s="11"/>
      <c r="BTY17" s="11"/>
      <c r="BTZ17" s="11"/>
      <c r="BUA17" s="11"/>
      <c r="BUB17" s="11"/>
      <c r="BUC17" s="11"/>
      <c r="BUD17" s="11"/>
      <c r="BUE17" s="11"/>
      <c r="BUF17" s="11"/>
      <c r="BUG17" s="11"/>
      <c r="BUH17" s="11"/>
      <c r="BUI17" s="11"/>
      <c r="BUJ17" s="11"/>
      <c r="BUK17" s="11"/>
      <c r="BUL17" s="11"/>
      <c r="BUM17" s="11"/>
      <c r="BUN17" s="11"/>
      <c r="BUO17" s="11"/>
      <c r="BUP17" s="11"/>
      <c r="BUQ17" s="11"/>
      <c r="BUR17" s="11"/>
      <c r="BUS17" s="11"/>
      <c r="BUT17" s="11"/>
      <c r="BUU17" s="11"/>
      <c r="BUV17" s="11"/>
      <c r="BUW17" s="11"/>
      <c r="BUX17" s="11"/>
      <c r="BUY17" s="11"/>
      <c r="BUZ17" s="11"/>
      <c r="BVA17" s="11"/>
      <c r="BVB17" s="11"/>
      <c r="BVC17" s="11"/>
      <c r="BVD17" s="11"/>
      <c r="BVE17" s="11"/>
      <c r="BVF17" s="11"/>
      <c r="BVG17" s="11"/>
      <c r="BVH17" s="11"/>
      <c r="BVI17" s="11"/>
      <c r="BVJ17" s="11"/>
      <c r="BVK17" s="11"/>
      <c r="BVL17" s="11"/>
      <c r="BVM17" s="11"/>
      <c r="BVN17" s="11"/>
      <c r="BVO17" s="11"/>
      <c r="BVP17" s="11"/>
      <c r="BVQ17" s="11"/>
      <c r="BVR17" s="11"/>
      <c r="BVS17" s="11"/>
      <c r="BVT17" s="11"/>
      <c r="BVU17" s="11"/>
      <c r="BVV17" s="11"/>
      <c r="BVW17" s="11"/>
      <c r="BVX17" s="11"/>
      <c r="BVY17" s="11"/>
      <c r="BVZ17" s="11"/>
      <c r="BWA17" s="11"/>
      <c r="BWB17" s="11"/>
      <c r="BWC17" s="11"/>
      <c r="BWD17" s="11"/>
      <c r="BWE17" s="11"/>
      <c r="BWF17" s="11"/>
      <c r="BWG17" s="11"/>
      <c r="BWH17" s="11"/>
      <c r="BWI17" s="11"/>
      <c r="BWJ17" s="11"/>
      <c r="BWK17" s="11"/>
      <c r="BWL17" s="11"/>
      <c r="BWM17" s="11"/>
      <c r="BWN17" s="11"/>
      <c r="BWO17" s="11"/>
      <c r="BWP17" s="11"/>
      <c r="BWQ17" s="11"/>
      <c r="BWR17" s="11"/>
      <c r="BWS17" s="11"/>
      <c r="BWT17" s="11"/>
      <c r="BWU17" s="11"/>
      <c r="BWV17" s="11"/>
      <c r="BWW17" s="11"/>
      <c r="BWX17" s="11"/>
      <c r="BWY17" s="11"/>
      <c r="BWZ17" s="11"/>
      <c r="BXA17" s="11"/>
      <c r="BXB17" s="11"/>
      <c r="BXC17" s="11"/>
      <c r="BXD17" s="11"/>
      <c r="BXE17" s="11"/>
      <c r="BXF17" s="11"/>
      <c r="BXG17" s="11"/>
      <c r="BXH17" s="11"/>
      <c r="BXI17" s="11"/>
      <c r="BXJ17" s="11"/>
      <c r="BXK17" s="11"/>
      <c r="BXL17" s="11"/>
      <c r="BXM17" s="11"/>
      <c r="BXN17" s="11"/>
      <c r="BXO17" s="11"/>
      <c r="BXP17" s="11"/>
      <c r="BXQ17" s="11"/>
      <c r="BXR17" s="11"/>
      <c r="BXS17" s="11"/>
      <c r="BXT17" s="11"/>
      <c r="BXU17" s="11"/>
      <c r="BXV17" s="11"/>
      <c r="BXW17" s="11"/>
      <c r="BXX17" s="11"/>
      <c r="BXY17" s="11"/>
      <c r="BXZ17" s="11"/>
      <c r="BYA17" s="11"/>
      <c r="BYB17" s="11"/>
      <c r="BYC17" s="11"/>
      <c r="BYD17" s="11"/>
      <c r="BYE17" s="11"/>
      <c r="BYF17" s="11"/>
      <c r="BYG17" s="11"/>
      <c r="BYH17" s="11"/>
      <c r="BYI17" s="11"/>
      <c r="BYJ17" s="11"/>
      <c r="BYK17" s="11"/>
      <c r="BYL17" s="11"/>
      <c r="BYM17" s="11"/>
      <c r="BYN17" s="11"/>
      <c r="BYO17" s="11"/>
      <c r="BYP17" s="11"/>
      <c r="BYQ17" s="11"/>
      <c r="BYR17" s="11"/>
      <c r="BYS17" s="11"/>
      <c r="BYT17" s="11"/>
      <c r="BYU17" s="11"/>
      <c r="BYV17" s="11"/>
      <c r="BYW17" s="11"/>
      <c r="BYX17" s="11"/>
      <c r="BYY17" s="11"/>
      <c r="BYZ17" s="11"/>
      <c r="BZA17" s="11"/>
      <c r="BZB17" s="11"/>
      <c r="BZC17" s="11"/>
      <c r="BZD17" s="11"/>
      <c r="BZE17" s="11"/>
      <c r="BZF17" s="11"/>
      <c r="BZG17" s="11"/>
      <c r="BZH17" s="11"/>
      <c r="BZI17" s="11"/>
      <c r="BZJ17" s="11"/>
      <c r="BZK17" s="11"/>
      <c r="BZL17" s="11"/>
      <c r="BZM17" s="11"/>
      <c r="BZN17" s="11"/>
      <c r="BZO17" s="11"/>
      <c r="BZP17" s="11"/>
      <c r="BZQ17" s="11"/>
      <c r="BZR17" s="11"/>
      <c r="BZS17" s="11"/>
      <c r="BZT17" s="11"/>
      <c r="BZU17" s="11"/>
      <c r="BZV17" s="11"/>
      <c r="BZW17" s="11"/>
      <c r="BZX17" s="11"/>
      <c r="BZY17" s="11"/>
      <c r="BZZ17" s="11"/>
      <c r="CAA17" s="11"/>
      <c r="CAB17" s="11"/>
      <c r="CAC17" s="11"/>
      <c r="CAD17" s="11"/>
      <c r="CAE17" s="11"/>
      <c r="CAF17" s="11"/>
      <c r="CAG17" s="11"/>
      <c r="CAH17" s="11"/>
      <c r="CAI17" s="11"/>
      <c r="CAJ17" s="11"/>
      <c r="CAK17" s="11"/>
      <c r="CAL17" s="11"/>
      <c r="CAM17" s="11"/>
      <c r="CAN17" s="11"/>
      <c r="CAO17" s="11"/>
      <c r="CAP17" s="11"/>
      <c r="CAQ17" s="11"/>
      <c r="CAR17" s="11"/>
      <c r="CAS17" s="11"/>
      <c r="CAT17" s="11"/>
      <c r="CAU17" s="11"/>
      <c r="CAV17" s="11"/>
      <c r="CAW17" s="11"/>
      <c r="CAX17" s="11"/>
      <c r="CAY17" s="11"/>
      <c r="CAZ17" s="11"/>
      <c r="CBA17" s="11"/>
      <c r="CBB17" s="11"/>
      <c r="CBC17" s="11"/>
      <c r="CBD17" s="11"/>
      <c r="CBE17" s="11"/>
      <c r="CBF17" s="11"/>
      <c r="CBG17" s="11"/>
      <c r="CBH17" s="11"/>
      <c r="CBI17" s="11"/>
      <c r="CBJ17" s="11"/>
      <c r="CBK17" s="11"/>
      <c r="CBL17" s="11"/>
      <c r="CBM17" s="11"/>
      <c r="CBN17" s="11"/>
      <c r="CBO17" s="11"/>
      <c r="CBP17" s="11"/>
      <c r="CBQ17" s="11"/>
      <c r="CBR17" s="11"/>
      <c r="CBS17" s="11"/>
      <c r="CBT17" s="11"/>
      <c r="CBU17" s="11"/>
      <c r="CBV17" s="11"/>
      <c r="CBW17" s="11"/>
      <c r="CBX17" s="11"/>
      <c r="CBY17" s="11"/>
      <c r="CBZ17" s="11"/>
      <c r="CCA17" s="11"/>
      <c r="CCB17" s="11"/>
      <c r="CCC17" s="11"/>
      <c r="CCD17" s="11"/>
      <c r="CCE17" s="11"/>
      <c r="CCF17" s="11"/>
      <c r="CCG17" s="11"/>
      <c r="CCH17" s="11"/>
      <c r="CCI17" s="11"/>
      <c r="CCJ17" s="11"/>
      <c r="CCK17" s="11"/>
      <c r="CCL17" s="11"/>
      <c r="CCM17" s="11"/>
      <c r="CCN17" s="11"/>
      <c r="CCO17" s="11"/>
      <c r="CCP17" s="11"/>
      <c r="CCQ17" s="11"/>
      <c r="CCR17" s="11"/>
      <c r="CCS17" s="11"/>
      <c r="CCT17" s="11"/>
      <c r="CCU17" s="11"/>
      <c r="CCV17" s="11"/>
      <c r="CCW17" s="11"/>
      <c r="CCX17" s="11"/>
      <c r="CCY17" s="11"/>
      <c r="CCZ17" s="11"/>
      <c r="CDA17" s="11"/>
      <c r="CDB17" s="11"/>
      <c r="CDC17" s="11"/>
      <c r="CDD17" s="11"/>
      <c r="CDE17" s="11"/>
      <c r="CDF17" s="11"/>
      <c r="CDG17" s="11"/>
      <c r="CDH17" s="11"/>
      <c r="CDI17" s="11"/>
      <c r="CDJ17" s="11"/>
      <c r="CDK17" s="11"/>
      <c r="CDL17" s="11"/>
      <c r="CDM17" s="11"/>
      <c r="CDN17" s="11"/>
      <c r="CDO17" s="11"/>
      <c r="CDP17" s="11"/>
      <c r="CDQ17" s="11"/>
      <c r="CDR17" s="11"/>
      <c r="CDS17" s="11"/>
      <c r="CDT17" s="11"/>
      <c r="CDU17" s="11"/>
      <c r="CDV17" s="11"/>
      <c r="CDW17" s="11"/>
      <c r="CDX17" s="11"/>
      <c r="CDY17" s="11"/>
      <c r="CDZ17" s="11"/>
      <c r="CEA17" s="11"/>
      <c r="CEB17" s="11"/>
      <c r="CEC17" s="11"/>
      <c r="CED17" s="11"/>
      <c r="CEE17" s="11"/>
      <c r="CEF17" s="11"/>
      <c r="CEG17" s="11"/>
      <c r="CEH17" s="11"/>
      <c r="CEI17" s="11"/>
      <c r="CEJ17" s="11"/>
      <c r="CEK17" s="11"/>
      <c r="CEL17" s="11"/>
      <c r="CEM17" s="11"/>
      <c r="CEN17" s="11"/>
      <c r="CEO17" s="11"/>
      <c r="CEP17" s="11"/>
      <c r="CEQ17" s="11"/>
      <c r="CER17" s="11"/>
      <c r="CES17" s="11"/>
      <c r="CET17" s="11"/>
      <c r="CEU17" s="11"/>
      <c r="CEV17" s="11"/>
      <c r="CEW17" s="11"/>
      <c r="CEX17" s="11"/>
      <c r="CEY17" s="11"/>
      <c r="CEZ17" s="11"/>
      <c r="CFA17" s="11"/>
      <c r="CFB17" s="11"/>
      <c r="CFC17" s="11"/>
      <c r="CFD17" s="11"/>
      <c r="CFE17" s="11"/>
      <c r="CFF17" s="11"/>
      <c r="CFG17" s="11"/>
      <c r="CFH17" s="11"/>
      <c r="CFI17" s="11"/>
      <c r="CFJ17" s="11"/>
      <c r="CFK17" s="11"/>
      <c r="CFL17" s="11"/>
      <c r="CFM17" s="11"/>
      <c r="CFN17" s="11"/>
      <c r="CFO17" s="11"/>
      <c r="CFP17" s="11"/>
      <c r="CFQ17" s="11"/>
      <c r="CFR17" s="11"/>
      <c r="CFS17" s="11"/>
      <c r="CFT17" s="11"/>
      <c r="CFU17" s="11"/>
      <c r="CFV17" s="11"/>
      <c r="CFW17" s="11"/>
      <c r="CFX17" s="11"/>
      <c r="CFY17" s="11"/>
      <c r="CFZ17" s="11"/>
      <c r="CGA17" s="11"/>
      <c r="CGB17" s="11"/>
      <c r="CGC17" s="11"/>
      <c r="CGD17" s="11"/>
      <c r="CGE17" s="11"/>
      <c r="CGF17" s="11"/>
      <c r="CGG17" s="11"/>
      <c r="CGH17" s="11"/>
      <c r="CGI17" s="11"/>
      <c r="CGJ17" s="11"/>
      <c r="CGK17" s="11"/>
      <c r="CGL17" s="11"/>
      <c r="CGM17" s="11"/>
      <c r="CGN17" s="11"/>
      <c r="CGO17" s="11"/>
      <c r="CGP17" s="11"/>
      <c r="CGQ17" s="11"/>
      <c r="CGR17" s="11"/>
      <c r="CGS17" s="11"/>
      <c r="CGT17" s="11"/>
      <c r="CGU17" s="11"/>
      <c r="CGV17" s="11"/>
      <c r="CGW17" s="11"/>
      <c r="CGX17" s="11"/>
      <c r="CGY17" s="11"/>
      <c r="CGZ17" s="11"/>
      <c r="CHA17" s="11"/>
      <c r="CHB17" s="11"/>
      <c r="CHC17" s="11"/>
      <c r="CHD17" s="11"/>
      <c r="CHE17" s="11"/>
      <c r="CHF17" s="11"/>
      <c r="CHG17" s="11"/>
      <c r="CHH17" s="11"/>
      <c r="CHI17" s="11"/>
      <c r="CHJ17" s="11"/>
      <c r="CHK17" s="11"/>
      <c r="CHL17" s="11"/>
      <c r="CHM17" s="11"/>
      <c r="CHN17" s="11"/>
      <c r="CHO17" s="11"/>
      <c r="CHP17" s="11"/>
      <c r="CHQ17" s="11"/>
      <c r="CHR17" s="11"/>
      <c r="CHS17" s="11"/>
      <c r="CHT17" s="11"/>
      <c r="CHU17" s="11"/>
      <c r="CHV17" s="11"/>
      <c r="CHW17" s="11"/>
      <c r="CHX17" s="11"/>
      <c r="CHY17" s="11"/>
      <c r="CHZ17" s="11"/>
      <c r="CIA17" s="11"/>
      <c r="CIB17" s="11"/>
      <c r="CIC17" s="11"/>
      <c r="CID17" s="11"/>
      <c r="CIE17" s="11"/>
      <c r="CIF17" s="11"/>
      <c r="CIG17" s="11"/>
      <c r="CIH17" s="11"/>
      <c r="CII17" s="11"/>
      <c r="CIJ17" s="11"/>
      <c r="CIK17" s="11"/>
      <c r="CIL17" s="11"/>
      <c r="CIM17" s="11"/>
      <c r="CIN17" s="11"/>
      <c r="CIO17" s="11"/>
      <c r="CIP17" s="11"/>
      <c r="CIQ17" s="11"/>
      <c r="CIR17" s="11"/>
      <c r="CIS17" s="11"/>
      <c r="CIT17" s="11"/>
      <c r="CIU17" s="11"/>
      <c r="CIV17" s="11"/>
      <c r="CIW17" s="11"/>
      <c r="CIX17" s="11"/>
      <c r="CIY17" s="11"/>
      <c r="CIZ17" s="11"/>
      <c r="CJA17" s="11"/>
      <c r="CJB17" s="11"/>
      <c r="CJC17" s="11"/>
      <c r="CJD17" s="11"/>
      <c r="CJE17" s="11"/>
      <c r="CJF17" s="11"/>
      <c r="CJG17" s="11"/>
      <c r="CJH17" s="11"/>
      <c r="CJI17" s="11"/>
      <c r="CJJ17" s="11"/>
      <c r="CJK17" s="11"/>
      <c r="CJL17" s="11"/>
      <c r="CJM17" s="11"/>
      <c r="CJN17" s="11"/>
      <c r="CJO17" s="11"/>
      <c r="CJP17" s="11"/>
      <c r="CJQ17" s="11"/>
      <c r="CJR17" s="11"/>
      <c r="CJS17" s="11"/>
      <c r="CJT17" s="11"/>
      <c r="CJU17" s="11"/>
      <c r="CJV17" s="11"/>
      <c r="CJW17" s="11"/>
      <c r="CJX17" s="11"/>
      <c r="CJY17" s="11"/>
      <c r="CJZ17" s="11"/>
      <c r="CKA17" s="11"/>
      <c r="CKB17" s="11"/>
      <c r="CKC17" s="11"/>
      <c r="CKD17" s="11"/>
      <c r="CKE17" s="11"/>
      <c r="CKF17" s="11"/>
      <c r="CKG17" s="11"/>
      <c r="CKH17" s="11"/>
      <c r="CKI17" s="11"/>
      <c r="CKJ17" s="11"/>
      <c r="CKK17" s="11"/>
      <c r="CKL17" s="11"/>
      <c r="CKM17" s="11"/>
      <c r="CKN17" s="11"/>
      <c r="CKO17" s="11"/>
      <c r="CKP17" s="11"/>
      <c r="CKQ17" s="11"/>
      <c r="CKR17" s="11"/>
      <c r="CKS17" s="11"/>
      <c r="CKT17" s="11"/>
      <c r="CKU17" s="11"/>
      <c r="CKV17" s="11"/>
      <c r="CKW17" s="11"/>
      <c r="CKX17" s="11"/>
      <c r="CKY17" s="11"/>
      <c r="CKZ17" s="11"/>
      <c r="CLA17" s="11"/>
      <c r="CLB17" s="11"/>
      <c r="CLC17" s="11"/>
      <c r="CLD17" s="11"/>
      <c r="CLE17" s="11"/>
      <c r="CLF17" s="11"/>
      <c r="CLG17" s="11"/>
      <c r="CLH17" s="11"/>
      <c r="CLI17" s="11"/>
      <c r="CLJ17" s="11"/>
      <c r="CLK17" s="11"/>
      <c r="CLL17" s="11"/>
      <c r="CLM17" s="11"/>
      <c r="CLN17" s="11"/>
      <c r="CLO17" s="11"/>
      <c r="CLP17" s="11"/>
      <c r="CLQ17" s="11"/>
      <c r="CLR17" s="11"/>
      <c r="CLS17" s="11"/>
      <c r="CLT17" s="11"/>
      <c r="CLU17" s="11"/>
      <c r="CLV17" s="11"/>
      <c r="CLW17" s="11"/>
      <c r="CLX17" s="11"/>
      <c r="CLY17" s="11"/>
      <c r="CLZ17" s="11"/>
      <c r="CMA17" s="11"/>
      <c r="CMB17" s="11"/>
      <c r="CMC17" s="11"/>
      <c r="CMD17" s="11"/>
      <c r="CME17" s="11"/>
      <c r="CMF17" s="11"/>
      <c r="CMG17" s="11"/>
      <c r="CMH17" s="11"/>
      <c r="CMI17" s="11"/>
      <c r="CMJ17" s="11"/>
      <c r="CMK17" s="11"/>
      <c r="CML17" s="11"/>
      <c r="CMM17" s="11"/>
      <c r="CMN17" s="11"/>
      <c r="CMO17" s="11"/>
      <c r="CMP17" s="11"/>
      <c r="CMQ17" s="11"/>
      <c r="CMR17" s="11"/>
      <c r="CMS17" s="11"/>
      <c r="CMT17" s="11"/>
      <c r="CMU17" s="11"/>
      <c r="CMV17" s="11"/>
      <c r="CMW17" s="11"/>
      <c r="CMX17" s="11"/>
      <c r="CMY17" s="11"/>
      <c r="CMZ17" s="11"/>
      <c r="CNA17" s="11"/>
      <c r="CNB17" s="11"/>
      <c r="CNC17" s="11"/>
      <c r="CND17" s="11"/>
      <c r="CNE17" s="11"/>
      <c r="CNF17" s="11"/>
      <c r="CNG17" s="11"/>
      <c r="CNH17" s="11"/>
      <c r="CNI17" s="11"/>
      <c r="CNJ17" s="11"/>
      <c r="CNK17" s="11"/>
      <c r="CNL17" s="11"/>
      <c r="CNM17" s="11"/>
      <c r="CNN17" s="11"/>
      <c r="CNO17" s="11"/>
      <c r="CNP17" s="11"/>
      <c r="CNQ17" s="11"/>
      <c r="CNR17" s="11"/>
      <c r="CNS17" s="11"/>
      <c r="CNT17" s="11"/>
      <c r="CNU17" s="11"/>
      <c r="CNV17" s="11"/>
      <c r="CNW17" s="11"/>
      <c r="CNX17" s="11"/>
      <c r="CNY17" s="11"/>
      <c r="CNZ17" s="11"/>
      <c r="COA17" s="11"/>
      <c r="COB17" s="11"/>
      <c r="COC17" s="11"/>
      <c r="COD17" s="11"/>
      <c r="COE17" s="11"/>
      <c r="COF17" s="11"/>
      <c r="COG17" s="11"/>
      <c r="COH17" s="11"/>
      <c r="COI17" s="11"/>
      <c r="COJ17" s="11"/>
      <c r="COK17" s="11"/>
      <c r="COL17" s="11"/>
      <c r="COM17" s="11"/>
      <c r="CON17" s="11"/>
      <c r="COO17" s="11"/>
      <c r="COP17" s="11"/>
      <c r="COQ17" s="11"/>
      <c r="COR17" s="11"/>
      <c r="COS17" s="11"/>
      <c r="COT17" s="11"/>
      <c r="COU17" s="11"/>
      <c r="COV17" s="11"/>
      <c r="COW17" s="11"/>
      <c r="COX17" s="11"/>
      <c r="COY17" s="11"/>
      <c r="COZ17" s="11"/>
      <c r="CPA17" s="11"/>
      <c r="CPB17" s="11"/>
      <c r="CPC17" s="11"/>
      <c r="CPD17" s="11"/>
      <c r="CPE17" s="11"/>
      <c r="CPF17" s="11"/>
      <c r="CPG17" s="11"/>
      <c r="CPH17" s="11"/>
      <c r="CPI17" s="11"/>
      <c r="CPJ17" s="11"/>
      <c r="CPK17" s="11"/>
      <c r="CPL17" s="11"/>
      <c r="CPM17" s="11"/>
      <c r="CPN17" s="11"/>
      <c r="CPO17" s="11"/>
      <c r="CPP17" s="11"/>
      <c r="CPQ17" s="11"/>
      <c r="CPR17" s="11"/>
      <c r="CPS17" s="11"/>
      <c r="CPT17" s="11"/>
      <c r="CPU17" s="11"/>
      <c r="CPV17" s="11"/>
      <c r="CPW17" s="11"/>
      <c r="CPX17" s="11"/>
      <c r="CPY17" s="11"/>
      <c r="CPZ17" s="11"/>
      <c r="CQA17" s="11"/>
      <c r="CQB17" s="11"/>
      <c r="CQC17" s="11"/>
      <c r="CQD17" s="11"/>
      <c r="CQE17" s="11"/>
      <c r="CQF17" s="11"/>
      <c r="CQG17" s="11"/>
      <c r="CQH17" s="11"/>
      <c r="CQI17" s="11"/>
      <c r="CQJ17" s="11"/>
      <c r="CQK17" s="11"/>
      <c r="CQL17" s="11"/>
      <c r="CQM17" s="11"/>
      <c r="CQN17" s="11"/>
      <c r="CQO17" s="11"/>
      <c r="CQP17" s="11"/>
      <c r="CQQ17" s="11"/>
      <c r="CQR17" s="11"/>
      <c r="CQS17" s="11"/>
      <c r="CQT17" s="11"/>
      <c r="CQU17" s="11"/>
      <c r="CQV17" s="11"/>
      <c r="CQW17" s="11"/>
      <c r="CQX17" s="11"/>
      <c r="CQY17" s="11"/>
      <c r="CQZ17" s="11"/>
      <c r="CRA17" s="11"/>
      <c r="CRB17" s="11"/>
      <c r="CRC17" s="11"/>
      <c r="CRD17" s="11"/>
      <c r="CRE17" s="11"/>
      <c r="CRF17" s="11"/>
      <c r="CRG17" s="11"/>
      <c r="CRH17" s="11"/>
      <c r="CRI17" s="11"/>
      <c r="CRJ17" s="11"/>
      <c r="CRK17" s="11"/>
      <c r="CRL17" s="11"/>
      <c r="CRM17" s="11"/>
      <c r="CRN17" s="11"/>
      <c r="CRO17" s="11"/>
      <c r="CRP17" s="11"/>
      <c r="CRQ17" s="11"/>
      <c r="CRR17" s="11"/>
      <c r="CRS17" s="11"/>
      <c r="CRT17" s="11"/>
      <c r="CRU17" s="11"/>
      <c r="CRV17" s="11"/>
      <c r="CRW17" s="11"/>
      <c r="CRX17" s="11"/>
      <c r="CRY17" s="11"/>
      <c r="CRZ17" s="11"/>
      <c r="CSA17" s="11"/>
      <c r="CSB17" s="11"/>
      <c r="CSC17" s="11"/>
      <c r="CSD17" s="11"/>
      <c r="CSE17" s="11"/>
      <c r="CSF17" s="11"/>
      <c r="CSG17" s="11"/>
      <c r="CSH17" s="11"/>
      <c r="CSI17" s="11"/>
      <c r="CSJ17" s="11"/>
      <c r="CSK17" s="11"/>
      <c r="CSL17" s="11"/>
      <c r="CSM17" s="11"/>
      <c r="CSN17" s="11"/>
      <c r="CSO17" s="11"/>
      <c r="CSP17" s="11"/>
      <c r="CSQ17" s="11"/>
      <c r="CSR17" s="11"/>
      <c r="CSS17" s="11"/>
      <c r="CST17" s="11"/>
      <c r="CSU17" s="11"/>
      <c r="CSV17" s="11"/>
      <c r="CSW17" s="11"/>
      <c r="CSX17" s="11"/>
      <c r="CSY17" s="11"/>
      <c r="CSZ17" s="11"/>
      <c r="CTA17" s="11"/>
      <c r="CTB17" s="11"/>
      <c r="CTC17" s="11"/>
      <c r="CTD17" s="11"/>
      <c r="CTE17" s="11"/>
      <c r="CTF17" s="11"/>
      <c r="CTG17" s="11"/>
      <c r="CTH17" s="11"/>
      <c r="CTI17" s="11"/>
      <c r="CTJ17" s="11"/>
      <c r="CTK17" s="11"/>
      <c r="CTL17" s="11"/>
      <c r="CTM17" s="11"/>
      <c r="CTN17" s="11"/>
      <c r="CTO17" s="11"/>
      <c r="CTP17" s="11"/>
      <c r="CTQ17" s="11"/>
      <c r="CTR17" s="11"/>
      <c r="CTS17" s="11"/>
      <c r="CTT17" s="11"/>
      <c r="CTU17" s="11"/>
      <c r="CTV17" s="11"/>
      <c r="CTW17" s="11"/>
      <c r="CTX17" s="11"/>
      <c r="CTY17" s="11"/>
      <c r="CTZ17" s="11"/>
      <c r="CUA17" s="11"/>
      <c r="CUB17" s="11"/>
      <c r="CUC17" s="11"/>
      <c r="CUD17" s="11"/>
      <c r="CUE17" s="11"/>
      <c r="CUF17" s="11"/>
      <c r="CUG17" s="11"/>
      <c r="CUH17" s="11"/>
      <c r="CUI17" s="11"/>
      <c r="CUJ17" s="11"/>
      <c r="CUK17" s="11"/>
      <c r="CUL17" s="11"/>
      <c r="CUM17" s="11"/>
      <c r="CUN17" s="11"/>
      <c r="CUO17" s="11"/>
      <c r="CUP17" s="11"/>
      <c r="CUQ17" s="11"/>
      <c r="CUR17" s="11"/>
      <c r="CUS17" s="11"/>
      <c r="CUT17" s="11"/>
      <c r="CUU17" s="11"/>
      <c r="CUV17" s="11"/>
      <c r="CUW17" s="11"/>
      <c r="CUX17" s="11"/>
      <c r="CUY17" s="11"/>
      <c r="CUZ17" s="11"/>
      <c r="CVA17" s="11"/>
      <c r="CVB17" s="11"/>
      <c r="CVC17" s="11"/>
      <c r="CVD17" s="11"/>
      <c r="CVE17" s="11"/>
      <c r="CVF17" s="11"/>
      <c r="CVG17" s="11"/>
      <c r="CVH17" s="11"/>
      <c r="CVI17" s="11"/>
      <c r="CVJ17" s="11"/>
      <c r="CVK17" s="11"/>
      <c r="CVL17" s="11"/>
      <c r="CVM17" s="11"/>
      <c r="CVN17" s="11"/>
      <c r="CVO17" s="11"/>
      <c r="CVP17" s="11"/>
      <c r="CVQ17" s="11"/>
      <c r="CVR17" s="11"/>
      <c r="CVS17" s="11"/>
      <c r="CVT17" s="11"/>
      <c r="CVU17" s="11"/>
      <c r="CVV17" s="11"/>
      <c r="CVW17" s="11"/>
      <c r="CVX17" s="11"/>
      <c r="CVY17" s="11"/>
      <c r="CVZ17" s="11"/>
      <c r="CWA17" s="11"/>
      <c r="CWB17" s="11"/>
      <c r="CWC17" s="11"/>
      <c r="CWD17" s="11"/>
      <c r="CWE17" s="11"/>
      <c r="CWF17" s="11"/>
      <c r="CWG17" s="11"/>
      <c r="CWH17" s="11"/>
      <c r="CWI17" s="11"/>
      <c r="CWJ17" s="11"/>
      <c r="CWK17" s="11"/>
      <c r="CWL17" s="11"/>
      <c r="CWM17" s="11"/>
      <c r="CWN17" s="11"/>
      <c r="CWO17" s="11"/>
      <c r="CWP17" s="11"/>
      <c r="CWQ17" s="11"/>
      <c r="CWR17" s="11"/>
      <c r="CWS17" s="11"/>
      <c r="CWT17" s="11"/>
      <c r="CWU17" s="11"/>
      <c r="CWV17" s="11"/>
      <c r="CWW17" s="11"/>
      <c r="CWX17" s="11"/>
      <c r="CWY17" s="11"/>
      <c r="CWZ17" s="11"/>
      <c r="CXA17" s="11"/>
      <c r="CXB17" s="11"/>
      <c r="CXC17" s="11"/>
      <c r="CXD17" s="11"/>
      <c r="CXE17" s="11"/>
      <c r="CXF17" s="11"/>
      <c r="CXG17" s="11"/>
      <c r="CXH17" s="11"/>
      <c r="CXI17" s="11"/>
      <c r="CXJ17" s="11"/>
      <c r="CXK17" s="11"/>
      <c r="CXL17" s="11"/>
      <c r="CXM17" s="11"/>
      <c r="CXN17" s="11"/>
      <c r="CXO17" s="11"/>
      <c r="CXP17" s="11"/>
      <c r="CXQ17" s="11"/>
      <c r="CXR17" s="11"/>
      <c r="CXS17" s="11"/>
      <c r="CXT17" s="11"/>
      <c r="CXU17" s="11"/>
      <c r="CXV17" s="11"/>
      <c r="CXW17" s="11"/>
      <c r="CXX17" s="11"/>
      <c r="CXY17" s="11"/>
      <c r="CXZ17" s="11"/>
      <c r="CYA17" s="11"/>
      <c r="CYB17" s="11"/>
      <c r="CYC17" s="11"/>
      <c r="CYD17" s="11"/>
      <c r="CYE17" s="11"/>
      <c r="CYF17" s="11"/>
      <c r="CYG17" s="11"/>
      <c r="CYH17" s="11"/>
      <c r="CYI17" s="11"/>
      <c r="CYJ17" s="11"/>
      <c r="CYK17" s="11"/>
      <c r="CYL17" s="11"/>
      <c r="CYM17" s="11"/>
      <c r="CYN17" s="11"/>
      <c r="CYO17" s="11"/>
      <c r="CYP17" s="11"/>
      <c r="CYQ17" s="11"/>
      <c r="CYR17" s="11"/>
      <c r="CYS17" s="11"/>
      <c r="CYT17" s="11"/>
      <c r="CYU17" s="11"/>
      <c r="CYV17" s="11"/>
      <c r="CYW17" s="11"/>
      <c r="CYX17" s="11"/>
      <c r="CYY17" s="11"/>
      <c r="CYZ17" s="11"/>
      <c r="CZA17" s="11"/>
      <c r="CZB17" s="11"/>
      <c r="CZC17" s="11"/>
      <c r="CZD17" s="11"/>
      <c r="CZE17" s="11"/>
      <c r="CZF17" s="11"/>
      <c r="CZG17" s="11"/>
      <c r="CZH17" s="11"/>
      <c r="CZI17" s="11"/>
      <c r="CZJ17" s="11"/>
      <c r="CZK17" s="11"/>
      <c r="CZL17" s="11"/>
      <c r="CZM17" s="11"/>
      <c r="CZN17" s="11"/>
      <c r="CZO17" s="11"/>
      <c r="CZP17" s="11"/>
      <c r="CZQ17" s="11"/>
      <c r="CZR17" s="11"/>
      <c r="CZS17" s="11"/>
      <c r="CZT17" s="11"/>
      <c r="CZU17" s="11"/>
      <c r="CZV17" s="11"/>
      <c r="CZW17" s="11"/>
      <c r="CZX17" s="11"/>
      <c r="CZY17" s="11"/>
      <c r="CZZ17" s="11"/>
      <c r="DAA17" s="11"/>
      <c r="DAB17" s="11"/>
      <c r="DAC17" s="11"/>
      <c r="DAD17" s="11"/>
      <c r="DAE17" s="11"/>
      <c r="DAF17" s="11"/>
      <c r="DAG17" s="11"/>
      <c r="DAH17" s="11"/>
      <c r="DAI17" s="11"/>
      <c r="DAJ17" s="11"/>
      <c r="DAK17" s="11"/>
      <c r="DAL17" s="11"/>
      <c r="DAM17" s="11"/>
      <c r="DAN17" s="11"/>
      <c r="DAO17" s="11"/>
      <c r="DAP17" s="11"/>
      <c r="DAQ17" s="11"/>
      <c r="DAR17" s="11"/>
      <c r="DAS17" s="11"/>
      <c r="DAT17" s="11"/>
      <c r="DAU17" s="11"/>
      <c r="DAV17" s="11"/>
      <c r="DAW17" s="11"/>
      <c r="DAX17" s="11"/>
      <c r="DAY17" s="11"/>
      <c r="DAZ17" s="11"/>
      <c r="DBA17" s="11"/>
      <c r="DBB17" s="11"/>
      <c r="DBC17" s="11"/>
      <c r="DBD17" s="11"/>
      <c r="DBE17" s="11"/>
      <c r="DBF17" s="11"/>
      <c r="DBG17" s="11"/>
      <c r="DBH17" s="11"/>
      <c r="DBI17" s="11"/>
      <c r="DBJ17" s="11"/>
      <c r="DBK17" s="11"/>
      <c r="DBL17" s="11"/>
      <c r="DBM17" s="11"/>
      <c r="DBN17" s="11"/>
      <c r="DBO17" s="11"/>
      <c r="DBP17" s="11"/>
      <c r="DBQ17" s="11"/>
      <c r="DBR17" s="11"/>
      <c r="DBS17" s="11"/>
      <c r="DBT17" s="11"/>
      <c r="DBU17" s="11"/>
      <c r="DBV17" s="11"/>
      <c r="DBW17" s="11"/>
      <c r="DBX17" s="11"/>
      <c r="DBY17" s="11"/>
      <c r="DBZ17" s="11"/>
      <c r="DCA17" s="11"/>
      <c r="DCB17" s="11"/>
      <c r="DCC17" s="11"/>
      <c r="DCD17" s="11"/>
      <c r="DCE17" s="11"/>
      <c r="DCF17" s="11"/>
      <c r="DCG17" s="11"/>
      <c r="DCH17" s="11"/>
      <c r="DCI17" s="11"/>
      <c r="DCJ17" s="11"/>
      <c r="DCK17" s="11"/>
      <c r="DCL17" s="11"/>
      <c r="DCM17" s="11"/>
      <c r="DCN17" s="11"/>
      <c r="DCO17" s="11"/>
      <c r="DCP17" s="11"/>
      <c r="DCQ17" s="11"/>
      <c r="DCR17" s="11"/>
      <c r="DCS17" s="11"/>
      <c r="DCT17" s="11"/>
      <c r="DCU17" s="11"/>
      <c r="DCV17" s="11"/>
      <c r="DCW17" s="11"/>
      <c r="DCX17" s="11"/>
      <c r="DCY17" s="11"/>
      <c r="DCZ17" s="11"/>
      <c r="DDA17" s="11"/>
      <c r="DDB17" s="11"/>
      <c r="DDC17" s="11"/>
      <c r="DDD17" s="11"/>
      <c r="DDE17" s="11"/>
      <c r="DDF17" s="11"/>
      <c r="DDG17" s="11"/>
      <c r="DDH17" s="11"/>
      <c r="DDI17" s="11"/>
      <c r="DDJ17" s="11"/>
      <c r="DDK17" s="11"/>
      <c r="DDL17" s="11"/>
      <c r="DDM17" s="11"/>
      <c r="DDN17" s="11"/>
      <c r="DDO17" s="11"/>
      <c r="DDP17" s="11"/>
      <c r="DDQ17" s="11"/>
      <c r="DDR17" s="11"/>
      <c r="DDS17" s="11"/>
      <c r="DDT17" s="11"/>
      <c r="DDU17" s="11"/>
      <c r="DDV17" s="11"/>
      <c r="DDW17" s="11"/>
      <c r="DDX17" s="11"/>
      <c r="DDY17" s="11"/>
      <c r="DDZ17" s="11"/>
      <c r="DEA17" s="11"/>
      <c r="DEB17" s="11"/>
      <c r="DEC17" s="11"/>
      <c r="DED17" s="11"/>
      <c r="DEE17" s="11"/>
      <c r="DEF17" s="11"/>
      <c r="DEG17" s="11"/>
      <c r="DEH17" s="11"/>
      <c r="DEI17" s="11"/>
      <c r="DEJ17" s="11"/>
      <c r="DEK17" s="11"/>
      <c r="DEL17" s="11"/>
      <c r="DEM17" s="11"/>
      <c r="DEN17" s="11"/>
      <c r="DEO17" s="11"/>
      <c r="DEP17" s="11"/>
      <c r="DEQ17" s="11"/>
      <c r="DER17" s="11"/>
      <c r="DES17" s="11"/>
      <c r="DET17" s="11"/>
      <c r="DEU17" s="11"/>
      <c r="DEV17" s="11"/>
      <c r="DEW17" s="11"/>
      <c r="DEX17" s="11"/>
      <c r="DEY17" s="11"/>
      <c r="DEZ17" s="11"/>
      <c r="DFA17" s="11"/>
      <c r="DFB17" s="11"/>
      <c r="DFC17" s="11"/>
      <c r="DFD17" s="11"/>
      <c r="DFE17" s="11"/>
      <c r="DFF17" s="11"/>
      <c r="DFG17" s="11"/>
      <c r="DFH17" s="11"/>
      <c r="DFI17" s="11"/>
      <c r="DFJ17" s="11"/>
      <c r="DFK17" s="11"/>
      <c r="DFL17" s="11"/>
      <c r="DFM17" s="11"/>
      <c r="DFN17" s="11"/>
      <c r="DFO17" s="11"/>
      <c r="DFP17" s="11"/>
      <c r="DFQ17" s="11"/>
      <c r="DFR17" s="11"/>
      <c r="DFS17" s="11"/>
      <c r="DFT17" s="11"/>
      <c r="DFU17" s="11"/>
      <c r="DFV17" s="11"/>
      <c r="DFW17" s="11"/>
      <c r="DFX17" s="11"/>
      <c r="DFY17" s="11"/>
      <c r="DFZ17" s="11"/>
      <c r="DGA17" s="11"/>
      <c r="DGB17" s="11"/>
      <c r="DGC17" s="11"/>
      <c r="DGD17" s="11"/>
      <c r="DGE17" s="11"/>
      <c r="DGF17" s="11"/>
      <c r="DGG17" s="11"/>
      <c r="DGH17" s="11"/>
      <c r="DGI17" s="11"/>
      <c r="DGJ17" s="11"/>
      <c r="DGK17" s="11"/>
      <c r="DGL17" s="11"/>
      <c r="DGM17" s="11"/>
      <c r="DGN17" s="11"/>
      <c r="DGO17" s="11"/>
      <c r="DGP17" s="11"/>
      <c r="DGQ17" s="11"/>
      <c r="DGR17" s="11"/>
      <c r="DGS17" s="11"/>
      <c r="DGT17" s="11"/>
      <c r="DGU17" s="11"/>
      <c r="DGV17" s="11"/>
      <c r="DGW17" s="11"/>
      <c r="DGX17" s="11"/>
      <c r="DGY17" s="11"/>
      <c r="DGZ17" s="11"/>
      <c r="DHA17" s="11"/>
      <c r="DHB17" s="11"/>
      <c r="DHC17" s="11"/>
      <c r="DHD17" s="11"/>
      <c r="DHE17" s="11"/>
      <c r="DHF17" s="11"/>
      <c r="DHG17" s="11"/>
      <c r="DHH17" s="11"/>
      <c r="DHI17" s="11"/>
      <c r="DHJ17" s="11"/>
      <c r="DHK17" s="11"/>
      <c r="DHL17" s="11"/>
      <c r="DHM17" s="11"/>
      <c r="DHN17" s="11"/>
      <c r="DHO17" s="11"/>
      <c r="DHP17" s="11"/>
      <c r="DHQ17" s="11"/>
      <c r="DHR17" s="11"/>
      <c r="DHS17" s="11"/>
      <c r="DHT17" s="11"/>
      <c r="DHU17" s="11"/>
      <c r="DHV17" s="11"/>
      <c r="DHW17" s="11"/>
      <c r="DHX17" s="11"/>
      <c r="DHY17" s="11"/>
      <c r="DHZ17" s="11"/>
      <c r="DIA17" s="11"/>
      <c r="DIB17" s="11"/>
      <c r="DIC17" s="11"/>
      <c r="DID17" s="11"/>
      <c r="DIE17" s="11"/>
      <c r="DIF17" s="11"/>
      <c r="DIG17" s="11"/>
      <c r="DIH17" s="11"/>
      <c r="DII17" s="11"/>
      <c r="DIJ17" s="11"/>
      <c r="DIK17" s="11"/>
      <c r="DIL17" s="11"/>
      <c r="DIM17" s="11"/>
      <c r="DIN17" s="11"/>
      <c r="DIO17" s="11"/>
      <c r="DIP17" s="11"/>
      <c r="DIQ17" s="11"/>
      <c r="DIR17" s="11"/>
      <c r="DIS17" s="11"/>
      <c r="DIT17" s="11"/>
      <c r="DIU17" s="11"/>
      <c r="DIV17" s="11"/>
      <c r="DIW17" s="11"/>
      <c r="DIX17" s="11"/>
      <c r="DIY17" s="11"/>
      <c r="DIZ17" s="11"/>
      <c r="DJA17" s="11"/>
      <c r="DJB17" s="11"/>
      <c r="DJC17" s="11"/>
      <c r="DJD17" s="11"/>
      <c r="DJE17" s="11"/>
      <c r="DJF17" s="11"/>
      <c r="DJG17" s="11"/>
      <c r="DJH17" s="11"/>
      <c r="DJI17" s="11"/>
      <c r="DJJ17" s="11"/>
      <c r="DJK17" s="11"/>
      <c r="DJL17" s="11"/>
      <c r="DJM17" s="11"/>
      <c r="DJN17" s="11"/>
      <c r="DJO17" s="11"/>
      <c r="DJP17" s="11"/>
      <c r="DJQ17" s="11"/>
      <c r="DJR17" s="11"/>
      <c r="DJS17" s="11"/>
      <c r="DJT17" s="11"/>
      <c r="DJU17" s="11"/>
      <c r="DJV17" s="11"/>
      <c r="DJW17" s="11"/>
      <c r="DJX17" s="11"/>
      <c r="DJY17" s="11"/>
      <c r="DJZ17" s="11"/>
      <c r="DKA17" s="11"/>
      <c r="DKB17" s="11"/>
      <c r="DKC17" s="11"/>
      <c r="DKD17" s="11"/>
      <c r="DKE17" s="11"/>
      <c r="DKF17" s="11"/>
      <c r="DKG17" s="11"/>
      <c r="DKH17" s="11"/>
      <c r="DKI17" s="11"/>
      <c r="DKJ17" s="11"/>
      <c r="DKK17" s="11"/>
      <c r="DKL17" s="11"/>
      <c r="DKM17" s="11"/>
      <c r="DKN17" s="11"/>
      <c r="DKO17" s="11"/>
      <c r="DKP17" s="11"/>
      <c r="DKQ17" s="11"/>
      <c r="DKR17" s="11"/>
      <c r="DKS17" s="11"/>
      <c r="DKT17" s="11"/>
      <c r="DKU17" s="11"/>
      <c r="DKV17" s="11"/>
      <c r="DKW17" s="11"/>
      <c r="DKX17" s="11"/>
      <c r="DKY17" s="11"/>
      <c r="DKZ17" s="11"/>
      <c r="DLA17" s="11"/>
      <c r="DLB17" s="11"/>
      <c r="DLC17" s="11"/>
      <c r="DLD17" s="11"/>
      <c r="DLE17" s="11"/>
      <c r="DLF17" s="11"/>
      <c r="DLG17" s="11"/>
      <c r="DLH17" s="11"/>
      <c r="DLI17" s="11"/>
      <c r="DLJ17" s="11"/>
      <c r="DLK17" s="11"/>
      <c r="DLL17" s="11"/>
      <c r="DLM17" s="11"/>
      <c r="DLN17" s="11"/>
      <c r="DLO17" s="11"/>
      <c r="DLP17" s="11"/>
      <c r="DLQ17" s="11"/>
      <c r="DLR17" s="11"/>
      <c r="DLS17" s="11"/>
      <c r="DLT17" s="11"/>
      <c r="DLU17" s="11"/>
      <c r="DLV17" s="11"/>
      <c r="DLW17" s="11"/>
      <c r="DLX17" s="11"/>
      <c r="DLY17" s="11"/>
      <c r="DLZ17" s="11"/>
      <c r="DMA17" s="11"/>
      <c r="DMB17" s="11"/>
      <c r="DMC17" s="11"/>
      <c r="DMD17" s="11"/>
      <c r="DME17" s="11"/>
      <c r="DMF17" s="11"/>
      <c r="DMG17" s="11"/>
      <c r="DMH17" s="11"/>
      <c r="DMI17" s="11"/>
      <c r="DMJ17" s="11"/>
      <c r="DMK17" s="11"/>
      <c r="DML17" s="11"/>
      <c r="DMM17" s="11"/>
      <c r="DMN17" s="11"/>
      <c r="DMO17" s="11"/>
      <c r="DMP17" s="11"/>
      <c r="DMQ17" s="11"/>
      <c r="DMR17" s="11"/>
      <c r="DMS17" s="11"/>
      <c r="DMT17" s="11"/>
      <c r="DMU17" s="11"/>
      <c r="DMV17" s="11"/>
      <c r="DMW17" s="11"/>
      <c r="DMX17" s="11"/>
      <c r="DMY17" s="11"/>
      <c r="DMZ17" s="11"/>
      <c r="DNA17" s="11"/>
      <c r="DNB17" s="11"/>
      <c r="DNC17" s="11"/>
      <c r="DND17" s="11"/>
      <c r="DNE17" s="11"/>
      <c r="DNF17" s="11"/>
      <c r="DNG17" s="11"/>
      <c r="DNH17" s="11"/>
      <c r="DNI17" s="11"/>
      <c r="DNJ17" s="11"/>
      <c r="DNK17" s="11"/>
      <c r="DNL17" s="11"/>
      <c r="DNM17" s="11"/>
      <c r="DNN17" s="11"/>
      <c r="DNO17" s="11"/>
      <c r="DNP17" s="11"/>
      <c r="DNQ17" s="11"/>
      <c r="DNR17" s="11"/>
      <c r="DNS17" s="11"/>
      <c r="DNT17" s="11"/>
      <c r="DNU17" s="11"/>
      <c r="DNV17" s="11"/>
      <c r="DNW17" s="11"/>
      <c r="DNX17" s="11"/>
      <c r="DNY17" s="11"/>
      <c r="DNZ17" s="11"/>
      <c r="DOA17" s="11"/>
      <c r="DOB17" s="11"/>
      <c r="DOC17" s="11"/>
      <c r="DOD17" s="11"/>
      <c r="DOE17" s="11"/>
      <c r="DOF17" s="11"/>
      <c r="DOG17" s="11"/>
      <c r="DOH17" s="11"/>
      <c r="DOI17" s="11"/>
      <c r="DOJ17" s="11"/>
      <c r="DOK17" s="11"/>
      <c r="DOL17" s="11"/>
      <c r="DOM17" s="11"/>
      <c r="DON17" s="11"/>
      <c r="DOO17" s="11"/>
      <c r="DOP17" s="11"/>
      <c r="DOQ17" s="11"/>
      <c r="DOR17" s="11"/>
      <c r="DOS17" s="11"/>
      <c r="DOT17" s="11"/>
      <c r="DOU17" s="11"/>
      <c r="DOV17" s="11"/>
      <c r="DOW17" s="11"/>
      <c r="DOX17" s="11"/>
      <c r="DOY17" s="11"/>
      <c r="DOZ17" s="11"/>
      <c r="DPA17" s="11"/>
      <c r="DPB17" s="11"/>
      <c r="DPC17" s="11"/>
      <c r="DPD17" s="11"/>
      <c r="DPE17" s="11"/>
      <c r="DPF17" s="11"/>
      <c r="DPG17" s="11"/>
      <c r="DPH17" s="11"/>
      <c r="DPI17" s="11"/>
      <c r="DPJ17" s="11"/>
      <c r="DPK17" s="11"/>
      <c r="DPL17" s="11"/>
      <c r="DPM17" s="11"/>
      <c r="DPN17" s="11"/>
      <c r="DPO17" s="11"/>
      <c r="DPP17" s="11"/>
      <c r="DPQ17" s="11"/>
      <c r="DPR17" s="11"/>
      <c r="DPS17" s="11"/>
      <c r="DPT17" s="11"/>
      <c r="DPU17" s="11"/>
      <c r="DPV17" s="11"/>
      <c r="DPW17" s="11"/>
      <c r="DPX17" s="11"/>
      <c r="DPY17" s="11"/>
      <c r="DPZ17" s="11"/>
      <c r="DQA17" s="11"/>
      <c r="DQB17" s="11"/>
      <c r="DQC17" s="11"/>
      <c r="DQD17" s="11"/>
      <c r="DQE17" s="11"/>
      <c r="DQF17" s="11"/>
      <c r="DQG17" s="11"/>
      <c r="DQH17" s="11"/>
      <c r="DQI17" s="11"/>
      <c r="DQJ17" s="11"/>
      <c r="DQK17" s="11"/>
      <c r="DQL17" s="11"/>
      <c r="DQM17" s="11"/>
      <c r="DQN17" s="11"/>
      <c r="DQO17" s="11"/>
      <c r="DQP17" s="11"/>
      <c r="DQQ17" s="11"/>
      <c r="DQR17" s="11"/>
      <c r="DQS17" s="11"/>
      <c r="DQT17" s="11"/>
      <c r="DQU17" s="11"/>
      <c r="DQV17" s="11"/>
      <c r="DQW17" s="11"/>
      <c r="DQX17" s="11"/>
      <c r="DQY17" s="11"/>
      <c r="DQZ17" s="11"/>
      <c r="DRA17" s="11"/>
      <c r="DRB17" s="11"/>
      <c r="DRC17" s="11"/>
      <c r="DRD17" s="11"/>
      <c r="DRE17" s="11"/>
      <c r="DRF17" s="11"/>
      <c r="DRG17" s="11"/>
      <c r="DRH17" s="11"/>
      <c r="DRI17" s="11"/>
      <c r="DRJ17" s="11"/>
      <c r="DRK17" s="11"/>
      <c r="DRL17" s="11"/>
      <c r="DRM17" s="11"/>
      <c r="DRN17" s="11"/>
      <c r="DRO17" s="11"/>
      <c r="DRP17" s="11"/>
      <c r="DRQ17" s="11"/>
      <c r="DRR17" s="11"/>
      <c r="DRS17" s="11"/>
      <c r="DRT17" s="11"/>
      <c r="DRU17" s="11"/>
      <c r="DRV17" s="11"/>
      <c r="DRW17" s="11"/>
      <c r="DRX17" s="11"/>
      <c r="DRY17" s="11"/>
      <c r="DRZ17" s="11"/>
      <c r="DSA17" s="11"/>
      <c r="DSB17" s="11"/>
      <c r="DSC17" s="11"/>
      <c r="DSD17" s="11"/>
      <c r="DSE17" s="11"/>
      <c r="DSF17" s="11"/>
      <c r="DSG17" s="11"/>
      <c r="DSH17" s="11"/>
      <c r="DSI17" s="11"/>
      <c r="DSJ17" s="11"/>
      <c r="DSK17" s="11"/>
      <c r="DSL17" s="11"/>
      <c r="DSM17" s="11"/>
      <c r="DSN17" s="11"/>
      <c r="DSO17" s="11"/>
      <c r="DSP17" s="11"/>
      <c r="DSQ17" s="11"/>
      <c r="DSR17" s="11"/>
      <c r="DSS17" s="11"/>
      <c r="DST17" s="11"/>
      <c r="DSU17" s="11"/>
      <c r="DSV17" s="11"/>
      <c r="DSW17" s="11"/>
      <c r="DSX17" s="11"/>
      <c r="DSY17" s="11"/>
      <c r="DSZ17" s="11"/>
      <c r="DTA17" s="11"/>
      <c r="DTB17" s="11"/>
      <c r="DTC17" s="11"/>
      <c r="DTD17" s="11"/>
      <c r="DTE17" s="11"/>
      <c r="DTF17" s="11"/>
      <c r="DTG17" s="11"/>
      <c r="DTH17" s="11"/>
      <c r="DTI17" s="11"/>
      <c r="DTJ17" s="11"/>
      <c r="DTK17" s="11"/>
      <c r="DTL17" s="11"/>
      <c r="DTM17" s="11"/>
      <c r="DTN17" s="11"/>
      <c r="DTO17" s="11"/>
      <c r="DTP17" s="11"/>
      <c r="DTQ17" s="11"/>
      <c r="DTR17" s="11"/>
      <c r="DTS17" s="11"/>
      <c r="DTT17" s="11"/>
      <c r="DTU17" s="11"/>
      <c r="DTV17" s="11"/>
      <c r="DTW17" s="11"/>
      <c r="DTX17" s="11"/>
      <c r="DTY17" s="11"/>
      <c r="DTZ17" s="11"/>
      <c r="DUA17" s="11"/>
      <c r="DUB17" s="11"/>
      <c r="DUC17" s="11"/>
      <c r="DUD17" s="11"/>
      <c r="DUE17" s="11"/>
      <c r="DUF17" s="11"/>
      <c r="DUG17" s="11"/>
      <c r="DUH17" s="11"/>
      <c r="DUI17" s="11"/>
      <c r="DUJ17" s="11"/>
      <c r="DUK17" s="11"/>
      <c r="DUL17" s="11"/>
      <c r="DUM17" s="11"/>
      <c r="DUN17" s="11"/>
      <c r="DUO17" s="11"/>
      <c r="DUP17" s="11"/>
      <c r="DUQ17" s="11"/>
      <c r="DUR17" s="11"/>
      <c r="DUS17" s="11"/>
      <c r="DUT17" s="11"/>
      <c r="DUU17" s="11"/>
      <c r="DUV17" s="11"/>
      <c r="DUW17" s="11"/>
      <c r="DUX17" s="11"/>
      <c r="DUY17" s="11"/>
      <c r="DUZ17" s="11"/>
      <c r="DVA17" s="11"/>
      <c r="DVB17" s="11"/>
      <c r="DVC17" s="11"/>
      <c r="DVD17" s="11"/>
      <c r="DVE17" s="11"/>
      <c r="DVF17" s="11"/>
      <c r="DVG17" s="11"/>
      <c r="DVH17" s="11"/>
      <c r="DVI17" s="11"/>
      <c r="DVJ17" s="11"/>
      <c r="DVK17" s="11"/>
      <c r="DVL17" s="11"/>
      <c r="DVM17" s="11"/>
      <c r="DVN17" s="11"/>
      <c r="DVO17" s="11"/>
      <c r="DVP17" s="11"/>
      <c r="DVQ17" s="11"/>
      <c r="DVR17" s="11"/>
      <c r="DVS17" s="11"/>
      <c r="DVT17" s="11"/>
      <c r="DVU17" s="11"/>
      <c r="DVV17" s="11"/>
      <c r="DVW17" s="11"/>
      <c r="DVX17" s="11"/>
      <c r="DVY17" s="11"/>
      <c r="DVZ17" s="11"/>
      <c r="DWA17" s="11"/>
      <c r="DWB17" s="11"/>
      <c r="DWC17" s="11"/>
      <c r="DWD17" s="11"/>
      <c r="DWE17" s="11"/>
      <c r="DWF17" s="11"/>
      <c r="DWG17" s="11"/>
      <c r="DWH17" s="11"/>
      <c r="DWI17" s="11"/>
      <c r="DWJ17" s="11"/>
      <c r="DWK17" s="11"/>
      <c r="DWL17" s="11"/>
      <c r="DWM17" s="11"/>
      <c r="DWN17" s="11"/>
      <c r="DWO17" s="11"/>
      <c r="DWP17" s="11"/>
      <c r="DWQ17" s="11"/>
      <c r="DWR17" s="11"/>
      <c r="DWS17" s="11"/>
      <c r="DWT17" s="11"/>
      <c r="DWU17" s="11"/>
      <c r="DWV17" s="11"/>
      <c r="DWW17" s="11"/>
      <c r="DWX17" s="11"/>
      <c r="DWY17" s="11"/>
      <c r="DWZ17" s="11"/>
      <c r="DXA17" s="11"/>
      <c r="DXB17" s="11"/>
      <c r="DXC17" s="11"/>
      <c r="DXD17" s="11"/>
      <c r="DXE17" s="11"/>
      <c r="DXF17" s="11"/>
      <c r="DXG17" s="11"/>
      <c r="DXH17" s="11"/>
      <c r="DXI17" s="11"/>
      <c r="DXJ17" s="11"/>
      <c r="DXK17" s="11"/>
      <c r="DXL17" s="11"/>
      <c r="DXM17" s="11"/>
      <c r="DXN17" s="11"/>
      <c r="DXO17" s="11"/>
      <c r="DXP17" s="11"/>
      <c r="DXQ17" s="11"/>
      <c r="DXR17" s="11"/>
      <c r="DXS17" s="11"/>
      <c r="DXT17" s="11"/>
      <c r="DXU17" s="11"/>
      <c r="DXV17" s="11"/>
      <c r="DXW17" s="11"/>
      <c r="DXX17" s="11"/>
      <c r="DXY17" s="11"/>
      <c r="DXZ17" s="11"/>
      <c r="DYA17" s="11"/>
      <c r="DYB17" s="11"/>
      <c r="DYC17" s="11"/>
      <c r="DYD17" s="11"/>
      <c r="DYE17" s="11"/>
      <c r="DYF17" s="11"/>
      <c r="DYG17" s="11"/>
      <c r="DYH17" s="11"/>
      <c r="DYI17" s="11"/>
      <c r="DYJ17" s="11"/>
      <c r="DYK17" s="11"/>
      <c r="DYL17" s="11"/>
      <c r="DYM17" s="11"/>
      <c r="DYN17" s="11"/>
      <c r="DYO17" s="11"/>
      <c r="DYP17" s="11"/>
      <c r="DYQ17" s="11"/>
      <c r="DYR17" s="11"/>
      <c r="DYS17" s="11"/>
      <c r="DYT17" s="11"/>
      <c r="DYU17" s="11"/>
      <c r="DYV17" s="11"/>
      <c r="DYW17" s="11"/>
      <c r="DYX17" s="11"/>
      <c r="DYY17" s="11"/>
      <c r="DYZ17" s="11"/>
      <c r="DZA17" s="11"/>
      <c r="DZB17" s="11"/>
      <c r="DZC17" s="11"/>
      <c r="DZD17" s="11"/>
      <c r="DZE17" s="11"/>
      <c r="DZF17" s="11"/>
      <c r="DZG17" s="11"/>
      <c r="DZH17" s="11"/>
      <c r="DZI17" s="11"/>
      <c r="DZJ17" s="11"/>
      <c r="DZK17" s="11"/>
      <c r="DZL17" s="11"/>
      <c r="DZM17" s="11"/>
      <c r="DZN17" s="11"/>
      <c r="DZO17" s="11"/>
      <c r="DZP17" s="11"/>
      <c r="DZQ17" s="11"/>
      <c r="DZR17" s="11"/>
      <c r="DZS17" s="11"/>
      <c r="DZT17" s="11"/>
      <c r="DZU17" s="11"/>
      <c r="DZV17" s="11"/>
      <c r="DZW17" s="11"/>
      <c r="DZX17" s="11"/>
      <c r="DZY17" s="11"/>
      <c r="DZZ17" s="11"/>
      <c r="EAA17" s="11"/>
      <c r="EAB17" s="11"/>
      <c r="EAC17" s="11"/>
      <c r="EAD17" s="11"/>
      <c r="EAE17" s="11"/>
      <c r="EAF17" s="11"/>
      <c r="EAG17" s="11"/>
      <c r="EAH17" s="11"/>
      <c r="EAI17" s="11"/>
      <c r="EAJ17" s="11"/>
      <c r="EAK17" s="11"/>
      <c r="EAL17" s="11"/>
      <c r="EAM17" s="11"/>
      <c r="EAN17" s="11"/>
      <c r="EAO17" s="11"/>
      <c r="EAP17" s="11"/>
      <c r="EAQ17" s="11"/>
      <c r="EAR17" s="11"/>
      <c r="EAS17" s="11"/>
      <c r="EAT17" s="11"/>
      <c r="EAU17" s="11"/>
      <c r="EAV17" s="11"/>
      <c r="EAW17" s="11"/>
      <c r="EAX17" s="11"/>
      <c r="EAY17" s="11"/>
      <c r="EAZ17" s="11"/>
      <c r="EBA17" s="11"/>
      <c r="EBB17" s="11"/>
      <c r="EBC17" s="11"/>
      <c r="EBD17" s="11"/>
      <c r="EBE17" s="11"/>
      <c r="EBF17" s="11"/>
      <c r="EBG17" s="11"/>
      <c r="EBH17" s="11"/>
      <c r="EBI17" s="11"/>
      <c r="EBJ17" s="11"/>
      <c r="EBK17" s="11"/>
      <c r="EBL17" s="11"/>
      <c r="EBM17" s="11"/>
      <c r="EBN17" s="11"/>
      <c r="EBO17" s="11"/>
      <c r="EBP17" s="11"/>
      <c r="EBQ17" s="11"/>
      <c r="EBR17" s="11"/>
      <c r="EBS17" s="11"/>
      <c r="EBT17" s="11"/>
      <c r="EBU17" s="11"/>
      <c r="EBV17" s="11"/>
      <c r="EBW17" s="11"/>
      <c r="EBX17" s="11"/>
      <c r="EBY17" s="11"/>
      <c r="EBZ17" s="11"/>
      <c r="ECA17" s="11"/>
      <c r="ECB17" s="11"/>
      <c r="ECC17" s="11"/>
      <c r="ECD17" s="11"/>
      <c r="ECE17" s="11"/>
      <c r="ECF17" s="11"/>
      <c r="ECG17" s="11"/>
      <c r="ECH17" s="11"/>
      <c r="ECI17" s="11"/>
      <c r="ECJ17" s="11"/>
      <c r="ECK17" s="11"/>
      <c r="ECL17" s="11"/>
      <c r="ECM17" s="11"/>
      <c r="ECN17" s="11"/>
      <c r="ECO17" s="11"/>
      <c r="ECP17" s="11"/>
      <c r="ECQ17" s="11"/>
      <c r="ECR17" s="11"/>
      <c r="ECS17" s="11"/>
      <c r="ECT17" s="11"/>
      <c r="ECU17" s="11"/>
      <c r="ECV17" s="11"/>
      <c r="ECW17" s="11"/>
      <c r="ECX17" s="11"/>
      <c r="ECY17" s="11"/>
      <c r="ECZ17" s="11"/>
      <c r="EDA17" s="11"/>
      <c r="EDB17" s="11"/>
      <c r="EDC17" s="11"/>
      <c r="EDD17" s="11"/>
      <c r="EDE17" s="11"/>
      <c r="EDF17" s="11"/>
      <c r="EDG17" s="11"/>
      <c r="EDH17" s="11"/>
      <c r="EDI17" s="11"/>
      <c r="EDJ17" s="11"/>
      <c r="EDK17" s="11"/>
      <c r="EDL17" s="11"/>
      <c r="EDM17" s="11"/>
      <c r="EDN17" s="11"/>
      <c r="EDO17" s="11"/>
      <c r="EDP17" s="11"/>
      <c r="EDQ17" s="11"/>
      <c r="EDR17" s="11"/>
      <c r="EDS17" s="11"/>
      <c r="EDT17" s="11"/>
      <c r="EDU17" s="11"/>
      <c r="EDV17" s="11"/>
      <c r="EDW17" s="11"/>
      <c r="EDX17" s="11"/>
      <c r="EDY17" s="11"/>
      <c r="EDZ17" s="11"/>
      <c r="EEA17" s="11"/>
      <c r="EEB17" s="11"/>
      <c r="EEC17" s="11"/>
      <c r="EED17" s="11"/>
      <c r="EEE17" s="11"/>
      <c r="EEF17" s="11"/>
      <c r="EEG17" s="11"/>
      <c r="EEH17" s="11"/>
      <c r="EEI17" s="11"/>
      <c r="EEJ17" s="11"/>
      <c r="EEK17" s="11"/>
      <c r="EEL17" s="11"/>
      <c r="EEM17" s="11"/>
      <c r="EEN17" s="11"/>
      <c r="EEO17" s="11"/>
      <c r="EEP17" s="11"/>
      <c r="EEQ17" s="11"/>
      <c r="EER17" s="11"/>
      <c r="EES17" s="11"/>
      <c r="EET17" s="11"/>
      <c r="EEU17" s="11"/>
      <c r="EEV17" s="11"/>
      <c r="EEW17" s="11"/>
      <c r="EEX17" s="11"/>
      <c r="EEY17" s="11"/>
      <c r="EEZ17" s="11"/>
      <c r="EFA17" s="11"/>
      <c r="EFB17" s="11"/>
      <c r="EFC17" s="11"/>
      <c r="EFD17" s="11"/>
      <c r="EFE17" s="11"/>
      <c r="EFF17" s="11"/>
      <c r="EFG17" s="11"/>
      <c r="EFH17" s="11"/>
      <c r="EFI17" s="11"/>
      <c r="EFJ17" s="11"/>
      <c r="EFK17" s="11"/>
      <c r="EFL17" s="11"/>
      <c r="EFM17" s="11"/>
      <c r="EFN17" s="11"/>
      <c r="EFO17" s="11"/>
      <c r="EFP17" s="11"/>
      <c r="EFQ17" s="11"/>
      <c r="EFR17" s="11"/>
      <c r="EFS17" s="11"/>
      <c r="EFT17" s="11"/>
      <c r="EFU17" s="11"/>
      <c r="EFV17" s="11"/>
      <c r="EFW17" s="11"/>
      <c r="EFX17" s="11"/>
      <c r="EFY17" s="11"/>
      <c r="EFZ17" s="11"/>
      <c r="EGA17" s="11"/>
      <c r="EGB17" s="11"/>
      <c r="EGC17" s="11"/>
      <c r="EGD17" s="11"/>
      <c r="EGE17" s="11"/>
      <c r="EGF17" s="11"/>
      <c r="EGG17" s="11"/>
      <c r="EGH17" s="11"/>
      <c r="EGI17" s="11"/>
      <c r="EGJ17" s="11"/>
      <c r="EGK17" s="11"/>
      <c r="EGL17" s="11"/>
      <c r="EGM17" s="11"/>
      <c r="EGN17" s="11"/>
      <c r="EGO17" s="11"/>
      <c r="EGP17" s="11"/>
      <c r="EGQ17" s="11"/>
      <c r="EGR17" s="11"/>
      <c r="EGS17" s="11"/>
      <c r="EGT17" s="11"/>
      <c r="EGU17" s="11"/>
      <c r="EGV17" s="11"/>
      <c r="EGW17" s="11"/>
      <c r="EGX17" s="11"/>
      <c r="EGY17" s="11"/>
      <c r="EGZ17" s="11"/>
      <c r="EHA17" s="11"/>
      <c r="EHB17" s="11"/>
      <c r="EHC17" s="11"/>
      <c r="EHD17" s="11"/>
      <c r="EHE17" s="11"/>
      <c r="EHF17" s="11"/>
      <c r="EHG17" s="11"/>
      <c r="EHH17" s="11"/>
      <c r="EHI17" s="11"/>
      <c r="EHJ17" s="11"/>
      <c r="EHK17" s="11"/>
      <c r="EHL17" s="11"/>
      <c r="EHM17" s="11"/>
      <c r="EHN17" s="11"/>
      <c r="EHO17" s="11"/>
      <c r="EHP17" s="11"/>
      <c r="EHQ17" s="11"/>
      <c r="EHR17" s="11"/>
      <c r="EHS17" s="11"/>
      <c r="EHT17" s="11"/>
      <c r="EHU17" s="11"/>
      <c r="EHV17" s="11"/>
      <c r="EHW17" s="11"/>
      <c r="EHX17" s="11"/>
      <c r="EHY17" s="11"/>
      <c r="EHZ17" s="11"/>
      <c r="EIA17" s="11"/>
      <c r="EIB17" s="11"/>
      <c r="EIC17" s="11"/>
      <c r="EID17" s="11"/>
      <c r="EIE17" s="11"/>
      <c r="EIF17" s="11"/>
      <c r="EIG17" s="11"/>
      <c r="EIH17" s="11"/>
      <c r="EII17" s="11"/>
      <c r="EIJ17" s="11"/>
      <c r="EIK17" s="11"/>
      <c r="EIL17" s="11"/>
      <c r="EIM17" s="11"/>
      <c r="EIN17" s="11"/>
      <c r="EIO17" s="11"/>
      <c r="EIP17" s="11"/>
      <c r="EIQ17" s="11"/>
      <c r="EIR17" s="11"/>
      <c r="EIS17" s="11"/>
      <c r="EIT17" s="11"/>
      <c r="EIU17" s="11"/>
      <c r="EIV17" s="11"/>
      <c r="EIW17" s="11"/>
      <c r="EIX17" s="11"/>
      <c r="EIY17" s="11"/>
      <c r="EIZ17" s="11"/>
      <c r="EJA17" s="11"/>
      <c r="EJB17" s="11"/>
      <c r="EJC17" s="11"/>
      <c r="EJD17" s="11"/>
      <c r="EJE17" s="11"/>
      <c r="EJF17" s="11"/>
      <c r="EJG17" s="11"/>
      <c r="EJH17" s="11"/>
      <c r="EJI17" s="11"/>
      <c r="EJJ17" s="11"/>
      <c r="EJK17" s="11"/>
      <c r="EJL17" s="11"/>
      <c r="EJM17" s="11"/>
      <c r="EJN17" s="11"/>
      <c r="EJO17" s="11"/>
      <c r="EJP17" s="11"/>
      <c r="EJQ17" s="11"/>
      <c r="EJR17" s="11"/>
      <c r="EJS17" s="11"/>
      <c r="EJT17" s="11"/>
      <c r="EJU17" s="11"/>
      <c r="EJV17" s="11"/>
      <c r="EJW17" s="11"/>
      <c r="EJX17" s="11"/>
      <c r="EJY17" s="11"/>
      <c r="EJZ17" s="11"/>
      <c r="EKA17" s="11"/>
      <c r="EKB17" s="11"/>
      <c r="EKC17" s="11"/>
      <c r="EKD17" s="11"/>
      <c r="EKE17" s="11"/>
      <c r="EKF17" s="11"/>
      <c r="EKG17" s="11"/>
      <c r="EKH17" s="11"/>
      <c r="EKI17" s="11"/>
      <c r="EKJ17" s="11"/>
      <c r="EKK17" s="11"/>
      <c r="EKL17" s="11"/>
      <c r="EKM17" s="11"/>
      <c r="EKN17" s="11"/>
      <c r="EKO17" s="11"/>
      <c r="EKP17" s="11"/>
      <c r="EKQ17" s="11"/>
      <c r="EKR17" s="11"/>
      <c r="EKS17" s="11"/>
      <c r="EKT17" s="11"/>
      <c r="EKU17" s="11"/>
      <c r="EKV17" s="11"/>
      <c r="EKW17" s="11"/>
      <c r="EKX17" s="11"/>
      <c r="EKY17" s="11"/>
      <c r="EKZ17" s="11"/>
      <c r="ELA17" s="11"/>
      <c r="ELB17" s="11"/>
      <c r="ELC17" s="11"/>
      <c r="ELD17" s="11"/>
      <c r="ELE17" s="11"/>
      <c r="ELF17" s="11"/>
      <c r="ELG17" s="11"/>
      <c r="ELH17" s="11"/>
      <c r="ELI17" s="11"/>
      <c r="ELJ17" s="11"/>
      <c r="ELK17" s="11"/>
      <c r="ELL17" s="11"/>
      <c r="ELM17" s="11"/>
      <c r="ELN17" s="11"/>
      <c r="ELO17" s="11"/>
      <c r="ELP17" s="11"/>
      <c r="ELQ17" s="11"/>
      <c r="ELR17" s="11"/>
      <c r="ELS17" s="11"/>
      <c r="ELT17" s="11"/>
      <c r="ELU17" s="11"/>
      <c r="ELV17" s="11"/>
      <c r="ELW17" s="11"/>
      <c r="ELX17" s="11"/>
      <c r="ELY17" s="11"/>
      <c r="ELZ17" s="11"/>
      <c r="EMA17" s="11"/>
      <c r="EMB17" s="11"/>
      <c r="EMC17" s="11"/>
      <c r="EMD17" s="11"/>
      <c r="EME17" s="11"/>
      <c r="EMF17" s="11"/>
      <c r="EMG17" s="11"/>
      <c r="EMH17" s="11"/>
      <c r="EMI17" s="11"/>
      <c r="EMJ17" s="11"/>
      <c r="EMK17" s="11"/>
      <c r="EML17" s="11"/>
      <c r="EMM17" s="11"/>
      <c r="EMN17" s="11"/>
      <c r="EMO17" s="11"/>
      <c r="EMP17" s="11"/>
      <c r="EMQ17" s="11"/>
      <c r="EMR17" s="11"/>
      <c r="EMS17" s="11"/>
      <c r="EMT17" s="11"/>
      <c r="EMU17" s="11"/>
      <c r="EMV17" s="11"/>
      <c r="EMW17" s="11"/>
      <c r="EMX17" s="11"/>
      <c r="EMY17" s="11"/>
      <c r="EMZ17" s="11"/>
      <c r="ENA17" s="11"/>
      <c r="ENB17" s="11"/>
      <c r="ENC17" s="11"/>
      <c r="END17" s="11"/>
      <c r="ENE17" s="11"/>
      <c r="ENF17" s="11"/>
      <c r="ENG17" s="11"/>
      <c r="ENH17" s="11"/>
      <c r="ENI17" s="11"/>
      <c r="ENJ17" s="11"/>
      <c r="ENK17" s="11"/>
      <c r="ENL17" s="11"/>
      <c r="ENM17" s="11"/>
      <c r="ENN17" s="11"/>
      <c r="ENO17" s="11"/>
      <c r="ENP17" s="11"/>
      <c r="ENQ17" s="11"/>
      <c r="ENR17" s="11"/>
      <c r="ENS17" s="11"/>
      <c r="ENT17" s="11"/>
      <c r="ENU17" s="11"/>
      <c r="ENV17" s="11"/>
      <c r="ENW17" s="11"/>
      <c r="ENX17" s="11"/>
      <c r="ENY17" s="11"/>
      <c r="ENZ17" s="11"/>
      <c r="EOA17" s="11"/>
      <c r="EOB17" s="11"/>
      <c r="EOC17" s="11"/>
      <c r="EOD17" s="11"/>
      <c r="EOE17" s="11"/>
      <c r="EOF17" s="11"/>
      <c r="EOG17" s="11"/>
      <c r="EOH17" s="11"/>
      <c r="EOI17" s="11"/>
      <c r="EOJ17" s="11"/>
      <c r="EOK17" s="11"/>
      <c r="EOL17" s="11"/>
      <c r="EOM17" s="11"/>
      <c r="EON17" s="11"/>
      <c r="EOO17" s="11"/>
      <c r="EOP17" s="11"/>
      <c r="EOQ17" s="11"/>
      <c r="EOR17" s="11"/>
      <c r="EOS17" s="11"/>
      <c r="EOT17" s="11"/>
      <c r="EOU17" s="11"/>
      <c r="EOV17" s="11"/>
      <c r="EOW17" s="11"/>
      <c r="EOX17" s="11"/>
      <c r="EOY17" s="11"/>
      <c r="EOZ17" s="11"/>
      <c r="EPA17" s="11"/>
      <c r="EPB17" s="11"/>
      <c r="EPC17" s="11"/>
      <c r="EPD17" s="11"/>
      <c r="EPE17" s="11"/>
      <c r="EPF17" s="11"/>
      <c r="EPG17" s="11"/>
      <c r="EPH17" s="11"/>
      <c r="EPI17" s="11"/>
      <c r="EPJ17" s="11"/>
      <c r="EPK17" s="11"/>
      <c r="EPL17" s="11"/>
      <c r="EPM17" s="11"/>
      <c r="EPN17" s="11"/>
      <c r="EPO17" s="11"/>
      <c r="EPP17" s="11"/>
      <c r="EPQ17" s="11"/>
      <c r="EPR17" s="11"/>
      <c r="EPS17" s="11"/>
      <c r="EPT17" s="11"/>
      <c r="EPU17" s="11"/>
      <c r="EPV17" s="11"/>
      <c r="EPW17" s="11"/>
      <c r="EPX17" s="11"/>
      <c r="EPY17" s="11"/>
      <c r="EPZ17" s="11"/>
      <c r="EQA17" s="11"/>
      <c r="EQB17" s="11"/>
      <c r="EQC17" s="11"/>
      <c r="EQD17" s="11"/>
      <c r="EQE17" s="11"/>
      <c r="EQF17" s="11"/>
      <c r="EQG17" s="11"/>
      <c r="EQH17" s="11"/>
      <c r="EQI17" s="11"/>
      <c r="EQJ17" s="11"/>
      <c r="EQK17" s="11"/>
      <c r="EQL17" s="11"/>
      <c r="EQM17" s="11"/>
      <c r="EQN17" s="11"/>
      <c r="EQO17" s="11"/>
      <c r="EQP17" s="11"/>
      <c r="EQQ17" s="11"/>
      <c r="EQR17" s="11"/>
      <c r="EQS17" s="11"/>
      <c r="EQT17" s="11"/>
      <c r="EQU17" s="11"/>
      <c r="EQV17" s="11"/>
      <c r="EQW17" s="11"/>
      <c r="EQX17" s="11"/>
      <c r="EQY17" s="11"/>
      <c r="EQZ17" s="11"/>
      <c r="ERA17" s="11"/>
      <c r="ERB17" s="11"/>
      <c r="ERC17" s="11"/>
      <c r="ERD17" s="11"/>
      <c r="ERE17" s="11"/>
      <c r="ERF17" s="11"/>
      <c r="ERG17" s="11"/>
      <c r="ERH17" s="11"/>
      <c r="ERI17" s="11"/>
      <c r="ERJ17" s="11"/>
      <c r="ERK17" s="11"/>
      <c r="ERL17" s="11"/>
      <c r="ERM17" s="11"/>
      <c r="ERN17" s="11"/>
      <c r="ERO17" s="11"/>
      <c r="ERP17" s="11"/>
      <c r="ERQ17" s="11"/>
      <c r="ERR17" s="11"/>
      <c r="ERS17" s="11"/>
      <c r="ERT17" s="11"/>
      <c r="ERU17" s="11"/>
      <c r="ERV17" s="11"/>
      <c r="ERW17" s="11"/>
      <c r="ERX17" s="11"/>
      <c r="ERY17" s="11"/>
      <c r="ERZ17" s="11"/>
      <c r="ESA17" s="11"/>
      <c r="ESB17" s="11"/>
      <c r="ESC17" s="11"/>
      <c r="ESD17" s="11"/>
      <c r="ESE17" s="11"/>
      <c r="ESF17" s="11"/>
      <c r="ESG17" s="11"/>
      <c r="ESH17" s="11"/>
      <c r="ESI17" s="11"/>
      <c r="ESJ17" s="11"/>
      <c r="ESK17" s="11"/>
      <c r="ESL17" s="11"/>
      <c r="ESM17" s="11"/>
      <c r="ESN17" s="11"/>
      <c r="ESO17" s="11"/>
      <c r="ESP17" s="11"/>
      <c r="ESQ17" s="11"/>
      <c r="ESR17" s="11"/>
      <c r="ESS17" s="11"/>
      <c r="EST17" s="11"/>
      <c r="ESU17" s="11"/>
      <c r="ESV17" s="11"/>
      <c r="ESW17" s="11"/>
      <c r="ESX17" s="11"/>
      <c r="ESY17" s="11"/>
      <c r="ESZ17" s="11"/>
      <c r="ETA17" s="11"/>
      <c r="ETB17" s="11"/>
      <c r="ETC17" s="11"/>
      <c r="ETD17" s="11"/>
      <c r="ETE17" s="11"/>
      <c r="ETF17" s="11"/>
      <c r="ETG17" s="11"/>
      <c r="ETH17" s="11"/>
      <c r="ETI17" s="11"/>
      <c r="ETJ17" s="11"/>
      <c r="ETK17" s="11"/>
      <c r="ETL17" s="11"/>
      <c r="ETM17" s="11"/>
      <c r="ETN17" s="11"/>
      <c r="ETO17" s="11"/>
      <c r="ETP17" s="11"/>
      <c r="ETQ17" s="11"/>
      <c r="ETR17" s="11"/>
      <c r="ETS17" s="11"/>
      <c r="ETT17" s="11"/>
      <c r="ETU17" s="11"/>
      <c r="ETV17" s="11"/>
      <c r="ETW17" s="11"/>
      <c r="ETX17" s="11"/>
      <c r="ETY17" s="11"/>
      <c r="ETZ17" s="11"/>
      <c r="EUA17" s="11"/>
      <c r="EUB17" s="11"/>
      <c r="EUC17" s="11"/>
      <c r="EUD17" s="11"/>
      <c r="EUE17" s="11"/>
      <c r="EUF17" s="11"/>
      <c r="EUG17" s="11"/>
      <c r="EUH17" s="11"/>
      <c r="EUI17" s="11"/>
      <c r="EUJ17" s="11"/>
      <c r="EUK17" s="11"/>
      <c r="EUL17" s="11"/>
      <c r="EUM17" s="11"/>
      <c r="EUN17" s="11"/>
      <c r="EUO17" s="11"/>
      <c r="EUP17" s="11"/>
      <c r="EUQ17" s="11"/>
      <c r="EUR17" s="11"/>
      <c r="EUS17" s="11"/>
      <c r="EUT17" s="11"/>
      <c r="EUU17" s="11"/>
      <c r="EUV17" s="11"/>
      <c r="EUW17" s="11"/>
      <c r="EUX17" s="11"/>
      <c r="EUY17" s="11"/>
      <c r="EUZ17" s="11"/>
      <c r="EVA17" s="11"/>
      <c r="EVB17" s="11"/>
      <c r="EVC17" s="11"/>
      <c r="EVD17" s="11"/>
      <c r="EVE17" s="11"/>
      <c r="EVF17" s="11"/>
      <c r="EVG17" s="11"/>
      <c r="EVH17" s="11"/>
      <c r="EVI17" s="11"/>
      <c r="EVJ17" s="11"/>
      <c r="EVK17" s="11"/>
      <c r="EVL17" s="11"/>
      <c r="EVM17" s="11"/>
      <c r="EVN17" s="11"/>
      <c r="EVO17" s="11"/>
      <c r="EVP17" s="11"/>
      <c r="EVQ17" s="11"/>
      <c r="EVR17" s="11"/>
      <c r="EVS17" s="11"/>
      <c r="EVT17" s="11"/>
      <c r="EVU17" s="11"/>
      <c r="EVV17" s="11"/>
      <c r="EVW17" s="11"/>
      <c r="EVX17" s="11"/>
      <c r="EVY17" s="11"/>
      <c r="EVZ17" s="11"/>
      <c r="EWA17" s="11"/>
      <c r="EWB17" s="11"/>
      <c r="EWC17" s="11"/>
      <c r="EWD17" s="11"/>
      <c r="EWE17" s="11"/>
      <c r="EWF17" s="11"/>
      <c r="EWG17" s="11"/>
      <c r="EWH17" s="11"/>
      <c r="EWI17" s="11"/>
      <c r="EWJ17" s="11"/>
      <c r="EWK17" s="11"/>
      <c r="EWL17" s="11"/>
      <c r="EWM17" s="11"/>
      <c r="EWN17" s="11"/>
      <c r="EWO17" s="11"/>
      <c r="EWP17" s="11"/>
      <c r="EWQ17" s="11"/>
      <c r="EWR17" s="11"/>
      <c r="EWS17" s="11"/>
      <c r="EWT17" s="11"/>
      <c r="EWU17" s="11"/>
      <c r="EWV17" s="11"/>
      <c r="EWW17" s="11"/>
      <c r="EWX17" s="11"/>
      <c r="EWY17" s="11"/>
      <c r="EWZ17" s="11"/>
      <c r="EXA17" s="11"/>
      <c r="EXB17" s="11"/>
      <c r="EXC17" s="11"/>
      <c r="EXD17" s="11"/>
      <c r="EXE17" s="11"/>
      <c r="EXF17" s="11"/>
      <c r="EXG17" s="11"/>
      <c r="EXH17" s="11"/>
      <c r="EXI17" s="11"/>
      <c r="EXJ17" s="11"/>
      <c r="EXK17" s="11"/>
      <c r="EXL17" s="11"/>
      <c r="EXM17" s="11"/>
      <c r="EXN17" s="11"/>
      <c r="EXO17" s="11"/>
      <c r="EXP17" s="11"/>
      <c r="EXQ17" s="11"/>
      <c r="EXR17" s="11"/>
      <c r="EXS17" s="11"/>
      <c r="EXT17" s="11"/>
      <c r="EXU17" s="11"/>
      <c r="EXV17" s="11"/>
      <c r="EXW17" s="11"/>
      <c r="EXX17" s="11"/>
      <c r="EXY17" s="11"/>
      <c r="EXZ17" s="11"/>
      <c r="EYA17" s="11"/>
      <c r="EYB17" s="11"/>
      <c r="EYC17" s="11"/>
      <c r="EYD17" s="11"/>
      <c r="EYE17" s="11"/>
      <c r="EYF17" s="11"/>
      <c r="EYG17" s="11"/>
      <c r="EYH17" s="11"/>
      <c r="EYI17" s="11"/>
      <c r="EYJ17" s="11"/>
      <c r="EYK17" s="11"/>
      <c r="EYL17" s="11"/>
      <c r="EYM17" s="11"/>
      <c r="EYN17" s="11"/>
      <c r="EYO17" s="11"/>
      <c r="EYP17" s="11"/>
      <c r="EYQ17" s="11"/>
      <c r="EYR17" s="11"/>
      <c r="EYS17" s="11"/>
      <c r="EYT17" s="11"/>
      <c r="EYU17" s="11"/>
      <c r="EYV17" s="11"/>
      <c r="EYW17" s="11"/>
      <c r="EYX17" s="11"/>
      <c r="EYY17" s="11"/>
      <c r="EYZ17" s="11"/>
      <c r="EZA17" s="11"/>
      <c r="EZB17" s="11"/>
      <c r="EZC17" s="11"/>
      <c r="EZD17" s="11"/>
      <c r="EZE17" s="11"/>
      <c r="EZF17" s="11"/>
      <c r="EZG17" s="11"/>
      <c r="EZH17" s="11"/>
      <c r="EZI17" s="11"/>
      <c r="EZJ17" s="11"/>
      <c r="EZK17" s="11"/>
      <c r="EZL17" s="11"/>
      <c r="EZM17" s="11"/>
      <c r="EZN17" s="11"/>
      <c r="EZO17" s="11"/>
      <c r="EZP17" s="11"/>
      <c r="EZQ17" s="11"/>
      <c r="EZR17" s="11"/>
      <c r="EZS17" s="11"/>
      <c r="EZT17" s="11"/>
      <c r="EZU17" s="11"/>
      <c r="EZV17" s="11"/>
      <c r="EZW17" s="11"/>
      <c r="EZX17" s="11"/>
      <c r="EZY17" s="11"/>
      <c r="EZZ17" s="11"/>
      <c r="FAA17" s="11"/>
      <c r="FAB17" s="11"/>
      <c r="FAC17" s="11"/>
      <c r="FAD17" s="11"/>
      <c r="FAE17" s="11"/>
      <c r="FAF17" s="11"/>
      <c r="FAG17" s="11"/>
      <c r="FAH17" s="11"/>
      <c r="FAI17" s="11"/>
      <c r="FAJ17" s="11"/>
      <c r="FAK17" s="11"/>
      <c r="FAL17" s="11"/>
      <c r="FAM17" s="11"/>
      <c r="FAN17" s="11"/>
      <c r="FAO17" s="11"/>
      <c r="FAP17" s="11"/>
      <c r="FAQ17" s="11"/>
      <c r="FAR17" s="11"/>
      <c r="FAS17" s="11"/>
      <c r="FAT17" s="11"/>
      <c r="FAU17" s="11"/>
      <c r="FAV17" s="11"/>
      <c r="FAW17" s="11"/>
      <c r="FAX17" s="11"/>
      <c r="FAY17" s="11"/>
      <c r="FAZ17" s="11"/>
      <c r="FBA17" s="11"/>
      <c r="FBB17" s="11"/>
      <c r="FBC17" s="11"/>
      <c r="FBD17" s="11"/>
      <c r="FBE17" s="11"/>
      <c r="FBF17" s="11"/>
      <c r="FBG17" s="11"/>
      <c r="FBH17" s="11"/>
      <c r="FBI17" s="11"/>
      <c r="FBJ17" s="11"/>
      <c r="FBK17" s="11"/>
      <c r="FBL17" s="11"/>
      <c r="FBM17" s="11"/>
      <c r="FBN17" s="11"/>
      <c r="FBO17" s="11"/>
      <c r="FBP17" s="11"/>
      <c r="FBQ17" s="11"/>
      <c r="FBR17" s="11"/>
      <c r="FBS17" s="11"/>
      <c r="FBT17" s="11"/>
      <c r="FBU17" s="11"/>
      <c r="FBV17" s="11"/>
      <c r="FBW17" s="11"/>
      <c r="FBX17" s="11"/>
      <c r="FBY17" s="11"/>
      <c r="FBZ17" s="11"/>
      <c r="FCA17" s="11"/>
      <c r="FCB17" s="11"/>
      <c r="FCC17" s="11"/>
      <c r="FCD17" s="11"/>
      <c r="FCE17" s="11"/>
      <c r="FCF17" s="11"/>
      <c r="FCG17" s="11"/>
      <c r="FCH17" s="11"/>
      <c r="FCI17" s="11"/>
      <c r="FCJ17" s="11"/>
      <c r="FCK17" s="11"/>
      <c r="FCL17" s="11"/>
      <c r="FCM17" s="11"/>
      <c r="FCN17" s="11"/>
      <c r="FCO17" s="11"/>
      <c r="FCP17" s="11"/>
      <c r="FCQ17" s="11"/>
      <c r="FCR17" s="11"/>
      <c r="FCS17" s="11"/>
      <c r="FCT17" s="11"/>
      <c r="FCU17" s="11"/>
      <c r="FCV17" s="11"/>
      <c r="FCW17" s="11"/>
      <c r="FCX17" s="11"/>
      <c r="FCY17" s="11"/>
      <c r="FCZ17" s="11"/>
      <c r="FDA17" s="11"/>
      <c r="FDB17" s="11"/>
      <c r="FDC17" s="11"/>
      <c r="FDD17" s="11"/>
      <c r="FDE17" s="11"/>
      <c r="FDF17" s="11"/>
      <c r="FDG17" s="11"/>
      <c r="FDH17" s="11"/>
      <c r="FDI17" s="11"/>
      <c r="FDJ17" s="11"/>
      <c r="FDK17" s="11"/>
      <c r="FDL17" s="11"/>
      <c r="FDM17" s="11"/>
      <c r="FDN17" s="11"/>
      <c r="FDO17" s="11"/>
      <c r="FDP17" s="11"/>
      <c r="FDQ17" s="11"/>
      <c r="FDR17" s="11"/>
      <c r="FDS17" s="11"/>
      <c r="FDT17" s="11"/>
      <c r="FDU17" s="11"/>
      <c r="FDV17" s="11"/>
      <c r="FDW17" s="11"/>
      <c r="FDX17" s="11"/>
      <c r="FDY17" s="11"/>
      <c r="FDZ17" s="11"/>
      <c r="FEA17" s="11"/>
      <c r="FEB17" s="11"/>
      <c r="FEC17" s="11"/>
      <c r="FED17" s="11"/>
      <c r="FEE17" s="11"/>
      <c r="FEF17" s="11"/>
      <c r="FEG17" s="11"/>
      <c r="FEH17" s="11"/>
      <c r="FEI17" s="11"/>
      <c r="FEJ17" s="11"/>
      <c r="FEK17" s="11"/>
      <c r="FEL17" s="11"/>
      <c r="FEM17" s="11"/>
      <c r="FEN17" s="11"/>
      <c r="FEO17" s="11"/>
      <c r="FEP17" s="11"/>
      <c r="FEQ17" s="11"/>
      <c r="FER17" s="11"/>
      <c r="FES17" s="11"/>
      <c r="FET17" s="11"/>
      <c r="FEU17" s="11"/>
      <c r="FEV17" s="11"/>
      <c r="FEW17" s="11"/>
      <c r="FEX17" s="11"/>
      <c r="FEY17" s="11"/>
      <c r="FEZ17" s="11"/>
      <c r="FFA17" s="11"/>
      <c r="FFB17" s="11"/>
      <c r="FFC17" s="11"/>
      <c r="FFD17" s="11"/>
      <c r="FFE17" s="11"/>
      <c r="FFF17" s="11"/>
      <c r="FFG17" s="11"/>
      <c r="FFH17" s="11"/>
      <c r="FFI17" s="11"/>
      <c r="FFJ17" s="11"/>
      <c r="FFK17" s="11"/>
      <c r="FFL17" s="11"/>
      <c r="FFM17" s="11"/>
      <c r="FFN17" s="11"/>
      <c r="FFO17" s="11"/>
      <c r="FFP17" s="11"/>
      <c r="FFQ17" s="11"/>
      <c r="FFR17" s="11"/>
      <c r="FFS17" s="11"/>
      <c r="FFT17" s="11"/>
      <c r="FFU17" s="11"/>
      <c r="FFV17" s="11"/>
      <c r="FFW17" s="11"/>
      <c r="FFX17" s="11"/>
      <c r="FFY17" s="11"/>
      <c r="FFZ17" s="11"/>
      <c r="FGA17" s="11"/>
      <c r="FGB17" s="11"/>
      <c r="FGC17" s="11"/>
      <c r="FGD17" s="11"/>
      <c r="FGE17" s="11"/>
      <c r="FGF17" s="11"/>
      <c r="FGG17" s="11"/>
      <c r="FGH17" s="11"/>
      <c r="FGI17" s="11"/>
      <c r="FGJ17" s="11"/>
      <c r="FGK17" s="11"/>
      <c r="FGL17" s="11"/>
      <c r="FGM17" s="11"/>
      <c r="FGN17" s="11"/>
      <c r="FGO17" s="11"/>
      <c r="FGP17" s="11"/>
      <c r="FGQ17" s="11"/>
      <c r="FGR17" s="11"/>
      <c r="FGS17" s="11"/>
      <c r="FGT17" s="11"/>
      <c r="FGU17" s="11"/>
      <c r="FGV17" s="11"/>
      <c r="FGW17" s="11"/>
      <c r="FGX17" s="11"/>
      <c r="FGY17" s="11"/>
      <c r="FGZ17" s="11"/>
      <c r="FHA17" s="11"/>
      <c r="FHB17" s="11"/>
      <c r="FHC17" s="11"/>
      <c r="FHD17" s="11"/>
      <c r="FHE17" s="11"/>
      <c r="FHF17" s="11"/>
      <c r="FHG17" s="11"/>
      <c r="FHH17" s="11"/>
      <c r="FHI17" s="11"/>
      <c r="FHJ17" s="11"/>
      <c r="FHK17" s="11"/>
      <c r="FHL17" s="11"/>
      <c r="FHM17" s="11"/>
      <c r="FHN17" s="11"/>
      <c r="FHO17" s="11"/>
      <c r="FHP17" s="11"/>
      <c r="FHQ17" s="11"/>
      <c r="FHR17" s="11"/>
      <c r="FHS17" s="11"/>
      <c r="FHT17" s="11"/>
      <c r="FHU17" s="11"/>
      <c r="FHV17" s="11"/>
      <c r="FHW17" s="11"/>
      <c r="FHX17" s="11"/>
      <c r="FHY17" s="11"/>
      <c r="FHZ17" s="11"/>
      <c r="FIA17" s="11"/>
      <c r="FIB17" s="11"/>
      <c r="FIC17" s="11"/>
      <c r="FID17" s="11"/>
      <c r="FIE17" s="11"/>
      <c r="FIF17" s="11"/>
      <c r="FIG17" s="11"/>
      <c r="FIH17" s="11"/>
      <c r="FII17" s="11"/>
      <c r="FIJ17" s="11"/>
      <c r="FIK17" s="11"/>
      <c r="FIL17" s="11"/>
      <c r="FIM17" s="11"/>
      <c r="FIN17" s="11"/>
      <c r="FIO17" s="11"/>
      <c r="FIP17" s="11"/>
      <c r="FIQ17" s="11"/>
      <c r="FIR17" s="11"/>
      <c r="FIS17" s="11"/>
      <c r="FIT17" s="11"/>
      <c r="FIU17" s="11"/>
      <c r="FIV17" s="11"/>
      <c r="FIW17" s="11"/>
      <c r="FIX17" s="11"/>
      <c r="FIY17" s="11"/>
      <c r="FIZ17" s="11"/>
      <c r="FJA17" s="11"/>
      <c r="FJB17" s="11"/>
      <c r="FJC17" s="11"/>
      <c r="FJD17" s="11"/>
      <c r="FJE17" s="11"/>
      <c r="FJF17" s="11"/>
      <c r="FJG17" s="11"/>
      <c r="FJH17" s="11"/>
      <c r="FJI17" s="11"/>
      <c r="FJJ17" s="11"/>
      <c r="FJK17" s="11"/>
      <c r="FJL17" s="11"/>
      <c r="FJM17" s="11"/>
      <c r="FJN17" s="11"/>
      <c r="FJO17" s="11"/>
      <c r="FJP17" s="11"/>
      <c r="FJQ17" s="11"/>
      <c r="FJR17" s="11"/>
      <c r="FJS17" s="11"/>
      <c r="FJT17" s="11"/>
      <c r="FJU17" s="11"/>
      <c r="FJV17" s="11"/>
      <c r="FJW17" s="11"/>
      <c r="FJX17" s="11"/>
      <c r="FJY17" s="11"/>
      <c r="FJZ17" s="11"/>
      <c r="FKA17" s="11"/>
      <c r="FKB17" s="11"/>
      <c r="FKC17" s="11"/>
      <c r="FKD17" s="11"/>
      <c r="FKE17" s="11"/>
      <c r="FKF17" s="11"/>
      <c r="FKG17" s="11"/>
      <c r="FKH17" s="11"/>
      <c r="FKI17" s="11"/>
      <c r="FKJ17" s="11"/>
      <c r="FKK17" s="11"/>
      <c r="FKL17" s="11"/>
      <c r="FKM17" s="11"/>
      <c r="FKN17" s="11"/>
      <c r="FKO17" s="11"/>
      <c r="FKP17" s="11"/>
      <c r="FKQ17" s="11"/>
      <c r="FKR17" s="11"/>
      <c r="FKS17" s="11"/>
      <c r="FKT17" s="11"/>
      <c r="FKU17" s="11"/>
      <c r="FKV17" s="11"/>
      <c r="FKW17" s="11"/>
      <c r="FKX17" s="11"/>
      <c r="FKY17" s="11"/>
      <c r="FKZ17" s="11"/>
      <c r="FLA17" s="11"/>
      <c r="FLB17" s="11"/>
      <c r="FLC17" s="11"/>
      <c r="FLD17" s="11"/>
      <c r="FLE17" s="11"/>
      <c r="FLF17" s="11"/>
      <c r="FLG17" s="11"/>
      <c r="FLH17" s="11"/>
      <c r="FLI17" s="11"/>
      <c r="FLJ17" s="11"/>
      <c r="FLK17" s="11"/>
      <c r="FLL17" s="11"/>
      <c r="FLM17" s="11"/>
      <c r="FLN17" s="11"/>
      <c r="FLO17" s="11"/>
      <c r="FLP17" s="11"/>
      <c r="FLQ17" s="11"/>
      <c r="FLR17" s="11"/>
      <c r="FLS17" s="11"/>
      <c r="FLT17" s="11"/>
      <c r="FLU17" s="11"/>
      <c r="FLV17" s="11"/>
      <c r="FLW17" s="11"/>
      <c r="FLX17" s="11"/>
      <c r="FLY17" s="11"/>
      <c r="FLZ17" s="11"/>
      <c r="FMA17" s="11"/>
      <c r="FMB17" s="11"/>
      <c r="FMC17" s="11"/>
      <c r="FMD17" s="11"/>
      <c r="FME17" s="11"/>
      <c r="FMF17" s="11"/>
      <c r="FMG17" s="11"/>
      <c r="FMH17" s="11"/>
      <c r="FMI17" s="11"/>
      <c r="FMJ17" s="11"/>
      <c r="FMK17" s="11"/>
      <c r="FML17" s="11"/>
      <c r="FMM17" s="11"/>
      <c r="FMN17" s="11"/>
      <c r="FMO17" s="11"/>
      <c r="FMP17" s="11"/>
      <c r="FMQ17" s="11"/>
      <c r="FMR17" s="11"/>
      <c r="FMS17" s="11"/>
      <c r="FMT17" s="11"/>
      <c r="FMU17" s="11"/>
      <c r="FMV17" s="11"/>
      <c r="FMW17" s="11"/>
      <c r="FMX17" s="11"/>
      <c r="FMY17" s="11"/>
      <c r="FMZ17" s="11"/>
      <c r="FNA17" s="11"/>
      <c r="FNB17" s="11"/>
      <c r="FNC17" s="11"/>
      <c r="FND17" s="11"/>
      <c r="FNE17" s="11"/>
      <c r="FNF17" s="11"/>
      <c r="FNG17" s="11"/>
      <c r="FNH17" s="11"/>
      <c r="FNI17" s="11"/>
      <c r="FNJ17" s="11"/>
      <c r="FNK17" s="11"/>
      <c r="FNL17" s="11"/>
      <c r="FNM17" s="11"/>
      <c r="FNN17" s="11"/>
      <c r="FNO17" s="11"/>
      <c r="FNP17" s="11"/>
      <c r="FNQ17" s="11"/>
      <c r="FNR17" s="11"/>
      <c r="FNS17" s="11"/>
      <c r="FNT17" s="11"/>
      <c r="FNU17" s="11"/>
      <c r="FNV17" s="11"/>
      <c r="FNW17" s="11"/>
      <c r="FNX17" s="11"/>
      <c r="FNY17" s="11"/>
      <c r="FNZ17" s="11"/>
      <c r="FOA17" s="11"/>
      <c r="FOB17" s="11"/>
      <c r="FOC17" s="11"/>
      <c r="FOD17" s="11"/>
      <c r="FOE17" s="11"/>
      <c r="FOF17" s="11"/>
      <c r="FOG17" s="11"/>
      <c r="FOH17" s="11"/>
      <c r="FOI17" s="11"/>
      <c r="FOJ17" s="11"/>
      <c r="FOK17" s="11"/>
      <c r="FOL17" s="11"/>
      <c r="FOM17" s="11"/>
      <c r="FON17" s="11"/>
      <c r="FOO17" s="11"/>
      <c r="FOP17" s="11"/>
      <c r="FOQ17" s="11"/>
      <c r="FOR17" s="11"/>
      <c r="FOS17" s="11"/>
      <c r="FOT17" s="11"/>
      <c r="FOU17" s="11"/>
      <c r="FOV17" s="11"/>
      <c r="FOW17" s="11"/>
      <c r="FOX17" s="11"/>
      <c r="FOY17" s="11"/>
      <c r="FOZ17" s="11"/>
      <c r="FPA17" s="11"/>
      <c r="FPB17" s="11"/>
      <c r="FPC17" s="11"/>
      <c r="FPD17" s="11"/>
      <c r="FPE17" s="11"/>
      <c r="FPF17" s="11"/>
      <c r="FPG17" s="11"/>
      <c r="FPH17" s="11"/>
      <c r="FPI17" s="11"/>
      <c r="FPJ17" s="11"/>
      <c r="FPK17" s="11"/>
      <c r="FPL17" s="11"/>
      <c r="FPM17" s="11"/>
      <c r="FPN17" s="11"/>
      <c r="FPO17" s="11"/>
      <c r="FPP17" s="11"/>
      <c r="FPQ17" s="11"/>
      <c r="FPR17" s="11"/>
      <c r="FPS17" s="11"/>
      <c r="FPT17" s="11"/>
      <c r="FPU17" s="11"/>
      <c r="FPV17" s="11"/>
      <c r="FPW17" s="11"/>
      <c r="FPX17" s="11"/>
      <c r="FPY17" s="11"/>
      <c r="FPZ17" s="11"/>
      <c r="FQA17" s="11"/>
      <c r="FQB17" s="11"/>
      <c r="FQC17" s="11"/>
      <c r="FQD17" s="11"/>
      <c r="FQE17" s="11"/>
      <c r="FQF17" s="11"/>
      <c r="FQG17" s="11"/>
      <c r="FQH17" s="11"/>
      <c r="FQI17" s="11"/>
      <c r="FQJ17" s="11"/>
      <c r="FQK17" s="11"/>
      <c r="FQL17" s="11"/>
      <c r="FQM17" s="11"/>
      <c r="FQN17" s="11"/>
      <c r="FQO17" s="11"/>
      <c r="FQP17" s="11"/>
      <c r="FQQ17" s="11"/>
      <c r="FQR17" s="11"/>
      <c r="FQS17" s="11"/>
      <c r="FQT17" s="11"/>
      <c r="FQU17" s="11"/>
      <c r="FQV17" s="11"/>
      <c r="FQW17" s="11"/>
      <c r="FQX17" s="11"/>
      <c r="FQY17" s="11"/>
      <c r="FQZ17" s="11"/>
      <c r="FRA17" s="11"/>
      <c r="FRB17" s="11"/>
      <c r="FRC17" s="11"/>
      <c r="FRD17" s="11"/>
      <c r="FRE17" s="11"/>
      <c r="FRF17" s="11"/>
      <c r="FRG17" s="11"/>
      <c r="FRH17" s="11"/>
      <c r="FRI17" s="11"/>
      <c r="FRJ17" s="11"/>
      <c r="FRK17" s="11"/>
      <c r="FRL17" s="11"/>
      <c r="FRM17" s="11"/>
      <c r="FRN17" s="11"/>
      <c r="FRO17" s="11"/>
      <c r="FRP17" s="11"/>
      <c r="FRQ17" s="11"/>
      <c r="FRR17" s="11"/>
      <c r="FRS17" s="11"/>
      <c r="FRT17" s="11"/>
      <c r="FRU17" s="11"/>
      <c r="FRV17" s="11"/>
      <c r="FRW17" s="11"/>
      <c r="FRX17" s="11"/>
      <c r="FRY17" s="11"/>
      <c r="FRZ17" s="11"/>
      <c r="FSA17" s="11"/>
      <c r="FSB17" s="11"/>
      <c r="FSC17" s="11"/>
      <c r="FSD17" s="11"/>
      <c r="FSE17" s="11"/>
      <c r="FSF17" s="11"/>
      <c r="FSG17" s="11"/>
      <c r="FSH17" s="11"/>
      <c r="FSI17" s="11"/>
      <c r="FSJ17" s="11"/>
      <c r="FSK17" s="11"/>
      <c r="FSL17" s="11"/>
      <c r="FSM17" s="11"/>
      <c r="FSN17" s="11"/>
      <c r="FSO17" s="11"/>
      <c r="FSP17" s="11"/>
      <c r="FSQ17" s="11"/>
      <c r="FSR17" s="11"/>
      <c r="FSS17" s="11"/>
      <c r="FST17" s="11"/>
      <c r="FSU17" s="11"/>
      <c r="FSV17" s="11"/>
      <c r="FSW17" s="11"/>
      <c r="FSX17" s="11"/>
      <c r="FSY17" s="11"/>
      <c r="FSZ17" s="11"/>
      <c r="FTA17" s="11"/>
      <c r="FTB17" s="11"/>
      <c r="FTC17" s="11"/>
      <c r="FTD17" s="11"/>
      <c r="FTE17" s="11"/>
      <c r="FTF17" s="11"/>
      <c r="FTG17" s="11"/>
      <c r="FTH17" s="11"/>
      <c r="FTI17" s="11"/>
      <c r="FTJ17" s="11"/>
      <c r="FTK17" s="11"/>
      <c r="FTL17" s="11"/>
      <c r="FTM17" s="11"/>
      <c r="FTN17" s="11"/>
      <c r="FTO17" s="11"/>
      <c r="FTP17" s="11"/>
      <c r="FTQ17" s="11"/>
      <c r="FTR17" s="11"/>
      <c r="FTS17" s="11"/>
      <c r="FTT17" s="11"/>
      <c r="FTU17" s="11"/>
      <c r="FTV17" s="11"/>
      <c r="FTW17" s="11"/>
      <c r="FTX17" s="11"/>
      <c r="FTY17" s="11"/>
      <c r="FTZ17" s="11"/>
      <c r="FUA17" s="11"/>
      <c r="FUB17" s="11"/>
      <c r="FUC17" s="11"/>
      <c r="FUD17" s="11"/>
      <c r="FUE17" s="11"/>
      <c r="FUF17" s="11"/>
      <c r="FUG17" s="11"/>
      <c r="FUH17" s="11"/>
      <c r="FUI17" s="11"/>
      <c r="FUJ17" s="11"/>
      <c r="FUK17" s="11"/>
      <c r="FUL17" s="11"/>
      <c r="FUM17" s="11"/>
      <c r="FUN17" s="11"/>
      <c r="FUO17" s="11"/>
      <c r="FUP17" s="11"/>
      <c r="FUQ17" s="11"/>
      <c r="FUR17" s="11"/>
      <c r="FUS17" s="11"/>
      <c r="FUT17" s="11"/>
      <c r="FUU17" s="11"/>
      <c r="FUV17" s="11"/>
      <c r="FUW17" s="11"/>
      <c r="FUX17" s="11"/>
      <c r="FUY17" s="11"/>
      <c r="FUZ17" s="11"/>
      <c r="FVA17" s="11"/>
      <c r="FVB17" s="11"/>
      <c r="FVC17" s="11"/>
      <c r="FVD17" s="11"/>
      <c r="FVE17" s="11"/>
      <c r="FVF17" s="11"/>
      <c r="FVG17" s="11"/>
      <c r="FVH17" s="11"/>
      <c r="FVI17" s="11"/>
      <c r="FVJ17" s="11"/>
      <c r="FVK17" s="11"/>
      <c r="FVL17" s="11"/>
      <c r="FVM17" s="11"/>
      <c r="FVN17" s="11"/>
      <c r="FVO17" s="11"/>
      <c r="FVP17" s="11"/>
      <c r="FVQ17" s="11"/>
      <c r="FVR17" s="11"/>
      <c r="FVS17" s="11"/>
      <c r="FVT17" s="11"/>
      <c r="FVU17" s="11"/>
      <c r="FVV17" s="11"/>
      <c r="FVW17" s="11"/>
      <c r="FVX17" s="11"/>
      <c r="FVY17" s="11"/>
      <c r="FVZ17" s="11"/>
      <c r="FWA17" s="11"/>
      <c r="FWB17" s="11"/>
      <c r="FWC17" s="11"/>
      <c r="FWD17" s="11"/>
      <c r="FWE17" s="11"/>
      <c r="FWF17" s="11"/>
      <c r="FWG17" s="11"/>
      <c r="FWH17" s="11"/>
      <c r="FWI17" s="11"/>
      <c r="FWJ17" s="11"/>
      <c r="FWK17" s="11"/>
      <c r="FWL17" s="11"/>
      <c r="FWM17" s="11"/>
      <c r="FWN17" s="11"/>
      <c r="FWO17" s="11"/>
      <c r="FWP17" s="11"/>
      <c r="FWQ17" s="11"/>
      <c r="FWR17" s="11"/>
      <c r="FWS17" s="11"/>
      <c r="FWT17" s="11"/>
      <c r="FWU17" s="11"/>
      <c r="FWV17" s="11"/>
      <c r="FWW17" s="11"/>
      <c r="FWX17" s="11"/>
      <c r="FWY17" s="11"/>
      <c r="FWZ17" s="11"/>
      <c r="FXA17" s="11"/>
      <c r="FXB17" s="11"/>
      <c r="FXC17" s="11"/>
      <c r="FXD17" s="11"/>
      <c r="FXE17" s="11"/>
      <c r="FXF17" s="11"/>
      <c r="FXG17" s="11"/>
      <c r="FXH17" s="11"/>
      <c r="FXI17" s="11"/>
      <c r="FXJ17" s="11"/>
      <c r="FXK17" s="11"/>
      <c r="FXL17" s="11"/>
      <c r="FXM17" s="11"/>
      <c r="FXN17" s="11"/>
      <c r="FXO17" s="11"/>
      <c r="FXP17" s="11"/>
      <c r="FXQ17" s="11"/>
      <c r="FXR17" s="11"/>
      <c r="FXS17" s="11"/>
      <c r="FXT17" s="11"/>
      <c r="FXU17" s="11"/>
      <c r="FXV17" s="11"/>
      <c r="FXW17" s="11"/>
      <c r="FXX17" s="11"/>
      <c r="FXY17" s="11"/>
      <c r="FXZ17" s="11"/>
      <c r="FYA17" s="11"/>
      <c r="FYB17" s="11"/>
      <c r="FYC17" s="11"/>
      <c r="FYD17" s="11"/>
      <c r="FYE17" s="11"/>
      <c r="FYF17" s="11"/>
      <c r="FYG17" s="11"/>
      <c r="FYH17" s="11"/>
      <c r="FYI17" s="11"/>
      <c r="FYJ17" s="11"/>
      <c r="FYK17" s="11"/>
      <c r="FYL17" s="11"/>
      <c r="FYM17" s="11"/>
      <c r="FYN17" s="11"/>
      <c r="FYO17" s="11"/>
      <c r="FYP17" s="11"/>
      <c r="FYQ17" s="11"/>
      <c r="FYR17" s="11"/>
      <c r="FYS17" s="11"/>
      <c r="FYT17" s="11"/>
      <c r="FYU17" s="11"/>
      <c r="FYV17" s="11"/>
      <c r="FYW17" s="11"/>
      <c r="FYX17" s="11"/>
      <c r="FYY17" s="11"/>
      <c r="FYZ17" s="11"/>
      <c r="FZA17" s="11"/>
      <c r="FZB17" s="11"/>
      <c r="FZC17" s="11"/>
      <c r="FZD17" s="11"/>
      <c r="FZE17" s="11"/>
      <c r="FZF17" s="11"/>
      <c r="FZG17" s="11"/>
      <c r="FZH17" s="11"/>
      <c r="FZI17" s="11"/>
      <c r="FZJ17" s="11"/>
      <c r="FZK17" s="11"/>
      <c r="FZL17" s="11"/>
      <c r="FZM17" s="11"/>
      <c r="FZN17" s="11"/>
      <c r="FZO17" s="11"/>
      <c r="FZP17" s="11"/>
      <c r="FZQ17" s="11"/>
      <c r="FZR17" s="11"/>
      <c r="FZS17" s="11"/>
      <c r="FZT17" s="11"/>
      <c r="FZU17" s="11"/>
      <c r="FZV17" s="11"/>
      <c r="FZW17" s="11"/>
      <c r="FZX17" s="11"/>
      <c r="FZY17" s="11"/>
      <c r="FZZ17" s="11"/>
      <c r="GAA17" s="11"/>
      <c r="GAB17" s="11"/>
      <c r="GAC17" s="11"/>
      <c r="GAD17" s="11"/>
      <c r="GAE17" s="11"/>
      <c r="GAF17" s="11"/>
      <c r="GAG17" s="11"/>
      <c r="GAH17" s="11"/>
      <c r="GAI17" s="11"/>
      <c r="GAJ17" s="11"/>
      <c r="GAK17" s="11"/>
      <c r="GAL17" s="11"/>
      <c r="GAM17" s="11"/>
      <c r="GAN17" s="11"/>
      <c r="GAO17" s="11"/>
      <c r="GAP17" s="11"/>
      <c r="GAQ17" s="11"/>
      <c r="GAR17" s="11"/>
      <c r="GAS17" s="11"/>
      <c r="GAT17" s="11"/>
      <c r="GAU17" s="11"/>
      <c r="GAV17" s="11"/>
      <c r="GAW17" s="11"/>
      <c r="GAX17" s="11"/>
      <c r="GAY17" s="11"/>
      <c r="GAZ17" s="11"/>
      <c r="GBA17" s="11"/>
      <c r="GBB17" s="11"/>
      <c r="GBC17" s="11"/>
      <c r="GBD17" s="11"/>
      <c r="GBE17" s="11"/>
      <c r="GBF17" s="11"/>
      <c r="GBG17" s="11"/>
      <c r="GBH17" s="11"/>
      <c r="GBI17" s="11"/>
      <c r="GBJ17" s="11"/>
      <c r="GBK17" s="11"/>
      <c r="GBL17" s="11"/>
      <c r="GBM17" s="11"/>
      <c r="GBN17" s="11"/>
      <c r="GBO17" s="11"/>
      <c r="GBP17" s="11"/>
      <c r="GBQ17" s="11"/>
      <c r="GBR17" s="11"/>
      <c r="GBS17" s="11"/>
      <c r="GBT17" s="11"/>
      <c r="GBU17" s="11"/>
      <c r="GBV17" s="11"/>
      <c r="GBW17" s="11"/>
      <c r="GBX17" s="11"/>
      <c r="GBY17" s="11"/>
      <c r="GBZ17" s="11"/>
      <c r="GCA17" s="11"/>
      <c r="GCB17" s="11"/>
      <c r="GCC17" s="11"/>
      <c r="GCD17" s="11"/>
      <c r="GCE17" s="11"/>
      <c r="GCF17" s="11"/>
      <c r="GCG17" s="11"/>
      <c r="GCH17" s="11"/>
      <c r="GCI17" s="11"/>
      <c r="GCJ17" s="11"/>
      <c r="GCK17" s="11"/>
      <c r="GCL17" s="11"/>
      <c r="GCM17" s="11"/>
      <c r="GCN17" s="11"/>
      <c r="GCO17" s="11"/>
      <c r="GCP17" s="11"/>
      <c r="GCQ17" s="11"/>
      <c r="GCR17" s="11"/>
      <c r="GCS17" s="11"/>
      <c r="GCT17" s="11"/>
      <c r="GCU17" s="11"/>
      <c r="GCV17" s="11"/>
      <c r="GCW17" s="11"/>
      <c r="GCX17" s="11"/>
      <c r="GCY17" s="11"/>
      <c r="GCZ17" s="11"/>
      <c r="GDA17" s="11"/>
      <c r="GDB17" s="11"/>
      <c r="GDC17" s="11"/>
      <c r="GDD17" s="11"/>
      <c r="GDE17" s="11"/>
      <c r="GDF17" s="11"/>
      <c r="GDG17" s="11"/>
      <c r="GDH17" s="11"/>
      <c r="GDI17" s="11"/>
      <c r="GDJ17" s="11"/>
      <c r="GDK17" s="11"/>
      <c r="GDL17" s="11"/>
      <c r="GDM17" s="11"/>
      <c r="GDN17" s="11"/>
      <c r="GDO17" s="11"/>
      <c r="GDP17" s="11"/>
      <c r="GDQ17" s="11"/>
      <c r="GDR17" s="11"/>
      <c r="GDS17" s="11"/>
      <c r="GDT17" s="11"/>
      <c r="GDU17" s="11"/>
      <c r="GDV17" s="11"/>
      <c r="GDW17" s="11"/>
      <c r="GDX17" s="11"/>
      <c r="GDY17" s="11"/>
      <c r="GDZ17" s="11"/>
      <c r="GEA17" s="11"/>
      <c r="GEB17" s="11"/>
      <c r="GEC17" s="11"/>
      <c r="GED17" s="11"/>
      <c r="GEE17" s="11"/>
      <c r="GEF17" s="11"/>
      <c r="GEG17" s="11"/>
      <c r="GEH17" s="11"/>
      <c r="GEI17" s="11"/>
      <c r="GEJ17" s="11"/>
      <c r="GEK17" s="11"/>
      <c r="GEL17" s="11"/>
      <c r="GEM17" s="11"/>
      <c r="GEN17" s="11"/>
      <c r="GEO17" s="11"/>
      <c r="GEP17" s="11"/>
      <c r="GEQ17" s="11"/>
      <c r="GER17" s="11"/>
      <c r="GES17" s="11"/>
      <c r="GET17" s="11"/>
      <c r="GEU17" s="11"/>
      <c r="GEV17" s="11"/>
      <c r="GEW17" s="11"/>
      <c r="GEX17" s="11"/>
      <c r="GEY17" s="11"/>
      <c r="GEZ17" s="11"/>
      <c r="GFA17" s="11"/>
      <c r="GFB17" s="11"/>
      <c r="GFC17" s="11"/>
      <c r="GFD17" s="11"/>
      <c r="GFE17" s="11"/>
      <c r="GFF17" s="11"/>
      <c r="GFG17" s="11"/>
      <c r="GFH17" s="11"/>
      <c r="GFI17" s="11"/>
      <c r="GFJ17" s="11"/>
      <c r="GFK17" s="11"/>
      <c r="GFL17" s="11"/>
      <c r="GFM17" s="11"/>
      <c r="GFN17" s="11"/>
      <c r="GFO17" s="11"/>
      <c r="GFP17" s="11"/>
      <c r="GFQ17" s="11"/>
      <c r="GFR17" s="11"/>
      <c r="GFS17" s="11"/>
      <c r="GFT17" s="11"/>
      <c r="GFU17" s="11"/>
      <c r="GFV17" s="11"/>
      <c r="GFW17" s="11"/>
      <c r="GFX17" s="11"/>
      <c r="GFY17" s="11"/>
      <c r="GFZ17" s="11"/>
      <c r="GGA17" s="11"/>
      <c r="GGB17" s="11"/>
      <c r="GGC17" s="11"/>
      <c r="GGD17" s="11"/>
      <c r="GGE17" s="11"/>
      <c r="GGF17" s="11"/>
      <c r="GGG17" s="11"/>
      <c r="GGH17" s="11"/>
      <c r="GGI17" s="11"/>
      <c r="GGJ17" s="11"/>
      <c r="GGK17" s="11"/>
      <c r="GGL17" s="11"/>
      <c r="GGM17" s="11"/>
      <c r="GGN17" s="11"/>
      <c r="GGO17" s="11"/>
      <c r="GGP17" s="11"/>
      <c r="GGQ17" s="11"/>
      <c r="GGR17" s="11"/>
      <c r="GGS17" s="11"/>
      <c r="GGT17" s="11"/>
      <c r="GGU17" s="11"/>
      <c r="GGV17" s="11"/>
      <c r="GGW17" s="11"/>
      <c r="GGX17" s="11"/>
      <c r="GGY17" s="11"/>
      <c r="GGZ17" s="11"/>
      <c r="GHA17" s="11"/>
      <c r="GHB17" s="11"/>
      <c r="GHC17" s="11"/>
      <c r="GHD17" s="11"/>
      <c r="GHE17" s="11"/>
      <c r="GHF17" s="11"/>
      <c r="GHG17" s="11"/>
      <c r="GHH17" s="11"/>
      <c r="GHI17" s="11"/>
      <c r="GHJ17" s="11"/>
      <c r="GHK17" s="11"/>
      <c r="GHL17" s="11"/>
      <c r="GHM17" s="11"/>
      <c r="GHN17" s="11"/>
      <c r="GHO17" s="11"/>
      <c r="GHP17" s="11"/>
      <c r="GHQ17" s="11"/>
      <c r="GHR17" s="11"/>
      <c r="GHS17" s="11"/>
      <c r="GHT17" s="11"/>
      <c r="GHU17" s="11"/>
      <c r="GHV17" s="11"/>
      <c r="GHW17" s="11"/>
      <c r="GHX17" s="11"/>
      <c r="GHY17" s="11"/>
      <c r="GHZ17" s="11"/>
      <c r="GIA17" s="11"/>
      <c r="GIB17" s="11"/>
      <c r="GIC17" s="11"/>
      <c r="GID17" s="11"/>
      <c r="GIE17" s="11"/>
      <c r="GIF17" s="11"/>
      <c r="GIG17" s="11"/>
      <c r="GIH17" s="11"/>
      <c r="GII17" s="11"/>
      <c r="GIJ17" s="11"/>
      <c r="GIK17" s="11"/>
      <c r="GIL17" s="11"/>
      <c r="GIM17" s="11"/>
      <c r="GIN17" s="11"/>
      <c r="GIO17" s="11"/>
      <c r="GIP17" s="11"/>
      <c r="GIQ17" s="11"/>
      <c r="GIR17" s="11"/>
      <c r="GIS17" s="11"/>
      <c r="GIT17" s="11"/>
      <c r="GIU17" s="11"/>
      <c r="GIV17" s="11"/>
      <c r="GIW17" s="11"/>
      <c r="GIX17" s="11"/>
      <c r="GIY17" s="11"/>
      <c r="GIZ17" s="11"/>
      <c r="GJA17" s="11"/>
      <c r="GJB17" s="11"/>
      <c r="GJC17" s="11"/>
      <c r="GJD17" s="11"/>
      <c r="GJE17" s="11"/>
      <c r="GJF17" s="11"/>
      <c r="GJG17" s="11"/>
      <c r="GJH17" s="11"/>
      <c r="GJI17" s="11"/>
      <c r="GJJ17" s="11"/>
      <c r="GJK17" s="11"/>
      <c r="GJL17" s="11"/>
      <c r="GJM17" s="11"/>
      <c r="GJN17" s="11"/>
      <c r="GJO17" s="11"/>
      <c r="GJP17" s="11"/>
      <c r="GJQ17" s="11"/>
      <c r="GJR17" s="11"/>
      <c r="GJS17" s="11"/>
      <c r="GJT17" s="11"/>
      <c r="GJU17" s="11"/>
      <c r="GJV17" s="11"/>
      <c r="GJW17" s="11"/>
      <c r="GJX17" s="11"/>
      <c r="GJY17" s="11"/>
      <c r="GJZ17" s="11"/>
      <c r="GKA17" s="11"/>
      <c r="GKB17" s="11"/>
      <c r="GKC17" s="11"/>
      <c r="GKD17" s="11"/>
      <c r="GKE17" s="11"/>
      <c r="GKF17" s="11"/>
      <c r="GKG17" s="11"/>
      <c r="GKH17" s="11"/>
      <c r="GKI17" s="11"/>
      <c r="GKJ17" s="11"/>
      <c r="GKK17" s="11"/>
      <c r="GKL17" s="11"/>
      <c r="GKM17" s="11"/>
      <c r="GKN17" s="11"/>
      <c r="GKO17" s="11"/>
      <c r="GKP17" s="11"/>
      <c r="GKQ17" s="11"/>
      <c r="GKR17" s="11"/>
      <c r="GKS17" s="11"/>
      <c r="GKT17" s="11"/>
      <c r="GKU17" s="11"/>
      <c r="GKV17" s="11"/>
      <c r="GKW17" s="11"/>
      <c r="GKX17" s="11"/>
      <c r="GKY17" s="11"/>
      <c r="GKZ17" s="11"/>
      <c r="GLA17" s="11"/>
      <c r="GLB17" s="11"/>
      <c r="GLC17" s="11"/>
      <c r="GLD17" s="11"/>
      <c r="GLE17" s="11"/>
      <c r="GLF17" s="11"/>
      <c r="GLG17" s="11"/>
      <c r="GLH17" s="11"/>
      <c r="GLI17" s="11"/>
      <c r="GLJ17" s="11"/>
      <c r="GLK17" s="11"/>
      <c r="GLL17" s="11"/>
      <c r="GLM17" s="11"/>
      <c r="GLN17" s="11"/>
      <c r="GLO17" s="11"/>
      <c r="GLP17" s="11"/>
      <c r="GLQ17" s="11"/>
      <c r="GLR17" s="11"/>
      <c r="GLS17" s="11"/>
      <c r="GLT17" s="11"/>
      <c r="GLU17" s="11"/>
      <c r="GLV17" s="11"/>
      <c r="GLW17" s="11"/>
      <c r="GLX17" s="11"/>
      <c r="GLY17" s="11"/>
      <c r="GLZ17" s="11"/>
      <c r="GMA17" s="11"/>
      <c r="GMB17" s="11"/>
      <c r="GMC17" s="11"/>
      <c r="GMD17" s="11"/>
      <c r="GME17" s="11"/>
      <c r="GMF17" s="11"/>
      <c r="GMG17" s="11"/>
      <c r="GMH17" s="11"/>
      <c r="GMI17" s="11"/>
      <c r="GMJ17" s="11"/>
      <c r="GMK17" s="11"/>
      <c r="GML17" s="11"/>
      <c r="GMM17" s="11"/>
      <c r="GMN17" s="11"/>
      <c r="GMO17" s="11"/>
      <c r="GMP17" s="11"/>
      <c r="GMQ17" s="11"/>
      <c r="GMR17" s="11"/>
      <c r="GMS17" s="11"/>
      <c r="GMT17" s="11"/>
      <c r="GMU17" s="11"/>
      <c r="GMV17" s="11"/>
      <c r="GMW17" s="11"/>
      <c r="GMX17" s="11"/>
      <c r="GMY17" s="11"/>
      <c r="GMZ17" s="11"/>
      <c r="GNA17" s="11"/>
      <c r="GNB17" s="11"/>
      <c r="GNC17" s="11"/>
      <c r="GND17" s="11"/>
      <c r="GNE17" s="11"/>
      <c r="GNF17" s="11"/>
      <c r="GNG17" s="11"/>
      <c r="GNH17" s="11"/>
      <c r="GNI17" s="11"/>
      <c r="GNJ17" s="11"/>
      <c r="GNK17" s="11"/>
      <c r="GNL17" s="11"/>
      <c r="GNM17" s="11"/>
      <c r="GNN17" s="11"/>
      <c r="GNO17" s="11"/>
      <c r="GNP17" s="11"/>
      <c r="GNQ17" s="11"/>
      <c r="GNR17" s="11"/>
      <c r="GNS17" s="11"/>
      <c r="GNT17" s="11"/>
      <c r="GNU17" s="11"/>
      <c r="GNV17" s="11"/>
      <c r="GNW17" s="11"/>
      <c r="GNX17" s="11"/>
      <c r="GNY17" s="11"/>
      <c r="GNZ17" s="11"/>
      <c r="GOA17" s="11"/>
      <c r="GOB17" s="11"/>
      <c r="GOC17" s="11"/>
      <c r="GOD17" s="11"/>
      <c r="GOE17" s="11"/>
      <c r="GOF17" s="11"/>
      <c r="GOG17" s="11"/>
      <c r="GOH17" s="11"/>
      <c r="GOI17" s="11"/>
      <c r="GOJ17" s="11"/>
      <c r="GOK17" s="11"/>
      <c r="GOL17" s="11"/>
      <c r="GOM17" s="11"/>
      <c r="GON17" s="11"/>
      <c r="GOO17" s="11"/>
      <c r="GOP17" s="11"/>
      <c r="GOQ17" s="11"/>
      <c r="GOR17" s="11"/>
      <c r="GOS17" s="11"/>
      <c r="GOT17" s="11"/>
      <c r="GOU17" s="11"/>
      <c r="GOV17" s="11"/>
      <c r="GOW17" s="11"/>
      <c r="GOX17" s="11"/>
      <c r="GOY17" s="11"/>
      <c r="GOZ17" s="11"/>
      <c r="GPA17" s="11"/>
      <c r="GPB17" s="11"/>
      <c r="GPC17" s="11"/>
      <c r="GPD17" s="11"/>
      <c r="GPE17" s="11"/>
      <c r="GPF17" s="11"/>
      <c r="GPG17" s="11"/>
      <c r="GPH17" s="11"/>
      <c r="GPI17" s="11"/>
      <c r="GPJ17" s="11"/>
      <c r="GPK17" s="11"/>
      <c r="GPL17" s="11"/>
      <c r="GPM17" s="11"/>
      <c r="GPN17" s="11"/>
      <c r="GPO17" s="11"/>
      <c r="GPP17" s="11"/>
      <c r="GPQ17" s="11"/>
      <c r="GPR17" s="11"/>
      <c r="GPS17" s="11"/>
      <c r="GPT17" s="11"/>
      <c r="GPU17" s="11"/>
      <c r="GPV17" s="11"/>
      <c r="GPW17" s="11"/>
      <c r="GPX17" s="11"/>
      <c r="GPY17" s="11"/>
      <c r="GPZ17" s="11"/>
      <c r="GQA17" s="11"/>
      <c r="GQB17" s="11"/>
      <c r="GQC17" s="11"/>
      <c r="GQD17" s="11"/>
      <c r="GQE17" s="11"/>
      <c r="GQF17" s="11"/>
      <c r="GQG17" s="11"/>
      <c r="GQH17" s="11"/>
      <c r="GQI17" s="11"/>
      <c r="GQJ17" s="11"/>
      <c r="GQK17" s="11"/>
      <c r="GQL17" s="11"/>
      <c r="GQM17" s="11"/>
      <c r="GQN17" s="11"/>
      <c r="GQO17" s="11"/>
      <c r="GQP17" s="11"/>
      <c r="GQQ17" s="11"/>
      <c r="GQR17" s="11"/>
      <c r="GQS17" s="11"/>
      <c r="GQT17" s="11"/>
      <c r="GQU17" s="11"/>
      <c r="GQV17" s="11"/>
      <c r="GQW17" s="11"/>
      <c r="GQX17" s="11"/>
      <c r="GQY17" s="11"/>
      <c r="GQZ17" s="11"/>
      <c r="GRA17" s="11"/>
      <c r="GRB17" s="11"/>
      <c r="GRC17" s="11"/>
      <c r="GRD17" s="11"/>
      <c r="GRE17" s="11"/>
      <c r="GRF17" s="11"/>
      <c r="GRG17" s="11"/>
      <c r="GRH17" s="11"/>
      <c r="GRI17" s="11"/>
      <c r="GRJ17" s="11"/>
      <c r="GRK17" s="11"/>
      <c r="GRL17" s="11"/>
      <c r="GRM17" s="11"/>
      <c r="GRN17" s="11"/>
      <c r="GRO17" s="11"/>
      <c r="GRP17" s="11"/>
      <c r="GRQ17" s="11"/>
      <c r="GRR17" s="11"/>
      <c r="GRS17" s="11"/>
      <c r="GRT17" s="11"/>
      <c r="GRU17" s="11"/>
      <c r="GRV17" s="11"/>
      <c r="GRW17" s="11"/>
      <c r="GRX17" s="11"/>
      <c r="GRY17" s="11"/>
      <c r="GRZ17" s="11"/>
      <c r="GSA17" s="11"/>
      <c r="GSB17" s="11"/>
      <c r="GSC17" s="11"/>
      <c r="GSD17" s="11"/>
      <c r="GSE17" s="11"/>
      <c r="GSF17" s="11"/>
      <c r="GSG17" s="11"/>
      <c r="GSH17" s="11"/>
      <c r="GSI17" s="11"/>
      <c r="GSJ17" s="11"/>
      <c r="GSK17" s="11"/>
      <c r="GSL17" s="11"/>
      <c r="GSM17" s="11"/>
      <c r="GSN17" s="11"/>
      <c r="GSO17" s="11"/>
      <c r="GSP17" s="11"/>
      <c r="GSQ17" s="11"/>
      <c r="GSR17" s="11"/>
      <c r="GSS17" s="11"/>
      <c r="GST17" s="11"/>
      <c r="GSU17" s="11"/>
      <c r="GSV17" s="11"/>
      <c r="GSW17" s="11"/>
      <c r="GSX17" s="11"/>
      <c r="GSY17" s="11"/>
      <c r="GSZ17" s="11"/>
      <c r="GTA17" s="11"/>
      <c r="GTB17" s="11"/>
      <c r="GTC17" s="11"/>
      <c r="GTD17" s="11"/>
      <c r="GTE17" s="11"/>
      <c r="GTF17" s="11"/>
      <c r="GTG17" s="11"/>
      <c r="GTH17" s="11"/>
      <c r="GTI17" s="11"/>
      <c r="GTJ17" s="11"/>
      <c r="GTK17" s="11"/>
      <c r="GTL17" s="11"/>
      <c r="GTM17" s="11"/>
      <c r="GTN17" s="11"/>
      <c r="GTO17" s="11"/>
      <c r="GTP17" s="11"/>
      <c r="GTQ17" s="11"/>
      <c r="GTR17" s="11"/>
      <c r="GTS17" s="11"/>
      <c r="GTT17" s="11"/>
      <c r="GTU17" s="11"/>
      <c r="GTV17" s="11"/>
      <c r="GTW17" s="11"/>
      <c r="GTX17" s="11"/>
      <c r="GTY17" s="11"/>
      <c r="GTZ17" s="11"/>
      <c r="GUA17" s="11"/>
      <c r="GUB17" s="11"/>
      <c r="GUC17" s="11"/>
      <c r="GUD17" s="11"/>
      <c r="GUE17" s="11"/>
      <c r="GUF17" s="11"/>
      <c r="GUG17" s="11"/>
      <c r="GUH17" s="11"/>
      <c r="GUI17" s="11"/>
      <c r="GUJ17" s="11"/>
      <c r="GUK17" s="11"/>
      <c r="GUL17" s="11"/>
      <c r="GUM17" s="11"/>
      <c r="GUN17" s="11"/>
      <c r="GUO17" s="11"/>
      <c r="GUP17" s="11"/>
      <c r="GUQ17" s="11"/>
      <c r="GUR17" s="11"/>
      <c r="GUS17" s="11"/>
      <c r="GUT17" s="11"/>
      <c r="GUU17" s="11"/>
      <c r="GUV17" s="11"/>
      <c r="GUW17" s="11"/>
      <c r="GUX17" s="11"/>
      <c r="GUY17" s="11"/>
      <c r="GUZ17" s="11"/>
      <c r="GVA17" s="11"/>
      <c r="GVB17" s="11"/>
      <c r="GVC17" s="11"/>
      <c r="GVD17" s="11"/>
      <c r="GVE17" s="11"/>
      <c r="GVF17" s="11"/>
      <c r="GVG17" s="11"/>
      <c r="GVH17" s="11"/>
      <c r="GVI17" s="11"/>
      <c r="GVJ17" s="11"/>
      <c r="GVK17" s="11"/>
      <c r="GVL17" s="11"/>
      <c r="GVM17" s="11"/>
      <c r="GVN17" s="11"/>
      <c r="GVO17" s="11"/>
      <c r="GVP17" s="11"/>
      <c r="GVQ17" s="11"/>
      <c r="GVR17" s="11"/>
      <c r="GVS17" s="11"/>
      <c r="GVT17" s="11"/>
      <c r="GVU17" s="11"/>
      <c r="GVV17" s="11"/>
      <c r="GVW17" s="11"/>
      <c r="GVX17" s="11"/>
      <c r="GVY17" s="11"/>
      <c r="GVZ17" s="11"/>
      <c r="GWA17" s="11"/>
      <c r="GWB17" s="11"/>
      <c r="GWC17" s="11"/>
      <c r="GWD17" s="11"/>
      <c r="GWE17" s="11"/>
      <c r="GWF17" s="11"/>
      <c r="GWG17" s="11"/>
      <c r="GWH17" s="11"/>
      <c r="GWI17" s="11"/>
      <c r="GWJ17" s="11"/>
      <c r="GWK17" s="11"/>
      <c r="GWL17" s="11"/>
      <c r="GWM17" s="11"/>
      <c r="GWN17" s="11"/>
      <c r="GWO17" s="11"/>
      <c r="GWP17" s="11"/>
      <c r="GWQ17" s="11"/>
      <c r="GWR17" s="11"/>
      <c r="GWS17" s="11"/>
      <c r="GWT17" s="11"/>
      <c r="GWU17" s="11"/>
      <c r="GWV17" s="11"/>
      <c r="GWW17" s="11"/>
      <c r="GWX17" s="11"/>
      <c r="GWY17" s="11"/>
      <c r="GWZ17" s="11"/>
      <c r="GXA17" s="11"/>
      <c r="GXB17" s="11"/>
      <c r="GXC17" s="11"/>
      <c r="GXD17" s="11"/>
      <c r="GXE17" s="11"/>
      <c r="GXF17" s="11"/>
      <c r="GXG17" s="11"/>
      <c r="GXH17" s="11"/>
      <c r="GXI17" s="11"/>
      <c r="GXJ17" s="11"/>
      <c r="GXK17" s="11"/>
      <c r="GXL17" s="11"/>
      <c r="GXM17" s="11"/>
      <c r="GXN17" s="11"/>
      <c r="GXO17" s="11"/>
      <c r="GXP17" s="11"/>
      <c r="GXQ17" s="11"/>
      <c r="GXR17" s="11"/>
      <c r="GXS17" s="11"/>
      <c r="GXT17" s="11"/>
      <c r="GXU17" s="11"/>
      <c r="GXV17" s="11"/>
      <c r="GXW17" s="11"/>
      <c r="GXX17" s="11"/>
      <c r="GXY17" s="11"/>
      <c r="GXZ17" s="11"/>
      <c r="GYA17" s="11"/>
      <c r="GYB17" s="11"/>
      <c r="GYC17" s="11"/>
      <c r="GYD17" s="11"/>
      <c r="GYE17" s="11"/>
      <c r="GYF17" s="11"/>
      <c r="GYG17" s="11"/>
      <c r="GYH17" s="11"/>
      <c r="GYI17" s="11"/>
      <c r="GYJ17" s="11"/>
      <c r="GYK17" s="11"/>
      <c r="GYL17" s="11"/>
      <c r="GYM17" s="11"/>
      <c r="GYN17" s="11"/>
      <c r="GYO17" s="11"/>
      <c r="GYP17" s="11"/>
      <c r="GYQ17" s="11"/>
      <c r="GYR17" s="11"/>
      <c r="GYS17" s="11"/>
      <c r="GYT17" s="11"/>
      <c r="GYU17" s="11"/>
      <c r="GYV17" s="11"/>
      <c r="GYW17" s="11"/>
      <c r="GYX17" s="11"/>
      <c r="GYY17" s="11"/>
      <c r="GYZ17" s="11"/>
      <c r="GZA17" s="11"/>
      <c r="GZB17" s="11"/>
      <c r="GZC17" s="11"/>
      <c r="GZD17" s="11"/>
      <c r="GZE17" s="11"/>
      <c r="GZF17" s="11"/>
      <c r="GZG17" s="11"/>
      <c r="GZH17" s="11"/>
      <c r="GZI17" s="11"/>
      <c r="GZJ17" s="11"/>
      <c r="GZK17" s="11"/>
      <c r="GZL17" s="11"/>
      <c r="GZM17" s="11"/>
      <c r="GZN17" s="11"/>
      <c r="GZO17" s="11"/>
      <c r="GZP17" s="11"/>
      <c r="GZQ17" s="11"/>
      <c r="GZR17" s="11"/>
      <c r="GZS17" s="11"/>
      <c r="GZT17" s="11"/>
      <c r="GZU17" s="11"/>
      <c r="GZV17" s="11"/>
      <c r="GZW17" s="11"/>
      <c r="GZX17" s="11"/>
      <c r="GZY17" s="11"/>
      <c r="GZZ17" s="11"/>
      <c r="HAA17" s="11"/>
      <c r="HAB17" s="11"/>
      <c r="HAC17" s="11"/>
      <c r="HAD17" s="11"/>
      <c r="HAE17" s="11"/>
      <c r="HAF17" s="11"/>
      <c r="HAG17" s="11"/>
      <c r="HAH17" s="11"/>
      <c r="HAI17" s="11"/>
      <c r="HAJ17" s="11"/>
      <c r="HAK17" s="11"/>
      <c r="HAL17" s="11"/>
      <c r="HAM17" s="11"/>
      <c r="HAN17" s="11"/>
      <c r="HAO17" s="11"/>
      <c r="HAP17" s="11"/>
      <c r="HAQ17" s="11"/>
      <c r="HAR17" s="11"/>
      <c r="HAS17" s="11"/>
      <c r="HAT17" s="11"/>
      <c r="HAU17" s="11"/>
      <c r="HAV17" s="11"/>
      <c r="HAW17" s="11"/>
      <c r="HAX17" s="11"/>
      <c r="HAY17" s="11"/>
      <c r="HAZ17" s="11"/>
      <c r="HBA17" s="11"/>
      <c r="HBB17" s="11"/>
      <c r="HBC17" s="11"/>
      <c r="HBD17" s="11"/>
      <c r="HBE17" s="11"/>
      <c r="HBF17" s="11"/>
      <c r="HBG17" s="11"/>
      <c r="HBH17" s="11"/>
      <c r="HBI17" s="11"/>
      <c r="HBJ17" s="11"/>
      <c r="HBK17" s="11"/>
      <c r="HBL17" s="11"/>
      <c r="HBM17" s="11"/>
      <c r="HBN17" s="11"/>
      <c r="HBO17" s="11"/>
      <c r="HBP17" s="11"/>
      <c r="HBQ17" s="11"/>
      <c r="HBR17" s="11"/>
      <c r="HBS17" s="11"/>
      <c r="HBT17" s="11"/>
      <c r="HBU17" s="11"/>
      <c r="HBV17" s="11"/>
      <c r="HBW17" s="11"/>
      <c r="HBX17" s="11"/>
      <c r="HBY17" s="11"/>
      <c r="HBZ17" s="11"/>
      <c r="HCA17" s="11"/>
      <c r="HCB17" s="11"/>
      <c r="HCC17" s="11"/>
      <c r="HCD17" s="11"/>
      <c r="HCE17" s="11"/>
      <c r="HCF17" s="11"/>
      <c r="HCG17" s="11"/>
      <c r="HCH17" s="11"/>
      <c r="HCI17" s="11"/>
      <c r="HCJ17" s="11"/>
      <c r="HCK17" s="11"/>
      <c r="HCL17" s="11"/>
      <c r="HCM17" s="11"/>
      <c r="HCN17" s="11"/>
      <c r="HCO17" s="11"/>
      <c r="HCP17" s="11"/>
      <c r="HCQ17" s="11"/>
      <c r="HCR17" s="11"/>
      <c r="HCS17" s="11"/>
      <c r="HCT17" s="11"/>
      <c r="HCU17" s="11"/>
      <c r="HCV17" s="11"/>
      <c r="HCW17" s="11"/>
      <c r="HCX17" s="11"/>
      <c r="HCY17" s="11"/>
      <c r="HCZ17" s="11"/>
      <c r="HDA17" s="11"/>
      <c r="HDB17" s="11"/>
      <c r="HDC17" s="11"/>
      <c r="HDD17" s="11"/>
      <c r="HDE17" s="11"/>
      <c r="HDF17" s="11"/>
      <c r="HDG17" s="11"/>
      <c r="HDH17" s="11"/>
      <c r="HDI17" s="11"/>
      <c r="HDJ17" s="11"/>
      <c r="HDK17" s="11"/>
      <c r="HDL17" s="11"/>
      <c r="HDM17" s="11"/>
      <c r="HDN17" s="11"/>
      <c r="HDO17" s="11"/>
      <c r="HDP17" s="11"/>
      <c r="HDQ17" s="11"/>
      <c r="HDR17" s="11"/>
      <c r="HDS17" s="11"/>
      <c r="HDT17" s="11"/>
      <c r="HDU17" s="11"/>
      <c r="HDV17" s="11"/>
      <c r="HDW17" s="11"/>
      <c r="HDX17" s="11"/>
      <c r="HDY17" s="11"/>
      <c r="HDZ17" s="11"/>
      <c r="HEA17" s="11"/>
      <c r="HEB17" s="11"/>
      <c r="HEC17" s="11"/>
      <c r="HED17" s="11"/>
      <c r="HEE17" s="11"/>
      <c r="HEF17" s="11"/>
      <c r="HEG17" s="11"/>
      <c r="HEH17" s="11"/>
      <c r="HEI17" s="11"/>
      <c r="HEJ17" s="11"/>
      <c r="HEK17" s="11"/>
      <c r="HEL17" s="11"/>
      <c r="HEM17" s="11"/>
      <c r="HEN17" s="11"/>
      <c r="HEO17" s="11"/>
      <c r="HEP17" s="11"/>
      <c r="HEQ17" s="11"/>
      <c r="HER17" s="11"/>
      <c r="HES17" s="11"/>
      <c r="HET17" s="11"/>
      <c r="HEU17" s="11"/>
      <c r="HEV17" s="11"/>
      <c r="HEW17" s="11"/>
      <c r="HEX17" s="11"/>
      <c r="HEY17" s="11"/>
      <c r="HEZ17" s="11"/>
      <c r="HFA17" s="11"/>
      <c r="HFB17" s="11"/>
      <c r="HFC17" s="11"/>
      <c r="HFD17" s="11"/>
      <c r="HFE17" s="11"/>
      <c r="HFF17" s="11"/>
      <c r="HFG17" s="11"/>
      <c r="HFH17" s="11"/>
      <c r="HFI17" s="11"/>
      <c r="HFJ17" s="11"/>
      <c r="HFK17" s="11"/>
      <c r="HFL17" s="11"/>
      <c r="HFM17" s="11"/>
      <c r="HFN17" s="11"/>
      <c r="HFO17" s="11"/>
      <c r="HFP17" s="11"/>
      <c r="HFQ17" s="11"/>
      <c r="HFR17" s="11"/>
      <c r="HFS17" s="11"/>
      <c r="HFT17" s="11"/>
      <c r="HFU17" s="11"/>
      <c r="HFV17" s="11"/>
      <c r="HFW17" s="11"/>
      <c r="HFX17" s="11"/>
      <c r="HFY17" s="11"/>
      <c r="HFZ17" s="11"/>
      <c r="HGA17" s="11"/>
      <c r="HGB17" s="11"/>
      <c r="HGC17" s="11"/>
      <c r="HGD17" s="11"/>
      <c r="HGE17" s="11"/>
      <c r="HGF17" s="11"/>
      <c r="HGG17" s="11"/>
      <c r="HGH17" s="11"/>
      <c r="HGI17" s="11"/>
      <c r="HGJ17" s="11"/>
      <c r="HGK17" s="11"/>
      <c r="HGL17" s="11"/>
      <c r="HGM17" s="11"/>
      <c r="HGN17" s="11"/>
      <c r="HGO17" s="11"/>
      <c r="HGP17" s="11"/>
      <c r="HGQ17" s="11"/>
      <c r="HGR17" s="11"/>
      <c r="HGS17" s="11"/>
      <c r="HGT17" s="11"/>
      <c r="HGU17" s="11"/>
      <c r="HGV17" s="11"/>
      <c r="HGW17" s="11"/>
      <c r="HGX17" s="11"/>
      <c r="HGY17" s="11"/>
      <c r="HGZ17" s="11"/>
      <c r="HHA17" s="11"/>
      <c r="HHB17" s="11"/>
      <c r="HHC17" s="11"/>
      <c r="HHD17" s="11"/>
      <c r="HHE17" s="11"/>
      <c r="HHF17" s="11"/>
      <c r="HHG17" s="11"/>
      <c r="HHH17" s="11"/>
      <c r="HHI17" s="11"/>
      <c r="HHJ17" s="11"/>
      <c r="HHK17" s="11"/>
      <c r="HHL17" s="11"/>
      <c r="HHM17" s="11"/>
      <c r="HHN17" s="11"/>
      <c r="HHO17" s="11"/>
      <c r="HHP17" s="11"/>
      <c r="HHQ17" s="11"/>
      <c r="HHR17" s="11"/>
      <c r="HHS17" s="11"/>
      <c r="HHT17" s="11"/>
      <c r="HHU17" s="11"/>
      <c r="HHV17" s="11"/>
      <c r="HHW17" s="11"/>
      <c r="HHX17" s="11"/>
      <c r="HHY17" s="11"/>
      <c r="HHZ17" s="11"/>
      <c r="HIA17" s="11"/>
      <c r="HIB17" s="11"/>
      <c r="HIC17" s="11"/>
      <c r="HID17" s="11"/>
      <c r="HIE17" s="11"/>
      <c r="HIF17" s="11"/>
      <c r="HIG17" s="11"/>
      <c r="HIH17" s="11"/>
      <c r="HII17" s="11"/>
      <c r="HIJ17" s="11"/>
      <c r="HIK17" s="11"/>
      <c r="HIL17" s="11"/>
      <c r="HIM17" s="11"/>
      <c r="HIN17" s="11"/>
      <c r="HIO17" s="11"/>
      <c r="HIP17" s="11"/>
      <c r="HIQ17" s="11"/>
      <c r="HIR17" s="11"/>
      <c r="HIS17" s="11"/>
      <c r="HIT17" s="11"/>
      <c r="HIU17" s="11"/>
      <c r="HIV17" s="11"/>
      <c r="HIW17" s="11"/>
      <c r="HIX17" s="11"/>
      <c r="HIY17" s="11"/>
      <c r="HIZ17" s="11"/>
      <c r="HJA17" s="11"/>
      <c r="HJB17" s="11"/>
      <c r="HJC17" s="11"/>
      <c r="HJD17" s="11"/>
      <c r="HJE17" s="11"/>
      <c r="HJF17" s="11"/>
      <c r="HJG17" s="11"/>
      <c r="HJH17" s="11"/>
      <c r="HJI17" s="11"/>
      <c r="HJJ17" s="11"/>
      <c r="HJK17" s="11"/>
      <c r="HJL17" s="11"/>
      <c r="HJM17" s="11"/>
      <c r="HJN17" s="11"/>
      <c r="HJO17" s="11"/>
      <c r="HJP17" s="11"/>
      <c r="HJQ17" s="11"/>
      <c r="HJR17" s="11"/>
      <c r="HJS17" s="11"/>
      <c r="HJT17" s="11"/>
      <c r="HJU17" s="11"/>
      <c r="HJV17" s="11"/>
      <c r="HJW17" s="11"/>
      <c r="HJX17" s="11"/>
      <c r="HJY17" s="11"/>
      <c r="HJZ17" s="11"/>
      <c r="HKA17" s="11"/>
      <c r="HKB17" s="11"/>
      <c r="HKC17" s="11"/>
      <c r="HKD17" s="11"/>
      <c r="HKE17" s="11"/>
      <c r="HKF17" s="11"/>
      <c r="HKG17" s="11"/>
      <c r="HKH17" s="11"/>
      <c r="HKI17" s="11"/>
      <c r="HKJ17" s="11"/>
      <c r="HKK17" s="11"/>
      <c r="HKL17" s="11"/>
      <c r="HKM17" s="11"/>
      <c r="HKN17" s="11"/>
      <c r="HKO17" s="11"/>
      <c r="HKP17" s="11"/>
      <c r="HKQ17" s="11"/>
      <c r="HKR17" s="11"/>
      <c r="HKS17" s="11"/>
      <c r="HKT17" s="11"/>
      <c r="HKU17" s="11"/>
      <c r="HKV17" s="11"/>
      <c r="HKW17" s="11"/>
      <c r="HKX17" s="11"/>
      <c r="HKY17" s="11"/>
      <c r="HKZ17" s="11"/>
      <c r="HLA17" s="11"/>
      <c r="HLB17" s="11"/>
      <c r="HLC17" s="11"/>
      <c r="HLD17" s="11"/>
      <c r="HLE17" s="11"/>
      <c r="HLF17" s="11"/>
      <c r="HLG17" s="11"/>
      <c r="HLH17" s="11"/>
      <c r="HLI17" s="11"/>
      <c r="HLJ17" s="11"/>
      <c r="HLK17" s="11"/>
      <c r="HLL17" s="11"/>
      <c r="HLM17" s="11"/>
      <c r="HLN17" s="11"/>
      <c r="HLO17" s="11"/>
      <c r="HLP17" s="11"/>
      <c r="HLQ17" s="11"/>
      <c r="HLR17" s="11"/>
      <c r="HLS17" s="11"/>
      <c r="HLT17" s="11"/>
      <c r="HLU17" s="11"/>
      <c r="HLV17" s="11"/>
      <c r="HLW17" s="11"/>
      <c r="HLX17" s="11"/>
      <c r="HLY17" s="11"/>
      <c r="HLZ17" s="11"/>
      <c r="HMA17" s="11"/>
      <c r="HMB17" s="11"/>
      <c r="HMC17" s="11"/>
      <c r="HMD17" s="11"/>
      <c r="HME17" s="11"/>
      <c r="HMF17" s="11"/>
      <c r="HMG17" s="11"/>
      <c r="HMH17" s="11"/>
      <c r="HMI17" s="11"/>
      <c r="HMJ17" s="11"/>
      <c r="HMK17" s="11"/>
      <c r="HML17" s="11"/>
      <c r="HMM17" s="11"/>
      <c r="HMN17" s="11"/>
      <c r="HMO17" s="11"/>
      <c r="HMP17" s="11"/>
      <c r="HMQ17" s="11"/>
      <c r="HMR17" s="11"/>
      <c r="HMS17" s="11"/>
      <c r="HMT17" s="11"/>
      <c r="HMU17" s="11"/>
      <c r="HMV17" s="11"/>
      <c r="HMW17" s="11"/>
      <c r="HMX17" s="11"/>
      <c r="HMY17" s="11"/>
      <c r="HMZ17" s="11"/>
      <c r="HNA17" s="11"/>
      <c r="HNB17" s="11"/>
      <c r="HNC17" s="11"/>
      <c r="HND17" s="11"/>
      <c r="HNE17" s="11"/>
      <c r="HNF17" s="11"/>
      <c r="HNG17" s="11"/>
      <c r="HNH17" s="11"/>
      <c r="HNI17" s="11"/>
      <c r="HNJ17" s="11"/>
      <c r="HNK17" s="11"/>
      <c r="HNL17" s="11"/>
      <c r="HNM17" s="11"/>
      <c r="HNN17" s="11"/>
      <c r="HNO17" s="11"/>
      <c r="HNP17" s="11"/>
      <c r="HNQ17" s="11"/>
      <c r="HNR17" s="11"/>
      <c r="HNS17" s="11"/>
      <c r="HNT17" s="11"/>
      <c r="HNU17" s="11"/>
      <c r="HNV17" s="11"/>
      <c r="HNW17" s="11"/>
      <c r="HNX17" s="11"/>
      <c r="HNY17" s="11"/>
      <c r="HNZ17" s="11"/>
      <c r="HOA17" s="11"/>
      <c r="HOB17" s="11"/>
      <c r="HOC17" s="11"/>
      <c r="HOD17" s="11"/>
      <c r="HOE17" s="11"/>
      <c r="HOF17" s="11"/>
      <c r="HOG17" s="11"/>
      <c r="HOH17" s="11"/>
      <c r="HOI17" s="11"/>
      <c r="HOJ17" s="11"/>
      <c r="HOK17" s="11"/>
      <c r="HOL17" s="11"/>
      <c r="HOM17" s="11"/>
      <c r="HON17" s="11"/>
      <c r="HOO17" s="11"/>
      <c r="HOP17" s="11"/>
      <c r="HOQ17" s="11"/>
      <c r="HOR17" s="11"/>
      <c r="HOS17" s="11"/>
      <c r="HOT17" s="11"/>
      <c r="HOU17" s="11"/>
      <c r="HOV17" s="11"/>
      <c r="HOW17" s="11"/>
      <c r="HOX17" s="11"/>
      <c r="HOY17" s="11"/>
      <c r="HOZ17" s="11"/>
      <c r="HPA17" s="11"/>
      <c r="HPB17" s="11"/>
      <c r="HPC17" s="11"/>
      <c r="HPD17" s="11"/>
      <c r="HPE17" s="11"/>
      <c r="HPF17" s="11"/>
      <c r="HPG17" s="11"/>
      <c r="HPH17" s="11"/>
      <c r="HPI17" s="11"/>
      <c r="HPJ17" s="11"/>
      <c r="HPK17" s="11"/>
      <c r="HPL17" s="11"/>
      <c r="HPM17" s="11"/>
      <c r="HPN17" s="11"/>
      <c r="HPO17" s="11"/>
      <c r="HPP17" s="11"/>
      <c r="HPQ17" s="11"/>
      <c r="HPR17" s="11"/>
      <c r="HPS17" s="11"/>
      <c r="HPT17" s="11"/>
      <c r="HPU17" s="11"/>
      <c r="HPV17" s="11"/>
      <c r="HPW17" s="11"/>
      <c r="HPX17" s="11"/>
      <c r="HPY17" s="11"/>
      <c r="HPZ17" s="11"/>
      <c r="HQA17" s="11"/>
      <c r="HQB17" s="11"/>
      <c r="HQC17" s="11"/>
      <c r="HQD17" s="11"/>
      <c r="HQE17" s="11"/>
      <c r="HQF17" s="11"/>
      <c r="HQG17" s="11"/>
      <c r="HQH17" s="11"/>
      <c r="HQI17" s="11"/>
      <c r="HQJ17" s="11"/>
      <c r="HQK17" s="11"/>
      <c r="HQL17" s="11"/>
      <c r="HQM17" s="11"/>
      <c r="HQN17" s="11"/>
      <c r="HQO17" s="11"/>
      <c r="HQP17" s="11"/>
      <c r="HQQ17" s="11"/>
      <c r="HQR17" s="11"/>
      <c r="HQS17" s="11"/>
      <c r="HQT17" s="11"/>
      <c r="HQU17" s="11"/>
      <c r="HQV17" s="11"/>
      <c r="HQW17" s="11"/>
      <c r="HQX17" s="11"/>
      <c r="HQY17" s="11"/>
      <c r="HQZ17" s="11"/>
      <c r="HRA17" s="11"/>
      <c r="HRB17" s="11"/>
      <c r="HRC17" s="11"/>
      <c r="HRD17" s="11"/>
      <c r="HRE17" s="11"/>
      <c r="HRF17" s="11"/>
      <c r="HRG17" s="11"/>
      <c r="HRH17" s="11"/>
      <c r="HRI17" s="11"/>
      <c r="HRJ17" s="11"/>
      <c r="HRK17" s="11"/>
      <c r="HRL17" s="11"/>
      <c r="HRM17" s="11"/>
      <c r="HRN17" s="11"/>
      <c r="HRO17" s="11"/>
      <c r="HRP17" s="11"/>
      <c r="HRQ17" s="11"/>
      <c r="HRR17" s="11"/>
      <c r="HRS17" s="11"/>
      <c r="HRT17" s="11"/>
      <c r="HRU17" s="11"/>
      <c r="HRV17" s="11"/>
      <c r="HRW17" s="11"/>
      <c r="HRX17" s="11"/>
      <c r="HRY17" s="11"/>
      <c r="HRZ17" s="11"/>
      <c r="HSA17" s="11"/>
      <c r="HSB17" s="11"/>
      <c r="HSC17" s="11"/>
      <c r="HSD17" s="11"/>
      <c r="HSE17" s="11"/>
      <c r="HSF17" s="11"/>
      <c r="HSG17" s="11"/>
      <c r="HSH17" s="11"/>
      <c r="HSI17" s="11"/>
      <c r="HSJ17" s="11"/>
      <c r="HSK17" s="11"/>
      <c r="HSL17" s="11"/>
      <c r="HSM17" s="11"/>
      <c r="HSN17" s="11"/>
      <c r="HSO17" s="11"/>
      <c r="HSP17" s="11"/>
      <c r="HSQ17" s="11"/>
      <c r="HSR17" s="11"/>
      <c r="HSS17" s="11"/>
      <c r="HST17" s="11"/>
      <c r="HSU17" s="11"/>
      <c r="HSV17" s="11"/>
      <c r="HSW17" s="11"/>
      <c r="HSX17" s="11"/>
      <c r="HSY17" s="11"/>
      <c r="HSZ17" s="11"/>
      <c r="HTA17" s="11"/>
      <c r="HTB17" s="11"/>
      <c r="HTC17" s="11"/>
      <c r="HTD17" s="11"/>
      <c r="HTE17" s="11"/>
      <c r="HTF17" s="11"/>
      <c r="HTG17" s="11"/>
      <c r="HTH17" s="11"/>
      <c r="HTI17" s="11"/>
      <c r="HTJ17" s="11"/>
      <c r="HTK17" s="11"/>
      <c r="HTL17" s="11"/>
      <c r="HTM17" s="11"/>
      <c r="HTN17" s="11"/>
      <c r="HTO17" s="11"/>
      <c r="HTP17" s="11"/>
      <c r="HTQ17" s="11"/>
      <c r="HTR17" s="11"/>
      <c r="HTS17" s="11"/>
      <c r="HTT17" s="11"/>
      <c r="HTU17" s="11"/>
      <c r="HTV17" s="11"/>
      <c r="HTW17" s="11"/>
      <c r="HTX17" s="11"/>
      <c r="HTY17" s="11"/>
      <c r="HTZ17" s="11"/>
      <c r="HUA17" s="11"/>
      <c r="HUB17" s="11"/>
      <c r="HUC17" s="11"/>
      <c r="HUD17" s="11"/>
      <c r="HUE17" s="11"/>
      <c r="HUF17" s="11"/>
      <c r="HUG17" s="11"/>
      <c r="HUH17" s="11"/>
      <c r="HUI17" s="11"/>
      <c r="HUJ17" s="11"/>
      <c r="HUK17" s="11"/>
      <c r="HUL17" s="11"/>
      <c r="HUM17" s="11"/>
      <c r="HUN17" s="11"/>
      <c r="HUO17" s="11"/>
      <c r="HUP17" s="11"/>
      <c r="HUQ17" s="11"/>
      <c r="HUR17" s="11"/>
      <c r="HUS17" s="11"/>
      <c r="HUT17" s="11"/>
      <c r="HUU17" s="11"/>
      <c r="HUV17" s="11"/>
      <c r="HUW17" s="11"/>
      <c r="HUX17" s="11"/>
      <c r="HUY17" s="11"/>
      <c r="HUZ17" s="11"/>
      <c r="HVA17" s="11"/>
      <c r="HVB17" s="11"/>
      <c r="HVC17" s="11"/>
      <c r="HVD17" s="11"/>
      <c r="HVE17" s="11"/>
      <c r="HVF17" s="11"/>
      <c r="HVG17" s="11"/>
      <c r="HVH17" s="11"/>
      <c r="HVI17" s="11"/>
      <c r="HVJ17" s="11"/>
      <c r="HVK17" s="11"/>
      <c r="HVL17" s="11"/>
      <c r="HVM17" s="11"/>
      <c r="HVN17" s="11"/>
      <c r="HVO17" s="11"/>
      <c r="HVP17" s="11"/>
      <c r="HVQ17" s="11"/>
      <c r="HVR17" s="11"/>
      <c r="HVS17" s="11"/>
      <c r="HVT17" s="11"/>
      <c r="HVU17" s="11"/>
      <c r="HVV17" s="11"/>
      <c r="HVW17" s="11"/>
      <c r="HVX17" s="11"/>
      <c r="HVY17" s="11"/>
      <c r="HVZ17" s="11"/>
      <c r="HWA17" s="11"/>
      <c r="HWB17" s="11"/>
      <c r="HWC17" s="11"/>
      <c r="HWD17" s="11"/>
      <c r="HWE17" s="11"/>
      <c r="HWF17" s="11"/>
      <c r="HWG17" s="11"/>
      <c r="HWH17" s="11"/>
      <c r="HWI17" s="11"/>
      <c r="HWJ17" s="11"/>
      <c r="HWK17" s="11"/>
      <c r="HWL17" s="11"/>
      <c r="HWM17" s="11"/>
      <c r="HWN17" s="11"/>
      <c r="HWO17" s="11"/>
      <c r="HWP17" s="11"/>
      <c r="HWQ17" s="11"/>
      <c r="HWR17" s="11"/>
      <c r="HWS17" s="11"/>
      <c r="HWT17" s="11"/>
      <c r="HWU17" s="11"/>
      <c r="HWV17" s="11"/>
      <c r="HWW17" s="11"/>
      <c r="HWX17" s="11"/>
      <c r="HWY17" s="11"/>
      <c r="HWZ17" s="11"/>
      <c r="HXA17" s="11"/>
      <c r="HXB17" s="11"/>
      <c r="HXC17" s="11"/>
      <c r="HXD17" s="11"/>
      <c r="HXE17" s="11"/>
      <c r="HXF17" s="11"/>
      <c r="HXG17" s="11"/>
      <c r="HXH17" s="11"/>
      <c r="HXI17" s="11"/>
      <c r="HXJ17" s="11"/>
      <c r="HXK17" s="11"/>
      <c r="HXL17" s="11"/>
      <c r="HXM17" s="11"/>
      <c r="HXN17" s="11"/>
      <c r="HXO17" s="11"/>
      <c r="HXP17" s="11"/>
      <c r="HXQ17" s="11"/>
      <c r="HXR17" s="11"/>
      <c r="HXS17" s="11"/>
      <c r="HXT17" s="11"/>
      <c r="HXU17" s="11"/>
      <c r="HXV17" s="11"/>
      <c r="HXW17" s="11"/>
      <c r="HXX17" s="11"/>
      <c r="HXY17" s="11"/>
      <c r="HXZ17" s="11"/>
      <c r="HYA17" s="11"/>
      <c r="HYB17" s="11"/>
      <c r="HYC17" s="11"/>
      <c r="HYD17" s="11"/>
      <c r="HYE17" s="11"/>
      <c r="HYF17" s="11"/>
      <c r="HYG17" s="11"/>
      <c r="HYH17" s="11"/>
      <c r="HYI17" s="11"/>
      <c r="HYJ17" s="11"/>
      <c r="HYK17" s="11"/>
      <c r="HYL17" s="11"/>
      <c r="HYM17" s="11"/>
      <c r="HYN17" s="11"/>
      <c r="HYO17" s="11"/>
      <c r="HYP17" s="11"/>
      <c r="HYQ17" s="11"/>
      <c r="HYR17" s="11"/>
      <c r="HYS17" s="11"/>
      <c r="HYT17" s="11"/>
      <c r="HYU17" s="11"/>
      <c r="HYV17" s="11"/>
      <c r="HYW17" s="11"/>
      <c r="HYX17" s="11"/>
      <c r="HYY17" s="11"/>
      <c r="HYZ17" s="11"/>
      <c r="HZA17" s="11"/>
      <c r="HZB17" s="11"/>
      <c r="HZC17" s="11"/>
      <c r="HZD17" s="11"/>
      <c r="HZE17" s="11"/>
      <c r="HZF17" s="11"/>
      <c r="HZG17" s="11"/>
      <c r="HZH17" s="11"/>
      <c r="HZI17" s="11"/>
      <c r="HZJ17" s="11"/>
      <c r="HZK17" s="11"/>
      <c r="HZL17" s="11"/>
      <c r="HZM17" s="11"/>
      <c r="HZN17" s="11"/>
      <c r="HZO17" s="11"/>
      <c r="HZP17" s="11"/>
      <c r="HZQ17" s="11"/>
      <c r="HZR17" s="11"/>
      <c r="HZS17" s="11"/>
      <c r="HZT17" s="11"/>
      <c r="HZU17" s="11"/>
      <c r="HZV17" s="11"/>
      <c r="HZW17" s="11"/>
      <c r="HZX17" s="11"/>
      <c r="HZY17" s="11"/>
      <c r="HZZ17" s="11"/>
      <c r="IAA17" s="11"/>
      <c r="IAB17" s="11"/>
      <c r="IAC17" s="11"/>
      <c r="IAD17" s="11"/>
      <c r="IAE17" s="11"/>
      <c r="IAF17" s="11"/>
      <c r="IAG17" s="11"/>
      <c r="IAH17" s="11"/>
      <c r="IAI17" s="11"/>
      <c r="IAJ17" s="11"/>
      <c r="IAK17" s="11"/>
      <c r="IAL17" s="11"/>
      <c r="IAM17" s="11"/>
      <c r="IAN17" s="11"/>
      <c r="IAO17" s="11"/>
      <c r="IAP17" s="11"/>
      <c r="IAQ17" s="11"/>
      <c r="IAR17" s="11"/>
      <c r="IAS17" s="11"/>
      <c r="IAT17" s="11"/>
      <c r="IAU17" s="11"/>
      <c r="IAV17" s="11"/>
      <c r="IAW17" s="11"/>
      <c r="IAX17" s="11"/>
      <c r="IAY17" s="11"/>
      <c r="IAZ17" s="11"/>
      <c r="IBA17" s="11"/>
      <c r="IBB17" s="11"/>
      <c r="IBC17" s="11"/>
      <c r="IBD17" s="11"/>
      <c r="IBE17" s="11"/>
      <c r="IBF17" s="11"/>
      <c r="IBG17" s="11"/>
      <c r="IBH17" s="11"/>
      <c r="IBI17" s="11"/>
      <c r="IBJ17" s="11"/>
      <c r="IBK17" s="11"/>
      <c r="IBL17" s="11"/>
      <c r="IBM17" s="11"/>
      <c r="IBN17" s="11"/>
      <c r="IBO17" s="11"/>
      <c r="IBP17" s="11"/>
      <c r="IBQ17" s="11"/>
      <c r="IBR17" s="11"/>
      <c r="IBS17" s="11"/>
      <c r="IBT17" s="11"/>
      <c r="IBU17" s="11"/>
      <c r="IBV17" s="11"/>
      <c r="IBW17" s="11"/>
      <c r="IBX17" s="11"/>
      <c r="IBY17" s="11"/>
      <c r="IBZ17" s="11"/>
      <c r="ICA17" s="11"/>
      <c r="ICB17" s="11"/>
      <c r="ICC17" s="11"/>
      <c r="ICD17" s="11"/>
      <c r="ICE17" s="11"/>
      <c r="ICF17" s="11"/>
      <c r="ICG17" s="11"/>
      <c r="ICH17" s="11"/>
      <c r="ICI17" s="11"/>
      <c r="ICJ17" s="11"/>
      <c r="ICK17" s="11"/>
      <c r="ICL17" s="11"/>
      <c r="ICM17" s="11"/>
      <c r="ICN17" s="11"/>
      <c r="ICO17" s="11"/>
      <c r="ICP17" s="11"/>
      <c r="ICQ17" s="11"/>
      <c r="ICR17" s="11"/>
      <c r="ICS17" s="11"/>
      <c r="ICT17" s="11"/>
      <c r="ICU17" s="11"/>
      <c r="ICV17" s="11"/>
      <c r="ICW17" s="11"/>
      <c r="ICX17" s="11"/>
      <c r="ICY17" s="11"/>
      <c r="ICZ17" s="11"/>
      <c r="IDA17" s="11"/>
      <c r="IDB17" s="11"/>
      <c r="IDC17" s="11"/>
      <c r="IDD17" s="11"/>
      <c r="IDE17" s="11"/>
      <c r="IDF17" s="11"/>
      <c r="IDG17" s="11"/>
      <c r="IDH17" s="11"/>
      <c r="IDI17" s="11"/>
      <c r="IDJ17" s="11"/>
      <c r="IDK17" s="11"/>
      <c r="IDL17" s="11"/>
      <c r="IDM17" s="11"/>
      <c r="IDN17" s="11"/>
      <c r="IDO17" s="11"/>
      <c r="IDP17" s="11"/>
      <c r="IDQ17" s="11"/>
      <c r="IDR17" s="11"/>
      <c r="IDS17" s="11"/>
      <c r="IDT17" s="11"/>
      <c r="IDU17" s="11"/>
      <c r="IDV17" s="11"/>
      <c r="IDW17" s="11"/>
      <c r="IDX17" s="11"/>
      <c r="IDY17" s="11"/>
      <c r="IDZ17" s="11"/>
      <c r="IEA17" s="11"/>
      <c r="IEB17" s="11"/>
      <c r="IEC17" s="11"/>
      <c r="IED17" s="11"/>
      <c r="IEE17" s="11"/>
      <c r="IEF17" s="11"/>
      <c r="IEG17" s="11"/>
      <c r="IEH17" s="11"/>
      <c r="IEI17" s="11"/>
      <c r="IEJ17" s="11"/>
      <c r="IEK17" s="11"/>
      <c r="IEL17" s="11"/>
      <c r="IEM17" s="11"/>
      <c r="IEN17" s="11"/>
      <c r="IEO17" s="11"/>
      <c r="IEP17" s="11"/>
      <c r="IEQ17" s="11"/>
      <c r="IER17" s="11"/>
      <c r="IES17" s="11"/>
      <c r="IET17" s="11"/>
      <c r="IEU17" s="11"/>
      <c r="IEV17" s="11"/>
      <c r="IEW17" s="11"/>
      <c r="IEX17" s="11"/>
      <c r="IEY17" s="11"/>
      <c r="IEZ17" s="11"/>
      <c r="IFA17" s="11"/>
      <c r="IFB17" s="11"/>
      <c r="IFC17" s="11"/>
      <c r="IFD17" s="11"/>
      <c r="IFE17" s="11"/>
      <c r="IFF17" s="11"/>
      <c r="IFG17" s="11"/>
      <c r="IFH17" s="11"/>
      <c r="IFI17" s="11"/>
      <c r="IFJ17" s="11"/>
      <c r="IFK17" s="11"/>
      <c r="IFL17" s="11"/>
      <c r="IFM17" s="11"/>
      <c r="IFN17" s="11"/>
      <c r="IFO17" s="11"/>
      <c r="IFP17" s="11"/>
      <c r="IFQ17" s="11"/>
      <c r="IFR17" s="11"/>
      <c r="IFS17" s="11"/>
      <c r="IFT17" s="11"/>
      <c r="IFU17" s="11"/>
      <c r="IFV17" s="11"/>
      <c r="IFW17" s="11"/>
      <c r="IFX17" s="11"/>
      <c r="IFY17" s="11"/>
      <c r="IFZ17" s="11"/>
      <c r="IGA17" s="11"/>
      <c r="IGB17" s="11"/>
      <c r="IGC17" s="11"/>
      <c r="IGD17" s="11"/>
      <c r="IGE17" s="11"/>
      <c r="IGF17" s="11"/>
      <c r="IGG17" s="11"/>
      <c r="IGH17" s="11"/>
      <c r="IGI17" s="11"/>
      <c r="IGJ17" s="11"/>
      <c r="IGK17" s="11"/>
      <c r="IGL17" s="11"/>
      <c r="IGM17" s="11"/>
      <c r="IGN17" s="11"/>
      <c r="IGO17" s="11"/>
      <c r="IGP17" s="11"/>
      <c r="IGQ17" s="11"/>
      <c r="IGR17" s="11"/>
      <c r="IGS17" s="11"/>
      <c r="IGT17" s="11"/>
      <c r="IGU17" s="11"/>
      <c r="IGV17" s="11"/>
      <c r="IGW17" s="11"/>
      <c r="IGX17" s="11"/>
      <c r="IGY17" s="11"/>
      <c r="IGZ17" s="11"/>
      <c r="IHA17" s="11"/>
      <c r="IHB17" s="11"/>
      <c r="IHC17" s="11"/>
      <c r="IHD17" s="11"/>
      <c r="IHE17" s="11"/>
      <c r="IHF17" s="11"/>
      <c r="IHG17" s="11"/>
      <c r="IHH17" s="11"/>
      <c r="IHI17" s="11"/>
      <c r="IHJ17" s="11"/>
      <c r="IHK17" s="11"/>
      <c r="IHL17" s="11"/>
      <c r="IHM17" s="11"/>
      <c r="IHN17" s="11"/>
      <c r="IHO17" s="11"/>
      <c r="IHP17" s="11"/>
      <c r="IHQ17" s="11"/>
      <c r="IHR17" s="11"/>
      <c r="IHS17" s="11"/>
      <c r="IHT17" s="11"/>
      <c r="IHU17" s="11"/>
      <c r="IHV17" s="11"/>
      <c r="IHW17" s="11"/>
      <c r="IHX17" s="11"/>
      <c r="IHY17" s="11"/>
      <c r="IHZ17" s="11"/>
      <c r="IIA17" s="11"/>
      <c r="IIB17" s="11"/>
      <c r="IIC17" s="11"/>
      <c r="IID17" s="11"/>
      <c r="IIE17" s="11"/>
      <c r="IIF17" s="11"/>
      <c r="IIG17" s="11"/>
      <c r="IIH17" s="11"/>
      <c r="III17" s="11"/>
      <c r="IIJ17" s="11"/>
      <c r="IIK17" s="11"/>
      <c r="IIL17" s="11"/>
      <c r="IIM17" s="11"/>
      <c r="IIN17" s="11"/>
      <c r="IIO17" s="11"/>
      <c r="IIP17" s="11"/>
      <c r="IIQ17" s="11"/>
      <c r="IIR17" s="11"/>
      <c r="IIS17" s="11"/>
      <c r="IIT17" s="11"/>
      <c r="IIU17" s="11"/>
      <c r="IIV17" s="11"/>
      <c r="IIW17" s="11"/>
      <c r="IIX17" s="11"/>
      <c r="IIY17" s="11"/>
      <c r="IIZ17" s="11"/>
      <c r="IJA17" s="11"/>
      <c r="IJB17" s="11"/>
      <c r="IJC17" s="11"/>
      <c r="IJD17" s="11"/>
      <c r="IJE17" s="11"/>
      <c r="IJF17" s="11"/>
      <c r="IJG17" s="11"/>
      <c r="IJH17" s="11"/>
      <c r="IJI17" s="11"/>
      <c r="IJJ17" s="11"/>
      <c r="IJK17" s="11"/>
      <c r="IJL17" s="11"/>
      <c r="IJM17" s="11"/>
      <c r="IJN17" s="11"/>
      <c r="IJO17" s="11"/>
      <c r="IJP17" s="11"/>
      <c r="IJQ17" s="11"/>
      <c r="IJR17" s="11"/>
      <c r="IJS17" s="11"/>
      <c r="IJT17" s="11"/>
      <c r="IJU17" s="11"/>
      <c r="IJV17" s="11"/>
      <c r="IJW17" s="11"/>
      <c r="IJX17" s="11"/>
      <c r="IJY17" s="11"/>
      <c r="IJZ17" s="11"/>
      <c r="IKA17" s="11"/>
      <c r="IKB17" s="11"/>
      <c r="IKC17" s="11"/>
      <c r="IKD17" s="11"/>
      <c r="IKE17" s="11"/>
      <c r="IKF17" s="11"/>
      <c r="IKG17" s="11"/>
      <c r="IKH17" s="11"/>
      <c r="IKI17" s="11"/>
      <c r="IKJ17" s="11"/>
      <c r="IKK17" s="11"/>
      <c r="IKL17" s="11"/>
      <c r="IKM17" s="11"/>
      <c r="IKN17" s="11"/>
      <c r="IKO17" s="11"/>
      <c r="IKP17" s="11"/>
      <c r="IKQ17" s="11"/>
      <c r="IKR17" s="11"/>
      <c r="IKS17" s="11"/>
      <c r="IKT17" s="11"/>
      <c r="IKU17" s="11"/>
      <c r="IKV17" s="11"/>
      <c r="IKW17" s="11"/>
      <c r="IKX17" s="11"/>
      <c r="IKY17" s="11"/>
      <c r="IKZ17" s="11"/>
      <c r="ILA17" s="11"/>
      <c r="ILB17" s="11"/>
      <c r="ILC17" s="11"/>
      <c r="ILD17" s="11"/>
      <c r="ILE17" s="11"/>
      <c r="ILF17" s="11"/>
      <c r="ILG17" s="11"/>
      <c r="ILH17" s="11"/>
      <c r="ILI17" s="11"/>
      <c r="ILJ17" s="11"/>
      <c r="ILK17" s="11"/>
      <c r="ILL17" s="11"/>
      <c r="ILM17" s="11"/>
      <c r="ILN17" s="11"/>
      <c r="ILO17" s="11"/>
      <c r="ILP17" s="11"/>
      <c r="ILQ17" s="11"/>
      <c r="ILR17" s="11"/>
      <c r="ILS17" s="11"/>
      <c r="ILT17" s="11"/>
      <c r="ILU17" s="11"/>
      <c r="ILV17" s="11"/>
      <c r="ILW17" s="11"/>
      <c r="ILX17" s="11"/>
      <c r="ILY17" s="11"/>
      <c r="ILZ17" s="11"/>
      <c r="IMA17" s="11"/>
      <c r="IMB17" s="11"/>
      <c r="IMC17" s="11"/>
      <c r="IMD17" s="11"/>
      <c r="IME17" s="11"/>
      <c r="IMF17" s="11"/>
      <c r="IMG17" s="11"/>
      <c r="IMH17" s="11"/>
      <c r="IMI17" s="11"/>
      <c r="IMJ17" s="11"/>
      <c r="IMK17" s="11"/>
      <c r="IML17" s="11"/>
      <c r="IMM17" s="11"/>
      <c r="IMN17" s="11"/>
      <c r="IMO17" s="11"/>
      <c r="IMP17" s="11"/>
      <c r="IMQ17" s="11"/>
      <c r="IMR17" s="11"/>
      <c r="IMS17" s="11"/>
      <c r="IMT17" s="11"/>
      <c r="IMU17" s="11"/>
      <c r="IMV17" s="11"/>
      <c r="IMW17" s="11"/>
      <c r="IMX17" s="11"/>
      <c r="IMY17" s="11"/>
      <c r="IMZ17" s="11"/>
      <c r="INA17" s="11"/>
      <c r="INB17" s="11"/>
      <c r="INC17" s="11"/>
      <c r="IND17" s="11"/>
      <c r="INE17" s="11"/>
      <c r="INF17" s="11"/>
      <c r="ING17" s="11"/>
      <c r="INH17" s="11"/>
      <c r="INI17" s="11"/>
      <c r="INJ17" s="11"/>
      <c r="INK17" s="11"/>
      <c r="INL17" s="11"/>
      <c r="INM17" s="11"/>
      <c r="INN17" s="11"/>
      <c r="INO17" s="11"/>
      <c r="INP17" s="11"/>
      <c r="INQ17" s="11"/>
      <c r="INR17" s="11"/>
      <c r="INS17" s="11"/>
      <c r="INT17" s="11"/>
      <c r="INU17" s="11"/>
      <c r="INV17" s="11"/>
      <c r="INW17" s="11"/>
      <c r="INX17" s="11"/>
      <c r="INY17" s="11"/>
      <c r="INZ17" s="11"/>
      <c r="IOA17" s="11"/>
      <c r="IOB17" s="11"/>
      <c r="IOC17" s="11"/>
      <c r="IOD17" s="11"/>
      <c r="IOE17" s="11"/>
      <c r="IOF17" s="11"/>
      <c r="IOG17" s="11"/>
      <c r="IOH17" s="11"/>
      <c r="IOI17" s="11"/>
      <c r="IOJ17" s="11"/>
      <c r="IOK17" s="11"/>
      <c r="IOL17" s="11"/>
      <c r="IOM17" s="11"/>
      <c r="ION17" s="11"/>
      <c r="IOO17" s="11"/>
      <c r="IOP17" s="11"/>
      <c r="IOQ17" s="11"/>
      <c r="IOR17" s="11"/>
      <c r="IOS17" s="11"/>
      <c r="IOT17" s="11"/>
      <c r="IOU17" s="11"/>
      <c r="IOV17" s="11"/>
      <c r="IOW17" s="11"/>
      <c r="IOX17" s="11"/>
      <c r="IOY17" s="11"/>
      <c r="IOZ17" s="11"/>
      <c r="IPA17" s="11"/>
      <c r="IPB17" s="11"/>
      <c r="IPC17" s="11"/>
      <c r="IPD17" s="11"/>
      <c r="IPE17" s="11"/>
      <c r="IPF17" s="11"/>
      <c r="IPG17" s="11"/>
      <c r="IPH17" s="11"/>
      <c r="IPI17" s="11"/>
      <c r="IPJ17" s="11"/>
      <c r="IPK17" s="11"/>
      <c r="IPL17" s="11"/>
      <c r="IPM17" s="11"/>
      <c r="IPN17" s="11"/>
      <c r="IPO17" s="11"/>
      <c r="IPP17" s="11"/>
      <c r="IPQ17" s="11"/>
      <c r="IPR17" s="11"/>
      <c r="IPS17" s="11"/>
      <c r="IPT17" s="11"/>
      <c r="IPU17" s="11"/>
      <c r="IPV17" s="11"/>
      <c r="IPW17" s="11"/>
      <c r="IPX17" s="11"/>
      <c r="IPY17" s="11"/>
      <c r="IPZ17" s="11"/>
      <c r="IQA17" s="11"/>
      <c r="IQB17" s="11"/>
      <c r="IQC17" s="11"/>
      <c r="IQD17" s="11"/>
      <c r="IQE17" s="11"/>
      <c r="IQF17" s="11"/>
      <c r="IQG17" s="11"/>
      <c r="IQH17" s="11"/>
      <c r="IQI17" s="11"/>
      <c r="IQJ17" s="11"/>
      <c r="IQK17" s="11"/>
      <c r="IQL17" s="11"/>
      <c r="IQM17" s="11"/>
      <c r="IQN17" s="11"/>
      <c r="IQO17" s="11"/>
      <c r="IQP17" s="11"/>
      <c r="IQQ17" s="11"/>
      <c r="IQR17" s="11"/>
      <c r="IQS17" s="11"/>
      <c r="IQT17" s="11"/>
      <c r="IQU17" s="11"/>
      <c r="IQV17" s="11"/>
      <c r="IQW17" s="11"/>
      <c r="IQX17" s="11"/>
      <c r="IQY17" s="11"/>
      <c r="IQZ17" s="11"/>
      <c r="IRA17" s="11"/>
      <c r="IRB17" s="11"/>
      <c r="IRC17" s="11"/>
      <c r="IRD17" s="11"/>
      <c r="IRE17" s="11"/>
      <c r="IRF17" s="11"/>
      <c r="IRG17" s="11"/>
      <c r="IRH17" s="11"/>
      <c r="IRI17" s="11"/>
      <c r="IRJ17" s="11"/>
      <c r="IRK17" s="11"/>
      <c r="IRL17" s="11"/>
      <c r="IRM17" s="11"/>
      <c r="IRN17" s="11"/>
      <c r="IRO17" s="11"/>
      <c r="IRP17" s="11"/>
      <c r="IRQ17" s="11"/>
      <c r="IRR17" s="11"/>
      <c r="IRS17" s="11"/>
      <c r="IRT17" s="11"/>
      <c r="IRU17" s="11"/>
      <c r="IRV17" s="11"/>
      <c r="IRW17" s="11"/>
      <c r="IRX17" s="11"/>
      <c r="IRY17" s="11"/>
      <c r="IRZ17" s="11"/>
      <c r="ISA17" s="11"/>
      <c r="ISB17" s="11"/>
      <c r="ISC17" s="11"/>
      <c r="ISD17" s="11"/>
      <c r="ISE17" s="11"/>
      <c r="ISF17" s="11"/>
      <c r="ISG17" s="11"/>
      <c r="ISH17" s="11"/>
      <c r="ISI17" s="11"/>
      <c r="ISJ17" s="11"/>
      <c r="ISK17" s="11"/>
      <c r="ISL17" s="11"/>
      <c r="ISM17" s="11"/>
      <c r="ISN17" s="11"/>
      <c r="ISO17" s="11"/>
      <c r="ISP17" s="11"/>
      <c r="ISQ17" s="11"/>
      <c r="ISR17" s="11"/>
      <c r="ISS17" s="11"/>
      <c r="IST17" s="11"/>
      <c r="ISU17" s="11"/>
      <c r="ISV17" s="11"/>
      <c r="ISW17" s="11"/>
      <c r="ISX17" s="11"/>
      <c r="ISY17" s="11"/>
      <c r="ISZ17" s="11"/>
      <c r="ITA17" s="11"/>
      <c r="ITB17" s="11"/>
      <c r="ITC17" s="11"/>
      <c r="ITD17" s="11"/>
      <c r="ITE17" s="11"/>
      <c r="ITF17" s="11"/>
      <c r="ITG17" s="11"/>
      <c r="ITH17" s="11"/>
      <c r="ITI17" s="11"/>
      <c r="ITJ17" s="11"/>
      <c r="ITK17" s="11"/>
      <c r="ITL17" s="11"/>
      <c r="ITM17" s="11"/>
      <c r="ITN17" s="11"/>
      <c r="ITO17" s="11"/>
      <c r="ITP17" s="11"/>
      <c r="ITQ17" s="11"/>
      <c r="ITR17" s="11"/>
      <c r="ITS17" s="11"/>
      <c r="ITT17" s="11"/>
      <c r="ITU17" s="11"/>
      <c r="ITV17" s="11"/>
      <c r="ITW17" s="11"/>
      <c r="ITX17" s="11"/>
      <c r="ITY17" s="11"/>
      <c r="ITZ17" s="11"/>
      <c r="IUA17" s="11"/>
      <c r="IUB17" s="11"/>
      <c r="IUC17" s="11"/>
      <c r="IUD17" s="11"/>
      <c r="IUE17" s="11"/>
      <c r="IUF17" s="11"/>
      <c r="IUG17" s="11"/>
      <c r="IUH17" s="11"/>
      <c r="IUI17" s="11"/>
      <c r="IUJ17" s="11"/>
      <c r="IUK17" s="11"/>
      <c r="IUL17" s="11"/>
      <c r="IUM17" s="11"/>
      <c r="IUN17" s="11"/>
      <c r="IUO17" s="11"/>
      <c r="IUP17" s="11"/>
      <c r="IUQ17" s="11"/>
      <c r="IUR17" s="11"/>
      <c r="IUS17" s="11"/>
      <c r="IUT17" s="11"/>
      <c r="IUU17" s="11"/>
      <c r="IUV17" s="11"/>
      <c r="IUW17" s="11"/>
      <c r="IUX17" s="11"/>
      <c r="IUY17" s="11"/>
      <c r="IUZ17" s="11"/>
      <c r="IVA17" s="11"/>
      <c r="IVB17" s="11"/>
      <c r="IVC17" s="11"/>
      <c r="IVD17" s="11"/>
      <c r="IVE17" s="11"/>
      <c r="IVF17" s="11"/>
      <c r="IVG17" s="11"/>
      <c r="IVH17" s="11"/>
      <c r="IVI17" s="11"/>
      <c r="IVJ17" s="11"/>
      <c r="IVK17" s="11"/>
      <c r="IVL17" s="11"/>
      <c r="IVM17" s="11"/>
      <c r="IVN17" s="11"/>
      <c r="IVO17" s="11"/>
      <c r="IVP17" s="11"/>
      <c r="IVQ17" s="11"/>
      <c r="IVR17" s="11"/>
      <c r="IVS17" s="11"/>
      <c r="IVT17" s="11"/>
      <c r="IVU17" s="11"/>
      <c r="IVV17" s="11"/>
      <c r="IVW17" s="11"/>
      <c r="IVX17" s="11"/>
      <c r="IVY17" s="11"/>
      <c r="IVZ17" s="11"/>
      <c r="IWA17" s="11"/>
      <c r="IWB17" s="11"/>
      <c r="IWC17" s="11"/>
      <c r="IWD17" s="11"/>
      <c r="IWE17" s="11"/>
      <c r="IWF17" s="11"/>
      <c r="IWG17" s="11"/>
      <c r="IWH17" s="11"/>
      <c r="IWI17" s="11"/>
      <c r="IWJ17" s="11"/>
      <c r="IWK17" s="11"/>
      <c r="IWL17" s="11"/>
      <c r="IWM17" s="11"/>
      <c r="IWN17" s="11"/>
      <c r="IWO17" s="11"/>
      <c r="IWP17" s="11"/>
      <c r="IWQ17" s="11"/>
      <c r="IWR17" s="11"/>
      <c r="IWS17" s="11"/>
      <c r="IWT17" s="11"/>
      <c r="IWU17" s="11"/>
      <c r="IWV17" s="11"/>
      <c r="IWW17" s="11"/>
      <c r="IWX17" s="11"/>
      <c r="IWY17" s="11"/>
      <c r="IWZ17" s="11"/>
      <c r="IXA17" s="11"/>
      <c r="IXB17" s="11"/>
      <c r="IXC17" s="11"/>
      <c r="IXD17" s="11"/>
      <c r="IXE17" s="11"/>
      <c r="IXF17" s="11"/>
      <c r="IXG17" s="11"/>
      <c r="IXH17" s="11"/>
      <c r="IXI17" s="11"/>
      <c r="IXJ17" s="11"/>
      <c r="IXK17" s="11"/>
      <c r="IXL17" s="11"/>
      <c r="IXM17" s="11"/>
      <c r="IXN17" s="11"/>
      <c r="IXO17" s="11"/>
      <c r="IXP17" s="11"/>
      <c r="IXQ17" s="11"/>
      <c r="IXR17" s="11"/>
      <c r="IXS17" s="11"/>
      <c r="IXT17" s="11"/>
      <c r="IXU17" s="11"/>
      <c r="IXV17" s="11"/>
      <c r="IXW17" s="11"/>
      <c r="IXX17" s="11"/>
      <c r="IXY17" s="11"/>
      <c r="IXZ17" s="11"/>
      <c r="IYA17" s="11"/>
      <c r="IYB17" s="11"/>
      <c r="IYC17" s="11"/>
      <c r="IYD17" s="11"/>
      <c r="IYE17" s="11"/>
      <c r="IYF17" s="11"/>
      <c r="IYG17" s="11"/>
      <c r="IYH17" s="11"/>
      <c r="IYI17" s="11"/>
      <c r="IYJ17" s="11"/>
      <c r="IYK17" s="11"/>
      <c r="IYL17" s="11"/>
      <c r="IYM17" s="11"/>
      <c r="IYN17" s="11"/>
      <c r="IYO17" s="11"/>
      <c r="IYP17" s="11"/>
      <c r="IYQ17" s="11"/>
      <c r="IYR17" s="11"/>
      <c r="IYS17" s="11"/>
      <c r="IYT17" s="11"/>
      <c r="IYU17" s="11"/>
      <c r="IYV17" s="11"/>
      <c r="IYW17" s="11"/>
      <c r="IYX17" s="11"/>
      <c r="IYY17" s="11"/>
      <c r="IYZ17" s="11"/>
      <c r="IZA17" s="11"/>
      <c r="IZB17" s="11"/>
      <c r="IZC17" s="11"/>
      <c r="IZD17" s="11"/>
      <c r="IZE17" s="11"/>
      <c r="IZF17" s="11"/>
      <c r="IZG17" s="11"/>
      <c r="IZH17" s="11"/>
      <c r="IZI17" s="11"/>
      <c r="IZJ17" s="11"/>
      <c r="IZK17" s="11"/>
      <c r="IZL17" s="11"/>
      <c r="IZM17" s="11"/>
      <c r="IZN17" s="11"/>
      <c r="IZO17" s="11"/>
      <c r="IZP17" s="11"/>
      <c r="IZQ17" s="11"/>
      <c r="IZR17" s="11"/>
      <c r="IZS17" s="11"/>
      <c r="IZT17" s="11"/>
      <c r="IZU17" s="11"/>
      <c r="IZV17" s="11"/>
      <c r="IZW17" s="11"/>
      <c r="IZX17" s="11"/>
      <c r="IZY17" s="11"/>
      <c r="IZZ17" s="11"/>
      <c r="JAA17" s="11"/>
      <c r="JAB17" s="11"/>
      <c r="JAC17" s="11"/>
      <c r="JAD17" s="11"/>
      <c r="JAE17" s="11"/>
      <c r="JAF17" s="11"/>
      <c r="JAG17" s="11"/>
      <c r="JAH17" s="11"/>
      <c r="JAI17" s="11"/>
      <c r="JAJ17" s="11"/>
      <c r="JAK17" s="11"/>
      <c r="JAL17" s="11"/>
      <c r="JAM17" s="11"/>
      <c r="JAN17" s="11"/>
      <c r="JAO17" s="11"/>
      <c r="JAP17" s="11"/>
      <c r="JAQ17" s="11"/>
      <c r="JAR17" s="11"/>
      <c r="JAS17" s="11"/>
      <c r="JAT17" s="11"/>
      <c r="JAU17" s="11"/>
      <c r="JAV17" s="11"/>
      <c r="JAW17" s="11"/>
      <c r="JAX17" s="11"/>
      <c r="JAY17" s="11"/>
      <c r="JAZ17" s="11"/>
      <c r="JBA17" s="11"/>
      <c r="JBB17" s="11"/>
      <c r="JBC17" s="11"/>
      <c r="JBD17" s="11"/>
      <c r="JBE17" s="11"/>
      <c r="JBF17" s="11"/>
      <c r="JBG17" s="11"/>
      <c r="JBH17" s="11"/>
      <c r="JBI17" s="11"/>
      <c r="JBJ17" s="11"/>
      <c r="JBK17" s="11"/>
      <c r="JBL17" s="11"/>
      <c r="JBM17" s="11"/>
      <c r="JBN17" s="11"/>
      <c r="JBO17" s="11"/>
      <c r="JBP17" s="11"/>
      <c r="JBQ17" s="11"/>
      <c r="JBR17" s="11"/>
      <c r="JBS17" s="11"/>
      <c r="JBT17" s="11"/>
      <c r="JBU17" s="11"/>
      <c r="JBV17" s="11"/>
      <c r="JBW17" s="11"/>
      <c r="JBX17" s="11"/>
      <c r="JBY17" s="11"/>
      <c r="JBZ17" s="11"/>
      <c r="JCA17" s="11"/>
      <c r="JCB17" s="11"/>
      <c r="JCC17" s="11"/>
      <c r="JCD17" s="11"/>
      <c r="JCE17" s="11"/>
      <c r="JCF17" s="11"/>
      <c r="JCG17" s="11"/>
      <c r="JCH17" s="11"/>
      <c r="JCI17" s="11"/>
      <c r="JCJ17" s="11"/>
      <c r="JCK17" s="11"/>
      <c r="JCL17" s="11"/>
      <c r="JCM17" s="11"/>
      <c r="JCN17" s="11"/>
      <c r="JCO17" s="11"/>
      <c r="JCP17" s="11"/>
      <c r="JCQ17" s="11"/>
      <c r="JCR17" s="11"/>
      <c r="JCS17" s="11"/>
      <c r="JCT17" s="11"/>
      <c r="JCU17" s="11"/>
      <c r="JCV17" s="11"/>
      <c r="JCW17" s="11"/>
      <c r="JCX17" s="11"/>
      <c r="JCY17" s="11"/>
      <c r="JCZ17" s="11"/>
      <c r="JDA17" s="11"/>
      <c r="JDB17" s="11"/>
      <c r="JDC17" s="11"/>
      <c r="JDD17" s="11"/>
      <c r="JDE17" s="11"/>
      <c r="JDF17" s="11"/>
      <c r="JDG17" s="11"/>
      <c r="JDH17" s="11"/>
      <c r="JDI17" s="11"/>
      <c r="JDJ17" s="11"/>
      <c r="JDK17" s="11"/>
      <c r="JDL17" s="11"/>
      <c r="JDM17" s="11"/>
      <c r="JDN17" s="11"/>
      <c r="JDO17" s="11"/>
      <c r="JDP17" s="11"/>
      <c r="JDQ17" s="11"/>
      <c r="JDR17" s="11"/>
      <c r="JDS17" s="11"/>
      <c r="JDT17" s="11"/>
      <c r="JDU17" s="11"/>
      <c r="JDV17" s="11"/>
      <c r="JDW17" s="11"/>
      <c r="JDX17" s="11"/>
      <c r="JDY17" s="11"/>
      <c r="JDZ17" s="11"/>
      <c r="JEA17" s="11"/>
      <c r="JEB17" s="11"/>
      <c r="JEC17" s="11"/>
      <c r="JED17" s="11"/>
      <c r="JEE17" s="11"/>
      <c r="JEF17" s="11"/>
      <c r="JEG17" s="11"/>
      <c r="JEH17" s="11"/>
      <c r="JEI17" s="11"/>
      <c r="JEJ17" s="11"/>
      <c r="JEK17" s="11"/>
      <c r="JEL17" s="11"/>
      <c r="JEM17" s="11"/>
      <c r="JEN17" s="11"/>
      <c r="JEO17" s="11"/>
      <c r="JEP17" s="11"/>
      <c r="JEQ17" s="11"/>
      <c r="JER17" s="11"/>
      <c r="JES17" s="11"/>
      <c r="JET17" s="11"/>
      <c r="JEU17" s="11"/>
      <c r="JEV17" s="11"/>
      <c r="JEW17" s="11"/>
      <c r="JEX17" s="11"/>
      <c r="JEY17" s="11"/>
      <c r="JEZ17" s="11"/>
      <c r="JFA17" s="11"/>
      <c r="JFB17" s="11"/>
      <c r="JFC17" s="11"/>
      <c r="JFD17" s="11"/>
      <c r="JFE17" s="11"/>
      <c r="JFF17" s="11"/>
      <c r="JFG17" s="11"/>
      <c r="JFH17" s="11"/>
      <c r="JFI17" s="11"/>
      <c r="JFJ17" s="11"/>
      <c r="JFK17" s="11"/>
      <c r="JFL17" s="11"/>
      <c r="JFM17" s="11"/>
      <c r="JFN17" s="11"/>
      <c r="JFO17" s="11"/>
      <c r="JFP17" s="11"/>
      <c r="JFQ17" s="11"/>
      <c r="JFR17" s="11"/>
      <c r="JFS17" s="11"/>
      <c r="JFT17" s="11"/>
      <c r="JFU17" s="11"/>
      <c r="JFV17" s="11"/>
      <c r="JFW17" s="11"/>
      <c r="JFX17" s="11"/>
      <c r="JFY17" s="11"/>
      <c r="JFZ17" s="11"/>
      <c r="JGA17" s="11"/>
      <c r="JGB17" s="11"/>
      <c r="JGC17" s="11"/>
      <c r="JGD17" s="11"/>
      <c r="JGE17" s="11"/>
      <c r="JGF17" s="11"/>
      <c r="JGG17" s="11"/>
      <c r="JGH17" s="11"/>
      <c r="JGI17" s="11"/>
      <c r="JGJ17" s="11"/>
      <c r="JGK17" s="11"/>
      <c r="JGL17" s="11"/>
      <c r="JGM17" s="11"/>
      <c r="JGN17" s="11"/>
      <c r="JGO17" s="11"/>
      <c r="JGP17" s="11"/>
      <c r="JGQ17" s="11"/>
      <c r="JGR17" s="11"/>
      <c r="JGS17" s="11"/>
      <c r="JGT17" s="11"/>
      <c r="JGU17" s="11"/>
      <c r="JGV17" s="11"/>
      <c r="JGW17" s="11"/>
      <c r="JGX17" s="11"/>
      <c r="JGY17" s="11"/>
      <c r="JGZ17" s="11"/>
      <c r="JHA17" s="11"/>
      <c r="JHB17" s="11"/>
      <c r="JHC17" s="11"/>
      <c r="JHD17" s="11"/>
      <c r="JHE17" s="11"/>
      <c r="JHF17" s="11"/>
      <c r="JHG17" s="11"/>
      <c r="JHH17" s="11"/>
      <c r="JHI17" s="11"/>
      <c r="JHJ17" s="11"/>
      <c r="JHK17" s="11"/>
      <c r="JHL17" s="11"/>
      <c r="JHM17" s="11"/>
      <c r="JHN17" s="11"/>
      <c r="JHO17" s="11"/>
      <c r="JHP17" s="11"/>
      <c r="JHQ17" s="11"/>
      <c r="JHR17" s="11"/>
      <c r="JHS17" s="11"/>
      <c r="JHT17" s="11"/>
      <c r="JHU17" s="11"/>
      <c r="JHV17" s="11"/>
      <c r="JHW17" s="11"/>
      <c r="JHX17" s="11"/>
      <c r="JHY17" s="11"/>
      <c r="JHZ17" s="11"/>
      <c r="JIA17" s="11"/>
      <c r="JIB17" s="11"/>
      <c r="JIC17" s="11"/>
      <c r="JID17" s="11"/>
      <c r="JIE17" s="11"/>
      <c r="JIF17" s="11"/>
      <c r="JIG17" s="11"/>
      <c r="JIH17" s="11"/>
      <c r="JII17" s="11"/>
      <c r="JIJ17" s="11"/>
      <c r="JIK17" s="11"/>
      <c r="JIL17" s="11"/>
      <c r="JIM17" s="11"/>
      <c r="JIN17" s="11"/>
      <c r="JIO17" s="11"/>
      <c r="JIP17" s="11"/>
      <c r="JIQ17" s="11"/>
      <c r="JIR17" s="11"/>
      <c r="JIS17" s="11"/>
      <c r="JIT17" s="11"/>
      <c r="JIU17" s="11"/>
      <c r="JIV17" s="11"/>
      <c r="JIW17" s="11"/>
      <c r="JIX17" s="11"/>
      <c r="JIY17" s="11"/>
      <c r="JIZ17" s="11"/>
      <c r="JJA17" s="11"/>
      <c r="JJB17" s="11"/>
      <c r="JJC17" s="11"/>
      <c r="JJD17" s="11"/>
      <c r="JJE17" s="11"/>
      <c r="JJF17" s="11"/>
      <c r="JJG17" s="11"/>
      <c r="JJH17" s="11"/>
      <c r="JJI17" s="11"/>
      <c r="JJJ17" s="11"/>
      <c r="JJK17" s="11"/>
      <c r="JJL17" s="11"/>
      <c r="JJM17" s="11"/>
      <c r="JJN17" s="11"/>
      <c r="JJO17" s="11"/>
      <c r="JJP17" s="11"/>
      <c r="JJQ17" s="11"/>
      <c r="JJR17" s="11"/>
      <c r="JJS17" s="11"/>
      <c r="JJT17" s="11"/>
      <c r="JJU17" s="11"/>
      <c r="JJV17" s="11"/>
      <c r="JJW17" s="11"/>
      <c r="JJX17" s="11"/>
      <c r="JJY17" s="11"/>
      <c r="JJZ17" s="11"/>
      <c r="JKA17" s="11"/>
      <c r="JKB17" s="11"/>
      <c r="JKC17" s="11"/>
      <c r="JKD17" s="11"/>
      <c r="JKE17" s="11"/>
      <c r="JKF17" s="11"/>
      <c r="JKG17" s="11"/>
      <c r="JKH17" s="11"/>
      <c r="JKI17" s="11"/>
      <c r="JKJ17" s="11"/>
      <c r="JKK17" s="11"/>
      <c r="JKL17" s="11"/>
      <c r="JKM17" s="11"/>
      <c r="JKN17" s="11"/>
      <c r="JKO17" s="11"/>
      <c r="JKP17" s="11"/>
      <c r="JKQ17" s="11"/>
      <c r="JKR17" s="11"/>
      <c r="JKS17" s="11"/>
      <c r="JKT17" s="11"/>
      <c r="JKU17" s="11"/>
      <c r="JKV17" s="11"/>
      <c r="JKW17" s="11"/>
      <c r="JKX17" s="11"/>
      <c r="JKY17" s="11"/>
      <c r="JKZ17" s="11"/>
      <c r="JLA17" s="11"/>
      <c r="JLB17" s="11"/>
      <c r="JLC17" s="11"/>
      <c r="JLD17" s="11"/>
      <c r="JLE17" s="11"/>
      <c r="JLF17" s="11"/>
      <c r="JLG17" s="11"/>
      <c r="JLH17" s="11"/>
      <c r="JLI17" s="11"/>
      <c r="JLJ17" s="11"/>
      <c r="JLK17" s="11"/>
      <c r="JLL17" s="11"/>
      <c r="JLM17" s="11"/>
      <c r="JLN17" s="11"/>
      <c r="JLO17" s="11"/>
      <c r="JLP17" s="11"/>
      <c r="JLQ17" s="11"/>
      <c r="JLR17" s="11"/>
      <c r="JLS17" s="11"/>
      <c r="JLT17" s="11"/>
      <c r="JLU17" s="11"/>
      <c r="JLV17" s="11"/>
      <c r="JLW17" s="11"/>
      <c r="JLX17" s="11"/>
      <c r="JLY17" s="11"/>
      <c r="JLZ17" s="11"/>
      <c r="JMA17" s="11"/>
      <c r="JMB17" s="11"/>
      <c r="JMC17" s="11"/>
      <c r="JMD17" s="11"/>
      <c r="JME17" s="11"/>
      <c r="JMF17" s="11"/>
      <c r="JMG17" s="11"/>
      <c r="JMH17" s="11"/>
      <c r="JMI17" s="11"/>
      <c r="JMJ17" s="11"/>
      <c r="JMK17" s="11"/>
      <c r="JML17" s="11"/>
      <c r="JMM17" s="11"/>
      <c r="JMN17" s="11"/>
      <c r="JMO17" s="11"/>
      <c r="JMP17" s="11"/>
      <c r="JMQ17" s="11"/>
      <c r="JMR17" s="11"/>
      <c r="JMS17" s="11"/>
      <c r="JMT17" s="11"/>
      <c r="JMU17" s="11"/>
      <c r="JMV17" s="11"/>
      <c r="JMW17" s="11"/>
      <c r="JMX17" s="11"/>
      <c r="JMY17" s="11"/>
      <c r="JMZ17" s="11"/>
      <c r="JNA17" s="11"/>
      <c r="JNB17" s="11"/>
      <c r="JNC17" s="11"/>
      <c r="JND17" s="11"/>
      <c r="JNE17" s="11"/>
      <c r="JNF17" s="11"/>
      <c r="JNG17" s="11"/>
      <c r="JNH17" s="11"/>
      <c r="JNI17" s="11"/>
      <c r="JNJ17" s="11"/>
      <c r="JNK17" s="11"/>
      <c r="JNL17" s="11"/>
      <c r="JNM17" s="11"/>
      <c r="JNN17" s="11"/>
      <c r="JNO17" s="11"/>
      <c r="JNP17" s="11"/>
      <c r="JNQ17" s="11"/>
      <c r="JNR17" s="11"/>
      <c r="JNS17" s="11"/>
      <c r="JNT17" s="11"/>
      <c r="JNU17" s="11"/>
      <c r="JNV17" s="11"/>
      <c r="JNW17" s="11"/>
      <c r="JNX17" s="11"/>
      <c r="JNY17" s="11"/>
      <c r="JNZ17" s="11"/>
      <c r="JOA17" s="11"/>
      <c r="JOB17" s="11"/>
      <c r="JOC17" s="11"/>
      <c r="JOD17" s="11"/>
      <c r="JOE17" s="11"/>
      <c r="JOF17" s="11"/>
      <c r="JOG17" s="11"/>
      <c r="JOH17" s="11"/>
      <c r="JOI17" s="11"/>
      <c r="JOJ17" s="11"/>
      <c r="JOK17" s="11"/>
      <c r="JOL17" s="11"/>
      <c r="JOM17" s="11"/>
      <c r="JON17" s="11"/>
      <c r="JOO17" s="11"/>
      <c r="JOP17" s="11"/>
      <c r="JOQ17" s="11"/>
      <c r="JOR17" s="11"/>
      <c r="JOS17" s="11"/>
      <c r="JOT17" s="11"/>
      <c r="JOU17" s="11"/>
      <c r="JOV17" s="11"/>
      <c r="JOW17" s="11"/>
      <c r="JOX17" s="11"/>
      <c r="JOY17" s="11"/>
      <c r="JOZ17" s="11"/>
      <c r="JPA17" s="11"/>
      <c r="JPB17" s="11"/>
      <c r="JPC17" s="11"/>
      <c r="JPD17" s="11"/>
      <c r="JPE17" s="11"/>
      <c r="JPF17" s="11"/>
      <c r="JPG17" s="11"/>
      <c r="JPH17" s="11"/>
      <c r="JPI17" s="11"/>
      <c r="JPJ17" s="11"/>
      <c r="JPK17" s="11"/>
      <c r="JPL17" s="11"/>
      <c r="JPM17" s="11"/>
      <c r="JPN17" s="11"/>
      <c r="JPO17" s="11"/>
      <c r="JPP17" s="11"/>
      <c r="JPQ17" s="11"/>
      <c r="JPR17" s="11"/>
      <c r="JPS17" s="11"/>
      <c r="JPT17" s="11"/>
      <c r="JPU17" s="11"/>
      <c r="JPV17" s="11"/>
      <c r="JPW17" s="11"/>
      <c r="JPX17" s="11"/>
      <c r="JPY17" s="11"/>
      <c r="JPZ17" s="11"/>
      <c r="JQA17" s="11"/>
      <c r="JQB17" s="11"/>
      <c r="JQC17" s="11"/>
      <c r="JQD17" s="11"/>
      <c r="JQE17" s="11"/>
      <c r="JQF17" s="11"/>
      <c r="JQG17" s="11"/>
      <c r="JQH17" s="11"/>
      <c r="JQI17" s="11"/>
      <c r="JQJ17" s="11"/>
      <c r="JQK17" s="11"/>
      <c r="JQL17" s="11"/>
      <c r="JQM17" s="11"/>
      <c r="JQN17" s="11"/>
      <c r="JQO17" s="11"/>
      <c r="JQP17" s="11"/>
      <c r="JQQ17" s="11"/>
      <c r="JQR17" s="11"/>
      <c r="JQS17" s="11"/>
      <c r="JQT17" s="11"/>
      <c r="JQU17" s="11"/>
      <c r="JQV17" s="11"/>
      <c r="JQW17" s="11"/>
      <c r="JQX17" s="11"/>
      <c r="JQY17" s="11"/>
      <c r="JQZ17" s="11"/>
      <c r="JRA17" s="11"/>
      <c r="JRB17" s="11"/>
      <c r="JRC17" s="11"/>
      <c r="JRD17" s="11"/>
      <c r="JRE17" s="11"/>
      <c r="JRF17" s="11"/>
      <c r="JRG17" s="11"/>
      <c r="JRH17" s="11"/>
      <c r="JRI17" s="11"/>
      <c r="JRJ17" s="11"/>
      <c r="JRK17" s="11"/>
      <c r="JRL17" s="11"/>
      <c r="JRM17" s="11"/>
      <c r="JRN17" s="11"/>
      <c r="JRO17" s="11"/>
      <c r="JRP17" s="11"/>
      <c r="JRQ17" s="11"/>
      <c r="JRR17" s="11"/>
      <c r="JRS17" s="11"/>
      <c r="JRT17" s="11"/>
      <c r="JRU17" s="11"/>
      <c r="JRV17" s="11"/>
      <c r="JRW17" s="11"/>
      <c r="JRX17" s="11"/>
      <c r="JRY17" s="11"/>
      <c r="JRZ17" s="11"/>
      <c r="JSA17" s="11"/>
      <c r="JSB17" s="11"/>
      <c r="JSC17" s="11"/>
      <c r="JSD17" s="11"/>
      <c r="JSE17" s="11"/>
      <c r="JSF17" s="11"/>
      <c r="JSG17" s="11"/>
      <c r="JSH17" s="11"/>
      <c r="JSI17" s="11"/>
      <c r="JSJ17" s="11"/>
      <c r="JSK17" s="11"/>
      <c r="JSL17" s="11"/>
      <c r="JSM17" s="11"/>
      <c r="JSN17" s="11"/>
      <c r="JSO17" s="11"/>
      <c r="JSP17" s="11"/>
      <c r="JSQ17" s="11"/>
      <c r="JSR17" s="11"/>
      <c r="JSS17" s="11"/>
      <c r="JST17" s="11"/>
      <c r="JSU17" s="11"/>
      <c r="JSV17" s="11"/>
      <c r="JSW17" s="11"/>
      <c r="JSX17" s="11"/>
      <c r="JSY17" s="11"/>
      <c r="JSZ17" s="11"/>
      <c r="JTA17" s="11"/>
      <c r="JTB17" s="11"/>
      <c r="JTC17" s="11"/>
      <c r="JTD17" s="11"/>
      <c r="JTE17" s="11"/>
      <c r="JTF17" s="11"/>
      <c r="JTG17" s="11"/>
      <c r="JTH17" s="11"/>
      <c r="JTI17" s="11"/>
      <c r="JTJ17" s="11"/>
      <c r="JTK17" s="11"/>
      <c r="JTL17" s="11"/>
      <c r="JTM17" s="11"/>
      <c r="JTN17" s="11"/>
      <c r="JTO17" s="11"/>
      <c r="JTP17" s="11"/>
      <c r="JTQ17" s="11"/>
      <c r="JTR17" s="11"/>
      <c r="JTS17" s="11"/>
      <c r="JTT17" s="11"/>
      <c r="JTU17" s="11"/>
      <c r="JTV17" s="11"/>
      <c r="JTW17" s="11"/>
      <c r="JTX17" s="11"/>
      <c r="JTY17" s="11"/>
      <c r="JTZ17" s="11"/>
      <c r="JUA17" s="11"/>
      <c r="JUB17" s="11"/>
      <c r="JUC17" s="11"/>
      <c r="JUD17" s="11"/>
      <c r="JUE17" s="11"/>
      <c r="JUF17" s="11"/>
      <c r="JUG17" s="11"/>
      <c r="JUH17" s="11"/>
      <c r="JUI17" s="11"/>
      <c r="JUJ17" s="11"/>
      <c r="JUK17" s="11"/>
      <c r="JUL17" s="11"/>
      <c r="JUM17" s="11"/>
      <c r="JUN17" s="11"/>
      <c r="JUO17" s="11"/>
      <c r="JUP17" s="11"/>
      <c r="JUQ17" s="11"/>
      <c r="JUR17" s="11"/>
      <c r="JUS17" s="11"/>
      <c r="JUT17" s="11"/>
      <c r="JUU17" s="11"/>
      <c r="JUV17" s="11"/>
      <c r="JUW17" s="11"/>
      <c r="JUX17" s="11"/>
      <c r="JUY17" s="11"/>
      <c r="JUZ17" s="11"/>
      <c r="JVA17" s="11"/>
      <c r="JVB17" s="11"/>
      <c r="JVC17" s="11"/>
      <c r="JVD17" s="11"/>
      <c r="JVE17" s="11"/>
      <c r="JVF17" s="11"/>
      <c r="JVG17" s="11"/>
      <c r="JVH17" s="11"/>
      <c r="JVI17" s="11"/>
      <c r="JVJ17" s="11"/>
      <c r="JVK17" s="11"/>
      <c r="JVL17" s="11"/>
      <c r="JVM17" s="11"/>
      <c r="JVN17" s="11"/>
      <c r="JVO17" s="11"/>
      <c r="JVP17" s="11"/>
      <c r="JVQ17" s="11"/>
      <c r="JVR17" s="11"/>
      <c r="JVS17" s="11"/>
      <c r="JVT17" s="11"/>
      <c r="JVU17" s="11"/>
      <c r="JVV17" s="11"/>
      <c r="JVW17" s="11"/>
      <c r="JVX17" s="11"/>
      <c r="JVY17" s="11"/>
      <c r="JVZ17" s="11"/>
      <c r="JWA17" s="11"/>
      <c r="JWB17" s="11"/>
      <c r="JWC17" s="11"/>
      <c r="JWD17" s="11"/>
      <c r="JWE17" s="11"/>
      <c r="JWF17" s="11"/>
      <c r="JWG17" s="11"/>
      <c r="JWH17" s="11"/>
      <c r="JWI17" s="11"/>
      <c r="JWJ17" s="11"/>
      <c r="JWK17" s="11"/>
      <c r="JWL17" s="11"/>
      <c r="JWM17" s="11"/>
      <c r="JWN17" s="11"/>
      <c r="JWO17" s="11"/>
      <c r="JWP17" s="11"/>
      <c r="JWQ17" s="11"/>
      <c r="JWR17" s="11"/>
      <c r="JWS17" s="11"/>
      <c r="JWT17" s="11"/>
      <c r="JWU17" s="11"/>
      <c r="JWV17" s="11"/>
      <c r="JWW17" s="11"/>
      <c r="JWX17" s="11"/>
      <c r="JWY17" s="11"/>
      <c r="JWZ17" s="11"/>
      <c r="JXA17" s="11"/>
      <c r="JXB17" s="11"/>
      <c r="JXC17" s="11"/>
      <c r="JXD17" s="11"/>
      <c r="JXE17" s="11"/>
      <c r="JXF17" s="11"/>
      <c r="JXG17" s="11"/>
      <c r="JXH17" s="11"/>
      <c r="JXI17" s="11"/>
      <c r="JXJ17" s="11"/>
      <c r="JXK17" s="11"/>
      <c r="JXL17" s="11"/>
      <c r="JXM17" s="11"/>
      <c r="JXN17" s="11"/>
      <c r="JXO17" s="11"/>
      <c r="JXP17" s="11"/>
      <c r="JXQ17" s="11"/>
      <c r="JXR17" s="11"/>
      <c r="JXS17" s="11"/>
      <c r="JXT17" s="11"/>
      <c r="JXU17" s="11"/>
      <c r="JXV17" s="11"/>
      <c r="JXW17" s="11"/>
      <c r="JXX17" s="11"/>
      <c r="JXY17" s="11"/>
      <c r="JXZ17" s="11"/>
      <c r="JYA17" s="11"/>
      <c r="JYB17" s="11"/>
      <c r="JYC17" s="11"/>
      <c r="JYD17" s="11"/>
      <c r="JYE17" s="11"/>
      <c r="JYF17" s="11"/>
      <c r="JYG17" s="11"/>
      <c r="JYH17" s="11"/>
      <c r="JYI17" s="11"/>
      <c r="JYJ17" s="11"/>
      <c r="JYK17" s="11"/>
      <c r="JYL17" s="11"/>
      <c r="JYM17" s="11"/>
      <c r="JYN17" s="11"/>
      <c r="JYO17" s="11"/>
      <c r="JYP17" s="11"/>
      <c r="JYQ17" s="11"/>
      <c r="JYR17" s="11"/>
      <c r="JYS17" s="11"/>
      <c r="JYT17" s="11"/>
      <c r="JYU17" s="11"/>
      <c r="JYV17" s="11"/>
      <c r="JYW17" s="11"/>
      <c r="JYX17" s="11"/>
      <c r="JYY17" s="11"/>
      <c r="JYZ17" s="11"/>
      <c r="JZA17" s="11"/>
      <c r="JZB17" s="11"/>
      <c r="JZC17" s="11"/>
      <c r="JZD17" s="11"/>
      <c r="JZE17" s="11"/>
      <c r="JZF17" s="11"/>
      <c r="JZG17" s="11"/>
      <c r="JZH17" s="11"/>
      <c r="JZI17" s="11"/>
      <c r="JZJ17" s="11"/>
      <c r="JZK17" s="11"/>
      <c r="JZL17" s="11"/>
      <c r="JZM17" s="11"/>
      <c r="JZN17" s="11"/>
      <c r="JZO17" s="11"/>
      <c r="JZP17" s="11"/>
      <c r="JZQ17" s="11"/>
      <c r="JZR17" s="11"/>
      <c r="JZS17" s="11"/>
      <c r="JZT17" s="11"/>
      <c r="JZU17" s="11"/>
      <c r="JZV17" s="11"/>
      <c r="JZW17" s="11"/>
      <c r="JZX17" s="11"/>
      <c r="JZY17" s="11"/>
      <c r="JZZ17" s="11"/>
      <c r="KAA17" s="11"/>
      <c r="KAB17" s="11"/>
      <c r="KAC17" s="11"/>
      <c r="KAD17" s="11"/>
      <c r="KAE17" s="11"/>
      <c r="KAF17" s="11"/>
      <c r="KAG17" s="11"/>
      <c r="KAH17" s="11"/>
      <c r="KAI17" s="11"/>
      <c r="KAJ17" s="11"/>
      <c r="KAK17" s="11"/>
      <c r="KAL17" s="11"/>
      <c r="KAM17" s="11"/>
      <c r="KAN17" s="11"/>
      <c r="KAO17" s="11"/>
      <c r="KAP17" s="11"/>
      <c r="KAQ17" s="11"/>
      <c r="KAR17" s="11"/>
      <c r="KAS17" s="11"/>
      <c r="KAT17" s="11"/>
      <c r="KAU17" s="11"/>
      <c r="KAV17" s="11"/>
      <c r="KAW17" s="11"/>
      <c r="KAX17" s="11"/>
      <c r="KAY17" s="11"/>
      <c r="KAZ17" s="11"/>
      <c r="KBA17" s="11"/>
      <c r="KBB17" s="11"/>
      <c r="KBC17" s="11"/>
      <c r="KBD17" s="11"/>
      <c r="KBE17" s="11"/>
      <c r="KBF17" s="11"/>
      <c r="KBG17" s="11"/>
      <c r="KBH17" s="11"/>
      <c r="KBI17" s="11"/>
      <c r="KBJ17" s="11"/>
      <c r="KBK17" s="11"/>
      <c r="KBL17" s="11"/>
      <c r="KBM17" s="11"/>
      <c r="KBN17" s="11"/>
      <c r="KBO17" s="11"/>
      <c r="KBP17" s="11"/>
      <c r="KBQ17" s="11"/>
      <c r="KBR17" s="11"/>
      <c r="KBS17" s="11"/>
      <c r="KBT17" s="11"/>
      <c r="KBU17" s="11"/>
      <c r="KBV17" s="11"/>
      <c r="KBW17" s="11"/>
      <c r="KBX17" s="11"/>
      <c r="KBY17" s="11"/>
      <c r="KBZ17" s="11"/>
      <c r="KCA17" s="11"/>
      <c r="KCB17" s="11"/>
      <c r="KCC17" s="11"/>
      <c r="KCD17" s="11"/>
      <c r="KCE17" s="11"/>
      <c r="KCF17" s="11"/>
      <c r="KCG17" s="11"/>
      <c r="KCH17" s="11"/>
      <c r="KCI17" s="11"/>
      <c r="KCJ17" s="11"/>
      <c r="KCK17" s="11"/>
      <c r="KCL17" s="11"/>
      <c r="KCM17" s="11"/>
      <c r="KCN17" s="11"/>
      <c r="KCO17" s="11"/>
      <c r="KCP17" s="11"/>
      <c r="KCQ17" s="11"/>
      <c r="KCR17" s="11"/>
      <c r="KCS17" s="11"/>
      <c r="KCT17" s="11"/>
      <c r="KCU17" s="11"/>
      <c r="KCV17" s="11"/>
      <c r="KCW17" s="11"/>
      <c r="KCX17" s="11"/>
      <c r="KCY17" s="11"/>
      <c r="KCZ17" s="11"/>
      <c r="KDA17" s="11"/>
      <c r="KDB17" s="11"/>
      <c r="KDC17" s="11"/>
      <c r="KDD17" s="11"/>
      <c r="KDE17" s="11"/>
      <c r="KDF17" s="11"/>
      <c r="KDG17" s="11"/>
      <c r="KDH17" s="11"/>
      <c r="KDI17" s="11"/>
      <c r="KDJ17" s="11"/>
      <c r="KDK17" s="11"/>
      <c r="KDL17" s="11"/>
      <c r="KDM17" s="11"/>
      <c r="KDN17" s="11"/>
      <c r="KDO17" s="11"/>
      <c r="KDP17" s="11"/>
      <c r="KDQ17" s="11"/>
      <c r="KDR17" s="11"/>
      <c r="KDS17" s="11"/>
      <c r="KDT17" s="11"/>
      <c r="KDU17" s="11"/>
      <c r="KDV17" s="11"/>
      <c r="KDW17" s="11"/>
      <c r="KDX17" s="11"/>
      <c r="KDY17" s="11"/>
      <c r="KDZ17" s="11"/>
      <c r="KEA17" s="11"/>
      <c r="KEB17" s="11"/>
      <c r="KEC17" s="11"/>
      <c r="KED17" s="11"/>
      <c r="KEE17" s="11"/>
      <c r="KEF17" s="11"/>
      <c r="KEG17" s="11"/>
      <c r="KEH17" s="11"/>
      <c r="KEI17" s="11"/>
      <c r="KEJ17" s="11"/>
      <c r="KEK17" s="11"/>
      <c r="KEL17" s="11"/>
      <c r="KEM17" s="11"/>
      <c r="KEN17" s="11"/>
      <c r="KEO17" s="11"/>
      <c r="KEP17" s="11"/>
      <c r="KEQ17" s="11"/>
      <c r="KER17" s="11"/>
      <c r="KES17" s="11"/>
      <c r="KET17" s="11"/>
      <c r="KEU17" s="11"/>
      <c r="KEV17" s="11"/>
      <c r="KEW17" s="11"/>
      <c r="KEX17" s="11"/>
      <c r="KEY17" s="11"/>
      <c r="KEZ17" s="11"/>
      <c r="KFA17" s="11"/>
      <c r="KFB17" s="11"/>
      <c r="KFC17" s="11"/>
      <c r="KFD17" s="11"/>
      <c r="KFE17" s="11"/>
      <c r="KFF17" s="11"/>
      <c r="KFG17" s="11"/>
      <c r="KFH17" s="11"/>
      <c r="KFI17" s="11"/>
      <c r="KFJ17" s="11"/>
      <c r="KFK17" s="11"/>
      <c r="KFL17" s="11"/>
      <c r="KFM17" s="11"/>
      <c r="KFN17" s="11"/>
      <c r="KFO17" s="11"/>
      <c r="KFP17" s="11"/>
      <c r="KFQ17" s="11"/>
      <c r="KFR17" s="11"/>
      <c r="KFS17" s="11"/>
      <c r="KFT17" s="11"/>
      <c r="KFU17" s="11"/>
      <c r="KFV17" s="11"/>
      <c r="KFW17" s="11"/>
      <c r="KFX17" s="11"/>
      <c r="KFY17" s="11"/>
      <c r="KFZ17" s="11"/>
      <c r="KGA17" s="11"/>
      <c r="KGB17" s="11"/>
      <c r="KGC17" s="11"/>
      <c r="KGD17" s="11"/>
      <c r="KGE17" s="11"/>
      <c r="KGF17" s="11"/>
      <c r="KGG17" s="11"/>
      <c r="KGH17" s="11"/>
      <c r="KGI17" s="11"/>
      <c r="KGJ17" s="11"/>
      <c r="KGK17" s="11"/>
      <c r="KGL17" s="11"/>
      <c r="KGM17" s="11"/>
      <c r="KGN17" s="11"/>
      <c r="KGO17" s="11"/>
      <c r="KGP17" s="11"/>
      <c r="KGQ17" s="11"/>
      <c r="KGR17" s="11"/>
      <c r="KGS17" s="11"/>
      <c r="KGT17" s="11"/>
      <c r="KGU17" s="11"/>
      <c r="KGV17" s="11"/>
      <c r="KGW17" s="11"/>
      <c r="KGX17" s="11"/>
      <c r="KGY17" s="11"/>
      <c r="KGZ17" s="11"/>
      <c r="KHA17" s="11"/>
      <c r="KHB17" s="11"/>
      <c r="KHC17" s="11"/>
      <c r="KHD17" s="11"/>
      <c r="KHE17" s="11"/>
      <c r="KHF17" s="11"/>
      <c r="KHG17" s="11"/>
      <c r="KHH17" s="11"/>
      <c r="KHI17" s="11"/>
      <c r="KHJ17" s="11"/>
      <c r="KHK17" s="11"/>
      <c r="KHL17" s="11"/>
      <c r="KHM17" s="11"/>
      <c r="KHN17" s="11"/>
      <c r="KHO17" s="11"/>
      <c r="KHP17" s="11"/>
      <c r="KHQ17" s="11"/>
      <c r="KHR17" s="11"/>
      <c r="KHS17" s="11"/>
      <c r="KHT17" s="11"/>
      <c r="KHU17" s="11"/>
      <c r="KHV17" s="11"/>
      <c r="KHW17" s="11"/>
      <c r="KHX17" s="11"/>
      <c r="KHY17" s="11"/>
      <c r="KHZ17" s="11"/>
      <c r="KIA17" s="11"/>
      <c r="KIB17" s="11"/>
      <c r="KIC17" s="11"/>
      <c r="KID17" s="11"/>
      <c r="KIE17" s="11"/>
      <c r="KIF17" s="11"/>
      <c r="KIG17" s="11"/>
      <c r="KIH17" s="11"/>
      <c r="KII17" s="11"/>
      <c r="KIJ17" s="11"/>
      <c r="KIK17" s="11"/>
      <c r="KIL17" s="11"/>
      <c r="KIM17" s="11"/>
      <c r="KIN17" s="11"/>
      <c r="KIO17" s="11"/>
      <c r="KIP17" s="11"/>
      <c r="KIQ17" s="11"/>
      <c r="KIR17" s="11"/>
      <c r="KIS17" s="11"/>
      <c r="KIT17" s="11"/>
      <c r="KIU17" s="11"/>
      <c r="KIV17" s="11"/>
      <c r="KIW17" s="11"/>
      <c r="KIX17" s="11"/>
      <c r="KIY17" s="11"/>
      <c r="KIZ17" s="11"/>
      <c r="KJA17" s="11"/>
      <c r="KJB17" s="11"/>
      <c r="KJC17" s="11"/>
      <c r="KJD17" s="11"/>
      <c r="KJE17" s="11"/>
      <c r="KJF17" s="11"/>
      <c r="KJG17" s="11"/>
      <c r="KJH17" s="11"/>
      <c r="KJI17" s="11"/>
      <c r="KJJ17" s="11"/>
      <c r="KJK17" s="11"/>
      <c r="KJL17" s="11"/>
      <c r="KJM17" s="11"/>
      <c r="KJN17" s="11"/>
      <c r="KJO17" s="11"/>
      <c r="KJP17" s="11"/>
      <c r="KJQ17" s="11"/>
      <c r="KJR17" s="11"/>
      <c r="KJS17" s="11"/>
      <c r="KJT17" s="11"/>
      <c r="KJU17" s="11"/>
      <c r="KJV17" s="11"/>
      <c r="KJW17" s="11"/>
      <c r="KJX17" s="11"/>
      <c r="KJY17" s="11"/>
      <c r="KJZ17" s="11"/>
      <c r="KKA17" s="11"/>
      <c r="KKB17" s="11"/>
      <c r="KKC17" s="11"/>
      <c r="KKD17" s="11"/>
      <c r="KKE17" s="11"/>
      <c r="KKF17" s="11"/>
      <c r="KKG17" s="11"/>
      <c r="KKH17" s="11"/>
      <c r="KKI17" s="11"/>
      <c r="KKJ17" s="11"/>
      <c r="KKK17" s="11"/>
      <c r="KKL17" s="11"/>
      <c r="KKM17" s="11"/>
      <c r="KKN17" s="11"/>
      <c r="KKO17" s="11"/>
      <c r="KKP17" s="11"/>
      <c r="KKQ17" s="11"/>
      <c r="KKR17" s="11"/>
      <c r="KKS17" s="11"/>
      <c r="KKT17" s="11"/>
      <c r="KKU17" s="11"/>
      <c r="KKV17" s="11"/>
      <c r="KKW17" s="11"/>
      <c r="KKX17" s="11"/>
      <c r="KKY17" s="11"/>
      <c r="KKZ17" s="11"/>
      <c r="KLA17" s="11"/>
      <c r="KLB17" s="11"/>
      <c r="KLC17" s="11"/>
      <c r="KLD17" s="11"/>
      <c r="KLE17" s="11"/>
      <c r="KLF17" s="11"/>
      <c r="KLG17" s="11"/>
      <c r="KLH17" s="11"/>
      <c r="KLI17" s="11"/>
      <c r="KLJ17" s="11"/>
      <c r="KLK17" s="11"/>
      <c r="KLL17" s="11"/>
      <c r="KLM17" s="11"/>
      <c r="KLN17" s="11"/>
      <c r="KLO17" s="11"/>
      <c r="KLP17" s="11"/>
      <c r="KLQ17" s="11"/>
      <c r="KLR17" s="11"/>
      <c r="KLS17" s="11"/>
      <c r="KLT17" s="11"/>
      <c r="KLU17" s="11"/>
      <c r="KLV17" s="11"/>
      <c r="KLW17" s="11"/>
      <c r="KLX17" s="11"/>
      <c r="KLY17" s="11"/>
      <c r="KLZ17" s="11"/>
      <c r="KMA17" s="11"/>
      <c r="KMB17" s="11"/>
      <c r="KMC17" s="11"/>
      <c r="KMD17" s="11"/>
      <c r="KME17" s="11"/>
      <c r="KMF17" s="11"/>
      <c r="KMG17" s="11"/>
      <c r="KMH17" s="11"/>
      <c r="KMI17" s="11"/>
      <c r="KMJ17" s="11"/>
      <c r="KMK17" s="11"/>
      <c r="KML17" s="11"/>
      <c r="KMM17" s="11"/>
      <c r="KMN17" s="11"/>
      <c r="KMO17" s="11"/>
      <c r="KMP17" s="11"/>
      <c r="KMQ17" s="11"/>
      <c r="KMR17" s="11"/>
      <c r="KMS17" s="11"/>
      <c r="KMT17" s="11"/>
      <c r="KMU17" s="11"/>
      <c r="KMV17" s="11"/>
      <c r="KMW17" s="11"/>
      <c r="KMX17" s="11"/>
      <c r="KMY17" s="11"/>
      <c r="KMZ17" s="11"/>
      <c r="KNA17" s="11"/>
      <c r="KNB17" s="11"/>
      <c r="KNC17" s="11"/>
      <c r="KND17" s="11"/>
      <c r="KNE17" s="11"/>
      <c r="KNF17" s="11"/>
      <c r="KNG17" s="11"/>
      <c r="KNH17" s="11"/>
      <c r="KNI17" s="11"/>
      <c r="KNJ17" s="11"/>
      <c r="KNK17" s="11"/>
      <c r="KNL17" s="11"/>
      <c r="KNM17" s="11"/>
      <c r="KNN17" s="11"/>
      <c r="KNO17" s="11"/>
      <c r="KNP17" s="11"/>
      <c r="KNQ17" s="11"/>
      <c r="KNR17" s="11"/>
      <c r="KNS17" s="11"/>
      <c r="KNT17" s="11"/>
      <c r="KNU17" s="11"/>
      <c r="KNV17" s="11"/>
      <c r="KNW17" s="11"/>
      <c r="KNX17" s="11"/>
      <c r="KNY17" s="11"/>
      <c r="KNZ17" s="11"/>
      <c r="KOA17" s="11"/>
      <c r="KOB17" s="11"/>
      <c r="KOC17" s="11"/>
      <c r="KOD17" s="11"/>
      <c r="KOE17" s="11"/>
      <c r="KOF17" s="11"/>
      <c r="KOG17" s="11"/>
      <c r="KOH17" s="11"/>
      <c r="KOI17" s="11"/>
      <c r="KOJ17" s="11"/>
      <c r="KOK17" s="11"/>
      <c r="KOL17" s="11"/>
      <c r="KOM17" s="11"/>
      <c r="KON17" s="11"/>
      <c r="KOO17" s="11"/>
      <c r="KOP17" s="11"/>
      <c r="KOQ17" s="11"/>
      <c r="KOR17" s="11"/>
      <c r="KOS17" s="11"/>
      <c r="KOT17" s="11"/>
      <c r="KOU17" s="11"/>
      <c r="KOV17" s="11"/>
      <c r="KOW17" s="11"/>
      <c r="KOX17" s="11"/>
      <c r="KOY17" s="11"/>
      <c r="KOZ17" s="11"/>
      <c r="KPA17" s="11"/>
      <c r="KPB17" s="11"/>
      <c r="KPC17" s="11"/>
      <c r="KPD17" s="11"/>
      <c r="KPE17" s="11"/>
      <c r="KPF17" s="11"/>
      <c r="KPG17" s="11"/>
      <c r="KPH17" s="11"/>
      <c r="KPI17" s="11"/>
      <c r="KPJ17" s="11"/>
      <c r="KPK17" s="11"/>
      <c r="KPL17" s="11"/>
      <c r="KPM17" s="11"/>
      <c r="KPN17" s="11"/>
      <c r="KPO17" s="11"/>
      <c r="KPP17" s="11"/>
      <c r="KPQ17" s="11"/>
      <c r="KPR17" s="11"/>
      <c r="KPS17" s="11"/>
      <c r="KPT17" s="11"/>
      <c r="KPU17" s="11"/>
      <c r="KPV17" s="11"/>
      <c r="KPW17" s="11"/>
      <c r="KPX17" s="11"/>
      <c r="KPY17" s="11"/>
      <c r="KPZ17" s="11"/>
      <c r="KQA17" s="11"/>
      <c r="KQB17" s="11"/>
      <c r="KQC17" s="11"/>
      <c r="KQD17" s="11"/>
      <c r="KQE17" s="11"/>
      <c r="KQF17" s="11"/>
      <c r="KQG17" s="11"/>
      <c r="KQH17" s="11"/>
      <c r="KQI17" s="11"/>
      <c r="KQJ17" s="11"/>
      <c r="KQK17" s="11"/>
      <c r="KQL17" s="11"/>
      <c r="KQM17" s="11"/>
      <c r="KQN17" s="11"/>
      <c r="KQO17" s="11"/>
      <c r="KQP17" s="11"/>
      <c r="KQQ17" s="11"/>
      <c r="KQR17" s="11"/>
      <c r="KQS17" s="11"/>
      <c r="KQT17" s="11"/>
      <c r="KQU17" s="11"/>
      <c r="KQV17" s="11"/>
      <c r="KQW17" s="11"/>
      <c r="KQX17" s="11"/>
      <c r="KQY17" s="11"/>
      <c r="KQZ17" s="11"/>
      <c r="KRA17" s="11"/>
      <c r="KRB17" s="11"/>
      <c r="KRC17" s="11"/>
      <c r="KRD17" s="11"/>
      <c r="KRE17" s="11"/>
      <c r="KRF17" s="11"/>
      <c r="KRG17" s="11"/>
      <c r="KRH17" s="11"/>
      <c r="KRI17" s="11"/>
      <c r="KRJ17" s="11"/>
      <c r="KRK17" s="11"/>
      <c r="KRL17" s="11"/>
      <c r="KRM17" s="11"/>
      <c r="KRN17" s="11"/>
      <c r="KRO17" s="11"/>
      <c r="KRP17" s="11"/>
      <c r="KRQ17" s="11"/>
      <c r="KRR17" s="11"/>
      <c r="KRS17" s="11"/>
      <c r="KRT17" s="11"/>
      <c r="KRU17" s="11"/>
      <c r="KRV17" s="11"/>
      <c r="KRW17" s="11"/>
      <c r="KRX17" s="11"/>
      <c r="KRY17" s="11"/>
      <c r="KRZ17" s="11"/>
      <c r="KSA17" s="11"/>
      <c r="KSB17" s="11"/>
      <c r="KSC17" s="11"/>
      <c r="KSD17" s="11"/>
      <c r="KSE17" s="11"/>
      <c r="KSF17" s="11"/>
      <c r="KSG17" s="11"/>
      <c r="KSH17" s="11"/>
      <c r="KSI17" s="11"/>
      <c r="KSJ17" s="11"/>
      <c r="KSK17" s="11"/>
      <c r="KSL17" s="11"/>
      <c r="KSM17" s="11"/>
      <c r="KSN17" s="11"/>
      <c r="KSO17" s="11"/>
      <c r="KSP17" s="11"/>
      <c r="KSQ17" s="11"/>
      <c r="KSR17" s="11"/>
      <c r="KSS17" s="11"/>
      <c r="KST17" s="11"/>
      <c r="KSU17" s="11"/>
      <c r="KSV17" s="11"/>
      <c r="KSW17" s="11"/>
      <c r="KSX17" s="11"/>
      <c r="KSY17" s="11"/>
      <c r="KSZ17" s="11"/>
      <c r="KTA17" s="11"/>
      <c r="KTB17" s="11"/>
      <c r="KTC17" s="11"/>
      <c r="KTD17" s="11"/>
      <c r="KTE17" s="11"/>
      <c r="KTF17" s="11"/>
      <c r="KTG17" s="11"/>
      <c r="KTH17" s="11"/>
      <c r="KTI17" s="11"/>
      <c r="KTJ17" s="11"/>
      <c r="KTK17" s="11"/>
      <c r="KTL17" s="11"/>
      <c r="KTM17" s="11"/>
      <c r="KTN17" s="11"/>
      <c r="KTO17" s="11"/>
      <c r="KTP17" s="11"/>
      <c r="KTQ17" s="11"/>
      <c r="KTR17" s="11"/>
      <c r="KTS17" s="11"/>
      <c r="KTT17" s="11"/>
      <c r="KTU17" s="11"/>
      <c r="KTV17" s="11"/>
      <c r="KTW17" s="11"/>
      <c r="KTX17" s="11"/>
      <c r="KTY17" s="11"/>
      <c r="KTZ17" s="11"/>
      <c r="KUA17" s="11"/>
      <c r="KUB17" s="11"/>
      <c r="KUC17" s="11"/>
      <c r="KUD17" s="11"/>
      <c r="KUE17" s="11"/>
      <c r="KUF17" s="11"/>
      <c r="KUG17" s="11"/>
      <c r="KUH17" s="11"/>
      <c r="KUI17" s="11"/>
      <c r="KUJ17" s="11"/>
      <c r="KUK17" s="11"/>
      <c r="KUL17" s="11"/>
      <c r="KUM17" s="11"/>
      <c r="KUN17" s="11"/>
      <c r="KUO17" s="11"/>
      <c r="KUP17" s="11"/>
      <c r="KUQ17" s="11"/>
      <c r="KUR17" s="11"/>
      <c r="KUS17" s="11"/>
      <c r="KUT17" s="11"/>
      <c r="KUU17" s="11"/>
      <c r="KUV17" s="11"/>
      <c r="KUW17" s="11"/>
      <c r="KUX17" s="11"/>
      <c r="KUY17" s="11"/>
      <c r="KUZ17" s="11"/>
      <c r="KVA17" s="11"/>
      <c r="KVB17" s="11"/>
      <c r="KVC17" s="11"/>
      <c r="KVD17" s="11"/>
      <c r="KVE17" s="11"/>
      <c r="KVF17" s="11"/>
      <c r="KVG17" s="11"/>
      <c r="KVH17" s="11"/>
      <c r="KVI17" s="11"/>
      <c r="KVJ17" s="11"/>
      <c r="KVK17" s="11"/>
      <c r="KVL17" s="11"/>
      <c r="KVM17" s="11"/>
      <c r="KVN17" s="11"/>
      <c r="KVO17" s="11"/>
      <c r="KVP17" s="11"/>
      <c r="KVQ17" s="11"/>
      <c r="KVR17" s="11"/>
      <c r="KVS17" s="11"/>
      <c r="KVT17" s="11"/>
      <c r="KVU17" s="11"/>
      <c r="KVV17" s="11"/>
      <c r="KVW17" s="11"/>
      <c r="KVX17" s="11"/>
      <c r="KVY17" s="11"/>
      <c r="KVZ17" s="11"/>
      <c r="KWA17" s="11"/>
      <c r="KWB17" s="11"/>
      <c r="KWC17" s="11"/>
      <c r="KWD17" s="11"/>
      <c r="KWE17" s="11"/>
      <c r="KWF17" s="11"/>
      <c r="KWG17" s="11"/>
      <c r="KWH17" s="11"/>
      <c r="KWI17" s="11"/>
      <c r="KWJ17" s="11"/>
      <c r="KWK17" s="11"/>
      <c r="KWL17" s="11"/>
      <c r="KWM17" s="11"/>
      <c r="KWN17" s="11"/>
      <c r="KWO17" s="11"/>
      <c r="KWP17" s="11"/>
      <c r="KWQ17" s="11"/>
      <c r="KWR17" s="11"/>
      <c r="KWS17" s="11"/>
      <c r="KWT17" s="11"/>
      <c r="KWU17" s="11"/>
      <c r="KWV17" s="11"/>
      <c r="KWW17" s="11"/>
      <c r="KWX17" s="11"/>
      <c r="KWY17" s="11"/>
      <c r="KWZ17" s="11"/>
      <c r="KXA17" s="11"/>
      <c r="KXB17" s="11"/>
      <c r="KXC17" s="11"/>
      <c r="KXD17" s="11"/>
      <c r="KXE17" s="11"/>
      <c r="KXF17" s="11"/>
      <c r="KXG17" s="11"/>
      <c r="KXH17" s="11"/>
      <c r="KXI17" s="11"/>
      <c r="KXJ17" s="11"/>
      <c r="KXK17" s="11"/>
      <c r="KXL17" s="11"/>
      <c r="KXM17" s="11"/>
      <c r="KXN17" s="11"/>
      <c r="KXO17" s="11"/>
      <c r="KXP17" s="11"/>
      <c r="KXQ17" s="11"/>
      <c r="KXR17" s="11"/>
      <c r="KXS17" s="11"/>
      <c r="KXT17" s="11"/>
      <c r="KXU17" s="11"/>
      <c r="KXV17" s="11"/>
      <c r="KXW17" s="11"/>
      <c r="KXX17" s="11"/>
      <c r="KXY17" s="11"/>
      <c r="KXZ17" s="11"/>
      <c r="KYA17" s="11"/>
      <c r="KYB17" s="11"/>
      <c r="KYC17" s="11"/>
      <c r="KYD17" s="11"/>
      <c r="KYE17" s="11"/>
      <c r="KYF17" s="11"/>
      <c r="KYG17" s="11"/>
      <c r="KYH17" s="11"/>
      <c r="KYI17" s="11"/>
      <c r="KYJ17" s="11"/>
      <c r="KYK17" s="11"/>
      <c r="KYL17" s="11"/>
      <c r="KYM17" s="11"/>
      <c r="KYN17" s="11"/>
      <c r="KYO17" s="11"/>
      <c r="KYP17" s="11"/>
      <c r="KYQ17" s="11"/>
      <c r="KYR17" s="11"/>
      <c r="KYS17" s="11"/>
      <c r="KYT17" s="11"/>
      <c r="KYU17" s="11"/>
      <c r="KYV17" s="11"/>
      <c r="KYW17" s="11"/>
      <c r="KYX17" s="11"/>
      <c r="KYY17" s="11"/>
      <c r="KYZ17" s="11"/>
      <c r="KZA17" s="11"/>
      <c r="KZB17" s="11"/>
      <c r="KZC17" s="11"/>
      <c r="KZD17" s="11"/>
      <c r="KZE17" s="11"/>
      <c r="KZF17" s="11"/>
      <c r="KZG17" s="11"/>
      <c r="KZH17" s="11"/>
      <c r="KZI17" s="11"/>
      <c r="KZJ17" s="11"/>
      <c r="KZK17" s="11"/>
      <c r="KZL17" s="11"/>
      <c r="KZM17" s="11"/>
      <c r="KZN17" s="11"/>
      <c r="KZO17" s="11"/>
      <c r="KZP17" s="11"/>
      <c r="KZQ17" s="11"/>
      <c r="KZR17" s="11"/>
      <c r="KZS17" s="11"/>
      <c r="KZT17" s="11"/>
      <c r="KZU17" s="11"/>
      <c r="KZV17" s="11"/>
      <c r="KZW17" s="11"/>
      <c r="KZX17" s="11"/>
      <c r="KZY17" s="11"/>
      <c r="KZZ17" s="11"/>
      <c r="LAA17" s="11"/>
      <c r="LAB17" s="11"/>
      <c r="LAC17" s="11"/>
      <c r="LAD17" s="11"/>
      <c r="LAE17" s="11"/>
      <c r="LAF17" s="11"/>
      <c r="LAG17" s="11"/>
      <c r="LAH17" s="11"/>
      <c r="LAI17" s="11"/>
      <c r="LAJ17" s="11"/>
      <c r="LAK17" s="11"/>
      <c r="LAL17" s="11"/>
      <c r="LAM17" s="11"/>
      <c r="LAN17" s="11"/>
      <c r="LAO17" s="11"/>
      <c r="LAP17" s="11"/>
      <c r="LAQ17" s="11"/>
      <c r="LAR17" s="11"/>
      <c r="LAS17" s="11"/>
      <c r="LAT17" s="11"/>
      <c r="LAU17" s="11"/>
      <c r="LAV17" s="11"/>
      <c r="LAW17" s="11"/>
      <c r="LAX17" s="11"/>
      <c r="LAY17" s="11"/>
      <c r="LAZ17" s="11"/>
      <c r="LBA17" s="11"/>
      <c r="LBB17" s="11"/>
      <c r="LBC17" s="11"/>
      <c r="LBD17" s="11"/>
      <c r="LBE17" s="11"/>
      <c r="LBF17" s="11"/>
      <c r="LBG17" s="11"/>
      <c r="LBH17" s="11"/>
      <c r="LBI17" s="11"/>
      <c r="LBJ17" s="11"/>
      <c r="LBK17" s="11"/>
      <c r="LBL17" s="11"/>
      <c r="LBM17" s="11"/>
      <c r="LBN17" s="11"/>
      <c r="LBO17" s="11"/>
      <c r="LBP17" s="11"/>
      <c r="LBQ17" s="11"/>
      <c r="LBR17" s="11"/>
      <c r="LBS17" s="11"/>
      <c r="LBT17" s="11"/>
      <c r="LBU17" s="11"/>
      <c r="LBV17" s="11"/>
      <c r="LBW17" s="11"/>
      <c r="LBX17" s="11"/>
      <c r="LBY17" s="11"/>
      <c r="LBZ17" s="11"/>
      <c r="LCA17" s="11"/>
      <c r="LCB17" s="11"/>
      <c r="LCC17" s="11"/>
      <c r="LCD17" s="11"/>
      <c r="LCE17" s="11"/>
      <c r="LCF17" s="11"/>
      <c r="LCG17" s="11"/>
      <c r="LCH17" s="11"/>
      <c r="LCI17" s="11"/>
      <c r="LCJ17" s="11"/>
      <c r="LCK17" s="11"/>
      <c r="LCL17" s="11"/>
      <c r="LCM17" s="11"/>
      <c r="LCN17" s="11"/>
      <c r="LCO17" s="11"/>
      <c r="LCP17" s="11"/>
      <c r="LCQ17" s="11"/>
      <c r="LCR17" s="11"/>
      <c r="LCS17" s="11"/>
      <c r="LCT17" s="11"/>
      <c r="LCU17" s="11"/>
      <c r="LCV17" s="11"/>
      <c r="LCW17" s="11"/>
      <c r="LCX17" s="11"/>
      <c r="LCY17" s="11"/>
      <c r="LCZ17" s="11"/>
      <c r="LDA17" s="11"/>
      <c r="LDB17" s="11"/>
      <c r="LDC17" s="11"/>
      <c r="LDD17" s="11"/>
      <c r="LDE17" s="11"/>
      <c r="LDF17" s="11"/>
      <c r="LDG17" s="11"/>
      <c r="LDH17" s="11"/>
      <c r="LDI17" s="11"/>
      <c r="LDJ17" s="11"/>
      <c r="LDK17" s="11"/>
      <c r="LDL17" s="11"/>
      <c r="LDM17" s="11"/>
      <c r="LDN17" s="11"/>
      <c r="LDO17" s="11"/>
      <c r="LDP17" s="11"/>
      <c r="LDQ17" s="11"/>
      <c r="LDR17" s="11"/>
      <c r="LDS17" s="11"/>
      <c r="LDT17" s="11"/>
      <c r="LDU17" s="11"/>
      <c r="LDV17" s="11"/>
      <c r="LDW17" s="11"/>
      <c r="LDX17" s="11"/>
      <c r="LDY17" s="11"/>
      <c r="LDZ17" s="11"/>
      <c r="LEA17" s="11"/>
      <c r="LEB17" s="11"/>
      <c r="LEC17" s="11"/>
      <c r="LED17" s="11"/>
      <c r="LEE17" s="11"/>
      <c r="LEF17" s="11"/>
      <c r="LEG17" s="11"/>
      <c r="LEH17" s="11"/>
      <c r="LEI17" s="11"/>
      <c r="LEJ17" s="11"/>
      <c r="LEK17" s="11"/>
      <c r="LEL17" s="11"/>
      <c r="LEM17" s="11"/>
      <c r="LEN17" s="11"/>
      <c r="LEO17" s="11"/>
      <c r="LEP17" s="11"/>
      <c r="LEQ17" s="11"/>
      <c r="LER17" s="11"/>
      <c r="LES17" s="11"/>
      <c r="LET17" s="11"/>
      <c r="LEU17" s="11"/>
      <c r="LEV17" s="11"/>
      <c r="LEW17" s="11"/>
      <c r="LEX17" s="11"/>
      <c r="LEY17" s="11"/>
      <c r="LEZ17" s="11"/>
      <c r="LFA17" s="11"/>
      <c r="LFB17" s="11"/>
      <c r="LFC17" s="11"/>
      <c r="LFD17" s="11"/>
      <c r="LFE17" s="11"/>
      <c r="LFF17" s="11"/>
      <c r="LFG17" s="11"/>
      <c r="LFH17" s="11"/>
      <c r="LFI17" s="11"/>
      <c r="LFJ17" s="11"/>
      <c r="LFK17" s="11"/>
      <c r="LFL17" s="11"/>
      <c r="LFM17" s="11"/>
      <c r="LFN17" s="11"/>
      <c r="LFO17" s="11"/>
      <c r="LFP17" s="11"/>
      <c r="LFQ17" s="11"/>
      <c r="LFR17" s="11"/>
      <c r="LFS17" s="11"/>
      <c r="LFT17" s="11"/>
      <c r="LFU17" s="11"/>
      <c r="LFV17" s="11"/>
      <c r="LFW17" s="11"/>
      <c r="LFX17" s="11"/>
      <c r="LFY17" s="11"/>
      <c r="LFZ17" s="11"/>
      <c r="LGA17" s="11"/>
      <c r="LGB17" s="11"/>
      <c r="LGC17" s="11"/>
      <c r="LGD17" s="11"/>
      <c r="LGE17" s="11"/>
      <c r="LGF17" s="11"/>
      <c r="LGG17" s="11"/>
      <c r="LGH17" s="11"/>
      <c r="LGI17" s="11"/>
      <c r="LGJ17" s="11"/>
      <c r="LGK17" s="11"/>
      <c r="LGL17" s="11"/>
      <c r="LGM17" s="11"/>
      <c r="LGN17" s="11"/>
      <c r="LGO17" s="11"/>
      <c r="LGP17" s="11"/>
      <c r="LGQ17" s="11"/>
      <c r="LGR17" s="11"/>
      <c r="LGS17" s="11"/>
      <c r="LGT17" s="11"/>
      <c r="LGU17" s="11"/>
      <c r="LGV17" s="11"/>
      <c r="LGW17" s="11"/>
      <c r="LGX17" s="11"/>
      <c r="LGY17" s="11"/>
      <c r="LGZ17" s="11"/>
      <c r="LHA17" s="11"/>
      <c r="LHB17" s="11"/>
      <c r="LHC17" s="11"/>
      <c r="LHD17" s="11"/>
      <c r="LHE17" s="11"/>
      <c r="LHF17" s="11"/>
      <c r="LHG17" s="11"/>
      <c r="LHH17" s="11"/>
      <c r="LHI17" s="11"/>
      <c r="LHJ17" s="11"/>
      <c r="LHK17" s="11"/>
      <c r="LHL17" s="11"/>
      <c r="LHM17" s="11"/>
      <c r="LHN17" s="11"/>
      <c r="LHO17" s="11"/>
      <c r="LHP17" s="11"/>
      <c r="LHQ17" s="11"/>
      <c r="LHR17" s="11"/>
      <c r="LHS17" s="11"/>
      <c r="LHT17" s="11"/>
      <c r="LHU17" s="11"/>
      <c r="LHV17" s="11"/>
      <c r="LHW17" s="11"/>
      <c r="LHX17" s="11"/>
      <c r="LHY17" s="11"/>
      <c r="LHZ17" s="11"/>
      <c r="LIA17" s="11"/>
      <c r="LIB17" s="11"/>
      <c r="LIC17" s="11"/>
      <c r="LID17" s="11"/>
      <c r="LIE17" s="11"/>
      <c r="LIF17" s="11"/>
      <c r="LIG17" s="11"/>
      <c r="LIH17" s="11"/>
      <c r="LII17" s="11"/>
      <c r="LIJ17" s="11"/>
      <c r="LIK17" s="11"/>
      <c r="LIL17" s="11"/>
      <c r="LIM17" s="11"/>
      <c r="LIN17" s="11"/>
      <c r="LIO17" s="11"/>
      <c r="LIP17" s="11"/>
      <c r="LIQ17" s="11"/>
      <c r="LIR17" s="11"/>
      <c r="LIS17" s="11"/>
      <c r="LIT17" s="11"/>
      <c r="LIU17" s="11"/>
      <c r="LIV17" s="11"/>
      <c r="LIW17" s="11"/>
      <c r="LIX17" s="11"/>
      <c r="LIY17" s="11"/>
      <c r="LIZ17" s="11"/>
      <c r="LJA17" s="11"/>
      <c r="LJB17" s="11"/>
      <c r="LJC17" s="11"/>
      <c r="LJD17" s="11"/>
      <c r="LJE17" s="11"/>
      <c r="LJF17" s="11"/>
      <c r="LJG17" s="11"/>
      <c r="LJH17" s="11"/>
      <c r="LJI17" s="11"/>
      <c r="LJJ17" s="11"/>
      <c r="LJK17" s="11"/>
      <c r="LJL17" s="11"/>
      <c r="LJM17" s="11"/>
      <c r="LJN17" s="11"/>
      <c r="LJO17" s="11"/>
      <c r="LJP17" s="11"/>
      <c r="LJQ17" s="11"/>
      <c r="LJR17" s="11"/>
      <c r="LJS17" s="11"/>
      <c r="LJT17" s="11"/>
      <c r="LJU17" s="11"/>
      <c r="LJV17" s="11"/>
      <c r="LJW17" s="11"/>
      <c r="LJX17" s="11"/>
      <c r="LJY17" s="11"/>
      <c r="LJZ17" s="11"/>
      <c r="LKA17" s="11"/>
      <c r="LKB17" s="11"/>
      <c r="LKC17" s="11"/>
      <c r="LKD17" s="11"/>
      <c r="LKE17" s="11"/>
      <c r="LKF17" s="11"/>
      <c r="LKG17" s="11"/>
      <c r="LKH17" s="11"/>
      <c r="LKI17" s="11"/>
      <c r="LKJ17" s="11"/>
      <c r="LKK17" s="11"/>
      <c r="LKL17" s="11"/>
      <c r="LKM17" s="11"/>
      <c r="LKN17" s="11"/>
      <c r="LKO17" s="11"/>
      <c r="LKP17" s="11"/>
      <c r="LKQ17" s="11"/>
      <c r="LKR17" s="11"/>
      <c r="LKS17" s="11"/>
      <c r="LKT17" s="11"/>
      <c r="LKU17" s="11"/>
      <c r="LKV17" s="11"/>
      <c r="LKW17" s="11"/>
      <c r="LKX17" s="11"/>
      <c r="LKY17" s="11"/>
      <c r="LKZ17" s="11"/>
      <c r="LLA17" s="11"/>
      <c r="LLB17" s="11"/>
      <c r="LLC17" s="11"/>
      <c r="LLD17" s="11"/>
      <c r="LLE17" s="11"/>
      <c r="LLF17" s="11"/>
      <c r="LLG17" s="11"/>
      <c r="LLH17" s="11"/>
      <c r="LLI17" s="11"/>
      <c r="LLJ17" s="11"/>
      <c r="LLK17" s="11"/>
      <c r="LLL17" s="11"/>
      <c r="LLM17" s="11"/>
      <c r="LLN17" s="11"/>
      <c r="LLO17" s="11"/>
      <c r="LLP17" s="11"/>
      <c r="LLQ17" s="11"/>
      <c r="LLR17" s="11"/>
      <c r="LLS17" s="11"/>
      <c r="LLT17" s="11"/>
      <c r="LLU17" s="11"/>
      <c r="LLV17" s="11"/>
      <c r="LLW17" s="11"/>
      <c r="LLX17" s="11"/>
      <c r="LLY17" s="11"/>
      <c r="LLZ17" s="11"/>
      <c r="LMA17" s="11"/>
      <c r="LMB17" s="11"/>
      <c r="LMC17" s="11"/>
      <c r="LMD17" s="11"/>
      <c r="LME17" s="11"/>
      <c r="LMF17" s="11"/>
      <c r="LMG17" s="11"/>
      <c r="LMH17" s="11"/>
      <c r="LMI17" s="11"/>
      <c r="LMJ17" s="11"/>
      <c r="LMK17" s="11"/>
      <c r="LML17" s="11"/>
      <c r="LMM17" s="11"/>
      <c r="LMN17" s="11"/>
      <c r="LMO17" s="11"/>
      <c r="LMP17" s="11"/>
      <c r="LMQ17" s="11"/>
      <c r="LMR17" s="11"/>
      <c r="LMS17" s="11"/>
      <c r="LMT17" s="11"/>
      <c r="LMU17" s="11"/>
      <c r="LMV17" s="11"/>
      <c r="LMW17" s="11"/>
      <c r="LMX17" s="11"/>
      <c r="LMY17" s="11"/>
      <c r="LMZ17" s="11"/>
      <c r="LNA17" s="11"/>
      <c r="LNB17" s="11"/>
      <c r="LNC17" s="11"/>
      <c r="LND17" s="11"/>
      <c r="LNE17" s="11"/>
      <c r="LNF17" s="11"/>
      <c r="LNG17" s="11"/>
      <c r="LNH17" s="11"/>
      <c r="LNI17" s="11"/>
      <c r="LNJ17" s="11"/>
      <c r="LNK17" s="11"/>
      <c r="LNL17" s="11"/>
      <c r="LNM17" s="11"/>
      <c r="LNN17" s="11"/>
      <c r="LNO17" s="11"/>
      <c r="LNP17" s="11"/>
      <c r="LNQ17" s="11"/>
      <c r="LNR17" s="11"/>
      <c r="LNS17" s="11"/>
      <c r="LNT17" s="11"/>
      <c r="LNU17" s="11"/>
      <c r="LNV17" s="11"/>
      <c r="LNW17" s="11"/>
      <c r="LNX17" s="11"/>
      <c r="LNY17" s="11"/>
      <c r="LNZ17" s="11"/>
      <c r="LOA17" s="11"/>
      <c r="LOB17" s="11"/>
      <c r="LOC17" s="11"/>
      <c r="LOD17" s="11"/>
      <c r="LOE17" s="11"/>
      <c r="LOF17" s="11"/>
      <c r="LOG17" s="11"/>
      <c r="LOH17" s="11"/>
      <c r="LOI17" s="11"/>
      <c r="LOJ17" s="11"/>
      <c r="LOK17" s="11"/>
      <c r="LOL17" s="11"/>
      <c r="LOM17" s="11"/>
      <c r="LON17" s="11"/>
      <c r="LOO17" s="11"/>
      <c r="LOP17" s="11"/>
      <c r="LOQ17" s="11"/>
      <c r="LOR17" s="11"/>
      <c r="LOS17" s="11"/>
      <c r="LOT17" s="11"/>
      <c r="LOU17" s="11"/>
      <c r="LOV17" s="11"/>
      <c r="LOW17" s="11"/>
      <c r="LOX17" s="11"/>
      <c r="LOY17" s="11"/>
      <c r="LOZ17" s="11"/>
      <c r="LPA17" s="11"/>
      <c r="LPB17" s="11"/>
      <c r="LPC17" s="11"/>
      <c r="LPD17" s="11"/>
      <c r="LPE17" s="11"/>
      <c r="LPF17" s="11"/>
      <c r="LPG17" s="11"/>
      <c r="LPH17" s="11"/>
      <c r="LPI17" s="11"/>
      <c r="LPJ17" s="11"/>
      <c r="LPK17" s="11"/>
      <c r="LPL17" s="11"/>
      <c r="LPM17" s="11"/>
      <c r="LPN17" s="11"/>
      <c r="LPO17" s="11"/>
      <c r="LPP17" s="11"/>
      <c r="LPQ17" s="11"/>
      <c r="LPR17" s="11"/>
      <c r="LPS17" s="11"/>
      <c r="LPT17" s="11"/>
      <c r="LPU17" s="11"/>
      <c r="LPV17" s="11"/>
      <c r="LPW17" s="11"/>
      <c r="LPX17" s="11"/>
      <c r="LPY17" s="11"/>
      <c r="LPZ17" s="11"/>
      <c r="LQA17" s="11"/>
      <c r="LQB17" s="11"/>
      <c r="LQC17" s="11"/>
      <c r="LQD17" s="11"/>
      <c r="LQE17" s="11"/>
      <c r="LQF17" s="11"/>
      <c r="LQG17" s="11"/>
      <c r="LQH17" s="11"/>
      <c r="LQI17" s="11"/>
      <c r="LQJ17" s="11"/>
      <c r="LQK17" s="11"/>
      <c r="LQL17" s="11"/>
      <c r="LQM17" s="11"/>
      <c r="LQN17" s="11"/>
      <c r="LQO17" s="11"/>
      <c r="LQP17" s="11"/>
      <c r="LQQ17" s="11"/>
      <c r="LQR17" s="11"/>
      <c r="LQS17" s="11"/>
      <c r="LQT17" s="11"/>
      <c r="LQU17" s="11"/>
      <c r="LQV17" s="11"/>
      <c r="LQW17" s="11"/>
      <c r="LQX17" s="11"/>
      <c r="LQY17" s="11"/>
      <c r="LQZ17" s="11"/>
      <c r="LRA17" s="11"/>
      <c r="LRB17" s="11"/>
      <c r="LRC17" s="11"/>
      <c r="LRD17" s="11"/>
      <c r="LRE17" s="11"/>
      <c r="LRF17" s="11"/>
      <c r="LRG17" s="11"/>
      <c r="LRH17" s="11"/>
      <c r="LRI17" s="11"/>
      <c r="LRJ17" s="11"/>
      <c r="LRK17" s="11"/>
      <c r="LRL17" s="11"/>
      <c r="LRM17" s="11"/>
      <c r="LRN17" s="11"/>
      <c r="LRO17" s="11"/>
      <c r="LRP17" s="11"/>
      <c r="LRQ17" s="11"/>
      <c r="LRR17" s="11"/>
      <c r="LRS17" s="11"/>
      <c r="LRT17" s="11"/>
      <c r="LRU17" s="11"/>
      <c r="LRV17" s="11"/>
      <c r="LRW17" s="11"/>
      <c r="LRX17" s="11"/>
      <c r="LRY17" s="11"/>
      <c r="LRZ17" s="11"/>
      <c r="LSA17" s="11"/>
      <c r="LSB17" s="11"/>
      <c r="LSC17" s="11"/>
      <c r="LSD17" s="11"/>
      <c r="LSE17" s="11"/>
      <c r="LSF17" s="11"/>
      <c r="LSG17" s="11"/>
      <c r="LSH17" s="11"/>
      <c r="LSI17" s="11"/>
      <c r="LSJ17" s="11"/>
      <c r="LSK17" s="11"/>
      <c r="LSL17" s="11"/>
      <c r="LSM17" s="11"/>
      <c r="LSN17" s="11"/>
      <c r="LSO17" s="11"/>
      <c r="LSP17" s="11"/>
      <c r="LSQ17" s="11"/>
      <c r="LSR17" s="11"/>
      <c r="LSS17" s="11"/>
      <c r="LST17" s="11"/>
      <c r="LSU17" s="11"/>
      <c r="LSV17" s="11"/>
      <c r="LSW17" s="11"/>
      <c r="LSX17" s="11"/>
      <c r="LSY17" s="11"/>
      <c r="LSZ17" s="11"/>
      <c r="LTA17" s="11"/>
      <c r="LTB17" s="11"/>
      <c r="LTC17" s="11"/>
      <c r="LTD17" s="11"/>
      <c r="LTE17" s="11"/>
      <c r="LTF17" s="11"/>
      <c r="LTG17" s="11"/>
      <c r="LTH17" s="11"/>
      <c r="LTI17" s="11"/>
      <c r="LTJ17" s="11"/>
      <c r="LTK17" s="11"/>
      <c r="LTL17" s="11"/>
      <c r="LTM17" s="11"/>
      <c r="LTN17" s="11"/>
      <c r="LTO17" s="11"/>
      <c r="LTP17" s="11"/>
      <c r="LTQ17" s="11"/>
      <c r="LTR17" s="11"/>
      <c r="LTS17" s="11"/>
      <c r="LTT17" s="11"/>
      <c r="LTU17" s="11"/>
      <c r="LTV17" s="11"/>
      <c r="LTW17" s="11"/>
      <c r="LTX17" s="11"/>
      <c r="LTY17" s="11"/>
      <c r="LTZ17" s="11"/>
      <c r="LUA17" s="11"/>
      <c r="LUB17" s="11"/>
      <c r="LUC17" s="11"/>
      <c r="LUD17" s="11"/>
      <c r="LUE17" s="11"/>
      <c r="LUF17" s="11"/>
      <c r="LUG17" s="11"/>
      <c r="LUH17" s="11"/>
      <c r="LUI17" s="11"/>
      <c r="LUJ17" s="11"/>
      <c r="LUK17" s="11"/>
      <c r="LUL17" s="11"/>
      <c r="LUM17" s="11"/>
      <c r="LUN17" s="11"/>
      <c r="LUO17" s="11"/>
      <c r="LUP17" s="11"/>
      <c r="LUQ17" s="11"/>
      <c r="LUR17" s="11"/>
      <c r="LUS17" s="11"/>
      <c r="LUT17" s="11"/>
      <c r="LUU17" s="11"/>
      <c r="LUV17" s="11"/>
      <c r="LUW17" s="11"/>
      <c r="LUX17" s="11"/>
      <c r="LUY17" s="11"/>
      <c r="LUZ17" s="11"/>
      <c r="LVA17" s="11"/>
      <c r="LVB17" s="11"/>
      <c r="LVC17" s="11"/>
      <c r="LVD17" s="11"/>
      <c r="LVE17" s="11"/>
      <c r="LVF17" s="11"/>
      <c r="LVG17" s="11"/>
      <c r="LVH17" s="11"/>
      <c r="LVI17" s="11"/>
      <c r="LVJ17" s="11"/>
      <c r="LVK17" s="11"/>
      <c r="LVL17" s="11"/>
      <c r="LVM17" s="11"/>
      <c r="LVN17" s="11"/>
      <c r="LVO17" s="11"/>
      <c r="LVP17" s="11"/>
      <c r="LVQ17" s="11"/>
      <c r="LVR17" s="11"/>
      <c r="LVS17" s="11"/>
      <c r="LVT17" s="11"/>
      <c r="LVU17" s="11"/>
      <c r="LVV17" s="11"/>
      <c r="LVW17" s="11"/>
      <c r="LVX17" s="11"/>
      <c r="LVY17" s="11"/>
      <c r="LVZ17" s="11"/>
      <c r="LWA17" s="11"/>
      <c r="LWB17" s="11"/>
      <c r="LWC17" s="11"/>
      <c r="LWD17" s="11"/>
      <c r="LWE17" s="11"/>
      <c r="LWF17" s="11"/>
      <c r="LWG17" s="11"/>
      <c r="LWH17" s="11"/>
      <c r="LWI17" s="11"/>
      <c r="LWJ17" s="11"/>
      <c r="LWK17" s="11"/>
      <c r="LWL17" s="11"/>
      <c r="LWM17" s="11"/>
      <c r="LWN17" s="11"/>
      <c r="LWO17" s="11"/>
      <c r="LWP17" s="11"/>
      <c r="LWQ17" s="11"/>
      <c r="LWR17" s="11"/>
      <c r="LWS17" s="11"/>
      <c r="LWT17" s="11"/>
      <c r="LWU17" s="11"/>
      <c r="LWV17" s="11"/>
      <c r="LWW17" s="11"/>
      <c r="LWX17" s="11"/>
      <c r="LWY17" s="11"/>
      <c r="LWZ17" s="11"/>
      <c r="LXA17" s="11"/>
      <c r="LXB17" s="11"/>
      <c r="LXC17" s="11"/>
      <c r="LXD17" s="11"/>
      <c r="LXE17" s="11"/>
      <c r="LXF17" s="11"/>
      <c r="LXG17" s="11"/>
      <c r="LXH17" s="11"/>
      <c r="LXI17" s="11"/>
      <c r="LXJ17" s="11"/>
      <c r="LXK17" s="11"/>
      <c r="LXL17" s="11"/>
      <c r="LXM17" s="11"/>
      <c r="LXN17" s="11"/>
      <c r="LXO17" s="11"/>
      <c r="LXP17" s="11"/>
      <c r="LXQ17" s="11"/>
      <c r="LXR17" s="11"/>
      <c r="LXS17" s="11"/>
      <c r="LXT17" s="11"/>
      <c r="LXU17" s="11"/>
      <c r="LXV17" s="11"/>
      <c r="LXW17" s="11"/>
      <c r="LXX17" s="11"/>
      <c r="LXY17" s="11"/>
      <c r="LXZ17" s="11"/>
      <c r="LYA17" s="11"/>
      <c r="LYB17" s="11"/>
      <c r="LYC17" s="11"/>
      <c r="LYD17" s="11"/>
      <c r="LYE17" s="11"/>
      <c r="LYF17" s="11"/>
      <c r="LYG17" s="11"/>
      <c r="LYH17" s="11"/>
      <c r="LYI17" s="11"/>
      <c r="LYJ17" s="11"/>
      <c r="LYK17" s="11"/>
      <c r="LYL17" s="11"/>
      <c r="LYM17" s="11"/>
      <c r="LYN17" s="11"/>
      <c r="LYO17" s="11"/>
      <c r="LYP17" s="11"/>
      <c r="LYQ17" s="11"/>
      <c r="LYR17" s="11"/>
      <c r="LYS17" s="11"/>
      <c r="LYT17" s="11"/>
      <c r="LYU17" s="11"/>
      <c r="LYV17" s="11"/>
      <c r="LYW17" s="11"/>
      <c r="LYX17" s="11"/>
      <c r="LYY17" s="11"/>
      <c r="LYZ17" s="11"/>
      <c r="LZA17" s="11"/>
      <c r="LZB17" s="11"/>
      <c r="LZC17" s="11"/>
      <c r="LZD17" s="11"/>
      <c r="LZE17" s="11"/>
      <c r="LZF17" s="11"/>
      <c r="LZG17" s="11"/>
      <c r="LZH17" s="11"/>
      <c r="LZI17" s="11"/>
      <c r="LZJ17" s="11"/>
      <c r="LZK17" s="11"/>
      <c r="LZL17" s="11"/>
      <c r="LZM17" s="11"/>
      <c r="LZN17" s="11"/>
      <c r="LZO17" s="11"/>
      <c r="LZP17" s="11"/>
      <c r="LZQ17" s="11"/>
      <c r="LZR17" s="11"/>
      <c r="LZS17" s="11"/>
      <c r="LZT17" s="11"/>
      <c r="LZU17" s="11"/>
      <c r="LZV17" s="11"/>
      <c r="LZW17" s="11"/>
      <c r="LZX17" s="11"/>
      <c r="LZY17" s="11"/>
      <c r="LZZ17" s="11"/>
      <c r="MAA17" s="11"/>
      <c r="MAB17" s="11"/>
      <c r="MAC17" s="11"/>
      <c r="MAD17" s="11"/>
      <c r="MAE17" s="11"/>
      <c r="MAF17" s="11"/>
      <c r="MAG17" s="11"/>
      <c r="MAH17" s="11"/>
      <c r="MAI17" s="11"/>
      <c r="MAJ17" s="11"/>
      <c r="MAK17" s="11"/>
      <c r="MAL17" s="11"/>
      <c r="MAM17" s="11"/>
      <c r="MAN17" s="11"/>
      <c r="MAO17" s="11"/>
      <c r="MAP17" s="11"/>
      <c r="MAQ17" s="11"/>
      <c r="MAR17" s="11"/>
      <c r="MAS17" s="11"/>
      <c r="MAT17" s="11"/>
      <c r="MAU17" s="11"/>
      <c r="MAV17" s="11"/>
      <c r="MAW17" s="11"/>
      <c r="MAX17" s="11"/>
      <c r="MAY17" s="11"/>
      <c r="MAZ17" s="11"/>
      <c r="MBA17" s="11"/>
      <c r="MBB17" s="11"/>
      <c r="MBC17" s="11"/>
      <c r="MBD17" s="11"/>
      <c r="MBE17" s="11"/>
      <c r="MBF17" s="11"/>
      <c r="MBG17" s="11"/>
      <c r="MBH17" s="11"/>
      <c r="MBI17" s="11"/>
      <c r="MBJ17" s="11"/>
      <c r="MBK17" s="11"/>
      <c r="MBL17" s="11"/>
      <c r="MBM17" s="11"/>
      <c r="MBN17" s="11"/>
      <c r="MBO17" s="11"/>
      <c r="MBP17" s="11"/>
      <c r="MBQ17" s="11"/>
      <c r="MBR17" s="11"/>
      <c r="MBS17" s="11"/>
      <c r="MBT17" s="11"/>
      <c r="MBU17" s="11"/>
      <c r="MBV17" s="11"/>
      <c r="MBW17" s="11"/>
      <c r="MBX17" s="11"/>
      <c r="MBY17" s="11"/>
      <c r="MBZ17" s="11"/>
      <c r="MCA17" s="11"/>
      <c r="MCB17" s="11"/>
      <c r="MCC17" s="11"/>
      <c r="MCD17" s="11"/>
      <c r="MCE17" s="11"/>
      <c r="MCF17" s="11"/>
      <c r="MCG17" s="11"/>
      <c r="MCH17" s="11"/>
      <c r="MCI17" s="11"/>
      <c r="MCJ17" s="11"/>
      <c r="MCK17" s="11"/>
      <c r="MCL17" s="11"/>
      <c r="MCM17" s="11"/>
      <c r="MCN17" s="11"/>
      <c r="MCO17" s="11"/>
      <c r="MCP17" s="11"/>
      <c r="MCQ17" s="11"/>
      <c r="MCR17" s="11"/>
      <c r="MCS17" s="11"/>
      <c r="MCT17" s="11"/>
      <c r="MCU17" s="11"/>
      <c r="MCV17" s="11"/>
      <c r="MCW17" s="11"/>
      <c r="MCX17" s="11"/>
      <c r="MCY17" s="11"/>
      <c r="MCZ17" s="11"/>
      <c r="MDA17" s="11"/>
      <c r="MDB17" s="11"/>
      <c r="MDC17" s="11"/>
      <c r="MDD17" s="11"/>
      <c r="MDE17" s="11"/>
      <c r="MDF17" s="11"/>
      <c r="MDG17" s="11"/>
      <c r="MDH17" s="11"/>
      <c r="MDI17" s="11"/>
      <c r="MDJ17" s="11"/>
      <c r="MDK17" s="11"/>
      <c r="MDL17" s="11"/>
      <c r="MDM17" s="11"/>
      <c r="MDN17" s="11"/>
      <c r="MDO17" s="11"/>
      <c r="MDP17" s="11"/>
      <c r="MDQ17" s="11"/>
      <c r="MDR17" s="11"/>
      <c r="MDS17" s="11"/>
      <c r="MDT17" s="11"/>
      <c r="MDU17" s="11"/>
      <c r="MDV17" s="11"/>
      <c r="MDW17" s="11"/>
      <c r="MDX17" s="11"/>
      <c r="MDY17" s="11"/>
      <c r="MDZ17" s="11"/>
      <c r="MEA17" s="11"/>
      <c r="MEB17" s="11"/>
      <c r="MEC17" s="11"/>
      <c r="MED17" s="11"/>
      <c r="MEE17" s="11"/>
      <c r="MEF17" s="11"/>
      <c r="MEG17" s="11"/>
      <c r="MEH17" s="11"/>
      <c r="MEI17" s="11"/>
      <c r="MEJ17" s="11"/>
      <c r="MEK17" s="11"/>
      <c r="MEL17" s="11"/>
      <c r="MEM17" s="11"/>
      <c r="MEN17" s="11"/>
      <c r="MEO17" s="11"/>
      <c r="MEP17" s="11"/>
      <c r="MEQ17" s="11"/>
      <c r="MER17" s="11"/>
      <c r="MES17" s="11"/>
      <c r="MET17" s="11"/>
      <c r="MEU17" s="11"/>
      <c r="MEV17" s="11"/>
      <c r="MEW17" s="11"/>
      <c r="MEX17" s="11"/>
      <c r="MEY17" s="11"/>
      <c r="MEZ17" s="11"/>
      <c r="MFA17" s="11"/>
      <c r="MFB17" s="11"/>
      <c r="MFC17" s="11"/>
      <c r="MFD17" s="11"/>
      <c r="MFE17" s="11"/>
      <c r="MFF17" s="11"/>
      <c r="MFG17" s="11"/>
      <c r="MFH17" s="11"/>
      <c r="MFI17" s="11"/>
      <c r="MFJ17" s="11"/>
      <c r="MFK17" s="11"/>
      <c r="MFL17" s="11"/>
      <c r="MFM17" s="11"/>
      <c r="MFN17" s="11"/>
      <c r="MFO17" s="11"/>
      <c r="MFP17" s="11"/>
      <c r="MFQ17" s="11"/>
      <c r="MFR17" s="11"/>
      <c r="MFS17" s="11"/>
      <c r="MFT17" s="11"/>
      <c r="MFU17" s="11"/>
      <c r="MFV17" s="11"/>
      <c r="MFW17" s="11"/>
      <c r="MFX17" s="11"/>
      <c r="MFY17" s="11"/>
      <c r="MFZ17" s="11"/>
      <c r="MGA17" s="11"/>
      <c r="MGB17" s="11"/>
      <c r="MGC17" s="11"/>
      <c r="MGD17" s="11"/>
      <c r="MGE17" s="11"/>
      <c r="MGF17" s="11"/>
      <c r="MGG17" s="11"/>
      <c r="MGH17" s="11"/>
      <c r="MGI17" s="11"/>
      <c r="MGJ17" s="11"/>
      <c r="MGK17" s="11"/>
      <c r="MGL17" s="11"/>
      <c r="MGM17" s="11"/>
      <c r="MGN17" s="11"/>
      <c r="MGO17" s="11"/>
      <c r="MGP17" s="11"/>
      <c r="MGQ17" s="11"/>
      <c r="MGR17" s="11"/>
      <c r="MGS17" s="11"/>
      <c r="MGT17" s="11"/>
      <c r="MGU17" s="11"/>
      <c r="MGV17" s="11"/>
      <c r="MGW17" s="11"/>
      <c r="MGX17" s="11"/>
      <c r="MGY17" s="11"/>
      <c r="MGZ17" s="11"/>
      <c r="MHA17" s="11"/>
      <c r="MHB17" s="11"/>
      <c r="MHC17" s="11"/>
      <c r="MHD17" s="11"/>
      <c r="MHE17" s="11"/>
      <c r="MHF17" s="11"/>
      <c r="MHG17" s="11"/>
      <c r="MHH17" s="11"/>
      <c r="MHI17" s="11"/>
      <c r="MHJ17" s="11"/>
      <c r="MHK17" s="11"/>
      <c r="MHL17" s="11"/>
      <c r="MHM17" s="11"/>
      <c r="MHN17" s="11"/>
      <c r="MHO17" s="11"/>
      <c r="MHP17" s="11"/>
      <c r="MHQ17" s="11"/>
      <c r="MHR17" s="11"/>
      <c r="MHS17" s="11"/>
      <c r="MHT17" s="11"/>
      <c r="MHU17" s="11"/>
      <c r="MHV17" s="11"/>
      <c r="MHW17" s="11"/>
      <c r="MHX17" s="11"/>
      <c r="MHY17" s="11"/>
      <c r="MHZ17" s="11"/>
      <c r="MIA17" s="11"/>
      <c r="MIB17" s="11"/>
      <c r="MIC17" s="11"/>
      <c r="MID17" s="11"/>
      <c r="MIE17" s="11"/>
      <c r="MIF17" s="11"/>
      <c r="MIG17" s="11"/>
      <c r="MIH17" s="11"/>
      <c r="MII17" s="11"/>
      <c r="MIJ17" s="11"/>
      <c r="MIK17" s="11"/>
      <c r="MIL17" s="11"/>
      <c r="MIM17" s="11"/>
      <c r="MIN17" s="11"/>
      <c r="MIO17" s="11"/>
      <c r="MIP17" s="11"/>
      <c r="MIQ17" s="11"/>
      <c r="MIR17" s="11"/>
      <c r="MIS17" s="11"/>
      <c r="MIT17" s="11"/>
      <c r="MIU17" s="11"/>
      <c r="MIV17" s="11"/>
      <c r="MIW17" s="11"/>
      <c r="MIX17" s="11"/>
      <c r="MIY17" s="11"/>
      <c r="MIZ17" s="11"/>
      <c r="MJA17" s="11"/>
      <c r="MJB17" s="11"/>
      <c r="MJC17" s="11"/>
      <c r="MJD17" s="11"/>
      <c r="MJE17" s="11"/>
      <c r="MJF17" s="11"/>
      <c r="MJG17" s="11"/>
      <c r="MJH17" s="11"/>
      <c r="MJI17" s="11"/>
      <c r="MJJ17" s="11"/>
      <c r="MJK17" s="11"/>
      <c r="MJL17" s="11"/>
      <c r="MJM17" s="11"/>
      <c r="MJN17" s="11"/>
      <c r="MJO17" s="11"/>
      <c r="MJP17" s="11"/>
      <c r="MJQ17" s="11"/>
      <c r="MJR17" s="11"/>
      <c r="MJS17" s="11"/>
      <c r="MJT17" s="11"/>
      <c r="MJU17" s="11"/>
      <c r="MJV17" s="11"/>
      <c r="MJW17" s="11"/>
      <c r="MJX17" s="11"/>
      <c r="MJY17" s="11"/>
      <c r="MJZ17" s="11"/>
      <c r="MKA17" s="11"/>
      <c r="MKB17" s="11"/>
      <c r="MKC17" s="11"/>
      <c r="MKD17" s="11"/>
      <c r="MKE17" s="11"/>
      <c r="MKF17" s="11"/>
      <c r="MKG17" s="11"/>
      <c r="MKH17" s="11"/>
      <c r="MKI17" s="11"/>
      <c r="MKJ17" s="11"/>
      <c r="MKK17" s="11"/>
      <c r="MKL17" s="11"/>
      <c r="MKM17" s="11"/>
      <c r="MKN17" s="11"/>
      <c r="MKO17" s="11"/>
      <c r="MKP17" s="11"/>
      <c r="MKQ17" s="11"/>
      <c r="MKR17" s="11"/>
      <c r="MKS17" s="11"/>
      <c r="MKT17" s="11"/>
      <c r="MKU17" s="11"/>
      <c r="MKV17" s="11"/>
      <c r="MKW17" s="11"/>
      <c r="MKX17" s="11"/>
      <c r="MKY17" s="11"/>
      <c r="MKZ17" s="11"/>
      <c r="MLA17" s="11"/>
      <c r="MLB17" s="11"/>
      <c r="MLC17" s="11"/>
      <c r="MLD17" s="11"/>
      <c r="MLE17" s="11"/>
      <c r="MLF17" s="11"/>
      <c r="MLG17" s="11"/>
      <c r="MLH17" s="11"/>
      <c r="MLI17" s="11"/>
      <c r="MLJ17" s="11"/>
      <c r="MLK17" s="11"/>
      <c r="MLL17" s="11"/>
      <c r="MLM17" s="11"/>
      <c r="MLN17" s="11"/>
      <c r="MLO17" s="11"/>
      <c r="MLP17" s="11"/>
      <c r="MLQ17" s="11"/>
      <c r="MLR17" s="11"/>
      <c r="MLS17" s="11"/>
      <c r="MLT17" s="11"/>
      <c r="MLU17" s="11"/>
      <c r="MLV17" s="11"/>
      <c r="MLW17" s="11"/>
      <c r="MLX17" s="11"/>
      <c r="MLY17" s="11"/>
      <c r="MLZ17" s="11"/>
      <c r="MMA17" s="11"/>
      <c r="MMB17" s="11"/>
      <c r="MMC17" s="11"/>
      <c r="MMD17" s="11"/>
      <c r="MME17" s="11"/>
      <c r="MMF17" s="11"/>
      <c r="MMG17" s="11"/>
      <c r="MMH17" s="11"/>
      <c r="MMI17" s="11"/>
      <c r="MMJ17" s="11"/>
      <c r="MMK17" s="11"/>
      <c r="MML17" s="11"/>
      <c r="MMM17" s="11"/>
      <c r="MMN17" s="11"/>
      <c r="MMO17" s="11"/>
      <c r="MMP17" s="11"/>
      <c r="MMQ17" s="11"/>
      <c r="MMR17" s="11"/>
      <c r="MMS17" s="11"/>
      <c r="MMT17" s="11"/>
      <c r="MMU17" s="11"/>
      <c r="MMV17" s="11"/>
      <c r="MMW17" s="11"/>
      <c r="MMX17" s="11"/>
      <c r="MMY17" s="11"/>
      <c r="MMZ17" s="11"/>
      <c r="MNA17" s="11"/>
      <c r="MNB17" s="11"/>
      <c r="MNC17" s="11"/>
      <c r="MND17" s="11"/>
      <c r="MNE17" s="11"/>
      <c r="MNF17" s="11"/>
      <c r="MNG17" s="11"/>
      <c r="MNH17" s="11"/>
      <c r="MNI17" s="11"/>
      <c r="MNJ17" s="11"/>
      <c r="MNK17" s="11"/>
      <c r="MNL17" s="11"/>
      <c r="MNM17" s="11"/>
      <c r="MNN17" s="11"/>
      <c r="MNO17" s="11"/>
      <c r="MNP17" s="11"/>
      <c r="MNQ17" s="11"/>
      <c r="MNR17" s="11"/>
      <c r="MNS17" s="11"/>
      <c r="MNT17" s="11"/>
      <c r="MNU17" s="11"/>
      <c r="MNV17" s="11"/>
      <c r="MNW17" s="11"/>
      <c r="MNX17" s="11"/>
      <c r="MNY17" s="11"/>
      <c r="MNZ17" s="11"/>
      <c r="MOA17" s="11"/>
      <c r="MOB17" s="11"/>
      <c r="MOC17" s="11"/>
      <c r="MOD17" s="11"/>
      <c r="MOE17" s="11"/>
      <c r="MOF17" s="11"/>
      <c r="MOG17" s="11"/>
      <c r="MOH17" s="11"/>
      <c r="MOI17" s="11"/>
      <c r="MOJ17" s="11"/>
      <c r="MOK17" s="11"/>
      <c r="MOL17" s="11"/>
      <c r="MOM17" s="11"/>
      <c r="MON17" s="11"/>
      <c r="MOO17" s="11"/>
      <c r="MOP17" s="11"/>
      <c r="MOQ17" s="11"/>
      <c r="MOR17" s="11"/>
      <c r="MOS17" s="11"/>
      <c r="MOT17" s="11"/>
      <c r="MOU17" s="11"/>
      <c r="MOV17" s="11"/>
      <c r="MOW17" s="11"/>
      <c r="MOX17" s="11"/>
      <c r="MOY17" s="11"/>
      <c r="MOZ17" s="11"/>
      <c r="MPA17" s="11"/>
      <c r="MPB17" s="11"/>
      <c r="MPC17" s="11"/>
      <c r="MPD17" s="11"/>
      <c r="MPE17" s="11"/>
      <c r="MPF17" s="11"/>
      <c r="MPG17" s="11"/>
      <c r="MPH17" s="11"/>
      <c r="MPI17" s="11"/>
      <c r="MPJ17" s="11"/>
      <c r="MPK17" s="11"/>
      <c r="MPL17" s="11"/>
      <c r="MPM17" s="11"/>
      <c r="MPN17" s="11"/>
      <c r="MPO17" s="11"/>
      <c r="MPP17" s="11"/>
      <c r="MPQ17" s="11"/>
      <c r="MPR17" s="11"/>
      <c r="MPS17" s="11"/>
      <c r="MPT17" s="11"/>
      <c r="MPU17" s="11"/>
      <c r="MPV17" s="11"/>
      <c r="MPW17" s="11"/>
      <c r="MPX17" s="11"/>
      <c r="MPY17" s="11"/>
      <c r="MPZ17" s="11"/>
      <c r="MQA17" s="11"/>
      <c r="MQB17" s="11"/>
      <c r="MQC17" s="11"/>
      <c r="MQD17" s="11"/>
      <c r="MQE17" s="11"/>
      <c r="MQF17" s="11"/>
      <c r="MQG17" s="11"/>
      <c r="MQH17" s="11"/>
      <c r="MQI17" s="11"/>
      <c r="MQJ17" s="11"/>
      <c r="MQK17" s="11"/>
      <c r="MQL17" s="11"/>
      <c r="MQM17" s="11"/>
      <c r="MQN17" s="11"/>
      <c r="MQO17" s="11"/>
      <c r="MQP17" s="11"/>
      <c r="MQQ17" s="11"/>
      <c r="MQR17" s="11"/>
      <c r="MQS17" s="11"/>
      <c r="MQT17" s="11"/>
      <c r="MQU17" s="11"/>
      <c r="MQV17" s="11"/>
      <c r="MQW17" s="11"/>
      <c r="MQX17" s="11"/>
      <c r="MQY17" s="11"/>
      <c r="MQZ17" s="11"/>
      <c r="MRA17" s="11"/>
      <c r="MRB17" s="11"/>
      <c r="MRC17" s="11"/>
      <c r="MRD17" s="11"/>
      <c r="MRE17" s="11"/>
      <c r="MRF17" s="11"/>
      <c r="MRG17" s="11"/>
      <c r="MRH17" s="11"/>
      <c r="MRI17" s="11"/>
      <c r="MRJ17" s="11"/>
      <c r="MRK17" s="11"/>
      <c r="MRL17" s="11"/>
      <c r="MRM17" s="11"/>
      <c r="MRN17" s="11"/>
      <c r="MRO17" s="11"/>
      <c r="MRP17" s="11"/>
      <c r="MRQ17" s="11"/>
      <c r="MRR17" s="11"/>
      <c r="MRS17" s="11"/>
      <c r="MRT17" s="11"/>
      <c r="MRU17" s="11"/>
      <c r="MRV17" s="11"/>
      <c r="MRW17" s="11"/>
      <c r="MRX17" s="11"/>
      <c r="MRY17" s="11"/>
      <c r="MRZ17" s="11"/>
      <c r="MSA17" s="11"/>
      <c r="MSB17" s="11"/>
      <c r="MSC17" s="11"/>
      <c r="MSD17" s="11"/>
      <c r="MSE17" s="11"/>
      <c r="MSF17" s="11"/>
      <c r="MSG17" s="11"/>
      <c r="MSH17" s="11"/>
      <c r="MSI17" s="11"/>
      <c r="MSJ17" s="11"/>
      <c r="MSK17" s="11"/>
      <c r="MSL17" s="11"/>
      <c r="MSM17" s="11"/>
      <c r="MSN17" s="11"/>
      <c r="MSO17" s="11"/>
      <c r="MSP17" s="11"/>
      <c r="MSQ17" s="11"/>
      <c r="MSR17" s="11"/>
      <c r="MSS17" s="11"/>
      <c r="MST17" s="11"/>
      <c r="MSU17" s="11"/>
      <c r="MSV17" s="11"/>
      <c r="MSW17" s="11"/>
      <c r="MSX17" s="11"/>
      <c r="MSY17" s="11"/>
      <c r="MSZ17" s="11"/>
      <c r="MTA17" s="11"/>
      <c r="MTB17" s="11"/>
      <c r="MTC17" s="11"/>
      <c r="MTD17" s="11"/>
      <c r="MTE17" s="11"/>
      <c r="MTF17" s="11"/>
      <c r="MTG17" s="11"/>
      <c r="MTH17" s="11"/>
      <c r="MTI17" s="11"/>
      <c r="MTJ17" s="11"/>
      <c r="MTK17" s="11"/>
      <c r="MTL17" s="11"/>
      <c r="MTM17" s="11"/>
      <c r="MTN17" s="11"/>
      <c r="MTO17" s="11"/>
      <c r="MTP17" s="11"/>
      <c r="MTQ17" s="11"/>
      <c r="MTR17" s="11"/>
      <c r="MTS17" s="11"/>
      <c r="MTT17" s="11"/>
      <c r="MTU17" s="11"/>
      <c r="MTV17" s="11"/>
      <c r="MTW17" s="11"/>
      <c r="MTX17" s="11"/>
      <c r="MTY17" s="11"/>
      <c r="MTZ17" s="11"/>
      <c r="MUA17" s="11"/>
      <c r="MUB17" s="11"/>
      <c r="MUC17" s="11"/>
      <c r="MUD17" s="11"/>
      <c r="MUE17" s="11"/>
      <c r="MUF17" s="11"/>
      <c r="MUG17" s="11"/>
      <c r="MUH17" s="11"/>
      <c r="MUI17" s="11"/>
      <c r="MUJ17" s="11"/>
      <c r="MUK17" s="11"/>
      <c r="MUL17" s="11"/>
      <c r="MUM17" s="11"/>
      <c r="MUN17" s="11"/>
      <c r="MUO17" s="11"/>
      <c r="MUP17" s="11"/>
      <c r="MUQ17" s="11"/>
      <c r="MUR17" s="11"/>
      <c r="MUS17" s="11"/>
      <c r="MUT17" s="11"/>
      <c r="MUU17" s="11"/>
      <c r="MUV17" s="11"/>
      <c r="MUW17" s="11"/>
      <c r="MUX17" s="11"/>
      <c r="MUY17" s="11"/>
      <c r="MUZ17" s="11"/>
      <c r="MVA17" s="11"/>
      <c r="MVB17" s="11"/>
      <c r="MVC17" s="11"/>
      <c r="MVD17" s="11"/>
      <c r="MVE17" s="11"/>
      <c r="MVF17" s="11"/>
      <c r="MVG17" s="11"/>
      <c r="MVH17" s="11"/>
      <c r="MVI17" s="11"/>
      <c r="MVJ17" s="11"/>
      <c r="MVK17" s="11"/>
      <c r="MVL17" s="11"/>
      <c r="MVM17" s="11"/>
      <c r="MVN17" s="11"/>
      <c r="MVO17" s="11"/>
      <c r="MVP17" s="11"/>
      <c r="MVQ17" s="11"/>
      <c r="MVR17" s="11"/>
      <c r="MVS17" s="11"/>
      <c r="MVT17" s="11"/>
      <c r="MVU17" s="11"/>
      <c r="MVV17" s="11"/>
      <c r="MVW17" s="11"/>
      <c r="MVX17" s="11"/>
      <c r="MVY17" s="11"/>
      <c r="MVZ17" s="11"/>
      <c r="MWA17" s="11"/>
      <c r="MWB17" s="11"/>
      <c r="MWC17" s="11"/>
      <c r="MWD17" s="11"/>
      <c r="MWE17" s="11"/>
      <c r="MWF17" s="11"/>
      <c r="MWG17" s="11"/>
      <c r="MWH17" s="11"/>
      <c r="MWI17" s="11"/>
      <c r="MWJ17" s="11"/>
      <c r="MWK17" s="11"/>
      <c r="MWL17" s="11"/>
      <c r="MWM17" s="11"/>
      <c r="MWN17" s="11"/>
      <c r="MWO17" s="11"/>
      <c r="MWP17" s="11"/>
      <c r="MWQ17" s="11"/>
      <c r="MWR17" s="11"/>
      <c r="MWS17" s="11"/>
      <c r="MWT17" s="11"/>
      <c r="MWU17" s="11"/>
      <c r="MWV17" s="11"/>
      <c r="MWW17" s="11"/>
      <c r="MWX17" s="11"/>
      <c r="MWY17" s="11"/>
      <c r="MWZ17" s="11"/>
      <c r="MXA17" s="11"/>
      <c r="MXB17" s="11"/>
      <c r="MXC17" s="11"/>
      <c r="MXD17" s="11"/>
      <c r="MXE17" s="11"/>
      <c r="MXF17" s="11"/>
      <c r="MXG17" s="11"/>
      <c r="MXH17" s="11"/>
      <c r="MXI17" s="11"/>
      <c r="MXJ17" s="11"/>
      <c r="MXK17" s="11"/>
      <c r="MXL17" s="11"/>
      <c r="MXM17" s="11"/>
      <c r="MXN17" s="11"/>
      <c r="MXO17" s="11"/>
      <c r="MXP17" s="11"/>
      <c r="MXQ17" s="11"/>
      <c r="MXR17" s="11"/>
      <c r="MXS17" s="11"/>
      <c r="MXT17" s="11"/>
      <c r="MXU17" s="11"/>
      <c r="MXV17" s="11"/>
      <c r="MXW17" s="11"/>
      <c r="MXX17" s="11"/>
      <c r="MXY17" s="11"/>
      <c r="MXZ17" s="11"/>
      <c r="MYA17" s="11"/>
      <c r="MYB17" s="11"/>
      <c r="MYC17" s="11"/>
      <c r="MYD17" s="11"/>
      <c r="MYE17" s="11"/>
      <c r="MYF17" s="11"/>
      <c r="MYG17" s="11"/>
      <c r="MYH17" s="11"/>
      <c r="MYI17" s="11"/>
      <c r="MYJ17" s="11"/>
      <c r="MYK17" s="11"/>
      <c r="MYL17" s="11"/>
      <c r="MYM17" s="11"/>
      <c r="MYN17" s="11"/>
      <c r="MYO17" s="11"/>
      <c r="MYP17" s="11"/>
      <c r="MYQ17" s="11"/>
      <c r="MYR17" s="11"/>
      <c r="MYS17" s="11"/>
      <c r="MYT17" s="11"/>
      <c r="MYU17" s="11"/>
      <c r="MYV17" s="11"/>
      <c r="MYW17" s="11"/>
      <c r="MYX17" s="11"/>
      <c r="MYY17" s="11"/>
      <c r="MYZ17" s="11"/>
      <c r="MZA17" s="11"/>
      <c r="MZB17" s="11"/>
      <c r="MZC17" s="11"/>
      <c r="MZD17" s="11"/>
      <c r="MZE17" s="11"/>
      <c r="MZF17" s="11"/>
      <c r="MZG17" s="11"/>
      <c r="MZH17" s="11"/>
      <c r="MZI17" s="11"/>
      <c r="MZJ17" s="11"/>
      <c r="MZK17" s="11"/>
      <c r="MZL17" s="11"/>
      <c r="MZM17" s="11"/>
      <c r="MZN17" s="11"/>
      <c r="MZO17" s="11"/>
      <c r="MZP17" s="11"/>
      <c r="MZQ17" s="11"/>
      <c r="MZR17" s="11"/>
      <c r="MZS17" s="11"/>
      <c r="MZT17" s="11"/>
      <c r="MZU17" s="11"/>
      <c r="MZV17" s="11"/>
      <c r="MZW17" s="11"/>
      <c r="MZX17" s="11"/>
      <c r="MZY17" s="11"/>
      <c r="MZZ17" s="11"/>
      <c r="NAA17" s="11"/>
      <c r="NAB17" s="11"/>
      <c r="NAC17" s="11"/>
      <c r="NAD17" s="11"/>
      <c r="NAE17" s="11"/>
      <c r="NAF17" s="11"/>
      <c r="NAG17" s="11"/>
      <c r="NAH17" s="11"/>
      <c r="NAI17" s="11"/>
      <c r="NAJ17" s="11"/>
      <c r="NAK17" s="11"/>
      <c r="NAL17" s="11"/>
      <c r="NAM17" s="11"/>
      <c r="NAN17" s="11"/>
      <c r="NAO17" s="11"/>
      <c r="NAP17" s="11"/>
      <c r="NAQ17" s="11"/>
      <c r="NAR17" s="11"/>
      <c r="NAS17" s="11"/>
      <c r="NAT17" s="11"/>
      <c r="NAU17" s="11"/>
      <c r="NAV17" s="11"/>
      <c r="NAW17" s="11"/>
      <c r="NAX17" s="11"/>
      <c r="NAY17" s="11"/>
      <c r="NAZ17" s="11"/>
      <c r="NBA17" s="11"/>
      <c r="NBB17" s="11"/>
      <c r="NBC17" s="11"/>
      <c r="NBD17" s="11"/>
      <c r="NBE17" s="11"/>
      <c r="NBF17" s="11"/>
      <c r="NBG17" s="11"/>
      <c r="NBH17" s="11"/>
      <c r="NBI17" s="11"/>
      <c r="NBJ17" s="11"/>
      <c r="NBK17" s="11"/>
      <c r="NBL17" s="11"/>
      <c r="NBM17" s="11"/>
      <c r="NBN17" s="11"/>
      <c r="NBO17" s="11"/>
      <c r="NBP17" s="11"/>
      <c r="NBQ17" s="11"/>
      <c r="NBR17" s="11"/>
      <c r="NBS17" s="11"/>
      <c r="NBT17" s="11"/>
      <c r="NBU17" s="11"/>
      <c r="NBV17" s="11"/>
      <c r="NBW17" s="11"/>
      <c r="NBX17" s="11"/>
      <c r="NBY17" s="11"/>
      <c r="NBZ17" s="11"/>
      <c r="NCA17" s="11"/>
      <c r="NCB17" s="11"/>
      <c r="NCC17" s="11"/>
      <c r="NCD17" s="11"/>
      <c r="NCE17" s="11"/>
      <c r="NCF17" s="11"/>
      <c r="NCG17" s="11"/>
      <c r="NCH17" s="11"/>
      <c r="NCI17" s="11"/>
      <c r="NCJ17" s="11"/>
      <c r="NCK17" s="11"/>
      <c r="NCL17" s="11"/>
      <c r="NCM17" s="11"/>
      <c r="NCN17" s="11"/>
      <c r="NCO17" s="11"/>
      <c r="NCP17" s="11"/>
      <c r="NCQ17" s="11"/>
      <c r="NCR17" s="11"/>
      <c r="NCS17" s="11"/>
      <c r="NCT17" s="11"/>
      <c r="NCU17" s="11"/>
      <c r="NCV17" s="11"/>
      <c r="NCW17" s="11"/>
      <c r="NCX17" s="11"/>
      <c r="NCY17" s="11"/>
      <c r="NCZ17" s="11"/>
      <c r="NDA17" s="11"/>
      <c r="NDB17" s="11"/>
      <c r="NDC17" s="11"/>
      <c r="NDD17" s="11"/>
      <c r="NDE17" s="11"/>
      <c r="NDF17" s="11"/>
      <c r="NDG17" s="11"/>
      <c r="NDH17" s="11"/>
      <c r="NDI17" s="11"/>
      <c r="NDJ17" s="11"/>
      <c r="NDK17" s="11"/>
      <c r="NDL17" s="11"/>
      <c r="NDM17" s="11"/>
      <c r="NDN17" s="11"/>
      <c r="NDO17" s="11"/>
      <c r="NDP17" s="11"/>
      <c r="NDQ17" s="11"/>
      <c r="NDR17" s="11"/>
      <c r="NDS17" s="11"/>
      <c r="NDT17" s="11"/>
      <c r="NDU17" s="11"/>
      <c r="NDV17" s="11"/>
      <c r="NDW17" s="11"/>
      <c r="NDX17" s="11"/>
      <c r="NDY17" s="11"/>
      <c r="NDZ17" s="11"/>
      <c r="NEA17" s="11"/>
      <c r="NEB17" s="11"/>
      <c r="NEC17" s="11"/>
      <c r="NED17" s="11"/>
      <c r="NEE17" s="11"/>
      <c r="NEF17" s="11"/>
      <c r="NEG17" s="11"/>
      <c r="NEH17" s="11"/>
      <c r="NEI17" s="11"/>
      <c r="NEJ17" s="11"/>
      <c r="NEK17" s="11"/>
      <c r="NEL17" s="11"/>
      <c r="NEM17" s="11"/>
      <c r="NEN17" s="11"/>
      <c r="NEO17" s="11"/>
      <c r="NEP17" s="11"/>
      <c r="NEQ17" s="11"/>
      <c r="NER17" s="11"/>
      <c r="NES17" s="11"/>
      <c r="NET17" s="11"/>
      <c r="NEU17" s="11"/>
      <c r="NEV17" s="11"/>
      <c r="NEW17" s="11"/>
      <c r="NEX17" s="11"/>
      <c r="NEY17" s="11"/>
      <c r="NEZ17" s="11"/>
      <c r="NFA17" s="11"/>
      <c r="NFB17" s="11"/>
      <c r="NFC17" s="11"/>
      <c r="NFD17" s="11"/>
      <c r="NFE17" s="11"/>
      <c r="NFF17" s="11"/>
      <c r="NFG17" s="11"/>
      <c r="NFH17" s="11"/>
      <c r="NFI17" s="11"/>
      <c r="NFJ17" s="11"/>
      <c r="NFK17" s="11"/>
      <c r="NFL17" s="11"/>
      <c r="NFM17" s="11"/>
      <c r="NFN17" s="11"/>
      <c r="NFO17" s="11"/>
      <c r="NFP17" s="11"/>
      <c r="NFQ17" s="11"/>
      <c r="NFR17" s="11"/>
      <c r="NFS17" s="11"/>
      <c r="NFT17" s="11"/>
      <c r="NFU17" s="11"/>
      <c r="NFV17" s="11"/>
      <c r="NFW17" s="11"/>
      <c r="NFX17" s="11"/>
      <c r="NFY17" s="11"/>
      <c r="NFZ17" s="11"/>
      <c r="NGA17" s="11"/>
      <c r="NGB17" s="11"/>
      <c r="NGC17" s="11"/>
      <c r="NGD17" s="11"/>
      <c r="NGE17" s="11"/>
      <c r="NGF17" s="11"/>
      <c r="NGG17" s="11"/>
      <c r="NGH17" s="11"/>
      <c r="NGI17" s="11"/>
      <c r="NGJ17" s="11"/>
      <c r="NGK17" s="11"/>
      <c r="NGL17" s="11"/>
      <c r="NGM17" s="11"/>
      <c r="NGN17" s="11"/>
      <c r="NGO17" s="11"/>
      <c r="NGP17" s="11"/>
      <c r="NGQ17" s="11"/>
      <c r="NGR17" s="11"/>
      <c r="NGS17" s="11"/>
      <c r="NGT17" s="11"/>
      <c r="NGU17" s="11"/>
      <c r="NGV17" s="11"/>
      <c r="NGW17" s="11"/>
      <c r="NGX17" s="11"/>
      <c r="NGY17" s="11"/>
      <c r="NGZ17" s="11"/>
      <c r="NHA17" s="11"/>
      <c r="NHB17" s="11"/>
      <c r="NHC17" s="11"/>
      <c r="NHD17" s="11"/>
      <c r="NHE17" s="11"/>
      <c r="NHF17" s="11"/>
      <c r="NHG17" s="11"/>
      <c r="NHH17" s="11"/>
      <c r="NHI17" s="11"/>
      <c r="NHJ17" s="11"/>
      <c r="NHK17" s="11"/>
      <c r="NHL17" s="11"/>
      <c r="NHM17" s="11"/>
      <c r="NHN17" s="11"/>
      <c r="NHO17" s="11"/>
      <c r="NHP17" s="11"/>
      <c r="NHQ17" s="11"/>
      <c r="NHR17" s="11"/>
      <c r="NHS17" s="11"/>
      <c r="NHT17" s="11"/>
      <c r="NHU17" s="11"/>
      <c r="NHV17" s="11"/>
      <c r="NHW17" s="11"/>
      <c r="NHX17" s="11"/>
      <c r="NHY17" s="11"/>
      <c r="NHZ17" s="11"/>
      <c r="NIA17" s="11"/>
      <c r="NIB17" s="11"/>
      <c r="NIC17" s="11"/>
      <c r="NID17" s="11"/>
      <c r="NIE17" s="11"/>
      <c r="NIF17" s="11"/>
      <c r="NIG17" s="11"/>
      <c r="NIH17" s="11"/>
      <c r="NII17" s="11"/>
      <c r="NIJ17" s="11"/>
      <c r="NIK17" s="11"/>
      <c r="NIL17" s="11"/>
      <c r="NIM17" s="11"/>
      <c r="NIN17" s="11"/>
      <c r="NIO17" s="11"/>
      <c r="NIP17" s="11"/>
      <c r="NIQ17" s="11"/>
      <c r="NIR17" s="11"/>
      <c r="NIS17" s="11"/>
      <c r="NIT17" s="11"/>
      <c r="NIU17" s="11"/>
      <c r="NIV17" s="11"/>
      <c r="NIW17" s="11"/>
      <c r="NIX17" s="11"/>
      <c r="NIY17" s="11"/>
      <c r="NIZ17" s="11"/>
      <c r="NJA17" s="11"/>
      <c r="NJB17" s="11"/>
      <c r="NJC17" s="11"/>
      <c r="NJD17" s="11"/>
      <c r="NJE17" s="11"/>
      <c r="NJF17" s="11"/>
      <c r="NJG17" s="11"/>
      <c r="NJH17" s="11"/>
      <c r="NJI17" s="11"/>
      <c r="NJJ17" s="11"/>
      <c r="NJK17" s="11"/>
      <c r="NJL17" s="11"/>
      <c r="NJM17" s="11"/>
      <c r="NJN17" s="11"/>
      <c r="NJO17" s="11"/>
      <c r="NJP17" s="11"/>
      <c r="NJQ17" s="11"/>
      <c r="NJR17" s="11"/>
      <c r="NJS17" s="11"/>
      <c r="NJT17" s="11"/>
      <c r="NJU17" s="11"/>
      <c r="NJV17" s="11"/>
      <c r="NJW17" s="11"/>
      <c r="NJX17" s="11"/>
      <c r="NJY17" s="11"/>
      <c r="NJZ17" s="11"/>
      <c r="NKA17" s="11"/>
      <c r="NKB17" s="11"/>
      <c r="NKC17" s="11"/>
      <c r="NKD17" s="11"/>
      <c r="NKE17" s="11"/>
      <c r="NKF17" s="11"/>
      <c r="NKG17" s="11"/>
      <c r="NKH17" s="11"/>
      <c r="NKI17" s="11"/>
      <c r="NKJ17" s="11"/>
      <c r="NKK17" s="11"/>
      <c r="NKL17" s="11"/>
      <c r="NKM17" s="11"/>
      <c r="NKN17" s="11"/>
      <c r="NKO17" s="11"/>
      <c r="NKP17" s="11"/>
      <c r="NKQ17" s="11"/>
      <c r="NKR17" s="11"/>
      <c r="NKS17" s="11"/>
      <c r="NKT17" s="11"/>
      <c r="NKU17" s="11"/>
      <c r="NKV17" s="11"/>
      <c r="NKW17" s="11"/>
      <c r="NKX17" s="11"/>
      <c r="NKY17" s="11"/>
      <c r="NKZ17" s="11"/>
      <c r="NLA17" s="11"/>
      <c r="NLB17" s="11"/>
      <c r="NLC17" s="11"/>
      <c r="NLD17" s="11"/>
      <c r="NLE17" s="11"/>
      <c r="NLF17" s="11"/>
      <c r="NLG17" s="11"/>
      <c r="NLH17" s="11"/>
      <c r="NLI17" s="11"/>
      <c r="NLJ17" s="11"/>
      <c r="NLK17" s="11"/>
      <c r="NLL17" s="11"/>
      <c r="NLM17" s="11"/>
      <c r="NLN17" s="11"/>
      <c r="NLO17" s="11"/>
      <c r="NLP17" s="11"/>
      <c r="NLQ17" s="11"/>
      <c r="NLR17" s="11"/>
      <c r="NLS17" s="11"/>
      <c r="NLT17" s="11"/>
      <c r="NLU17" s="11"/>
      <c r="NLV17" s="11"/>
      <c r="NLW17" s="11"/>
      <c r="NLX17" s="11"/>
      <c r="NLY17" s="11"/>
      <c r="NLZ17" s="11"/>
      <c r="NMA17" s="11"/>
      <c r="NMB17" s="11"/>
      <c r="NMC17" s="11"/>
      <c r="NMD17" s="11"/>
      <c r="NME17" s="11"/>
      <c r="NMF17" s="11"/>
      <c r="NMG17" s="11"/>
      <c r="NMH17" s="11"/>
      <c r="NMI17" s="11"/>
      <c r="NMJ17" s="11"/>
      <c r="NMK17" s="11"/>
      <c r="NML17" s="11"/>
      <c r="NMM17" s="11"/>
      <c r="NMN17" s="11"/>
      <c r="NMO17" s="11"/>
      <c r="NMP17" s="11"/>
      <c r="NMQ17" s="11"/>
      <c r="NMR17" s="11"/>
      <c r="NMS17" s="11"/>
      <c r="NMT17" s="11"/>
      <c r="NMU17" s="11"/>
      <c r="NMV17" s="11"/>
      <c r="NMW17" s="11"/>
      <c r="NMX17" s="11"/>
      <c r="NMY17" s="11"/>
      <c r="NMZ17" s="11"/>
      <c r="NNA17" s="11"/>
      <c r="NNB17" s="11"/>
      <c r="NNC17" s="11"/>
      <c r="NND17" s="11"/>
      <c r="NNE17" s="11"/>
      <c r="NNF17" s="11"/>
      <c r="NNG17" s="11"/>
      <c r="NNH17" s="11"/>
      <c r="NNI17" s="11"/>
      <c r="NNJ17" s="11"/>
      <c r="NNK17" s="11"/>
      <c r="NNL17" s="11"/>
      <c r="NNM17" s="11"/>
      <c r="NNN17" s="11"/>
      <c r="NNO17" s="11"/>
      <c r="NNP17" s="11"/>
      <c r="NNQ17" s="11"/>
      <c r="NNR17" s="11"/>
      <c r="NNS17" s="11"/>
      <c r="NNT17" s="11"/>
      <c r="NNU17" s="11"/>
      <c r="NNV17" s="11"/>
      <c r="NNW17" s="11"/>
      <c r="NNX17" s="11"/>
      <c r="NNY17" s="11"/>
      <c r="NNZ17" s="11"/>
      <c r="NOA17" s="11"/>
      <c r="NOB17" s="11"/>
      <c r="NOC17" s="11"/>
      <c r="NOD17" s="11"/>
      <c r="NOE17" s="11"/>
      <c r="NOF17" s="11"/>
      <c r="NOG17" s="11"/>
      <c r="NOH17" s="11"/>
      <c r="NOI17" s="11"/>
      <c r="NOJ17" s="11"/>
      <c r="NOK17" s="11"/>
      <c r="NOL17" s="11"/>
      <c r="NOM17" s="11"/>
      <c r="NON17" s="11"/>
      <c r="NOO17" s="11"/>
      <c r="NOP17" s="11"/>
      <c r="NOQ17" s="11"/>
      <c r="NOR17" s="11"/>
      <c r="NOS17" s="11"/>
      <c r="NOT17" s="11"/>
      <c r="NOU17" s="11"/>
      <c r="NOV17" s="11"/>
      <c r="NOW17" s="11"/>
      <c r="NOX17" s="11"/>
      <c r="NOY17" s="11"/>
      <c r="NOZ17" s="11"/>
      <c r="NPA17" s="11"/>
      <c r="NPB17" s="11"/>
      <c r="NPC17" s="11"/>
      <c r="NPD17" s="11"/>
      <c r="NPE17" s="11"/>
      <c r="NPF17" s="11"/>
      <c r="NPG17" s="11"/>
      <c r="NPH17" s="11"/>
      <c r="NPI17" s="11"/>
      <c r="NPJ17" s="11"/>
      <c r="NPK17" s="11"/>
      <c r="NPL17" s="11"/>
      <c r="NPM17" s="11"/>
      <c r="NPN17" s="11"/>
      <c r="NPO17" s="11"/>
      <c r="NPP17" s="11"/>
      <c r="NPQ17" s="11"/>
      <c r="NPR17" s="11"/>
      <c r="NPS17" s="11"/>
      <c r="NPT17" s="11"/>
      <c r="NPU17" s="11"/>
      <c r="NPV17" s="11"/>
      <c r="NPW17" s="11"/>
      <c r="NPX17" s="11"/>
      <c r="NPY17" s="11"/>
      <c r="NPZ17" s="11"/>
      <c r="NQA17" s="11"/>
      <c r="NQB17" s="11"/>
      <c r="NQC17" s="11"/>
      <c r="NQD17" s="11"/>
      <c r="NQE17" s="11"/>
      <c r="NQF17" s="11"/>
      <c r="NQG17" s="11"/>
      <c r="NQH17" s="11"/>
      <c r="NQI17" s="11"/>
      <c r="NQJ17" s="11"/>
      <c r="NQK17" s="11"/>
      <c r="NQL17" s="11"/>
      <c r="NQM17" s="11"/>
      <c r="NQN17" s="11"/>
      <c r="NQO17" s="11"/>
      <c r="NQP17" s="11"/>
      <c r="NQQ17" s="11"/>
      <c r="NQR17" s="11"/>
      <c r="NQS17" s="11"/>
      <c r="NQT17" s="11"/>
      <c r="NQU17" s="11"/>
      <c r="NQV17" s="11"/>
      <c r="NQW17" s="11"/>
      <c r="NQX17" s="11"/>
      <c r="NQY17" s="11"/>
      <c r="NQZ17" s="11"/>
      <c r="NRA17" s="11"/>
      <c r="NRB17" s="11"/>
      <c r="NRC17" s="11"/>
      <c r="NRD17" s="11"/>
      <c r="NRE17" s="11"/>
      <c r="NRF17" s="11"/>
      <c r="NRG17" s="11"/>
      <c r="NRH17" s="11"/>
      <c r="NRI17" s="11"/>
      <c r="NRJ17" s="11"/>
      <c r="NRK17" s="11"/>
      <c r="NRL17" s="11"/>
      <c r="NRM17" s="11"/>
      <c r="NRN17" s="11"/>
      <c r="NRO17" s="11"/>
      <c r="NRP17" s="11"/>
      <c r="NRQ17" s="11"/>
      <c r="NRR17" s="11"/>
      <c r="NRS17" s="11"/>
      <c r="NRT17" s="11"/>
      <c r="NRU17" s="11"/>
      <c r="NRV17" s="11"/>
      <c r="NRW17" s="11"/>
      <c r="NRX17" s="11"/>
      <c r="NRY17" s="11"/>
      <c r="NRZ17" s="11"/>
      <c r="NSA17" s="11"/>
      <c r="NSB17" s="11"/>
      <c r="NSC17" s="11"/>
      <c r="NSD17" s="11"/>
      <c r="NSE17" s="11"/>
      <c r="NSF17" s="11"/>
      <c r="NSG17" s="11"/>
      <c r="NSH17" s="11"/>
      <c r="NSI17" s="11"/>
      <c r="NSJ17" s="11"/>
      <c r="NSK17" s="11"/>
      <c r="NSL17" s="11"/>
      <c r="NSM17" s="11"/>
      <c r="NSN17" s="11"/>
      <c r="NSO17" s="11"/>
      <c r="NSP17" s="11"/>
      <c r="NSQ17" s="11"/>
      <c r="NSR17" s="11"/>
      <c r="NSS17" s="11"/>
      <c r="NST17" s="11"/>
      <c r="NSU17" s="11"/>
      <c r="NSV17" s="11"/>
      <c r="NSW17" s="11"/>
      <c r="NSX17" s="11"/>
      <c r="NSY17" s="11"/>
      <c r="NSZ17" s="11"/>
      <c r="NTA17" s="11"/>
      <c r="NTB17" s="11"/>
      <c r="NTC17" s="11"/>
      <c r="NTD17" s="11"/>
      <c r="NTE17" s="11"/>
      <c r="NTF17" s="11"/>
      <c r="NTG17" s="11"/>
      <c r="NTH17" s="11"/>
      <c r="NTI17" s="11"/>
      <c r="NTJ17" s="11"/>
      <c r="NTK17" s="11"/>
      <c r="NTL17" s="11"/>
      <c r="NTM17" s="11"/>
      <c r="NTN17" s="11"/>
      <c r="NTO17" s="11"/>
      <c r="NTP17" s="11"/>
      <c r="NTQ17" s="11"/>
      <c r="NTR17" s="11"/>
      <c r="NTS17" s="11"/>
      <c r="NTT17" s="11"/>
      <c r="NTU17" s="11"/>
      <c r="NTV17" s="11"/>
      <c r="NTW17" s="11"/>
      <c r="NTX17" s="11"/>
      <c r="NTY17" s="11"/>
      <c r="NTZ17" s="11"/>
      <c r="NUA17" s="11"/>
      <c r="NUB17" s="11"/>
      <c r="NUC17" s="11"/>
      <c r="NUD17" s="11"/>
      <c r="NUE17" s="11"/>
      <c r="NUF17" s="11"/>
      <c r="NUG17" s="11"/>
      <c r="NUH17" s="11"/>
      <c r="NUI17" s="11"/>
      <c r="NUJ17" s="11"/>
      <c r="NUK17" s="11"/>
      <c r="NUL17" s="11"/>
      <c r="NUM17" s="11"/>
      <c r="NUN17" s="11"/>
      <c r="NUO17" s="11"/>
      <c r="NUP17" s="11"/>
      <c r="NUQ17" s="11"/>
      <c r="NUR17" s="11"/>
      <c r="NUS17" s="11"/>
      <c r="NUT17" s="11"/>
      <c r="NUU17" s="11"/>
      <c r="NUV17" s="11"/>
      <c r="NUW17" s="11"/>
      <c r="NUX17" s="11"/>
      <c r="NUY17" s="11"/>
      <c r="NUZ17" s="11"/>
      <c r="NVA17" s="11"/>
      <c r="NVB17" s="11"/>
      <c r="NVC17" s="11"/>
      <c r="NVD17" s="11"/>
      <c r="NVE17" s="11"/>
      <c r="NVF17" s="11"/>
      <c r="NVG17" s="11"/>
      <c r="NVH17" s="11"/>
      <c r="NVI17" s="11"/>
      <c r="NVJ17" s="11"/>
      <c r="NVK17" s="11"/>
      <c r="NVL17" s="11"/>
      <c r="NVM17" s="11"/>
      <c r="NVN17" s="11"/>
      <c r="NVO17" s="11"/>
      <c r="NVP17" s="11"/>
      <c r="NVQ17" s="11"/>
      <c r="NVR17" s="11"/>
      <c r="NVS17" s="11"/>
      <c r="NVT17" s="11"/>
      <c r="NVU17" s="11"/>
      <c r="NVV17" s="11"/>
      <c r="NVW17" s="11"/>
      <c r="NVX17" s="11"/>
      <c r="NVY17" s="11"/>
      <c r="NVZ17" s="11"/>
      <c r="NWA17" s="11"/>
      <c r="NWB17" s="11"/>
      <c r="NWC17" s="11"/>
      <c r="NWD17" s="11"/>
      <c r="NWE17" s="11"/>
      <c r="NWF17" s="11"/>
      <c r="NWG17" s="11"/>
      <c r="NWH17" s="11"/>
      <c r="NWI17" s="11"/>
      <c r="NWJ17" s="11"/>
      <c r="NWK17" s="11"/>
      <c r="NWL17" s="11"/>
      <c r="NWM17" s="11"/>
      <c r="NWN17" s="11"/>
      <c r="NWO17" s="11"/>
      <c r="NWP17" s="11"/>
      <c r="NWQ17" s="11"/>
      <c r="NWR17" s="11"/>
      <c r="NWS17" s="11"/>
      <c r="NWT17" s="11"/>
      <c r="NWU17" s="11"/>
      <c r="NWV17" s="11"/>
      <c r="NWW17" s="11"/>
      <c r="NWX17" s="11"/>
      <c r="NWY17" s="11"/>
      <c r="NWZ17" s="11"/>
      <c r="NXA17" s="11"/>
      <c r="NXB17" s="11"/>
      <c r="NXC17" s="11"/>
      <c r="NXD17" s="11"/>
      <c r="NXE17" s="11"/>
      <c r="NXF17" s="11"/>
      <c r="NXG17" s="11"/>
      <c r="NXH17" s="11"/>
      <c r="NXI17" s="11"/>
      <c r="NXJ17" s="11"/>
      <c r="NXK17" s="11"/>
      <c r="NXL17" s="11"/>
      <c r="NXM17" s="11"/>
      <c r="NXN17" s="11"/>
      <c r="NXO17" s="11"/>
      <c r="NXP17" s="11"/>
      <c r="NXQ17" s="11"/>
      <c r="NXR17" s="11"/>
      <c r="NXS17" s="11"/>
      <c r="NXT17" s="11"/>
      <c r="NXU17" s="11"/>
      <c r="NXV17" s="11"/>
      <c r="NXW17" s="11"/>
      <c r="NXX17" s="11"/>
      <c r="NXY17" s="11"/>
      <c r="NXZ17" s="11"/>
      <c r="NYA17" s="11"/>
      <c r="NYB17" s="11"/>
      <c r="NYC17" s="11"/>
      <c r="NYD17" s="11"/>
      <c r="NYE17" s="11"/>
      <c r="NYF17" s="11"/>
      <c r="NYG17" s="11"/>
      <c r="NYH17" s="11"/>
      <c r="NYI17" s="11"/>
      <c r="NYJ17" s="11"/>
      <c r="NYK17" s="11"/>
      <c r="NYL17" s="11"/>
      <c r="NYM17" s="11"/>
      <c r="NYN17" s="11"/>
      <c r="NYO17" s="11"/>
      <c r="NYP17" s="11"/>
      <c r="NYQ17" s="11"/>
      <c r="NYR17" s="11"/>
      <c r="NYS17" s="11"/>
      <c r="NYT17" s="11"/>
      <c r="NYU17" s="11"/>
      <c r="NYV17" s="11"/>
      <c r="NYW17" s="11"/>
      <c r="NYX17" s="11"/>
      <c r="NYY17" s="11"/>
      <c r="NYZ17" s="11"/>
      <c r="NZA17" s="11"/>
      <c r="NZB17" s="11"/>
      <c r="NZC17" s="11"/>
      <c r="NZD17" s="11"/>
      <c r="NZE17" s="11"/>
      <c r="NZF17" s="11"/>
      <c r="NZG17" s="11"/>
      <c r="NZH17" s="11"/>
      <c r="NZI17" s="11"/>
      <c r="NZJ17" s="11"/>
      <c r="NZK17" s="11"/>
      <c r="NZL17" s="11"/>
      <c r="NZM17" s="11"/>
      <c r="NZN17" s="11"/>
      <c r="NZO17" s="11"/>
      <c r="NZP17" s="11"/>
      <c r="NZQ17" s="11"/>
      <c r="NZR17" s="11"/>
      <c r="NZS17" s="11"/>
      <c r="NZT17" s="11"/>
      <c r="NZU17" s="11"/>
      <c r="NZV17" s="11"/>
      <c r="NZW17" s="11"/>
      <c r="NZX17" s="11"/>
      <c r="NZY17" s="11"/>
      <c r="NZZ17" s="11"/>
      <c r="OAA17" s="11"/>
      <c r="OAB17" s="11"/>
      <c r="OAC17" s="11"/>
      <c r="OAD17" s="11"/>
      <c r="OAE17" s="11"/>
      <c r="OAF17" s="11"/>
      <c r="OAG17" s="11"/>
      <c r="OAH17" s="11"/>
      <c r="OAI17" s="11"/>
      <c r="OAJ17" s="11"/>
      <c r="OAK17" s="11"/>
      <c r="OAL17" s="11"/>
      <c r="OAM17" s="11"/>
      <c r="OAN17" s="11"/>
      <c r="OAO17" s="11"/>
      <c r="OAP17" s="11"/>
      <c r="OAQ17" s="11"/>
      <c r="OAR17" s="11"/>
      <c r="OAS17" s="11"/>
      <c r="OAT17" s="11"/>
      <c r="OAU17" s="11"/>
      <c r="OAV17" s="11"/>
      <c r="OAW17" s="11"/>
      <c r="OAX17" s="11"/>
      <c r="OAY17" s="11"/>
      <c r="OAZ17" s="11"/>
      <c r="OBA17" s="11"/>
      <c r="OBB17" s="11"/>
      <c r="OBC17" s="11"/>
      <c r="OBD17" s="11"/>
      <c r="OBE17" s="11"/>
      <c r="OBF17" s="11"/>
      <c r="OBG17" s="11"/>
      <c r="OBH17" s="11"/>
      <c r="OBI17" s="11"/>
      <c r="OBJ17" s="11"/>
      <c r="OBK17" s="11"/>
      <c r="OBL17" s="11"/>
      <c r="OBM17" s="11"/>
      <c r="OBN17" s="11"/>
      <c r="OBO17" s="11"/>
      <c r="OBP17" s="11"/>
      <c r="OBQ17" s="11"/>
      <c r="OBR17" s="11"/>
      <c r="OBS17" s="11"/>
      <c r="OBT17" s="11"/>
      <c r="OBU17" s="11"/>
      <c r="OBV17" s="11"/>
      <c r="OBW17" s="11"/>
      <c r="OBX17" s="11"/>
      <c r="OBY17" s="11"/>
      <c r="OBZ17" s="11"/>
      <c r="OCA17" s="11"/>
      <c r="OCB17" s="11"/>
      <c r="OCC17" s="11"/>
      <c r="OCD17" s="11"/>
      <c r="OCE17" s="11"/>
      <c r="OCF17" s="11"/>
      <c r="OCG17" s="11"/>
      <c r="OCH17" s="11"/>
      <c r="OCI17" s="11"/>
      <c r="OCJ17" s="11"/>
      <c r="OCK17" s="11"/>
      <c r="OCL17" s="11"/>
      <c r="OCM17" s="11"/>
      <c r="OCN17" s="11"/>
      <c r="OCO17" s="11"/>
      <c r="OCP17" s="11"/>
      <c r="OCQ17" s="11"/>
      <c r="OCR17" s="11"/>
      <c r="OCS17" s="11"/>
      <c r="OCT17" s="11"/>
      <c r="OCU17" s="11"/>
      <c r="OCV17" s="11"/>
      <c r="OCW17" s="11"/>
      <c r="OCX17" s="11"/>
      <c r="OCY17" s="11"/>
      <c r="OCZ17" s="11"/>
      <c r="ODA17" s="11"/>
      <c r="ODB17" s="11"/>
      <c r="ODC17" s="11"/>
      <c r="ODD17" s="11"/>
      <c r="ODE17" s="11"/>
      <c r="ODF17" s="11"/>
      <c r="ODG17" s="11"/>
      <c r="ODH17" s="11"/>
      <c r="ODI17" s="11"/>
      <c r="ODJ17" s="11"/>
      <c r="ODK17" s="11"/>
      <c r="ODL17" s="11"/>
      <c r="ODM17" s="11"/>
      <c r="ODN17" s="11"/>
      <c r="ODO17" s="11"/>
      <c r="ODP17" s="11"/>
      <c r="ODQ17" s="11"/>
      <c r="ODR17" s="11"/>
      <c r="ODS17" s="11"/>
      <c r="ODT17" s="11"/>
      <c r="ODU17" s="11"/>
      <c r="ODV17" s="11"/>
      <c r="ODW17" s="11"/>
      <c r="ODX17" s="11"/>
      <c r="ODY17" s="11"/>
      <c r="ODZ17" s="11"/>
      <c r="OEA17" s="11"/>
      <c r="OEB17" s="11"/>
      <c r="OEC17" s="11"/>
      <c r="OED17" s="11"/>
      <c r="OEE17" s="11"/>
      <c r="OEF17" s="11"/>
      <c r="OEG17" s="11"/>
      <c r="OEH17" s="11"/>
      <c r="OEI17" s="11"/>
      <c r="OEJ17" s="11"/>
      <c r="OEK17" s="11"/>
      <c r="OEL17" s="11"/>
      <c r="OEM17" s="11"/>
      <c r="OEN17" s="11"/>
      <c r="OEO17" s="11"/>
      <c r="OEP17" s="11"/>
      <c r="OEQ17" s="11"/>
      <c r="OER17" s="11"/>
      <c r="OES17" s="11"/>
      <c r="OET17" s="11"/>
      <c r="OEU17" s="11"/>
      <c r="OEV17" s="11"/>
      <c r="OEW17" s="11"/>
      <c r="OEX17" s="11"/>
      <c r="OEY17" s="11"/>
      <c r="OEZ17" s="11"/>
      <c r="OFA17" s="11"/>
      <c r="OFB17" s="11"/>
      <c r="OFC17" s="11"/>
      <c r="OFD17" s="11"/>
      <c r="OFE17" s="11"/>
      <c r="OFF17" s="11"/>
      <c r="OFG17" s="11"/>
      <c r="OFH17" s="11"/>
      <c r="OFI17" s="11"/>
      <c r="OFJ17" s="11"/>
      <c r="OFK17" s="11"/>
      <c r="OFL17" s="11"/>
      <c r="OFM17" s="11"/>
      <c r="OFN17" s="11"/>
      <c r="OFO17" s="11"/>
      <c r="OFP17" s="11"/>
      <c r="OFQ17" s="11"/>
      <c r="OFR17" s="11"/>
      <c r="OFS17" s="11"/>
      <c r="OFT17" s="11"/>
      <c r="OFU17" s="11"/>
      <c r="OFV17" s="11"/>
      <c r="OFW17" s="11"/>
      <c r="OFX17" s="11"/>
      <c r="OFY17" s="11"/>
      <c r="OFZ17" s="11"/>
      <c r="OGA17" s="11"/>
      <c r="OGB17" s="11"/>
      <c r="OGC17" s="11"/>
      <c r="OGD17" s="11"/>
      <c r="OGE17" s="11"/>
      <c r="OGF17" s="11"/>
      <c r="OGG17" s="11"/>
      <c r="OGH17" s="11"/>
      <c r="OGI17" s="11"/>
      <c r="OGJ17" s="11"/>
      <c r="OGK17" s="11"/>
      <c r="OGL17" s="11"/>
      <c r="OGM17" s="11"/>
      <c r="OGN17" s="11"/>
      <c r="OGO17" s="11"/>
      <c r="OGP17" s="11"/>
      <c r="OGQ17" s="11"/>
      <c r="OGR17" s="11"/>
      <c r="OGS17" s="11"/>
      <c r="OGT17" s="11"/>
      <c r="OGU17" s="11"/>
      <c r="OGV17" s="11"/>
      <c r="OGW17" s="11"/>
      <c r="OGX17" s="11"/>
      <c r="OGY17" s="11"/>
      <c r="OGZ17" s="11"/>
      <c r="OHA17" s="11"/>
      <c r="OHB17" s="11"/>
      <c r="OHC17" s="11"/>
      <c r="OHD17" s="11"/>
      <c r="OHE17" s="11"/>
      <c r="OHF17" s="11"/>
      <c r="OHG17" s="11"/>
      <c r="OHH17" s="11"/>
      <c r="OHI17" s="11"/>
      <c r="OHJ17" s="11"/>
      <c r="OHK17" s="11"/>
      <c r="OHL17" s="11"/>
      <c r="OHM17" s="11"/>
      <c r="OHN17" s="11"/>
      <c r="OHO17" s="11"/>
      <c r="OHP17" s="11"/>
      <c r="OHQ17" s="11"/>
      <c r="OHR17" s="11"/>
      <c r="OHS17" s="11"/>
      <c r="OHT17" s="11"/>
      <c r="OHU17" s="11"/>
      <c r="OHV17" s="11"/>
      <c r="OHW17" s="11"/>
      <c r="OHX17" s="11"/>
      <c r="OHY17" s="11"/>
      <c r="OHZ17" s="11"/>
      <c r="OIA17" s="11"/>
      <c r="OIB17" s="11"/>
      <c r="OIC17" s="11"/>
      <c r="OID17" s="11"/>
      <c r="OIE17" s="11"/>
      <c r="OIF17" s="11"/>
      <c r="OIG17" s="11"/>
      <c r="OIH17" s="11"/>
      <c r="OII17" s="11"/>
      <c r="OIJ17" s="11"/>
      <c r="OIK17" s="11"/>
      <c r="OIL17" s="11"/>
      <c r="OIM17" s="11"/>
      <c r="OIN17" s="11"/>
      <c r="OIO17" s="11"/>
      <c r="OIP17" s="11"/>
      <c r="OIQ17" s="11"/>
      <c r="OIR17" s="11"/>
      <c r="OIS17" s="11"/>
      <c r="OIT17" s="11"/>
      <c r="OIU17" s="11"/>
      <c r="OIV17" s="11"/>
      <c r="OIW17" s="11"/>
      <c r="OIX17" s="11"/>
      <c r="OIY17" s="11"/>
      <c r="OIZ17" s="11"/>
      <c r="OJA17" s="11"/>
      <c r="OJB17" s="11"/>
      <c r="OJC17" s="11"/>
      <c r="OJD17" s="11"/>
      <c r="OJE17" s="11"/>
      <c r="OJF17" s="11"/>
      <c r="OJG17" s="11"/>
      <c r="OJH17" s="11"/>
      <c r="OJI17" s="11"/>
      <c r="OJJ17" s="11"/>
      <c r="OJK17" s="11"/>
      <c r="OJL17" s="11"/>
      <c r="OJM17" s="11"/>
      <c r="OJN17" s="11"/>
      <c r="OJO17" s="11"/>
      <c r="OJP17" s="11"/>
      <c r="OJQ17" s="11"/>
      <c r="OJR17" s="11"/>
      <c r="OJS17" s="11"/>
      <c r="OJT17" s="11"/>
      <c r="OJU17" s="11"/>
      <c r="OJV17" s="11"/>
      <c r="OJW17" s="11"/>
      <c r="OJX17" s="11"/>
      <c r="OJY17" s="11"/>
      <c r="OJZ17" s="11"/>
      <c r="OKA17" s="11"/>
      <c r="OKB17" s="11"/>
      <c r="OKC17" s="11"/>
      <c r="OKD17" s="11"/>
      <c r="OKE17" s="11"/>
      <c r="OKF17" s="11"/>
      <c r="OKG17" s="11"/>
      <c r="OKH17" s="11"/>
      <c r="OKI17" s="11"/>
      <c r="OKJ17" s="11"/>
      <c r="OKK17" s="11"/>
      <c r="OKL17" s="11"/>
      <c r="OKM17" s="11"/>
      <c r="OKN17" s="11"/>
      <c r="OKO17" s="11"/>
      <c r="OKP17" s="11"/>
      <c r="OKQ17" s="11"/>
      <c r="OKR17" s="11"/>
      <c r="OKS17" s="11"/>
      <c r="OKT17" s="11"/>
      <c r="OKU17" s="11"/>
      <c r="OKV17" s="11"/>
      <c r="OKW17" s="11"/>
      <c r="OKX17" s="11"/>
      <c r="OKY17" s="11"/>
      <c r="OKZ17" s="11"/>
      <c r="OLA17" s="11"/>
      <c r="OLB17" s="11"/>
      <c r="OLC17" s="11"/>
      <c r="OLD17" s="11"/>
      <c r="OLE17" s="11"/>
      <c r="OLF17" s="11"/>
      <c r="OLG17" s="11"/>
      <c r="OLH17" s="11"/>
      <c r="OLI17" s="11"/>
      <c r="OLJ17" s="11"/>
      <c r="OLK17" s="11"/>
      <c r="OLL17" s="11"/>
      <c r="OLM17" s="11"/>
      <c r="OLN17" s="11"/>
      <c r="OLO17" s="11"/>
      <c r="OLP17" s="11"/>
      <c r="OLQ17" s="11"/>
      <c r="OLR17" s="11"/>
      <c r="OLS17" s="11"/>
      <c r="OLT17" s="11"/>
      <c r="OLU17" s="11"/>
      <c r="OLV17" s="11"/>
      <c r="OLW17" s="11"/>
      <c r="OLX17" s="11"/>
      <c r="OLY17" s="11"/>
      <c r="OLZ17" s="11"/>
      <c r="OMA17" s="11"/>
      <c r="OMB17" s="11"/>
      <c r="OMC17" s="11"/>
      <c r="OMD17" s="11"/>
      <c r="OME17" s="11"/>
      <c r="OMF17" s="11"/>
      <c r="OMG17" s="11"/>
      <c r="OMH17" s="11"/>
      <c r="OMI17" s="11"/>
      <c r="OMJ17" s="11"/>
      <c r="OMK17" s="11"/>
      <c r="OML17" s="11"/>
      <c r="OMM17" s="11"/>
      <c r="OMN17" s="11"/>
      <c r="OMO17" s="11"/>
      <c r="OMP17" s="11"/>
      <c r="OMQ17" s="11"/>
      <c r="OMR17" s="11"/>
      <c r="OMS17" s="11"/>
      <c r="OMT17" s="11"/>
      <c r="OMU17" s="11"/>
      <c r="OMV17" s="11"/>
      <c r="OMW17" s="11"/>
      <c r="OMX17" s="11"/>
      <c r="OMY17" s="11"/>
      <c r="OMZ17" s="11"/>
      <c r="ONA17" s="11"/>
      <c r="ONB17" s="11"/>
      <c r="ONC17" s="11"/>
      <c r="OND17" s="11"/>
      <c r="ONE17" s="11"/>
      <c r="ONF17" s="11"/>
      <c r="ONG17" s="11"/>
      <c r="ONH17" s="11"/>
      <c r="ONI17" s="11"/>
      <c r="ONJ17" s="11"/>
      <c r="ONK17" s="11"/>
      <c r="ONL17" s="11"/>
      <c r="ONM17" s="11"/>
      <c r="ONN17" s="11"/>
      <c r="ONO17" s="11"/>
      <c r="ONP17" s="11"/>
      <c r="ONQ17" s="11"/>
      <c r="ONR17" s="11"/>
      <c r="ONS17" s="11"/>
      <c r="ONT17" s="11"/>
      <c r="ONU17" s="11"/>
      <c r="ONV17" s="11"/>
      <c r="ONW17" s="11"/>
      <c r="ONX17" s="11"/>
      <c r="ONY17" s="11"/>
      <c r="ONZ17" s="11"/>
      <c r="OOA17" s="11"/>
      <c r="OOB17" s="11"/>
      <c r="OOC17" s="11"/>
      <c r="OOD17" s="11"/>
      <c r="OOE17" s="11"/>
      <c r="OOF17" s="11"/>
      <c r="OOG17" s="11"/>
      <c r="OOH17" s="11"/>
      <c r="OOI17" s="11"/>
      <c r="OOJ17" s="11"/>
      <c r="OOK17" s="11"/>
      <c r="OOL17" s="11"/>
      <c r="OOM17" s="11"/>
      <c r="OON17" s="11"/>
      <c r="OOO17" s="11"/>
      <c r="OOP17" s="11"/>
      <c r="OOQ17" s="11"/>
      <c r="OOR17" s="11"/>
      <c r="OOS17" s="11"/>
      <c r="OOT17" s="11"/>
      <c r="OOU17" s="11"/>
      <c r="OOV17" s="11"/>
      <c r="OOW17" s="11"/>
      <c r="OOX17" s="11"/>
      <c r="OOY17" s="11"/>
      <c r="OOZ17" s="11"/>
      <c r="OPA17" s="11"/>
      <c r="OPB17" s="11"/>
      <c r="OPC17" s="11"/>
      <c r="OPD17" s="11"/>
      <c r="OPE17" s="11"/>
      <c r="OPF17" s="11"/>
      <c r="OPG17" s="11"/>
      <c r="OPH17" s="11"/>
      <c r="OPI17" s="11"/>
      <c r="OPJ17" s="11"/>
      <c r="OPK17" s="11"/>
      <c r="OPL17" s="11"/>
      <c r="OPM17" s="11"/>
      <c r="OPN17" s="11"/>
      <c r="OPO17" s="11"/>
      <c r="OPP17" s="11"/>
      <c r="OPQ17" s="11"/>
      <c r="OPR17" s="11"/>
      <c r="OPS17" s="11"/>
      <c r="OPT17" s="11"/>
      <c r="OPU17" s="11"/>
      <c r="OPV17" s="11"/>
      <c r="OPW17" s="11"/>
      <c r="OPX17" s="11"/>
      <c r="OPY17" s="11"/>
      <c r="OPZ17" s="11"/>
      <c r="OQA17" s="11"/>
      <c r="OQB17" s="11"/>
      <c r="OQC17" s="11"/>
      <c r="OQD17" s="11"/>
      <c r="OQE17" s="11"/>
      <c r="OQF17" s="11"/>
      <c r="OQG17" s="11"/>
      <c r="OQH17" s="11"/>
      <c r="OQI17" s="11"/>
      <c r="OQJ17" s="11"/>
      <c r="OQK17" s="11"/>
      <c r="OQL17" s="11"/>
      <c r="OQM17" s="11"/>
      <c r="OQN17" s="11"/>
      <c r="OQO17" s="11"/>
      <c r="OQP17" s="11"/>
      <c r="OQQ17" s="11"/>
      <c r="OQR17" s="11"/>
      <c r="OQS17" s="11"/>
      <c r="OQT17" s="11"/>
      <c r="OQU17" s="11"/>
      <c r="OQV17" s="11"/>
      <c r="OQW17" s="11"/>
      <c r="OQX17" s="11"/>
      <c r="OQY17" s="11"/>
      <c r="OQZ17" s="11"/>
      <c r="ORA17" s="11"/>
      <c r="ORB17" s="11"/>
      <c r="ORC17" s="11"/>
      <c r="ORD17" s="11"/>
      <c r="ORE17" s="11"/>
      <c r="ORF17" s="11"/>
      <c r="ORG17" s="11"/>
      <c r="ORH17" s="11"/>
      <c r="ORI17" s="11"/>
      <c r="ORJ17" s="11"/>
      <c r="ORK17" s="11"/>
      <c r="ORL17" s="11"/>
      <c r="ORM17" s="11"/>
      <c r="ORN17" s="11"/>
      <c r="ORO17" s="11"/>
      <c r="ORP17" s="11"/>
      <c r="ORQ17" s="11"/>
      <c r="ORR17" s="11"/>
      <c r="ORS17" s="11"/>
      <c r="ORT17" s="11"/>
      <c r="ORU17" s="11"/>
      <c r="ORV17" s="11"/>
      <c r="ORW17" s="11"/>
      <c r="ORX17" s="11"/>
      <c r="ORY17" s="11"/>
      <c r="ORZ17" s="11"/>
      <c r="OSA17" s="11"/>
      <c r="OSB17" s="11"/>
      <c r="OSC17" s="11"/>
      <c r="OSD17" s="11"/>
      <c r="OSE17" s="11"/>
      <c r="OSF17" s="11"/>
      <c r="OSG17" s="11"/>
      <c r="OSH17" s="11"/>
      <c r="OSI17" s="11"/>
      <c r="OSJ17" s="11"/>
      <c r="OSK17" s="11"/>
      <c r="OSL17" s="11"/>
      <c r="OSM17" s="11"/>
      <c r="OSN17" s="11"/>
      <c r="OSO17" s="11"/>
      <c r="OSP17" s="11"/>
      <c r="OSQ17" s="11"/>
      <c r="OSR17" s="11"/>
      <c r="OSS17" s="11"/>
      <c r="OST17" s="11"/>
      <c r="OSU17" s="11"/>
      <c r="OSV17" s="11"/>
      <c r="OSW17" s="11"/>
      <c r="OSX17" s="11"/>
      <c r="OSY17" s="11"/>
      <c r="OSZ17" s="11"/>
      <c r="OTA17" s="11"/>
      <c r="OTB17" s="11"/>
      <c r="OTC17" s="11"/>
      <c r="OTD17" s="11"/>
      <c r="OTE17" s="11"/>
      <c r="OTF17" s="11"/>
      <c r="OTG17" s="11"/>
      <c r="OTH17" s="11"/>
      <c r="OTI17" s="11"/>
      <c r="OTJ17" s="11"/>
      <c r="OTK17" s="11"/>
      <c r="OTL17" s="11"/>
      <c r="OTM17" s="11"/>
      <c r="OTN17" s="11"/>
      <c r="OTO17" s="11"/>
      <c r="OTP17" s="11"/>
      <c r="OTQ17" s="11"/>
      <c r="OTR17" s="11"/>
      <c r="OTS17" s="11"/>
      <c r="OTT17" s="11"/>
      <c r="OTU17" s="11"/>
      <c r="OTV17" s="11"/>
      <c r="OTW17" s="11"/>
      <c r="OTX17" s="11"/>
      <c r="OTY17" s="11"/>
      <c r="OTZ17" s="11"/>
      <c r="OUA17" s="11"/>
      <c r="OUB17" s="11"/>
      <c r="OUC17" s="11"/>
      <c r="OUD17" s="11"/>
      <c r="OUE17" s="11"/>
      <c r="OUF17" s="11"/>
      <c r="OUG17" s="11"/>
      <c r="OUH17" s="11"/>
      <c r="OUI17" s="11"/>
      <c r="OUJ17" s="11"/>
      <c r="OUK17" s="11"/>
      <c r="OUL17" s="11"/>
      <c r="OUM17" s="11"/>
      <c r="OUN17" s="11"/>
      <c r="OUO17" s="11"/>
      <c r="OUP17" s="11"/>
      <c r="OUQ17" s="11"/>
      <c r="OUR17" s="11"/>
      <c r="OUS17" s="11"/>
      <c r="OUT17" s="11"/>
      <c r="OUU17" s="11"/>
      <c r="OUV17" s="11"/>
      <c r="OUW17" s="11"/>
      <c r="OUX17" s="11"/>
      <c r="OUY17" s="11"/>
      <c r="OUZ17" s="11"/>
      <c r="OVA17" s="11"/>
      <c r="OVB17" s="11"/>
      <c r="OVC17" s="11"/>
      <c r="OVD17" s="11"/>
      <c r="OVE17" s="11"/>
      <c r="OVF17" s="11"/>
      <c r="OVG17" s="11"/>
      <c r="OVH17" s="11"/>
      <c r="OVI17" s="11"/>
      <c r="OVJ17" s="11"/>
      <c r="OVK17" s="11"/>
      <c r="OVL17" s="11"/>
      <c r="OVM17" s="11"/>
      <c r="OVN17" s="11"/>
      <c r="OVO17" s="11"/>
      <c r="OVP17" s="11"/>
      <c r="OVQ17" s="11"/>
      <c r="OVR17" s="11"/>
      <c r="OVS17" s="11"/>
      <c r="OVT17" s="11"/>
      <c r="OVU17" s="11"/>
      <c r="OVV17" s="11"/>
      <c r="OVW17" s="11"/>
      <c r="OVX17" s="11"/>
      <c r="OVY17" s="11"/>
      <c r="OVZ17" s="11"/>
      <c r="OWA17" s="11"/>
      <c r="OWB17" s="11"/>
      <c r="OWC17" s="11"/>
      <c r="OWD17" s="11"/>
      <c r="OWE17" s="11"/>
      <c r="OWF17" s="11"/>
      <c r="OWG17" s="11"/>
      <c r="OWH17" s="11"/>
      <c r="OWI17" s="11"/>
      <c r="OWJ17" s="11"/>
      <c r="OWK17" s="11"/>
      <c r="OWL17" s="11"/>
      <c r="OWM17" s="11"/>
      <c r="OWN17" s="11"/>
      <c r="OWO17" s="11"/>
      <c r="OWP17" s="11"/>
      <c r="OWQ17" s="11"/>
      <c r="OWR17" s="11"/>
      <c r="OWS17" s="11"/>
      <c r="OWT17" s="11"/>
      <c r="OWU17" s="11"/>
      <c r="OWV17" s="11"/>
      <c r="OWW17" s="11"/>
      <c r="OWX17" s="11"/>
      <c r="OWY17" s="11"/>
      <c r="OWZ17" s="11"/>
      <c r="OXA17" s="11"/>
      <c r="OXB17" s="11"/>
      <c r="OXC17" s="11"/>
      <c r="OXD17" s="11"/>
      <c r="OXE17" s="11"/>
      <c r="OXF17" s="11"/>
      <c r="OXG17" s="11"/>
      <c r="OXH17" s="11"/>
      <c r="OXI17" s="11"/>
      <c r="OXJ17" s="11"/>
      <c r="OXK17" s="11"/>
      <c r="OXL17" s="11"/>
      <c r="OXM17" s="11"/>
      <c r="OXN17" s="11"/>
      <c r="OXO17" s="11"/>
      <c r="OXP17" s="11"/>
      <c r="OXQ17" s="11"/>
      <c r="OXR17" s="11"/>
      <c r="OXS17" s="11"/>
      <c r="OXT17" s="11"/>
      <c r="OXU17" s="11"/>
      <c r="OXV17" s="11"/>
      <c r="OXW17" s="11"/>
      <c r="OXX17" s="11"/>
      <c r="OXY17" s="11"/>
      <c r="OXZ17" s="11"/>
      <c r="OYA17" s="11"/>
      <c r="OYB17" s="11"/>
      <c r="OYC17" s="11"/>
      <c r="OYD17" s="11"/>
      <c r="OYE17" s="11"/>
      <c r="OYF17" s="11"/>
      <c r="OYG17" s="11"/>
      <c r="OYH17" s="11"/>
      <c r="OYI17" s="11"/>
      <c r="OYJ17" s="11"/>
      <c r="OYK17" s="11"/>
      <c r="OYL17" s="11"/>
      <c r="OYM17" s="11"/>
      <c r="OYN17" s="11"/>
      <c r="OYO17" s="11"/>
      <c r="OYP17" s="11"/>
      <c r="OYQ17" s="11"/>
      <c r="OYR17" s="11"/>
      <c r="OYS17" s="11"/>
      <c r="OYT17" s="11"/>
      <c r="OYU17" s="11"/>
      <c r="OYV17" s="11"/>
      <c r="OYW17" s="11"/>
      <c r="OYX17" s="11"/>
      <c r="OYY17" s="11"/>
      <c r="OYZ17" s="11"/>
      <c r="OZA17" s="11"/>
      <c r="OZB17" s="11"/>
      <c r="OZC17" s="11"/>
      <c r="OZD17" s="11"/>
      <c r="OZE17" s="11"/>
      <c r="OZF17" s="11"/>
      <c r="OZG17" s="11"/>
      <c r="OZH17" s="11"/>
      <c r="OZI17" s="11"/>
      <c r="OZJ17" s="11"/>
      <c r="OZK17" s="11"/>
      <c r="OZL17" s="11"/>
      <c r="OZM17" s="11"/>
      <c r="OZN17" s="11"/>
      <c r="OZO17" s="11"/>
      <c r="OZP17" s="11"/>
      <c r="OZQ17" s="11"/>
      <c r="OZR17" s="11"/>
      <c r="OZS17" s="11"/>
      <c r="OZT17" s="11"/>
      <c r="OZU17" s="11"/>
      <c r="OZV17" s="11"/>
      <c r="OZW17" s="11"/>
      <c r="OZX17" s="11"/>
      <c r="OZY17" s="11"/>
      <c r="OZZ17" s="11"/>
      <c r="PAA17" s="11"/>
      <c r="PAB17" s="11"/>
      <c r="PAC17" s="11"/>
      <c r="PAD17" s="11"/>
      <c r="PAE17" s="11"/>
      <c r="PAF17" s="11"/>
      <c r="PAG17" s="11"/>
      <c r="PAH17" s="11"/>
      <c r="PAI17" s="11"/>
      <c r="PAJ17" s="11"/>
      <c r="PAK17" s="11"/>
      <c r="PAL17" s="11"/>
      <c r="PAM17" s="11"/>
      <c r="PAN17" s="11"/>
      <c r="PAO17" s="11"/>
      <c r="PAP17" s="11"/>
      <c r="PAQ17" s="11"/>
      <c r="PAR17" s="11"/>
      <c r="PAS17" s="11"/>
      <c r="PAT17" s="11"/>
      <c r="PAU17" s="11"/>
      <c r="PAV17" s="11"/>
      <c r="PAW17" s="11"/>
      <c r="PAX17" s="11"/>
      <c r="PAY17" s="11"/>
      <c r="PAZ17" s="11"/>
      <c r="PBA17" s="11"/>
      <c r="PBB17" s="11"/>
      <c r="PBC17" s="11"/>
      <c r="PBD17" s="11"/>
      <c r="PBE17" s="11"/>
      <c r="PBF17" s="11"/>
      <c r="PBG17" s="11"/>
      <c r="PBH17" s="11"/>
      <c r="PBI17" s="11"/>
      <c r="PBJ17" s="11"/>
      <c r="PBK17" s="11"/>
      <c r="PBL17" s="11"/>
      <c r="PBM17" s="11"/>
      <c r="PBN17" s="11"/>
      <c r="PBO17" s="11"/>
      <c r="PBP17" s="11"/>
      <c r="PBQ17" s="11"/>
      <c r="PBR17" s="11"/>
      <c r="PBS17" s="11"/>
      <c r="PBT17" s="11"/>
      <c r="PBU17" s="11"/>
      <c r="PBV17" s="11"/>
      <c r="PBW17" s="11"/>
      <c r="PBX17" s="11"/>
      <c r="PBY17" s="11"/>
      <c r="PBZ17" s="11"/>
      <c r="PCA17" s="11"/>
      <c r="PCB17" s="11"/>
      <c r="PCC17" s="11"/>
      <c r="PCD17" s="11"/>
      <c r="PCE17" s="11"/>
      <c r="PCF17" s="11"/>
      <c r="PCG17" s="11"/>
      <c r="PCH17" s="11"/>
      <c r="PCI17" s="11"/>
      <c r="PCJ17" s="11"/>
      <c r="PCK17" s="11"/>
      <c r="PCL17" s="11"/>
      <c r="PCM17" s="11"/>
      <c r="PCN17" s="11"/>
      <c r="PCO17" s="11"/>
      <c r="PCP17" s="11"/>
      <c r="PCQ17" s="11"/>
      <c r="PCR17" s="11"/>
      <c r="PCS17" s="11"/>
      <c r="PCT17" s="11"/>
      <c r="PCU17" s="11"/>
      <c r="PCV17" s="11"/>
      <c r="PCW17" s="11"/>
      <c r="PCX17" s="11"/>
      <c r="PCY17" s="11"/>
      <c r="PCZ17" s="11"/>
      <c r="PDA17" s="11"/>
      <c r="PDB17" s="11"/>
      <c r="PDC17" s="11"/>
      <c r="PDD17" s="11"/>
      <c r="PDE17" s="11"/>
      <c r="PDF17" s="11"/>
      <c r="PDG17" s="11"/>
      <c r="PDH17" s="11"/>
      <c r="PDI17" s="11"/>
      <c r="PDJ17" s="11"/>
      <c r="PDK17" s="11"/>
      <c r="PDL17" s="11"/>
      <c r="PDM17" s="11"/>
      <c r="PDN17" s="11"/>
      <c r="PDO17" s="11"/>
      <c r="PDP17" s="11"/>
      <c r="PDQ17" s="11"/>
      <c r="PDR17" s="11"/>
      <c r="PDS17" s="11"/>
      <c r="PDT17" s="11"/>
      <c r="PDU17" s="11"/>
      <c r="PDV17" s="11"/>
      <c r="PDW17" s="11"/>
      <c r="PDX17" s="11"/>
      <c r="PDY17" s="11"/>
      <c r="PDZ17" s="11"/>
      <c r="PEA17" s="11"/>
      <c r="PEB17" s="11"/>
      <c r="PEC17" s="11"/>
      <c r="PED17" s="11"/>
      <c r="PEE17" s="11"/>
      <c r="PEF17" s="11"/>
      <c r="PEG17" s="11"/>
      <c r="PEH17" s="11"/>
      <c r="PEI17" s="11"/>
      <c r="PEJ17" s="11"/>
      <c r="PEK17" s="11"/>
      <c r="PEL17" s="11"/>
      <c r="PEM17" s="11"/>
      <c r="PEN17" s="11"/>
      <c r="PEO17" s="11"/>
      <c r="PEP17" s="11"/>
      <c r="PEQ17" s="11"/>
      <c r="PER17" s="11"/>
      <c r="PES17" s="11"/>
      <c r="PET17" s="11"/>
      <c r="PEU17" s="11"/>
      <c r="PEV17" s="11"/>
      <c r="PEW17" s="11"/>
      <c r="PEX17" s="11"/>
      <c r="PEY17" s="11"/>
      <c r="PEZ17" s="11"/>
      <c r="PFA17" s="11"/>
      <c r="PFB17" s="11"/>
      <c r="PFC17" s="11"/>
      <c r="PFD17" s="11"/>
      <c r="PFE17" s="11"/>
      <c r="PFF17" s="11"/>
      <c r="PFG17" s="11"/>
      <c r="PFH17" s="11"/>
      <c r="PFI17" s="11"/>
      <c r="PFJ17" s="11"/>
      <c r="PFK17" s="11"/>
      <c r="PFL17" s="11"/>
      <c r="PFM17" s="11"/>
      <c r="PFN17" s="11"/>
      <c r="PFO17" s="11"/>
      <c r="PFP17" s="11"/>
      <c r="PFQ17" s="11"/>
      <c r="PFR17" s="11"/>
      <c r="PFS17" s="11"/>
      <c r="PFT17" s="11"/>
      <c r="PFU17" s="11"/>
      <c r="PFV17" s="11"/>
      <c r="PFW17" s="11"/>
      <c r="PFX17" s="11"/>
      <c r="PFY17" s="11"/>
      <c r="PFZ17" s="11"/>
      <c r="PGA17" s="11"/>
      <c r="PGB17" s="11"/>
      <c r="PGC17" s="11"/>
      <c r="PGD17" s="11"/>
      <c r="PGE17" s="11"/>
      <c r="PGF17" s="11"/>
      <c r="PGG17" s="11"/>
      <c r="PGH17" s="11"/>
      <c r="PGI17" s="11"/>
      <c r="PGJ17" s="11"/>
      <c r="PGK17" s="11"/>
      <c r="PGL17" s="11"/>
      <c r="PGM17" s="11"/>
      <c r="PGN17" s="11"/>
      <c r="PGO17" s="11"/>
      <c r="PGP17" s="11"/>
      <c r="PGQ17" s="11"/>
      <c r="PGR17" s="11"/>
      <c r="PGS17" s="11"/>
      <c r="PGT17" s="11"/>
      <c r="PGU17" s="11"/>
      <c r="PGV17" s="11"/>
      <c r="PGW17" s="11"/>
      <c r="PGX17" s="11"/>
      <c r="PGY17" s="11"/>
      <c r="PGZ17" s="11"/>
      <c r="PHA17" s="11"/>
      <c r="PHB17" s="11"/>
      <c r="PHC17" s="11"/>
      <c r="PHD17" s="11"/>
      <c r="PHE17" s="11"/>
      <c r="PHF17" s="11"/>
      <c r="PHG17" s="11"/>
      <c r="PHH17" s="11"/>
      <c r="PHI17" s="11"/>
      <c r="PHJ17" s="11"/>
      <c r="PHK17" s="11"/>
      <c r="PHL17" s="11"/>
      <c r="PHM17" s="11"/>
      <c r="PHN17" s="11"/>
      <c r="PHO17" s="11"/>
      <c r="PHP17" s="11"/>
      <c r="PHQ17" s="11"/>
      <c r="PHR17" s="11"/>
      <c r="PHS17" s="11"/>
      <c r="PHT17" s="11"/>
      <c r="PHU17" s="11"/>
      <c r="PHV17" s="11"/>
      <c r="PHW17" s="11"/>
      <c r="PHX17" s="11"/>
      <c r="PHY17" s="11"/>
      <c r="PHZ17" s="11"/>
      <c r="PIA17" s="11"/>
      <c r="PIB17" s="11"/>
      <c r="PIC17" s="11"/>
      <c r="PID17" s="11"/>
      <c r="PIE17" s="11"/>
      <c r="PIF17" s="11"/>
      <c r="PIG17" s="11"/>
      <c r="PIH17" s="11"/>
      <c r="PII17" s="11"/>
      <c r="PIJ17" s="11"/>
      <c r="PIK17" s="11"/>
      <c r="PIL17" s="11"/>
      <c r="PIM17" s="11"/>
      <c r="PIN17" s="11"/>
      <c r="PIO17" s="11"/>
      <c r="PIP17" s="11"/>
      <c r="PIQ17" s="11"/>
      <c r="PIR17" s="11"/>
      <c r="PIS17" s="11"/>
      <c r="PIT17" s="11"/>
      <c r="PIU17" s="11"/>
      <c r="PIV17" s="11"/>
      <c r="PIW17" s="11"/>
      <c r="PIX17" s="11"/>
      <c r="PIY17" s="11"/>
      <c r="PIZ17" s="11"/>
      <c r="PJA17" s="11"/>
      <c r="PJB17" s="11"/>
      <c r="PJC17" s="11"/>
      <c r="PJD17" s="11"/>
      <c r="PJE17" s="11"/>
      <c r="PJF17" s="11"/>
      <c r="PJG17" s="11"/>
      <c r="PJH17" s="11"/>
      <c r="PJI17" s="11"/>
      <c r="PJJ17" s="11"/>
      <c r="PJK17" s="11"/>
      <c r="PJL17" s="11"/>
      <c r="PJM17" s="11"/>
      <c r="PJN17" s="11"/>
      <c r="PJO17" s="11"/>
      <c r="PJP17" s="11"/>
      <c r="PJQ17" s="11"/>
      <c r="PJR17" s="11"/>
      <c r="PJS17" s="11"/>
      <c r="PJT17" s="11"/>
      <c r="PJU17" s="11"/>
      <c r="PJV17" s="11"/>
      <c r="PJW17" s="11"/>
      <c r="PJX17" s="11"/>
      <c r="PJY17" s="11"/>
      <c r="PJZ17" s="11"/>
      <c r="PKA17" s="11"/>
      <c r="PKB17" s="11"/>
      <c r="PKC17" s="11"/>
      <c r="PKD17" s="11"/>
      <c r="PKE17" s="11"/>
      <c r="PKF17" s="11"/>
      <c r="PKG17" s="11"/>
      <c r="PKH17" s="11"/>
      <c r="PKI17" s="11"/>
      <c r="PKJ17" s="11"/>
      <c r="PKK17" s="11"/>
      <c r="PKL17" s="11"/>
      <c r="PKM17" s="11"/>
      <c r="PKN17" s="11"/>
      <c r="PKO17" s="11"/>
      <c r="PKP17" s="11"/>
      <c r="PKQ17" s="11"/>
      <c r="PKR17" s="11"/>
      <c r="PKS17" s="11"/>
      <c r="PKT17" s="11"/>
      <c r="PKU17" s="11"/>
      <c r="PKV17" s="11"/>
      <c r="PKW17" s="11"/>
      <c r="PKX17" s="11"/>
      <c r="PKY17" s="11"/>
      <c r="PKZ17" s="11"/>
      <c r="PLA17" s="11"/>
      <c r="PLB17" s="11"/>
      <c r="PLC17" s="11"/>
      <c r="PLD17" s="11"/>
      <c r="PLE17" s="11"/>
      <c r="PLF17" s="11"/>
      <c r="PLG17" s="11"/>
      <c r="PLH17" s="11"/>
      <c r="PLI17" s="11"/>
      <c r="PLJ17" s="11"/>
      <c r="PLK17" s="11"/>
      <c r="PLL17" s="11"/>
      <c r="PLM17" s="11"/>
      <c r="PLN17" s="11"/>
      <c r="PLO17" s="11"/>
      <c r="PLP17" s="11"/>
      <c r="PLQ17" s="11"/>
      <c r="PLR17" s="11"/>
      <c r="PLS17" s="11"/>
      <c r="PLT17" s="11"/>
      <c r="PLU17" s="11"/>
      <c r="PLV17" s="11"/>
      <c r="PLW17" s="11"/>
      <c r="PLX17" s="11"/>
      <c r="PLY17" s="11"/>
      <c r="PLZ17" s="11"/>
      <c r="PMA17" s="11"/>
      <c r="PMB17" s="11"/>
      <c r="PMC17" s="11"/>
      <c r="PMD17" s="11"/>
      <c r="PME17" s="11"/>
      <c r="PMF17" s="11"/>
      <c r="PMG17" s="11"/>
      <c r="PMH17" s="11"/>
      <c r="PMI17" s="11"/>
      <c r="PMJ17" s="11"/>
      <c r="PMK17" s="11"/>
      <c r="PML17" s="11"/>
      <c r="PMM17" s="11"/>
      <c r="PMN17" s="11"/>
      <c r="PMO17" s="11"/>
      <c r="PMP17" s="11"/>
      <c r="PMQ17" s="11"/>
      <c r="PMR17" s="11"/>
      <c r="PMS17" s="11"/>
      <c r="PMT17" s="11"/>
      <c r="PMU17" s="11"/>
      <c r="PMV17" s="11"/>
      <c r="PMW17" s="11"/>
      <c r="PMX17" s="11"/>
      <c r="PMY17" s="11"/>
      <c r="PMZ17" s="11"/>
      <c r="PNA17" s="11"/>
      <c r="PNB17" s="11"/>
      <c r="PNC17" s="11"/>
      <c r="PND17" s="11"/>
      <c r="PNE17" s="11"/>
      <c r="PNF17" s="11"/>
      <c r="PNG17" s="11"/>
      <c r="PNH17" s="11"/>
      <c r="PNI17" s="11"/>
      <c r="PNJ17" s="11"/>
      <c r="PNK17" s="11"/>
      <c r="PNL17" s="11"/>
      <c r="PNM17" s="11"/>
      <c r="PNN17" s="11"/>
      <c r="PNO17" s="11"/>
      <c r="PNP17" s="11"/>
      <c r="PNQ17" s="11"/>
      <c r="PNR17" s="11"/>
      <c r="PNS17" s="11"/>
      <c r="PNT17" s="11"/>
      <c r="PNU17" s="11"/>
      <c r="PNV17" s="11"/>
      <c r="PNW17" s="11"/>
      <c r="PNX17" s="11"/>
      <c r="PNY17" s="11"/>
      <c r="PNZ17" s="11"/>
      <c r="POA17" s="11"/>
      <c r="POB17" s="11"/>
      <c r="POC17" s="11"/>
      <c r="POD17" s="11"/>
      <c r="POE17" s="11"/>
      <c r="POF17" s="11"/>
      <c r="POG17" s="11"/>
      <c r="POH17" s="11"/>
      <c r="POI17" s="11"/>
      <c r="POJ17" s="11"/>
      <c r="POK17" s="11"/>
      <c r="POL17" s="11"/>
      <c r="POM17" s="11"/>
      <c r="PON17" s="11"/>
      <c r="POO17" s="11"/>
      <c r="POP17" s="11"/>
      <c r="POQ17" s="11"/>
      <c r="POR17" s="11"/>
      <c r="POS17" s="11"/>
      <c r="POT17" s="11"/>
      <c r="POU17" s="11"/>
      <c r="POV17" s="11"/>
      <c r="POW17" s="11"/>
      <c r="POX17" s="11"/>
      <c r="POY17" s="11"/>
      <c r="POZ17" s="11"/>
      <c r="PPA17" s="11"/>
      <c r="PPB17" s="11"/>
      <c r="PPC17" s="11"/>
      <c r="PPD17" s="11"/>
      <c r="PPE17" s="11"/>
      <c r="PPF17" s="11"/>
      <c r="PPG17" s="11"/>
      <c r="PPH17" s="11"/>
      <c r="PPI17" s="11"/>
      <c r="PPJ17" s="11"/>
      <c r="PPK17" s="11"/>
      <c r="PPL17" s="11"/>
      <c r="PPM17" s="11"/>
      <c r="PPN17" s="11"/>
      <c r="PPO17" s="11"/>
      <c r="PPP17" s="11"/>
      <c r="PPQ17" s="11"/>
      <c r="PPR17" s="11"/>
      <c r="PPS17" s="11"/>
      <c r="PPT17" s="11"/>
      <c r="PPU17" s="11"/>
      <c r="PPV17" s="11"/>
      <c r="PPW17" s="11"/>
      <c r="PPX17" s="11"/>
      <c r="PPY17" s="11"/>
      <c r="PPZ17" s="11"/>
      <c r="PQA17" s="11"/>
      <c r="PQB17" s="11"/>
      <c r="PQC17" s="11"/>
      <c r="PQD17" s="11"/>
      <c r="PQE17" s="11"/>
      <c r="PQF17" s="11"/>
      <c r="PQG17" s="11"/>
      <c r="PQH17" s="11"/>
      <c r="PQI17" s="11"/>
      <c r="PQJ17" s="11"/>
      <c r="PQK17" s="11"/>
      <c r="PQL17" s="11"/>
      <c r="PQM17" s="11"/>
      <c r="PQN17" s="11"/>
      <c r="PQO17" s="11"/>
      <c r="PQP17" s="11"/>
      <c r="PQQ17" s="11"/>
      <c r="PQR17" s="11"/>
      <c r="PQS17" s="11"/>
      <c r="PQT17" s="11"/>
      <c r="PQU17" s="11"/>
      <c r="PQV17" s="11"/>
      <c r="PQW17" s="11"/>
      <c r="PQX17" s="11"/>
      <c r="PQY17" s="11"/>
      <c r="PQZ17" s="11"/>
      <c r="PRA17" s="11"/>
      <c r="PRB17" s="11"/>
      <c r="PRC17" s="11"/>
      <c r="PRD17" s="11"/>
      <c r="PRE17" s="11"/>
      <c r="PRF17" s="11"/>
      <c r="PRG17" s="11"/>
      <c r="PRH17" s="11"/>
      <c r="PRI17" s="11"/>
      <c r="PRJ17" s="11"/>
      <c r="PRK17" s="11"/>
      <c r="PRL17" s="11"/>
      <c r="PRM17" s="11"/>
      <c r="PRN17" s="11"/>
      <c r="PRO17" s="11"/>
      <c r="PRP17" s="11"/>
      <c r="PRQ17" s="11"/>
      <c r="PRR17" s="11"/>
      <c r="PRS17" s="11"/>
      <c r="PRT17" s="11"/>
      <c r="PRU17" s="11"/>
      <c r="PRV17" s="11"/>
      <c r="PRW17" s="11"/>
      <c r="PRX17" s="11"/>
      <c r="PRY17" s="11"/>
      <c r="PRZ17" s="11"/>
      <c r="PSA17" s="11"/>
      <c r="PSB17" s="11"/>
      <c r="PSC17" s="11"/>
      <c r="PSD17" s="11"/>
      <c r="PSE17" s="11"/>
      <c r="PSF17" s="11"/>
      <c r="PSG17" s="11"/>
      <c r="PSH17" s="11"/>
      <c r="PSI17" s="11"/>
      <c r="PSJ17" s="11"/>
      <c r="PSK17" s="11"/>
      <c r="PSL17" s="11"/>
      <c r="PSM17" s="11"/>
      <c r="PSN17" s="11"/>
      <c r="PSO17" s="11"/>
      <c r="PSP17" s="11"/>
      <c r="PSQ17" s="11"/>
      <c r="PSR17" s="11"/>
      <c r="PSS17" s="11"/>
      <c r="PST17" s="11"/>
      <c r="PSU17" s="11"/>
      <c r="PSV17" s="11"/>
      <c r="PSW17" s="11"/>
      <c r="PSX17" s="11"/>
      <c r="PSY17" s="11"/>
      <c r="PSZ17" s="11"/>
      <c r="PTA17" s="11"/>
      <c r="PTB17" s="11"/>
      <c r="PTC17" s="11"/>
      <c r="PTD17" s="11"/>
      <c r="PTE17" s="11"/>
      <c r="PTF17" s="11"/>
      <c r="PTG17" s="11"/>
      <c r="PTH17" s="11"/>
      <c r="PTI17" s="11"/>
      <c r="PTJ17" s="11"/>
      <c r="PTK17" s="11"/>
      <c r="PTL17" s="11"/>
      <c r="PTM17" s="11"/>
      <c r="PTN17" s="11"/>
      <c r="PTO17" s="11"/>
      <c r="PTP17" s="11"/>
      <c r="PTQ17" s="11"/>
      <c r="PTR17" s="11"/>
      <c r="PTS17" s="11"/>
      <c r="PTT17" s="11"/>
      <c r="PTU17" s="11"/>
      <c r="PTV17" s="11"/>
      <c r="PTW17" s="11"/>
      <c r="PTX17" s="11"/>
      <c r="PTY17" s="11"/>
      <c r="PTZ17" s="11"/>
      <c r="PUA17" s="11"/>
      <c r="PUB17" s="11"/>
      <c r="PUC17" s="11"/>
      <c r="PUD17" s="11"/>
      <c r="PUE17" s="11"/>
      <c r="PUF17" s="11"/>
      <c r="PUG17" s="11"/>
      <c r="PUH17" s="11"/>
      <c r="PUI17" s="11"/>
      <c r="PUJ17" s="11"/>
      <c r="PUK17" s="11"/>
      <c r="PUL17" s="11"/>
      <c r="PUM17" s="11"/>
      <c r="PUN17" s="11"/>
      <c r="PUO17" s="11"/>
      <c r="PUP17" s="11"/>
      <c r="PUQ17" s="11"/>
      <c r="PUR17" s="11"/>
      <c r="PUS17" s="11"/>
      <c r="PUT17" s="11"/>
      <c r="PUU17" s="11"/>
      <c r="PUV17" s="11"/>
      <c r="PUW17" s="11"/>
      <c r="PUX17" s="11"/>
      <c r="PUY17" s="11"/>
      <c r="PUZ17" s="11"/>
      <c r="PVA17" s="11"/>
      <c r="PVB17" s="11"/>
      <c r="PVC17" s="11"/>
      <c r="PVD17" s="11"/>
      <c r="PVE17" s="11"/>
      <c r="PVF17" s="11"/>
      <c r="PVG17" s="11"/>
      <c r="PVH17" s="11"/>
      <c r="PVI17" s="11"/>
      <c r="PVJ17" s="11"/>
      <c r="PVK17" s="11"/>
      <c r="PVL17" s="11"/>
      <c r="PVM17" s="11"/>
      <c r="PVN17" s="11"/>
      <c r="PVO17" s="11"/>
      <c r="PVP17" s="11"/>
      <c r="PVQ17" s="11"/>
      <c r="PVR17" s="11"/>
      <c r="PVS17" s="11"/>
      <c r="PVT17" s="11"/>
      <c r="PVU17" s="11"/>
      <c r="PVV17" s="11"/>
      <c r="PVW17" s="11"/>
      <c r="PVX17" s="11"/>
      <c r="PVY17" s="11"/>
      <c r="PVZ17" s="11"/>
      <c r="PWA17" s="11"/>
      <c r="PWB17" s="11"/>
      <c r="PWC17" s="11"/>
      <c r="PWD17" s="11"/>
      <c r="PWE17" s="11"/>
      <c r="PWF17" s="11"/>
      <c r="PWG17" s="11"/>
      <c r="PWH17" s="11"/>
      <c r="PWI17" s="11"/>
      <c r="PWJ17" s="11"/>
      <c r="PWK17" s="11"/>
      <c r="PWL17" s="11"/>
      <c r="PWM17" s="11"/>
      <c r="PWN17" s="11"/>
      <c r="PWO17" s="11"/>
      <c r="PWP17" s="11"/>
      <c r="PWQ17" s="11"/>
      <c r="PWR17" s="11"/>
      <c r="PWS17" s="11"/>
      <c r="PWT17" s="11"/>
      <c r="PWU17" s="11"/>
      <c r="PWV17" s="11"/>
      <c r="PWW17" s="11"/>
      <c r="PWX17" s="11"/>
      <c r="PWY17" s="11"/>
      <c r="PWZ17" s="11"/>
      <c r="PXA17" s="11"/>
      <c r="PXB17" s="11"/>
      <c r="PXC17" s="11"/>
      <c r="PXD17" s="11"/>
      <c r="PXE17" s="11"/>
      <c r="PXF17" s="11"/>
      <c r="PXG17" s="11"/>
      <c r="PXH17" s="11"/>
      <c r="PXI17" s="11"/>
      <c r="PXJ17" s="11"/>
      <c r="PXK17" s="11"/>
      <c r="PXL17" s="11"/>
      <c r="PXM17" s="11"/>
      <c r="PXN17" s="11"/>
      <c r="PXO17" s="11"/>
      <c r="PXP17" s="11"/>
      <c r="PXQ17" s="11"/>
      <c r="PXR17" s="11"/>
      <c r="PXS17" s="11"/>
      <c r="PXT17" s="11"/>
      <c r="PXU17" s="11"/>
      <c r="PXV17" s="11"/>
      <c r="PXW17" s="11"/>
      <c r="PXX17" s="11"/>
      <c r="PXY17" s="11"/>
      <c r="PXZ17" s="11"/>
      <c r="PYA17" s="11"/>
      <c r="PYB17" s="11"/>
      <c r="PYC17" s="11"/>
      <c r="PYD17" s="11"/>
      <c r="PYE17" s="11"/>
      <c r="PYF17" s="11"/>
      <c r="PYG17" s="11"/>
      <c r="PYH17" s="11"/>
      <c r="PYI17" s="11"/>
      <c r="PYJ17" s="11"/>
      <c r="PYK17" s="11"/>
      <c r="PYL17" s="11"/>
      <c r="PYM17" s="11"/>
      <c r="PYN17" s="11"/>
      <c r="PYO17" s="11"/>
      <c r="PYP17" s="11"/>
      <c r="PYQ17" s="11"/>
      <c r="PYR17" s="11"/>
      <c r="PYS17" s="11"/>
      <c r="PYT17" s="11"/>
      <c r="PYU17" s="11"/>
      <c r="PYV17" s="11"/>
      <c r="PYW17" s="11"/>
      <c r="PYX17" s="11"/>
      <c r="PYY17" s="11"/>
      <c r="PYZ17" s="11"/>
      <c r="PZA17" s="11"/>
      <c r="PZB17" s="11"/>
      <c r="PZC17" s="11"/>
      <c r="PZD17" s="11"/>
      <c r="PZE17" s="11"/>
      <c r="PZF17" s="11"/>
      <c r="PZG17" s="11"/>
      <c r="PZH17" s="11"/>
      <c r="PZI17" s="11"/>
      <c r="PZJ17" s="11"/>
      <c r="PZK17" s="11"/>
      <c r="PZL17" s="11"/>
      <c r="PZM17" s="11"/>
      <c r="PZN17" s="11"/>
      <c r="PZO17" s="11"/>
      <c r="PZP17" s="11"/>
      <c r="PZQ17" s="11"/>
      <c r="PZR17" s="11"/>
      <c r="PZS17" s="11"/>
      <c r="PZT17" s="11"/>
      <c r="PZU17" s="11"/>
      <c r="PZV17" s="11"/>
      <c r="PZW17" s="11"/>
      <c r="PZX17" s="11"/>
      <c r="PZY17" s="11"/>
      <c r="PZZ17" s="11"/>
      <c r="QAA17" s="11"/>
      <c r="QAB17" s="11"/>
      <c r="QAC17" s="11"/>
      <c r="QAD17" s="11"/>
      <c r="QAE17" s="11"/>
      <c r="QAF17" s="11"/>
      <c r="QAG17" s="11"/>
      <c r="QAH17" s="11"/>
      <c r="QAI17" s="11"/>
      <c r="QAJ17" s="11"/>
      <c r="QAK17" s="11"/>
      <c r="QAL17" s="11"/>
      <c r="QAM17" s="11"/>
      <c r="QAN17" s="11"/>
      <c r="QAO17" s="11"/>
      <c r="QAP17" s="11"/>
      <c r="QAQ17" s="11"/>
      <c r="QAR17" s="11"/>
      <c r="QAS17" s="11"/>
      <c r="QAT17" s="11"/>
      <c r="QAU17" s="11"/>
      <c r="QAV17" s="11"/>
      <c r="QAW17" s="11"/>
      <c r="QAX17" s="11"/>
      <c r="QAY17" s="11"/>
      <c r="QAZ17" s="11"/>
      <c r="QBA17" s="11"/>
      <c r="QBB17" s="11"/>
      <c r="QBC17" s="11"/>
      <c r="QBD17" s="11"/>
      <c r="QBE17" s="11"/>
      <c r="QBF17" s="11"/>
      <c r="QBG17" s="11"/>
      <c r="QBH17" s="11"/>
      <c r="QBI17" s="11"/>
      <c r="QBJ17" s="11"/>
      <c r="QBK17" s="11"/>
      <c r="QBL17" s="11"/>
      <c r="QBM17" s="11"/>
      <c r="QBN17" s="11"/>
      <c r="QBO17" s="11"/>
      <c r="QBP17" s="11"/>
      <c r="QBQ17" s="11"/>
      <c r="QBR17" s="11"/>
      <c r="QBS17" s="11"/>
      <c r="QBT17" s="11"/>
      <c r="QBU17" s="11"/>
      <c r="QBV17" s="11"/>
      <c r="QBW17" s="11"/>
      <c r="QBX17" s="11"/>
      <c r="QBY17" s="11"/>
      <c r="QBZ17" s="11"/>
      <c r="QCA17" s="11"/>
      <c r="QCB17" s="11"/>
      <c r="QCC17" s="11"/>
      <c r="QCD17" s="11"/>
      <c r="QCE17" s="11"/>
      <c r="QCF17" s="11"/>
      <c r="QCG17" s="11"/>
      <c r="QCH17" s="11"/>
      <c r="QCI17" s="11"/>
      <c r="QCJ17" s="11"/>
      <c r="QCK17" s="11"/>
      <c r="QCL17" s="11"/>
      <c r="QCM17" s="11"/>
      <c r="QCN17" s="11"/>
      <c r="QCO17" s="11"/>
      <c r="QCP17" s="11"/>
      <c r="QCQ17" s="11"/>
      <c r="QCR17" s="11"/>
      <c r="QCS17" s="11"/>
      <c r="QCT17" s="11"/>
      <c r="QCU17" s="11"/>
      <c r="QCV17" s="11"/>
      <c r="QCW17" s="11"/>
      <c r="QCX17" s="11"/>
      <c r="QCY17" s="11"/>
      <c r="QCZ17" s="11"/>
      <c r="QDA17" s="11"/>
      <c r="QDB17" s="11"/>
      <c r="QDC17" s="11"/>
      <c r="QDD17" s="11"/>
      <c r="QDE17" s="11"/>
      <c r="QDF17" s="11"/>
      <c r="QDG17" s="11"/>
      <c r="QDH17" s="11"/>
      <c r="QDI17" s="11"/>
      <c r="QDJ17" s="11"/>
      <c r="QDK17" s="11"/>
      <c r="QDL17" s="11"/>
      <c r="QDM17" s="11"/>
      <c r="QDN17" s="11"/>
      <c r="QDO17" s="11"/>
      <c r="QDP17" s="11"/>
      <c r="QDQ17" s="11"/>
      <c r="QDR17" s="11"/>
      <c r="QDS17" s="11"/>
      <c r="QDT17" s="11"/>
      <c r="QDU17" s="11"/>
      <c r="QDV17" s="11"/>
      <c r="QDW17" s="11"/>
      <c r="QDX17" s="11"/>
      <c r="QDY17" s="11"/>
      <c r="QDZ17" s="11"/>
      <c r="QEA17" s="11"/>
      <c r="QEB17" s="11"/>
      <c r="QEC17" s="11"/>
      <c r="QED17" s="11"/>
      <c r="QEE17" s="11"/>
      <c r="QEF17" s="11"/>
      <c r="QEG17" s="11"/>
      <c r="QEH17" s="11"/>
      <c r="QEI17" s="11"/>
      <c r="QEJ17" s="11"/>
      <c r="QEK17" s="11"/>
      <c r="QEL17" s="11"/>
      <c r="QEM17" s="11"/>
      <c r="QEN17" s="11"/>
      <c r="QEO17" s="11"/>
      <c r="QEP17" s="11"/>
      <c r="QEQ17" s="11"/>
      <c r="QER17" s="11"/>
      <c r="QES17" s="11"/>
      <c r="QET17" s="11"/>
      <c r="QEU17" s="11"/>
      <c r="QEV17" s="11"/>
      <c r="QEW17" s="11"/>
      <c r="QEX17" s="11"/>
      <c r="QEY17" s="11"/>
      <c r="QEZ17" s="11"/>
      <c r="QFA17" s="11"/>
      <c r="QFB17" s="11"/>
      <c r="QFC17" s="11"/>
      <c r="QFD17" s="11"/>
      <c r="QFE17" s="11"/>
      <c r="QFF17" s="11"/>
      <c r="QFG17" s="11"/>
      <c r="QFH17" s="11"/>
      <c r="QFI17" s="11"/>
      <c r="QFJ17" s="11"/>
      <c r="QFK17" s="11"/>
      <c r="QFL17" s="11"/>
      <c r="QFM17" s="11"/>
      <c r="QFN17" s="11"/>
      <c r="QFO17" s="11"/>
      <c r="QFP17" s="11"/>
      <c r="QFQ17" s="11"/>
      <c r="QFR17" s="11"/>
      <c r="QFS17" s="11"/>
      <c r="QFT17" s="11"/>
      <c r="QFU17" s="11"/>
      <c r="QFV17" s="11"/>
      <c r="QFW17" s="11"/>
      <c r="QFX17" s="11"/>
      <c r="QFY17" s="11"/>
      <c r="QFZ17" s="11"/>
      <c r="QGA17" s="11"/>
      <c r="QGB17" s="11"/>
      <c r="QGC17" s="11"/>
      <c r="QGD17" s="11"/>
      <c r="QGE17" s="11"/>
      <c r="QGF17" s="11"/>
      <c r="QGG17" s="11"/>
      <c r="QGH17" s="11"/>
      <c r="QGI17" s="11"/>
      <c r="QGJ17" s="11"/>
      <c r="QGK17" s="11"/>
      <c r="QGL17" s="11"/>
      <c r="QGM17" s="11"/>
      <c r="QGN17" s="11"/>
      <c r="QGO17" s="11"/>
      <c r="QGP17" s="11"/>
      <c r="QGQ17" s="11"/>
      <c r="QGR17" s="11"/>
      <c r="QGS17" s="11"/>
      <c r="QGT17" s="11"/>
      <c r="QGU17" s="11"/>
      <c r="QGV17" s="11"/>
      <c r="QGW17" s="11"/>
      <c r="QGX17" s="11"/>
      <c r="QGY17" s="11"/>
      <c r="QGZ17" s="11"/>
      <c r="QHA17" s="11"/>
      <c r="QHB17" s="11"/>
      <c r="QHC17" s="11"/>
      <c r="QHD17" s="11"/>
      <c r="QHE17" s="11"/>
      <c r="QHF17" s="11"/>
      <c r="QHG17" s="11"/>
      <c r="QHH17" s="11"/>
      <c r="QHI17" s="11"/>
      <c r="QHJ17" s="11"/>
      <c r="QHK17" s="11"/>
      <c r="QHL17" s="11"/>
      <c r="QHM17" s="11"/>
      <c r="QHN17" s="11"/>
      <c r="QHO17" s="11"/>
      <c r="QHP17" s="11"/>
      <c r="QHQ17" s="11"/>
      <c r="QHR17" s="11"/>
      <c r="QHS17" s="11"/>
      <c r="QHT17" s="11"/>
      <c r="QHU17" s="11"/>
      <c r="QHV17" s="11"/>
      <c r="QHW17" s="11"/>
      <c r="QHX17" s="11"/>
      <c r="QHY17" s="11"/>
      <c r="QHZ17" s="11"/>
      <c r="QIA17" s="11"/>
      <c r="QIB17" s="11"/>
      <c r="QIC17" s="11"/>
      <c r="QID17" s="11"/>
      <c r="QIE17" s="11"/>
      <c r="QIF17" s="11"/>
      <c r="QIG17" s="11"/>
      <c r="QIH17" s="11"/>
      <c r="QII17" s="11"/>
      <c r="QIJ17" s="11"/>
      <c r="QIK17" s="11"/>
      <c r="QIL17" s="11"/>
      <c r="QIM17" s="11"/>
      <c r="QIN17" s="11"/>
      <c r="QIO17" s="11"/>
      <c r="QIP17" s="11"/>
      <c r="QIQ17" s="11"/>
      <c r="QIR17" s="11"/>
      <c r="QIS17" s="11"/>
      <c r="QIT17" s="11"/>
      <c r="QIU17" s="11"/>
      <c r="QIV17" s="11"/>
      <c r="QIW17" s="11"/>
      <c r="QIX17" s="11"/>
      <c r="QIY17" s="11"/>
      <c r="QIZ17" s="11"/>
      <c r="QJA17" s="11"/>
      <c r="QJB17" s="11"/>
      <c r="QJC17" s="11"/>
      <c r="QJD17" s="11"/>
      <c r="QJE17" s="11"/>
      <c r="QJF17" s="11"/>
      <c r="QJG17" s="11"/>
      <c r="QJH17" s="11"/>
      <c r="QJI17" s="11"/>
      <c r="QJJ17" s="11"/>
      <c r="QJK17" s="11"/>
      <c r="QJL17" s="11"/>
      <c r="QJM17" s="11"/>
      <c r="QJN17" s="11"/>
      <c r="QJO17" s="11"/>
      <c r="QJP17" s="11"/>
      <c r="QJQ17" s="11"/>
      <c r="QJR17" s="11"/>
      <c r="QJS17" s="11"/>
      <c r="QJT17" s="11"/>
      <c r="QJU17" s="11"/>
      <c r="QJV17" s="11"/>
      <c r="QJW17" s="11"/>
      <c r="QJX17" s="11"/>
      <c r="QJY17" s="11"/>
      <c r="QJZ17" s="11"/>
      <c r="QKA17" s="11"/>
      <c r="QKB17" s="11"/>
      <c r="QKC17" s="11"/>
      <c r="QKD17" s="11"/>
      <c r="QKE17" s="11"/>
      <c r="QKF17" s="11"/>
      <c r="QKG17" s="11"/>
      <c r="QKH17" s="11"/>
      <c r="QKI17" s="11"/>
      <c r="QKJ17" s="11"/>
      <c r="QKK17" s="11"/>
      <c r="QKL17" s="11"/>
      <c r="QKM17" s="11"/>
      <c r="QKN17" s="11"/>
      <c r="QKO17" s="11"/>
      <c r="QKP17" s="11"/>
      <c r="QKQ17" s="11"/>
      <c r="QKR17" s="11"/>
      <c r="QKS17" s="11"/>
      <c r="QKT17" s="11"/>
      <c r="QKU17" s="11"/>
      <c r="QKV17" s="11"/>
      <c r="QKW17" s="11"/>
      <c r="QKX17" s="11"/>
      <c r="QKY17" s="11"/>
      <c r="QKZ17" s="11"/>
      <c r="QLA17" s="11"/>
      <c r="QLB17" s="11"/>
      <c r="QLC17" s="11"/>
      <c r="QLD17" s="11"/>
      <c r="QLE17" s="11"/>
      <c r="QLF17" s="11"/>
      <c r="QLG17" s="11"/>
      <c r="QLH17" s="11"/>
      <c r="QLI17" s="11"/>
      <c r="QLJ17" s="11"/>
      <c r="QLK17" s="11"/>
      <c r="QLL17" s="11"/>
      <c r="QLM17" s="11"/>
      <c r="QLN17" s="11"/>
      <c r="QLO17" s="11"/>
      <c r="QLP17" s="11"/>
      <c r="QLQ17" s="11"/>
      <c r="QLR17" s="11"/>
      <c r="QLS17" s="11"/>
      <c r="QLT17" s="11"/>
      <c r="QLU17" s="11"/>
      <c r="QLV17" s="11"/>
      <c r="QLW17" s="11"/>
      <c r="QLX17" s="11"/>
      <c r="QLY17" s="11"/>
      <c r="QLZ17" s="11"/>
      <c r="QMA17" s="11"/>
      <c r="QMB17" s="11"/>
      <c r="QMC17" s="11"/>
      <c r="QMD17" s="11"/>
      <c r="QME17" s="11"/>
      <c r="QMF17" s="11"/>
      <c r="QMG17" s="11"/>
      <c r="QMH17" s="11"/>
      <c r="QMI17" s="11"/>
      <c r="QMJ17" s="11"/>
      <c r="QMK17" s="11"/>
      <c r="QML17" s="11"/>
      <c r="QMM17" s="11"/>
      <c r="QMN17" s="11"/>
      <c r="QMO17" s="11"/>
      <c r="QMP17" s="11"/>
      <c r="QMQ17" s="11"/>
      <c r="QMR17" s="11"/>
      <c r="QMS17" s="11"/>
      <c r="QMT17" s="11"/>
      <c r="QMU17" s="11"/>
      <c r="QMV17" s="11"/>
      <c r="QMW17" s="11"/>
      <c r="QMX17" s="11"/>
      <c r="QMY17" s="11"/>
      <c r="QMZ17" s="11"/>
      <c r="QNA17" s="11"/>
      <c r="QNB17" s="11"/>
      <c r="QNC17" s="11"/>
      <c r="QND17" s="11"/>
      <c r="QNE17" s="11"/>
      <c r="QNF17" s="11"/>
      <c r="QNG17" s="11"/>
      <c r="QNH17" s="11"/>
      <c r="QNI17" s="11"/>
      <c r="QNJ17" s="11"/>
      <c r="QNK17" s="11"/>
      <c r="QNL17" s="11"/>
      <c r="QNM17" s="11"/>
      <c r="QNN17" s="11"/>
      <c r="QNO17" s="11"/>
      <c r="QNP17" s="11"/>
      <c r="QNQ17" s="11"/>
      <c r="QNR17" s="11"/>
      <c r="QNS17" s="11"/>
      <c r="QNT17" s="11"/>
      <c r="QNU17" s="11"/>
      <c r="QNV17" s="11"/>
      <c r="QNW17" s="11"/>
      <c r="QNX17" s="11"/>
      <c r="QNY17" s="11"/>
      <c r="QNZ17" s="11"/>
      <c r="QOA17" s="11"/>
      <c r="QOB17" s="11"/>
      <c r="QOC17" s="11"/>
      <c r="QOD17" s="11"/>
      <c r="QOE17" s="11"/>
      <c r="QOF17" s="11"/>
      <c r="QOG17" s="11"/>
      <c r="QOH17" s="11"/>
      <c r="QOI17" s="11"/>
      <c r="QOJ17" s="11"/>
      <c r="QOK17" s="11"/>
      <c r="QOL17" s="11"/>
      <c r="QOM17" s="11"/>
      <c r="QON17" s="11"/>
      <c r="QOO17" s="11"/>
      <c r="QOP17" s="11"/>
      <c r="QOQ17" s="11"/>
      <c r="QOR17" s="11"/>
      <c r="QOS17" s="11"/>
      <c r="QOT17" s="11"/>
      <c r="QOU17" s="11"/>
      <c r="QOV17" s="11"/>
      <c r="QOW17" s="11"/>
      <c r="QOX17" s="11"/>
      <c r="QOY17" s="11"/>
      <c r="QOZ17" s="11"/>
      <c r="QPA17" s="11"/>
      <c r="QPB17" s="11"/>
      <c r="QPC17" s="11"/>
      <c r="QPD17" s="11"/>
      <c r="QPE17" s="11"/>
      <c r="QPF17" s="11"/>
      <c r="QPG17" s="11"/>
      <c r="QPH17" s="11"/>
      <c r="QPI17" s="11"/>
      <c r="QPJ17" s="11"/>
      <c r="QPK17" s="11"/>
      <c r="QPL17" s="11"/>
      <c r="QPM17" s="11"/>
      <c r="QPN17" s="11"/>
      <c r="QPO17" s="11"/>
      <c r="QPP17" s="11"/>
      <c r="QPQ17" s="11"/>
      <c r="QPR17" s="11"/>
      <c r="QPS17" s="11"/>
      <c r="QPT17" s="11"/>
      <c r="QPU17" s="11"/>
      <c r="QPV17" s="11"/>
      <c r="QPW17" s="11"/>
      <c r="QPX17" s="11"/>
      <c r="QPY17" s="11"/>
      <c r="QPZ17" s="11"/>
      <c r="QQA17" s="11"/>
      <c r="QQB17" s="11"/>
      <c r="QQC17" s="11"/>
      <c r="QQD17" s="11"/>
      <c r="QQE17" s="11"/>
      <c r="QQF17" s="11"/>
      <c r="QQG17" s="11"/>
      <c r="QQH17" s="11"/>
      <c r="QQI17" s="11"/>
      <c r="QQJ17" s="11"/>
      <c r="QQK17" s="11"/>
      <c r="QQL17" s="11"/>
      <c r="QQM17" s="11"/>
      <c r="QQN17" s="11"/>
      <c r="QQO17" s="11"/>
      <c r="QQP17" s="11"/>
      <c r="QQQ17" s="11"/>
      <c r="QQR17" s="11"/>
      <c r="QQS17" s="11"/>
      <c r="QQT17" s="11"/>
      <c r="QQU17" s="11"/>
      <c r="QQV17" s="11"/>
      <c r="QQW17" s="11"/>
      <c r="QQX17" s="11"/>
      <c r="QQY17" s="11"/>
      <c r="QQZ17" s="11"/>
      <c r="QRA17" s="11"/>
      <c r="QRB17" s="11"/>
      <c r="QRC17" s="11"/>
      <c r="QRD17" s="11"/>
      <c r="QRE17" s="11"/>
      <c r="QRF17" s="11"/>
      <c r="QRG17" s="11"/>
      <c r="QRH17" s="11"/>
      <c r="QRI17" s="11"/>
      <c r="QRJ17" s="11"/>
      <c r="QRK17" s="11"/>
      <c r="QRL17" s="11"/>
      <c r="QRM17" s="11"/>
      <c r="QRN17" s="11"/>
      <c r="QRO17" s="11"/>
      <c r="QRP17" s="11"/>
      <c r="QRQ17" s="11"/>
      <c r="QRR17" s="11"/>
      <c r="QRS17" s="11"/>
      <c r="QRT17" s="11"/>
      <c r="QRU17" s="11"/>
      <c r="QRV17" s="11"/>
      <c r="QRW17" s="11"/>
      <c r="QRX17" s="11"/>
      <c r="QRY17" s="11"/>
      <c r="QRZ17" s="11"/>
      <c r="QSA17" s="11"/>
      <c r="QSB17" s="11"/>
      <c r="QSC17" s="11"/>
      <c r="QSD17" s="11"/>
      <c r="QSE17" s="11"/>
      <c r="QSF17" s="11"/>
      <c r="QSG17" s="11"/>
      <c r="QSH17" s="11"/>
      <c r="QSI17" s="11"/>
      <c r="QSJ17" s="11"/>
      <c r="QSK17" s="11"/>
      <c r="QSL17" s="11"/>
      <c r="QSM17" s="11"/>
      <c r="QSN17" s="11"/>
      <c r="QSO17" s="11"/>
      <c r="QSP17" s="11"/>
      <c r="QSQ17" s="11"/>
      <c r="QSR17" s="11"/>
      <c r="QSS17" s="11"/>
      <c r="QST17" s="11"/>
      <c r="QSU17" s="11"/>
      <c r="QSV17" s="11"/>
      <c r="QSW17" s="11"/>
      <c r="QSX17" s="11"/>
      <c r="QSY17" s="11"/>
      <c r="QSZ17" s="11"/>
      <c r="QTA17" s="11"/>
      <c r="QTB17" s="11"/>
      <c r="QTC17" s="11"/>
      <c r="QTD17" s="11"/>
      <c r="QTE17" s="11"/>
      <c r="QTF17" s="11"/>
      <c r="QTG17" s="11"/>
      <c r="QTH17" s="11"/>
      <c r="QTI17" s="11"/>
      <c r="QTJ17" s="11"/>
      <c r="QTK17" s="11"/>
      <c r="QTL17" s="11"/>
      <c r="QTM17" s="11"/>
      <c r="QTN17" s="11"/>
      <c r="QTO17" s="11"/>
      <c r="QTP17" s="11"/>
      <c r="QTQ17" s="11"/>
      <c r="QTR17" s="11"/>
      <c r="QTS17" s="11"/>
      <c r="QTT17" s="11"/>
      <c r="QTU17" s="11"/>
      <c r="QTV17" s="11"/>
      <c r="QTW17" s="11"/>
      <c r="QTX17" s="11"/>
      <c r="QTY17" s="11"/>
      <c r="QTZ17" s="11"/>
      <c r="QUA17" s="11"/>
      <c r="QUB17" s="11"/>
      <c r="QUC17" s="11"/>
      <c r="QUD17" s="11"/>
      <c r="QUE17" s="11"/>
      <c r="QUF17" s="11"/>
      <c r="QUG17" s="11"/>
      <c r="QUH17" s="11"/>
      <c r="QUI17" s="11"/>
      <c r="QUJ17" s="11"/>
      <c r="QUK17" s="11"/>
      <c r="QUL17" s="11"/>
      <c r="QUM17" s="11"/>
      <c r="QUN17" s="11"/>
      <c r="QUO17" s="11"/>
      <c r="QUP17" s="11"/>
      <c r="QUQ17" s="11"/>
      <c r="QUR17" s="11"/>
      <c r="QUS17" s="11"/>
      <c r="QUT17" s="11"/>
      <c r="QUU17" s="11"/>
      <c r="QUV17" s="11"/>
      <c r="QUW17" s="11"/>
      <c r="QUX17" s="11"/>
      <c r="QUY17" s="11"/>
      <c r="QUZ17" s="11"/>
      <c r="QVA17" s="11"/>
      <c r="QVB17" s="11"/>
      <c r="QVC17" s="11"/>
      <c r="QVD17" s="11"/>
      <c r="QVE17" s="11"/>
      <c r="QVF17" s="11"/>
      <c r="QVG17" s="11"/>
      <c r="QVH17" s="11"/>
      <c r="QVI17" s="11"/>
      <c r="QVJ17" s="11"/>
      <c r="QVK17" s="11"/>
      <c r="QVL17" s="11"/>
      <c r="QVM17" s="11"/>
      <c r="QVN17" s="11"/>
      <c r="QVO17" s="11"/>
      <c r="QVP17" s="11"/>
      <c r="QVQ17" s="11"/>
      <c r="QVR17" s="11"/>
      <c r="QVS17" s="11"/>
      <c r="QVT17" s="11"/>
      <c r="QVU17" s="11"/>
      <c r="QVV17" s="11"/>
      <c r="QVW17" s="11"/>
      <c r="QVX17" s="11"/>
      <c r="QVY17" s="11"/>
      <c r="QVZ17" s="11"/>
      <c r="QWA17" s="11"/>
      <c r="QWB17" s="11"/>
      <c r="QWC17" s="11"/>
      <c r="QWD17" s="11"/>
      <c r="QWE17" s="11"/>
      <c r="QWF17" s="11"/>
      <c r="QWG17" s="11"/>
      <c r="QWH17" s="11"/>
      <c r="QWI17" s="11"/>
      <c r="QWJ17" s="11"/>
      <c r="QWK17" s="11"/>
      <c r="QWL17" s="11"/>
      <c r="QWM17" s="11"/>
      <c r="QWN17" s="11"/>
      <c r="QWO17" s="11"/>
      <c r="QWP17" s="11"/>
      <c r="QWQ17" s="11"/>
      <c r="QWR17" s="11"/>
      <c r="QWS17" s="11"/>
      <c r="QWT17" s="11"/>
      <c r="QWU17" s="11"/>
      <c r="QWV17" s="11"/>
      <c r="QWW17" s="11"/>
      <c r="QWX17" s="11"/>
      <c r="QWY17" s="11"/>
      <c r="QWZ17" s="11"/>
      <c r="QXA17" s="11"/>
      <c r="QXB17" s="11"/>
      <c r="QXC17" s="11"/>
      <c r="QXD17" s="11"/>
      <c r="QXE17" s="11"/>
      <c r="QXF17" s="11"/>
      <c r="QXG17" s="11"/>
      <c r="QXH17" s="11"/>
      <c r="QXI17" s="11"/>
      <c r="QXJ17" s="11"/>
      <c r="QXK17" s="11"/>
      <c r="QXL17" s="11"/>
      <c r="QXM17" s="11"/>
      <c r="QXN17" s="11"/>
      <c r="QXO17" s="11"/>
      <c r="QXP17" s="11"/>
      <c r="QXQ17" s="11"/>
      <c r="QXR17" s="11"/>
      <c r="QXS17" s="11"/>
      <c r="QXT17" s="11"/>
      <c r="QXU17" s="11"/>
      <c r="QXV17" s="11"/>
      <c r="QXW17" s="11"/>
      <c r="QXX17" s="11"/>
      <c r="QXY17" s="11"/>
      <c r="QXZ17" s="11"/>
      <c r="QYA17" s="11"/>
      <c r="QYB17" s="11"/>
      <c r="QYC17" s="11"/>
      <c r="QYD17" s="11"/>
      <c r="QYE17" s="11"/>
      <c r="QYF17" s="11"/>
      <c r="QYG17" s="11"/>
      <c r="QYH17" s="11"/>
      <c r="QYI17" s="11"/>
      <c r="QYJ17" s="11"/>
      <c r="QYK17" s="11"/>
      <c r="QYL17" s="11"/>
      <c r="QYM17" s="11"/>
      <c r="QYN17" s="11"/>
      <c r="QYO17" s="11"/>
      <c r="QYP17" s="11"/>
      <c r="QYQ17" s="11"/>
      <c r="QYR17" s="11"/>
      <c r="QYS17" s="11"/>
      <c r="QYT17" s="11"/>
      <c r="QYU17" s="11"/>
      <c r="QYV17" s="11"/>
      <c r="QYW17" s="11"/>
      <c r="QYX17" s="11"/>
      <c r="QYY17" s="11"/>
      <c r="QYZ17" s="11"/>
      <c r="QZA17" s="11"/>
      <c r="QZB17" s="11"/>
      <c r="QZC17" s="11"/>
      <c r="QZD17" s="11"/>
      <c r="QZE17" s="11"/>
      <c r="QZF17" s="11"/>
      <c r="QZG17" s="11"/>
      <c r="QZH17" s="11"/>
      <c r="QZI17" s="11"/>
      <c r="QZJ17" s="11"/>
      <c r="QZK17" s="11"/>
      <c r="QZL17" s="11"/>
      <c r="QZM17" s="11"/>
      <c r="QZN17" s="11"/>
      <c r="QZO17" s="11"/>
      <c r="QZP17" s="11"/>
      <c r="QZQ17" s="11"/>
      <c r="QZR17" s="11"/>
      <c r="QZS17" s="11"/>
      <c r="QZT17" s="11"/>
      <c r="QZU17" s="11"/>
      <c r="QZV17" s="11"/>
      <c r="QZW17" s="11"/>
      <c r="QZX17" s="11"/>
      <c r="QZY17" s="11"/>
      <c r="QZZ17" s="11"/>
      <c r="RAA17" s="11"/>
      <c r="RAB17" s="11"/>
      <c r="RAC17" s="11"/>
      <c r="RAD17" s="11"/>
      <c r="RAE17" s="11"/>
      <c r="RAF17" s="11"/>
      <c r="RAG17" s="11"/>
      <c r="RAH17" s="11"/>
      <c r="RAI17" s="11"/>
      <c r="RAJ17" s="11"/>
      <c r="RAK17" s="11"/>
      <c r="RAL17" s="11"/>
      <c r="RAM17" s="11"/>
      <c r="RAN17" s="11"/>
      <c r="RAO17" s="11"/>
      <c r="RAP17" s="11"/>
      <c r="RAQ17" s="11"/>
      <c r="RAR17" s="11"/>
      <c r="RAS17" s="11"/>
      <c r="RAT17" s="11"/>
      <c r="RAU17" s="11"/>
      <c r="RAV17" s="11"/>
      <c r="RAW17" s="11"/>
      <c r="RAX17" s="11"/>
      <c r="RAY17" s="11"/>
      <c r="RAZ17" s="11"/>
      <c r="RBA17" s="11"/>
      <c r="RBB17" s="11"/>
      <c r="RBC17" s="11"/>
      <c r="RBD17" s="11"/>
      <c r="RBE17" s="11"/>
      <c r="RBF17" s="11"/>
      <c r="RBG17" s="11"/>
      <c r="RBH17" s="11"/>
      <c r="RBI17" s="11"/>
      <c r="RBJ17" s="11"/>
      <c r="RBK17" s="11"/>
      <c r="RBL17" s="11"/>
      <c r="RBM17" s="11"/>
      <c r="RBN17" s="11"/>
      <c r="RBO17" s="11"/>
      <c r="RBP17" s="11"/>
      <c r="RBQ17" s="11"/>
      <c r="RBR17" s="11"/>
      <c r="RBS17" s="11"/>
      <c r="RBT17" s="11"/>
      <c r="RBU17" s="11"/>
      <c r="RBV17" s="11"/>
      <c r="RBW17" s="11"/>
      <c r="RBX17" s="11"/>
      <c r="RBY17" s="11"/>
      <c r="RBZ17" s="11"/>
      <c r="RCA17" s="11"/>
      <c r="RCB17" s="11"/>
      <c r="RCC17" s="11"/>
      <c r="RCD17" s="11"/>
      <c r="RCE17" s="11"/>
      <c r="RCF17" s="11"/>
      <c r="RCG17" s="11"/>
      <c r="RCH17" s="11"/>
      <c r="RCI17" s="11"/>
      <c r="RCJ17" s="11"/>
      <c r="RCK17" s="11"/>
      <c r="RCL17" s="11"/>
      <c r="RCM17" s="11"/>
      <c r="RCN17" s="11"/>
      <c r="RCO17" s="11"/>
      <c r="RCP17" s="11"/>
      <c r="RCQ17" s="11"/>
      <c r="RCR17" s="11"/>
      <c r="RCS17" s="11"/>
      <c r="RCT17" s="11"/>
      <c r="RCU17" s="11"/>
      <c r="RCV17" s="11"/>
      <c r="RCW17" s="11"/>
      <c r="RCX17" s="11"/>
      <c r="RCY17" s="11"/>
      <c r="RCZ17" s="11"/>
      <c r="RDA17" s="11"/>
      <c r="RDB17" s="11"/>
      <c r="RDC17" s="11"/>
      <c r="RDD17" s="11"/>
      <c r="RDE17" s="11"/>
      <c r="RDF17" s="11"/>
      <c r="RDG17" s="11"/>
      <c r="RDH17" s="11"/>
      <c r="RDI17" s="11"/>
      <c r="RDJ17" s="11"/>
      <c r="RDK17" s="11"/>
      <c r="RDL17" s="11"/>
      <c r="RDM17" s="11"/>
      <c r="RDN17" s="11"/>
      <c r="RDO17" s="11"/>
      <c r="RDP17" s="11"/>
      <c r="RDQ17" s="11"/>
      <c r="RDR17" s="11"/>
      <c r="RDS17" s="11"/>
      <c r="RDT17" s="11"/>
      <c r="RDU17" s="11"/>
      <c r="RDV17" s="11"/>
      <c r="RDW17" s="11"/>
      <c r="RDX17" s="11"/>
      <c r="RDY17" s="11"/>
      <c r="RDZ17" s="11"/>
      <c r="REA17" s="11"/>
      <c r="REB17" s="11"/>
      <c r="REC17" s="11"/>
      <c r="RED17" s="11"/>
      <c r="REE17" s="11"/>
      <c r="REF17" s="11"/>
      <c r="REG17" s="11"/>
      <c r="REH17" s="11"/>
      <c r="REI17" s="11"/>
      <c r="REJ17" s="11"/>
      <c r="REK17" s="11"/>
      <c r="REL17" s="11"/>
      <c r="REM17" s="11"/>
      <c r="REN17" s="11"/>
      <c r="REO17" s="11"/>
      <c r="REP17" s="11"/>
      <c r="REQ17" s="11"/>
      <c r="RER17" s="11"/>
      <c r="RES17" s="11"/>
      <c r="RET17" s="11"/>
      <c r="REU17" s="11"/>
      <c r="REV17" s="11"/>
      <c r="REW17" s="11"/>
      <c r="REX17" s="11"/>
      <c r="REY17" s="11"/>
      <c r="REZ17" s="11"/>
      <c r="RFA17" s="11"/>
      <c r="RFB17" s="11"/>
      <c r="RFC17" s="11"/>
      <c r="RFD17" s="11"/>
      <c r="RFE17" s="11"/>
      <c r="RFF17" s="11"/>
      <c r="RFG17" s="11"/>
      <c r="RFH17" s="11"/>
      <c r="RFI17" s="11"/>
      <c r="RFJ17" s="11"/>
      <c r="RFK17" s="11"/>
      <c r="RFL17" s="11"/>
      <c r="RFM17" s="11"/>
      <c r="RFN17" s="11"/>
      <c r="RFO17" s="11"/>
      <c r="RFP17" s="11"/>
      <c r="RFQ17" s="11"/>
      <c r="RFR17" s="11"/>
      <c r="RFS17" s="11"/>
      <c r="RFT17" s="11"/>
      <c r="RFU17" s="11"/>
      <c r="RFV17" s="11"/>
      <c r="RFW17" s="11"/>
      <c r="RFX17" s="11"/>
      <c r="RFY17" s="11"/>
      <c r="RFZ17" s="11"/>
      <c r="RGA17" s="11"/>
      <c r="RGB17" s="11"/>
      <c r="RGC17" s="11"/>
      <c r="RGD17" s="11"/>
      <c r="RGE17" s="11"/>
      <c r="RGF17" s="11"/>
      <c r="RGG17" s="11"/>
      <c r="RGH17" s="11"/>
      <c r="RGI17" s="11"/>
      <c r="RGJ17" s="11"/>
      <c r="RGK17" s="11"/>
      <c r="RGL17" s="11"/>
      <c r="RGM17" s="11"/>
      <c r="RGN17" s="11"/>
      <c r="RGO17" s="11"/>
      <c r="RGP17" s="11"/>
      <c r="RGQ17" s="11"/>
      <c r="RGR17" s="11"/>
      <c r="RGS17" s="11"/>
      <c r="RGT17" s="11"/>
      <c r="RGU17" s="11"/>
      <c r="RGV17" s="11"/>
      <c r="RGW17" s="11"/>
      <c r="RGX17" s="11"/>
      <c r="RGY17" s="11"/>
      <c r="RGZ17" s="11"/>
      <c r="RHA17" s="11"/>
      <c r="RHB17" s="11"/>
      <c r="RHC17" s="11"/>
      <c r="RHD17" s="11"/>
      <c r="RHE17" s="11"/>
      <c r="RHF17" s="11"/>
      <c r="RHG17" s="11"/>
      <c r="RHH17" s="11"/>
      <c r="RHI17" s="11"/>
      <c r="RHJ17" s="11"/>
      <c r="RHK17" s="11"/>
      <c r="RHL17" s="11"/>
      <c r="RHM17" s="11"/>
      <c r="RHN17" s="11"/>
      <c r="RHO17" s="11"/>
      <c r="RHP17" s="11"/>
      <c r="RHQ17" s="11"/>
      <c r="RHR17" s="11"/>
      <c r="RHS17" s="11"/>
      <c r="RHT17" s="11"/>
      <c r="RHU17" s="11"/>
      <c r="RHV17" s="11"/>
      <c r="RHW17" s="11"/>
      <c r="RHX17" s="11"/>
      <c r="RHY17" s="11"/>
      <c r="RHZ17" s="11"/>
      <c r="RIA17" s="11"/>
      <c r="RIB17" s="11"/>
      <c r="RIC17" s="11"/>
      <c r="RID17" s="11"/>
      <c r="RIE17" s="11"/>
      <c r="RIF17" s="11"/>
      <c r="RIG17" s="11"/>
      <c r="RIH17" s="11"/>
      <c r="RII17" s="11"/>
      <c r="RIJ17" s="11"/>
      <c r="RIK17" s="11"/>
      <c r="RIL17" s="11"/>
      <c r="RIM17" s="11"/>
      <c r="RIN17" s="11"/>
      <c r="RIO17" s="11"/>
      <c r="RIP17" s="11"/>
      <c r="RIQ17" s="11"/>
      <c r="RIR17" s="11"/>
      <c r="RIS17" s="11"/>
      <c r="RIT17" s="11"/>
      <c r="RIU17" s="11"/>
      <c r="RIV17" s="11"/>
      <c r="RIW17" s="11"/>
      <c r="RIX17" s="11"/>
      <c r="RIY17" s="11"/>
      <c r="RIZ17" s="11"/>
      <c r="RJA17" s="11"/>
      <c r="RJB17" s="11"/>
      <c r="RJC17" s="11"/>
      <c r="RJD17" s="11"/>
      <c r="RJE17" s="11"/>
      <c r="RJF17" s="11"/>
      <c r="RJG17" s="11"/>
      <c r="RJH17" s="11"/>
      <c r="RJI17" s="11"/>
      <c r="RJJ17" s="11"/>
      <c r="RJK17" s="11"/>
      <c r="RJL17" s="11"/>
      <c r="RJM17" s="11"/>
      <c r="RJN17" s="11"/>
      <c r="RJO17" s="11"/>
      <c r="RJP17" s="11"/>
      <c r="RJQ17" s="11"/>
      <c r="RJR17" s="11"/>
      <c r="RJS17" s="11"/>
      <c r="RJT17" s="11"/>
      <c r="RJU17" s="11"/>
      <c r="RJV17" s="11"/>
      <c r="RJW17" s="11"/>
      <c r="RJX17" s="11"/>
      <c r="RJY17" s="11"/>
      <c r="RJZ17" s="11"/>
      <c r="RKA17" s="11"/>
      <c r="RKB17" s="11"/>
      <c r="RKC17" s="11"/>
      <c r="RKD17" s="11"/>
      <c r="RKE17" s="11"/>
      <c r="RKF17" s="11"/>
      <c r="RKG17" s="11"/>
      <c r="RKH17" s="11"/>
      <c r="RKI17" s="11"/>
      <c r="RKJ17" s="11"/>
      <c r="RKK17" s="11"/>
      <c r="RKL17" s="11"/>
      <c r="RKM17" s="11"/>
      <c r="RKN17" s="11"/>
      <c r="RKO17" s="11"/>
      <c r="RKP17" s="11"/>
      <c r="RKQ17" s="11"/>
      <c r="RKR17" s="11"/>
      <c r="RKS17" s="11"/>
      <c r="RKT17" s="11"/>
      <c r="RKU17" s="11"/>
      <c r="RKV17" s="11"/>
      <c r="RKW17" s="11"/>
      <c r="RKX17" s="11"/>
      <c r="RKY17" s="11"/>
      <c r="RKZ17" s="11"/>
      <c r="RLA17" s="11"/>
      <c r="RLB17" s="11"/>
      <c r="RLC17" s="11"/>
      <c r="RLD17" s="11"/>
      <c r="RLE17" s="11"/>
      <c r="RLF17" s="11"/>
      <c r="RLG17" s="11"/>
      <c r="RLH17" s="11"/>
      <c r="RLI17" s="11"/>
      <c r="RLJ17" s="11"/>
      <c r="RLK17" s="11"/>
      <c r="RLL17" s="11"/>
      <c r="RLM17" s="11"/>
      <c r="RLN17" s="11"/>
      <c r="RLO17" s="11"/>
      <c r="RLP17" s="11"/>
      <c r="RLQ17" s="11"/>
      <c r="RLR17" s="11"/>
      <c r="RLS17" s="11"/>
      <c r="RLT17" s="11"/>
      <c r="RLU17" s="11"/>
      <c r="RLV17" s="11"/>
      <c r="RLW17" s="11"/>
      <c r="RLX17" s="11"/>
      <c r="RLY17" s="11"/>
      <c r="RLZ17" s="11"/>
      <c r="RMA17" s="11"/>
      <c r="RMB17" s="11"/>
      <c r="RMC17" s="11"/>
      <c r="RMD17" s="11"/>
      <c r="RME17" s="11"/>
      <c r="RMF17" s="11"/>
      <c r="RMG17" s="11"/>
      <c r="RMH17" s="11"/>
      <c r="RMI17" s="11"/>
      <c r="RMJ17" s="11"/>
      <c r="RMK17" s="11"/>
      <c r="RML17" s="11"/>
      <c r="RMM17" s="11"/>
      <c r="RMN17" s="11"/>
      <c r="RMO17" s="11"/>
      <c r="RMP17" s="11"/>
      <c r="RMQ17" s="11"/>
      <c r="RMR17" s="11"/>
      <c r="RMS17" s="11"/>
      <c r="RMT17" s="11"/>
      <c r="RMU17" s="11"/>
      <c r="RMV17" s="11"/>
      <c r="RMW17" s="11"/>
      <c r="RMX17" s="11"/>
      <c r="RMY17" s="11"/>
      <c r="RMZ17" s="11"/>
      <c r="RNA17" s="11"/>
      <c r="RNB17" s="11"/>
      <c r="RNC17" s="11"/>
      <c r="RND17" s="11"/>
      <c r="RNE17" s="11"/>
      <c r="RNF17" s="11"/>
      <c r="RNG17" s="11"/>
      <c r="RNH17" s="11"/>
      <c r="RNI17" s="11"/>
      <c r="RNJ17" s="11"/>
      <c r="RNK17" s="11"/>
      <c r="RNL17" s="11"/>
      <c r="RNM17" s="11"/>
      <c r="RNN17" s="11"/>
      <c r="RNO17" s="11"/>
      <c r="RNP17" s="11"/>
      <c r="RNQ17" s="11"/>
      <c r="RNR17" s="11"/>
      <c r="RNS17" s="11"/>
      <c r="RNT17" s="11"/>
      <c r="RNU17" s="11"/>
      <c r="RNV17" s="11"/>
      <c r="RNW17" s="11"/>
      <c r="RNX17" s="11"/>
      <c r="RNY17" s="11"/>
      <c r="RNZ17" s="11"/>
      <c r="ROA17" s="11"/>
      <c r="ROB17" s="11"/>
      <c r="ROC17" s="11"/>
      <c r="ROD17" s="11"/>
      <c r="ROE17" s="11"/>
      <c r="ROF17" s="11"/>
      <c r="ROG17" s="11"/>
      <c r="ROH17" s="11"/>
      <c r="ROI17" s="11"/>
      <c r="ROJ17" s="11"/>
      <c r="ROK17" s="11"/>
      <c r="ROL17" s="11"/>
      <c r="ROM17" s="11"/>
      <c r="RON17" s="11"/>
      <c r="ROO17" s="11"/>
      <c r="ROP17" s="11"/>
      <c r="ROQ17" s="11"/>
      <c r="ROR17" s="11"/>
      <c r="ROS17" s="11"/>
      <c r="ROT17" s="11"/>
      <c r="ROU17" s="11"/>
      <c r="ROV17" s="11"/>
      <c r="ROW17" s="11"/>
      <c r="ROX17" s="11"/>
      <c r="ROY17" s="11"/>
      <c r="ROZ17" s="11"/>
      <c r="RPA17" s="11"/>
      <c r="RPB17" s="11"/>
      <c r="RPC17" s="11"/>
      <c r="RPD17" s="11"/>
      <c r="RPE17" s="11"/>
      <c r="RPF17" s="11"/>
      <c r="RPG17" s="11"/>
      <c r="RPH17" s="11"/>
      <c r="RPI17" s="11"/>
      <c r="RPJ17" s="11"/>
      <c r="RPK17" s="11"/>
      <c r="RPL17" s="11"/>
      <c r="RPM17" s="11"/>
      <c r="RPN17" s="11"/>
      <c r="RPO17" s="11"/>
      <c r="RPP17" s="11"/>
      <c r="RPQ17" s="11"/>
      <c r="RPR17" s="11"/>
      <c r="RPS17" s="11"/>
      <c r="RPT17" s="11"/>
      <c r="RPU17" s="11"/>
      <c r="RPV17" s="11"/>
      <c r="RPW17" s="11"/>
      <c r="RPX17" s="11"/>
      <c r="RPY17" s="11"/>
      <c r="RPZ17" s="11"/>
      <c r="RQA17" s="11"/>
      <c r="RQB17" s="11"/>
      <c r="RQC17" s="11"/>
      <c r="RQD17" s="11"/>
      <c r="RQE17" s="11"/>
      <c r="RQF17" s="11"/>
      <c r="RQG17" s="11"/>
      <c r="RQH17" s="11"/>
      <c r="RQI17" s="11"/>
      <c r="RQJ17" s="11"/>
      <c r="RQK17" s="11"/>
      <c r="RQL17" s="11"/>
      <c r="RQM17" s="11"/>
      <c r="RQN17" s="11"/>
      <c r="RQO17" s="11"/>
      <c r="RQP17" s="11"/>
      <c r="RQQ17" s="11"/>
      <c r="RQR17" s="11"/>
      <c r="RQS17" s="11"/>
      <c r="RQT17" s="11"/>
      <c r="RQU17" s="11"/>
      <c r="RQV17" s="11"/>
      <c r="RQW17" s="11"/>
      <c r="RQX17" s="11"/>
      <c r="RQY17" s="11"/>
      <c r="RQZ17" s="11"/>
      <c r="RRA17" s="11"/>
      <c r="RRB17" s="11"/>
      <c r="RRC17" s="11"/>
      <c r="RRD17" s="11"/>
      <c r="RRE17" s="11"/>
      <c r="RRF17" s="11"/>
      <c r="RRG17" s="11"/>
      <c r="RRH17" s="11"/>
      <c r="RRI17" s="11"/>
      <c r="RRJ17" s="11"/>
      <c r="RRK17" s="11"/>
      <c r="RRL17" s="11"/>
      <c r="RRM17" s="11"/>
      <c r="RRN17" s="11"/>
      <c r="RRO17" s="11"/>
      <c r="RRP17" s="11"/>
      <c r="RRQ17" s="11"/>
      <c r="RRR17" s="11"/>
      <c r="RRS17" s="11"/>
      <c r="RRT17" s="11"/>
      <c r="RRU17" s="11"/>
      <c r="RRV17" s="11"/>
      <c r="RRW17" s="11"/>
      <c r="RRX17" s="11"/>
      <c r="RRY17" s="11"/>
      <c r="RRZ17" s="11"/>
      <c r="RSA17" s="11"/>
      <c r="RSB17" s="11"/>
      <c r="RSC17" s="11"/>
      <c r="RSD17" s="11"/>
      <c r="RSE17" s="11"/>
      <c r="RSF17" s="11"/>
      <c r="RSG17" s="11"/>
      <c r="RSH17" s="11"/>
      <c r="RSI17" s="11"/>
      <c r="RSJ17" s="11"/>
      <c r="RSK17" s="11"/>
      <c r="RSL17" s="11"/>
      <c r="RSM17" s="11"/>
      <c r="RSN17" s="11"/>
      <c r="RSO17" s="11"/>
      <c r="RSP17" s="11"/>
      <c r="RSQ17" s="11"/>
      <c r="RSR17" s="11"/>
      <c r="RSS17" s="11"/>
      <c r="RST17" s="11"/>
      <c r="RSU17" s="11"/>
      <c r="RSV17" s="11"/>
      <c r="RSW17" s="11"/>
      <c r="RSX17" s="11"/>
      <c r="RSY17" s="11"/>
      <c r="RSZ17" s="11"/>
      <c r="RTA17" s="11"/>
      <c r="RTB17" s="11"/>
      <c r="RTC17" s="11"/>
      <c r="RTD17" s="11"/>
      <c r="RTE17" s="11"/>
      <c r="RTF17" s="11"/>
      <c r="RTG17" s="11"/>
      <c r="RTH17" s="11"/>
      <c r="RTI17" s="11"/>
      <c r="RTJ17" s="11"/>
      <c r="RTK17" s="11"/>
      <c r="RTL17" s="11"/>
      <c r="RTM17" s="11"/>
      <c r="RTN17" s="11"/>
      <c r="RTO17" s="11"/>
      <c r="RTP17" s="11"/>
      <c r="RTQ17" s="11"/>
      <c r="RTR17" s="11"/>
      <c r="RTS17" s="11"/>
      <c r="RTT17" s="11"/>
      <c r="RTU17" s="11"/>
      <c r="RTV17" s="11"/>
      <c r="RTW17" s="11"/>
      <c r="RTX17" s="11"/>
      <c r="RTY17" s="11"/>
      <c r="RTZ17" s="11"/>
      <c r="RUA17" s="11"/>
      <c r="RUB17" s="11"/>
      <c r="RUC17" s="11"/>
      <c r="RUD17" s="11"/>
      <c r="RUE17" s="11"/>
      <c r="RUF17" s="11"/>
      <c r="RUG17" s="11"/>
      <c r="RUH17" s="11"/>
      <c r="RUI17" s="11"/>
      <c r="RUJ17" s="11"/>
      <c r="RUK17" s="11"/>
      <c r="RUL17" s="11"/>
      <c r="RUM17" s="11"/>
      <c r="RUN17" s="11"/>
      <c r="RUO17" s="11"/>
      <c r="RUP17" s="11"/>
      <c r="RUQ17" s="11"/>
      <c r="RUR17" s="11"/>
      <c r="RUS17" s="11"/>
      <c r="RUT17" s="11"/>
      <c r="RUU17" s="11"/>
      <c r="RUV17" s="11"/>
      <c r="RUW17" s="11"/>
      <c r="RUX17" s="11"/>
      <c r="RUY17" s="11"/>
      <c r="RUZ17" s="11"/>
      <c r="RVA17" s="11"/>
      <c r="RVB17" s="11"/>
      <c r="RVC17" s="11"/>
      <c r="RVD17" s="11"/>
      <c r="RVE17" s="11"/>
      <c r="RVF17" s="11"/>
      <c r="RVG17" s="11"/>
      <c r="RVH17" s="11"/>
      <c r="RVI17" s="11"/>
      <c r="RVJ17" s="11"/>
      <c r="RVK17" s="11"/>
      <c r="RVL17" s="11"/>
      <c r="RVM17" s="11"/>
      <c r="RVN17" s="11"/>
      <c r="RVO17" s="11"/>
      <c r="RVP17" s="11"/>
      <c r="RVQ17" s="11"/>
      <c r="RVR17" s="11"/>
      <c r="RVS17" s="11"/>
      <c r="RVT17" s="11"/>
      <c r="RVU17" s="11"/>
      <c r="RVV17" s="11"/>
      <c r="RVW17" s="11"/>
      <c r="RVX17" s="11"/>
      <c r="RVY17" s="11"/>
      <c r="RVZ17" s="11"/>
      <c r="RWA17" s="11"/>
      <c r="RWB17" s="11"/>
      <c r="RWC17" s="11"/>
      <c r="RWD17" s="11"/>
      <c r="RWE17" s="11"/>
      <c r="RWF17" s="11"/>
      <c r="RWG17" s="11"/>
      <c r="RWH17" s="11"/>
      <c r="RWI17" s="11"/>
      <c r="RWJ17" s="11"/>
      <c r="RWK17" s="11"/>
      <c r="RWL17" s="11"/>
      <c r="RWM17" s="11"/>
      <c r="RWN17" s="11"/>
      <c r="RWO17" s="11"/>
      <c r="RWP17" s="11"/>
      <c r="RWQ17" s="11"/>
      <c r="RWR17" s="11"/>
      <c r="RWS17" s="11"/>
      <c r="RWT17" s="11"/>
      <c r="RWU17" s="11"/>
      <c r="RWV17" s="11"/>
      <c r="RWW17" s="11"/>
      <c r="RWX17" s="11"/>
      <c r="RWY17" s="11"/>
      <c r="RWZ17" s="11"/>
      <c r="RXA17" s="11"/>
      <c r="RXB17" s="11"/>
      <c r="RXC17" s="11"/>
      <c r="RXD17" s="11"/>
      <c r="RXE17" s="11"/>
      <c r="RXF17" s="11"/>
      <c r="RXG17" s="11"/>
      <c r="RXH17" s="11"/>
      <c r="RXI17" s="11"/>
      <c r="RXJ17" s="11"/>
      <c r="RXK17" s="11"/>
      <c r="RXL17" s="11"/>
      <c r="RXM17" s="11"/>
      <c r="RXN17" s="11"/>
      <c r="RXO17" s="11"/>
      <c r="RXP17" s="11"/>
      <c r="RXQ17" s="11"/>
      <c r="RXR17" s="11"/>
      <c r="RXS17" s="11"/>
      <c r="RXT17" s="11"/>
      <c r="RXU17" s="11"/>
      <c r="RXV17" s="11"/>
      <c r="RXW17" s="11"/>
      <c r="RXX17" s="11"/>
      <c r="RXY17" s="11"/>
      <c r="RXZ17" s="11"/>
      <c r="RYA17" s="11"/>
      <c r="RYB17" s="11"/>
      <c r="RYC17" s="11"/>
      <c r="RYD17" s="11"/>
      <c r="RYE17" s="11"/>
      <c r="RYF17" s="11"/>
      <c r="RYG17" s="11"/>
      <c r="RYH17" s="11"/>
      <c r="RYI17" s="11"/>
      <c r="RYJ17" s="11"/>
      <c r="RYK17" s="11"/>
      <c r="RYL17" s="11"/>
      <c r="RYM17" s="11"/>
      <c r="RYN17" s="11"/>
      <c r="RYO17" s="11"/>
      <c r="RYP17" s="11"/>
      <c r="RYQ17" s="11"/>
      <c r="RYR17" s="11"/>
      <c r="RYS17" s="11"/>
      <c r="RYT17" s="11"/>
      <c r="RYU17" s="11"/>
      <c r="RYV17" s="11"/>
      <c r="RYW17" s="11"/>
      <c r="RYX17" s="11"/>
      <c r="RYY17" s="11"/>
      <c r="RYZ17" s="11"/>
      <c r="RZA17" s="11"/>
      <c r="RZB17" s="11"/>
      <c r="RZC17" s="11"/>
      <c r="RZD17" s="11"/>
      <c r="RZE17" s="11"/>
      <c r="RZF17" s="11"/>
      <c r="RZG17" s="11"/>
      <c r="RZH17" s="11"/>
      <c r="RZI17" s="11"/>
      <c r="RZJ17" s="11"/>
      <c r="RZK17" s="11"/>
      <c r="RZL17" s="11"/>
      <c r="RZM17" s="11"/>
      <c r="RZN17" s="11"/>
      <c r="RZO17" s="11"/>
      <c r="RZP17" s="11"/>
      <c r="RZQ17" s="11"/>
      <c r="RZR17" s="11"/>
      <c r="RZS17" s="11"/>
      <c r="RZT17" s="11"/>
      <c r="RZU17" s="11"/>
      <c r="RZV17" s="11"/>
      <c r="RZW17" s="11"/>
      <c r="RZX17" s="11"/>
      <c r="RZY17" s="11"/>
      <c r="RZZ17" s="11"/>
      <c r="SAA17" s="11"/>
      <c r="SAB17" s="11"/>
      <c r="SAC17" s="11"/>
      <c r="SAD17" s="11"/>
      <c r="SAE17" s="11"/>
      <c r="SAF17" s="11"/>
      <c r="SAG17" s="11"/>
      <c r="SAH17" s="11"/>
      <c r="SAI17" s="11"/>
      <c r="SAJ17" s="11"/>
      <c r="SAK17" s="11"/>
      <c r="SAL17" s="11"/>
      <c r="SAM17" s="11"/>
      <c r="SAN17" s="11"/>
      <c r="SAO17" s="11"/>
      <c r="SAP17" s="11"/>
      <c r="SAQ17" s="11"/>
      <c r="SAR17" s="11"/>
      <c r="SAS17" s="11"/>
      <c r="SAT17" s="11"/>
      <c r="SAU17" s="11"/>
      <c r="SAV17" s="11"/>
      <c r="SAW17" s="11"/>
      <c r="SAX17" s="11"/>
      <c r="SAY17" s="11"/>
      <c r="SAZ17" s="11"/>
      <c r="SBA17" s="11"/>
      <c r="SBB17" s="11"/>
      <c r="SBC17" s="11"/>
      <c r="SBD17" s="11"/>
      <c r="SBE17" s="11"/>
      <c r="SBF17" s="11"/>
      <c r="SBG17" s="11"/>
      <c r="SBH17" s="11"/>
      <c r="SBI17" s="11"/>
      <c r="SBJ17" s="11"/>
      <c r="SBK17" s="11"/>
      <c r="SBL17" s="11"/>
      <c r="SBM17" s="11"/>
      <c r="SBN17" s="11"/>
      <c r="SBO17" s="11"/>
      <c r="SBP17" s="11"/>
      <c r="SBQ17" s="11"/>
      <c r="SBR17" s="11"/>
      <c r="SBS17" s="11"/>
      <c r="SBT17" s="11"/>
      <c r="SBU17" s="11"/>
      <c r="SBV17" s="11"/>
      <c r="SBW17" s="11"/>
      <c r="SBX17" s="11"/>
      <c r="SBY17" s="11"/>
      <c r="SBZ17" s="11"/>
      <c r="SCA17" s="11"/>
      <c r="SCB17" s="11"/>
      <c r="SCC17" s="11"/>
      <c r="SCD17" s="11"/>
      <c r="SCE17" s="11"/>
      <c r="SCF17" s="11"/>
      <c r="SCG17" s="11"/>
      <c r="SCH17" s="11"/>
      <c r="SCI17" s="11"/>
      <c r="SCJ17" s="11"/>
      <c r="SCK17" s="11"/>
      <c r="SCL17" s="11"/>
      <c r="SCM17" s="11"/>
      <c r="SCN17" s="11"/>
      <c r="SCO17" s="11"/>
      <c r="SCP17" s="11"/>
      <c r="SCQ17" s="11"/>
      <c r="SCR17" s="11"/>
      <c r="SCS17" s="11"/>
      <c r="SCT17" s="11"/>
      <c r="SCU17" s="11"/>
      <c r="SCV17" s="11"/>
      <c r="SCW17" s="11"/>
      <c r="SCX17" s="11"/>
      <c r="SCY17" s="11"/>
      <c r="SCZ17" s="11"/>
      <c r="SDA17" s="11"/>
      <c r="SDB17" s="11"/>
      <c r="SDC17" s="11"/>
      <c r="SDD17" s="11"/>
      <c r="SDE17" s="11"/>
      <c r="SDF17" s="11"/>
      <c r="SDG17" s="11"/>
      <c r="SDH17" s="11"/>
      <c r="SDI17" s="11"/>
      <c r="SDJ17" s="11"/>
      <c r="SDK17" s="11"/>
      <c r="SDL17" s="11"/>
      <c r="SDM17" s="11"/>
      <c r="SDN17" s="11"/>
      <c r="SDO17" s="11"/>
      <c r="SDP17" s="11"/>
      <c r="SDQ17" s="11"/>
      <c r="SDR17" s="11"/>
      <c r="SDS17" s="11"/>
      <c r="SDT17" s="11"/>
      <c r="SDU17" s="11"/>
      <c r="SDV17" s="11"/>
      <c r="SDW17" s="11"/>
      <c r="SDX17" s="11"/>
      <c r="SDY17" s="11"/>
      <c r="SDZ17" s="11"/>
      <c r="SEA17" s="11"/>
      <c r="SEB17" s="11"/>
      <c r="SEC17" s="11"/>
      <c r="SED17" s="11"/>
      <c r="SEE17" s="11"/>
      <c r="SEF17" s="11"/>
      <c r="SEG17" s="11"/>
      <c r="SEH17" s="11"/>
      <c r="SEI17" s="11"/>
      <c r="SEJ17" s="11"/>
      <c r="SEK17" s="11"/>
      <c r="SEL17" s="11"/>
      <c r="SEM17" s="11"/>
      <c r="SEN17" s="11"/>
      <c r="SEO17" s="11"/>
      <c r="SEP17" s="11"/>
      <c r="SEQ17" s="11"/>
      <c r="SER17" s="11"/>
      <c r="SES17" s="11"/>
      <c r="SET17" s="11"/>
      <c r="SEU17" s="11"/>
      <c r="SEV17" s="11"/>
      <c r="SEW17" s="11"/>
      <c r="SEX17" s="11"/>
      <c r="SEY17" s="11"/>
      <c r="SEZ17" s="11"/>
      <c r="SFA17" s="11"/>
      <c r="SFB17" s="11"/>
      <c r="SFC17" s="11"/>
      <c r="SFD17" s="11"/>
      <c r="SFE17" s="11"/>
      <c r="SFF17" s="11"/>
      <c r="SFG17" s="11"/>
      <c r="SFH17" s="11"/>
      <c r="SFI17" s="11"/>
      <c r="SFJ17" s="11"/>
      <c r="SFK17" s="11"/>
      <c r="SFL17" s="11"/>
      <c r="SFM17" s="11"/>
      <c r="SFN17" s="11"/>
      <c r="SFO17" s="11"/>
      <c r="SFP17" s="11"/>
      <c r="SFQ17" s="11"/>
      <c r="SFR17" s="11"/>
      <c r="SFS17" s="11"/>
      <c r="SFT17" s="11"/>
      <c r="SFU17" s="11"/>
      <c r="SFV17" s="11"/>
      <c r="SFW17" s="11"/>
      <c r="SFX17" s="11"/>
      <c r="SFY17" s="11"/>
      <c r="SFZ17" s="11"/>
      <c r="SGA17" s="11"/>
      <c r="SGB17" s="11"/>
      <c r="SGC17" s="11"/>
      <c r="SGD17" s="11"/>
      <c r="SGE17" s="11"/>
      <c r="SGF17" s="11"/>
      <c r="SGG17" s="11"/>
      <c r="SGH17" s="11"/>
      <c r="SGI17" s="11"/>
      <c r="SGJ17" s="11"/>
      <c r="SGK17" s="11"/>
      <c r="SGL17" s="11"/>
      <c r="SGM17" s="11"/>
      <c r="SGN17" s="11"/>
      <c r="SGO17" s="11"/>
      <c r="SGP17" s="11"/>
      <c r="SGQ17" s="11"/>
      <c r="SGR17" s="11"/>
      <c r="SGS17" s="11"/>
      <c r="SGT17" s="11"/>
      <c r="SGU17" s="11"/>
      <c r="SGV17" s="11"/>
      <c r="SGW17" s="11"/>
      <c r="SGX17" s="11"/>
      <c r="SGY17" s="11"/>
      <c r="SGZ17" s="11"/>
      <c r="SHA17" s="11"/>
      <c r="SHB17" s="11"/>
      <c r="SHC17" s="11"/>
      <c r="SHD17" s="11"/>
      <c r="SHE17" s="11"/>
      <c r="SHF17" s="11"/>
      <c r="SHG17" s="11"/>
      <c r="SHH17" s="11"/>
      <c r="SHI17" s="11"/>
      <c r="SHJ17" s="11"/>
      <c r="SHK17" s="11"/>
      <c r="SHL17" s="11"/>
      <c r="SHM17" s="11"/>
      <c r="SHN17" s="11"/>
      <c r="SHO17" s="11"/>
      <c r="SHP17" s="11"/>
      <c r="SHQ17" s="11"/>
      <c r="SHR17" s="11"/>
      <c r="SHS17" s="11"/>
      <c r="SHT17" s="11"/>
      <c r="SHU17" s="11"/>
      <c r="SHV17" s="11"/>
      <c r="SHW17" s="11"/>
      <c r="SHX17" s="11"/>
      <c r="SHY17" s="11"/>
      <c r="SHZ17" s="11"/>
      <c r="SIA17" s="11"/>
      <c r="SIB17" s="11"/>
      <c r="SIC17" s="11"/>
      <c r="SID17" s="11"/>
      <c r="SIE17" s="11"/>
      <c r="SIF17" s="11"/>
      <c r="SIG17" s="11"/>
      <c r="SIH17" s="11"/>
      <c r="SII17" s="11"/>
      <c r="SIJ17" s="11"/>
      <c r="SIK17" s="11"/>
      <c r="SIL17" s="11"/>
      <c r="SIM17" s="11"/>
      <c r="SIN17" s="11"/>
      <c r="SIO17" s="11"/>
      <c r="SIP17" s="11"/>
      <c r="SIQ17" s="11"/>
      <c r="SIR17" s="11"/>
      <c r="SIS17" s="11"/>
      <c r="SIT17" s="11"/>
      <c r="SIU17" s="11"/>
      <c r="SIV17" s="11"/>
      <c r="SIW17" s="11"/>
      <c r="SIX17" s="11"/>
      <c r="SIY17" s="11"/>
      <c r="SIZ17" s="11"/>
      <c r="SJA17" s="11"/>
      <c r="SJB17" s="11"/>
      <c r="SJC17" s="11"/>
      <c r="SJD17" s="11"/>
      <c r="SJE17" s="11"/>
      <c r="SJF17" s="11"/>
      <c r="SJG17" s="11"/>
      <c r="SJH17" s="11"/>
      <c r="SJI17" s="11"/>
      <c r="SJJ17" s="11"/>
      <c r="SJK17" s="11"/>
      <c r="SJL17" s="11"/>
      <c r="SJM17" s="11"/>
      <c r="SJN17" s="11"/>
      <c r="SJO17" s="11"/>
      <c r="SJP17" s="11"/>
      <c r="SJQ17" s="11"/>
      <c r="SJR17" s="11"/>
      <c r="SJS17" s="11"/>
      <c r="SJT17" s="11"/>
      <c r="SJU17" s="11"/>
      <c r="SJV17" s="11"/>
      <c r="SJW17" s="11"/>
      <c r="SJX17" s="11"/>
      <c r="SJY17" s="11"/>
      <c r="SJZ17" s="11"/>
      <c r="SKA17" s="11"/>
      <c r="SKB17" s="11"/>
      <c r="SKC17" s="11"/>
      <c r="SKD17" s="11"/>
      <c r="SKE17" s="11"/>
      <c r="SKF17" s="11"/>
      <c r="SKG17" s="11"/>
      <c r="SKH17" s="11"/>
      <c r="SKI17" s="11"/>
      <c r="SKJ17" s="11"/>
      <c r="SKK17" s="11"/>
      <c r="SKL17" s="11"/>
      <c r="SKM17" s="11"/>
      <c r="SKN17" s="11"/>
      <c r="SKO17" s="11"/>
      <c r="SKP17" s="11"/>
      <c r="SKQ17" s="11"/>
      <c r="SKR17" s="11"/>
      <c r="SKS17" s="11"/>
      <c r="SKT17" s="11"/>
      <c r="SKU17" s="11"/>
      <c r="SKV17" s="11"/>
      <c r="SKW17" s="11"/>
      <c r="SKX17" s="11"/>
      <c r="SKY17" s="11"/>
      <c r="SKZ17" s="11"/>
      <c r="SLA17" s="11"/>
      <c r="SLB17" s="11"/>
      <c r="SLC17" s="11"/>
      <c r="SLD17" s="11"/>
      <c r="SLE17" s="11"/>
      <c r="SLF17" s="11"/>
      <c r="SLG17" s="11"/>
      <c r="SLH17" s="11"/>
      <c r="SLI17" s="11"/>
      <c r="SLJ17" s="11"/>
      <c r="SLK17" s="11"/>
      <c r="SLL17" s="11"/>
      <c r="SLM17" s="11"/>
      <c r="SLN17" s="11"/>
      <c r="SLO17" s="11"/>
      <c r="SLP17" s="11"/>
      <c r="SLQ17" s="11"/>
      <c r="SLR17" s="11"/>
      <c r="SLS17" s="11"/>
      <c r="SLT17" s="11"/>
      <c r="SLU17" s="11"/>
      <c r="SLV17" s="11"/>
      <c r="SLW17" s="11"/>
      <c r="SLX17" s="11"/>
      <c r="SLY17" s="11"/>
      <c r="SLZ17" s="11"/>
      <c r="SMA17" s="11"/>
      <c r="SMB17" s="11"/>
      <c r="SMC17" s="11"/>
      <c r="SMD17" s="11"/>
      <c r="SME17" s="11"/>
      <c r="SMF17" s="11"/>
      <c r="SMG17" s="11"/>
      <c r="SMH17" s="11"/>
      <c r="SMI17" s="11"/>
      <c r="SMJ17" s="11"/>
      <c r="SMK17" s="11"/>
      <c r="SML17" s="11"/>
      <c r="SMM17" s="11"/>
      <c r="SMN17" s="11"/>
      <c r="SMO17" s="11"/>
      <c r="SMP17" s="11"/>
      <c r="SMQ17" s="11"/>
      <c r="SMR17" s="11"/>
      <c r="SMS17" s="11"/>
      <c r="SMT17" s="11"/>
      <c r="SMU17" s="11"/>
      <c r="SMV17" s="11"/>
      <c r="SMW17" s="11"/>
      <c r="SMX17" s="11"/>
      <c r="SMY17" s="11"/>
      <c r="SMZ17" s="11"/>
      <c r="SNA17" s="11"/>
      <c r="SNB17" s="11"/>
      <c r="SNC17" s="11"/>
      <c r="SND17" s="11"/>
      <c r="SNE17" s="11"/>
      <c r="SNF17" s="11"/>
      <c r="SNG17" s="11"/>
      <c r="SNH17" s="11"/>
      <c r="SNI17" s="11"/>
      <c r="SNJ17" s="11"/>
      <c r="SNK17" s="11"/>
      <c r="SNL17" s="11"/>
      <c r="SNM17" s="11"/>
      <c r="SNN17" s="11"/>
      <c r="SNO17" s="11"/>
      <c r="SNP17" s="11"/>
      <c r="SNQ17" s="11"/>
      <c r="SNR17" s="11"/>
      <c r="SNS17" s="11"/>
      <c r="SNT17" s="11"/>
      <c r="SNU17" s="11"/>
      <c r="SNV17" s="11"/>
      <c r="SNW17" s="11"/>
      <c r="SNX17" s="11"/>
      <c r="SNY17" s="11"/>
      <c r="SNZ17" s="11"/>
      <c r="SOA17" s="11"/>
      <c r="SOB17" s="11"/>
      <c r="SOC17" s="11"/>
      <c r="SOD17" s="11"/>
      <c r="SOE17" s="11"/>
      <c r="SOF17" s="11"/>
      <c r="SOG17" s="11"/>
      <c r="SOH17" s="11"/>
      <c r="SOI17" s="11"/>
      <c r="SOJ17" s="11"/>
      <c r="SOK17" s="11"/>
      <c r="SOL17" s="11"/>
      <c r="SOM17" s="11"/>
      <c r="SON17" s="11"/>
      <c r="SOO17" s="11"/>
      <c r="SOP17" s="11"/>
      <c r="SOQ17" s="11"/>
      <c r="SOR17" s="11"/>
      <c r="SOS17" s="11"/>
      <c r="SOT17" s="11"/>
      <c r="SOU17" s="11"/>
      <c r="SOV17" s="11"/>
      <c r="SOW17" s="11"/>
      <c r="SOX17" s="11"/>
      <c r="SOY17" s="11"/>
      <c r="SOZ17" s="11"/>
      <c r="SPA17" s="11"/>
      <c r="SPB17" s="11"/>
      <c r="SPC17" s="11"/>
      <c r="SPD17" s="11"/>
      <c r="SPE17" s="11"/>
      <c r="SPF17" s="11"/>
      <c r="SPG17" s="11"/>
      <c r="SPH17" s="11"/>
      <c r="SPI17" s="11"/>
      <c r="SPJ17" s="11"/>
      <c r="SPK17" s="11"/>
      <c r="SPL17" s="11"/>
      <c r="SPM17" s="11"/>
      <c r="SPN17" s="11"/>
      <c r="SPO17" s="11"/>
      <c r="SPP17" s="11"/>
      <c r="SPQ17" s="11"/>
      <c r="SPR17" s="11"/>
      <c r="SPS17" s="11"/>
      <c r="SPT17" s="11"/>
      <c r="SPU17" s="11"/>
      <c r="SPV17" s="11"/>
      <c r="SPW17" s="11"/>
      <c r="SPX17" s="11"/>
      <c r="SPY17" s="11"/>
      <c r="SPZ17" s="11"/>
      <c r="SQA17" s="11"/>
      <c r="SQB17" s="11"/>
      <c r="SQC17" s="11"/>
      <c r="SQD17" s="11"/>
      <c r="SQE17" s="11"/>
      <c r="SQF17" s="11"/>
      <c r="SQG17" s="11"/>
      <c r="SQH17" s="11"/>
      <c r="SQI17" s="11"/>
      <c r="SQJ17" s="11"/>
      <c r="SQK17" s="11"/>
      <c r="SQL17" s="11"/>
      <c r="SQM17" s="11"/>
      <c r="SQN17" s="11"/>
      <c r="SQO17" s="11"/>
      <c r="SQP17" s="11"/>
      <c r="SQQ17" s="11"/>
      <c r="SQR17" s="11"/>
      <c r="SQS17" s="11"/>
      <c r="SQT17" s="11"/>
      <c r="SQU17" s="11"/>
      <c r="SQV17" s="11"/>
      <c r="SQW17" s="11"/>
      <c r="SQX17" s="11"/>
      <c r="SQY17" s="11"/>
      <c r="SQZ17" s="11"/>
      <c r="SRA17" s="11"/>
      <c r="SRB17" s="11"/>
      <c r="SRC17" s="11"/>
      <c r="SRD17" s="11"/>
      <c r="SRE17" s="11"/>
      <c r="SRF17" s="11"/>
      <c r="SRG17" s="11"/>
      <c r="SRH17" s="11"/>
      <c r="SRI17" s="11"/>
      <c r="SRJ17" s="11"/>
      <c r="SRK17" s="11"/>
      <c r="SRL17" s="11"/>
      <c r="SRM17" s="11"/>
      <c r="SRN17" s="11"/>
      <c r="SRO17" s="11"/>
      <c r="SRP17" s="11"/>
      <c r="SRQ17" s="11"/>
      <c r="SRR17" s="11"/>
      <c r="SRS17" s="11"/>
      <c r="SRT17" s="11"/>
      <c r="SRU17" s="11"/>
      <c r="SRV17" s="11"/>
      <c r="SRW17" s="11"/>
      <c r="SRX17" s="11"/>
      <c r="SRY17" s="11"/>
      <c r="SRZ17" s="11"/>
      <c r="SSA17" s="11"/>
      <c r="SSB17" s="11"/>
      <c r="SSC17" s="11"/>
      <c r="SSD17" s="11"/>
      <c r="SSE17" s="11"/>
      <c r="SSF17" s="11"/>
      <c r="SSG17" s="11"/>
      <c r="SSH17" s="11"/>
      <c r="SSI17" s="11"/>
      <c r="SSJ17" s="11"/>
      <c r="SSK17" s="11"/>
      <c r="SSL17" s="11"/>
      <c r="SSM17" s="11"/>
      <c r="SSN17" s="11"/>
      <c r="SSO17" s="11"/>
      <c r="SSP17" s="11"/>
      <c r="SSQ17" s="11"/>
      <c r="SSR17" s="11"/>
      <c r="SSS17" s="11"/>
      <c r="SST17" s="11"/>
      <c r="SSU17" s="11"/>
      <c r="SSV17" s="11"/>
      <c r="SSW17" s="11"/>
      <c r="SSX17" s="11"/>
      <c r="SSY17" s="11"/>
      <c r="SSZ17" s="11"/>
      <c r="STA17" s="11"/>
      <c r="STB17" s="11"/>
      <c r="STC17" s="11"/>
      <c r="STD17" s="11"/>
      <c r="STE17" s="11"/>
      <c r="STF17" s="11"/>
      <c r="STG17" s="11"/>
      <c r="STH17" s="11"/>
      <c r="STI17" s="11"/>
      <c r="STJ17" s="11"/>
      <c r="STK17" s="11"/>
      <c r="STL17" s="11"/>
      <c r="STM17" s="11"/>
      <c r="STN17" s="11"/>
      <c r="STO17" s="11"/>
      <c r="STP17" s="11"/>
      <c r="STQ17" s="11"/>
      <c r="STR17" s="11"/>
      <c r="STS17" s="11"/>
      <c r="STT17" s="11"/>
      <c r="STU17" s="11"/>
      <c r="STV17" s="11"/>
      <c r="STW17" s="11"/>
      <c r="STX17" s="11"/>
      <c r="STY17" s="11"/>
      <c r="STZ17" s="11"/>
      <c r="SUA17" s="11"/>
      <c r="SUB17" s="11"/>
      <c r="SUC17" s="11"/>
      <c r="SUD17" s="11"/>
      <c r="SUE17" s="11"/>
      <c r="SUF17" s="11"/>
      <c r="SUG17" s="11"/>
      <c r="SUH17" s="11"/>
      <c r="SUI17" s="11"/>
      <c r="SUJ17" s="11"/>
      <c r="SUK17" s="11"/>
      <c r="SUL17" s="11"/>
      <c r="SUM17" s="11"/>
      <c r="SUN17" s="11"/>
      <c r="SUO17" s="11"/>
      <c r="SUP17" s="11"/>
      <c r="SUQ17" s="11"/>
      <c r="SUR17" s="11"/>
      <c r="SUS17" s="11"/>
      <c r="SUT17" s="11"/>
      <c r="SUU17" s="11"/>
      <c r="SUV17" s="11"/>
      <c r="SUW17" s="11"/>
      <c r="SUX17" s="11"/>
      <c r="SUY17" s="11"/>
      <c r="SUZ17" s="11"/>
      <c r="SVA17" s="11"/>
      <c r="SVB17" s="11"/>
      <c r="SVC17" s="11"/>
      <c r="SVD17" s="11"/>
      <c r="SVE17" s="11"/>
      <c r="SVF17" s="11"/>
      <c r="SVG17" s="11"/>
      <c r="SVH17" s="11"/>
      <c r="SVI17" s="11"/>
      <c r="SVJ17" s="11"/>
      <c r="SVK17" s="11"/>
      <c r="SVL17" s="11"/>
      <c r="SVM17" s="11"/>
      <c r="SVN17" s="11"/>
      <c r="SVO17" s="11"/>
      <c r="SVP17" s="11"/>
      <c r="SVQ17" s="11"/>
      <c r="SVR17" s="11"/>
      <c r="SVS17" s="11"/>
      <c r="SVT17" s="11"/>
      <c r="SVU17" s="11"/>
      <c r="SVV17" s="11"/>
      <c r="SVW17" s="11"/>
      <c r="SVX17" s="11"/>
      <c r="SVY17" s="11"/>
      <c r="SVZ17" s="11"/>
      <c r="SWA17" s="11"/>
      <c r="SWB17" s="11"/>
      <c r="SWC17" s="11"/>
      <c r="SWD17" s="11"/>
      <c r="SWE17" s="11"/>
      <c r="SWF17" s="11"/>
      <c r="SWG17" s="11"/>
      <c r="SWH17" s="11"/>
      <c r="SWI17" s="11"/>
      <c r="SWJ17" s="11"/>
      <c r="SWK17" s="11"/>
      <c r="SWL17" s="11"/>
      <c r="SWM17" s="11"/>
      <c r="SWN17" s="11"/>
      <c r="SWO17" s="11"/>
      <c r="SWP17" s="11"/>
      <c r="SWQ17" s="11"/>
      <c r="SWR17" s="11"/>
      <c r="SWS17" s="11"/>
      <c r="SWT17" s="11"/>
      <c r="SWU17" s="11"/>
      <c r="SWV17" s="11"/>
      <c r="SWW17" s="11"/>
      <c r="SWX17" s="11"/>
      <c r="SWY17" s="11"/>
      <c r="SWZ17" s="11"/>
      <c r="SXA17" s="11"/>
      <c r="SXB17" s="11"/>
      <c r="SXC17" s="11"/>
      <c r="SXD17" s="11"/>
      <c r="SXE17" s="11"/>
      <c r="SXF17" s="11"/>
      <c r="SXG17" s="11"/>
      <c r="SXH17" s="11"/>
      <c r="SXI17" s="11"/>
      <c r="SXJ17" s="11"/>
      <c r="SXK17" s="11"/>
      <c r="SXL17" s="11"/>
      <c r="SXM17" s="11"/>
      <c r="SXN17" s="11"/>
      <c r="SXO17" s="11"/>
      <c r="SXP17" s="11"/>
      <c r="SXQ17" s="11"/>
      <c r="SXR17" s="11"/>
      <c r="SXS17" s="11"/>
      <c r="SXT17" s="11"/>
      <c r="SXU17" s="11"/>
      <c r="SXV17" s="11"/>
      <c r="SXW17" s="11"/>
      <c r="SXX17" s="11"/>
      <c r="SXY17" s="11"/>
      <c r="SXZ17" s="11"/>
      <c r="SYA17" s="11"/>
      <c r="SYB17" s="11"/>
      <c r="SYC17" s="11"/>
      <c r="SYD17" s="11"/>
      <c r="SYE17" s="11"/>
      <c r="SYF17" s="11"/>
      <c r="SYG17" s="11"/>
      <c r="SYH17" s="11"/>
      <c r="SYI17" s="11"/>
      <c r="SYJ17" s="11"/>
      <c r="SYK17" s="11"/>
      <c r="SYL17" s="11"/>
      <c r="SYM17" s="11"/>
      <c r="SYN17" s="11"/>
      <c r="SYO17" s="11"/>
      <c r="SYP17" s="11"/>
      <c r="SYQ17" s="11"/>
      <c r="SYR17" s="11"/>
      <c r="SYS17" s="11"/>
      <c r="SYT17" s="11"/>
      <c r="SYU17" s="11"/>
      <c r="SYV17" s="11"/>
      <c r="SYW17" s="11"/>
      <c r="SYX17" s="11"/>
      <c r="SYY17" s="11"/>
      <c r="SYZ17" s="11"/>
      <c r="SZA17" s="11"/>
      <c r="SZB17" s="11"/>
      <c r="SZC17" s="11"/>
      <c r="SZD17" s="11"/>
      <c r="SZE17" s="11"/>
      <c r="SZF17" s="11"/>
      <c r="SZG17" s="11"/>
      <c r="SZH17" s="11"/>
      <c r="SZI17" s="11"/>
      <c r="SZJ17" s="11"/>
      <c r="SZK17" s="11"/>
      <c r="SZL17" s="11"/>
      <c r="SZM17" s="11"/>
      <c r="SZN17" s="11"/>
      <c r="SZO17" s="11"/>
      <c r="SZP17" s="11"/>
      <c r="SZQ17" s="11"/>
      <c r="SZR17" s="11"/>
      <c r="SZS17" s="11"/>
      <c r="SZT17" s="11"/>
      <c r="SZU17" s="11"/>
      <c r="SZV17" s="11"/>
      <c r="SZW17" s="11"/>
      <c r="SZX17" s="11"/>
      <c r="SZY17" s="11"/>
      <c r="SZZ17" s="11"/>
      <c r="TAA17" s="11"/>
      <c r="TAB17" s="11"/>
      <c r="TAC17" s="11"/>
      <c r="TAD17" s="11"/>
      <c r="TAE17" s="11"/>
      <c r="TAF17" s="11"/>
      <c r="TAG17" s="11"/>
      <c r="TAH17" s="11"/>
      <c r="TAI17" s="11"/>
      <c r="TAJ17" s="11"/>
      <c r="TAK17" s="11"/>
      <c r="TAL17" s="11"/>
      <c r="TAM17" s="11"/>
      <c r="TAN17" s="11"/>
      <c r="TAO17" s="11"/>
      <c r="TAP17" s="11"/>
      <c r="TAQ17" s="11"/>
      <c r="TAR17" s="11"/>
      <c r="TAS17" s="11"/>
      <c r="TAT17" s="11"/>
      <c r="TAU17" s="11"/>
      <c r="TAV17" s="11"/>
      <c r="TAW17" s="11"/>
      <c r="TAX17" s="11"/>
      <c r="TAY17" s="11"/>
      <c r="TAZ17" s="11"/>
      <c r="TBA17" s="11"/>
      <c r="TBB17" s="11"/>
      <c r="TBC17" s="11"/>
      <c r="TBD17" s="11"/>
      <c r="TBE17" s="11"/>
      <c r="TBF17" s="11"/>
      <c r="TBG17" s="11"/>
      <c r="TBH17" s="11"/>
      <c r="TBI17" s="11"/>
      <c r="TBJ17" s="11"/>
      <c r="TBK17" s="11"/>
      <c r="TBL17" s="11"/>
      <c r="TBM17" s="11"/>
      <c r="TBN17" s="11"/>
      <c r="TBO17" s="11"/>
      <c r="TBP17" s="11"/>
      <c r="TBQ17" s="11"/>
      <c r="TBR17" s="11"/>
      <c r="TBS17" s="11"/>
      <c r="TBT17" s="11"/>
      <c r="TBU17" s="11"/>
      <c r="TBV17" s="11"/>
      <c r="TBW17" s="11"/>
      <c r="TBX17" s="11"/>
      <c r="TBY17" s="11"/>
      <c r="TBZ17" s="11"/>
      <c r="TCA17" s="11"/>
      <c r="TCB17" s="11"/>
      <c r="TCC17" s="11"/>
      <c r="TCD17" s="11"/>
      <c r="TCE17" s="11"/>
      <c r="TCF17" s="11"/>
      <c r="TCG17" s="11"/>
      <c r="TCH17" s="11"/>
      <c r="TCI17" s="11"/>
      <c r="TCJ17" s="11"/>
      <c r="TCK17" s="11"/>
      <c r="TCL17" s="11"/>
      <c r="TCM17" s="11"/>
      <c r="TCN17" s="11"/>
      <c r="TCO17" s="11"/>
      <c r="TCP17" s="11"/>
      <c r="TCQ17" s="11"/>
      <c r="TCR17" s="11"/>
      <c r="TCS17" s="11"/>
      <c r="TCT17" s="11"/>
      <c r="TCU17" s="11"/>
      <c r="TCV17" s="11"/>
      <c r="TCW17" s="11"/>
      <c r="TCX17" s="11"/>
      <c r="TCY17" s="11"/>
      <c r="TCZ17" s="11"/>
      <c r="TDA17" s="11"/>
      <c r="TDB17" s="11"/>
      <c r="TDC17" s="11"/>
      <c r="TDD17" s="11"/>
      <c r="TDE17" s="11"/>
      <c r="TDF17" s="11"/>
      <c r="TDG17" s="11"/>
      <c r="TDH17" s="11"/>
      <c r="TDI17" s="11"/>
      <c r="TDJ17" s="11"/>
      <c r="TDK17" s="11"/>
      <c r="TDL17" s="11"/>
      <c r="TDM17" s="11"/>
      <c r="TDN17" s="11"/>
      <c r="TDO17" s="11"/>
      <c r="TDP17" s="11"/>
      <c r="TDQ17" s="11"/>
      <c r="TDR17" s="11"/>
      <c r="TDS17" s="11"/>
      <c r="TDT17" s="11"/>
      <c r="TDU17" s="11"/>
      <c r="TDV17" s="11"/>
      <c r="TDW17" s="11"/>
      <c r="TDX17" s="11"/>
      <c r="TDY17" s="11"/>
      <c r="TDZ17" s="11"/>
      <c r="TEA17" s="11"/>
      <c r="TEB17" s="11"/>
      <c r="TEC17" s="11"/>
      <c r="TED17" s="11"/>
      <c r="TEE17" s="11"/>
      <c r="TEF17" s="11"/>
      <c r="TEG17" s="11"/>
      <c r="TEH17" s="11"/>
      <c r="TEI17" s="11"/>
      <c r="TEJ17" s="11"/>
      <c r="TEK17" s="11"/>
      <c r="TEL17" s="11"/>
      <c r="TEM17" s="11"/>
      <c r="TEN17" s="11"/>
      <c r="TEO17" s="11"/>
      <c r="TEP17" s="11"/>
      <c r="TEQ17" s="11"/>
      <c r="TER17" s="11"/>
      <c r="TES17" s="11"/>
      <c r="TET17" s="11"/>
      <c r="TEU17" s="11"/>
      <c r="TEV17" s="11"/>
      <c r="TEW17" s="11"/>
      <c r="TEX17" s="11"/>
      <c r="TEY17" s="11"/>
      <c r="TEZ17" s="11"/>
      <c r="TFA17" s="11"/>
      <c r="TFB17" s="11"/>
      <c r="TFC17" s="11"/>
      <c r="TFD17" s="11"/>
      <c r="TFE17" s="11"/>
      <c r="TFF17" s="11"/>
      <c r="TFG17" s="11"/>
      <c r="TFH17" s="11"/>
      <c r="TFI17" s="11"/>
      <c r="TFJ17" s="11"/>
      <c r="TFK17" s="11"/>
      <c r="TFL17" s="11"/>
      <c r="TFM17" s="11"/>
      <c r="TFN17" s="11"/>
      <c r="TFO17" s="11"/>
      <c r="TFP17" s="11"/>
      <c r="TFQ17" s="11"/>
      <c r="TFR17" s="11"/>
      <c r="TFS17" s="11"/>
      <c r="TFT17" s="11"/>
      <c r="TFU17" s="11"/>
      <c r="TFV17" s="11"/>
      <c r="TFW17" s="11"/>
      <c r="TFX17" s="11"/>
      <c r="TFY17" s="11"/>
      <c r="TFZ17" s="11"/>
      <c r="TGA17" s="11"/>
      <c r="TGB17" s="11"/>
      <c r="TGC17" s="11"/>
      <c r="TGD17" s="11"/>
      <c r="TGE17" s="11"/>
      <c r="TGF17" s="11"/>
      <c r="TGG17" s="11"/>
      <c r="TGH17" s="11"/>
      <c r="TGI17" s="11"/>
      <c r="TGJ17" s="11"/>
      <c r="TGK17" s="11"/>
      <c r="TGL17" s="11"/>
      <c r="TGM17" s="11"/>
      <c r="TGN17" s="11"/>
      <c r="TGO17" s="11"/>
      <c r="TGP17" s="11"/>
      <c r="TGQ17" s="11"/>
      <c r="TGR17" s="11"/>
      <c r="TGS17" s="11"/>
      <c r="TGT17" s="11"/>
      <c r="TGU17" s="11"/>
      <c r="TGV17" s="11"/>
      <c r="TGW17" s="11"/>
      <c r="TGX17" s="11"/>
      <c r="TGY17" s="11"/>
      <c r="TGZ17" s="11"/>
      <c r="THA17" s="11"/>
      <c r="THB17" s="11"/>
      <c r="THC17" s="11"/>
      <c r="THD17" s="11"/>
      <c r="THE17" s="11"/>
      <c r="THF17" s="11"/>
      <c r="THG17" s="11"/>
      <c r="THH17" s="11"/>
      <c r="THI17" s="11"/>
      <c r="THJ17" s="11"/>
      <c r="THK17" s="11"/>
      <c r="THL17" s="11"/>
      <c r="THM17" s="11"/>
      <c r="THN17" s="11"/>
      <c r="THO17" s="11"/>
      <c r="THP17" s="11"/>
      <c r="THQ17" s="11"/>
      <c r="THR17" s="11"/>
      <c r="THS17" s="11"/>
      <c r="THT17" s="11"/>
      <c r="THU17" s="11"/>
      <c r="THV17" s="11"/>
      <c r="THW17" s="11"/>
      <c r="THX17" s="11"/>
      <c r="THY17" s="11"/>
      <c r="THZ17" s="11"/>
      <c r="TIA17" s="11"/>
      <c r="TIB17" s="11"/>
      <c r="TIC17" s="11"/>
      <c r="TID17" s="11"/>
      <c r="TIE17" s="11"/>
      <c r="TIF17" s="11"/>
      <c r="TIG17" s="11"/>
      <c r="TIH17" s="11"/>
      <c r="TII17" s="11"/>
      <c r="TIJ17" s="11"/>
      <c r="TIK17" s="11"/>
      <c r="TIL17" s="11"/>
      <c r="TIM17" s="11"/>
      <c r="TIN17" s="11"/>
      <c r="TIO17" s="11"/>
      <c r="TIP17" s="11"/>
      <c r="TIQ17" s="11"/>
      <c r="TIR17" s="11"/>
      <c r="TIS17" s="11"/>
      <c r="TIT17" s="11"/>
      <c r="TIU17" s="11"/>
      <c r="TIV17" s="11"/>
      <c r="TIW17" s="11"/>
      <c r="TIX17" s="11"/>
      <c r="TIY17" s="11"/>
      <c r="TIZ17" s="11"/>
      <c r="TJA17" s="11"/>
      <c r="TJB17" s="11"/>
      <c r="TJC17" s="11"/>
      <c r="TJD17" s="11"/>
      <c r="TJE17" s="11"/>
      <c r="TJF17" s="11"/>
      <c r="TJG17" s="11"/>
      <c r="TJH17" s="11"/>
      <c r="TJI17" s="11"/>
      <c r="TJJ17" s="11"/>
      <c r="TJK17" s="11"/>
      <c r="TJL17" s="11"/>
      <c r="TJM17" s="11"/>
      <c r="TJN17" s="11"/>
      <c r="TJO17" s="11"/>
      <c r="TJP17" s="11"/>
      <c r="TJQ17" s="11"/>
      <c r="TJR17" s="11"/>
      <c r="TJS17" s="11"/>
      <c r="TJT17" s="11"/>
      <c r="TJU17" s="11"/>
      <c r="TJV17" s="11"/>
      <c r="TJW17" s="11"/>
      <c r="TJX17" s="11"/>
      <c r="TJY17" s="11"/>
      <c r="TJZ17" s="11"/>
      <c r="TKA17" s="11"/>
      <c r="TKB17" s="11"/>
      <c r="TKC17" s="11"/>
      <c r="TKD17" s="11"/>
      <c r="TKE17" s="11"/>
      <c r="TKF17" s="11"/>
      <c r="TKG17" s="11"/>
      <c r="TKH17" s="11"/>
      <c r="TKI17" s="11"/>
      <c r="TKJ17" s="11"/>
      <c r="TKK17" s="11"/>
      <c r="TKL17" s="11"/>
      <c r="TKM17" s="11"/>
      <c r="TKN17" s="11"/>
      <c r="TKO17" s="11"/>
      <c r="TKP17" s="11"/>
      <c r="TKQ17" s="11"/>
      <c r="TKR17" s="11"/>
      <c r="TKS17" s="11"/>
      <c r="TKT17" s="11"/>
      <c r="TKU17" s="11"/>
      <c r="TKV17" s="11"/>
      <c r="TKW17" s="11"/>
      <c r="TKX17" s="11"/>
      <c r="TKY17" s="11"/>
      <c r="TKZ17" s="11"/>
      <c r="TLA17" s="11"/>
      <c r="TLB17" s="11"/>
      <c r="TLC17" s="11"/>
      <c r="TLD17" s="11"/>
      <c r="TLE17" s="11"/>
      <c r="TLF17" s="11"/>
      <c r="TLG17" s="11"/>
      <c r="TLH17" s="11"/>
      <c r="TLI17" s="11"/>
      <c r="TLJ17" s="11"/>
      <c r="TLK17" s="11"/>
      <c r="TLL17" s="11"/>
      <c r="TLM17" s="11"/>
      <c r="TLN17" s="11"/>
      <c r="TLO17" s="11"/>
      <c r="TLP17" s="11"/>
      <c r="TLQ17" s="11"/>
      <c r="TLR17" s="11"/>
      <c r="TLS17" s="11"/>
      <c r="TLT17" s="11"/>
      <c r="TLU17" s="11"/>
      <c r="TLV17" s="11"/>
      <c r="TLW17" s="11"/>
      <c r="TLX17" s="11"/>
      <c r="TLY17" s="11"/>
      <c r="TLZ17" s="11"/>
      <c r="TMA17" s="11"/>
      <c r="TMB17" s="11"/>
      <c r="TMC17" s="11"/>
      <c r="TMD17" s="11"/>
      <c r="TME17" s="11"/>
      <c r="TMF17" s="11"/>
      <c r="TMG17" s="11"/>
      <c r="TMH17" s="11"/>
      <c r="TMI17" s="11"/>
      <c r="TMJ17" s="11"/>
      <c r="TMK17" s="11"/>
      <c r="TML17" s="11"/>
      <c r="TMM17" s="11"/>
      <c r="TMN17" s="11"/>
      <c r="TMO17" s="11"/>
      <c r="TMP17" s="11"/>
      <c r="TMQ17" s="11"/>
      <c r="TMR17" s="11"/>
      <c r="TMS17" s="11"/>
      <c r="TMT17" s="11"/>
      <c r="TMU17" s="11"/>
      <c r="TMV17" s="11"/>
      <c r="TMW17" s="11"/>
      <c r="TMX17" s="11"/>
      <c r="TMY17" s="11"/>
      <c r="TMZ17" s="11"/>
      <c r="TNA17" s="11"/>
      <c r="TNB17" s="11"/>
      <c r="TNC17" s="11"/>
      <c r="TND17" s="11"/>
      <c r="TNE17" s="11"/>
      <c r="TNF17" s="11"/>
      <c r="TNG17" s="11"/>
      <c r="TNH17" s="11"/>
      <c r="TNI17" s="11"/>
      <c r="TNJ17" s="11"/>
      <c r="TNK17" s="11"/>
      <c r="TNL17" s="11"/>
      <c r="TNM17" s="11"/>
      <c r="TNN17" s="11"/>
      <c r="TNO17" s="11"/>
      <c r="TNP17" s="11"/>
      <c r="TNQ17" s="11"/>
      <c r="TNR17" s="11"/>
      <c r="TNS17" s="11"/>
      <c r="TNT17" s="11"/>
      <c r="TNU17" s="11"/>
      <c r="TNV17" s="11"/>
      <c r="TNW17" s="11"/>
      <c r="TNX17" s="11"/>
      <c r="TNY17" s="11"/>
      <c r="TNZ17" s="11"/>
      <c r="TOA17" s="11"/>
      <c r="TOB17" s="11"/>
      <c r="TOC17" s="11"/>
      <c r="TOD17" s="11"/>
      <c r="TOE17" s="11"/>
      <c r="TOF17" s="11"/>
      <c r="TOG17" s="11"/>
      <c r="TOH17" s="11"/>
      <c r="TOI17" s="11"/>
      <c r="TOJ17" s="11"/>
      <c r="TOK17" s="11"/>
      <c r="TOL17" s="11"/>
      <c r="TOM17" s="11"/>
      <c r="TON17" s="11"/>
      <c r="TOO17" s="11"/>
      <c r="TOP17" s="11"/>
      <c r="TOQ17" s="11"/>
      <c r="TOR17" s="11"/>
      <c r="TOS17" s="11"/>
      <c r="TOT17" s="11"/>
      <c r="TOU17" s="11"/>
      <c r="TOV17" s="11"/>
      <c r="TOW17" s="11"/>
      <c r="TOX17" s="11"/>
      <c r="TOY17" s="11"/>
      <c r="TOZ17" s="11"/>
      <c r="TPA17" s="11"/>
      <c r="TPB17" s="11"/>
      <c r="TPC17" s="11"/>
      <c r="TPD17" s="11"/>
      <c r="TPE17" s="11"/>
      <c r="TPF17" s="11"/>
      <c r="TPG17" s="11"/>
      <c r="TPH17" s="11"/>
      <c r="TPI17" s="11"/>
      <c r="TPJ17" s="11"/>
      <c r="TPK17" s="11"/>
      <c r="TPL17" s="11"/>
      <c r="TPM17" s="11"/>
      <c r="TPN17" s="11"/>
      <c r="TPO17" s="11"/>
      <c r="TPP17" s="11"/>
      <c r="TPQ17" s="11"/>
      <c r="TPR17" s="11"/>
      <c r="TPS17" s="11"/>
      <c r="TPT17" s="11"/>
      <c r="TPU17" s="11"/>
      <c r="TPV17" s="11"/>
      <c r="TPW17" s="11"/>
      <c r="TPX17" s="11"/>
      <c r="TPY17" s="11"/>
      <c r="TPZ17" s="11"/>
      <c r="TQA17" s="11"/>
      <c r="TQB17" s="11"/>
      <c r="TQC17" s="11"/>
      <c r="TQD17" s="11"/>
      <c r="TQE17" s="11"/>
      <c r="TQF17" s="11"/>
      <c r="TQG17" s="11"/>
      <c r="TQH17" s="11"/>
      <c r="TQI17" s="11"/>
      <c r="TQJ17" s="11"/>
      <c r="TQK17" s="11"/>
      <c r="TQL17" s="11"/>
      <c r="TQM17" s="11"/>
      <c r="TQN17" s="11"/>
      <c r="TQO17" s="11"/>
      <c r="TQP17" s="11"/>
      <c r="TQQ17" s="11"/>
      <c r="TQR17" s="11"/>
      <c r="TQS17" s="11"/>
      <c r="TQT17" s="11"/>
      <c r="TQU17" s="11"/>
      <c r="TQV17" s="11"/>
      <c r="TQW17" s="11"/>
      <c r="TQX17" s="11"/>
      <c r="TQY17" s="11"/>
      <c r="TQZ17" s="11"/>
      <c r="TRA17" s="11"/>
      <c r="TRB17" s="11"/>
      <c r="TRC17" s="11"/>
      <c r="TRD17" s="11"/>
      <c r="TRE17" s="11"/>
      <c r="TRF17" s="11"/>
      <c r="TRG17" s="11"/>
      <c r="TRH17" s="11"/>
      <c r="TRI17" s="11"/>
      <c r="TRJ17" s="11"/>
      <c r="TRK17" s="11"/>
      <c r="TRL17" s="11"/>
      <c r="TRM17" s="11"/>
      <c r="TRN17" s="11"/>
      <c r="TRO17" s="11"/>
      <c r="TRP17" s="11"/>
      <c r="TRQ17" s="11"/>
      <c r="TRR17" s="11"/>
      <c r="TRS17" s="11"/>
      <c r="TRT17" s="11"/>
      <c r="TRU17" s="11"/>
      <c r="TRV17" s="11"/>
      <c r="TRW17" s="11"/>
      <c r="TRX17" s="11"/>
      <c r="TRY17" s="11"/>
      <c r="TRZ17" s="11"/>
      <c r="TSA17" s="11"/>
      <c r="TSB17" s="11"/>
      <c r="TSC17" s="11"/>
      <c r="TSD17" s="11"/>
      <c r="TSE17" s="11"/>
      <c r="TSF17" s="11"/>
      <c r="TSG17" s="11"/>
      <c r="TSH17" s="11"/>
      <c r="TSI17" s="11"/>
      <c r="TSJ17" s="11"/>
      <c r="TSK17" s="11"/>
      <c r="TSL17" s="11"/>
      <c r="TSM17" s="11"/>
      <c r="TSN17" s="11"/>
      <c r="TSO17" s="11"/>
      <c r="TSP17" s="11"/>
      <c r="TSQ17" s="11"/>
      <c r="TSR17" s="11"/>
      <c r="TSS17" s="11"/>
      <c r="TST17" s="11"/>
      <c r="TSU17" s="11"/>
      <c r="TSV17" s="11"/>
      <c r="TSW17" s="11"/>
      <c r="TSX17" s="11"/>
      <c r="TSY17" s="11"/>
      <c r="TSZ17" s="11"/>
      <c r="TTA17" s="11"/>
      <c r="TTB17" s="11"/>
      <c r="TTC17" s="11"/>
      <c r="TTD17" s="11"/>
      <c r="TTE17" s="11"/>
      <c r="TTF17" s="11"/>
      <c r="TTG17" s="11"/>
      <c r="TTH17" s="11"/>
      <c r="TTI17" s="11"/>
      <c r="TTJ17" s="11"/>
      <c r="TTK17" s="11"/>
      <c r="TTL17" s="11"/>
      <c r="TTM17" s="11"/>
      <c r="TTN17" s="11"/>
      <c r="TTO17" s="11"/>
      <c r="TTP17" s="11"/>
      <c r="TTQ17" s="11"/>
      <c r="TTR17" s="11"/>
      <c r="TTS17" s="11"/>
      <c r="TTT17" s="11"/>
      <c r="TTU17" s="11"/>
      <c r="TTV17" s="11"/>
      <c r="TTW17" s="11"/>
      <c r="TTX17" s="11"/>
      <c r="TTY17" s="11"/>
      <c r="TTZ17" s="11"/>
      <c r="TUA17" s="11"/>
      <c r="TUB17" s="11"/>
      <c r="TUC17" s="11"/>
      <c r="TUD17" s="11"/>
      <c r="TUE17" s="11"/>
      <c r="TUF17" s="11"/>
      <c r="TUG17" s="11"/>
      <c r="TUH17" s="11"/>
      <c r="TUI17" s="11"/>
      <c r="TUJ17" s="11"/>
      <c r="TUK17" s="11"/>
      <c r="TUL17" s="11"/>
      <c r="TUM17" s="11"/>
      <c r="TUN17" s="11"/>
      <c r="TUO17" s="11"/>
      <c r="TUP17" s="11"/>
      <c r="TUQ17" s="11"/>
      <c r="TUR17" s="11"/>
      <c r="TUS17" s="11"/>
      <c r="TUT17" s="11"/>
      <c r="TUU17" s="11"/>
      <c r="TUV17" s="11"/>
      <c r="TUW17" s="11"/>
      <c r="TUX17" s="11"/>
      <c r="TUY17" s="11"/>
      <c r="TUZ17" s="11"/>
      <c r="TVA17" s="11"/>
      <c r="TVB17" s="11"/>
      <c r="TVC17" s="11"/>
      <c r="TVD17" s="11"/>
      <c r="TVE17" s="11"/>
      <c r="TVF17" s="11"/>
      <c r="TVG17" s="11"/>
      <c r="TVH17" s="11"/>
      <c r="TVI17" s="11"/>
      <c r="TVJ17" s="11"/>
      <c r="TVK17" s="11"/>
      <c r="TVL17" s="11"/>
      <c r="TVM17" s="11"/>
      <c r="TVN17" s="11"/>
      <c r="TVO17" s="11"/>
      <c r="TVP17" s="11"/>
      <c r="TVQ17" s="11"/>
      <c r="TVR17" s="11"/>
      <c r="TVS17" s="11"/>
      <c r="TVT17" s="11"/>
      <c r="TVU17" s="11"/>
      <c r="TVV17" s="11"/>
      <c r="TVW17" s="11"/>
      <c r="TVX17" s="11"/>
      <c r="TVY17" s="11"/>
      <c r="TVZ17" s="11"/>
      <c r="TWA17" s="11"/>
      <c r="TWB17" s="11"/>
      <c r="TWC17" s="11"/>
      <c r="TWD17" s="11"/>
      <c r="TWE17" s="11"/>
      <c r="TWF17" s="11"/>
      <c r="TWG17" s="11"/>
      <c r="TWH17" s="11"/>
      <c r="TWI17" s="11"/>
      <c r="TWJ17" s="11"/>
      <c r="TWK17" s="11"/>
      <c r="TWL17" s="11"/>
      <c r="TWM17" s="11"/>
      <c r="TWN17" s="11"/>
      <c r="TWO17" s="11"/>
      <c r="TWP17" s="11"/>
      <c r="TWQ17" s="11"/>
      <c r="TWR17" s="11"/>
      <c r="TWS17" s="11"/>
      <c r="TWT17" s="11"/>
      <c r="TWU17" s="11"/>
      <c r="TWV17" s="11"/>
      <c r="TWW17" s="11"/>
      <c r="TWX17" s="11"/>
      <c r="TWY17" s="11"/>
      <c r="TWZ17" s="11"/>
      <c r="TXA17" s="11"/>
      <c r="TXB17" s="11"/>
      <c r="TXC17" s="11"/>
      <c r="TXD17" s="11"/>
      <c r="TXE17" s="11"/>
      <c r="TXF17" s="11"/>
      <c r="TXG17" s="11"/>
      <c r="TXH17" s="11"/>
      <c r="TXI17" s="11"/>
      <c r="TXJ17" s="11"/>
      <c r="TXK17" s="11"/>
      <c r="TXL17" s="11"/>
      <c r="TXM17" s="11"/>
      <c r="TXN17" s="11"/>
      <c r="TXO17" s="11"/>
      <c r="TXP17" s="11"/>
      <c r="TXQ17" s="11"/>
      <c r="TXR17" s="11"/>
      <c r="TXS17" s="11"/>
      <c r="TXT17" s="11"/>
      <c r="TXU17" s="11"/>
      <c r="TXV17" s="11"/>
      <c r="TXW17" s="11"/>
      <c r="TXX17" s="11"/>
      <c r="TXY17" s="11"/>
      <c r="TXZ17" s="11"/>
      <c r="TYA17" s="11"/>
      <c r="TYB17" s="11"/>
      <c r="TYC17" s="11"/>
      <c r="TYD17" s="11"/>
      <c r="TYE17" s="11"/>
      <c r="TYF17" s="11"/>
      <c r="TYG17" s="11"/>
      <c r="TYH17" s="11"/>
      <c r="TYI17" s="11"/>
      <c r="TYJ17" s="11"/>
      <c r="TYK17" s="11"/>
      <c r="TYL17" s="11"/>
      <c r="TYM17" s="11"/>
      <c r="TYN17" s="11"/>
      <c r="TYO17" s="11"/>
      <c r="TYP17" s="11"/>
      <c r="TYQ17" s="11"/>
      <c r="TYR17" s="11"/>
      <c r="TYS17" s="11"/>
      <c r="TYT17" s="11"/>
      <c r="TYU17" s="11"/>
      <c r="TYV17" s="11"/>
      <c r="TYW17" s="11"/>
      <c r="TYX17" s="11"/>
      <c r="TYY17" s="11"/>
      <c r="TYZ17" s="11"/>
      <c r="TZA17" s="11"/>
      <c r="TZB17" s="11"/>
      <c r="TZC17" s="11"/>
      <c r="TZD17" s="11"/>
      <c r="TZE17" s="11"/>
      <c r="TZF17" s="11"/>
      <c r="TZG17" s="11"/>
      <c r="TZH17" s="11"/>
      <c r="TZI17" s="11"/>
      <c r="TZJ17" s="11"/>
      <c r="TZK17" s="11"/>
      <c r="TZL17" s="11"/>
      <c r="TZM17" s="11"/>
      <c r="TZN17" s="11"/>
      <c r="TZO17" s="11"/>
      <c r="TZP17" s="11"/>
      <c r="TZQ17" s="11"/>
      <c r="TZR17" s="11"/>
      <c r="TZS17" s="11"/>
      <c r="TZT17" s="11"/>
      <c r="TZU17" s="11"/>
      <c r="TZV17" s="11"/>
      <c r="TZW17" s="11"/>
      <c r="TZX17" s="11"/>
      <c r="TZY17" s="11"/>
      <c r="TZZ17" s="11"/>
      <c r="UAA17" s="11"/>
      <c r="UAB17" s="11"/>
      <c r="UAC17" s="11"/>
      <c r="UAD17" s="11"/>
      <c r="UAE17" s="11"/>
      <c r="UAF17" s="11"/>
      <c r="UAG17" s="11"/>
      <c r="UAH17" s="11"/>
      <c r="UAI17" s="11"/>
      <c r="UAJ17" s="11"/>
      <c r="UAK17" s="11"/>
      <c r="UAL17" s="11"/>
      <c r="UAM17" s="11"/>
      <c r="UAN17" s="11"/>
      <c r="UAO17" s="11"/>
      <c r="UAP17" s="11"/>
      <c r="UAQ17" s="11"/>
      <c r="UAR17" s="11"/>
      <c r="UAS17" s="11"/>
      <c r="UAT17" s="11"/>
      <c r="UAU17" s="11"/>
      <c r="UAV17" s="11"/>
      <c r="UAW17" s="11"/>
      <c r="UAX17" s="11"/>
      <c r="UAY17" s="11"/>
      <c r="UAZ17" s="11"/>
      <c r="UBA17" s="11"/>
      <c r="UBB17" s="11"/>
      <c r="UBC17" s="11"/>
      <c r="UBD17" s="11"/>
      <c r="UBE17" s="11"/>
      <c r="UBF17" s="11"/>
      <c r="UBG17" s="11"/>
      <c r="UBH17" s="11"/>
      <c r="UBI17" s="11"/>
      <c r="UBJ17" s="11"/>
      <c r="UBK17" s="11"/>
      <c r="UBL17" s="11"/>
      <c r="UBM17" s="11"/>
      <c r="UBN17" s="11"/>
      <c r="UBO17" s="11"/>
      <c r="UBP17" s="11"/>
      <c r="UBQ17" s="11"/>
      <c r="UBR17" s="11"/>
      <c r="UBS17" s="11"/>
      <c r="UBT17" s="11"/>
      <c r="UBU17" s="11"/>
      <c r="UBV17" s="11"/>
      <c r="UBW17" s="11"/>
      <c r="UBX17" s="11"/>
      <c r="UBY17" s="11"/>
      <c r="UBZ17" s="11"/>
      <c r="UCA17" s="11"/>
      <c r="UCB17" s="11"/>
      <c r="UCC17" s="11"/>
      <c r="UCD17" s="11"/>
      <c r="UCE17" s="11"/>
      <c r="UCF17" s="11"/>
      <c r="UCG17" s="11"/>
      <c r="UCH17" s="11"/>
      <c r="UCI17" s="11"/>
      <c r="UCJ17" s="11"/>
      <c r="UCK17" s="11"/>
      <c r="UCL17" s="11"/>
      <c r="UCM17" s="11"/>
      <c r="UCN17" s="11"/>
      <c r="UCO17" s="11"/>
      <c r="UCP17" s="11"/>
      <c r="UCQ17" s="11"/>
      <c r="UCR17" s="11"/>
      <c r="UCS17" s="11"/>
      <c r="UCT17" s="11"/>
      <c r="UCU17" s="11"/>
      <c r="UCV17" s="11"/>
      <c r="UCW17" s="11"/>
      <c r="UCX17" s="11"/>
      <c r="UCY17" s="11"/>
      <c r="UCZ17" s="11"/>
      <c r="UDA17" s="11"/>
      <c r="UDB17" s="11"/>
      <c r="UDC17" s="11"/>
      <c r="UDD17" s="11"/>
      <c r="UDE17" s="11"/>
      <c r="UDF17" s="11"/>
      <c r="UDG17" s="11"/>
      <c r="UDH17" s="11"/>
      <c r="UDI17" s="11"/>
      <c r="UDJ17" s="11"/>
      <c r="UDK17" s="11"/>
      <c r="UDL17" s="11"/>
      <c r="UDM17" s="11"/>
      <c r="UDN17" s="11"/>
      <c r="UDO17" s="11"/>
      <c r="UDP17" s="11"/>
      <c r="UDQ17" s="11"/>
      <c r="UDR17" s="11"/>
      <c r="UDS17" s="11"/>
      <c r="UDT17" s="11"/>
      <c r="UDU17" s="11"/>
      <c r="UDV17" s="11"/>
      <c r="UDW17" s="11"/>
      <c r="UDX17" s="11"/>
      <c r="UDY17" s="11"/>
      <c r="UDZ17" s="11"/>
      <c r="UEA17" s="11"/>
      <c r="UEB17" s="11"/>
      <c r="UEC17" s="11"/>
      <c r="UED17" s="11"/>
      <c r="UEE17" s="11"/>
      <c r="UEF17" s="11"/>
      <c r="UEG17" s="11"/>
      <c r="UEH17" s="11"/>
      <c r="UEI17" s="11"/>
      <c r="UEJ17" s="11"/>
      <c r="UEK17" s="11"/>
      <c r="UEL17" s="11"/>
      <c r="UEM17" s="11"/>
      <c r="UEN17" s="11"/>
      <c r="UEO17" s="11"/>
      <c r="UEP17" s="11"/>
      <c r="UEQ17" s="11"/>
      <c r="UER17" s="11"/>
      <c r="UES17" s="11"/>
      <c r="UET17" s="11"/>
      <c r="UEU17" s="11"/>
      <c r="UEV17" s="11"/>
      <c r="UEW17" s="11"/>
      <c r="UEX17" s="11"/>
      <c r="UEY17" s="11"/>
      <c r="UEZ17" s="11"/>
      <c r="UFA17" s="11"/>
      <c r="UFB17" s="11"/>
      <c r="UFC17" s="11"/>
      <c r="UFD17" s="11"/>
      <c r="UFE17" s="11"/>
      <c r="UFF17" s="11"/>
      <c r="UFG17" s="11"/>
      <c r="UFH17" s="11"/>
      <c r="UFI17" s="11"/>
      <c r="UFJ17" s="11"/>
      <c r="UFK17" s="11"/>
      <c r="UFL17" s="11"/>
      <c r="UFM17" s="11"/>
      <c r="UFN17" s="11"/>
      <c r="UFO17" s="11"/>
      <c r="UFP17" s="11"/>
      <c r="UFQ17" s="11"/>
      <c r="UFR17" s="11"/>
      <c r="UFS17" s="11"/>
      <c r="UFT17" s="11"/>
      <c r="UFU17" s="11"/>
      <c r="UFV17" s="11"/>
      <c r="UFW17" s="11"/>
      <c r="UFX17" s="11"/>
      <c r="UFY17" s="11"/>
      <c r="UFZ17" s="11"/>
      <c r="UGA17" s="11"/>
      <c r="UGB17" s="11"/>
      <c r="UGC17" s="11"/>
      <c r="UGD17" s="11"/>
      <c r="UGE17" s="11"/>
      <c r="UGF17" s="11"/>
      <c r="UGG17" s="11"/>
      <c r="UGH17" s="11"/>
      <c r="UGI17" s="11"/>
      <c r="UGJ17" s="11"/>
      <c r="UGK17" s="11"/>
      <c r="UGL17" s="11"/>
      <c r="UGM17" s="11"/>
      <c r="UGN17" s="11"/>
      <c r="UGO17" s="11"/>
      <c r="UGP17" s="11"/>
      <c r="UGQ17" s="11"/>
      <c r="UGR17" s="11"/>
      <c r="UGS17" s="11"/>
      <c r="UGT17" s="11"/>
      <c r="UGU17" s="11"/>
      <c r="UGV17" s="11"/>
      <c r="UGW17" s="11"/>
      <c r="UGX17" s="11"/>
      <c r="UGY17" s="11"/>
      <c r="UGZ17" s="11"/>
      <c r="UHA17" s="11"/>
      <c r="UHB17" s="11"/>
      <c r="UHC17" s="11"/>
      <c r="UHD17" s="11"/>
      <c r="UHE17" s="11"/>
      <c r="UHF17" s="11"/>
      <c r="UHG17" s="11"/>
      <c r="UHH17" s="11"/>
      <c r="UHI17" s="11"/>
      <c r="UHJ17" s="11"/>
      <c r="UHK17" s="11"/>
      <c r="UHL17" s="11"/>
      <c r="UHM17" s="11"/>
      <c r="UHN17" s="11"/>
      <c r="UHO17" s="11"/>
      <c r="UHP17" s="11"/>
      <c r="UHQ17" s="11"/>
      <c r="UHR17" s="11"/>
      <c r="UHS17" s="11"/>
      <c r="UHT17" s="11"/>
      <c r="UHU17" s="11"/>
      <c r="UHV17" s="11"/>
      <c r="UHW17" s="11"/>
      <c r="UHX17" s="11"/>
      <c r="UHY17" s="11"/>
      <c r="UHZ17" s="11"/>
      <c r="UIA17" s="11"/>
      <c r="UIB17" s="11"/>
      <c r="UIC17" s="11"/>
      <c r="UID17" s="11"/>
      <c r="UIE17" s="11"/>
      <c r="UIF17" s="11"/>
      <c r="UIG17" s="11"/>
      <c r="UIH17" s="11"/>
      <c r="UII17" s="11"/>
      <c r="UIJ17" s="11"/>
      <c r="UIK17" s="11"/>
      <c r="UIL17" s="11"/>
      <c r="UIM17" s="11"/>
      <c r="UIN17" s="11"/>
      <c r="UIO17" s="11"/>
      <c r="UIP17" s="11"/>
      <c r="UIQ17" s="11"/>
      <c r="UIR17" s="11"/>
      <c r="UIS17" s="11"/>
      <c r="UIT17" s="11"/>
      <c r="UIU17" s="11"/>
      <c r="UIV17" s="11"/>
      <c r="UIW17" s="11"/>
      <c r="UIX17" s="11"/>
      <c r="UIY17" s="11"/>
      <c r="UIZ17" s="11"/>
      <c r="UJA17" s="11"/>
      <c r="UJB17" s="11"/>
      <c r="UJC17" s="11"/>
      <c r="UJD17" s="11"/>
      <c r="UJE17" s="11"/>
      <c r="UJF17" s="11"/>
      <c r="UJG17" s="11"/>
      <c r="UJH17" s="11"/>
      <c r="UJI17" s="11"/>
      <c r="UJJ17" s="11"/>
      <c r="UJK17" s="11"/>
      <c r="UJL17" s="11"/>
      <c r="UJM17" s="11"/>
      <c r="UJN17" s="11"/>
      <c r="UJO17" s="11"/>
      <c r="UJP17" s="11"/>
      <c r="UJQ17" s="11"/>
      <c r="UJR17" s="11"/>
      <c r="UJS17" s="11"/>
      <c r="UJT17" s="11"/>
      <c r="UJU17" s="11"/>
      <c r="UJV17" s="11"/>
      <c r="UJW17" s="11"/>
      <c r="UJX17" s="11"/>
      <c r="UJY17" s="11"/>
      <c r="UJZ17" s="11"/>
      <c r="UKA17" s="11"/>
      <c r="UKB17" s="11"/>
      <c r="UKC17" s="11"/>
      <c r="UKD17" s="11"/>
      <c r="UKE17" s="11"/>
      <c r="UKF17" s="11"/>
      <c r="UKG17" s="11"/>
      <c r="UKH17" s="11"/>
      <c r="UKI17" s="11"/>
      <c r="UKJ17" s="11"/>
      <c r="UKK17" s="11"/>
      <c r="UKL17" s="11"/>
      <c r="UKM17" s="11"/>
      <c r="UKN17" s="11"/>
      <c r="UKO17" s="11"/>
      <c r="UKP17" s="11"/>
      <c r="UKQ17" s="11"/>
      <c r="UKR17" s="11"/>
      <c r="UKS17" s="11"/>
      <c r="UKT17" s="11"/>
      <c r="UKU17" s="11"/>
      <c r="UKV17" s="11"/>
      <c r="UKW17" s="11"/>
      <c r="UKX17" s="11"/>
      <c r="UKY17" s="11"/>
      <c r="UKZ17" s="11"/>
      <c r="ULA17" s="11"/>
      <c r="ULB17" s="11"/>
      <c r="ULC17" s="11"/>
      <c r="ULD17" s="11"/>
      <c r="ULE17" s="11"/>
      <c r="ULF17" s="11"/>
      <c r="ULG17" s="11"/>
      <c r="ULH17" s="11"/>
      <c r="ULI17" s="11"/>
      <c r="ULJ17" s="11"/>
      <c r="ULK17" s="11"/>
      <c r="ULL17" s="11"/>
      <c r="ULM17" s="11"/>
      <c r="ULN17" s="11"/>
      <c r="ULO17" s="11"/>
      <c r="ULP17" s="11"/>
      <c r="ULQ17" s="11"/>
      <c r="ULR17" s="11"/>
      <c r="ULS17" s="11"/>
      <c r="ULT17" s="11"/>
      <c r="ULU17" s="11"/>
      <c r="ULV17" s="11"/>
      <c r="ULW17" s="11"/>
      <c r="ULX17" s="11"/>
      <c r="ULY17" s="11"/>
      <c r="ULZ17" s="11"/>
      <c r="UMA17" s="11"/>
      <c r="UMB17" s="11"/>
      <c r="UMC17" s="11"/>
      <c r="UMD17" s="11"/>
      <c r="UME17" s="11"/>
      <c r="UMF17" s="11"/>
      <c r="UMG17" s="11"/>
      <c r="UMH17" s="11"/>
      <c r="UMI17" s="11"/>
      <c r="UMJ17" s="11"/>
      <c r="UMK17" s="11"/>
      <c r="UML17" s="11"/>
      <c r="UMM17" s="11"/>
      <c r="UMN17" s="11"/>
      <c r="UMO17" s="11"/>
      <c r="UMP17" s="11"/>
      <c r="UMQ17" s="11"/>
      <c r="UMR17" s="11"/>
      <c r="UMS17" s="11"/>
      <c r="UMT17" s="11"/>
      <c r="UMU17" s="11"/>
      <c r="UMV17" s="11"/>
      <c r="UMW17" s="11"/>
      <c r="UMX17" s="11"/>
      <c r="UMY17" s="11"/>
      <c r="UMZ17" s="11"/>
      <c r="UNA17" s="11"/>
      <c r="UNB17" s="11"/>
      <c r="UNC17" s="11"/>
      <c r="UND17" s="11"/>
      <c r="UNE17" s="11"/>
      <c r="UNF17" s="11"/>
      <c r="UNG17" s="11"/>
      <c r="UNH17" s="11"/>
      <c r="UNI17" s="11"/>
      <c r="UNJ17" s="11"/>
      <c r="UNK17" s="11"/>
      <c r="UNL17" s="11"/>
      <c r="UNM17" s="11"/>
      <c r="UNN17" s="11"/>
      <c r="UNO17" s="11"/>
      <c r="UNP17" s="11"/>
      <c r="UNQ17" s="11"/>
      <c r="UNR17" s="11"/>
      <c r="UNS17" s="11"/>
      <c r="UNT17" s="11"/>
      <c r="UNU17" s="11"/>
      <c r="UNV17" s="11"/>
      <c r="UNW17" s="11"/>
      <c r="UNX17" s="11"/>
      <c r="UNY17" s="11"/>
      <c r="UNZ17" s="11"/>
      <c r="UOA17" s="11"/>
      <c r="UOB17" s="11"/>
      <c r="UOC17" s="11"/>
      <c r="UOD17" s="11"/>
      <c r="UOE17" s="11"/>
      <c r="UOF17" s="11"/>
      <c r="UOG17" s="11"/>
      <c r="UOH17" s="11"/>
      <c r="UOI17" s="11"/>
      <c r="UOJ17" s="11"/>
      <c r="UOK17" s="11"/>
      <c r="UOL17" s="11"/>
      <c r="UOM17" s="11"/>
      <c r="UON17" s="11"/>
      <c r="UOO17" s="11"/>
      <c r="UOP17" s="11"/>
      <c r="UOQ17" s="11"/>
      <c r="UOR17" s="11"/>
      <c r="UOS17" s="11"/>
      <c r="UOT17" s="11"/>
      <c r="UOU17" s="11"/>
      <c r="UOV17" s="11"/>
      <c r="UOW17" s="11"/>
      <c r="UOX17" s="11"/>
      <c r="UOY17" s="11"/>
      <c r="UOZ17" s="11"/>
      <c r="UPA17" s="11"/>
      <c r="UPB17" s="11"/>
      <c r="UPC17" s="11"/>
      <c r="UPD17" s="11"/>
      <c r="UPE17" s="11"/>
      <c r="UPF17" s="11"/>
      <c r="UPG17" s="11"/>
      <c r="UPH17" s="11"/>
      <c r="UPI17" s="11"/>
      <c r="UPJ17" s="11"/>
      <c r="UPK17" s="11"/>
      <c r="UPL17" s="11"/>
      <c r="UPM17" s="11"/>
      <c r="UPN17" s="11"/>
      <c r="UPO17" s="11"/>
      <c r="UPP17" s="11"/>
      <c r="UPQ17" s="11"/>
      <c r="UPR17" s="11"/>
      <c r="UPS17" s="11"/>
      <c r="UPT17" s="11"/>
      <c r="UPU17" s="11"/>
      <c r="UPV17" s="11"/>
      <c r="UPW17" s="11"/>
      <c r="UPX17" s="11"/>
      <c r="UPY17" s="11"/>
      <c r="UPZ17" s="11"/>
      <c r="UQA17" s="11"/>
      <c r="UQB17" s="11"/>
      <c r="UQC17" s="11"/>
      <c r="UQD17" s="11"/>
      <c r="UQE17" s="11"/>
      <c r="UQF17" s="11"/>
      <c r="UQG17" s="11"/>
      <c r="UQH17" s="11"/>
      <c r="UQI17" s="11"/>
      <c r="UQJ17" s="11"/>
      <c r="UQK17" s="11"/>
      <c r="UQL17" s="11"/>
      <c r="UQM17" s="11"/>
      <c r="UQN17" s="11"/>
      <c r="UQO17" s="11"/>
      <c r="UQP17" s="11"/>
      <c r="UQQ17" s="11"/>
      <c r="UQR17" s="11"/>
      <c r="UQS17" s="11"/>
      <c r="UQT17" s="11"/>
      <c r="UQU17" s="11"/>
      <c r="UQV17" s="11"/>
      <c r="UQW17" s="11"/>
      <c r="UQX17" s="11"/>
      <c r="UQY17" s="11"/>
      <c r="UQZ17" s="11"/>
      <c r="URA17" s="11"/>
      <c r="URB17" s="11"/>
      <c r="URC17" s="11"/>
      <c r="URD17" s="11"/>
      <c r="URE17" s="11"/>
      <c r="URF17" s="11"/>
      <c r="URG17" s="11"/>
      <c r="URH17" s="11"/>
      <c r="URI17" s="11"/>
      <c r="URJ17" s="11"/>
      <c r="URK17" s="11"/>
      <c r="URL17" s="11"/>
      <c r="URM17" s="11"/>
      <c r="URN17" s="11"/>
      <c r="URO17" s="11"/>
      <c r="URP17" s="11"/>
      <c r="URQ17" s="11"/>
      <c r="URR17" s="11"/>
      <c r="URS17" s="11"/>
      <c r="URT17" s="11"/>
      <c r="URU17" s="11"/>
      <c r="URV17" s="11"/>
      <c r="URW17" s="11"/>
      <c r="URX17" s="11"/>
      <c r="URY17" s="11"/>
      <c r="URZ17" s="11"/>
      <c r="USA17" s="11"/>
      <c r="USB17" s="11"/>
      <c r="USC17" s="11"/>
      <c r="USD17" s="11"/>
      <c r="USE17" s="11"/>
      <c r="USF17" s="11"/>
      <c r="USG17" s="11"/>
      <c r="USH17" s="11"/>
      <c r="USI17" s="11"/>
      <c r="USJ17" s="11"/>
      <c r="USK17" s="11"/>
      <c r="USL17" s="11"/>
      <c r="USM17" s="11"/>
      <c r="USN17" s="11"/>
      <c r="USO17" s="11"/>
      <c r="USP17" s="11"/>
      <c r="USQ17" s="11"/>
      <c r="USR17" s="11"/>
      <c r="USS17" s="11"/>
      <c r="UST17" s="11"/>
      <c r="USU17" s="11"/>
      <c r="USV17" s="11"/>
      <c r="USW17" s="11"/>
      <c r="USX17" s="11"/>
      <c r="USY17" s="11"/>
      <c r="USZ17" s="11"/>
      <c r="UTA17" s="11"/>
      <c r="UTB17" s="11"/>
      <c r="UTC17" s="11"/>
      <c r="UTD17" s="11"/>
      <c r="UTE17" s="11"/>
      <c r="UTF17" s="11"/>
      <c r="UTG17" s="11"/>
      <c r="UTH17" s="11"/>
      <c r="UTI17" s="11"/>
      <c r="UTJ17" s="11"/>
      <c r="UTK17" s="11"/>
      <c r="UTL17" s="11"/>
      <c r="UTM17" s="11"/>
      <c r="UTN17" s="11"/>
      <c r="UTO17" s="11"/>
      <c r="UTP17" s="11"/>
      <c r="UTQ17" s="11"/>
      <c r="UTR17" s="11"/>
      <c r="UTS17" s="11"/>
      <c r="UTT17" s="11"/>
      <c r="UTU17" s="11"/>
      <c r="UTV17" s="11"/>
      <c r="UTW17" s="11"/>
      <c r="UTX17" s="11"/>
      <c r="UTY17" s="11"/>
      <c r="UTZ17" s="11"/>
      <c r="UUA17" s="11"/>
      <c r="UUB17" s="11"/>
      <c r="UUC17" s="11"/>
      <c r="UUD17" s="11"/>
      <c r="UUE17" s="11"/>
      <c r="UUF17" s="11"/>
      <c r="UUG17" s="11"/>
      <c r="UUH17" s="11"/>
      <c r="UUI17" s="11"/>
      <c r="UUJ17" s="11"/>
      <c r="UUK17" s="11"/>
      <c r="UUL17" s="11"/>
      <c r="UUM17" s="11"/>
      <c r="UUN17" s="11"/>
      <c r="UUO17" s="11"/>
      <c r="UUP17" s="11"/>
      <c r="UUQ17" s="11"/>
      <c r="UUR17" s="11"/>
      <c r="UUS17" s="11"/>
      <c r="UUT17" s="11"/>
      <c r="UUU17" s="11"/>
      <c r="UUV17" s="11"/>
      <c r="UUW17" s="11"/>
      <c r="UUX17" s="11"/>
      <c r="UUY17" s="11"/>
      <c r="UUZ17" s="11"/>
      <c r="UVA17" s="11"/>
      <c r="UVB17" s="11"/>
      <c r="UVC17" s="11"/>
      <c r="UVD17" s="11"/>
      <c r="UVE17" s="11"/>
      <c r="UVF17" s="11"/>
      <c r="UVG17" s="11"/>
      <c r="UVH17" s="11"/>
      <c r="UVI17" s="11"/>
      <c r="UVJ17" s="11"/>
      <c r="UVK17" s="11"/>
      <c r="UVL17" s="11"/>
      <c r="UVM17" s="11"/>
      <c r="UVN17" s="11"/>
      <c r="UVO17" s="11"/>
      <c r="UVP17" s="11"/>
      <c r="UVQ17" s="11"/>
      <c r="UVR17" s="11"/>
      <c r="UVS17" s="11"/>
      <c r="UVT17" s="11"/>
      <c r="UVU17" s="11"/>
      <c r="UVV17" s="11"/>
      <c r="UVW17" s="11"/>
      <c r="UVX17" s="11"/>
      <c r="UVY17" s="11"/>
      <c r="UVZ17" s="11"/>
      <c r="UWA17" s="11"/>
      <c r="UWB17" s="11"/>
      <c r="UWC17" s="11"/>
      <c r="UWD17" s="11"/>
      <c r="UWE17" s="11"/>
      <c r="UWF17" s="11"/>
      <c r="UWG17" s="11"/>
      <c r="UWH17" s="11"/>
      <c r="UWI17" s="11"/>
      <c r="UWJ17" s="11"/>
      <c r="UWK17" s="11"/>
      <c r="UWL17" s="11"/>
      <c r="UWM17" s="11"/>
      <c r="UWN17" s="11"/>
      <c r="UWO17" s="11"/>
      <c r="UWP17" s="11"/>
      <c r="UWQ17" s="11"/>
      <c r="UWR17" s="11"/>
      <c r="UWS17" s="11"/>
      <c r="UWT17" s="11"/>
      <c r="UWU17" s="11"/>
      <c r="UWV17" s="11"/>
      <c r="UWW17" s="11"/>
      <c r="UWX17" s="11"/>
      <c r="UWY17" s="11"/>
      <c r="UWZ17" s="11"/>
      <c r="UXA17" s="11"/>
      <c r="UXB17" s="11"/>
      <c r="UXC17" s="11"/>
      <c r="UXD17" s="11"/>
      <c r="UXE17" s="11"/>
      <c r="UXF17" s="11"/>
      <c r="UXG17" s="11"/>
      <c r="UXH17" s="11"/>
      <c r="UXI17" s="11"/>
      <c r="UXJ17" s="11"/>
      <c r="UXK17" s="11"/>
      <c r="UXL17" s="11"/>
      <c r="UXM17" s="11"/>
      <c r="UXN17" s="11"/>
      <c r="UXO17" s="11"/>
      <c r="UXP17" s="11"/>
      <c r="UXQ17" s="11"/>
      <c r="UXR17" s="11"/>
      <c r="UXS17" s="11"/>
      <c r="UXT17" s="11"/>
      <c r="UXU17" s="11"/>
      <c r="UXV17" s="11"/>
      <c r="UXW17" s="11"/>
      <c r="UXX17" s="11"/>
      <c r="UXY17" s="11"/>
      <c r="UXZ17" s="11"/>
      <c r="UYA17" s="11"/>
      <c r="UYB17" s="11"/>
      <c r="UYC17" s="11"/>
      <c r="UYD17" s="11"/>
      <c r="UYE17" s="11"/>
      <c r="UYF17" s="11"/>
      <c r="UYG17" s="11"/>
      <c r="UYH17" s="11"/>
      <c r="UYI17" s="11"/>
      <c r="UYJ17" s="11"/>
      <c r="UYK17" s="11"/>
      <c r="UYL17" s="11"/>
      <c r="UYM17" s="11"/>
      <c r="UYN17" s="11"/>
      <c r="UYO17" s="11"/>
      <c r="UYP17" s="11"/>
      <c r="UYQ17" s="11"/>
      <c r="UYR17" s="11"/>
      <c r="UYS17" s="11"/>
      <c r="UYT17" s="11"/>
      <c r="UYU17" s="11"/>
      <c r="UYV17" s="11"/>
      <c r="UYW17" s="11"/>
      <c r="UYX17" s="11"/>
      <c r="UYY17" s="11"/>
      <c r="UYZ17" s="11"/>
      <c r="UZA17" s="11"/>
      <c r="UZB17" s="11"/>
      <c r="UZC17" s="11"/>
      <c r="UZD17" s="11"/>
      <c r="UZE17" s="11"/>
      <c r="UZF17" s="11"/>
      <c r="UZG17" s="11"/>
      <c r="UZH17" s="11"/>
      <c r="UZI17" s="11"/>
      <c r="UZJ17" s="11"/>
      <c r="UZK17" s="11"/>
      <c r="UZL17" s="11"/>
      <c r="UZM17" s="11"/>
      <c r="UZN17" s="11"/>
      <c r="UZO17" s="11"/>
      <c r="UZP17" s="11"/>
      <c r="UZQ17" s="11"/>
      <c r="UZR17" s="11"/>
      <c r="UZS17" s="11"/>
      <c r="UZT17" s="11"/>
      <c r="UZU17" s="11"/>
      <c r="UZV17" s="11"/>
      <c r="UZW17" s="11"/>
      <c r="UZX17" s="11"/>
      <c r="UZY17" s="11"/>
      <c r="UZZ17" s="11"/>
      <c r="VAA17" s="11"/>
      <c r="VAB17" s="11"/>
      <c r="VAC17" s="11"/>
      <c r="VAD17" s="11"/>
      <c r="VAE17" s="11"/>
      <c r="VAF17" s="11"/>
      <c r="VAG17" s="11"/>
      <c r="VAH17" s="11"/>
      <c r="VAI17" s="11"/>
      <c r="VAJ17" s="11"/>
      <c r="VAK17" s="11"/>
      <c r="VAL17" s="11"/>
      <c r="VAM17" s="11"/>
      <c r="VAN17" s="11"/>
      <c r="VAO17" s="11"/>
      <c r="VAP17" s="11"/>
      <c r="VAQ17" s="11"/>
      <c r="VAR17" s="11"/>
      <c r="VAS17" s="11"/>
      <c r="VAT17" s="11"/>
      <c r="VAU17" s="11"/>
      <c r="VAV17" s="11"/>
      <c r="VAW17" s="11"/>
      <c r="VAX17" s="11"/>
      <c r="VAY17" s="11"/>
      <c r="VAZ17" s="11"/>
      <c r="VBA17" s="11"/>
      <c r="VBB17" s="11"/>
      <c r="VBC17" s="11"/>
      <c r="VBD17" s="11"/>
      <c r="VBE17" s="11"/>
      <c r="VBF17" s="11"/>
      <c r="VBG17" s="11"/>
      <c r="VBH17" s="11"/>
      <c r="VBI17" s="11"/>
      <c r="VBJ17" s="11"/>
      <c r="VBK17" s="11"/>
      <c r="VBL17" s="11"/>
      <c r="VBM17" s="11"/>
      <c r="VBN17" s="11"/>
      <c r="VBO17" s="11"/>
      <c r="VBP17" s="11"/>
      <c r="VBQ17" s="11"/>
      <c r="VBR17" s="11"/>
      <c r="VBS17" s="11"/>
      <c r="VBT17" s="11"/>
      <c r="VBU17" s="11"/>
      <c r="VBV17" s="11"/>
      <c r="VBW17" s="11"/>
      <c r="VBX17" s="11"/>
      <c r="VBY17" s="11"/>
      <c r="VBZ17" s="11"/>
      <c r="VCA17" s="11"/>
      <c r="VCB17" s="11"/>
      <c r="VCC17" s="11"/>
      <c r="VCD17" s="11"/>
      <c r="VCE17" s="11"/>
      <c r="VCF17" s="11"/>
      <c r="VCG17" s="11"/>
      <c r="VCH17" s="11"/>
      <c r="VCI17" s="11"/>
      <c r="VCJ17" s="11"/>
      <c r="VCK17" s="11"/>
      <c r="VCL17" s="11"/>
      <c r="VCM17" s="11"/>
      <c r="VCN17" s="11"/>
      <c r="VCO17" s="11"/>
      <c r="VCP17" s="11"/>
      <c r="VCQ17" s="11"/>
      <c r="VCR17" s="11"/>
      <c r="VCS17" s="11"/>
      <c r="VCT17" s="11"/>
      <c r="VCU17" s="11"/>
      <c r="VCV17" s="11"/>
      <c r="VCW17" s="11"/>
      <c r="VCX17" s="11"/>
      <c r="VCY17" s="11"/>
      <c r="VCZ17" s="11"/>
      <c r="VDA17" s="11"/>
      <c r="VDB17" s="11"/>
      <c r="VDC17" s="11"/>
      <c r="VDD17" s="11"/>
      <c r="VDE17" s="11"/>
      <c r="VDF17" s="11"/>
      <c r="VDG17" s="11"/>
      <c r="VDH17" s="11"/>
      <c r="VDI17" s="11"/>
      <c r="VDJ17" s="11"/>
      <c r="VDK17" s="11"/>
      <c r="VDL17" s="11"/>
      <c r="VDM17" s="11"/>
      <c r="VDN17" s="11"/>
      <c r="VDO17" s="11"/>
      <c r="VDP17" s="11"/>
      <c r="VDQ17" s="11"/>
      <c r="VDR17" s="11"/>
      <c r="VDS17" s="11"/>
      <c r="VDT17" s="11"/>
      <c r="VDU17" s="11"/>
      <c r="VDV17" s="11"/>
      <c r="VDW17" s="11"/>
      <c r="VDX17" s="11"/>
      <c r="VDY17" s="11"/>
      <c r="VDZ17" s="11"/>
      <c r="VEA17" s="11"/>
      <c r="VEB17" s="11"/>
      <c r="VEC17" s="11"/>
      <c r="VED17" s="11"/>
      <c r="VEE17" s="11"/>
      <c r="VEF17" s="11"/>
      <c r="VEG17" s="11"/>
      <c r="VEH17" s="11"/>
      <c r="VEI17" s="11"/>
      <c r="VEJ17" s="11"/>
      <c r="VEK17" s="11"/>
      <c r="VEL17" s="11"/>
      <c r="VEM17" s="11"/>
      <c r="VEN17" s="11"/>
      <c r="VEO17" s="11"/>
      <c r="VEP17" s="11"/>
      <c r="VEQ17" s="11"/>
      <c r="VER17" s="11"/>
      <c r="VES17" s="11"/>
      <c r="VET17" s="11"/>
      <c r="VEU17" s="11"/>
      <c r="VEV17" s="11"/>
      <c r="VEW17" s="11"/>
      <c r="VEX17" s="11"/>
      <c r="VEY17" s="11"/>
      <c r="VEZ17" s="11"/>
      <c r="VFA17" s="11"/>
      <c r="VFB17" s="11"/>
      <c r="VFC17" s="11"/>
      <c r="VFD17" s="11"/>
      <c r="VFE17" s="11"/>
      <c r="VFF17" s="11"/>
      <c r="VFG17" s="11"/>
      <c r="VFH17" s="11"/>
      <c r="VFI17" s="11"/>
      <c r="VFJ17" s="11"/>
      <c r="VFK17" s="11"/>
      <c r="VFL17" s="11"/>
      <c r="VFM17" s="11"/>
      <c r="VFN17" s="11"/>
      <c r="VFO17" s="11"/>
      <c r="VFP17" s="11"/>
      <c r="VFQ17" s="11"/>
      <c r="VFR17" s="11"/>
      <c r="VFS17" s="11"/>
      <c r="VFT17" s="11"/>
      <c r="VFU17" s="11"/>
      <c r="VFV17" s="11"/>
      <c r="VFW17" s="11"/>
      <c r="VFX17" s="11"/>
      <c r="VFY17" s="11"/>
      <c r="VFZ17" s="11"/>
      <c r="VGA17" s="11"/>
      <c r="VGB17" s="11"/>
      <c r="VGC17" s="11"/>
      <c r="VGD17" s="11"/>
      <c r="VGE17" s="11"/>
      <c r="VGF17" s="11"/>
      <c r="VGG17" s="11"/>
      <c r="VGH17" s="11"/>
      <c r="VGI17" s="11"/>
      <c r="VGJ17" s="11"/>
      <c r="VGK17" s="11"/>
      <c r="VGL17" s="11"/>
      <c r="VGM17" s="11"/>
      <c r="VGN17" s="11"/>
      <c r="VGO17" s="11"/>
      <c r="VGP17" s="11"/>
      <c r="VGQ17" s="11"/>
      <c r="VGR17" s="11"/>
      <c r="VGS17" s="11"/>
      <c r="VGT17" s="11"/>
      <c r="VGU17" s="11"/>
      <c r="VGV17" s="11"/>
      <c r="VGW17" s="11"/>
      <c r="VGX17" s="11"/>
      <c r="VGY17" s="11"/>
      <c r="VGZ17" s="11"/>
      <c r="VHA17" s="11"/>
      <c r="VHB17" s="11"/>
      <c r="VHC17" s="11"/>
      <c r="VHD17" s="11"/>
      <c r="VHE17" s="11"/>
      <c r="VHF17" s="11"/>
      <c r="VHG17" s="11"/>
      <c r="VHH17" s="11"/>
      <c r="VHI17" s="11"/>
      <c r="VHJ17" s="11"/>
      <c r="VHK17" s="11"/>
      <c r="VHL17" s="11"/>
      <c r="VHM17" s="11"/>
      <c r="VHN17" s="11"/>
      <c r="VHO17" s="11"/>
      <c r="VHP17" s="11"/>
      <c r="VHQ17" s="11"/>
      <c r="VHR17" s="11"/>
      <c r="VHS17" s="11"/>
      <c r="VHT17" s="11"/>
      <c r="VHU17" s="11"/>
      <c r="VHV17" s="11"/>
      <c r="VHW17" s="11"/>
      <c r="VHX17" s="11"/>
      <c r="VHY17" s="11"/>
      <c r="VHZ17" s="11"/>
      <c r="VIA17" s="11"/>
      <c r="VIB17" s="11"/>
      <c r="VIC17" s="11"/>
      <c r="VID17" s="11"/>
      <c r="VIE17" s="11"/>
      <c r="VIF17" s="11"/>
      <c r="VIG17" s="11"/>
      <c r="VIH17" s="11"/>
      <c r="VII17" s="11"/>
      <c r="VIJ17" s="11"/>
      <c r="VIK17" s="11"/>
      <c r="VIL17" s="11"/>
      <c r="VIM17" s="11"/>
      <c r="VIN17" s="11"/>
      <c r="VIO17" s="11"/>
      <c r="VIP17" s="11"/>
      <c r="VIQ17" s="11"/>
      <c r="VIR17" s="11"/>
      <c r="VIS17" s="11"/>
      <c r="VIT17" s="11"/>
      <c r="VIU17" s="11"/>
      <c r="VIV17" s="11"/>
      <c r="VIW17" s="11"/>
      <c r="VIX17" s="11"/>
      <c r="VIY17" s="11"/>
      <c r="VIZ17" s="11"/>
      <c r="VJA17" s="11"/>
      <c r="VJB17" s="11"/>
      <c r="VJC17" s="11"/>
      <c r="VJD17" s="11"/>
      <c r="VJE17" s="11"/>
      <c r="VJF17" s="11"/>
      <c r="VJG17" s="11"/>
      <c r="VJH17" s="11"/>
      <c r="VJI17" s="11"/>
      <c r="VJJ17" s="11"/>
      <c r="VJK17" s="11"/>
      <c r="VJL17" s="11"/>
      <c r="VJM17" s="11"/>
      <c r="VJN17" s="11"/>
      <c r="VJO17" s="11"/>
      <c r="VJP17" s="11"/>
      <c r="VJQ17" s="11"/>
      <c r="VJR17" s="11"/>
      <c r="VJS17" s="11"/>
      <c r="VJT17" s="11"/>
      <c r="VJU17" s="11"/>
      <c r="VJV17" s="11"/>
      <c r="VJW17" s="11"/>
      <c r="VJX17" s="11"/>
      <c r="VJY17" s="11"/>
      <c r="VJZ17" s="11"/>
      <c r="VKA17" s="11"/>
      <c r="VKB17" s="11"/>
      <c r="VKC17" s="11"/>
      <c r="VKD17" s="11"/>
      <c r="VKE17" s="11"/>
      <c r="VKF17" s="11"/>
      <c r="VKG17" s="11"/>
      <c r="VKH17" s="11"/>
      <c r="VKI17" s="11"/>
      <c r="VKJ17" s="11"/>
      <c r="VKK17" s="11"/>
      <c r="VKL17" s="11"/>
      <c r="VKM17" s="11"/>
      <c r="VKN17" s="11"/>
      <c r="VKO17" s="11"/>
      <c r="VKP17" s="11"/>
      <c r="VKQ17" s="11"/>
      <c r="VKR17" s="11"/>
      <c r="VKS17" s="11"/>
      <c r="VKT17" s="11"/>
      <c r="VKU17" s="11"/>
      <c r="VKV17" s="11"/>
      <c r="VKW17" s="11"/>
      <c r="VKX17" s="11"/>
      <c r="VKY17" s="11"/>
      <c r="VKZ17" s="11"/>
      <c r="VLA17" s="11"/>
      <c r="VLB17" s="11"/>
      <c r="VLC17" s="11"/>
      <c r="VLD17" s="11"/>
      <c r="VLE17" s="11"/>
      <c r="VLF17" s="11"/>
      <c r="VLG17" s="11"/>
      <c r="VLH17" s="11"/>
      <c r="VLI17" s="11"/>
      <c r="VLJ17" s="11"/>
      <c r="VLK17" s="11"/>
      <c r="VLL17" s="11"/>
      <c r="VLM17" s="11"/>
      <c r="VLN17" s="11"/>
      <c r="VLO17" s="11"/>
      <c r="VLP17" s="11"/>
      <c r="VLQ17" s="11"/>
      <c r="VLR17" s="11"/>
      <c r="VLS17" s="11"/>
      <c r="VLT17" s="11"/>
      <c r="VLU17" s="11"/>
      <c r="VLV17" s="11"/>
      <c r="VLW17" s="11"/>
      <c r="VLX17" s="11"/>
      <c r="VLY17" s="11"/>
      <c r="VLZ17" s="11"/>
      <c r="VMA17" s="11"/>
      <c r="VMB17" s="11"/>
      <c r="VMC17" s="11"/>
      <c r="VMD17" s="11"/>
      <c r="VME17" s="11"/>
      <c r="VMF17" s="11"/>
      <c r="VMG17" s="11"/>
      <c r="VMH17" s="11"/>
      <c r="VMI17" s="11"/>
      <c r="VMJ17" s="11"/>
      <c r="VMK17" s="11"/>
      <c r="VML17" s="11"/>
      <c r="VMM17" s="11"/>
      <c r="VMN17" s="11"/>
      <c r="VMO17" s="11"/>
      <c r="VMP17" s="11"/>
      <c r="VMQ17" s="11"/>
      <c r="VMR17" s="11"/>
      <c r="VMS17" s="11"/>
      <c r="VMT17" s="11"/>
      <c r="VMU17" s="11"/>
      <c r="VMV17" s="11"/>
      <c r="VMW17" s="11"/>
      <c r="VMX17" s="11"/>
      <c r="VMY17" s="11"/>
      <c r="VMZ17" s="11"/>
      <c r="VNA17" s="11"/>
      <c r="VNB17" s="11"/>
      <c r="VNC17" s="11"/>
      <c r="VND17" s="11"/>
      <c r="VNE17" s="11"/>
      <c r="VNF17" s="11"/>
      <c r="VNG17" s="11"/>
      <c r="VNH17" s="11"/>
      <c r="VNI17" s="11"/>
      <c r="VNJ17" s="11"/>
      <c r="VNK17" s="11"/>
      <c r="VNL17" s="11"/>
      <c r="VNM17" s="11"/>
      <c r="VNN17" s="11"/>
      <c r="VNO17" s="11"/>
      <c r="VNP17" s="11"/>
      <c r="VNQ17" s="11"/>
      <c r="VNR17" s="11"/>
      <c r="VNS17" s="11"/>
      <c r="VNT17" s="11"/>
      <c r="VNU17" s="11"/>
      <c r="VNV17" s="11"/>
      <c r="VNW17" s="11"/>
      <c r="VNX17" s="11"/>
      <c r="VNY17" s="11"/>
      <c r="VNZ17" s="11"/>
      <c r="VOA17" s="11"/>
      <c r="VOB17" s="11"/>
      <c r="VOC17" s="11"/>
      <c r="VOD17" s="11"/>
      <c r="VOE17" s="11"/>
      <c r="VOF17" s="11"/>
      <c r="VOG17" s="11"/>
      <c r="VOH17" s="11"/>
      <c r="VOI17" s="11"/>
      <c r="VOJ17" s="11"/>
      <c r="VOK17" s="11"/>
      <c r="VOL17" s="11"/>
      <c r="VOM17" s="11"/>
      <c r="VON17" s="11"/>
      <c r="VOO17" s="11"/>
      <c r="VOP17" s="11"/>
      <c r="VOQ17" s="11"/>
      <c r="VOR17" s="11"/>
      <c r="VOS17" s="11"/>
      <c r="VOT17" s="11"/>
      <c r="VOU17" s="11"/>
      <c r="VOV17" s="11"/>
      <c r="VOW17" s="11"/>
      <c r="VOX17" s="11"/>
      <c r="VOY17" s="11"/>
      <c r="VOZ17" s="11"/>
      <c r="VPA17" s="11"/>
      <c r="VPB17" s="11"/>
      <c r="VPC17" s="11"/>
      <c r="VPD17" s="11"/>
      <c r="VPE17" s="11"/>
      <c r="VPF17" s="11"/>
      <c r="VPG17" s="11"/>
      <c r="VPH17" s="11"/>
      <c r="VPI17" s="11"/>
      <c r="VPJ17" s="11"/>
      <c r="VPK17" s="11"/>
      <c r="VPL17" s="11"/>
      <c r="VPM17" s="11"/>
      <c r="VPN17" s="11"/>
      <c r="VPO17" s="11"/>
      <c r="VPP17" s="11"/>
      <c r="VPQ17" s="11"/>
      <c r="VPR17" s="11"/>
      <c r="VPS17" s="11"/>
      <c r="VPT17" s="11"/>
      <c r="VPU17" s="11"/>
      <c r="VPV17" s="11"/>
      <c r="VPW17" s="11"/>
      <c r="VPX17" s="11"/>
      <c r="VPY17" s="11"/>
      <c r="VPZ17" s="11"/>
      <c r="VQA17" s="11"/>
      <c r="VQB17" s="11"/>
      <c r="VQC17" s="11"/>
      <c r="VQD17" s="11"/>
      <c r="VQE17" s="11"/>
      <c r="VQF17" s="11"/>
      <c r="VQG17" s="11"/>
      <c r="VQH17" s="11"/>
      <c r="VQI17" s="11"/>
      <c r="VQJ17" s="11"/>
      <c r="VQK17" s="11"/>
      <c r="VQL17" s="11"/>
      <c r="VQM17" s="11"/>
      <c r="VQN17" s="11"/>
      <c r="VQO17" s="11"/>
      <c r="VQP17" s="11"/>
      <c r="VQQ17" s="11"/>
      <c r="VQR17" s="11"/>
      <c r="VQS17" s="11"/>
      <c r="VQT17" s="11"/>
      <c r="VQU17" s="11"/>
      <c r="VQV17" s="11"/>
      <c r="VQW17" s="11"/>
      <c r="VQX17" s="11"/>
      <c r="VQY17" s="11"/>
      <c r="VQZ17" s="11"/>
      <c r="VRA17" s="11"/>
      <c r="VRB17" s="11"/>
      <c r="VRC17" s="11"/>
      <c r="VRD17" s="11"/>
      <c r="VRE17" s="11"/>
      <c r="VRF17" s="11"/>
      <c r="VRG17" s="11"/>
      <c r="VRH17" s="11"/>
      <c r="VRI17" s="11"/>
      <c r="VRJ17" s="11"/>
      <c r="VRK17" s="11"/>
      <c r="VRL17" s="11"/>
      <c r="VRM17" s="11"/>
      <c r="VRN17" s="11"/>
      <c r="VRO17" s="11"/>
      <c r="VRP17" s="11"/>
      <c r="VRQ17" s="11"/>
      <c r="VRR17" s="11"/>
      <c r="VRS17" s="11"/>
      <c r="VRT17" s="11"/>
      <c r="VRU17" s="11"/>
      <c r="VRV17" s="11"/>
      <c r="VRW17" s="11"/>
      <c r="VRX17" s="11"/>
      <c r="VRY17" s="11"/>
      <c r="VRZ17" s="11"/>
      <c r="VSA17" s="11"/>
      <c r="VSB17" s="11"/>
      <c r="VSC17" s="11"/>
      <c r="VSD17" s="11"/>
      <c r="VSE17" s="11"/>
      <c r="VSF17" s="11"/>
      <c r="VSG17" s="11"/>
      <c r="VSH17" s="11"/>
      <c r="VSI17" s="11"/>
      <c r="VSJ17" s="11"/>
      <c r="VSK17" s="11"/>
      <c r="VSL17" s="11"/>
      <c r="VSM17" s="11"/>
      <c r="VSN17" s="11"/>
      <c r="VSO17" s="11"/>
      <c r="VSP17" s="11"/>
      <c r="VSQ17" s="11"/>
      <c r="VSR17" s="11"/>
      <c r="VSS17" s="11"/>
      <c r="VST17" s="11"/>
      <c r="VSU17" s="11"/>
      <c r="VSV17" s="11"/>
      <c r="VSW17" s="11"/>
      <c r="VSX17" s="11"/>
      <c r="VSY17" s="11"/>
      <c r="VSZ17" s="11"/>
      <c r="VTA17" s="11"/>
      <c r="VTB17" s="11"/>
      <c r="VTC17" s="11"/>
      <c r="VTD17" s="11"/>
      <c r="VTE17" s="11"/>
      <c r="VTF17" s="11"/>
      <c r="VTG17" s="11"/>
      <c r="VTH17" s="11"/>
      <c r="VTI17" s="11"/>
      <c r="VTJ17" s="11"/>
      <c r="VTK17" s="11"/>
      <c r="VTL17" s="11"/>
      <c r="VTM17" s="11"/>
      <c r="VTN17" s="11"/>
      <c r="VTO17" s="11"/>
      <c r="VTP17" s="11"/>
      <c r="VTQ17" s="11"/>
      <c r="VTR17" s="11"/>
      <c r="VTS17" s="11"/>
      <c r="VTT17" s="11"/>
      <c r="VTU17" s="11"/>
      <c r="VTV17" s="11"/>
      <c r="VTW17" s="11"/>
      <c r="VTX17" s="11"/>
      <c r="VTY17" s="11"/>
      <c r="VTZ17" s="11"/>
      <c r="VUA17" s="11"/>
      <c r="VUB17" s="11"/>
      <c r="VUC17" s="11"/>
      <c r="VUD17" s="11"/>
      <c r="VUE17" s="11"/>
      <c r="VUF17" s="11"/>
      <c r="VUG17" s="11"/>
      <c r="VUH17" s="11"/>
      <c r="VUI17" s="11"/>
      <c r="VUJ17" s="11"/>
      <c r="VUK17" s="11"/>
      <c r="VUL17" s="11"/>
      <c r="VUM17" s="11"/>
      <c r="VUN17" s="11"/>
      <c r="VUO17" s="11"/>
      <c r="VUP17" s="11"/>
      <c r="VUQ17" s="11"/>
      <c r="VUR17" s="11"/>
      <c r="VUS17" s="11"/>
      <c r="VUT17" s="11"/>
      <c r="VUU17" s="11"/>
      <c r="VUV17" s="11"/>
      <c r="VUW17" s="11"/>
      <c r="VUX17" s="11"/>
      <c r="VUY17" s="11"/>
      <c r="VUZ17" s="11"/>
      <c r="VVA17" s="11"/>
      <c r="VVB17" s="11"/>
      <c r="VVC17" s="11"/>
      <c r="VVD17" s="11"/>
      <c r="VVE17" s="11"/>
      <c r="VVF17" s="11"/>
      <c r="VVG17" s="11"/>
      <c r="VVH17" s="11"/>
      <c r="VVI17" s="11"/>
      <c r="VVJ17" s="11"/>
      <c r="VVK17" s="11"/>
      <c r="VVL17" s="11"/>
      <c r="VVM17" s="11"/>
      <c r="VVN17" s="11"/>
      <c r="VVO17" s="11"/>
      <c r="VVP17" s="11"/>
      <c r="VVQ17" s="11"/>
      <c r="VVR17" s="11"/>
      <c r="VVS17" s="11"/>
      <c r="VVT17" s="11"/>
      <c r="VVU17" s="11"/>
      <c r="VVV17" s="11"/>
      <c r="VVW17" s="11"/>
      <c r="VVX17" s="11"/>
      <c r="VVY17" s="11"/>
      <c r="VVZ17" s="11"/>
      <c r="VWA17" s="11"/>
      <c r="VWB17" s="11"/>
      <c r="VWC17" s="11"/>
      <c r="VWD17" s="11"/>
      <c r="VWE17" s="11"/>
      <c r="VWF17" s="11"/>
      <c r="VWG17" s="11"/>
      <c r="VWH17" s="11"/>
      <c r="VWI17" s="11"/>
      <c r="VWJ17" s="11"/>
      <c r="VWK17" s="11"/>
      <c r="VWL17" s="11"/>
      <c r="VWM17" s="11"/>
      <c r="VWN17" s="11"/>
      <c r="VWO17" s="11"/>
      <c r="VWP17" s="11"/>
      <c r="VWQ17" s="11"/>
      <c r="VWR17" s="11"/>
      <c r="VWS17" s="11"/>
      <c r="VWT17" s="11"/>
      <c r="VWU17" s="11"/>
      <c r="VWV17" s="11"/>
      <c r="VWW17" s="11"/>
      <c r="VWX17" s="11"/>
      <c r="VWY17" s="11"/>
      <c r="VWZ17" s="11"/>
      <c r="VXA17" s="11"/>
      <c r="VXB17" s="11"/>
      <c r="VXC17" s="11"/>
      <c r="VXD17" s="11"/>
      <c r="VXE17" s="11"/>
      <c r="VXF17" s="11"/>
      <c r="VXG17" s="11"/>
      <c r="VXH17" s="11"/>
      <c r="VXI17" s="11"/>
      <c r="VXJ17" s="11"/>
      <c r="VXK17" s="11"/>
      <c r="VXL17" s="11"/>
      <c r="VXM17" s="11"/>
      <c r="VXN17" s="11"/>
      <c r="VXO17" s="11"/>
      <c r="VXP17" s="11"/>
      <c r="VXQ17" s="11"/>
      <c r="VXR17" s="11"/>
      <c r="VXS17" s="11"/>
      <c r="VXT17" s="11"/>
      <c r="VXU17" s="11"/>
      <c r="VXV17" s="11"/>
      <c r="VXW17" s="11"/>
      <c r="VXX17" s="11"/>
      <c r="VXY17" s="11"/>
      <c r="VXZ17" s="11"/>
      <c r="VYA17" s="11"/>
      <c r="VYB17" s="11"/>
      <c r="VYC17" s="11"/>
      <c r="VYD17" s="11"/>
      <c r="VYE17" s="11"/>
      <c r="VYF17" s="11"/>
      <c r="VYG17" s="11"/>
      <c r="VYH17" s="11"/>
      <c r="VYI17" s="11"/>
      <c r="VYJ17" s="11"/>
      <c r="VYK17" s="11"/>
      <c r="VYL17" s="11"/>
      <c r="VYM17" s="11"/>
      <c r="VYN17" s="11"/>
      <c r="VYO17" s="11"/>
      <c r="VYP17" s="11"/>
      <c r="VYQ17" s="11"/>
      <c r="VYR17" s="11"/>
      <c r="VYS17" s="11"/>
      <c r="VYT17" s="11"/>
      <c r="VYU17" s="11"/>
      <c r="VYV17" s="11"/>
      <c r="VYW17" s="11"/>
      <c r="VYX17" s="11"/>
      <c r="VYY17" s="11"/>
      <c r="VYZ17" s="11"/>
      <c r="VZA17" s="11"/>
      <c r="VZB17" s="11"/>
      <c r="VZC17" s="11"/>
      <c r="VZD17" s="11"/>
      <c r="VZE17" s="11"/>
      <c r="VZF17" s="11"/>
      <c r="VZG17" s="11"/>
      <c r="VZH17" s="11"/>
      <c r="VZI17" s="11"/>
      <c r="VZJ17" s="11"/>
      <c r="VZK17" s="11"/>
      <c r="VZL17" s="11"/>
      <c r="VZM17" s="11"/>
      <c r="VZN17" s="11"/>
      <c r="VZO17" s="11"/>
      <c r="VZP17" s="11"/>
      <c r="VZQ17" s="11"/>
      <c r="VZR17" s="11"/>
      <c r="VZS17" s="11"/>
      <c r="VZT17" s="11"/>
      <c r="VZU17" s="11"/>
      <c r="VZV17" s="11"/>
      <c r="VZW17" s="11"/>
      <c r="VZX17" s="11"/>
      <c r="VZY17" s="11"/>
      <c r="VZZ17" s="11"/>
      <c r="WAA17" s="11"/>
      <c r="WAB17" s="11"/>
      <c r="WAC17" s="11"/>
      <c r="WAD17" s="11"/>
      <c r="WAE17" s="11"/>
      <c r="WAF17" s="11"/>
      <c r="WAG17" s="11"/>
      <c r="WAH17" s="11"/>
      <c r="WAI17" s="11"/>
      <c r="WAJ17" s="11"/>
      <c r="WAK17" s="11"/>
      <c r="WAL17" s="11"/>
      <c r="WAM17" s="11"/>
      <c r="WAN17" s="11"/>
      <c r="WAO17" s="11"/>
      <c r="WAP17" s="11"/>
      <c r="WAQ17" s="11"/>
      <c r="WAR17" s="11"/>
      <c r="WAS17" s="11"/>
      <c r="WAT17" s="11"/>
      <c r="WAU17" s="11"/>
      <c r="WAV17" s="11"/>
      <c r="WAW17" s="11"/>
      <c r="WAX17" s="11"/>
      <c r="WAY17" s="11"/>
      <c r="WAZ17" s="11"/>
      <c r="WBA17" s="11"/>
      <c r="WBB17" s="11"/>
      <c r="WBC17" s="11"/>
      <c r="WBD17" s="11"/>
      <c r="WBE17" s="11"/>
      <c r="WBF17" s="11"/>
      <c r="WBG17" s="11"/>
      <c r="WBH17" s="11"/>
      <c r="WBI17" s="11"/>
      <c r="WBJ17" s="11"/>
      <c r="WBK17" s="11"/>
      <c r="WBL17" s="11"/>
      <c r="WBM17" s="11"/>
      <c r="WBN17" s="11"/>
      <c r="WBO17" s="11"/>
      <c r="WBP17" s="11"/>
      <c r="WBQ17" s="11"/>
      <c r="WBR17" s="11"/>
      <c r="WBS17" s="11"/>
      <c r="WBT17" s="11"/>
      <c r="WBU17" s="11"/>
      <c r="WBV17" s="11"/>
      <c r="WBW17" s="11"/>
      <c r="WBX17" s="11"/>
      <c r="WBY17" s="11"/>
      <c r="WBZ17" s="11"/>
      <c r="WCA17" s="11"/>
      <c r="WCB17" s="11"/>
      <c r="WCC17" s="11"/>
      <c r="WCD17" s="11"/>
      <c r="WCE17" s="11"/>
      <c r="WCF17" s="11"/>
      <c r="WCG17" s="11"/>
      <c r="WCH17" s="11"/>
      <c r="WCI17" s="11"/>
      <c r="WCJ17" s="11"/>
      <c r="WCK17" s="11"/>
      <c r="WCL17" s="11"/>
      <c r="WCM17" s="11"/>
      <c r="WCN17" s="11"/>
      <c r="WCO17" s="11"/>
      <c r="WCP17" s="11"/>
      <c r="WCQ17" s="11"/>
      <c r="WCR17" s="11"/>
      <c r="WCS17" s="11"/>
      <c r="WCT17" s="11"/>
      <c r="WCU17" s="11"/>
      <c r="WCV17" s="11"/>
      <c r="WCW17" s="11"/>
      <c r="WCX17" s="11"/>
      <c r="WCY17" s="11"/>
      <c r="WCZ17" s="11"/>
      <c r="WDA17" s="11"/>
      <c r="WDB17" s="11"/>
      <c r="WDC17" s="11"/>
      <c r="WDD17" s="11"/>
      <c r="WDE17" s="11"/>
      <c r="WDF17" s="11"/>
      <c r="WDG17" s="11"/>
      <c r="WDH17" s="11"/>
      <c r="WDI17" s="11"/>
      <c r="WDJ17" s="11"/>
      <c r="WDK17" s="11"/>
      <c r="WDL17" s="11"/>
      <c r="WDM17" s="11"/>
      <c r="WDN17" s="11"/>
      <c r="WDO17" s="11"/>
      <c r="WDP17" s="11"/>
      <c r="WDQ17" s="11"/>
      <c r="WDR17" s="11"/>
      <c r="WDS17" s="11"/>
      <c r="WDT17" s="11"/>
      <c r="WDU17" s="11"/>
      <c r="WDV17" s="11"/>
      <c r="WDW17" s="11"/>
      <c r="WDX17" s="11"/>
      <c r="WDY17" s="11"/>
      <c r="WDZ17" s="11"/>
      <c r="WEA17" s="11"/>
      <c r="WEB17" s="11"/>
      <c r="WEC17" s="11"/>
      <c r="WED17" s="11"/>
      <c r="WEE17" s="11"/>
      <c r="WEF17" s="11"/>
      <c r="WEG17" s="11"/>
      <c r="WEH17" s="11"/>
      <c r="WEI17" s="11"/>
      <c r="WEJ17" s="11"/>
      <c r="WEK17" s="11"/>
      <c r="WEL17" s="11"/>
      <c r="WEM17" s="11"/>
      <c r="WEN17" s="11"/>
      <c r="WEO17" s="11"/>
      <c r="WEP17" s="11"/>
      <c r="WEQ17" s="11"/>
      <c r="WER17" s="11"/>
      <c r="WES17" s="11"/>
      <c r="WET17" s="11"/>
      <c r="WEU17" s="11"/>
      <c r="WEV17" s="11"/>
      <c r="WEW17" s="11"/>
      <c r="WEX17" s="11"/>
      <c r="WEY17" s="11"/>
      <c r="WEZ17" s="11"/>
      <c r="WFA17" s="11"/>
      <c r="WFB17" s="11"/>
      <c r="WFC17" s="11"/>
      <c r="WFD17" s="11"/>
      <c r="WFE17" s="11"/>
      <c r="WFF17" s="11"/>
      <c r="WFG17" s="11"/>
      <c r="WFH17" s="11"/>
      <c r="WFI17" s="11"/>
      <c r="WFJ17" s="11"/>
      <c r="WFK17" s="11"/>
      <c r="WFL17" s="11"/>
      <c r="WFM17" s="11"/>
      <c r="WFN17" s="11"/>
      <c r="WFO17" s="11"/>
      <c r="WFP17" s="11"/>
      <c r="WFQ17" s="11"/>
      <c r="WFR17" s="11"/>
      <c r="WFS17" s="11"/>
      <c r="WFT17" s="11"/>
      <c r="WFU17" s="11"/>
      <c r="WFV17" s="11"/>
      <c r="WFW17" s="11"/>
      <c r="WFX17" s="11"/>
      <c r="WFY17" s="11"/>
      <c r="WFZ17" s="11"/>
      <c r="WGA17" s="11"/>
      <c r="WGB17" s="11"/>
      <c r="WGC17" s="11"/>
      <c r="WGD17" s="11"/>
      <c r="WGE17" s="11"/>
      <c r="WGF17" s="11"/>
      <c r="WGG17" s="11"/>
      <c r="WGH17" s="11"/>
      <c r="WGI17" s="11"/>
      <c r="WGJ17" s="11"/>
      <c r="WGK17" s="11"/>
      <c r="WGL17" s="11"/>
      <c r="WGM17" s="11"/>
      <c r="WGN17" s="11"/>
      <c r="WGO17" s="11"/>
      <c r="WGP17" s="11"/>
      <c r="WGQ17" s="11"/>
      <c r="WGR17" s="11"/>
      <c r="WGS17" s="11"/>
      <c r="WGT17" s="11"/>
      <c r="WGU17" s="11"/>
      <c r="WGV17" s="11"/>
      <c r="WGW17" s="11"/>
      <c r="WGX17" s="11"/>
      <c r="WGY17" s="11"/>
      <c r="WGZ17" s="11"/>
      <c r="WHA17" s="11"/>
      <c r="WHB17" s="11"/>
      <c r="WHC17" s="11"/>
      <c r="WHD17" s="11"/>
      <c r="WHE17" s="11"/>
      <c r="WHF17" s="11"/>
      <c r="WHG17" s="11"/>
      <c r="WHH17" s="11"/>
      <c r="WHI17" s="11"/>
      <c r="WHJ17" s="11"/>
      <c r="WHK17" s="11"/>
      <c r="WHL17" s="11"/>
      <c r="WHM17" s="11"/>
      <c r="WHN17" s="11"/>
      <c r="WHO17" s="11"/>
      <c r="WHP17" s="11"/>
      <c r="WHQ17" s="11"/>
      <c r="WHR17" s="11"/>
      <c r="WHS17" s="11"/>
      <c r="WHT17" s="11"/>
      <c r="WHU17" s="11"/>
      <c r="WHV17" s="11"/>
      <c r="WHW17" s="11"/>
      <c r="WHX17" s="11"/>
      <c r="WHY17" s="11"/>
      <c r="WHZ17" s="11"/>
      <c r="WIA17" s="11"/>
      <c r="WIB17" s="11"/>
      <c r="WIC17" s="11"/>
      <c r="WID17" s="11"/>
      <c r="WIE17" s="11"/>
      <c r="WIF17" s="11"/>
      <c r="WIG17" s="11"/>
      <c r="WIH17" s="11"/>
      <c r="WII17" s="11"/>
      <c r="WIJ17" s="11"/>
      <c r="WIK17" s="11"/>
      <c r="WIL17" s="11"/>
      <c r="WIM17" s="11"/>
      <c r="WIN17" s="11"/>
      <c r="WIO17" s="11"/>
      <c r="WIP17" s="11"/>
      <c r="WIQ17" s="11"/>
      <c r="WIR17" s="11"/>
      <c r="WIS17" s="11"/>
      <c r="WIT17" s="11"/>
      <c r="WIU17" s="11"/>
      <c r="WIV17" s="11"/>
      <c r="WIW17" s="11"/>
      <c r="WIX17" s="11"/>
      <c r="WIY17" s="11"/>
      <c r="WIZ17" s="11"/>
      <c r="WJA17" s="11"/>
      <c r="WJB17" s="11"/>
      <c r="WJC17" s="11"/>
      <c r="WJD17" s="11"/>
      <c r="WJE17" s="11"/>
      <c r="WJF17" s="11"/>
      <c r="WJG17" s="11"/>
      <c r="WJH17" s="11"/>
      <c r="WJI17" s="11"/>
      <c r="WJJ17" s="11"/>
      <c r="WJK17" s="11"/>
      <c r="WJL17" s="11"/>
      <c r="WJM17" s="11"/>
      <c r="WJN17" s="11"/>
      <c r="WJO17" s="11"/>
      <c r="WJP17" s="11"/>
      <c r="WJQ17" s="11"/>
      <c r="WJR17" s="11"/>
      <c r="WJS17" s="11"/>
      <c r="WJT17" s="11"/>
      <c r="WJU17" s="11"/>
      <c r="WJV17" s="11"/>
      <c r="WJW17" s="11"/>
      <c r="WJX17" s="11"/>
      <c r="WJY17" s="11"/>
      <c r="WJZ17" s="11"/>
      <c r="WKA17" s="11"/>
      <c r="WKB17" s="11"/>
      <c r="WKC17" s="11"/>
      <c r="WKD17" s="11"/>
      <c r="WKE17" s="11"/>
      <c r="WKF17" s="11"/>
      <c r="WKG17" s="11"/>
      <c r="WKH17" s="11"/>
      <c r="WKI17" s="11"/>
      <c r="WKJ17" s="11"/>
      <c r="WKK17" s="11"/>
      <c r="WKL17" s="11"/>
      <c r="WKM17" s="11"/>
      <c r="WKN17" s="11"/>
      <c r="WKO17" s="11"/>
      <c r="WKP17" s="11"/>
      <c r="WKQ17" s="11"/>
      <c r="WKR17" s="11"/>
      <c r="WKS17" s="11"/>
      <c r="WKT17" s="11"/>
      <c r="WKU17" s="11"/>
      <c r="WKV17" s="11"/>
      <c r="WKW17" s="11"/>
      <c r="WKX17" s="11"/>
      <c r="WKY17" s="11"/>
      <c r="WKZ17" s="11"/>
      <c r="WLA17" s="11"/>
      <c r="WLB17" s="11"/>
      <c r="WLC17" s="11"/>
      <c r="WLD17" s="11"/>
      <c r="WLE17" s="11"/>
      <c r="WLF17" s="11"/>
      <c r="WLG17" s="11"/>
      <c r="WLH17" s="11"/>
      <c r="WLI17" s="11"/>
      <c r="WLJ17" s="11"/>
      <c r="WLK17" s="11"/>
      <c r="WLL17" s="11"/>
      <c r="WLM17" s="11"/>
      <c r="WLN17" s="11"/>
      <c r="WLO17" s="11"/>
      <c r="WLP17" s="11"/>
      <c r="WLQ17" s="11"/>
      <c r="WLR17" s="11"/>
      <c r="WLS17" s="11"/>
      <c r="WLT17" s="11"/>
      <c r="WLU17" s="11"/>
      <c r="WLV17" s="11"/>
      <c r="WLW17" s="11"/>
      <c r="WLX17" s="11"/>
      <c r="WLY17" s="11"/>
      <c r="WLZ17" s="11"/>
      <c r="WMA17" s="11"/>
      <c r="WMB17" s="11"/>
      <c r="WMC17" s="11"/>
      <c r="WMD17" s="11"/>
      <c r="WME17" s="11"/>
      <c r="WMF17" s="11"/>
      <c r="WMG17" s="11"/>
      <c r="WMH17" s="11"/>
      <c r="WMI17" s="11"/>
      <c r="WMJ17" s="11"/>
      <c r="WMK17" s="11"/>
      <c r="WML17" s="11"/>
      <c r="WMM17" s="11"/>
      <c r="WMN17" s="11"/>
      <c r="WMO17" s="11"/>
      <c r="WMP17" s="11"/>
      <c r="WMQ17" s="11"/>
      <c r="WMR17" s="11"/>
      <c r="WMS17" s="11"/>
      <c r="WMT17" s="11"/>
      <c r="WMU17" s="11"/>
      <c r="WMV17" s="11"/>
      <c r="WMW17" s="11"/>
      <c r="WMX17" s="11"/>
      <c r="WMY17" s="11"/>
      <c r="WMZ17" s="11"/>
      <c r="WNA17" s="11"/>
      <c r="WNB17" s="11"/>
      <c r="WNC17" s="11"/>
      <c r="WND17" s="11"/>
      <c r="WNE17" s="11"/>
      <c r="WNF17" s="11"/>
      <c r="WNG17" s="11"/>
      <c r="WNH17" s="11"/>
      <c r="WNI17" s="11"/>
      <c r="WNJ17" s="11"/>
      <c r="WNK17" s="11"/>
      <c r="WNL17" s="11"/>
      <c r="WNM17" s="11"/>
      <c r="WNN17" s="11"/>
      <c r="WNO17" s="11"/>
      <c r="WNP17" s="11"/>
      <c r="WNQ17" s="11"/>
      <c r="WNR17" s="11"/>
      <c r="WNS17" s="11"/>
      <c r="WNT17" s="11"/>
      <c r="WNU17" s="11"/>
      <c r="WNV17" s="11"/>
      <c r="WNW17" s="11"/>
      <c r="WNX17" s="11"/>
      <c r="WNY17" s="11"/>
      <c r="WNZ17" s="11"/>
      <c r="WOA17" s="11"/>
      <c r="WOB17" s="11"/>
      <c r="WOC17" s="11"/>
      <c r="WOD17" s="11"/>
      <c r="WOE17" s="11"/>
      <c r="WOF17" s="11"/>
      <c r="WOG17" s="11"/>
      <c r="WOH17" s="11"/>
      <c r="WOI17" s="11"/>
      <c r="WOJ17" s="11"/>
      <c r="WOK17" s="11"/>
      <c r="WOL17" s="11"/>
      <c r="WOM17" s="11"/>
      <c r="WON17" s="11"/>
      <c r="WOO17" s="11"/>
      <c r="WOP17" s="11"/>
      <c r="WOQ17" s="11"/>
      <c r="WOR17" s="11"/>
      <c r="WOS17" s="11"/>
      <c r="WOT17" s="11"/>
      <c r="WOU17" s="11"/>
      <c r="WOV17" s="11"/>
      <c r="WOW17" s="11"/>
      <c r="WOX17" s="11"/>
      <c r="WOY17" s="11"/>
      <c r="WOZ17" s="11"/>
      <c r="WPA17" s="11"/>
      <c r="WPB17" s="11"/>
      <c r="WPC17" s="11"/>
      <c r="WPD17" s="11"/>
      <c r="WPE17" s="11"/>
      <c r="WPF17" s="11"/>
      <c r="WPG17" s="11"/>
      <c r="WPH17" s="11"/>
      <c r="WPI17" s="11"/>
      <c r="WPJ17" s="11"/>
      <c r="WPK17" s="11"/>
      <c r="WPL17" s="11"/>
      <c r="WPM17" s="11"/>
      <c r="WPN17" s="11"/>
      <c r="WPO17" s="11"/>
      <c r="WPP17" s="11"/>
      <c r="WPQ17" s="11"/>
      <c r="WPR17" s="11"/>
      <c r="WPS17" s="11"/>
      <c r="WPT17" s="11"/>
      <c r="WPU17" s="11"/>
      <c r="WPV17" s="11"/>
      <c r="WPW17" s="11"/>
      <c r="WPX17" s="11"/>
      <c r="WPY17" s="11"/>
      <c r="WPZ17" s="11"/>
      <c r="WQA17" s="11"/>
      <c r="WQB17" s="11"/>
      <c r="WQC17" s="11"/>
      <c r="WQD17" s="11"/>
      <c r="WQE17" s="11"/>
      <c r="WQF17" s="11"/>
      <c r="WQG17" s="11"/>
      <c r="WQH17" s="11"/>
      <c r="WQI17" s="11"/>
      <c r="WQJ17" s="11"/>
      <c r="WQK17" s="11"/>
      <c r="WQL17" s="11"/>
      <c r="WQM17" s="11"/>
      <c r="WQN17" s="11"/>
      <c r="WQO17" s="11"/>
      <c r="WQP17" s="11"/>
      <c r="WQQ17" s="11"/>
      <c r="WQR17" s="11"/>
      <c r="WQS17" s="11"/>
      <c r="WQT17" s="11"/>
      <c r="WQU17" s="11"/>
      <c r="WQV17" s="11"/>
      <c r="WQW17" s="11"/>
      <c r="WQX17" s="11"/>
      <c r="WQY17" s="11"/>
      <c r="WQZ17" s="11"/>
      <c r="WRA17" s="11"/>
      <c r="WRB17" s="11"/>
      <c r="WRC17" s="11"/>
      <c r="WRD17" s="11"/>
      <c r="WRE17" s="11"/>
      <c r="WRF17" s="11"/>
      <c r="WRG17" s="11"/>
      <c r="WRH17" s="11"/>
      <c r="WRI17" s="11"/>
      <c r="WRJ17" s="11"/>
      <c r="WRK17" s="11"/>
      <c r="WRL17" s="11"/>
      <c r="WRM17" s="11"/>
      <c r="WRN17" s="11"/>
      <c r="WRO17" s="11"/>
      <c r="WRP17" s="11"/>
      <c r="WRQ17" s="11"/>
      <c r="WRR17" s="11"/>
      <c r="WRS17" s="11"/>
      <c r="WRT17" s="11"/>
      <c r="WRU17" s="11"/>
      <c r="WRV17" s="11"/>
      <c r="WRW17" s="11"/>
      <c r="WRX17" s="11"/>
      <c r="WRY17" s="11"/>
      <c r="WRZ17" s="11"/>
      <c r="WSA17" s="11"/>
      <c r="WSB17" s="11"/>
      <c r="WSC17" s="11"/>
      <c r="WSD17" s="11"/>
      <c r="WSE17" s="11"/>
      <c r="WSF17" s="11"/>
      <c r="WSG17" s="11"/>
      <c r="WSH17" s="11"/>
      <c r="WSI17" s="11"/>
      <c r="WSJ17" s="11"/>
      <c r="WSK17" s="11"/>
      <c r="WSL17" s="11"/>
      <c r="WSM17" s="11"/>
      <c r="WSN17" s="11"/>
      <c r="WSO17" s="11"/>
      <c r="WSP17" s="11"/>
      <c r="WSQ17" s="11"/>
      <c r="WSR17" s="11"/>
      <c r="WSS17" s="11"/>
      <c r="WST17" s="11"/>
      <c r="WSU17" s="11"/>
      <c r="WSV17" s="11"/>
      <c r="WSW17" s="11"/>
      <c r="WSX17" s="11"/>
      <c r="WSY17" s="11"/>
      <c r="WSZ17" s="11"/>
      <c r="WTA17" s="11"/>
      <c r="WTB17" s="11"/>
      <c r="WTC17" s="11"/>
      <c r="WTD17" s="11"/>
      <c r="WTE17" s="11"/>
      <c r="WTF17" s="11"/>
      <c r="WTG17" s="11"/>
      <c r="WTH17" s="11"/>
      <c r="WTI17" s="11"/>
      <c r="WTJ17" s="11"/>
      <c r="WTK17" s="11"/>
      <c r="WTL17" s="11"/>
      <c r="WTM17" s="11"/>
      <c r="WTN17" s="11"/>
      <c r="WTO17" s="11"/>
      <c r="WTP17" s="11"/>
      <c r="WTQ17" s="11"/>
      <c r="WTR17" s="11"/>
      <c r="WTS17" s="11"/>
      <c r="WTT17" s="11"/>
      <c r="WTU17" s="11"/>
      <c r="WTV17" s="11"/>
      <c r="WTW17" s="11"/>
      <c r="WTX17" s="11"/>
      <c r="WTY17" s="11"/>
      <c r="WTZ17" s="11"/>
      <c r="WUA17" s="11"/>
      <c r="WUB17" s="11"/>
      <c r="WUC17" s="11"/>
      <c r="WUD17" s="11"/>
      <c r="WUE17" s="11"/>
      <c r="WUF17" s="11"/>
      <c r="WUG17" s="11"/>
      <c r="WUH17" s="11"/>
      <c r="WUI17" s="11"/>
      <c r="WUJ17" s="11"/>
      <c r="WUK17" s="11"/>
      <c r="WUL17" s="11"/>
      <c r="WUM17" s="11"/>
      <c r="WUN17" s="11"/>
      <c r="WUO17" s="11"/>
      <c r="WUP17" s="11"/>
      <c r="WUQ17" s="11"/>
      <c r="WUR17" s="11"/>
      <c r="WUS17" s="11"/>
      <c r="WUT17" s="11"/>
      <c r="WUU17" s="11"/>
      <c r="WUV17" s="11"/>
      <c r="WUW17" s="11"/>
      <c r="WUX17" s="11"/>
      <c r="WUY17" s="11"/>
      <c r="WUZ17" s="11"/>
      <c r="WVA17" s="11"/>
      <c r="WVB17" s="11"/>
      <c r="WVC17" s="11"/>
      <c r="WVD17" s="11"/>
      <c r="WVE17" s="11"/>
      <c r="WVF17" s="11"/>
      <c r="WVG17" s="11"/>
      <c r="WVH17" s="11"/>
      <c r="WVI17" s="11"/>
      <c r="WVJ17" s="11"/>
      <c r="WVK17" s="11"/>
      <c r="WVL17" s="11"/>
      <c r="WVM17" s="11"/>
      <c r="WVN17" s="11"/>
      <c r="WVO17" s="11"/>
      <c r="WVP17" s="11"/>
      <c r="WVQ17" s="11"/>
      <c r="WVR17" s="11"/>
      <c r="WVS17" s="11"/>
      <c r="WVT17" s="11"/>
      <c r="WVU17" s="11"/>
      <c r="WVV17" s="11"/>
      <c r="WVW17" s="11"/>
      <c r="WVX17" s="11"/>
      <c r="WVY17" s="11"/>
      <c r="WVZ17" s="11"/>
      <c r="WWA17" s="11"/>
      <c r="WWB17" s="11"/>
      <c r="WWC17" s="11"/>
      <c r="WWD17" s="11"/>
      <c r="WWE17" s="11"/>
      <c r="WWF17" s="11"/>
      <c r="WWG17" s="11"/>
      <c r="WWH17" s="11"/>
      <c r="WWI17" s="11"/>
      <c r="WWJ17" s="11"/>
      <c r="WWK17" s="11"/>
      <c r="WWL17" s="11"/>
      <c r="WWM17" s="11"/>
      <c r="WWN17" s="11"/>
      <c r="WWO17" s="11"/>
      <c r="WWP17" s="11"/>
      <c r="WWQ17" s="11"/>
      <c r="WWR17" s="11"/>
      <c r="WWS17" s="11"/>
      <c r="WWT17" s="11"/>
      <c r="WWU17" s="11"/>
      <c r="WWV17" s="11"/>
      <c r="WWW17" s="11"/>
      <c r="WWX17" s="11"/>
      <c r="WWY17" s="11"/>
      <c r="WWZ17" s="11"/>
      <c r="WXA17" s="11"/>
      <c r="WXB17" s="11"/>
      <c r="WXC17" s="11"/>
      <c r="WXD17" s="11"/>
      <c r="WXE17" s="11"/>
      <c r="WXF17" s="11"/>
      <c r="WXG17" s="11"/>
      <c r="WXH17" s="11"/>
      <c r="WXI17" s="11"/>
      <c r="WXJ17" s="11"/>
      <c r="WXK17" s="11"/>
      <c r="WXL17" s="11"/>
      <c r="WXM17" s="11"/>
      <c r="WXN17" s="11"/>
      <c r="WXO17" s="11"/>
      <c r="WXP17" s="11"/>
      <c r="WXQ17" s="11"/>
      <c r="WXR17" s="11"/>
      <c r="WXS17" s="11"/>
      <c r="WXT17" s="11"/>
      <c r="WXU17" s="11"/>
      <c r="WXV17" s="11"/>
      <c r="WXW17" s="11"/>
      <c r="WXX17" s="11"/>
      <c r="WXY17" s="11"/>
      <c r="WXZ17" s="11"/>
      <c r="WYA17" s="11"/>
      <c r="WYB17" s="11"/>
      <c r="WYC17" s="11"/>
      <c r="WYD17" s="11"/>
      <c r="WYE17" s="11"/>
      <c r="WYF17" s="11"/>
      <c r="WYG17" s="11"/>
      <c r="WYH17" s="11"/>
      <c r="WYI17" s="11"/>
      <c r="WYJ17" s="11"/>
      <c r="WYK17" s="11"/>
      <c r="WYL17" s="11"/>
      <c r="WYM17" s="11"/>
      <c r="WYN17" s="11"/>
      <c r="WYO17" s="11"/>
      <c r="WYP17" s="11"/>
      <c r="WYQ17" s="11"/>
      <c r="WYR17" s="11"/>
      <c r="WYS17" s="11"/>
      <c r="WYT17" s="11"/>
      <c r="WYU17" s="11"/>
      <c r="WYV17" s="11"/>
      <c r="WYW17" s="11"/>
      <c r="WYX17" s="11"/>
      <c r="WYY17" s="11"/>
      <c r="WYZ17" s="11"/>
      <c r="WZA17" s="11"/>
      <c r="WZB17" s="11"/>
      <c r="WZC17" s="11"/>
      <c r="WZD17" s="11"/>
      <c r="WZE17" s="11"/>
      <c r="WZF17" s="11"/>
      <c r="WZG17" s="11"/>
      <c r="WZH17" s="11"/>
      <c r="WZI17" s="11"/>
      <c r="WZJ17" s="11"/>
      <c r="WZK17" s="11"/>
      <c r="WZL17" s="11"/>
      <c r="WZM17" s="11"/>
      <c r="WZN17" s="11"/>
      <c r="WZO17" s="11"/>
      <c r="WZP17" s="11"/>
      <c r="WZQ17" s="11"/>
      <c r="WZR17" s="11"/>
      <c r="WZS17" s="11"/>
      <c r="WZT17" s="11"/>
      <c r="WZU17" s="11"/>
      <c r="WZV17" s="11"/>
      <c r="WZW17" s="11"/>
      <c r="WZX17" s="11"/>
      <c r="WZY17" s="11"/>
      <c r="WZZ17" s="11"/>
      <c r="XAA17" s="11"/>
      <c r="XAB17" s="11"/>
      <c r="XAC17" s="11"/>
      <c r="XAD17" s="11"/>
      <c r="XAE17" s="11"/>
      <c r="XAF17" s="11"/>
      <c r="XAG17" s="11"/>
      <c r="XAH17" s="11"/>
      <c r="XAI17" s="11"/>
      <c r="XAJ17" s="11"/>
      <c r="XAK17" s="11"/>
      <c r="XAL17" s="11"/>
      <c r="XAM17" s="11"/>
      <c r="XAN17" s="11"/>
      <c r="XAO17" s="11"/>
      <c r="XAP17" s="11"/>
      <c r="XAQ17" s="11"/>
      <c r="XAR17" s="11"/>
      <c r="XAS17" s="11"/>
      <c r="XAT17" s="11"/>
      <c r="XAU17" s="11"/>
      <c r="XAV17" s="11"/>
      <c r="XAW17" s="11"/>
      <c r="XAX17" s="11"/>
      <c r="XAY17" s="11"/>
      <c r="XAZ17" s="11"/>
      <c r="XBA17" s="11"/>
      <c r="XBB17" s="11"/>
      <c r="XBC17" s="11"/>
      <c r="XBD17" s="11"/>
      <c r="XBE17" s="11"/>
      <c r="XBF17" s="11"/>
      <c r="XBG17" s="11"/>
      <c r="XBH17" s="11"/>
      <c r="XBI17" s="11"/>
      <c r="XBJ17" s="11"/>
      <c r="XBK17" s="11"/>
      <c r="XBL17" s="11"/>
      <c r="XBM17" s="11"/>
      <c r="XBN17" s="11"/>
      <c r="XBO17" s="11"/>
      <c r="XBP17" s="11"/>
      <c r="XBQ17" s="11"/>
      <c r="XBR17" s="11"/>
      <c r="XBS17" s="11"/>
      <c r="XBT17" s="11"/>
      <c r="XBU17" s="11"/>
      <c r="XBV17" s="11"/>
      <c r="XBW17" s="11"/>
      <c r="XBX17" s="11"/>
      <c r="XBY17" s="11"/>
      <c r="XBZ17" s="11"/>
      <c r="XCA17" s="11"/>
      <c r="XCB17" s="11"/>
      <c r="XCC17" s="11"/>
      <c r="XCD17" s="11"/>
      <c r="XCE17" s="11"/>
      <c r="XCF17" s="11"/>
      <c r="XCG17" s="11"/>
      <c r="XCH17" s="11"/>
      <c r="XCI17" s="11"/>
      <c r="XCJ17" s="11"/>
      <c r="XCK17" s="11"/>
      <c r="XCL17" s="11"/>
      <c r="XCM17" s="11"/>
      <c r="XCN17" s="11"/>
      <c r="XCO17" s="11"/>
      <c r="XCP17" s="11"/>
      <c r="XCQ17" s="11"/>
      <c r="XCR17" s="11"/>
      <c r="XCS17" s="11"/>
      <c r="XCT17" s="11"/>
      <c r="XCU17" s="11"/>
      <c r="XCV17" s="11"/>
      <c r="XCW17" s="11"/>
      <c r="XCX17" s="11"/>
      <c r="XCY17" s="11"/>
      <c r="XCZ17" s="11"/>
      <c r="XDA17" s="11"/>
      <c r="XDB17" s="11"/>
      <c r="XDC17" s="11"/>
      <c r="XDD17" s="11"/>
      <c r="XDE17" s="11"/>
      <c r="XDF17" s="11"/>
      <c r="XDG17" s="11"/>
      <c r="XDH17" s="11"/>
      <c r="XDI17" s="11"/>
      <c r="XDJ17" s="11"/>
      <c r="XDK17" s="11"/>
      <c r="XDL17" s="11"/>
      <c r="XDM17" s="11"/>
      <c r="XDN17" s="11"/>
      <c r="XDO17" s="11"/>
      <c r="XDP17" s="11"/>
      <c r="XDQ17" s="11"/>
      <c r="XDR17" s="11"/>
      <c r="XDS17" s="11"/>
      <c r="XDT17" s="11"/>
      <c r="XDU17" s="11"/>
      <c r="XDV17" s="11"/>
      <c r="XDW17" s="11"/>
      <c r="XDX17" s="11"/>
      <c r="XDY17" s="11"/>
      <c r="XDZ17" s="11"/>
      <c r="XEA17" s="11"/>
      <c r="XEB17" s="11"/>
      <c r="XEC17" s="11"/>
      <c r="XED17" s="11"/>
      <c r="XEE17" s="11"/>
      <c r="XEF17" s="11"/>
      <c r="XEG17" s="11"/>
      <c r="XEH17" s="11"/>
      <c r="XEI17" s="11"/>
      <c r="XEJ17" s="11"/>
      <c r="XEK17" s="11"/>
      <c r="XEL17" s="11"/>
      <c r="XEM17" s="11"/>
      <c r="XEN17" s="11"/>
      <c r="XEO17" s="11"/>
      <c r="XEP17" s="11"/>
      <c r="XEQ17" s="11"/>
      <c r="XER17" s="11"/>
      <c r="XES17" s="11"/>
      <c r="XET17" s="11"/>
      <c r="XEU17" s="11"/>
    </row>
    <row r="18" spans="1:16375" s="350" customFormat="1" ht="27.75" customHeight="1" x14ac:dyDescent="0.2">
      <c r="B18" s="418" t="s">
        <v>16653</v>
      </c>
      <c r="C18" s="805" t="s">
        <v>16649</v>
      </c>
      <c r="D18" s="806">
        <v>88326</v>
      </c>
      <c r="E18" s="418" t="s">
        <v>391</v>
      </c>
      <c r="F18" s="809" t="s">
        <v>553</v>
      </c>
      <c r="G18" s="805" t="s">
        <v>512</v>
      </c>
      <c r="H18" s="424">
        <v>120960</v>
      </c>
      <c r="I18" s="423"/>
      <c r="J18" s="426">
        <f t="shared" si="2"/>
        <v>0</v>
      </c>
      <c r="K18" s="424">
        <f t="shared" si="0"/>
        <v>0</v>
      </c>
      <c r="L18" s="421">
        <f t="shared" si="1"/>
        <v>0</v>
      </c>
      <c r="M18" s="8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11"/>
      <c r="BU18" s="11"/>
      <c r="BV18" s="11"/>
      <c r="BW18" s="11"/>
      <c r="BX18" s="11"/>
      <c r="BY18" s="11"/>
      <c r="BZ18" s="11"/>
      <c r="CA18" s="11"/>
      <c r="CB18" s="11"/>
      <c r="CC18" s="11"/>
      <c r="CD18" s="11"/>
      <c r="CE18" s="11"/>
      <c r="CF18" s="11"/>
      <c r="CG18" s="11"/>
      <c r="CH18" s="11"/>
      <c r="CI18" s="11"/>
      <c r="CJ18" s="11"/>
      <c r="CK18" s="11"/>
      <c r="CL18" s="11"/>
      <c r="CM18" s="11"/>
      <c r="CN18" s="11"/>
      <c r="CO18" s="11"/>
      <c r="CP18" s="11"/>
      <c r="CQ18" s="11"/>
      <c r="CR18" s="11"/>
      <c r="CS18" s="11"/>
      <c r="CT18" s="11"/>
      <c r="CU18" s="11"/>
      <c r="CV18" s="11"/>
      <c r="CW18" s="11"/>
      <c r="CX18" s="11"/>
      <c r="CY18" s="11"/>
      <c r="CZ18" s="11"/>
      <c r="DA18" s="11"/>
      <c r="DB18" s="11"/>
      <c r="DC18" s="11"/>
      <c r="DD18" s="11"/>
      <c r="DE18" s="11"/>
      <c r="DF18" s="11"/>
      <c r="DG18" s="11"/>
      <c r="DH18" s="11"/>
      <c r="DI18" s="11"/>
      <c r="DJ18" s="11"/>
      <c r="DK18" s="11"/>
      <c r="DL18" s="11"/>
      <c r="DM18" s="11"/>
      <c r="DN18" s="11"/>
      <c r="DO18" s="11"/>
      <c r="DP18" s="11"/>
      <c r="DQ18" s="11"/>
      <c r="DR18" s="11"/>
      <c r="DS18" s="11"/>
      <c r="DT18" s="11"/>
      <c r="DU18" s="11"/>
      <c r="DV18" s="11"/>
      <c r="DW18" s="11"/>
      <c r="DX18" s="11"/>
      <c r="DY18" s="11"/>
      <c r="DZ18" s="11"/>
      <c r="EA18" s="11"/>
      <c r="EB18" s="11"/>
      <c r="EC18" s="11"/>
      <c r="ED18" s="11"/>
      <c r="EE18" s="11"/>
      <c r="EF18" s="11"/>
      <c r="EG18" s="11"/>
      <c r="EH18" s="11"/>
      <c r="EI18" s="11"/>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11"/>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c r="HM18" s="11"/>
      <c r="HN18" s="11"/>
      <c r="HO18" s="11"/>
      <c r="HP18" s="11"/>
      <c r="HQ18" s="11"/>
      <c r="HR18" s="11"/>
      <c r="HS18" s="11"/>
      <c r="HT18" s="11"/>
      <c r="HU18" s="11"/>
      <c r="HV18" s="11"/>
      <c r="HW18" s="11"/>
      <c r="HX18" s="11"/>
      <c r="HY18" s="11"/>
      <c r="HZ18" s="11"/>
      <c r="IA18" s="11"/>
      <c r="IB18" s="11"/>
      <c r="IC18" s="11"/>
      <c r="ID18" s="11"/>
      <c r="IE18" s="11"/>
      <c r="IF18" s="11"/>
      <c r="IG18" s="11"/>
      <c r="IH18" s="11"/>
      <c r="II18" s="11"/>
      <c r="IJ18" s="11"/>
      <c r="IK18" s="11"/>
      <c r="IL18" s="11"/>
      <c r="IM18" s="11"/>
      <c r="IN18" s="11"/>
      <c r="IO18" s="11"/>
      <c r="IP18" s="11"/>
      <c r="IQ18" s="11"/>
      <c r="IR18" s="11"/>
      <c r="IS18" s="11"/>
      <c r="IT18" s="11"/>
      <c r="IU18" s="11"/>
      <c r="IV18" s="11"/>
      <c r="IW18" s="11"/>
      <c r="IX18" s="11"/>
      <c r="IY18" s="11"/>
      <c r="IZ18" s="11"/>
      <c r="JA18" s="11"/>
      <c r="JB18" s="11"/>
      <c r="JC18" s="11"/>
      <c r="JD18" s="11"/>
      <c r="JE18" s="11"/>
      <c r="JF18" s="11"/>
      <c r="JG18" s="11"/>
      <c r="JH18" s="11"/>
      <c r="JI18" s="11"/>
      <c r="JJ18" s="11"/>
      <c r="JK18" s="11"/>
      <c r="JL18" s="11"/>
      <c r="JM18" s="11"/>
      <c r="JN18" s="11"/>
      <c r="JO18" s="11"/>
      <c r="JP18" s="11"/>
      <c r="JQ18" s="11"/>
      <c r="JR18" s="11"/>
      <c r="JS18" s="11"/>
      <c r="JT18" s="11"/>
      <c r="JU18" s="11"/>
      <c r="JV18" s="11"/>
      <c r="JW18" s="11"/>
      <c r="JX18" s="11"/>
      <c r="JY18" s="11"/>
      <c r="JZ18" s="11"/>
      <c r="KA18" s="11"/>
      <c r="KB18" s="11"/>
      <c r="KC18" s="11"/>
      <c r="KD18" s="11"/>
      <c r="KE18" s="11"/>
      <c r="KF18" s="11"/>
      <c r="KG18" s="11"/>
      <c r="KH18" s="11"/>
      <c r="KI18" s="11"/>
      <c r="KJ18" s="11"/>
      <c r="KK18" s="11"/>
      <c r="KL18" s="11"/>
      <c r="KM18" s="11"/>
      <c r="KN18" s="11"/>
      <c r="KO18" s="11"/>
      <c r="KP18" s="11"/>
      <c r="KQ18" s="11"/>
      <c r="KR18" s="11"/>
      <c r="KS18" s="11"/>
      <c r="KT18" s="11"/>
      <c r="KU18" s="11"/>
      <c r="KV18" s="11"/>
      <c r="KW18" s="11"/>
      <c r="KX18" s="11"/>
      <c r="KY18" s="11"/>
      <c r="KZ18" s="11"/>
      <c r="LA18" s="11"/>
      <c r="LB18" s="11"/>
      <c r="LC18" s="11"/>
      <c r="LD18" s="11"/>
      <c r="LE18" s="11"/>
      <c r="LF18" s="11"/>
      <c r="LG18" s="11"/>
      <c r="LH18" s="11"/>
      <c r="LI18" s="11"/>
      <c r="LJ18" s="11"/>
      <c r="LK18" s="11"/>
      <c r="LL18" s="11"/>
      <c r="LM18" s="11"/>
      <c r="LN18" s="11"/>
      <c r="LO18" s="11"/>
      <c r="LP18" s="11"/>
      <c r="LQ18" s="11"/>
      <c r="LR18" s="11"/>
      <c r="LS18" s="11"/>
      <c r="LT18" s="11"/>
      <c r="LU18" s="11"/>
      <c r="LV18" s="11"/>
      <c r="LW18" s="11"/>
      <c r="LX18" s="11"/>
      <c r="LY18" s="11"/>
      <c r="LZ18" s="11"/>
      <c r="MA18" s="11"/>
      <c r="MB18" s="11"/>
      <c r="MC18" s="11"/>
      <c r="MD18" s="11"/>
      <c r="ME18" s="11"/>
      <c r="MF18" s="11"/>
      <c r="MG18" s="11"/>
      <c r="MH18" s="11"/>
      <c r="MI18" s="11"/>
      <c r="MJ18" s="11"/>
      <c r="MK18" s="11"/>
      <c r="ML18" s="11"/>
      <c r="MM18" s="11"/>
      <c r="MN18" s="11"/>
      <c r="MO18" s="11"/>
      <c r="MP18" s="11"/>
      <c r="MQ18" s="11"/>
      <c r="MR18" s="11"/>
      <c r="MS18" s="11"/>
      <c r="MT18" s="11"/>
      <c r="MU18" s="11"/>
      <c r="MV18" s="11"/>
      <c r="MW18" s="11"/>
      <c r="MX18" s="11"/>
      <c r="MY18" s="11"/>
      <c r="MZ18" s="11"/>
      <c r="NA18" s="11"/>
      <c r="NB18" s="11"/>
      <c r="NC18" s="11"/>
      <c r="ND18" s="11"/>
      <c r="NE18" s="11"/>
      <c r="NF18" s="11"/>
      <c r="NG18" s="11"/>
      <c r="NH18" s="11"/>
      <c r="NI18" s="11"/>
      <c r="NJ18" s="11"/>
      <c r="NK18" s="11"/>
      <c r="NL18" s="11"/>
      <c r="NM18" s="11"/>
      <c r="NN18" s="11"/>
      <c r="NO18" s="11"/>
      <c r="NP18" s="11"/>
      <c r="NQ18" s="11"/>
      <c r="NR18" s="11"/>
      <c r="NS18" s="11"/>
      <c r="NT18" s="11"/>
      <c r="NU18" s="11"/>
      <c r="NV18" s="11"/>
      <c r="NW18" s="11"/>
      <c r="NX18" s="11"/>
      <c r="NY18" s="11"/>
      <c r="NZ18" s="11"/>
      <c r="OA18" s="11"/>
      <c r="OB18" s="11"/>
      <c r="OC18" s="11"/>
      <c r="OD18" s="11"/>
      <c r="OE18" s="11"/>
      <c r="OF18" s="11"/>
      <c r="OG18" s="11"/>
      <c r="OH18" s="11"/>
      <c r="OI18" s="11"/>
      <c r="OJ18" s="11"/>
      <c r="OK18" s="11"/>
      <c r="OL18" s="11"/>
      <c r="OM18" s="11"/>
      <c r="ON18" s="11"/>
      <c r="OO18" s="11"/>
      <c r="OP18" s="11"/>
      <c r="OQ18" s="11"/>
      <c r="OR18" s="11"/>
      <c r="OS18" s="11"/>
      <c r="OT18" s="11"/>
      <c r="OU18" s="11"/>
      <c r="OV18" s="11"/>
      <c r="OW18" s="11"/>
      <c r="OX18" s="11"/>
      <c r="OY18" s="11"/>
      <c r="OZ18" s="11"/>
      <c r="PA18" s="11"/>
      <c r="PB18" s="11"/>
      <c r="PC18" s="11"/>
      <c r="PD18" s="11"/>
      <c r="PE18" s="11"/>
      <c r="PF18" s="11"/>
      <c r="PG18" s="11"/>
      <c r="PH18" s="11"/>
      <c r="PI18" s="11"/>
      <c r="PJ18" s="11"/>
      <c r="PK18" s="11"/>
      <c r="PL18" s="11"/>
      <c r="PM18" s="11"/>
      <c r="PN18" s="11"/>
      <c r="PO18" s="11"/>
      <c r="PP18" s="11"/>
      <c r="PQ18" s="11"/>
      <c r="PR18" s="11"/>
      <c r="PS18" s="11"/>
      <c r="PT18" s="11"/>
      <c r="PU18" s="11"/>
      <c r="PV18" s="11"/>
      <c r="PW18" s="11"/>
      <c r="PX18" s="11"/>
      <c r="PY18" s="11"/>
      <c r="PZ18" s="11"/>
      <c r="QA18" s="11"/>
      <c r="QB18" s="11"/>
      <c r="QC18" s="11"/>
      <c r="QD18" s="11"/>
      <c r="QE18" s="11"/>
      <c r="QF18" s="11"/>
      <c r="QG18" s="11"/>
      <c r="QH18" s="11"/>
      <c r="QI18" s="11"/>
      <c r="QJ18" s="11"/>
      <c r="QK18" s="11"/>
      <c r="QL18" s="11"/>
      <c r="QM18" s="11"/>
      <c r="QN18" s="11"/>
      <c r="QO18" s="11"/>
      <c r="QP18" s="11"/>
      <c r="QQ18" s="11"/>
      <c r="QR18" s="11"/>
      <c r="QS18" s="11"/>
      <c r="QT18" s="11"/>
      <c r="QU18" s="11"/>
      <c r="QV18" s="11"/>
      <c r="QW18" s="11"/>
      <c r="QX18" s="11"/>
      <c r="QY18" s="11"/>
      <c r="QZ18" s="11"/>
      <c r="RA18" s="11"/>
      <c r="RB18" s="11"/>
      <c r="RC18" s="11"/>
      <c r="RD18" s="11"/>
      <c r="RE18" s="11"/>
      <c r="RF18" s="11"/>
      <c r="RG18" s="11"/>
      <c r="RH18" s="11"/>
      <c r="RI18" s="11"/>
      <c r="RJ18" s="11"/>
      <c r="RK18" s="11"/>
      <c r="RL18" s="11"/>
      <c r="RM18" s="11"/>
      <c r="RN18" s="11"/>
      <c r="RO18" s="11"/>
      <c r="RP18" s="11"/>
      <c r="RQ18" s="11"/>
      <c r="RR18" s="11"/>
      <c r="RS18" s="11"/>
      <c r="RT18" s="11"/>
      <c r="RU18" s="11"/>
      <c r="RV18" s="11"/>
      <c r="RW18" s="11"/>
      <c r="RX18" s="11"/>
      <c r="RY18" s="11"/>
      <c r="RZ18" s="11"/>
      <c r="SA18" s="11"/>
      <c r="SB18" s="11"/>
      <c r="SC18" s="11"/>
      <c r="SD18" s="11"/>
      <c r="SE18" s="11"/>
      <c r="SF18" s="11"/>
      <c r="SG18" s="11"/>
      <c r="SH18" s="11"/>
      <c r="SI18" s="11"/>
      <c r="SJ18" s="11"/>
      <c r="SK18" s="11"/>
      <c r="SL18" s="11"/>
      <c r="SM18" s="11"/>
      <c r="SN18" s="11"/>
      <c r="SO18" s="11"/>
      <c r="SP18" s="11"/>
      <c r="SQ18" s="11"/>
      <c r="SR18" s="11"/>
      <c r="SS18" s="11"/>
      <c r="ST18" s="11"/>
      <c r="SU18" s="11"/>
      <c r="SV18" s="11"/>
      <c r="SW18" s="11"/>
      <c r="SX18" s="11"/>
      <c r="SY18" s="11"/>
      <c r="SZ18" s="11"/>
      <c r="TA18" s="11"/>
      <c r="TB18" s="11"/>
      <c r="TC18" s="11"/>
      <c r="TD18" s="11"/>
      <c r="TE18" s="11"/>
      <c r="TF18" s="11"/>
      <c r="TG18" s="11"/>
      <c r="TH18" s="11"/>
      <c r="TI18" s="11"/>
      <c r="TJ18" s="11"/>
      <c r="TK18" s="11"/>
      <c r="TL18" s="11"/>
      <c r="TM18" s="11"/>
      <c r="TN18" s="11"/>
      <c r="TO18" s="11"/>
      <c r="TP18" s="11"/>
      <c r="TQ18" s="11"/>
      <c r="TR18" s="11"/>
      <c r="TS18" s="11"/>
      <c r="TT18" s="11"/>
      <c r="TU18" s="11"/>
      <c r="TV18" s="11"/>
      <c r="TW18" s="11"/>
      <c r="TX18" s="11"/>
      <c r="TY18" s="11"/>
      <c r="TZ18" s="11"/>
      <c r="UA18" s="11"/>
      <c r="UB18" s="11"/>
      <c r="UC18" s="11"/>
      <c r="UD18" s="11"/>
      <c r="UE18" s="11"/>
      <c r="UF18" s="11"/>
      <c r="UG18" s="11"/>
      <c r="UH18" s="11"/>
      <c r="UI18" s="11"/>
      <c r="UJ18" s="11"/>
      <c r="UK18" s="11"/>
      <c r="UL18" s="11"/>
      <c r="UM18" s="11"/>
      <c r="UN18" s="11"/>
      <c r="UO18" s="11"/>
      <c r="UP18" s="11"/>
      <c r="UQ18" s="11"/>
      <c r="UR18" s="11"/>
      <c r="US18" s="11"/>
      <c r="UT18" s="11"/>
      <c r="UU18" s="11"/>
      <c r="UV18" s="11"/>
      <c r="UW18" s="11"/>
      <c r="UX18" s="11"/>
      <c r="UY18" s="11"/>
      <c r="UZ18" s="11"/>
      <c r="VA18" s="11"/>
      <c r="VB18" s="11"/>
      <c r="VC18" s="11"/>
      <c r="VD18" s="11"/>
      <c r="VE18" s="11"/>
      <c r="VF18" s="11"/>
      <c r="VG18" s="11"/>
      <c r="VH18" s="11"/>
      <c r="VI18" s="11"/>
      <c r="VJ18" s="11"/>
      <c r="VK18" s="11"/>
      <c r="VL18" s="11"/>
      <c r="VM18" s="11"/>
      <c r="VN18" s="11"/>
      <c r="VO18" s="11"/>
      <c r="VP18" s="11"/>
      <c r="VQ18" s="11"/>
      <c r="VR18" s="11"/>
      <c r="VS18" s="11"/>
      <c r="VT18" s="11"/>
      <c r="VU18" s="11"/>
      <c r="VV18" s="11"/>
      <c r="VW18" s="11"/>
      <c r="VX18" s="11"/>
      <c r="VY18" s="11"/>
      <c r="VZ18" s="11"/>
      <c r="WA18" s="11"/>
      <c r="WB18" s="11"/>
      <c r="WC18" s="11"/>
      <c r="WD18" s="11"/>
      <c r="WE18" s="11"/>
      <c r="WF18" s="11"/>
      <c r="WG18" s="11"/>
      <c r="WH18" s="11"/>
      <c r="WI18" s="11"/>
      <c r="WJ18" s="11"/>
      <c r="WK18" s="11"/>
      <c r="WL18" s="11"/>
      <c r="WM18" s="11"/>
      <c r="WN18" s="11"/>
      <c r="WO18" s="11"/>
      <c r="WP18" s="11"/>
      <c r="WQ18" s="11"/>
      <c r="WR18" s="11"/>
      <c r="WS18" s="11"/>
      <c r="WT18" s="11"/>
      <c r="WU18" s="11"/>
      <c r="WV18" s="11"/>
      <c r="WW18" s="11"/>
      <c r="WX18" s="11"/>
      <c r="WY18" s="11"/>
      <c r="WZ18" s="11"/>
      <c r="XA18" s="11"/>
      <c r="XB18" s="11"/>
      <c r="XC18" s="11"/>
      <c r="XD18" s="11"/>
      <c r="XE18" s="11"/>
      <c r="XF18" s="11"/>
      <c r="XG18" s="11"/>
      <c r="XH18" s="11"/>
      <c r="XI18" s="11"/>
      <c r="XJ18" s="11"/>
      <c r="XK18" s="11"/>
      <c r="XL18" s="11"/>
      <c r="XM18" s="11"/>
      <c r="XN18" s="11"/>
      <c r="XO18" s="11"/>
      <c r="XP18" s="11"/>
      <c r="XQ18" s="11"/>
      <c r="XR18" s="11"/>
      <c r="XS18" s="11"/>
      <c r="XT18" s="11"/>
      <c r="XU18" s="11"/>
      <c r="XV18" s="11"/>
      <c r="XW18" s="11"/>
      <c r="XX18" s="11"/>
      <c r="XY18" s="11"/>
      <c r="XZ18" s="11"/>
      <c r="YA18" s="11"/>
      <c r="YB18" s="11"/>
      <c r="YC18" s="11"/>
      <c r="YD18" s="11"/>
      <c r="YE18" s="11"/>
      <c r="YF18" s="11"/>
      <c r="YG18" s="11"/>
      <c r="YH18" s="11"/>
      <c r="YI18" s="11"/>
      <c r="YJ18" s="11"/>
      <c r="YK18" s="11"/>
      <c r="YL18" s="11"/>
      <c r="YM18" s="11"/>
      <c r="YN18" s="11"/>
      <c r="YO18" s="11"/>
      <c r="YP18" s="11"/>
      <c r="YQ18" s="11"/>
      <c r="YR18" s="11"/>
      <c r="YS18" s="11"/>
      <c r="YT18" s="11"/>
      <c r="YU18" s="11"/>
      <c r="YV18" s="11"/>
      <c r="YW18" s="11"/>
      <c r="YX18" s="11"/>
      <c r="YY18" s="11"/>
      <c r="YZ18" s="11"/>
      <c r="ZA18" s="11"/>
      <c r="ZB18" s="11"/>
      <c r="ZC18" s="11"/>
      <c r="ZD18" s="11"/>
      <c r="ZE18" s="11"/>
      <c r="ZF18" s="11"/>
      <c r="ZG18" s="11"/>
      <c r="ZH18" s="11"/>
      <c r="ZI18" s="11"/>
      <c r="ZJ18" s="11"/>
      <c r="ZK18" s="11"/>
      <c r="ZL18" s="11"/>
      <c r="ZM18" s="11"/>
      <c r="ZN18" s="11"/>
      <c r="ZO18" s="11"/>
      <c r="ZP18" s="11"/>
      <c r="ZQ18" s="11"/>
      <c r="ZR18" s="11"/>
      <c r="ZS18" s="11"/>
      <c r="ZT18" s="11"/>
      <c r="ZU18" s="11"/>
      <c r="ZV18" s="11"/>
      <c r="ZW18" s="11"/>
      <c r="ZX18" s="11"/>
      <c r="ZY18" s="11"/>
      <c r="ZZ18" s="11"/>
      <c r="AAA18" s="11"/>
      <c r="AAB18" s="11"/>
      <c r="AAC18" s="11"/>
      <c r="AAD18" s="11"/>
      <c r="AAE18" s="11"/>
      <c r="AAF18" s="11"/>
      <c r="AAG18" s="11"/>
      <c r="AAH18" s="11"/>
      <c r="AAI18" s="11"/>
      <c r="AAJ18" s="11"/>
      <c r="AAK18" s="11"/>
      <c r="AAL18" s="11"/>
      <c r="AAM18" s="11"/>
      <c r="AAN18" s="11"/>
      <c r="AAO18" s="11"/>
      <c r="AAP18" s="11"/>
      <c r="AAQ18" s="11"/>
      <c r="AAR18" s="11"/>
      <c r="AAS18" s="11"/>
      <c r="AAT18" s="11"/>
      <c r="AAU18" s="11"/>
      <c r="AAV18" s="11"/>
      <c r="AAW18" s="11"/>
      <c r="AAX18" s="11"/>
      <c r="AAY18" s="11"/>
      <c r="AAZ18" s="11"/>
      <c r="ABA18" s="11"/>
      <c r="ABB18" s="11"/>
      <c r="ABC18" s="11"/>
      <c r="ABD18" s="11"/>
      <c r="ABE18" s="11"/>
      <c r="ABF18" s="11"/>
      <c r="ABG18" s="11"/>
      <c r="ABH18" s="11"/>
      <c r="ABI18" s="11"/>
      <c r="ABJ18" s="11"/>
      <c r="ABK18" s="11"/>
      <c r="ABL18" s="11"/>
      <c r="ABM18" s="11"/>
      <c r="ABN18" s="11"/>
      <c r="ABO18" s="11"/>
      <c r="ABP18" s="11"/>
      <c r="ABQ18" s="11"/>
      <c r="ABR18" s="11"/>
      <c r="ABS18" s="11"/>
      <c r="ABT18" s="11"/>
      <c r="ABU18" s="11"/>
      <c r="ABV18" s="11"/>
      <c r="ABW18" s="11"/>
      <c r="ABX18" s="11"/>
      <c r="ABY18" s="11"/>
      <c r="ABZ18" s="11"/>
      <c r="ACA18" s="11"/>
      <c r="ACB18" s="11"/>
      <c r="ACC18" s="11"/>
      <c r="ACD18" s="11"/>
      <c r="ACE18" s="11"/>
      <c r="ACF18" s="11"/>
      <c r="ACG18" s="11"/>
      <c r="ACH18" s="11"/>
      <c r="ACI18" s="11"/>
      <c r="ACJ18" s="11"/>
      <c r="ACK18" s="11"/>
      <c r="ACL18" s="11"/>
      <c r="ACM18" s="11"/>
      <c r="ACN18" s="11"/>
      <c r="ACO18" s="11"/>
      <c r="ACP18" s="11"/>
      <c r="ACQ18" s="11"/>
      <c r="ACR18" s="11"/>
      <c r="ACS18" s="11"/>
      <c r="ACT18" s="11"/>
      <c r="ACU18" s="11"/>
      <c r="ACV18" s="11"/>
      <c r="ACW18" s="11"/>
      <c r="ACX18" s="11"/>
      <c r="ACY18" s="11"/>
      <c r="ACZ18" s="11"/>
      <c r="ADA18" s="11"/>
      <c r="ADB18" s="11"/>
      <c r="ADC18" s="11"/>
      <c r="ADD18" s="11"/>
      <c r="ADE18" s="11"/>
      <c r="ADF18" s="11"/>
      <c r="ADG18" s="11"/>
      <c r="ADH18" s="11"/>
      <c r="ADI18" s="11"/>
      <c r="ADJ18" s="11"/>
      <c r="ADK18" s="11"/>
      <c r="ADL18" s="11"/>
      <c r="ADM18" s="11"/>
      <c r="ADN18" s="11"/>
      <c r="ADO18" s="11"/>
      <c r="ADP18" s="11"/>
      <c r="ADQ18" s="11"/>
      <c r="ADR18" s="11"/>
      <c r="ADS18" s="11"/>
      <c r="ADT18" s="11"/>
      <c r="ADU18" s="11"/>
      <c r="ADV18" s="11"/>
      <c r="ADW18" s="11"/>
      <c r="ADX18" s="11"/>
      <c r="ADY18" s="11"/>
      <c r="ADZ18" s="11"/>
      <c r="AEA18" s="11"/>
      <c r="AEB18" s="11"/>
      <c r="AEC18" s="11"/>
      <c r="AED18" s="11"/>
      <c r="AEE18" s="11"/>
      <c r="AEF18" s="11"/>
      <c r="AEG18" s="11"/>
      <c r="AEH18" s="11"/>
      <c r="AEI18" s="11"/>
      <c r="AEJ18" s="11"/>
      <c r="AEK18" s="11"/>
      <c r="AEL18" s="11"/>
      <c r="AEM18" s="11"/>
      <c r="AEN18" s="11"/>
      <c r="AEO18" s="11"/>
      <c r="AEP18" s="11"/>
      <c r="AEQ18" s="11"/>
      <c r="AER18" s="11"/>
      <c r="AES18" s="11"/>
      <c r="AET18" s="11"/>
      <c r="AEU18" s="11"/>
      <c r="AEV18" s="11"/>
      <c r="AEW18" s="11"/>
      <c r="AEX18" s="11"/>
      <c r="AEY18" s="11"/>
      <c r="AEZ18" s="11"/>
      <c r="AFA18" s="11"/>
      <c r="AFB18" s="11"/>
      <c r="AFC18" s="11"/>
      <c r="AFD18" s="11"/>
      <c r="AFE18" s="11"/>
      <c r="AFF18" s="11"/>
      <c r="AFG18" s="11"/>
      <c r="AFH18" s="11"/>
      <c r="AFI18" s="11"/>
      <c r="AFJ18" s="11"/>
      <c r="AFK18" s="11"/>
      <c r="AFL18" s="11"/>
      <c r="AFM18" s="11"/>
      <c r="AFN18" s="11"/>
      <c r="AFO18" s="11"/>
      <c r="AFP18" s="11"/>
      <c r="AFQ18" s="11"/>
      <c r="AFR18" s="11"/>
      <c r="AFS18" s="11"/>
      <c r="AFT18" s="11"/>
      <c r="AFU18" s="11"/>
      <c r="AFV18" s="11"/>
      <c r="AFW18" s="11"/>
      <c r="AFX18" s="11"/>
      <c r="AFY18" s="11"/>
      <c r="AFZ18" s="11"/>
      <c r="AGA18" s="11"/>
      <c r="AGB18" s="11"/>
      <c r="AGC18" s="11"/>
      <c r="AGD18" s="11"/>
      <c r="AGE18" s="11"/>
      <c r="AGF18" s="11"/>
      <c r="AGG18" s="11"/>
      <c r="AGH18" s="11"/>
      <c r="AGI18" s="11"/>
      <c r="AGJ18" s="11"/>
      <c r="AGK18" s="11"/>
      <c r="AGL18" s="11"/>
      <c r="AGM18" s="11"/>
      <c r="AGN18" s="11"/>
      <c r="AGO18" s="11"/>
      <c r="AGP18" s="11"/>
      <c r="AGQ18" s="11"/>
      <c r="AGR18" s="11"/>
      <c r="AGS18" s="11"/>
      <c r="AGT18" s="11"/>
      <c r="AGU18" s="11"/>
      <c r="AGV18" s="11"/>
      <c r="AGW18" s="11"/>
      <c r="AGX18" s="11"/>
      <c r="AGY18" s="11"/>
      <c r="AGZ18" s="11"/>
      <c r="AHA18" s="11"/>
      <c r="AHB18" s="11"/>
      <c r="AHC18" s="11"/>
      <c r="AHD18" s="11"/>
      <c r="AHE18" s="11"/>
      <c r="AHF18" s="11"/>
      <c r="AHG18" s="11"/>
      <c r="AHH18" s="11"/>
      <c r="AHI18" s="11"/>
      <c r="AHJ18" s="11"/>
      <c r="AHK18" s="11"/>
      <c r="AHL18" s="11"/>
      <c r="AHM18" s="11"/>
      <c r="AHN18" s="11"/>
      <c r="AHO18" s="11"/>
      <c r="AHP18" s="11"/>
      <c r="AHQ18" s="11"/>
      <c r="AHR18" s="11"/>
      <c r="AHS18" s="11"/>
      <c r="AHT18" s="11"/>
      <c r="AHU18" s="11"/>
      <c r="AHV18" s="11"/>
      <c r="AHW18" s="11"/>
      <c r="AHX18" s="11"/>
      <c r="AHY18" s="11"/>
      <c r="AHZ18" s="11"/>
      <c r="AIA18" s="11"/>
      <c r="AIB18" s="11"/>
      <c r="AIC18" s="11"/>
      <c r="AID18" s="11"/>
      <c r="AIE18" s="11"/>
      <c r="AIF18" s="11"/>
      <c r="AIG18" s="11"/>
      <c r="AIH18" s="11"/>
      <c r="AII18" s="11"/>
      <c r="AIJ18" s="11"/>
      <c r="AIK18" s="11"/>
      <c r="AIL18" s="11"/>
      <c r="AIM18" s="11"/>
      <c r="AIN18" s="11"/>
      <c r="AIO18" s="11"/>
      <c r="AIP18" s="11"/>
      <c r="AIQ18" s="11"/>
      <c r="AIR18" s="11"/>
      <c r="AIS18" s="11"/>
      <c r="AIT18" s="11"/>
      <c r="AIU18" s="11"/>
      <c r="AIV18" s="11"/>
      <c r="AIW18" s="11"/>
      <c r="AIX18" s="11"/>
      <c r="AIY18" s="11"/>
      <c r="AIZ18" s="11"/>
      <c r="AJA18" s="11"/>
      <c r="AJB18" s="11"/>
      <c r="AJC18" s="11"/>
      <c r="AJD18" s="11"/>
      <c r="AJE18" s="11"/>
      <c r="AJF18" s="11"/>
      <c r="AJG18" s="11"/>
      <c r="AJH18" s="11"/>
      <c r="AJI18" s="11"/>
      <c r="AJJ18" s="11"/>
      <c r="AJK18" s="11"/>
      <c r="AJL18" s="11"/>
      <c r="AJM18" s="11"/>
      <c r="AJN18" s="11"/>
      <c r="AJO18" s="11"/>
      <c r="AJP18" s="11"/>
      <c r="AJQ18" s="11"/>
      <c r="AJR18" s="11"/>
      <c r="AJS18" s="11"/>
      <c r="AJT18" s="11"/>
      <c r="AJU18" s="11"/>
      <c r="AJV18" s="11"/>
      <c r="AJW18" s="11"/>
      <c r="AJX18" s="11"/>
      <c r="AJY18" s="11"/>
      <c r="AJZ18" s="11"/>
      <c r="AKA18" s="11"/>
      <c r="AKB18" s="11"/>
      <c r="AKC18" s="11"/>
      <c r="AKD18" s="11"/>
      <c r="AKE18" s="11"/>
      <c r="AKF18" s="11"/>
      <c r="AKG18" s="11"/>
      <c r="AKH18" s="11"/>
      <c r="AKI18" s="11"/>
      <c r="AKJ18" s="11"/>
      <c r="AKK18" s="11"/>
      <c r="AKL18" s="11"/>
      <c r="AKM18" s="11"/>
      <c r="AKN18" s="11"/>
      <c r="AKO18" s="11"/>
      <c r="AKP18" s="11"/>
      <c r="AKQ18" s="11"/>
      <c r="AKR18" s="11"/>
      <c r="AKS18" s="11"/>
      <c r="AKT18" s="11"/>
      <c r="AKU18" s="11"/>
      <c r="AKV18" s="11"/>
      <c r="AKW18" s="11"/>
      <c r="AKX18" s="11"/>
      <c r="AKY18" s="11"/>
      <c r="AKZ18" s="11"/>
      <c r="ALA18" s="11"/>
      <c r="ALB18" s="11"/>
      <c r="ALC18" s="11"/>
      <c r="ALD18" s="11"/>
      <c r="ALE18" s="11"/>
      <c r="ALF18" s="11"/>
      <c r="ALG18" s="11"/>
      <c r="ALH18" s="11"/>
      <c r="ALI18" s="11"/>
      <c r="ALJ18" s="11"/>
      <c r="ALK18" s="11"/>
      <c r="ALL18" s="11"/>
      <c r="ALM18" s="11"/>
      <c r="ALN18" s="11"/>
      <c r="ALO18" s="11"/>
      <c r="ALP18" s="11"/>
      <c r="ALQ18" s="11"/>
      <c r="ALR18" s="11"/>
      <c r="ALS18" s="11"/>
      <c r="ALT18" s="11"/>
      <c r="ALU18" s="11"/>
      <c r="ALV18" s="11"/>
      <c r="ALW18" s="11"/>
      <c r="ALX18" s="11"/>
      <c r="ALY18" s="11"/>
      <c r="ALZ18" s="11"/>
      <c r="AMA18" s="11"/>
      <c r="AMB18" s="11"/>
      <c r="AMC18" s="11"/>
      <c r="AMD18" s="11"/>
      <c r="AME18" s="11"/>
      <c r="AMF18" s="11"/>
      <c r="AMG18" s="11"/>
      <c r="AMH18" s="11"/>
      <c r="AMI18" s="11"/>
      <c r="AMJ18" s="11"/>
      <c r="AMK18" s="11"/>
      <c r="AML18" s="11"/>
      <c r="AMM18" s="11"/>
      <c r="AMN18" s="11"/>
      <c r="AMO18" s="11"/>
      <c r="AMP18" s="11"/>
      <c r="AMQ18" s="11"/>
      <c r="AMR18" s="11"/>
      <c r="AMS18" s="11"/>
      <c r="AMT18" s="11"/>
      <c r="AMU18" s="11"/>
      <c r="AMV18" s="11"/>
      <c r="AMW18" s="11"/>
      <c r="AMX18" s="11"/>
      <c r="AMY18" s="11"/>
      <c r="AMZ18" s="11"/>
      <c r="ANA18" s="11"/>
      <c r="ANB18" s="11"/>
      <c r="ANC18" s="11"/>
      <c r="AND18" s="11"/>
      <c r="ANE18" s="11"/>
      <c r="ANF18" s="11"/>
      <c r="ANG18" s="11"/>
      <c r="ANH18" s="11"/>
      <c r="ANI18" s="11"/>
      <c r="ANJ18" s="11"/>
      <c r="ANK18" s="11"/>
      <c r="ANL18" s="11"/>
      <c r="ANM18" s="11"/>
      <c r="ANN18" s="11"/>
      <c r="ANO18" s="11"/>
      <c r="ANP18" s="11"/>
      <c r="ANQ18" s="11"/>
      <c r="ANR18" s="11"/>
      <c r="ANS18" s="11"/>
      <c r="ANT18" s="11"/>
      <c r="ANU18" s="11"/>
      <c r="ANV18" s="11"/>
      <c r="ANW18" s="11"/>
      <c r="ANX18" s="11"/>
      <c r="ANY18" s="11"/>
      <c r="ANZ18" s="11"/>
      <c r="AOA18" s="11"/>
      <c r="AOB18" s="11"/>
      <c r="AOC18" s="11"/>
      <c r="AOD18" s="11"/>
      <c r="AOE18" s="11"/>
      <c r="AOF18" s="11"/>
      <c r="AOG18" s="11"/>
      <c r="AOH18" s="11"/>
      <c r="AOI18" s="11"/>
      <c r="AOJ18" s="11"/>
      <c r="AOK18" s="11"/>
      <c r="AOL18" s="11"/>
      <c r="AOM18" s="11"/>
      <c r="AON18" s="11"/>
      <c r="AOO18" s="11"/>
      <c r="AOP18" s="11"/>
      <c r="AOQ18" s="11"/>
      <c r="AOR18" s="11"/>
      <c r="AOS18" s="11"/>
      <c r="AOT18" s="11"/>
      <c r="AOU18" s="11"/>
      <c r="AOV18" s="11"/>
      <c r="AOW18" s="11"/>
      <c r="AOX18" s="11"/>
      <c r="AOY18" s="11"/>
      <c r="AOZ18" s="11"/>
      <c r="APA18" s="11"/>
      <c r="APB18" s="11"/>
      <c r="APC18" s="11"/>
      <c r="APD18" s="11"/>
      <c r="APE18" s="11"/>
      <c r="APF18" s="11"/>
      <c r="APG18" s="11"/>
      <c r="APH18" s="11"/>
      <c r="API18" s="11"/>
      <c r="APJ18" s="11"/>
      <c r="APK18" s="11"/>
      <c r="APL18" s="11"/>
      <c r="APM18" s="11"/>
      <c r="APN18" s="11"/>
      <c r="APO18" s="11"/>
      <c r="APP18" s="11"/>
      <c r="APQ18" s="11"/>
      <c r="APR18" s="11"/>
      <c r="APS18" s="11"/>
      <c r="APT18" s="11"/>
      <c r="APU18" s="11"/>
      <c r="APV18" s="11"/>
      <c r="APW18" s="11"/>
      <c r="APX18" s="11"/>
      <c r="APY18" s="11"/>
      <c r="APZ18" s="11"/>
      <c r="AQA18" s="11"/>
      <c r="AQB18" s="11"/>
      <c r="AQC18" s="11"/>
      <c r="AQD18" s="11"/>
      <c r="AQE18" s="11"/>
      <c r="AQF18" s="11"/>
      <c r="AQG18" s="11"/>
      <c r="AQH18" s="11"/>
      <c r="AQI18" s="11"/>
      <c r="AQJ18" s="11"/>
      <c r="AQK18" s="11"/>
      <c r="AQL18" s="11"/>
      <c r="AQM18" s="11"/>
      <c r="AQN18" s="11"/>
      <c r="AQO18" s="11"/>
      <c r="AQP18" s="11"/>
      <c r="AQQ18" s="11"/>
      <c r="AQR18" s="11"/>
      <c r="AQS18" s="11"/>
      <c r="AQT18" s="11"/>
      <c r="AQU18" s="11"/>
      <c r="AQV18" s="11"/>
      <c r="AQW18" s="11"/>
      <c r="AQX18" s="11"/>
      <c r="AQY18" s="11"/>
      <c r="AQZ18" s="11"/>
      <c r="ARA18" s="11"/>
      <c r="ARB18" s="11"/>
      <c r="ARC18" s="11"/>
      <c r="ARD18" s="11"/>
      <c r="ARE18" s="11"/>
      <c r="ARF18" s="11"/>
      <c r="ARG18" s="11"/>
      <c r="ARH18" s="11"/>
      <c r="ARI18" s="11"/>
      <c r="ARJ18" s="11"/>
      <c r="ARK18" s="11"/>
      <c r="ARL18" s="11"/>
      <c r="ARM18" s="11"/>
      <c r="ARN18" s="11"/>
      <c r="ARO18" s="11"/>
      <c r="ARP18" s="11"/>
      <c r="ARQ18" s="11"/>
      <c r="ARR18" s="11"/>
      <c r="ARS18" s="11"/>
      <c r="ART18" s="11"/>
      <c r="ARU18" s="11"/>
      <c r="ARV18" s="11"/>
      <c r="ARW18" s="11"/>
      <c r="ARX18" s="11"/>
      <c r="ARY18" s="11"/>
      <c r="ARZ18" s="11"/>
      <c r="ASA18" s="11"/>
      <c r="ASB18" s="11"/>
      <c r="ASC18" s="11"/>
      <c r="ASD18" s="11"/>
      <c r="ASE18" s="11"/>
      <c r="ASF18" s="11"/>
      <c r="ASG18" s="11"/>
      <c r="ASH18" s="11"/>
      <c r="ASI18" s="11"/>
      <c r="ASJ18" s="11"/>
      <c r="ASK18" s="11"/>
      <c r="ASL18" s="11"/>
      <c r="ASM18" s="11"/>
      <c r="ASN18" s="11"/>
      <c r="ASO18" s="11"/>
      <c r="ASP18" s="11"/>
      <c r="ASQ18" s="11"/>
      <c r="ASR18" s="11"/>
      <c r="ASS18" s="11"/>
      <c r="AST18" s="11"/>
      <c r="ASU18" s="11"/>
      <c r="ASV18" s="11"/>
      <c r="ASW18" s="11"/>
      <c r="ASX18" s="11"/>
      <c r="ASY18" s="11"/>
      <c r="ASZ18" s="11"/>
      <c r="ATA18" s="11"/>
      <c r="ATB18" s="11"/>
      <c r="ATC18" s="11"/>
      <c r="ATD18" s="11"/>
      <c r="ATE18" s="11"/>
      <c r="ATF18" s="11"/>
      <c r="ATG18" s="11"/>
      <c r="ATH18" s="11"/>
      <c r="ATI18" s="11"/>
      <c r="ATJ18" s="11"/>
      <c r="ATK18" s="11"/>
      <c r="ATL18" s="11"/>
      <c r="ATM18" s="11"/>
      <c r="ATN18" s="11"/>
      <c r="ATO18" s="11"/>
      <c r="ATP18" s="11"/>
      <c r="ATQ18" s="11"/>
      <c r="ATR18" s="11"/>
      <c r="ATS18" s="11"/>
      <c r="ATT18" s="11"/>
      <c r="ATU18" s="11"/>
      <c r="ATV18" s="11"/>
      <c r="ATW18" s="11"/>
      <c r="ATX18" s="11"/>
      <c r="ATY18" s="11"/>
      <c r="ATZ18" s="11"/>
      <c r="AUA18" s="11"/>
      <c r="AUB18" s="11"/>
      <c r="AUC18" s="11"/>
      <c r="AUD18" s="11"/>
      <c r="AUE18" s="11"/>
      <c r="AUF18" s="11"/>
      <c r="AUG18" s="11"/>
      <c r="AUH18" s="11"/>
      <c r="AUI18" s="11"/>
      <c r="AUJ18" s="11"/>
      <c r="AUK18" s="11"/>
      <c r="AUL18" s="11"/>
      <c r="AUM18" s="11"/>
      <c r="AUN18" s="11"/>
      <c r="AUO18" s="11"/>
      <c r="AUP18" s="11"/>
      <c r="AUQ18" s="11"/>
      <c r="AUR18" s="11"/>
      <c r="AUS18" s="11"/>
      <c r="AUT18" s="11"/>
      <c r="AUU18" s="11"/>
      <c r="AUV18" s="11"/>
      <c r="AUW18" s="11"/>
      <c r="AUX18" s="11"/>
      <c r="AUY18" s="11"/>
      <c r="AUZ18" s="11"/>
      <c r="AVA18" s="11"/>
      <c r="AVB18" s="11"/>
      <c r="AVC18" s="11"/>
      <c r="AVD18" s="11"/>
      <c r="AVE18" s="11"/>
      <c r="AVF18" s="11"/>
      <c r="AVG18" s="11"/>
      <c r="AVH18" s="11"/>
      <c r="AVI18" s="11"/>
      <c r="AVJ18" s="11"/>
      <c r="AVK18" s="11"/>
      <c r="AVL18" s="11"/>
      <c r="AVM18" s="11"/>
      <c r="AVN18" s="11"/>
      <c r="AVO18" s="11"/>
      <c r="AVP18" s="11"/>
      <c r="AVQ18" s="11"/>
      <c r="AVR18" s="11"/>
      <c r="AVS18" s="11"/>
      <c r="AVT18" s="11"/>
      <c r="AVU18" s="11"/>
      <c r="AVV18" s="11"/>
      <c r="AVW18" s="11"/>
      <c r="AVX18" s="11"/>
      <c r="AVY18" s="11"/>
      <c r="AVZ18" s="11"/>
      <c r="AWA18" s="11"/>
      <c r="AWB18" s="11"/>
      <c r="AWC18" s="11"/>
      <c r="AWD18" s="11"/>
      <c r="AWE18" s="11"/>
      <c r="AWF18" s="11"/>
      <c r="AWG18" s="11"/>
      <c r="AWH18" s="11"/>
      <c r="AWI18" s="11"/>
      <c r="AWJ18" s="11"/>
      <c r="AWK18" s="11"/>
      <c r="AWL18" s="11"/>
      <c r="AWM18" s="11"/>
      <c r="AWN18" s="11"/>
      <c r="AWO18" s="11"/>
      <c r="AWP18" s="11"/>
      <c r="AWQ18" s="11"/>
      <c r="AWR18" s="11"/>
      <c r="AWS18" s="11"/>
      <c r="AWT18" s="11"/>
      <c r="AWU18" s="11"/>
      <c r="AWV18" s="11"/>
      <c r="AWW18" s="11"/>
      <c r="AWX18" s="11"/>
      <c r="AWY18" s="11"/>
      <c r="AWZ18" s="11"/>
      <c r="AXA18" s="11"/>
      <c r="AXB18" s="11"/>
      <c r="AXC18" s="11"/>
      <c r="AXD18" s="11"/>
      <c r="AXE18" s="11"/>
      <c r="AXF18" s="11"/>
      <c r="AXG18" s="11"/>
      <c r="AXH18" s="11"/>
      <c r="AXI18" s="11"/>
      <c r="AXJ18" s="11"/>
      <c r="AXK18" s="11"/>
      <c r="AXL18" s="11"/>
      <c r="AXM18" s="11"/>
      <c r="AXN18" s="11"/>
      <c r="AXO18" s="11"/>
      <c r="AXP18" s="11"/>
      <c r="AXQ18" s="11"/>
      <c r="AXR18" s="11"/>
      <c r="AXS18" s="11"/>
      <c r="AXT18" s="11"/>
      <c r="AXU18" s="11"/>
      <c r="AXV18" s="11"/>
      <c r="AXW18" s="11"/>
      <c r="AXX18" s="11"/>
      <c r="AXY18" s="11"/>
      <c r="AXZ18" s="11"/>
      <c r="AYA18" s="11"/>
      <c r="AYB18" s="11"/>
      <c r="AYC18" s="11"/>
      <c r="AYD18" s="11"/>
      <c r="AYE18" s="11"/>
      <c r="AYF18" s="11"/>
      <c r="AYG18" s="11"/>
      <c r="AYH18" s="11"/>
      <c r="AYI18" s="11"/>
      <c r="AYJ18" s="11"/>
      <c r="AYK18" s="11"/>
      <c r="AYL18" s="11"/>
      <c r="AYM18" s="11"/>
      <c r="AYN18" s="11"/>
      <c r="AYO18" s="11"/>
      <c r="AYP18" s="11"/>
      <c r="AYQ18" s="11"/>
      <c r="AYR18" s="11"/>
      <c r="AYS18" s="11"/>
      <c r="AYT18" s="11"/>
      <c r="AYU18" s="11"/>
      <c r="AYV18" s="11"/>
      <c r="AYW18" s="11"/>
      <c r="AYX18" s="11"/>
      <c r="AYY18" s="11"/>
      <c r="AYZ18" s="11"/>
      <c r="AZA18" s="11"/>
      <c r="AZB18" s="11"/>
      <c r="AZC18" s="11"/>
      <c r="AZD18" s="11"/>
      <c r="AZE18" s="11"/>
      <c r="AZF18" s="11"/>
      <c r="AZG18" s="11"/>
      <c r="AZH18" s="11"/>
      <c r="AZI18" s="11"/>
      <c r="AZJ18" s="11"/>
      <c r="AZK18" s="11"/>
      <c r="AZL18" s="11"/>
      <c r="AZM18" s="11"/>
      <c r="AZN18" s="11"/>
      <c r="AZO18" s="11"/>
      <c r="AZP18" s="11"/>
      <c r="AZQ18" s="11"/>
      <c r="AZR18" s="11"/>
      <c r="AZS18" s="11"/>
      <c r="AZT18" s="11"/>
      <c r="AZU18" s="11"/>
      <c r="AZV18" s="11"/>
      <c r="AZW18" s="11"/>
      <c r="AZX18" s="11"/>
      <c r="AZY18" s="11"/>
      <c r="AZZ18" s="11"/>
      <c r="BAA18" s="11"/>
      <c r="BAB18" s="11"/>
      <c r="BAC18" s="11"/>
      <c r="BAD18" s="11"/>
      <c r="BAE18" s="11"/>
      <c r="BAF18" s="11"/>
      <c r="BAG18" s="11"/>
      <c r="BAH18" s="11"/>
      <c r="BAI18" s="11"/>
      <c r="BAJ18" s="11"/>
      <c r="BAK18" s="11"/>
      <c r="BAL18" s="11"/>
      <c r="BAM18" s="11"/>
      <c r="BAN18" s="11"/>
      <c r="BAO18" s="11"/>
      <c r="BAP18" s="11"/>
      <c r="BAQ18" s="11"/>
      <c r="BAR18" s="11"/>
      <c r="BAS18" s="11"/>
      <c r="BAT18" s="11"/>
      <c r="BAU18" s="11"/>
      <c r="BAV18" s="11"/>
      <c r="BAW18" s="11"/>
      <c r="BAX18" s="11"/>
      <c r="BAY18" s="11"/>
      <c r="BAZ18" s="11"/>
      <c r="BBA18" s="11"/>
      <c r="BBB18" s="11"/>
      <c r="BBC18" s="11"/>
      <c r="BBD18" s="11"/>
      <c r="BBE18" s="11"/>
      <c r="BBF18" s="11"/>
      <c r="BBG18" s="11"/>
      <c r="BBH18" s="11"/>
      <c r="BBI18" s="11"/>
      <c r="BBJ18" s="11"/>
      <c r="BBK18" s="11"/>
      <c r="BBL18" s="11"/>
      <c r="BBM18" s="11"/>
      <c r="BBN18" s="11"/>
      <c r="BBO18" s="11"/>
      <c r="BBP18" s="11"/>
      <c r="BBQ18" s="11"/>
      <c r="BBR18" s="11"/>
      <c r="BBS18" s="11"/>
      <c r="BBT18" s="11"/>
      <c r="BBU18" s="11"/>
      <c r="BBV18" s="11"/>
      <c r="BBW18" s="11"/>
      <c r="BBX18" s="11"/>
      <c r="BBY18" s="11"/>
      <c r="BBZ18" s="11"/>
      <c r="BCA18" s="11"/>
      <c r="BCB18" s="11"/>
      <c r="BCC18" s="11"/>
      <c r="BCD18" s="11"/>
      <c r="BCE18" s="11"/>
      <c r="BCF18" s="11"/>
      <c r="BCG18" s="11"/>
      <c r="BCH18" s="11"/>
      <c r="BCI18" s="11"/>
      <c r="BCJ18" s="11"/>
      <c r="BCK18" s="11"/>
      <c r="BCL18" s="11"/>
      <c r="BCM18" s="11"/>
      <c r="BCN18" s="11"/>
      <c r="BCO18" s="11"/>
      <c r="BCP18" s="11"/>
      <c r="BCQ18" s="11"/>
      <c r="BCR18" s="11"/>
      <c r="BCS18" s="11"/>
      <c r="BCT18" s="11"/>
      <c r="BCU18" s="11"/>
      <c r="BCV18" s="11"/>
      <c r="BCW18" s="11"/>
      <c r="BCX18" s="11"/>
      <c r="BCY18" s="11"/>
      <c r="BCZ18" s="11"/>
      <c r="BDA18" s="11"/>
      <c r="BDB18" s="11"/>
      <c r="BDC18" s="11"/>
      <c r="BDD18" s="11"/>
      <c r="BDE18" s="11"/>
      <c r="BDF18" s="11"/>
      <c r="BDG18" s="11"/>
      <c r="BDH18" s="11"/>
      <c r="BDI18" s="11"/>
      <c r="BDJ18" s="11"/>
      <c r="BDK18" s="11"/>
      <c r="BDL18" s="11"/>
      <c r="BDM18" s="11"/>
      <c r="BDN18" s="11"/>
      <c r="BDO18" s="11"/>
      <c r="BDP18" s="11"/>
      <c r="BDQ18" s="11"/>
      <c r="BDR18" s="11"/>
      <c r="BDS18" s="11"/>
      <c r="BDT18" s="11"/>
      <c r="BDU18" s="11"/>
      <c r="BDV18" s="11"/>
      <c r="BDW18" s="11"/>
      <c r="BDX18" s="11"/>
      <c r="BDY18" s="11"/>
      <c r="BDZ18" s="11"/>
      <c r="BEA18" s="11"/>
      <c r="BEB18" s="11"/>
      <c r="BEC18" s="11"/>
      <c r="BED18" s="11"/>
      <c r="BEE18" s="11"/>
      <c r="BEF18" s="11"/>
      <c r="BEG18" s="11"/>
      <c r="BEH18" s="11"/>
      <c r="BEI18" s="11"/>
      <c r="BEJ18" s="11"/>
      <c r="BEK18" s="11"/>
      <c r="BEL18" s="11"/>
      <c r="BEM18" s="11"/>
      <c r="BEN18" s="11"/>
      <c r="BEO18" s="11"/>
      <c r="BEP18" s="11"/>
      <c r="BEQ18" s="11"/>
      <c r="BER18" s="11"/>
      <c r="BES18" s="11"/>
      <c r="BET18" s="11"/>
      <c r="BEU18" s="11"/>
      <c r="BEV18" s="11"/>
      <c r="BEW18" s="11"/>
      <c r="BEX18" s="11"/>
      <c r="BEY18" s="11"/>
      <c r="BEZ18" s="11"/>
      <c r="BFA18" s="11"/>
      <c r="BFB18" s="11"/>
      <c r="BFC18" s="11"/>
      <c r="BFD18" s="11"/>
      <c r="BFE18" s="11"/>
      <c r="BFF18" s="11"/>
      <c r="BFG18" s="11"/>
      <c r="BFH18" s="11"/>
      <c r="BFI18" s="11"/>
      <c r="BFJ18" s="11"/>
      <c r="BFK18" s="11"/>
      <c r="BFL18" s="11"/>
      <c r="BFM18" s="11"/>
      <c r="BFN18" s="11"/>
      <c r="BFO18" s="11"/>
      <c r="BFP18" s="11"/>
      <c r="BFQ18" s="11"/>
      <c r="BFR18" s="11"/>
      <c r="BFS18" s="11"/>
      <c r="BFT18" s="11"/>
      <c r="BFU18" s="11"/>
      <c r="BFV18" s="11"/>
      <c r="BFW18" s="11"/>
      <c r="BFX18" s="11"/>
      <c r="BFY18" s="11"/>
      <c r="BFZ18" s="11"/>
      <c r="BGA18" s="11"/>
      <c r="BGB18" s="11"/>
      <c r="BGC18" s="11"/>
      <c r="BGD18" s="11"/>
      <c r="BGE18" s="11"/>
      <c r="BGF18" s="11"/>
      <c r="BGG18" s="11"/>
      <c r="BGH18" s="11"/>
      <c r="BGI18" s="11"/>
      <c r="BGJ18" s="11"/>
      <c r="BGK18" s="11"/>
      <c r="BGL18" s="11"/>
      <c r="BGM18" s="11"/>
      <c r="BGN18" s="11"/>
      <c r="BGO18" s="11"/>
      <c r="BGP18" s="11"/>
      <c r="BGQ18" s="11"/>
      <c r="BGR18" s="11"/>
      <c r="BGS18" s="11"/>
      <c r="BGT18" s="11"/>
      <c r="BGU18" s="11"/>
      <c r="BGV18" s="11"/>
      <c r="BGW18" s="11"/>
      <c r="BGX18" s="11"/>
      <c r="BGY18" s="11"/>
      <c r="BGZ18" s="11"/>
      <c r="BHA18" s="11"/>
      <c r="BHB18" s="11"/>
      <c r="BHC18" s="11"/>
      <c r="BHD18" s="11"/>
      <c r="BHE18" s="11"/>
      <c r="BHF18" s="11"/>
      <c r="BHG18" s="11"/>
      <c r="BHH18" s="11"/>
      <c r="BHI18" s="11"/>
      <c r="BHJ18" s="11"/>
      <c r="BHK18" s="11"/>
      <c r="BHL18" s="11"/>
      <c r="BHM18" s="11"/>
      <c r="BHN18" s="11"/>
      <c r="BHO18" s="11"/>
      <c r="BHP18" s="11"/>
      <c r="BHQ18" s="11"/>
      <c r="BHR18" s="11"/>
      <c r="BHS18" s="11"/>
      <c r="BHT18" s="11"/>
      <c r="BHU18" s="11"/>
      <c r="BHV18" s="11"/>
      <c r="BHW18" s="11"/>
      <c r="BHX18" s="11"/>
      <c r="BHY18" s="11"/>
      <c r="BHZ18" s="11"/>
      <c r="BIA18" s="11"/>
      <c r="BIB18" s="11"/>
      <c r="BIC18" s="11"/>
      <c r="BID18" s="11"/>
      <c r="BIE18" s="11"/>
      <c r="BIF18" s="11"/>
      <c r="BIG18" s="11"/>
      <c r="BIH18" s="11"/>
      <c r="BII18" s="11"/>
      <c r="BIJ18" s="11"/>
      <c r="BIK18" s="11"/>
      <c r="BIL18" s="11"/>
      <c r="BIM18" s="11"/>
      <c r="BIN18" s="11"/>
      <c r="BIO18" s="11"/>
      <c r="BIP18" s="11"/>
      <c r="BIQ18" s="11"/>
      <c r="BIR18" s="11"/>
      <c r="BIS18" s="11"/>
      <c r="BIT18" s="11"/>
      <c r="BIU18" s="11"/>
      <c r="BIV18" s="11"/>
      <c r="BIW18" s="11"/>
      <c r="BIX18" s="11"/>
      <c r="BIY18" s="11"/>
      <c r="BIZ18" s="11"/>
      <c r="BJA18" s="11"/>
      <c r="BJB18" s="11"/>
      <c r="BJC18" s="11"/>
      <c r="BJD18" s="11"/>
      <c r="BJE18" s="11"/>
      <c r="BJF18" s="11"/>
      <c r="BJG18" s="11"/>
      <c r="BJH18" s="11"/>
      <c r="BJI18" s="11"/>
      <c r="BJJ18" s="11"/>
      <c r="BJK18" s="11"/>
      <c r="BJL18" s="11"/>
      <c r="BJM18" s="11"/>
      <c r="BJN18" s="11"/>
      <c r="BJO18" s="11"/>
      <c r="BJP18" s="11"/>
      <c r="BJQ18" s="11"/>
      <c r="BJR18" s="11"/>
      <c r="BJS18" s="11"/>
      <c r="BJT18" s="11"/>
      <c r="BJU18" s="11"/>
      <c r="BJV18" s="11"/>
      <c r="BJW18" s="11"/>
      <c r="BJX18" s="11"/>
      <c r="BJY18" s="11"/>
      <c r="BJZ18" s="11"/>
      <c r="BKA18" s="11"/>
      <c r="BKB18" s="11"/>
      <c r="BKC18" s="11"/>
      <c r="BKD18" s="11"/>
      <c r="BKE18" s="11"/>
      <c r="BKF18" s="11"/>
      <c r="BKG18" s="11"/>
      <c r="BKH18" s="11"/>
      <c r="BKI18" s="11"/>
      <c r="BKJ18" s="11"/>
      <c r="BKK18" s="11"/>
      <c r="BKL18" s="11"/>
      <c r="BKM18" s="11"/>
      <c r="BKN18" s="11"/>
      <c r="BKO18" s="11"/>
      <c r="BKP18" s="11"/>
      <c r="BKQ18" s="11"/>
      <c r="BKR18" s="11"/>
      <c r="BKS18" s="11"/>
      <c r="BKT18" s="11"/>
      <c r="BKU18" s="11"/>
      <c r="BKV18" s="11"/>
      <c r="BKW18" s="11"/>
      <c r="BKX18" s="11"/>
      <c r="BKY18" s="11"/>
      <c r="BKZ18" s="11"/>
      <c r="BLA18" s="11"/>
      <c r="BLB18" s="11"/>
      <c r="BLC18" s="11"/>
      <c r="BLD18" s="11"/>
      <c r="BLE18" s="11"/>
      <c r="BLF18" s="11"/>
      <c r="BLG18" s="11"/>
      <c r="BLH18" s="11"/>
      <c r="BLI18" s="11"/>
      <c r="BLJ18" s="11"/>
      <c r="BLK18" s="11"/>
      <c r="BLL18" s="11"/>
      <c r="BLM18" s="11"/>
      <c r="BLN18" s="11"/>
      <c r="BLO18" s="11"/>
      <c r="BLP18" s="11"/>
      <c r="BLQ18" s="11"/>
      <c r="BLR18" s="11"/>
      <c r="BLS18" s="11"/>
      <c r="BLT18" s="11"/>
      <c r="BLU18" s="11"/>
      <c r="BLV18" s="11"/>
      <c r="BLW18" s="11"/>
      <c r="BLX18" s="11"/>
      <c r="BLY18" s="11"/>
      <c r="BLZ18" s="11"/>
      <c r="BMA18" s="11"/>
      <c r="BMB18" s="11"/>
      <c r="BMC18" s="11"/>
      <c r="BMD18" s="11"/>
      <c r="BME18" s="11"/>
      <c r="BMF18" s="11"/>
      <c r="BMG18" s="11"/>
      <c r="BMH18" s="11"/>
      <c r="BMI18" s="11"/>
      <c r="BMJ18" s="11"/>
      <c r="BMK18" s="11"/>
      <c r="BML18" s="11"/>
      <c r="BMM18" s="11"/>
      <c r="BMN18" s="11"/>
      <c r="BMO18" s="11"/>
      <c r="BMP18" s="11"/>
      <c r="BMQ18" s="11"/>
      <c r="BMR18" s="11"/>
      <c r="BMS18" s="11"/>
      <c r="BMT18" s="11"/>
      <c r="BMU18" s="11"/>
      <c r="BMV18" s="11"/>
      <c r="BMW18" s="11"/>
      <c r="BMX18" s="11"/>
      <c r="BMY18" s="11"/>
      <c r="BMZ18" s="11"/>
      <c r="BNA18" s="11"/>
      <c r="BNB18" s="11"/>
      <c r="BNC18" s="11"/>
      <c r="BND18" s="11"/>
      <c r="BNE18" s="11"/>
      <c r="BNF18" s="11"/>
      <c r="BNG18" s="11"/>
      <c r="BNH18" s="11"/>
      <c r="BNI18" s="11"/>
      <c r="BNJ18" s="11"/>
      <c r="BNK18" s="11"/>
      <c r="BNL18" s="11"/>
      <c r="BNM18" s="11"/>
      <c r="BNN18" s="11"/>
      <c r="BNO18" s="11"/>
      <c r="BNP18" s="11"/>
      <c r="BNQ18" s="11"/>
      <c r="BNR18" s="11"/>
      <c r="BNS18" s="11"/>
      <c r="BNT18" s="11"/>
      <c r="BNU18" s="11"/>
      <c r="BNV18" s="11"/>
      <c r="BNW18" s="11"/>
      <c r="BNX18" s="11"/>
      <c r="BNY18" s="11"/>
      <c r="BNZ18" s="11"/>
      <c r="BOA18" s="11"/>
      <c r="BOB18" s="11"/>
      <c r="BOC18" s="11"/>
      <c r="BOD18" s="11"/>
      <c r="BOE18" s="11"/>
      <c r="BOF18" s="11"/>
      <c r="BOG18" s="11"/>
      <c r="BOH18" s="11"/>
      <c r="BOI18" s="11"/>
      <c r="BOJ18" s="11"/>
      <c r="BOK18" s="11"/>
      <c r="BOL18" s="11"/>
      <c r="BOM18" s="11"/>
      <c r="BON18" s="11"/>
      <c r="BOO18" s="11"/>
      <c r="BOP18" s="11"/>
      <c r="BOQ18" s="11"/>
      <c r="BOR18" s="11"/>
      <c r="BOS18" s="11"/>
      <c r="BOT18" s="11"/>
      <c r="BOU18" s="11"/>
      <c r="BOV18" s="11"/>
      <c r="BOW18" s="11"/>
      <c r="BOX18" s="11"/>
      <c r="BOY18" s="11"/>
      <c r="BOZ18" s="11"/>
      <c r="BPA18" s="11"/>
      <c r="BPB18" s="11"/>
      <c r="BPC18" s="11"/>
      <c r="BPD18" s="11"/>
      <c r="BPE18" s="11"/>
      <c r="BPF18" s="11"/>
      <c r="BPG18" s="11"/>
      <c r="BPH18" s="11"/>
      <c r="BPI18" s="11"/>
      <c r="BPJ18" s="11"/>
      <c r="BPK18" s="11"/>
      <c r="BPL18" s="11"/>
      <c r="BPM18" s="11"/>
      <c r="BPN18" s="11"/>
      <c r="BPO18" s="11"/>
      <c r="BPP18" s="11"/>
      <c r="BPQ18" s="11"/>
      <c r="BPR18" s="11"/>
      <c r="BPS18" s="11"/>
      <c r="BPT18" s="11"/>
      <c r="BPU18" s="11"/>
      <c r="BPV18" s="11"/>
      <c r="BPW18" s="11"/>
      <c r="BPX18" s="11"/>
      <c r="BPY18" s="11"/>
      <c r="BPZ18" s="11"/>
      <c r="BQA18" s="11"/>
      <c r="BQB18" s="11"/>
      <c r="BQC18" s="11"/>
      <c r="BQD18" s="11"/>
      <c r="BQE18" s="11"/>
      <c r="BQF18" s="11"/>
      <c r="BQG18" s="11"/>
      <c r="BQH18" s="11"/>
      <c r="BQI18" s="11"/>
      <c r="BQJ18" s="11"/>
      <c r="BQK18" s="11"/>
      <c r="BQL18" s="11"/>
      <c r="BQM18" s="11"/>
      <c r="BQN18" s="11"/>
      <c r="BQO18" s="11"/>
      <c r="BQP18" s="11"/>
      <c r="BQQ18" s="11"/>
      <c r="BQR18" s="11"/>
      <c r="BQS18" s="11"/>
      <c r="BQT18" s="11"/>
      <c r="BQU18" s="11"/>
      <c r="BQV18" s="11"/>
      <c r="BQW18" s="11"/>
      <c r="BQX18" s="11"/>
      <c r="BQY18" s="11"/>
      <c r="BQZ18" s="11"/>
      <c r="BRA18" s="11"/>
      <c r="BRB18" s="11"/>
      <c r="BRC18" s="11"/>
      <c r="BRD18" s="11"/>
      <c r="BRE18" s="11"/>
      <c r="BRF18" s="11"/>
      <c r="BRG18" s="11"/>
      <c r="BRH18" s="11"/>
      <c r="BRI18" s="11"/>
      <c r="BRJ18" s="11"/>
      <c r="BRK18" s="11"/>
      <c r="BRL18" s="11"/>
      <c r="BRM18" s="11"/>
      <c r="BRN18" s="11"/>
      <c r="BRO18" s="11"/>
      <c r="BRP18" s="11"/>
      <c r="BRQ18" s="11"/>
      <c r="BRR18" s="11"/>
      <c r="BRS18" s="11"/>
      <c r="BRT18" s="11"/>
      <c r="BRU18" s="11"/>
      <c r="BRV18" s="11"/>
      <c r="BRW18" s="11"/>
      <c r="BRX18" s="11"/>
      <c r="BRY18" s="11"/>
      <c r="BRZ18" s="11"/>
      <c r="BSA18" s="11"/>
      <c r="BSB18" s="11"/>
      <c r="BSC18" s="11"/>
      <c r="BSD18" s="11"/>
      <c r="BSE18" s="11"/>
      <c r="BSF18" s="11"/>
      <c r="BSG18" s="11"/>
      <c r="BSH18" s="11"/>
      <c r="BSI18" s="11"/>
      <c r="BSJ18" s="11"/>
      <c r="BSK18" s="11"/>
      <c r="BSL18" s="11"/>
      <c r="BSM18" s="11"/>
      <c r="BSN18" s="11"/>
      <c r="BSO18" s="11"/>
      <c r="BSP18" s="11"/>
      <c r="BSQ18" s="11"/>
      <c r="BSR18" s="11"/>
      <c r="BSS18" s="11"/>
      <c r="BST18" s="11"/>
      <c r="BSU18" s="11"/>
      <c r="BSV18" s="11"/>
      <c r="BSW18" s="11"/>
      <c r="BSX18" s="11"/>
      <c r="BSY18" s="11"/>
      <c r="BSZ18" s="11"/>
      <c r="BTA18" s="11"/>
      <c r="BTB18" s="11"/>
      <c r="BTC18" s="11"/>
      <c r="BTD18" s="11"/>
      <c r="BTE18" s="11"/>
      <c r="BTF18" s="11"/>
      <c r="BTG18" s="11"/>
      <c r="BTH18" s="11"/>
      <c r="BTI18" s="11"/>
      <c r="BTJ18" s="11"/>
      <c r="BTK18" s="11"/>
      <c r="BTL18" s="11"/>
      <c r="BTM18" s="11"/>
      <c r="BTN18" s="11"/>
      <c r="BTO18" s="11"/>
      <c r="BTP18" s="11"/>
      <c r="BTQ18" s="11"/>
      <c r="BTR18" s="11"/>
      <c r="BTS18" s="11"/>
      <c r="BTT18" s="11"/>
      <c r="BTU18" s="11"/>
      <c r="BTV18" s="11"/>
      <c r="BTW18" s="11"/>
      <c r="BTX18" s="11"/>
      <c r="BTY18" s="11"/>
      <c r="BTZ18" s="11"/>
      <c r="BUA18" s="11"/>
      <c r="BUB18" s="11"/>
      <c r="BUC18" s="11"/>
      <c r="BUD18" s="11"/>
      <c r="BUE18" s="11"/>
      <c r="BUF18" s="11"/>
      <c r="BUG18" s="11"/>
      <c r="BUH18" s="11"/>
      <c r="BUI18" s="11"/>
      <c r="BUJ18" s="11"/>
      <c r="BUK18" s="11"/>
      <c r="BUL18" s="11"/>
      <c r="BUM18" s="11"/>
      <c r="BUN18" s="11"/>
      <c r="BUO18" s="11"/>
      <c r="BUP18" s="11"/>
      <c r="BUQ18" s="11"/>
      <c r="BUR18" s="11"/>
      <c r="BUS18" s="11"/>
      <c r="BUT18" s="11"/>
      <c r="BUU18" s="11"/>
      <c r="BUV18" s="11"/>
      <c r="BUW18" s="11"/>
      <c r="BUX18" s="11"/>
      <c r="BUY18" s="11"/>
      <c r="BUZ18" s="11"/>
      <c r="BVA18" s="11"/>
      <c r="BVB18" s="11"/>
      <c r="BVC18" s="11"/>
      <c r="BVD18" s="11"/>
      <c r="BVE18" s="11"/>
      <c r="BVF18" s="11"/>
      <c r="BVG18" s="11"/>
      <c r="BVH18" s="11"/>
      <c r="BVI18" s="11"/>
      <c r="BVJ18" s="11"/>
      <c r="BVK18" s="11"/>
      <c r="BVL18" s="11"/>
      <c r="BVM18" s="11"/>
      <c r="BVN18" s="11"/>
      <c r="BVO18" s="11"/>
      <c r="BVP18" s="11"/>
      <c r="BVQ18" s="11"/>
      <c r="BVR18" s="11"/>
      <c r="BVS18" s="11"/>
      <c r="BVT18" s="11"/>
      <c r="BVU18" s="11"/>
      <c r="BVV18" s="11"/>
      <c r="BVW18" s="11"/>
      <c r="BVX18" s="11"/>
      <c r="BVY18" s="11"/>
      <c r="BVZ18" s="11"/>
      <c r="BWA18" s="11"/>
      <c r="BWB18" s="11"/>
      <c r="BWC18" s="11"/>
      <c r="BWD18" s="11"/>
      <c r="BWE18" s="11"/>
      <c r="BWF18" s="11"/>
      <c r="BWG18" s="11"/>
      <c r="BWH18" s="11"/>
      <c r="BWI18" s="11"/>
      <c r="BWJ18" s="11"/>
      <c r="BWK18" s="11"/>
      <c r="BWL18" s="11"/>
      <c r="BWM18" s="11"/>
      <c r="BWN18" s="11"/>
      <c r="BWO18" s="11"/>
      <c r="BWP18" s="11"/>
      <c r="BWQ18" s="11"/>
      <c r="BWR18" s="11"/>
      <c r="BWS18" s="11"/>
      <c r="BWT18" s="11"/>
      <c r="BWU18" s="11"/>
      <c r="BWV18" s="11"/>
      <c r="BWW18" s="11"/>
      <c r="BWX18" s="11"/>
      <c r="BWY18" s="11"/>
      <c r="BWZ18" s="11"/>
      <c r="BXA18" s="11"/>
      <c r="BXB18" s="11"/>
      <c r="BXC18" s="11"/>
      <c r="BXD18" s="11"/>
      <c r="BXE18" s="11"/>
      <c r="BXF18" s="11"/>
      <c r="BXG18" s="11"/>
      <c r="BXH18" s="11"/>
      <c r="BXI18" s="11"/>
      <c r="BXJ18" s="11"/>
      <c r="BXK18" s="11"/>
      <c r="BXL18" s="11"/>
      <c r="BXM18" s="11"/>
      <c r="BXN18" s="11"/>
      <c r="BXO18" s="11"/>
      <c r="BXP18" s="11"/>
      <c r="BXQ18" s="11"/>
      <c r="BXR18" s="11"/>
      <c r="BXS18" s="11"/>
      <c r="BXT18" s="11"/>
      <c r="BXU18" s="11"/>
      <c r="BXV18" s="11"/>
      <c r="BXW18" s="11"/>
      <c r="BXX18" s="11"/>
      <c r="BXY18" s="11"/>
      <c r="BXZ18" s="11"/>
      <c r="BYA18" s="11"/>
      <c r="BYB18" s="11"/>
      <c r="BYC18" s="11"/>
      <c r="BYD18" s="11"/>
      <c r="BYE18" s="11"/>
      <c r="BYF18" s="11"/>
      <c r="BYG18" s="11"/>
      <c r="BYH18" s="11"/>
      <c r="BYI18" s="11"/>
      <c r="BYJ18" s="11"/>
      <c r="BYK18" s="11"/>
      <c r="BYL18" s="11"/>
      <c r="BYM18" s="11"/>
      <c r="BYN18" s="11"/>
      <c r="BYO18" s="11"/>
      <c r="BYP18" s="11"/>
      <c r="BYQ18" s="11"/>
      <c r="BYR18" s="11"/>
      <c r="BYS18" s="11"/>
      <c r="BYT18" s="11"/>
      <c r="BYU18" s="11"/>
      <c r="BYV18" s="11"/>
      <c r="BYW18" s="11"/>
      <c r="BYX18" s="11"/>
      <c r="BYY18" s="11"/>
      <c r="BYZ18" s="11"/>
      <c r="BZA18" s="11"/>
      <c r="BZB18" s="11"/>
      <c r="BZC18" s="11"/>
      <c r="BZD18" s="11"/>
      <c r="BZE18" s="11"/>
      <c r="BZF18" s="11"/>
      <c r="BZG18" s="11"/>
      <c r="BZH18" s="11"/>
      <c r="BZI18" s="11"/>
      <c r="BZJ18" s="11"/>
      <c r="BZK18" s="11"/>
      <c r="BZL18" s="11"/>
      <c r="BZM18" s="11"/>
      <c r="BZN18" s="11"/>
      <c r="BZO18" s="11"/>
      <c r="BZP18" s="11"/>
      <c r="BZQ18" s="11"/>
      <c r="BZR18" s="11"/>
      <c r="BZS18" s="11"/>
      <c r="BZT18" s="11"/>
      <c r="BZU18" s="11"/>
      <c r="BZV18" s="11"/>
      <c r="BZW18" s="11"/>
      <c r="BZX18" s="11"/>
      <c r="BZY18" s="11"/>
      <c r="BZZ18" s="11"/>
      <c r="CAA18" s="11"/>
      <c r="CAB18" s="11"/>
      <c r="CAC18" s="11"/>
      <c r="CAD18" s="11"/>
      <c r="CAE18" s="11"/>
      <c r="CAF18" s="11"/>
      <c r="CAG18" s="11"/>
      <c r="CAH18" s="11"/>
      <c r="CAI18" s="11"/>
      <c r="CAJ18" s="11"/>
      <c r="CAK18" s="11"/>
      <c r="CAL18" s="11"/>
      <c r="CAM18" s="11"/>
      <c r="CAN18" s="11"/>
      <c r="CAO18" s="11"/>
      <c r="CAP18" s="11"/>
      <c r="CAQ18" s="11"/>
      <c r="CAR18" s="11"/>
      <c r="CAS18" s="11"/>
      <c r="CAT18" s="11"/>
      <c r="CAU18" s="11"/>
      <c r="CAV18" s="11"/>
      <c r="CAW18" s="11"/>
      <c r="CAX18" s="11"/>
      <c r="CAY18" s="11"/>
      <c r="CAZ18" s="11"/>
      <c r="CBA18" s="11"/>
      <c r="CBB18" s="11"/>
      <c r="CBC18" s="11"/>
      <c r="CBD18" s="11"/>
      <c r="CBE18" s="11"/>
      <c r="CBF18" s="11"/>
      <c r="CBG18" s="11"/>
      <c r="CBH18" s="11"/>
      <c r="CBI18" s="11"/>
      <c r="CBJ18" s="11"/>
      <c r="CBK18" s="11"/>
      <c r="CBL18" s="11"/>
      <c r="CBM18" s="11"/>
      <c r="CBN18" s="11"/>
      <c r="CBO18" s="11"/>
      <c r="CBP18" s="11"/>
      <c r="CBQ18" s="11"/>
      <c r="CBR18" s="11"/>
      <c r="CBS18" s="11"/>
      <c r="CBT18" s="11"/>
      <c r="CBU18" s="11"/>
      <c r="CBV18" s="11"/>
      <c r="CBW18" s="11"/>
      <c r="CBX18" s="11"/>
      <c r="CBY18" s="11"/>
      <c r="CBZ18" s="11"/>
      <c r="CCA18" s="11"/>
      <c r="CCB18" s="11"/>
      <c r="CCC18" s="11"/>
      <c r="CCD18" s="11"/>
      <c r="CCE18" s="11"/>
      <c r="CCF18" s="11"/>
      <c r="CCG18" s="11"/>
      <c r="CCH18" s="11"/>
      <c r="CCI18" s="11"/>
      <c r="CCJ18" s="11"/>
      <c r="CCK18" s="11"/>
      <c r="CCL18" s="11"/>
      <c r="CCM18" s="11"/>
      <c r="CCN18" s="11"/>
      <c r="CCO18" s="11"/>
      <c r="CCP18" s="11"/>
      <c r="CCQ18" s="11"/>
      <c r="CCR18" s="11"/>
      <c r="CCS18" s="11"/>
      <c r="CCT18" s="11"/>
      <c r="CCU18" s="11"/>
      <c r="CCV18" s="11"/>
      <c r="CCW18" s="11"/>
      <c r="CCX18" s="11"/>
      <c r="CCY18" s="11"/>
      <c r="CCZ18" s="11"/>
      <c r="CDA18" s="11"/>
      <c r="CDB18" s="11"/>
      <c r="CDC18" s="11"/>
      <c r="CDD18" s="11"/>
      <c r="CDE18" s="11"/>
      <c r="CDF18" s="11"/>
      <c r="CDG18" s="11"/>
      <c r="CDH18" s="11"/>
      <c r="CDI18" s="11"/>
      <c r="CDJ18" s="11"/>
      <c r="CDK18" s="11"/>
      <c r="CDL18" s="11"/>
      <c r="CDM18" s="11"/>
      <c r="CDN18" s="11"/>
      <c r="CDO18" s="11"/>
      <c r="CDP18" s="11"/>
      <c r="CDQ18" s="11"/>
      <c r="CDR18" s="11"/>
      <c r="CDS18" s="11"/>
      <c r="CDT18" s="11"/>
      <c r="CDU18" s="11"/>
      <c r="CDV18" s="11"/>
      <c r="CDW18" s="11"/>
      <c r="CDX18" s="11"/>
      <c r="CDY18" s="11"/>
      <c r="CDZ18" s="11"/>
      <c r="CEA18" s="11"/>
      <c r="CEB18" s="11"/>
      <c r="CEC18" s="11"/>
      <c r="CED18" s="11"/>
      <c r="CEE18" s="11"/>
      <c r="CEF18" s="11"/>
      <c r="CEG18" s="11"/>
      <c r="CEH18" s="11"/>
      <c r="CEI18" s="11"/>
      <c r="CEJ18" s="11"/>
      <c r="CEK18" s="11"/>
      <c r="CEL18" s="11"/>
      <c r="CEM18" s="11"/>
      <c r="CEN18" s="11"/>
      <c r="CEO18" s="11"/>
      <c r="CEP18" s="11"/>
      <c r="CEQ18" s="11"/>
      <c r="CER18" s="11"/>
      <c r="CES18" s="11"/>
      <c r="CET18" s="11"/>
      <c r="CEU18" s="11"/>
      <c r="CEV18" s="11"/>
      <c r="CEW18" s="11"/>
      <c r="CEX18" s="11"/>
      <c r="CEY18" s="11"/>
      <c r="CEZ18" s="11"/>
      <c r="CFA18" s="11"/>
      <c r="CFB18" s="11"/>
      <c r="CFC18" s="11"/>
      <c r="CFD18" s="11"/>
      <c r="CFE18" s="11"/>
      <c r="CFF18" s="11"/>
      <c r="CFG18" s="11"/>
      <c r="CFH18" s="11"/>
      <c r="CFI18" s="11"/>
      <c r="CFJ18" s="11"/>
      <c r="CFK18" s="11"/>
      <c r="CFL18" s="11"/>
      <c r="CFM18" s="11"/>
      <c r="CFN18" s="11"/>
      <c r="CFO18" s="11"/>
      <c r="CFP18" s="11"/>
      <c r="CFQ18" s="11"/>
      <c r="CFR18" s="11"/>
      <c r="CFS18" s="11"/>
      <c r="CFT18" s="11"/>
      <c r="CFU18" s="11"/>
      <c r="CFV18" s="11"/>
      <c r="CFW18" s="11"/>
      <c r="CFX18" s="11"/>
      <c r="CFY18" s="11"/>
      <c r="CFZ18" s="11"/>
      <c r="CGA18" s="11"/>
      <c r="CGB18" s="11"/>
      <c r="CGC18" s="11"/>
      <c r="CGD18" s="11"/>
      <c r="CGE18" s="11"/>
      <c r="CGF18" s="11"/>
      <c r="CGG18" s="11"/>
      <c r="CGH18" s="11"/>
      <c r="CGI18" s="11"/>
      <c r="CGJ18" s="11"/>
      <c r="CGK18" s="11"/>
      <c r="CGL18" s="11"/>
      <c r="CGM18" s="11"/>
      <c r="CGN18" s="11"/>
      <c r="CGO18" s="11"/>
      <c r="CGP18" s="11"/>
      <c r="CGQ18" s="11"/>
      <c r="CGR18" s="11"/>
      <c r="CGS18" s="11"/>
      <c r="CGT18" s="11"/>
      <c r="CGU18" s="11"/>
      <c r="CGV18" s="11"/>
      <c r="CGW18" s="11"/>
      <c r="CGX18" s="11"/>
      <c r="CGY18" s="11"/>
      <c r="CGZ18" s="11"/>
      <c r="CHA18" s="11"/>
      <c r="CHB18" s="11"/>
      <c r="CHC18" s="11"/>
      <c r="CHD18" s="11"/>
      <c r="CHE18" s="11"/>
      <c r="CHF18" s="11"/>
      <c r="CHG18" s="11"/>
      <c r="CHH18" s="11"/>
      <c r="CHI18" s="11"/>
      <c r="CHJ18" s="11"/>
      <c r="CHK18" s="11"/>
      <c r="CHL18" s="11"/>
      <c r="CHM18" s="11"/>
      <c r="CHN18" s="11"/>
      <c r="CHO18" s="11"/>
      <c r="CHP18" s="11"/>
      <c r="CHQ18" s="11"/>
      <c r="CHR18" s="11"/>
      <c r="CHS18" s="11"/>
      <c r="CHT18" s="11"/>
      <c r="CHU18" s="11"/>
      <c r="CHV18" s="11"/>
      <c r="CHW18" s="11"/>
      <c r="CHX18" s="11"/>
      <c r="CHY18" s="11"/>
      <c r="CHZ18" s="11"/>
      <c r="CIA18" s="11"/>
      <c r="CIB18" s="11"/>
      <c r="CIC18" s="11"/>
      <c r="CID18" s="11"/>
      <c r="CIE18" s="11"/>
      <c r="CIF18" s="11"/>
      <c r="CIG18" s="11"/>
      <c r="CIH18" s="11"/>
      <c r="CII18" s="11"/>
      <c r="CIJ18" s="11"/>
      <c r="CIK18" s="11"/>
      <c r="CIL18" s="11"/>
      <c r="CIM18" s="11"/>
      <c r="CIN18" s="11"/>
      <c r="CIO18" s="11"/>
      <c r="CIP18" s="11"/>
      <c r="CIQ18" s="11"/>
      <c r="CIR18" s="11"/>
      <c r="CIS18" s="11"/>
      <c r="CIT18" s="11"/>
      <c r="CIU18" s="11"/>
      <c r="CIV18" s="11"/>
      <c r="CIW18" s="11"/>
      <c r="CIX18" s="11"/>
      <c r="CIY18" s="11"/>
      <c r="CIZ18" s="11"/>
      <c r="CJA18" s="11"/>
      <c r="CJB18" s="11"/>
      <c r="CJC18" s="11"/>
      <c r="CJD18" s="11"/>
      <c r="CJE18" s="11"/>
      <c r="CJF18" s="11"/>
      <c r="CJG18" s="11"/>
      <c r="CJH18" s="11"/>
      <c r="CJI18" s="11"/>
      <c r="CJJ18" s="11"/>
      <c r="CJK18" s="11"/>
      <c r="CJL18" s="11"/>
      <c r="CJM18" s="11"/>
      <c r="CJN18" s="11"/>
      <c r="CJO18" s="11"/>
      <c r="CJP18" s="11"/>
      <c r="CJQ18" s="11"/>
      <c r="CJR18" s="11"/>
      <c r="CJS18" s="11"/>
      <c r="CJT18" s="11"/>
      <c r="CJU18" s="11"/>
      <c r="CJV18" s="11"/>
      <c r="CJW18" s="11"/>
      <c r="CJX18" s="11"/>
      <c r="CJY18" s="11"/>
      <c r="CJZ18" s="11"/>
      <c r="CKA18" s="11"/>
      <c r="CKB18" s="11"/>
      <c r="CKC18" s="11"/>
      <c r="CKD18" s="11"/>
      <c r="CKE18" s="11"/>
      <c r="CKF18" s="11"/>
      <c r="CKG18" s="11"/>
      <c r="CKH18" s="11"/>
      <c r="CKI18" s="11"/>
      <c r="CKJ18" s="11"/>
      <c r="CKK18" s="11"/>
      <c r="CKL18" s="11"/>
      <c r="CKM18" s="11"/>
      <c r="CKN18" s="11"/>
      <c r="CKO18" s="11"/>
      <c r="CKP18" s="11"/>
      <c r="CKQ18" s="11"/>
      <c r="CKR18" s="11"/>
      <c r="CKS18" s="11"/>
      <c r="CKT18" s="11"/>
      <c r="CKU18" s="11"/>
      <c r="CKV18" s="11"/>
      <c r="CKW18" s="11"/>
      <c r="CKX18" s="11"/>
      <c r="CKY18" s="11"/>
      <c r="CKZ18" s="11"/>
      <c r="CLA18" s="11"/>
      <c r="CLB18" s="11"/>
      <c r="CLC18" s="11"/>
      <c r="CLD18" s="11"/>
      <c r="CLE18" s="11"/>
      <c r="CLF18" s="11"/>
      <c r="CLG18" s="11"/>
      <c r="CLH18" s="11"/>
      <c r="CLI18" s="11"/>
      <c r="CLJ18" s="11"/>
      <c r="CLK18" s="11"/>
      <c r="CLL18" s="11"/>
      <c r="CLM18" s="11"/>
      <c r="CLN18" s="11"/>
      <c r="CLO18" s="11"/>
      <c r="CLP18" s="11"/>
      <c r="CLQ18" s="11"/>
      <c r="CLR18" s="11"/>
      <c r="CLS18" s="11"/>
      <c r="CLT18" s="11"/>
      <c r="CLU18" s="11"/>
      <c r="CLV18" s="11"/>
      <c r="CLW18" s="11"/>
      <c r="CLX18" s="11"/>
      <c r="CLY18" s="11"/>
      <c r="CLZ18" s="11"/>
      <c r="CMA18" s="11"/>
      <c r="CMB18" s="11"/>
      <c r="CMC18" s="11"/>
      <c r="CMD18" s="11"/>
      <c r="CME18" s="11"/>
      <c r="CMF18" s="11"/>
      <c r="CMG18" s="11"/>
      <c r="CMH18" s="11"/>
      <c r="CMI18" s="11"/>
      <c r="CMJ18" s="11"/>
      <c r="CMK18" s="11"/>
      <c r="CML18" s="11"/>
      <c r="CMM18" s="11"/>
      <c r="CMN18" s="11"/>
      <c r="CMO18" s="11"/>
      <c r="CMP18" s="11"/>
      <c r="CMQ18" s="11"/>
      <c r="CMR18" s="11"/>
      <c r="CMS18" s="11"/>
      <c r="CMT18" s="11"/>
      <c r="CMU18" s="11"/>
      <c r="CMV18" s="11"/>
      <c r="CMW18" s="11"/>
      <c r="CMX18" s="11"/>
      <c r="CMY18" s="11"/>
      <c r="CMZ18" s="11"/>
      <c r="CNA18" s="11"/>
      <c r="CNB18" s="11"/>
      <c r="CNC18" s="11"/>
      <c r="CND18" s="11"/>
      <c r="CNE18" s="11"/>
      <c r="CNF18" s="11"/>
      <c r="CNG18" s="11"/>
      <c r="CNH18" s="11"/>
      <c r="CNI18" s="11"/>
      <c r="CNJ18" s="11"/>
      <c r="CNK18" s="11"/>
      <c r="CNL18" s="11"/>
      <c r="CNM18" s="11"/>
      <c r="CNN18" s="11"/>
      <c r="CNO18" s="11"/>
      <c r="CNP18" s="11"/>
      <c r="CNQ18" s="11"/>
      <c r="CNR18" s="11"/>
      <c r="CNS18" s="11"/>
      <c r="CNT18" s="11"/>
      <c r="CNU18" s="11"/>
      <c r="CNV18" s="11"/>
      <c r="CNW18" s="11"/>
      <c r="CNX18" s="11"/>
      <c r="CNY18" s="11"/>
      <c r="CNZ18" s="11"/>
      <c r="COA18" s="11"/>
      <c r="COB18" s="11"/>
      <c r="COC18" s="11"/>
      <c r="COD18" s="11"/>
      <c r="COE18" s="11"/>
      <c r="COF18" s="11"/>
      <c r="COG18" s="11"/>
      <c r="COH18" s="11"/>
      <c r="COI18" s="11"/>
      <c r="COJ18" s="11"/>
      <c r="COK18" s="11"/>
      <c r="COL18" s="11"/>
      <c r="COM18" s="11"/>
      <c r="CON18" s="11"/>
      <c r="COO18" s="11"/>
      <c r="COP18" s="11"/>
      <c r="COQ18" s="11"/>
      <c r="COR18" s="11"/>
      <c r="COS18" s="11"/>
      <c r="COT18" s="11"/>
      <c r="COU18" s="11"/>
      <c r="COV18" s="11"/>
      <c r="COW18" s="11"/>
      <c r="COX18" s="11"/>
      <c r="COY18" s="11"/>
      <c r="COZ18" s="11"/>
      <c r="CPA18" s="11"/>
      <c r="CPB18" s="11"/>
      <c r="CPC18" s="11"/>
      <c r="CPD18" s="11"/>
      <c r="CPE18" s="11"/>
      <c r="CPF18" s="11"/>
      <c r="CPG18" s="11"/>
      <c r="CPH18" s="11"/>
      <c r="CPI18" s="11"/>
      <c r="CPJ18" s="11"/>
      <c r="CPK18" s="11"/>
      <c r="CPL18" s="11"/>
      <c r="CPM18" s="11"/>
      <c r="CPN18" s="11"/>
      <c r="CPO18" s="11"/>
      <c r="CPP18" s="11"/>
      <c r="CPQ18" s="11"/>
      <c r="CPR18" s="11"/>
      <c r="CPS18" s="11"/>
      <c r="CPT18" s="11"/>
      <c r="CPU18" s="11"/>
      <c r="CPV18" s="11"/>
      <c r="CPW18" s="11"/>
      <c r="CPX18" s="11"/>
      <c r="CPY18" s="11"/>
      <c r="CPZ18" s="11"/>
      <c r="CQA18" s="11"/>
      <c r="CQB18" s="11"/>
      <c r="CQC18" s="11"/>
      <c r="CQD18" s="11"/>
      <c r="CQE18" s="11"/>
      <c r="CQF18" s="11"/>
      <c r="CQG18" s="11"/>
      <c r="CQH18" s="11"/>
      <c r="CQI18" s="11"/>
      <c r="CQJ18" s="11"/>
      <c r="CQK18" s="11"/>
      <c r="CQL18" s="11"/>
      <c r="CQM18" s="11"/>
      <c r="CQN18" s="11"/>
      <c r="CQO18" s="11"/>
      <c r="CQP18" s="11"/>
      <c r="CQQ18" s="11"/>
      <c r="CQR18" s="11"/>
      <c r="CQS18" s="11"/>
      <c r="CQT18" s="11"/>
      <c r="CQU18" s="11"/>
      <c r="CQV18" s="11"/>
      <c r="CQW18" s="11"/>
      <c r="CQX18" s="11"/>
      <c r="CQY18" s="11"/>
      <c r="CQZ18" s="11"/>
      <c r="CRA18" s="11"/>
      <c r="CRB18" s="11"/>
      <c r="CRC18" s="11"/>
      <c r="CRD18" s="11"/>
      <c r="CRE18" s="11"/>
      <c r="CRF18" s="11"/>
      <c r="CRG18" s="11"/>
      <c r="CRH18" s="11"/>
      <c r="CRI18" s="11"/>
      <c r="CRJ18" s="11"/>
      <c r="CRK18" s="11"/>
      <c r="CRL18" s="11"/>
      <c r="CRM18" s="11"/>
      <c r="CRN18" s="11"/>
      <c r="CRO18" s="11"/>
      <c r="CRP18" s="11"/>
      <c r="CRQ18" s="11"/>
      <c r="CRR18" s="11"/>
      <c r="CRS18" s="11"/>
      <c r="CRT18" s="11"/>
      <c r="CRU18" s="11"/>
      <c r="CRV18" s="11"/>
      <c r="CRW18" s="11"/>
      <c r="CRX18" s="11"/>
      <c r="CRY18" s="11"/>
      <c r="CRZ18" s="11"/>
      <c r="CSA18" s="11"/>
      <c r="CSB18" s="11"/>
      <c r="CSC18" s="11"/>
      <c r="CSD18" s="11"/>
      <c r="CSE18" s="11"/>
      <c r="CSF18" s="11"/>
      <c r="CSG18" s="11"/>
      <c r="CSH18" s="11"/>
      <c r="CSI18" s="11"/>
      <c r="CSJ18" s="11"/>
      <c r="CSK18" s="11"/>
      <c r="CSL18" s="11"/>
      <c r="CSM18" s="11"/>
      <c r="CSN18" s="11"/>
      <c r="CSO18" s="11"/>
      <c r="CSP18" s="11"/>
      <c r="CSQ18" s="11"/>
      <c r="CSR18" s="11"/>
      <c r="CSS18" s="11"/>
      <c r="CST18" s="11"/>
      <c r="CSU18" s="11"/>
      <c r="CSV18" s="11"/>
      <c r="CSW18" s="11"/>
      <c r="CSX18" s="11"/>
      <c r="CSY18" s="11"/>
      <c r="CSZ18" s="11"/>
      <c r="CTA18" s="11"/>
      <c r="CTB18" s="11"/>
      <c r="CTC18" s="11"/>
      <c r="CTD18" s="11"/>
      <c r="CTE18" s="11"/>
      <c r="CTF18" s="11"/>
      <c r="CTG18" s="11"/>
      <c r="CTH18" s="11"/>
      <c r="CTI18" s="11"/>
      <c r="CTJ18" s="11"/>
      <c r="CTK18" s="11"/>
      <c r="CTL18" s="11"/>
      <c r="CTM18" s="11"/>
      <c r="CTN18" s="11"/>
      <c r="CTO18" s="11"/>
      <c r="CTP18" s="11"/>
      <c r="CTQ18" s="11"/>
      <c r="CTR18" s="11"/>
      <c r="CTS18" s="11"/>
      <c r="CTT18" s="11"/>
      <c r="CTU18" s="11"/>
      <c r="CTV18" s="11"/>
      <c r="CTW18" s="11"/>
      <c r="CTX18" s="11"/>
      <c r="CTY18" s="11"/>
      <c r="CTZ18" s="11"/>
      <c r="CUA18" s="11"/>
      <c r="CUB18" s="11"/>
      <c r="CUC18" s="11"/>
      <c r="CUD18" s="11"/>
      <c r="CUE18" s="11"/>
      <c r="CUF18" s="11"/>
      <c r="CUG18" s="11"/>
      <c r="CUH18" s="11"/>
      <c r="CUI18" s="11"/>
      <c r="CUJ18" s="11"/>
      <c r="CUK18" s="11"/>
      <c r="CUL18" s="11"/>
      <c r="CUM18" s="11"/>
      <c r="CUN18" s="11"/>
      <c r="CUO18" s="11"/>
      <c r="CUP18" s="11"/>
      <c r="CUQ18" s="11"/>
      <c r="CUR18" s="11"/>
      <c r="CUS18" s="11"/>
      <c r="CUT18" s="11"/>
      <c r="CUU18" s="11"/>
      <c r="CUV18" s="11"/>
      <c r="CUW18" s="11"/>
      <c r="CUX18" s="11"/>
      <c r="CUY18" s="11"/>
      <c r="CUZ18" s="11"/>
      <c r="CVA18" s="11"/>
      <c r="CVB18" s="11"/>
      <c r="CVC18" s="11"/>
      <c r="CVD18" s="11"/>
      <c r="CVE18" s="11"/>
      <c r="CVF18" s="11"/>
      <c r="CVG18" s="11"/>
      <c r="CVH18" s="11"/>
      <c r="CVI18" s="11"/>
      <c r="CVJ18" s="11"/>
      <c r="CVK18" s="11"/>
      <c r="CVL18" s="11"/>
      <c r="CVM18" s="11"/>
      <c r="CVN18" s="11"/>
      <c r="CVO18" s="11"/>
      <c r="CVP18" s="11"/>
      <c r="CVQ18" s="11"/>
      <c r="CVR18" s="11"/>
      <c r="CVS18" s="11"/>
      <c r="CVT18" s="11"/>
      <c r="CVU18" s="11"/>
      <c r="CVV18" s="11"/>
      <c r="CVW18" s="11"/>
      <c r="CVX18" s="11"/>
      <c r="CVY18" s="11"/>
      <c r="CVZ18" s="11"/>
      <c r="CWA18" s="11"/>
      <c r="CWB18" s="11"/>
      <c r="CWC18" s="11"/>
      <c r="CWD18" s="11"/>
      <c r="CWE18" s="11"/>
      <c r="CWF18" s="11"/>
      <c r="CWG18" s="11"/>
      <c r="CWH18" s="11"/>
      <c r="CWI18" s="11"/>
      <c r="CWJ18" s="11"/>
      <c r="CWK18" s="11"/>
      <c r="CWL18" s="11"/>
      <c r="CWM18" s="11"/>
      <c r="CWN18" s="11"/>
      <c r="CWO18" s="11"/>
      <c r="CWP18" s="11"/>
      <c r="CWQ18" s="11"/>
      <c r="CWR18" s="11"/>
      <c r="CWS18" s="11"/>
      <c r="CWT18" s="11"/>
      <c r="CWU18" s="11"/>
      <c r="CWV18" s="11"/>
      <c r="CWW18" s="11"/>
      <c r="CWX18" s="11"/>
      <c r="CWY18" s="11"/>
      <c r="CWZ18" s="11"/>
      <c r="CXA18" s="11"/>
      <c r="CXB18" s="11"/>
      <c r="CXC18" s="11"/>
      <c r="CXD18" s="11"/>
      <c r="CXE18" s="11"/>
      <c r="CXF18" s="11"/>
      <c r="CXG18" s="11"/>
      <c r="CXH18" s="11"/>
      <c r="CXI18" s="11"/>
      <c r="CXJ18" s="11"/>
      <c r="CXK18" s="11"/>
      <c r="CXL18" s="11"/>
      <c r="CXM18" s="11"/>
      <c r="CXN18" s="11"/>
      <c r="CXO18" s="11"/>
      <c r="CXP18" s="11"/>
      <c r="CXQ18" s="11"/>
      <c r="CXR18" s="11"/>
      <c r="CXS18" s="11"/>
      <c r="CXT18" s="11"/>
      <c r="CXU18" s="11"/>
      <c r="CXV18" s="11"/>
      <c r="CXW18" s="11"/>
      <c r="CXX18" s="11"/>
      <c r="CXY18" s="11"/>
      <c r="CXZ18" s="11"/>
      <c r="CYA18" s="11"/>
      <c r="CYB18" s="11"/>
      <c r="CYC18" s="11"/>
      <c r="CYD18" s="11"/>
      <c r="CYE18" s="11"/>
      <c r="CYF18" s="11"/>
      <c r="CYG18" s="11"/>
      <c r="CYH18" s="11"/>
      <c r="CYI18" s="11"/>
      <c r="CYJ18" s="11"/>
      <c r="CYK18" s="11"/>
      <c r="CYL18" s="11"/>
      <c r="CYM18" s="11"/>
      <c r="CYN18" s="11"/>
      <c r="CYO18" s="11"/>
      <c r="CYP18" s="11"/>
      <c r="CYQ18" s="11"/>
      <c r="CYR18" s="11"/>
      <c r="CYS18" s="11"/>
      <c r="CYT18" s="11"/>
      <c r="CYU18" s="11"/>
      <c r="CYV18" s="11"/>
      <c r="CYW18" s="11"/>
      <c r="CYX18" s="11"/>
      <c r="CYY18" s="11"/>
      <c r="CYZ18" s="11"/>
      <c r="CZA18" s="11"/>
      <c r="CZB18" s="11"/>
      <c r="CZC18" s="11"/>
      <c r="CZD18" s="11"/>
      <c r="CZE18" s="11"/>
      <c r="CZF18" s="11"/>
      <c r="CZG18" s="11"/>
      <c r="CZH18" s="11"/>
      <c r="CZI18" s="11"/>
      <c r="CZJ18" s="11"/>
      <c r="CZK18" s="11"/>
      <c r="CZL18" s="11"/>
      <c r="CZM18" s="11"/>
      <c r="CZN18" s="11"/>
      <c r="CZO18" s="11"/>
      <c r="CZP18" s="11"/>
      <c r="CZQ18" s="11"/>
      <c r="CZR18" s="11"/>
      <c r="CZS18" s="11"/>
      <c r="CZT18" s="11"/>
      <c r="CZU18" s="11"/>
      <c r="CZV18" s="11"/>
      <c r="CZW18" s="11"/>
      <c r="CZX18" s="11"/>
      <c r="CZY18" s="11"/>
      <c r="CZZ18" s="11"/>
      <c r="DAA18" s="11"/>
      <c r="DAB18" s="11"/>
      <c r="DAC18" s="11"/>
      <c r="DAD18" s="11"/>
      <c r="DAE18" s="11"/>
      <c r="DAF18" s="11"/>
      <c r="DAG18" s="11"/>
      <c r="DAH18" s="11"/>
      <c r="DAI18" s="11"/>
      <c r="DAJ18" s="11"/>
      <c r="DAK18" s="11"/>
      <c r="DAL18" s="11"/>
      <c r="DAM18" s="11"/>
      <c r="DAN18" s="11"/>
      <c r="DAO18" s="11"/>
      <c r="DAP18" s="11"/>
      <c r="DAQ18" s="11"/>
      <c r="DAR18" s="11"/>
      <c r="DAS18" s="11"/>
      <c r="DAT18" s="11"/>
      <c r="DAU18" s="11"/>
      <c r="DAV18" s="11"/>
      <c r="DAW18" s="11"/>
      <c r="DAX18" s="11"/>
      <c r="DAY18" s="11"/>
      <c r="DAZ18" s="11"/>
      <c r="DBA18" s="11"/>
      <c r="DBB18" s="11"/>
      <c r="DBC18" s="11"/>
      <c r="DBD18" s="11"/>
      <c r="DBE18" s="11"/>
      <c r="DBF18" s="11"/>
      <c r="DBG18" s="11"/>
      <c r="DBH18" s="11"/>
      <c r="DBI18" s="11"/>
      <c r="DBJ18" s="11"/>
      <c r="DBK18" s="11"/>
      <c r="DBL18" s="11"/>
      <c r="DBM18" s="11"/>
      <c r="DBN18" s="11"/>
      <c r="DBO18" s="11"/>
      <c r="DBP18" s="11"/>
      <c r="DBQ18" s="11"/>
      <c r="DBR18" s="11"/>
      <c r="DBS18" s="11"/>
      <c r="DBT18" s="11"/>
      <c r="DBU18" s="11"/>
      <c r="DBV18" s="11"/>
      <c r="DBW18" s="11"/>
      <c r="DBX18" s="11"/>
      <c r="DBY18" s="11"/>
      <c r="DBZ18" s="11"/>
      <c r="DCA18" s="11"/>
      <c r="DCB18" s="11"/>
      <c r="DCC18" s="11"/>
      <c r="DCD18" s="11"/>
      <c r="DCE18" s="11"/>
      <c r="DCF18" s="11"/>
      <c r="DCG18" s="11"/>
      <c r="DCH18" s="11"/>
      <c r="DCI18" s="11"/>
      <c r="DCJ18" s="11"/>
      <c r="DCK18" s="11"/>
      <c r="DCL18" s="11"/>
      <c r="DCM18" s="11"/>
      <c r="DCN18" s="11"/>
      <c r="DCO18" s="11"/>
      <c r="DCP18" s="11"/>
      <c r="DCQ18" s="11"/>
      <c r="DCR18" s="11"/>
      <c r="DCS18" s="11"/>
      <c r="DCT18" s="11"/>
      <c r="DCU18" s="11"/>
      <c r="DCV18" s="11"/>
      <c r="DCW18" s="11"/>
      <c r="DCX18" s="11"/>
      <c r="DCY18" s="11"/>
      <c r="DCZ18" s="11"/>
      <c r="DDA18" s="11"/>
      <c r="DDB18" s="11"/>
      <c r="DDC18" s="11"/>
      <c r="DDD18" s="11"/>
      <c r="DDE18" s="11"/>
      <c r="DDF18" s="11"/>
      <c r="DDG18" s="11"/>
      <c r="DDH18" s="11"/>
      <c r="DDI18" s="11"/>
      <c r="DDJ18" s="11"/>
      <c r="DDK18" s="11"/>
      <c r="DDL18" s="11"/>
      <c r="DDM18" s="11"/>
      <c r="DDN18" s="11"/>
      <c r="DDO18" s="11"/>
      <c r="DDP18" s="11"/>
      <c r="DDQ18" s="11"/>
      <c r="DDR18" s="11"/>
      <c r="DDS18" s="11"/>
      <c r="DDT18" s="11"/>
      <c r="DDU18" s="11"/>
      <c r="DDV18" s="11"/>
      <c r="DDW18" s="11"/>
      <c r="DDX18" s="11"/>
      <c r="DDY18" s="11"/>
      <c r="DDZ18" s="11"/>
      <c r="DEA18" s="11"/>
      <c r="DEB18" s="11"/>
      <c r="DEC18" s="11"/>
      <c r="DED18" s="11"/>
      <c r="DEE18" s="11"/>
      <c r="DEF18" s="11"/>
      <c r="DEG18" s="11"/>
      <c r="DEH18" s="11"/>
      <c r="DEI18" s="11"/>
      <c r="DEJ18" s="11"/>
      <c r="DEK18" s="11"/>
      <c r="DEL18" s="11"/>
      <c r="DEM18" s="11"/>
      <c r="DEN18" s="11"/>
      <c r="DEO18" s="11"/>
      <c r="DEP18" s="11"/>
      <c r="DEQ18" s="11"/>
      <c r="DER18" s="11"/>
      <c r="DES18" s="11"/>
      <c r="DET18" s="11"/>
      <c r="DEU18" s="11"/>
      <c r="DEV18" s="11"/>
      <c r="DEW18" s="11"/>
      <c r="DEX18" s="11"/>
      <c r="DEY18" s="11"/>
      <c r="DEZ18" s="11"/>
      <c r="DFA18" s="11"/>
      <c r="DFB18" s="11"/>
      <c r="DFC18" s="11"/>
      <c r="DFD18" s="11"/>
      <c r="DFE18" s="11"/>
      <c r="DFF18" s="11"/>
      <c r="DFG18" s="11"/>
      <c r="DFH18" s="11"/>
      <c r="DFI18" s="11"/>
      <c r="DFJ18" s="11"/>
      <c r="DFK18" s="11"/>
      <c r="DFL18" s="11"/>
      <c r="DFM18" s="11"/>
      <c r="DFN18" s="11"/>
      <c r="DFO18" s="11"/>
      <c r="DFP18" s="11"/>
      <c r="DFQ18" s="11"/>
      <c r="DFR18" s="11"/>
      <c r="DFS18" s="11"/>
      <c r="DFT18" s="11"/>
      <c r="DFU18" s="11"/>
      <c r="DFV18" s="11"/>
      <c r="DFW18" s="11"/>
      <c r="DFX18" s="11"/>
      <c r="DFY18" s="11"/>
      <c r="DFZ18" s="11"/>
      <c r="DGA18" s="11"/>
      <c r="DGB18" s="11"/>
      <c r="DGC18" s="11"/>
      <c r="DGD18" s="11"/>
      <c r="DGE18" s="11"/>
      <c r="DGF18" s="11"/>
      <c r="DGG18" s="11"/>
      <c r="DGH18" s="11"/>
      <c r="DGI18" s="11"/>
      <c r="DGJ18" s="11"/>
      <c r="DGK18" s="11"/>
      <c r="DGL18" s="11"/>
      <c r="DGM18" s="11"/>
      <c r="DGN18" s="11"/>
      <c r="DGO18" s="11"/>
      <c r="DGP18" s="11"/>
      <c r="DGQ18" s="11"/>
      <c r="DGR18" s="11"/>
      <c r="DGS18" s="11"/>
      <c r="DGT18" s="11"/>
      <c r="DGU18" s="11"/>
      <c r="DGV18" s="11"/>
      <c r="DGW18" s="11"/>
      <c r="DGX18" s="11"/>
      <c r="DGY18" s="11"/>
      <c r="DGZ18" s="11"/>
      <c r="DHA18" s="11"/>
      <c r="DHB18" s="11"/>
      <c r="DHC18" s="11"/>
      <c r="DHD18" s="11"/>
      <c r="DHE18" s="11"/>
      <c r="DHF18" s="11"/>
      <c r="DHG18" s="11"/>
      <c r="DHH18" s="11"/>
      <c r="DHI18" s="11"/>
      <c r="DHJ18" s="11"/>
      <c r="DHK18" s="11"/>
      <c r="DHL18" s="11"/>
      <c r="DHM18" s="11"/>
      <c r="DHN18" s="11"/>
      <c r="DHO18" s="11"/>
      <c r="DHP18" s="11"/>
      <c r="DHQ18" s="11"/>
      <c r="DHR18" s="11"/>
      <c r="DHS18" s="11"/>
      <c r="DHT18" s="11"/>
      <c r="DHU18" s="11"/>
      <c r="DHV18" s="11"/>
      <c r="DHW18" s="11"/>
      <c r="DHX18" s="11"/>
      <c r="DHY18" s="11"/>
      <c r="DHZ18" s="11"/>
      <c r="DIA18" s="11"/>
      <c r="DIB18" s="11"/>
      <c r="DIC18" s="11"/>
      <c r="DID18" s="11"/>
      <c r="DIE18" s="11"/>
      <c r="DIF18" s="11"/>
      <c r="DIG18" s="11"/>
      <c r="DIH18" s="11"/>
      <c r="DII18" s="11"/>
      <c r="DIJ18" s="11"/>
      <c r="DIK18" s="11"/>
      <c r="DIL18" s="11"/>
      <c r="DIM18" s="11"/>
      <c r="DIN18" s="11"/>
      <c r="DIO18" s="11"/>
      <c r="DIP18" s="11"/>
      <c r="DIQ18" s="11"/>
      <c r="DIR18" s="11"/>
      <c r="DIS18" s="11"/>
      <c r="DIT18" s="11"/>
      <c r="DIU18" s="11"/>
      <c r="DIV18" s="11"/>
      <c r="DIW18" s="11"/>
      <c r="DIX18" s="11"/>
      <c r="DIY18" s="11"/>
      <c r="DIZ18" s="11"/>
      <c r="DJA18" s="11"/>
      <c r="DJB18" s="11"/>
      <c r="DJC18" s="11"/>
      <c r="DJD18" s="11"/>
      <c r="DJE18" s="11"/>
      <c r="DJF18" s="11"/>
      <c r="DJG18" s="11"/>
      <c r="DJH18" s="11"/>
      <c r="DJI18" s="11"/>
      <c r="DJJ18" s="11"/>
      <c r="DJK18" s="11"/>
      <c r="DJL18" s="11"/>
      <c r="DJM18" s="11"/>
      <c r="DJN18" s="11"/>
      <c r="DJO18" s="11"/>
      <c r="DJP18" s="11"/>
      <c r="DJQ18" s="11"/>
      <c r="DJR18" s="11"/>
      <c r="DJS18" s="11"/>
      <c r="DJT18" s="11"/>
      <c r="DJU18" s="11"/>
      <c r="DJV18" s="11"/>
      <c r="DJW18" s="11"/>
      <c r="DJX18" s="11"/>
      <c r="DJY18" s="11"/>
      <c r="DJZ18" s="11"/>
      <c r="DKA18" s="11"/>
      <c r="DKB18" s="11"/>
      <c r="DKC18" s="11"/>
      <c r="DKD18" s="11"/>
      <c r="DKE18" s="11"/>
      <c r="DKF18" s="11"/>
      <c r="DKG18" s="11"/>
      <c r="DKH18" s="11"/>
      <c r="DKI18" s="11"/>
      <c r="DKJ18" s="11"/>
      <c r="DKK18" s="11"/>
      <c r="DKL18" s="11"/>
      <c r="DKM18" s="11"/>
      <c r="DKN18" s="11"/>
      <c r="DKO18" s="11"/>
      <c r="DKP18" s="11"/>
      <c r="DKQ18" s="11"/>
      <c r="DKR18" s="11"/>
      <c r="DKS18" s="11"/>
      <c r="DKT18" s="11"/>
      <c r="DKU18" s="11"/>
      <c r="DKV18" s="11"/>
      <c r="DKW18" s="11"/>
      <c r="DKX18" s="11"/>
      <c r="DKY18" s="11"/>
      <c r="DKZ18" s="11"/>
      <c r="DLA18" s="11"/>
      <c r="DLB18" s="11"/>
      <c r="DLC18" s="11"/>
      <c r="DLD18" s="11"/>
      <c r="DLE18" s="11"/>
      <c r="DLF18" s="11"/>
      <c r="DLG18" s="11"/>
      <c r="DLH18" s="11"/>
      <c r="DLI18" s="11"/>
      <c r="DLJ18" s="11"/>
      <c r="DLK18" s="11"/>
      <c r="DLL18" s="11"/>
      <c r="DLM18" s="11"/>
      <c r="DLN18" s="11"/>
      <c r="DLO18" s="11"/>
      <c r="DLP18" s="11"/>
      <c r="DLQ18" s="11"/>
      <c r="DLR18" s="11"/>
      <c r="DLS18" s="11"/>
      <c r="DLT18" s="11"/>
      <c r="DLU18" s="11"/>
      <c r="DLV18" s="11"/>
      <c r="DLW18" s="11"/>
      <c r="DLX18" s="11"/>
      <c r="DLY18" s="11"/>
      <c r="DLZ18" s="11"/>
      <c r="DMA18" s="11"/>
      <c r="DMB18" s="11"/>
      <c r="DMC18" s="11"/>
      <c r="DMD18" s="11"/>
      <c r="DME18" s="11"/>
      <c r="DMF18" s="11"/>
      <c r="DMG18" s="11"/>
      <c r="DMH18" s="11"/>
      <c r="DMI18" s="11"/>
      <c r="DMJ18" s="11"/>
      <c r="DMK18" s="11"/>
      <c r="DML18" s="11"/>
      <c r="DMM18" s="11"/>
      <c r="DMN18" s="11"/>
      <c r="DMO18" s="11"/>
      <c r="DMP18" s="11"/>
      <c r="DMQ18" s="11"/>
      <c r="DMR18" s="11"/>
      <c r="DMS18" s="11"/>
      <c r="DMT18" s="11"/>
      <c r="DMU18" s="11"/>
      <c r="DMV18" s="11"/>
      <c r="DMW18" s="11"/>
      <c r="DMX18" s="11"/>
      <c r="DMY18" s="11"/>
      <c r="DMZ18" s="11"/>
      <c r="DNA18" s="11"/>
      <c r="DNB18" s="11"/>
      <c r="DNC18" s="11"/>
      <c r="DND18" s="11"/>
      <c r="DNE18" s="11"/>
      <c r="DNF18" s="11"/>
      <c r="DNG18" s="11"/>
      <c r="DNH18" s="11"/>
      <c r="DNI18" s="11"/>
      <c r="DNJ18" s="11"/>
      <c r="DNK18" s="11"/>
      <c r="DNL18" s="11"/>
      <c r="DNM18" s="11"/>
      <c r="DNN18" s="11"/>
      <c r="DNO18" s="11"/>
      <c r="DNP18" s="11"/>
      <c r="DNQ18" s="11"/>
      <c r="DNR18" s="11"/>
      <c r="DNS18" s="11"/>
      <c r="DNT18" s="11"/>
      <c r="DNU18" s="11"/>
      <c r="DNV18" s="11"/>
      <c r="DNW18" s="11"/>
      <c r="DNX18" s="11"/>
      <c r="DNY18" s="11"/>
      <c r="DNZ18" s="11"/>
      <c r="DOA18" s="11"/>
      <c r="DOB18" s="11"/>
      <c r="DOC18" s="11"/>
      <c r="DOD18" s="11"/>
      <c r="DOE18" s="11"/>
      <c r="DOF18" s="11"/>
      <c r="DOG18" s="11"/>
      <c r="DOH18" s="11"/>
      <c r="DOI18" s="11"/>
      <c r="DOJ18" s="11"/>
      <c r="DOK18" s="11"/>
      <c r="DOL18" s="11"/>
      <c r="DOM18" s="11"/>
      <c r="DON18" s="11"/>
      <c r="DOO18" s="11"/>
      <c r="DOP18" s="11"/>
      <c r="DOQ18" s="11"/>
      <c r="DOR18" s="11"/>
      <c r="DOS18" s="11"/>
      <c r="DOT18" s="11"/>
      <c r="DOU18" s="11"/>
      <c r="DOV18" s="11"/>
      <c r="DOW18" s="11"/>
      <c r="DOX18" s="11"/>
      <c r="DOY18" s="11"/>
      <c r="DOZ18" s="11"/>
      <c r="DPA18" s="11"/>
      <c r="DPB18" s="11"/>
      <c r="DPC18" s="11"/>
      <c r="DPD18" s="11"/>
      <c r="DPE18" s="11"/>
      <c r="DPF18" s="11"/>
      <c r="DPG18" s="11"/>
      <c r="DPH18" s="11"/>
      <c r="DPI18" s="11"/>
      <c r="DPJ18" s="11"/>
      <c r="DPK18" s="11"/>
      <c r="DPL18" s="11"/>
      <c r="DPM18" s="11"/>
      <c r="DPN18" s="11"/>
      <c r="DPO18" s="11"/>
      <c r="DPP18" s="11"/>
      <c r="DPQ18" s="11"/>
      <c r="DPR18" s="11"/>
      <c r="DPS18" s="11"/>
      <c r="DPT18" s="11"/>
      <c r="DPU18" s="11"/>
      <c r="DPV18" s="11"/>
      <c r="DPW18" s="11"/>
      <c r="DPX18" s="11"/>
      <c r="DPY18" s="11"/>
      <c r="DPZ18" s="11"/>
      <c r="DQA18" s="11"/>
      <c r="DQB18" s="11"/>
      <c r="DQC18" s="11"/>
      <c r="DQD18" s="11"/>
      <c r="DQE18" s="11"/>
      <c r="DQF18" s="11"/>
      <c r="DQG18" s="11"/>
      <c r="DQH18" s="11"/>
      <c r="DQI18" s="11"/>
      <c r="DQJ18" s="11"/>
      <c r="DQK18" s="11"/>
      <c r="DQL18" s="11"/>
      <c r="DQM18" s="11"/>
      <c r="DQN18" s="11"/>
      <c r="DQO18" s="11"/>
      <c r="DQP18" s="11"/>
      <c r="DQQ18" s="11"/>
      <c r="DQR18" s="11"/>
      <c r="DQS18" s="11"/>
      <c r="DQT18" s="11"/>
      <c r="DQU18" s="11"/>
      <c r="DQV18" s="11"/>
      <c r="DQW18" s="11"/>
      <c r="DQX18" s="11"/>
      <c r="DQY18" s="11"/>
      <c r="DQZ18" s="11"/>
      <c r="DRA18" s="11"/>
      <c r="DRB18" s="11"/>
      <c r="DRC18" s="11"/>
      <c r="DRD18" s="11"/>
      <c r="DRE18" s="11"/>
      <c r="DRF18" s="11"/>
      <c r="DRG18" s="11"/>
      <c r="DRH18" s="11"/>
      <c r="DRI18" s="11"/>
      <c r="DRJ18" s="11"/>
      <c r="DRK18" s="11"/>
      <c r="DRL18" s="11"/>
      <c r="DRM18" s="11"/>
      <c r="DRN18" s="11"/>
      <c r="DRO18" s="11"/>
      <c r="DRP18" s="11"/>
      <c r="DRQ18" s="11"/>
      <c r="DRR18" s="11"/>
      <c r="DRS18" s="11"/>
      <c r="DRT18" s="11"/>
      <c r="DRU18" s="11"/>
      <c r="DRV18" s="11"/>
      <c r="DRW18" s="11"/>
      <c r="DRX18" s="11"/>
      <c r="DRY18" s="11"/>
      <c r="DRZ18" s="11"/>
      <c r="DSA18" s="11"/>
      <c r="DSB18" s="11"/>
      <c r="DSC18" s="11"/>
      <c r="DSD18" s="11"/>
      <c r="DSE18" s="11"/>
      <c r="DSF18" s="11"/>
      <c r="DSG18" s="11"/>
      <c r="DSH18" s="11"/>
      <c r="DSI18" s="11"/>
      <c r="DSJ18" s="11"/>
      <c r="DSK18" s="11"/>
      <c r="DSL18" s="11"/>
      <c r="DSM18" s="11"/>
      <c r="DSN18" s="11"/>
      <c r="DSO18" s="11"/>
      <c r="DSP18" s="11"/>
      <c r="DSQ18" s="11"/>
      <c r="DSR18" s="11"/>
      <c r="DSS18" s="11"/>
      <c r="DST18" s="11"/>
      <c r="DSU18" s="11"/>
      <c r="DSV18" s="11"/>
      <c r="DSW18" s="11"/>
      <c r="DSX18" s="11"/>
      <c r="DSY18" s="11"/>
      <c r="DSZ18" s="11"/>
      <c r="DTA18" s="11"/>
      <c r="DTB18" s="11"/>
      <c r="DTC18" s="11"/>
      <c r="DTD18" s="11"/>
      <c r="DTE18" s="11"/>
      <c r="DTF18" s="11"/>
      <c r="DTG18" s="11"/>
      <c r="DTH18" s="11"/>
      <c r="DTI18" s="11"/>
      <c r="DTJ18" s="11"/>
      <c r="DTK18" s="11"/>
      <c r="DTL18" s="11"/>
      <c r="DTM18" s="11"/>
      <c r="DTN18" s="11"/>
      <c r="DTO18" s="11"/>
      <c r="DTP18" s="11"/>
      <c r="DTQ18" s="11"/>
      <c r="DTR18" s="11"/>
      <c r="DTS18" s="11"/>
      <c r="DTT18" s="11"/>
      <c r="DTU18" s="11"/>
      <c r="DTV18" s="11"/>
      <c r="DTW18" s="11"/>
      <c r="DTX18" s="11"/>
      <c r="DTY18" s="11"/>
      <c r="DTZ18" s="11"/>
      <c r="DUA18" s="11"/>
      <c r="DUB18" s="11"/>
      <c r="DUC18" s="11"/>
      <c r="DUD18" s="11"/>
      <c r="DUE18" s="11"/>
      <c r="DUF18" s="11"/>
      <c r="DUG18" s="11"/>
      <c r="DUH18" s="11"/>
      <c r="DUI18" s="11"/>
      <c r="DUJ18" s="11"/>
      <c r="DUK18" s="11"/>
      <c r="DUL18" s="11"/>
      <c r="DUM18" s="11"/>
      <c r="DUN18" s="11"/>
      <c r="DUO18" s="11"/>
      <c r="DUP18" s="11"/>
      <c r="DUQ18" s="11"/>
      <c r="DUR18" s="11"/>
      <c r="DUS18" s="11"/>
      <c r="DUT18" s="11"/>
      <c r="DUU18" s="11"/>
      <c r="DUV18" s="11"/>
      <c r="DUW18" s="11"/>
      <c r="DUX18" s="11"/>
      <c r="DUY18" s="11"/>
      <c r="DUZ18" s="11"/>
      <c r="DVA18" s="11"/>
      <c r="DVB18" s="11"/>
      <c r="DVC18" s="11"/>
      <c r="DVD18" s="11"/>
      <c r="DVE18" s="11"/>
      <c r="DVF18" s="11"/>
      <c r="DVG18" s="11"/>
      <c r="DVH18" s="11"/>
      <c r="DVI18" s="11"/>
      <c r="DVJ18" s="11"/>
      <c r="DVK18" s="11"/>
      <c r="DVL18" s="11"/>
      <c r="DVM18" s="11"/>
      <c r="DVN18" s="11"/>
      <c r="DVO18" s="11"/>
      <c r="DVP18" s="11"/>
      <c r="DVQ18" s="11"/>
      <c r="DVR18" s="11"/>
      <c r="DVS18" s="11"/>
      <c r="DVT18" s="11"/>
      <c r="DVU18" s="11"/>
      <c r="DVV18" s="11"/>
      <c r="DVW18" s="11"/>
      <c r="DVX18" s="11"/>
      <c r="DVY18" s="11"/>
      <c r="DVZ18" s="11"/>
      <c r="DWA18" s="11"/>
      <c r="DWB18" s="11"/>
      <c r="DWC18" s="11"/>
      <c r="DWD18" s="11"/>
      <c r="DWE18" s="11"/>
      <c r="DWF18" s="11"/>
      <c r="DWG18" s="11"/>
      <c r="DWH18" s="11"/>
      <c r="DWI18" s="11"/>
      <c r="DWJ18" s="11"/>
      <c r="DWK18" s="11"/>
      <c r="DWL18" s="11"/>
      <c r="DWM18" s="11"/>
      <c r="DWN18" s="11"/>
      <c r="DWO18" s="11"/>
      <c r="DWP18" s="11"/>
      <c r="DWQ18" s="11"/>
      <c r="DWR18" s="11"/>
      <c r="DWS18" s="11"/>
      <c r="DWT18" s="11"/>
      <c r="DWU18" s="11"/>
      <c r="DWV18" s="11"/>
      <c r="DWW18" s="11"/>
      <c r="DWX18" s="11"/>
      <c r="DWY18" s="11"/>
      <c r="DWZ18" s="11"/>
      <c r="DXA18" s="11"/>
      <c r="DXB18" s="11"/>
      <c r="DXC18" s="11"/>
      <c r="DXD18" s="11"/>
      <c r="DXE18" s="11"/>
      <c r="DXF18" s="11"/>
      <c r="DXG18" s="11"/>
      <c r="DXH18" s="11"/>
      <c r="DXI18" s="11"/>
      <c r="DXJ18" s="11"/>
      <c r="DXK18" s="11"/>
      <c r="DXL18" s="11"/>
      <c r="DXM18" s="11"/>
      <c r="DXN18" s="11"/>
      <c r="DXO18" s="11"/>
      <c r="DXP18" s="11"/>
      <c r="DXQ18" s="11"/>
      <c r="DXR18" s="11"/>
      <c r="DXS18" s="11"/>
      <c r="DXT18" s="11"/>
      <c r="DXU18" s="11"/>
      <c r="DXV18" s="11"/>
      <c r="DXW18" s="11"/>
      <c r="DXX18" s="11"/>
      <c r="DXY18" s="11"/>
      <c r="DXZ18" s="11"/>
      <c r="DYA18" s="11"/>
      <c r="DYB18" s="11"/>
      <c r="DYC18" s="11"/>
      <c r="DYD18" s="11"/>
      <c r="DYE18" s="11"/>
      <c r="DYF18" s="11"/>
      <c r="DYG18" s="11"/>
      <c r="DYH18" s="11"/>
      <c r="DYI18" s="11"/>
      <c r="DYJ18" s="11"/>
      <c r="DYK18" s="11"/>
      <c r="DYL18" s="11"/>
      <c r="DYM18" s="11"/>
      <c r="DYN18" s="11"/>
      <c r="DYO18" s="11"/>
      <c r="DYP18" s="11"/>
      <c r="DYQ18" s="11"/>
      <c r="DYR18" s="11"/>
      <c r="DYS18" s="11"/>
      <c r="DYT18" s="11"/>
      <c r="DYU18" s="11"/>
      <c r="DYV18" s="11"/>
      <c r="DYW18" s="11"/>
      <c r="DYX18" s="11"/>
      <c r="DYY18" s="11"/>
      <c r="DYZ18" s="11"/>
      <c r="DZA18" s="11"/>
      <c r="DZB18" s="11"/>
      <c r="DZC18" s="11"/>
      <c r="DZD18" s="11"/>
      <c r="DZE18" s="11"/>
      <c r="DZF18" s="11"/>
      <c r="DZG18" s="11"/>
      <c r="DZH18" s="11"/>
      <c r="DZI18" s="11"/>
      <c r="DZJ18" s="11"/>
      <c r="DZK18" s="11"/>
      <c r="DZL18" s="11"/>
      <c r="DZM18" s="11"/>
      <c r="DZN18" s="11"/>
      <c r="DZO18" s="11"/>
      <c r="DZP18" s="11"/>
      <c r="DZQ18" s="11"/>
      <c r="DZR18" s="11"/>
      <c r="DZS18" s="11"/>
      <c r="DZT18" s="11"/>
      <c r="DZU18" s="11"/>
      <c r="DZV18" s="11"/>
      <c r="DZW18" s="11"/>
      <c r="DZX18" s="11"/>
      <c r="DZY18" s="11"/>
      <c r="DZZ18" s="11"/>
      <c r="EAA18" s="11"/>
      <c r="EAB18" s="11"/>
      <c r="EAC18" s="11"/>
      <c r="EAD18" s="11"/>
      <c r="EAE18" s="11"/>
      <c r="EAF18" s="11"/>
      <c r="EAG18" s="11"/>
      <c r="EAH18" s="11"/>
      <c r="EAI18" s="11"/>
      <c r="EAJ18" s="11"/>
      <c r="EAK18" s="11"/>
      <c r="EAL18" s="11"/>
      <c r="EAM18" s="11"/>
      <c r="EAN18" s="11"/>
      <c r="EAO18" s="11"/>
      <c r="EAP18" s="11"/>
      <c r="EAQ18" s="11"/>
      <c r="EAR18" s="11"/>
      <c r="EAS18" s="11"/>
      <c r="EAT18" s="11"/>
      <c r="EAU18" s="11"/>
      <c r="EAV18" s="11"/>
      <c r="EAW18" s="11"/>
      <c r="EAX18" s="11"/>
      <c r="EAY18" s="11"/>
      <c r="EAZ18" s="11"/>
      <c r="EBA18" s="11"/>
      <c r="EBB18" s="11"/>
      <c r="EBC18" s="11"/>
      <c r="EBD18" s="11"/>
      <c r="EBE18" s="11"/>
      <c r="EBF18" s="11"/>
      <c r="EBG18" s="11"/>
      <c r="EBH18" s="11"/>
      <c r="EBI18" s="11"/>
      <c r="EBJ18" s="11"/>
      <c r="EBK18" s="11"/>
      <c r="EBL18" s="11"/>
      <c r="EBM18" s="11"/>
      <c r="EBN18" s="11"/>
      <c r="EBO18" s="11"/>
      <c r="EBP18" s="11"/>
      <c r="EBQ18" s="11"/>
      <c r="EBR18" s="11"/>
      <c r="EBS18" s="11"/>
      <c r="EBT18" s="11"/>
      <c r="EBU18" s="11"/>
      <c r="EBV18" s="11"/>
      <c r="EBW18" s="11"/>
      <c r="EBX18" s="11"/>
      <c r="EBY18" s="11"/>
      <c r="EBZ18" s="11"/>
      <c r="ECA18" s="11"/>
      <c r="ECB18" s="11"/>
      <c r="ECC18" s="11"/>
      <c r="ECD18" s="11"/>
      <c r="ECE18" s="11"/>
      <c r="ECF18" s="11"/>
      <c r="ECG18" s="11"/>
      <c r="ECH18" s="11"/>
      <c r="ECI18" s="11"/>
      <c r="ECJ18" s="11"/>
      <c r="ECK18" s="11"/>
      <c r="ECL18" s="11"/>
      <c r="ECM18" s="11"/>
      <c r="ECN18" s="11"/>
      <c r="ECO18" s="11"/>
      <c r="ECP18" s="11"/>
      <c r="ECQ18" s="11"/>
      <c r="ECR18" s="11"/>
      <c r="ECS18" s="11"/>
      <c r="ECT18" s="11"/>
      <c r="ECU18" s="11"/>
      <c r="ECV18" s="11"/>
      <c r="ECW18" s="11"/>
      <c r="ECX18" s="11"/>
      <c r="ECY18" s="11"/>
      <c r="ECZ18" s="11"/>
      <c r="EDA18" s="11"/>
      <c r="EDB18" s="11"/>
      <c r="EDC18" s="11"/>
      <c r="EDD18" s="11"/>
      <c r="EDE18" s="11"/>
      <c r="EDF18" s="11"/>
      <c r="EDG18" s="11"/>
      <c r="EDH18" s="11"/>
      <c r="EDI18" s="11"/>
      <c r="EDJ18" s="11"/>
      <c r="EDK18" s="11"/>
      <c r="EDL18" s="11"/>
      <c r="EDM18" s="11"/>
      <c r="EDN18" s="11"/>
      <c r="EDO18" s="11"/>
      <c r="EDP18" s="11"/>
      <c r="EDQ18" s="11"/>
      <c r="EDR18" s="11"/>
      <c r="EDS18" s="11"/>
      <c r="EDT18" s="11"/>
      <c r="EDU18" s="11"/>
      <c r="EDV18" s="11"/>
      <c r="EDW18" s="11"/>
      <c r="EDX18" s="11"/>
      <c r="EDY18" s="11"/>
      <c r="EDZ18" s="11"/>
      <c r="EEA18" s="11"/>
      <c r="EEB18" s="11"/>
      <c r="EEC18" s="11"/>
      <c r="EED18" s="11"/>
      <c r="EEE18" s="11"/>
      <c r="EEF18" s="11"/>
      <c r="EEG18" s="11"/>
      <c r="EEH18" s="11"/>
      <c r="EEI18" s="11"/>
      <c r="EEJ18" s="11"/>
      <c r="EEK18" s="11"/>
      <c r="EEL18" s="11"/>
      <c r="EEM18" s="11"/>
      <c r="EEN18" s="11"/>
      <c r="EEO18" s="11"/>
      <c r="EEP18" s="11"/>
      <c r="EEQ18" s="11"/>
      <c r="EER18" s="11"/>
      <c r="EES18" s="11"/>
      <c r="EET18" s="11"/>
      <c r="EEU18" s="11"/>
      <c r="EEV18" s="11"/>
      <c r="EEW18" s="11"/>
      <c r="EEX18" s="11"/>
      <c r="EEY18" s="11"/>
      <c r="EEZ18" s="11"/>
      <c r="EFA18" s="11"/>
      <c r="EFB18" s="11"/>
      <c r="EFC18" s="11"/>
      <c r="EFD18" s="11"/>
      <c r="EFE18" s="11"/>
      <c r="EFF18" s="11"/>
      <c r="EFG18" s="11"/>
      <c r="EFH18" s="11"/>
      <c r="EFI18" s="11"/>
      <c r="EFJ18" s="11"/>
      <c r="EFK18" s="11"/>
      <c r="EFL18" s="11"/>
      <c r="EFM18" s="11"/>
      <c r="EFN18" s="11"/>
      <c r="EFO18" s="11"/>
      <c r="EFP18" s="11"/>
      <c r="EFQ18" s="11"/>
      <c r="EFR18" s="11"/>
      <c r="EFS18" s="11"/>
      <c r="EFT18" s="11"/>
      <c r="EFU18" s="11"/>
      <c r="EFV18" s="11"/>
      <c r="EFW18" s="11"/>
      <c r="EFX18" s="11"/>
      <c r="EFY18" s="11"/>
      <c r="EFZ18" s="11"/>
      <c r="EGA18" s="11"/>
      <c r="EGB18" s="11"/>
      <c r="EGC18" s="11"/>
      <c r="EGD18" s="11"/>
      <c r="EGE18" s="11"/>
      <c r="EGF18" s="11"/>
      <c r="EGG18" s="11"/>
      <c r="EGH18" s="11"/>
      <c r="EGI18" s="11"/>
      <c r="EGJ18" s="11"/>
      <c r="EGK18" s="11"/>
      <c r="EGL18" s="11"/>
      <c r="EGM18" s="11"/>
      <c r="EGN18" s="11"/>
      <c r="EGO18" s="11"/>
      <c r="EGP18" s="11"/>
      <c r="EGQ18" s="11"/>
      <c r="EGR18" s="11"/>
      <c r="EGS18" s="11"/>
      <c r="EGT18" s="11"/>
      <c r="EGU18" s="11"/>
      <c r="EGV18" s="11"/>
      <c r="EGW18" s="11"/>
      <c r="EGX18" s="11"/>
      <c r="EGY18" s="11"/>
      <c r="EGZ18" s="11"/>
      <c r="EHA18" s="11"/>
      <c r="EHB18" s="11"/>
      <c r="EHC18" s="11"/>
      <c r="EHD18" s="11"/>
      <c r="EHE18" s="11"/>
      <c r="EHF18" s="11"/>
      <c r="EHG18" s="11"/>
      <c r="EHH18" s="11"/>
      <c r="EHI18" s="11"/>
      <c r="EHJ18" s="11"/>
      <c r="EHK18" s="11"/>
      <c r="EHL18" s="11"/>
      <c r="EHM18" s="11"/>
      <c r="EHN18" s="11"/>
      <c r="EHO18" s="11"/>
      <c r="EHP18" s="11"/>
      <c r="EHQ18" s="11"/>
      <c r="EHR18" s="11"/>
      <c r="EHS18" s="11"/>
      <c r="EHT18" s="11"/>
      <c r="EHU18" s="11"/>
      <c r="EHV18" s="11"/>
      <c r="EHW18" s="11"/>
      <c r="EHX18" s="11"/>
      <c r="EHY18" s="11"/>
      <c r="EHZ18" s="11"/>
      <c r="EIA18" s="11"/>
      <c r="EIB18" s="11"/>
      <c r="EIC18" s="11"/>
      <c r="EID18" s="11"/>
      <c r="EIE18" s="11"/>
      <c r="EIF18" s="11"/>
      <c r="EIG18" s="11"/>
      <c r="EIH18" s="11"/>
      <c r="EII18" s="11"/>
      <c r="EIJ18" s="11"/>
      <c r="EIK18" s="11"/>
      <c r="EIL18" s="11"/>
      <c r="EIM18" s="11"/>
      <c r="EIN18" s="11"/>
      <c r="EIO18" s="11"/>
      <c r="EIP18" s="11"/>
      <c r="EIQ18" s="11"/>
      <c r="EIR18" s="11"/>
      <c r="EIS18" s="11"/>
      <c r="EIT18" s="11"/>
      <c r="EIU18" s="11"/>
      <c r="EIV18" s="11"/>
      <c r="EIW18" s="11"/>
      <c r="EIX18" s="11"/>
      <c r="EIY18" s="11"/>
      <c r="EIZ18" s="11"/>
      <c r="EJA18" s="11"/>
      <c r="EJB18" s="11"/>
      <c r="EJC18" s="11"/>
      <c r="EJD18" s="11"/>
      <c r="EJE18" s="11"/>
      <c r="EJF18" s="11"/>
      <c r="EJG18" s="11"/>
      <c r="EJH18" s="11"/>
      <c r="EJI18" s="11"/>
      <c r="EJJ18" s="11"/>
      <c r="EJK18" s="11"/>
      <c r="EJL18" s="11"/>
      <c r="EJM18" s="11"/>
      <c r="EJN18" s="11"/>
      <c r="EJO18" s="11"/>
      <c r="EJP18" s="11"/>
      <c r="EJQ18" s="11"/>
      <c r="EJR18" s="11"/>
      <c r="EJS18" s="11"/>
      <c r="EJT18" s="11"/>
      <c r="EJU18" s="11"/>
      <c r="EJV18" s="11"/>
      <c r="EJW18" s="11"/>
      <c r="EJX18" s="11"/>
      <c r="EJY18" s="11"/>
      <c r="EJZ18" s="11"/>
      <c r="EKA18" s="11"/>
      <c r="EKB18" s="11"/>
      <c r="EKC18" s="11"/>
      <c r="EKD18" s="11"/>
      <c r="EKE18" s="11"/>
      <c r="EKF18" s="11"/>
      <c r="EKG18" s="11"/>
      <c r="EKH18" s="11"/>
      <c r="EKI18" s="11"/>
      <c r="EKJ18" s="11"/>
      <c r="EKK18" s="11"/>
      <c r="EKL18" s="11"/>
      <c r="EKM18" s="11"/>
      <c r="EKN18" s="11"/>
      <c r="EKO18" s="11"/>
      <c r="EKP18" s="11"/>
      <c r="EKQ18" s="11"/>
      <c r="EKR18" s="11"/>
      <c r="EKS18" s="11"/>
      <c r="EKT18" s="11"/>
      <c r="EKU18" s="11"/>
      <c r="EKV18" s="11"/>
      <c r="EKW18" s="11"/>
      <c r="EKX18" s="11"/>
      <c r="EKY18" s="11"/>
      <c r="EKZ18" s="11"/>
      <c r="ELA18" s="11"/>
      <c r="ELB18" s="11"/>
      <c r="ELC18" s="11"/>
      <c r="ELD18" s="11"/>
      <c r="ELE18" s="11"/>
      <c r="ELF18" s="11"/>
      <c r="ELG18" s="11"/>
      <c r="ELH18" s="11"/>
      <c r="ELI18" s="11"/>
      <c r="ELJ18" s="11"/>
      <c r="ELK18" s="11"/>
      <c r="ELL18" s="11"/>
      <c r="ELM18" s="11"/>
      <c r="ELN18" s="11"/>
      <c r="ELO18" s="11"/>
      <c r="ELP18" s="11"/>
      <c r="ELQ18" s="11"/>
      <c r="ELR18" s="11"/>
      <c r="ELS18" s="11"/>
      <c r="ELT18" s="11"/>
      <c r="ELU18" s="11"/>
      <c r="ELV18" s="11"/>
      <c r="ELW18" s="11"/>
      <c r="ELX18" s="11"/>
      <c r="ELY18" s="11"/>
      <c r="ELZ18" s="11"/>
      <c r="EMA18" s="11"/>
      <c r="EMB18" s="11"/>
      <c r="EMC18" s="11"/>
      <c r="EMD18" s="11"/>
      <c r="EME18" s="11"/>
      <c r="EMF18" s="11"/>
      <c r="EMG18" s="11"/>
      <c r="EMH18" s="11"/>
      <c r="EMI18" s="11"/>
      <c r="EMJ18" s="11"/>
      <c r="EMK18" s="11"/>
      <c r="EML18" s="11"/>
      <c r="EMM18" s="11"/>
      <c r="EMN18" s="11"/>
      <c r="EMO18" s="11"/>
      <c r="EMP18" s="11"/>
      <c r="EMQ18" s="11"/>
      <c r="EMR18" s="11"/>
      <c r="EMS18" s="11"/>
      <c r="EMT18" s="11"/>
      <c r="EMU18" s="11"/>
      <c r="EMV18" s="11"/>
      <c r="EMW18" s="11"/>
      <c r="EMX18" s="11"/>
      <c r="EMY18" s="11"/>
      <c r="EMZ18" s="11"/>
      <c r="ENA18" s="11"/>
      <c r="ENB18" s="11"/>
      <c r="ENC18" s="11"/>
      <c r="END18" s="11"/>
      <c r="ENE18" s="11"/>
      <c r="ENF18" s="11"/>
      <c r="ENG18" s="11"/>
      <c r="ENH18" s="11"/>
      <c r="ENI18" s="11"/>
      <c r="ENJ18" s="11"/>
      <c r="ENK18" s="11"/>
      <c r="ENL18" s="11"/>
      <c r="ENM18" s="11"/>
      <c r="ENN18" s="11"/>
      <c r="ENO18" s="11"/>
      <c r="ENP18" s="11"/>
      <c r="ENQ18" s="11"/>
      <c r="ENR18" s="11"/>
      <c r="ENS18" s="11"/>
      <c r="ENT18" s="11"/>
      <c r="ENU18" s="11"/>
      <c r="ENV18" s="11"/>
      <c r="ENW18" s="11"/>
      <c r="ENX18" s="11"/>
      <c r="ENY18" s="11"/>
      <c r="ENZ18" s="11"/>
      <c r="EOA18" s="11"/>
      <c r="EOB18" s="11"/>
      <c r="EOC18" s="11"/>
      <c r="EOD18" s="11"/>
      <c r="EOE18" s="11"/>
      <c r="EOF18" s="11"/>
      <c r="EOG18" s="11"/>
      <c r="EOH18" s="11"/>
      <c r="EOI18" s="11"/>
      <c r="EOJ18" s="11"/>
      <c r="EOK18" s="11"/>
      <c r="EOL18" s="11"/>
      <c r="EOM18" s="11"/>
      <c r="EON18" s="11"/>
      <c r="EOO18" s="11"/>
      <c r="EOP18" s="11"/>
      <c r="EOQ18" s="11"/>
      <c r="EOR18" s="11"/>
      <c r="EOS18" s="11"/>
      <c r="EOT18" s="11"/>
      <c r="EOU18" s="11"/>
      <c r="EOV18" s="11"/>
      <c r="EOW18" s="11"/>
      <c r="EOX18" s="11"/>
      <c r="EOY18" s="11"/>
      <c r="EOZ18" s="11"/>
      <c r="EPA18" s="11"/>
      <c r="EPB18" s="11"/>
      <c r="EPC18" s="11"/>
      <c r="EPD18" s="11"/>
      <c r="EPE18" s="11"/>
      <c r="EPF18" s="11"/>
      <c r="EPG18" s="11"/>
      <c r="EPH18" s="11"/>
      <c r="EPI18" s="11"/>
      <c r="EPJ18" s="11"/>
      <c r="EPK18" s="11"/>
      <c r="EPL18" s="11"/>
      <c r="EPM18" s="11"/>
      <c r="EPN18" s="11"/>
      <c r="EPO18" s="11"/>
      <c r="EPP18" s="11"/>
      <c r="EPQ18" s="11"/>
      <c r="EPR18" s="11"/>
      <c r="EPS18" s="11"/>
      <c r="EPT18" s="11"/>
      <c r="EPU18" s="11"/>
      <c r="EPV18" s="11"/>
      <c r="EPW18" s="11"/>
      <c r="EPX18" s="11"/>
      <c r="EPY18" s="11"/>
      <c r="EPZ18" s="11"/>
      <c r="EQA18" s="11"/>
      <c r="EQB18" s="11"/>
      <c r="EQC18" s="11"/>
      <c r="EQD18" s="11"/>
      <c r="EQE18" s="11"/>
      <c r="EQF18" s="11"/>
      <c r="EQG18" s="11"/>
      <c r="EQH18" s="11"/>
      <c r="EQI18" s="11"/>
      <c r="EQJ18" s="11"/>
      <c r="EQK18" s="11"/>
      <c r="EQL18" s="11"/>
      <c r="EQM18" s="11"/>
      <c r="EQN18" s="11"/>
      <c r="EQO18" s="11"/>
      <c r="EQP18" s="11"/>
      <c r="EQQ18" s="11"/>
      <c r="EQR18" s="11"/>
      <c r="EQS18" s="11"/>
      <c r="EQT18" s="11"/>
      <c r="EQU18" s="11"/>
      <c r="EQV18" s="11"/>
      <c r="EQW18" s="11"/>
      <c r="EQX18" s="11"/>
      <c r="EQY18" s="11"/>
      <c r="EQZ18" s="11"/>
      <c r="ERA18" s="11"/>
      <c r="ERB18" s="11"/>
      <c r="ERC18" s="11"/>
      <c r="ERD18" s="11"/>
      <c r="ERE18" s="11"/>
      <c r="ERF18" s="11"/>
      <c r="ERG18" s="11"/>
      <c r="ERH18" s="11"/>
      <c r="ERI18" s="11"/>
      <c r="ERJ18" s="11"/>
      <c r="ERK18" s="11"/>
      <c r="ERL18" s="11"/>
      <c r="ERM18" s="11"/>
      <c r="ERN18" s="11"/>
      <c r="ERO18" s="11"/>
      <c r="ERP18" s="11"/>
      <c r="ERQ18" s="11"/>
      <c r="ERR18" s="11"/>
      <c r="ERS18" s="11"/>
      <c r="ERT18" s="11"/>
      <c r="ERU18" s="11"/>
      <c r="ERV18" s="11"/>
      <c r="ERW18" s="11"/>
      <c r="ERX18" s="11"/>
      <c r="ERY18" s="11"/>
      <c r="ERZ18" s="11"/>
      <c r="ESA18" s="11"/>
      <c r="ESB18" s="11"/>
      <c r="ESC18" s="11"/>
      <c r="ESD18" s="11"/>
      <c r="ESE18" s="11"/>
      <c r="ESF18" s="11"/>
      <c r="ESG18" s="11"/>
      <c r="ESH18" s="11"/>
      <c r="ESI18" s="11"/>
      <c r="ESJ18" s="11"/>
      <c r="ESK18" s="11"/>
      <c r="ESL18" s="11"/>
      <c r="ESM18" s="11"/>
      <c r="ESN18" s="11"/>
      <c r="ESO18" s="11"/>
      <c r="ESP18" s="11"/>
      <c r="ESQ18" s="11"/>
      <c r="ESR18" s="11"/>
      <c r="ESS18" s="11"/>
      <c r="EST18" s="11"/>
      <c r="ESU18" s="11"/>
      <c r="ESV18" s="11"/>
      <c r="ESW18" s="11"/>
      <c r="ESX18" s="11"/>
      <c r="ESY18" s="11"/>
      <c r="ESZ18" s="11"/>
      <c r="ETA18" s="11"/>
      <c r="ETB18" s="11"/>
      <c r="ETC18" s="11"/>
      <c r="ETD18" s="11"/>
      <c r="ETE18" s="11"/>
      <c r="ETF18" s="11"/>
      <c r="ETG18" s="11"/>
      <c r="ETH18" s="11"/>
      <c r="ETI18" s="11"/>
      <c r="ETJ18" s="11"/>
      <c r="ETK18" s="11"/>
      <c r="ETL18" s="11"/>
      <c r="ETM18" s="11"/>
      <c r="ETN18" s="11"/>
      <c r="ETO18" s="11"/>
      <c r="ETP18" s="11"/>
      <c r="ETQ18" s="11"/>
      <c r="ETR18" s="11"/>
      <c r="ETS18" s="11"/>
      <c r="ETT18" s="11"/>
      <c r="ETU18" s="11"/>
      <c r="ETV18" s="11"/>
      <c r="ETW18" s="11"/>
      <c r="ETX18" s="11"/>
      <c r="ETY18" s="11"/>
      <c r="ETZ18" s="11"/>
      <c r="EUA18" s="11"/>
      <c r="EUB18" s="11"/>
      <c r="EUC18" s="11"/>
      <c r="EUD18" s="11"/>
      <c r="EUE18" s="11"/>
      <c r="EUF18" s="11"/>
      <c r="EUG18" s="11"/>
      <c r="EUH18" s="11"/>
      <c r="EUI18" s="11"/>
      <c r="EUJ18" s="11"/>
      <c r="EUK18" s="11"/>
      <c r="EUL18" s="11"/>
      <c r="EUM18" s="11"/>
      <c r="EUN18" s="11"/>
      <c r="EUO18" s="11"/>
      <c r="EUP18" s="11"/>
      <c r="EUQ18" s="11"/>
      <c r="EUR18" s="11"/>
      <c r="EUS18" s="11"/>
      <c r="EUT18" s="11"/>
      <c r="EUU18" s="11"/>
      <c r="EUV18" s="11"/>
      <c r="EUW18" s="11"/>
      <c r="EUX18" s="11"/>
      <c r="EUY18" s="11"/>
      <c r="EUZ18" s="11"/>
      <c r="EVA18" s="11"/>
      <c r="EVB18" s="11"/>
      <c r="EVC18" s="11"/>
      <c r="EVD18" s="11"/>
      <c r="EVE18" s="11"/>
      <c r="EVF18" s="11"/>
      <c r="EVG18" s="11"/>
      <c r="EVH18" s="11"/>
      <c r="EVI18" s="11"/>
      <c r="EVJ18" s="11"/>
      <c r="EVK18" s="11"/>
      <c r="EVL18" s="11"/>
      <c r="EVM18" s="11"/>
      <c r="EVN18" s="11"/>
      <c r="EVO18" s="11"/>
      <c r="EVP18" s="11"/>
      <c r="EVQ18" s="11"/>
      <c r="EVR18" s="11"/>
      <c r="EVS18" s="11"/>
      <c r="EVT18" s="11"/>
      <c r="EVU18" s="11"/>
      <c r="EVV18" s="11"/>
      <c r="EVW18" s="11"/>
      <c r="EVX18" s="11"/>
      <c r="EVY18" s="11"/>
      <c r="EVZ18" s="11"/>
      <c r="EWA18" s="11"/>
      <c r="EWB18" s="11"/>
      <c r="EWC18" s="11"/>
      <c r="EWD18" s="11"/>
      <c r="EWE18" s="11"/>
      <c r="EWF18" s="11"/>
      <c r="EWG18" s="11"/>
      <c r="EWH18" s="11"/>
      <c r="EWI18" s="11"/>
      <c r="EWJ18" s="11"/>
      <c r="EWK18" s="11"/>
      <c r="EWL18" s="11"/>
      <c r="EWM18" s="11"/>
      <c r="EWN18" s="11"/>
      <c r="EWO18" s="11"/>
      <c r="EWP18" s="11"/>
      <c r="EWQ18" s="11"/>
      <c r="EWR18" s="11"/>
      <c r="EWS18" s="11"/>
      <c r="EWT18" s="11"/>
      <c r="EWU18" s="11"/>
      <c r="EWV18" s="11"/>
      <c r="EWW18" s="11"/>
      <c r="EWX18" s="11"/>
      <c r="EWY18" s="11"/>
      <c r="EWZ18" s="11"/>
      <c r="EXA18" s="11"/>
      <c r="EXB18" s="11"/>
      <c r="EXC18" s="11"/>
      <c r="EXD18" s="11"/>
      <c r="EXE18" s="11"/>
      <c r="EXF18" s="11"/>
      <c r="EXG18" s="11"/>
      <c r="EXH18" s="11"/>
      <c r="EXI18" s="11"/>
      <c r="EXJ18" s="11"/>
      <c r="EXK18" s="11"/>
      <c r="EXL18" s="11"/>
      <c r="EXM18" s="11"/>
      <c r="EXN18" s="11"/>
      <c r="EXO18" s="11"/>
      <c r="EXP18" s="11"/>
      <c r="EXQ18" s="11"/>
      <c r="EXR18" s="11"/>
      <c r="EXS18" s="11"/>
      <c r="EXT18" s="11"/>
      <c r="EXU18" s="11"/>
      <c r="EXV18" s="11"/>
      <c r="EXW18" s="11"/>
      <c r="EXX18" s="11"/>
      <c r="EXY18" s="11"/>
      <c r="EXZ18" s="11"/>
      <c r="EYA18" s="11"/>
      <c r="EYB18" s="11"/>
      <c r="EYC18" s="11"/>
      <c r="EYD18" s="11"/>
      <c r="EYE18" s="11"/>
      <c r="EYF18" s="11"/>
      <c r="EYG18" s="11"/>
      <c r="EYH18" s="11"/>
      <c r="EYI18" s="11"/>
      <c r="EYJ18" s="11"/>
      <c r="EYK18" s="11"/>
      <c r="EYL18" s="11"/>
      <c r="EYM18" s="11"/>
      <c r="EYN18" s="11"/>
      <c r="EYO18" s="11"/>
      <c r="EYP18" s="11"/>
      <c r="EYQ18" s="11"/>
      <c r="EYR18" s="11"/>
      <c r="EYS18" s="11"/>
      <c r="EYT18" s="11"/>
      <c r="EYU18" s="11"/>
      <c r="EYV18" s="11"/>
      <c r="EYW18" s="11"/>
      <c r="EYX18" s="11"/>
      <c r="EYY18" s="11"/>
      <c r="EYZ18" s="11"/>
      <c r="EZA18" s="11"/>
      <c r="EZB18" s="11"/>
      <c r="EZC18" s="11"/>
      <c r="EZD18" s="11"/>
      <c r="EZE18" s="11"/>
      <c r="EZF18" s="11"/>
      <c r="EZG18" s="11"/>
      <c r="EZH18" s="11"/>
      <c r="EZI18" s="11"/>
      <c r="EZJ18" s="11"/>
      <c r="EZK18" s="11"/>
      <c r="EZL18" s="11"/>
      <c r="EZM18" s="11"/>
      <c r="EZN18" s="11"/>
      <c r="EZO18" s="11"/>
      <c r="EZP18" s="11"/>
      <c r="EZQ18" s="11"/>
      <c r="EZR18" s="11"/>
      <c r="EZS18" s="11"/>
      <c r="EZT18" s="11"/>
      <c r="EZU18" s="11"/>
      <c r="EZV18" s="11"/>
      <c r="EZW18" s="11"/>
      <c r="EZX18" s="11"/>
      <c r="EZY18" s="11"/>
      <c r="EZZ18" s="11"/>
      <c r="FAA18" s="11"/>
      <c r="FAB18" s="11"/>
      <c r="FAC18" s="11"/>
      <c r="FAD18" s="11"/>
      <c r="FAE18" s="11"/>
      <c r="FAF18" s="11"/>
      <c r="FAG18" s="11"/>
      <c r="FAH18" s="11"/>
      <c r="FAI18" s="11"/>
      <c r="FAJ18" s="11"/>
      <c r="FAK18" s="11"/>
      <c r="FAL18" s="11"/>
      <c r="FAM18" s="11"/>
      <c r="FAN18" s="11"/>
      <c r="FAO18" s="11"/>
      <c r="FAP18" s="11"/>
      <c r="FAQ18" s="11"/>
      <c r="FAR18" s="11"/>
      <c r="FAS18" s="11"/>
      <c r="FAT18" s="11"/>
      <c r="FAU18" s="11"/>
      <c r="FAV18" s="11"/>
      <c r="FAW18" s="11"/>
      <c r="FAX18" s="11"/>
      <c r="FAY18" s="11"/>
      <c r="FAZ18" s="11"/>
      <c r="FBA18" s="11"/>
      <c r="FBB18" s="11"/>
      <c r="FBC18" s="11"/>
      <c r="FBD18" s="11"/>
      <c r="FBE18" s="11"/>
      <c r="FBF18" s="11"/>
      <c r="FBG18" s="11"/>
      <c r="FBH18" s="11"/>
      <c r="FBI18" s="11"/>
      <c r="FBJ18" s="11"/>
      <c r="FBK18" s="11"/>
      <c r="FBL18" s="11"/>
      <c r="FBM18" s="11"/>
      <c r="FBN18" s="11"/>
      <c r="FBO18" s="11"/>
      <c r="FBP18" s="11"/>
      <c r="FBQ18" s="11"/>
      <c r="FBR18" s="11"/>
      <c r="FBS18" s="11"/>
      <c r="FBT18" s="11"/>
      <c r="FBU18" s="11"/>
      <c r="FBV18" s="11"/>
      <c r="FBW18" s="11"/>
      <c r="FBX18" s="11"/>
      <c r="FBY18" s="11"/>
      <c r="FBZ18" s="11"/>
      <c r="FCA18" s="11"/>
      <c r="FCB18" s="11"/>
      <c r="FCC18" s="11"/>
      <c r="FCD18" s="11"/>
      <c r="FCE18" s="11"/>
      <c r="FCF18" s="11"/>
      <c r="FCG18" s="11"/>
      <c r="FCH18" s="11"/>
      <c r="FCI18" s="11"/>
      <c r="FCJ18" s="11"/>
      <c r="FCK18" s="11"/>
      <c r="FCL18" s="11"/>
      <c r="FCM18" s="11"/>
      <c r="FCN18" s="11"/>
      <c r="FCO18" s="11"/>
      <c r="FCP18" s="11"/>
      <c r="FCQ18" s="11"/>
      <c r="FCR18" s="11"/>
      <c r="FCS18" s="11"/>
      <c r="FCT18" s="11"/>
      <c r="FCU18" s="11"/>
      <c r="FCV18" s="11"/>
      <c r="FCW18" s="11"/>
      <c r="FCX18" s="11"/>
      <c r="FCY18" s="11"/>
      <c r="FCZ18" s="11"/>
      <c r="FDA18" s="11"/>
      <c r="FDB18" s="11"/>
      <c r="FDC18" s="11"/>
      <c r="FDD18" s="11"/>
      <c r="FDE18" s="11"/>
      <c r="FDF18" s="11"/>
      <c r="FDG18" s="11"/>
      <c r="FDH18" s="11"/>
      <c r="FDI18" s="11"/>
      <c r="FDJ18" s="11"/>
      <c r="FDK18" s="11"/>
      <c r="FDL18" s="11"/>
      <c r="FDM18" s="11"/>
      <c r="FDN18" s="11"/>
      <c r="FDO18" s="11"/>
      <c r="FDP18" s="11"/>
      <c r="FDQ18" s="11"/>
      <c r="FDR18" s="11"/>
      <c r="FDS18" s="11"/>
      <c r="FDT18" s="11"/>
      <c r="FDU18" s="11"/>
      <c r="FDV18" s="11"/>
      <c r="FDW18" s="11"/>
      <c r="FDX18" s="11"/>
      <c r="FDY18" s="11"/>
      <c r="FDZ18" s="11"/>
      <c r="FEA18" s="11"/>
      <c r="FEB18" s="11"/>
      <c r="FEC18" s="11"/>
      <c r="FED18" s="11"/>
      <c r="FEE18" s="11"/>
      <c r="FEF18" s="11"/>
      <c r="FEG18" s="11"/>
      <c r="FEH18" s="11"/>
      <c r="FEI18" s="11"/>
      <c r="FEJ18" s="11"/>
      <c r="FEK18" s="11"/>
      <c r="FEL18" s="11"/>
      <c r="FEM18" s="11"/>
      <c r="FEN18" s="11"/>
      <c r="FEO18" s="11"/>
      <c r="FEP18" s="11"/>
      <c r="FEQ18" s="11"/>
      <c r="FER18" s="11"/>
      <c r="FES18" s="11"/>
      <c r="FET18" s="11"/>
      <c r="FEU18" s="11"/>
      <c r="FEV18" s="11"/>
      <c r="FEW18" s="11"/>
      <c r="FEX18" s="11"/>
      <c r="FEY18" s="11"/>
      <c r="FEZ18" s="11"/>
      <c r="FFA18" s="11"/>
      <c r="FFB18" s="11"/>
      <c r="FFC18" s="11"/>
      <c r="FFD18" s="11"/>
      <c r="FFE18" s="11"/>
      <c r="FFF18" s="11"/>
      <c r="FFG18" s="11"/>
      <c r="FFH18" s="11"/>
      <c r="FFI18" s="11"/>
      <c r="FFJ18" s="11"/>
      <c r="FFK18" s="11"/>
      <c r="FFL18" s="11"/>
      <c r="FFM18" s="11"/>
      <c r="FFN18" s="11"/>
      <c r="FFO18" s="11"/>
      <c r="FFP18" s="11"/>
      <c r="FFQ18" s="11"/>
      <c r="FFR18" s="11"/>
      <c r="FFS18" s="11"/>
      <c r="FFT18" s="11"/>
      <c r="FFU18" s="11"/>
      <c r="FFV18" s="11"/>
      <c r="FFW18" s="11"/>
      <c r="FFX18" s="11"/>
      <c r="FFY18" s="11"/>
      <c r="FFZ18" s="11"/>
      <c r="FGA18" s="11"/>
      <c r="FGB18" s="11"/>
      <c r="FGC18" s="11"/>
      <c r="FGD18" s="11"/>
      <c r="FGE18" s="11"/>
      <c r="FGF18" s="11"/>
      <c r="FGG18" s="11"/>
      <c r="FGH18" s="11"/>
      <c r="FGI18" s="11"/>
      <c r="FGJ18" s="11"/>
      <c r="FGK18" s="11"/>
      <c r="FGL18" s="11"/>
      <c r="FGM18" s="11"/>
      <c r="FGN18" s="11"/>
      <c r="FGO18" s="11"/>
      <c r="FGP18" s="11"/>
      <c r="FGQ18" s="11"/>
      <c r="FGR18" s="11"/>
      <c r="FGS18" s="11"/>
      <c r="FGT18" s="11"/>
      <c r="FGU18" s="11"/>
      <c r="FGV18" s="11"/>
      <c r="FGW18" s="11"/>
      <c r="FGX18" s="11"/>
      <c r="FGY18" s="11"/>
      <c r="FGZ18" s="11"/>
      <c r="FHA18" s="11"/>
      <c r="FHB18" s="11"/>
      <c r="FHC18" s="11"/>
      <c r="FHD18" s="11"/>
      <c r="FHE18" s="11"/>
      <c r="FHF18" s="11"/>
      <c r="FHG18" s="11"/>
      <c r="FHH18" s="11"/>
      <c r="FHI18" s="11"/>
      <c r="FHJ18" s="11"/>
      <c r="FHK18" s="11"/>
      <c r="FHL18" s="11"/>
      <c r="FHM18" s="11"/>
      <c r="FHN18" s="11"/>
      <c r="FHO18" s="11"/>
      <c r="FHP18" s="11"/>
      <c r="FHQ18" s="11"/>
      <c r="FHR18" s="11"/>
      <c r="FHS18" s="11"/>
      <c r="FHT18" s="11"/>
      <c r="FHU18" s="11"/>
      <c r="FHV18" s="11"/>
      <c r="FHW18" s="11"/>
      <c r="FHX18" s="11"/>
      <c r="FHY18" s="11"/>
      <c r="FHZ18" s="11"/>
      <c r="FIA18" s="11"/>
      <c r="FIB18" s="11"/>
      <c r="FIC18" s="11"/>
      <c r="FID18" s="11"/>
      <c r="FIE18" s="11"/>
      <c r="FIF18" s="11"/>
      <c r="FIG18" s="11"/>
      <c r="FIH18" s="11"/>
      <c r="FII18" s="11"/>
      <c r="FIJ18" s="11"/>
      <c r="FIK18" s="11"/>
      <c r="FIL18" s="11"/>
      <c r="FIM18" s="11"/>
      <c r="FIN18" s="11"/>
      <c r="FIO18" s="11"/>
      <c r="FIP18" s="11"/>
      <c r="FIQ18" s="11"/>
      <c r="FIR18" s="11"/>
      <c r="FIS18" s="11"/>
      <c r="FIT18" s="11"/>
      <c r="FIU18" s="11"/>
      <c r="FIV18" s="11"/>
      <c r="FIW18" s="11"/>
      <c r="FIX18" s="11"/>
      <c r="FIY18" s="11"/>
      <c r="FIZ18" s="11"/>
      <c r="FJA18" s="11"/>
      <c r="FJB18" s="11"/>
      <c r="FJC18" s="11"/>
      <c r="FJD18" s="11"/>
      <c r="FJE18" s="11"/>
      <c r="FJF18" s="11"/>
      <c r="FJG18" s="11"/>
      <c r="FJH18" s="11"/>
      <c r="FJI18" s="11"/>
      <c r="FJJ18" s="11"/>
      <c r="FJK18" s="11"/>
      <c r="FJL18" s="11"/>
      <c r="FJM18" s="11"/>
      <c r="FJN18" s="11"/>
      <c r="FJO18" s="11"/>
      <c r="FJP18" s="11"/>
      <c r="FJQ18" s="11"/>
      <c r="FJR18" s="11"/>
      <c r="FJS18" s="11"/>
      <c r="FJT18" s="11"/>
      <c r="FJU18" s="11"/>
      <c r="FJV18" s="11"/>
      <c r="FJW18" s="11"/>
      <c r="FJX18" s="11"/>
      <c r="FJY18" s="11"/>
      <c r="FJZ18" s="11"/>
      <c r="FKA18" s="11"/>
      <c r="FKB18" s="11"/>
      <c r="FKC18" s="11"/>
      <c r="FKD18" s="11"/>
      <c r="FKE18" s="11"/>
      <c r="FKF18" s="11"/>
      <c r="FKG18" s="11"/>
      <c r="FKH18" s="11"/>
      <c r="FKI18" s="11"/>
      <c r="FKJ18" s="11"/>
      <c r="FKK18" s="11"/>
      <c r="FKL18" s="11"/>
      <c r="FKM18" s="11"/>
      <c r="FKN18" s="11"/>
      <c r="FKO18" s="11"/>
      <c r="FKP18" s="11"/>
      <c r="FKQ18" s="11"/>
      <c r="FKR18" s="11"/>
      <c r="FKS18" s="11"/>
      <c r="FKT18" s="11"/>
      <c r="FKU18" s="11"/>
      <c r="FKV18" s="11"/>
      <c r="FKW18" s="11"/>
      <c r="FKX18" s="11"/>
      <c r="FKY18" s="11"/>
      <c r="FKZ18" s="11"/>
      <c r="FLA18" s="11"/>
      <c r="FLB18" s="11"/>
      <c r="FLC18" s="11"/>
      <c r="FLD18" s="11"/>
      <c r="FLE18" s="11"/>
      <c r="FLF18" s="11"/>
      <c r="FLG18" s="11"/>
      <c r="FLH18" s="11"/>
      <c r="FLI18" s="11"/>
      <c r="FLJ18" s="11"/>
      <c r="FLK18" s="11"/>
      <c r="FLL18" s="11"/>
      <c r="FLM18" s="11"/>
      <c r="FLN18" s="11"/>
      <c r="FLO18" s="11"/>
      <c r="FLP18" s="11"/>
      <c r="FLQ18" s="11"/>
      <c r="FLR18" s="11"/>
      <c r="FLS18" s="11"/>
      <c r="FLT18" s="11"/>
      <c r="FLU18" s="11"/>
      <c r="FLV18" s="11"/>
      <c r="FLW18" s="11"/>
      <c r="FLX18" s="11"/>
      <c r="FLY18" s="11"/>
      <c r="FLZ18" s="11"/>
      <c r="FMA18" s="11"/>
      <c r="FMB18" s="11"/>
      <c r="FMC18" s="11"/>
      <c r="FMD18" s="11"/>
      <c r="FME18" s="11"/>
      <c r="FMF18" s="11"/>
      <c r="FMG18" s="11"/>
      <c r="FMH18" s="11"/>
      <c r="FMI18" s="11"/>
      <c r="FMJ18" s="11"/>
      <c r="FMK18" s="11"/>
      <c r="FML18" s="11"/>
      <c r="FMM18" s="11"/>
      <c r="FMN18" s="11"/>
      <c r="FMO18" s="11"/>
      <c r="FMP18" s="11"/>
      <c r="FMQ18" s="11"/>
      <c r="FMR18" s="11"/>
      <c r="FMS18" s="11"/>
      <c r="FMT18" s="11"/>
      <c r="FMU18" s="11"/>
      <c r="FMV18" s="11"/>
      <c r="FMW18" s="11"/>
      <c r="FMX18" s="11"/>
      <c r="FMY18" s="11"/>
      <c r="FMZ18" s="11"/>
      <c r="FNA18" s="11"/>
      <c r="FNB18" s="11"/>
      <c r="FNC18" s="11"/>
      <c r="FND18" s="11"/>
      <c r="FNE18" s="11"/>
      <c r="FNF18" s="11"/>
      <c r="FNG18" s="11"/>
      <c r="FNH18" s="11"/>
      <c r="FNI18" s="11"/>
      <c r="FNJ18" s="11"/>
      <c r="FNK18" s="11"/>
      <c r="FNL18" s="11"/>
      <c r="FNM18" s="11"/>
      <c r="FNN18" s="11"/>
      <c r="FNO18" s="11"/>
      <c r="FNP18" s="11"/>
      <c r="FNQ18" s="11"/>
      <c r="FNR18" s="11"/>
      <c r="FNS18" s="11"/>
      <c r="FNT18" s="11"/>
      <c r="FNU18" s="11"/>
      <c r="FNV18" s="11"/>
      <c r="FNW18" s="11"/>
      <c r="FNX18" s="11"/>
      <c r="FNY18" s="11"/>
      <c r="FNZ18" s="11"/>
      <c r="FOA18" s="11"/>
      <c r="FOB18" s="11"/>
      <c r="FOC18" s="11"/>
      <c r="FOD18" s="11"/>
      <c r="FOE18" s="11"/>
      <c r="FOF18" s="11"/>
      <c r="FOG18" s="11"/>
      <c r="FOH18" s="11"/>
      <c r="FOI18" s="11"/>
      <c r="FOJ18" s="11"/>
      <c r="FOK18" s="11"/>
      <c r="FOL18" s="11"/>
      <c r="FOM18" s="11"/>
      <c r="FON18" s="11"/>
      <c r="FOO18" s="11"/>
      <c r="FOP18" s="11"/>
      <c r="FOQ18" s="11"/>
      <c r="FOR18" s="11"/>
      <c r="FOS18" s="11"/>
      <c r="FOT18" s="11"/>
      <c r="FOU18" s="11"/>
      <c r="FOV18" s="11"/>
      <c r="FOW18" s="11"/>
      <c r="FOX18" s="11"/>
      <c r="FOY18" s="11"/>
      <c r="FOZ18" s="11"/>
      <c r="FPA18" s="11"/>
      <c r="FPB18" s="11"/>
      <c r="FPC18" s="11"/>
      <c r="FPD18" s="11"/>
      <c r="FPE18" s="11"/>
      <c r="FPF18" s="11"/>
      <c r="FPG18" s="11"/>
      <c r="FPH18" s="11"/>
      <c r="FPI18" s="11"/>
      <c r="FPJ18" s="11"/>
      <c r="FPK18" s="11"/>
      <c r="FPL18" s="11"/>
      <c r="FPM18" s="11"/>
      <c r="FPN18" s="11"/>
      <c r="FPO18" s="11"/>
      <c r="FPP18" s="11"/>
      <c r="FPQ18" s="11"/>
      <c r="FPR18" s="11"/>
      <c r="FPS18" s="11"/>
      <c r="FPT18" s="11"/>
      <c r="FPU18" s="11"/>
      <c r="FPV18" s="11"/>
      <c r="FPW18" s="11"/>
      <c r="FPX18" s="11"/>
      <c r="FPY18" s="11"/>
      <c r="FPZ18" s="11"/>
      <c r="FQA18" s="11"/>
      <c r="FQB18" s="11"/>
      <c r="FQC18" s="11"/>
      <c r="FQD18" s="11"/>
      <c r="FQE18" s="11"/>
      <c r="FQF18" s="11"/>
      <c r="FQG18" s="11"/>
      <c r="FQH18" s="11"/>
      <c r="FQI18" s="11"/>
      <c r="FQJ18" s="11"/>
      <c r="FQK18" s="11"/>
      <c r="FQL18" s="11"/>
      <c r="FQM18" s="11"/>
      <c r="FQN18" s="11"/>
      <c r="FQO18" s="11"/>
      <c r="FQP18" s="11"/>
      <c r="FQQ18" s="11"/>
      <c r="FQR18" s="11"/>
      <c r="FQS18" s="11"/>
      <c r="FQT18" s="11"/>
      <c r="FQU18" s="11"/>
      <c r="FQV18" s="11"/>
      <c r="FQW18" s="11"/>
      <c r="FQX18" s="11"/>
      <c r="FQY18" s="11"/>
      <c r="FQZ18" s="11"/>
      <c r="FRA18" s="11"/>
      <c r="FRB18" s="11"/>
      <c r="FRC18" s="11"/>
      <c r="FRD18" s="11"/>
      <c r="FRE18" s="11"/>
      <c r="FRF18" s="11"/>
      <c r="FRG18" s="11"/>
      <c r="FRH18" s="11"/>
      <c r="FRI18" s="11"/>
      <c r="FRJ18" s="11"/>
      <c r="FRK18" s="11"/>
      <c r="FRL18" s="11"/>
      <c r="FRM18" s="11"/>
      <c r="FRN18" s="11"/>
      <c r="FRO18" s="11"/>
      <c r="FRP18" s="11"/>
      <c r="FRQ18" s="11"/>
      <c r="FRR18" s="11"/>
      <c r="FRS18" s="11"/>
      <c r="FRT18" s="11"/>
      <c r="FRU18" s="11"/>
      <c r="FRV18" s="11"/>
      <c r="FRW18" s="11"/>
      <c r="FRX18" s="11"/>
      <c r="FRY18" s="11"/>
      <c r="FRZ18" s="11"/>
      <c r="FSA18" s="11"/>
      <c r="FSB18" s="11"/>
      <c r="FSC18" s="11"/>
      <c r="FSD18" s="11"/>
      <c r="FSE18" s="11"/>
      <c r="FSF18" s="11"/>
      <c r="FSG18" s="11"/>
      <c r="FSH18" s="11"/>
      <c r="FSI18" s="11"/>
      <c r="FSJ18" s="11"/>
      <c r="FSK18" s="11"/>
      <c r="FSL18" s="11"/>
      <c r="FSM18" s="11"/>
      <c r="FSN18" s="11"/>
      <c r="FSO18" s="11"/>
      <c r="FSP18" s="11"/>
      <c r="FSQ18" s="11"/>
      <c r="FSR18" s="11"/>
      <c r="FSS18" s="11"/>
      <c r="FST18" s="11"/>
      <c r="FSU18" s="11"/>
      <c r="FSV18" s="11"/>
      <c r="FSW18" s="11"/>
      <c r="FSX18" s="11"/>
      <c r="FSY18" s="11"/>
      <c r="FSZ18" s="11"/>
      <c r="FTA18" s="11"/>
      <c r="FTB18" s="11"/>
      <c r="FTC18" s="11"/>
      <c r="FTD18" s="11"/>
      <c r="FTE18" s="11"/>
      <c r="FTF18" s="11"/>
      <c r="FTG18" s="11"/>
      <c r="FTH18" s="11"/>
      <c r="FTI18" s="11"/>
      <c r="FTJ18" s="11"/>
      <c r="FTK18" s="11"/>
      <c r="FTL18" s="11"/>
      <c r="FTM18" s="11"/>
      <c r="FTN18" s="11"/>
      <c r="FTO18" s="11"/>
      <c r="FTP18" s="11"/>
      <c r="FTQ18" s="11"/>
      <c r="FTR18" s="11"/>
      <c r="FTS18" s="11"/>
      <c r="FTT18" s="11"/>
      <c r="FTU18" s="11"/>
      <c r="FTV18" s="11"/>
      <c r="FTW18" s="11"/>
      <c r="FTX18" s="11"/>
      <c r="FTY18" s="11"/>
      <c r="FTZ18" s="11"/>
      <c r="FUA18" s="11"/>
      <c r="FUB18" s="11"/>
      <c r="FUC18" s="11"/>
      <c r="FUD18" s="11"/>
      <c r="FUE18" s="11"/>
      <c r="FUF18" s="11"/>
      <c r="FUG18" s="11"/>
      <c r="FUH18" s="11"/>
      <c r="FUI18" s="11"/>
      <c r="FUJ18" s="11"/>
      <c r="FUK18" s="11"/>
      <c r="FUL18" s="11"/>
      <c r="FUM18" s="11"/>
      <c r="FUN18" s="11"/>
      <c r="FUO18" s="11"/>
      <c r="FUP18" s="11"/>
      <c r="FUQ18" s="11"/>
      <c r="FUR18" s="11"/>
      <c r="FUS18" s="11"/>
      <c r="FUT18" s="11"/>
      <c r="FUU18" s="11"/>
      <c r="FUV18" s="11"/>
      <c r="FUW18" s="11"/>
      <c r="FUX18" s="11"/>
      <c r="FUY18" s="11"/>
      <c r="FUZ18" s="11"/>
      <c r="FVA18" s="11"/>
      <c r="FVB18" s="11"/>
      <c r="FVC18" s="11"/>
      <c r="FVD18" s="11"/>
      <c r="FVE18" s="11"/>
      <c r="FVF18" s="11"/>
      <c r="FVG18" s="11"/>
      <c r="FVH18" s="11"/>
      <c r="FVI18" s="11"/>
      <c r="FVJ18" s="11"/>
      <c r="FVK18" s="11"/>
      <c r="FVL18" s="11"/>
      <c r="FVM18" s="11"/>
      <c r="FVN18" s="11"/>
      <c r="FVO18" s="11"/>
      <c r="FVP18" s="11"/>
      <c r="FVQ18" s="11"/>
      <c r="FVR18" s="11"/>
      <c r="FVS18" s="11"/>
      <c r="FVT18" s="11"/>
      <c r="FVU18" s="11"/>
      <c r="FVV18" s="11"/>
      <c r="FVW18" s="11"/>
      <c r="FVX18" s="11"/>
      <c r="FVY18" s="11"/>
      <c r="FVZ18" s="11"/>
      <c r="FWA18" s="11"/>
      <c r="FWB18" s="11"/>
      <c r="FWC18" s="11"/>
      <c r="FWD18" s="11"/>
      <c r="FWE18" s="11"/>
      <c r="FWF18" s="11"/>
      <c r="FWG18" s="11"/>
      <c r="FWH18" s="11"/>
      <c r="FWI18" s="11"/>
      <c r="FWJ18" s="11"/>
      <c r="FWK18" s="11"/>
      <c r="FWL18" s="11"/>
      <c r="FWM18" s="11"/>
      <c r="FWN18" s="11"/>
      <c r="FWO18" s="11"/>
      <c r="FWP18" s="11"/>
      <c r="FWQ18" s="11"/>
      <c r="FWR18" s="11"/>
      <c r="FWS18" s="11"/>
      <c r="FWT18" s="11"/>
      <c r="FWU18" s="11"/>
      <c r="FWV18" s="11"/>
      <c r="FWW18" s="11"/>
      <c r="FWX18" s="11"/>
      <c r="FWY18" s="11"/>
      <c r="FWZ18" s="11"/>
      <c r="FXA18" s="11"/>
      <c r="FXB18" s="11"/>
      <c r="FXC18" s="11"/>
      <c r="FXD18" s="11"/>
      <c r="FXE18" s="11"/>
      <c r="FXF18" s="11"/>
      <c r="FXG18" s="11"/>
      <c r="FXH18" s="11"/>
      <c r="FXI18" s="11"/>
      <c r="FXJ18" s="11"/>
      <c r="FXK18" s="11"/>
      <c r="FXL18" s="11"/>
      <c r="FXM18" s="11"/>
      <c r="FXN18" s="11"/>
      <c r="FXO18" s="11"/>
      <c r="FXP18" s="11"/>
      <c r="FXQ18" s="11"/>
      <c r="FXR18" s="11"/>
      <c r="FXS18" s="11"/>
      <c r="FXT18" s="11"/>
      <c r="FXU18" s="11"/>
      <c r="FXV18" s="11"/>
      <c r="FXW18" s="11"/>
      <c r="FXX18" s="11"/>
      <c r="FXY18" s="11"/>
      <c r="FXZ18" s="11"/>
      <c r="FYA18" s="11"/>
      <c r="FYB18" s="11"/>
      <c r="FYC18" s="11"/>
      <c r="FYD18" s="11"/>
      <c r="FYE18" s="11"/>
      <c r="FYF18" s="11"/>
      <c r="FYG18" s="11"/>
      <c r="FYH18" s="11"/>
      <c r="FYI18" s="11"/>
      <c r="FYJ18" s="11"/>
      <c r="FYK18" s="11"/>
      <c r="FYL18" s="11"/>
      <c r="FYM18" s="11"/>
      <c r="FYN18" s="11"/>
      <c r="FYO18" s="11"/>
      <c r="FYP18" s="11"/>
      <c r="FYQ18" s="11"/>
      <c r="FYR18" s="11"/>
      <c r="FYS18" s="11"/>
      <c r="FYT18" s="11"/>
      <c r="FYU18" s="11"/>
      <c r="FYV18" s="11"/>
      <c r="FYW18" s="11"/>
      <c r="FYX18" s="11"/>
      <c r="FYY18" s="11"/>
      <c r="FYZ18" s="11"/>
      <c r="FZA18" s="11"/>
      <c r="FZB18" s="11"/>
      <c r="FZC18" s="11"/>
      <c r="FZD18" s="11"/>
      <c r="FZE18" s="11"/>
      <c r="FZF18" s="11"/>
      <c r="FZG18" s="11"/>
      <c r="FZH18" s="11"/>
      <c r="FZI18" s="11"/>
      <c r="FZJ18" s="11"/>
      <c r="FZK18" s="11"/>
      <c r="FZL18" s="11"/>
      <c r="FZM18" s="11"/>
      <c r="FZN18" s="11"/>
      <c r="FZO18" s="11"/>
      <c r="FZP18" s="11"/>
      <c r="FZQ18" s="11"/>
      <c r="FZR18" s="11"/>
      <c r="FZS18" s="11"/>
      <c r="FZT18" s="11"/>
      <c r="FZU18" s="11"/>
      <c r="FZV18" s="11"/>
      <c r="FZW18" s="11"/>
      <c r="FZX18" s="11"/>
      <c r="FZY18" s="11"/>
      <c r="FZZ18" s="11"/>
      <c r="GAA18" s="11"/>
      <c r="GAB18" s="11"/>
      <c r="GAC18" s="11"/>
      <c r="GAD18" s="11"/>
      <c r="GAE18" s="11"/>
      <c r="GAF18" s="11"/>
      <c r="GAG18" s="11"/>
      <c r="GAH18" s="11"/>
      <c r="GAI18" s="11"/>
      <c r="GAJ18" s="11"/>
      <c r="GAK18" s="11"/>
      <c r="GAL18" s="11"/>
      <c r="GAM18" s="11"/>
      <c r="GAN18" s="11"/>
      <c r="GAO18" s="11"/>
      <c r="GAP18" s="11"/>
      <c r="GAQ18" s="11"/>
      <c r="GAR18" s="11"/>
      <c r="GAS18" s="11"/>
      <c r="GAT18" s="11"/>
      <c r="GAU18" s="11"/>
      <c r="GAV18" s="11"/>
      <c r="GAW18" s="11"/>
      <c r="GAX18" s="11"/>
      <c r="GAY18" s="11"/>
      <c r="GAZ18" s="11"/>
      <c r="GBA18" s="11"/>
      <c r="GBB18" s="11"/>
      <c r="GBC18" s="11"/>
      <c r="GBD18" s="11"/>
      <c r="GBE18" s="11"/>
      <c r="GBF18" s="11"/>
      <c r="GBG18" s="11"/>
      <c r="GBH18" s="11"/>
      <c r="GBI18" s="11"/>
      <c r="GBJ18" s="11"/>
      <c r="GBK18" s="11"/>
      <c r="GBL18" s="11"/>
      <c r="GBM18" s="11"/>
      <c r="GBN18" s="11"/>
      <c r="GBO18" s="11"/>
      <c r="GBP18" s="11"/>
      <c r="GBQ18" s="11"/>
      <c r="GBR18" s="11"/>
      <c r="GBS18" s="11"/>
      <c r="GBT18" s="11"/>
      <c r="GBU18" s="11"/>
      <c r="GBV18" s="11"/>
      <c r="GBW18" s="11"/>
      <c r="GBX18" s="11"/>
      <c r="GBY18" s="11"/>
      <c r="GBZ18" s="11"/>
      <c r="GCA18" s="11"/>
      <c r="GCB18" s="11"/>
      <c r="GCC18" s="11"/>
      <c r="GCD18" s="11"/>
      <c r="GCE18" s="11"/>
      <c r="GCF18" s="11"/>
      <c r="GCG18" s="11"/>
      <c r="GCH18" s="11"/>
      <c r="GCI18" s="11"/>
      <c r="GCJ18" s="11"/>
      <c r="GCK18" s="11"/>
      <c r="GCL18" s="11"/>
      <c r="GCM18" s="11"/>
      <c r="GCN18" s="11"/>
      <c r="GCO18" s="11"/>
      <c r="GCP18" s="11"/>
      <c r="GCQ18" s="11"/>
      <c r="GCR18" s="11"/>
      <c r="GCS18" s="11"/>
      <c r="GCT18" s="11"/>
      <c r="GCU18" s="11"/>
      <c r="GCV18" s="11"/>
      <c r="GCW18" s="11"/>
      <c r="GCX18" s="11"/>
      <c r="GCY18" s="11"/>
      <c r="GCZ18" s="11"/>
      <c r="GDA18" s="11"/>
      <c r="GDB18" s="11"/>
      <c r="GDC18" s="11"/>
      <c r="GDD18" s="11"/>
      <c r="GDE18" s="11"/>
      <c r="GDF18" s="11"/>
      <c r="GDG18" s="11"/>
      <c r="GDH18" s="11"/>
      <c r="GDI18" s="11"/>
      <c r="GDJ18" s="11"/>
      <c r="GDK18" s="11"/>
      <c r="GDL18" s="11"/>
      <c r="GDM18" s="11"/>
      <c r="GDN18" s="11"/>
      <c r="GDO18" s="11"/>
      <c r="GDP18" s="11"/>
      <c r="GDQ18" s="11"/>
      <c r="GDR18" s="11"/>
      <c r="GDS18" s="11"/>
      <c r="GDT18" s="11"/>
      <c r="GDU18" s="11"/>
      <c r="GDV18" s="11"/>
      <c r="GDW18" s="11"/>
      <c r="GDX18" s="11"/>
      <c r="GDY18" s="11"/>
      <c r="GDZ18" s="11"/>
      <c r="GEA18" s="11"/>
      <c r="GEB18" s="11"/>
      <c r="GEC18" s="11"/>
      <c r="GED18" s="11"/>
      <c r="GEE18" s="11"/>
      <c r="GEF18" s="11"/>
      <c r="GEG18" s="11"/>
      <c r="GEH18" s="11"/>
      <c r="GEI18" s="11"/>
      <c r="GEJ18" s="11"/>
      <c r="GEK18" s="11"/>
      <c r="GEL18" s="11"/>
      <c r="GEM18" s="11"/>
      <c r="GEN18" s="11"/>
      <c r="GEO18" s="11"/>
      <c r="GEP18" s="11"/>
      <c r="GEQ18" s="11"/>
      <c r="GER18" s="11"/>
      <c r="GES18" s="11"/>
      <c r="GET18" s="11"/>
      <c r="GEU18" s="11"/>
      <c r="GEV18" s="11"/>
      <c r="GEW18" s="11"/>
      <c r="GEX18" s="11"/>
      <c r="GEY18" s="11"/>
      <c r="GEZ18" s="11"/>
      <c r="GFA18" s="11"/>
      <c r="GFB18" s="11"/>
      <c r="GFC18" s="11"/>
      <c r="GFD18" s="11"/>
      <c r="GFE18" s="11"/>
      <c r="GFF18" s="11"/>
      <c r="GFG18" s="11"/>
      <c r="GFH18" s="11"/>
      <c r="GFI18" s="11"/>
      <c r="GFJ18" s="11"/>
      <c r="GFK18" s="11"/>
      <c r="GFL18" s="11"/>
      <c r="GFM18" s="11"/>
      <c r="GFN18" s="11"/>
      <c r="GFO18" s="11"/>
      <c r="GFP18" s="11"/>
      <c r="GFQ18" s="11"/>
      <c r="GFR18" s="11"/>
      <c r="GFS18" s="11"/>
      <c r="GFT18" s="11"/>
      <c r="GFU18" s="11"/>
      <c r="GFV18" s="11"/>
      <c r="GFW18" s="11"/>
      <c r="GFX18" s="11"/>
      <c r="GFY18" s="11"/>
      <c r="GFZ18" s="11"/>
      <c r="GGA18" s="11"/>
      <c r="GGB18" s="11"/>
      <c r="GGC18" s="11"/>
      <c r="GGD18" s="11"/>
      <c r="GGE18" s="11"/>
      <c r="GGF18" s="11"/>
      <c r="GGG18" s="11"/>
      <c r="GGH18" s="11"/>
      <c r="GGI18" s="11"/>
      <c r="GGJ18" s="11"/>
      <c r="GGK18" s="11"/>
      <c r="GGL18" s="11"/>
      <c r="GGM18" s="11"/>
      <c r="GGN18" s="11"/>
      <c r="GGO18" s="11"/>
      <c r="GGP18" s="11"/>
      <c r="GGQ18" s="11"/>
      <c r="GGR18" s="11"/>
      <c r="GGS18" s="11"/>
      <c r="GGT18" s="11"/>
      <c r="GGU18" s="11"/>
      <c r="GGV18" s="11"/>
      <c r="GGW18" s="11"/>
      <c r="GGX18" s="11"/>
      <c r="GGY18" s="11"/>
      <c r="GGZ18" s="11"/>
      <c r="GHA18" s="11"/>
      <c r="GHB18" s="11"/>
      <c r="GHC18" s="11"/>
      <c r="GHD18" s="11"/>
      <c r="GHE18" s="11"/>
      <c r="GHF18" s="11"/>
      <c r="GHG18" s="11"/>
      <c r="GHH18" s="11"/>
      <c r="GHI18" s="11"/>
      <c r="GHJ18" s="11"/>
      <c r="GHK18" s="11"/>
      <c r="GHL18" s="11"/>
      <c r="GHM18" s="11"/>
      <c r="GHN18" s="11"/>
      <c r="GHO18" s="11"/>
      <c r="GHP18" s="11"/>
      <c r="GHQ18" s="11"/>
      <c r="GHR18" s="11"/>
      <c r="GHS18" s="11"/>
      <c r="GHT18" s="11"/>
      <c r="GHU18" s="11"/>
      <c r="GHV18" s="11"/>
      <c r="GHW18" s="11"/>
      <c r="GHX18" s="11"/>
      <c r="GHY18" s="11"/>
      <c r="GHZ18" s="11"/>
      <c r="GIA18" s="11"/>
      <c r="GIB18" s="11"/>
      <c r="GIC18" s="11"/>
      <c r="GID18" s="11"/>
      <c r="GIE18" s="11"/>
      <c r="GIF18" s="11"/>
      <c r="GIG18" s="11"/>
      <c r="GIH18" s="11"/>
      <c r="GII18" s="11"/>
      <c r="GIJ18" s="11"/>
      <c r="GIK18" s="11"/>
      <c r="GIL18" s="11"/>
      <c r="GIM18" s="11"/>
      <c r="GIN18" s="11"/>
      <c r="GIO18" s="11"/>
      <c r="GIP18" s="11"/>
      <c r="GIQ18" s="11"/>
      <c r="GIR18" s="11"/>
      <c r="GIS18" s="11"/>
      <c r="GIT18" s="11"/>
      <c r="GIU18" s="11"/>
      <c r="GIV18" s="11"/>
      <c r="GIW18" s="11"/>
      <c r="GIX18" s="11"/>
      <c r="GIY18" s="11"/>
      <c r="GIZ18" s="11"/>
      <c r="GJA18" s="11"/>
      <c r="GJB18" s="11"/>
      <c r="GJC18" s="11"/>
      <c r="GJD18" s="11"/>
      <c r="GJE18" s="11"/>
      <c r="GJF18" s="11"/>
      <c r="GJG18" s="11"/>
      <c r="GJH18" s="11"/>
      <c r="GJI18" s="11"/>
      <c r="GJJ18" s="11"/>
      <c r="GJK18" s="11"/>
      <c r="GJL18" s="11"/>
      <c r="GJM18" s="11"/>
      <c r="GJN18" s="11"/>
      <c r="GJO18" s="11"/>
      <c r="GJP18" s="11"/>
      <c r="GJQ18" s="11"/>
      <c r="GJR18" s="11"/>
      <c r="GJS18" s="11"/>
      <c r="GJT18" s="11"/>
      <c r="GJU18" s="11"/>
      <c r="GJV18" s="11"/>
      <c r="GJW18" s="11"/>
      <c r="GJX18" s="11"/>
      <c r="GJY18" s="11"/>
      <c r="GJZ18" s="11"/>
      <c r="GKA18" s="11"/>
      <c r="GKB18" s="11"/>
      <c r="GKC18" s="11"/>
      <c r="GKD18" s="11"/>
      <c r="GKE18" s="11"/>
      <c r="GKF18" s="11"/>
      <c r="GKG18" s="11"/>
      <c r="GKH18" s="11"/>
      <c r="GKI18" s="11"/>
      <c r="GKJ18" s="11"/>
      <c r="GKK18" s="11"/>
      <c r="GKL18" s="11"/>
      <c r="GKM18" s="11"/>
      <c r="GKN18" s="11"/>
      <c r="GKO18" s="11"/>
      <c r="GKP18" s="11"/>
      <c r="GKQ18" s="11"/>
      <c r="GKR18" s="11"/>
      <c r="GKS18" s="11"/>
      <c r="GKT18" s="11"/>
      <c r="GKU18" s="11"/>
      <c r="GKV18" s="11"/>
      <c r="GKW18" s="11"/>
      <c r="GKX18" s="11"/>
      <c r="GKY18" s="11"/>
      <c r="GKZ18" s="11"/>
      <c r="GLA18" s="11"/>
      <c r="GLB18" s="11"/>
      <c r="GLC18" s="11"/>
      <c r="GLD18" s="11"/>
      <c r="GLE18" s="11"/>
      <c r="GLF18" s="11"/>
      <c r="GLG18" s="11"/>
      <c r="GLH18" s="11"/>
      <c r="GLI18" s="11"/>
      <c r="GLJ18" s="11"/>
      <c r="GLK18" s="11"/>
      <c r="GLL18" s="11"/>
      <c r="GLM18" s="11"/>
      <c r="GLN18" s="11"/>
      <c r="GLO18" s="11"/>
      <c r="GLP18" s="11"/>
      <c r="GLQ18" s="11"/>
      <c r="GLR18" s="11"/>
      <c r="GLS18" s="11"/>
      <c r="GLT18" s="11"/>
      <c r="GLU18" s="11"/>
      <c r="GLV18" s="11"/>
      <c r="GLW18" s="11"/>
      <c r="GLX18" s="11"/>
      <c r="GLY18" s="11"/>
      <c r="GLZ18" s="11"/>
      <c r="GMA18" s="11"/>
      <c r="GMB18" s="11"/>
      <c r="GMC18" s="11"/>
      <c r="GMD18" s="11"/>
      <c r="GME18" s="11"/>
      <c r="GMF18" s="11"/>
      <c r="GMG18" s="11"/>
      <c r="GMH18" s="11"/>
      <c r="GMI18" s="11"/>
      <c r="GMJ18" s="11"/>
      <c r="GMK18" s="11"/>
      <c r="GML18" s="11"/>
      <c r="GMM18" s="11"/>
      <c r="GMN18" s="11"/>
      <c r="GMO18" s="11"/>
      <c r="GMP18" s="11"/>
      <c r="GMQ18" s="11"/>
      <c r="GMR18" s="11"/>
      <c r="GMS18" s="11"/>
      <c r="GMT18" s="11"/>
      <c r="GMU18" s="11"/>
      <c r="GMV18" s="11"/>
      <c r="GMW18" s="11"/>
      <c r="GMX18" s="11"/>
      <c r="GMY18" s="11"/>
      <c r="GMZ18" s="11"/>
      <c r="GNA18" s="11"/>
      <c r="GNB18" s="11"/>
      <c r="GNC18" s="11"/>
      <c r="GND18" s="11"/>
      <c r="GNE18" s="11"/>
      <c r="GNF18" s="11"/>
      <c r="GNG18" s="11"/>
      <c r="GNH18" s="11"/>
      <c r="GNI18" s="11"/>
      <c r="GNJ18" s="11"/>
      <c r="GNK18" s="11"/>
      <c r="GNL18" s="11"/>
      <c r="GNM18" s="11"/>
      <c r="GNN18" s="11"/>
      <c r="GNO18" s="11"/>
      <c r="GNP18" s="11"/>
      <c r="GNQ18" s="11"/>
      <c r="GNR18" s="11"/>
      <c r="GNS18" s="11"/>
      <c r="GNT18" s="11"/>
      <c r="GNU18" s="11"/>
      <c r="GNV18" s="11"/>
      <c r="GNW18" s="11"/>
      <c r="GNX18" s="11"/>
      <c r="GNY18" s="11"/>
      <c r="GNZ18" s="11"/>
      <c r="GOA18" s="11"/>
      <c r="GOB18" s="11"/>
      <c r="GOC18" s="11"/>
      <c r="GOD18" s="11"/>
      <c r="GOE18" s="11"/>
      <c r="GOF18" s="11"/>
      <c r="GOG18" s="11"/>
      <c r="GOH18" s="11"/>
      <c r="GOI18" s="11"/>
      <c r="GOJ18" s="11"/>
      <c r="GOK18" s="11"/>
      <c r="GOL18" s="11"/>
      <c r="GOM18" s="11"/>
      <c r="GON18" s="11"/>
      <c r="GOO18" s="11"/>
      <c r="GOP18" s="11"/>
      <c r="GOQ18" s="11"/>
      <c r="GOR18" s="11"/>
      <c r="GOS18" s="11"/>
      <c r="GOT18" s="11"/>
      <c r="GOU18" s="11"/>
      <c r="GOV18" s="11"/>
      <c r="GOW18" s="11"/>
      <c r="GOX18" s="11"/>
      <c r="GOY18" s="11"/>
      <c r="GOZ18" s="11"/>
      <c r="GPA18" s="11"/>
      <c r="GPB18" s="11"/>
      <c r="GPC18" s="11"/>
      <c r="GPD18" s="11"/>
      <c r="GPE18" s="11"/>
      <c r="GPF18" s="11"/>
      <c r="GPG18" s="11"/>
      <c r="GPH18" s="11"/>
      <c r="GPI18" s="11"/>
      <c r="GPJ18" s="11"/>
      <c r="GPK18" s="11"/>
      <c r="GPL18" s="11"/>
      <c r="GPM18" s="11"/>
      <c r="GPN18" s="11"/>
      <c r="GPO18" s="11"/>
      <c r="GPP18" s="11"/>
      <c r="GPQ18" s="11"/>
      <c r="GPR18" s="11"/>
      <c r="GPS18" s="11"/>
      <c r="GPT18" s="11"/>
      <c r="GPU18" s="11"/>
      <c r="GPV18" s="11"/>
      <c r="GPW18" s="11"/>
      <c r="GPX18" s="11"/>
      <c r="GPY18" s="11"/>
      <c r="GPZ18" s="11"/>
      <c r="GQA18" s="11"/>
      <c r="GQB18" s="11"/>
      <c r="GQC18" s="11"/>
      <c r="GQD18" s="11"/>
      <c r="GQE18" s="11"/>
      <c r="GQF18" s="11"/>
      <c r="GQG18" s="11"/>
      <c r="GQH18" s="11"/>
      <c r="GQI18" s="11"/>
      <c r="GQJ18" s="11"/>
      <c r="GQK18" s="11"/>
      <c r="GQL18" s="11"/>
      <c r="GQM18" s="11"/>
      <c r="GQN18" s="11"/>
      <c r="GQO18" s="11"/>
      <c r="GQP18" s="11"/>
      <c r="GQQ18" s="11"/>
      <c r="GQR18" s="11"/>
      <c r="GQS18" s="11"/>
      <c r="GQT18" s="11"/>
      <c r="GQU18" s="11"/>
      <c r="GQV18" s="11"/>
      <c r="GQW18" s="11"/>
      <c r="GQX18" s="11"/>
      <c r="GQY18" s="11"/>
      <c r="GQZ18" s="11"/>
      <c r="GRA18" s="11"/>
      <c r="GRB18" s="11"/>
      <c r="GRC18" s="11"/>
      <c r="GRD18" s="11"/>
      <c r="GRE18" s="11"/>
      <c r="GRF18" s="11"/>
      <c r="GRG18" s="11"/>
      <c r="GRH18" s="11"/>
      <c r="GRI18" s="11"/>
      <c r="GRJ18" s="11"/>
      <c r="GRK18" s="11"/>
      <c r="GRL18" s="11"/>
      <c r="GRM18" s="11"/>
      <c r="GRN18" s="11"/>
      <c r="GRO18" s="11"/>
      <c r="GRP18" s="11"/>
      <c r="GRQ18" s="11"/>
      <c r="GRR18" s="11"/>
      <c r="GRS18" s="11"/>
      <c r="GRT18" s="11"/>
      <c r="GRU18" s="11"/>
      <c r="GRV18" s="11"/>
      <c r="GRW18" s="11"/>
      <c r="GRX18" s="11"/>
      <c r="GRY18" s="11"/>
      <c r="GRZ18" s="11"/>
      <c r="GSA18" s="11"/>
      <c r="GSB18" s="11"/>
      <c r="GSC18" s="11"/>
      <c r="GSD18" s="11"/>
      <c r="GSE18" s="11"/>
      <c r="GSF18" s="11"/>
      <c r="GSG18" s="11"/>
      <c r="GSH18" s="11"/>
      <c r="GSI18" s="11"/>
      <c r="GSJ18" s="11"/>
      <c r="GSK18" s="11"/>
      <c r="GSL18" s="11"/>
      <c r="GSM18" s="11"/>
      <c r="GSN18" s="11"/>
      <c r="GSO18" s="11"/>
      <c r="GSP18" s="11"/>
      <c r="GSQ18" s="11"/>
      <c r="GSR18" s="11"/>
      <c r="GSS18" s="11"/>
      <c r="GST18" s="11"/>
      <c r="GSU18" s="11"/>
      <c r="GSV18" s="11"/>
      <c r="GSW18" s="11"/>
      <c r="GSX18" s="11"/>
      <c r="GSY18" s="11"/>
      <c r="GSZ18" s="11"/>
      <c r="GTA18" s="11"/>
      <c r="GTB18" s="11"/>
      <c r="GTC18" s="11"/>
      <c r="GTD18" s="11"/>
      <c r="GTE18" s="11"/>
      <c r="GTF18" s="11"/>
      <c r="GTG18" s="11"/>
      <c r="GTH18" s="11"/>
      <c r="GTI18" s="11"/>
      <c r="GTJ18" s="11"/>
      <c r="GTK18" s="11"/>
      <c r="GTL18" s="11"/>
      <c r="GTM18" s="11"/>
      <c r="GTN18" s="11"/>
      <c r="GTO18" s="11"/>
      <c r="GTP18" s="11"/>
      <c r="GTQ18" s="11"/>
      <c r="GTR18" s="11"/>
      <c r="GTS18" s="11"/>
      <c r="GTT18" s="11"/>
      <c r="GTU18" s="11"/>
      <c r="GTV18" s="11"/>
      <c r="GTW18" s="11"/>
      <c r="GTX18" s="11"/>
      <c r="GTY18" s="11"/>
      <c r="GTZ18" s="11"/>
      <c r="GUA18" s="11"/>
      <c r="GUB18" s="11"/>
      <c r="GUC18" s="11"/>
      <c r="GUD18" s="11"/>
      <c r="GUE18" s="11"/>
      <c r="GUF18" s="11"/>
      <c r="GUG18" s="11"/>
      <c r="GUH18" s="11"/>
      <c r="GUI18" s="11"/>
      <c r="GUJ18" s="11"/>
      <c r="GUK18" s="11"/>
      <c r="GUL18" s="11"/>
      <c r="GUM18" s="11"/>
      <c r="GUN18" s="11"/>
      <c r="GUO18" s="11"/>
      <c r="GUP18" s="11"/>
      <c r="GUQ18" s="11"/>
      <c r="GUR18" s="11"/>
      <c r="GUS18" s="11"/>
      <c r="GUT18" s="11"/>
      <c r="GUU18" s="11"/>
      <c r="GUV18" s="11"/>
      <c r="GUW18" s="11"/>
      <c r="GUX18" s="11"/>
      <c r="GUY18" s="11"/>
      <c r="GUZ18" s="11"/>
      <c r="GVA18" s="11"/>
      <c r="GVB18" s="11"/>
      <c r="GVC18" s="11"/>
      <c r="GVD18" s="11"/>
      <c r="GVE18" s="11"/>
      <c r="GVF18" s="11"/>
      <c r="GVG18" s="11"/>
      <c r="GVH18" s="11"/>
      <c r="GVI18" s="11"/>
      <c r="GVJ18" s="11"/>
      <c r="GVK18" s="11"/>
      <c r="GVL18" s="11"/>
      <c r="GVM18" s="11"/>
      <c r="GVN18" s="11"/>
      <c r="GVO18" s="11"/>
      <c r="GVP18" s="11"/>
      <c r="GVQ18" s="11"/>
      <c r="GVR18" s="11"/>
      <c r="GVS18" s="11"/>
      <c r="GVT18" s="11"/>
      <c r="GVU18" s="11"/>
      <c r="GVV18" s="11"/>
      <c r="GVW18" s="11"/>
      <c r="GVX18" s="11"/>
      <c r="GVY18" s="11"/>
      <c r="GVZ18" s="11"/>
      <c r="GWA18" s="11"/>
      <c r="GWB18" s="11"/>
      <c r="GWC18" s="11"/>
      <c r="GWD18" s="11"/>
      <c r="GWE18" s="11"/>
      <c r="GWF18" s="11"/>
      <c r="GWG18" s="11"/>
      <c r="GWH18" s="11"/>
      <c r="GWI18" s="11"/>
      <c r="GWJ18" s="11"/>
      <c r="GWK18" s="11"/>
      <c r="GWL18" s="11"/>
      <c r="GWM18" s="11"/>
      <c r="GWN18" s="11"/>
      <c r="GWO18" s="11"/>
      <c r="GWP18" s="11"/>
      <c r="GWQ18" s="11"/>
      <c r="GWR18" s="11"/>
      <c r="GWS18" s="11"/>
      <c r="GWT18" s="11"/>
      <c r="GWU18" s="11"/>
      <c r="GWV18" s="11"/>
      <c r="GWW18" s="11"/>
      <c r="GWX18" s="11"/>
      <c r="GWY18" s="11"/>
      <c r="GWZ18" s="11"/>
      <c r="GXA18" s="11"/>
      <c r="GXB18" s="11"/>
      <c r="GXC18" s="11"/>
      <c r="GXD18" s="11"/>
      <c r="GXE18" s="11"/>
      <c r="GXF18" s="11"/>
      <c r="GXG18" s="11"/>
      <c r="GXH18" s="11"/>
      <c r="GXI18" s="11"/>
      <c r="GXJ18" s="11"/>
      <c r="GXK18" s="11"/>
      <c r="GXL18" s="11"/>
      <c r="GXM18" s="11"/>
      <c r="GXN18" s="11"/>
      <c r="GXO18" s="11"/>
      <c r="GXP18" s="11"/>
      <c r="GXQ18" s="11"/>
      <c r="GXR18" s="11"/>
      <c r="GXS18" s="11"/>
      <c r="GXT18" s="11"/>
      <c r="GXU18" s="11"/>
      <c r="GXV18" s="11"/>
      <c r="GXW18" s="11"/>
      <c r="GXX18" s="11"/>
      <c r="GXY18" s="11"/>
      <c r="GXZ18" s="11"/>
      <c r="GYA18" s="11"/>
      <c r="GYB18" s="11"/>
      <c r="GYC18" s="11"/>
      <c r="GYD18" s="11"/>
      <c r="GYE18" s="11"/>
      <c r="GYF18" s="11"/>
      <c r="GYG18" s="11"/>
      <c r="GYH18" s="11"/>
      <c r="GYI18" s="11"/>
      <c r="GYJ18" s="11"/>
      <c r="GYK18" s="11"/>
      <c r="GYL18" s="11"/>
      <c r="GYM18" s="11"/>
      <c r="GYN18" s="11"/>
      <c r="GYO18" s="11"/>
      <c r="GYP18" s="11"/>
      <c r="GYQ18" s="11"/>
      <c r="GYR18" s="11"/>
      <c r="GYS18" s="11"/>
      <c r="GYT18" s="11"/>
      <c r="GYU18" s="11"/>
      <c r="GYV18" s="11"/>
      <c r="GYW18" s="11"/>
      <c r="GYX18" s="11"/>
      <c r="GYY18" s="11"/>
      <c r="GYZ18" s="11"/>
      <c r="GZA18" s="11"/>
      <c r="GZB18" s="11"/>
      <c r="GZC18" s="11"/>
      <c r="GZD18" s="11"/>
      <c r="GZE18" s="11"/>
      <c r="GZF18" s="11"/>
      <c r="GZG18" s="11"/>
      <c r="GZH18" s="11"/>
      <c r="GZI18" s="11"/>
      <c r="GZJ18" s="11"/>
      <c r="GZK18" s="11"/>
      <c r="GZL18" s="11"/>
      <c r="GZM18" s="11"/>
      <c r="GZN18" s="11"/>
      <c r="GZO18" s="11"/>
      <c r="GZP18" s="11"/>
      <c r="GZQ18" s="11"/>
      <c r="GZR18" s="11"/>
      <c r="GZS18" s="11"/>
      <c r="GZT18" s="11"/>
      <c r="GZU18" s="11"/>
      <c r="GZV18" s="11"/>
      <c r="GZW18" s="11"/>
      <c r="GZX18" s="11"/>
      <c r="GZY18" s="11"/>
      <c r="GZZ18" s="11"/>
      <c r="HAA18" s="11"/>
      <c r="HAB18" s="11"/>
      <c r="HAC18" s="11"/>
      <c r="HAD18" s="11"/>
      <c r="HAE18" s="11"/>
      <c r="HAF18" s="11"/>
      <c r="HAG18" s="11"/>
      <c r="HAH18" s="11"/>
      <c r="HAI18" s="11"/>
      <c r="HAJ18" s="11"/>
      <c r="HAK18" s="11"/>
      <c r="HAL18" s="11"/>
      <c r="HAM18" s="11"/>
      <c r="HAN18" s="11"/>
      <c r="HAO18" s="11"/>
      <c r="HAP18" s="11"/>
      <c r="HAQ18" s="11"/>
      <c r="HAR18" s="11"/>
      <c r="HAS18" s="11"/>
      <c r="HAT18" s="11"/>
      <c r="HAU18" s="11"/>
      <c r="HAV18" s="11"/>
      <c r="HAW18" s="11"/>
      <c r="HAX18" s="11"/>
      <c r="HAY18" s="11"/>
      <c r="HAZ18" s="11"/>
      <c r="HBA18" s="11"/>
      <c r="HBB18" s="11"/>
      <c r="HBC18" s="11"/>
      <c r="HBD18" s="11"/>
      <c r="HBE18" s="11"/>
      <c r="HBF18" s="11"/>
      <c r="HBG18" s="11"/>
      <c r="HBH18" s="11"/>
      <c r="HBI18" s="11"/>
      <c r="HBJ18" s="11"/>
      <c r="HBK18" s="11"/>
      <c r="HBL18" s="11"/>
      <c r="HBM18" s="11"/>
      <c r="HBN18" s="11"/>
      <c r="HBO18" s="11"/>
      <c r="HBP18" s="11"/>
      <c r="HBQ18" s="11"/>
      <c r="HBR18" s="11"/>
      <c r="HBS18" s="11"/>
      <c r="HBT18" s="11"/>
      <c r="HBU18" s="11"/>
      <c r="HBV18" s="11"/>
      <c r="HBW18" s="11"/>
      <c r="HBX18" s="11"/>
      <c r="HBY18" s="11"/>
      <c r="HBZ18" s="11"/>
      <c r="HCA18" s="11"/>
      <c r="HCB18" s="11"/>
      <c r="HCC18" s="11"/>
      <c r="HCD18" s="11"/>
      <c r="HCE18" s="11"/>
      <c r="HCF18" s="11"/>
      <c r="HCG18" s="11"/>
      <c r="HCH18" s="11"/>
      <c r="HCI18" s="11"/>
      <c r="HCJ18" s="11"/>
      <c r="HCK18" s="11"/>
      <c r="HCL18" s="11"/>
      <c r="HCM18" s="11"/>
      <c r="HCN18" s="11"/>
      <c r="HCO18" s="11"/>
      <c r="HCP18" s="11"/>
      <c r="HCQ18" s="11"/>
      <c r="HCR18" s="11"/>
      <c r="HCS18" s="11"/>
      <c r="HCT18" s="11"/>
      <c r="HCU18" s="11"/>
      <c r="HCV18" s="11"/>
      <c r="HCW18" s="11"/>
      <c r="HCX18" s="11"/>
      <c r="HCY18" s="11"/>
      <c r="HCZ18" s="11"/>
      <c r="HDA18" s="11"/>
      <c r="HDB18" s="11"/>
      <c r="HDC18" s="11"/>
      <c r="HDD18" s="11"/>
      <c r="HDE18" s="11"/>
      <c r="HDF18" s="11"/>
      <c r="HDG18" s="11"/>
      <c r="HDH18" s="11"/>
      <c r="HDI18" s="11"/>
      <c r="HDJ18" s="11"/>
      <c r="HDK18" s="11"/>
      <c r="HDL18" s="11"/>
      <c r="HDM18" s="11"/>
      <c r="HDN18" s="11"/>
      <c r="HDO18" s="11"/>
      <c r="HDP18" s="11"/>
      <c r="HDQ18" s="11"/>
      <c r="HDR18" s="11"/>
      <c r="HDS18" s="11"/>
      <c r="HDT18" s="11"/>
      <c r="HDU18" s="11"/>
      <c r="HDV18" s="11"/>
      <c r="HDW18" s="11"/>
      <c r="HDX18" s="11"/>
      <c r="HDY18" s="11"/>
      <c r="HDZ18" s="11"/>
      <c r="HEA18" s="11"/>
      <c r="HEB18" s="11"/>
      <c r="HEC18" s="11"/>
      <c r="HED18" s="11"/>
      <c r="HEE18" s="11"/>
      <c r="HEF18" s="11"/>
      <c r="HEG18" s="11"/>
      <c r="HEH18" s="11"/>
      <c r="HEI18" s="11"/>
      <c r="HEJ18" s="11"/>
      <c r="HEK18" s="11"/>
      <c r="HEL18" s="11"/>
      <c r="HEM18" s="11"/>
      <c r="HEN18" s="11"/>
      <c r="HEO18" s="11"/>
      <c r="HEP18" s="11"/>
      <c r="HEQ18" s="11"/>
      <c r="HER18" s="11"/>
      <c r="HES18" s="11"/>
      <c r="HET18" s="11"/>
      <c r="HEU18" s="11"/>
      <c r="HEV18" s="11"/>
      <c r="HEW18" s="11"/>
      <c r="HEX18" s="11"/>
      <c r="HEY18" s="11"/>
      <c r="HEZ18" s="11"/>
      <c r="HFA18" s="11"/>
      <c r="HFB18" s="11"/>
      <c r="HFC18" s="11"/>
      <c r="HFD18" s="11"/>
      <c r="HFE18" s="11"/>
      <c r="HFF18" s="11"/>
      <c r="HFG18" s="11"/>
      <c r="HFH18" s="11"/>
      <c r="HFI18" s="11"/>
      <c r="HFJ18" s="11"/>
      <c r="HFK18" s="11"/>
      <c r="HFL18" s="11"/>
      <c r="HFM18" s="11"/>
      <c r="HFN18" s="11"/>
      <c r="HFO18" s="11"/>
      <c r="HFP18" s="11"/>
      <c r="HFQ18" s="11"/>
      <c r="HFR18" s="11"/>
      <c r="HFS18" s="11"/>
      <c r="HFT18" s="11"/>
      <c r="HFU18" s="11"/>
      <c r="HFV18" s="11"/>
      <c r="HFW18" s="11"/>
      <c r="HFX18" s="11"/>
      <c r="HFY18" s="11"/>
      <c r="HFZ18" s="11"/>
      <c r="HGA18" s="11"/>
      <c r="HGB18" s="11"/>
      <c r="HGC18" s="11"/>
      <c r="HGD18" s="11"/>
      <c r="HGE18" s="11"/>
      <c r="HGF18" s="11"/>
      <c r="HGG18" s="11"/>
      <c r="HGH18" s="11"/>
      <c r="HGI18" s="11"/>
      <c r="HGJ18" s="11"/>
      <c r="HGK18" s="11"/>
      <c r="HGL18" s="11"/>
      <c r="HGM18" s="11"/>
      <c r="HGN18" s="11"/>
      <c r="HGO18" s="11"/>
      <c r="HGP18" s="11"/>
      <c r="HGQ18" s="11"/>
      <c r="HGR18" s="11"/>
      <c r="HGS18" s="11"/>
      <c r="HGT18" s="11"/>
      <c r="HGU18" s="11"/>
      <c r="HGV18" s="11"/>
      <c r="HGW18" s="11"/>
      <c r="HGX18" s="11"/>
      <c r="HGY18" s="11"/>
      <c r="HGZ18" s="11"/>
      <c r="HHA18" s="11"/>
      <c r="HHB18" s="11"/>
      <c r="HHC18" s="11"/>
      <c r="HHD18" s="11"/>
      <c r="HHE18" s="11"/>
      <c r="HHF18" s="11"/>
      <c r="HHG18" s="11"/>
      <c r="HHH18" s="11"/>
      <c r="HHI18" s="11"/>
      <c r="HHJ18" s="11"/>
      <c r="HHK18" s="11"/>
      <c r="HHL18" s="11"/>
      <c r="HHM18" s="11"/>
      <c r="HHN18" s="11"/>
      <c r="HHO18" s="11"/>
      <c r="HHP18" s="11"/>
      <c r="HHQ18" s="11"/>
      <c r="HHR18" s="11"/>
      <c r="HHS18" s="11"/>
      <c r="HHT18" s="11"/>
      <c r="HHU18" s="11"/>
      <c r="HHV18" s="11"/>
      <c r="HHW18" s="11"/>
      <c r="HHX18" s="11"/>
      <c r="HHY18" s="11"/>
      <c r="HHZ18" s="11"/>
      <c r="HIA18" s="11"/>
      <c r="HIB18" s="11"/>
      <c r="HIC18" s="11"/>
      <c r="HID18" s="11"/>
      <c r="HIE18" s="11"/>
      <c r="HIF18" s="11"/>
      <c r="HIG18" s="11"/>
      <c r="HIH18" s="11"/>
      <c r="HII18" s="11"/>
      <c r="HIJ18" s="11"/>
      <c r="HIK18" s="11"/>
      <c r="HIL18" s="11"/>
      <c r="HIM18" s="11"/>
      <c r="HIN18" s="11"/>
      <c r="HIO18" s="11"/>
      <c r="HIP18" s="11"/>
      <c r="HIQ18" s="11"/>
      <c r="HIR18" s="11"/>
      <c r="HIS18" s="11"/>
      <c r="HIT18" s="11"/>
      <c r="HIU18" s="11"/>
      <c r="HIV18" s="11"/>
      <c r="HIW18" s="11"/>
      <c r="HIX18" s="11"/>
      <c r="HIY18" s="11"/>
      <c r="HIZ18" s="11"/>
      <c r="HJA18" s="11"/>
      <c r="HJB18" s="11"/>
      <c r="HJC18" s="11"/>
      <c r="HJD18" s="11"/>
      <c r="HJE18" s="11"/>
      <c r="HJF18" s="11"/>
      <c r="HJG18" s="11"/>
      <c r="HJH18" s="11"/>
      <c r="HJI18" s="11"/>
      <c r="HJJ18" s="11"/>
      <c r="HJK18" s="11"/>
      <c r="HJL18" s="11"/>
      <c r="HJM18" s="11"/>
      <c r="HJN18" s="11"/>
      <c r="HJO18" s="11"/>
      <c r="HJP18" s="11"/>
      <c r="HJQ18" s="11"/>
      <c r="HJR18" s="11"/>
      <c r="HJS18" s="11"/>
      <c r="HJT18" s="11"/>
      <c r="HJU18" s="11"/>
      <c r="HJV18" s="11"/>
      <c r="HJW18" s="11"/>
      <c r="HJX18" s="11"/>
      <c r="HJY18" s="11"/>
      <c r="HJZ18" s="11"/>
      <c r="HKA18" s="11"/>
      <c r="HKB18" s="11"/>
      <c r="HKC18" s="11"/>
      <c r="HKD18" s="11"/>
      <c r="HKE18" s="11"/>
      <c r="HKF18" s="11"/>
      <c r="HKG18" s="11"/>
      <c r="HKH18" s="11"/>
      <c r="HKI18" s="11"/>
      <c r="HKJ18" s="11"/>
      <c r="HKK18" s="11"/>
      <c r="HKL18" s="11"/>
      <c r="HKM18" s="11"/>
      <c r="HKN18" s="11"/>
      <c r="HKO18" s="11"/>
      <c r="HKP18" s="11"/>
      <c r="HKQ18" s="11"/>
      <c r="HKR18" s="11"/>
      <c r="HKS18" s="11"/>
      <c r="HKT18" s="11"/>
      <c r="HKU18" s="11"/>
      <c r="HKV18" s="11"/>
      <c r="HKW18" s="11"/>
      <c r="HKX18" s="11"/>
      <c r="HKY18" s="11"/>
      <c r="HKZ18" s="11"/>
      <c r="HLA18" s="11"/>
      <c r="HLB18" s="11"/>
      <c r="HLC18" s="11"/>
      <c r="HLD18" s="11"/>
      <c r="HLE18" s="11"/>
      <c r="HLF18" s="11"/>
      <c r="HLG18" s="11"/>
      <c r="HLH18" s="11"/>
      <c r="HLI18" s="11"/>
      <c r="HLJ18" s="11"/>
      <c r="HLK18" s="11"/>
      <c r="HLL18" s="11"/>
      <c r="HLM18" s="11"/>
      <c r="HLN18" s="11"/>
      <c r="HLO18" s="11"/>
      <c r="HLP18" s="11"/>
      <c r="HLQ18" s="11"/>
      <c r="HLR18" s="11"/>
      <c r="HLS18" s="11"/>
      <c r="HLT18" s="11"/>
      <c r="HLU18" s="11"/>
      <c r="HLV18" s="11"/>
      <c r="HLW18" s="11"/>
      <c r="HLX18" s="11"/>
      <c r="HLY18" s="11"/>
      <c r="HLZ18" s="11"/>
      <c r="HMA18" s="11"/>
      <c r="HMB18" s="11"/>
      <c r="HMC18" s="11"/>
      <c r="HMD18" s="11"/>
      <c r="HME18" s="11"/>
      <c r="HMF18" s="11"/>
      <c r="HMG18" s="11"/>
      <c r="HMH18" s="11"/>
      <c r="HMI18" s="11"/>
      <c r="HMJ18" s="11"/>
      <c r="HMK18" s="11"/>
      <c r="HML18" s="11"/>
      <c r="HMM18" s="11"/>
      <c r="HMN18" s="11"/>
      <c r="HMO18" s="11"/>
      <c r="HMP18" s="11"/>
      <c r="HMQ18" s="11"/>
      <c r="HMR18" s="11"/>
      <c r="HMS18" s="11"/>
      <c r="HMT18" s="11"/>
      <c r="HMU18" s="11"/>
      <c r="HMV18" s="11"/>
      <c r="HMW18" s="11"/>
      <c r="HMX18" s="11"/>
      <c r="HMY18" s="11"/>
      <c r="HMZ18" s="11"/>
      <c r="HNA18" s="11"/>
      <c r="HNB18" s="11"/>
      <c r="HNC18" s="11"/>
      <c r="HND18" s="11"/>
      <c r="HNE18" s="11"/>
      <c r="HNF18" s="11"/>
      <c r="HNG18" s="11"/>
      <c r="HNH18" s="11"/>
      <c r="HNI18" s="11"/>
      <c r="HNJ18" s="11"/>
      <c r="HNK18" s="11"/>
      <c r="HNL18" s="11"/>
      <c r="HNM18" s="11"/>
      <c r="HNN18" s="11"/>
      <c r="HNO18" s="11"/>
      <c r="HNP18" s="11"/>
      <c r="HNQ18" s="11"/>
      <c r="HNR18" s="11"/>
      <c r="HNS18" s="11"/>
      <c r="HNT18" s="11"/>
      <c r="HNU18" s="11"/>
      <c r="HNV18" s="11"/>
      <c r="HNW18" s="11"/>
      <c r="HNX18" s="11"/>
      <c r="HNY18" s="11"/>
      <c r="HNZ18" s="11"/>
      <c r="HOA18" s="11"/>
      <c r="HOB18" s="11"/>
      <c r="HOC18" s="11"/>
      <c r="HOD18" s="11"/>
      <c r="HOE18" s="11"/>
      <c r="HOF18" s="11"/>
      <c r="HOG18" s="11"/>
      <c r="HOH18" s="11"/>
      <c r="HOI18" s="11"/>
      <c r="HOJ18" s="11"/>
      <c r="HOK18" s="11"/>
      <c r="HOL18" s="11"/>
      <c r="HOM18" s="11"/>
      <c r="HON18" s="11"/>
      <c r="HOO18" s="11"/>
      <c r="HOP18" s="11"/>
      <c r="HOQ18" s="11"/>
      <c r="HOR18" s="11"/>
      <c r="HOS18" s="11"/>
      <c r="HOT18" s="11"/>
      <c r="HOU18" s="11"/>
      <c r="HOV18" s="11"/>
      <c r="HOW18" s="11"/>
      <c r="HOX18" s="11"/>
      <c r="HOY18" s="11"/>
      <c r="HOZ18" s="11"/>
      <c r="HPA18" s="11"/>
      <c r="HPB18" s="11"/>
      <c r="HPC18" s="11"/>
      <c r="HPD18" s="11"/>
      <c r="HPE18" s="11"/>
      <c r="HPF18" s="11"/>
      <c r="HPG18" s="11"/>
      <c r="HPH18" s="11"/>
      <c r="HPI18" s="11"/>
      <c r="HPJ18" s="11"/>
      <c r="HPK18" s="11"/>
      <c r="HPL18" s="11"/>
      <c r="HPM18" s="11"/>
      <c r="HPN18" s="11"/>
      <c r="HPO18" s="11"/>
      <c r="HPP18" s="11"/>
      <c r="HPQ18" s="11"/>
      <c r="HPR18" s="11"/>
      <c r="HPS18" s="11"/>
      <c r="HPT18" s="11"/>
      <c r="HPU18" s="11"/>
      <c r="HPV18" s="11"/>
      <c r="HPW18" s="11"/>
      <c r="HPX18" s="11"/>
      <c r="HPY18" s="11"/>
      <c r="HPZ18" s="11"/>
      <c r="HQA18" s="11"/>
      <c r="HQB18" s="11"/>
      <c r="HQC18" s="11"/>
      <c r="HQD18" s="11"/>
      <c r="HQE18" s="11"/>
      <c r="HQF18" s="11"/>
      <c r="HQG18" s="11"/>
      <c r="HQH18" s="11"/>
      <c r="HQI18" s="11"/>
      <c r="HQJ18" s="11"/>
      <c r="HQK18" s="11"/>
      <c r="HQL18" s="11"/>
      <c r="HQM18" s="11"/>
      <c r="HQN18" s="11"/>
      <c r="HQO18" s="11"/>
      <c r="HQP18" s="11"/>
      <c r="HQQ18" s="11"/>
      <c r="HQR18" s="11"/>
      <c r="HQS18" s="11"/>
      <c r="HQT18" s="11"/>
      <c r="HQU18" s="11"/>
      <c r="HQV18" s="11"/>
      <c r="HQW18" s="11"/>
      <c r="HQX18" s="11"/>
      <c r="HQY18" s="11"/>
      <c r="HQZ18" s="11"/>
      <c r="HRA18" s="11"/>
      <c r="HRB18" s="11"/>
      <c r="HRC18" s="11"/>
      <c r="HRD18" s="11"/>
      <c r="HRE18" s="11"/>
      <c r="HRF18" s="11"/>
      <c r="HRG18" s="11"/>
      <c r="HRH18" s="11"/>
      <c r="HRI18" s="11"/>
      <c r="HRJ18" s="11"/>
      <c r="HRK18" s="11"/>
      <c r="HRL18" s="11"/>
      <c r="HRM18" s="11"/>
      <c r="HRN18" s="11"/>
      <c r="HRO18" s="11"/>
      <c r="HRP18" s="11"/>
      <c r="HRQ18" s="11"/>
      <c r="HRR18" s="11"/>
      <c r="HRS18" s="11"/>
      <c r="HRT18" s="11"/>
      <c r="HRU18" s="11"/>
      <c r="HRV18" s="11"/>
      <c r="HRW18" s="11"/>
      <c r="HRX18" s="11"/>
      <c r="HRY18" s="11"/>
      <c r="HRZ18" s="11"/>
      <c r="HSA18" s="11"/>
      <c r="HSB18" s="11"/>
      <c r="HSC18" s="11"/>
      <c r="HSD18" s="11"/>
      <c r="HSE18" s="11"/>
      <c r="HSF18" s="11"/>
      <c r="HSG18" s="11"/>
      <c r="HSH18" s="11"/>
      <c r="HSI18" s="11"/>
      <c r="HSJ18" s="11"/>
      <c r="HSK18" s="11"/>
      <c r="HSL18" s="11"/>
      <c r="HSM18" s="11"/>
      <c r="HSN18" s="11"/>
      <c r="HSO18" s="11"/>
      <c r="HSP18" s="11"/>
      <c r="HSQ18" s="11"/>
      <c r="HSR18" s="11"/>
      <c r="HSS18" s="11"/>
      <c r="HST18" s="11"/>
      <c r="HSU18" s="11"/>
      <c r="HSV18" s="11"/>
      <c r="HSW18" s="11"/>
      <c r="HSX18" s="11"/>
      <c r="HSY18" s="11"/>
      <c r="HSZ18" s="11"/>
      <c r="HTA18" s="11"/>
      <c r="HTB18" s="11"/>
      <c r="HTC18" s="11"/>
      <c r="HTD18" s="11"/>
      <c r="HTE18" s="11"/>
      <c r="HTF18" s="11"/>
      <c r="HTG18" s="11"/>
      <c r="HTH18" s="11"/>
      <c r="HTI18" s="11"/>
      <c r="HTJ18" s="11"/>
      <c r="HTK18" s="11"/>
      <c r="HTL18" s="11"/>
      <c r="HTM18" s="11"/>
      <c r="HTN18" s="11"/>
      <c r="HTO18" s="11"/>
      <c r="HTP18" s="11"/>
      <c r="HTQ18" s="11"/>
      <c r="HTR18" s="11"/>
      <c r="HTS18" s="11"/>
      <c r="HTT18" s="11"/>
      <c r="HTU18" s="11"/>
      <c r="HTV18" s="11"/>
      <c r="HTW18" s="11"/>
      <c r="HTX18" s="11"/>
      <c r="HTY18" s="11"/>
      <c r="HTZ18" s="11"/>
      <c r="HUA18" s="11"/>
      <c r="HUB18" s="11"/>
      <c r="HUC18" s="11"/>
      <c r="HUD18" s="11"/>
      <c r="HUE18" s="11"/>
      <c r="HUF18" s="11"/>
      <c r="HUG18" s="11"/>
      <c r="HUH18" s="11"/>
      <c r="HUI18" s="11"/>
      <c r="HUJ18" s="11"/>
      <c r="HUK18" s="11"/>
      <c r="HUL18" s="11"/>
      <c r="HUM18" s="11"/>
      <c r="HUN18" s="11"/>
      <c r="HUO18" s="11"/>
      <c r="HUP18" s="11"/>
      <c r="HUQ18" s="11"/>
      <c r="HUR18" s="11"/>
      <c r="HUS18" s="11"/>
      <c r="HUT18" s="11"/>
      <c r="HUU18" s="11"/>
      <c r="HUV18" s="11"/>
      <c r="HUW18" s="11"/>
      <c r="HUX18" s="11"/>
      <c r="HUY18" s="11"/>
      <c r="HUZ18" s="11"/>
      <c r="HVA18" s="11"/>
      <c r="HVB18" s="11"/>
      <c r="HVC18" s="11"/>
      <c r="HVD18" s="11"/>
      <c r="HVE18" s="11"/>
      <c r="HVF18" s="11"/>
      <c r="HVG18" s="11"/>
      <c r="HVH18" s="11"/>
      <c r="HVI18" s="11"/>
      <c r="HVJ18" s="11"/>
      <c r="HVK18" s="11"/>
      <c r="HVL18" s="11"/>
      <c r="HVM18" s="11"/>
      <c r="HVN18" s="11"/>
      <c r="HVO18" s="11"/>
      <c r="HVP18" s="11"/>
      <c r="HVQ18" s="11"/>
      <c r="HVR18" s="11"/>
      <c r="HVS18" s="11"/>
      <c r="HVT18" s="11"/>
      <c r="HVU18" s="11"/>
      <c r="HVV18" s="11"/>
      <c r="HVW18" s="11"/>
      <c r="HVX18" s="11"/>
      <c r="HVY18" s="11"/>
      <c r="HVZ18" s="11"/>
      <c r="HWA18" s="11"/>
      <c r="HWB18" s="11"/>
      <c r="HWC18" s="11"/>
      <c r="HWD18" s="11"/>
      <c r="HWE18" s="11"/>
      <c r="HWF18" s="11"/>
      <c r="HWG18" s="11"/>
      <c r="HWH18" s="11"/>
      <c r="HWI18" s="11"/>
      <c r="HWJ18" s="11"/>
      <c r="HWK18" s="11"/>
      <c r="HWL18" s="11"/>
      <c r="HWM18" s="11"/>
      <c r="HWN18" s="11"/>
      <c r="HWO18" s="11"/>
      <c r="HWP18" s="11"/>
      <c r="HWQ18" s="11"/>
      <c r="HWR18" s="11"/>
      <c r="HWS18" s="11"/>
      <c r="HWT18" s="11"/>
      <c r="HWU18" s="11"/>
      <c r="HWV18" s="11"/>
      <c r="HWW18" s="11"/>
      <c r="HWX18" s="11"/>
      <c r="HWY18" s="11"/>
      <c r="HWZ18" s="11"/>
      <c r="HXA18" s="11"/>
      <c r="HXB18" s="11"/>
      <c r="HXC18" s="11"/>
      <c r="HXD18" s="11"/>
      <c r="HXE18" s="11"/>
      <c r="HXF18" s="11"/>
      <c r="HXG18" s="11"/>
      <c r="HXH18" s="11"/>
      <c r="HXI18" s="11"/>
      <c r="HXJ18" s="11"/>
      <c r="HXK18" s="11"/>
      <c r="HXL18" s="11"/>
      <c r="HXM18" s="11"/>
      <c r="HXN18" s="11"/>
      <c r="HXO18" s="11"/>
      <c r="HXP18" s="11"/>
      <c r="HXQ18" s="11"/>
      <c r="HXR18" s="11"/>
      <c r="HXS18" s="11"/>
      <c r="HXT18" s="11"/>
      <c r="HXU18" s="11"/>
      <c r="HXV18" s="11"/>
      <c r="HXW18" s="11"/>
      <c r="HXX18" s="11"/>
      <c r="HXY18" s="11"/>
      <c r="HXZ18" s="11"/>
      <c r="HYA18" s="11"/>
      <c r="HYB18" s="11"/>
      <c r="HYC18" s="11"/>
      <c r="HYD18" s="11"/>
      <c r="HYE18" s="11"/>
      <c r="HYF18" s="11"/>
      <c r="HYG18" s="11"/>
      <c r="HYH18" s="11"/>
      <c r="HYI18" s="11"/>
      <c r="HYJ18" s="11"/>
      <c r="HYK18" s="11"/>
      <c r="HYL18" s="11"/>
      <c r="HYM18" s="11"/>
      <c r="HYN18" s="11"/>
      <c r="HYO18" s="11"/>
      <c r="HYP18" s="11"/>
      <c r="HYQ18" s="11"/>
      <c r="HYR18" s="11"/>
      <c r="HYS18" s="11"/>
      <c r="HYT18" s="11"/>
      <c r="HYU18" s="11"/>
      <c r="HYV18" s="11"/>
      <c r="HYW18" s="11"/>
      <c r="HYX18" s="11"/>
      <c r="HYY18" s="11"/>
      <c r="HYZ18" s="11"/>
      <c r="HZA18" s="11"/>
      <c r="HZB18" s="11"/>
      <c r="HZC18" s="11"/>
      <c r="HZD18" s="11"/>
      <c r="HZE18" s="11"/>
      <c r="HZF18" s="11"/>
      <c r="HZG18" s="11"/>
      <c r="HZH18" s="11"/>
      <c r="HZI18" s="11"/>
      <c r="HZJ18" s="11"/>
      <c r="HZK18" s="11"/>
      <c r="HZL18" s="11"/>
      <c r="HZM18" s="11"/>
      <c r="HZN18" s="11"/>
      <c r="HZO18" s="11"/>
      <c r="HZP18" s="11"/>
      <c r="HZQ18" s="11"/>
      <c r="HZR18" s="11"/>
      <c r="HZS18" s="11"/>
      <c r="HZT18" s="11"/>
      <c r="HZU18" s="11"/>
      <c r="HZV18" s="11"/>
      <c r="HZW18" s="11"/>
      <c r="HZX18" s="11"/>
      <c r="HZY18" s="11"/>
      <c r="HZZ18" s="11"/>
      <c r="IAA18" s="11"/>
      <c r="IAB18" s="11"/>
      <c r="IAC18" s="11"/>
      <c r="IAD18" s="11"/>
      <c r="IAE18" s="11"/>
      <c r="IAF18" s="11"/>
      <c r="IAG18" s="11"/>
      <c r="IAH18" s="11"/>
      <c r="IAI18" s="11"/>
      <c r="IAJ18" s="11"/>
      <c r="IAK18" s="11"/>
      <c r="IAL18" s="11"/>
      <c r="IAM18" s="11"/>
      <c r="IAN18" s="11"/>
      <c r="IAO18" s="11"/>
      <c r="IAP18" s="11"/>
      <c r="IAQ18" s="11"/>
      <c r="IAR18" s="11"/>
      <c r="IAS18" s="11"/>
      <c r="IAT18" s="11"/>
      <c r="IAU18" s="11"/>
      <c r="IAV18" s="11"/>
      <c r="IAW18" s="11"/>
      <c r="IAX18" s="11"/>
      <c r="IAY18" s="11"/>
      <c r="IAZ18" s="11"/>
      <c r="IBA18" s="11"/>
      <c r="IBB18" s="11"/>
      <c r="IBC18" s="11"/>
      <c r="IBD18" s="11"/>
      <c r="IBE18" s="11"/>
      <c r="IBF18" s="11"/>
      <c r="IBG18" s="11"/>
      <c r="IBH18" s="11"/>
      <c r="IBI18" s="11"/>
      <c r="IBJ18" s="11"/>
      <c r="IBK18" s="11"/>
      <c r="IBL18" s="11"/>
      <c r="IBM18" s="11"/>
      <c r="IBN18" s="11"/>
      <c r="IBO18" s="11"/>
      <c r="IBP18" s="11"/>
      <c r="IBQ18" s="11"/>
      <c r="IBR18" s="11"/>
      <c r="IBS18" s="11"/>
      <c r="IBT18" s="11"/>
      <c r="IBU18" s="11"/>
      <c r="IBV18" s="11"/>
      <c r="IBW18" s="11"/>
      <c r="IBX18" s="11"/>
      <c r="IBY18" s="11"/>
      <c r="IBZ18" s="11"/>
      <c r="ICA18" s="11"/>
      <c r="ICB18" s="11"/>
      <c r="ICC18" s="11"/>
      <c r="ICD18" s="11"/>
      <c r="ICE18" s="11"/>
      <c r="ICF18" s="11"/>
      <c r="ICG18" s="11"/>
      <c r="ICH18" s="11"/>
      <c r="ICI18" s="11"/>
      <c r="ICJ18" s="11"/>
      <c r="ICK18" s="11"/>
      <c r="ICL18" s="11"/>
      <c r="ICM18" s="11"/>
      <c r="ICN18" s="11"/>
      <c r="ICO18" s="11"/>
      <c r="ICP18" s="11"/>
      <c r="ICQ18" s="11"/>
      <c r="ICR18" s="11"/>
      <c r="ICS18" s="11"/>
      <c r="ICT18" s="11"/>
      <c r="ICU18" s="11"/>
      <c r="ICV18" s="11"/>
      <c r="ICW18" s="11"/>
      <c r="ICX18" s="11"/>
      <c r="ICY18" s="11"/>
      <c r="ICZ18" s="11"/>
      <c r="IDA18" s="11"/>
      <c r="IDB18" s="11"/>
      <c r="IDC18" s="11"/>
      <c r="IDD18" s="11"/>
      <c r="IDE18" s="11"/>
      <c r="IDF18" s="11"/>
      <c r="IDG18" s="11"/>
      <c r="IDH18" s="11"/>
      <c r="IDI18" s="11"/>
      <c r="IDJ18" s="11"/>
      <c r="IDK18" s="11"/>
      <c r="IDL18" s="11"/>
      <c r="IDM18" s="11"/>
      <c r="IDN18" s="11"/>
      <c r="IDO18" s="11"/>
      <c r="IDP18" s="11"/>
      <c r="IDQ18" s="11"/>
      <c r="IDR18" s="11"/>
      <c r="IDS18" s="11"/>
      <c r="IDT18" s="11"/>
      <c r="IDU18" s="11"/>
      <c r="IDV18" s="11"/>
      <c r="IDW18" s="11"/>
      <c r="IDX18" s="11"/>
      <c r="IDY18" s="11"/>
      <c r="IDZ18" s="11"/>
      <c r="IEA18" s="11"/>
      <c r="IEB18" s="11"/>
      <c r="IEC18" s="11"/>
      <c r="IED18" s="11"/>
      <c r="IEE18" s="11"/>
      <c r="IEF18" s="11"/>
      <c r="IEG18" s="11"/>
      <c r="IEH18" s="11"/>
      <c r="IEI18" s="11"/>
      <c r="IEJ18" s="11"/>
      <c r="IEK18" s="11"/>
      <c r="IEL18" s="11"/>
      <c r="IEM18" s="11"/>
      <c r="IEN18" s="11"/>
      <c r="IEO18" s="11"/>
      <c r="IEP18" s="11"/>
      <c r="IEQ18" s="11"/>
      <c r="IER18" s="11"/>
      <c r="IES18" s="11"/>
      <c r="IET18" s="11"/>
      <c r="IEU18" s="11"/>
      <c r="IEV18" s="11"/>
      <c r="IEW18" s="11"/>
      <c r="IEX18" s="11"/>
      <c r="IEY18" s="11"/>
      <c r="IEZ18" s="11"/>
      <c r="IFA18" s="11"/>
      <c r="IFB18" s="11"/>
      <c r="IFC18" s="11"/>
      <c r="IFD18" s="11"/>
      <c r="IFE18" s="11"/>
      <c r="IFF18" s="11"/>
      <c r="IFG18" s="11"/>
      <c r="IFH18" s="11"/>
      <c r="IFI18" s="11"/>
      <c r="IFJ18" s="11"/>
      <c r="IFK18" s="11"/>
      <c r="IFL18" s="11"/>
      <c r="IFM18" s="11"/>
      <c r="IFN18" s="11"/>
      <c r="IFO18" s="11"/>
      <c r="IFP18" s="11"/>
      <c r="IFQ18" s="11"/>
      <c r="IFR18" s="11"/>
      <c r="IFS18" s="11"/>
      <c r="IFT18" s="11"/>
      <c r="IFU18" s="11"/>
      <c r="IFV18" s="11"/>
      <c r="IFW18" s="11"/>
      <c r="IFX18" s="11"/>
      <c r="IFY18" s="11"/>
      <c r="IFZ18" s="11"/>
      <c r="IGA18" s="11"/>
      <c r="IGB18" s="11"/>
      <c r="IGC18" s="11"/>
      <c r="IGD18" s="11"/>
      <c r="IGE18" s="11"/>
      <c r="IGF18" s="11"/>
      <c r="IGG18" s="11"/>
      <c r="IGH18" s="11"/>
      <c r="IGI18" s="11"/>
      <c r="IGJ18" s="11"/>
      <c r="IGK18" s="11"/>
      <c r="IGL18" s="11"/>
      <c r="IGM18" s="11"/>
      <c r="IGN18" s="11"/>
      <c r="IGO18" s="11"/>
      <c r="IGP18" s="11"/>
      <c r="IGQ18" s="11"/>
      <c r="IGR18" s="11"/>
      <c r="IGS18" s="11"/>
      <c r="IGT18" s="11"/>
      <c r="IGU18" s="11"/>
      <c r="IGV18" s="11"/>
      <c r="IGW18" s="11"/>
      <c r="IGX18" s="11"/>
      <c r="IGY18" s="11"/>
      <c r="IGZ18" s="11"/>
      <c r="IHA18" s="11"/>
      <c r="IHB18" s="11"/>
      <c r="IHC18" s="11"/>
      <c r="IHD18" s="11"/>
      <c r="IHE18" s="11"/>
      <c r="IHF18" s="11"/>
      <c r="IHG18" s="11"/>
      <c r="IHH18" s="11"/>
      <c r="IHI18" s="11"/>
      <c r="IHJ18" s="11"/>
      <c r="IHK18" s="11"/>
      <c r="IHL18" s="11"/>
      <c r="IHM18" s="11"/>
      <c r="IHN18" s="11"/>
      <c r="IHO18" s="11"/>
      <c r="IHP18" s="11"/>
      <c r="IHQ18" s="11"/>
      <c r="IHR18" s="11"/>
      <c r="IHS18" s="11"/>
      <c r="IHT18" s="11"/>
      <c r="IHU18" s="11"/>
      <c r="IHV18" s="11"/>
      <c r="IHW18" s="11"/>
      <c r="IHX18" s="11"/>
      <c r="IHY18" s="11"/>
      <c r="IHZ18" s="11"/>
      <c r="IIA18" s="11"/>
      <c r="IIB18" s="11"/>
      <c r="IIC18" s="11"/>
      <c r="IID18" s="11"/>
      <c r="IIE18" s="11"/>
      <c r="IIF18" s="11"/>
      <c r="IIG18" s="11"/>
      <c r="IIH18" s="11"/>
      <c r="III18" s="11"/>
      <c r="IIJ18" s="11"/>
      <c r="IIK18" s="11"/>
      <c r="IIL18" s="11"/>
      <c r="IIM18" s="11"/>
      <c r="IIN18" s="11"/>
      <c r="IIO18" s="11"/>
      <c r="IIP18" s="11"/>
      <c r="IIQ18" s="11"/>
      <c r="IIR18" s="11"/>
      <c r="IIS18" s="11"/>
      <c r="IIT18" s="11"/>
      <c r="IIU18" s="11"/>
      <c r="IIV18" s="11"/>
      <c r="IIW18" s="11"/>
      <c r="IIX18" s="11"/>
      <c r="IIY18" s="11"/>
      <c r="IIZ18" s="11"/>
      <c r="IJA18" s="11"/>
      <c r="IJB18" s="11"/>
      <c r="IJC18" s="11"/>
      <c r="IJD18" s="11"/>
      <c r="IJE18" s="11"/>
      <c r="IJF18" s="11"/>
      <c r="IJG18" s="11"/>
      <c r="IJH18" s="11"/>
      <c r="IJI18" s="11"/>
      <c r="IJJ18" s="11"/>
      <c r="IJK18" s="11"/>
      <c r="IJL18" s="11"/>
      <c r="IJM18" s="11"/>
      <c r="IJN18" s="11"/>
      <c r="IJO18" s="11"/>
      <c r="IJP18" s="11"/>
      <c r="IJQ18" s="11"/>
      <c r="IJR18" s="11"/>
      <c r="IJS18" s="11"/>
      <c r="IJT18" s="11"/>
      <c r="IJU18" s="11"/>
      <c r="IJV18" s="11"/>
      <c r="IJW18" s="11"/>
      <c r="IJX18" s="11"/>
      <c r="IJY18" s="11"/>
      <c r="IJZ18" s="11"/>
      <c r="IKA18" s="11"/>
      <c r="IKB18" s="11"/>
      <c r="IKC18" s="11"/>
      <c r="IKD18" s="11"/>
      <c r="IKE18" s="11"/>
      <c r="IKF18" s="11"/>
      <c r="IKG18" s="11"/>
      <c r="IKH18" s="11"/>
      <c r="IKI18" s="11"/>
      <c r="IKJ18" s="11"/>
      <c r="IKK18" s="11"/>
      <c r="IKL18" s="11"/>
      <c r="IKM18" s="11"/>
      <c r="IKN18" s="11"/>
      <c r="IKO18" s="11"/>
      <c r="IKP18" s="11"/>
      <c r="IKQ18" s="11"/>
      <c r="IKR18" s="11"/>
      <c r="IKS18" s="11"/>
      <c r="IKT18" s="11"/>
      <c r="IKU18" s="11"/>
      <c r="IKV18" s="11"/>
      <c r="IKW18" s="11"/>
      <c r="IKX18" s="11"/>
      <c r="IKY18" s="11"/>
      <c r="IKZ18" s="11"/>
      <c r="ILA18" s="11"/>
      <c r="ILB18" s="11"/>
      <c r="ILC18" s="11"/>
      <c r="ILD18" s="11"/>
      <c r="ILE18" s="11"/>
      <c r="ILF18" s="11"/>
      <c r="ILG18" s="11"/>
      <c r="ILH18" s="11"/>
      <c r="ILI18" s="11"/>
      <c r="ILJ18" s="11"/>
      <c r="ILK18" s="11"/>
      <c r="ILL18" s="11"/>
      <c r="ILM18" s="11"/>
      <c r="ILN18" s="11"/>
      <c r="ILO18" s="11"/>
      <c r="ILP18" s="11"/>
      <c r="ILQ18" s="11"/>
      <c r="ILR18" s="11"/>
      <c r="ILS18" s="11"/>
      <c r="ILT18" s="11"/>
      <c r="ILU18" s="11"/>
      <c r="ILV18" s="11"/>
      <c r="ILW18" s="11"/>
      <c r="ILX18" s="11"/>
      <c r="ILY18" s="11"/>
      <c r="ILZ18" s="11"/>
      <c r="IMA18" s="11"/>
      <c r="IMB18" s="11"/>
      <c r="IMC18" s="11"/>
      <c r="IMD18" s="11"/>
      <c r="IME18" s="11"/>
      <c r="IMF18" s="11"/>
      <c r="IMG18" s="11"/>
      <c r="IMH18" s="11"/>
      <c r="IMI18" s="11"/>
      <c r="IMJ18" s="11"/>
      <c r="IMK18" s="11"/>
      <c r="IML18" s="11"/>
      <c r="IMM18" s="11"/>
      <c r="IMN18" s="11"/>
      <c r="IMO18" s="11"/>
      <c r="IMP18" s="11"/>
      <c r="IMQ18" s="11"/>
      <c r="IMR18" s="11"/>
      <c r="IMS18" s="11"/>
      <c r="IMT18" s="11"/>
      <c r="IMU18" s="11"/>
      <c r="IMV18" s="11"/>
      <c r="IMW18" s="11"/>
      <c r="IMX18" s="11"/>
      <c r="IMY18" s="11"/>
      <c r="IMZ18" s="11"/>
      <c r="INA18" s="11"/>
      <c r="INB18" s="11"/>
      <c r="INC18" s="11"/>
      <c r="IND18" s="11"/>
      <c r="INE18" s="11"/>
      <c r="INF18" s="11"/>
      <c r="ING18" s="11"/>
      <c r="INH18" s="11"/>
      <c r="INI18" s="11"/>
      <c r="INJ18" s="11"/>
      <c r="INK18" s="11"/>
      <c r="INL18" s="11"/>
      <c r="INM18" s="11"/>
      <c r="INN18" s="11"/>
      <c r="INO18" s="11"/>
      <c r="INP18" s="11"/>
      <c r="INQ18" s="11"/>
      <c r="INR18" s="11"/>
      <c r="INS18" s="11"/>
      <c r="INT18" s="11"/>
      <c r="INU18" s="11"/>
      <c r="INV18" s="11"/>
      <c r="INW18" s="11"/>
      <c r="INX18" s="11"/>
      <c r="INY18" s="11"/>
      <c r="INZ18" s="11"/>
      <c r="IOA18" s="11"/>
      <c r="IOB18" s="11"/>
      <c r="IOC18" s="11"/>
      <c r="IOD18" s="11"/>
      <c r="IOE18" s="11"/>
      <c r="IOF18" s="11"/>
      <c r="IOG18" s="11"/>
      <c r="IOH18" s="11"/>
      <c r="IOI18" s="11"/>
      <c r="IOJ18" s="11"/>
      <c r="IOK18" s="11"/>
      <c r="IOL18" s="11"/>
      <c r="IOM18" s="11"/>
      <c r="ION18" s="11"/>
      <c r="IOO18" s="11"/>
      <c r="IOP18" s="11"/>
      <c r="IOQ18" s="11"/>
      <c r="IOR18" s="11"/>
      <c r="IOS18" s="11"/>
      <c r="IOT18" s="11"/>
      <c r="IOU18" s="11"/>
      <c r="IOV18" s="11"/>
      <c r="IOW18" s="11"/>
      <c r="IOX18" s="11"/>
      <c r="IOY18" s="11"/>
      <c r="IOZ18" s="11"/>
      <c r="IPA18" s="11"/>
      <c r="IPB18" s="11"/>
      <c r="IPC18" s="11"/>
      <c r="IPD18" s="11"/>
      <c r="IPE18" s="11"/>
      <c r="IPF18" s="11"/>
      <c r="IPG18" s="11"/>
      <c r="IPH18" s="11"/>
      <c r="IPI18" s="11"/>
      <c r="IPJ18" s="11"/>
      <c r="IPK18" s="11"/>
      <c r="IPL18" s="11"/>
      <c r="IPM18" s="11"/>
      <c r="IPN18" s="11"/>
      <c r="IPO18" s="11"/>
      <c r="IPP18" s="11"/>
      <c r="IPQ18" s="11"/>
      <c r="IPR18" s="11"/>
      <c r="IPS18" s="11"/>
      <c r="IPT18" s="11"/>
      <c r="IPU18" s="11"/>
      <c r="IPV18" s="11"/>
      <c r="IPW18" s="11"/>
      <c r="IPX18" s="11"/>
      <c r="IPY18" s="11"/>
      <c r="IPZ18" s="11"/>
      <c r="IQA18" s="11"/>
      <c r="IQB18" s="11"/>
      <c r="IQC18" s="11"/>
      <c r="IQD18" s="11"/>
      <c r="IQE18" s="11"/>
      <c r="IQF18" s="11"/>
      <c r="IQG18" s="11"/>
      <c r="IQH18" s="11"/>
      <c r="IQI18" s="11"/>
      <c r="IQJ18" s="11"/>
      <c r="IQK18" s="11"/>
      <c r="IQL18" s="11"/>
      <c r="IQM18" s="11"/>
      <c r="IQN18" s="11"/>
      <c r="IQO18" s="11"/>
      <c r="IQP18" s="11"/>
      <c r="IQQ18" s="11"/>
      <c r="IQR18" s="11"/>
      <c r="IQS18" s="11"/>
      <c r="IQT18" s="11"/>
      <c r="IQU18" s="11"/>
      <c r="IQV18" s="11"/>
      <c r="IQW18" s="11"/>
      <c r="IQX18" s="11"/>
      <c r="IQY18" s="11"/>
      <c r="IQZ18" s="11"/>
      <c r="IRA18" s="11"/>
      <c r="IRB18" s="11"/>
      <c r="IRC18" s="11"/>
      <c r="IRD18" s="11"/>
      <c r="IRE18" s="11"/>
      <c r="IRF18" s="11"/>
      <c r="IRG18" s="11"/>
      <c r="IRH18" s="11"/>
      <c r="IRI18" s="11"/>
      <c r="IRJ18" s="11"/>
      <c r="IRK18" s="11"/>
      <c r="IRL18" s="11"/>
      <c r="IRM18" s="11"/>
      <c r="IRN18" s="11"/>
      <c r="IRO18" s="11"/>
      <c r="IRP18" s="11"/>
      <c r="IRQ18" s="11"/>
      <c r="IRR18" s="11"/>
      <c r="IRS18" s="11"/>
      <c r="IRT18" s="11"/>
      <c r="IRU18" s="11"/>
      <c r="IRV18" s="11"/>
      <c r="IRW18" s="11"/>
      <c r="IRX18" s="11"/>
      <c r="IRY18" s="11"/>
      <c r="IRZ18" s="11"/>
      <c r="ISA18" s="11"/>
      <c r="ISB18" s="11"/>
      <c r="ISC18" s="11"/>
      <c r="ISD18" s="11"/>
      <c r="ISE18" s="11"/>
      <c r="ISF18" s="11"/>
      <c r="ISG18" s="11"/>
      <c r="ISH18" s="11"/>
      <c r="ISI18" s="11"/>
      <c r="ISJ18" s="11"/>
      <c r="ISK18" s="11"/>
      <c r="ISL18" s="11"/>
      <c r="ISM18" s="11"/>
      <c r="ISN18" s="11"/>
      <c r="ISO18" s="11"/>
      <c r="ISP18" s="11"/>
      <c r="ISQ18" s="11"/>
      <c r="ISR18" s="11"/>
      <c r="ISS18" s="11"/>
      <c r="IST18" s="11"/>
      <c r="ISU18" s="11"/>
      <c r="ISV18" s="11"/>
      <c r="ISW18" s="11"/>
      <c r="ISX18" s="11"/>
      <c r="ISY18" s="11"/>
      <c r="ISZ18" s="11"/>
      <c r="ITA18" s="11"/>
      <c r="ITB18" s="11"/>
      <c r="ITC18" s="11"/>
      <c r="ITD18" s="11"/>
      <c r="ITE18" s="11"/>
      <c r="ITF18" s="11"/>
      <c r="ITG18" s="11"/>
      <c r="ITH18" s="11"/>
      <c r="ITI18" s="11"/>
      <c r="ITJ18" s="11"/>
      <c r="ITK18" s="11"/>
      <c r="ITL18" s="11"/>
      <c r="ITM18" s="11"/>
      <c r="ITN18" s="11"/>
      <c r="ITO18" s="11"/>
      <c r="ITP18" s="11"/>
      <c r="ITQ18" s="11"/>
      <c r="ITR18" s="11"/>
      <c r="ITS18" s="11"/>
      <c r="ITT18" s="11"/>
      <c r="ITU18" s="11"/>
      <c r="ITV18" s="11"/>
      <c r="ITW18" s="11"/>
      <c r="ITX18" s="11"/>
      <c r="ITY18" s="11"/>
      <c r="ITZ18" s="11"/>
      <c r="IUA18" s="11"/>
      <c r="IUB18" s="11"/>
      <c r="IUC18" s="11"/>
      <c r="IUD18" s="11"/>
      <c r="IUE18" s="11"/>
      <c r="IUF18" s="11"/>
      <c r="IUG18" s="11"/>
      <c r="IUH18" s="11"/>
      <c r="IUI18" s="11"/>
      <c r="IUJ18" s="11"/>
      <c r="IUK18" s="11"/>
      <c r="IUL18" s="11"/>
      <c r="IUM18" s="11"/>
      <c r="IUN18" s="11"/>
      <c r="IUO18" s="11"/>
      <c r="IUP18" s="11"/>
      <c r="IUQ18" s="11"/>
      <c r="IUR18" s="11"/>
      <c r="IUS18" s="11"/>
      <c r="IUT18" s="11"/>
      <c r="IUU18" s="11"/>
      <c r="IUV18" s="11"/>
      <c r="IUW18" s="11"/>
      <c r="IUX18" s="11"/>
      <c r="IUY18" s="11"/>
      <c r="IUZ18" s="11"/>
      <c r="IVA18" s="11"/>
      <c r="IVB18" s="11"/>
      <c r="IVC18" s="11"/>
      <c r="IVD18" s="11"/>
      <c r="IVE18" s="11"/>
      <c r="IVF18" s="11"/>
      <c r="IVG18" s="11"/>
      <c r="IVH18" s="11"/>
      <c r="IVI18" s="11"/>
      <c r="IVJ18" s="11"/>
      <c r="IVK18" s="11"/>
      <c r="IVL18" s="11"/>
      <c r="IVM18" s="11"/>
      <c r="IVN18" s="11"/>
      <c r="IVO18" s="11"/>
      <c r="IVP18" s="11"/>
      <c r="IVQ18" s="11"/>
      <c r="IVR18" s="11"/>
      <c r="IVS18" s="11"/>
      <c r="IVT18" s="11"/>
      <c r="IVU18" s="11"/>
      <c r="IVV18" s="11"/>
      <c r="IVW18" s="11"/>
      <c r="IVX18" s="11"/>
      <c r="IVY18" s="11"/>
      <c r="IVZ18" s="11"/>
      <c r="IWA18" s="11"/>
      <c r="IWB18" s="11"/>
      <c r="IWC18" s="11"/>
      <c r="IWD18" s="11"/>
      <c r="IWE18" s="11"/>
      <c r="IWF18" s="11"/>
      <c r="IWG18" s="11"/>
      <c r="IWH18" s="11"/>
      <c r="IWI18" s="11"/>
      <c r="IWJ18" s="11"/>
      <c r="IWK18" s="11"/>
      <c r="IWL18" s="11"/>
      <c r="IWM18" s="11"/>
      <c r="IWN18" s="11"/>
      <c r="IWO18" s="11"/>
      <c r="IWP18" s="11"/>
      <c r="IWQ18" s="11"/>
      <c r="IWR18" s="11"/>
      <c r="IWS18" s="11"/>
      <c r="IWT18" s="11"/>
      <c r="IWU18" s="11"/>
      <c r="IWV18" s="11"/>
      <c r="IWW18" s="11"/>
      <c r="IWX18" s="11"/>
      <c r="IWY18" s="11"/>
      <c r="IWZ18" s="11"/>
      <c r="IXA18" s="11"/>
      <c r="IXB18" s="11"/>
      <c r="IXC18" s="11"/>
      <c r="IXD18" s="11"/>
      <c r="IXE18" s="11"/>
      <c r="IXF18" s="11"/>
      <c r="IXG18" s="11"/>
      <c r="IXH18" s="11"/>
      <c r="IXI18" s="11"/>
      <c r="IXJ18" s="11"/>
      <c r="IXK18" s="11"/>
      <c r="IXL18" s="11"/>
      <c r="IXM18" s="11"/>
      <c r="IXN18" s="11"/>
      <c r="IXO18" s="11"/>
      <c r="IXP18" s="11"/>
      <c r="IXQ18" s="11"/>
      <c r="IXR18" s="11"/>
      <c r="IXS18" s="11"/>
      <c r="IXT18" s="11"/>
      <c r="IXU18" s="11"/>
      <c r="IXV18" s="11"/>
      <c r="IXW18" s="11"/>
      <c r="IXX18" s="11"/>
      <c r="IXY18" s="11"/>
      <c r="IXZ18" s="11"/>
      <c r="IYA18" s="11"/>
      <c r="IYB18" s="11"/>
      <c r="IYC18" s="11"/>
      <c r="IYD18" s="11"/>
      <c r="IYE18" s="11"/>
      <c r="IYF18" s="11"/>
      <c r="IYG18" s="11"/>
      <c r="IYH18" s="11"/>
      <c r="IYI18" s="11"/>
      <c r="IYJ18" s="11"/>
      <c r="IYK18" s="11"/>
      <c r="IYL18" s="11"/>
      <c r="IYM18" s="11"/>
      <c r="IYN18" s="11"/>
      <c r="IYO18" s="11"/>
      <c r="IYP18" s="11"/>
      <c r="IYQ18" s="11"/>
      <c r="IYR18" s="11"/>
      <c r="IYS18" s="11"/>
      <c r="IYT18" s="11"/>
      <c r="IYU18" s="11"/>
      <c r="IYV18" s="11"/>
      <c r="IYW18" s="11"/>
      <c r="IYX18" s="11"/>
      <c r="IYY18" s="11"/>
      <c r="IYZ18" s="11"/>
      <c r="IZA18" s="11"/>
      <c r="IZB18" s="11"/>
      <c r="IZC18" s="11"/>
      <c r="IZD18" s="11"/>
      <c r="IZE18" s="11"/>
      <c r="IZF18" s="11"/>
      <c r="IZG18" s="11"/>
      <c r="IZH18" s="11"/>
      <c r="IZI18" s="11"/>
      <c r="IZJ18" s="11"/>
      <c r="IZK18" s="11"/>
      <c r="IZL18" s="11"/>
      <c r="IZM18" s="11"/>
      <c r="IZN18" s="11"/>
      <c r="IZO18" s="11"/>
      <c r="IZP18" s="11"/>
      <c r="IZQ18" s="11"/>
      <c r="IZR18" s="11"/>
      <c r="IZS18" s="11"/>
      <c r="IZT18" s="11"/>
      <c r="IZU18" s="11"/>
      <c r="IZV18" s="11"/>
      <c r="IZW18" s="11"/>
      <c r="IZX18" s="11"/>
      <c r="IZY18" s="11"/>
      <c r="IZZ18" s="11"/>
      <c r="JAA18" s="11"/>
      <c r="JAB18" s="11"/>
      <c r="JAC18" s="11"/>
      <c r="JAD18" s="11"/>
      <c r="JAE18" s="11"/>
      <c r="JAF18" s="11"/>
      <c r="JAG18" s="11"/>
      <c r="JAH18" s="11"/>
      <c r="JAI18" s="11"/>
      <c r="JAJ18" s="11"/>
      <c r="JAK18" s="11"/>
      <c r="JAL18" s="11"/>
      <c r="JAM18" s="11"/>
      <c r="JAN18" s="11"/>
      <c r="JAO18" s="11"/>
      <c r="JAP18" s="11"/>
      <c r="JAQ18" s="11"/>
      <c r="JAR18" s="11"/>
      <c r="JAS18" s="11"/>
      <c r="JAT18" s="11"/>
      <c r="JAU18" s="11"/>
      <c r="JAV18" s="11"/>
      <c r="JAW18" s="11"/>
      <c r="JAX18" s="11"/>
      <c r="JAY18" s="11"/>
      <c r="JAZ18" s="11"/>
      <c r="JBA18" s="11"/>
      <c r="JBB18" s="11"/>
      <c r="JBC18" s="11"/>
      <c r="JBD18" s="11"/>
      <c r="JBE18" s="11"/>
      <c r="JBF18" s="11"/>
      <c r="JBG18" s="11"/>
      <c r="JBH18" s="11"/>
      <c r="JBI18" s="11"/>
      <c r="JBJ18" s="11"/>
      <c r="JBK18" s="11"/>
      <c r="JBL18" s="11"/>
      <c r="JBM18" s="11"/>
      <c r="JBN18" s="11"/>
      <c r="JBO18" s="11"/>
      <c r="JBP18" s="11"/>
      <c r="JBQ18" s="11"/>
      <c r="JBR18" s="11"/>
      <c r="JBS18" s="11"/>
      <c r="JBT18" s="11"/>
      <c r="JBU18" s="11"/>
      <c r="JBV18" s="11"/>
      <c r="JBW18" s="11"/>
      <c r="JBX18" s="11"/>
      <c r="JBY18" s="11"/>
      <c r="JBZ18" s="11"/>
      <c r="JCA18" s="11"/>
      <c r="JCB18" s="11"/>
      <c r="JCC18" s="11"/>
      <c r="JCD18" s="11"/>
      <c r="JCE18" s="11"/>
      <c r="JCF18" s="11"/>
      <c r="JCG18" s="11"/>
      <c r="JCH18" s="11"/>
      <c r="JCI18" s="11"/>
      <c r="JCJ18" s="11"/>
      <c r="JCK18" s="11"/>
      <c r="JCL18" s="11"/>
      <c r="JCM18" s="11"/>
      <c r="JCN18" s="11"/>
      <c r="JCO18" s="11"/>
      <c r="JCP18" s="11"/>
      <c r="JCQ18" s="11"/>
      <c r="JCR18" s="11"/>
      <c r="JCS18" s="11"/>
      <c r="JCT18" s="11"/>
      <c r="JCU18" s="11"/>
      <c r="JCV18" s="11"/>
      <c r="JCW18" s="11"/>
      <c r="JCX18" s="11"/>
      <c r="JCY18" s="11"/>
      <c r="JCZ18" s="11"/>
      <c r="JDA18" s="11"/>
      <c r="JDB18" s="11"/>
      <c r="JDC18" s="11"/>
      <c r="JDD18" s="11"/>
      <c r="JDE18" s="11"/>
      <c r="JDF18" s="11"/>
      <c r="JDG18" s="11"/>
      <c r="JDH18" s="11"/>
      <c r="JDI18" s="11"/>
      <c r="JDJ18" s="11"/>
      <c r="JDK18" s="11"/>
      <c r="JDL18" s="11"/>
      <c r="JDM18" s="11"/>
      <c r="JDN18" s="11"/>
      <c r="JDO18" s="11"/>
      <c r="JDP18" s="11"/>
      <c r="JDQ18" s="11"/>
      <c r="JDR18" s="11"/>
      <c r="JDS18" s="11"/>
      <c r="JDT18" s="11"/>
      <c r="JDU18" s="11"/>
      <c r="JDV18" s="11"/>
      <c r="JDW18" s="11"/>
      <c r="JDX18" s="11"/>
      <c r="JDY18" s="11"/>
      <c r="JDZ18" s="11"/>
      <c r="JEA18" s="11"/>
      <c r="JEB18" s="11"/>
      <c r="JEC18" s="11"/>
      <c r="JED18" s="11"/>
      <c r="JEE18" s="11"/>
      <c r="JEF18" s="11"/>
      <c r="JEG18" s="11"/>
      <c r="JEH18" s="11"/>
      <c r="JEI18" s="11"/>
      <c r="JEJ18" s="11"/>
      <c r="JEK18" s="11"/>
      <c r="JEL18" s="11"/>
      <c r="JEM18" s="11"/>
      <c r="JEN18" s="11"/>
      <c r="JEO18" s="11"/>
      <c r="JEP18" s="11"/>
      <c r="JEQ18" s="11"/>
      <c r="JER18" s="11"/>
      <c r="JES18" s="11"/>
      <c r="JET18" s="11"/>
      <c r="JEU18" s="11"/>
      <c r="JEV18" s="11"/>
      <c r="JEW18" s="11"/>
      <c r="JEX18" s="11"/>
      <c r="JEY18" s="11"/>
      <c r="JEZ18" s="11"/>
      <c r="JFA18" s="11"/>
      <c r="JFB18" s="11"/>
      <c r="JFC18" s="11"/>
      <c r="JFD18" s="11"/>
      <c r="JFE18" s="11"/>
      <c r="JFF18" s="11"/>
      <c r="JFG18" s="11"/>
      <c r="JFH18" s="11"/>
      <c r="JFI18" s="11"/>
      <c r="JFJ18" s="11"/>
      <c r="JFK18" s="11"/>
      <c r="JFL18" s="11"/>
      <c r="JFM18" s="11"/>
      <c r="JFN18" s="11"/>
      <c r="JFO18" s="11"/>
      <c r="JFP18" s="11"/>
      <c r="JFQ18" s="11"/>
      <c r="JFR18" s="11"/>
      <c r="JFS18" s="11"/>
      <c r="JFT18" s="11"/>
      <c r="JFU18" s="11"/>
      <c r="JFV18" s="11"/>
      <c r="JFW18" s="11"/>
      <c r="JFX18" s="11"/>
      <c r="JFY18" s="11"/>
      <c r="JFZ18" s="11"/>
      <c r="JGA18" s="11"/>
      <c r="JGB18" s="11"/>
      <c r="JGC18" s="11"/>
      <c r="JGD18" s="11"/>
      <c r="JGE18" s="11"/>
      <c r="JGF18" s="11"/>
      <c r="JGG18" s="11"/>
      <c r="JGH18" s="11"/>
      <c r="JGI18" s="11"/>
      <c r="JGJ18" s="11"/>
      <c r="JGK18" s="11"/>
      <c r="JGL18" s="11"/>
      <c r="JGM18" s="11"/>
      <c r="JGN18" s="11"/>
      <c r="JGO18" s="11"/>
      <c r="JGP18" s="11"/>
      <c r="JGQ18" s="11"/>
      <c r="JGR18" s="11"/>
      <c r="JGS18" s="11"/>
      <c r="JGT18" s="11"/>
      <c r="JGU18" s="11"/>
      <c r="JGV18" s="11"/>
      <c r="JGW18" s="11"/>
      <c r="JGX18" s="11"/>
      <c r="JGY18" s="11"/>
      <c r="JGZ18" s="11"/>
      <c r="JHA18" s="11"/>
      <c r="JHB18" s="11"/>
      <c r="JHC18" s="11"/>
      <c r="JHD18" s="11"/>
      <c r="JHE18" s="11"/>
      <c r="JHF18" s="11"/>
      <c r="JHG18" s="11"/>
      <c r="JHH18" s="11"/>
      <c r="JHI18" s="11"/>
      <c r="JHJ18" s="11"/>
      <c r="JHK18" s="11"/>
      <c r="JHL18" s="11"/>
      <c r="JHM18" s="11"/>
      <c r="JHN18" s="11"/>
      <c r="JHO18" s="11"/>
      <c r="JHP18" s="11"/>
      <c r="JHQ18" s="11"/>
      <c r="JHR18" s="11"/>
      <c r="JHS18" s="11"/>
      <c r="JHT18" s="11"/>
      <c r="JHU18" s="11"/>
      <c r="JHV18" s="11"/>
      <c r="JHW18" s="11"/>
      <c r="JHX18" s="11"/>
      <c r="JHY18" s="11"/>
      <c r="JHZ18" s="11"/>
      <c r="JIA18" s="11"/>
      <c r="JIB18" s="11"/>
      <c r="JIC18" s="11"/>
      <c r="JID18" s="11"/>
      <c r="JIE18" s="11"/>
      <c r="JIF18" s="11"/>
      <c r="JIG18" s="11"/>
      <c r="JIH18" s="11"/>
      <c r="JII18" s="11"/>
      <c r="JIJ18" s="11"/>
      <c r="JIK18" s="11"/>
      <c r="JIL18" s="11"/>
      <c r="JIM18" s="11"/>
      <c r="JIN18" s="11"/>
      <c r="JIO18" s="11"/>
      <c r="JIP18" s="11"/>
      <c r="JIQ18" s="11"/>
      <c r="JIR18" s="11"/>
      <c r="JIS18" s="11"/>
      <c r="JIT18" s="11"/>
      <c r="JIU18" s="11"/>
      <c r="JIV18" s="11"/>
      <c r="JIW18" s="11"/>
      <c r="JIX18" s="11"/>
      <c r="JIY18" s="11"/>
      <c r="JIZ18" s="11"/>
      <c r="JJA18" s="11"/>
      <c r="JJB18" s="11"/>
      <c r="JJC18" s="11"/>
      <c r="JJD18" s="11"/>
      <c r="JJE18" s="11"/>
      <c r="JJF18" s="11"/>
      <c r="JJG18" s="11"/>
      <c r="JJH18" s="11"/>
      <c r="JJI18" s="11"/>
      <c r="JJJ18" s="11"/>
      <c r="JJK18" s="11"/>
      <c r="JJL18" s="11"/>
      <c r="JJM18" s="11"/>
      <c r="JJN18" s="11"/>
      <c r="JJO18" s="11"/>
      <c r="JJP18" s="11"/>
      <c r="JJQ18" s="11"/>
      <c r="JJR18" s="11"/>
      <c r="JJS18" s="11"/>
      <c r="JJT18" s="11"/>
      <c r="JJU18" s="11"/>
      <c r="JJV18" s="11"/>
      <c r="JJW18" s="11"/>
      <c r="JJX18" s="11"/>
      <c r="JJY18" s="11"/>
      <c r="JJZ18" s="11"/>
      <c r="JKA18" s="11"/>
      <c r="JKB18" s="11"/>
      <c r="JKC18" s="11"/>
      <c r="JKD18" s="11"/>
      <c r="JKE18" s="11"/>
      <c r="JKF18" s="11"/>
      <c r="JKG18" s="11"/>
      <c r="JKH18" s="11"/>
      <c r="JKI18" s="11"/>
      <c r="JKJ18" s="11"/>
      <c r="JKK18" s="11"/>
      <c r="JKL18" s="11"/>
      <c r="JKM18" s="11"/>
      <c r="JKN18" s="11"/>
      <c r="JKO18" s="11"/>
      <c r="JKP18" s="11"/>
      <c r="JKQ18" s="11"/>
      <c r="JKR18" s="11"/>
      <c r="JKS18" s="11"/>
      <c r="JKT18" s="11"/>
      <c r="JKU18" s="11"/>
      <c r="JKV18" s="11"/>
      <c r="JKW18" s="11"/>
      <c r="JKX18" s="11"/>
      <c r="JKY18" s="11"/>
      <c r="JKZ18" s="11"/>
      <c r="JLA18" s="11"/>
      <c r="JLB18" s="11"/>
      <c r="JLC18" s="11"/>
      <c r="JLD18" s="11"/>
      <c r="JLE18" s="11"/>
      <c r="JLF18" s="11"/>
      <c r="JLG18" s="11"/>
      <c r="JLH18" s="11"/>
      <c r="JLI18" s="11"/>
      <c r="JLJ18" s="11"/>
      <c r="JLK18" s="11"/>
      <c r="JLL18" s="11"/>
      <c r="JLM18" s="11"/>
      <c r="JLN18" s="11"/>
      <c r="JLO18" s="11"/>
      <c r="JLP18" s="11"/>
      <c r="JLQ18" s="11"/>
      <c r="JLR18" s="11"/>
      <c r="JLS18" s="11"/>
      <c r="JLT18" s="11"/>
      <c r="JLU18" s="11"/>
      <c r="JLV18" s="11"/>
      <c r="JLW18" s="11"/>
      <c r="JLX18" s="11"/>
      <c r="JLY18" s="11"/>
      <c r="JLZ18" s="11"/>
      <c r="JMA18" s="11"/>
      <c r="JMB18" s="11"/>
      <c r="JMC18" s="11"/>
      <c r="JMD18" s="11"/>
      <c r="JME18" s="11"/>
      <c r="JMF18" s="11"/>
      <c r="JMG18" s="11"/>
      <c r="JMH18" s="11"/>
      <c r="JMI18" s="11"/>
      <c r="JMJ18" s="11"/>
      <c r="JMK18" s="11"/>
      <c r="JML18" s="11"/>
      <c r="JMM18" s="11"/>
      <c r="JMN18" s="11"/>
      <c r="JMO18" s="11"/>
      <c r="JMP18" s="11"/>
      <c r="JMQ18" s="11"/>
      <c r="JMR18" s="11"/>
      <c r="JMS18" s="11"/>
      <c r="JMT18" s="11"/>
      <c r="JMU18" s="11"/>
      <c r="JMV18" s="11"/>
      <c r="JMW18" s="11"/>
      <c r="JMX18" s="11"/>
      <c r="JMY18" s="11"/>
      <c r="JMZ18" s="11"/>
      <c r="JNA18" s="11"/>
      <c r="JNB18" s="11"/>
      <c r="JNC18" s="11"/>
      <c r="JND18" s="11"/>
      <c r="JNE18" s="11"/>
      <c r="JNF18" s="11"/>
      <c r="JNG18" s="11"/>
      <c r="JNH18" s="11"/>
      <c r="JNI18" s="11"/>
      <c r="JNJ18" s="11"/>
      <c r="JNK18" s="11"/>
      <c r="JNL18" s="11"/>
      <c r="JNM18" s="11"/>
      <c r="JNN18" s="11"/>
      <c r="JNO18" s="11"/>
      <c r="JNP18" s="11"/>
      <c r="JNQ18" s="11"/>
      <c r="JNR18" s="11"/>
      <c r="JNS18" s="11"/>
      <c r="JNT18" s="11"/>
      <c r="JNU18" s="11"/>
      <c r="JNV18" s="11"/>
      <c r="JNW18" s="11"/>
      <c r="JNX18" s="11"/>
      <c r="JNY18" s="11"/>
      <c r="JNZ18" s="11"/>
      <c r="JOA18" s="11"/>
      <c r="JOB18" s="11"/>
      <c r="JOC18" s="11"/>
      <c r="JOD18" s="11"/>
      <c r="JOE18" s="11"/>
      <c r="JOF18" s="11"/>
      <c r="JOG18" s="11"/>
      <c r="JOH18" s="11"/>
      <c r="JOI18" s="11"/>
      <c r="JOJ18" s="11"/>
      <c r="JOK18" s="11"/>
      <c r="JOL18" s="11"/>
      <c r="JOM18" s="11"/>
      <c r="JON18" s="11"/>
      <c r="JOO18" s="11"/>
      <c r="JOP18" s="11"/>
      <c r="JOQ18" s="11"/>
      <c r="JOR18" s="11"/>
      <c r="JOS18" s="11"/>
      <c r="JOT18" s="11"/>
      <c r="JOU18" s="11"/>
      <c r="JOV18" s="11"/>
      <c r="JOW18" s="11"/>
      <c r="JOX18" s="11"/>
      <c r="JOY18" s="11"/>
      <c r="JOZ18" s="11"/>
      <c r="JPA18" s="11"/>
      <c r="JPB18" s="11"/>
      <c r="JPC18" s="11"/>
      <c r="JPD18" s="11"/>
      <c r="JPE18" s="11"/>
      <c r="JPF18" s="11"/>
      <c r="JPG18" s="11"/>
      <c r="JPH18" s="11"/>
      <c r="JPI18" s="11"/>
      <c r="JPJ18" s="11"/>
      <c r="JPK18" s="11"/>
      <c r="JPL18" s="11"/>
      <c r="JPM18" s="11"/>
      <c r="JPN18" s="11"/>
      <c r="JPO18" s="11"/>
      <c r="JPP18" s="11"/>
      <c r="JPQ18" s="11"/>
      <c r="JPR18" s="11"/>
      <c r="JPS18" s="11"/>
      <c r="JPT18" s="11"/>
      <c r="JPU18" s="11"/>
      <c r="JPV18" s="11"/>
      <c r="JPW18" s="11"/>
      <c r="JPX18" s="11"/>
      <c r="JPY18" s="11"/>
      <c r="JPZ18" s="11"/>
      <c r="JQA18" s="11"/>
      <c r="JQB18" s="11"/>
      <c r="JQC18" s="11"/>
      <c r="JQD18" s="11"/>
      <c r="JQE18" s="11"/>
      <c r="JQF18" s="11"/>
      <c r="JQG18" s="11"/>
      <c r="JQH18" s="11"/>
      <c r="JQI18" s="11"/>
      <c r="JQJ18" s="11"/>
      <c r="JQK18" s="11"/>
      <c r="JQL18" s="11"/>
      <c r="JQM18" s="11"/>
      <c r="JQN18" s="11"/>
      <c r="JQO18" s="11"/>
      <c r="JQP18" s="11"/>
      <c r="JQQ18" s="11"/>
      <c r="JQR18" s="11"/>
      <c r="JQS18" s="11"/>
      <c r="JQT18" s="11"/>
      <c r="JQU18" s="11"/>
      <c r="JQV18" s="11"/>
      <c r="JQW18" s="11"/>
      <c r="JQX18" s="11"/>
      <c r="JQY18" s="11"/>
      <c r="JQZ18" s="11"/>
      <c r="JRA18" s="11"/>
      <c r="JRB18" s="11"/>
      <c r="JRC18" s="11"/>
      <c r="JRD18" s="11"/>
      <c r="JRE18" s="11"/>
      <c r="JRF18" s="11"/>
      <c r="JRG18" s="11"/>
      <c r="JRH18" s="11"/>
      <c r="JRI18" s="11"/>
      <c r="JRJ18" s="11"/>
      <c r="JRK18" s="11"/>
      <c r="JRL18" s="11"/>
      <c r="JRM18" s="11"/>
      <c r="JRN18" s="11"/>
      <c r="JRO18" s="11"/>
      <c r="JRP18" s="11"/>
      <c r="JRQ18" s="11"/>
      <c r="JRR18" s="11"/>
      <c r="JRS18" s="11"/>
      <c r="JRT18" s="11"/>
      <c r="JRU18" s="11"/>
      <c r="JRV18" s="11"/>
      <c r="JRW18" s="11"/>
      <c r="JRX18" s="11"/>
      <c r="JRY18" s="11"/>
      <c r="JRZ18" s="11"/>
      <c r="JSA18" s="11"/>
      <c r="JSB18" s="11"/>
      <c r="JSC18" s="11"/>
      <c r="JSD18" s="11"/>
      <c r="JSE18" s="11"/>
      <c r="JSF18" s="11"/>
      <c r="JSG18" s="11"/>
      <c r="JSH18" s="11"/>
      <c r="JSI18" s="11"/>
      <c r="JSJ18" s="11"/>
      <c r="JSK18" s="11"/>
      <c r="JSL18" s="11"/>
      <c r="JSM18" s="11"/>
      <c r="JSN18" s="11"/>
      <c r="JSO18" s="11"/>
      <c r="JSP18" s="11"/>
      <c r="JSQ18" s="11"/>
      <c r="JSR18" s="11"/>
      <c r="JSS18" s="11"/>
      <c r="JST18" s="11"/>
      <c r="JSU18" s="11"/>
      <c r="JSV18" s="11"/>
      <c r="JSW18" s="11"/>
      <c r="JSX18" s="11"/>
      <c r="JSY18" s="11"/>
      <c r="JSZ18" s="11"/>
      <c r="JTA18" s="11"/>
      <c r="JTB18" s="11"/>
      <c r="JTC18" s="11"/>
      <c r="JTD18" s="11"/>
      <c r="JTE18" s="11"/>
      <c r="JTF18" s="11"/>
      <c r="JTG18" s="11"/>
      <c r="JTH18" s="11"/>
      <c r="JTI18" s="11"/>
      <c r="JTJ18" s="11"/>
      <c r="JTK18" s="11"/>
      <c r="JTL18" s="11"/>
      <c r="JTM18" s="11"/>
      <c r="JTN18" s="11"/>
      <c r="JTO18" s="11"/>
      <c r="JTP18" s="11"/>
      <c r="JTQ18" s="11"/>
      <c r="JTR18" s="11"/>
      <c r="JTS18" s="11"/>
      <c r="JTT18" s="11"/>
      <c r="JTU18" s="11"/>
      <c r="JTV18" s="11"/>
      <c r="JTW18" s="11"/>
      <c r="JTX18" s="11"/>
      <c r="JTY18" s="11"/>
      <c r="JTZ18" s="11"/>
      <c r="JUA18" s="11"/>
      <c r="JUB18" s="11"/>
      <c r="JUC18" s="11"/>
      <c r="JUD18" s="11"/>
      <c r="JUE18" s="11"/>
      <c r="JUF18" s="11"/>
      <c r="JUG18" s="11"/>
      <c r="JUH18" s="11"/>
      <c r="JUI18" s="11"/>
      <c r="JUJ18" s="11"/>
      <c r="JUK18" s="11"/>
      <c r="JUL18" s="11"/>
      <c r="JUM18" s="11"/>
      <c r="JUN18" s="11"/>
      <c r="JUO18" s="11"/>
      <c r="JUP18" s="11"/>
      <c r="JUQ18" s="11"/>
      <c r="JUR18" s="11"/>
      <c r="JUS18" s="11"/>
      <c r="JUT18" s="11"/>
      <c r="JUU18" s="11"/>
      <c r="JUV18" s="11"/>
      <c r="JUW18" s="11"/>
      <c r="JUX18" s="11"/>
      <c r="JUY18" s="11"/>
      <c r="JUZ18" s="11"/>
      <c r="JVA18" s="11"/>
      <c r="JVB18" s="11"/>
      <c r="JVC18" s="11"/>
      <c r="JVD18" s="11"/>
      <c r="JVE18" s="11"/>
      <c r="JVF18" s="11"/>
      <c r="JVG18" s="11"/>
      <c r="JVH18" s="11"/>
      <c r="JVI18" s="11"/>
      <c r="JVJ18" s="11"/>
      <c r="JVK18" s="11"/>
      <c r="JVL18" s="11"/>
      <c r="JVM18" s="11"/>
      <c r="JVN18" s="11"/>
      <c r="JVO18" s="11"/>
      <c r="JVP18" s="11"/>
      <c r="JVQ18" s="11"/>
      <c r="JVR18" s="11"/>
      <c r="JVS18" s="11"/>
      <c r="JVT18" s="11"/>
      <c r="JVU18" s="11"/>
      <c r="JVV18" s="11"/>
      <c r="JVW18" s="11"/>
      <c r="JVX18" s="11"/>
      <c r="JVY18" s="11"/>
      <c r="JVZ18" s="11"/>
      <c r="JWA18" s="11"/>
      <c r="JWB18" s="11"/>
      <c r="JWC18" s="11"/>
      <c r="JWD18" s="11"/>
      <c r="JWE18" s="11"/>
      <c r="JWF18" s="11"/>
      <c r="JWG18" s="11"/>
      <c r="JWH18" s="11"/>
      <c r="JWI18" s="11"/>
      <c r="JWJ18" s="11"/>
      <c r="JWK18" s="11"/>
      <c r="JWL18" s="11"/>
      <c r="JWM18" s="11"/>
      <c r="JWN18" s="11"/>
      <c r="JWO18" s="11"/>
      <c r="JWP18" s="11"/>
      <c r="JWQ18" s="11"/>
      <c r="JWR18" s="11"/>
      <c r="JWS18" s="11"/>
      <c r="JWT18" s="11"/>
      <c r="JWU18" s="11"/>
      <c r="JWV18" s="11"/>
      <c r="JWW18" s="11"/>
      <c r="JWX18" s="11"/>
      <c r="JWY18" s="11"/>
      <c r="JWZ18" s="11"/>
      <c r="JXA18" s="11"/>
      <c r="JXB18" s="11"/>
      <c r="JXC18" s="11"/>
      <c r="JXD18" s="11"/>
      <c r="JXE18" s="11"/>
      <c r="JXF18" s="11"/>
      <c r="JXG18" s="11"/>
      <c r="JXH18" s="11"/>
      <c r="JXI18" s="11"/>
      <c r="JXJ18" s="11"/>
      <c r="JXK18" s="11"/>
      <c r="JXL18" s="11"/>
      <c r="JXM18" s="11"/>
      <c r="JXN18" s="11"/>
      <c r="JXO18" s="11"/>
      <c r="JXP18" s="11"/>
      <c r="JXQ18" s="11"/>
      <c r="JXR18" s="11"/>
      <c r="JXS18" s="11"/>
      <c r="JXT18" s="11"/>
      <c r="JXU18" s="11"/>
      <c r="JXV18" s="11"/>
      <c r="JXW18" s="11"/>
      <c r="JXX18" s="11"/>
      <c r="JXY18" s="11"/>
      <c r="JXZ18" s="11"/>
      <c r="JYA18" s="11"/>
      <c r="JYB18" s="11"/>
      <c r="JYC18" s="11"/>
      <c r="JYD18" s="11"/>
      <c r="JYE18" s="11"/>
      <c r="JYF18" s="11"/>
      <c r="JYG18" s="11"/>
      <c r="JYH18" s="11"/>
      <c r="JYI18" s="11"/>
      <c r="JYJ18" s="11"/>
      <c r="JYK18" s="11"/>
      <c r="JYL18" s="11"/>
      <c r="JYM18" s="11"/>
      <c r="JYN18" s="11"/>
      <c r="JYO18" s="11"/>
      <c r="JYP18" s="11"/>
      <c r="JYQ18" s="11"/>
      <c r="JYR18" s="11"/>
      <c r="JYS18" s="11"/>
      <c r="JYT18" s="11"/>
      <c r="JYU18" s="11"/>
      <c r="JYV18" s="11"/>
      <c r="JYW18" s="11"/>
      <c r="JYX18" s="11"/>
      <c r="JYY18" s="11"/>
      <c r="JYZ18" s="11"/>
      <c r="JZA18" s="11"/>
      <c r="JZB18" s="11"/>
      <c r="JZC18" s="11"/>
      <c r="JZD18" s="11"/>
      <c r="JZE18" s="11"/>
      <c r="JZF18" s="11"/>
      <c r="JZG18" s="11"/>
      <c r="JZH18" s="11"/>
      <c r="JZI18" s="11"/>
      <c r="JZJ18" s="11"/>
      <c r="JZK18" s="11"/>
      <c r="JZL18" s="11"/>
      <c r="JZM18" s="11"/>
      <c r="JZN18" s="11"/>
      <c r="JZO18" s="11"/>
      <c r="JZP18" s="11"/>
      <c r="JZQ18" s="11"/>
      <c r="JZR18" s="11"/>
      <c r="JZS18" s="11"/>
      <c r="JZT18" s="11"/>
      <c r="JZU18" s="11"/>
      <c r="JZV18" s="11"/>
      <c r="JZW18" s="11"/>
      <c r="JZX18" s="11"/>
      <c r="JZY18" s="11"/>
      <c r="JZZ18" s="11"/>
      <c r="KAA18" s="11"/>
      <c r="KAB18" s="11"/>
      <c r="KAC18" s="11"/>
      <c r="KAD18" s="11"/>
      <c r="KAE18" s="11"/>
      <c r="KAF18" s="11"/>
      <c r="KAG18" s="11"/>
      <c r="KAH18" s="11"/>
      <c r="KAI18" s="11"/>
      <c r="KAJ18" s="11"/>
      <c r="KAK18" s="11"/>
      <c r="KAL18" s="11"/>
      <c r="KAM18" s="11"/>
      <c r="KAN18" s="11"/>
      <c r="KAO18" s="11"/>
      <c r="KAP18" s="11"/>
      <c r="KAQ18" s="11"/>
      <c r="KAR18" s="11"/>
      <c r="KAS18" s="11"/>
      <c r="KAT18" s="11"/>
      <c r="KAU18" s="11"/>
      <c r="KAV18" s="11"/>
      <c r="KAW18" s="11"/>
      <c r="KAX18" s="11"/>
      <c r="KAY18" s="11"/>
      <c r="KAZ18" s="11"/>
      <c r="KBA18" s="11"/>
      <c r="KBB18" s="11"/>
      <c r="KBC18" s="11"/>
      <c r="KBD18" s="11"/>
      <c r="KBE18" s="11"/>
      <c r="KBF18" s="11"/>
      <c r="KBG18" s="11"/>
      <c r="KBH18" s="11"/>
      <c r="KBI18" s="11"/>
      <c r="KBJ18" s="11"/>
      <c r="KBK18" s="11"/>
      <c r="KBL18" s="11"/>
      <c r="KBM18" s="11"/>
      <c r="KBN18" s="11"/>
      <c r="KBO18" s="11"/>
      <c r="KBP18" s="11"/>
      <c r="KBQ18" s="11"/>
      <c r="KBR18" s="11"/>
      <c r="KBS18" s="11"/>
      <c r="KBT18" s="11"/>
      <c r="KBU18" s="11"/>
      <c r="KBV18" s="11"/>
      <c r="KBW18" s="11"/>
      <c r="KBX18" s="11"/>
      <c r="KBY18" s="11"/>
      <c r="KBZ18" s="11"/>
      <c r="KCA18" s="11"/>
      <c r="KCB18" s="11"/>
      <c r="KCC18" s="11"/>
      <c r="KCD18" s="11"/>
      <c r="KCE18" s="11"/>
      <c r="KCF18" s="11"/>
      <c r="KCG18" s="11"/>
      <c r="KCH18" s="11"/>
      <c r="KCI18" s="11"/>
      <c r="KCJ18" s="11"/>
      <c r="KCK18" s="11"/>
      <c r="KCL18" s="11"/>
      <c r="KCM18" s="11"/>
      <c r="KCN18" s="11"/>
      <c r="KCO18" s="11"/>
      <c r="KCP18" s="11"/>
      <c r="KCQ18" s="11"/>
      <c r="KCR18" s="11"/>
      <c r="KCS18" s="11"/>
      <c r="KCT18" s="11"/>
      <c r="KCU18" s="11"/>
      <c r="KCV18" s="11"/>
      <c r="KCW18" s="11"/>
      <c r="KCX18" s="11"/>
      <c r="KCY18" s="11"/>
      <c r="KCZ18" s="11"/>
      <c r="KDA18" s="11"/>
      <c r="KDB18" s="11"/>
      <c r="KDC18" s="11"/>
      <c r="KDD18" s="11"/>
      <c r="KDE18" s="11"/>
      <c r="KDF18" s="11"/>
      <c r="KDG18" s="11"/>
      <c r="KDH18" s="11"/>
      <c r="KDI18" s="11"/>
      <c r="KDJ18" s="11"/>
      <c r="KDK18" s="11"/>
      <c r="KDL18" s="11"/>
      <c r="KDM18" s="11"/>
      <c r="KDN18" s="11"/>
      <c r="KDO18" s="11"/>
      <c r="KDP18" s="11"/>
      <c r="KDQ18" s="11"/>
      <c r="KDR18" s="11"/>
      <c r="KDS18" s="11"/>
      <c r="KDT18" s="11"/>
      <c r="KDU18" s="11"/>
      <c r="KDV18" s="11"/>
      <c r="KDW18" s="11"/>
      <c r="KDX18" s="11"/>
      <c r="KDY18" s="11"/>
      <c r="KDZ18" s="11"/>
      <c r="KEA18" s="11"/>
      <c r="KEB18" s="11"/>
      <c r="KEC18" s="11"/>
      <c r="KED18" s="11"/>
      <c r="KEE18" s="11"/>
      <c r="KEF18" s="11"/>
      <c r="KEG18" s="11"/>
      <c r="KEH18" s="11"/>
      <c r="KEI18" s="11"/>
      <c r="KEJ18" s="11"/>
      <c r="KEK18" s="11"/>
      <c r="KEL18" s="11"/>
      <c r="KEM18" s="11"/>
      <c r="KEN18" s="11"/>
      <c r="KEO18" s="11"/>
      <c r="KEP18" s="11"/>
      <c r="KEQ18" s="11"/>
      <c r="KER18" s="11"/>
      <c r="KES18" s="11"/>
      <c r="KET18" s="11"/>
      <c r="KEU18" s="11"/>
      <c r="KEV18" s="11"/>
      <c r="KEW18" s="11"/>
      <c r="KEX18" s="11"/>
      <c r="KEY18" s="11"/>
      <c r="KEZ18" s="11"/>
      <c r="KFA18" s="11"/>
      <c r="KFB18" s="11"/>
      <c r="KFC18" s="11"/>
      <c r="KFD18" s="11"/>
      <c r="KFE18" s="11"/>
      <c r="KFF18" s="11"/>
      <c r="KFG18" s="11"/>
      <c r="KFH18" s="11"/>
      <c r="KFI18" s="11"/>
      <c r="KFJ18" s="11"/>
      <c r="KFK18" s="11"/>
      <c r="KFL18" s="11"/>
      <c r="KFM18" s="11"/>
      <c r="KFN18" s="11"/>
      <c r="KFO18" s="11"/>
      <c r="KFP18" s="11"/>
      <c r="KFQ18" s="11"/>
      <c r="KFR18" s="11"/>
      <c r="KFS18" s="11"/>
      <c r="KFT18" s="11"/>
      <c r="KFU18" s="11"/>
      <c r="KFV18" s="11"/>
      <c r="KFW18" s="11"/>
      <c r="KFX18" s="11"/>
      <c r="KFY18" s="11"/>
      <c r="KFZ18" s="11"/>
      <c r="KGA18" s="11"/>
      <c r="KGB18" s="11"/>
      <c r="KGC18" s="11"/>
      <c r="KGD18" s="11"/>
      <c r="KGE18" s="11"/>
      <c r="KGF18" s="11"/>
      <c r="KGG18" s="11"/>
      <c r="KGH18" s="11"/>
      <c r="KGI18" s="11"/>
      <c r="KGJ18" s="11"/>
      <c r="KGK18" s="11"/>
      <c r="KGL18" s="11"/>
      <c r="KGM18" s="11"/>
      <c r="KGN18" s="11"/>
      <c r="KGO18" s="11"/>
      <c r="KGP18" s="11"/>
      <c r="KGQ18" s="11"/>
      <c r="KGR18" s="11"/>
      <c r="KGS18" s="11"/>
      <c r="KGT18" s="11"/>
      <c r="KGU18" s="11"/>
      <c r="KGV18" s="11"/>
      <c r="KGW18" s="11"/>
      <c r="KGX18" s="11"/>
      <c r="KGY18" s="11"/>
      <c r="KGZ18" s="11"/>
      <c r="KHA18" s="11"/>
      <c r="KHB18" s="11"/>
      <c r="KHC18" s="11"/>
      <c r="KHD18" s="11"/>
      <c r="KHE18" s="11"/>
      <c r="KHF18" s="11"/>
      <c r="KHG18" s="11"/>
      <c r="KHH18" s="11"/>
      <c r="KHI18" s="11"/>
      <c r="KHJ18" s="11"/>
      <c r="KHK18" s="11"/>
      <c r="KHL18" s="11"/>
      <c r="KHM18" s="11"/>
      <c r="KHN18" s="11"/>
      <c r="KHO18" s="11"/>
      <c r="KHP18" s="11"/>
      <c r="KHQ18" s="11"/>
      <c r="KHR18" s="11"/>
      <c r="KHS18" s="11"/>
      <c r="KHT18" s="11"/>
      <c r="KHU18" s="11"/>
      <c r="KHV18" s="11"/>
      <c r="KHW18" s="11"/>
      <c r="KHX18" s="11"/>
      <c r="KHY18" s="11"/>
      <c r="KHZ18" s="11"/>
      <c r="KIA18" s="11"/>
      <c r="KIB18" s="11"/>
      <c r="KIC18" s="11"/>
      <c r="KID18" s="11"/>
      <c r="KIE18" s="11"/>
      <c r="KIF18" s="11"/>
      <c r="KIG18" s="11"/>
      <c r="KIH18" s="11"/>
      <c r="KII18" s="11"/>
      <c r="KIJ18" s="11"/>
      <c r="KIK18" s="11"/>
      <c r="KIL18" s="11"/>
      <c r="KIM18" s="11"/>
      <c r="KIN18" s="11"/>
      <c r="KIO18" s="11"/>
      <c r="KIP18" s="11"/>
      <c r="KIQ18" s="11"/>
      <c r="KIR18" s="11"/>
      <c r="KIS18" s="11"/>
      <c r="KIT18" s="11"/>
      <c r="KIU18" s="11"/>
      <c r="KIV18" s="11"/>
      <c r="KIW18" s="11"/>
      <c r="KIX18" s="11"/>
      <c r="KIY18" s="11"/>
      <c r="KIZ18" s="11"/>
      <c r="KJA18" s="11"/>
      <c r="KJB18" s="11"/>
      <c r="KJC18" s="11"/>
      <c r="KJD18" s="11"/>
      <c r="KJE18" s="11"/>
      <c r="KJF18" s="11"/>
      <c r="KJG18" s="11"/>
      <c r="KJH18" s="11"/>
      <c r="KJI18" s="11"/>
      <c r="KJJ18" s="11"/>
      <c r="KJK18" s="11"/>
      <c r="KJL18" s="11"/>
      <c r="KJM18" s="11"/>
      <c r="KJN18" s="11"/>
      <c r="KJO18" s="11"/>
      <c r="KJP18" s="11"/>
      <c r="KJQ18" s="11"/>
      <c r="KJR18" s="11"/>
      <c r="KJS18" s="11"/>
      <c r="KJT18" s="11"/>
      <c r="KJU18" s="11"/>
      <c r="KJV18" s="11"/>
      <c r="KJW18" s="11"/>
      <c r="KJX18" s="11"/>
      <c r="KJY18" s="11"/>
      <c r="KJZ18" s="11"/>
      <c r="KKA18" s="11"/>
      <c r="KKB18" s="11"/>
      <c r="KKC18" s="11"/>
      <c r="KKD18" s="11"/>
      <c r="KKE18" s="11"/>
      <c r="KKF18" s="11"/>
      <c r="KKG18" s="11"/>
      <c r="KKH18" s="11"/>
      <c r="KKI18" s="11"/>
      <c r="KKJ18" s="11"/>
      <c r="KKK18" s="11"/>
      <c r="KKL18" s="11"/>
      <c r="KKM18" s="11"/>
      <c r="KKN18" s="11"/>
      <c r="KKO18" s="11"/>
      <c r="KKP18" s="11"/>
      <c r="KKQ18" s="11"/>
      <c r="KKR18" s="11"/>
      <c r="KKS18" s="11"/>
      <c r="KKT18" s="11"/>
      <c r="KKU18" s="11"/>
      <c r="KKV18" s="11"/>
      <c r="KKW18" s="11"/>
      <c r="KKX18" s="11"/>
      <c r="KKY18" s="11"/>
      <c r="KKZ18" s="11"/>
      <c r="KLA18" s="11"/>
      <c r="KLB18" s="11"/>
      <c r="KLC18" s="11"/>
      <c r="KLD18" s="11"/>
      <c r="KLE18" s="11"/>
      <c r="KLF18" s="11"/>
      <c r="KLG18" s="11"/>
      <c r="KLH18" s="11"/>
      <c r="KLI18" s="11"/>
      <c r="KLJ18" s="11"/>
      <c r="KLK18" s="11"/>
      <c r="KLL18" s="11"/>
      <c r="KLM18" s="11"/>
      <c r="KLN18" s="11"/>
      <c r="KLO18" s="11"/>
      <c r="KLP18" s="11"/>
      <c r="KLQ18" s="11"/>
      <c r="KLR18" s="11"/>
      <c r="KLS18" s="11"/>
      <c r="KLT18" s="11"/>
      <c r="KLU18" s="11"/>
      <c r="KLV18" s="11"/>
      <c r="KLW18" s="11"/>
      <c r="KLX18" s="11"/>
      <c r="KLY18" s="11"/>
      <c r="KLZ18" s="11"/>
      <c r="KMA18" s="11"/>
      <c r="KMB18" s="11"/>
      <c r="KMC18" s="11"/>
      <c r="KMD18" s="11"/>
      <c r="KME18" s="11"/>
      <c r="KMF18" s="11"/>
      <c r="KMG18" s="11"/>
      <c r="KMH18" s="11"/>
      <c r="KMI18" s="11"/>
      <c r="KMJ18" s="11"/>
      <c r="KMK18" s="11"/>
      <c r="KML18" s="11"/>
      <c r="KMM18" s="11"/>
      <c r="KMN18" s="11"/>
      <c r="KMO18" s="11"/>
      <c r="KMP18" s="11"/>
      <c r="KMQ18" s="11"/>
      <c r="KMR18" s="11"/>
      <c r="KMS18" s="11"/>
      <c r="KMT18" s="11"/>
      <c r="KMU18" s="11"/>
      <c r="KMV18" s="11"/>
      <c r="KMW18" s="11"/>
      <c r="KMX18" s="11"/>
      <c r="KMY18" s="11"/>
      <c r="KMZ18" s="11"/>
      <c r="KNA18" s="11"/>
      <c r="KNB18" s="11"/>
      <c r="KNC18" s="11"/>
      <c r="KND18" s="11"/>
      <c r="KNE18" s="11"/>
      <c r="KNF18" s="11"/>
      <c r="KNG18" s="11"/>
      <c r="KNH18" s="11"/>
      <c r="KNI18" s="11"/>
      <c r="KNJ18" s="11"/>
      <c r="KNK18" s="11"/>
      <c r="KNL18" s="11"/>
      <c r="KNM18" s="11"/>
      <c r="KNN18" s="11"/>
      <c r="KNO18" s="11"/>
      <c r="KNP18" s="11"/>
      <c r="KNQ18" s="11"/>
      <c r="KNR18" s="11"/>
      <c r="KNS18" s="11"/>
      <c r="KNT18" s="11"/>
      <c r="KNU18" s="11"/>
      <c r="KNV18" s="11"/>
      <c r="KNW18" s="11"/>
      <c r="KNX18" s="11"/>
      <c r="KNY18" s="11"/>
      <c r="KNZ18" s="11"/>
      <c r="KOA18" s="11"/>
      <c r="KOB18" s="11"/>
      <c r="KOC18" s="11"/>
      <c r="KOD18" s="11"/>
      <c r="KOE18" s="11"/>
      <c r="KOF18" s="11"/>
      <c r="KOG18" s="11"/>
      <c r="KOH18" s="11"/>
      <c r="KOI18" s="11"/>
      <c r="KOJ18" s="11"/>
      <c r="KOK18" s="11"/>
      <c r="KOL18" s="11"/>
      <c r="KOM18" s="11"/>
      <c r="KON18" s="11"/>
      <c r="KOO18" s="11"/>
      <c r="KOP18" s="11"/>
      <c r="KOQ18" s="11"/>
      <c r="KOR18" s="11"/>
      <c r="KOS18" s="11"/>
      <c r="KOT18" s="11"/>
      <c r="KOU18" s="11"/>
      <c r="KOV18" s="11"/>
      <c r="KOW18" s="11"/>
      <c r="KOX18" s="11"/>
      <c r="KOY18" s="11"/>
      <c r="KOZ18" s="11"/>
      <c r="KPA18" s="11"/>
      <c r="KPB18" s="11"/>
      <c r="KPC18" s="11"/>
      <c r="KPD18" s="11"/>
      <c r="KPE18" s="11"/>
      <c r="KPF18" s="11"/>
      <c r="KPG18" s="11"/>
      <c r="KPH18" s="11"/>
      <c r="KPI18" s="11"/>
      <c r="KPJ18" s="11"/>
      <c r="KPK18" s="11"/>
      <c r="KPL18" s="11"/>
      <c r="KPM18" s="11"/>
      <c r="KPN18" s="11"/>
      <c r="KPO18" s="11"/>
      <c r="KPP18" s="11"/>
      <c r="KPQ18" s="11"/>
      <c r="KPR18" s="11"/>
      <c r="KPS18" s="11"/>
      <c r="KPT18" s="11"/>
      <c r="KPU18" s="11"/>
      <c r="KPV18" s="11"/>
      <c r="KPW18" s="11"/>
      <c r="KPX18" s="11"/>
      <c r="KPY18" s="11"/>
      <c r="KPZ18" s="11"/>
      <c r="KQA18" s="11"/>
      <c r="KQB18" s="11"/>
      <c r="KQC18" s="11"/>
      <c r="KQD18" s="11"/>
      <c r="KQE18" s="11"/>
      <c r="KQF18" s="11"/>
      <c r="KQG18" s="11"/>
      <c r="KQH18" s="11"/>
      <c r="KQI18" s="11"/>
      <c r="KQJ18" s="11"/>
      <c r="KQK18" s="11"/>
      <c r="KQL18" s="11"/>
      <c r="KQM18" s="11"/>
      <c r="KQN18" s="11"/>
      <c r="KQO18" s="11"/>
      <c r="KQP18" s="11"/>
      <c r="KQQ18" s="11"/>
      <c r="KQR18" s="11"/>
      <c r="KQS18" s="11"/>
      <c r="KQT18" s="11"/>
      <c r="KQU18" s="11"/>
      <c r="KQV18" s="11"/>
      <c r="KQW18" s="11"/>
      <c r="KQX18" s="11"/>
      <c r="KQY18" s="11"/>
      <c r="KQZ18" s="11"/>
      <c r="KRA18" s="11"/>
      <c r="KRB18" s="11"/>
      <c r="KRC18" s="11"/>
      <c r="KRD18" s="11"/>
      <c r="KRE18" s="11"/>
      <c r="KRF18" s="11"/>
      <c r="KRG18" s="11"/>
      <c r="KRH18" s="11"/>
      <c r="KRI18" s="11"/>
      <c r="KRJ18" s="11"/>
      <c r="KRK18" s="11"/>
      <c r="KRL18" s="11"/>
      <c r="KRM18" s="11"/>
      <c r="KRN18" s="11"/>
      <c r="KRO18" s="11"/>
      <c r="KRP18" s="11"/>
      <c r="KRQ18" s="11"/>
      <c r="KRR18" s="11"/>
      <c r="KRS18" s="11"/>
      <c r="KRT18" s="11"/>
      <c r="KRU18" s="11"/>
      <c r="KRV18" s="11"/>
      <c r="KRW18" s="11"/>
      <c r="KRX18" s="11"/>
      <c r="KRY18" s="11"/>
      <c r="KRZ18" s="11"/>
      <c r="KSA18" s="11"/>
      <c r="KSB18" s="11"/>
      <c r="KSC18" s="11"/>
      <c r="KSD18" s="11"/>
      <c r="KSE18" s="11"/>
      <c r="KSF18" s="11"/>
      <c r="KSG18" s="11"/>
      <c r="KSH18" s="11"/>
      <c r="KSI18" s="11"/>
      <c r="KSJ18" s="11"/>
      <c r="KSK18" s="11"/>
      <c r="KSL18" s="11"/>
      <c r="KSM18" s="11"/>
      <c r="KSN18" s="11"/>
      <c r="KSO18" s="11"/>
      <c r="KSP18" s="11"/>
      <c r="KSQ18" s="11"/>
      <c r="KSR18" s="11"/>
      <c r="KSS18" s="11"/>
      <c r="KST18" s="11"/>
      <c r="KSU18" s="11"/>
      <c r="KSV18" s="11"/>
      <c r="KSW18" s="11"/>
      <c r="KSX18" s="11"/>
      <c r="KSY18" s="11"/>
      <c r="KSZ18" s="11"/>
      <c r="KTA18" s="11"/>
      <c r="KTB18" s="11"/>
      <c r="KTC18" s="11"/>
      <c r="KTD18" s="11"/>
      <c r="KTE18" s="11"/>
      <c r="KTF18" s="11"/>
      <c r="KTG18" s="11"/>
      <c r="KTH18" s="11"/>
      <c r="KTI18" s="11"/>
      <c r="KTJ18" s="11"/>
      <c r="KTK18" s="11"/>
      <c r="KTL18" s="11"/>
      <c r="KTM18" s="11"/>
      <c r="KTN18" s="11"/>
      <c r="KTO18" s="11"/>
      <c r="KTP18" s="11"/>
      <c r="KTQ18" s="11"/>
      <c r="KTR18" s="11"/>
      <c r="KTS18" s="11"/>
      <c r="KTT18" s="11"/>
      <c r="KTU18" s="11"/>
      <c r="KTV18" s="11"/>
      <c r="KTW18" s="11"/>
      <c r="KTX18" s="11"/>
      <c r="KTY18" s="11"/>
      <c r="KTZ18" s="11"/>
      <c r="KUA18" s="11"/>
      <c r="KUB18" s="11"/>
      <c r="KUC18" s="11"/>
      <c r="KUD18" s="11"/>
      <c r="KUE18" s="11"/>
      <c r="KUF18" s="11"/>
      <c r="KUG18" s="11"/>
      <c r="KUH18" s="11"/>
      <c r="KUI18" s="11"/>
      <c r="KUJ18" s="11"/>
      <c r="KUK18" s="11"/>
      <c r="KUL18" s="11"/>
      <c r="KUM18" s="11"/>
      <c r="KUN18" s="11"/>
      <c r="KUO18" s="11"/>
      <c r="KUP18" s="11"/>
      <c r="KUQ18" s="11"/>
      <c r="KUR18" s="11"/>
      <c r="KUS18" s="11"/>
      <c r="KUT18" s="11"/>
      <c r="KUU18" s="11"/>
      <c r="KUV18" s="11"/>
      <c r="KUW18" s="11"/>
      <c r="KUX18" s="11"/>
      <c r="KUY18" s="11"/>
      <c r="KUZ18" s="11"/>
      <c r="KVA18" s="11"/>
      <c r="KVB18" s="11"/>
      <c r="KVC18" s="11"/>
      <c r="KVD18" s="11"/>
      <c r="KVE18" s="11"/>
      <c r="KVF18" s="11"/>
      <c r="KVG18" s="11"/>
      <c r="KVH18" s="11"/>
      <c r="KVI18" s="11"/>
      <c r="KVJ18" s="11"/>
      <c r="KVK18" s="11"/>
      <c r="KVL18" s="11"/>
      <c r="KVM18" s="11"/>
      <c r="KVN18" s="11"/>
      <c r="KVO18" s="11"/>
      <c r="KVP18" s="11"/>
      <c r="KVQ18" s="11"/>
      <c r="KVR18" s="11"/>
      <c r="KVS18" s="11"/>
      <c r="KVT18" s="11"/>
      <c r="KVU18" s="11"/>
      <c r="KVV18" s="11"/>
      <c r="KVW18" s="11"/>
      <c r="KVX18" s="11"/>
      <c r="KVY18" s="11"/>
      <c r="KVZ18" s="11"/>
      <c r="KWA18" s="11"/>
      <c r="KWB18" s="11"/>
      <c r="KWC18" s="11"/>
      <c r="KWD18" s="11"/>
      <c r="KWE18" s="11"/>
      <c r="KWF18" s="11"/>
      <c r="KWG18" s="11"/>
      <c r="KWH18" s="11"/>
      <c r="KWI18" s="11"/>
      <c r="KWJ18" s="11"/>
      <c r="KWK18" s="11"/>
      <c r="KWL18" s="11"/>
      <c r="KWM18" s="11"/>
      <c r="KWN18" s="11"/>
      <c r="KWO18" s="11"/>
      <c r="KWP18" s="11"/>
      <c r="KWQ18" s="11"/>
      <c r="KWR18" s="11"/>
      <c r="KWS18" s="11"/>
      <c r="KWT18" s="11"/>
      <c r="KWU18" s="11"/>
      <c r="KWV18" s="11"/>
      <c r="KWW18" s="11"/>
      <c r="KWX18" s="11"/>
      <c r="KWY18" s="11"/>
      <c r="KWZ18" s="11"/>
      <c r="KXA18" s="11"/>
      <c r="KXB18" s="11"/>
      <c r="KXC18" s="11"/>
      <c r="KXD18" s="11"/>
      <c r="KXE18" s="11"/>
      <c r="KXF18" s="11"/>
      <c r="KXG18" s="11"/>
      <c r="KXH18" s="11"/>
      <c r="KXI18" s="11"/>
      <c r="KXJ18" s="11"/>
      <c r="KXK18" s="11"/>
      <c r="KXL18" s="11"/>
      <c r="KXM18" s="11"/>
      <c r="KXN18" s="11"/>
      <c r="KXO18" s="11"/>
      <c r="KXP18" s="11"/>
      <c r="KXQ18" s="11"/>
      <c r="KXR18" s="11"/>
      <c r="KXS18" s="11"/>
      <c r="KXT18" s="11"/>
      <c r="KXU18" s="11"/>
      <c r="KXV18" s="11"/>
      <c r="KXW18" s="11"/>
      <c r="KXX18" s="11"/>
      <c r="KXY18" s="11"/>
      <c r="KXZ18" s="11"/>
      <c r="KYA18" s="11"/>
      <c r="KYB18" s="11"/>
      <c r="KYC18" s="11"/>
      <c r="KYD18" s="11"/>
      <c r="KYE18" s="11"/>
      <c r="KYF18" s="11"/>
      <c r="KYG18" s="11"/>
      <c r="KYH18" s="11"/>
      <c r="KYI18" s="11"/>
      <c r="KYJ18" s="11"/>
      <c r="KYK18" s="11"/>
      <c r="KYL18" s="11"/>
      <c r="KYM18" s="11"/>
      <c r="KYN18" s="11"/>
      <c r="KYO18" s="11"/>
      <c r="KYP18" s="11"/>
      <c r="KYQ18" s="11"/>
      <c r="KYR18" s="11"/>
      <c r="KYS18" s="11"/>
      <c r="KYT18" s="11"/>
      <c r="KYU18" s="11"/>
      <c r="KYV18" s="11"/>
      <c r="KYW18" s="11"/>
      <c r="KYX18" s="11"/>
      <c r="KYY18" s="11"/>
      <c r="KYZ18" s="11"/>
      <c r="KZA18" s="11"/>
      <c r="KZB18" s="11"/>
      <c r="KZC18" s="11"/>
      <c r="KZD18" s="11"/>
      <c r="KZE18" s="11"/>
      <c r="KZF18" s="11"/>
      <c r="KZG18" s="11"/>
      <c r="KZH18" s="11"/>
      <c r="KZI18" s="11"/>
      <c r="KZJ18" s="11"/>
      <c r="KZK18" s="11"/>
      <c r="KZL18" s="11"/>
      <c r="KZM18" s="11"/>
      <c r="KZN18" s="11"/>
      <c r="KZO18" s="11"/>
      <c r="KZP18" s="11"/>
      <c r="KZQ18" s="11"/>
      <c r="KZR18" s="11"/>
      <c r="KZS18" s="11"/>
      <c r="KZT18" s="11"/>
      <c r="KZU18" s="11"/>
      <c r="KZV18" s="11"/>
      <c r="KZW18" s="11"/>
      <c r="KZX18" s="11"/>
      <c r="KZY18" s="11"/>
      <c r="KZZ18" s="11"/>
      <c r="LAA18" s="11"/>
      <c r="LAB18" s="11"/>
      <c r="LAC18" s="11"/>
      <c r="LAD18" s="11"/>
      <c r="LAE18" s="11"/>
      <c r="LAF18" s="11"/>
      <c r="LAG18" s="11"/>
      <c r="LAH18" s="11"/>
      <c r="LAI18" s="11"/>
      <c r="LAJ18" s="11"/>
      <c r="LAK18" s="11"/>
      <c r="LAL18" s="11"/>
      <c r="LAM18" s="11"/>
      <c r="LAN18" s="11"/>
      <c r="LAO18" s="11"/>
      <c r="LAP18" s="11"/>
      <c r="LAQ18" s="11"/>
      <c r="LAR18" s="11"/>
      <c r="LAS18" s="11"/>
      <c r="LAT18" s="11"/>
      <c r="LAU18" s="11"/>
      <c r="LAV18" s="11"/>
      <c r="LAW18" s="11"/>
      <c r="LAX18" s="11"/>
      <c r="LAY18" s="11"/>
      <c r="LAZ18" s="11"/>
      <c r="LBA18" s="11"/>
      <c r="LBB18" s="11"/>
      <c r="LBC18" s="11"/>
      <c r="LBD18" s="11"/>
      <c r="LBE18" s="11"/>
      <c r="LBF18" s="11"/>
      <c r="LBG18" s="11"/>
      <c r="LBH18" s="11"/>
      <c r="LBI18" s="11"/>
      <c r="LBJ18" s="11"/>
      <c r="LBK18" s="11"/>
      <c r="LBL18" s="11"/>
      <c r="LBM18" s="11"/>
      <c r="LBN18" s="11"/>
      <c r="LBO18" s="11"/>
      <c r="LBP18" s="11"/>
      <c r="LBQ18" s="11"/>
      <c r="LBR18" s="11"/>
      <c r="LBS18" s="11"/>
      <c r="LBT18" s="11"/>
      <c r="LBU18" s="11"/>
      <c r="LBV18" s="11"/>
      <c r="LBW18" s="11"/>
      <c r="LBX18" s="11"/>
      <c r="LBY18" s="11"/>
      <c r="LBZ18" s="11"/>
      <c r="LCA18" s="11"/>
      <c r="LCB18" s="11"/>
      <c r="LCC18" s="11"/>
      <c r="LCD18" s="11"/>
      <c r="LCE18" s="11"/>
      <c r="LCF18" s="11"/>
      <c r="LCG18" s="11"/>
      <c r="LCH18" s="11"/>
      <c r="LCI18" s="11"/>
      <c r="LCJ18" s="11"/>
      <c r="LCK18" s="11"/>
      <c r="LCL18" s="11"/>
      <c r="LCM18" s="11"/>
      <c r="LCN18" s="11"/>
      <c r="LCO18" s="11"/>
      <c r="LCP18" s="11"/>
      <c r="LCQ18" s="11"/>
      <c r="LCR18" s="11"/>
      <c r="LCS18" s="11"/>
      <c r="LCT18" s="11"/>
      <c r="LCU18" s="11"/>
      <c r="LCV18" s="11"/>
      <c r="LCW18" s="11"/>
      <c r="LCX18" s="11"/>
      <c r="LCY18" s="11"/>
      <c r="LCZ18" s="11"/>
      <c r="LDA18" s="11"/>
      <c r="LDB18" s="11"/>
      <c r="LDC18" s="11"/>
      <c r="LDD18" s="11"/>
      <c r="LDE18" s="11"/>
      <c r="LDF18" s="11"/>
      <c r="LDG18" s="11"/>
      <c r="LDH18" s="11"/>
      <c r="LDI18" s="11"/>
      <c r="LDJ18" s="11"/>
      <c r="LDK18" s="11"/>
      <c r="LDL18" s="11"/>
      <c r="LDM18" s="11"/>
      <c r="LDN18" s="11"/>
      <c r="LDO18" s="11"/>
      <c r="LDP18" s="11"/>
      <c r="LDQ18" s="11"/>
      <c r="LDR18" s="11"/>
      <c r="LDS18" s="11"/>
      <c r="LDT18" s="11"/>
      <c r="LDU18" s="11"/>
      <c r="LDV18" s="11"/>
      <c r="LDW18" s="11"/>
      <c r="LDX18" s="11"/>
      <c r="LDY18" s="11"/>
      <c r="LDZ18" s="11"/>
      <c r="LEA18" s="11"/>
      <c r="LEB18" s="11"/>
      <c r="LEC18" s="11"/>
      <c r="LED18" s="11"/>
      <c r="LEE18" s="11"/>
      <c r="LEF18" s="11"/>
      <c r="LEG18" s="11"/>
      <c r="LEH18" s="11"/>
      <c r="LEI18" s="11"/>
      <c r="LEJ18" s="11"/>
      <c r="LEK18" s="11"/>
      <c r="LEL18" s="11"/>
      <c r="LEM18" s="11"/>
      <c r="LEN18" s="11"/>
      <c r="LEO18" s="11"/>
      <c r="LEP18" s="11"/>
      <c r="LEQ18" s="11"/>
      <c r="LER18" s="11"/>
      <c r="LES18" s="11"/>
      <c r="LET18" s="11"/>
      <c r="LEU18" s="11"/>
      <c r="LEV18" s="11"/>
      <c r="LEW18" s="11"/>
      <c r="LEX18" s="11"/>
      <c r="LEY18" s="11"/>
      <c r="LEZ18" s="11"/>
      <c r="LFA18" s="11"/>
      <c r="LFB18" s="11"/>
      <c r="LFC18" s="11"/>
      <c r="LFD18" s="11"/>
      <c r="LFE18" s="11"/>
      <c r="LFF18" s="11"/>
      <c r="LFG18" s="11"/>
      <c r="LFH18" s="11"/>
      <c r="LFI18" s="11"/>
      <c r="LFJ18" s="11"/>
      <c r="LFK18" s="11"/>
      <c r="LFL18" s="11"/>
      <c r="LFM18" s="11"/>
      <c r="LFN18" s="11"/>
      <c r="LFO18" s="11"/>
      <c r="LFP18" s="11"/>
      <c r="LFQ18" s="11"/>
      <c r="LFR18" s="11"/>
      <c r="LFS18" s="11"/>
      <c r="LFT18" s="11"/>
      <c r="LFU18" s="11"/>
      <c r="LFV18" s="11"/>
      <c r="LFW18" s="11"/>
      <c r="LFX18" s="11"/>
      <c r="LFY18" s="11"/>
      <c r="LFZ18" s="11"/>
      <c r="LGA18" s="11"/>
      <c r="LGB18" s="11"/>
      <c r="LGC18" s="11"/>
      <c r="LGD18" s="11"/>
      <c r="LGE18" s="11"/>
      <c r="LGF18" s="11"/>
      <c r="LGG18" s="11"/>
      <c r="LGH18" s="11"/>
      <c r="LGI18" s="11"/>
      <c r="LGJ18" s="11"/>
      <c r="LGK18" s="11"/>
      <c r="LGL18" s="11"/>
      <c r="LGM18" s="11"/>
      <c r="LGN18" s="11"/>
      <c r="LGO18" s="11"/>
      <c r="LGP18" s="11"/>
      <c r="LGQ18" s="11"/>
      <c r="LGR18" s="11"/>
      <c r="LGS18" s="11"/>
      <c r="LGT18" s="11"/>
      <c r="LGU18" s="11"/>
      <c r="LGV18" s="11"/>
      <c r="LGW18" s="11"/>
      <c r="LGX18" s="11"/>
      <c r="LGY18" s="11"/>
      <c r="LGZ18" s="11"/>
      <c r="LHA18" s="11"/>
      <c r="LHB18" s="11"/>
      <c r="LHC18" s="11"/>
      <c r="LHD18" s="11"/>
      <c r="LHE18" s="11"/>
      <c r="LHF18" s="11"/>
      <c r="LHG18" s="11"/>
      <c r="LHH18" s="11"/>
      <c r="LHI18" s="11"/>
      <c r="LHJ18" s="11"/>
      <c r="LHK18" s="11"/>
      <c r="LHL18" s="11"/>
      <c r="LHM18" s="11"/>
      <c r="LHN18" s="11"/>
      <c r="LHO18" s="11"/>
      <c r="LHP18" s="11"/>
      <c r="LHQ18" s="11"/>
      <c r="LHR18" s="11"/>
      <c r="LHS18" s="11"/>
      <c r="LHT18" s="11"/>
      <c r="LHU18" s="11"/>
      <c r="LHV18" s="11"/>
      <c r="LHW18" s="11"/>
      <c r="LHX18" s="11"/>
      <c r="LHY18" s="11"/>
      <c r="LHZ18" s="11"/>
      <c r="LIA18" s="11"/>
      <c r="LIB18" s="11"/>
      <c r="LIC18" s="11"/>
      <c r="LID18" s="11"/>
      <c r="LIE18" s="11"/>
      <c r="LIF18" s="11"/>
      <c r="LIG18" s="11"/>
      <c r="LIH18" s="11"/>
      <c r="LII18" s="11"/>
      <c r="LIJ18" s="11"/>
      <c r="LIK18" s="11"/>
      <c r="LIL18" s="11"/>
      <c r="LIM18" s="11"/>
      <c r="LIN18" s="11"/>
      <c r="LIO18" s="11"/>
      <c r="LIP18" s="11"/>
      <c r="LIQ18" s="11"/>
      <c r="LIR18" s="11"/>
      <c r="LIS18" s="11"/>
      <c r="LIT18" s="11"/>
      <c r="LIU18" s="11"/>
      <c r="LIV18" s="11"/>
      <c r="LIW18" s="11"/>
      <c r="LIX18" s="11"/>
      <c r="LIY18" s="11"/>
      <c r="LIZ18" s="11"/>
      <c r="LJA18" s="11"/>
      <c r="LJB18" s="11"/>
      <c r="LJC18" s="11"/>
      <c r="LJD18" s="11"/>
      <c r="LJE18" s="11"/>
      <c r="LJF18" s="11"/>
      <c r="LJG18" s="11"/>
      <c r="LJH18" s="11"/>
      <c r="LJI18" s="11"/>
      <c r="LJJ18" s="11"/>
      <c r="LJK18" s="11"/>
      <c r="LJL18" s="11"/>
      <c r="LJM18" s="11"/>
      <c r="LJN18" s="11"/>
      <c r="LJO18" s="11"/>
      <c r="LJP18" s="11"/>
      <c r="LJQ18" s="11"/>
      <c r="LJR18" s="11"/>
      <c r="LJS18" s="11"/>
      <c r="LJT18" s="11"/>
      <c r="LJU18" s="11"/>
      <c r="LJV18" s="11"/>
      <c r="LJW18" s="11"/>
      <c r="LJX18" s="11"/>
      <c r="LJY18" s="11"/>
      <c r="LJZ18" s="11"/>
      <c r="LKA18" s="11"/>
      <c r="LKB18" s="11"/>
      <c r="LKC18" s="11"/>
      <c r="LKD18" s="11"/>
      <c r="LKE18" s="11"/>
      <c r="LKF18" s="11"/>
      <c r="LKG18" s="11"/>
      <c r="LKH18" s="11"/>
      <c r="LKI18" s="11"/>
      <c r="LKJ18" s="11"/>
      <c r="LKK18" s="11"/>
      <c r="LKL18" s="11"/>
      <c r="LKM18" s="11"/>
      <c r="LKN18" s="11"/>
      <c r="LKO18" s="11"/>
      <c r="LKP18" s="11"/>
      <c r="LKQ18" s="11"/>
      <c r="LKR18" s="11"/>
      <c r="LKS18" s="11"/>
      <c r="LKT18" s="11"/>
      <c r="LKU18" s="11"/>
      <c r="LKV18" s="11"/>
      <c r="LKW18" s="11"/>
      <c r="LKX18" s="11"/>
      <c r="LKY18" s="11"/>
      <c r="LKZ18" s="11"/>
      <c r="LLA18" s="11"/>
      <c r="LLB18" s="11"/>
      <c r="LLC18" s="11"/>
      <c r="LLD18" s="11"/>
      <c r="LLE18" s="11"/>
      <c r="LLF18" s="11"/>
      <c r="LLG18" s="11"/>
      <c r="LLH18" s="11"/>
      <c r="LLI18" s="11"/>
      <c r="LLJ18" s="11"/>
      <c r="LLK18" s="11"/>
      <c r="LLL18" s="11"/>
      <c r="LLM18" s="11"/>
      <c r="LLN18" s="11"/>
      <c r="LLO18" s="11"/>
      <c r="LLP18" s="11"/>
      <c r="LLQ18" s="11"/>
      <c r="LLR18" s="11"/>
      <c r="LLS18" s="11"/>
      <c r="LLT18" s="11"/>
      <c r="LLU18" s="11"/>
      <c r="LLV18" s="11"/>
      <c r="LLW18" s="11"/>
      <c r="LLX18" s="11"/>
      <c r="LLY18" s="11"/>
      <c r="LLZ18" s="11"/>
      <c r="LMA18" s="11"/>
      <c r="LMB18" s="11"/>
      <c r="LMC18" s="11"/>
      <c r="LMD18" s="11"/>
      <c r="LME18" s="11"/>
      <c r="LMF18" s="11"/>
      <c r="LMG18" s="11"/>
      <c r="LMH18" s="11"/>
      <c r="LMI18" s="11"/>
      <c r="LMJ18" s="11"/>
      <c r="LMK18" s="11"/>
      <c r="LML18" s="11"/>
      <c r="LMM18" s="11"/>
      <c r="LMN18" s="11"/>
      <c r="LMO18" s="11"/>
      <c r="LMP18" s="11"/>
      <c r="LMQ18" s="11"/>
      <c r="LMR18" s="11"/>
      <c r="LMS18" s="11"/>
      <c r="LMT18" s="11"/>
      <c r="LMU18" s="11"/>
      <c r="LMV18" s="11"/>
      <c r="LMW18" s="11"/>
      <c r="LMX18" s="11"/>
      <c r="LMY18" s="11"/>
      <c r="LMZ18" s="11"/>
      <c r="LNA18" s="11"/>
      <c r="LNB18" s="11"/>
      <c r="LNC18" s="11"/>
      <c r="LND18" s="11"/>
      <c r="LNE18" s="11"/>
      <c r="LNF18" s="11"/>
      <c r="LNG18" s="11"/>
      <c r="LNH18" s="11"/>
      <c r="LNI18" s="11"/>
      <c r="LNJ18" s="11"/>
      <c r="LNK18" s="11"/>
      <c r="LNL18" s="11"/>
      <c r="LNM18" s="11"/>
      <c r="LNN18" s="11"/>
      <c r="LNO18" s="11"/>
      <c r="LNP18" s="11"/>
      <c r="LNQ18" s="11"/>
      <c r="LNR18" s="11"/>
      <c r="LNS18" s="11"/>
      <c r="LNT18" s="11"/>
      <c r="LNU18" s="11"/>
      <c r="LNV18" s="11"/>
      <c r="LNW18" s="11"/>
      <c r="LNX18" s="11"/>
      <c r="LNY18" s="11"/>
      <c r="LNZ18" s="11"/>
      <c r="LOA18" s="11"/>
      <c r="LOB18" s="11"/>
      <c r="LOC18" s="11"/>
      <c r="LOD18" s="11"/>
      <c r="LOE18" s="11"/>
      <c r="LOF18" s="11"/>
      <c r="LOG18" s="11"/>
      <c r="LOH18" s="11"/>
      <c r="LOI18" s="11"/>
      <c r="LOJ18" s="11"/>
      <c r="LOK18" s="11"/>
      <c r="LOL18" s="11"/>
      <c r="LOM18" s="11"/>
      <c r="LON18" s="11"/>
      <c r="LOO18" s="11"/>
      <c r="LOP18" s="11"/>
      <c r="LOQ18" s="11"/>
      <c r="LOR18" s="11"/>
      <c r="LOS18" s="11"/>
      <c r="LOT18" s="11"/>
      <c r="LOU18" s="11"/>
      <c r="LOV18" s="11"/>
      <c r="LOW18" s="11"/>
      <c r="LOX18" s="11"/>
      <c r="LOY18" s="11"/>
      <c r="LOZ18" s="11"/>
      <c r="LPA18" s="11"/>
      <c r="LPB18" s="11"/>
      <c r="LPC18" s="11"/>
      <c r="LPD18" s="11"/>
      <c r="LPE18" s="11"/>
      <c r="LPF18" s="11"/>
      <c r="LPG18" s="11"/>
      <c r="LPH18" s="11"/>
      <c r="LPI18" s="11"/>
      <c r="LPJ18" s="11"/>
      <c r="LPK18" s="11"/>
      <c r="LPL18" s="11"/>
      <c r="LPM18" s="11"/>
      <c r="LPN18" s="11"/>
      <c r="LPO18" s="11"/>
      <c r="LPP18" s="11"/>
      <c r="LPQ18" s="11"/>
      <c r="LPR18" s="11"/>
      <c r="LPS18" s="11"/>
      <c r="LPT18" s="11"/>
      <c r="LPU18" s="11"/>
      <c r="LPV18" s="11"/>
      <c r="LPW18" s="11"/>
      <c r="LPX18" s="11"/>
      <c r="LPY18" s="11"/>
      <c r="LPZ18" s="11"/>
      <c r="LQA18" s="11"/>
      <c r="LQB18" s="11"/>
      <c r="LQC18" s="11"/>
      <c r="LQD18" s="11"/>
      <c r="LQE18" s="11"/>
      <c r="LQF18" s="11"/>
      <c r="LQG18" s="11"/>
      <c r="LQH18" s="11"/>
      <c r="LQI18" s="11"/>
      <c r="LQJ18" s="11"/>
      <c r="LQK18" s="11"/>
      <c r="LQL18" s="11"/>
      <c r="LQM18" s="11"/>
      <c r="LQN18" s="11"/>
      <c r="LQO18" s="11"/>
      <c r="LQP18" s="11"/>
      <c r="LQQ18" s="11"/>
      <c r="LQR18" s="11"/>
      <c r="LQS18" s="11"/>
      <c r="LQT18" s="11"/>
      <c r="LQU18" s="11"/>
      <c r="LQV18" s="11"/>
      <c r="LQW18" s="11"/>
      <c r="LQX18" s="11"/>
      <c r="LQY18" s="11"/>
      <c r="LQZ18" s="11"/>
      <c r="LRA18" s="11"/>
      <c r="LRB18" s="11"/>
      <c r="LRC18" s="11"/>
      <c r="LRD18" s="11"/>
      <c r="LRE18" s="11"/>
      <c r="LRF18" s="11"/>
      <c r="LRG18" s="11"/>
      <c r="LRH18" s="11"/>
      <c r="LRI18" s="11"/>
      <c r="LRJ18" s="11"/>
      <c r="LRK18" s="11"/>
      <c r="LRL18" s="11"/>
      <c r="LRM18" s="11"/>
      <c r="LRN18" s="11"/>
      <c r="LRO18" s="11"/>
      <c r="LRP18" s="11"/>
      <c r="LRQ18" s="11"/>
      <c r="LRR18" s="11"/>
      <c r="LRS18" s="11"/>
      <c r="LRT18" s="11"/>
      <c r="LRU18" s="11"/>
      <c r="LRV18" s="11"/>
      <c r="LRW18" s="11"/>
      <c r="LRX18" s="11"/>
      <c r="LRY18" s="11"/>
      <c r="LRZ18" s="11"/>
      <c r="LSA18" s="11"/>
      <c r="LSB18" s="11"/>
      <c r="LSC18" s="11"/>
      <c r="LSD18" s="11"/>
      <c r="LSE18" s="11"/>
      <c r="LSF18" s="11"/>
      <c r="LSG18" s="11"/>
      <c r="LSH18" s="11"/>
      <c r="LSI18" s="11"/>
      <c r="LSJ18" s="11"/>
      <c r="LSK18" s="11"/>
      <c r="LSL18" s="11"/>
      <c r="LSM18" s="11"/>
      <c r="LSN18" s="11"/>
      <c r="LSO18" s="11"/>
      <c r="LSP18" s="11"/>
      <c r="LSQ18" s="11"/>
      <c r="LSR18" s="11"/>
      <c r="LSS18" s="11"/>
      <c r="LST18" s="11"/>
      <c r="LSU18" s="11"/>
      <c r="LSV18" s="11"/>
      <c r="LSW18" s="11"/>
      <c r="LSX18" s="11"/>
      <c r="LSY18" s="11"/>
      <c r="LSZ18" s="11"/>
      <c r="LTA18" s="11"/>
      <c r="LTB18" s="11"/>
      <c r="LTC18" s="11"/>
      <c r="LTD18" s="11"/>
      <c r="LTE18" s="11"/>
      <c r="LTF18" s="11"/>
      <c r="LTG18" s="11"/>
      <c r="LTH18" s="11"/>
      <c r="LTI18" s="11"/>
      <c r="LTJ18" s="11"/>
      <c r="LTK18" s="11"/>
      <c r="LTL18" s="11"/>
      <c r="LTM18" s="11"/>
      <c r="LTN18" s="11"/>
      <c r="LTO18" s="11"/>
      <c r="LTP18" s="11"/>
      <c r="LTQ18" s="11"/>
      <c r="LTR18" s="11"/>
      <c r="LTS18" s="11"/>
      <c r="LTT18" s="11"/>
      <c r="LTU18" s="11"/>
      <c r="LTV18" s="11"/>
      <c r="LTW18" s="11"/>
      <c r="LTX18" s="11"/>
      <c r="LTY18" s="11"/>
      <c r="LTZ18" s="11"/>
      <c r="LUA18" s="11"/>
      <c r="LUB18" s="11"/>
      <c r="LUC18" s="11"/>
      <c r="LUD18" s="11"/>
      <c r="LUE18" s="11"/>
      <c r="LUF18" s="11"/>
      <c r="LUG18" s="11"/>
      <c r="LUH18" s="11"/>
      <c r="LUI18" s="11"/>
      <c r="LUJ18" s="11"/>
      <c r="LUK18" s="11"/>
      <c r="LUL18" s="11"/>
      <c r="LUM18" s="11"/>
      <c r="LUN18" s="11"/>
      <c r="LUO18" s="11"/>
      <c r="LUP18" s="11"/>
      <c r="LUQ18" s="11"/>
      <c r="LUR18" s="11"/>
      <c r="LUS18" s="11"/>
      <c r="LUT18" s="11"/>
      <c r="LUU18" s="11"/>
      <c r="LUV18" s="11"/>
      <c r="LUW18" s="11"/>
      <c r="LUX18" s="11"/>
      <c r="LUY18" s="11"/>
      <c r="LUZ18" s="11"/>
      <c r="LVA18" s="11"/>
      <c r="LVB18" s="11"/>
      <c r="LVC18" s="11"/>
      <c r="LVD18" s="11"/>
      <c r="LVE18" s="11"/>
      <c r="LVF18" s="11"/>
      <c r="LVG18" s="11"/>
      <c r="LVH18" s="11"/>
      <c r="LVI18" s="11"/>
      <c r="LVJ18" s="11"/>
      <c r="LVK18" s="11"/>
      <c r="LVL18" s="11"/>
      <c r="LVM18" s="11"/>
      <c r="LVN18" s="11"/>
      <c r="LVO18" s="11"/>
      <c r="LVP18" s="11"/>
      <c r="LVQ18" s="11"/>
      <c r="LVR18" s="11"/>
      <c r="LVS18" s="11"/>
      <c r="LVT18" s="11"/>
      <c r="LVU18" s="11"/>
      <c r="LVV18" s="11"/>
      <c r="LVW18" s="11"/>
      <c r="LVX18" s="11"/>
      <c r="LVY18" s="11"/>
      <c r="LVZ18" s="11"/>
      <c r="LWA18" s="11"/>
      <c r="LWB18" s="11"/>
      <c r="LWC18" s="11"/>
      <c r="LWD18" s="11"/>
      <c r="LWE18" s="11"/>
      <c r="LWF18" s="11"/>
      <c r="LWG18" s="11"/>
      <c r="LWH18" s="11"/>
      <c r="LWI18" s="11"/>
      <c r="LWJ18" s="11"/>
      <c r="LWK18" s="11"/>
      <c r="LWL18" s="11"/>
      <c r="LWM18" s="11"/>
      <c r="LWN18" s="11"/>
      <c r="LWO18" s="11"/>
      <c r="LWP18" s="11"/>
      <c r="LWQ18" s="11"/>
      <c r="LWR18" s="11"/>
      <c r="LWS18" s="11"/>
      <c r="LWT18" s="11"/>
      <c r="LWU18" s="11"/>
      <c r="LWV18" s="11"/>
      <c r="LWW18" s="11"/>
      <c r="LWX18" s="11"/>
      <c r="LWY18" s="11"/>
      <c r="LWZ18" s="11"/>
      <c r="LXA18" s="11"/>
      <c r="LXB18" s="11"/>
      <c r="LXC18" s="11"/>
      <c r="LXD18" s="11"/>
      <c r="LXE18" s="11"/>
      <c r="LXF18" s="11"/>
      <c r="LXG18" s="11"/>
      <c r="LXH18" s="11"/>
      <c r="LXI18" s="11"/>
      <c r="LXJ18" s="11"/>
      <c r="LXK18" s="11"/>
      <c r="LXL18" s="11"/>
      <c r="LXM18" s="11"/>
      <c r="LXN18" s="11"/>
      <c r="LXO18" s="11"/>
      <c r="LXP18" s="11"/>
      <c r="LXQ18" s="11"/>
      <c r="LXR18" s="11"/>
      <c r="LXS18" s="11"/>
      <c r="LXT18" s="11"/>
      <c r="LXU18" s="11"/>
      <c r="LXV18" s="11"/>
      <c r="LXW18" s="11"/>
      <c r="LXX18" s="11"/>
      <c r="LXY18" s="11"/>
      <c r="LXZ18" s="11"/>
      <c r="LYA18" s="11"/>
      <c r="LYB18" s="11"/>
      <c r="LYC18" s="11"/>
      <c r="LYD18" s="11"/>
      <c r="LYE18" s="11"/>
      <c r="LYF18" s="11"/>
      <c r="LYG18" s="11"/>
      <c r="LYH18" s="11"/>
      <c r="LYI18" s="11"/>
      <c r="LYJ18" s="11"/>
      <c r="LYK18" s="11"/>
      <c r="LYL18" s="11"/>
      <c r="LYM18" s="11"/>
      <c r="LYN18" s="11"/>
      <c r="LYO18" s="11"/>
      <c r="LYP18" s="11"/>
      <c r="LYQ18" s="11"/>
      <c r="LYR18" s="11"/>
      <c r="LYS18" s="11"/>
      <c r="LYT18" s="11"/>
      <c r="LYU18" s="11"/>
      <c r="LYV18" s="11"/>
      <c r="LYW18" s="11"/>
      <c r="LYX18" s="11"/>
      <c r="LYY18" s="11"/>
      <c r="LYZ18" s="11"/>
      <c r="LZA18" s="11"/>
      <c r="LZB18" s="11"/>
      <c r="LZC18" s="11"/>
      <c r="LZD18" s="11"/>
      <c r="LZE18" s="11"/>
      <c r="LZF18" s="11"/>
      <c r="LZG18" s="11"/>
      <c r="LZH18" s="11"/>
      <c r="LZI18" s="11"/>
      <c r="LZJ18" s="11"/>
      <c r="LZK18" s="11"/>
      <c r="LZL18" s="11"/>
      <c r="LZM18" s="11"/>
      <c r="LZN18" s="11"/>
      <c r="LZO18" s="11"/>
      <c r="LZP18" s="11"/>
      <c r="LZQ18" s="11"/>
      <c r="LZR18" s="11"/>
      <c r="LZS18" s="11"/>
      <c r="LZT18" s="11"/>
      <c r="LZU18" s="11"/>
      <c r="LZV18" s="11"/>
      <c r="LZW18" s="11"/>
      <c r="LZX18" s="11"/>
      <c r="LZY18" s="11"/>
      <c r="LZZ18" s="11"/>
      <c r="MAA18" s="11"/>
      <c r="MAB18" s="11"/>
      <c r="MAC18" s="11"/>
      <c r="MAD18" s="11"/>
      <c r="MAE18" s="11"/>
      <c r="MAF18" s="11"/>
      <c r="MAG18" s="11"/>
      <c r="MAH18" s="11"/>
      <c r="MAI18" s="11"/>
      <c r="MAJ18" s="11"/>
      <c r="MAK18" s="11"/>
      <c r="MAL18" s="11"/>
      <c r="MAM18" s="11"/>
      <c r="MAN18" s="11"/>
      <c r="MAO18" s="11"/>
      <c r="MAP18" s="11"/>
      <c r="MAQ18" s="11"/>
      <c r="MAR18" s="11"/>
      <c r="MAS18" s="11"/>
      <c r="MAT18" s="11"/>
      <c r="MAU18" s="11"/>
      <c r="MAV18" s="11"/>
      <c r="MAW18" s="11"/>
      <c r="MAX18" s="11"/>
      <c r="MAY18" s="11"/>
      <c r="MAZ18" s="11"/>
      <c r="MBA18" s="11"/>
      <c r="MBB18" s="11"/>
      <c r="MBC18" s="11"/>
      <c r="MBD18" s="11"/>
      <c r="MBE18" s="11"/>
      <c r="MBF18" s="11"/>
      <c r="MBG18" s="11"/>
      <c r="MBH18" s="11"/>
      <c r="MBI18" s="11"/>
      <c r="MBJ18" s="11"/>
      <c r="MBK18" s="11"/>
      <c r="MBL18" s="11"/>
      <c r="MBM18" s="11"/>
      <c r="MBN18" s="11"/>
      <c r="MBO18" s="11"/>
      <c r="MBP18" s="11"/>
      <c r="MBQ18" s="11"/>
      <c r="MBR18" s="11"/>
      <c r="MBS18" s="11"/>
      <c r="MBT18" s="11"/>
      <c r="MBU18" s="11"/>
      <c r="MBV18" s="11"/>
      <c r="MBW18" s="11"/>
      <c r="MBX18" s="11"/>
      <c r="MBY18" s="11"/>
      <c r="MBZ18" s="11"/>
      <c r="MCA18" s="11"/>
      <c r="MCB18" s="11"/>
      <c r="MCC18" s="11"/>
      <c r="MCD18" s="11"/>
      <c r="MCE18" s="11"/>
      <c r="MCF18" s="11"/>
      <c r="MCG18" s="11"/>
      <c r="MCH18" s="11"/>
      <c r="MCI18" s="11"/>
      <c r="MCJ18" s="11"/>
      <c r="MCK18" s="11"/>
      <c r="MCL18" s="11"/>
      <c r="MCM18" s="11"/>
      <c r="MCN18" s="11"/>
      <c r="MCO18" s="11"/>
      <c r="MCP18" s="11"/>
      <c r="MCQ18" s="11"/>
      <c r="MCR18" s="11"/>
      <c r="MCS18" s="11"/>
      <c r="MCT18" s="11"/>
      <c r="MCU18" s="11"/>
      <c r="MCV18" s="11"/>
      <c r="MCW18" s="11"/>
      <c r="MCX18" s="11"/>
      <c r="MCY18" s="11"/>
      <c r="MCZ18" s="11"/>
      <c r="MDA18" s="11"/>
      <c r="MDB18" s="11"/>
      <c r="MDC18" s="11"/>
      <c r="MDD18" s="11"/>
      <c r="MDE18" s="11"/>
      <c r="MDF18" s="11"/>
      <c r="MDG18" s="11"/>
      <c r="MDH18" s="11"/>
      <c r="MDI18" s="11"/>
      <c r="MDJ18" s="11"/>
      <c r="MDK18" s="11"/>
      <c r="MDL18" s="11"/>
      <c r="MDM18" s="11"/>
      <c r="MDN18" s="11"/>
      <c r="MDO18" s="11"/>
      <c r="MDP18" s="11"/>
      <c r="MDQ18" s="11"/>
      <c r="MDR18" s="11"/>
      <c r="MDS18" s="11"/>
      <c r="MDT18" s="11"/>
      <c r="MDU18" s="11"/>
      <c r="MDV18" s="11"/>
      <c r="MDW18" s="11"/>
      <c r="MDX18" s="11"/>
      <c r="MDY18" s="11"/>
      <c r="MDZ18" s="11"/>
      <c r="MEA18" s="11"/>
      <c r="MEB18" s="11"/>
      <c r="MEC18" s="11"/>
      <c r="MED18" s="11"/>
      <c r="MEE18" s="11"/>
      <c r="MEF18" s="11"/>
      <c r="MEG18" s="11"/>
      <c r="MEH18" s="11"/>
      <c r="MEI18" s="11"/>
      <c r="MEJ18" s="11"/>
      <c r="MEK18" s="11"/>
      <c r="MEL18" s="11"/>
      <c r="MEM18" s="11"/>
      <c r="MEN18" s="11"/>
      <c r="MEO18" s="11"/>
      <c r="MEP18" s="11"/>
      <c r="MEQ18" s="11"/>
      <c r="MER18" s="11"/>
      <c r="MES18" s="11"/>
      <c r="MET18" s="11"/>
      <c r="MEU18" s="11"/>
      <c r="MEV18" s="11"/>
      <c r="MEW18" s="11"/>
      <c r="MEX18" s="11"/>
      <c r="MEY18" s="11"/>
      <c r="MEZ18" s="11"/>
      <c r="MFA18" s="11"/>
      <c r="MFB18" s="11"/>
      <c r="MFC18" s="11"/>
      <c r="MFD18" s="11"/>
      <c r="MFE18" s="11"/>
      <c r="MFF18" s="11"/>
      <c r="MFG18" s="11"/>
      <c r="MFH18" s="11"/>
      <c r="MFI18" s="11"/>
      <c r="MFJ18" s="11"/>
      <c r="MFK18" s="11"/>
      <c r="MFL18" s="11"/>
      <c r="MFM18" s="11"/>
      <c r="MFN18" s="11"/>
      <c r="MFO18" s="11"/>
      <c r="MFP18" s="11"/>
      <c r="MFQ18" s="11"/>
      <c r="MFR18" s="11"/>
      <c r="MFS18" s="11"/>
      <c r="MFT18" s="11"/>
      <c r="MFU18" s="11"/>
      <c r="MFV18" s="11"/>
      <c r="MFW18" s="11"/>
      <c r="MFX18" s="11"/>
      <c r="MFY18" s="11"/>
      <c r="MFZ18" s="11"/>
      <c r="MGA18" s="11"/>
      <c r="MGB18" s="11"/>
      <c r="MGC18" s="11"/>
      <c r="MGD18" s="11"/>
      <c r="MGE18" s="11"/>
      <c r="MGF18" s="11"/>
      <c r="MGG18" s="11"/>
      <c r="MGH18" s="11"/>
      <c r="MGI18" s="11"/>
      <c r="MGJ18" s="11"/>
      <c r="MGK18" s="11"/>
      <c r="MGL18" s="11"/>
      <c r="MGM18" s="11"/>
      <c r="MGN18" s="11"/>
      <c r="MGO18" s="11"/>
      <c r="MGP18" s="11"/>
      <c r="MGQ18" s="11"/>
      <c r="MGR18" s="11"/>
      <c r="MGS18" s="11"/>
      <c r="MGT18" s="11"/>
      <c r="MGU18" s="11"/>
      <c r="MGV18" s="11"/>
      <c r="MGW18" s="11"/>
      <c r="MGX18" s="11"/>
      <c r="MGY18" s="11"/>
      <c r="MGZ18" s="11"/>
      <c r="MHA18" s="11"/>
      <c r="MHB18" s="11"/>
      <c r="MHC18" s="11"/>
      <c r="MHD18" s="11"/>
      <c r="MHE18" s="11"/>
      <c r="MHF18" s="11"/>
      <c r="MHG18" s="11"/>
      <c r="MHH18" s="11"/>
      <c r="MHI18" s="11"/>
      <c r="MHJ18" s="11"/>
      <c r="MHK18" s="11"/>
      <c r="MHL18" s="11"/>
      <c r="MHM18" s="11"/>
      <c r="MHN18" s="11"/>
      <c r="MHO18" s="11"/>
      <c r="MHP18" s="11"/>
      <c r="MHQ18" s="11"/>
      <c r="MHR18" s="11"/>
      <c r="MHS18" s="11"/>
      <c r="MHT18" s="11"/>
      <c r="MHU18" s="11"/>
      <c r="MHV18" s="11"/>
      <c r="MHW18" s="11"/>
      <c r="MHX18" s="11"/>
      <c r="MHY18" s="11"/>
      <c r="MHZ18" s="11"/>
      <c r="MIA18" s="11"/>
      <c r="MIB18" s="11"/>
      <c r="MIC18" s="11"/>
      <c r="MID18" s="11"/>
      <c r="MIE18" s="11"/>
      <c r="MIF18" s="11"/>
      <c r="MIG18" s="11"/>
      <c r="MIH18" s="11"/>
      <c r="MII18" s="11"/>
      <c r="MIJ18" s="11"/>
      <c r="MIK18" s="11"/>
      <c r="MIL18" s="11"/>
      <c r="MIM18" s="11"/>
      <c r="MIN18" s="11"/>
      <c r="MIO18" s="11"/>
      <c r="MIP18" s="11"/>
      <c r="MIQ18" s="11"/>
      <c r="MIR18" s="11"/>
      <c r="MIS18" s="11"/>
      <c r="MIT18" s="11"/>
      <c r="MIU18" s="11"/>
      <c r="MIV18" s="11"/>
      <c r="MIW18" s="11"/>
      <c r="MIX18" s="11"/>
      <c r="MIY18" s="11"/>
      <c r="MIZ18" s="11"/>
      <c r="MJA18" s="11"/>
      <c r="MJB18" s="11"/>
      <c r="MJC18" s="11"/>
      <c r="MJD18" s="11"/>
      <c r="MJE18" s="11"/>
      <c r="MJF18" s="11"/>
      <c r="MJG18" s="11"/>
      <c r="MJH18" s="11"/>
      <c r="MJI18" s="11"/>
      <c r="MJJ18" s="11"/>
      <c r="MJK18" s="11"/>
      <c r="MJL18" s="11"/>
      <c r="MJM18" s="11"/>
      <c r="MJN18" s="11"/>
      <c r="MJO18" s="11"/>
      <c r="MJP18" s="11"/>
      <c r="MJQ18" s="11"/>
      <c r="MJR18" s="11"/>
      <c r="MJS18" s="11"/>
      <c r="MJT18" s="11"/>
      <c r="MJU18" s="11"/>
      <c r="MJV18" s="11"/>
      <c r="MJW18" s="11"/>
      <c r="MJX18" s="11"/>
      <c r="MJY18" s="11"/>
      <c r="MJZ18" s="11"/>
      <c r="MKA18" s="11"/>
      <c r="MKB18" s="11"/>
      <c r="MKC18" s="11"/>
      <c r="MKD18" s="11"/>
      <c r="MKE18" s="11"/>
      <c r="MKF18" s="11"/>
      <c r="MKG18" s="11"/>
      <c r="MKH18" s="11"/>
      <c r="MKI18" s="11"/>
      <c r="MKJ18" s="11"/>
      <c r="MKK18" s="11"/>
      <c r="MKL18" s="11"/>
      <c r="MKM18" s="11"/>
      <c r="MKN18" s="11"/>
      <c r="MKO18" s="11"/>
      <c r="MKP18" s="11"/>
      <c r="MKQ18" s="11"/>
      <c r="MKR18" s="11"/>
      <c r="MKS18" s="11"/>
      <c r="MKT18" s="11"/>
      <c r="MKU18" s="11"/>
      <c r="MKV18" s="11"/>
      <c r="MKW18" s="11"/>
      <c r="MKX18" s="11"/>
      <c r="MKY18" s="11"/>
      <c r="MKZ18" s="11"/>
      <c r="MLA18" s="11"/>
      <c r="MLB18" s="11"/>
      <c r="MLC18" s="11"/>
      <c r="MLD18" s="11"/>
      <c r="MLE18" s="11"/>
      <c r="MLF18" s="11"/>
      <c r="MLG18" s="11"/>
      <c r="MLH18" s="11"/>
      <c r="MLI18" s="11"/>
      <c r="MLJ18" s="11"/>
      <c r="MLK18" s="11"/>
      <c r="MLL18" s="11"/>
      <c r="MLM18" s="11"/>
      <c r="MLN18" s="11"/>
      <c r="MLO18" s="11"/>
      <c r="MLP18" s="11"/>
      <c r="MLQ18" s="11"/>
      <c r="MLR18" s="11"/>
      <c r="MLS18" s="11"/>
      <c r="MLT18" s="11"/>
      <c r="MLU18" s="11"/>
      <c r="MLV18" s="11"/>
      <c r="MLW18" s="11"/>
      <c r="MLX18" s="11"/>
      <c r="MLY18" s="11"/>
      <c r="MLZ18" s="11"/>
      <c r="MMA18" s="11"/>
      <c r="MMB18" s="11"/>
      <c r="MMC18" s="11"/>
      <c r="MMD18" s="11"/>
      <c r="MME18" s="11"/>
      <c r="MMF18" s="11"/>
      <c r="MMG18" s="11"/>
      <c r="MMH18" s="11"/>
      <c r="MMI18" s="11"/>
      <c r="MMJ18" s="11"/>
      <c r="MMK18" s="11"/>
      <c r="MML18" s="11"/>
      <c r="MMM18" s="11"/>
      <c r="MMN18" s="11"/>
      <c r="MMO18" s="11"/>
      <c r="MMP18" s="11"/>
      <c r="MMQ18" s="11"/>
      <c r="MMR18" s="11"/>
      <c r="MMS18" s="11"/>
      <c r="MMT18" s="11"/>
      <c r="MMU18" s="11"/>
      <c r="MMV18" s="11"/>
      <c r="MMW18" s="11"/>
      <c r="MMX18" s="11"/>
      <c r="MMY18" s="11"/>
      <c r="MMZ18" s="11"/>
      <c r="MNA18" s="11"/>
      <c r="MNB18" s="11"/>
      <c r="MNC18" s="11"/>
      <c r="MND18" s="11"/>
      <c r="MNE18" s="11"/>
      <c r="MNF18" s="11"/>
      <c r="MNG18" s="11"/>
      <c r="MNH18" s="11"/>
      <c r="MNI18" s="11"/>
      <c r="MNJ18" s="11"/>
      <c r="MNK18" s="11"/>
      <c r="MNL18" s="11"/>
      <c r="MNM18" s="11"/>
      <c r="MNN18" s="11"/>
      <c r="MNO18" s="11"/>
      <c r="MNP18" s="11"/>
      <c r="MNQ18" s="11"/>
      <c r="MNR18" s="11"/>
      <c r="MNS18" s="11"/>
      <c r="MNT18" s="11"/>
      <c r="MNU18" s="11"/>
      <c r="MNV18" s="11"/>
      <c r="MNW18" s="11"/>
      <c r="MNX18" s="11"/>
      <c r="MNY18" s="11"/>
      <c r="MNZ18" s="11"/>
      <c r="MOA18" s="11"/>
      <c r="MOB18" s="11"/>
      <c r="MOC18" s="11"/>
      <c r="MOD18" s="11"/>
      <c r="MOE18" s="11"/>
      <c r="MOF18" s="11"/>
      <c r="MOG18" s="11"/>
      <c r="MOH18" s="11"/>
      <c r="MOI18" s="11"/>
      <c r="MOJ18" s="11"/>
      <c r="MOK18" s="11"/>
      <c r="MOL18" s="11"/>
      <c r="MOM18" s="11"/>
      <c r="MON18" s="11"/>
      <c r="MOO18" s="11"/>
      <c r="MOP18" s="11"/>
      <c r="MOQ18" s="11"/>
      <c r="MOR18" s="11"/>
      <c r="MOS18" s="11"/>
      <c r="MOT18" s="11"/>
      <c r="MOU18" s="11"/>
      <c r="MOV18" s="11"/>
      <c r="MOW18" s="11"/>
      <c r="MOX18" s="11"/>
      <c r="MOY18" s="11"/>
      <c r="MOZ18" s="11"/>
      <c r="MPA18" s="11"/>
      <c r="MPB18" s="11"/>
      <c r="MPC18" s="11"/>
      <c r="MPD18" s="11"/>
      <c r="MPE18" s="11"/>
      <c r="MPF18" s="11"/>
      <c r="MPG18" s="11"/>
      <c r="MPH18" s="11"/>
      <c r="MPI18" s="11"/>
      <c r="MPJ18" s="11"/>
      <c r="MPK18" s="11"/>
      <c r="MPL18" s="11"/>
      <c r="MPM18" s="11"/>
      <c r="MPN18" s="11"/>
      <c r="MPO18" s="11"/>
      <c r="MPP18" s="11"/>
      <c r="MPQ18" s="11"/>
      <c r="MPR18" s="11"/>
      <c r="MPS18" s="11"/>
      <c r="MPT18" s="11"/>
      <c r="MPU18" s="11"/>
      <c r="MPV18" s="11"/>
      <c r="MPW18" s="11"/>
      <c r="MPX18" s="11"/>
      <c r="MPY18" s="11"/>
      <c r="MPZ18" s="11"/>
      <c r="MQA18" s="11"/>
      <c r="MQB18" s="11"/>
      <c r="MQC18" s="11"/>
      <c r="MQD18" s="11"/>
      <c r="MQE18" s="11"/>
      <c r="MQF18" s="11"/>
      <c r="MQG18" s="11"/>
      <c r="MQH18" s="11"/>
      <c r="MQI18" s="11"/>
      <c r="MQJ18" s="11"/>
      <c r="MQK18" s="11"/>
      <c r="MQL18" s="11"/>
      <c r="MQM18" s="11"/>
      <c r="MQN18" s="11"/>
      <c r="MQO18" s="11"/>
      <c r="MQP18" s="11"/>
      <c r="MQQ18" s="11"/>
      <c r="MQR18" s="11"/>
      <c r="MQS18" s="11"/>
      <c r="MQT18" s="11"/>
      <c r="MQU18" s="11"/>
      <c r="MQV18" s="11"/>
      <c r="MQW18" s="11"/>
      <c r="MQX18" s="11"/>
      <c r="MQY18" s="11"/>
      <c r="MQZ18" s="11"/>
      <c r="MRA18" s="11"/>
      <c r="MRB18" s="11"/>
      <c r="MRC18" s="11"/>
      <c r="MRD18" s="11"/>
      <c r="MRE18" s="11"/>
      <c r="MRF18" s="11"/>
      <c r="MRG18" s="11"/>
      <c r="MRH18" s="11"/>
      <c r="MRI18" s="11"/>
      <c r="MRJ18" s="11"/>
      <c r="MRK18" s="11"/>
      <c r="MRL18" s="11"/>
      <c r="MRM18" s="11"/>
      <c r="MRN18" s="11"/>
      <c r="MRO18" s="11"/>
      <c r="MRP18" s="11"/>
      <c r="MRQ18" s="11"/>
      <c r="MRR18" s="11"/>
      <c r="MRS18" s="11"/>
      <c r="MRT18" s="11"/>
      <c r="MRU18" s="11"/>
      <c r="MRV18" s="11"/>
      <c r="MRW18" s="11"/>
      <c r="MRX18" s="11"/>
      <c r="MRY18" s="11"/>
      <c r="MRZ18" s="11"/>
      <c r="MSA18" s="11"/>
      <c r="MSB18" s="11"/>
      <c r="MSC18" s="11"/>
      <c r="MSD18" s="11"/>
      <c r="MSE18" s="11"/>
      <c r="MSF18" s="11"/>
      <c r="MSG18" s="11"/>
      <c r="MSH18" s="11"/>
      <c r="MSI18" s="11"/>
      <c r="MSJ18" s="11"/>
      <c r="MSK18" s="11"/>
      <c r="MSL18" s="11"/>
      <c r="MSM18" s="11"/>
      <c r="MSN18" s="11"/>
      <c r="MSO18" s="11"/>
      <c r="MSP18" s="11"/>
      <c r="MSQ18" s="11"/>
      <c r="MSR18" s="11"/>
      <c r="MSS18" s="11"/>
      <c r="MST18" s="11"/>
      <c r="MSU18" s="11"/>
      <c r="MSV18" s="11"/>
      <c r="MSW18" s="11"/>
      <c r="MSX18" s="11"/>
      <c r="MSY18" s="11"/>
      <c r="MSZ18" s="11"/>
      <c r="MTA18" s="11"/>
      <c r="MTB18" s="11"/>
      <c r="MTC18" s="11"/>
      <c r="MTD18" s="11"/>
      <c r="MTE18" s="11"/>
      <c r="MTF18" s="11"/>
      <c r="MTG18" s="11"/>
      <c r="MTH18" s="11"/>
      <c r="MTI18" s="11"/>
      <c r="MTJ18" s="11"/>
      <c r="MTK18" s="11"/>
      <c r="MTL18" s="11"/>
      <c r="MTM18" s="11"/>
      <c r="MTN18" s="11"/>
      <c r="MTO18" s="11"/>
      <c r="MTP18" s="11"/>
      <c r="MTQ18" s="11"/>
      <c r="MTR18" s="11"/>
      <c r="MTS18" s="11"/>
      <c r="MTT18" s="11"/>
      <c r="MTU18" s="11"/>
      <c r="MTV18" s="11"/>
      <c r="MTW18" s="11"/>
      <c r="MTX18" s="11"/>
      <c r="MTY18" s="11"/>
      <c r="MTZ18" s="11"/>
      <c r="MUA18" s="11"/>
      <c r="MUB18" s="11"/>
      <c r="MUC18" s="11"/>
      <c r="MUD18" s="11"/>
      <c r="MUE18" s="11"/>
      <c r="MUF18" s="11"/>
      <c r="MUG18" s="11"/>
      <c r="MUH18" s="11"/>
      <c r="MUI18" s="11"/>
      <c r="MUJ18" s="11"/>
      <c r="MUK18" s="11"/>
      <c r="MUL18" s="11"/>
      <c r="MUM18" s="11"/>
      <c r="MUN18" s="11"/>
      <c r="MUO18" s="11"/>
      <c r="MUP18" s="11"/>
      <c r="MUQ18" s="11"/>
      <c r="MUR18" s="11"/>
      <c r="MUS18" s="11"/>
      <c r="MUT18" s="11"/>
      <c r="MUU18" s="11"/>
      <c r="MUV18" s="11"/>
      <c r="MUW18" s="11"/>
      <c r="MUX18" s="11"/>
      <c r="MUY18" s="11"/>
      <c r="MUZ18" s="11"/>
      <c r="MVA18" s="11"/>
      <c r="MVB18" s="11"/>
      <c r="MVC18" s="11"/>
      <c r="MVD18" s="11"/>
      <c r="MVE18" s="11"/>
      <c r="MVF18" s="11"/>
      <c r="MVG18" s="11"/>
      <c r="MVH18" s="11"/>
      <c r="MVI18" s="11"/>
      <c r="MVJ18" s="11"/>
      <c r="MVK18" s="11"/>
      <c r="MVL18" s="11"/>
      <c r="MVM18" s="11"/>
      <c r="MVN18" s="11"/>
      <c r="MVO18" s="11"/>
      <c r="MVP18" s="11"/>
      <c r="MVQ18" s="11"/>
      <c r="MVR18" s="11"/>
      <c r="MVS18" s="11"/>
      <c r="MVT18" s="11"/>
      <c r="MVU18" s="11"/>
      <c r="MVV18" s="11"/>
      <c r="MVW18" s="11"/>
      <c r="MVX18" s="11"/>
      <c r="MVY18" s="11"/>
      <c r="MVZ18" s="11"/>
      <c r="MWA18" s="11"/>
      <c r="MWB18" s="11"/>
      <c r="MWC18" s="11"/>
      <c r="MWD18" s="11"/>
      <c r="MWE18" s="11"/>
      <c r="MWF18" s="11"/>
      <c r="MWG18" s="11"/>
      <c r="MWH18" s="11"/>
      <c r="MWI18" s="11"/>
      <c r="MWJ18" s="11"/>
      <c r="MWK18" s="11"/>
      <c r="MWL18" s="11"/>
      <c r="MWM18" s="11"/>
      <c r="MWN18" s="11"/>
      <c r="MWO18" s="11"/>
      <c r="MWP18" s="11"/>
      <c r="MWQ18" s="11"/>
      <c r="MWR18" s="11"/>
      <c r="MWS18" s="11"/>
      <c r="MWT18" s="11"/>
      <c r="MWU18" s="11"/>
      <c r="MWV18" s="11"/>
      <c r="MWW18" s="11"/>
      <c r="MWX18" s="11"/>
      <c r="MWY18" s="11"/>
      <c r="MWZ18" s="11"/>
      <c r="MXA18" s="11"/>
      <c r="MXB18" s="11"/>
      <c r="MXC18" s="11"/>
      <c r="MXD18" s="11"/>
      <c r="MXE18" s="11"/>
      <c r="MXF18" s="11"/>
      <c r="MXG18" s="11"/>
      <c r="MXH18" s="11"/>
      <c r="MXI18" s="11"/>
      <c r="MXJ18" s="11"/>
      <c r="MXK18" s="11"/>
      <c r="MXL18" s="11"/>
      <c r="MXM18" s="11"/>
      <c r="MXN18" s="11"/>
      <c r="MXO18" s="11"/>
      <c r="MXP18" s="11"/>
      <c r="MXQ18" s="11"/>
      <c r="MXR18" s="11"/>
      <c r="MXS18" s="11"/>
      <c r="MXT18" s="11"/>
      <c r="MXU18" s="11"/>
      <c r="MXV18" s="11"/>
      <c r="MXW18" s="11"/>
      <c r="MXX18" s="11"/>
      <c r="MXY18" s="11"/>
      <c r="MXZ18" s="11"/>
      <c r="MYA18" s="11"/>
      <c r="MYB18" s="11"/>
      <c r="MYC18" s="11"/>
      <c r="MYD18" s="11"/>
      <c r="MYE18" s="11"/>
      <c r="MYF18" s="11"/>
      <c r="MYG18" s="11"/>
      <c r="MYH18" s="11"/>
      <c r="MYI18" s="11"/>
      <c r="MYJ18" s="11"/>
      <c r="MYK18" s="11"/>
      <c r="MYL18" s="11"/>
      <c r="MYM18" s="11"/>
      <c r="MYN18" s="11"/>
      <c r="MYO18" s="11"/>
      <c r="MYP18" s="11"/>
      <c r="MYQ18" s="11"/>
      <c r="MYR18" s="11"/>
      <c r="MYS18" s="11"/>
      <c r="MYT18" s="11"/>
      <c r="MYU18" s="11"/>
      <c r="MYV18" s="11"/>
      <c r="MYW18" s="11"/>
      <c r="MYX18" s="11"/>
      <c r="MYY18" s="11"/>
      <c r="MYZ18" s="11"/>
      <c r="MZA18" s="11"/>
      <c r="MZB18" s="11"/>
      <c r="MZC18" s="11"/>
      <c r="MZD18" s="11"/>
      <c r="MZE18" s="11"/>
      <c r="MZF18" s="11"/>
      <c r="MZG18" s="11"/>
      <c r="MZH18" s="11"/>
      <c r="MZI18" s="11"/>
      <c r="MZJ18" s="11"/>
      <c r="MZK18" s="11"/>
      <c r="MZL18" s="11"/>
      <c r="MZM18" s="11"/>
      <c r="MZN18" s="11"/>
      <c r="MZO18" s="11"/>
      <c r="MZP18" s="11"/>
      <c r="MZQ18" s="11"/>
      <c r="MZR18" s="11"/>
      <c r="MZS18" s="11"/>
      <c r="MZT18" s="11"/>
      <c r="MZU18" s="11"/>
      <c r="MZV18" s="11"/>
      <c r="MZW18" s="11"/>
      <c r="MZX18" s="11"/>
      <c r="MZY18" s="11"/>
      <c r="MZZ18" s="11"/>
      <c r="NAA18" s="11"/>
      <c r="NAB18" s="11"/>
      <c r="NAC18" s="11"/>
      <c r="NAD18" s="11"/>
      <c r="NAE18" s="11"/>
      <c r="NAF18" s="11"/>
      <c r="NAG18" s="11"/>
      <c r="NAH18" s="11"/>
      <c r="NAI18" s="11"/>
      <c r="NAJ18" s="11"/>
      <c r="NAK18" s="11"/>
      <c r="NAL18" s="11"/>
      <c r="NAM18" s="11"/>
      <c r="NAN18" s="11"/>
      <c r="NAO18" s="11"/>
      <c r="NAP18" s="11"/>
      <c r="NAQ18" s="11"/>
      <c r="NAR18" s="11"/>
      <c r="NAS18" s="11"/>
      <c r="NAT18" s="11"/>
      <c r="NAU18" s="11"/>
      <c r="NAV18" s="11"/>
      <c r="NAW18" s="11"/>
      <c r="NAX18" s="11"/>
      <c r="NAY18" s="11"/>
      <c r="NAZ18" s="11"/>
      <c r="NBA18" s="11"/>
      <c r="NBB18" s="11"/>
      <c r="NBC18" s="11"/>
      <c r="NBD18" s="11"/>
      <c r="NBE18" s="11"/>
      <c r="NBF18" s="11"/>
      <c r="NBG18" s="11"/>
      <c r="NBH18" s="11"/>
      <c r="NBI18" s="11"/>
      <c r="NBJ18" s="11"/>
      <c r="NBK18" s="11"/>
      <c r="NBL18" s="11"/>
      <c r="NBM18" s="11"/>
      <c r="NBN18" s="11"/>
      <c r="NBO18" s="11"/>
      <c r="NBP18" s="11"/>
      <c r="NBQ18" s="11"/>
      <c r="NBR18" s="11"/>
      <c r="NBS18" s="11"/>
      <c r="NBT18" s="11"/>
      <c r="NBU18" s="11"/>
      <c r="NBV18" s="11"/>
      <c r="NBW18" s="11"/>
      <c r="NBX18" s="11"/>
      <c r="NBY18" s="11"/>
      <c r="NBZ18" s="11"/>
      <c r="NCA18" s="11"/>
      <c r="NCB18" s="11"/>
      <c r="NCC18" s="11"/>
      <c r="NCD18" s="11"/>
      <c r="NCE18" s="11"/>
      <c r="NCF18" s="11"/>
      <c r="NCG18" s="11"/>
      <c r="NCH18" s="11"/>
      <c r="NCI18" s="11"/>
      <c r="NCJ18" s="11"/>
      <c r="NCK18" s="11"/>
      <c r="NCL18" s="11"/>
      <c r="NCM18" s="11"/>
      <c r="NCN18" s="11"/>
      <c r="NCO18" s="11"/>
      <c r="NCP18" s="11"/>
      <c r="NCQ18" s="11"/>
      <c r="NCR18" s="11"/>
      <c r="NCS18" s="11"/>
      <c r="NCT18" s="11"/>
      <c r="NCU18" s="11"/>
      <c r="NCV18" s="11"/>
      <c r="NCW18" s="11"/>
      <c r="NCX18" s="11"/>
      <c r="NCY18" s="11"/>
      <c r="NCZ18" s="11"/>
      <c r="NDA18" s="11"/>
      <c r="NDB18" s="11"/>
      <c r="NDC18" s="11"/>
      <c r="NDD18" s="11"/>
      <c r="NDE18" s="11"/>
      <c r="NDF18" s="11"/>
      <c r="NDG18" s="11"/>
      <c r="NDH18" s="11"/>
      <c r="NDI18" s="11"/>
      <c r="NDJ18" s="11"/>
      <c r="NDK18" s="11"/>
      <c r="NDL18" s="11"/>
      <c r="NDM18" s="11"/>
      <c r="NDN18" s="11"/>
      <c r="NDO18" s="11"/>
      <c r="NDP18" s="11"/>
      <c r="NDQ18" s="11"/>
      <c r="NDR18" s="11"/>
      <c r="NDS18" s="11"/>
      <c r="NDT18" s="11"/>
      <c r="NDU18" s="11"/>
      <c r="NDV18" s="11"/>
      <c r="NDW18" s="11"/>
      <c r="NDX18" s="11"/>
      <c r="NDY18" s="11"/>
      <c r="NDZ18" s="11"/>
      <c r="NEA18" s="11"/>
      <c r="NEB18" s="11"/>
      <c r="NEC18" s="11"/>
      <c r="NED18" s="11"/>
      <c r="NEE18" s="11"/>
      <c r="NEF18" s="11"/>
      <c r="NEG18" s="11"/>
      <c r="NEH18" s="11"/>
      <c r="NEI18" s="11"/>
      <c r="NEJ18" s="11"/>
      <c r="NEK18" s="11"/>
      <c r="NEL18" s="11"/>
      <c r="NEM18" s="11"/>
      <c r="NEN18" s="11"/>
      <c r="NEO18" s="11"/>
      <c r="NEP18" s="11"/>
      <c r="NEQ18" s="11"/>
      <c r="NER18" s="11"/>
      <c r="NES18" s="11"/>
      <c r="NET18" s="11"/>
      <c r="NEU18" s="11"/>
      <c r="NEV18" s="11"/>
      <c r="NEW18" s="11"/>
      <c r="NEX18" s="11"/>
      <c r="NEY18" s="11"/>
      <c r="NEZ18" s="11"/>
      <c r="NFA18" s="11"/>
      <c r="NFB18" s="11"/>
      <c r="NFC18" s="11"/>
      <c r="NFD18" s="11"/>
      <c r="NFE18" s="11"/>
      <c r="NFF18" s="11"/>
      <c r="NFG18" s="11"/>
      <c r="NFH18" s="11"/>
      <c r="NFI18" s="11"/>
      <c r="NFJ18" s="11"/>
      <c r="NFK18" s="11"/>
      <c r="NFL18" s="11"/>
      <c r="NFM18" s="11"/>
      <c r="NFN18" s="11"/>
      <c r="NFO18" s="11"/>
      <c r="NFP18" s="11"/>
      <c r="NFQ18" s="11"/>
      <c r="NFR18" s="11"/>
      <c r="NFS18" s="11"/>
      <c r="NFT18" s="11"/>
      <c r="NFU18" s="11"/>
      <c r="NFV18" s="11"/>
      <c r="NFW18" s="11"/>
      <c r="NFX18" s="11"/>
      <c r="NFY18" s="11"/>
      <c r="NFZ18" s="11"/>
      <c r="NGA18" s="11"/>
      <c r="NGB18" s="11"/>
      <c r="NGC18" s="11"/>
      <c r="NGD18" s="11"/>
      <c r="NGE18" s="11"/>
      <c r="NGF18" s="11"/>
      <c r="NGG18" s="11"/>
      <c r="NGH18" s="11"/>
      <c r="NGI18" s="11"/>
      <c r="NGJ18" s="11"/>
      <c r="NGK18" s="11"/>
      <c r="NGL18" s="11"/>
      <c r="NGM18" s="11"/>
      <c r="NGN18" s="11"/>
      <c r="NGO18" s="11"/>
      <c r="NGP18" s="11"/>
      <c r="NGQ18" s="11"/>
      <c r="NGR18" s="11"/>
      <c r="NGS18" s="11"/>
      <c r="NGT18" s="11"/>
      <c r="NGU18" s="11"/>
      <c r="NGV18" s="11"/>
      <c r="NGW18" s="11"/>
      <c r="NGX18" s="11"/>
      <c r="NGY18" s="11"/>
      <c r="NGZ18" s="11"/>
      <c r="NHA18" s="11"/>
      <c r="NHB18" s="11"/>
      <c r="NHC18" s="11"/>
      <c r="NHD18" s="11"/>
      <c r="NHE18" s="11"/>
      <c r="NHF18" s="11"/>
      <c r="NHG18" s="11"/>
      <c r="NHH18" s="11"/>
      <c r="NHI18" s="11"/>
      <c r="NHJ18" s="11"/>
      <c r="NHK18" s="11"/>
      <c r="NHL18" s="11"/>
      <c r="NHM18" s="11"/>
      <c r="NHN18" s="11"/>
      <c r="NHO18" s="11"/>
      <c r="NHP18" s="11"/>
      <c r="NHQ18" s="11"/>
      <c r="NHR18" s="11"/>
      <c r="NHS18" s="11"/>
      <c r="NHT18" s="11"/>
      <c r="NHU18" s="11"/>
      <c r="NHV18" s="11"/>
      <c r="NHW18" s="11"/>
      <c r="NHX18" s="11"/>
      <c r="NHY18" s="11"/>
      <c r="NHZ18" s="11"/>
      <c r="NIA18" s="11"/>
      <c r="NIB18" s="11"/>
      <c r="NIC18" s="11"/>
      <c r="NID18" s="11"/>
      <c r="NIE18" s="11"/>
      <c r="NIF18" s="11"/>
      <c r="NIG18" s="11"/>
      <c r="NIH18" s="11"/>
      <c r="NII18" s="11"/>
      <c r="NIJ18" s="11"/>
      <c r="NIK18" s="11"/>
      <c r="NIL18" s="11"/>
      <c r="NIM18" s="11"/>
      <c r="NIN18" s="11"/>
      <c r="NIO18" s="11"/>
      <c r="NIP18" s="11"/>
      <c r="NIQ18" s="11"/>
      <c r="NIR18" s="11"/>
      <c r="NIS18" s="11"/>
      <c r="NIT18" s="11"/>
      <c r="NIU18" s="11"/>
      <c r="NIV18" s="11"/>
      <c r="NIW18" s="11"/>
      <c r="NIX18" s="11"/>
      <c r="NIY18" s="11"/>
      <c r="NIZ18" s="11"/>
      <c r="NJA18" s="11"/>
      <c r="NJB18" s="11"/>
      <c r="NJC18" s="11"/>
      <c r="NJD18" s="11"/>
      <c r="NJE18" s="11"/>
      <c r="NJF18" s="11"/>
      <c r="NJG18" s="11"/>
      <c r="NJH18" s="11"/>
      <c r="NJI18" s="11"/>
      <c r="NJJ18" s="11"/>
      <c r="NJK18" s="11"/>
      <c r="NJL18" s="11"/>
      <c r="NJM18" s="11"/>
      <c r="NJN18" s="11"/>
      <c r="NJO18" s="11"/>
      <c r="NJP18" s="11"/>
      <c r="NJQ18" s="11"/>
      <c r="NJR18" s="11"/>
      <c r="NJS18" s="11"/>
      <c r="NJT18" s="11"/>
      <c r="NJU18" s="11"/>
      <c r="NJV18" s="11"/>
      <c r="NJW18" s="11"/>
      <c r="NJX18" s="11"/>
      <c r="NJY18" s="11"/>
      <c r="NJZ18" s="11"/>
      <c r="NKA18" s="11"/>
      <c r="NKB18" s="11"/>
      <c r="NKC18" s="11"/>
      <c r="NKD18" s="11"/>
      <c r="NKE18" s="11"/>
      <c r="NKF18" s="11"/>
      <c r="NKG18" s="11"/>
      <c r="NKH18" s="11"/>
      <c r="NKI18" s="11"/>
      <c r="NKJ18" s="11"/>
      <c r="NKK18" s="11"/>
      <c r="NKL18" s="11"/>
      <c r="NKM18" s="11"/>
      <c r="NKN18" s="11"/>
      <c r="NKO18" s="11"/>
      <c r="NKP18" s="11"/>
      <c r="NKQ18" s="11"/>
      <c r="NKR18" s="11"/>
      <c r="NKS18" s="11"/>
      <c r="NKT18" s="11"/>
      <c r="NKU18" s="11"/>
      <c r="NKV18" s="11"/>
      <c r="NKW18" s="11"/>
      <c r="NKX18" s="11"/>
      <c r="NKY18" s="11"/>
      <c r="NKZ18" s="11"/>
      <c r="NLA18" s="11"/>
      <c r="NLB18" s="11"/>
      <c r="NLC18" s="11"/>
      <c r="NLD18" s="11"/>
      <c r="NLE18" s="11"/>
      <c r="NLF18" s="11"/>
      <c r="NLG18" s="11"/>
      <c r="NLH18" s="11"/>
      <c r="NLI18" s="11"/>
      <c r="NLJ18" s="11"/>
      <c r="NLK18" s="11"/>
      <c r="NLL18" s="11"/>
      <c r="NLM18" s="11"/>
      <c r="NLN18" s="11"/>
      <c r="NLO18" s="11"/>
      <c r="NLP18" s="11"/>
      <c r="NLQ18" s="11"/>
      <c r="NLR18" s="11"/>
      <c r="NLS18" s="11"/>
      <c r="NLT18" s="11"/>
      <c r="NLU18" s="11"/>
      <c r="NLV18" s="11"/>
      <c r="NLW18" s="11"/>
      <c r="NLX18" s="11"/>
      <c r="NLY18" s="11"/>
      <c r="NLZ18" s="11"/>
      <c r="NMA18" s="11"/>
      <c r="NMB18" s="11"/>
      <c r="NMC18" s="11"/>
      <c r="NMD18" s="11"/>
      <c r="NME18" s="11"/>
      <c r="NMF18" s="11"/>
      <c r="NMG18" s="11"/>
      <c r="NMH18" s="11"/>
      <c r="NMI18" s="11"/>
      <c r="NMJ18" s="11"/>
      <c r="NMK18" s="11"/>
      <c r="NML18" s="11"/>
      <c r="NMM18" s="11"/>
      <c r="NMN18" s="11"/>
      <c r="NMO18" s="11"/>
      <c r="NMP18" s="11"/>
      <c r="NMQ18" s="11"/>
      <c r="NMR18" s="11"/>
      <c r="NMS18" s="11"/>
      <c r="NMT18" s="11"/>
      <c r="NMU18" s="11"/>
      <c r="NMV18" s="11"/>
      <c r="NMW18" s="11"/>
      <c r="NMX18" s="11"/>
      <c r="NMY18" s="11"/>
      <c r="NMZ18" s="11"/>
      <c r="NNA18" s="11"/>
      <c r="NNB18" s="11"/>
      <c r="NNC18" s="11"/>
      <c r="NND18" s="11"/>
      <c r="NNE18" s="11"/>
      <c r="NNF18" s="11"/>
      <c r="NNG18" s="11"/>
      <c r="NNH18" s="11"/>
      <c r="NNI18" s="11"/>
      <c r="NNJ18" s="11"/>
      <c r="NNK18" s="11"/>
      <c r="NNL18" s="11"/>
      <c r="NNM18" s="11"/>
      <c r="NNN18" s="11"/>
      <c r="NNO18" s="11"/>
      <c r="NNP18" s="11"/>
      <c r="NNQ18" s="11"/>
      <c r="NNR18" s="11"/>
      <c r="NNS18" s="11"/>
      <c r="NNT18" s="11"/>
      <c r="NNU18" s="11"/>
      <c r="NNV18" s="11"/>
      <c r="NNW18" s="11"/>
      <c r="NNX18" s="11"/>
      <c r="NNY18" s="11"/>
      <c r="NNZ18" s="11"/>
      <c r="NOA18" s="11"/>
      <c r="NOB18" s="11"/>
      <c r="NOC18" s="11"/>
      <c r="NOD18" s="11"/>
      <c r="NOE18" s="11"/>
      <c r="NOF18" s="11"/>
      <c r="NOG18" s="11"/>
      <c r="NOH18" s="11"/>
      <c r="NOI18" s="11"/>
      <c r="NOJ18" s="11"/>
      <c r="NOK18" s="11"/>
      <c r="NOL18" s="11"/>
      <c r="NOM18" s="11"/>
      <c r="NON18" s="11"/>
      <c r="NOO18" s="11"/>
      <c r="NOP18" s="11"/>
      <c r="NOQ18" s="11"/>
      <c r="NOR18" s="11"/>
      <c r="NOS18" s="11"/>
      <c r="NOT18" s="11"/>
      <c r="NOU18" s="11"/>
      <c r="NOV18" s="11"/>
      <c r="NOW18" s="11"/>
      <c r="NOX18" s="11"/>
      <c r="NOY18" s="11"/>
      <c r="NOZ18" s="11"/>
      <c r="NPA18" s="11"/>
      <c r="NPB18" s="11"/>
      <c r="NPC18" s="11"/>
      <c r="NPD18" s="11"/>
      <c r="NPE18" s="11"/>
      <c r="NPF18" s="11"/>
      <c r="NPG18" s="11"/>
      <c r="NPH18" s="11"/>
      <c r="NPI18" s="11"/>
      <c r="NPJ18" s="11"/>
      <c r="NPK18" s="11"/>
      <c r="NPL18" s="11"/>
      <c r="NPM18" s="11"/>
      <c r="NPN18" s="11"/>
      <c r="NPO18" s="11"/>
      <c r="NPP18" s="11"/>
      <c r="NPQ18" s="11"/>
      <c r="NPR18" s="11"/>
      <c r="NPS18" s="11"/>
      <c r="NPT18" s="11"/>
      <c r="NPU18" s="11"/>
      <c r="NPV18" s="11"/>
      <c r="NPW18" s="11"/>
      <c r="NPX18" s="11"/>
      <c r="NPY18" s="11"/>
      <c r="NPZ18" s="11"/>
      <c r="NQA18" s="11"/>
      <c r="NQB18" s="11"/>
      <c r="NQC18" s="11"/>
      <c r="NQD18" s="11"/>
      <c r="NQE18" s="11"/>
      <c r="NQF18" s="11"/>
      <c r="NQG18" s="11"/>
      <c r="NQH18" s="11"/>
      <c r="NQI18" s="11"/>
      <c r="NQJ18" s="11"/>
      <c r="NQK18" s="11"/>
      <c r="NQL18" s="11"/>
      <c r="NQM18" s="11"/>
      <c r="NQN18" s="11"/>
      <c r="NQO18" s="11"/>
      <c r="NQP18" s="11"/>
      <c r="NQQ18" s="11"/>
      <c r="NQR18" s="11"/>
      <c r="NQS18" s="11"/>
      <c r="NQT18" s="11"/>
      <c r="NQU18" s="11"/>
      <c r="NQV18" s="11"/>
      <c r="NQW18" s="11"/>
      <c r="NQX18" s="11"/>
      <c r="NQY18" s="11"/>
      <c r="NQZ18" s="11"/>
      <c r="NRA18" s="11"/>
      <c r="NRB18" s="11"/>
      <c r="NRC18" s="11"/>
      <c r="NRD18" s="11"/>
      <c r="NRE18" s="11"/>
      <c r="NRF18" s="11"/>
      <c r="NRG18" s="11"/>
      <c r="NRH18" s="11"/>
      <c r="NRI18" s="11"/>
      <c r="NRJ18" s="11"/>
      <c r="NRK18" s="11"/>
      <c r="NRL18" s="11"/>
      <c r="NRM18" s="11"/>
      <c r="NRN18" s="11"/>
      <c r="NRO18" s="11"/>
      <c r="NRP18" s="11"/>
      <c r="NRQ18" s="11"/>
      <c r="NRR18" s="11"/>
      <c r="NRS18" s="11"/>
      <c r="NRT18" s="11"/>
      <c r="NRU18" s="11"/>
      <c r="NRV18" s="11"/>
      <c r="NRW18" s="11"/>
      <c r="NRX18" s="11"/>
      <c r="NRY18" s="11"/>
      <c r="NRZ18" s="11"/>
      <c r="NSA18" s="11"/>
      <c r="NSB18" s="11"/>
      <c r="NSC18" s="11"/>
      <c r="NSD18" s="11"/>
      <c r="NSE18" s="11"/>
      <c r="NSF18" s="11"/>
      <c r="NSG18" s="11"/>
      <c r="NSH18" s="11"/>
      <c r="NSI18" s="11"/>
      <c r="NSJ18" s="11"/>
      <c r="NSK18" s="11"/>
      <c r="NSL18" s="11"/>
      <c r="NSM18" s="11"/>
      <c r="NSN18" s="11"/>
      <c r="NSO18" s="11"/>
      <c r="NSP18" s="11"/>
      <c r="NSQ18" s="11"/>
      <c r="NSR18" s="11"/>
      <c r="NSS18" s="11"/>
      <c r="NST18" s="11"/>
      <c r="NSU18" s="11"/>
      <c r="NSV18" s="11"/>
      <c r="NSW18" s="11"/>
      <c r="NSX18" s="11"/>
      <c r="NSY18" s="11"/>
      <c r="NSZ18" s="11"/>
      <c r="NTA18" s="11"/>
      <c r="NTB18" s="11"/>
      <c r="NTC18" s="11"/>
      <c r="NTD18" s="11"/>
      <c r="NTE18" s="11"/>
      <c r="NTF18" s="11"/>
      <c r="NTG18" s="11"/>
      <c r="NTH18" s="11"/>
      <c r="NTI18" s="11"/>
      <c r="NTJ18" s="11"/>
      <c r="NTK18" s="11"/>
      <c r="NTL18" s="11"/>
      <c r="NTM18" s="11"/>
      <c r="NTN18" s="11"/>
      <c r="NTO18" s="11"/>
      <c r="NTP18" s="11"/>
      <c r="NTQ18" s="11"/>
      <c r="NTR18" s="11"/>
      <c r="NTS18" s="11"/>
      <c r="NTT18" s="11"/>
      <c r="NTU18" s="11"/>
      <c r="NTV18" s="11"/>
      <c r="NTW18" s="11"/>
      <c r="NTX18" s="11"/>
      <c r="NTY18" s="11"/>
      <c r="NTZ18" s="11"/>
      <c r="NUA18" s="11"/>
      <c r="NUB18" s="11"/>
      <c r="NUC18" s="11"/>
      <c r="NUD18" s="11"/>
      <c r="NUE18" s="11"/>
      <c r="NUF18" s="11"/>
      <c r="NUG18" s="11"/>
      <c r="NUH18" s="11"/>
      <c r="NUI18" s="11"/>
      <c r="NUJ18" s="11"/>
      <c r="NUK18" s="11"/>
      <c r="NUL18" s="11"/>
      <c r="NUM18" s="11"/>
      <c r="NUN18" s="11"/>
      <c r="NUO18" s="11"/>
      <c r="NUP18" s="11"/>
      <c r="NUQ18" s="11"/>
      <c r="NUR18" s="11"/>
      <c r="NUS18" s="11"/>
      <c r="NUT18" s="11"/>
      <c r="NUU18" s="11"/>
      <c r="NUV18" s="11"/>
      <c r="NUW18" s="11"/>
      <c r="NUX18" s="11"/>
      <c r="NUY18" s="11"/>
      <c r="NUZ18" s="11"/>
      <c r="NVA18" s="11"/>
      <c r="NVB18" s="11"/>
      <c r="NVC18" s="11"/>
      <c r="NVD18" s="11"/>
      <c r="NVE18" s="11"/>
      <c r="NVF18" s="11"/>
      <c r="NVG18" s="11"/>
      <c r="NVH18" s="11"/>
      <c r="NVI18" s="11"/>
      <c r="NVJ18" s="11"/>
      <c r="NVK18" s="11"/>
      <c r="NVL18" s="11"/>
      <c r="NVM18" s="11"/>
      <c r="NVN18" s="11"/>
      <c r="NVO18" s="11"/>
      <c r="NVP18" s="11"/>
      <c r="NVQ18" s="11"/>
      <c r="NVR18" s="11"/>
      <c r="NVS18" s="11"/>
      <c r="NVT18" s="11"/>
      <c r="NVU18" s="11"/>
      <c r="NVV18" s="11"/>
      <c r="NVW18" s="11"/>
      <c r="NVX18" s="11"/>
      <c r="NVY18" s="11"/>
      <c r="NVZ18" s="11"/>
      <c r="NWA18" s="11"/>
      <c r="NWB18" s="11"/>
      <c r="NWC18" s="11"/>
      <c r="NWD18" s="11"/>
      <c r="NWE18" s="11"/>
      <c r="NWF18" s="11"/>
      <c r="NWG18" s="11"/>
      <c r="NWH18" s="11"/>
      <c r="NWI18" s="11"/>
      <c r="NWJ18" s="11"/>
      <c r="NWK18" s="11"/>
      <c r="NWL18" s="11"/>
      <c r="NWM18" s="11"/>
      <c r="NWN18" s="11"/>
      <c r="NWO18" s="11"/>
      <c r="NWP18" s="11"/>
      <c r="NWQ18" s="11"/>
      <c r="NWR18" s="11"/>
      <c r="NWS18" s="11"/>
      <c r="NWT18" s="11"/>
      <c r="NWU18" s="11"/>
      <c r="NWV18" s="11"/>
      <c r="NWW18" s="11"/>
      <c r="NWX18" s="11"/>
      <c r="NWY18" s="11"/>
      <c r="NWZ18" s="11"/>
      <c r="NXA18" s="11"/>
      <c r="NXB18" s="11"/>
      <c r="NXC18" s="11"/>
      <c r="NXD18" s="11"/>
      <c r="NXE18" s="11"/>
      <c r="NXF18" s="11"/>
      <c r="NXG18" s="11"/>
      <c r="NXH18" s="11"/>
      <c r="NXI18" s="11"/>
      <c r="NXJ18" s="11"/>
      <c r="NXK18" s="11"/>
      <c r="NXL18" s="11"/>
      <c r="NXM18" s="11"/>
      <c r="NXN18" s="11"/>
      <c r="NXO18" s="11"/>
      <c r="NXP18" s="11"/>
      <c r="NXQ18" s="11"/>
      <c r="NXR18" s="11"/>
      <c r="NXS18" s="11"/>
      <c r="NXT18" s="11"/>
      <c r="NXU18" s="11"/>
      <c r="NXV18" s="11"/>
      <c r="NXW18" s="11"/>
      <c r="NXX18" s="11"/>
      <c r="NXY18" s="11"/>
      <c r="NXZ18" s="11"/>
      <c r="NYA18" s="11"/>
      <c r="NYB18" s="11"/>
      <c r="NYC18" s="11"/>
      <c r="NYD18" s="11"/>
      <c r="NYE18" s="11"/>
      <c r="NYF18" s="11"/>
      <c r="NYG18" s="11"/>
      <c r="NYH18" s="11"/>
      <c r="NYI18" s="11"/>
      <c r="NYJ18" s="11"/>
      <c r="NYK18" s="11"/>
      <c r="NYL18" s="11"/>
      <c r="NYM18" s="11"/>
      <c r="NYN18" s="11"/>
      <c r="NYO18" s="11"/>
      <c r="NYP18" s="11"/>
      <c r="NYQ18" s="11"/>
      <c r="NYR18" s="11"/>
      <c r="NYS18" s="11"/>
      <c r="NYT18" s="11"/>
      <c r="NYU18" s="11"/>
      <c r="NYV18" s="11"/>
      <c r="NYW18" s="11"/>
      <c r="NYX18" s="11"/>
      <c r="NYY18" s="11"/>
      <c r="NYZ18" s="11"/>
      <c r="NZA18" s="11"/>
      <c r="NZB18" s="11"/>
      <c r="NZC18" s="11"/>
      <c r="NZD18" s="11"/>
      <c r="NZE18" s="11"/>
      <c r="NZF18" s="11"/>
      <c r="NZG18" s="11"/>
      <c r="NZH18" s="11"/>
      <c r="NZI18" s="11"/>
      <c r="NZJ18" s="11"/>
      <c r="NZK18" s="11"/>
      <c r="NZL18" s="11"/>
      <c r="NZM18" s="11"/>
      <c r="NZN18" s="11"/>
      <c r="NZO18" s="11"/>
      <c r="NZP18" s="11"/>
      <c r="NZQ18" s="11"/>
      <c r="NZR18" s="11"/>
      <c r="NZS18" s="11"/>
      <c r="NZT18" s="11"/>
      <c r="NZU18" s="11"/>
      <c r="NZV18" s="11"/>
      <c r="NZW18" s="11"/>
      <c r="NZX18" s="11"/>
      <c r="NZY18" s="11"/>
      <c r="NZZ18" s="11"/>
      <c r="OAA18" s="11"/>
      <c r="OAB18" s="11"/>
      <c r="OAC18" s="11"/>
      <c r="OAD18" s="11"/>
      <c r="OAE18" s="11"/>
      <c r="OAF18" s="11"/>
      <c r="OAG18" s="11"/>
      <c r="OAH18" s="11"/>
      <c r="OAI18" s="11"/>
      <c r="OAJ18" s="11"/>
      <c r="OAK18" s="11"/>
      <c r="OAL18" s="11"/>
      <c r="OAM18" s="11"/>
      <c r="OAN18" s="11"/>
      <c r="OAO18" s="11"/>
      <c r="OAP18" s="11"/>
      <c r="OAQ18" s="11"/>
      <c r="OAR18" s="11"/>
      <c r="OAS18" s="11"/>
      <c r="OAT18" s="11"/>
      <c r="OAU18" s="11"/>
      <c r="OAV18" s="11"/>
      <c r="OAW18" s="11"/>
      <c r="OAX18" s="11"/>
      <c r="OAY18" s="11"/>
      <c r="OAZ18" s="11"/>
      <c r="OBA18" s="11"/>
      <c r="OBB18" s="11"/>
      <c r="OBC18" s="11"/>
      <c r="OBD18" s="11"/>
      <c r="OBE18" s="11"/>
      <c r="OBF18" s="11"/>
      <c r="OBG18" s="11"/>
      <c r="OBH18" s="11"/>
      <c r="OBI18" s="11"/>
      <c r="OBJ18" s="11"/>
      <c r="OBK18" s="11"/>
      <c r="OBL18" s="11"/>
      <c r="OBM18" s="11"/>
      <c r="OBN18" s="11"/>
      <c r="OBO18" s="11"/>
      <c r="OBP18" s="11"/>
      <c r="OBQ18" s="11"/>
      <c r="OBR18" s="11"/>
      <c r="OBS18" s="11"/>
      <c r="OBT18" s="11"/>
      <c r="OBU18" s="11"/>
      <c r="OBV18" s="11"/>
      <c r="OBW18" s="11"/>
      <c r="OBX18" s="11"/>
      <c r="OBY18" s="11"/>
      <c r="OBZ18" s="11"/>
      <c r="OCA18" s="11"/>
      <c r="OCB18" s="11"/>
      <c r="OCC18" s="11"/>
      <c r="OCD18" s="11"/>
      <c r="OCE18" s="11"/>
      <c r="OCF18" s="11"/>
      <c r="OCG18" s="11"/>
      <c r="OCH18" s="11"/>
      <c r="OCI18" s="11"/>
      <c r="OCJ18" s="11"/>
      <c r="OCK18" s="11"/>
      <c r="OCL18" s="11"/>
      <c r="OCM18" s="11"/>
      <c r="OCN18" s="11"/>
      <c r="OCO18" s="11"/>
      <c r="OCP18" s="11"/>
      <c r="OCQ18" s="11"/>
      <c r="OCR18" s="11"/>
      <c r="OCS18" s="11"/>
      <c r="OCT18" s="11"/>
      <c r="OCU18" s="11"/>
      <c r="OCV18" s="11"/>
      <c r="OCW18" s="11"/>
      <c r="OCX18" s="11"/>
      <c r="OCY18" s="11"/>
      <c r="OCZ18" s="11"/>
      <c r="ODA18" s="11"/>
      <c r="ODB18" s="11"/>
      <c r="ODC18" s="11"/>
      <c r="ODD18" s="11"/>
      <c r="ODE18" s="11"/>
      <c r="ODF18" s="11"/>
      <c r="ODG18" s="11"/>
      <c r="ODH18" s="11"/>
      <c r="ODI18" s="11"/>
      <c r="ODJ18" s="11"/>
      <c r="ODK18" s="11"/>
      <c r="ODL18" s="11"/>
      <c r="ODM18" s="11"/>
      <c r="ODN18" s="11"/>
      <c r="ODO18" s="11"/>
      <c r="ODP18" s="11"/>
      <c r="ODQ18" s="11"/>
      <c r="ODR18" s="11"/>
      <c r="ODS18" s="11"/>
      <c r="ODT18" s="11"/>
      <c r="ODU18" s="11"/>
      <c r="ODV18" s="11"/>
      <c r="ODW18" s="11"/>
      <c r="ODX18" s="11"/>
      <c r="ODY18" s="11"/>
      <c r="ODZ18" s="11"/>
      <c r="OEA18" s="11"/>
      <c r="OEB18" s="11"/>
      <c r="OEC18" s="11"/>
      <c r="OED18" s="11"/>
      <c r="OEE18" s="11"/>
      <c r="OEF18" s="11"/>
      <c r="OEG18" s="11"/>
      <c r="OEH18" s="11"/>
      <c r="OEI18" s="11"/>
      <c r="OEJ18" s="11"/>
      <c r="OEK18" s="11"/>
      <c r="OEL18" s="11"/>
      <c r="OEM18" s="11"/>
      <c r="OEN18" s="11"/>
      <c r="OEO18" s="11"/>
      <c r="OEP18" s="11"/>
      <c r="OEQ18" s="11"/>
      <c r="OER18" s="11"/>
      <c r="OES18" s="11"/>
      <c r="OET18" s="11"/>
      <c r="OEU18" s="11"/>
      <c r="OEV18" s="11"/>
      <c r="OEW18" s="11"/>
      <c r="OEX18" s="11"/>
      <c r="OEY18" s="11"/>
      <c r="OEZ18" s="11"/>
      <c r="OFA18" s="11"/>
      <c r="OFB18" s="11"/>
      <c r="OFC18" s="11"/>
      <c r="OFD18" s="11"/>
      <c r="OFE18" s="11"/>
      <c r="OFF18" s="11"/>
      <c r="OFG18" s="11"/>
      <c r="OFH18" s="11"/>
      <c r="OFI18" s="11"/>
      <c r="OFJ18" s="11"/>
      <c r="OFK18" s="11"/>
      <c r="OFL18" s="11"/>
      <c r="OFM18" s="11"/>
      <c r="OFN18" s="11"/>
      <c r="OFO18" s="11"/>
      <c r="OFP18" s="11"/>
      <c r="OFQ18" s="11"/>
      <c r="OFR18" s="11"/>
      <c r="OFS18" s="11"/>
      <c r="OFT18" s="11"/>
      <c r="OFU18" s="11"/>
      <c r="OFV18" s="11"/>
      <c r="OFW18" s="11"/>
      <c r="OFX18" s="11"/>
      <c r="OFY18" s="11"/>
      <c r="OFZ18" s="11"/>
      <c r="OGA18" s="11"/>
      <c r="OGB18" s="11"/>
      <c r="OGC18" s="11"/>
      <c r="OGD18" s="11"/>
      <c r="OGE18" s="11"/>
      <c r="OGF18" s="11"/>
      <c r="OGG18" s="11"/>
      <c r="OGH18" s="11"/>
      <c r="OGI18" s="11"/>
      <c r="OGJ18" s="11"/>
      <c r="OGK18" s="11"/>
      <c r="OGL18" s="11"/>
      <c r="OGM18" s="11"/>
      <c r="OGN18" s="11"/>
      <c r="OGO18" s="11"/>
      <c r="OGP18" s="11"/>
      <c r="OGQ18" s="11"/>
      <c r="OGR18" s="11"/>
      <c r="OGS18" s="11"/>
      <c r="OGT18" s="11"/>
      <c r="OGU18" s="11"/>
      <c r="OGV18" s="11"/>
      <c r="OGW18" s="11"/>
      <c r="OGX18" s="11"/>
      <c r="OGY18" s="11"/>
      <c r="OGZ18" s="11"/>
      <c r="OHA18" s="11"/>
      <c r="OHB18" s="11"/>
      <c r="OHC18" s="11"/>
      <c r="OHD18" s="11"/>
      <c r="OHE18" s="11"/>
      <c r="OHF18" s="11"/>
      <c r="OHG18" s="11"/>
      <c r="OHH18" s="11"/>
      <c r="OHI18" s="11"/>
      <c r="OHJ18" s="11"/>
      <c r="OHK18" s="11"/>
      <c r="OHL18" s="11"/>
      <c r="OHM18" s="11"/>
      <c r="OHN18" s="11"/>
      <c r="OHO18" s="11"/>
      <c r="OHP18" s="11"/>
      <c r="OHQ18" s="11"/>
      <c r="OHR18" s="11"/>
      <c r="OHS18" s="11"/>
      <c r="OHT18" s="11"/>
      <c r="OHU18" s="11"/>
      <c r="OHV18" s="11"/>
      <c r="OHW18" s="11"/>
      <c r="OHX18" s="11"/>
      <c r="OHY18" s="11"/>
      <c r="OHZ18" s="11"/>
      <c r="OIA18" s="11"/>
      <c r="OIB18" s="11"/>
      <c r="OIC18" s="11"/>
      <c r="OID18" s="11"/>
      <c r="OIE18" s="11"/>
      <c r="OIF18" s="11"/>
      <c r="OIG18" s="11"/>
      <c r="OIH18" s="11"/>
      <c r="OII18" s="11"/>
      <c r="OIJ18" s="11"/>
      <c r="OIK18" s="11"/>
      <c r="OIL18" s="11"/>
      <c r="OIM18" s="11"/>
      <c r="OIN18" s="11"/>
      <c r="OIO18" s="11"/>
      <c r="OIP18" s="11"/>
      <c r="OIQ18" s="11"/>
      <c r="OIR18" s="11"/>
      <c r="OIS18" s="11"/>
      <c r="OIT18" s="11"/>
      <c r="OIU18" s="11"/>
      <c r="OIV18" s="11"/>
      <c r="OIW18" s="11"/>
      <c r="OIX18" s="11"/>
      <c r="OIY18" s="11"/>
      <c r="OIZ18" s="11"/>
      <c r="OJA18" s="11"/>
      <c r="OJB18" s="11"/>
      <c r="OJC18" s="11"/>
      <c r="OJD18" s="11"/>
      <c r="OJE18" s="11"/>
      <c r="OJF18" s="11"/>
      <c r="OJG18" s="11"/>
      <c r="OJH18" s="11"/>
      <c r="OJI18" s="11"/>
      <c r="OJJ18" s="11"/>
      <c r="OJK18" s="11"/>
      <c r="OJL18" s="11"/>
      <c r="OJM18" s="11"/>
      <c r="OJN18" s="11"/>
      <c r="OJO18" s="11"/>
      <c r="OJP18" s="11"/>
      <c r="OJQ18" s="11"/>
      <c r="OJR18" s="11"/>
      <c r="OJS18" s="11"/>
      <c r="OJT18" s="11"/>
      <c r="OJU18" s="11"/>
      <c r="OJV18" s="11"/>
      <c r="OJW18" s="11"/>
      <c r="OJX18" s="11"/>
      <c r="OJY18" s="11"/>
      <c r="OJZ18" s="11"/>
      <c r="OKA18" s="11"/>
      <c r="OKB18" s="11"/>
      <c r="OKC18" s="11"/>
      <c r="OKD18" s="11"/>
      <c r="OKE18" s="11"/>
      <c r="OKF18" s="11"/>
      <c r="OKG18" s="11"/>
      <c r="OKH18" s="11"/>
      <c r="OKI18" s="11"/>
      <c r="OKJ18" s="11"/>
      <c r="OKK18" s="11"/>
      <c r="OKL18" s="11"/>
      <c r="OKM18" s="11"/>
      <c r="OKN18" s="11"/>
      <c r="OKO18" s="11"/>
      <c r="OKP18" s="11"/>
      <c r="OKQ18" s="11"/>
      <c r="OKR18" s="11"/>
      <c r="OKS18" s="11"/>
      <c r="OKT18" s="11"/>
      <c r="OKU18" s="11"/>
      <c r="OKV18" s="11"/>
      <c r="OKW18" s="11"/>
      <c r="OKX18" s="11"/>
      <c r="OKY18" s="11"/>
      <c r="OKZ18" s="11"/>
      <c r="OLA18" s="11"/>
      <c r="OLB18" s="11"/>
      <c r="OLC18" s="11"/>
      <c r="OLD18" s="11"/>
      <c r="OLE18" s="11"/>
      <c r="OLF18" s="11"/>
      <c r="OLG18" s="11"/>
      <c r="OLH18" s="11"/>
      <c r="OLI18" s="11"/>
      <c r="OLJ18" s="11"/>
      <c r="OLK18" s="11"/>
      <c r="OLL18" s="11"/>
      <c r="OLM18" s="11"/>
      <c r="OLN18" s="11"/>
      <c r="OLO18" s="11"/>
      <c r="OLP18" s="11"/>
      <c r="OLQ18" s="11"/>
      <c r="OLR18" s="11"/>
      <c r="OLS18" s="11"/>
      <c r="OLT18" s="11"/>
      <c r="OLU18" s="11"/>
      <c r="OLV18" s="11"/>
      <c r="OLW18" s="11"/>
      <c r="OLX18" s="11"/>
      <c r="OLY18" s="11"/>
      <c r="OLZ18" s="11"/>
      <c r="OMA18" s="11"/>
      <c r="OMB18" s="11"/>
      <c r="OMC18" s="11"/>
      <c r="OMD18" s="11"/>
      <c r="OME18" s="11"/>
      <c r="OMF18" s="11"/>
      <c r="OMG18" s="11"/>
      <c r="OMH18" s="11"/>
      <c r="OMI18" s="11"/>
      <c r="OMJ18" s="11"/>
      <c r="OMK18" s="11"/>
      <c r="OML18" s="11"/>
      <c r="OMM18" s="11"/>
      <c r="OMN18" s="11"/>
      <c r="OMO18" s="11"/>
      <c r="OMP18" s="11"/>
      <c r="OMQ18" s="11"/>
      <c r="OMR18" s="11"/>
      <c r="OMS18" s="11"/>
      <c r="OMT18" s="11"/>
      <c r="OMU18" s="11"/>
      <c r="OMV18" s="11"/>
      <c r="OMW18" s="11"/>
      <c r="OMX18" s="11"/>
      <c r="OMY18" s="11"/>
      <c r="OMZ18" s="11"/>
      <c r="ONA18" s="11"/>
      <c r="ONB18" s="11"/>
      <c r="ONC18" s="11"/>
      <c r="OND18" s="11"/>
      <c r="ONE18" s="11"/>
      <c r="ONF18" s="11"/>
      <c r="ONG18" s="11"/>
      <c r="ONH18" s="11"/>
      <c r="ONI18" s="11"/>
      <c r="ONJ18" s="11"/>
      <c r="ONK18" s="11"/>
      <c r="ONL18" s="11"/>
      <c r="ONM18" s="11"/>
      <c r="ONN18" s="11"/>
      <c r="ONO18" s="11"/>
      <c r="ONP18" s="11"/>
      <c r="ONQ18" s="11"/>
      <c r="ONR18" s="11"/>
      <c r="ONS18" s="11"/>
      <c r="ONT18" s="11"/>
      <c r="ONU18" s="11"/>
      <c r="ONV18" s="11"/>
      <c r="ONW18" s="11"/>
      <c r="ONX18" s="11"/>
      <c r="ONY18" s="11"/>
      <c r="ONZ18" s="11"/>
      <c r="OOA18" s="11"/>
      <c r="OOB18" s="11"/>
      <c r="OOC18" s="11"/>
      <c r="OOD18" s="11"/>
      <c r="OOE18" s="11"/>
      <c r="OOF18" s="11"/>
      <c r="OOG18" s="11"/>
      <c r="OOH18" s="11"/>
      <c r="OOI18" s="11"/>
      <c r="OOJ18" s="11"/>
      <c r="OOK18" s="11"/>
      <c r="OOL18" s="11"/>
      <c r="OOM18" s="11"/>
      <c r="OON18" s="11"/>
      <c r="OOO18" s="11"/>
      <c r="OOP18" s="11"/>
      <c r="OOQ18" s="11"/>
      <c r="OOR18" s="11"/>
      <c r="OOS18" s="11"/>
      <c r="OOT18" s="11"/>
      <c r="OOU18" s="11"/>
      <c r="OOV18" s="11"/>
      <c r="OOW18" s="11"/>
      <c r="OOX18" s="11"/>
      <c r="OOY18" s="11"/>
      <c r="OOZ18" s="11"/>
      <c r="OPA18" s="11"/>
      <c r="OPB18" s="11"/>
      <c r="OPC18" s="11"/>
      <c r="OPD18" s="11"/>
      <c r="OPE18" s="11"/>
      <c r="OPF18" s="11"/>
      <c r="OPG18" s="11"/>
      <c r="OPH18" s="11"/>
      <c r="OPI18" s="11"/>
      <c r="OPJ18" s="11"/>
      <c r="OPK18" s="11"/>
      <c r="OPL18" s="11"/>
      <c r="OPM18" s="11"/>
      <c r="OPN18" s="11"/>
      <c r="OPO18" s="11"/>
      <c r="OPP18" s="11"/>
      <c r="OPQ18" s="11"/>
      <c r="OPR18" s="11"/>
      <c r="OPS18" s="11"/>
      <c r="OPT18" s="11"/>
      <c r="OPU18" s="11"/>
      <c r="OPV18" s="11"/>
      <c r="OPW18" s="11"/>
      <c r="OPX18" s="11"/>
      <c r="OPY18" s="11"/>
      <c r="OPZ18" s="11"/>
      <c r="OQA18" s="11"/>
      <c r="OQB18" s="11"/>
      <c r="OQC18" s="11"/>
      <c r="OQD18" s="11"/>
      <c r="OQE18" s="11"/>
      <c r="OQF18" s="11"/>
      <c r="OQG18" s="11"/>
      <c r="OQH18" s="11"/>
      <c r="OQI18" s="11"/>
      <c r="OQJ18" s="11"/>
      <c r="OQK18" s="11"/>
      <c r="OQL18" s="11"/>
      <c r="OQM18" s="11"/>
      <c r="OQN18" s="11"/>
      <c r="OQO18" s="11"/>
      <c r="OQP18" s="11"/>
      <c r="OQQ18" s="11"/>
      <c r="OQR18" s="11"/>
      <c r="OQS18" s="11"/>
      <c r="OQT18" s="11"/>
      <c r="OQU18" s="11"/>
      <c r="OQV18" s="11"/>
      <c r="OQW18" s="11"/>
      <c r="OQX18" s="11"/>
      <c r="OQY18" s="11"/>
      <c r="OQZ18" s="11"/>
      <c r="ORA18" s="11"/>
      <c r="ORB18" s="11"/>
      <c r="ORC18" s="11"/>
      <c r="ORD18" s="11"/>
      <c r="ORE18" s="11"/>
      <c r="ORF18" s="11"/>
      <c r="ORG18" s="11"/>
      <c r="ORH18" s="11"/>
      <c r="ORI18" s="11"/>
      <c r="ORJ18" s="11"/>
      <c r="ORK18" s="11"/>
      <c r="ORL18" s="11"/>
      <c r="ORM18" s="11"/>
      <c r="ORN18" s="11"/>
      <c r="ORO18" s="11"/>
      <c r="ORP18" s="11"/>
      <c r="ORQ18" s="11"/>
      <c r="ORR18" s="11"/>
      <c r="ORS18" s="11"/>
      <c r="ORT18" s="11"/>
      <c r="ORU18" s="11"/>
      <c r="ORV18" s="11"/>
      <c r="ORW18" s="11"/>
      <c r="ORX18" s="11"/>
      <c r="ORY18" s="11"/>
      <c r="ORZ18" s="11"/>
      <c r="OSA18" s="11"/>
      <c r="OSB18" s="11"/>
      <c r="OSC18" s="11"/>
      <c r="OSD18" s="11"/>
      <c r="OSE18" s="11"/>
      <c r="OSF18" s="11"/>
      <c r="OSG18" s="11"/>
      <c r="OSH18" s="11"/>
      <c r="OSI18" s="11"/>
      <c r="OSJ18" s="11"/>
      <c r="OSK18" s="11"/>
      <c r="OSL18" s="11"/>
      <c r="OSM18" s="11"/>
      <c r="OSN18" s="11"/>
      <c r="OSO18" s="11"/>
      <c r="OSP18" s="11"/>
      <c r="OSQ18" s="11"/>
      <c r="OSR18" s="11"/>
      <c r="OSS18" s="11"/>
      <c r="OST18" s="11"/>
      <c r="OSU18" s="11"/>
      <c r="OSV18" s="11"/>
      <c r="OSW18" s="11"/>
      <c r="OSX18" s="11"/>
      <c r="OSY18" s="11"/>
      <c r="OSZ18" s="11"/>
      <c r="OTA18" s="11"/>
      <c r="OTB18" s="11"/>
      <c r="OTC18" s="11"/>
      <c r="OTD18" s="11"/>
      <c r="OTE18" s="11"/>
      <c r="OTF18" s="11"/>
      <c r="OTG18" s="11"/>
      <c r="OTH18" s="11"/>
      <c r="OTI18" s="11"/>
      <c r="OTJ18" s="11"/>
      <c r="OTK18" s="11"/>
      <c r="OTL18" s="11"/>
      <c r="OTM18" s="11"/>
      <c r="OTN18" s="11"/>
      <c r="OTO18" s="11"/>
      <c r="OTP18" s="11"/>
      <c r="OTQ18" s="11"/>
      <c r="OTR18" s="11"/>
      <c r="OTS18" s="11"/>
      <c r="OTT18" s="11"/>
      <c r="OTU18" s="11"/>
      <c r="OTV18" s="11"/>
      <c r="OTW18" s="11"/>
      <c r="OTX18" s="11"/>
      <c r="OTY18" s="11"/>
      <c r="OTZ18" s="11"/>
      <c r="OUA18" s="11"/>
      <c r="OUB18" s="11"/>
      <c r="OUC18" s="11"/>
      <c r="OUD18" s="11"/>
      <c r="OUE18" s="11"/>
      <c r="OUF18" s="11"/>
      <c r="OUG18" s="11"/>
      <c r="OUH18" s="11"/>
      <c r="OUI18" s="11"/>
      <c r="OUJ18" s="11"/>
      <c r="OUK18" s="11"/>
      <c r="OUL18" s="11"/>
      <c r="OUM18" s="11"/>
      <c r="OUN18" s="11"/>
      <c r="OUO18" s="11"/>
      <c r="OUP18" s="11"/>
      <c r="OUQ18" s="11"/>
      <c r="OUR18" s="11"/>
      <c r="OUS18" s="11"/>
      <c r="OUT18" s="11"/>
      <c r="OUU18" s="11"/>
      <c r="OUV18" s="11"/>
      <c r="OUW18" s="11"/>
      <c r="OUX18" s="11"/>
      <c r="OUY18" s="11"/>
      <c r="OUZ18" s="11"/>
      <c r="OVA18" s="11"/>
      <c r="OVB18" s="11"/>
      <c r="OVC18" s="11"/>
      <c r="OVD18" s="11"/>
      <c r="OVE18" s="11"/>
      <c r="OVF18" s="11"/>
      <c r="OVG18" s="11"/>
      <c r="OVH18" s="11"/>
      <c r="OVI18" s="11"/>
      <c r="OVJ18" s="11"/>
      <c r="OVK18" s="11"/>
      <c r="OVL18" s="11"/>
      <c r="OVM18" s="11"/>
      <c r="OVN18" s="11"/>
      <c r="OVO18" s="11"/>
      <c r="OVP18" s="11"/>
      <c r="OVQ18" s="11"/>
      <c r="OVR18" s="11"/>
      <c r="OVS18" s="11"/>
      <c r="OVT18" s="11"/>
      <c r="OVU18" s="11"/>
      <c r="OVV18" s="11"/>
      <c r="OVW18" s="11"/>
      <c r="OVX18" s="11"/>
      <c r="OVY18" s="11"/>
      <c r="OVZ18" s="11"/>
      <c r="OWA18" s="11"/>
      <c r="OWB18" s="11"/>
      <c r="OWC18" s="11"/>
      <c r="OWD18" s="11"/>
      <c r="OWE18" s="11"/>
      <c r="OWF18" s="11"/>
      <c r="OWG18" s="11"/>
      <c r="OWH18" s="11"/>
      <c r="OWI18" s="11"/>
      <c r="OWJ18" s="11"/>
      <c r="OWK18" s="11"/>
      <c r="OWL18" s="11"/>
      <c r="OWM18" s="11"/>
      <c r="OWN18" s="11"/>
      <c r="OWO18" s="11"/>
      <c r="OWP18" s="11"/>
      <c r="OWQ18" s="11"/>
      <c r="OWR18" s="11"/>
      <c r="OWS18" s="11"/>
      <c r="OWT18" s="11"/>
      <c r="OWU18" s="11"/>
      <c r="OWV18" s="11"/>
      <c r="OWW18" s="11"/>
      <c r="OWX18" s="11"/>
      <c r="OWY18" s="11"/>
      <c r="OWZ18" s="11"/>
      <c r="OXA18" s="11"/>
      <c r="OXB18" s="11"/>
      <c r="OXC18" s="11"/>
      <c r="OXD18" s="11"/>
      <c r="OXE18" s="11"/>
      <c r="OXF18" s="11"/>
      <c r="OXG18" s="11"/>
      <c r="OXH18" s="11"/>
      <c r="OXI18" s="11"/>
      <c r="OXJ18" s="11"/>
      <c r="OXK18" s="11"/>
      <c r="OXL18" s="11"/>
      <c r="OXM18" s="11"/>
      <c r="OXN18" s="11"/>
      <c r="OXO18" s="11"/>
      <c r="OXP18" s="11"/>
      <c r="OXQ18" s="11"/>
      <c r="OXR18" s="11"/>
      <c r="OXS18" s="11"/>
      <c r="OXT18" s="11"/>
      <c r="OXU18" s="11"/>
      <c r="OXV18" s="11"/>
      <c r="OXW18" s="11"/>
      <c r="OXX18" s="11"/>
      <c r="OXY18" s="11"/>
      <c r="OXZ18" s="11"/>
      <c r="OYA18" s="11"/>
      <c r="OYB18" s="11"/>
      <c r="OYC18" s="11"/>
      <c r="OYD18" s="11"/>
      <c r="OYE18" s="11"/>
      <c r="OYF18" s="11"/>
      <c r="OYG18" s="11"/>
      <c r="OYH18" s="11"/>
      <c r="OYI18" s="11"/>
      <c r="OYJ18" s="11"/>
      <c r="OYK18" s="11"/>
      <c r="OYL18" s="11"/>
      <c r="OYM18" s="11"/>
      <c r="OYN18" s="11"/>
      <c r="OYO18" s="11"/>
      <c r="OYP18" s="11"/>
      <c r="OYQ18" s="11"/>
      <c r="OYR18" s="11"/>
      <c r="OYS18" s="11"/>
      <c r="OYT18" s="11"/>
      <c r="OYU18" s="11"/>
      <c r="OYV18" s="11"/>
      <c r="OYW18" s="11"/>
      <c r="OYX18" s="11"/>
      <c r="OYY18" s="11"/>
      <c r="OYZ18" s="11"/>
      <c r="OZA18" s="11"/>
      <c r="OZB18" s="11"/>
      <c r="OZC18" s="11"/>
      <c r="OZD18" s="11"/>
      <c r="OZE18" s="11"/>
      <c r="OZF18" s="11"/>
      <c r="OZG18" s="11"/>
      <c r="OZH18" s="11"/>
      <c r="OZI18" s="11"/>
      <c r="OZJ18" s="11"/>
      <c r="OZK18" s="11"/>
      <c r="OZL18" s="11"/>
      <c r="OZM18" s="11"/>
      <c r="OZN18" s="11"/>
      <c r="OZO18" s="11"/>
      <c r="OZP18" s="11"/>
      <c r="OZQ18" s="11"/>
      <c r="OZR18" s="11"/>
      <c r="OZS18" s="11"/>
      <c r="OZT18" s="11"/>
      <c r="OZU18" s="11"/>
      <c r="OZV18" s="11"/>
      <c r="OZW18" s="11"/>
      <c r="OZX18" s="11"/>
      <c r="OZY18" s="11"/>
      <c r="OZZ18" s="11"/>
      <c r="PAA18" s="11"/>
      <c r="PAB18" s="11"/>
      <c r="PAC18" s="11"/>
      <c r="PAD18" s="11"/>
      <c r="PAE18" s="11"/>
      <c r="PAF18" s="11"/>
      <c r="PAG18" s="11"/>
      <c r="PAH18" s="11"/>
      <c r="PAI18" s="11"/>
      <c r="PAJ18" s="11"/>
      <c r="PAK18" s="11"/>
      <c r="PAL18" s="11"/>
      <c r="PAM18" s="11"/>
      <c r="PAN18" s="11"/>
      <c r="PAO18" s="11"/>
      <c r="PAP18" s="11"/>
      <c r="PAQ18" s="11"/>
      <c r="PAR18" s="11"/>
      <c r="PAS18" s="11"/>
      <c r="PAT18" s="11"/>
      <c r="PAU18" s="11"/>
      <c r="PAV18" s="11"/>
      <c r="PAW18" s="11"/>
      <c r="PAX18" s="11"/>
      <c r="PAY18" s="11"/>
      <c r="PAZ18" s="11"/>
      <c r="PBA18" s="11"/>
      <c r="PBB18" s="11"/>
      <c r="PBC18" s="11"/>
      <c r="PBD18" s="11"/>
      <c r="PBE18" s="11"/>
      <c r="PBF18" s="11"/>
      <c r="PBG18" s="11"/>
      <c r="PBH18" s="11"/>
      <c r="PBI18" s="11"/>
      <c r="PBJ18" s="11"/>
      <c r="PBK18" s="11"/>
      <c r="PBL18" s="11"/>
      <c r="PBM18" s="11"/>
      <c r="PBN18" s="11"/>
      <c r="PBO18" s="11"/>
      <c r="PBP18" s="11"/>
      <c r="PBQ18" s="11"/>
      <c r="PBR18" s="11"/>
      <c r="PBS18" s="11"/>
      <c r="PBT18" s="11"/>
      <c r="PBU18" s="11"/>
      <c r="PBV18" s="11"/>
      <c r="PBW18" s="11"/>
      <c r="PBX18" s="11"/>
      <c r="PBY18" s="11"/>
      <c r="PBZ18" s="11"/>
      <c r="PCA18" s="11"/>
      <c r="PCB18" s="11"/>
      <c r="PCC18" s="11"/>
      <c r="PCD18" s="11"/>
      <c r="PCE18" s="11"/>
      <c r="PCF18" s="11"/>
      <c r="PCG18" s="11"/>
      <c r="PCH18" s="11"/>
      <c r="PCI18" s="11"/>
      <c r="PCJ18" s="11"/>
      <c r="PCK18" s="11"/>
      <c r="PCL18" s="11"/>
      <c r="PCM18" s="11"/>
      <c r="PCN18" s="11"/>
      <c r="PCO18" s="11"/>
      <c r="PCP18" s="11"/>
      <c r="PCQ18" s="11"/>
      <c r="PCR18" s="11"/>
      <c r="PCS18" s="11"/>
      <c r="PCT18" s="11"/>
      <c r="PCU18" s="11"/>
      <c r="PCV18" s="11"/>
      <c r="PCW18" s="11"/>
      <c r="PCX18" s="11"/>
      <c r="PCY18" s="11"/>
      <c r="PCZ18" s="11"/>
      <c r="PDA18" s="11"/>
      <c r="PDB18" s="11"/>
      <c r="PDC18" s="11"/>
      <c r="PDD18" s="11"/>
      <c r="PDE18" s="11"/>
      <c r="PDF18" s="11"/>
      <c r="PDG18" s="11"/>
      <c r="PDH18" s="11"/>
      <c r="PDI18" s="11"/>
      <c r="PDJ18" s="11"/>
      <c r="PDK18" s="11"/>
      <c r="PDL18" s="11"/>
      <c r="PDM18" s="11"/>
      <c r="PDN18" s="11"/>
      <c r="PDO18" s="11"/>
      <c r="PDP18" s="11"/>
      <c r="PDQ18" s="11"/>
      <c r="PDR18" s="11"/>
      <c r="PDS18" s="11"/>
      <c r="PDT18" s="11"/>
      <c r="PDU18" s="11"/>
      <c r="PDV18" s="11"/>
      <c r="PDW18" s="11"/>
      <c r="PDX18" s="11"/>
      <c r="PDY18" s="11"/>
      <c r="PDZ18" s="11"/>
      <c r="PEA18" s="11"/>
      <c r="PEB18" s="11"/>
      <c r="PEC18" s="11"/>
      <c r="PED18" s="11"/>
      <c r="PEE18" s="11"/>
      <c r="PEF18" s="11"/>
      <c r="PEG18" s="11"/>
      <c r="PEH18" s="11"/>
      <c r="PEI18" s="11"/>
      <c r="PEJ18" s="11"/>
      <c r="PEK18" s="11"/>
      <c r="PEL18" s="11"/>
      <c r="PEM18" s="11"/>
      <c r="PEN18" s="11"/>
      <c r="PEO18" s="11"/>
      <c r="PEP18" s="11"/>
      <c r="PEQ18" s="11"/>
      <c r="PER18" s="11"/>
      <c r="PES18" s="11"/>
      <c r="PET18" s="11"/>
      <c r="PEU18" s="11"/>
      <c r="PEV18" s="11"/>
      <c r="PEW18" s="11"/>
      <c r="PEX18" s="11"/>
      <c r="PEY18" s="11"/>
      <c r="PEZ18" s="11"/>
      <c r="PFA18" s="11"/>
      <c r="PFB18" s="11"/>
      <c r="PFC18" s="11"/>
      <c r="PFD18" s="11"/>
      <c r="PFE18" s="11"/>
      <c r="PFF18" s="11"/>
      <c r="PFG18" s="11"/>
      <c r="PFH18" s="11"/>
      <c r="PFI18" s="11"/>
      <c r="PFJ18" s="11"/>
      <c r="PFK18" s="11"/>
      <c r="PFL18" s="11"/>
      <c r="PFM18" s="11"/>
      <c r="PFN18" s="11"/>
      <c r="PFO18" s="11"/>
      <c r="PFP18" s="11"/>
      <c r="PFQ18" s="11"/>
      <c r="PFR18" s="11"/>
      <c r="PFS18" s="11"/>
      <c r="PFT18" s="11"/>
      <c r="PFU18" s="11"/>
      <c r="PFV18" s="11"/>
      <c r="PFW18" s="11"/>
      <c r="PFX18" s="11"/>
      <c r="PFY18" s="11"/>
      <c r="PFZ18" s="11"/>
      <c r="PGA18" s="11"/>
      <c r="PGB18" s="11"/>
      <c r="PGC18" s="11"/>
      <c r="PGD18" s="11"/>
      <c r="PGE18" s="11"/>
      <c r="PGF18" s="11"/>
      <c r="PGG18" s="11"/>
      <c r="PGH18" s="11"/>
      <c r="PGI18" s="11"/>
      <c r="PGJ18" s="11"/>
      <c r="PGK18" s="11"/>
      <c r="PGL18" s="11"/>
      <c r="PGM18" s="11"/>
      <c r="PGN18" s="11"/>
      <c r="PGO18" s="11"/>
      <c r="PGP18" s="11"/>
      <c r="PGQ18" s="11"/>
      <c r="PGR18" s="11"/>
      <c r="PGS18" s="11"/>
      <c r="PGT18" s="11"/>
      <c r="PGU18" s="11"/>
      <c r="PGV18" s="11"/>
      <c r="PGW18" s="11"/>
      <c r="PGX18" s="11"/>
      <c r="PGY18" s="11"/>
      <c r="PGZ18" s="11"/>
      <c r="PHA18" s="11"/>
      <c r="PHB18" s="11"/>
      <c r="PHC18" s="11"/>
      <c r="PHD18" s="11"/>
      <c r="PHE18" s="11"/>
      <c r="PHF18" s="11"/>
      <c r="PHG18" s="11"/>
      <c r="PHH18" s="11"/>
      <c r="PHI18" s="11"/>
      <c r="PHJ18" s="11"/>
      <c r="PHK18" s="11"/>
      <c r="PHL18" s="11"/>
      <c r="PHM18" s="11"/>
      <c r="PHN18" s="11"/>
      <c r="PHO18" s="11"/>
      <c r="PHP18" s="11"/>
      <c r="PHQ18" s="11"/>
      <c r="PHR18" s="11"/>
      <c r="PHS18" s="11"/>
      <c r="PHT18" s="11"/>
      <c r="PHU18" s="11"/>
      <c r="PHV18" s="11"/>
      <c r="PHW18" s="11"/>
      <c r="PHX18" s="11"/>
      <c r="PHY18" s="11"/>
      <c r="PHZ18" s="11"/>
      <c r="PIA18" s="11"/>
      <c r="PIB18" s="11"/>
      <c r="PIC18" s="11"/>
      <c r="PID18" s="11"/>
      <c r="PIE18" s="11"/>
      <c r="PIF18" s="11"/>
      <c r="PIG18" s="11"/>
      <c r="PIH18" s="11"/>
      <c r="PII18" s="11"/>
      <c r="PIJ18" s="11"/>
      <c r="PIK18" s="11"/>
      <c r="PIL18" s="11"/>
      <c r="PIM18" s="11"/>
      <c r="PIN18" s="11"/>
      <c r="PIO18" s="11"/>
      <c r="PIP18" s="11"/>
      <c r="PIQ18" s="11"/>
      <c r="PIR18" s="11"/>
      <c r="PIS18" s="11"/>
      <c r="PIT18" s="11"/>
      <c r="PIU18" s="11"/>
      <c r="PIV18" s="11"/>
      <c r="PIW18" s="11"/>
      <c r="PIX18" s="11"/>
      <c r="PIY18" s="11"/>
      <c r="PIZ18" s="11"/>
      <c r="PJA18" s="11"/>
      <c r="PJB18" s="11"/>
      <c r="PJC18" s="11"/>
      <c r="PJD18" s="11"/>
      <c r="PJE18" s="11"/>
      <c r="PJF18" s="11"/>
      <c r="PJG18" s="11"/>
      <c r="PJH18" s="11"/>
      <c r="PJI18" s="11"/>
      <c r="PJJ18" s="11"/>
      <c r="PJK18" s="11"/>
      <c r="PJL18" s="11"/>
      <c r="PJM18" s="11"/>
      <c r="PJN18" s="11"/>
      <c r="PJO18" s="11"/>
      <c r="PJP18" s="11"/>
      <c r="PJQ18" s="11"/>
      <c r="PJR18" s="11"/>
      <c r="PJS18" s="11"/>
      <c r="PJT18" s="11"/>
      <c r="PJU18" s="11"/>
      <c r="PJV18" s="11"/>
      <c r="PJW18" s="11"/>
      <c r="PJX18" s="11"/>
      <c r="PJY18" s="11"/>
      <c r="PJZ18" s="11"/>
      <c r="PKA18" s="11"/>
      <c r="PKB18" s="11"/>
      <c r="PKC18" s="11"/>
      <c r="PKD18" s="11"/>
      <c r="PKE18" s="11"/>
      <c r="PKF18" s="11"/>
      <c r="PKG18" s="11"/>
      <c r="PKH18" s="11"/>
      <c r="PKI18" s="11"/>
      <c r="PKJ18" s="11"/>
      <c r="PKK18" s="11"/>
      <c r="PKL18" s="11"/>
      <c r="PKM18" s="11"/>
      <c r="PKN18" s="11"/>
      <c r="PKO18" s="11"/>
      <c r="PKP18" s="11"/>
      <c r="PKQ18" s="11"/>
      <c r="PKR18" s="11"/>
      <c r="PKS18" s="11"/>
      <c r="PKT18" s="11"/>
      <c r="PKU18" s="11"/>
      <c r="PKV18" s="11"/>
      <c r="PKW18" s="11"/>
      <c r="PKX18" s="11"/>
      <c r="PKY18" s="11"/>
      <c r="PKZ18" s="11"/>
      <c r="PLA18" s="11"/>
      <c r="PLB18" s="11"/>
      <c r="PLC18" s="11"/>
      <c r="PLD18" s="11"/>
      <c r="PLE18" s="11"/>
      <c r="PLF18" s="11"/>
      <c r="PLG18" s="11"/>
      <c r="PLH18" s="11"/>
      <c r="PLI18" s="11"/>
      <c r="PLJ18" s="11"/>
      <c r="PLK18" s="11"/>
      <c r="PLL18" s="11"/>
      <c r="PLM18" s="11"/>
      <c r="PLN18" s="11"/>
      <c r="PLO18" s="11"/>
      <c r="PLP18" s="11"/>
      <c r="PLQ18" s="11"/>
      <c r="PLR18" s="11"/>
      <c r="PLS18" s="11"/>
      <c r="PLT18" s="11"/>
      <c r="PLU18" s="11"/>
      <c r="PLV18" s="11"/>
      <c r="PLW18" s="11"/>
      <c r="PLX18" s="11"/>
      <c r="PLY18" s="11"/>
      <c r="PLZ18" s="11"/>
      <c r="PMA18" s="11"/>
      <c r="PMB18" s="11"/>
      <c r="PMC18" s="11"/>
      <c r="PMD18" s="11"/>
      <c r="PME18" s="11"/>
      <c r="PMF18" s="11"/>
      <c r="PMG18" s="11"/>
      <c r="PMH18" s="11"/>
      <c r="PMI18" s="11"/>
      <c r="PMJ18" s="11"/>
      <c r="PMK18" s="11"/>
      <c r="PML18" s="11"/>
      <c r="PMM18" s="11"/>
      <c r="PMN18" s="11"/>
      <c r="PMO18" s="11"/>
      <c r="PMP18" s="11"/>
      <c r="PMQ18" s="11"/>
      <c r="PMR18" s="11"/>
      <c r="PMS18" s="11"/>
      <c r="PMT18" s="11"/>
      <c r="PMU18" s="11"/>
      <c r="PMV18" s="11"/>
      <c r="PMW18" s="11"/>
      <c r="PMX18" s="11"/>
      <c r="PMY18" s="11"/>
      <c r="PMZ18" s="11"/>
      <c r="PNA18" s="11"/>
      <c r="PNB18" s="11"/>
      <c r="PNC18" s="11"/>
      <c r="PND18" s="11"/>
      <c r="PNE18" s="11"/>
      <c r="PNF18" s="11"/>
      <c r="PNG18" s="11"/>
      <c r="PNH18" s="11"/>
      <c r="PNI18" s="11"/>
      <c r="PNJ18" s="11"/>
      <c r="PNK18" s="11"/>
      <c r="PNL18" s="11"/>
      <c r="PNM18" s="11"/>
      <c r="PNN18" s="11"/>
      <c r="PNO18" s="11"/>
      <c r="PNP18" s="11"/>
      <c r="PNQ18" s="11"/>
      <c r="PNR18" s="11"/>
      <c r="PNS18" s="11"/>
      <c r="PNT18" s="11"/>
      <c r="PNU18" s="11"/>
      <c r="PNV18" s="11"/>
      <c r="PNW18" s="11"/>
      <c r="PNX18" s="11"/>
      <c r="PNY18" s="11"/>
      <c r="PNZ18" s="11"/>
      <c r="POA18" s="11"/>
      <c r="POB18" s="11"/>
      <c r="POC18" s="11"/>
      <c r="POD18" s="11"/>
      <c r="POE18" s="11"/>
      <c r="POF18" s="11"/>
      <c r="POG18" s="11"/>
      <c r="POH18" s="11"/>
      <c r="POI18" s="11"/>
      <c r="POJ18" s="11"/>
      <c r="POK18" s="11"/>
      <c r="POL18" s="11"/>
      <c r="POM18" s="11"/>
      <c r="PON18" s="11"/>
      <c r="POO18" s="11"/>
      <c r="POP18" s="11"/>
      <c r="POQ18" s="11"/>
      <c r="POR18" s="11"/>
      <c r="POS18" s="11"/>
      <c r="POT18" s="11"/>
      <c r="POU18" s="11"/>
      <c r="POV18" s="11"/>
      <c r="POW18" s="11"/>
      <c r="POX18" s="11"/>
      <c r="POY18" s="11"/>
      <c r="POZ18" s="11"/>
      <c r="PPA18" s="11"/>
      <c r="PPB18" s="11"/>
      <c r="PPC18" s="11"/>
      <c r="PPD18" s="11"/>
      <c r="PPE18" s="11"/>
      <c r="PPF18" s="11"/>
      <c r="PPG18" s="11"/>
      <c r="PPH18" s="11"/>
      <c r="PPI18" s="11"/>
      <c r="PPJ18" s="11"/>
      <c r="PPK18" s="11"/>
      <c r="PPL18" s="11"/>
      <c r="PPM18" s="11"/>
      <c r="PPN18" s="11"/>
      <c r="PPO18" s="11"/>
      <c r="PPP18" s="11"/>
      <c r="PPQ18" s="11"/>
      <c r="PPR18" s="11"/>
      <c r="PPS18" s="11"/>
      <c r="PPT18" s="11"/>
      <c r="PPU18" s="11"/>
      <c r="PPV18" s="11"/>
      <c r="PPW18" s="11"/>
      <c r="PPX18" s="11"/>
      <c r="PPY18" s="11"/>
      <c r="PPZ18" s="11"/>
      <c r="PQA18" s="11"/>
      <c r="PQB18" s="11"/>
      <c r="PQC18" s="11"/>
      <c r="PQD18" s="11"/>
      <c r="PQE18" s="11"/>
      <c r="PQF18" s="11"/>
      <c r="PQG18" s="11"/>
      <c r="PQH18" s="11"/>
      <c r="PQI18" s="11"/>
      <c r="PQJ18" s="11"/>
      <c r="PQK18" s="11"/>
      <c r="PQL18" s="11"/>
      <c r="PQM18" s="11"/>
      <c r="PQN18" s="11"/>
      <c r="PQO18" s="11"/>
      <c r="PQP18" s="11"/>
      <c r="PQQ18" s="11"/>
      <c r="PQR18" s="11"/>
      <c r="PQS18" s="11"/>
      <c r="PQT18" s="11"/>
      <c r="PQU18" s="11"/>
      <c r="PQV18" s="11"/>
      <c r="PQW18" s="11"/>
      <c r="PQX18" s="11"/>
      <c r="PQY18" s="11"/>
      <c r="PQZ18" s="11"/>
      <c r="PRA18" s="11"/>
      <c r="PRB18" s="11"/>
      <c r="PRC18" s="11"/>
      <c r="PRD18" s="11"/>
      <c r="PRE18" s="11"/>
      <c r="PRF18" s="11"/>
      <c r="PRG18" s="11"/>
      <c r="PRH18" s="11"/>
      <c r="PRI18" s="11"/>
      <c r="PRJ18" s="11"/>
      <c r="PRK18" s="11"/>
      <c r="PRL18" s="11"/>
      <c r="PRM18" s="11"/>
      <c r="PRN18" s="11"/>
      <c r="PRO18" s="11"/>
      <c r="PRP18" s="11"/>
      <c r="PRQ18" s="11"/>
      <c r="PRR18" s="11"/>
      <c r="PRS18" s="11"/>
      <c r="PRT18" s="11"/>
      <c r="PRU18" s="11"/>
      <c r="PRV18" s="11"/>
      <c r="PRW18" s="11"/>
      <c r="PRX18" s="11"/>
      <c r="PRY18" s="11"/>
      <c r="PRZ18" s="11"/>
      <c r="PSA18" s="11"/>
      <c r="PSB18" s="11"/>
      <c r="PSC18" s="11"/>
      <c r="PSD18" s="11"/>
      <c r="PSE18" s="11"/>
      <c r="PSF18" s="11"/>
      <c r="PSG18" s="11"/>
      <c r="PSH18" s="11"/>
      <c r="PSI18" s="11"/>
      <c r="PSJ18" s="11"/>
      <c r="PSK18" s="11"/>
      <c r="PSL18" s="11"/>
      <c r="PSM18" s="11"/>
      <c r="PSN18" s="11"/>
      <c r="PSO18" s="11"/>
      <c r="PSP18" s="11"/>
      <c r="PSQ18" s="11"/>
      <c r="PSR18" s="11"/>
      <c r="PSS18" s="11"/>
      <c r="PST18" s="11"/>
      <c r="PSU18" s="11"/>
      <c r="PSV18" s="11"/>
      <c r="PSW18" s="11"/>
      <c r="PSX18" s="11"/>
      <c r="PSY18" s="11"/>
      <c r="PSZ18" s="11"/>
      <c r="PTA18" s="11"/>
      <c r="PTB18" s="11"/>
      <c r="PTC18" s="11"/>
      <c r="PTD18" s="11"/>
      <c r="PTE18" s="11"/>
      <c r="PTF18" s="11"/>
      <c r="PTG18" s="11"/>
      <c r="PTH18" s="11"/>
      <c r="PTI18" s="11"/>
      <c r="PTJ18" s="11"/>
      <c r="PTK18" s="11"/>
      <c r="PTL18" s="11"/>
      <c r="PTM18" s="11"/>
      <c r="PTN18" s="11"/>
      <c r="PTO18" s="11"/>
      <c r="PTP18" s="11"/>
      <c r="PTQ18" s="11"/>
      <c r="PTR18" s="11"/>
      <c r="PTS18" s="11"/>
      <c r="PTT18" s="11"/>
      <c r="PTU18" s="11"/>
      <c r="PTV18" s="11"/>
      <c r="PTW18" s="11"/>
      <c r="PTX18" s="11"/>
      <c r="PTY18" s="11"/>
      <c r="PTZ18" s="11"/>
      <c r="PUA18" s="11"/>
      <c r="PUB18" s="11"/>
      <c r="PUC18" s="11"/>
      <c r="PUD18" s="11"/>
      <c r="PUE18" s="11"/>
      <c r="PUF18" s="11"/>
      <c r="PUG18" s="11"/>
      <c r="PUH18" s="11"/>
      <c r="PUI18" s="11"/>
      <c r="PUJ18" s="11"/>
      <c r="PUK18" s="11"/>
      <c r="PUL18" s="11"/>
      <c r="PUM18" s="11"/>
      <c r="PUN18" s="11"/>
      <c r="PUO18" s="11"/>
      <c r="PUP18" s="11"/>
      <c r="PUQ18" s="11"/>
      <c r="PUR18" s="11"/>
      <c r="PUS18" s="11"/>
      <c r="PUT18" s="11"/>
      <c r="PUU18" s="11"/>
      <c r="PUV18" s="11"/>
      <c r="PUW18" s="11"/>
      <c r="PUX18" s="11"/>
      <c r="PUY18" s="11"/>
      <c r="PUZ18" s="11"/>
      <c r="PVA18" s="11"/>
      <c r="PVB18" s="11"/>
      <c r="PVC18" s="11"/>
      <c r="PVD18" s="11"/>
      <c r="PVE18" s="11"/>
      <c r="PVF18" s="11"/>
      <c r="PVG18" s="11"/>
      <c r="PVH18" s="11"/>
      <c r="PVI18" s="11"/>
      <c r="PVJ18" s="11"/>
      <c r="PVK18" s="11"/>
      <c r="PVL18" s="11"/>
      <c r="PVM18" s="11"/>
      <c r="PVN18" s="11"/>
      <c r="PVO18" s="11"/>
      <c r="PVP18" s="11"/>
      <c r="PVQ18" s="11"/>
      <c r="PVR18" s="11"/>
      <c r="PVS18" s="11"/>
      <c r="PVT18" s="11"/>
      <c r="PVU18" s="11"/>
      <c r="PVV18" s="11"/>
      <c r="PVW18" s="11"/>
      <c r="PVX18" s="11"/>
      <c r="PVY18" s="11"/>
      <c r="PVZ18" s="11"/>
      <c r="PWA18" s="11"/>
      <c r="PWB18" s="11"/>
      <c r="PWC18" s="11"/>
      <c r="PWD18" s="11"/>
      <c r="PWE18" s="11"/>
      <c r="PWF18" s="11"/>
      <c r="PWG18" s="11"/>
      <c r="PWH18" s="11"/>
      <c r="PWI18" s="11"/>
      <c r="PWJ18" s="11"/>
      <c r="PWK18" s="11"/>
      <c r="PWL18" s="11"/>
      <c r="PWM18" s="11"/>
      <c r="PWN18" s="11"/>
      <c r="PWO18" s="11"/>
      <c r="PWP18" s="11"/>
      <c r="PWQ18" s="11"/>
      <c r="PWR18" s="11"/>
      <c r="PWS18" s="11"/>
      <c r="PWT18" s="11"/>
      <c r="PWU18" s="11"/>
      <c r="PWV18" s="11"/>
      <c r="PWW18" s="11"/>
      <c r="PWX18" s="11"/>
      <c r="PWY18" s="11"/>
      <c r="PWZ18" s="11"/>
      <c r="PXA18" s="11"/>
      <c r="PXB18" s="11"/>
      <c r="PXC18" s="11"/>
      <c r="PXD18" s="11"/>
      <c r="PXE18" s="11"/>
      <c r="PXF18" s="11"/>
      <c r="PXG18" s="11"/>
      <c r="PXH18" s="11"/>
      <c r="PXI18" s="11"/>
      <c r="PXJ18" s="11"/>
      <c r="PXK18" s="11"/>
      <c r="PXL18" s="11"/>
      <c r="PXM18" s="11"/>
      <c r="PXN18" s="11"/>
      <c r="PXO18" s="11"/>
      <c r="PXP18" s="11"/>
      <c r="PXQ18" s="11"/>
      <c r="PXR18" s="11"/>
      <c r="PXS18" s="11"/>
      <c r="PXT18" s="11"/>
      <c r="PXU18" s="11"/>
      <c r="PXV18" s="11"/>
      <c r="PXW18" s="11"/>
      <c r="PXX18" s="11"/>
      <c r="PXY18" s="11"/>
      <c r="PXZ18" s="11"/>
      <c r="PYA18" s="11"/>
      <c r="PYB18" s="11"/>
      <c r="PYC18" s="11"/>
      <c r="PYD18" s="11"/>
      <c r="PYE18" s="11"/>
      <c r="PYF18" s="11"/>
      <c r="PYG18" s="11"/>
      <c r="PYH18" s="11"/>
      <c r="PYI18" s="11"/>
      <c r="PYJ18" s="11"/>
      <c r="PYK18" s="11"/>
      <c r="PYL18" s="11"/>
      <c r="PYM18" s="11"/>
      <c r="PYN18" s="11"/>
      <c r="PYO18" s="11"/>
      <c r="PYP18" s="11"/>
      <c r="PYQ18" s="11"/>
      <c r="PYR18" s="11"/>
      <c r="PYS18" s="11"/>
      <c r="PYT18" s="11"/>
      <c r="PYU18" s="11"/>
      <c r="PYV18" s="11"/>
      <c r="PYW18" s="11"/>
      <c r="PYX18" s="11"/>
      <c r="PYY18" s="11"/>
      <c r="PYZ18" s="11"/>
      <c r="PZA18" s="11"/>
      <c r="PZB18" s="11"/>
      <c r="PZC18" s="11"/>
      <c r="PZD18" s="11"/>
      <c r="PZE18" s="11"/>
      <c r="PZF18" s="11"/>
      <c r="PZG18" s="11"/>
      <c r="PZH18" s="11"/>
      <c r="PZI18" s="11"/>
      <c r="PZJ18" s="11"/>
      <c r="PZK18" s="11"/>
      <c r="PZL18" s="11"/>
      <c r="PZM18" s="11"/>
      <c r="PZN18" s="11"/>
      <c r="PZO18" s="11"/>
      <c r="PZP18" s="11"/>
      <c r="PZQ18" s="11"/>
      <c r="PZR18" s="11"/>
      <c r="PZS18" s="11"/>
      <c r="PZT18" s="11"/>
      <c r="PZU18" s="11"/>
      <c r="PZV18" s="11"/>
      <c r="PZW18" s="11"/>
      <c r="PZX18" s="11"/>
      <c r="PZY18" s="11"/>
      <c r="PZZ18" s="11"/>
      <c r="QAA18" s="11"/>
      <c r="QAB18" s="11"/>
      <c r="QAC18" s="11"/>
      <c r="QAD18" s="11"/>
      <c r="QAE18" s="11"/>
      <c r="QAF18" s="11"/>
      <c r="QAG18" s="11"/>
      <c r="QAH18" s="11"/>
      <c r="QAI18" s="11"/>
      <c r="QAJ18" s="11"/>
      <c r="QAK18" s="11"/>
      <c r="QAL18" s="11"/>
      <c r="QAM18" s="11"/>
      <c r="QAN18" s="11"/>
      <c r="QAO18" s="11"/>
      <c r="QAP18" s="11"/>
      <c r="QAQ18" s="11"/>
      <c r="QAR18" s="11"/>
      <c r="QAS18" s="11"/>
      <c r="QAT18" s="11"/>
      <c r="QAU18" s="11"/>
      <c r="QAV18" s="11"/>
      <c r="QAW18" s="11"/>
      <c r="QAX18" s="11"/>
      <c r="QAY18" s="11"/>
      <c r="QAZ18" s="11"/>
      <c r="QBA18" s="11"/>
      <c r="QBB18" s="11"/>
      <c r="QBC18" s="11"/>
      <c r="QBD18" s="11"/>
      <c r="QBE18" s="11"/>
      <c r="QBF18" s="11"/>
      <c r="QBG18" s="11"/>
      <c r="QBH18" s="11"/>
      <c r="QBI18" s="11"/>
      <c r="QBJ18" s="11"/>
      <c r="QBK18" s="11"/>
      <c r="QBL18" s="11"/>
      <c r="QBM18" s="11"/>
      <c r="QBN18" s="11"/>
      <c r="QBO18" s="11"/>
      <c r="QBP18" s="11"/>
      <c r="QBQ18" s="11"/>
      <c r="QBR18" s="11"/>
      <c r="QBS18" s="11"/>
      <c r="QBT18" s="11"/>
      <c r="QBU18" s="11"/>
      <c r="QBV18" s="11"/>
      <c r="QBW18" s="11"/>
      <c r="QBX18" s="11"/>
      <c r="QBY18" s="11"/>
      <c r="QBZ18" s="11"/>
      <c r="QCA18" s="11"/>
      <c r="QCB18" s="11"/>
      <c r="QCC18" s="11"/>
      <c r="QCD18" s="11"/>
      <c r="QCE18" s="11"/>
      <c r="QCF18" s="11"/>
      <c r="QCG18" s="11"/>
      <c r="QCH18" s="11"/>
      <c r="QCI18" s="11"/>
      <c r="QCJ18" s="11"/>
      <c r="QCK18" s="11"/>
      <c r="QCL18" s="11"/>
      <c r="QCM18" s="11"/>
      <c r="QCN18" s="11"/>
      <c r="QCO18" s="11"/>
      <c r="QCP18" s="11"/>
      <c r="QCQ18" s="11"/>
      <c r="QCR18" s="11"/>
      <c r="QCS18" s="11"/>
      <c r="QCT18" s="11"/>
      <c r="QCU18" s="11"/>
      <c r="QCV18" s="11"/>
      <c r="QCW18" s="11"/>
      <c r="QCX18" s="11"/>
      <c r="QCY18" s="11"/>
      <c r="QCZ18" s="11"/>
      <c r="QDA18" s="11"/>
      <c r="QDB18" s="11"/>
      <c r="QDC18" s="11"/>
      <c r="QDD18" s="11"/>
      <c r="QDE18" s="11"/>
      <c r="QDF18" s="11"/>
      <c r="QDG18" s="11"/>
      <c r="QDH18" s="11"/>
      <c r="QDI18" s="11"/>
      <c r="QDJ18" s="11"/>
      <c r="QDK18" s="11"/>
      <c r="QDL18" s="11"/>
      <c r="QDM18" s="11"/>
      <c r="QDN18" s="11"/>
      <c r="QDO18" s="11"/>
      <c r="QDP18" s="11"/>
      <c r="QDQ18" s="11"/>
      <c r="QDR18" s="11"/>
      <c r="QDS18" s="11"/>
      <c r="QDT18" s="11"/>
      <c r="QDU18" s="11"/>
      <c r="QDV18" s="11"/>
      <c r="QDW18" s="11"/>
      <c r="QDX18" s="11"/>
      <c r="QDY18" s="11"/>
      <c r="QDZ18" s="11"/>
      <c r="QEA18" s="11"/>
      <c r="QEB18" s="11"/>
      <c r="QEC18" s="11"/>
      <c r="QED18" s="11"/>
      <c r="QEE18" s="11"/>
      <c r="QEF18" s="11"/>
      <c r="QEG18" s="11"/>
      <c r="QEH18" s="11"/>
      <c r="QEI18" s="11"/>
      <c r="QEJ18" s="11"/>
      <c r="QEK18" s="11"/>
      <c r="QEL18" s="11"/>
      <c r="QEM18" s="11"/>
      <c r="QEN18" s="11"/>
      <c r="QEO18" s="11"/>
      <c r="QEP18" s="11"/>
      <c r="QEQ18" s="11"/>
      <c r="QER18" s="11"/>
      <c r="QES18" s="11"/>
      <c r="QET18" s="11"/>
      <c r="QEU18" s="11"/>
      <c r="QEV18" s="11"/>
      <c r="QEW18" s="11"/>
      <c r="QEX18" s="11"/>
      <c r="QEY18" s="11"/>
      <c r="QEZ18" s="11"/>
      <c r="QFA18" s="11"/>
      <c r="QFB18" s="11"/>
      <c r="QFC18" s="11"/>
      <c r="QFD18" s="11"/>
      <c r="QFE18" s="11"/>
      <c r="QFF18" s="11"/>
      <c r="QFG18" s="11"/>
      <c r="QFH18" s="11"/>
      <c r="QFI18" s="11"/>
      <c r="QFJ18" s="11"/>
      <c r="QFK18" s="11"/>
      <c r="QFL18" s="11"/>
      <c r="QFM18" s="11"/>
      <c r="QFN18" s="11"/>
      <c r="QFO18" s="11"/>
      <c r="QFP18" s="11"/>
      <c r="QFQ18" s="11"/>
      <c r="QFR18" s="11"/>
      <c r="QFS18" s="11"/>
      <c r="QFT18" s="11"/>
      <c r="QFU18" s="11"/>
      <c r="QFV18" s="11"/>
      <c r="QFW18" s="11"/>
      <c r="QFX18" s="11"/>
      <c r="QFY18" s="11"/>
      <c r="QFZ18" s="11"/>
      <c r="QGA18" s="11"/>
      <c r="QGB18" s="11"/>
      <c r="QGC18" s="11"/>
      <c r="QGD18" s="11"/>
      <c r="QGE18" s="11"/>
      <c r="QGF18" s="11"/>
      <c r="QGG18" s="11"/>
      <c r="QGH18" s="11"/>
      <c r="QGI18" s="11"/>
      <c r="QGJ18" s="11"/>
      <c r="QGK18" s="11"/>
      <c r="QGL18" s="11"/>
      <c r="QGM18" s="11"/>
      <c r="QGN18" s="11"/>
      <c r="QGO18" s="11"/>
      <c r="QGP18" s="11"/>
      <c r="QGQ18" s="11"/>
      <c r="QGR18" s="11"/>
      <c r="QGS18" s="11"/>
      <c r="QGT18" s="11"/>
      <c r="QGU18" s="11"/>
      <c r="QGV18" s="11"/>
      <c r="QGW18" s="11"/>
      <c r="QGX18" s="11"/>
      <c r="QGY18" s="11"/>
      <c r="QGZ18" s="11"/>
      <c r="QHA18" s="11"/>
      <c r="QHB18" s="11"/>
      <c r="QHC18" s="11"/>
      <c r="QHD18" s="11"/>
      <c r="QHE18" s="11"/>
      <c r="QHF18" s="11"/>
      <c r="QHG18" s="11"/>
      <c r="QHH18" s="11"/>
      <c r="QHI18" s="11"/>
      <c r="QHJ18" s="11"/>
      <c r="QHK18" s="11"/>
      <c r="QHL18" s="11"/>
      <c r="QHM18" s="11"/>
      <c r="QHN18" s="11"/>
      <c r="QHO18" s="11"/>
      <c r="QHP18" s="11"/>
      <c r="QHQ18" s="11"/>
      <c r="QHR18" s="11"/>
      <c r="QHS18" s="11"/>
      <c r="QHT18" s="11"/>
      <c r="QHU18" s="11"/>
      <c r="QHV18" s="11"/>
      <c r="QHW18" s="11"/>
      <c r="QHX18" s="11"/>
      <c r="QHY18" s="11"/>
      <c r="QHZ18" s="11"/>
      <c r="QIA18" s="11"/>
      <c r="QIB18" s="11"/>
      <c r="QIC18" s="11"/>
      <c r="QID18" s="11"/>
      <c r="QIE18" s="11"/>
      <c r="QIF18" s="11"/>
      <c r="QIG18" s="11"/>
      <c r="QIH18" s="11"/>
      <c r="QII18" s="11"/>
      <c r="QIJ18" s="11"/>
      <c r="QIK18" s="11"/>
      <c r="QIL18" s="11"/>
      <c r="QIM18" s="11"/>
      <c r="QIN18" s="11"/>
      <c r="QIO18" s="11"/>
      <c r="QIP18" s="11"/>
      <c r="QIQ18" s="11"/>
      <c r="QIR18" s="11"/>
      <c r="QIS18" s="11"/>
      <c r="QIT18" s="11"/>
      <c r="QIU18" s="11"/>
      <c r="QIV18" s="11"/>
      <c r="QIW18" s="11"/>
      <c r="QIX18" s="11"/>
      <c r="QIY18" s="11"/>
      <c r="QIZ18" s="11"/>
      <c r="QJA18" s="11"/>
      <c r="QJB18" s="11"/>
      <c r="QJC18" s="11"/>
      <c r="QJD18" s="11"/>
      <c r="QJE18" s="11"/>
      <c r="QJF18" s="11"/>
      <c r="QJG18" s="11"/>
      <c r="QJH18" s="11"/>
      <c r="QJI18" s="11"/>
      <c r="QJJ18" s="11"/>
      <c r="QJK18" s="11"/>
      <c r="QJL18" s="11"/>
      <c r="QJM18" s="11"/>
      <c r="QJN18" s="11"/>
      <c r="QJO18" s="11"/>
      <c r="QJP18" s="11"/>
      <c r="QJQ18" s="11"/>
      <c r="QJR18" s="11"/>
      <c r="QJS18" s="11"/>
      <c r="QJT18" s="11"/>
      <c r="QJU18" s="11"/>
      <c r="QJV18" s="11"/>
      <c r="QJW18" s="11"/>
      <c r="QJX18" s="11"/>
      <c r="QJY18" s="11"/>
      <c r="QJZ18" s="11"/>
      <c r="QKA18" s="11"/>
      <c r="QKB18" s="11"/>
      <c r="QKC18" s="11"/>
      <c r="QKD18" s="11"/>
      <c r="QKE18" s="11"/>
      <c r="QKF18" s="11"/>
      <c r="QKG18" s="11"/>
      <c r="QKH18" s="11"/>
      <c r="QKI18" s="11"/>
      <c r="QKJ18" s="11"/>
      <c r="QKK18" s="11"/>
      <c r="QKL18" s="11"/>
      <c r="QKM18" s="11"/>
      <c r="QKN18" s="11"/>
      <c r="QKO18" s="11"/>
      <c r="QKP18" s="11"/>
      <c r="QKQ18" s="11"/>
      <c r="QKR18" s="11"/>
      <c r="QKS18" s="11"/>
      <c r="QKT18" s="11"/>
      <c r="QKU18" s="11"/>
      <c r="QKV18" s="11"/>
      <c r="QKW18" s="11"/>
      <c r="QKX18" s="11"/>
      <c r="QKY18" s="11"/>
      <c r="QKZ18" s="11"/>
      <c r="QLA18" s="11"/>
      <c r="QLB18" s="11"/>
      <c r="QLC18" s="11"/>
      <c r="QLD18" s="11"/>
      <c r="QLE18" s="11"/>
      <c r="QLF18" s="11"/>
      <c r="QLG18" s="11"/>
      <c r="QLH18" s="11"/>
      <c r="QLI18" s="11"/>
      <c r="QLJ18" s="11"/>
      <c r="QLK18" s="11"/>
      <c r="QLL18" s="11"/>
      <c r="QLM18" s="11"/>
      <c r="QLN18" s="11"/>
      <c r="QLO18" s="11"/>
      <c r="QLP18" s="11"/>
      <c r="QLQ18" s="11"/>
      <c r="QLR18" s="11"/>
      <c r="QLS18" s="11"/>
      <c r="QLT18" s="11"/>
      <c r="QLU18" s="11"/>
      <c r="QLV18" s="11"/>
      <c r="QLW18" s="11"/>
      <c r="QLX18" s="11"/>
      <c r="QLY18" s="11"/>
      <c r="QLZ18" s="11"/>
      <c r="QMA18" s="11"/>
      <c r="QMB18" s="11"/>
      <c r="QMC18" s="11"/>
      <c r="QMD18" s="11"/>
      <c r="QME18" s="11"/>
      <c r="QMF18" s="11"/>
      <c r="QMG18" s="11"/>
      <c r="QMH18" s="11"/>
      <c r="QMI18" s="11"/>
      <c r="QMJ18" s="11"/>
      <c r="QMK18" s="11"/>
      <c r="QML18" s="11"/>
      <c r="QMM18" s="11"/>
      <c r="QMN18" s="11"/>
      <c r="QMO18" s="11"/>
      <c r="QMP18" s="11"/>
      <c r="QMQ18" s="11"/>
      <c r="QMR18" s="11"/>
      <c r="QMS18" s="11"/>
      <c r="QMT18" s="11"/>
      <c r="QMU18" s="11"/>
      <c r="QMV18" s="11"/>
      <c r="QMW18" s="11"/>
      <c r="QMX18" s="11"/>
      <c r="QMY18" s="11"/>
      <c r="QMZ18" s="11"/>
      <c r="QNA18" s="11"/>
      <c r="QNB18" s="11"/>
      <c r="QNC18" s="11"/>
      <c r="QND18" s="11"/>
      <c r="QNE18" s="11"/>
      <c r="QNF18" s="11"/>
      <c r="QNG18" s="11"/>
      <c r="QNH18" s="11"/>
      <c r="QNI18" s="11"/>
      <c r="QNJ18" s="11"/>
      <c r="QNK18" s="11"/>
      <c r="QNL18" s="11"/>
      <c r="QNM18" s="11"/>
      <c r="QNN18" s="11"/>
      <c r="QNO18" s="11"/>
      <c r="QNP18" s="11"/>
      <c r="QNQ18" s="11"/>
      <c r="QNR18" s="11"/>
      <c r="QNS18" s="11"/>
      <c r="QNT18" s="11"/>
      <c r="QNU18" s="11"/>
      <c r="QNV18" s="11"/>
      <c r="QNW18" s="11"/>
      <c r="QNX18" s="11"/>
      <c r="QNY18" s="11"/>
      <c r="QNZ18" s="11"/>
      <c r="QOA18" s="11"/>
      <c r="QOB18" s="11"/>
      <c r="QOC18" s="11"/>
      <c r="QOD18" s="11"/>
      <c r="QOE18" s="11"/>
      <c r="QOF18" s="11"/>
      <c r="QOG18" s="11"/>
      <c r="QOH18" s="11"/>
      <c r="QOI18" s="11"/>
      <c r="QOJ18" s="11"/>
      <c r="QOK18" s="11"/>
      <c r="QOL18" s="11"/>
      <c r="QOM18" s="11"/>
      <c r="QON18" s="11"/>
      <c r="QOO18" s="11"/>
      <c r="QOP18" s="11"/>
      <c r="QOQ18" s="11"/>
      <c r="QOR18" s="11"/>
      <c r="QOS18" s="11"/>
      <c r="QOT18" s="11"/>
      <c r="QOU18" s="11"/>
      <c r="QOV18" s="11"/>
      <c r="QOW18" s="11"/>
      <c r="QOX18" s="11"/>
      <c r="QOY18" s="11"/>
      <c r="QOZ18" s="11"/>
      <c r="QPA18" s="11"/>
      <c r="QPB18" s="11"/>
      <c r="QPC18" s="11"/>
      <c r="QPD18" s="11"/>
      <c r="QPE18" s="11"/>
      <c r="QPF18" s="11"/>
      <c r="QPG18" s="11"/>
      <c r="QPH18" s="11"/>
      <c r="QPI18" s="11"/>
      <c r="QPJ18" s="11"/>
      <c r="QPK18" s="11"/>
      <c r="QPL18" s="11"/>
      <c r="QPM18" s="11"/>
      <c r="QPN18" s="11"/>
      <c r="QPO18" s="11"/>
      <c r="QPP18" s="11"/>
      <c r="QPQ18" s="11"/>
      <c r="QPR18" s="11"/>
      <c r="QPS18" s="11"/>
      <c r="QPT18" s="11"/>
      <c r="QPU18" s="11"/>
      <c r="QPV18" s="11"/>
      <c r="QPW18" s="11"/>
      <c r="QPX18" s="11"/>
      <c r="QPY18" s="11"/>
      <c r="QPZ18" s="11"/>
      <c r="QQA18" s="11"/>
      <c r="QQB18" s="11"/>
      <c r="QQC18" s="11"/>
      <c r="QQD18" s="11"/>
      <c r="QQE18" s="11"/>
      <c r="QQF18" s="11"/>
      <c r="QQG18" s="11"/>
      <c r="QQH18" s="11"/>
      <c r="QQI18" s="11"/>
      <c r="QQJ18" s="11"/>
      <c r="QQK18" s="11"/>
      <c r="QQL18" s="11"/>
      <c r="QQM18" s="11"/>
      <c r="QQN18" s="11"/>
      <c r="QQO18" s="11"/>
      <c r="QQP18" s="11"/>
      <c r="QQQ18" s="11"/>
      <c r="QQR18" s="11"/>
      <c r="QQS18" s="11"/>
      <c r="QQT18" s="11"/>
      <c r="QQU18" s="11"/>
      <c r="QQV18" s="11"/>
      <c r="QQW18" s="11"/>
      <c r="QQX18" s="11"/>
      <c r="QQY18" s="11"/>
      <c r="QQZ18" s="11"/>
      <c r="QRA18" s="11"/>
      <c r="QRB18" s="11"/>
      <c r="QRC18" s="11"/>
      <c r="QRD18" s="11"/>
      <c r="QRE18" s="11"/>
      <c r="QRF18" s="11"/>
      <c r="QRG18" s="11"/>
      <c r="QRH18" s="11"/>
      <c r="QRI18" s="11"/>
      <c r="QRJ18" s="11"/>
      <c r="QRK18" s="11"/>
      <c r="QRL18" s="11"/>
      <c r="QRM18" s="11"/>
      <c r="QRN18" s="11"/>
      <c r="QRO18" s="11"/>
      <c r="QRP18" s="11"/>
      <c r="QRQ18" s="11"/>
      <c r="QRR18" s="11"/>
      <c r="QRS18" s="11"/>
      <c r="QRT18" s="11"/>
      <c r="QRU18" s="11"/>
      <c r="QRV18" s="11"/>
      <c r="QRW18" s="11"/>
      <c r="QRX18" s="11"/>
      <c r="QRY18" s="11"/>
      <c r="QRZ18" s="11"/>
      <c r="QSA18" s="11"/>
      <c r="QSB18" s="11"/>
      <c r="QSC18" s="11"/>
      <c r="QSD18" s="11"/>
      <c r="QSE18" s="11"/>
      <c r="QSF18" s="11"/>
      <c r="QSG18" s="11"/>
      <c r="QSH18" s="11"/>
      <c r="QSI18" s="11"/>
      <c r="QSJ18" s="11"/>
      <c r="QSK18" s="11"/>
      <c r="QSL18" s="11"/>
      <c r="QSM18" s="11"/>
      <c r="QSN18" s="11"/>
      <c r="QSO18" s="11"/>
      <c r="QSP18" s="11"/>
      <c r="QSQ18" s="11"/>
      <c r="QSR18" s="11"/>
      <c r="QSS18" s="11"/>
      <c r="QST18" s="11"/>
      <c r="QSU18" s="11"/>
      <c r="QSV18" s="11"/>
      <c r="QSW18" s="11"/>
      <c r="QSX18" s="11"/>
      <c r="QSY18" s="11"/>
      <c r="QSZ18" s="11"/>
      <c r="QTA18" s="11"/>
      <c r="QTB18" s="11"/>
      <c r="QTC18" s="11"/>
      <c r="QTD18" s="11"/>
      <c r="QTE18" s="11"/>
      <c r="QTF18" s="11"/>
      <c r="QTG18" s="11"/>
      <c r="QTH18" s="11"/>
      <c r="QTI18" s="11"/>
      <c r="QTJ18" s="11"/>
      <c r="QTK18" s="11"/>
      <c r="QTL18" s="11"/>
      <c r="QTM18" s="11"/>
      <c r="QTN18" s="11"/>
      <c r="QTO18" s="11"/>
      <c r="QTP18" s="11"/>
      <c r="QTQ18" s="11"/>
      <c r="QTR18" s="11"/>
      <c r="QTS18" s="11"/>
      <c r="QTT18" s="11"/>
      <c r="QTU18" s="11"/>
      <c r="QTV18" s="11"/>
      <c r="QTW18" s="11"/>
      <c r="QTX18" s="11"/>
      <c r="QTY18" s="11"/>
      <c r="QTZ18" s="11"/>
      <c r="QUA18" s="11"/>
      <c r="QUB18" s="11"/>
      <c r="QUC18" s="11"/>
      <c r="QUD18" s="11"/>
      <c r="QUE18" s="11"/>
      <c r="QUF18" s="11"/>
      <c r="QUG18" s="11"/>
      <c r="QUH18" s="11"/>
      <c r="QUI18" s="11"/>
      <c r="QUJ18" s="11"/>
      <c r="QUK18" s="11"/>
      <c r="QUL18" s="11"/>
      <c r="QUM18" s="11"/>
      <c r="QUN18" s="11"/>
      <c r="QUO18" s="11"/>
      <c r="QUP18" s="11"/>
      <c r="QUQ18" s="11"/>
      <c r="QUR18" s="11"/>
      <c r="QUS18" s="11"/>
      <c r="QUT18" s="11"/>
      <c r="QUU18" s="11"/>
      <c r="QUV18" s="11"/>
      <c r="QUW18" s="11"/>
      <c r="QUX18" s="11"/>
      <c r="QUY18" s="11"/>
      <c r="QUZ18" s="11"/>
      <c r="QVA18" s="11"/>
      <c r="QVB18" s="11"/>
      <c r="QVC18" s="11"/>
      <c r="QVD18" s="11"/>
      <c r="QVE18" s="11"/>
      <c r="QVF18" s="11"/>
      <c r="QVG18" s="11"/>
      <c r="QVH18" s="11"/>
      <c r="QVI18" s="11"/>
      <c r="QVJ18" s="11"/>
      <c r="QVK18" s="11"/>
      <c r="QVL18" s="11"/>
      <c r="QVM18" s="11"/>
      <c r="QVN18" s="11"/>
      <c r="QVO18" s="11"/>
      <c r="QVP18" s="11"/>
      <c r="QVQ18" s="11"/>
      <c r="QVR18" s="11"/>
      <c r="QVS18" s="11"/>
      <c r="QVT18" s="11"/>
      <c r="QVU18" s="11"/>
      <c r="QVV18" s="11"/>
      <c r="QVW18" s="11"/>
      <c r="QVX18" s="11"/>
      <c r="QVY18" s="11"/>
      <c r="QVZ18" s="11"/>
      <c r="QWA18" s="11"/>
      <c r="QWB18" s="11"/>
      <c r="QWC18" s="11"/>
      <c r="QWD18" s="11"/>
      <c r="QWE18" s="11"/>
      <c r="QWF18" s="11"/>
      <c r="QWG18" s="11"/>
      <c r="QWH18" s="11"/>
      <c r="QWI18" s="11"/>
      <c r="QWJ18" s="11"/>
      <c r="QWK18" s="11"/>
      <c r="QWL18" s="11"/>
      <c r="QWM18" s="11"/>
      <c r="QWN18" s="11"/>
      <c r="QWO18" s="11"/>
      <c r="QWP18" s="11"/>
      <c r="QWQ18" s="11"/>
      <c r="QWR18" s="11"/>
      <c r="QWS18" s="11"/>
      <c r="QWT18" s="11"/>
      <c r="QWU18" s="11"/>
      <c r="QWV18" s="11"/>
      <c r="QWW18" s="11"/>
      <c r="QWX18" s="11"/>
      <c r="QWY18" s="11"/>
      <c r="QWZ18" s="11"/>
      <c r="QXA18" s="11"/>
      <c r="QXB18" s="11"/>
      <c r="QXC18" s="11"/>
      <c r="QXD18" s="11"/>
      <c r="QXE18" s="11"/>
      <c r="QXF18" s="11"/>
      <c r="QXG18" s="11"/>
      <c r="QXH18" s="11"/>
      <c r="QXI18" s="11"/>
      <c r="QXJ18" s="11"/>
      <c r="QXK18" s="11"/>
      <c r="QXL18" s="11"/>
      <c r="QXM18" s="11"/>
      <c r="QXN18" s="11"/>
      <c r="QXO18" s="11"/>
      <c r="QXP18" s="11"/>
      <c r="QXQ18" s="11"/>
      <c r="QXR18" s="11"/>
      <c r="QXS18" s="11"/>
      <c r="QXT18" s="11"/>
      <c r="QXU18" s="11"/>
      <c r="QXV18" s="11"/>
      <c r="QXW18" s="11"/>
      <c r="QXX18" s="11"/>
      <c r="QXY18" s="11"/>
      <c r="QXZ18" s="11"/>
      <c r="QYA18" s="11"/>
      <c r="QYB18" s="11"/>
      <c r="QYC18" s="11"/>
      <c r="QYD18" s="11"/>
      <c r="QYE18" s="11"/>
      <c r="QYF18" s="11"/>
      <c r="QYG18" s="11"/>
      <c r="QYH18" s="11"/>
      <c r="QYI18" s="11"/>
      <c r="QYJ18" s="11"/>
      <c r="QYK18" s="11"/>
      <c r="QYL18" s="11"/>
      <c r="QYM18" s="11"/>
      <c r="QYN18" s="11"/>
      <c r="QYO18" s="11"/>
      <c r="QYP18" s="11"/>
      <c r="QYQ18" s="11"/>
      <c r="QYR18" s="11"/>
      <c r="QYS18" s="11"/>
      <c r="QYT18" s="11"/>
      <c r="QYU18" s="11"/>
      <c r="QYV18" s="11"/>
      <c r="QYW18" s="11"/>
      <c r="QYX18" s="11"/>
      <c r="QYY18" s="11"/>
      <c r="QYZ18" s="11"/>
      <c r="QZA18" s="11"/>
      <c r="QZB18" s="11"/>
      <c r="QZC18" s="11"/>
      <c r="QZD18" s="11"/>
      <c r="QZE18" s="11"/>
      <c r="QZF18" s="11"/>
      <c r="QZG18" s="11"/>
      <c r="QZH18" s="11"/>
      <c r="QZI18" s="11"/>
      <c r="QZJ18" s="11"/>
      <c r="QZK18" s="11"/>
      <c r="QZL18" s="11"/>
      <c r="QZM18" s="11"/>
      <c r="QZN18" s="11"/>
      <c r="QZO18" s="11"/>
      <c r="QZP18" s="11"/>
      <c r="QZQ18" s="11"/>
      <c r="QZR18" s="11"/>
      <c r="QZS18" s="11"/>
      <c r="QZT18" s="11"/>
      <c r="QZU18" s="11"/>
      <c r="QZV18" s="11"/>
      <c r="QZW18" s="11"/>
      <c r="QZX18" s="11"/>
      <c r="QZY18" s="11"/>
      <c r="QZZ18" s="11"/>
      <c r="RAA18" s="11"/>
      <c r="RAB18" s="11"/>
      <c r="RAC18" s="11"/>
      <c r="RAD18" s="11"/>
      <c r="RAE18" s="11"/>
      <c r="RAF18" s="11"/>
      <c r="RAG18" s="11"/>
      <c r="RAH18" s="11"/>
      <c r="RAI18" s="11"/>
      <c r="RAJ18" s="11"/>
      <c r="RAK18" s="11"/>
      <c r="RAL18" s="11"/>
      <c r="RAM18" s="11"/>
      <c r="RAN18" s="11"/>
      <c r="RAO18" s="11"/>
      <c r="RAP18" s="11"/>
      <c r="RAQ18" s="11"/>
      <c r="RAR18" s="11"/>
      <c r="RAS18" s="11"/>
      <c r="RAT18" s="11"/>
      <c r="RAU18" s="11"/>
      <c r="RAV18" s="11"/>
      <c r="RAW18" s="11"/>
      <c r="RAX18" s="11"/>
      <c r="RAY18" s="11"/>
      <c r="RAZ18" s="11"/>
      <c r="RBA18" s="11"/>
      <c r="RBB18" s="11"/>
      <c r="RBC18" s="11"/>
      <c r="RBD18" s="11"/>
      <c r="RBE18" s="11"/>
      <c r="RBF18" s="11"/>
      <c r="RBG18" s="11"/>
      <c r="RBH18" s="11"/>
      <c r="RBI18" s="11"/>
      <c r="RBJ18" s="11"/>
      <c r="RBK18" s="11"/>
      <c r="RBL18" s="11"/>
      <c r="RBM18" s="11"/>
      <c r="RBN18" s="11"/>
      <c r="RBO18" s="11"/>
      <c r="RBP18" s="11"/>
      <c r="RBQ18" s="11"/>
      <c r="RBR18" s="11"/>
      <c r="RBS18" s="11"/>
      <c r="RBT18" s="11"/>
      <c r="RBU18" s="11"/>
      <c r="RBV18" s="11"/>
      <c r="RBW18" s="11"/>
      <c r="RBX18" s="11"/>
      <c r="RBY18" s="11"/>
      <c r="RBZ18" s="11"/>
      <c r="RCA18" s="11"/>
      <c r="RCB18" s="11"/>
      <c r="RCC18" s="11"/>
      <c r="RCD18" s="11"/>
      <c r="RCE18" s="11"/>
      <c r="RCF18" s="11"/>
      <c r="RCG18" s="11"/>
      <c r="RCH18" s="11"/>
      <c r="RCI18" s="11"/>
      <c r="RCJ18" s="11"/>
      <c r="RCK18" s="11"/>
      <c r="RCL18" s="11"/>
      <c r="RCM18" s="11"/>
      <c r="RCN18" s="11"/>
      <c r="RCO18" s="11"/>
      <c r="RCP18" s="11"/>
      <c r="RCQ18" s="11"/>
      <c r="RCR18" s="11"/>
      <c r="RCS18" s="11"/>
      <c r="RCT18" s="11"/>
      <c r="RCU18" s="11"/>
      <c r="RCV18" s="11"/>
      <c r="RCW18" s="11"/>
      <c r="RCX18" s="11"/>
      <c r="RCY18" s="11"/>
      <c r="RCZ18" s="11"/>
      <c r="RDA18" s="11"/>
      <c r="RDB18" s="11"/>
      <c r="RDC18" s="11"/>
      <c r="RDD18" s="11"/>
      <c r="RDE18" s="11"/>
      <c r="RDF18" s="11"/>
      <c r="RDG18" s="11"/>
      <c r="RDH18" s="11"/>
      <c r="RDI18" s="11"/>
      <c r="RDJ18" s="11"/>
      <c r="RDK18" s="11"/>
      <c r="RDL18" s="11"/>
      <c r="RDM18" s="11"/>
      <c r="RDN18" s="11"/>
      <c r="RDO18" s="11"/>
      <c r="RDP18" s="11"/>
      <c r="RDQ18" s="11"/>
      <c r="RDR18" s="11"/>
      <c r="RDS18" s="11"/>
      <c r="RDT18" s="11"/>
      <c r="RDU18" s="11"/>
      <c r="RDV18" s="11"/>
      <c r="RDW18" s="11"/>
      <c r="RDX18" s="11"/>
      <c r="RDY18" s="11"/>
      <c r="RDZ18" s="11"/>
      <c r="REA18" s="11"/>
      <c r="REB18" s="11"/>
      <c r="REC18" s="11"/>
      <c r="RED18" s="11"/>
      <c r="REE18" s="11"/>
      <c r="REF18" s="11"/>
      <c r="REG18" s="11"/>
      <c r="REH18" s="11"/>
      <c r="REI18" s="11"/>
      <c r="REJ18" s="11"/>
      <c r="REK18" s="11"/>
      <c r="REL18" s="11"/>
      <c r="REM18" s="11"/>
      <c r="REN18" s="11"/>
      <c r="REO18" s="11"/>
      <c r="REP18" s="11"/>
      <c r="REQ18" s="11"/>
      <c r="RER18" s="11"/>
      <c r="RES18" s="11"/>
      <c r="RET18" s="11"/>
      <c r="REU18" s="11"/>
      <c r="REV18" s="11"/>
      <c r="REW18" s="11"/>
      <c r="REX18" s="11"/>
      <c r="REY18" s="11"/>
      <c r="REZ18" s="11"/>
      <c r="RFA18" s="11"/>
      <c r="RFB18" s="11"/>
      <c r="RFC18" s="11"/>
      <c r="RFD18" s="11"/>
      <c r="RFE18" s="11"/>
      <c r="RFF18" s="11"/>
      <c r="RFG18" s="11"/>
      <c r="RFH18" s="11"/>
      <c r="RFI18" s="11"/>
      <c r="RFJ18" s="11"/>
      <c r="RFK18" s="11"/>
      <c r="RFL18" s="11"/>
      <c r="RFM18" s="11"/>
      <c r="RFN18" s="11"/>
      <c r="RFO18" s="11"/>
      <c r="RFP18" s="11"/>
      <c r="RFQ18" s="11"/>
      <c r="RFR18" s="11"/>
      <c r="RFS18" s="11"/>
      <c r="RFT18" s="11"/>
      <c r="RFU18" s="11"/>
      <c r="RFV18" s="11"/>
      <c r="RFW18" s="11"/>
      <c r="RFX18" s="11"/>
      <c r="RFY18" s="11"/>
      <c r="RFZ18" s="11"/>
      <c r="RGA18" s="11"/>
      <c r="RGB18" s="11"/>
      <c r="RGC18" s="11"/>
      <c r="RGD18" s="11"/>
      <c r="RGE18" s="11"/>
      <c r="RGF18" s="11"/>
      <c r="RGG18" s="11"/>
      <c r="RGH18" s="11"/>
      <c r="RGI18" s="11"/>
      <c r="RGJ18" s="11"/>
      <c r="RGK18" s="11"/>
      <c r="RGL18" s="11"/>
      <c r="RGM18" s="11"/>
      <c r="RGN18" s="11"/>
      <c r="RGO18" s="11"/>
      <c r="RGP18" s="11"/>
      <c r="RGQ18" s="11"/>
      <c r="RGR18" s="11"/>
      <c r="RGS18" s="11"/>
      <c r="RGT18" s="11"/>
      <c r="RGU18" s="11"/>
      <c r="RGV18" s="11"/>
      <c r="RGW18" s="11"/>
      <c r="RGX18" s="11"/>
      <c r="RGY18" s="11"/>
      <c r="RGZ18" s="11"/>
      <c r="RHA18" s="11"/>
      <c r="RHB18" s="11"/>
      <c r="RHC18" s="11"/>
      <c r="RHD18" s="11"/>
      <c r="RHE18" s="11"/>
      <c r="RHF18" s="11"/>
      <c r="RHG18" s="11"/>
      <c r="RHH18" s="11"/>
      <c r="RHI18" s="11"/>
      <c r="RHJ18" s="11"/>
      <c r="RHK18" s="11"/>
      <c r="RHL18" s="11"/>
      <c r="RHM18" s="11"/>
      <c r="RHN18" s="11"/>
      <c r="RHO18" s="11"/>
      <c r="RHP18" s="11"/>
      <c r="RHQ18" s="11"/>
      <c r="RHR18" s="11"/>
      <c r="RHS18" s="11"/>
      <c r="RHT18" s="11"/>
      <c r="RHU18" s="11"/>
      <c r="RHV18" s="11"/>
      <c r="RHW18" s="11"/>
      <c r="RHX18" s="11"/>
      <c r="RHY18" s="11"/>
      <c r="RHZ18" s="11"/>
      <c r="RIA18" s="11"/>
      <c r="RIB18" s="11"/>
      <c r="RIC18" s="11"/>
      <c r="RID18" s="11"/>
      <c r="RIE18" s="11"/>
      <c r="RIF18" s="11"/>
      <c r="RIG18" s="11"/>
      <c r="RIH18" s="11"/>
      <c r="RII18" s="11"/>
      <c r="RIJ18" s="11"/>
      <c r="RIK18" s="11"/>
      <c r="RIL18" s="11"/>
      <c r="RIM18" s="11"/>
      <c r="RIN18" s="11"/>
      <c r="RIO18" s="11"/>
      <c r="RIP18" s="11"/>
      <c r="RIQ18" s="11"/>
      <c r="RIR18" s="11"/>
      <c r="RIS18" s="11"/>
      <c r="RIT18" s="11"/>
      <c r="RIU18" s="11"/>
      <c r="RIV18" s="11"/>
      <c r="RIW18" s="11"/>
      <c r="RIX18" s="11"/>
      <c r="RIY18" s="11"/>
      <c r="RIZ18" s="11"/>
      <c r="RJA18" s="11"/>
      <c r="RJB18" s="11"/>
      <c r="RJC18" s="11"/>
      <c r="RJD18" s="11"/>
      <c r="RJE18" s="11"/>
      <c r="RJF18" s="11"/>
      <c r="RJG18" s="11"/>
      <c r="RJH18" s="11"/>
      <c r="RJI18" s="11"/>
      <c r="RJJ18" s="11"/>
      <c r="RJK18" s="11"/>
      <c r="RJL18" s="11"/>
      <c r="RJM18" s="11"/>
      <c r="RJN18" s="11"/>
      <c r="RJO18" s="11"/>
      <c r="RJP18" s="11"/>
      <c r="RJQ18" s="11"/>
      <c r="RJR18" s="11"/>
      <c r="RJS18" s="11"/>
      <c r="RJT18" s="11"/>
      <c r="RJU18" s="11"/>
      <c r="RJV18" s="11"/>
      <c r="RJW18" s="11"/>
      <c r="RJX18" s="11"/>
      <c r="RJY18" s="11"/>
      <c r="RJZ18" s="11"/>
      <c r="RKA18" s="11"/>
      <c r="RKB18" s="11"/>
      <c r="RKC18" s="11"/>
      <c r="RKD18" s="11"/>
      <c r="RKE18" s="11"/>
      <c r="RKF18" s="11"/>
      <c r="RKG18" s="11"/>
      <c r="RKH18" s="11"/>
      <c r="RKI18" s="11"/>
      <c r="RKJ18" s="11"/>
      <c r="RKK18" s="11"/>
      <c r="RKL18" s="11"/>
      <c r="RKM18" s="11"/>
      <c r="RKN18" s="11"/>
      <c r="RKO18" s="11"/>
      <c r="RKP18" s="11"/>
      <c r="RKQ18" s="11"/>
      <c r="RKR18" s="11"/>
      <c r="RKS18" s="11"/>
      <c r="RKT18" s="11"/>
      <c r="RKU18" s="11"/>
      <c r="RKV18" s="11"/>
      <c r="RKW18" s="11"/>
      <c r="RKX18" s="11"/>
      <c r="RKY18" s="11"/>
      <c r="RKZ18" s="11"/>
      <c r="RLA18" s="11"/>
      <c r="RLB18" s="11"/>
      <c r="RLC18" s="11"/>
      <c r="RLD18" s="11"/>
      <c r="RLE18" s="11"/>
      <c r="RLF18" s="11"/>
      <c r="RLG18" s="11"/>
      <c r="RLH18" s="11"/>
      <c r="RLI18" s="11"/>
      <c r="RLJ18" s="11"/>
      <c r="RLK18" s="11"/>
      <c r="RLL18" s="11"/>
      <c r="RLM18" s="11"/>
      <c r="RLN18" s="11"/>
      <c r="RLO18" s="11"/>
      <c r="RLP18" s="11"/>
      <c r="RLQ18" s="11"/>
      <c r="RLR18" s="11"/>
      <c r="RLS18" s="11"/>
      <c r="RLT18" s="11"/>
      <c r="RLU18" s="11"/>
      <c r="RLV18" s="11"/>
      <c r="RLW18" s="11"/>
      <c r="RLX18" s="11"/>
      <c r="RLY18" s="11"/>
      <c r="RLZ18" s="11"/>
      <c r="RMA18" s="11"/>
      <c r="RMB18" s="11"/>
      <c r="RMC18" s="11"/>
      <c r="RMD18" s="11"/>
      <c r="RME18" s="11"/>
      <c r="RMF18" s="11"/>
      <c r="RMG18" s="11"/>
      <c r="RMH18" s="11"/>
      <c r="RMI18" s="11"/>
      <c r="RMJ18" s="11"/>
      <c r="RMK18" s="11"/>
      <c r="RML18" s="11"/>
      <c r="RMM18" s="11"/>
      <c r="RMN18" s="11"/>
      <c r="RMO18" s="11"/>
      <c r="RMP18" s="11"/>
      <c r="RMQ18" s="11"/>
      <c r="RMR18" s="11"/>
      <c r="RMS18" s="11"/>
      <c r="RMT18" s="11"/>
      <c r="RMU18" s="11"/>
      <c r="RMV18" s="11"/>
      <c r="RMW18" s="11"/>
      <c r="RMX18" s="11"/>
      <c r="RMY18" s="11"/>
      <c r="RMZ18" s="11"/>
      <c r="RNA18" s="11"/>
      <c r="RNB18" s="11"/>
      <c r="RNC18" s="11"/>
      <c r="RND18" s="11"/>
      <c r="RNE18" s="11"/>
      <c r="RNF18" s="11"/>
      <c r="RNG18" s="11"/>
      <c r="RNH18" s="11"/>
      <c r="RNI18" s="11"/>
      <c r="RNJ18" s="11"/>
      <c r="RNK18" s="11"/>
      <c r="RNL18" s="11"/>
      <c r="RNM18" s="11"/>
      <c r="RNN18" s="11"/>
      <c r="RNO18" s="11"/>
      <c r="RNP18" s="11"/>
      <c r="RNQ18" s="11"/>
      <c r="RNR18" s="11"/>
      <c r="RNS18" s="11"/>
      <c r="RNT18" s="11"/>
      <c r="RNU18" s="11"/>
      <c r="RNV18" s="11"/>
      <c r="RNW18" s="11"/>
      <c r="RNX18" s="11"/>
      <c r="RNY18" s="11"/>
      <c r="RNZ18" s="11"/>
      <c r="ROA18" s="11"/>
      <c r="ROB18" s="11"/>
      <c r="ROC18" s="11"/>
      <c r="ROD18" s="11"/>
      <c r="ROE18" s="11"/>
      <c r="ROF18" s="11"/>
      <c r="ROG18" s="11"/>
      <c r="ROH18" s="11"/>
      <c r="ROI18" s="11"/>
      <c r="ROJ18" s="11"/>
      <c r="ROK18" s="11"/>
      <c r="ROL18" s="11"/>
      <c r="ROM18" s="11"/>
      <c r="RON18" s="11"/>
      <c r="ROO18" s="11"/>
      <c r="ROP18" s="11"/>
      <c r="ROQ18" s="11"/>
      <c r="ROR18" s="11"/>
      <c r="ROS18" s="11"/>
      <c r="ROT18" s="11"/>
      <c r="ROU18" s="11"/>
      <c r="ROV18" s="11"/>
      <c r="ROW18" s="11"/>
      <c r="ROX18" s="11"/>
      <c r="ROY18" s="11"/>
      <c r="ROZ18" s="11"/>
      <c r="RPA18" s="11"/>
      <c r="RPB18" s="11"/>
      <c r="RPC18" s="11"/>
      <c r="RPD18" s="11"/>
      <c r="RPE18" s="11"/>
      <c r="RPF18" s="11"/>
      <c r="RPG18" s="11"/>
      <c r="RPH18" s="11"/>
      <c r="RPI18" s="11"/>
      <c r="RPJ18" s="11"/>
      <c r="RPK18" s="11"/>
      <c r="RPL18" s="11"/>
      <c r="RPM18" s="11"/>
      <c r="RPN18" s="11"/>
      <c r="RPO18" s="11"/>
      <c r="RPP18" s="11"/>
      <c r="RPQ18" s="11"/>
      <c r="RPR18" s="11"/>
      <c r="RPS18" s="11"/>
      <c r="RPT18" s="11"/>
      <c r="RPU18" s="11"/>
      <c r="RPV18" s="11"/>
      <c r="RPW18" s="11"/>
      <c r="RPX18" s="11"/>
      <c r="RPY18" s="11"/>
      <c r="RPZ18" s="11"/>
      <c r="RQA18" s="11"/>
      <c r="RQB18" s="11"/>
      <c r="RQC18" s="11"/>
      <c r="RQD18" s="11"/>
      <c r="RQE18" s="11"/>
      <c r="RQF18" s="11"/>
      <c r="RQG18" s="11"/>
      <c r="RQH18" s="11"/>
      <c r="RQI18" s="11"/>
      <c r="RQJ18" s="11"/>
      <c r="RQK18" s="11"/>
      <c r="RQL18" s="11"/>
      <c r="RQM18" s="11"/>
      <c r="RQN18" s="11"/>
      <c r="RQO18" s="11"/>
      <c r="RQP18" s="11"/>
      <c r="RQQ18" s="11"/>
      <c r="RQR18" s="11"/>
      <c r="RQS18" s="11"/>
      <c r="RQT18" s="11"/>
      <c r="RQU18" s="11"/>
      <c r="RQV18" s="11"/>
      <c r="RQW18" s="11"/>
      <c r="RQX18" s="11"/>
      <c r="RQY18" s="11"/>
      <c r="RQZ18" s="11"/>
      <c r="RRA18" s="11"/>
      <c r="RRB18" s="11"/>
      <c r="RRC18" s="11"/>
      <c r="RRD18" s="11"/>
      <c r="RRE18" s="11"/>
      <c r="RRF18" s="11"/>
      <c r="RRG18" s="11"/>
      <c r="RRH18" s="11"/>
      <c r="RRI18" s="11"/>
      <c r="RRJ18" s="11"/>
      <c r="RRK18" s="11"/>
      <c r="RRL18" s="11"/>
      <c r="RRM18" s="11"/>
      <c r="RRN18" s="11"/>
      <c r="RRO18" s="11"/>
      <c r="RRP18" s="11"/>
      <c r="RRQ18" s="11"/>
      <c r="RRR18" s="11"/>
      <c r="RRS18" s="11"/>
      <c r="RRT18" s="11"/>
      <c r="RRU18" s="11"/>
      <c r="RRV18" s="11"/>
      <c r="RRW18" s="11"/>
      <c r="RRX18" s="11"/>
      <c r="RRY18" s="11"/>
      <c r="RRZ18" s="11"/>
      <c r="RSA18" s="11"/>
      <c r="RSB18" s="11"/>
      <c r="RSC18" s="11"/>
      <c r="RSD18" s="11"/>
      <c r="RSE18" s="11"/>
      <c r="RSF18" s="11"/>
      <c r="RSG18" s="11"/>
      <c r="RSH18" s="11"/>
      <c r="RSI18" s="11"/>
      <c r="RSJ18" s="11"/>
      <c r="RSK18" s="11"/>
      <c r="RSL18" s="11"/>
      <c r="RSM18" s="11"/>
      <c r="RSN18" s="11"/>
      <c r="RSO18" s="11"/>
      <c r="RSP18" s="11"/>
      <c r="RSQ18" s="11"/>
      <c r="RSR18" s="11"/>
      <c r="RSS18" s="11"/>
      <c r="RST18" s="11"/>
      <c r="RSU18" s="11"/>
      <c r="RSV18" s="11"/>
      <c r="RSW18" s="11"/>
      <c r="RSX18" s="11"/>
      <c r="RSY18" s="11"/>
      <c r="RSZ18" s="11"/>
      <c r="RTA18" s="11"/>
      <c r="RTB18" s="11"/>
      <c r="RTC18" s="11"/>
      <c r="RTD18" s="11"/>
      <c r="RTE18" s="11"/>
      <c r="RTF18" s="11"/>
      <c r="RTG18" s="11"/>
      <c r="RTH18" s="11"/>
      <c r="RTI18" s="11"/>
      <c r="RTJ18" s="11"/>
      <c r="RTK18" s="11"/>
      <c r="RTL18" s="11"/>
      <c r="RTM18" s="11"/>
      <c r="RTN18" s="11"/>
      <c r="RTO18" s="11"/>
      <c r="RTP18" s="11"/>
      <c r="RTQ18" s="11"/>
      <c r="RTR18" s="11"/>
      <c r="RTS18" s="11"/>
      <c r="RTT18" s="11"/>
      <c r="RTU18" s="11"/>
      <c r="RTV18" s="11"/>
      <c r="RTW18" s="11"/>
      <c r="RTX18" s="11"/>
      <c r="RTY18" s="11"/>
      <c r="RTZ18" s="11"/>
      <c r="RUA18" s="11"/>
      <c r="RUB18" s="11"/>
      <c r="RUC18" s="11"/>
      <c r="RUD18" s="11"/>
      <c r="RUE18" s="11"/>
      <c r="RUF18" s="11"/>
      <c r="RUG18" s="11"/>
      <c r="RUH18" s="11"/>
      <c r="RUI18" s="11"/>
      <c r="RUJ18" s="11"/>
      <c r="RUK18" s="11"/>
      <c r="RUL18" s="11"/>
      <c r="RUM18" s="11"/>
      <c r="RUN18" s="11"/>
      <c r="RUO18" s="11"/>
      <c r="RUP18" s="11"/>
      <c r="RUQ18" s="11"/>
      <c r="RUR18" s="11"/>
      <c r="RUS18" s="11"/>
      <c r="RUT18" s="11"/>
      <c r="RUU18" s="11"/>
      <c r="RUV18" s="11"/>
      <c r="RUW18" s="11"/>
      <c r="RUX18" s="11"/>
      <c r="RUY18" s="11"/>
      <c r="RUZ18" s="11"/>
      <c r="RVA18" s="11"/>
      <c r="RVB18" s="11"/>
      <c r="RVC18" s="11"/>
      <c r="RVD18" s="11"/>
      <c r="RVE18" s="11"/>
      <c r="RVF18" s="11"/>
      <c r="RVG18" s="11"/>
      <c r="RVH18" s="11"/>
      <c r="RVI18" s="11"/>
      <c r="RVJ18" s="11"/>
      <c r="RVK18" s="11"/>
      <c r="RVL18" s="11"/>
      <c r="RVM18" s="11"/>
      <c r="RVN18" s="11"/>
      <c r="RVO18" s="11"/>
      <c r="RVP18" s="11"/>
      <c r="RVQ18" s="11"/>
      <c r="RVR18" s="11"/>
      <c r="RVS18" s="11"/>
      <c r="RVT18" s="11"/>
      <c r="RVU18" s="11"/>
      <c r="RVV18" s="11"/>
      <c r="RVW18" s="11"/>
      <c r="RVX18" s="11"/>
      <c r="RVY18" s="11"/>
      <c r="RVZ18" s="11"/>
      <c r="RWA18" s="11"/>
      <c r="RWB18" s="11"/>
      <c r="RWC18" s="11"/>
      <c r="RWD18" s="11"/>
      <c r="RWE18" s="11"/>
      <c r="RWF18" s="11"/>
      <c r="RWG18" s="11"/>
      <c r="RWH18" s="11"/>
      <c r="RWI18" s="11"/>
      <c r="RWJ18" s="11"/>
      <c r="RWK18" s="11"/>
      <c r="RWL18" s="11"/>
      <c r="RWM18" s="11"/>
      <c r="RWN18" s="11"/>
      <c r="RWO18" s="11"/>
      <c r="RWP18" s="11"/>
      <c r="RWQ18" s="11"/>
      <c r="RWR18" s="11"/>
      <c r="RWS18" s="11"/>
      <c r="RWT18" s="11"/>
      <c r="RWU18" s="11"/>
      <c r="RWV18" s="11"/>
      <c r="RWW18" s="11"/>
      <c r="RWX18" s="11"/>
      <c r="RWY18" s="11"/>
      <c r="RWZ18" s="11"/>
      <c r="RXA18" s="11"/>
      <c r="RXB18" s="11"/>
      <c r="RXC18" s="11"/>
      <c r="RXD18" s="11"/>
      <c r="RXE18" s="11"/>
      <c r="RXF18" s="11"/>
      <c r="RXG18" s="11"/>
      <c r="RXH18" s="11"/>
      <c r="RXI18" s="11"/>
      <c r="RXJ18" s="11"/>
      <c r="RXK18" s="11"/>
      <c r="RXL18" s="11"/>
      <c r="RXM18" s="11"/>
      <c r="RXN18" s="11"/>
      <c r="RXO18" s="11"/>
      <c r="RXP18" s="11"/>
      <c r="RXQ18" s="11"/>
      <c r="RXR18" s="11"/>
      <c r="RXS18" s="11"/>
      <c r="RXT18" s="11"/>
      <c r="RXU18" s="11"/>
      <c r="RXV18" s="11"/>
      <c r="RXW18" s="11"/>
      <c r="RXX18" s="11"/>
      <c r="RXY18" s="11"/>
      <c r="RXZ18" s="11"/>
      <c r="RYA18" s="11"/>
      <c r="RYB18" s="11"/>
      <c r="RYC18" s="11"/>
      <c r="RYD18" s="11"/>
      <c r="RYE18" s="11"/>
      <c r="RYF18" s="11"/>
      <c r="RYG18" s="11"/>
      <c r="RYH18" s="11"/>
      <c r="RYI18" s="11"/>
      <c r="RYJ18" s="11"/>
      <c r="RYK18" s="11"/>
      <c r="RYL18" s="11"/>
      <c r="RYM18" s="11"/>
      <c r="RYN18" s="11"/>
      <c r="RYO18" s="11"/>
      <c r="RYP18" s="11"/>
      <c r="RYQ18" s="11"/>
      <c r="RYR18" s="11"/>
      <c r="RYS18" s="11"/>
      <c r="RYT18" s="11"/>
      <c r="RYU18" s="11"/>
      <c r="RYV18" s="11"/>
      <c r="RYW18" s="11"/>
      <c r="RYX18" s="11"/>
      <c r="RYY18" s="11"/>
      <c r="RYZ18" s="11"/>
      <c r="RZA18" s="11"/>
      <c r="RZB18" s="11"/>
      <c r="RZC18" s="11"/>
      <c r="RZD18" s="11"/>
      <c r="RZE18" s="11"/>
      <c r="RZF18" s="11"/>
      <c r="RZG18" s="11"/>
      <c r="RZH18" s="11"/>
      <c r="RZI18" s="11"/>
      <c r="RZJ18" s="11"/>
      <c r="RZK18" s="11"/>
      <c r="RZL18" s="11"/>
      <c r="RZM18" s="11"/>
      <c r="RZN18" s="11"/>
      <c r="RZO18" s="11"/>
      <c r="RZP18" s="11"/>
      <c r="RZQ18" s="11"/>
      <c r="RZR18" s="11"/>
      <c r="RZS18" s="11"/>
      <c r="RZT18" s="11"/>
      <c r="RZU18" s="11"/>
      <c r="RZV18" s="11"/>
      <c r="RZW18" s="11"/>
      <c r="RZX18" s="11"/>
      <c r="RZY18" s="11"/>
      <c r="RZZ18" s="11"/>
      <c r="SAA18" s="11"/>
      <c r="SAB18" s="11"/>
      <c r="SAC18" s="11"/>
      <c r="SAD18" s="11"/>
      <c r="SAE18" s="11"/>
      <c r="SAF18" s="11"/>
      <c r="SAG18" s="11"/>
      <c r="SAH18" s="11"/>
      <c r="SAI18" s="11"/>
      <c r="SAJ18" s="11"/>
      <c r="SAK18" s="11"/>
      <c r="SAL18" s="11"/>
      <c r="SAM18" s="11"/>
      <c r="SAN18" s="11"/>
      <c r="SAO18" s="11"/>
      <c r="SAP18" s="11"/>
      <c r="SAQ18" s="11"/>
      <c r="SAR18" s="11"/>
      <c r="SAS18" s="11"/>
      <c r="SAT18" s="11"/>
      <c r="SAU18" s="11"/>
      <c r="SAV18" s="11"/>
      <c r="SAW18" s="11"/>
      <c r="SAX18" s="11"/>
      <c r="SAY18" s="11"/>
      <c r="SAZ18" s="11"/>
      <c r="SBA18" s="11"/>
      <c r="SBB18" s="11"/>
      <c r="SBC18" s="11"/>
      <c r="SBD18" s="11"/>
      <c r="SBE18" s="11"/>
      <c r="SBF18" s="11"/>
      <c r="SBG18" s="11"/>
      <c r="SBH18" s="11"/>
      <c r="SBI18" s="11"/>
      <c r="SBJ18" s="11"/>
      <c r="SBK18" s="11"/>
      <c r="SBL18" s="11"/>
      <c r="SBM18" s="11"/>
      <c r="SBN18" s="11"/>
      <c r="SBO18" s="11"/>
      <c r="SBP18" s="11"/>
      <c r="SBQ18" s="11"/>
      <c r="SBR18" s="11"/>
      <c r="SBS18" s="11"/>
      <c r="SBT18" s="11"/>
      <c r="SBU18" s="11"/>
      <c r="SBV18" s="11"/>
      <c r="SBW18" s="11"/>
      <c r="SBX18" s="11"/>
      <c r="SBY18" s="11"/>
      <c r="SBZ18" s="11"/>
      <c r="SCA18" s="11"/>
      <c r="SCB18" s="11"/>
      <c r="SCC18" s="11"/>
      <c r="SCD18" s="11"/>
      <c r="SCE18" s="11"/>
      <c r="SCF18" s="11"/>
      <c r="SCG18" s="11"/>
      <c r="SCH18" s="11"/>
      <c r="SCI18" s="11"/>
      <c r="SCJ18" s="11"/>
      <c r="SCK18" s="11"/>
      <c r="SCL18" s="11"/>
      <c r="SCM18" s="11"/>
      <c r="SCN18" s="11"/>
      <c r="SCO18" s="11"/>
      <c r="SCP18" s="11"/>
      <c r="SCQ18" s="11"/>
      <c r="SCR18" s="11"/>
      <c r="SCS18" s="11"/>
      <c r="SCT18" s="11"/>
      <c r="SCU18" s="11"/>
      <c r="SCV18" s="11"/>
      <c r="SCW18" s="11"/>
      <c r="SCX18" s="11"/>
      <c r="SCY18" s="11"/>
      <c r="SCZ18" s="11"/>
      <c r="SDA18" s="11"/>
      <c r="SDB18" s="11"/>
      <c r="SDC18" s="11"/>
      <c r="SDD18" s="11"/>
      <c r="SDE18" s="11"/>
      <c r="SDF18" s="11"/>
      <c r="SDG18" s="11"/>
      <c r="SDH18" s="11"/>
      <c r="SDI18" s="11"/>
      <c r="SDJ18" s="11"/>
      <c r="SDK18" s="11"/>
      <c r="SDL18" s="11"/>
      <c r="SDM18" s="11"/>
      <c r="SDN18" s="11"/>
      <c r="SDO18" s="11"/>
      <c r="SDP18" s="11"/>
      <c r="SDQ18" s="11"/>
      <c r="SDR18" s="11"/>
      <c r="SDS18" s="11"/>
      <c r="SDT18" s="11"/>
      <c r="SDU18" s="11"/>
      <c r="SDV18" s="11"/>
      <c r="SDW18" s="11"/>
      <c r="SDX18" s="11"/>
      <c r="SDY18" s="11"/>
      <c r="SDZ18" s="11"/>
      <c r="SEA18" s="11"/>
      <c r="SEB18" s="11"/>
      <c r="SEC18" s="11"/>
      <c r="SED18" s="11"/>
      <c r="SEE18" s="11"/>
      <c r="SEF18" s="11"/>
      <c r="SEG18" s="11"/>
      <c r="SEH18" s="11"/>
      <c r="SEI18" s="11"/>
      <c r="SEJ18" s="11"/>
      <c r="SEK18" s="11"/>
      <c r="SEL18" s="11"/>
      <c r="SEM18" s="11"/>
      <c r="SEN18" s="11"/>
      <c r="SEO18" s="11"/>
      <c r="SEP18" s="11"/>
      <c r="SEQ18" s="11"/>
      <c r="SER18" s="11"/>
      <c r="SES18" s="11"/>
      <c r="SET18" s="11"/>
      <c r="SEU18" s="11"/>
      <c r="SEV18" s="11"/>
      <c r="SEW18" s="11"/>
      <c r="SEX18" s="11"/>
      <c r="SEY18" s="11"/>
      <c r="SEZ18" s="11"/>
      <c r="SFA18" s="11"/>
      <c r="SFB18" s="11"/>
      <c r="SFC18" s="11"/>
      <c r="SFD18" s="11"/>
      <c r="SFE18" s="11"/>
      <c r="SFF18" s="11"/>
      <c r="SFG18" s="11"/>
      <c r="SFH18" s="11"/>
      <c r="SFI18" s="11"/>
      <c r="SFJ18" s="11"/>
      <c r="SFK18" s="11"/>
      <c r="SFL18" s="11"/>
      <c r="SFM18" s="11"/>
      <c r="SFN18" s="11"/>
      <c r="SFO18" s="11"/>
      <c r="SFP18" s="11"/>
      <c r="SFQ18" s="11"/>
      <c r="SFR18" s="11"/>
      <c r="SFS18" s="11"/>
      <c r="SFT18" s="11"/>
      <c r="SFU18" s="11"/>
      <c r="SFV18" s="11"/>
      <c r="SFW18" s="11"/>
      <c r="SFX18" s="11"/>
      <c r="SFY18" s="11"/>
      <c r="SFZ18" s="11"/>
      <c r="SGA18" s="11"/>
      <c r="SGB18" s="11"/>
      <c r="SGC18" s="11"/>
      <c r="SGD18" s="11"/>
      <c r="SGE18" s="11"/>
      <c r="SGF18" s="11"/>
      <c r="SGG18" s="11"/>
      <c r="SGH18" s="11"/>
      <c r="SGI18" s="11"/>
      <c r="SGJ18" s="11"/>
      <c r="SGK18" s="11"/>
      <c r="SGL18" s="11"/>
      <c r="SGM18" s="11"/>
      <c r="SGN18" s="11"/>
      <c r="SGO18" s="11"/>
      <c r="SGP18" s="11"/>
      <c r="SGQ18" s="11"/>
      <c r="SGR18" s="11"/>
      <c r="SGS18" s="11"/>
      <c r="SGT18" s="11"/>
      <c r="SGU18" s="11"/>
      <c r="SGV18" s="11"/>
      <c r="SGW18" s="11"/>
      <c r="SGX18" s="11"/>
      <c r="SGY18" s="11"/>
      <c r="SGZ18" s="11"/>
      <c r="SHA18" s="11"/>
      <c r="SHB18" s="11"/>
      <c r="SHC18" s="11"/>
      <c r="SHD18" s="11"/>
      <c r="SHE18" s="11"/>
      <c r="SHF18" s="11"/>
      <c r="SHG18" s="11"/>
      <c r="SHH18" s="11"/>
      <c r="SHI18" s="11"/>
      <c r="SHJ18" s="11"/>
      <c r="SHK18" s="11"/>
      <c r="SHL18" s="11"/>
      <c r="SHM18" s="11"/>
      <c r="SHN18" s="11"/>
      <c r="SHO18" s="11"/>
      <c r="SHP18" s="11"/>
      <c r="SHQ18" s="11"/>
      <c r="SHR18" s="11"/>
      <c r="SHS18" s="11"/>
      <c r="SHT18" s="11"/>
      <c r="SHU18" s="11"/>
      <c r="SHV18" s="11"/>
      <c r="SHW18" s="11"/>
      <c r="SHX18" s="11"/>
      <c r="SHY18" s="11"/>
      <c r="SHZ18" s="11"/>
      <c r="SIA18" s="11"/>
      <c r="SIB18" s="11"/>
      <c r="SIC18" s="11"/>
      <c r="SID18" s="11"/>
      <c r="SIE18" s="11"/>
      <c r="SIF18" s="11"/>
      <c r="SIG18" s="11"/>
      <c r="SIH18" s="11"/>
      <c r="SII18" s="11"/>
      <c r="SIJ18" s="11"/>
      <c r="SIK18" s="11"/>
      <c r="SIL18" s="11"/>
      <c r="SIM18" s="11"/>
      <c r="SIN18" s="11"/>
      <c r="SIO18" s="11"/>
      <c r="SIP18" s="11"/>
      <c r="SIQ18" s="11"/>
      <c r="SIR18" s="11"/>
      <c r="SIS18" s="11"/>
      <c r="SIT18" s="11"/>
      <c r="SIU18" s="11"/>
      <c r="SIV18" s="11"/>
      <c r="SIW18" s="11"/>
      <c r="SIX18" s="11"/>
      <c r="SIY18" s="11"/>
      <c r="SIZ18" s="11"/>
      <c r="SJA18" s="11"/>
      <c r="SJB18" s="11"/>
      <c r="SJC18" s="11"/>
      <c r="SJD18" s="11"/>
      <c r="SJE18" s="11"/>
      <c r="SJF18" s="11"/>
      <c r="SJG18" s="11"/>
      <c r="SJH18" s="11"/>
      <c r="SJI18" s="11"/>
      <c r="SJJ18" s="11"/>
      <c r="SJK18" s="11"/>
      <c r="SJL18" s="11"/>
      <c r="SJM18" s="11"/>
      <c r="SJN18" s="11"/>
      <c r="SJO18" s="11"/>
      <c r="SJP18" s="11"/>
      <c r="SJQ18" s="11"/>
      <c r="SJR18" s="11"/>
      <c r="SJS18" s="11"/>
      <c r="SJT18" s="11"/>
      <c r="SJU18" s="11"/>
      <c r="SJV18" s="11"/>
      <c r="SJW18" s="11"/>
      <c r="SJX18" s="11"/>
      <c r="SJY18" s="11"/>
      <c r="SJZ18" s="11"/>
      <c r="SKA18" s="11"/>
      <c r="SKB18" s="11"/>
      <c r="SKC18" s="11"/>
      <c r="SKD18" s="11"/>
      <c r="SKE18" s="11"/>
      <c r="SKF18" s="11"/>
      <c r="SKG18" s="11"/>
      <c r="SKH18" s="11"/>
      <c r="SKI18" s="11"/>
      <c r="SKJ18" s="11"/>
      <c r="SKK18" s="11"/>
      <c r="SKL18" s="11"/>
      <c r="SKM18" s="11"/>
      <c r="SKN18" s="11"/>
      <c r="SKO18" s="11"/>
      <c r="SKP18" s="11"/>
      <c r="SKQ18" s="11"/>
      <c r="SKR18" s="11"/>
      <c r="SKS18" s="11"/>
      <c r="SKT18" s="11"/>
      <c r="SKU18" s="11"/>
      <c r="SKV18" s="11"/>
      <c r="SKW18" s="11"/>
      <c r="SKX18" s="11"/>
      <c r="SKY18" s="11"/>
      <c r="SKZ18" s="11"/>
      <c r="SLA18" s="11"/>
      <c r="SLB18" s="11"/>
      <c r="SLC18" s="11"/>
      <c r="SLD18" s="11"/>
      <c r="SLE18" s="11"/>
      <c r="SLF18" s="11"/>
      <c r="SLG18" s="11"/>
      <c r="SLH18" s="11"/>
      <c r="SLI18" s="11"/>
      <c r="SLJ18" s="11"/>
      <c r="SLK18" s="11"/>
      <c r="SLL18" s="11"/>
      <c r="SLM18" s="11"/>
      <c r="SLN18" s="11"/>
      <c r="SLO18" s="11"/>
      <c r="SLP18" s="11"/>
      <c r="SLQ18" s="11"/>
      <c r="SLR18" s="11"/>
      <c r="SLS18" s="11"/>
      <c r="SLT18" s="11"/>
      <c r="SLU18" s="11"/>
      <c r="SLV18" s="11"/>
      <c r="SLW18" s="11"/>
      <c r="SLX18" s="11"/>
      <c r="SLY18" s="11"/>
      <c r="SLZ18" s="11"/>
      <c r="SMA18" s="11"/>
      <c r="SMB18" s="11"/>
      <c r="SMC18" s="11"/>
      <c r="SMD18" s="11"/>
      <c r="SME18" s="11"/>
      <c r="SMF18" s="11"/>
      <c r="SMG18" s="11"/>
      <c r="SMH18" s="11"/>
      <c r="SMI18" s="11"/>
      <c r="SMJ18" s="11"/>
      <c r="SMK18" s="11"/>
      <c r="SML18" s="11"/>
      <c r="SMM18" s="11"/>
      <c r="SMN18" s="11"/>
      <c r="SMO18" s="11"/>
      <c r="SMP18" s="11"/>
      <c r="SMQ18" s="11"/>
      <c r="SMR18" s="11"/>
      <c r="SMS18" s="11"/>
      <c r="SMT18" s="11"/>
      <c r="SMU18" s="11"/>
      <c r="SMV18" s="11"/>
      <c r="SMW18" s="11"/>
      <c r="SMX18" s="11"/>
      <c r="SMY18" s="11"/>
      <c r="SMZ18" s="11"/>
      <c r="SNA18" s="11"/>
      <c r="SNB18" s="11"/>
      <c r="SNC18" s="11"/>
      <c r="SND18" s="11"/>
      <c r="SNE18" s="11"/>
      <c r="SNF18" s="11"/>
      <c r="SNG18" s="11"/>
      <c r="SNH18" s="11"/>
      <c r="SNI18" s="11"/>
      <c r="SNJ18" s="11"/>
      <c r="SNK18" s="11"/>
      <c r="SNL18" s="11"/>
      <c r="SNM18" s="11"/>
      <c r="SNN18" s="11"/>
      <c r="SNO18" s="11"/>
      <c r="SNP18" s="11"/>
      <c r="SNQ18" s="11"/>
      <c r="SNR18" s="11"/>
      <c r="SNS18" s="11"/>
      <c r="SNT18" s="11"/>
      <c r="SNU18" s="11"/>
      <c r="SNV18" s="11"/>
      <c r="SNW18" s="11"/>
      <c r="SNX18" s="11"/>
      <c r="SNY18" s="11"/>
      <c r="SNZ18" s="11"/>
      <c r="SOA18" s="11"/>
      <c r="SOB18" s="11"/>
      <c r="SOC18" s="11"/>
      <c r="SOD18" s="11"/>
      <c r="SOE18" s="11"/>
      <c r="SOF18" s="11"/>
      <c r="SOG18" s="11"/>
      <c r="SOH18" s="11"/>
      <c r="SOI18" s="11"/>
      <c r="SOJ18" s="11"/>
      <c r="SOK18" s="11"/>
      <c r="SOL18" s="11"/>
      <c r="SOM18" s="11"/>
      <c r="SON18" s="11"/>
      <c r="SOO18" s="11"/>
      <c r="SOP18" s="11"/>
      <c r="SOQ18" s="11"/>
      <c r="SOR18" s="11"/>
      <c r="SOS18" s="11"/>
      <c r="SOT18" s="11"/>
      <c r="SOU18" s="11"/>
      <c r="SOV18" s="11"/>
      <c r="SOW18" s="11"/>
      <c r="SOX18" s="11"/>
      <c r="SOY18" s="11"/>
      <c r="SOZ18" s="11"/>
      <c r="SPA18" s="11"/>
      <c r="SPB18" s="11"/>
      <c r="SPC18" s="11"/>
      <c r="SPD18" s="11"/>
      <c r="SPE18" s="11"/>
      <c r="SPF18" s="11"/>
      <c r="SPG18" s="11"/>
      <c r="SPH18" s="11"/>
      <c r="SPI18" s="11"/>
      <c r="SPJ18" s="11"/>
      <c r="SPK18" s="11"/>
      <c r="SPL18" s="11"/>
      <c r="SPM18" s="11"/>
      <c r="SPN18" s="11"/>
      <c r="SPO18" s="11"/>
      <c r="SPP18" s="11"/>
      <c r="SPQ18" s="11"/>
      <c r="SPR18" s="11"/>
      <c r="SPS18" s="11"/>
      <c r="SPT18" s="11"/>
      <c r="SPU18" s="11"/>
      <c r="SPV18" s="11"/>
      <c r="SPW18" s="11"/>
      <c r="SPX18" s="11"/>
      <c r="SPY18" s="11"/>
      <c r="SPZ18" s="11"/>
      <c r="SQA18" s="11"/>
      <c r="SQB18" s="11"/>
      <c r="SQC18" s="11"/>
      <c r="SQD18" s="11"/>
      <c r="SQE18" s="11"/>
      <c r="SQF18" s="11"/>
      <c r="SQG18" s="11"/>
      <c r="SQH18" s="11"/>
      <c r="SQI18" s="11"/>
      <c r="SQJ18" s="11"/>
      <c r="SQK18" s="11"/>
      <c r="SQL18" s="11"/>
      <c r="SQM18" s="11"/>
      <c r="SQN18" s="11"/>
      <c r="SQO18" s="11"/>
      <c r="SQP18" s="11"/>
      <c r="SQQ18" s="11"/>
      <c r="SQR18" s="11"/>
      <c r="SQS18" s="11"/>
      <c r="SQT18" s="11"/>
      <c r="SQU18" s="11"/>
      <c r="SQV18" s="11"/>
      <c r="SQW18" s="11"/>
      <c r="SQX18" s="11"/>
      <c r="SQY18" s="11"/>
      <c r="SQZ18" s="11"/>
      <c r="SRA18" s="11"/>
      <c r="SRB18" s="11"/>
      <c r="SRC18" s="11"/>
      <c r="SRD18" s="11"/>
      <c r="SRE18" s="11"/>
      <c r="SRF18" s="11"/>
      <c r="SRG18" s="11"/>
      <c r="SRH18" s="11"/>
      <c r="SRI18" s="11"/>
      <c r="SRJ18" s="11"/>
      <c r="SRK18" s="11"/>
      <c r="SRL18" s="11"/>
      <c r="SRM18" s="11"/>
      <c r="SRN18" s="11"/>
      <c r="SRO18" s="11"/>
      <c r="SRP18" s="11"/>
      <c r="SRQ18" s="11"/>
      <c r="SRR18" s="11"/>
      <c r="SRS18" s="11"/>
      <c r="SRT18" s="11"/>
      <c r="SRU18" s="11"/>
      <c r="SRV18" s="11"/>
      <c r="SRW18" s="11"/>
      <c r="SRX18" s="11"/>
      <c r="SRY18" s="11"/>
      <c r="SRZ18" s="11"/>
      <c r="SSA18" s="11"/>
      <c r="SSB18" s="11"/>
      <c r="SSC18" s="11"/>
      <c r="SSD18" s="11"/>
      <c r="SSE18" s="11"/>
      <c r="SSF18" s="11"/>
      <c r="SSG18" s="11"/>
      <c r="SSH18" s="11"/>
      <c r="SSI18" s="11"/>
      <c r="SSJ18" s="11"/>
      <c r="SSK18" s="11"/>
      <c r="SSL18" s="11"/>
      <c r="SSM18" s="11"/>
      <c r="SSN18" s="11"/>
      <c r="SSO18" s="11"/>
      <c r="SSP18" s="11"/>
      <c r="SSQ18" s="11"/>
      <c r="SSR18" s="11"/>
      <c r="SSS18" s="11"/>
      <c r="SST18" s="11"/>
      <c r="SSU18" s="11"/>
      <c r="SSV18" s="11"/>
      <c r="SSW18" s="11"/>
      <c r="SSX18" s="11"/>
      <c r="SSY18" s="11"/>
      <c r="SSZ18" s="11"/>
      <c r="STA18" s="11"/>
      <c r="STB18" s="11"/>
      <c r="STC18" s="11"/>
      <c r="STD18" s="11"/>
      <c r="STE18" s="11"/>
      <c r="STF18" s="11"/>
      <c r="STG18" s="11"/>
      <c r="STH18" s="11"/>
      <c r="STI18" s="11"/>
      <c r="STJ18" s="11"/>
      <c r="STK18" s="11"/>
      <c r="STL18" s="11"/>
      <c r="STM18" s="11"/>
      <c r="STN18" s="11"/>
      <c r="STO18" s="11"/>
      <c r="STP18" s="11"/>
      <c r="STQ18" s="11"/>
      <c r="STR18" s="11"/>
      <c r="STS18" s="11"/>
      <c r="STT18" s="11"/>
      <c r="STU18" s="11"/>
      <c r="STV18" s="11"/>
      <c r="STW18" s="11"/>
      <c r="STX18" s="11"/>
      <c r="STY18" s="11"/>
      <c r="STZ18" s="11"/>
      <c r="SUA18" s="11"/>
      <c r="SUB18" s="11"/>
      <c r="SUC18" s="11"/>
      <c r="SUD18" s="11"/>
      <c r="SUE18" s="11"/>
      <c r="SUF18" s="11"/>
      <c r="SUG18" s="11"/>
      <c r="SUH18" s="11"/>
      <c r="SUI18" s="11"/>
      <c r="SUJ18" s="11"/>
      <c r="SUK18" s="11"/>
      <c r="SUL18" s="11"/>
      <c r="SUM18" s="11"/>
      <c r="SUN18" s="11"/>
      <c r="SUO18" s="11"/>
      <c r="SUP18" s="11"/>
      <c r="SUQ18" s="11"/>
      <c r="SUR18" s="11"/>
      <c r="SUS18" s="11"/>
      <c r="SUT18" s="11"/>
      <c r="SUU18" s="11"/>
      <c r="SUV18" s="11"/>
      <c r="SUW18" s="11"/>
      <c r="SUX18" s="11"/>
      <c r="SUY18" s="11"/>
      <c r="SUZ18" s="11"/>
      <c r="SVA18" s="11"/>
      <c r="SVB18" s="11"/>
      <c r="SVC18" s="11"/>
      <c r="SVD18" s="11"/>
      <c r="SVE18" s="11"/>
      <c r="SVF18" s="11"/>
      <c r="SVG18" s="11"/>
      <c r="SVH18" s="11"/>
      <c r="SVI18" s="11"/>
      <c r="SVJ18" s="11"/>
      <c r="SVK18" s="11"/>
      <c r="SVL18" s="11"/>
      <c r="SVM18" s="11"/>
      <c r="SVN18" s="11"/>
      <c r="SVO18" s="11"/>
      <c r="SVP18" s="11"/>
      <c r="SVQ18" s="11"/>
      <c r="SVR18" s="11"/>
      <c r="SVS18" s="11"/>
      <c r="SVT18" s="11"/>
      <c r="SVU18" s="11"/>
      <c r="SVV18" s="11"/>
      <c r="SVW18" s="11"/>
      <c r="SVX18" s="11"/>
      <c r="SVY18" s="11"/>
      <c r="SVZ18" s="11"/>
      <c r="SWA18" s="11"/>
      <c r="SWB18" s="11"/>
      <c r="SWC18" s="11"/>
      <c r="SWD18" s="11"/>
      <c r="SWE18" s="11"/>
      <c r="SWF18" s="11"/>
      <c r="SWG18" s="11"/>
      <c r="SWH18" s="11"/>
      <c r="SWI18" s="11"/>
      <c r="SWJ18" s="11"/>
      <c r="SWK18" s="11"/>
      <c r="SWL18" s="11"/>
      <c r="SWM18" s="11"/>
      <c r="SWN18" s="11"/>
      <c r="SWO18" s="11"/>
      <c r="SWP18" s="11"/>
      <c r="SWQ18" s="11"/>
      <c r="SWR18" s="11"/>
      <c r="SWS18" s="11"/>
      <c r="SWT18" s="11"/>
      <c r="SWU18" s="11"/>
      <c r="SWV18" s="11"/>
      <c r="SWW18" s="11"/>
      <c r="SWX18" s="11"/>
      <c r="SWY18" s="11"/>
      <c r="SWZ18" s="11"/>
      <c r="SXA18" s="11"/>
      <c r="SXB18" s="11"/>
      <c r="SXC18" s="11"/>
      <c r="SXD18" s="11"/>
      <c r="SXE18" s="11"/>
      <c r="SXF18" s="11"/>
      <c r="SXG18" s="11"/>
      <c r="SXH18" s="11"/>
      <c r="SXI18" s="11"/>
      <c r="SXJ18" s="11"/>
      <c r="SXK18" s="11"/>
      <c r="SXL18" s="11"/>
      <c r="SXM18" s="11"/>
      <c r="SXN18" s="11"/>
      <c r="SXO18" s="11"/>
      <c r="SXP18" s="11"/>
      <c r="SXQ18" s="11"/>
      <c r="SXR18" s="11"/>
      <c r="SXS18" s="11"/>
      <c r="SXT18" s="11"/>
      <c r="SXU18" s="11"/>
      <c r="SXV18" s="11"/>
      <c r="SXW18" s="11"/>
      <c r="SXX18" s="11"/>
      <c r="SXY18" s="11"/>
      <c r="SXZ18" s="11"/>
      <c r="SYA18" s="11"/>
      <c r="SYB18" s="11"/>
      <c r="SYC18" s="11"/>
      <c r="SYD18" s="11"/>
      <c r="SYE18" s="11"/>
      <c r="SYF18" s="11"/>
      <c r="SYG18" s="11"/>
      <c r="SYH18" s="11"/>
      <c r="SYI18" s="11"/>
      <c r="SYJ18" s="11"/>
      <c r="SYK18" s="11"/>
      <c r="SYL18" s="11"/>
      <c r="SYM18" s="11"/>
      <c r="SYN18" s="11"/>
      <c r="SYO18" s="11"/>
      <c r="SYP18" s="11"/>
      <c r="SYQ18" s="11"/>
      <c r="SYR18" s="11"/>
      <c r="SYS18" s="11"/>
      <c r="SYT18" s="11"/>
      <c r="SYU18" s="11"/>
      <c r="SYV18" s="11"/>
      <c r="SYW18" s="11"/>
      <c r="SYX18" s="11"/>
      <c r="SYY18" s="11"/>
      <c r="SYZ18" s="11"/>
      <c r="SZA18" s="11"/>
      <c r="SZB18" s="11"/>
      <c r="SZC18" s="11"/>
      <c r="SZD18" s="11"/>
      <c r="SZE18" s="11"/>
      <c r="SZF18" s="11"/>
      <c r="SZG18" s="11"/>
      <c r="SZH18" s="11"/>
      <c r="SZI18" s="11"/>
      <c r="SZJ18" s="11"/>
      <c r="SZK18" s="11"/>
      <c r="SZL18" s="11"/>
      <c r="SZM18" s="11"/>
      <c r="SZN18" s="11"/>
      <c r="SZO18" s="11"/>
      <c r="SZP18" s="11"/>
      <c r="SZQ18" s="11"/>
      <c r="SZR18" s="11"/>
      <c r="SZS18" s="11"/>
      <c r="SZT18" s="11"/>
      <c r="SZU18" s="11"/>
      <c r="SZV18" s="11"/>
      <c r="SZW18" s="11"/>
      <c r="SZX18" s="11"/>
      <c r="SZY18" s="11"/>
      <c r="SZZ18" s="11"/>
      <c r="TAA18" s="11"/>
      <c r="TAB18" s="11"/>
      <c r="TAC18" s="11"/>
      <c r="TAD18" s="11"/>
      <c r="TAE18" s="11"/>
      <c r="TAF18" s="11"/>
      <c r="TAG18" s="11"/>
      <c r="TAH18" s="11"/>
      <c r="TAI18" s="11"/>
      <c r="TAJ18" s="11"/>
      <c r="TAK18" s="11"/>
      <c r="TAL18" s="11"/>
      <c r="TAM18" s="11"/>
      <c r="TAN18" s="11"/>
      <c r="TAO18" s="11"/>
      <c r="TAP18" s="11"/>
      <c r="TAQ18" s="11"/>
      <c r="TAR18" s="11"/>
      <c r="TAS18" s="11"/>
      <c r="TAT18" s="11"/>
      <c r="TAU18" s="11"/>
      <c r="TAV18" s="11"/>
      <c r="TAW18" s="11"/>
      <c r="TAX18" s="11"/>
      <c r="TAY18" s="11"/>
      <c r="TAZ18" s="11"/>
      <c r="TBA18" s="11"/>
      <c r="TBB18" s="11"/>
      <c r="TBC18" s="11"/>
      <c r="TBD18" s="11"/>
      <c r="TBE18" s="11"/>
      <c r="TBF18" s="11"/>
      <c r="TBG18" s="11"/>
      <c r="TBH18" s="11"/>
      <c r="TBI18" s="11"/>
      <c r="TBJ18" s="11"/>
      <c r="TBK18" s="11"/>
      <c r="TBL18" s="11"/>
      <c r="TBM18" s="11"/>
      <c r="TBN18" s="11"/>
      <c r="TBO18" s="11"/>
      <c r="TBP18" s="11"/>
      <c r="TBQ18" s="11"/>
      <c r="TBR18" s="11"/>
      <c r="TBS18" s="11"/>
      <c r="TBT18" s="11"/>
      <c r="TBU18" s="11"/>
      <c r="TBV18" s="11"/>
      <c r="TBW18" s="11"/>
      <c r="TBX18" s="11"/>
      <c r="TBY18" s="11"/>
      <c r="TBZ18" s="11"/>
      <c r="TCA18" s="11"/>
      <c r="TCB18" s="11"/>
      <c r="TCC18" s="11"/>
      <c r="TCD18" s="11"/>
      <c r="TCE18" s="11"/>
      <c r="TCF18" s="11"/>
      <c r="TCG18" s="11"/>
      <c r="TCH18" s="11"/>
      <c r="TCI18" s="11"/>
      <c r="TCJ18" s="11"/>
      <c r="TCK18" s="11"/>
      <c r="TCL18" s="11"/>
      <c r="TCM18" s="11"/>
      <c r="TCN18" s="11"/>
      <c r="TCO18" s="11"/>
      <c r="TCP18" s="11"/>
      <c r="TCQ18" s="11"/>
      <c r="TCR18" s="11"/>
      <c r="TCS18" s="11"/>
      <c r="TCT18" s="11"/>
      <c r="TCU18" s="11"/>
      <c r="TCV18" s="11"/>
      <c r="TCW18" s="11"/>
      <c r="TCX18" s="11"/>
      <c r="TCY18" s="11"/>
      <c r="TCZ18" s="11"/>
      <c r="TDA18" s="11"/>
      <c r="TDB18" s="11"/>
      <c r="TDC18" s="11"/>
      <c r="TDD18" s="11"/>
      <c r="TDE18" s="11"/>
      <c r="TDF18" s="11"/>
      <c r="TDG18" s="11"/>
      <c r="TDH18" s="11"/>
      <c r="TDI18" s="11"/>
      <c r="TDJ18" s="11"/>
      <c r="TDK18" s="11"/>
      <c r="TDL18" s="11"/>
      <c r="TDM18" s="11"/>
      <c r="TDN18" s="11"/>
      <c r="TDO18" s="11"/>
      <c r="TDP18" s="11"/>
      <c r="TDQ18" s="11"/>
      <c r="TDR18" s="11"/>
      <c r="TDS18" s="11"/>
      <c r="TDT18" s="11"/>
      <c r="TDU18" s="11"/>
      <c r="TDV18" s="11"/>
      <c r="TDW18" s="11"/>
      <c r="TDX18" s="11"/>
      <c r="TDY18" s="11"/>
      <c r="TDZ18" s="11"/>
      <c r="TEA18" s="11"/>
      <c r="TEB18" s="11"/>
      <c r="TEC18" s="11"/>
      <c r="TED18" s="11"/>
      <c r="TEE18" s="11"/>
      <c r="TEF18" s="11"/>
      <c r="TEG18" s="11"/>
      <c r="TEH18" s="11"/>
      <c r="TEI18" s="11"/>
      <c r="TEJ18" s="11"/>
      <c r="TEK18" s="11"/>
      <c r="TEL18" s="11"/>
      <c r="TEM18" s="11"/>
      <c r="TEN18" s="11"/>
      <c r="TEO18" s="11"/>
      <c r="TEP18" s="11"/>
      <c r="TEQ18" s="11"/>
      <c r="TER18" s="11"/>
      <c r="TES18" s="11"/>
      <c r="TET18" s="11"/>
      <c r="TEU18" s="11"/>
      <c r="TEV18" s="11"/>
      <c r="TEW18" s="11"/>
      <c r="TEX18" s="11"/>
      <c r="TEY18" s="11"/>
      <c r="TEZ18" s="11"/>
      <c r="TFA18" s="11"/>
      <c r="TFB18" s="11"/>
      <c r="TFC18" s="11"/>
      <c r="TFD18" s="11"/>
      <c r="TFE18" s="11"/>
      <c r="TFF18" s="11"/>
      <c r="TFG18" s="11"/>
      <c r="TFH18" s="11"/>
      <c r="TFI18" s="11"/>
      <c r="TFJ18" s="11"/>
      <c r="TFK18" s="11"/>
      <c r="TFL18" s="11"/>
      <c r="TFM18" s="11"/>
      <c r="TFN18" s="11"/>
      <c r="TFO18" s="11"/>
      <c r="TFP18" s="11"/>
      <c r="TFQ18" s="11"/>
      <c r="TFR18" s="11"/>
      <c r="TFS18" s="11"/>
      <c r="TFT18" s="11"/>
      <c r="TFU18" s="11"/>
      <c r="TFV18" s="11"/>
      <c r="TFW18" s="11"/>
      <c r="TFX18" s="11"/>
      <c r="TFY18" s="11"/>
      <c r="TFZ18" s="11"/>
      <c r="TGA18" s="11"/>
      <c r="TGB18" s="11"/>
      <c r="TGC18" s="11"/>
      <c r="TGD18" s="11"/>
      <c r="TGE18" s="11"/>
      <c r="TGF18" s="11"/>
      <c r="TGG18" s="11"/>
      <c r="TGH18" s="11"/>
      <c r="TGI18" s="11"/>
      <c r="TGJ18" s="11"/>
      <c r="TGK18" s="11"/>
      <c r="TGL18" s="11"/>
      <c r="TGM18" s="11"/>
      <c r="TGN18" s="11"/>
      <c r="TGO18" s="11"/>
      <c r="TGP18" s="11"/>
      <c r="TGQ18" s="11"/>
      <c r="TGR18" s="11"/>
      <c r="TGS18" s="11"/>
      <c r="TGT18" s="11"/>
      <c r="TGU18" s="11"/>
      <c r="TGV18" s="11"/>
      <c r="TGW18" s="11"/>
      <c r="TGX18" s="11"/>
      <c r="TGY18" s="11"/>
      <c r="TGZ18" s="11"/>
      <c r="THA18" s="11"/>
      <c r="THB18" s="11"/>
      <c r="THC18" s="11"/>
      <c r="THD18" s="11"/>
      <c r="THE18" s="11"/>
      <c r="THF18" s="11"/>
      <c r="THG18" s="11"/>
      <c r="THH18" s="11"/>
      <c r="THI18" s="11"/>
      <c r="THJ18" s="11"/>
      <c r="THK18" s="11"/>
      <c r="THL18" s="11"/>
      <c r="THM18" s="11"/>
      <c r="THN18" s="11"/>
      <c r="THO18" s="11"/>
      <c r="THP18" s="11"/>
      <c r="THQ18" s="11"/>
      <c r="THR18" s="11"/>
      <c r="THS18" s="11"/>
      <c r="THT18" s="11"/>
      <c r="THU18" s="11"/>
      <c r="THV18" s="11"/>
      <c r="THW18" s="11"/>
      <c r="THX18" s="11"/>
      <c r="THY18" s="11"/>
      <c r="THZ18" s="11"/>
      <c r="TIA18" s="11"/>
      <c r="TIB18" s="11"/>
      <c r="TIC18" s="11"/>
      <c r="TID18" s="11"/>
      <c r="TIE18" s="11"/>
      <c r="TIF18" s="11"/>
      <c r="TIG18" s="11"/>
      <c r="TIH18" s="11"/>
      <c r="TII18" s="11"/>
      <c r="TIJ18" s="11"/>
      <c r="TIK18" s="11"/>
      <c r="TIL18" s="11"/>
      <c r="TIM18" s="11"/>
      <c r="TIN18" s="11"/>
      <c r="TIO18" s="11"/>
      <c r="TIP18" s="11"/>
      <c r="TIQ18" s="11"/>
      <c r="TIR18" s="11"/>
      <c r="TIS18" s="11"/>
      <c r="TIT18" s="11"/>
      <c r="TIU18" s="11"/>
      <c r="TIV18" s="11"/>
      <c r="TIW18" s="11"/>
      <c r="TIX18" s="11"/>
      <c r="TIY18" s="11"/>
      <c r="TIZ18" s="11"/>
      <c r="TJA18" s="11"/>
      <c r="TJB18" s="11"/>
      <c r="TJC18" s="11"/>
      <c r="TJD18" s="11"/>
      <c r="TJE18" s="11"/>
      <c r="TJF18" s="11"/>
      <c r="TJG18" s="11"/>
      <c r="TJH18" s="11"/>
      <c r="TJI18" s="11"/>
      <c r="TJJ18" s="11"/>
      <c r="TJK18" s="11"/>
      <c r="TJL18" s="11"/>
      <c r="TJM18" s="11"/>
      <c r="TJN18" s="11"/>
      <c r="TJO18" s="11"/>
      <c r="TJP18" s="11"/>
      <c r="TJQ18" s="11"/>
      <c r="TJR18" s="11"/>
      <c r="TJS18" s="11"/>
      <c r="TJT18" s="11"/>
      <c r="TJU18" s="11"/>
      <c r="TJV18" s="11"/>
      <c r="TJW18" s="11"/>
      <c r="TJX18" s="11"/>
      <c r="TJY18" s="11"/>
      <c r="TJZ18" s="11"/>
      <c r="TKA18" s="11"/>
      <c r="TKB18" s="11"/>
      <c r="TKC18" s="11"/>
      <c r="TKD18" s="11"/>
      <c r="TKE18" s="11"/>
      <c r="TKF18" s="11"/>
      <c r="TKG18" s="11"/>
      <c r="TKH18" s="11"/>
      <c r="TKI18" s="11"/>
      <c r="TKJ18" s="11"/>
      <c r="TKK18" s="11"/>
      <c r="TKL18" s="11"/>
      <c r="TKM18" s="11"/>
      <c r="TKN18" s="11"/>
      <c r="TKO18" s="11"/>
      <c r="TKP18" s="11"/>
      <c r="TKQ18" s="11"/>
      <c r="TKR18" s="11"/>
      <c r="TKS18" s="11"/>
      <c r="TKT18" s="11"/>
      <c r="TKU18" s="11"/>
      <c r="TKV18" s="11"/>
      <c r="TKW18" s="11"/>
      <c r="TKX18" s="11"/>
      <c r="TKY18" s="11"/>
      <c r="TKZ18" s="11"/>
      <c r="TLA18" s="11"/>
      <c r="TLB18" s="11"/>
      <c r="TLC18" s="11"/>
      <c r="TLD18" s="11"/>
      <c r="TLE18" s="11"/>
      <c r="TLF18" s="11"/>
      <c r="TLG18" s="11"/>
      <c r="TLH18" s="11"/>
      <c r="TLI18" s="11"/>
      <c r="TLJ18" s="11"/>
      <c r="TLK18" s="11"/>
      <c r="TLL18" s="11"/>
      <c r="TLM18" s="11"/>
      <c r="TLN18" s="11"/>
      <c r="TLO18" s="11"/>
      <c r="TLP18" s="11"/>
      <c r="TLQ18" s="11"/>
      <c r="TLR18" s="11"/>
      <c r="TLS18" s="11"/>
      <c r="TLT18" s="11"/>
      <c r="TLU18" s="11"/>
      <c r="TLV18" s="11"/>
      <c r="TLW18" s="11"/>
      <c r="TLX18" s="11"/>
      <c r="TLY18" s="11"/>
      <c r="TLZ18" s="11"/>
      <c r="TMA18" s="11"/>
      <c r="TMB18" s="11"/>
      <c r="TMC18" s="11"/>
      <c r="TMD18" s="11"/>
      <c r="TME18" s="11"/>
      <c r="TMF18" s="11"/>
      <c r="TMG18" s="11"/>
      <c r="TMH18" s="11"/>
      <c r="TMI18" s="11"/>
      <c r="TMJ18" s="11"/>
      <c r="TMK18" s="11"/>
      <c r="TML18" s="11"/>
      <c r="TMM18" s="11"/>
      <c r="TMN18" s="11"/>
      <c r="TMO18" s="11"/>
      <c r="TMP18" s="11"/>
      <c r="TMQ18" s="11"/>
      <c r="TMR18" s="11"/>
      <c r="TMS18" s="11"/>
      <c r="TMT18" s="11"/>
      <c r="TMU18" s="11"/>
      <c r="TMV18" s="11"/>
      <c r="TMW18" s="11"/>
      <c r="TMX18" s="11"/>
      <c r="TMY18" s="11"/>
      <c r="TMZ18" s="11"/>
      <c r="TNA18" s="11"/>
      <c r="TNB18" s="11"/>
      <c r="TNC18" s="11"/>
      <c r="TND18" s="11"/>
      <c r="TNE18" s="11"/>
      <c r="TNF18" s="11"/>
      <c r="TNG18" s="11"/>
      <c r="TNH18" s="11"/>
      <c r="TNI18" s="11"/>
      <c r="TNJ18" s="11"/>
      <c r="TNK18" s="11"/>
      <c r="TNL18" s="11"/>
      <c r="TNM18" s="11"/>
      <c r="TNN18" s="11"/>
      <c r="TNO18" s="11"/>
      <c r="TNP18" s="11"/>
      <c r="TNQ18" s="11"/>
      <c r="TNR18" s="11"/>
      <c r="TNS18" s="11"/>
      <c r="TNT18" s="11"/>
      <c r="TNU18" s="11"/>
      <c r="TNV18" s="11"/>
      <c r="TNW18" s="11"/>
      <c r="TNX18" s="11"/>
      <c r="TNY18" s="11"/>
      <c r="TNZ18" s="11"/>
      <c r="TOA18" s="11"/>
      <c r="TOB18" s="11"/>
      <c r="TOC18" s="11"/>
      <c r="TOD18" s="11"/>
      <c r="TOE18" s="11"/>
      <c r="TOF18" s="11"/>
      <c r="TOG18" s="11"/>
      <c r="TOH18" s="11"/>
      <c r="TOI18" s="11"/>
      <c r="TOJ18" s="11"/>
      <c r="TOK18" s="11"/>
      <c r="TOL18" s="11"/>
      <c r="TOM18" s="11"/>
      <c r="TON18" s="11"/>
      <c r="TOO18" s="11"/>
      <c r="TOP18" s="11"/>
      <c r="TOQ18" s="11"/>
      <c r="TOR18" s="11"/>
      <c r="TOS18" s="11"/>
      <c r="TOT18" s="11"/>
      <c r="TOU18" s="11"/>
      <c r="TOV18" s="11"/>
      <c r="TOW18" s="11"/>
      <c r="TOX18" s="11"/>
      <c r="TOY18" s="11"/>
      <c r="TOZ18" s="11"/>
      <c r="TPA18" s="11"/>
      <c r="TPB18" s="11"/>
      <c r="TPC18" s="11"/>
      <c r="TPD18" s="11"/>
      <c r="TPE18" s="11"/>
      <c r="TPF18" s="11"/>
      <c r="TPG18" s="11"/>
      <c r="TPH18" s="11"/>
      <c r="TPI18" s="11"/>
      <c r="TPJ18" s="11"/>
      <c r="TPK18" s="11"/>
      <c r="TPL18" s="11"/>
      <c r="TPM18" s="11"/>
      <c r="TPN18" s="11"/>
      <c r="TPO18" s="11"/>
      <c r="TPP18" s="11"/>
      <c r="TPQ18" s="11"/>
      <c r="TPR18" s="11"/>
      <c r="TPS18" s="11"/>
      <c r="TPT18" s="11"/>
      <c r="TPU18" s="11"/>
      <c r="TPV18" s="11"/>
      <c r="TPW18" s="11"/>
      <c r="TPX18" s="11"/>
      <c r="TPY18" s="11"/>
      <c r="TPZ18" s="11"/>
      <c r="TQA18" s="11"/>
      <c r="TQB18" s="11"/>
      <c r="TQC18" s="11"/>
      <c r="TQD18" s="11"/>
      <c r="TQE18" s="11"/>
      <c r="TQF18" s="11"/>
      <c r="TQG18" s="11"/>
      <c r="TQH18" s="11"/>
      <c r="TQI18" s="11"/>
      <c r="TQJ18" s="11"/>
      <c r="TQK18" s="11"/>
      <c r="TQL18" s="11"/>
      <c r="TQM18" s="11"/>
      <c r="TQN18" s="11"/>
      <c r="TQO18" s="11"/>
      <c r="TQP18" s="11"/>
      <c r="TQQ18" s="11"/>
      <c r="TQR18" s="11"/>
      <c r="TQS18" s="11"/>
      <c r="TQT18" s="11"/>
      <c r="TQU18" s="11"/>
      <c r="TQV18" s="11"/>
      <c r="TQW18" s="11"/>
      <c r="TQX18" s="11"/>
      <c r="TQY18" s="11"/>
      <c r="TQZ18" s="11"/>
      <c r="TRA18" s="11"/>
      <c r="TRB18" s="11"/>
      <c r="TRC18" s="11"/>
      <c r="TRD18" s="11"/>
      <c r="TRE18" s="11"/>
      <c r="TRF18" s="11"/>
      <c r="TRG18" s="11"/>
      <c r="TRH18" s="11"/>
      <c r="TRI18" s="11"/>
      <c r="TRJ18" s="11"/>
      <c r="TRK18" s="11"/>
      <c r="TRL18" s="11"/>
      <c r="TRM18" s="11"/>
      <c r="TRN18" s="11"/>
      <c r="TRO18" s="11"/>
      <c r="TRP18" s="11"/>
      <c r="TRQ18" s="11"/>
      <c r="TRR18" s="11"/>
      <c r="TRS18" s="11"/>
      <c r="TRT18" s="11"/>
      <c r="TRU18" s="11"/>
      <c r="TRV18" s="11"/>
      <c r="TRW18" s="11"/>
      <c r="TRX18" s="11"/>
      <c r="TRY18" s="11"/>
      <c r="TRZ18" s="11"/>
      <c r="TSA18" s="11"/>
      <c r="TSB18" s="11"/>
      <c r="TSC18" s="11"/>
      <c r="TSD18" s="11"/>
      <c r="TSE18" s="11"/>
      <c r="TSF18" s="11"/>
      <c r="TSG18" s="11"/>
      <c r="TSH18" s="11"/>
      <c r="TSI18" s="11"/>
      <c r="TSJ18" s="11"/>
      <c r="TSK18" s="11"/>
      <c r="TSL18" s="11"/>
      <c r="TSM18" s="11"/>
      <c r="TSN18" s="11"/>
      <c r="TSO18" s="11"/>
      <c r="TSP18" s="11"/>
      <c r="TSQ18" s="11"/>
      <c r="TSR18" s="11"/>
      <c r="TSS18" s="11"/>
      <c r="TST18" s="11"/>
      <c r="TSU18" s="11"/>
      <c r="TSV18" s="11"/>
      <c r="TSW18" s="11"/>
      <c r="TSX18" s="11"/>
      <c r="TSY18" s="11"/>
      <c r="TSZ18" s="11"/>
      <c r="TTA18" s="11"/>
      <c r="TTB18" s="11"/>
      <c r="TTC18" s="11"/>
      <c r="TTD18" s="11"/>
      <c r="TTE18" s="11"/>
      <c r="TTF18" s="11"/>
      <c r="TTG18" s="11"/>
      <c r="TTH18" s="11"/>
      <c r="TTI18" s="11"/>
      <c r="TTJ18" s="11"/>
      <c r="TTK18" s="11"/>
      <c r="TTL18" s="11"/>
      <c r="TTM18" s="11"/>
      <c r="TTN18" s="11"/>
      <c r="TTO18" s="11"/>
      <c r="TTP18" s="11"/>
      <c r="TTQ18" s="11"/>
      <c r="TTR18" s="11"/>
      <c r="TTS18" s="11"/>
      <c r="TTT18" s="11"/>
      <c r="TTU18" s="11"/>
      <c r="TTV18" s="11"/>
      <c r="TTW18" s="11"/>
      <c r="TTX18" s="11"/>
      <c r="TTY18" s="11"/>
      <c r="TTZ18" s="11"/>
      <c r="TUA18" s="11"/>
      <c r="TUB18" s="11"/>
      <c r="TUC18" s="11"/>
      <c r="TUD18" s="11"/>
      <c r="TUE18" s="11"/>
      <c r="TUF18" s="11"/>
      <c r="TUG18" s="11"/>
      <c r="TUH18" s="11"/>
      <c r="TUI18" s="11"/>
      <c r="TUJ18" s="11"/>
      <c r="TUK18" s="11"/>
      <c r="TUL18" s="11"/>
      <c r="TUM18" s="11"/>
      <c r="TUN18" s="11"/>
      <c r="TUO18" s="11"/>
      <c r="TUP18" s="11"/>
      <c r="TUQ18" s="11"/>
      <c r="TUR18" s="11"/>
      <c r="TUS18" s="11"/>
      <c r="TUT18" s="11"/>
      <c r="TUU18" s="11"/>
      <c r="TUV18" s="11"/>
      <c r="TUW18" s="11"/>
      <c r="TUX18" s="11"/>
      <c r="TUY18" s="11"/>
      <c r="TUZ18" s="11"/>
      <c r="TVA18" s="11"/>
      <c r="TVB18" s="11"/>
      <c r="TVC18" s="11"/>
      <c r="TVD18" s="11"/>
      <c r="TVE18" s="11"/>
      <c r="TVF18" s="11"/>
      <c r="TVG18" s="11"/>
      <c r="TVH18" s="11"/>
      <c r="TVI18" s="11"/>
      <c r="TVJ18" s="11"/>
      <c r="TVK18" s="11"/>
      <c r="TVL18" s="11"/>
      <c r="TVM18" s="11"/>
      <c r="TVN18" s="11"/>
      <c r="TVO18" s="11"/>
      <c r="TVP18" s="11"/>
      <c r="TVQ18" s="11"/>
      <c r="TVR18" s="11"/>
      <c r="TVS18" s="11"/>
      <c r="TVT18" s="11"/>
      <c r="TVU18" s="11"/>
      <c r="TVV18" s="11"/>
      <c r="TVW18" s="11"/>
      <c r="TVX18" s="11"/>
      <c r="TVY18" s="11"/>
      <c r="TVZ18" s="11"/>
      <c r="TWA18" s="11"/>
      <c r="TWB18" s="11"/>
      <c r="TWC18" s="11"/>
      <c r="TWD18" s="11"/>
      <c r="TWE18" s="11"/>
      <c r="TWF18" s="11"/>
      <c r="TWG18" s="11"/>
      <c r="TWH18" s="11"/>
      <c r="TWI18" s="11"/>
      <c r="TWJ18" s="11"/>
      <c r="TWK18" s="11"/>
      <c r="TWL18" s="11"/>
      <c r="TWM18" s="11"/>
      <c r="TWN18" s="11"/>
      <c r="TWO18" s="11"/>
      <c r="TWP18" s="11"/>
      <c r="TWQ18" s="11"/>
      <c r="TWR18" s="11"/>
      <c r="TWS18" s="11"/>
      <c r="TWT18" s="11"/>
      <c r="TWU18" s="11"/>
      <c r="TWV18" s="11"/>
      <c r="TWW18" s="11"/>
      <c r="TWX18" s="11"/>
      <c r="TWY18" s="11"/>
      <c r="TWZ18" s="11"/>
      <c r="TXA18" s="11"/>
      <c r="TXB18" s="11"/>
      <c r="TXC18" s="11"/>
      <c r="TXD18" s="11"/>
      <c r="TXE18" s="11"/>
      <c r="TXF18" s="11"/>
      <c r="TXG18" s="11"/>
      <c r="TXH18" s="11"/>
      <c r="TXI18" s="11"/>
      <c r="TXJ18" s="11"/>
      <c r="TXK18" s="11"/>
      <c r="TXL18" s="11"/>
      <c r="TXM18" s="11"/>
      <c r="TXN18" s="11"/>
      <c r="TXO18" s="11"/>
      <c r="TXP18" s="11"/>
      <c r="TXQ18" s="11"/>
      <c r="TXR18" s="11"/>
      <c r="TXS18" s="11"/>
      <c r="TXT18" s="11"/>
      <c r="TXU18" s="11"/>
      <c r="TXV18" s="11"/>
      <c r="TXW18" s="11"/>
      <c r="TXX18" s="11"/>
      <c r="TXY18" s="11"/>
      <c r="TXZ18" s="11"/>
      <c r="TYA18" s="11"/>
      <c r="TYB18" s="11"/>
      <c r="TYC18" s="11"/>
      <c r="TYD18" s="11"/>
      <c r="TYE18" s="11"/>
      <c r="TYF18" s="11"/>
      <c r="TYG18" s="11"/>
      <c r="TYH18" s="11"/>
      <c r="TYI18" s="11"/>
      <c r="TYJ18" s="11"/>
      <c r="TYK18" s="11"/>
      <c r="TYL18" s="11"/>
      <c r="TYM18" s="11"/>
      <c r="TYN18" s="11"/>
      <c r="TYO18" s="11"/>
      <c r="TYP18" s="11"/>
      <c r="TYQ18" s="11"/>
      <c r="TYR18" s="11"/>
      <c r="TYS18" s="11"/>
      <c r="TYT18" s="11"/>
      <c r="TYU18" s="11"/>
      <c r="TYV18" s="11"/>
      <c r="TYW18" s="11"/>
      <c r="TYX18" s="11"/>
      <c r="TYY18" s="11"/>
      <c r="TYZ18" s="11"/>
      <c r="TZA18" s="11"/>
      <c r="TZB18" s="11"/>
      <c r="TZC18" s="11"/>
      <c r="TZD18" s="11"/>
      <c r="TZE18" s="11"/>
      <c r="TZF18" s="11"/>
      <c r="TZG18" s="11"/>
      <c r="TZH18" s="11"/>
      <c r="TZI18" s="11"/>
      <c r="TZJ18" s="11"/>
      <c r="TZK18" s="11"/>
      <c r="TZL18" s="11"/>
      <c r="TZM18" s="11"/>
      <c r="TZN18" s="11"/>
      <c r="TZO18" s="11"/>
      <c r="TZP18" s="11"/>
      <c r="TZQ18" s="11"/>
      <c r="TZR18" s="11"/>
      <c r="TZS18" s="11"/>
      <c r="TZT18" s="11"/>
      <c r="TZU18" s="11"/>
      <c r="TZV18" s="11"/>
      <c r="TZW18" s="11"/>
      <c r="TZX18" s="11"/>
      <c r="TZY18" s="11"/>
      <c r="TZZ18" s="11"/>
      <c r="UAA18" s="11"/>
      <c r="UAB18" s="11"/>
      <c r="UAC18" s="11"/>
      <c r="UAD18" s="11"/>
      <c r="UAE18" s="11"/>
      <c r="UAF18" s="11"/>
      <c r="UAG18" s="11"/>
      <c r="UAH18" s="11"/>
      <c r="UAI18" s="11"/>
      <c r="UAJ18" s="11"/>
      <c r="UAK18" s="11"/>
      <c r="UAL18" s="11"/>
      <c r="UAM18" s="11"/>
      <c r="UAN18" s="11"/>
      <c r="UAO18" s="11"/>
      <c r="UAP18" s="11"/>
      <c r="UAQ18" s="11"/>
      <c r="UAR18" s="11"/>
      <c r="UAS18" s="11"/>
      <c r="UAT18" s="11"/>
      <c r="UAU18" s="11"/>
      <c r="UAV18" s="11"/>
      <c r="UAW18" s="11"/>
      <c r="UAX18" s="11"/>
      <c r="UAY18" s="11"/>
      <c r="UAZ18" s="11"/>
      <c r="UBA18" s="11"/>
      <c r="UBB18" s="11"/>
      <c r="UBC18" s="11"/>
      <c r="UBD18" s="11"/>
      <c r="UBE18" s="11"/>
      <c r="UBF18" s="11"/>
      <c r="UBG18" s="11"/>
      <c r="UBH18" s="11"/>
      <c r="UBI18" s="11"/>
      <c r="UBJ18" s="11"/>
      <c r="UBK18" s="11"/>
      <c r="UBL18" s="11"/>
      <c r="UBM18" s="11"/>
      <c r="UBN18" s="11"/>
      <c r="UBO18" s="11"/>
      <c r="UBP18" s="11"/>
      <c r="UBQ18" s="11"/>
      <c r="UBR18" s="11"/>
      <c r="UBS18" s="11"/>
      <c r="UBT18" s="11"/>
      <c r="UBU18" s="11"/>
      <c r="UBV18" s="11"/>
      <c r="UBW18" s="11"/>
      <c r="UBX18" s="11"/>
      <c r="UBY18" s="11"/>
      <c r="UBZ18" s="11"/>
      <c r="UCA18" s="11"/>
      <c r="UCB18" s="11"/>
      <c r="UCC18" s="11"/>
      <c r="UCD18" s="11"/>
      <c r="UCE18" s="11"/>
      <c r="UCF18" s="11"/>
      <c r="UCG18" s="11"/>
      <c r="UCH18" s="11"/>
      <c r="UCI18" s="11"/>
      <c r="UCJ18" s="11"/>
      <c r="UCK18" s="11"/>
      <c r="UCL18" s="11"/>
      <c r="UCM18" s="11"/>
      <c r="UCN18" s="11"/>
      <c r="UCO18" s="11"/>
      <c r="UCP18" s="11"/>
      <c r="UCQ18" s="11"/>
      <c r="UCR18" s="11"/>
      <c r="UCS18" s="11"/>
      <c r="UCT18" s="11"/>
      <c r="UCU18" s="11"/>
      <c r="UCV18" s="11"/>
      <c r="UCW18" s="11"/>
      <c r="UCX18" s="11"/>
      <c r="UCY18" s="11"/>
      <c r="UCZ18" s="11"/>
      <c r="UDA18" s="11"/>
      <c r="UDB18" s="11"/>
      <c r="UDC18" s="11"/>
      <c r="UDD18" s="11"/>
      <c r="UDE18" s="11"/>
      <c r="UDF18" s="11"/>
      <c r="UDG18" s="11"/>
      <c r="UDH18" s="11"/>
      <c r="UDI18" s="11"/>
      <c r="UDJ18" s="11"/>
      <c r="UDK18" s="11"/>
      <c r="UDL18" s="11"/>
      <c r="UDM18" s="11"/>
      <c r="UDN18" s="11"/>
      <c r="UDO18" s="11"/>
      <c r="UDP18" s="11"/>
      <c r="UDQ18" s="11"/>
      <c r="UDR18" s="11"/>
      <c r="UDS18" s="11"/>
      <c r="UDT18" s="11"/>
      <c r="UDU18" s="11"/>
      <c r="UDV18" s="11"/>
      <c r="UDW18" s="11"/>
      <c r="UDX18" s="11"/>
      <c r="UDY18" s="11"/>
      <c r="UDZ18" s="11"/>
      <c r="UEA18" s="11"/>
      <c r="UEB18" s="11"/>
      <c r="UEC18" s="11"/>
      <c r="UED18" s="11"/>
      <c r="UEE18" s="11"/>
      <c r="UEF18" s="11"/>
      <c r="UEG18" s="11"/>
      <c r="UEH18" s="11"/>
      <c r="UEI18" s="11"/>
      <c r="UEJ18" s="11"/>
      <c r="UEK18" s="11"/>
      <c r="UEL18" s="11"/>
      <c r="UEM18" s="11"/>
      <c r="UEN18" s="11"/>
      <c r="UEO18" s="11"/>
      <c r="UEP18" s="11"/>
      <c r="UEQ18" s="11"/>
      <c r="UER18" s="11"/>
      <c r="UES18" s="11"/>
      <c r="UET18" s="11"/>
      <c r="UEU18" s="11"/>
      <c r="UEV18" s="11"/>
      <c r="UEW18" s="11"/>
      <c r="UEX18" s="11"/>
      <c r="UEY18" s="11"/>
      <c r="UEZ18" s="11"/>
      <c r="UFA18" s="11"/>
      <c r="UFB18" s="11"/>
      <c r="UFC18" s="11"/>
      <c r="UFD18" s="11"/>
      <c r="UFE18" s="11"/>
      <c r="UFF18" s="11"/>
      <c r="UFG18" s="11"/>
      <c r="UFH18" s="11"/>
      <c r="UFI18" s="11"/>
      <c r="UFJ18" s="11"/>
      <c r="UFK18" s="11"/>
      <c r="UFL18" s="11"/>
      <c r="UFM18" s="11"/>
      <c r="UFN18" s="11"/>
      <c r="UFO18" s="11"/>
      <c r="UFP18" s="11"/>
      <c r="UFQ18" s="11"/>
      <c r="UFR18" s="11"/>
      <c r="UFS18" s="11"/>
      <c r="UFT18" s="11"/>
      <c r="UFU18" s="11"/>
      <c r="UFV18" s="11"/>
      <c r="UFW18" s="11"/>
      <c r="UFX18" s="11"/>
      <c r="UFY18" s="11"/>
      <c r="UFZ18" s="11"/>
      <c r="UGA18" s="11"/>
      <c r="UGB18" s="11"/>
      <c r="UGC18" s="11"/>
      <c r="UGD18" s="11"/>
      <c r="UGE18" s="11"/>
      <c r="UGF18" s="11"/>
      <c r="UGG18" s="11"/>
      <c r="UGH18" s="11"/>
      <c r="UGI18" s="11"/>
      <c r="UGJ18" s="11"/>
      <c r="UGK18" s="11"/>
      <c r="UGL18" s="11"/>
      <c r="UGM18" s="11"/>
      <c r="UGN18" s="11"/>
      <c r="UGO18" s="11"/>
      <c r="UGP18" s="11"/>
      <c r="UGQ18" s="11"/>
      <c r="UGR18" s="11"/>
      <c r="UGS18" s="11"/>
      <c r="UGT18" s="11"/>
      <c r="UGU18" s="11"/>
      <c r="UGV18" s="11"/>
      <c r="UGW18" s="11"/>
      <c r="UGX18" s="11"/>
      <c r="UGY18" s="11"/>
      <c r="UGZ18" s="11"/>
      <c r="UHA18" s="11"/>
      <c r="UHB18" s="11"/>
      <c r="UHC18" s="11"/>
      <c r="UHD18" s="11"/>
      <c r="UHE18" s="11"/>
      <c r="UHF18" s="11"/>
      <c r="UHG18" s="11"/>
      <c r="UHH18" s="11"/>
      <c r="UHI18" s="11"/>
      <c r="UHJ18" s="11"/>
      <c r="UHK18" s="11"/>
      <c r="UHL18" s="11"/>
      <c r="UHM18" s="11"/>
      <c r="UHN18" s="11"/>
      <c r="UHO18" s="11"/>
      <c r="UHP18" s="11"/>
      <c r="UHQ18" s="11"/>
      <c r="UHR18" s="11"/>
      <c r="UHS18" s="11"/>
      <c r="UHT18" s="11"/>
      <c r="UHU18" s="11"/>
      <c r="UHV18" s="11"/>
      <c r="UHW18" s="11"/>
      <c r="UHX18" s="11"/>
      <c r="UHY18" s="11"/>
      <c r="UHZ18" s="11"/>
      <c r="UIA18" s="11"/>
      <c r="UIB18" s="11"/>
      <c r="UIC18" s="11"/>
      <c r="UID18" s="11"/>
      <c r="UIE18" s="11"/>
      <c r="UIF18" s="11"/>
      <c r="UIG18" s="11"/>
      <c r="UIH18" s="11"/>
      <c r="UII18" s="11"/>
      <c r="UIJ18" s="11"/>
      <c r="UIK18" s="11"/>
      <c r="UIL18" s="11"/>
      <c r="UIM18" s="11"/>
      <c r="UIN18" s="11"/>
      <c r="UIO18" s="11"/>
      <c r="UIP18" s="11"/>
      <c r="UIQ18" s="11"/>
      <c r="UIR18" s="11"/>
      <c r="UIS18" s="11"/>
      <c r="UIT18" s="11"/>
      <c r="UIU18" s="11"/>
      <c r="UIV18" s="11"/>
      <c r="UIW18" s="11"/>
      <c r="UIX18" s="11"/>
      <c r="UIY18" s="11"/>
      <c r="UIZ18" s="11"/>
      <c r="UJA18" s="11"/>
      <c r="UJB18" s="11"/>
      <c r="UJC18" s="11"/>
      <c r="UJD18" s="11"/>
      <c r="UJE18" s="11"/>
      <c r="UJF18" s="11"/>
      <c r="UJG18" s="11"/>
      <c r="UJH18" s="11"/>
      <c r="UJI18" s="11"/>
      <c r="UJJ18" s="11"/>
      <c r="UJK18" s="11"/>
      <c r="UJL18" s="11"/>
      <c r="UJM18" s="11"/>
      <c r="UJN18" s="11"/>
      <c r="UJO18" s="11"/>
      <c r="UJP18" s="11"/>
      <c r="UJQ18" s="11"/>
      <c r="UJR18" s="11"/>
      <c r="UJS18" s="11"/>
      <c r="UJT18" s="11"/>
      <c r="UJU18" s="11"/>
      <c r="UJV18" s="11"/>
      <c r="UJW18" s="11"/>
      <c r="UJX18" s="11"/>
      <c r="UJY18" s="11"/>
      <c r="UJZ18" s="11"/>
      <c r="UKA18" s="11"/>
      <c r="UKB18" s="11"/>
      <c r="UKC18" s="11"/>
      <c r="UKD18" s="11"/>
      <c r="UKE18" s="11"/>
      <c r="UKF18" s="11"/>
      <c r="UKG18" s="11"/>
      <c r="UKH18" s="11"/>
      <c r="UKI18" s="11"/>
      <c r="UKJ18" s="11"/>
      <c r="UKK18" s="11"/>
      <c r="UKL18" s="11"/>
      <c r="UKM18" s="11"/>
      <c r="UKN18" s="11"/>
      <c r="UKO18" s="11"/>
      <c r="UKP18" s="11"/>
      <c r="UKQ18" s="11"/>
      <c r="UKR18" s="11"/>
      <c r="UKS18" s="11"/>
      <c r="UKT18" s="11"/>
      <c r="UKU18" s="11"/>
      <c r="UKV18" s="11"/>
      <c r="UKW18" s="11"/>
      <c r="UKX18" s="11"/>
      <c r="UKY18" s="11"/>
      <c r="UKZ18" s="11"/>
      <c r="ULA18" s="11"/>
      <c r="ULB18" s="11"/>
      <c r="ULC18" s="11"/>
      <c r="ULD18" s="11"/>
      <c r="ULE18" s="11"/>
      <c r="ULF18" s="11"/>
      <c r="ULG18" s="11"/>
      <c r="ULH18" s="11"/>
      <c r="ULI18" s="11"/>
      <c r="ULJ18" s="11"/>
      <c r="ULK18" s="11"/>
      <c r="ULL18" s="11"/>
      <c r="ULM18" s="11"/>
      <c r="ULN18" s="11"/>
      <c r="ULO18" s="11"/>
      <c r="ULP18" s="11"/>
      <c r="ULQ18" s="11"/>
      <c r="ULR18" s="11"/>
      <c r="ULS18" s="11"/>
      <c r="ULT18" s="11"/>
      <c r="ULU18" s="11"/>
      <c r="ULV18" s="11"/>
      <c r="ULW18" s="11"/>
      <c r="ULX18" s="11"/>
      <c r="ULY18" s="11"/>
      <c r="ULZ18" s="11"/>
      <c r="UMA18" s="11"/>
      <c r="UMB18" s="11"/>
      <c r="UMC18" s="11"/>
      <c r="UMD18" s="11"/>
      <c r="UME18" s="11"/>
      <c r="UMF18" s="11"/>
      <c r="UMG18" s="11"/>
      <c r="UMH18" s="11"/>
      <c r="UMI18" s="11"/>
      <c r="UMJ18" s="11"/>
      <c r="UMK18" s="11"/>
      <c r="UML18" s="11"/>
      <c r="UMM18" s="11"/>
      <c r="UMN18" s="11"/>
      <c r="UMO18" s="11"/>
      <c r="UMP18" s="11"/>
      <c r="UMQ18" s="11"/>
      <c r="UMR18" s="11"/>
      <c r="UMS18" s="11"/>
      <c r="UMT18" s="11"/>
      <c r="UMU18" s="11"/>
      <c r="UMV18" s="11"/>
      <c r="UMW18" s="11"/>
      <c r="UMX18" s="11"/>
      <c r="UMY18" s="11"/>
      <c r="UMZ18" s="11"/>
      <c r="UNA18" s="11"/>
      <c r="UNB18" s="11"/>
      <c r="UNC18" s="11"/>
      <c r="UND18" s="11"/>
      <c r="UNE18" s="11"/>
      <c r="UNF18" s="11"/>
      <c r="UNG18" s="11"/>
      <c r="UNH18" s="11"/>
      <c r="UNI18" s="11"/>
      <c r="UNJ18" s="11"/>
      <c r="UNK18" s="11"/>
      <c r="UNL18" s="11"/>
      <c r="UNM18" s="11"/>
      <c r="UNN18" s="11"/>
      <c r="UNO18" s="11"/>
      <c r="UNP18" s="11"/>
      <c r="UNQ18" s="11"/>
      <c r="UNR18" s="11"/>
      <c r="UNS18" s="11"/>
      <c r="UNT18" s="11"/>
      <c r="UNU18" s="11"/>
      <c r="UNV18" s="11"/>
      <c r="UNW18" s="11"/>
      <c r="UNX18" s="11"/>
      <c r="UNY18" s="11"/>
      <c r="UNZ18" s="11"/>
      <c r="UOA18" s="11"/>
      <c r="UOB18" s="11"/>
      <c r="UOC18" s="11"/>
      <c r="UOD18" s="11"/>
      <c r="UOE18" s="11"/>
      <c r="UOF18" s="11"/>
      <c r="UOG18" s="11"/>
      <c r="UOH18" s="11"/>
      <c r="UOI18" s="11"/>
      <c r="UOJ18" s="11"/>
      <c r="UOK18" s="11"/>
      <c r="UOL18" s="11"/>
      <c r="UOM18" s="11"/>
      <c r="UON18" s="11"/>
      <c r="UOO18" s="11"/>
      <c r="UOP18" s="11"/>
      <c r="UOQ18" s="11"/>
      <c r="UOR18" s="11"/>
      <c r="UOS18" s="11"/>
      <c r="UOT18" s="11"/>
      <c r="UOU18" s="11"/>
      <c r="UOV18" s="11"/>
      <c r="UOW18" s="11"/>
      <c r="UOX18" s="11"/>
      <c r="UOY18" s="11"/>
      <c r="UOZ18" s="11"/>
      <c r="UPA18" s="11"/>
      <c r="UPB18" s="11"/>
      <c r="UPC18" s="11"/>
      <c r="UPD18" s="11"/>
      <c r="UPE18" s="11"/>
      <c r="UPF18" s="11"/>
      <c r="UPG18" s="11"/>
      <c r="UPH18" s="11"/>
      <c r="UPI18" s="11"/>
      <c r="UPJ18" s="11"/>
      <c r="UPK18" s="11"/>
      <c r="UPL18" s="11"/>
      <c r="UPM18" s="11"/>
      <c r="UPN18" s="11"/>
      <c r="UPO18" s="11"/>
      <c r="UPP18" s="11"/>
      <c r="UPQ18" s="11"/>
      <c r="UPR18" s="11"/>
      <c r="UPS18" s="11"/>
      <c r="UPT18" s="11"/>
      <c r="UPU18" s="11"/>
      <c r="UPV18" s="11"/>
      <c r="UPW18" s="11"/>
      <c r="UPX18" s="11"/>
      <c r="UPY18" s="11"/>
      <c r="UPZ18" s="11"/>
      <c r="UQA18" s="11"/>
      <c r="UQB18" s="11"/>
      <c r="UQC18" s="11"/>
      <c r="UQD18" s="11"/>
      <c r="UQE18" s="11"/>
      <c r="UQF18" s="11"/>
      <c r="UQG18" s="11"/>
      <c r="UQH18" s="11"/>
      <c r="UQI18" s="11"/>
      <c r="UQJ18" s="11"/>
      <c r="UQK18" s="11"/>
      <c r="UQL18" s="11"/>
      <c r="UQM18" s="11"/>
      <c r="UQN18" s="11"/>
      <c r="UQO18" s="11"/>
      <c r="UQP18" s="11"/>
      <c r="UQQ18" s="11"/>
      <c r="UQR18" s="11"/>
      <c r="UQS18" s="11"/>
      <c r="UQT18" s="11"/>
      <c r="UQU18" s="11"/>
      <c r="UQV18" s="11"/>
      <c r="UQW18" s="11"/>
      <c r="UQX18" s="11"/>
      <c r="UQY18" s="11"/>
      <c r="UQZ18" s="11"/>
      <c r="URA18" s="11"/>
      <c r="URB18" s="11"/>
      <c r="URC18" s="11"/>
      <c r="URD18" s="11"/>
      <c r="URE18" s="11"/>
      <c r="URF18" s="11"/>
      <c r="URG18" s="11"/>
      <c r="URH18" s="11"/>
      <c r="URI18" s="11"/>
      <c r="URJ18" s="11"/>
      <c r="URK18" s="11"/>
      <c r="URL18" s="11"/>
      <c r="URM18" s="11"/>
      <c r="URN18" s="11"/>
      <c r="URO18" s="11"/>
      <c r="URP18" s="11"/>
      <c r="URQ18" s="11"/>
      <c r="URR18" s="11"/>
      <c r="URS18" s="11"/>
      <c r="URT18" s="11"/>
      <c r="URU18" s="11"/>
      <c r="URV18" s="11"/>
      <c r="URW18" s="11"/>
      <c r="URX18" s="11"/>
      <c r="URY18" s="11"/>
      <c r="URZ18" s="11"/>
      <c r="USA18" s="11"/>
      <c r="USB18" s="11"/>
      <c r="USC18" s="11"/>
      <c r="USD18" s="11"/>
      <c r="USE18" s="11"/>
      <c r="USF18" s="11"/>
      <c r="USG18" s="11"/>
      <c r="USH18" s="11"/>
      <c r="USI18" s="11"/>
      <c r="USJ18" s="11"/>
      <c r="USK18" s="11"/>
      <c r="USL18" s="11"/>
      <c r="USM18" s="11"/>
      <c r="USN18" s="11"/>
      <c r="USO18" s="11"/>
      <c r="USP18" s="11"/>
      <c r="USQ18" s="11"/>
      <c r="USR18" s="11"/>
      <c r="USS18" s="11"/>
      <c r="UST18" s="11"/>
      <c r="USU18" s="11"/>
      <c r="USV18" s="11"/>
      <c r="USW18" s="11"/>
      <c r="USX18" s="11"/>
      <c r="USY18" s="11"/>
      <c r="USZ18" s="11"/>
      <c r="UTA18" s="11"/>
      <c r="UTB18" s="11"/>
      <c r="UTC18" s="11"/>
      <c r="UTD18" s="11"/>
      <c r="UTE18" s="11"/>
      <c r="UTF18" s="11"/>
      <c r="UTG18" s="11"/>
      <c r="UTH18" s="11"/>
      <c r="UTI18" s="11"/>
      <c r="UTJ18" s="11"/>
      <c r="UTK18" s="11"/>
      <c r="UTL18" s="11"/>
      <c r="UTM18" s="11"/>
      <c r="UTN18" s="11"/>
      <c r="UTO18" s="11"/>
      <c r="UTP18" s="11"/>
      <c r="UTQ18" s="11"/>
      <c r="UTR18" s="11"/>
      <c r="UTS18" s="11"/>
      <c r="UTT18" s="11"/>
      <c r="UTU18" s="11"/>
      <c r="UTV18" s="11"/>
      <c r="UTW18" s="11"/>
      <c r="UTX18" s="11"/>
      <c r="UTY18" s="11"/>
      <c r="UTZ18" s="11"/>
      <c r="UUA18" s="11"/>
      <c r="UUB18" s="11"/>
      <c r="UUC18" s="11"/>
      <c r="UUD18" s="11"/>
      <c r="UUE18" s="11"/>
      <c r="UUF18" s="11"/>
      <c r="UUG18" s="11"/>
      <c r="UUH18" s="11"/>
      <c r="UUI18" s="11"/>
      <c r="UUJ18" s="11"/>
      <c r="UUK18" s="11"/>
      <c r="UUL18" s="11"/>
      <c r="UUM18" s="11"/>
      <c r="UUN18" s="11"/>
      <c r="UUO18" s="11"/>
      <c r="UUP18" s="11"/>
      <c r="UUQ18" s="11"/>
      <c r="UUR18" s="11"/>
      <c r="UUS18" s="11"/>
      <c r="UUT18" s="11"/>
      <c r="UUU18" s="11"/>
      <c r="UUV18" s="11"/>
      <c r="UUW18" s="11"/>
      <c r="UUX18" s="11"/>
      <c r="UUY18" s="11"/>
      <c r="UUZ18" s="11"/>
      <c r="UVA18" s="11"/>
      <c r="UVB18" s="11"/>
      <c r="UVC18" s="11"/>
      <c r="UVD18" s="11"/>
      <c r="UVE18" s="11"/>
      <c r="UVF18" s="11"/>
      <c r="UVG18" s="11"/>
      <c r="UVH18" s="11"/>
      <c r="UVI18" s="11"/>
      <c r="UVJ18" s="11"/>
      <c r="UVK18" s="11"/>
      <c r="UVL18" s="11"/>
      <c r="UVM18" s="11"/>
      <c r="UVN18" s="11"/>
      <c r="UVO18" s="11"/>
      <c r="UVP18" s="11"/>
      <c r="UVQ18" s="11"/>
      <c r="UVR18" s="11"/>
      <c r="UVS18" s="11"/>
      <c r="UVT18" s="11"/>
      <c r="UVU18" s="11"/>
      <c r="UVV18" s="11"/>
      <c r="UVW18" s="11"/>
      <c r="UVX18" s="11"/>
      <c r="UVY18" s="11"/>
      <c r="UVZ18" s="11"/>
      <c r="UWA18" s="11"/>
      <c r="UWB18" s="11"/>
      <c r="UWC18" s="11"/>
      <c r="UWD18" s="11"/>
      <c r="UWE18" s="11"/>
      <c r="UWF18" s="11"/>
      <c r="UWG18" s="11"/>
      <c r="UWH18" s="11"/>
      <c r="UWI18" s="11"/>
      <c r="UWJ18" s="11"/>
      <c r="UWK18" s="11"/>
      <c r="UWL18" s="11"/>
      <c r="UWM18" s="11"/>
      <c r="UWN18" s="11"/>
      <c r="UWO18" s="11"/>
      <c r="UWP18" s="11"/>
      <c r="UWQ18" s="11"/>
      <c r="UWR18" s="11"/>
      <c r="UWS18" s="11"/>
      <c r="UWT18" s="11"/>
      <c r="UWU18" s="11"/>
      <c r="UWV18" s="11"/>
      <c r="UWW18" s="11"/>
      <c r="UWX18" s="11"/>
      <c r="UWY18" s="11"/>
      <c r="UWZ18" s="11"/>
      <c r="UXA18" s="11"/>
      <c r="UXB18" s="11"/>
      <c r="UXC18" s="11"/>
      <c r="UXD18" s="11"/>
      <c r="UXE18" s="11"/>
      <c r="UXF18" s="11"/>
      <c r="UXG18" s="11"/>
      <c r="UXH18" s="11"/>
      <c r="UXI18" s="11"/>
      <c r="UXJ18" s="11"/>
      <c r="UXK18" s="11"/>
      <c r="UXL18" s="11"/>
      <c r="UXM18" s="11"/>
      <c r="UXN18" s="11"/>
      <c r="UXO18" s="11"/>
      <c r="UXP18" s="11"/>
      <c r="UXQ18" s="11"/>
      <c r="UXR18" s="11"/>
      <c r="UXS18" s="11"/>
      <c r="UXT18" s="11"/>
      <c r="UXU18" s="11"/>
      <c r="UXV18" s="11"/>
      <c r="UXW18" s="11"/>
      <c r="UXX18" s="11"/>
      <c r="UXY18" s="11"/>
      <c r="UXZ18" s="11"/>
      <c r="UYA18" s="11"/>
      <c r="UYB18" s="11"/>
      <c r="UYC18" s="11"/>
      <c r="UYD18" s="11"/>
      <c r="UYE18" s="11"/>
      <c r="UYF18" s="11"/>
      <c r="UYG18" s="11"/>
      <c r="UYH18" s="11"/>
      <c r="UYI18" s="11"/>
      <c r="UYJ18" s="11"/>
      <c r="UYK18" s="11"/>
      <c r="UYL18" s="11"/>
      <c r="UYM18" s="11"/>
      <c r="UYN18" s="11"/>
      <c r="UYO18" s="11"/>
      <c r="UYP18" s="11"/>
      <c r="UYQ18" s="11"/>
      <c r="UYR18" s="11"/>
      <c r="UYS18" s="11"/>
      <c r="UYT18" s="11"/>
      <c r="UYU18" s="11"/>
      <c r="UYV18" s="11"/>
      <c r="UYW18" s="11"/>
      <c r="UYX18" s="11"/>
      <c r="UYY18" s="11"/>
      <c r="UYZ18" s="11"/>
      <c r="UZA18" s="11"/>
      <c r="UZB18" s="11"/>
      <c r="UZC18" s="11"/>
      <c r="UZD18" s="11"/>
      <c r="UZE18" s="11"/>
      <c r="UZF18" s="11"/>
      <c r="UZG18" s="11"/>
      <c r="UZH18" s="11"/>
      <c r="UZI18" s="11"/>
      <c r="UZJ18" s="11"/>
      <c r="UZK18" s="11"/>
      <c r="UZL18" s="11"/>
      <c r="UZM18" s="11"/>
      <c r="UZN18" s="11"/>
      <c r="UZO18" s="11"/>
      <c r="UZP18" s="11"/>
      <c r="UZQ18" s="11"/>
      <c r="UZR18" s="11"/>
      <c r="UZS18" s="11"/>
      <c r="UZT18" s="11"/>
      <c r="UZU18" s="11"/>
      <c r="UZV18" s="11"/>
      <c r="UZW18" s="11"/>
      <c r="UZX18" s="11"/>
      <c r="UZY18" s="11"/>
      <c r="UZZ18" s="11"/>
      <c r="VAA18" s="11"/>
      <c r="VAB18" s="11"/>
      <c r="VAC18" s="11"/>
      <c r="VAD18" s="11"/>
      <c r="VAE18" s="11"/>
      <c r="VAF18" s="11"/>
      <c r="VAG18" s="11"/>
      <c r="VAH18" s="11"/>
      <c r="VAI18" s="11"/>
      <c r="VAJ18" s="11"/>
      <c r="VAK18" s="11"/>
      <c r="VAL18" s="11"/>
      <c r="VAM18" s="11"/>
      <c r="VAN18" s="11"/>
      <c r="VAO18" s="11"/>
      <c r="VAP18" s="11"/>
      <c r="VAQ18" s="11"/>
      <c r="VAR18" s="11"/>
      <c r="VAS18" s="11"/>
      <c r="VAT18" s="11"/>
      <c r="VAU18" s="11"/>
      <c r="VAV18" s="11"/>
      <c r="VAW18" s="11"/>
      <c r="VAX18" s="11"/>
      <c r="VAY18" s="11"/>
      <c r="VAZ18" s="11"/>
      <c r="VBA18" s="11"/>
      <c r="VBB18" s="11"/>
      <c r="VBC18" s="11"/>
      <c r="VBD18" s="11"/>
      <c r="VBE18" s="11"/>
      <c r="VBF18" s="11"/>
      <c r="VBG18" s="11"/>
      <c r="VBH18" s="11"/>
      <c r="VBI18" s="11"/>
      <c r="VBJ18" s="11"/>
      <c r="VBK18" s="11"/>
      <c r="VBL18" s="11"/>
      <c r="VBM18" s="11"/>
      <c r="VBN18" s="11"/>
      <c r="VBO18" s="11"/>
      <c r="VBP18" s="11"/>
      <c r="VBQ18" s="11"/>
      <c r="VBR18" s="11"/>
      <c r="VBS18" s="11"/>
      <c r="VBT18" s="11"/>
      <c r="VBU18" s="11"/>
      <c r="VBV18" s="11"/>
      <c r="VBW18" s="11"/>
      <c r="VBX18" s="11"/>
      <c r="VBY18" s="11"/>
      <c r="VBZ18" s="11"/>
      <c r="VCA18" s="11"/>
      <c r="VCB18" s="11"/>
      <c r="VCC18" s="11"/>
      <c r="VCD18" s="11"/>
      <c r="VCE18" s="11"/>
      <c r="VCF18" s="11"/>
      <c r="VCG18" s="11"/>
      <c r="VCH18" s="11"/>
      <c r="VCI18" s="11"/>
      <c r="VCJ18" s="11"/>
      <c r="VCK18" s="11"/>
      <c r="VCL18" s="11"/>
      <c r="VCM18" s="11"/>
      <c r="VCN18" s="11"/>
      <c r="VCO18" s="11"/>
      <c r="VCP18" s="11"/>
      <c r="VCQ18" s="11"/>
      <c r="VCR18" s="11"/>
      <c r="VCS18" s="11"/>
      <c r="VCT18" s="11"/>
      <c r="VCU18" s="11"/>
      <c r="VCV18" s="11"/>
      <c r="VCW18" s="11"/>
      <c r="VCX18" s="11"/>
      <c r="VCY18" s="11"/>
      <c r="VCZ18" s="11"/>
      <c r="VDA18" s="11"/>
      <c r="VDB18" s="11"/>
      <c r="VDC18" s="11"/>
      <c r="VDD18" s="11"/>
      <c r="VDE18" s="11"/>
      <c r="VDF18" s="11"/>
      <c r="VDG18" s="11"/>
      <c r="VDH18" s="11"/>
      <c r="VDI18" s="11"/>
      <c r="VDJ18" s="11"/>
      <c r="VDK18" s="11"/>
      <c r="VDL18" s="11"/>
      <c r="VDM18" s="11"/>
      <c r="VDN18" s="11"/>
      <c r="VDO18" s="11"/>
      <c r="VDP18" s="11"/>
      <c r="VDQ18" s="11"/>
      <c r="VDR18" s="11"/>
      <c r="VDS18" s="11"/>
      <c r="VDT18" s="11"/>
      <c r="VDU18" s="11"/>
      <c r="VDV18" s="11"/>
      <c r="VDW18" s="11"/>
      <c r="VDX18" s="11"/>
      <c r="VDY18" s="11"/>
      <c r="VDZ18" s="11"/>
      <c r="VEA18" s="11"/>
      <c r="VEB18" s="11"/>
      <c r="VEC18" s="11"/>
      <c r="VED18" s="11"/>
      <c r="VEE18" s="11"/>
      <c r="VEF18" s="11"/>
      <c r="VEG18" s="11"/>
      <c r="VEH18" s="11"/>
      <c r="VEI18" s="11"/>
      <c r="VEJ18" s="11"/>
      <c r="VEK18" s="11"/>
      <c r="VEL18" s="11"/>
      <c r="VEM18" s="11"/>
      <c r="VEN18" s="11"/>
      <c r="VEO18" s="11"/>
      <c r="VEP18" s="11"/>
      <c r="VEQ18" s="11"/>
      <c r="VER18" s="11"/>
      <c r="VES18" s="11"/>
      <c r="VET18" s="11"/>
      <c r="VEU18" s="11"/>
      <c r="VEV18" s="11"/>
      <c r="VEW18" s="11"/>
      <c r="VEX18" s="11"/>
      <c r="VEY18" s="11"/>
      <c r="VEZ18" s="11"/>
      <c r="VFA18" s="11"/>
      <c r="VFB18" s="11"/>
      <c r="VFC18" s="11"/>
      <c r="VFD18" s="11"/>
      <c r="VFE18" s="11"/>
      <c r="VFF18" s="11"/>
      <c r="VFG18" s="11"/>
      <c r="VFH18" s="11"/>
      <c r="VFI18" s="11"/>
      <c r="VFJ18" s="11"/>
      <c r="VFK18" s="11"/>
      <c r="VFL18" s="11"/>
      <c r="VFM18" s="11"/>
      <c r="VFN18" s="11"/>
      <c r="VFO18" s="11"/>
      <c r="VFP18" s="11"/>
      <c r="VFQ18" s="11"/>
      <c r="VFR18" s="11"/>
      <c r="VFS18" s="11"/>
      <c r="VFT18" s="11"/>
      <c r="VFU18" s="11"/>
      <c r="VFV18" s="11"/>
      <c r="VFW18" s="11"/>
      <c r="VFX18" s="11"/>
      <c r="VFY18" s="11"/>
      <c r="VFZ18" s="11"/>
      <c r="VGA18" s="11"/>
      <c r="VGB18" s="11"/>
      <c r="VGC18" s="11"/>
      <c r="VGD18" s="11"/>
      <c r="VGE18" s="11"/>
      <c r="VGF18" s="11"/>
      <c r="VGG18" s="11"/>
      <c r="VGH18" s="11"/>
      <c r="VGI18" s="11"/>
      <c r="VGJ18" s="11"/>
      <c r="VGK18" s="11"/>
      <c r="VGL18" s="11"/>
      <c r="VGM18" s="11"/>
      <c r="VGN18" s="11"/>
      <c r="VGO18" s="11"/>
      <c r="VGP18" s="11"/>
      <c r="VGQ18" s="11"/>
      <c r="VGR18" s="11"/>
      <c r="VGS18" s="11"/>
      <c r="VGT18" s="11"/>
      <c r="VGU18" s="11"/>
      <c r="VGV18" s="11"/>
      <c r="VGW18" s="11"/>
      <c r="VGX18" s="11"/>
      <c r="VGY18" s="11"/>
      <c r="VGZ18" s="11"/>
      <c r="VHA18" s="11"/>
      <c r="VHB18" s="11"/>
      <c r="VHC18" s="11"/>
      <c r="VHD18" s="11"/>
      <c r="VHE18" s="11"/>
      <c r="VHF18" s="11"/>
      <c r="VHG18" s="11"/>
      <c r="VHH18" s="11"/>
      <c r="VHI18" s="11"/>
      <c r="VHJ18" s="11"/>
      <c r="VHK18" s="11"/>
      <c r="VHL18" s="11"/>
      <c r="VHM18" s="11"/>
      <c r="VHN18" s="11"/>
      <c r="VHO18" s="11"/>
      <c r="VHP18" s="11"/>
      <c r="VHQ18" s="11"/>
      <c r="VHR18" s="11"/>
      <c r="VHS18" s="11"/>
      <c r="VHT18" s="11"/>
      <c r="VHU18" s="11"/>
      <c r="VHV18" s="11"/>
      <c r="VHW18" s="11"/>
      <c r="VHX18" s="11"/>
      <c r="VHY18" s="11"/>
      <c r="VHZ18" s="11"/>
      <c r="VIA18" s="11"/>
      <c r="VIB18" s="11"/>
      <c r="VIC18" s="11"/>
      <c r="VID18" s="11"/>
      <c r="VIE18" s="11"/>
      <c r="VIF18" s="11"/>
      <c r="VIG18" s="11"/>
      <c r="VIH18" s="11"/>
      <c r="VII18" s="11"/>
      <c r="VIJ18" s="11"/>
      <c r="VIK18" s="11"/>
      <c r="VIL18" s="11"/>
      <c r="VIM18" s="11"/>
      <c r="VIN18" s="11"/>
      <c r="VIO18" s="11"/>
      <c r="VIP18" s="11"/>
      <c r="VIQ18" s="11"/>
      <c r="VIR18" s="11"/>
      <c r="VIS18" s="11"/>
      <c r="VIT18" s="11"/>
      <c r="VIU18" s="11"/>
      <c r="VIV18" s="11"/>
      <c r="VIW18" s="11"/>
      <c r="VIX18" s="11"/>
      <c r="VIY18" s="11"/>
      <c r="VIZ18" s="11"/>
      <c r="VJA18" s="11"/>
      <c r="VJB18" s="11"/>
      <c r="VJC18" s="11"/>
      <c r="VJD18" s="11"/>
      <c r="VJE18" s="11"/>
      <c r="VJF18" s="11"/>
      <c r="VJG18" s="11"/>
      <c r="VJH18" s="11"/>
      <c r="VJI18" s="11"/>
      <c r="VJJ18" s="11"/>
      <c r="VJK18" s="11"/>
      <c r="VJL18" s="11"/>
      <c r="VJM18" s="11"/>
      <c r="VJN18" s="11"/>
      <c r="VJO18" s="11"/>
      <c r="VJP18" s="11"/>
      <c r="VJQ18" s="11"/>
      <c r="VJR18" s="11"/>
      <c r="VJS18" s="11"/>
      <c r="VJT18" s="11"/>
      <c r="VJU18" s="11"/>
      <c r="VJV18" s="11"/>
      <c r="VJW18" s="11"/>
      <c r="VJX18" s="11"/>
      <c r="VJY18" s="11"/>
      <c r="VJZ18" s="11"/>
      <c r="VKA18" s="11"/>
      <c r="VKB18" s="11"/>
      <c r="VKC18" s="11"/>
      <c r="VKD18" s="11"/>
      <c r="VKE18" s="11"/>
      <c r="VKF18" s="11"/>
      <c r="VKG18" s="11"/>
      <c r="VKH18" s="11"/>
      <c r="VKI18" s="11"/>
      <c r="VKJ18" s="11"/>
      <c r="VKK18" s="11"/>
      <c r="VKL18" s="11"/>
      <c r="VKM18" s="11"/>
      <c r="VKN18" s="11"/>
      <c r="VKO18" s="11"/>
      <c r="VKP18" s="11"/>
      <c r="VKQ18" s="11"/>
      <c r="VKR18" s="11"/>
      <c r="VKS18" s="11"/>
      <c r="VKT18" s="11"/>
      <c r="VKU18" s="11"/>
      <c r="VKV18" s="11"/>
      <c r="VKW18" s="11"/>
      <c r="VKX18" s="11"/>
      <c r="VKY18" s="11"/>
      <c r="VKZ18" s="11"/>
      <c r="VLA18" s="11"/>
      <c r="VLB18" s="11"/>
      <c r="VLC18" s="11"/>
      <c r="VLD18" s="11"/>
      <c r="VLE18" s="11"/>
      <c r="VLF18" s="11"/>
      <c r="VLG18" s="11"/>
      <c r="VLH18" s="11"/>
      <c r="VLI18" s="11"/>
      <c r="VLJ18" s="11"/>
      <c r="VLK18" s="11"/>
      <c r="VLL18" s="11"/>
      <c r="VLM18" s="11"/>
      <c r="VLN18" s="11"/>
      <c r="VLO18" s="11"/>
      <c r="VLP18" s="11"/>
      <c r="VLQ18" s="11"/>
      <c r="VLR18" s="11"/>
      <c r="VLS18" s="11"/>
      <c r="VLT18" s="11"/>
      <c r="VLU18" s="11"/>
      <c r="VLV18" s="11"/>
      <c r="VLW18" s="11"/>
      <c r="VLX18" s="11"/>
      <c r="VLY18" s="11"/>
      <c r="VLZ18" s="11"/>
      <c r="VMA18" s="11"/>
      <c r="VMB18" s="11"/>
      <c r="VMC18" s="11"/>
      <c r="VMD18" s="11"/>
      <c r="VME18" s="11"/>
      <c r="VMF18" s="11"/>
      <c r="VMG18" s="11"/>
      <c r="VMH18" s="11"/>
      <c r="VMI18" s="11"/>
      <c r="VMJ18" s="11"/>
      <c r="VMK18" s="11"/>
      <c r="VML18" s="11"/>
      <c r="VMM18" s="11"/>
      <c r="VMN18" s="11"/>
      <c r="VMO18" s="11"/>
      <c r="VMP18" s="11"/>
      <c r="VMQ18" s="11"/>
      <c r="VMR18" s="11"/>
      <c r="VMS18" s="11"/>
      <c r="VMT18" s="11"/>
      <c r="VMU18" s="11"/>
      <c r="VMV18" s="11"/>
      <c r="VMW18" s="11"/>
      <c r="VMX18" s="11"/>
      <c r="VMY18" s="11"/>
      <c r="VMZ18" s="11"/>
      <c r="VNA18" s="11"/>
      <c r="VNB18" s="11"/>
      <c r="VNC18" s="11"/>
      <c r="VND18" s="11"/>
      <c r="VNE18" s="11"/>
      <c r="VNF18" s="11"/>
      <c r="VNG18" s="11"/>
      <c r="VNH18" s="11"/>
      <c r="VNI18" s="11"/>
      <c r="VNJ18" s="11"/>
      <c r="VNK18" s="11"/>
      <c r="VNL18" s="11"/>
      <c r="VNM18" s="11"/>
      <c r="VNN18" s="11"/>
      <c r="VNO18" s="11"/>
      <c r="VNP18" s="11"/>
      <c r="VNQ18" s="11"/>
      <c r="VNR18" s="11"/>
      <c r="VNS18" s="11"/>
      <c r="VNT18" s="11"/>
      <c r="VNU18" s="11"/>
      <c r="VNV18" s="11"/>
      <c r="VNW18" s="11"/>
      <c r="VNX18" s="11"/>
      <c r="VNY18" s="11"/>
      <c r="VNZ18" s="11"/>
      <c r="VOA18" s="11"/>
      <c r="VOB18" s="11"/>
      <c r="VOC18" s="11"/>
      <c r="VOD18" s="11"/>
      <c r="VOE18" s="11"/>
      <c r="VOF18" s="11"/>
      <c r="VOG18" s="11"/>
      <c r="VOH18" s="11"/>
      <c r="VOI18" s="11"/>
      <c r="VOJ18" s="11"/>
      <c r="VOK18" s="11"/>
      <c r="VOL18" s="11"/>
      <c r="VOM18" s="11"/>
      <c r="VON18" s="11"/>
      <c r="VOO18" s="11"/>
      <c r="VOP18" s="11"/>
      <c r="VOQ18" s="11"/>
      <c r="VOR18" s="11"/>
      <c r="VOS18" s="11"/>
      <c r="VOT18" s="11"/>
      <c r="VOU18" s="11"/>
      <c r="VOV18" s="11"/>
      <c r="VOW18" s="11"/>
      <c r="VOX18" s="11"/>
      <c r="VOY18" s="11"/>
      <c r="VOZ18" s="11"/>
      <c r="VPA18" s="11"/>
      <c r="VPB18" s="11"/>
      <c r="VPC18" s="11"/>
      <c r="VPD18" s="11"/>
      <c r="VPE18" s="11"/>
      <c r="VPF18" s="11"/>
      <c r="VPG18" s="11"/>
      <c r="VPH18" s="11"/>
      <c r="VPI18" s="11"/>
      <c r="VPJ18" s="11"/>
      <c r="VPK18" s="11"/>
      <c r="VPL18" s="11"/>
      <c r="VPM18" s="11"/>
      <c r="VPN18" s="11"/>
      <c r="VPO18" s="11"/>
      <c r="VPP18" s="11"/>
      <c r="VPQ18" s="11"/>
      <c r="VPR18" s="11"/>
      <c r="VPS18" s="11"/>
      <c r="VPT18" s="11"/>
      <c r="VPU18" s="11"/>
      <c r="VPV18" s="11"/>
      <c r="VPW18" s="11"/>
      <c r="VPX18" s="11"/>
      <c r="VPY18" s="11"/>
      <c r="VPZ18" s="11"/>
      <c r="VQA18" s="11"/>
      <c r="VQB18" s="11"/>
      <c r="VQC18" s="11"/>
      <c r="VQD18" s="11"/>
      <c r="VQE18" s="11"/>
      <c r="VQF18" s="11"/>
      <c r="VQG18" s="11"/>
      <c r="VQH18" s="11"/>
      <c r="VQI18" s="11"/>
      <c r="VQJ18" s="11"/>
      <c r="VQK18" s="11"/>
      <c r="VQL18" s="11"/>
      <c r="VQM18" s="11"/>
      <c r="VQN18" s="11"/>
      <c r="VQO18" s="11"/>
      <c r="VQP18" s="11"/>
      <c r="VQQ18" s="11"/>
      <c r="VQR18" s="11"/>
      <c r="VQS18" s="11"/>
      <c r="VQT18" s="11"/>
      <c r="VQU18" s="11"/>
      <c r="VQV18" s="11"/>
      <c r="VQW18" s="11"/>
      <c r="VQX18" s="11"/>
      <c r="VQY18" s="11"/>
      <c r="VQZ18" s="11"/>
      <c r="VRA18" s="11"/>
      <c r="VRB18" s="11"/>
      <c r="VRC18" s="11"/>
      <c r="VRD18" s="11"/>
      <c r="VRE18" s="11"/>
      <c r="VRF18" s="11"/>
      <c r="VRG18" s="11"/>
      <c r="VRH18" s="11"/>
      <c r="VRI18" s="11"/>
      <c r="VRJ18" s="11"/>
      <c r="VRK18" s="11"/>
      <c r="VRL18" s="11"/>
      <c r="VRM18" s="11"/>
      <c r="VRN18" s="11"/>
      <c r="VRO18" s="11"/>
      <c r="VRP18" s="11"/>
      <c r="VRQ18" s="11"/>
      <c r="VRR18" s="11"/>
      <c r="VRS18" s="11"/>
      <c r="VRT18" s="11"/>
      <c r="VRU18" s="11"/>
      <c r="VRV18" s="11"/>
      <c r="VRW18" s="11"/>
      <c r="VRX18" s="11"/>
      <c r="VRY18" s="11"/>
      <c r="VRZ18" s="11"/>
      <c r="VSA18" s="11"/>
      <c r="VSB18" s="11"/>
      <c r="VSC18" s="11"/>
      <c r="VSD18" s="11"/>
      <c r="VSE18" s="11"/>
      <c r="VSF18" s="11"/>
      <c r="VSG18" s="11"/>
      <c r="VSH18" s="11"/>
      <c r="VSI18" s="11"/>
      <c r="VSJ18" s="11"/>
      <c r="VSK18" s="11"/>
      <c r="VSL18" s="11"/>
      <c r="VSM18" s="11"/>
      <c r="VSN18" s="11"/>
      <c r="VSO18" s="11"/>
      <c r="VSP18" s="11"/>
      <c r="VSQ18" s="11"/>
      <c r="VSR18" s="11"/>
      <c r="VSS18" s="11"/>
      <c r="VST18" s="11"/>
      <c r="VSU18" s="11"/>
      <c r="VSV18" s="11"/>
      <c r="VSW18" s="11"/>
      <c r="VSX18" s="11"/>
      <c r="VSY18" s="11"/>
      <c r="VSZ18" s="11"/>
      <c r="VTA18" s="11"/>
      <c r="VTB18" s="11"/>
      <c r="VTC18" s="11"/>
      <c r="VTD18" s="11"/>
      <c r="VTE18" s="11"/>
      <c r="VTF18" s="11"/>
      <c r="VTG18" s="11"/>
      <c r="VTH18" s="11"/>
      <c r="VTI18" s="11"/>
      <c r="VTJ18" s="11"/>
      <c r="VTK18" s="11"/>
      <c r="VTL18" s="11"/>
      <c r="VTM18" s="11"/>
      <c r="VTN18" s="11"/>
      <c r="VTO18" s="11"/>
      <c r="VTP18" s="11"/>
      <c r="VTQ18" s="11"/>
      <c r="VTR18" s="11"/>
      <c r="VTS18" s="11"/>
      <c r="VTT18" s="11"/>
      <c r="VTU18" s="11"/>
      <c r="VTV18" s="11"/>
      <c r="VTW18" s="11"/>
      <c r="VTX18" s="11"/>
      <c r="VTY18" s="11"/>
      <c r="VTZ18" s="11"/>
      <c r="VUA18" s="11"/>
      <c r="VUB18" s="11"/>
      <c r="VUC18" s="11"/>
      <c r="VUD18" s="11"/>
      <c r="VUE18" s="11"/>
      <c r="VUF18" s="11"/>
      <c r="VUG18" s="11"/>
      <c r="VUH18" s="11"/>
      <c r="VUI18" s="11"/>
      <c r="VUJ18" s="11"/>
      <c r="VUK18" s="11"/>
      <c r="VUL18" s="11"/>
      <c r="VUM18" s="11"/>
      <c r="VUN18" s="11"/>
      <c r="VUO18" s="11"/>
      <c r="VUP18" s="11"/>
      <c r="VUQ18" s="11"/>
      <c r="VUR18" s="11"/>
      <c r="VUS18" s="11"/>
      <c r="VUT18" s="11"/>
      <c r="VUU18" s="11"/>
      <c r="VUV18" s="11"/>
      <c r="VUW18" s="11"/>
      <c r="VUX18" s="11"/>
      <c r="VUY18" s="11"/>
      <c r="VUZ18" s="11"/>
      <c r="VVA18" s="11"/>
      <c r="VVB18" s="11"/>
      <c r="VVC18" s="11"/>
      <c r="VVD18" s="11"/>
      <c r="VVE18" s="11"/>
      <c r="VVF18" s="11"/>
      <c r="VVG18" s="11"/>
      <c r="VVH18" s="11"/>
      <c r="VVI18" s="11"/>
      <c r="VVJ18" s="11"/>
      <c r="VVK18" s="11"/>
      <c r="VVL18" s="11"/>
      <c r="VVM18" s="11"/>
      <c r="VVN18" s="11"/>
      <c r="VVO18" s="11"/>
      <c r="VVP18" s="11"/>
      <c r="VVQ18" s="11"/>
      <c r="VVR18" s="11"/>
      <c r="VVS18" s="11"/>
      <c r="VVT18" s="11"/>
      <c r="VVU18" s="11"/>
      <c r="VVV18" s="11"/>
      <c r="VVW18" s="11"/>
      <c r="VVX18" s="11"/>
      <c r="VVY18" s="11"/>
      <c r="VVZ18" s="11"/>
      <c r="VWA18" s="11"/>
      <c r="VWB18" s="11"/>
      <c r="VWC18" s="11"/>
      <c r="VWD18" s="11"/>
      <c r="VWE18" s="11"/>
      <c r="VWF18" s="11"/>
      <c r="VWG18" s="11"/>
      <c r="VWH18" s="11"/>
      <c r="VWI18" s="11"/>
      <c r="VWJ18" s="11"/>
      <c r="VWK18" s="11"/>
      <c r="VWL18" s="11"/>
      <c r="VWM18" s="11"/>
      <c r="VWN18" s="11"/>
      <c r="VWO18" s="11"/>
      <c r="VWP18" s="11"/>
      <c r="VWQ18" s="11"/>
      <c r="VWR18" s="11"/>
      <c r="VWS18" s="11"/>
      <c r="VWT18" s="11"/>
      <c r="VWU18" s="11"/>
      <c r="VWV18" s="11"/>
      <c r="VWW18" s="11"/>
      <c r="VWX18" s="11"/>
      <c r="VWY18" s="11"/>
      <c r="VWZ18" s="11"/>
      <c r="VXA18" s="11"/>
      <c r="VXB18" s="11"/>
      <c r="VXC18" s="11"/>
      <c r="VXD18" s="11"/>
      <c r="VXE18" s="11"/>
      <c r="VXF18" s="11"/>
      <c r="VXG18" s="11"/>
      <c r="VXH18" s="11"/>
      <c r="VXI18" s="11"/>
      <c r="VXJ18" s="11"/>
      <c r="VXK18" s="11"/>
      <c r="VXL18" s="11"/>
      <c r="VXM18" s="11"/>
      <c r="VXN18" s="11"/>
      <c r="VXO18" s="11"/>
      <c r="VXP18" s="11"/>
      <c r="VXQ18" s="11"/>
      <c r="VXR18" s="11"/>
      <c r="VXS18" s="11"/>
      <c r="VXT18" s="11"/>
      <c r="VXU18" s="11"/>
      <c r="VXV18" s="11"/>
      <c r="VXW18" s="11"/>
      <c r="VXX18" s="11"/>
      <c r="VXY18" s="11"/>
      <c r="VXZ18" s="11"/>
      <c r="VYA18" s="11"/>
      <c r="VYB18" s="11"/>
      <c r="VYC18" s="11"/>
      <c r="VYD18" s="11"/>
      <c r="VYE18" s="11"/>
      <c r="VYF18" s="11"/>
      <c r="VYG18" s="11"/>
      <c r="VYH18" s="11"/>
      <c r="VYI18" s="11"/>
      <c r="VYJ18" s="11"/>
      <c r="VYK18" s="11"/>
      <c r="VYL18" s="11"/>
      <c r="VYM18" s="11"/>
      <c r="VYN18" s="11"/>
      <c r="VYO18" s="11"/>
      <c r="VYP18" s="11"/>
      <c r="VYQ18" s="11"/>
      <c r="VYR18" s="11"/>
      <c r="VYS18" s="11"/>
      <c r="VYT18" s="11"/>
      <c r="VYU18" s="11"/>
      <c r="VYV18" s="11"/>
      <c r="VYW18" s="11"/>
      <c r="VYX18" s="11"/>
      <c r="VYY18" s="11"/>
      <c r="VYZ18" s="11"/>
      <c r="VZA18" s="11"/>
      <c r="VZB18" s="11"/>
      <c r="VZC18" s="11"/>
      <c r="VZD18" s="11"/>
      <c r="VZE18" s="11"/>
      <c r="VZF18" s="11"/>
      <c r="VZG18" s="11"/>
      <c r="VZH18" s="11"/>
      <c r="VZI18" s="11"/>
      <c r="VZJ18" s="11"/>
      <c r="VZK18" s="11"/>
      <c r="VZL18" s="11"/>
      <c r="VZM18" s="11"/>
      <c r="VZN18" s="11"/>
      <c r="VZO18" s="11"/>
      <c r="VZP18" s="11"/>
      <c r="VZQ18" s="11"/>
      <c r="VZR18" s="11"/>
      <c r="VZS18" s="11"/>
      <c r="VZT18" s="11"/>
      <c r="VZU18" s="11"/>
      <c r="VZV18" s="11"/>
      <c r="VZW18" s="11"/>
      <c r="VZX18" s="11"/>
      <c r="VZY18" s="11"/>
      <c r="VZZ18" s="11"/>
      <c r="WAA18" s="11"/>
      <c r="WAB18" s="11"/>
      <c r="WAC18" s="11"/>
      <c r="WAD18" s="11"/>
      <c r="WAE18" s="11"/>
      <c r="WAF18" s="11"/>
      <c r="WAG18" s="11"/>
      <c r="WAH18" s="11"/>
      <c r="WAI18" s="11"/>
      <c r="WAJ18" s="11"/>
      <c r="WAK18" s="11"/>
      <c r="WAL18" s="11"/>
      <c r="WAM18" s="11"/>
      <c r="WAN18" s="11"/>
      <c r="WAO18" s="11"/>
      <c r="WAP18" s="11"/>
      <c r="WAQ18" s="11"/>
      <c r="WAR18" s="11"/>
      <c r="WAS18" s="11"/>
      <c r="WAT18" s="11"/>
      <c r="WAU18" s="11"/>
      <c r="WAV18" s="11"/>
      <c r="WAW18" s="11"/>
      <c r="WAX18" s="11"/>
      <c r="WAY18" s="11"/>
      <c r="WAZ18" s="11"/>
      <c r="WBA18" s="11"/>
      <c r="WBB18" s="11"/>
      <c r="WBC18" s="11"/>
      <c r="WBD18" s="11"/>
      <c r="WBE18" s="11"/>
      <c r="WBF18" s="11"/>
      <c r="WBG18" s="11"/>
      <c r="WBH18" s="11"/>
      <c r="WBI18" s="11"/>
      <c r="WBJ18" s="11"/>
      <c r="WBK18" s="11"/>
      <c r="WBL18" s="11"/>
      <c r="WBM18" s="11"/>
      <c r="WBN18" s="11"/>
      <c r="WBO18" s="11"/>
      <c r="WBP18" s="11"/>
      <c r="WBQ18" s="11"/>
      <c r="WBR18" s="11"/>
      <c r="WBS18" s="11"/>
      <c r="WBT18" s="11"/>
      <c r="WBU18" s="11"/>
      <c r="WBV18" s="11"/>
      <c r="WBW18" s="11"/>
      <c r="WBX18" s="11"/>
      <c r="WBY18" s="11"/>
      <c r="WBZ18" s="11"/>
      <c r="WCA18" s="11"/>
      <c r="WCB18" s="11"/>
      <c r="WCC18" s="11"/>
      <c r="WCD18" s="11"/>
      <c r="WCE18" s="11"/>
      <c r="WCF18" s="11"/>
      <c r="WCG18" s="11"/>
      <c r="WCH18" s="11"/>
      <c r="WCI18" s="11"/>
      <c r="WCJ18" s="11"/>
      <c r="WCK18" s="11"/>
      <c r="WCL18" s="11"/>
      <c r="WCM18" s="11"/>
      <c r="WCN18" s="11"/>
      <c r="WCO18" s="11"/>
      <c r="WCP18" s="11"/>
      <c r="WCQ18" s="11"/>
      <c r="WCR18" s="11"/>
      <c r="WCS18" s="11"/>
      <c r="WCT18" s="11"/>
      <c r="WCU18" s="11"/>
      <c r="WCV18" s="11"/>
      <c r="WCW18" s="11"/>
      <c r="WCX18" s="11"/>
      <c r="WCY18" s="11"/>
      <c r="WCZ18" s="11"/>
      <c r="WDA18" s="11"/>
      <c r="WDB18" s="11"/>
      <c r="WDC18" s="11"/>
      <c r="WDD18" s="11"/>
      <c r="WDE18" s="11"/>
      <c r="WDF18" s="11"/>
      <c r="WDG18" s="11"/>
      <c r="WDH18" s="11"/>
      <c r="WDI18" s="11"/>
      <c r="WDJ18" s="11"/>
      <c r="WDK18" s="11"/>
      <c r="WDL18" s="11"/>
      <c r="WDM18" s="11"/>
      <c r="WDN18" s="11"/>
      <c r="WDO18" s="11"/>
      <c r="WDP18" s="11"/>
      <c r="WDQ18" s="11"/>
      <c r="WDR18" s="11"/>
      <c r="WDS18" s="11"/>
      <c r="WDT18" s="11"/>
      <c r="WDU18" s="11"/>
      <c r="WDV18" s="11"/>
      <c r="WDW18" s="11"/>
      <c r="WDX18" s="11"/>
      <c r="WDY18" s="11"/>
      <c r="WDZ18" s="11"/>
      <c r="WEA18" s="11"/>
      <c r="WEB18" s="11"/>
      <c r="WEC18" s="11"/>
      <c r="WED18" s="11"/>
      <c r="WEE18" s="11"/>
      <c r="WEF18" s="11"/>
      <c r="WEG18" s="11"/>
      <c r="WEH18" s="11"/>
      <c r="WEI18" s="11"/>
      <c r="WEJ18" s="11"/>
      <c r="WEK18" s="11"/>
      <c r="WEL18" s="11"/>
      <c r="WEM18" s="11"/>
      <c r="WEN18" s="11"/>
      <c r="WEO18" s="11"/>
      <c r="WEP18" s="11"/>
      <c r="WEQ18" s="11"/>
      <c r="WER18" s="11"/>
      <c r="WES18" s="11"/>
      <c r="WET18" s="11"/>
      <c r="WEU18" s="11"/>
      <c r="WEV18" s="11"/>
      <c r="WEW18" s="11"/>
      <c r="WEX18" s="11"/>
      <c r="WEY18" s="11"/>
      <c r="WEZ18" s="11"/>
      <c r="WFA18" s="11"/>
      <c r="WFB18" s="11"/>
      <c r="WFC18" s="11"/>
      <c r="WFD18" s="11"/>
      <c r="WFE18" s="11"/>
      <c r="WFF18" s="11"/>
      <c r="WFG18" s="11"/>
      <c r="WFH18" s="11"/>
      <c r="WFI18" s="11"/>
      <c r="WFJ18" s="11"/>
      <c r="WFK18" s="11"/>
      <c r="WFL18" s="11"/>
      <c r="WFM18" s="11"/>
      <c r="WFN18" s="11"/>
      <c r="WFO18" s="11"/>
      <c r="WFP18" s="11"/>
      <c r="WFQ18" s="11"/>
      <c r="WFR18" s="11"/>
      <c r="WFS18" s="11"/>
      <c r="WFT18" s="11"/>
      <c r="WFU18" s="11"/>
      <c r="WFV18" s="11"/>
      <c r="WFW18" s="11"/>
      <c r="WFX18" s="11"/>
      <c r="WFY18" s="11"/>
      <c r="WFZ18" s="11"/>
      <c r="WGA18" s="11"/>
      <c r="WGB18" s="11"/>
      <c r="WGC18" s="11"/>
      <c r="WGD18" s="11"/>
      <c r="WGE18" s="11"/>
      <c r="WGF18" s="11"/>
      <c r="WGG18" s="11"/>
      <c r="WGH18" s="11"/>
      <c r="WGI18" s="11"/>
      <c r="WGJ18" s="11"/>
      <c r="WGK18" s="11"/>
      <c r="WGL18" s="11"/>
      <c r="WGM18" s="11"/>
      <c r="WGN18" s="11"/>
      <c r="WGO18" s="11"/>
      <c r="WGP18" s="11"/>
      <c r="WGQ18" s="11"/>
      <c r="WGR18" s="11"/>
      <c r="WGS18" s="11"/>
      <c r="WGT18" s="11"/>
      <c r="WGU18" s="11"/>
      <c r="WGV18" s="11"/>
      <c r="WGW18" s="11"/>
      <c r="WGX18" s="11"/>
      <c r="WGY18" s="11"/>
      <c r="WGZ18" s="11"/>
      <c r="WHA18" s="11"/>
      <c r="WHB18" s="11"/>
      <c r="WHC18" s="11"/>
      <c r="WHD18" s="11"/>
      <c r="WHE18" s="11"/>
      <c r="WHF18" s="11"/>
      <c r="WHG18" s="11"/>
      <c r="WHH18" s="11"/>
      <c r="WHI18" s="11"/>
      <c r="WHJ18" s="11"/>
      <c r="WHK18" s="11"/>
      <c r="WHL18" s="11"/>
      <c r="WHM18" s="11"/>
      <c r="WHN18" s="11"/>
      <c r="WHO18" s="11"/>
      <c r="WHP18" s="11"/>
      <c r="WHQ18" s="11"/>
      <c r="WHR18" s="11"/>
      <c r="WHS18" s="11"/>
      <c r="WHT18" s="11"/>
      <c r="WHU18" s="11"/>
      <c r="WHV18" s="11"/>
      <c r="WHW18" s="11"/>
      <c r="WHX18" s="11"/>
      <c r="WHY18" s="11"/>
      <c r="WHZ18" s="11"/>
      <c r="WIA18" s="11"/>
      <c r="WIB18" s="11"/>
      <c r="WIC18" s="11"/>
      <c r="WID18" s="11"/>
      <c r="WIE18" s="11"/>
      <c r="WIF18" s="11"/>
      <c r="WIG18" s="11"/>
      <c r="WIH18" s="11"/>
      <c r="WII18" s="11"/>
      <c r="WIJ18" s="11"/>
      <c r="WIK18" s="11"/>
      <c r="WIL18" s="11"/>
      <c r="WIM18" s="11"/>
      <c r="WIN18" s="11"/>
      <c r="WIO18" s="11"/>
      <c r="WIP18" s="11"/>
      <c r="WIQ18" s="11"/>
      <c r="WIR18" s="11"/>
      <c r="WIS18" s="11"/>
      <c r="WIT18" s="11"/>
      <c r="WIU18" s="11"/>
      <c r="WIV18" s="11"/>
      <c r="WIW18" s="11"/>
      <c r="WIX18" s="11"/>
      <c r="WIY18" s="11"/>
      <c r="WIZ18" s="11"/>
      <c r="WJA18" s="11"/>
      <c r="WJB18" s="11"/>
      <c r="WJC18" s="11"/>
      <c r="WJD18" s="11"/>
      <c r="WJE18" s="11"/>
      <c r="WJF18" s="11"/>
      <c r="WJG18" s="11"/>
      <c r="WJH18" s="11"/>
      <c r="WJI18" s="11"/>
      <c r="WJJ18" s="11"/>
      <c r="WJK18" s="11"/>
      <c r="WJL18" s="11"/>
      <c r="WJM18" s="11"/>
      <c r="WJN18" s="11"/>
      <c r="WJO18" s="11"/>
      <c r="WJP18" s="11"/>
      <c r="WJQ18" s="11"/>
      <c r="WJR18" s="11"/>
      <c r="WJS18" s="11"/>
      <c r="WJT18" s="11"/>
      <c r="WJU18" s="11"/>
      <c r="WJV18" s="11"/>
      <c r="WJW18" s="11"/>
      <c r="WJX18" s="11"/>
      <c r="WJY18" s="11"/>
      <c r="WJZ18" s="11"/>
      <c r="WKA18" s="11"/>
      <c r="WKB18" s="11"/>
      <c r="WKC18" s="11"/>
      <c r="WKD18" s="11"/>
      <c r="WKE18" s="11"/>
      <c r="WKF18" s="11"/>
      <c r="WKG18" s="11"/>
      <c r="WKH18" s="11"/>
      <c r="WKI18" s="11"/>
      <c r="WKJ18" s="11"/>
      <c r="WKK18" s="11"/>
      <c r="WKL18" s="11"/>
      <c r="WKM18" s="11"/>
      <c r="WKN18" s="11"/>
      <c r="WKO18" s="11"/>
      <c r="WKP18" s="11"/>
      <c r="WKQ18" s="11"/>
      <c r="WKR18" s="11"/>
      <c r="WKS18" s="11"/>
      <c r="WKT18" s="11"/>
      <c r="WKU18" s="11"/>
      <c r="WKV18" s="11"/>
      <c r="WKW18" s="11"/>
      <c r="WKX18" s="11"/>
      <c r="WKY18" s="11"/>
      <c r="WKZ18" s="11"/>
      <c r="WLA18" s="11"/>
      <c r="WLB18" s="11"/>
      <c r="WLC18" s="11"/>
      <c r="WLD18" s="11"/>
      <c r="WLE18" s="11"/>
      <c r="WLF18" s="11"/>
      <c r="WLG18" s="11"/>
      <c r="WLH18" s="11"/>
      <c r="WLI18" s="11"/>
      <c r="WLJ18" s="11"/>
      <c r="WLK18" s="11"/>
      <c r="WLL18" s="11"/>
      <c r="WLM18" s="11"/>
      <c r="WLN18" s="11"/>
      <c r="WLO18" s="11"/>
      <c r="WLP18" s="11"/>
      <c r="WLQ18" s="11"/>
      <c r="WLR18" s="11"/>
      <c r="WLS18" s="11"/>
      <c r="WLT18" s="11"/>
      <c r="WLU18" s="11"/>
      <c r="WLV18" s="11"/>
      <c r="WLW18" s="11"/>
      <c r="WLX18" s="11"/>
      <c r="WLY18" s="11"/>
      <c r="WLZ18" s="11"/>
      <c r="WMA18" s="11"/>
      <c r="WMB18" s="11"/>
      <c r="WMC18" s="11"/>
      <c r="WMD18" s="11"/>
      <c r="WME18" s="11"/>
      <c r="WMF18" s="11"/>
      <c r="WMG18" s="11"/>
      <c r="WMH18" s="11"/>
      <c r="WMI18" s="11"/>
      <c r="WMJ18" s="11"/>
      <c r="WMK18" s="11"/>
      <c r="WML18" s="11"/>
      <c r="WMM18" s="11"/>
      <c r="WMN18" s="11"/>
      <c r="WMO18" s="11"/>
      <c r="WMP18" s="11"/>
      <c r="WMQ18" s="11"/>
      <c r="WMR18" s="11"/>
      <c r="WMS18" s="11"/>
      <c r="WMT18" s="11"/>
      <c r="WMU18" s="11"/>
      <c r="WMV18" s="11"/>
      <c r="WMW18" s="11"/>
      <c r="WMX18" s="11"/>
      <c r="WMY18" s="11"/>
      <c r="WMZ18" s="11"/>
      <c r="WNA18" s="11"/>
      <c r="WNB18" s="11"/>
      <c r="WNC18" s="11"/>
      <c r="WND18" s="11"/>
      <c r="WNE18" s="11"/>
      <c r="WNF18" s="11"/>
      <c r="WNG18" s="11"/>
      <c r="WNH18" s="11"/>
      <c r="WNI18" s="11"/>
      <c r="WNJ18" s="11"/>
      <c r="WNK18" s="11"/>
      <c r="WNL18" s="11"/>
      <c r="WNM18" s="11"/>
      <c r="WNN18" s="11"/>
      <c r="WNO18" s="11"/>
      <c r="WNP18" s="11"/>
      <c r="WNQ18" s="11"/>
      <c r="WNR18" s="11"/>
      <c r="WNS18" s="11"/>
      <c r="WNT18" s="11"/>
      <c r="WNU18" s="11"/>
      <c r="WNV18" s="11"/>
      <c r="WNW18" s="11"/>
      <c r="WNX18" s="11"/>
      <c r="WNY18" s="11"/>
      <c r="WNZ18" s="11"/>
      <c r="WOA18" s="11"/>
      <c r="WOB18" s="11"/>
      <c r="WOC18" s="11"/>
      <c r="WOD18" s="11"/>
      <c r="WOE18" s="11"/>
      <c r="WOF18" s="11"/>
      <c r="WOG18" s="11"/>
      <c r="WOH18" s="11"/>
      <c r="WOI18" s="11"/>
      <c r="WOJ18" s="11"/>
      <c r="WOK18" s="11"/>
      <c r="WOL18" s="11"/>
      <c r="WOM18" s="11"/>
      <c r="WON18" s="11"/>
      <c r="WOO18" s="11"/>
      <c r="WOP18" s="11"/>
      <c r="WOQ18" s="11"/>
      <c r="WOR18" s="11"/>
      <c r="WOS18" s="11"/>
      <c r="WOT18" s="11"/>
      <c r="WOU18" s="11"/>
      <c r="WOV18" s="11"/>
      <c r="WOW18" s="11"/>
      <c r="WOX18" s="11"/>
      <c r="WOY18" s="11"/>
      <c r="WOZ18" s="11"/>
      <c r="WPA18" s="11"/>
      <c r="WPB18" s="11"/>
      <c r="WPC18" s="11"/>
      <c r="WPD18" s="11"/>
      <c r="WPE18" s="11"/>
      <c r="WPF18" s="11"/>
      <c r="WPG18" s="11"/>
      <c r="WPH18" s="11"/>
      <c r="WPI18" s="11"/>
      <c r="WPJ18" s="11"/>
      <c r="WPK18" s="11"/>
      <c r="WPL18" s="11"/>
      <c r="WPM18" s="11"/>
      <c r="WPN18" s="11"/>
      <c r="WPO18" s="11"/>
      <c r="WPP18" s="11"/>
      <c r="WPQ18" s="11"/>
      <c r="WPR18" s="11"/>
      <c r="WPS18" s="11"/>
      <c r="WPT18" s="11"/>
      <c r="WPU18" s="11"/>
      <c r="WPV18" s="11"/>
      <c r="WPW18" s="11"/>
      <c r="WPX18" s="11"/>
      <c r="WPY18" s="11"/>
      <c r="WPZ18" s="11"/>
      <c r="WQA18" s="11"/>
      <c r="WQB18" s="11"/>
      <c r="WQC18" s="11"/>
      <c r="WQD18" s="11"/>
      <c r="WQE18" s="11"/>
      <c r="WQF18" s="11"/>
      <c r="WQG18" s="11"/>
      <c r="WQH18" s="11"/>
      <c r="WQI18" s="11"/>
      <c r="WQJ18" s="11"/>
      <c r="WQK18" s="11"/>
      <c r="WQL18" s="11"/>
      <c r="WQM18" s="11"/>
      <c r="WQN18" s="11"/>
      <c r="WQO18" s="11"/>
      <c r="WQP18" s="11"/>
      <c r="WQQ18" s="11"/>
      <c r="WQR18" s="11"/>
      <c r="WQS18" s="11"/>
      <c r="WQT18" s="11"/>
      <c r="WQU18" s="11"/>
      <c r="WQV18" s="11"/>
      <c r="WQW18" s="11"/>
      <c r="WQX18" s="11"/>
      <c r="WQY18" s="11"/>
      <c r="WQZ18" s="11"/>
      <c r="WRA18" s="11"/>
      <c r="WRB18" s="11"/>
      <c r="WRC18" s="11"/>
      <c r="WRD18" s="11"/>
      <c r="WRE18" s="11"/>
      <c r="WRF18" s="11"/>
      <c r="WRG18" s="11"/>
      <c r="WRH18" s="11"/>
      <c r="WRI18" s="11"/>
      <c r="WRJ18" s="11"/>
      <c r="WRK18" s="11"/>
      <c r="WRL18" s="11"/>
      <c r="WRM18" s="11"/>
      <c r="WRN18" s="11"/>
      <c r="WRO18" s="11"/>
      <c r="WRP18" s="11"/>
      <c r="WRQ18" s="11"/>
      <c r="WRR18" s="11"/>
      <c r="WRS18" s="11"/>
      <c r="WRT18" s="11"/>
      <c r="WRU18" s="11"/>
      <c r="WRV18" s="11"/>
      <c r="WRW18" s="11"/>
      <c r="WRX18" s="11"/>
      <c r="WRY18" s="11"/>
      <c r="WRZ18" s="11"/>
      <c r="WSA18" s="11"/>
      <c r="WSB18" s="11"/>
      <c r="WSC18" s="11"/>
      <c r="WSD18" s="11"/>
      <c r="WSE18" s="11"/>
      <c r="WSF18" s="11"/>
      <c r="WSG18" s="11"/>
      <c r="WSH18" s="11"/>
      <c r="WSI18" s="11"/>
      <c r="WSJ18" s="11"/>
      <c r="WSK18" s="11"/>
      <c r="WSL18" s="11"/>
      <c r="WSM18" s="11"/>
      <c r="WSN18" s="11"/>
      <c r="WSO18" s="11"/>
      <c r="WSP18" s="11"/>
      <c r="WSQ18" s="11"/>
      <c r="WSR18" s="11"/>
      <c r="WSS18" s="11"/>
      <c r="WST18" s="11"/>
      <c r="WSU18" s="11"/>
      <c r="WSV18" s="11"/>
      <c r="WSW18" s="11"/>
      <c r="WSX18" s="11"/>
      <c r="WSY18" s="11"/>
      <c r="WSZ18" s="11"/>
      <c r="WTA18" s="11"/>
      <c r="WTB18" s="11"/>
      <c r="WTC18" s="11"/>
      <c r="WTD18" s="11"/>
      <c r="WTE18" s="11"/>
      <c r="WTF18" s="11"/>
      <c r="WTG18" s="11"/>
      <c r="WTH18" s="11"/>
      <c r="WTI18" s="11"/>
      <c r="WTJ18" s="11"/>
      <c r="WTK18" s="11"/>
      <c r="WTL18" s="11"/>
      <c r="WTM18" s="11"/>
      <c r="WTN18" s="11"/>
      <c r="WTO18" s="11"/>
      <c r="WTP18" s="11"/>
      <c r="WTQ18" s="11"/>
      <c r="WTR18" s="11"/>
      <c r="WTS18" s="11"/>
      <c r="WTT18" s="11"/>
      <c r="WTU18" s="11"/>
      <c r="WTV18" s="11"/>
      <c r="WTW18" s="11"/>
      <c r="WTX18" s="11"/>
      <c r="WTY18" s="11"/>
      <c r="WTZ18" s="11"/>
      <c r="WUA18" s="11"/>
      <c r="WUB18" s="11"/>
      <c r="WUC18" s="11"/>
      <c r="WUD18" s="11"/>
      <c r="WUE18" s="11"/>
      <c r="WUF18" s="11"/>
      <c r="WUG18" s="11"/>
      <c r="WUH18" s="11"/>
      <c r="WUI18" s="11"/>
      <c r="WUJ18" s="11"/>
      <c r="WUK18" s="11"/>
      <c r="WUL18" s="11"/>
      <c r="WUM18" s="11"/>
      <c r="WUN18" s="11"/>
      <c r="WUO18" s="11"/>
      <c r="WUP18" s="11"/>
      <c r="WUQ18" s="11"/>
      <c r="WUR18" s="11"/>
      <c r="WUS18" s="11"/>
      <c r="WUT18" s="11"/>
      <c r="WUU18" s="11"/>
      <c r="WUV18" s="11"/>
      <c r="WUW18" s="11"/>
      <c r="WUX18" s="11"/>
      <c r="WUY18" s="11"/>
      <c r="WUZ18" s="11"/>
      <c r="WVA18" s="11"/>
      <c r="WVB18" s="11"/>
      <c r="WVC18" s="11"/>
      <c r="WVD18" s="11"/>
      <c r="WVE18" s="11"/>
      <c r="WVF18" s="11"/>
      <c r="WVG18" s="11"/>
      <c r="WVH18" s="11"/>
      <c r="WVI18" s="11"/>
      <c r="WVJ18" s="11"/>
      <c r="WVK18" s="11"/>
      <c r="WVL18" s="11"/>
      <c r="WVM18" s="11"/>
      <c r="WVN18" s="11"/>
      <c r="WVO18" s="11"/>
      <c r="WVP18" s="11"/>
      <c r="WVQ18" s="11"/>
      <c r="WVR18" s="11"/>
      <c r="WVS18" s="11"/>
      <c r="WVT18" s="11"/>
      <c r="WVU18" s="11"/>
      <c r="WVV18" s="11"/>
      <c r="WVW18" s="11"/>
      <c r="WVX18" s="11"/>
      <c r="WVY18" s="11"/>
      <c r="WVZ18" s="11"/>
      <c r="WWA18" s="11"/>
      <c r="WWB18" s="11"/>
      <c r="WWC18" s="11"/>
      <c r="WWD18" s="11"/>
      <c r="WWE18" s="11"/>
      <c r="WWF18" s="11"/>
      <c r="WWG18" s="11"/>
      <c r="WWH18" s="11"/>
      <c r="WWI18" s="11"/>
      <c r="WWJ18" s="11"/>
      <c r="WWK18" s="11"/>
      <c r="WWL18" s="11"/>
      <c r="WWM18" s="11"/>
      <c r="WWN18" s="11"/>
      <c r="WWO18" s="11"/>
      <c r="WWP18" s="11"/>
      <c r="WWQ18" s="11"/>
      <c r="WWR18" s="11"/>
      <c r="WWS18" s="11"/>
      <c r="WWT18" s="11"/>
      <c r="WWU18" s="11"/>
      <c r="WWV18" s="11"/>
      <c r="WWW18" s="11"/>
      <c r="WWX18" s="11"/>
      <c r="WWY18" s="11"/>
      <c r="WWZ18" s="11"/>
      <c r="WXA18" s="11"/>
      <c r="WXB18" s="11"/>
      <c r="WXC18" s="11"/>
      <c r="WXD18" s="11"/>
      <c r="WXE18" s="11"/>
      <c r="WXF18" s="11"/>
      <c r="WXG18" s="11"/>
      <c r="WXH18" s="11"/>
      <c r="WXI18" s="11"/>
      <c r="WXJ18" s="11"/>
      <c r="WXK18" s="11"/>
      <c r="WXL18" s="11"/>
      <c r="WXM18" s="11"/>
      <c r="WXN18" s="11"/>
      <c r="WXO18" s="11"/>
      <c r="WXP18" s="11"/>
      <c r="WXQ18" s="11"/>
      <c r="WXR18" s="11"/>
      <c r="WXS18" s="11"/>
      <c r="WXT18" s="11"/>
      <c r="WXU18" s="11"/>
      <c r="WXV18" s="11"/>
      <c r="WXW18" s="11"/>
      <c r="WXX18" s="11"/>
      <c r="WXY18" s="11"/>
      <c r="WXZ18" s="11"/>
      <c r="WYA18" s="11"/>
      <c r="WYB18" s="11"/>
      <c r="WYC18" s="11"/>
      <c r="WYD18" s="11"/>
      <c r="WYE18" s="11"/>
      <c r="WYF18" s="11"/>
      <c r="WYG18" s="11"/>
      <c r="WYH18" s="11"/>
      <c r="WYI18" s="11"/>
      <c r="WYJ18" s="11"/>
      <c r="WYK18" s="11"/>
      <c r="WYL18" s="11"/>
      <c r="WYM18" s="11"/>
      <c r="WYN18" s="11"/>
      <c r="WYO18" s="11"/>
      <c r="WYP18" s="11"/>
      <c r="WYQ18" s="11"/>
      <c r="WYR18" s="11"/>
      <c r="WYS18" s="11"/>
      <c r="WYT18" s="11"/>
      <c r="WYU18" s="11"/>
      <c r="WYV18" s="11"/>
      <c r="WYW18" s="11"/>
      <c r="WYX18" s="11"/>
      <c r="WYY18" s="11"/>
      <c r="WYZ18" s="11"/>
      <c r="WZA18" s="11"/>
      <c r="WZB18" s="11"/>
      <c r="WZC18" s="11"/>
      <c r="WZD18" s="11"/>
      <c r="WZE18" s="11"/>
      <c r="WZF18" s="11"/>
      <c r="WZG18" s="11"/>
      <c r="WZH18" s="11"/>
      <c r="WZI18" s="11"/>
      <c r="WZJ18" s="11"/>
      <c r="WZK18" s="11"/>
      <c r="WZL18" s="11"/>
      <c r="WZM18" s="11"/>
      <c r="WZN18" s="11"/>
      <c r="WZO18" s="11"/>
      <c r="WZP18" s="11"/>
      <c r="WZQ18" s="11"/>
      <c r="WZR18" s="11"/>
      <c r="WZS18" s="11"/>
      <c r="WZT18" s="11"/>
      <c r="WZU18" s="11"/>
      <c r="WZV18" s="11"/>
      <c r="WZW18" s="11"/>
      <c r="WZX18" s="11"/>
      <c r="WZY18" s="11"/>
      <c r="WZZ18" s="11"/>
      <c r="XAA18" s="11"/>
      <c r="XAB18" s="11"/>
      <c r="XAC18" s="11"/>
      <c r="XAD18" s="11"/>
      <c r="XAE18" s="11"/>
      <c r="XAF18" s="11"/>
      <c r="XAG18" s="11"/>
      <c r="XAH18" s="11"/>
      <c r="XAI18" s="11"/>
      <c r="XAJ18" s="11"/>
      <c r="XAK18" s="11"/>
      <c r="XAL18" s="11"/>
      <c r="XAM18" s="11"/>
      <c r="XAN18" s="11"/>
      <c r="XAO18" s="11"/>
      <c r="XAP18" s="11"/>
      <c r="XAQ18" s="11"/>
      <c r="XAR18" s="11"/>
      <c r="XAS18" s="11"/>
      <c r="XAT18" s="11"/>
      <c r="XAU18" s="11"/>
      <c r="XAV18" s="11"/>
      <c r="XAW18" s="11"/>
      <c r="XAX18" s="11"/>
      <c r="XAY18" s="11"/>
      <c r="XAZ18" s="11"/>
      <c r="XBA18" s="11"/>
      <c r="XBB18" s="11"/>
      <c r="XBC18" s="11"/>
      <c r="XBD18" s="11"/>
      <c r="XBE18" s="11"/>
      <c r="XBF18" s="11"/>
      <c r="XBG18" s="11"/>
      <c r="XBH18" s="11"/>
      <c r="XBI18" s="11"/>
      <c r="XBJ18" s="11"/>
      <c r="XBK18" s="11"/>
      <c r="XBL18" s="11"/>
      <c r="XBM18" s="11"/>
      <c r="XBN18" s="11"/>
      <c r="XBO18" s="11"/>
      <c r="XBP18" s="11"/>
      <c r="XBQ18" s="11"/>
      <c r="XBR18" s="11"/>
      <c r="XBS18" s="11"/>
      <c r="XBT18" s="11"/>
      <c r="XBU18" s="11"/>
      <c r="XBV18" s="11"/>
      <c r="XBW18" s="11"/>
      <c r="XBX18" s="11"/>
      <c r="XBY18" s="11"/>
      <c r="XBZ18" s="11"/>
      <c r="XCA18" s="11"/>
      <c r="XCB18" s="11"/>
      <c r="XCC18" s="11"/>
      <c r="XCD18" s="11"/>
      <c r="XCE18" s="11"/>
      <c r="XCF18" s="11"/>
      <c r="XCG18" s="11"/>
      <c r="XCH18" s="11"/>
      <c r="XCI18" s="11"/>
      <c r="XCJ18" s="11"/>
      <c r="XCK18" s="11"/>
      <c r="XCL18" s="11"/>
      <c r="XCM18" s="11"/>
      <c r="XCN18" s="11"/>
      <c r="XCO18" s="11"/>
      <c r="XCP18" s="11"/>
      <c r="XCQ18" s="11"/>
      <c r="XCR18" s="11"/>
      <c r="XCS18" s="11"/>
      <c r="XCT18" s="11"/>
      <c r="XCU18" s="11"/>
      <c r="XCV18" s="11"/>
      <c r="XCW18" s="11"/>
      <c r="XCX18" s="11"/>
      <c r="XCY18" s="11"/>
      <c r="XCZ18" s="11"/>
      <c r="XDA18" s="11"/>
      <c r="XDB18" s="11"/>
      <c r="XDC18" s="11"/>
      <c r="XDD18" s="11"/>
      <c r="XDE18" s="11"/>
      <c r="XDF18" s="11"/>
      <c r="XDG18" s="11"/>
      <c r="XDH18" s="11"/>
      <c r="XDI18" s="11"/>
      <c r="XDJ18" s="11"/>
      <c r="XDK18" s="11"/>
      <c r="XDL18" s="11"/>
      <c r="XDM18" s="11"/>
      <c r="XDN18" s="11"/>
      <c r="XDO18" s="11"/>
      <c r="XDP18" s="11"/>
      <c r="XDQ18" s="11"/>
      <c r="XDR18" s="11"/>
      <c r="XDS18" s="11"/>
      <c r="XDT18" s="11"/>
      <c r="XDU18" s="11"/>
      <c r="XDV18" s="11"/>
      <c r="XDW18" s="11"/>
      <c r="XDX18" s="11"/>
      <c r="XDY18" s="11"/>
      <c r="XDZ18" s="11"/>
      <c r="XEA18" s="11"/>
      <c r="XEB18" s="11"/>
      <c r="XEC18" s="11"/>
      <c r="XED18" s="11"/>
      <c r="XEE18" s="11"/>
      <c r="XEF18" s="11"/>
      <c r="XEG18" s="11"/>
      <c r="XEH18" s="11"/>
      <c r="XEI18" s="11"/>
      <c r="XEJ18" s="11"/>
      <c r="XEK18" s="11"/>
      <c r="XEL18" s="11"/>
      <c r="XEM18" s="11"/>
      <c r="XEN18" s="11"/>
      <c r="XEO18" s="11"/>
      <c r="XEP18" s="11"/>
      <c r="XEQ18" s="11"/>
      <c r="XER18" s="11"/>
      <c r="XES18" s="11"/>
      <c r="XET18" s="11"/>
      <c r="XEU18" s="11"/>
    </row>
    <row r="19" spans="1:16375" s="350" customFormat="1" ht="27.75" customHeight="1" thickBot="1" x14ac:dyDescent="0.25">
      <c r="B19" s="807" t="s">
        <v>16654</v>
      </c>
      <c r="C19" s="807" t="s">
        <v>16648</v>
      </c>
      <c r="D19" s="436" t="s">
        <v>1684</v>
      </c>
      <c r="E19" s="805" t="s">
        <v>391</v>
      </c>
      <c r="F19" s="808" t="s">
        <v>14893</v>
      </c>
      <c r="G19" s="807" t="s">
        <v>14894</v>
      </c>
      <c r="H19" s="810">
        <v>336</v>
      </c>
      <c r="I19" s="431"/>
      <c r="J19" s="426">
        <f t="shared" si="2"/>
        <v>0</v>
      </c>
      <c r="K19" s="424">
        <f t="shared" si="0"/>
        <v>0</v>
      </c>
      <c r="L19" s="421">
        <f t="shared" si="1"/>
        <v>0</v>
      </c>
      <c r="M19" s="8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11"/>
      <c r="BG19" s="11"/>
      <c r="BH19" s="11"/>
      <c r="BI19" s="11"/>
      <c r="BJ19" s="11"/>
      <c r="BK19" s="11"/>
      <c r="BL19" s="11"/>
      <c r="BM19" s="11"/>
      <c r="BN19" s="11"/>
      <c r="BO19" s="11"/>
      <c r="BP19" s="11"/>
      <c r="BQ19" s="11"/>
      <c r="BR19" s="11"/>
      <c r="BS19" s="11"/>
      <c r="BT19" s="11"/>
      <c r="BU19" s="11"/>
      <c r="BV19" s="11"/>
      <c r="BW19" s="11"/>
      <c r="BX19" s="11"/>
      <c r="BY19" s="11"/>
      <c r="BZ19" s="11"/>
      <c r="CA19" s="11"/>
      <c r="CB19" s="11"/>
      <c r="CC19" s="11"/>
      <c r="CD19" s="11"/>
      <c r="CE19" s="11"/>
      <c r="CF19" s="11"/>
      <c r="CG19" s="11"/>
      <c r="CH19" s="11"/>
      <c r="CI19" s="11"/>
      <c r="CJ19" s="11"/>
      <c r="CK19" s="11"/>
      <c r="CL19" s="11"/>
      <c r="CM19" s="11"/>
      <c r="CN19" s="11"/>
      <c r="CO19" s="11"/>
      <c r="CP19" s="11"/>
      <c r="CQ19" s="11"/>
      <c r="CR19" s="11"/>
      <c r="CS19" s="11"/>
      <c r="CT19" s="11"/>
      <c r="CU19" s="11"/>
      <c r="CV19" s="11"/>
      <c r="CW19" s="11"/>
      <c r="CX19" s="11"/>
      <c r="CY19" s="11"/>
      <c r="CZ19" s="11"/>
      <c r="DA19" s="11"/>
      <c r="DB19" s="11"/>
      <c r="DC19" s="11"/>
      <c r="DD19" s="11"/>
      <c r="DE19" s="11"/>
      <c r="DF19" s="11"/>
      <c r="DG19" s="11"/>
      <c r="DH19" s="11"/>
      <c r="DI19" s="11"/>
      <c r="DJ19" s="11"/>
      <c r="DK19" s="11"/>
      <c r="DL19" s="11"/>
      <c r="DM19" s="11"/>
      <c r="DN19" s="11"/>
      <c r="DO19" s="11"/>
      <c r="DP19" s="11"/>
      <c r="DQ19" s="11"/>
      <c r="DR19" s="11"/>
      <c r="DS19" s="11"/>
      <c r="DT19" s="11"/>
      <c r="DU19" s="11"/>
      <c r="DV19" s="11"/>
      <c r="DW19" s="11"/>
      <c r="DX19" s="11"/>
      <c r="DY19" s="11"/>
      <c r="DZ19" s="11"/>
      <c r="EA19" s="11"/>
      <c r="EB19" s="11"/>
      <c r="EC19" s="11"/>
      <c r="ED19" s="11"/>
      <c r="EE19" s="11"/>
      <c r="EF19" s="11"/>
      <c r="EG19" s="11"/>
      <c r="EH19" s="11"/>
      <c r="EI19" s="11"/>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c r="HM19" s="11"/>
      <c r="HN19" s="11"/>
      <c r="HO19" s="11"/>
      <c r="HP19" s="11"/>
      <c r="HQ19" s="11"/>
      <c r="HR19" s="11"/>
      <c r="HS19" s="11"/>
      <c r="HT19" s="11"/>
      <c r="HU19" s="11"/>
      <c r="HV19" s="11"/>
      <c r="HW19" s="11"/>
      <c r="HX19" s="11"/>
      <c r="HY19" s="11"/>
      <c r="HZ19" s="11"/>
      <c r="IA19" s="11"/>
      <c r="IB19" s="11"/>
      <c r="IC19" s="11"/>
      <c r="ID19" s="11"/>
      <c r="IE19" s="11"/>
      <c r="IF19" s="11"/>
      <c r="IG19" s="11"/>
      <c r="IH19" s="11"/>
      <c r="II19" s="11"/>
      <c r="IJ19" s="11"/>
      <c r="IK19" s="11"/>
      <c r="IL19" s="11"/>
      <c r="IM19" s="11"/>
      <c r="IN19" s="11"/>
      <c r="IO19" s="11"/>
      <c r="IP19" s="11"/>
      <c r="IQ19" s="11"/>
      <c r="IR19" s="11"/>
      <c r="IS19" s="11"/>
      <c r="IT19" s="11"/>
      <c r="IU19" s="11"/>
      <c r="IV19" s="11"/>
      <c r="IW19" s="11"/>
      <c r="IX19" s="11"/>
      <c r="IY19" s="11"/>
      <c r="IZ19" s="11"/>
      <c r="JA19" s="11"/>
      <c r="JB19" s="11"/>
      <c r="JC19" s="11"/>
      <c r="JD19" s="11"/>
      <c r="JE19" s="11"/>
      <c r="JF19" s="11"/>
      <c r="JG19" s="11"/>
      <c r="JH19" s="11"/>
      <c r="JI19" s="11"/>
      <c r="JJ19" s="11"/>
      <c r="JK19" s="11"/>
      <c r="JL19" s="11"/>
      <c r="JM19" s="11"/>
      <c r="JN19" s="11"/>
      <c r="JO19" s="11"/>
      <c r="JP19" s="11"/>
      <c r="JQ19" s="11"/>
      <c r="JR19" s="11"/>
      <c r="JS19" s="11"/>
      <c r="JT19" s="11"/>
      <c r="JU19" s="11"/>
      <c r="JV19" s="11"/>
      <c r="JW19" s="11"/>
      <c r="JX19" s="11"/>
      <c r="JY19" s="11"/>
      <c r="JZ19" s="11"/>
      <c r="KA19" s="11"/>
      <c r="KB19" s="11"/>
      <c r="KC19" s="11"/>
      <c r="KD19" s="11"/>
      <c r="KE19" s="11"/>
      <c r="KF19" s="11"/>
      <c r="KG19" s="11"/>
      <c r="KH19" s="11"/>
      <c r="KI19" s="11"/>
      <c r="KJ19" s="11"/>
      <c r="KK19" s="11"/>
      <c r="KL19" s="11"/>
      <c r="KM19" s="11"/>
      <c r="KN19" s="11"/>
      <c r="KO19" s="11"/>
      <c r="KP19" s="11"/>
      <c r="KQ19" s="11"/>
      <c r="KR19" s="11"/>
      <c r="KS19" s="11"/>
      <c r="KT19" s="11"/>
      <c r="KU19" s="11"/>
      <c r="KV19" s="11"/>
      <c r="KW19" s="11"/>
      <c r="KX19" s="11"/>
      <c r="KY19" s="11"/>
      <c r="KZ19" s="11"/>
      <c r="LA19" s="11"/>
      <c r="LB19" s="11"/>
      <c r="LC19" s="11"/>
      <c r="LD19" s="11"/>
      <c r="LE19" s="11"/>
      <c r="LF19" s="11"/>
      <c r="LG19" s="11"/>
      <c r="LH19" s="11"/>
      <c r="LI19" s="11"/>
      <c r="LJ19" s="11"/>
      <c r="LK19" s="11"/>
      <c r="LL19" s="11"/>
      <c r="LM19" s="11"/>
      <c r="LN19" s="11"/>
      <c r="LO19" s="11"/>
      <c r="LP19" s="11"/>
      <c r="LQ19" s="11"/>
      <c r="LR19" s="11"/>
      <c r="LS19" s="11"/>
      <c r="LT19" s="11"/>
      <c r="LU19" s="11"/>
      <c r="LV19" s="11"/>
      <c r="LW19" s="11"/>
      <c r="LX19" s="11"/>
      <c r="LY19" s="11"/>
      <c r="LZ19" s="11"/>
      <c r="MA19" s="11"/>
      <c r="MB19" s="11"/>
      <c r="MC19" s="11"/>
      <c r="MD19" s="11"/>
      <c r="ME19" s="11"/>
      <c r="MF19" s="11"/>
      <c r="MG19" s="11"/>
      <c r="MH19" s="11"/>
      <c r="MI19" s="11"/>
      <c r="MJ19" s="11"/>
      <c r="MK19" s="11"/>
      <c r="ML19" s="11"/>
      <c r="MM19" s="11"/>
      <c r="MN19" s="11"/>
      <c r="MO19" s="11"/>
      <c r="MP19" s="11"/>
      <c r="MQ19" s="11"/>
      <c r="MR19" s="11"/>
      <c r="MS19" s="11"/>
      <c r="MT19" s="11"/>
      <c r="MU19" s="11"/>
      <c r="MV19" s="11"/>
      <c r="MW19" s="11"/>
      <c r="MX19" s="11"/>
      <c r="MY19" s="11"/>
      <c r="MZ19" s="11"/>
      <c r="NA19" s="11"/>
      <c r="NB19" s="11"/>
      <c r="NC19" s="11"/>
      <c r="ND19" s="11"/>
      <c r="NE19" s="11"/>
      <c r="NF19" s="11"/>
      <c r="NG19" s="11"/>
      <c r="NH19" s="11"/>
      <c r="NI19" s="11"/>
      <c r="NJ19" s="11"/>
      <c r="NK19" s="11"/>
      <c r="NL19" s="11"/>
      <c r="NM19" s="11"/>
      <c r="NN19" s="11"/>
      <c r="NO19" s="11"/>
      <c r="NP19" s="11"/>
      <c r="NQ19" s="11"/>
      <c r="NR19" s="11"/>
      <c r="NS19" s="11"/>
      <c r="NT19" s="11"/>
      <c r="NU19" s="11"/>
      <c r="NV19" s="11"/>
      <c r="NW19" s="11"/>
      <c r="NX19" s="11"/>
      <c r="NY19" s="11"/>
      <c r="NZ19" s="11"/>
      <c r="OA19" s="11"/>
      <c r="OB19" s="11"/>
      <c r="OC19" s="11"/>
      <c r="OD19" s="11"/>
      <c r="OE19" s="11"/>
      <c r="OF19" s="11"/>
      <c r="OG19" s="11"/>
      <c r="OH19" s="11"/>
      <c r="OI19" s="11"/>
      <c r="OJ19" s="11"/>
      <c r="OK19" s="11"/>
      <c r="OL19" s="11"/>
      <c r="OM19" s="11"/>
      <c r="ON19" s="11"/>
      <c r="OO19" s="11"/>
      <c r="OP19" s="11"/>
      <c r="OQ19" s="11"/>
      <c r="OR19" s="11"/>
      <c r="OS19" s="11"/>
      <c r="OT19" s="11"/>
      <c r="OU19" s="11"/>
      <c r="OV19" s="11"/>
      <c r="OW19" s="11"/>
      <c r="OX19" s="11"/>
      <c r="OY19" s="11"/>
      <c r="OZ19" s="11"/>
      <c r="PA19" s="11"/>
      <c r="PB19" s="11"/>
      <c r="PC19" s="11"/>
      <c r="PD19" s="11"/>
      <c r="PE19" s="11"/>
      <c r="PF19" s="11"/>
      <c r="PG19" s="11"/>
      <c r="PH19" s="11"/>
      <c r="PI19" s="11"/>
      <c r="PJ19" s="11"/>
      <c r="PK19" s="11"/>
      <c r="PL19" s="11"/>
      <c r="PM19" s="11"/>
      <c r="PN19" s="11"/>
      <c r="PO19" s="11"/>
      <c r="PP19" s="11"/>
      <c r="PQ19" s="11"/>
      <c r="PR19" s="11"/>
      <c r="PS19" s="11"/>
      <c r="PT19" s="11"/>
      <c r="PU19" s="11"/>
      <c r="PV19" s="11"/>
      <c r="PW19" s="11"/>
      <c r="PX19" s="11"/>
      <c r="PY19" s="11"/>
      <c r="PZ19" s="11"/>
      <c r="QA19" s="11"/>
      <c r="QB19" s="11"/>
      <c r="QC19" s="11"/>
      <c r="QD19" s="11"/>
      <c r="QE19" s="11"/>
      <c r="QF19" s="11"/>
      <c r="QG19" s="11"/>
      <c r="QH19" s="11"/>
      <c r="QI19" s="11"/>
      <c r="QJ19" s="11"/>
      <c r="QK19" s="11"/>
      <c r="QL19" s="11"/>
      <c r="QM19" s="11"/>
      <c r="QN19" s="11"/>
      <c r="QO19" s="11"/>
      <c r="QP19" s="11"/>
      <c r="QQ19" s="11"/>
      <c r="QR19" s="11"/>
      <c r="QS19" s="11"/>
      <c r="QT19" s="11"/>
      <c r="QU19" s="11"/>
      <c r="QV19" s="11"/>
      <c r="QW19" s="11"/>
      <c r="QX19" s="11"/>
      <c r="QY19" s="11"/>
      <c r="QZ19" s="11"/>
      <c r="RA19" s="11"/>
      <c r="RB19" s="11"/>
      <c r="RC19" s="11"/>
      <c r="RD19" s="11"/>
      <c r="RE19" s="11"/>
      <c r="RF19" s="11"/>
      <c r="RG19" s="11"/>
      <c r="RH19" s="11"/>
      <c r="RI19" s="11"/>
      <c r="RJ19" s="11"/>
      <c r="RK19" s="11"/>
      <c r="RL19" s="11"/>
      <c r="RM19" s="11"/>
      <c r="RN19" s="11"/>
      <c r="RO19" s="11"/>
      <c r="RP19" s="11"/>
      <c r="RQ19" s="11"/>
      <c r="RR19" s="11"/>
      <c r="RS19" s="11"/>
      <c r="RT19" s="11"/>
      <c r="RU19" s="11"/>
      <c r="RV19" s="11"/>
      <c r="RW19" s="11"/>
      <c r="RX19" s="11"/>
      <c r="RY19" s="11"/>
      <c r="RZ19" s="11"/>
      <c r="SA19" s="11"/>
      <c r="SB19" s="11"/>
      <c r="SC19" s="11"/>
      <c r="SD19" s="11"/>
      <c r="SE19" s="11"/>
      <c r="SF19" s="11"/>
      <c r="SG19" s="11"/>
      <c r="SH19" s="11"/>
      <c r="SI19" s="11"/>
      <c r="SJ19" s="11"/>
      <c r="SK19" s="11"/>
      <c r="SL19" s="11"/>
      <c r="SM19" s="11"/>
      <c r="SN19" s="11"/>
      <c r="SO19" s="11"/>
      <c r="SP19" s="11"/>
      <c r="SQ19" s="11"/>
      <c r="SR19" s="11"/>
      <c r="SS19" s="11"/>
      <c r="ST19" s="11"/>
      <c r="SU19" s="11"/>
      <c r="SV19" s="11"/>
      <c r="SW19" s="11"/>
      <c r="SX19" s="11"/>
      <c r="SY19" s="11"/>
      <c r="SZ19" s="11"/>
      <c r="TA19" s="11"/>
      <c r="TB19" s="11"/>
      <c r="TC19" s="11"/>
      <c r="TD19" s="11"/>
      <c r="TE19" s="11"/>
      <c r="TF19" s="11"/>
      <c r="TG19" s="11"/>
      <c r="TH19" s="11"/>
      <c r="TI19" s="11"/>
      <c r="TJ19" s="11"/>
      <c r="TK19" s="11"/>
      <c r="TL19" s="11"/>
      <c r="TM19" s="11"/>
      <c r="TN19" s="11"/>
      <c r="TO19" s="11"/>
      <c r="TP19" s="11"/>
      <c r="TQ19" s="11"/>
      <c r="TR19" s="11"/>
      <c r="TS19" s="11"/>
      <c r="TT19" s="11"/>
      <c r="TU19" s="11"/>
      <c r="TV19" s="11"/>
      <c r="TW19" s="11"/>
      <c r="TX19" s="11"/>
      <c r="TY19" s="11"/>
      <c r="TZ19" s="11"/>
      <c r="UA19" s="11"/>
      <c r="UB19" s="11"/>
      <c r="UC19" s="11"/>
      <c r="UD19" s="11"/>
      <c r="UE19" s="11"/>
      <c r="UF19" s="11"/>
      <c r="UG19" s="11"/>
      <c r="UH19" s="11"/>
      <c r="UI19" s="11"/>
      <c r="UJ19" s="11"/>
      <c r="UK19" s="11"/>
      <c r="UL19" s="11"/>
      <c r="UM19" s="11"/>
      <c r="UN19" s="11"/>
      <c r="UO19" s="11"/>
      <c r="UP19" s="11"/>
      <c r="UQ19" s="11"/>
      <c r="UR19" s="11"/>
      <c r="US19" s="11"/>
      <c r="UT19" s="11"/>
      <c r="UU19" s="11"/>
      <c r="UV19" s="11"/>
      <c r="UW19" s="11"/>
      <c r="UX19" s="11"/>
      <c r="UY19" s="11"/>
      <c r="UZ19" s="11"/>
      <c r="VA19" s="11"/>
      <c r="VB19" s="11"/>
      <c r="VC19" s="11"/>
      <c r="VD19" s="11"/>
      <c r="VE19" s="11"/>
      <c r="VF19" s="11"/>
      <c r="VG19" s="11"/>
      <c r="VH19" s="11"/>
      <c r="VI19" s="11"/>
      <c r="VJ19" s="11"/>
      <c r="VK19" s="11"/>
      <c r="VL19" s="11"/>
      <c r="VM19" s="11"/>
      <c r="VN19" s="11"/>
      <c r="VO19" s="11"/>
      <c r="VP19" s="11"/>
      <c r="VQ19" s="11"/>
      <c r="VR19" s="11"/>
      <c r="VS19" s="11"/>
      <c r="VT19" s="11"/>
      <c r="VU19" s="11"/>
      <c r="VV19" s="11"/>
      <c r="VW19" s="11"/>
      <c r="VX19" s="11"/>
      <c r="VY19" s="11"/>
      <c r="VZ19" s="11"/>
      <c r="WA19" s="11"/>
      <c r="WB19" s="11"/>
      <c r="WC19" s="11"/>
      <c r="WD19" s="11"/>
      <c r="WE19" s="11"/>
      <c r="WF19" s="11"/>
      <c r="WG19" s="11"/>
      <c r="WH19" s="11"/>
      <c r="WI19" s="11"/>
      <c r="WJ19" s="11"/>
      <c r="WK19" s="11"/>
      <c r="WL19" s="11"/>
      <c r="WM19" s="11"/>
      <c r="WN19" s="11"/>
      <c r="WO19" s="11"/>
      <c r="WP19" s="11"/>
      <c r="WQ19" s="11"/>
      <c r="WR19" s="11"/>
      <c r="WS19" s="11"/>
      <c r="WT19" s="11"/>
      <c r="WU19" s="11"/>
      <c r="WV19" s="11"/>
      <c r="WW19" s="11"/>
      <c r="WX19" s="11"/>
      <c r="WY19" s="11"/>
      <c r="WZ19" s="11"/>
      <c r="XA19" s="11"/>
      <c r="XB19" s="11"/>
      <c r="XC19" s="11"/>
      <c r="XD19" s="11"/>
      <c r="XE19" s="11"/>
      <c r="XF19" s="11"/>
      <c r="XG19" s="11"/>
      <c r="XH19" s="11"/>
      <c r="XI19" s="11"/>
      <c r="XJ19" s="11"/>
      <c r="XK19" s="11"/>
      <c r="XL19" s="11"/>
      <c r="XM19" s="11"/>
      <c r="XN19" s="11"/>
      <c r="XO19" s="11"/>
      <c r="XP19" s="11"/>
      <c r="XQ19" s="11"/>
      <c r="XR19" s="11"/>
      <c r="XS19" s="11"/>
      <c r="XT19" s="11"/>
      <c r="XU19" s="11"/>
      <c r="XV19" s="11"/>
      <c r="XW19" s="11"/>
      <c r="XX19" s="11"/>
      <c r="XY19" s="11"/>
      <c r="XZ19" s="11"/>
      <c r="YA19" s="11"/>
      <c r="YB19" s="11"/>
      <c r="YC19" s="11"/>
      <c r="YD19" s="11"/>
      <c r="YE19" s="11"/>
      <c r="YF19" s="11"/>
      <c r="YG19" s="11"/>
      <c r="YH19" s="11"/>
      <c r="YI19" s="11"/>
      <c r="YJ19" s="11"/>
      <c r="YK19" s="11"/>
      <c r="YL19" s="11"/>
      <c r="YM19" s="11"/>
      <c r="YN19" s="11"/>
      <c r="YO19" s="11"/>
      <c r="YP19" s="11"/>
      <c r="YQ19" s="11"/>
      <c r="YR19" s="11"/>
      <c r="YS19" s="11"/>
      <c r="YT19" s="11"/>
      <c r="YU19" s="11"/>
      <c r="YV19" s="11"/>
      <c r="YW19" s="11"/>
      <c r="YX19" s="11"/>
      <c r="YY19" s="11"/>
      <c r="YZ19" s="11"/>
      <c r="ZA19" s="11"/>
      <c r="ZB19" s="11"/>
      <c r="ZC19" s="11"/>
      <c r="ZD19" s="11"/>
      <c r="ZE19" s="11"/>
      <c r="ZF19" s="11"/>
      <c r="ZG19" s="11"/>
      <c r="ZH19" s="11"/>
      <c r="ZI19" s="11"/>
      <c r="ZJ19" s="11"/>
      <c r="ZK19" s="11"/>
      <c r="ZL19" s="11"/>
      <c r="ZM19" s="11"/>
      <c r="ZN19" s="11"/>
      <c r="ZO19" s="11"/>
      <c r="ZP19" s="11"/>
      <c r="ZQ19" s="11"/>
      <c r="ZR19" s="11"/>
      <c r="ZS19" s="11"/>
      <c r="ZT19" s="11"/>
      <c r="ZU19" s="11"/>
      <c r="ZV19" s="11"/>
      <c r="ZW19" s="11"/>
      <c r="ZX19" s="11"/>
      <c r="ZY19" s="11"/>
      <c r="ZZ19" s="11"/>
      <c r="AAA19" s="11"/>
      <c r="AAB19" s="11"/>
      <c r="AAC19" s="11"/>
      <c r="AAD19" s="11"/>
      <c r="AAE19" s="11"/>
      <c r="AAF19" s="11"/>
      <c r="AAG19" s="11"/>
      <c r="AAH19" s="11"/>
      <c r="AAI19" s="11"/>
      <c r="AAJ19" s="11"/>
      <c r="AAK19" s="11"/>
      <c r="AAL19" s="11"/>
      <c r="AAM19" s="11"/>
      <c r="AAN19" s="11"/>
      <c r="AAO19" s="11"/>
      <c r="AAP19" s="11"/>
      <c r="AAQ19" s="11"/>
      <c r="AAR19" s="11"/>
      <c r="AAS19" s="11"/>
      <c r="AAT19" s="11"/>
      <c r="AAU19" s="11"/>
      <c r="AAV19" s="11"/>
      <c r="AAW19" s="11"/>
      <c r="AAX19" s="11"/>
      <c r="AAY19" s="11"/>
      <c r="AAZ19" s="11"/>
      <c r="ABA19" s="11"/>
      <c r="ABB19" s="11"/>
      <c r="ABC19" s="11"/>
      <c r="ABD19" s="11"/>
      <c r="ABE19" s="11"/>
      <c r="ABF19" s="11"/>
      <c r="ABG19" s="11"/>
      <c r="ABH19" s="11"/>
      <c r="ABI19" s="11"/>
      <c r="ABJ19" s="11"/>
      <c r="ABK19" s="11"/>
      <c r="ABL19" s="11"/>
      <c r="ABM19" s="11"/>
      <c r="ABN19" s="11"/>
      <c r="ABO19" s="11"/>
      <c r="ABP19" s="11"/>
      <c r="ABQ19" s="11"/>
      <c r="ABR19" s="11"/>
      <c r="ABS19" s="11"/>
      <c r="ABT19" s="11"/>
      <c r="ABU19" s="11"/>
      <c r="ABV19" s="11"/>
      <c r="ABW19" s="11"/>
      <c r="ABX19" s="11"/>
      <c r="ABY19" s="11"/>
      <c r="ABZ19" s="11"/>
      <c r="ACA19" s="11"/>
      <c r="ACB19" s="11"/>
      <c r="ACC19" s="11"/>
      <c r="ACD19" s="11"/>
      <c r="ACE19" s="11"/>
      <c r="ACF19" s="11"/>
      <c r="ACG19" s="11"/>
      <c r="ACH19" s="11"/>
      <c r="ACI19" s="11"/>
      <c r="ACJ19" s="11"/>
      <c r="ACK19" s="11"/>
      <c r="ACL19" s="11"/>
      <c r="ACM19" s="11"/>
      <c r="ACN19" s="11"/>
      <c r="ACO19" s="11"/>
      <c r="ACP19" s="11"/>
      <c r="ACQ19" s="11"/>
      <c r="ACR19" s="11"/>
      <c r="ACS19" s="11"/>
      <c r="ACT19" s="11"/>
      <c r="ACU19" s="11"/>
      <c r="ACV19" s="11"/>
      <c r="ACW19" s="11"/>
      <c r="ACX19" s="11"/>
      <c r="ACY19" s="11"/>
      <c r="ACZ19" s="11"/>
      <c r="ADA19" s="11"/>
      <c r="ADB19" s="11"/>
      <c r="ADC19" s="11"/>
      <c r="ADD19" s="11"/>
      <c r="ADE19" s="11"/>
      <c r="ADF19" s="11"/>
      <c r="ADG19" s="11"/>
      <c r="ADH19" s="11"/>
      <c r="ADI19" s="11"/>
      <c r="ADJ19" s="11"/>
      <c r="ADK19" s="11"/>
      <c r="ADL19" s="11"/>
      <c r="ADM19" s="11"/>
      <c r="ADN19" s="11"/>
      <c r="ADO19" s="11"/>
      <c r="ADP19" s="11"/>
      <c r="ADQ19" s="11"/>
      <c r="ADR19" s="11"/>
      <c r="ADS19" s="11"/>
      <c r="ADT19" s="11"/>
      <c r="ADU19" s="11"/>
      <c r="ADV19" s="11"/>
      <c r="ADW19" s="11"/>
      <c r="ADX19" s="11"/>
      <c r="ADY19" s="11"/>
      <c r="ADZ19" s="11"/>
      <c r="AEA19" s="11"/>
      <c r="AEB19" s="11"/>
      <c r="AEC19" s="11"/>
      <c r="AED19" s="11"/>
      <c r="AEE19" s="11"/>
      <c r="AEF19" s="11"/>
      <c r="AEG19" s="11"/>
      <c r="AEH19" s="11"/>
      <c r="AEI19" s="11"/>
      <c r="AEJ19" s="11"/>
      <c r="AEK19" s="11"/>
      <c r="AEL19" s="11"/>
      <c r="AEM19" s="11"/>
      <c r="AEN19" s="11"/>
      <c r="AEO19" s="11"/>
      <c r="AEP19" s="11"/>
      <c r="AEQ19" s="11"/>
      <c r="AER19" s="11"/>
      <c r="AES19" s="11"/>
      <c r="AET19" s="11"/>
      <c r="AEU19" s="11"/>
      <c r="AEV19" s="11"/>
      <c r="AEW19" s="11"/>
      <c r="AEX19" s="11"/>
      <c r="AEY19" s="11"/>
      <c r="AEZ19" s="11"/>
      <c r="AFA19" s="11"/>
      <c r="AFB19" s="11"/>
      <c r="AFC19" s="11"/>
      <c r="AFD19" s="11"/>
      <c r="AFE19" s="11"/>
      <c r="AFF19" s="11"/>
      <c r="AFG19" s="11"/>
      <c r="AFH19" s="11"/>
      <c r="AFI19" s="11"/>
      <c r="AFJ19" s="11"/>
      <c r="AFK19" s="11"/>
      <c r="AFL19" s="11"/>
      <c r="AFM19" s="11"/>
      <c r="AFN19" s="11"/>
      <c r="AFO19" s="11"/>
      <c r="AFP19" s="11"/>
      <c r="AFQ19" s="11"/>
      <c r="AFR19" s="11"/>
      <c r="AFS19" s="11"/>
      <c r="AFT19" s="11"/>
      <c r="AFU19" s="11"/>
      <c r="AFV19" s="11"/>
      <c r="AFW19" s="11"/>
      <c r="AFX19" s="11"/>
      <c r="AFY19" s="11"/>
      <c r="AFZ19" s="11"/>
      <c r="AGA19" s="11"/>
      <c r="AGB19" s="11"/>
      <c r="AGC19" s="11"/>
      <c r="AGD19" s="11"/>
      <c r="AGE19" s="11"/>
      <c r="AGF19" s="11"/>
      <c r="AGG19" s="11"/>
      <c r="AGH19" s="11"/>
      <c r="AGI19" s="11"/>
      <c r="AGJ19" s="11"/>
      <c r="AGK19" s="11"/>
      <c r="AGL19" s="11"/>
      <c r="AGM19" s="11"/>
      <c r="AGN19" s="11"/>
      <c r="AGO19" s="11"/>
      <c r="AGP19" s="11"/>
      <c r="AGQ19" s="11"/>
      <c r="AGR19" s="11"/>
      <c r="AGS19" s="11"/>
      <c r="AGT19" s="11"/>
      <c r="AGU19" s="11"/>
      <c r="AGV19" s="11"/>
      <c r="AGW19" s="11"/>
      <c r="AGX19" s="11"/>
      <c r="AGY19" s="11"/>
      <c r="AGZ19" s="11"/>
      <c r="AHA19" s="11"/>
      <c r="AHB19" s="11"/>
      <c r="AHC19" s="11"/>
      <c r="AHD19" s="11"/>
      <c r="AHE19" s="11"/>
      <c r="AHF19" s="11"/>
      <c r="AHG19" s="11"/>
      <c r="AHH19" s="11"/>
      <c r="AHI19" s="11"/>
      <c r="AHJ19" s="11"/>
      <c r="AHK19" s="11"/>
      <c r="AHL19" s="11"/>
      <c r="AHM19" s="11"/>
      <c r="AHN19" s="11"/>
      <c r="AHO19" s="11"/>
      <c r="AHP19" s="11"/>
      <c r="AHQ19" s="11"/>
      <c r="AHR19" s="11"/>
      <c r="AHS19" s="11"/>
      <c r="AHT19" s="11"/>
      <c r="AHU19" s="11"/>
      <c r="AHV19" s="11"/>
      <c r="AHW19" s="11"/>
      <c r="AHX19" s="11"/>
      <c r="AHY19" s="11"/>
      <c r="AHZ19" s="11"/>
      <c r="AIA19" s="11"/>
      <c r="AIB19" s="11"/>
      <c r="AIC19" s="11"/>
      <c r="AID19" s="11"/>
      <c r="AIE19" s="11"/>
      <c r="AIF19" s="11"/>
      <c r="AIG19" s="11"/>
      <c r="AIH19" s="11"/>
      <c r="AII19" s="11"/>
      <c r="AIJ19" s="11"/>
      <c r="AIK19" s="11"/>
      <c r="AIL19" s="11"/>
      <c r="AIM19" s="11"/>
      <c r="AIN19" s="11"/>
      <c r="AIO19" s="11"/>
      <c r="AIP19" s="11"/>
      <c r="AIQ19" s="11"/>
      <c r="AIR19" s="11"/>
      <c r="AIS19" s="11"/>
      <c r="AIT19" s="11"/>
      <c r="AIU19" s="11"/>
      <c r="AIV19" s="11"/>
      <c r="AIW19" s="11"/>
      <c r="AIX19" s="11"/>
      <c r="AIY19" s="11"/>
      <c r="AIZ19" s="11"/>
      <c r="AJA19" s="11"/>
      <c r="AJB19" s="11"/>
      <c r="AJC19" s="11"/>
      <c r="AJD19" s="11"/>
      <c r="AJE19" s="11"/>
      <c r="AJF19" s="11"/>
      <c r="AJG19" s="11"/>
      <c r="AJH19" s="11"/>
      <c r="AJI19" s="11"/>
      <c r="AJJ19" s="11"/>
      <c r="AJK19" s="11"/>
      <c r="AJL19" s="11"/>
      <c r="AJM19" s="11"/>
      <c r="AJN19" s="11"/>
      <c r="AJO19" s="11"/>
      <c r="AJP19" s="11"/>
      <c r="AJQ19" s="11"/>
      <c r="AJR19" s="11"/>
      <c r="AJS19" s="11"/>
      <c r="AJT19" s="11"/>
      <c r="AJU19" s="11"/>
      <c r="AJV19" s="11"/>
      <c r="AJW19" s="11"/>
      <c r="AJX19" s="11"/>
      <c r="AJY19" s="11"/>
      <c r="AJZ19" s="11"/>
      <c r="AKA19" s="11"/>
      <c r="AKB19" s="11"/>
      <c r="AKC19" s="11"/>
      <c r="AKD19" s="11"/>
      <c r="AKE19" s="11"/>
      <c r="AKF19" s="11"/>
      <c r="AKG19" s="11"/>
      <c r="AKH19" s="11"/>
      <c r="AKI19" s="11"/>
      <c r="AKJ19" s="11"/>
      <c r="AKK19" s="11"/>
      <c r="AKL19" s="11"/>
      <c r="AKM19" s="11"/>
      <c r="AKN19" s="11"/>
      <c r="AKO19" s="11"/>
      <c r="AKP19" s="11"/>
      <c r="AKQ19" s="11"/>
      <c r="AKR19" s="11"/>
      <c r="AKS19" s="11"/>
      <c r="AKT19" s="11"/>
      <c r="AKU19" s="11"/>
      <c r="AKV19" s="11"/>
      <c r="AKW19" s="11"/>
      <c r="AKX19" s="11"/>
      <c r="AKY19" s="11"/>
      <c r="AKZ19" s="11"/>
      <c r="ALA19" s="11"/>
      <c r="ALB19" s="11"/>
      <c r="ALC19" s="11"/>
      <c r="ALD19" s="11"/>
      <c r="ALE19" s="11"/>
      <c r="ALF19" s="11"/>
      <c r="ALG19" s="11"/>
      <c r="ALH19" s="11"/>
      <c r="ALI19" s="11"/>
      <c r="ALJ19" s="11"/>
      <c r="ALK19" s="11"/>
      <c r="ALL19" s="11"/>
      <c r="ALM19" s="11"/>
      <c r="ALN19" s="11"/>
      <c r="ALO19" s="11"/>
      <c r="ALP19" s="11"/>
      <c r="ALQ19" s="11"/>
      <c r="ALR19" s="11"/>
      <c r="ALS19" s="11"/>
      <c r="ALT19" s="11"/>
      <c r="ALU19" s="11"/>
      <c r="ALV19" s="11"/>
      <c r="ALW19" s="11"/>
      <c r="ALX19" s="11"/>
      <c r="ALY19" s="11"/>
      <c r="ALZ19" s="11"/>
      <c r="AMA19" s="11"/>
      <c r="AMB19" s="11"/>
      <c r="AMC19" s="11"/>
      <c r="AMD19" s="11"/>
      <c r="AME19" s="11"/>
      <c r="AMF19" s="11"/>
      <c r="AMG19" s="11"/>
      <c r="AMH19" s="11"/>
      <c r="AMI19" s="11"/>
      <c r="AMJ19" s="11"/>
      <c r="AMK19" s="11"/>
      <c r="AML19" s="11"/>
      <c r="AMM19" s="11"/>
      <c r="AMN19" s="11"/>
      <c r="AMO19" s="11"/>
      <c r="AMP19" s="11"/>
      <c r="AMQ19" s="11"/>
      <c r="AMR19" s="11"/>
      <c r="AMS19" s="11"/>
      <c r="AMT19" s="11"/>
      <c r="AMU19" s="11"/>
      <c r="AMV19" s="11"/>
      <c r="AMW19" s="11"/>
      <c r="AMX19" s="11"/>
      <c r="AMY19" s="11"/>
      <c r="AMZ19" s="11"/>
      <c r="ANA19" s="11"/>
      <c r="ANB19" s="11"/>
      <c r="ANC19" s="11"/>
      <c r="AND19" s="11"/>
      <c r="ANE19" s="11"/>
      <c r="ANF19" s="11"/>
      <c r="ANG19" s="11"/>
      <c r="ANH19" s="11"/>
      <c r="ANI19" s="11"/>
      <c r="ANJ19" s="11"/>
      <c r="ANK19" s="11"/>
      <c r="ANL19" s="11"/>
      <c r="ANM19" s="11"/>
      <c r="ANN19" s="11"/>
      <c r="ANO19" s="11"/>
      <c r="ANP19" s="11"/>
      <c r="ANQ19" s="11"/>
      <c r="ANR19" s="11"/>
      <c r="ANS19" s="11"/>
      <c r="ANT19" s="11"/>
      <c r="ANU19" s="11"/>
      <c r="ANV19" s="11"/>
      <c r="ANW19" s="11"/>
      <c r="ANX19" s="11"/>
      <c r="ANY19" s="11"/>
      <c r="ANZ19" s="11"/>
      <c r="AOA19" s="11"/>
      <c r="AOB19" s="11"/>
      <c r="AOC19" s="11"/>
      <c r="AOD19" s="11"/>
      <c r="AOE19" s="11"/>
      <c r="AOF19" s="11"/>
      <c r="AOG19" s="11"/>
      <c r="AOH19" s="11"/>
      <c r="AOI19" s="11"/>
      <c r="AOJ19" s="11"/>
      <c r="AOK19" s="11"/>
      <c r="AOL19" s="11"/>
      <c r="AOM19" s="11"/>
      <c r="AON19" s="11"/>
      <c r="AOO19" s="11"/>
      <c r="AOP19" s="11"/>
      <c r="AOQ19" s="11"/>
      <c r="AOR19" s="11"/>
      <c r="AOS19" s="11"/>
      <c r="AOT19" s="11"/>
      <c r="AOU19" s="11"/>
      <c r="AOV19" s="11"/>
      <c r="AOW19" s="11"/>
      <c r="AOX19" s="11"/>
      <c r="AOY19" s="11"/>
      <c r="AOZ19" s="11"/>
      <c r="APA19" s="11"/>
      <c r="APB19" s="11"/>
      <c r="APC19" s="11"/>
      <c r="APD19" s="11"/>
      <c r="APE19" s="11"/>
      <c r="APF19" s="11"/>
      <c r="APG19" s="11"/>
      <c r="APH19" s="11"/>
      <c r="API19" s="11"/>
      <c r="APJ19" s="11"/>
      <c r="APK19" s="11"/>
      <c r="APL19" s="11"/>
      <c r="APM19" s="11"/>
      <c r="APN19" s="11"/>
      <c r="APO19" s="11"/>
      <c r="APP19" s="11"/>
      <c r="APQ19" s="11"/>
      <c r="APR19" s="11"/>
      <c r="APS19" s="11"/>
      <c r="APT19" s="11"/>
      <c r="APU19" s="11"/>
      <c r="APV19" s="11"/>
      <c r="APW19" s="11"/>
      <c r="APX19" s="11"/>
      <c r="APY19" s="11"/>
      <c r="APZ19" s="11"/>
      <c r="AQA19" s="11"/>
      <c r="AQB19" s="11"/>
      <c r="AQC19" s="11"/>
      <c r="AQD19" s="11"/>
      <c r="AQE19" s="11"/>
      <c r="AQF19" s="11"/>
      <c r="AQG19" s="11"/>
      <c r="AQH19" s="11"/>
      <c r="AQI19" s="11"/>
      <c r="AQJ19" s="11"/>
      <c r="AQK19" s="11"/>
      <c r="AQL19" s="11"/>
      <c r="AQM19" s="11"/>
      <c r="AQN19" s="11"/>
      <c r="AQO19" s="11"/>
      <c r="AQP19" s="11"/>
      <c r="AQQ19" s="11"/>
      <c r="AQR19" s="11"/>
      <c r="AQS19" s="11"/>
      <c r="AQT19" s="11"/>
      <c r="AQU19" s="11"/>
      <c r="AQV19" s="11"/>
      <c r="AQW19" s="11"/>
      <c r="AQX19" s="11"/>
      <c r="AQY19" s="11"/>
      <c r="AQZ19" s="11"/>
      <c r="ARA19" s="11"/>
      <c r="ARB19" s="11"/>
      <c r="ARC19" s="11"/>
      <c r="ARD19" s="11"/>
      <c r="ARE19" s="11"/>
      <c r="ARF19" s="11"/>
      <c r="ARG19" s="11"/>
      <c r="ARH19" s="11"/>
      <c r="ARI19" s="11"/>
      <c r="ARJ19" s="11"/>
      <c r="ARK19" s="11"/>
      <c r="ARL19" s="11"/>
      <c r="ARM19" s="11"/>
      <c r="ARN19" s="11"/>
      <c r="ARO19" s="11"/>
      <c r="ARP19" s="11"/>
      <c r="ARQ19" s="11"/>
      <c r="ARR19" s="11"/>
      <c r="ARS19" s="11"/>
      <c r="ART19" s="11"/>
      <c r="ARU19" s="11"/>
      <c r="ARV19" s="11"/>
      <c r="ARW19" s="11"/>
      <c r="ARX19" s="11"/>
      <c r="ARY19" s="11"/>
      <c r="ARZ19" s="11"/>
      <c r="ASA19" s="11"/>
      <c r="ASB19" s="11"/>
      <c r="ASC19" s="11"/>
      <c r="ASD19" s="11"/>
      <c r="ASE19" s="11"/>
      <c r="ASF19" s="11"/>
      <c r="ASG19" s="11"/>
      <c r="ASH19" s="11"/>
      <c r="ASI19" s="11"/>
      <c r="ASJ19" s="11"/>
      <c r="ASK19" s="11"/>
      <c r="ASL19" s="11"/>
      <c r="ASM19" s="11"/>
      <c r="ASN19" s="11"/>
      <c r="ASO19" s="11"/>
      <c r="ASP19" s="11"/>
      <c r="ASQ19" s="11"/>
      <c r="ASR19" s="11"/>
      <c r="ASS19" s="11"/>
      <c r="AST19" s="11"/>
      <c r="ASU19" s="11"/>
      <c r="ASV19" s="11"/>
      <c r="ASW19" s="11"/>
      <c r="ASX19" s="11"/>
      <c r="ASY19" s="11"/>
      <c r="ASZ19" s="11"/>
      <c r="ATA19" s="11"/>
      <c r="ATB19" s="11"/>
      <c r="ATC19" s="11"/>
      <c r="ATD19" s="11"/>
      <c r="ATE19" s="11"/>
      <c r="ATF19" s="11"/>
      <c r="ATG19" s="11"/>
      <c r="ATH19" s="11"/>
      <c r="ATI19" s="11"/>
      <c r="ATJ19" s="11"/>
      <c r="ATK19" s="11"/>
      <c r="ATL19" s="11"/>
      <c r="ATM19" s="11"/>
      <c r="ATN19" s="11"/>
      <c r="ATO19" s="11"/>
      <c r="ATP19" s="11"/>
      <c r="ATQ19" s="11"/>
      <c r="ATR19" s="11"/>
      <c r="ATS19" s="11"/>
      <c r="ATT19" s="11"/>
      <c r="ATU19" s="11"/>
      <c r="ATV19" s="11"/>
      <c r="ATW19" s="11"/>
      <c r="ATX19" s="11"/>
      <c r="ATY19" s="11"/>
      <c r="ATZ19" s="11"/>
      <c r="AUA19" s="11"/>
      <c r="AUB19" s="11"/>
      <c r="AUC19" s="11"/>
      <c r="AUD19" s="11"/>
      <c r="AUE19" s="11"/>
      <c r="AUF19" s="11"/>
      <c r="AUG19" s="11"/>
      <c r="AUH19" s="11"/>
      <c r="AUI19" s="11"/>
      <c r="AUJ19" s="11"/>
      <c r="AUK19" s="11"/>
      <c r="AUL19" s="11"/>
      <c r="AUM19" s="11"/>
      <c r="AUN19" s="11"/>
      <c r="AUO19" s="11"/>
      <c r="AUP19" s="11"/>
      <c r="AUQ19" s="11"/>
      <c r="AUR19" s="11"/>
      <c r="AUS19" s="11"/>
      <c r="AUT19" s="11"/>
      <c r="AUU19" s="11"/>
      <c r="AUV19" s="11"/>
      <c r="AUW19" s="11"/>
      <c r="AUX19" s="11"/>
      <c r="AUY19" s="11"/>
      <c r="AUZ19" s="11"/>
      <c r="AVA19" s="11"/>
      <c r="AVB19" s="11"/>
      <c r="AVC19" s="11"/>
      <c r="AVD19" s="11"/>
      <c r="AVE19" s="11"/>
      <c r="AVF19" s="11"/>
      <c r="AVG19" s="11"/>
      <c r="AVH19" s="11"/>
      <c r="AVI19" s="11"/>
      <c r="AVJ19" s="11"/>
      <c r="AVK19" s="11"/>
      <c r="AVL19" s="11"/>
      <c r="AVM19" s="11"/>
      <c r="AVN19" s="11"/>
      <c r="AVO19" s="11"/>
      <c r="AVP19" s="11"/>
      <c r="AVQ19" s="11"/>
      <c r="AVR19" s="11"/>
      <c r="AVS19" s="11"/>
      <c r="AVT19" s="11"/>
      <c r="AVU19" s="11"/>
      <c r="AVV19" s="11"/>
      <c r="AVW19" s="11"/>
      <c r="AVX19" s="11"/>
      <c r="AVY19" s="11"/>
      <c r="AVZ19" s="11"/>
      <c r="AWA19" s="11"/>
      <c r="AWB19" s="11"/>
      <c r="AWC19" s="11"/>
      <c r="AWD19" s="11"/>
      <c r="AWE19" s="11"/>
      <c r="AWF19" s="11"/>
      <c r="AWG19" s="11"/>
      <c r="AWH19" s="11"/>
      <c r="AWI19" s="11"/>
      <c r="AWJ19" s="11"/>
      <c r="AWK19" s="11"/>
      <c r="AWL19" s="11"/>
      <c r="AWM19" s="11"/>
      <c r="AWN19" s="11"/>
      <c r="AWO19" s="11"/>
      <c r="AWP19" s="11"/>
      <c r="AWQ19" s="11"/>
      <c r="AWR19" s="11"/>
      <c r="AWS19" s="11"/>
      <c r="AWT19" s="11"/>
      <c r="AWU19" s="11"/>
      <c r="AWV19" s="11"/>
      <c r="AWW19" s="11"/>
      <c r="AWX19" s="11"/>
      <c r="AWY19" s="11"/>
      <c r="AWZ19" s="11"/>
      <c r="AXA19" s="11"/>
      <c r="AXB19" s="11"/>
      <c r="AXC19" s="11"/>
      <c r="AXD19" s="11"/>
      <c r="AXE19" s="11"/>
      <c r="AXF19" s="11"/>
      <c r="AXG19" s="11"/>
      <c r="AXH19" s="11"/>
      <c r="AXI19" s="11"/>
      <c r="AXJ19" s="11"/>
      <c r="AXK19" s="11"/>
      <c r="AXL19" s="11"/>
      <c r="AXM19" s="11"/>
      <c r="AXN19" s="11"/>
      <c r="AXO19" s="11"/>
      <c r="AXP19" s="11"/>
      <c r="AXQ19" s="11"/>
      <c r="AXR19" s="11"/>
      <c r="AXS19" s="11"/>
      <c r="AXT19" s="11"/>
      <c r="AXU19" s="11"/>
      <c r="AXV19" s="11"/>
      <c r="AXW19" s="11"/>
      <c r="AXX19" s="11"/>
      <c r="AXY19" s="11"/>
      <c r="AXZ19" s="11"/>
      <c r="AYA19" s="11"/>
      <c r="AYB19" s="11"/>
      <c r="AYC19" s="11"/>
      <c r="AYD19" s="11"/>
      <c r="AYE19" s="11"/>
      <c r="AYF19" s="11"/>
      <c r="AYG19" s="11"/>
      <c r="AYH19" s="11"/>
      <c r="AYI19" s="11"/>
      <c r="AYJ19" s="11"/>
      <c r="AYK19" s="11"/>
      <c r="AYL19" s="11"/>
      <c r="AYM19" s="11"/>
      <c r="AYN19" s="11"/>
      <c r="AYO19" s="11"/>
      <c r="AYP19" s="11"/>
      <c r="AYQ19" s="11"/>
      <c r="AYR19" s="11"/>
      <c r="AYS19" s="11"/>
      <c r="AYT19" s="11"/>
      <c r="AYU19" s="11"/>
      <c r="AYV19" s="11"/>
      <c r="AYW19" s="11"/>
      <c r="AYX19" s="11"/>
      <c r="AYY19" s="11"/>
      <c r="AYZ19" s="11"/>
      <c r="AZA19" s="11"/>
      <c r="AZB19" s="11"/>
      <c r="AZC19" s="11"/>
      <c r="AZD19" s="11"/>
      <c r="AZE19" s="11"/>
      <c r="AZF19" s="11"/>
      <c r="AZG19" s="11"/>
      <c r="AZH19" s="11"/>
      <c r="AZI19" s="11"/>
      <c r="AZJ19" s="11"/>
      <c r="AZK19" s="11"/>
      <c r="AZL19" s="11"/>
      <c r="AZM19" s="11"/>
      <c r="AZN19" s="11"/>
      <c r="AZO19" s="11"/>
      <c r="AZP19" s="11"/>
      <c r="AZQ19" s="11"/>
      <c r="AZR19" s="11"/>
      <c r="AZS19" s="11"/>
      <c r="AZT19" s="11"/>
      <c r="AZU19" s="11"/>
      <c r="AZV19" s="11"/>
      <c r="AZW19" s="11"/>
      <c r="AZX19" s="11"/>
      <c r="AZY19" s="11"/>
      <c r="AZZ19" s="11"/>
      <c r="BAA19" s="11"/>
      <c r="BAB19" s="11"/>
      <c r="BAC19" s="11"/>
      <c r="BAD19" s="11"/>
      <c r="BAE19" s="11"/>
      <c r="BAF19" s="11"/>
      <c r="BAG19" s="11"/>
      <c r="BAH19" s="11"/>
      <c r="BAI19" s="11"/>
      <c r="BAJ19" s="11"/>
      <c r="BAK19" s="11"/>
      <c r="BAL19" s="11"/>
      <c r="BAM19" s="11"/>
      <c r="BAN19" s="11"/>
      <c r="BAO19" s="11"/>
      <c r="BAP19" s="11"/>
      <c r="BAQ19" s="11"/>
      <c r="BAR19" s="11"/>
      <c r="BAS19" s="11"/>
      <c r="BAT19" s="11"/>
      <c r="BAU19" s="11"/>
      <c r="BAV19" s="11"/>
      <c r="BAW19" s="11"/>
      <c r="BAX19" s="11"/>
      <c r="BAY19" s="11"/>
      <c r="BAZ19" s="11"/>
      <c r="BBA19" s="11"/>
      <c r="BBB19" s="11"/>
      <c r="BBC19" s="11"/>
      <c r="BBD19" s="11"/>
      <c r="BBE19" s="11"/>
      <c r="BBF19" s="11"/>
      <c r="BBG19" s="11"/>
      <c r="BBH19" s="11"/>
      <c r="BBI19" s="11"/>
      <c r="BBJ19" s="11"/>
      <c r="BBK19" s="11"/>
      <c r="BBL19" s="11"/>
      <c r="BBM19" s="11"/>
      <c r="BBN19" s="11"/>
      <c r="BBO19" s="11"/>
      <c r="BBP19" s="11"/>
      <c r="BBQ19" s="11"/>
      <c r="BBR19" s="11"/>
      <c r="BBS19" s="11"/>
      <c r="BBT19" s="11"/>
      <c r="BBU19" s="11"/>
      <c r="BBV19" s="11"/>
      <c r="BBW19" s="11"/>
      <c r="BBX19" s="11"/>
      <c r="BBY19" s="11"/>
      <c r="BBZ19" s="11"/>
      <c r="BCA19" s="11"/>
      <c r="BCB19" s="11"/>
      <c r="BCC19" s="11"/>
      <c r="BCD19" s="11"/>
      <c r="BCE19" s="11"/>
      <c r="BCF19" s="11"/>
      <c r="BCG19" s="11"/>
      <c r="BCH19" s="11"/>
      <c r="BCI19" s="11"/>
      <c r="BCJ19" s="11"/>
      <c r="BCK19" s="11"/>
      <c r="BCL19" s="11"/>
      <c r="BCM19" s="11"/>
      <c r="BCN19" s="11"/>
      <c r="BCO19" s="11"/>
      <c r="BCP19" s="11"/>
      <c r="BCQ19" s="11"/>
      <c r="BCR19" s="11"/>
      <c r="BCS19" s="11"/>
      <c r="BCT19" s="11"/>
      <c r="BCU19" s="11"/>
      <c r="BCV19" s="11"/>
      <c r="BCW19" s="11"/>
      <c r="BCX19" s="11"/>
      <c r="BCY19" s="11"/>
      <c r="BCZ19" s="11"/>
      <c r="BDA19" s="11"/>
      <c r="BDB19" s="11"/>
      <c r="BDC19" s="11"/>
      <c r="BDD19" s="11"/>
      <c r="BDE19" s="11"/>
      <c r="BDF19" s="11"/>
      <c r="BDG19" s="11"/>
      <c r="BDH19" s="11"/>
      <c r="BDI19" s="11"/>
      <c r="BDJ19" s="11"/>
      <c r="BDK19" s="11"/>
      <c r="BDL19" s="11"/>
      <c r="BDM19" s="11"/>
      <c r="BDN19" s="11"/>
      <c r="BDO19" s="11"/>
      <c r="BDP19" s="11"/>
      <c r="BDQ19" s="11"/>
      <c r="BDR19" s="11"/>
      <c r="BDS19" s="11"/>
      <c r="BDT19" s="11"/>
      <c r="BDU19" s="11"/>
      <c r="BDV19" s="11"/>
      <c r="BDW19" s="11"/>
      <c r="BDX19" s="11"/>
      <c r="BDY19" s="11"/>
      <c r="BDZ19" s="11"/>
      <c r="BEA19" s="11"/>
      <c r="BEB19" s="11"/>
      <c r="BEC19" s="11"/>
      <c r="BED19" s="11"/>
      <c r="BEE19" s="11"/>
      <c r="BEF19" s="11"/>
      <c r="BEG19" s="11"/>
      <c r="BEH19" s="11"/>
      <c r="BEI19" s="11"/>
      <c r="BEJ19" s="11"/>
      <c r="BEK19" s="11"/>
      <c r="BEL19" s="11"/>
      <c r="BEM19" s="11"/>
      <c r="BEN19" s="11"/>
      <c r="BEO19" s="11"/>
      <c r="BEP19" s="11"/>
      <c r="BEQ19" s="11"/>
      <c r="BER19" s="11"/>
      <c r="BES19" s="11"/>
      <c r="BET19" s="11"/>
      <c r="BEU19" s="11"/>
      <c r="BEV19" s="11"/>
      <c r="BEW19" s="11"/>
      <c r="BEX19" s="11"/>
      <c r="BEY19" s="11"/>
      <c r="BEZ19" s="11"/>
      <c r="BFA19" s="11"/>
      <c r="BFB19" s="11"/>
      <c r="BFC19" s="11"/>
      <c r="BFD19" s="11"/>
      <c r="BFE19" s="11"/>
      <c r="BFF19" s="11"/>
      <c r="BFG19" s="11"/>
      <c r="BFH19" s="11"/>
      <c r="BFI19" s="11"/>
      <c r="BFJ19" s="11"/>
      <c r="BFK19" s="11"/>
      <c r="BFL19" s="11"/>
      <c r="BFM19" s="11"/>
      <c r="BFN19" s="11"/>
      <c r="BFO19" s="11"/>
      <c r="BFP19" s="11"/>
      <c r="BFQ19" s="11"/>
      <c r="BFR19" s="11"/>
      <c r="BFS19" s="11"/>
      <c r="BFT19" s="11"/>
      <c r="BFU19" s="11"/>
      <c r="BFV19" s="11"/>
      <c r="BFW19" s="11"/>
      <c r="BFX19" s="11"/>
      <c r="BFY19" s="11"/>
      <c r="BFZ19" s="11"/>
      <c r="BGA19" s="11"/>
      <c r="BGB19" s="11"/>
      <c r="BGC19" s="11"/>
      <c r="BGD19" s="11"/>
      <c r="BGE19" s="11"/>
      <c r="BGF19" s="11"/>
      <c r="BGG19" s="11"/>
      <c r="BGH19" s="11"/>
      <c r="BGI19" s="11"/>
      <c r="BGJ19" s="11"/>
      <c r="BGK19" s="11"/>
      <c r="BGL19" s="11"/>
      <c r="BGM19" s="11"/>
      <c r="BGN19" s="11"/>
      <c r="BGO19" s="11"/>
      <c r="BGP19" s="11"/>
      <c r="BGQ19" s="11"/>
      <c r="BGR19" s="11"/>
      <c r="BGS19" s="11"/>
      <c r="BGT19" s="11"/>
      <c r="BGU19" s="11"/>
      <c r="BGV19" s="11"/>
      <c r="BGW19" s="11"/>
      <c r="BGX19" s="11"/>
      <c r="BGY19" s="11"/>
      <c r="BGZ19" s="11"/>
      <c r="BHA19" s="11"/>
      <c r="BHB19" s="11"/>
      <c r="BHC19" s="11"/>
      <c r="BHD19" s="11"/>
      <c r="BHE19" s="11"/>
      <c r="BHF19" s="11"/>
      <c r="BHG19" s="11"/>
      <c r="BHH19" s="11"/>
      <c r="BHI19" s="11"/>
      <c r="BHJ19" s="11"/>
      <c r="BHK19" s="11"/>
      <c r="BHL19" s="11"/>
      <c r="BHM19" s="11"/>
      <c r="BHN19" s="11"/>
      <c r="BHO19" s="11"/>
      <c r="BHP19" s="11"/>
      <c r="BHQ19" s="11"/>
      <c r="BHR19" s="11"/>
      <c r="BHS19" s="11"/>
      <c r="BHT19" s="11"/>
      <c r="BHU19" s="11"/>
      <c r="BHV19" s="11"/>
      <c r="BHW19" s="11"/>
      <c r="BHX19" s="11"/>
      <c r="BHY19" s="11"/>
      <c r="BHZ19" s="11"/>
      <c r="BIA19" s="11"/>
      <c r="BIB19" s="11"/>
      <c r="BIC19" s="11"/>
      <c r="BID19" s="11"/>
      <c r="BIE19" s="11"/>
      <c r="BIF19" s="11"/>
      <c r="BIG19" s="11"/>
      <c r="BIH19" s="11"/>
      <c r="BII19" s="11"/>
      <c r="BIJ19" s="11"/>
      <c r="BIK19" s="11"/>
      <c r="BIL19" s="11"/>
      <c r="BIM19" s="11"/>
      <c r="BIN19" s="11"/>
      <c r="BIO19" s="11"/>
      <c r="BIP19" s="11"/>
      <c r="BIQ19" s="11"/>
      <c r="BIR19" s="11"/>
      <c r="BIS19" s="11"/>
      <c r="BIT19" s="11"/>
      <c r="BIU19" s="11"/>
      <c r="BIV19" s="11"/>
      <c r="BIW19" s="11"/>
      <c r="BIX19" s="11"/>
      <c r="BIY19" s="11"/>
      <c r="BIZ19" s="11"/>
      <c r="BJA19" s="11"/>
      <c r="BJB19" s="11"/>
      <c r="BJC19" s="11"/>
      <c r="BJD19" s="11"/>
      <c r="BJE19" s="11"/>
      <c r="BJF19" s="11"/>
      <c r="BJG19" s="11"/>
      <c r="BJH19" s="11"/>
      <c r="BJI19" s="11"/>
      <c r="BJJ19" s="11"/>
      <c r="BJK19" s="11"/>
      <c r="BJL19" s="11"/>
      <c r="BJM19" s="11"/>
      <c r="BJN19" s="11"/>
      <c r="BJO19" s="11"/>
      <c r="BJP19" s="11"/>
      <c r="BJQ19" s="11"/>
      <c r="BJR19" s="11"/>
      <c r="BJS19" s="11"/>
      <c r="BJT19" s="11"/>
      <c r="BJU19" s="11"/>
      <c r="BJV19" s="11"/>
      <c r="BJW19" s="11"/>
      <c r="BJX19" s="11"/>
      <c r="BJY19" s="11"/>
      <c r="BJZ19" s="11"/>
      <c r="BKA19" s="11"/>
      <c r="BKB19" s="11"/>
      <c r="BKC19" s="11"/>
      <c r="BKD19" s="11"/>
      <c r="BKE19" s="11"/>
      <c r="BKF19" s="11"/>
      <c r="BKG19" s="11"/>
      <c r="BKH19" s="11"/>
      <c r="BKI19" s="11"/>
      <c r="BKJ19" s="11"/>
      <c r="BKK19" s="11"/>
      <c r="BKL19" s="11"/>
      <c r="BKM19" s="11"/>
      <c r="BKN19" s="11"/>
      <c r="BKO19" s="11"/>
      <c r="BKP19" s="11"/>
      <c r="BKQ19" s="11"/>
      <c r="BKR19" s="11"/>
      <c r="BKS19" s="11"/>
      <c r="BKT19" s="11"/>
      <c r="BKU19" s="11"/>
      <c r="BKV19" s="11"/>
      <c r="BKW19" s="11"/>
      <c r="BKX19" s="11"/>
      <c r="BKY19" s="11"/>
      <c r="BKZ19" s="11"/>
      <c r="BLA19" s="11"/>
      <c r="BLB19" s="11"/>
      <c r="BLC19" s="11"/>
      <c r="BLD19" s="11"/>
      <c r="BLE19" s="11"/>
      <c r="BLF19" s="11"/>
      <c r="BLG19" s="11"/>
      <c r="BLH19" s="11"/>
      <c r="BLI19" s="11"/>
      <c r="BLJ19" s="11"/>
      <c r="BLK19" s="11"/>
      <c r="BLL19" s="11"/>
      <c r="BLM19" s="11"/>
      <c r="BLN19" s="11"/>
      <c r="BLO19" s="11"/>
      <c r="BLP19" s="11"/>
      <c r="BLQ19" s="11"/>
      <c r="BLR19" s="11"/>
      <c r="BLS19" s="11"/>
      <c r="BLT19" s="11"/>
      <c r="BLU19" s="11"/>
      <c r="BLV19" s="11"/>
      <c r="BLW19" s="11"/>
      <c r="BLX19" s="11"/>
      <c r="BLY19" s="11"/>
      <c r="BLZ19" s="11"/>
      <c r="BMA19" s="11"/>
      <c r="BMB19" s="11"/>
      <c r="BMC19" s="11"/>
      <c r="BMD19" s="11"/>
      <c r="BME19" s="11"/>
      <c r="BMF19" s="11"/>
      <c r="BMG19" s="11"/>
      <c r="BMH19" s="11"/>
      <c r="BMI19" s="11"/>
      <c r="BMJ19" s="11"/>
      <c r="BMK19" s="11"/>
      <c r="BML19" s="11"/>
      <c r="BMM19" s="11"/>
      <c r="BMN19" s="11"/>
      <c r="BMO19" s="11"/>
      <c r="BMP19" s="11"/>
      <c r="BMQ19" s="11"/>
      <c r="BMR19" s="11"/>
      <c r="BMS19" s="11"/>
      <c r="BMT19" s="11"/>
      <c r="BMU19" s="11"/>
      <c r="BMV19" s="11"/>
      <c r="BMW19" s="11"/>
      <c r="BMX19" s="11"/>
      <c r="BMY19" s="11"/>
      <c r="BMZ19" s="11"/>
      <c r="BNA19" s="11"/>
      <c r="BNB19" s="11"/>
      <c r="BNC19" s="11"/>
      <c r="BND19" s="11"/>
      <c r="BNE19" s="11"/>
      <c r="BNF19" s="11"/>
      <c r="BNG19" s="11"/>
      <c r="BNH19" s="11"/>
      <c r="BNI19" s="11"/>
      <c r="BNJ19" s="11"/>
      <c r="BNK19" s="11"/>
      <c r="BNL19" s="11"/>
      <c r="BNM19" s="11"/>
      <c r="BNN19" s="11"/>
      <c r="BNO19" s="11"/>
      <c r="BNP19" s="11"/>
      <c r="BNQ19" s="11"/>
      <c r="BNR19" s="11"/>
      <c r="BNS19" s="11"/>
      <c r="BNT19" s="11"/>
      <c r="BNU19" s="11"/>
      <c r="BNV19" s="11"/>
      <c r="BNW19" s="11"/>
      <c r="BNX19" s="11"/>
      <c r="BNY19" s="11"/>
      <c r="BNZ19" s="11"/>
      <c r="BOA19" s="11"/>
      <c r="BOB19" s="11"/>
      <c r="BOC19" s="11"/>
      <c r="BOD19" s="11"/>
      <c r="BOE19" s="11"/>
      <c r="BOF19" s="11"/>
      <c r="BOG19" s="11"/>
      <c r="BOH19" s="11"/>
      <c r="BOI19" s="11"/>
      <c r="BOJ19" s="11"/>
      <c r="BOK19" s="11"/>
      <c r="BOL19" s="11"/>
      <c r="BOM19" s="11"/>
      <c r="BON19" s="11"/>
      <c r="BOO19" s="11"/>
      <c r="BOP19" s="11"/>
      <c r="BOQ19" s="11"/>
      <c r="BOR19" s="11"/>
      <c r="BOS19" s="11"/>
      <c r="BOT19" s="11"/>
      <c r="BOU19" s="11"/>
      <c r="BOV19" s="11"/>
      <c r="BOW19" s="11"/>
      <c r="BOX19" s="11"/>
      <c r="BOY19" s="11"/>
      <c r="BOZ19" s="11"/>
      <c r="BPA19" s="11"/>
      <c r="BPB19" s="11"/>
      <c r="BPC19" s="11"/>
      <c r="BPD19" s="11"/>
      <c r="BPE19" s="11"/>
      <c r="BPF19" s="11"/>
      <c r="BPG19" s="11"/>
      <c r="BPH19" s="11"/>
      <c r="BPI19" s="11"/>
      <c r="BPJ19" s="11"/>
      <c r="BPK19" s="11"/>
      <c r="BPL19" s="11"/>
      <c r="BPM19" s="11"/>
      <c r="BPN19" s="11"/>
      <c r="BPO19" s="11"/>
      <c r="BPP19" s="11"/>
      <c r="BPQ19" s="11"/>
      <c r="BPR19" s="11"/>
      <c r="BPS19" s="11"/>
      <c r="BPT19" s="11"/>
      <c r="BPU19" s="11"/>
      <c r="BPV19" s="11"/>
      <c r="BPW19" s="11"/>
      <c r="BPX19" s="11"/>
      <c r="BPY19" s="11"/>
      <c r="BPZ19" s="11"/>
      <c r="BQA19" s="11"/>
      <c r="BQB19" s="11"/>
      <c r="BQC19" s="11"/>
      <c r="BQD19" s="11"/>
      <c r="BQE19" s="11"/>
      <c r="BQF19" s="11"/>
      <c r="BQG19" s="11"/>
      <c r="BQH19" s="11"/>
      <c r="BQI19" s="11"/>
      <c r="BQJ19" s="11"/>
      <c r="BQK19" s="11"/>
      <c r="BQL19" s="11"/>
      <c r="BQM19" s="11"/>
      <c r="BQN19" s="11"/>
      <c r="BQO19" s="11"/>
      <c r="BQP19" s="11"/>
      <c r="BQQ19" s="11"/>
      <c r="BQR19" s="11"/>
      <c r="BQS19" s="11"/>
      <c r="BQT19" s="11"/>
      <c r="BQU19" s="11"/>
      <c r="BQV19" s="11"/>
      <c r="BQW19" s="11"/>
      <c r="BQX19" s="11"/>
      <c r="BQY19" s="11"/>
      <c r="BQZ19" s="11"/>
      <c r="BRA19" s="11"/>
      <c r="BRB19" s="11"/>
      <c r="BRC19" s="11"/>
      <c r="BRD19" s="11"/>
      <c r="BRE19" s="11"/>
      <c r="BRF19" s="11"/>
      <c r="BRG19" s="11"/>
      <c r="BRH19" s="11"/>
      <c r="BRI19" s="11"/>
      <c r="BRJ19" s="11"/>
      <c r="BRK19" s="11"/>
      <c r="BRL19" s="11"/>
      <c r="BRM19" s="11"/>
      <c r="BRN19" s="11"/>
      <c r="BRO19" s="11"/>
      <c r="BRP19" s="11"/>
      <c r="BRQ19" s="11"/>
      <c r="BRR19" s="11"/>
      <c r="BRS19" s="11"/>
      <c r="BRT19" s="11"/>
      <c r="BRU19" s="11"/>
      <c r="BRV19" s="11"/>
      <c r="BRW19" s="11"/>
      <c r="BRX19" s="11"/>
      <c r="BRY19" s="11"/>
      <c r="BRZ19" s="11"/>
      <c r="BSA19" s="11"/>
      <c r="BSB19" s="11"/>
      <c r="BSC19" s="11"/>
      <c r="BSD19" s="11"/>
      <c r="BSE19" s="11"/>
      <c r="BSF19" s="11"/>
      <c r="BSG19" s="11"/>
      <c r="BSH19" s="11"/>
      <c r="BSI19" s="11"/>
      <c r="BSJ19" s="11"/>
      <c r="BSK19" s="11"/>
      <c r="BSL19" s="11"/>
      <c r="BSM19" s="11"/>
      <c r="BSN19" s="11"/>
      <c r="BSO19" s="11"/>
      <c r="BSP19" s="11"/>
      <c r="BSQ19" s="11"/>
      <c r="BSR19" s="11"/>
      <c r="BSS19" s="11"/>
      <c r="BST19" s="11"/>
      <c r="BSU19" s="11"/>
      <c r="BSV19" s="11"/>
      <c r="BSW19" s="11"/>
      <c r="BSX19" s="11"/>
      <c r="BSY19" s="11"/>
      <c r="BSZ19" s="11"/>
      <c r="BTA19" s="11"/>
      <c r="BTB19" s="11"/>
      <c r="BTC19" s="11"/>
      <c r="BTD19" s="11"/>
      <c r="BTE19" s="11"/>
      <c r="BTF19" s="11"/>
      <c r="BTG19" s="11"/>
      <c r="BTH19" s="11"/>
      <c r="BTI19" s="11"/>
      <c r="BTJ19" s="11"/>
      <c r="BTK19" s="11"/>
      <c r="BTL19" s="11"/>
      <c r="BTM19" s="11"/>
      <c r="BTN19" s="11"/>
      <c r="BTO19" s="11"/>
      <c r="BTP19" s="11"/>
      <c r="BTQ19" s="11"/>
      <c r="BTR19" s="11"/>
      <c r="BTS19" s="11"/>
      <c r="BTT19" s="11"/>
      <c r="BTU19" s="11"/>
      <c r="BTV19" s="11"/>
      <c r="BTW19" s="11"/>
      <c r="BTX19" s="11"/>
      <c r="BTY19" s="11"/>
      <c r="BTZ19" s="11"/>
      <c r="BUA19" s="11"/>
      <c r="BUB19" s="11"/>
      <c r="BUC19" s="11"/>
      <c r="BUD19" s="11"/>
      <c r="BUE19" s="11"/>
      <c r="BUF19" s="11"/>
      <c r="BUG19" s="11"/>
      <c r="BUH19" s="11"/>
      <c r="BUI19" s="11"/>
      <c r="BUJ19" s="11"/>
      <c r="BUK19" s="11"/>
      <c r="BUL19" s="11"/>
      <c r="BUM19" s="11"/>
      <c r="BUN19" s="11"/>
      <c r="BUO19" s="11"/>
      <c r="BUP19" s="11"/>
      <c r="BUQ19" s="11"/>
      <c r="BUR19" s="11"/>
      <c r="BUS19" s="11"/>
      <c r="BUT19" s="11"/>
      <c r="BUU19" s="11"/>
      <c r="BUV19" s="11"/>
      <c r="BUW19" s="11"/>
      <c r="BUX19" s="11"/>
      <c r="BUY19" s="11"/>
      <c r="BUZ19" s="11"/>
      <c r="BVA19" s="11"/>
      <c r="BVB19" s="11"/>
      <c r="BVC19" s="11"/>
      <c r="BVD19" s="11"/>
      <c r="BVE19" s="11"/>
      <c r="BVF19" s="11"/>
      <c r="BVG19" s="11"/>
      <c r="BVH19" s="11"/>
      <c r="BVI19" s="11"/>
      <c r="BVJ19" s="11"/>
      <c r="BVK19" s="11"/>
      <c r="BVL19" s="11"/>
      <c r="BVM19" s="11"/>
      <c r="BVN19" s="11"/>
      <c r="BVO19" s="11"/>
      <c r="BVP19" s="11"/>
      <c r="BVQ19" s="11"/>
      <c r="BVR19" s="11"/>
      <c r="BVS19" s="11"/>
      <c r="BVT19" s="11"/>
      <c r="BVU19" s="11"/>
      <c r="BVV19" s="11"/>
      <c r="BVW19" s="11"/>
      <c r="BVX19" s="11"/>
      <c r="BVY19" s="11"/>
      <c r="BVZ19" s="11"/>
      <c r="BWA19" s="11"/>
      <c r="BWB19" s="11"/>
      <c r="BWC19" s="11"/>
      <c r="BWD19" s="11"/>
      <c r="BWE19" s="11"/>
      <c r="BWF19" s="11"/>
      <c r="BWG19" s="11"/>
      <c r="BWH19" s="11"/>
      <c r="BWI19" s="11"/>
      <c r="BWJ19" s="11"/>
      <c r="BWK19" s="11"/>
      <c r="BWL19" s="11"/>
      <c r="BWM19" s="11"/>
      <c r="BWN19" s="11"/>
      <c r="BWO19" s="11"/>
      <c r="BWP19" s="11"/>
      <c r="BWQ19" s="11"/>
      <c r="BWR19" s="11"/>
      <c r="BWS19" s="11"/>
      <c r="BWT19" s="11"/>
      <c r="BWU19" s="11"/>
      <c r="BWV19" s="11"/>
      <c r="BWW19" s="11"/>
      <c r="BWX19" s="11"/>
      <c r="BWY19" s="11"/>
      <c r="BWZ19" s="11"/>
      <c r="BXA19" s="11"/>
      <c r="BXB19" s="11"/>
      <c r="BXC19" s="11"/>
      <c r="BXD19" s="11"/>
      <c r="BXE19" s="11"/>
      <c r="BXF19" s="11"/>
      <c r="BXG19" s="11"/>
      <c r="BXH19" s="11"/>
      <c r="BXI19" s="11"/>
      <c r="BXJ19" s="11"/>
      <c r="BXK19" s="11"/>
      <c r="BXL19" s="11"/>
      <c r="BXM19" s="11"/>
      <c r="BXN19" s="11"/>
      <c r="BXO19" s="11"/>
      <c r="BXP19" s="11"/>
      <c r="BXQ19" s="11"/>
      <c r="BXR19" s="11"/>
      <c r="BXS19" s="11"/>
      <c r="BXT19" s="11"/>
      <c r="BXU19" s="11"/>
      <c r="BXV19" s="11"/>
      <c r="BXW19" s="11"/>
      <c r="BXX19" s="11"/>
      <c r="BXY19" s="11"/>
      <c r="BXZ19" s="11"/>
      <c r="BYA19" s="11"/>
      <c r="BYB19" s="11"/>
      <c r="BYC19" s="11"/>
      <c r="BYD19" s="11"/>
      <c r="BYE19" s="11"/>
      <c r="BYF19" s="11"/>
      <c r="BYG19" s="11"/>
      <c r="BYH19" s="11"/>
      <c r="BYI19" s="11"/>
      <c r="BYJ19" s="11"/>
      <c r="BYK19" s="11"/>
      <c r="BYL19" s="11"/>
      <c r="BYM19" s="11"/>
      <c r="BYN19" s="11"/>
      <c r="BYO19" s="11"/>
      <c r="BYP19" s="11"/>
      <c r="BYQ19" s="11"/>
      <c r="BYR19" s="11"/>
      <c r="BYS19" s="11"/>
      <c r="BYT19" s="11"/>
      <c r="BYU19" s="11"/>
      <c r="BYV19" s="11"/>
      <c r="BYW19" s="11"/>
      <c r="BYX19" s="11"/>
      <c r="BYY19" s="11"/>
      <c r="BYZ19" s="11"/>
      <c r="BZA19" s="11"/>
      <c r="BZB19" s="11"/>
      <c r="BZC19" s="11"/>
      <c r="BZD19" s="11"/>
      <c r="BZE19" s="11"/>
      <c r="BZF19" s="11"/>
      <c r="BZG19" s="11"/>
      <c r="BZH19" s="11"/>
      <c r="BZI19" s="11"/>
      <c r="BZJ19" s="11"/>
      <c r="BZK19" s="11"/>
      <c r="BZL19" s="11"/>
      <c r="BZM19" s="11"/>
      <c r="BZN19" s="11"/>
      <c r="BZO19" s="11"/>
      <c r="BZP19" s="11"/>
      <c r="BZQ19" s="11"/>
      <c r="BZR19" s="11"/>
      <c r="BZS19" s="11"/>
      <c r="BZT19" s="11"/>
      <c r="BZU19" s="11"/>
      <c r="BZV19" s="11"/>
      <c r="BZW19" s="11"/>
      <c r="BZX19" s="11"/>
      <c r="BZY19" s="11"/>
      <c r="BZZ19" s="11"/>
      <c r="CAA19" s="11"/>
      <c r="CAB19" s="11"/>
      <c r="CAC19" s="11"/>
      <c r="CAD19" s="11"/>
      <c r="CAE19" s="11"/>
      <c r="CAF19" s="11"/>
      <c r="CAG19" s="11"/>
      <c r="CAH19" s="11"/>
      <c r="CAI19" s="11"/>
      <c r="CAJ19" s="11"/>
      <c r="CAK19" s="11"/>
      <c r="CAL19" s="11"/>
      <c r="CAM19" s="11"/>
      <c r="CAN19" s="11"/>
      <c r="CAO19" s="11"/>
      <c r="CAP19" s="11"/>
      <c r="CAQ19" s="11"/>
      <c r="CAR19" s="11"/>
      <c r="CAS19" s="11"/>
      <c r="CAT19" s="11"/>
      <c r="CAU19" s="11"/>
      <c r="CAV19" s="11"/>
      <c r="CAW19" s="11"/>
      <c r="CAX19" s="11"/>
      <c r="CAY19" s="11"/>
      <c r="CAZ19" s="11"/>
      <c r="CBA19" s="11"/>
      <c r="CBB19" s="11"/>
      <c r="CBC19" s="11"/>
      <c r="CBD19" s="11"/>
      <c r="CBE19" s="11"/>
      <c r="CBF19" s="11"/>
      <c r="CBG19" s="11"/>
      <c r="CBH19" s="11"/>
      <c r="CBI19" s="11"/>
      <c r="CBJ19" s="11"/>
      <c r="CBK19" s="11"/>
      <c r="CBL19" s="11"/>
      <c r="CBM19" s="11"/>
      <c r="CBN19" s="11"/>
      <c r="CBO19" s="11"/>
      <c r="CBP19" s="11"/>
      <c r="CBQ19" s="11"/>
      <c r="CBR19" s="11"/>
      <c r="CBS19" s="11"/>
      <c r="CBT19" s="11"/>
      <c r="CBU19" s="11"/>
      <c r="CBV19" s="11"/>
      <c r="CBW19" s="11"/>
      <c r="CBX19" s="11"/>
      <c r="CBY19" s="11"/>
      <c r="CBZ19" s="11"/>
      <c r="CCA19" s="11"/>
      <c r="CCB19" s="11"/>
      <c r="CCC19" s="11"/>
      <c r="CCD19" s="11"/>
      <c r="CCE19" s="11"/>
      <c r="CCF19" s="11"/>
      <c r="CCG19" s="11"/>
      <c r="CCH19" s="11"/>
      <c r="CCI19" s="11"/>
      <c r="CCJ19" s="11"/>
      <c r="CCK19" s="11"/>
      <c r="CCL19" s="11"/>
      <c r="CCM19" s="11"/>
      <c r="CCN19" s="11"/>
      <c r="CCO19" s="11"/>
      <c r="CCP19" s="11"/>
      <c r="CCQ19" s="11"/>
      <c r="CCR19" s="11"/>
      <c r="CCS19" s="11"/>
      <c r="CCT19" s="11"/>
      <c r="CCU19" s="11"/>
      <c r="CCV19" s="11"/>
      <c r="CCW19" s="11"/>
      <c r="CCX19" s="11"/>
      <c r="CCY19" s="11"/>
      <c r="CCZ19" s="11"/>
      <c r="CDA19" s="11"/>
      <c r="CDB19" s="11"/>
      <c r="CDC19" s="11"/>
      <c r="CDD19" s="11"/>
      <c r="CDE19" s="11"/>
      <c r="CDF19" s="11"/>
      <c r="CDG19" s="11"/>
      <c r="CDH19" s="11"/>
      <c r="CDI19" s="11"/>
      <c r="CDJ19" s="11"/>
      <c r="CDK19" s="11"/>
      <c r="CDL19" s="11"/>
      <c r="CDM19" s="11"/>
      <c r="CDN19" s="11"/>
      <c r="CDO19" s="11"/>
      <c r="CDP19" s="11"/>
      <c r="CDQ19" s="11"/>
      <c r="CDR19" s="11"/>
      <c r="CDS19" s="11"/>
      <c r="CDT19" s="11"/>
      <c r="CDU19" s="11"/>
      <c r="CDV19" s="11"/>
      <c r="CDW19" s="11"/>
      <c r="CDX19" s="11"/>
      <c r="CDY19" s="11"/>
      <c r="CDZ19" s="11"/>
      <c r="CEA19" s="11"/>
      <c r="CEB19" s="11"/>
      <c r="CEC19" s="11"/>
      <c r="CED19" s="11"/>
      <c r="CEE19" s="11"/>
      <c r="CEF19" s="11"/>
      <c r="CEG19" s="11"/>
      <c r="CEH19" s="11"/>
      <c r="CEI19" s="11"/>
      <c r="CEJ19" s="11"/>
      <c r="CEK19" s="11"/>
      <c r="CEL19" s="11"/>
      <c r="CEM19" s="11"/>
      <c r="CEN19" s="11"/>
      <c r="CEO19" s="11"/>
      <c r="CEP19" s="11"/>
      <c r="CEQ19" s="11"/>
      <c r="CER19" s="11"/>
      <c r="CES19" s="11"/>
      <c r="CET19" s="11"/>
      <c r="CEU19" s="11"/>
      <c r="CEV19" s="11"/>
      <c r="CEW19" s="11"/>
      <c r="CEX19" s="11"/>
      <c r="CEY19" s="11"/>
      <c r="CEZ19" s="11"/>
      <c r="CFA19" s="11"/>
      <c r="CFB19" s="11"/>
      <c r="CFC19" s="11"/>
      <c r="CFD19" s="11"/>
      <c r="CFE19" s="11"/>
      <c r="CFF19" s="11"/>
      <c r="CFG19" s="11"/>
      <c r="CFH19" s="11"/>
      <c r="CFI19" s="11"/>
      <c r="CFJ19" s="11"/>
      <c r="CFK19" s="11"/>
      <c r="CFL19" s="11"/>
      <c r="CFM19" s="11"/>
      <c r="CFN19" s="11"/>
      <c r="CFO19" s="11"/>
      <c r="CFP19" s="11"/>
      <c r="CFQ19" s="11"/>
      <c r="CFR19" s="11"/>
      <c r="CFS19" s="11"/>
      <c r="CFT19" s="11"/>
      <c r="CFU19" s="11"/>
      <c r="CFV19" s="11"/>
      <c r="CFW19" s="11"/>
      <c r="CFX19" s="11"/>
      <c r="CFY19" s="11"/>
      <c r="CFZ19" s="11"/>
      <c r="CGA19" s="11"/>
      <c r="CGB19" s="11"/>
      <c r="CGC19" s="11"/>
      <c r="CGD19" s="11"/>
      <c r="CGE19" s="11"/>
      <c r="CGF19" s="11"/>
      <c r="CGG19" s="11"/>
      <c r="CGH19" s="11"/>
      <c r="CGI19" s="11"/>
      <c r="CGJ19" s="11"/>
      <c r="CGK19" s="11"/>
      <c r="CGL19" s="11"/>
      <c r="CGM19" s="11"/>
      <c r="CGN19" s="11"/>
      <c r="CGO19" s="11"/>
      <c r="CGP19" s="11"/>
      <c r="CGQ19" s="11"/>
      <c r="CGR19" s="11"/>
      <c r="CGS19" s="11"/>
      <c r="CGT19" s="11"/>
      <c r="CGU19" s="11"/>
      <c r="CGV19" s="11"/>
      <c r="CGW19" s="11"/>
      <c r="CGX19" s="11"/>
      <c r="CGY19" s="11"/>
      <c r="CGZ19" s="11"/>
      <c r="CHA19" s="11"/>
      <c r="CHB19" s="11"/>
      <c r="CHC19" s="11"/>
      <c r="CHD19" s="11"/>
      <c r="CHE19" s="11"/>
      <c r="CHF19" s="11"/>
      <c r="CHG19" s="11"/>
      <c r="CHH19" s="11"/>
      <c r="CHI19" s="11"/>
      <c r="CHJ19" s="11"/>
      <c r="CHK19" s="11"/>
      <c r="CHL19" s="11"/>
      <c r="CHM19" s="11"/>
      <c r="CHN19" s="11"/>
      <c r="CHO19" s="11"/>
      <c r="CHP19" s="11"/>
      <c r="CHQ19" s="11"/>
      <c r="CHR19" s="11"/>
      <c r="CHS19" s="11"/>
      <c r="CHT19" s="11"/>
      <c r="CHU19" s="11"/>
      <c r="CHV19" s="11"/>
      <c r="CHW19" s="11"/>
      <c r="CHX19" s="11"/>
      <c r="CHY19" s="11"/>
      <c r="CHZ19" s="11"/>
      <c r="CIA19" s="11"/>
      <c r="CIB19" s="11"/>
      <c r="CIC19" s="11"/>
      <c r="CID19" s="11"/>
      <c r="CIE19" s="11"/>
      <c r="CIF19" s="11"/>
      <c r="CIG19" s="11"/>
      <c r="CIH19" s="11"/>
      <c r="CII19" s="11"/>
      <c r="CIJ19" s="11"/>
      <c r="CIK19" s="11"/>
      <c r="CIL19" s="11"/>
      <c r="CIM19" s="11"/>
      <c r="CIN19" s="11"/>
      <c r="CIO19" s="11"/>
      <c r="CIP19" s="11"/>
      <c r="CIQ19" s="11"/>
      <c r="CIR19" s="11"/>
      <c r="CIS19" s="11"/>
      <c r="CIT19" s="11"/>
      <c r="CIU19" s="11"/>
      <c r="CIV19" s="11"/>
      <c r="CIW19" s="11"/>
      <c r="CIX19" s="11"/>
      <c r="CIY19" s="11"/>
      <c r="CIZ19" s="11"/>
      <c r="CJA19" s="11"/>
      <c r="CJB19" s="11"/>
      <c r="CJC19" s="11"/>
      <c r="CJD19" s="11"/>
      <c r="CJE19" s="11"/>
      <c r="CJF19" s="11"/>
      <c r="CJG19" s="11"/>
      <c r="CJH19" s="11"/>
      <c r="CJI19" s="11"/>
      <c r="CJJ19" s="11"/>
      <c r="CJK19" s="11"/>
      <c r="CJL19" s="11"/>
      <c r="CJM19" s="11"/>
      <c r="CJN19" s="11"/>
      <c r="CJO19" s="11"/>
      <c r="CJP19" s="11"/>
      <c r="CJQ19" s="11"/>
      <c r="CJR19" s="11"/>
      <c r="CJS19" s="11"/>
      <c r="CJT19" s="11"/>
      <c r="CJU19" s="11"/>
      <c r="CJV19" s="11"/>
      <c r="CJW19" s="11"/>
      <c r="CJX19" s="11"/>
      <c r="CJY19" s="11"/>
      <c r="CJZ19" s="11"/>
      <c r="CKA19" s="11"/>
      <c r="CKB19" s="11"/>
      <c r="CKC19" s="11"/>
      <c r="CKD19" s="11"/>
      <c r="CKE19" s="11"/>
      <c r="CKF19" s="11"/>
      <c r="CKG19" s="11"/>
      <c r="CKH19" s="11"/>
      <c r="CKI19" s="11"/>
      <c r="CKJ19" s="11"/>
      <c r="CKK19" s="11"/>
      <c r="CKL19" s="11"/>
      <c r="CKM19" s="11"/>
      <c r="CKN19" s="11"/>
      <c r="CKO19" s="11"/>
      <c r="CKP19" s="11"/>
      <c r="CKQ19" s="11"/>
      <c r="CKR19" s="11"/>
      <c r="CKS19" s="11"/>
      <c r="CKT19" s="11"/>
      <c r="CKU19" s="11"/>
      <c r="CKV19" s="11"/>
      <c r="CKW19" s="11"/>
      <c r="CKX19" s="11"/>
      <c r="CKY19" s="11"/>
      <c r="CKZ19" s="11"/>
      <c r="CLA19" s="11"/>
      <c r="CLB19" s="11"/>
      <c r="CLC19" s="11"/>
      <c r="CLD19" s="11"/>
      <c r="CLE19" s="11"/>
      <c r="CLF19" s="11"/>
      <c r="CLG19" s="11"/>
      <c r="CLH19" s="11"/>
      <c r="CLI19" s="11"/>
      <c r="CLJ19" s="11"/>
      <c r="CLK19" s="11"/>
      <c r="CLL19" s="11"/>
      <c r="CLM19" s="11"/>
      <c r="CLN19" s="11"/>
      <c r="CLO19" s="11"/>
      <c r="CLP19" s="11"/>
      <c r="CLQ19" s="11"/>
      <c r="CLR19" s="11"/>
      <c r="CLS19" s="11"/>
      <c r="CLT19" s="11"/>
      <c r="CLU19" s="11"/>
      <c r="CLV19" s="11"/>
      <c r="CLW19" s="11"/>
      <c r="CLX19" s="11"/>
      <c r="CLY19" s="11"/>
      <c r="CLZ19" s="11"/>
      <c r="CMA19" s="11"/>
      <c r="CMB19" s="11"/>
      <c r="CMC19" s="11"/>
      <c r="CMD19" s="11"/>
      <c r="CME19" s="11"/>
      <c r="CMF19" s="11"/>
      <c r="CMG19" s="11"/>
      <c r="CMH19" s="11"/>
      <c r="CMI19" s="11"/>
      <c r="CMJ19" s="11"/>
      <c r="CMK19" s="11"/>
      <c r="CML19" s="11"/>
      <c r="CMM19" s="11"/>
      <c r="CMN19" s="11"/>
      <c r="CMO19" s="11"/>
      <c r="CMP19" s="11"/>
      <c r="CMQ19" s="11"/>
      <c r="CMR19" s="11"/>
      <c r="CMS19" s="11"/>
      <c r="CMT19" s="11"/>
      <c r="CMU19" s="11"/>
      <c r="CMV19" s="11"/>
      <c r="CMW19" s="11"/>
      <c r="CMX19" s="11"/>
      <c r="CMY19" s="11"/>
      <c r="CMZ19" s="11"/>
      <c r="CNA19" s="11"/>
      <c r="CNB19" s="11"/>
      <c r="CNC19" s="11"/>
      <c r="CND19" s="11"/>
      <c r="CNE19" s="11"/>
      <c r="CNF19" s="11"/>
      <c r="CNG19" s="11"/>
      <c r="CNH19" s="11"/>
      <c r="CNI19" s="11"/>
      <c r="CNJ19" s="11"/>
      <c r="CNK19" s="11"/>
      <c r="CNL19" s="11"/>
      <c r="CNM19" s="11"/>
      <c r="CNN19" s="11"/>
      <c r="CNO19" s="11"/>
      <c r="CNP19" s="11"/>
      <c r="CNQ19" s="11"/>
      <c r="CNR19" s="11"/>
      <c r="CNS19" s="11"/>
      <c r="CNT19" s="11"/>
      <c r="CNU19" s="11"/>
      <c r="CNV19" s="11"/>
      <c r="CNW19" s="11"/>
      <c r="CNX19" s="11"/>
      <c r="CNY19" s="11"/>
      <c r="CNZ19" s="11"/>
      <c r="COA19" s="11"/>
      <c r="COB19" s="11"/>
      <c r="COC19" s="11"/>
      <c r="COD19" s="11"/>
      <c r="COE19" s="11"/>
      <c r="COF19" s="11"/>
      <c r="COG19" s="11"/>
      <c r="COH19" s="11"/>
      <c r="COI19" s="11"/>
      <c r="COJ19" s="11"/>
      <c r="COK19" s="11"/>
      <c r="COL19" s="11"/>
      <c r="COM19" s="11"/>
      <c r="CON19" s="11"/>
      <c r="COO19" s="11"/>
      <c r="COP19" s="11"/>
      <c r="COQ19" s="11"/>
      <c r="COR19" s="11"/>
      <c r="COS19" s="11"/>
      <c r="COT19" s="11"/>
      <c r="COU19" s="11"/>
      <c r="COV19" s="11"/>
      <c r="COW19" s="11"/>
      <c r="COX19" s="11"/>
      <c r="COY19" s="11"/>
      <c r="COZ19" s="11"/>
      <c r="CPA19" s="11"/>
      <c r="CPB19" s="11"/>
      <c r="CPC19" s="11"/>
      <c r="CPD19" s="11"/>
      <c r="CPE19" s="11"/>
      <c r="CPF19" s="11"/>
      <c r="CPG19" s="11"/>
      <c r="CPH19" s="11"/>
      <c r="CPI19" s="11"/>
      <c r="CPJ19" s="11"/>
      <c r="CPK19" s="11"/>
      <c r="CPL19" s="11"/>
      <c r="CPM19" s="11"/>
      <c r="CPN19" s="11"/>
      <c r="CPO19" s="11"/>
      <c r="CPP19" s="11"/>
      <c r="CPQ19" s="11"/>
      <c r="CPR19" s="11"/>
      <c r="CPS19" s="11"/>
      <c r="CPT19" s="11"/>
      <c r="CPU19" s="11"/>
      <c r="CPV19" s="11"/>
      <c r="CPW19" s="11"/>
      <c r="CPX19" s="11"/>
      <c r="CPY19" s="11"/>
      <c r="CPZ19" s="11"/>
      <c r="CQA19" s="11"/>
      <c r="CQB19" s="11"/>
      <c r="CQC19" s="11"/>
      <c r="CQD19" s="11"/>
      <c r="CQE19" s="11"/>
      <c r="CQF19" s="11"/>
      <c r="CQG19" s="11"/>
      <c r="CQH19" s="11"/>
      <c r="CQI19" s="11"/>
      <c r="CQJ19" s="11"/>
      <c r="CQK19" s="11"/>
      <c r="CQL19" s="11"/>
      <c r="CQM19" s="11"/>
      <c r="CQN19" s="11"/>
      <c r="CQO19" s="11"/>
      <c r="CQP19" s="11"/>
      <c r="CQQ19" s="11"/>
      <c r="CQR19" s="11"/>
      <c r="CQS19" s="11"/>
      <c r="CQT19" s="11"/>
      <c r="CQU19" s="11"/>
      <c r="CQV19" s="11"/>
      <c r="CQW19" s="11"/>
      <c r="CQX19" s="11"/>
      <c r="CQY19" s="11"/>
      <c r="CQZ19" s="11"/>
      <c r="CRA19" s="11"/>
      <c r="CRB19" s="11"/>
      <c r="CRC19" s="11"/>
      <c r="CRD19" s="11"/>
      <c r="CRE19" s="11"/>
      <c r="CRF19" s="11"/>
      <c r="CRG19" s="11"/>
      <c r="CRH19" s="11"/>
      <c r="CRI19" s="11"/>
      <c r="CRJ19" s="11"/>
      <c r="CRK19" s="11"/>
      <c r="CRL19" s="11"/>
      <c r="CRM19" s="11"/>
      <c r="CRN19" s="11"/>
      <c r="CRO19" s="11"/>
      <c r="CRP19" s="11"/>
      <c r="CRQ19" s="11"/>
      <c r="CRR19" s="11"/>
      <c r="CRS19" s="11"/>
      <c r="CRT19" s="11"/>
      <c r="CRU19" s="11"/>
      <c r="CRV19" s="11"/>
      <c r="CRW19" s="11"/>
      <c r="CRX19" s="11"/>
      <c r="CRY19" s="11"/>
      <c r="CRZ19" s="11"/>
      <c r="CSA19" s="11"/>
      <c r="CSB19" s="11"/>
      <c r="CSC19" s="11"/>
      <c r="CSD19" s="11"/>
      <c r="CSE19" s="11"/>
      <c r="CSF19" s="11"/>
      <c r="CSG19" s="11"/>
      <c r="CSH19" s="11"/>
      <c r="CSI19" s="11"/>
      <c r="CSJ19" s="11"/>
      <c r="CSK19" s="11"/>
      <c r="CSL19" s="11"/>
      <c r="CSM19" s="11"/>
      <c r="CSN19" s="11"/>
      <c r="CSO19" s="11"/>
      <c r="CSP19" s="11"/>
      <c r="CSQ19" s="11"/>
      <c r="CSR19" s="11"/>
      <c r="CSS19" s="11"/>
      <c r="CST19" s="11"/>
      <c r="CSU19" s="11"/>
      <c r="CSV19" s="11"/>
      <c r="CSW19" s="11"/>
      <c r="CSX19" s="11"/>
      <c r="CSY19" s="11"/>
      <c r="CSZ19" s="11"/>
      <c r="CTA19" s="11"/>
      <c r="CTB19" s="11"/>
      <c r="CTC19" s="11"/>
      <c r="CTD19" s="11"/>
      <c r="CTE19" s="11"/>
      <c r="CTF19" s="11"/>
      <c r="CTG19" s="11"/>
      <c r="CTH19" s="11"/>
      <c r="CTI19" s="11"/>
      <c r="CTJ19" s="11"/>
      <c r="CTK19" s="11"/>
      <c r="CTL19" s="11"/>
      <c r="CTM19" s="11"/>
      <c r="CTN19" s="11"/>
      <c r="CTO19" s="11"/>
      <c r="CTP19" s="11"/>
      <c r="CTQ19" s="11"/>
      <c r="CTR19" s="11"/>
      <c r="CTS19" s="11"/>
      <c r="CTT19" s="11"/>
      <c r="CTU19" s="11"/>
      <c r="CTV19" s="11"/>
      <c r="CTW19" s="11"/>
      <c r="CTX19" s="11"/>
      <c r="CTY19" s="11"/>
      <c r="CTZ19" s="11"/>
      <c r="CUA19" s="11"/>
      <c r="CUB19" s="11"/>
      <c r="CUC19" s="11"/>
      <c r="CUD19" s="11"/>
      <c r="CUE19" s="11"/>
      <c r="CUF19" s="11"/>
      <c r="CUG19" s="11"/>
      <c r="CUH19" s="11"/>
      <c r="CUI19" s="11"/>
      <c r="CUJ19" s="11"/>
      <c r="CUK19" s="11"/>
      <c r="CUL19" s="11"/>
      <c r="CUM19" s="11"/>
      <c r="CUN19" s="11"/>
      <c r="CUO19" s="11"/>
      <c r="CUP19" s="11"/>
      <c r="CUQ19" s="11"/>
      <c r="CUR19" s="11"/>
      <c r="CUS19" s="11"/>
      <c r="CUT19" s="11"/>
      <c r="CUU19" s="11"/>
      <c r="CUV19" s="11"/>
      <c r="CUW19" s="11"/>
      <c r="CUX19" s="11"/>
      <c r="CUY19" s="11"/>
      <c r="CUZ19" s="11"/>
      <c r="CVA19" s="11"/>
      <c r="CVB19" s="11"/>
      <c r="CVC19" s="11"/>
      <c r="CVD19" s="11"/>
      <c r="CVE19" s="11"/>
      <c r="CVF19" s="11"/>
      <c r="CVG19" s="11"/>
      <c r="CVH19" s="11"/>
      <c r="CVI19" s="11"/>
      <c r="CVJ19" s="11"/>
      <c r="CVK19" s="11"/>
      <c r="CVL19" s="11"/>
      <c r="CVM19" s="11"/>
      <c r="CVN19" s="11"/>
      <c r="CVO19" s="11"/>
      <c r="CVP19" s="11"/>
      <c r="CVQ19" s="11"/>
      <c r="CVR19" s="11"/>
      <c r="CVS19" s="11"/>
      <c r="CVT19" s="11"/>
      <c r="CVU19" s="11"/>
      <c r="CVV19" s="11"/>
      <c r="CVW19" s="11"/>
      <c r="CVX19" s="11"/>
      <c r="CVY19" s="11"/>
      <c r="CVZ19" s="11"/>
      <c r="CWA19" s="11"/>
      <c r="CWB19" s="11"/>
      <c r="CWC19" s="11"/>
      <c r="CWD19" s="11"/>
      <c r="CWE19" s="11"/>
      <c r="CWF19" s="11"/>
      <c r="CWG19" s="11"/>
      <c r="CWH19" s="11"/>
      <c r="CWI19" s="11"/>
      <c r="CWJ19" s="11"/>
      <c r="CWK19" s="11"/>
      <c r="CWL19" s="11"/>
      <c r="CWM19" s="11"/>
      <c r="CWN19" s="11"/>
      <c r="CWO19" s="11"/>
      <c r="CWP19" s="11"/>
      <c r="CWQ19" s="11"/>
      <c r="CWR19" s="11"/>
      <c r="CWS19" s="11"/>
      <c r="CWT19" s="11"/>
      <c r="CWU19" s="11"/>
      <c r="CWV19" s="11"/>
      <c r="CWW19" s="11"/>
      <c r="CWX19" s="11"/>
      <c r="CWY19" s="11"/>
      <c r="CWZ19" s="11"/>
      <c r="CXA19" s="11"/>
      <c r="CXB19" s="11"/>
      <c r="CXC19" s="11"/>
      <c r="CXD19" s="11"/>
      <c r="CXE19" s="11"/>
      <c r="CXF19" s="11"/>
      <c r="CXG19" s="11"/>
      <c r="CXH19" s="11"/>
      <c r="CXI19" s="11"/>
      <c r="CXJ19" s="11"/>
      <c r="CXK19" s="11"/>
      <c r="CXL19" s="11"/>
      <c r="CXM19" s="11"/>
      <c r="CXN19" s="11"/>
      <c r="CXO19" s="11"/>
      <c r="CXP19" s="11"/>
      <c r="CXQ19" s="11"/>
      <c r="CXR19" s="11"/>
      <c r="CXS19" s="11"/>
      <c r="CXT19" s="11"/>
      <c r="CXU19" s="11"/>
      <c r="CXV19" s="11"/>
      <c r="CXW19" s="11"/>
      <c r="CXX19" s="11"/>
      <c r="CXY19" s="11"/>
      <c r="CXZ19" s="11"/>
      <c r="CYA19" s="11"/>
      <c r="CYB19" s="11"/>
      <c r="CYC19" s="11"/>
      <c r="CYD19" s="11"/>
      <c r="CYE19" s="11"/>
      <c r="CYF19" s="11"/>
      <c r="CYG19" s="11"/>
      <c r="CYH19" s="11"/>
      <c r="CYI19" s="11"/>
      <c r="CYJ19" s="11"/>
      <c r="CYK19" s="11"/>
      <c r="CYL19" s="11"/>
      <c r="CYM19" s="11"/>
      <c r="CYN19" s="11"/>
      <c r="CYO19" s="11"/>
      <c r="CYP19" s="11"/>
      <c r="CYQ19" s="11"/>
      <c r="CYR19" s="11"/>
      <c r="CYS19" s="11"/>
      <c r="CYT19" s="11"/>
      <c r="CYU19" s="11"/>
      <c r="CYV19" s="11"/>
      <c r="CYW19" s="11"/>
      <c r="CYX19" s="11"/>
      <c r="CYY19" s="11"/>
      <c r="CYZ19" s="11"/>
      <c r="CZA19" s="11"/>
      <c r="CZB19" s="11"/>
      <c r="CZC19" s="11"/>
      <c r="CZD19" s="11"/>
      <c r="CZE19" s="11"/>
      <c r="CZF19" s="11"/>
      <c r="CZG19" s="11"/>
      <c r="CZH19" s="11"/>
      <c r="CZI19" s="11"/>
      <c r="CZJ19" s="11"/>
      <c r="CZK19" s="11"/>
      <c r="CZL19" s="11"/>
      <c r="CZM19" s="11"/>
      <c r="CZN19" s="11"/>
      <c r="CZO19" s="11"/>
      <c r="CZP19" s="11"/>
      <c r="CZQ19" s="11"/>
      <c r="CZR19" s="11"/>
      <c r="CZS19" s="11"/>
      <c r="CZT19" s="11"/>
      <c r="CZU19" s="11"/>
      <c r="CZV19" s="11"/>
      <c r="CZW19" s="11"/>
      <c r="CZX19" s="11"/>
      <c r="CZY19" s="11"/>
      <c r="CZZ19" s="11"/>
      <c r="DAA19" s="11"/>
      <c r="DAB19" s="11"/>
      <c r="DAC19" s="11"/>
      <c r="DAD19" s="11"/>
      <c r="DAE19" s="11"/>
      <c r="DAF19" s="11"/>
      <c r="DAG19" s="11"/>
      <c r="DAH19" s="11"/>
      <c r="DAI19" s="11"/>
      <c r="DAJ19" s="11"/>
      <c r="DAK19" s="11"/>
      <c r="DAL19" s="11"/>
      <c r="DAM19" s="11"/>
      <c r="DAN19" s="11"/>
      <c r="DAO19" s="11"/>
      <c r="DAP19" s="11"/>
      <c r="DAQ19" s="11"/>
      <c r="DAR19" s="11"/>
      <c r="DAS19" s="11"/>
      <c r="DAT19" s="11"/>
      <c r="DAU19" s="11"/>
      <c r="DAV19" s="11"/>
      <c r="DAW19" s="11"/>
      <c r="DAX19" s="11"/>
      <c r="DAY19" s="11"/>
      <c r="DAZ19" s="11"/>
      <c r="DBA19" s="11"/>
      <c r="DBB19" s="11"/>
      <c r="DBC19" s="11"/>
      <c r="DBD19" s="11"/>
      <c r="DBE19" s="11"/>
      <c r="DBF19" s="11"/>
      <c r="DBG19" s="11"/>
      <c r="DBH19" s="11"/>
      <c r="DBI19" s="11"/>
      <c r="DBJ19" s="11"/>
      <c r="DBK19" s="11"/>
      <c r="DBL19" s="11"/>
      <c r="DBM19" s="11"/>
      <c r="DBN19" s="11"/>
      <c r="DBO19" s="11"/>
      <c r="DBP19" s="11"/>
      <c r="DBQ19" s="11"/>
      <c r="DBR19" s="11"/>
      <c r="DBS19" s="11"/>
      <c r="DBT19" s="11"/>
      <c r="DBU19" s="11"/>
      <c r="DBV19" s="11"/>
      <c r="DBW19" s="11"/>
      <c r="DBX19" s="11"/>
      <c r="DBY19" s="11"/>
      <c r="DBZ19" s="11"/>
      <c r="DCA19" s="11"/>
      <c r="DCB19" s="11"/>
      <c r="DCC19" s="11"/>
      <c r="DCD19" s="11"/>
      <c r="DCE19" s="11"/>
      <c r="DCF19" s="11"/>
      <c r="DCG19" s="11"/>
      <c r="DCH19" s="11"/>
      <c r="DCI19" s="11"/>
      <c r="DCJ19" s="11"/>
      <c r="DCK19" s="11"/>
      <c r="DCL19" s="11"/>
      <c r="DCM19" s="11"/>
      <c r="DCN19" s="11"/>
      <c r="DCO19" s="11"/>
      <c r="DCP19" s="11"/>
      <c r="DCQ19" s="11"/>
      <c r="DCR19" s="11"/>
      <c r="DCS19" s="11"/>
      <c r="DCT19" s="11"/>
      <c r="DCU19" s="11"/>
      <c r="DCV19" s="11"/>
      <c r="DCW19" s="11"/>
      <c r="DCX19" s="11"/>
      <c r="DCY19" s="11"/>
      <c r="DCZ19" s="11"/>
      <c r="DDA19" s="11"/>
      <c r="DDB19" s="11"/>
      <c r="DDC19" s="11"/>
      <c r="DDD19" s="11"/>
      <c r="DDE19" s="11"/>
      <c r="DDF19" s="11"/>
      <c r="DDG19" s="11"/>
      <c r="DDH19" s="11"/>
      <c r="DDI19" s="11"/>
      <c r="DDJ19" s="11"/>
      <c r="DDK19" s="11"/>
      <c r="DDL19" s="11"/>
      <c r="DDM19" s="11"/>
      <c r="DDN19" s="11"/>
      <c r="DDO19" s="11"/>
      <c r="DDP19" s="11"/>
      <c r="DDQ19" s="11"/>
      <c r="DDR19" s="11"/>
      <c r="DDS19" s="11"/>
      <c r="DDT19" s="11"/>
      <c r="DDU19" s="11"/>
      <c r="DDV19" s="11"/>
      <c r="DDW19" s="11"/>
      <c r="DDX19" s="11"/>
      <c r="DDY19" s="11"/>
      <c r="DDZ19" s="11"/>
      <c r="DEA19" s="11"/>
      <c r="DEB19" s="11"/>
      <c r="DEC19" s="11"/>
      <c r="DED19" s="11"/>
      <c r="DEE19" s="11"/>
      <c r="DEF19" s="11"/>
      <c r="DEG19" s="11"/>
      <c r="DEH19" s="11"/>
      <c r="DEI19" s="11"/>
      <c r="DEJ19" s="11"/>
      <c r="DEK19" s="11"/>
      <c r="DEL19" s="11"/>
      <c r="DEM19" s="11"/>
      <c r="DEN19" s="11"/>
      <c r="DEO19" s="11"/>
      <c r="DEP19" s="11"/>
      <c r="DEQ19" s="11"/>
      <c r="DER19" s="11"/>
      <c r="DES19" s="11"/>
      <c r="DET19" s="11"/>
      <c r="DEU19" s="11"/>
      <c r="DEV19" s="11"/>
      <c r="DEW19" s="11"/>
      <c r="DEX19" s="11"/>
      <c r="DEY19" s="11"/>
      <c r="DEZ19" s="11"/>
      <c r="DFA19" s="11"/>
      <c r="DFB19" s="11"/>
      <c r="DFC19" s="11"/>
      <c r="DFD19" s="11"/>
      <c r="DFE19" s="11"/>
      <c r="DFF19" s="11"/>
      <c r="DFG19" s="11"/>
      <c r="DFH19" s="11"/>
      <c r="DFI19" s="11"/>
      <c r="DFJ19" s="11"/>
      <c r="DFK19" s="11"/>
      <c r="DFL19" s="11"/>
      <c r="DFM19" s="11"/>
      <c r="DFN19" s="11"/>
      <c r="DFO19" s="11"/>
      <c r="DFP19" s="11"/>
      <c r="DFQ19" s="11"/>
      <c r="DFR19" s="11"/>
      <c r="DFS19" s="11"/>
      <c r="DFT19" s="11"/>
      <c r="DFU19" s="11"/>
      <c r="DFV19" s="11"/>
      <c r="DFW19" s="11"/>
      <c r="DFX19" s="11"/>
      <c r="DFY19" s="11"/>
      <c r="DFZ19" s="11"/>
      <c r="DGA19" s="11"/>
      <c r="DGB19" s="11"/>
      <c r="DGC19" s="11"/>
      <c r="DGD19" s="11"/>
      <c r="DGE19" s="11"/>
      <c r="DGF19" s="11"/>
      <c r="DGG19" s="11"/>
      <c r="DGH19" s="11"/>
      <c r="DGI19" s="11"/>
      <c r="DGJ19" s="11"/>
      <c r="DGK19" s="11"/>
      <c r="DGL19" s="11"/>
      <c r="DGM19" s="11"/>
      <c r="DGN19" s="11"/>
      <c r="DGO19" s="11"/>
      <c r="DGP19" s="11"/>
      <c r="DGQ19" s="11"/>
      <c r="DGR19" s="11"/>
      <c r="DGS19" s="11"/>
      <c r="DGT19" s="11"/>
      <c r="DGU19" s="11"/>
      <c r="DGV19" s="11"/>
      <c r="DGW19" s="11"/>
      <c r="DGX19" s="11"/>
      <c r="DGY19" s="11"/>
      <c r="DGZ19" s="11"/>
      <c r="DHA19" s="11"/>
      <c r="DHB19" s="11"/>
      <c r="DHC19" s="11"/>
      <c r="DHD19" s="11"/>
      <c r="DHE19" s="11"/>
      <c r="DHF19" s="11"/>
      <c r="DHG19" s="11"/>
      <c r="DHH19" s="11"/>
      <c r="DHI19" s="11"/>
      <c r="DHJ19" s="11"/>
      <c r="DHK19" s="11"/>
      <c r="DHL19" s="11"/>
      <c r="DHM19" s="11"/>
      <c r="DHN19" s="11"/>
      <c r="DHO19" s="11"/>
      <c r="DHP19" s="11"/>
      <c r="DHQ19" s="11"/>
      <c r="DHR19" s="11"/>
      <c r="DHS19" s="11"/>
      <c r="DHT19" s="11"/>
      <c r="DHU19" s="11"/>
      <c r="DHV19" s="11"/>
      <c r="DHW19" s="11"/>
      <c r="DHX19" s="11"/>
      <c r="DHY19" s="11"/>
      <c r="DHZ19" s="11"/>
      <c r="DIA19" s="11"/>
      <c r="DIB19" s="11"/>
      <c r="DIC19" s="11"/>
      <c r="DID19" s="11"/>
      <c r="DIE19" s="11"/>
      <c r="DIF19" s="11"/>
      <c r="DIG19" s="11"/>
      <c r="DIH19" s="11"/>
      <c r="DII19" s="11"/>
      <c r="DIJ19" s="11"/>
      <c r="DIK19" s="11"/>
      <c r="DIL19" s="11"/>
      <c r="DIM19" s="11"/>
      <c r="DIN19" s="11"/>
      <c r="DIO19" s="11"/>
      <c r="DIP19" s="11"/>
      <c r="DIQ19" s="11"/>
      <c r="DIR19" s="11"/>
      <c r="DIS19" s="11"/>
      <c r="DIT19" s="11"/>
      <c r="DIU19" s="11"/>
      <c r="DIV19" s="11"/>
      <c r="DIW19" s="11"/>
      <c r="DIX19" s="11"/>
      <c r="DIY19" s="11"/>
      <c r="DIZ19" s="11"/>
      <c r="DJA19" s="11"/>
      <c r="DJB19" s="11"/>
      <c r="DJC19" s="11"/>
      <c r="DJD19" s="11"/>
      <c r="DJE19" s="11"/>
      <c r="DJF19" s="11"/>
      <c r="DJG19" s="11"/>
      <c r="DJH19" s="11"/>
      <c r="DJI19" s="11"/>
      <c r="DJJ19" s="11"/>
      <c r="DJK19" s="11"/>
      <c r="DJL19" s="11"/>
      <c r="DJM19" s="11"/>
      <c r="DJN19" s="11"/>
      <c r="DJO19" s="11"/>
      <c r="DJP19" s="11"/>
      <c r="DJQ19" s="11"/>
      <c r="DJR19" s="11"/>
      <c r="DJS19" s="11"/>
      <c r="DJT19" s="11"/>
      <c r="DJU19" s="11"/>
      <c r="DJV19" s="11"/>
      <c r="DJW19" s="11"/>
      <c r="DJX19" s="11"/>
      <c r="DJY19" s="11"/>
      <c r="DJZ19" s="11"/>
      <c r="DKA19" s="11"/>
      <c r="DKB19" s="11"/>
      <c r="DKC19" s="11"/>
      <c r="DKD19" s="11"/>
      <c r="DKE19" s="11"/>
      <c r="DKF19" s="11"/>
      <c r="DKG19" s="11"/>
      <c r="DKH19" s="11"/>
      <c r="DKI19" s="11"/>
      <c r="DKJ19" s="11"/>
      <c r="DKK19" s="11"/>
      <c r="DKL19" s="11"/>
      <c r="DKM19" s="11"/>
      <c r="DKN19" s="11"/>
      <c r="DKO19" s="11"/>
      <c r="DKP19" s="11"/>
      <c r="DKQ19" s="11"/>
      <c r="DKR19" s="11"/>
      <c r="DKS19" s="11"/>
      <c r="DKT19" s="11"/>
      <c r="DKU19" s="11"/>
      <c r="DKV19" s="11"/>
      <c r="DKW19" s="11"/>
      <c r="DKX19" s="11"/>
      <c r="DKY19" s="11"/>
      <c r="DKZ19" s="11"/>
      <c r="DLA19" s="11"/>
      <c r="DLB19" s="11"/>
      <c r="DLC19" s="11"/>
      <c r="DLD19" s="11"/>
      <c r="DLE19" s="11"/>
      <c r="DLF19" s="11"/>
      <c r="DLG19" s="11"/>
      <c r="DLH19" s="11"/>
      <c r="DLI19" s="11"/>
      <c r="DLJ19" s="11"/>
      <c r="DLK19" s="11"/>
      <c r="DLL19" s="11"/>
      <c r="DLM19" s="11"/>
      <c r="DLN19" s="11"/>
      <c r="DLO19" s="11"/>
      <c r="DLP19" s="11"/>
      <c r="DLQ19" s="11"/>
      <c r="DLR19" s="11"/>
      <c r="DLS19" s="11"/>
      <c r="DLT19" s="11"/>
      <c r="DLU19" s="11"/>
      <c r="DLV19" s="11"/>
      <c r="DLW19" s="11"/>
      <c r="DLX19" s="11"/>
      <c r="DLY19" s="11"/>
      <c r="DLZ19" s="11"/>
      <c r="DMA19" s="11"/>
      <c r="DMB19" s="11"/>
      <c r="DMC19" s="11"/>
      <c r="DMD19" s="11"/>
      <c r="DME19" s="11"/>
      <c r="DMF19" s="11"/>
      <c r="DMG19" s="11"/>
      <c r="DMH19" s="11"/>
      <c r="DMI19" s="11"/>
      <c r="DMJ19" s="11"/>
      <c r="DMK19" s="11"/>
      <c r="DML19" s="11"/>
      <c r="DMM19" s="11"/>
      <c r="DMN19" s="11"/>
      <c r="DMO19" s="11"/>
      <c r="DMP19" s="11"/>
      <c r="DMQ19" s="11"/>
      <c r="DMR19" s="11"/>
      <c r="DMS19" s="11"/>
      <c r="DMT19" s="11"/>
      <c r="DMU19" s="11"/>
      <c r="DMV19" s="11"/>
      <c r="DMW19" s="11"/>
      <c r="DMX19" s="11"/>
      <c r="DMY19" s="11"/>
      <c r="DMZ19" s="11"/>
      <c r="DNA19" s="11"/>
      <c r="DNB19" s="11"/>
      <c r="DNC19" s="11"/>
      <c r="DND19" s="11"/>
      <c r="DNE19" s="11"/>
      <c r="DNF19" s="11"/>
      <c r="DNG19" s="11"/>
      <c r="DNH19" s="11"/>
      <c r="DNI19" s="11"/>
      <c r="DNJ19" s="11"/>
      <c r="DNK19" s="11"/>
      <c r="DNL19" s="11"/>
      <c r="DNM19" s="11"/>
      <c r="DNN19" s="11"/>
      <c r="DNO19" s="11"/>
      <c r="DNP19" s="11"/>
      <c r="DNQ19" s="11"/>
      <c r="DNR19" s="11"/>
      <c r="DNS19" s="11"/>
      <c r="DNT19" s="11"/>
      <c r="DNU19" s="11"/>
      <c r="DNV19" s="11"/>
      <c r="DNW19" s="11"/>
      <c r="DNX19" s="11"/>
      <c r="DNY19" s="11"/>
      <c r="DNZ19" s="11"/>
      <c r="DOA19" s="11"/>
      <c r="DOB19" s="11"/>
      <c r="DOC19" s="11"/>
      <c r="DOD19" s="11"/>
      <c r="DOE19" s="11"/>
      <c r="DOF19" s="11"/>
      <c r="DOG19" s="11"/>
      <c r="DOH19" s="11"/>
      <c r="DOI19" s="11"/>
      <c r="DOJ19" s="11"/>
      <c r="DOK19" s="11"/>
      <c r="DOL19" s="11"/>
      <c r="DOM19" s="11"/>
      <c r="DON19" s="11"/>
      <c r="DOO19" s="11"/>
      <c r="DOP19" s="11"/>
      <c r="DOQ19" s="11"/>
      <c r="DOR19" s="11"/>
      <c r="DOS19" s="11"/>
      <c r="DOT19" s="11"/>
      <c r="DOU19" s="11"/>
      <c r="DOV19" s="11"/>
      <c r="DOW19" s="11"/>
      <c r="DOX19" s="11"/>
      <c r="DOY19" s="11"/>
      <c r="DOZ19" s="11"/>
      <c r="DPA19" s="11"/>
      <c r="DPB19" s="11"/>
      <c r="DPC19" s="11"/>
      <c r="DPD19" s="11"/>
      <c r="DPE19" s="11"/>
      <c r="DPF19" s="11"/>
      <c r="DPG19" s="11"/>
      <c r="DPH19" s="11"/>
      <c r="DPI19" s="11"/>
      <c r="DPJ19" s="11"/>
      <c r="DPK19" s="11"/>
      <c r="DPL19" s="11"/>
      <c r="DPM19" s="11"/>
      <c r="DPN19" s="11"/>
      <c r="DPO19" s="11"/>
      <c r="DPP19" s="11"/>
      <c r="DPQ19" s="11"/>
      <c r="DPR19" s="11"/>
      <c r="DPS19" s="11"/>
      <c r="DPT19" s="11"/>
      <c r="DPU19" s="11"/>
      <c r="DPV19" s="11"/>
      <c r="DPW19" s="11"/>
      <c r="DPX19" s="11"/>
      <c r="DPY19" s="11"/>
      <c r="DPZ19" s="11"/>
      <c r="DQA19" s="11"/>
      <c r="DQB19" s="11"/>
      <c r="DQC19" s="11"/>
      <c r="DQD19" s="11"/>
      <c r="DQE19" s="11"/>
      <c r="DQF19" s="11"/>
      <c r="DQG19" s="11"/>
      <c r="DQH19" s="11"/>
      <c r="DQI19" s="11"/>
      <c r="DQJ19" s="11"/>
      <c r="DQK19" s="11"/>
      <c r="DQL19" s="11"/>
      <c r="DQM19" s="11"/>
      <c r="DQN19" s="11"/>
      <c r="DQO19" s="11"/>
      <c r="DQP19" s="11"/>
      <c r="DQQ19" s="11"/>
      <c r="DQR19" s="11"/>
      <c r="DQS19" s="11"/>
      <c r="DQT19" s="11"/>
      <c r="DQU19" s="11"/>
      <c r="DQV19" s="11"/>
      <c r="DQW19" s="11"/>
      <c r="DQX19" s="11"/>
      <c r="DQY19" s="11"/>
      <c r="DQZ19" s="11"/>
      <c r="DRA19" s="11"/>
      <c r="DRB19" s="11"/>
      <c r="DRC19" s="11"/>
      <c r="DRD19" s="11"/>
      <c r="DRE19" s="11"/>
      <c r="DRF19" s="11"/>
      <c r="DRG19" s="11"/>
      <c r="DRH19" s="11"/>
      <c r="DRI19" s="11"/>
      <c r="DRJ19" s="11"/>
      <c r="DRK19" s="11"/>
      <c r="DRL19" s="11"/>
      <c r="DRM19" s="11"/>
      <c r="DRN19" s="11"/>
      <c r="DRO19" s="11"/>
      <c r="DRP19" s="11"/>
      <c r="DRQ19" s="11"/>
      <c r="DRR19" s="11"/>
      <c r="DRS19" s="11"/>
      <c r="DRT19" s="11"/>
      <c r="DRU19" s="11"/>
      <c r="DRV19" s="11"/>
      <c r="DRW19" s="11"/>
      <c r="DRX19" s="11"/>
      <c r="DRY19" s="11"/>
      <c r="DRZ19" s="11"/>
      <c r="DSA19" s="11"/>
      <c r="DSB19" s="11"/>
      <c r="DSC19" s="11"/>
      <c r="DSD19" s="11"/>
      <c r="DSE19" s="11"/>
      <c r="DSF19" s="11"/>
      <c r="DSG19" s="11"/>
      <c r="DSH19" s="11"/>
      <c r="DSI19" s="11"/>
      <c r="DSJ19" s="11"/>
      <c r="DSK19" s="11"/>
      <c r="DSL19" s="11"/>
      <c r="DSM19" s="11"/>
      <c r="DSN19" s="11"/>
      <c r="DSO19" s="11"/>
      <c r="DSP19" s="11"/>
      <c r="DSQ19" s="11"/>
      <c r="DSR19" s="11"/>
      <c r="DSS19" s="11"/>
      <c r="DST19" s="11"/>
      <c r="DSU19" s="11"/>
      <c r="DSV19" s="11"/>
      <c r="DSW19" s="11"/>
      <c r="DSX19" s="11"/>
      <c r="DSY19" s="11"/>
      <c r="DSZ19" s="11"/>
      <c r="DTA19" s="11"/>
      <c r="DTB19" s="11"/>
      <c r="DTC19" s="11"/>
      <c r="DTD19" s="11"/>
      <c r="DTE19" s="11"/>
      <c r="DTF19" s="11"/>
      <c r="DTG19" s="11"/>
      <c r="DTH19" s="11"/>
      <c r="DTI19" s="11"/>
      <c r="DTJ19" s="11"/>
      <c r="DTK19" s="11"/>
      <c r="DTL19" s="11"/>
      <c r="DTM19" s="11"/>
      <c r="DTN19" s="11"/>
      <c r="DTO19" s="11"/>
      <c r="DTP19" s="11"/>
      <c r="DTQ19" s="11"/>
      <c r="DTR19" s="11"/>
      <c r="DTS19" s="11"/>
      <c r="DTT19" s="11"/>
      <c r="DTU19" s="11"/>
      <c r="DTV19" s="11"/>
      <c r="DTW19" s="11"/>
      <c r="DTX19" s="11"/>
      <c r="DTY19" s="11"/>
      <c r="DTZ19" s="11"/>
      <c r="DUA19" s="11"/>
      <c r="DUB19" s="11"/>
      <c r="DUC19" s="11"/>
      <c r="DUD19" s="11"/>
      <c r="DUE19" s="11"/>
      <c r="DUF19" s="11"/>
      <c r="DUG19" s="11"/>
      <c r="DUH19" s="11"/>
      <c r="DUI19" s="11"/>
      <c r="DUJ19" s="11"/>
      <c r="DUK19" s="11"/>
      <c r="DUL19" s="11"/>
      <c r="DUM19" s="11"/>
      <c r="DUN19" s="11"/>
      <c r="DUO19" s="11"/>
      <c r="DUP19" s="11"/>
      <c r="DUQ19" s="11"/>
      <c r="DUR19" s="11"/>
      <c r="DUS19" s="11"/>
      <c r="DUT19" s="11"/>
      <c r="DUU19" s="11"/>
      <c r="DUV19" s="11"/>
      <c r="DUW19" s="11"/>
      <c r="DUX19" s="11"/>
      <c r="DUY19" s="11"/>
      <c r="DUZ19" s="11"/>
      <c r="DVA19" s="11"/>
      <c r="DVB19" s="11"/>
      <c r="DVC19" s="11"/>
      <c r="DVD19" s="11"/>
      <c r="DVE19" s="11"/>
      <c r="DVF19" s="11"/>
      <c r="DVG19" s="11"/>
      <c r="DVH19" s="11"/>
      <c r="DVI19" s="11"/>
      <c r="DVJ19" s="11"/>
      <c r="DVK19" s="11"/>
      <c r="DVL19" s="11"/>
      <c r="DVM19" s="11"/>
      <c r="DVN19" s="11"/>
      <c r="DVO19" s="11"/>
      <c r="DVP19" s="11"/>
      <c r="DVQ19" s="11"/>
      <c r="DVR19" s="11"/>
      <c r="DVS19" s="11"/>
      <c r="DVT19" s="11"/>
      <c r="DVU19" s="11"/>
      <c r="DVV19" s="11"/>
      <c r="DVW19" s="11"/>
      <c r="DVX19" s="11"/>
      <c r="DVY19" s="11"/>
      <c r="DVZ19" s="11"/>
      <c r="DWA19" s="11"/>
      <c r="DWB19" s="11"/>
      <c r="DWC19" s="11"/>
      <c r="DWD19" s="11"/>
      <c r="DWE19" s="11"/>
      <c r="DWF19" s="11"/>
      <c r="DWG19" s="11"/>
      <c r="DWH19" s="11"/>
      <c r="DWI19" s="11"/>
      <c r="DWJ19" s="11"/>
      <c r="DWK19" s="11"/>
      <c r="DWL19" s="11"/>
      <c r="DWM19" s="11"/>
      <c r="DWN19" s="11"/>
      <c r="DWO19" s="11"/>
      <c r="DWP19" s="11"/>
      <c r="DWQ19" s="11"/>
      <c r="DWR19" s="11"/>
      <c r="DWS19" s="11"/>
      <c r="DWT19" s="11"/>
      <c r="DWU19" s="11"/>
      <c r="DWV19" s="11"/>
      <c r="DWW19" s="11"/>
      <c r="DWX19" s="11"/>
      <c r="DWY19" s="11"/>
      <c r="DWZ19" s="11"/>
      <c r="DXA19" s="11"/>
      <c r="DXB19" s="11"/>
      <c r="DXC19" s="11"/>
      <c r="DXD19" s="11"/>
      <c r="DXE19" s="11"/>
      <c r="DXF19" s="11"/>
      <c r="DXG19" s="11"/>
      <c r="DXH19" s="11"/>
      <c r="DXI19" s="11"/>
      <c r="DXJ19" s="11"/>
      <c r="DXK19" s="11"/>
      <c r="DXL19" s="11"/>
      <c r="DXM19" s="11"/>
      <c r="DXN19" s="11"/>
      <c r="DXO19" s="11"/>
      <c r="DXP19" s="11"/>
      <c r="DXQ19" s="11"/>
      <c r="DXR19" s="11"/>
      <c r="DXS19" s="11"/>
      <c r="DXT19" s="11"/>
      <c r="DXU19" s="11"/>
      <c r="DXV19" s="11"/>
      <c r="DXW19" s="11"/>
      <c r="DXX19" s="11"/>
      <c r="DXY19" s="11"/>
      <c r="DXZ19" s="11"/>
      <c r="DYA19" s="11"/>
      <c r="DYB19" s="11"/>
      <c r="DYC19" s="11"/>
      <c r="DYD19" s="11"/>
      <c r="DYE19" s="11"/>
      <c r="DYF19" s="11"/>
      <c r="DYG19" s="11"/>
      <c r="DYH19" s="11"/>
      <c r="DYI19" s="11"/>
      <c r="DYJ19" s="11"/>
      <c r="DYK19" s="11"/>
      <c r="DYL19" s="11"/>
      <c r="DYM19" s="11"/>
      <c r="DYN19" s="11"/>
      <c r="DYO19" s="11"/>
      <c r="DYP19" s="11"/>
      <c r="DYQ19" s="11"/>
      <c r="DYR19" s="11"/>
      <c r="DYS19" s="11"/>
      <c r="DYT19" s="11"/>
      <c r="DYU19" s="11"/>
      <c r="DYV19" s="11"/>
      <c r="DYW19" s="11"/>
      <c r="DYX19" s="11"/>
      <c r="DYY19" s="11"/>
      <c r="DYZ19" s="11"/>
      <c r="DZA19" s="11"/>
      <c r="DZB19" s="11"/>
      <c r="DZC19" s="11"/>
      <c r="DZD19" s="11"/>
      <c r="DZE19" s="11"/>
      <c r="DZF19" s="11"/>
      <c r="DZG19" s="11"/>
      <c r="DZH19" s="11"/>
      <c r="DZI19" s="11"/>
      <c r="DZJ19" s="11"/>
      <c r="DZK19" s="11"/>
      <c r="DZL19" s="11"/>
      <c r="DZM19" s="11"/>
      <c r="DZN19" s="11"/>
      <c r="DZO19" s="11"/>
      <c r="DZP19" s="11"/>
      <c r="DZQ19" s="11"/>
      <c r="DZR19" s="11"/>
      <c r="DZS19" s="11"/>
      <c r="DZT19" s="11"/>
      <c r="DZU19" s="11"/>
      <c r="DZV19" s="11"/>
      <c r="DZW19" s="11"/>
      <c r="DZX19" s="11"/>
      <c r="DZY19" s="11"/>
      <c r="DZZ19" s="11"/>
      <c r="EAA19" s="11"/>
      <c r="EAB19" s="11"/>
      <c r="EAC19" s="11"/>
      <c r="EAD19" s="11"/>
      <c r="EAE19" s="11"/>
      <c r="EAF19" s="11"/>
      <c r="EAG19" s="11"/>
      <c r="EAH19" s="11"/>
      <c r="EAI19" s="11"/>
      <c r="EAJ19" s="11"/>
      <c r="EAK19" s="11"/>
      <c r="EAL19" s="11"/>
      <c r="EAM19" s="11"/>
      <c r="EAN19" s="11"/>
      <c r="EAO19" s="11"/>
      <c r="EAP19" s="11"/>
      <c r="EAQ19" s="11"/>
      <c r="EAR19" s="11"/>
      <c r="EAS19" s="11"/>
      <c r="EAT19" s="11"/>
      <c r="EAU19" s="11"/>
      <c r="EAV19" s="11"/>
      <c r="EAW19" s="11"/>
      <c r="EAX19" s="11"/>
      <c r="EAY19" s="11"/>
      <c r="EAZ19" s="11"/>
      <c r="EBA19" s="11"/>
      <c r="EBB19" s="11"/>
      <c r="EBC19" s="11"/>
      <c r="EBD19" s="11"/>
      <c r="EBE19" s="11"/>
      <c r="EBF19" s="11"/>
      <c r="EBG19" s="11"/>
      <c r="EBH19" s="11"/>
      <c r="EBI19" s="11"/>
      <c r="EBJ19" s="11"/>
      <c r="EBK19" s="11"/>
      <c r="EBL19" s="11"/>
      <c r="EBM19" s="11"/>
      <c r="EBN19" s="11"/>
      <c r="EBO19" s="11"/>
      <c r="EBP19" s="11"/>
      <c r="EBQ19" s="11"/>
      <c r="EBR19" s="11"/>
      <c r="EBS19" s="11"/>
      <c r="EBT19" s="11"/>
      <c r="EBU19" s="11"/>
      <c r="EBV19" s="11"/>
      <c r="EBW19" s="11"/>
      <c r="EBX19" s="11"/>
      <c r="EBY19" s="11"/>
      <c r="EBZ19" s="11"/>
      <c r="ECA19" s="11"/>
      <c r="ECB19" s="11"/>
      <c r="ECC19" s="11"/>
      <c r="ECD19" s="11"/>
      <c r="ECE19" s="11"/>
      <c r="ECF19" s="11"/>
      <c r="ECG19" s="11"/>
      <c r="ECH19" s="11"/>
      <c r="ECI19" s="11"/>
      <c r="ECJ19" s="11"/>
      <c r="ECK19" s="11"/>
      <c r="ECL19" s="11"/>
      <c r="ECM19" s="11"/>
      <c r="ECN19" s="11"/>
      <c r="ECO19" s="11"/>
      <c r="ECP19" s="11"/>
      <c r="ECQ19" s="11"/>
      <c r="ECR19" s="11"/>
      <c r="ECS19" s="11"/>
      <c r="ECT19" s="11"/>
      <c r="ECU19" s="11"/>
      <c r="ECV19" s="11"/>
      <c r="ECW19" s="11"/>
      <c r="ECX19" s="11"/>
      <c r="ECY19" s="11"/>
      <c r="ECZ19" s="11"/>
      <c r="EDA19" s="11"/>
      <c r="EDB19" s="11"/>
      <c r="EDC19" s="11"/>
      <c r="EDD19" s="11"/>
      <c r="EDE19" s="11"/>
      <c r="EDF19" s="11"/>
      <c r="EDG19" s="11"/>
      <c r="EDH19" s="11"/>
      <c r="EDI19" s="11"/>
      <c r="EDJ19" s="11"/>
      <c r="EDK19" s="11"/>
      <c r="EDL19" s="11"/>
      <c r="EDM19" s="11"/>
      <c r="EDN19" s="11"/>
      <c r="EDO19" s="11"/>
      <c r="EDP19" s="11"/>
      <c r="EDQ19" s="11"/>
      <c r="EDR19" s="11"/>
      <c r="EDS19" s="11"/>
      <c r="EDT19" s="11"/>
      <c r="EDU19" s="11"/>
      <c r="EDV19" s="11"/>
      <c r="EDW19" s="11"/>
      <c r="EDX19" s="11"/>
      <c r="EDY19" s="11"/>
      <c r="EDZ19" s="11"/>
      <c r="EEA19" s="11"/>
      <c r="EEB19" s="11"/>
      <c r="EEC19" s="11"/>
      <c r="EED19" s="11"/>
      <c r="EEE19" s="11"/>
      <c r="EEF19" s="11"/>
      <c r="EEG19" s="11"/>
      <c r="EEH19" s="11"/>
      <c r="EEI19" s="11"/>
      <c r="EEJ19" s="11"/>
      <c r="EEK19" s="11"/>
      <c r="EEL19" s="11"/>
      <c r="EEM19" s="11"/>
      <c r="EEN19" s="11"/>
      <c r="EEO19" s="11"/>
      <c r="EEP19" s="11"/>
      <c r="EEQ19" s="11"/>
      <c r="EER19" s="11"/>
      <c r="EES19" s="11"/>
      <c r="EET19" s="11"/>
      <c r="EEU19" s="11"/>
      <c r="EEV19" s="11"/>
      <c r="EEW19" s="11"/>
      <c r="EEX19" s="11"/>
      <c r="EEY19" s="11"/>
      <c r="EEZ19" s="11"/>
      <c r="EFA19" s="11"/>
      <c r="EFB19" s="11"/>
      <c r="EFC19" s="11"/>
      <c r="EFD19" s="11"/>
      <c r="EFE19" s="11"/>
      <c r="EFF19" s="11"/>
      <c r="EFG19" s="11"/>
      <c r="EFH19" s="11"/>
      <c r="EFI19" s="11"/>
      <c r="EFJ19" s="11"/>
      <c r="EFK19" s="11"/>
      <c r="EFL19" s="11"/>
      <c r="EFM19" s="11"/>
      <c r="EFN19" s="11"/>
      <c r="EFO19" s="11"/>
      <c r="EFP19" s="11"/>
      <c r="EFQ19" s="11"/>
      <c r="EFR19" s="11"/>
      <c r="EFS19" s="11"/>
      <c r="EFT19" s="11"/>
      <c r="EFU19" s="11"/>
      <c r="EFV19" s="11"/>
      <c r="EFW19" s="11"/>
      <c r="EFX19" s="11"/>
      <c r="EFY19" s="11"/>
      <c r="EFZ19" s="11"/>
      <c r="EGA19" s="11"/>
      <c r="EGB19" s="11"/>
      <c r="EGC19" s="11"/>
      <c r="EGD19" s="11"/>
      <c r="EGE19" s="11"/>
      <c r="EGF19" s="11"/>
      <c r="EGG19" s="11"/>
      <c r="EGH19" s="11"/>
      <c r="EGI19" s="11"/>
      <c r="EGJ19" s="11"/>
      <c r="EGK19" s="11"/>
      <c r="EGL19" s="11"/>
      <c r="EGM19" s="11"/>
      <c r="EGN19" s="11"/>
      <c r="EGO19" s="11"/>
      <c r="EGP19" s="11"/>
      <c r="EGQ19" s="11"/>
      <c r="EGR19" s="11"/>
      <c r="EGS19" s="11"/>
      <c r="EGT19" s="11"/>
      <c r="EGU19" s="11"/>
      <c r="EGV19" s="11"/>
      <c r="EGW19" s="11"/>
      <c r="EGX19" s="11"/>
      <c r="EGY19" s="11"/>
      <c r="EGZ19" s="11"/>
      <c r="EHA19" s="11"/>
      <c r="EHB19" s="11"/>
      <c r="EHC19" s="11"/>
      <c r="EHD19" s="11"/>
      <c r="EHE19" s="11"/>
      <c r="EHF19" s="11"/>
      <c r="EHG19" s="11"/>
      <c r="EHH19" s="11"/>
      <c r="EHI19" s="11"/>
      <c r="EHJ19" s="11"/>
      <c r="EHK19" s="11"/>
      <c r="EHL19" s="11"/>
      <c r="EHM19" s="11"/>
      <c r="EHN19" s="11"/>
      <c r="EHO19" s="11"/>
      <c r="EHP19" s="11"/>
      <c r="EHQ19" s="11"/>
      <c r="EHR19" s="11"/>
      <c r="EHS19" s="11"/>
      <c r="EHT19" s="11"/>
      <c r="EHU19" s="11"/>
      <c r="EHV19" s="11"/>
      <c r="EHW19" s="11"/>
      <c r="EHX19" s="11"/>
      <c r="EHY19" s="11"/>
      <c r="EHZ19" s="11"/>
      <c r="EIA19" s="11"/>
      <c r="EIB19" s="11"/>
      <c r="EIC19" s="11"/>
      <c r="EID19" s="11"/>
      <c r="EIE19" s="11"/>
      <c r="EIF19" s="11"/>
      <c r="EIG19" s="11"/>
      <c r="EIH19" s="11"/>
      <c r="EII19" s="11"/>
      <c r="EIJ19" s="11"/>
      <c r="EIK19" s="11"/>
      <c r="EIL19" s="11"/>
      <c r="EIM19" s="11"/>
      <c r="EIN19" s="11"/>
      <c r="EIO19" s="11"/>
      <c r="EIP19" s="11"/>
      <c r="EIQ19" s="11"/>
      <c r="EIR19" s="11"/>
      <c r="EIS19" s="11"/>
      <c r="EIT19" s="11"/>
      <c r="EIU19" s="11"/>
      <c r="EIV19" s="11"/>
      <c r="EIW19" s="11"/>
      <c r="EIX19" s="11"/>
      <c r="EIY19" s="11"/>
      <c r="EIZ19" s="11"/>
      <c r="EJA19" s="11"/>
      <c r="EJB19" s="11"/>
      <c r="EJC19" s="11"/>
      <c r="EJD19" s="11"/>
      <c r="EJE19" s="11"/>
      <c r="EJF19" s="11"/>
      <c r="EJG19" s="11"/>
      <c r="EJH19" s="11"/>
      <c r="EJI19" s="11"/>
      <c r="EJJ19" s="11"/>
      <c r="EJK19" s="11"/>
      <c r="EJL19" s="11"/>
      <c r="EJM19" s="11"/>
      <c r="EJN19" s="11"/>
      <c r="EJO19" s="11"/>
      <c r="EJP19" s="11"/>
      <c r="EJQ19" s="11"/>
      <c r="EJR19" s="11"/>
      <c r="EJS19" s="11"/>
      <c r="EJT19" s="11"/>
      <c r="EJU19" s="11"/>
      <c r="EJV19" s="11"/>
      <c r="EJW19" s="11"/>
      <c r="EJX19" s="11"/>
      <c r="EJY19" s="11"/>
      <c r="EJZ19" s="11"/>
      <c r="EKA19" s="11"/>
      <c r="EKB19" s="11"/>
      <c r="EKC19" s="11"/>
      <c r="EKD19" s="11"/>
      <c r="EKE19" s="11"/>
      <c r="EKF19" s="11"/>
      <c r="EKG19" s="11"/>
      <c r="EKH19" s="11"/>
      <c r="EKI19" s="11"/>
      <c r="EKJ19" s="11"/>
      <c r="EKK19" s="11"/>
      <c r="EKL19" s="11"/>
      <c r="EKM19" s="11"/>
      <c r="EKN19" s="11"/>
      <c r="EKO19" s="11"/>
      <c r="EKP19" s="11"/>
      <c r="EKQ19" s="11"/>
      <c r="EKR19" s="11"/>
      <c r="EKS19" s="11"/>
      <c r="EKT19" s="11"/>
      <c r="EKU19" s="11"/>
      <c r="EKV19" s="11"/>
      <c r="EKW19" s="11"/>
      <c r="EKX19" s="11"/>
      <c r="EKY19" s="11"/>
      <c r="EKZ19" s="11"/>
      <c r="ELA19" s="11"/>
      <c r="ELB19" s="11"/>
      <c r="ELC19" s="11"/>
      <c r="ELD19" s="11"/>
      <c r="ELE19" s="11"/>
      <c r="ELF19" s="11"/>
      <c r="ELG19" s="11"/>
      <c r="ELH19" s="11"/>
      <c r="ELI19" s="11"/>
      <c r="ELJ19" s="11"/>
      <c r="ELK19" s="11"/>
      <c r="ELL19" s="11"/>
      <c r="ELM19" s="11"/>
      <c r="ELN19" s="11"/>
      <c r="ELO19" s="11"/>
      <c r="ELP19" s="11"/>
      <c r="ELQ19" s="11"/>
      <c r="ELR19" s="11"/>
      <c r="ELS19" s="11"/>
      <c r="ELT19" s="11"/>
      <c r="ELU19" s="11"/>
      <c r="ELV19" s="11"/>
      <c r="ELW19" s="11"/>
      <c r="ELX19" s="11"/>
      <c r="ELY19" s="11"/>
      <c r="ELZ19" s="11"/>
      <c r="EMA19" s="11"/>
      <c r="EMB19" s="11"/>
      <c r="EMC19" s="11"/>
      <c r="EMD19" s="11"/>
      <c r="EME19" s="11"/>
      <c r="EMF19" s="11"/>
      <c r="EMG19" s="11"/>
      <c r="EMH19" s="11"/>
      <c r="EMI19" s="11"/>
      <c r="EMJ19" s="11"/>
      <c r="EMK19" s="11"/>
      <c r="EML19" s="11"/>
      <c r="EMM19" s="11"/>
      <c r="EMN19" s="11"/>
      <c r="EMO19" s="11"/>
      <c r="EMP19" s="11"/>
      <c r="EMQ19" s="11"/>
      <c r="EMR19" s="11"/>
      <c r="EMS19" s="11"/>
      <c r="EMT19" s="11"/>
      <c r="EMU19" s="11"/>
      <c r="EMV19" s="11"/>
      <c r="EMW19" s="11"/>
      <c r="EMX19" s="11"/>
      <c r="EMY19" s="11"/>
      <c r="EMZ19" s="11"/>
      <c r="ENA19" s="11"/>
      <c r="ENB19" s="11"/>
      <c r="ENC19" s="11"/>
      <c r="END19" s="11"/>
      <c r="ENE19" s="11"/>
      <c r="ENF19" s="11"/>
      <c r="ENG19" s="11"/>
      <c r="ENH19" s="11"/>
      <c r="ENI19" s="11"/>
      <c r="ENJ19" s="11"/>
      <c r="ENK19" s="11"/>
      <c r="ENL19" s="11"/>
      <c r="ENM19" s="11"/>
      <c r="ENN19" s="11"/>
      <c r="ENO19" s="11"/>
      <c r="ENP19" s="11"/>
      <c r="ENQ19" s="11"/>
      <c r="ENR19" s="11"/>
      <c r="ENS19" s="11"/>
      <c r="ENT19" s="11"/>
      <c r="ENU19" s="11"/>
      <c r="ENV19" s="11"/>
      <c r="ENW19" s="11"/>
      <c r="ENX19" s="11"/>
      <c r="ENY19" s="11"/>
      <c r="ENZ19" s="11"/>
      <c r="EOA19" s="11"/>
      <c r="EOB19" s="11"/>
      <c r="EOC19" s="11"/>
      <c r="EOD19" s="11"/>
      <c r="EOE19" s="11"/>
      <c r="EOF19" s="11"/>
      <c r="EOG19" s="11"/>
      <c r="EOH19" s="11"/>
      <c r="EOI19" s="11"/>
      <c r="EOJ19" s="11"/>
      <c r="EOK19" s="11"/>
      <c r="EOL19" s="11"/>
      <c r="EOM19" s="11"/>
      <c r="EON19" s="11"/>
      <c r="EOO19" s="11"/>
      <c r="EOP19" s="11"/>
      <c r="EOQ19" s="11"/>
      <c r="EOR19" s="11"/>
      <c r="EOS19" s="11"/>
      <c r="EOT19" s="11"/>
      <c r="EOU19" s="11"/>
      <c r="EOV19" s="11"/>
      <c r="EOW19" s="11"/>
      <c r="EOX19" s="11"/>
      <c r="EOY19" s="11"/>
      <c r="EOZ19" s="11"/>
      <c r="EPA19" s="11"/>
      <c r="EPB19" s="11"/>
      <c r="EPC19" s="11"/>
      <c r="EPD19" s="11"/>
      <c r="EPE19" s="11"/>
      <c r="EPF19" s="11"/>
      <c r="EPG19" s="11"/>
      <c r="EPH19" s="11"/>
      <c r="EPI19" s="11"/>
      <c r="EPJ19" s="11"/>
      <c r="EPK19" s="11"/>
      <c r="EPL19" s="11"/>
      <c r="EPM19" s="11"/>
      <c r="EPN19" s="11"/>
      <c r="EPO19" s="11"/>
      <c r="EPP19" s="11"/>
      <c r="EPQ19" s="11"/>
      <c r="EPR19" s="11"/>
      <c r="EPS19" s="11"/>
      <c r="EPT19" s="11"/>
      <c r="EPU19" s="11"/>
      <c r="EPV19" s="11"/>
      <c r="EPW19" s="11"/>
      <c r="EPX19" s="11"/>
      <c r="EPY19" s="11"/>
      <c r="EPZ19" s="11"/>
      <c r="EQA19" s="11"/>
      <c r="EQB19" s="11"/>
      <c r="EQC19" s="11"/>
      <c r="EQD19" s="11"/>
      <c r="EQE19" s="11"/>
      <c r="EQF19" s="11"/>
      <c r="EQG19" s="11"/>
      <c r="EQH19" s="11"/>
      <c r="EQI19" s="11"/>
      <c r="EQJ19" s="11"/>
      <c r="EQK19" s="11"/>
      <c r="EQL19" s="11"/>
      <c r="EQM19" s="11"/>
      <c r="EQN19" s="11"/>
      <c r="EQO19" s="11"/>
      <c r="EQP19" s="11"/>
      <c r="EQQ19" s="11"/>
      <c r="EQR19" s="11"/>
      <c r="EQS19" s="11"/>
      <c r="EQT19" s="11"/>
      <c r="EQU19" s="11"/>
      <c r="EQV19" s="11"/>
      <c r="EQW19" s="11"/>
      <c r="EQX19" s="11"/>
      <c r="EQY19" s="11"/>
      <c r="EQZ19" s="11"/>
      <c r="ERA19" s="11"/>
      <c r="ERB19" s="11"/>
      <c r="ERC19" s="11"/>
      <c r="ERD19" s="11"/>
      <c r="ERE19" s="11"/>
      <c r="ERF19" s="11"/>
      <c r="ERG19" s="11"/>
      <c r="ERH19" s="11"/>
      <c r="ERI19" s="11"/>
      <c r="ERJ19" s="11"/>
      <c r="ERK19" s="11"/>
      <c r="ERL19" s="11"/>
      <c r="ERM19" s="11"/>
      <c r="ERN19" s="11"/>
      <c r="ERO19" s="11"/>
      <c r="ERP19" s="11"/>
      <c r="ERQ19" s="11"/>
      <c r="ERR19" s="11"/>
      <c r="ERS19" s="11"/>
      <c r="ERT19" s="11"/>
      <c r="ERU19" s="11"/>
      <c r="ERV19" s="11"/>
      <c r="ERW19" s="11"/>
      <c r="ERX19" s="11"/>
      <c r="ERY19" s="11"/>
      <c r="ERZ19" s="11"/>
      <c r="ESA19" s="11"/>
      <c r="ESB19" s="11"/>
      <c r="ESC19" s="11"/>
      <c r="ESD19" s="11"/>
      <c r="ESE19" s="11"/>
      <c r="ESF19" s="11"/>
      <c r="ESG19" s="11"/>
      <c r="ESH19" s="11"/>
      <c r="ESI19" s="11"/>
      <c r="ESJ19" s="11"/>
      <c r="ESK19" s="11"/>
      <c r="ESL19" s="11"/>
      <c r="ESM19" s="11"/>
      <c r="ESN19" s="11"/>
      <c r="ESO19" s="11"/>
      <c r="ESP19" s="11"/>
      <c r="ESQ19" s="11"/>
      <c r="ESR19" s="11"/>
      <c r="ESS19" s="11"/>
      <c r="EST19" s="11"/>
      <c r="ESU19" s="11"/>
      <c r="ESV19" s="11"/>
      <c r="ESW19" s="11"/>
      <c r="ESX19" s="11"/>
      <c r="ESY19" s="11"/>
      <c r="ESZ19" s="11"/>
      <c r="ETA19" s="11"/>
      <c r="ETB19" s="11"/>
      <c r="ETC19" s="11"/>
      <c r="ETD19" s="11"/>
      <c r="ETE19" s="11"/>
      <c r="ETF19" s="11"/>
      <c r="ETG19" s="11"/>
      <c r="ETH19" s="11"/>
      <c r="ETI19" s="11"/>
      <c r="ETJ19" s="11"/>
      <c r="ETK19" s="11"/>
      <c r="ETL19" s="11"/>
      <c r="ETM19" s="11"/>
      <c r="ETN19" s="11"/>
      <c r="ETO19" s="11"/>
      <c r="ETP19" s="11"/>
      <c r="ETQ19" s="11"/>
      <c r="ETR19" s="11"/>
      <c r="ETS19" s="11"/>
      <c r="ETT19" s="11"/>
      <c r="ETU19" s="11"/>
      <c r="ETV19" s="11"/>
      <c r="ETW19" s="11"/>
      <c r="ETX19" s="11"/>
      <c r="ETY19" s="11"/>
      <c r="ETZ19" s="11"/>
      <c r="EUA19" s="11"/>
      <c r="EUB19" s="11"/>
      <c r="EUC19" s="11"/>
      <c r="EUD19" s="11"/>
      <c r="EUE19" s="11"/>
      <c r="EUF19" s="11"/>
      <c r="EUG19" s="11"/>
      <c r="EUH19" s="11"/>
      <c r="EUI19" s="11"/>
      <c r="EUJ19" s="11"/>
      <c r="EUK19" s="11"/>
      <c r="EUL19" s="11"/>
      <c r="EUM19" s="11"/>
      <c r="EUN19" s="11"/>
      <c r="EUO19" s="11"/>
      <c r="EUP19" s="11"/>
      <c r="EUQ19" s="11"/>
      <c r="EUR19" s="11"/>
      <c r="EUS19" s="11"/>
      <c r="EUT19" s="11"/>
      <c r="EUU19" s="11"/>
      <c r="EUV19" s="11"/>
      <c r="EUW19" s="11"/>
      <c r="EUX19" s="11"/>
      <c r="EUY19" s="11"/>
      <c r="EUZ19" s="11"/>
      <c r="EVA19" s="11"/>
      <c r="EVB19" s="11"/>
      <c r="EVC19" s="11"/>
      <c r="EVD19" s="11"/>
      <c r="EVE19" s="11"/>
      <c r="EVF19" s="11"/>
      <c r="EVG19" s="11"/>
      <c r="EVH19" s="11"/>
      <c r="EVI19" s="11"/>
      <c r="EVJ19" s="11"/>
      <c r="EVK19" s="11"/>
      <c r="EVL19" s="11"/>
      <c r="EVM19" s="11"/>
      <c r="EVN19" s="11"/>
      <c r="EVO19" s="11"/>
      <c r="EVP19" s="11"/>
      <c r="EVQ19" s="11"/>
      <c r="EVR19" s="11"/>
      <c r="EVS19" s="11"/>
      <c r="EVT19" s="11"/>
      <c r="EVU19" s="11"/>
      <c r="EVV19" s="11"/>
      <c r="EVW19" s="11"/>
      <c r="EVX19" s="11"/>
      <c r="EVY19" s="11"/>
      <c r="EVZ19" s="11"/>
      <c r="EWA19" s="11"/>
      <c r="EWB19" s="11"/>
      <c r="EWC19" s="11"/>
      <c r="EWD19" s="11"/>
      <c r="EWE19" s="11"/>
      <c r="EWF19" s="11"/>
      <c r="EWG19" s="11"/>
      <c r="EWH19" s="11"/>
      <c r="EWI19" s="11"/>
      <c r="EWJ19" s="11"/>
      <c r="EWK19" s="11"/>
      <c r="EWL19" s="11"/>
      <c r="EWM19" s="11"/>
      <c r="EWN19" s="11"/>
      <c r="EWO19" s="11"/>
      <c r="EWP19" s="11"/>
      <c r="EWQ19" s="11"/>
      <c r="EWR19" s="11"/>
      <c r="EWS19" s="11"/>
      <c r="EWT19" s="11"/>
      <c r="EWU19" s="11"/>
      <c r="EWV19" s="11"/>
      <c r="EWW19" s="11"/>
      <c r="EWX19" s="11"/>
      <c r="EWY19" s="11"/>
      <c r="EWZ19" s="11"/>
      <c r="EXA19" s="11"/>
      <c r="EXB19" s="11"/>
      <c r="EXC19" s="11"/>
      <c r="EXD19" s="11"/>
      <c r="EXE19" s="11"/>
      <c r="EXF19" s="11"/>
      <c r="EXG19" s="11"/>
      <c r="EXH19" s="11"/>
      <c r="EXI19" s="11"/>
      <c r="EXJ19" s="11"/>
      <c r="EXK19" s="11"/>
      <c r="EXL19" s="11"/>
      <c r="EXM19" s="11"/>
      <c r="EXN19" s="11"/>
      <c r="EXO19" s="11"/>
      <c r="EXP19" s="11"/>
      <c r="EXQ19" s="11"/>
      <c r="EXR19" s="11"/>
      <c r="EXS19" s="11"/>
      <c r="EXT19" s="11"/>
      <c r="EXU19" s="11"/>
      <c r="EXV19" s="11"/>
      <c r="EXW19" s="11"/>
      <c r="EXX19" s="11"/>
      <c r="EXY19" s="11"/>
      <c r="EXZ19" s="11"/>
      <c r="EYA19" s="11"/>
      <c r="EYB19" s="11"/>
      <c r="EYC19" s="11"/>
      <c r="EYD19" s="11"/>
      <c r="EYE19" s="11"/>
      <c r="EYF19" s="11"/>
      <c r="EYG19" s="11"/>
      <c r="EYH19" s="11"/>
      <c r="EYI19" s="11"/>
      <c r="EYJ19" s="11"/>
      <c r="EYK19" s="11"/>
      <c r="EYL19" s="11"/>
      <c r="EYM19" s="11"/>
      <c r="EYN19" s="11"/>
      <c r="EYO19" s="11"/>
      <c r="EYP19" s="11"/>
      <c r="EYQ19" s="11"/>
      <c r="EYR19" s="11"/>
      <c r="EYS19" s="11"/>
      <c r="EYT19" s="11"/>
      <c r="EYU19" s="11"/>
      <c r="EYV19" s="11"/>
      <c r="EYW19" s="11"/>
      <c r="EYX19" s="11"/>
      <c r="EYY19" s="11"/>
      <c r="EYZ19" s="11"/>
      <c r="EZA19" s="11"/>
      <c r="EZB19" s="11"/>
      <c r="EZC19" s="11"/>
      <c r="EZD19" s="11"/>
      <c r="EZE19" s="11"/>
      <c r="EZF19" s="11"/>
      <c r="EZG19" s="11"/>
      <c r="EZH19" s="11"/>
      <c r="EZI19" s="11"/>
      <c r="EZJ19" s="11"/>
      <c r="EZK19" s="11"/>
      <c r="EZL19" s="11"/>
      <c r="EZM19" s="11"/>
      <c r="EZN19" s="11"/>
      <c r="EZO19" s="11"/>
      <c r="EZP19" s="11"/>
      <c r="EZQ19" s="11"/>
      <c r="EZR19" s="11"/>
      <c r="EZS19" s="11"/>
      <c r="EZT19" s="11"/>
      <c r="EZU19" s="11"/>
      <c r="EZV19" s="11"/>
      <c r="EZW19" s="11"/>
      <c r="EZX19" s="11"/>
      <c r="EZY19" s="11"/>
      <c r="EZZ19" s="11"/>
      <c r="FAA19" s="11"/>
      <c r="FAB19" s="11"/>
      <c r="FAC19" s="11"/>
      <c r="FAD19" s="11"/>
      <c r="FAE19" s="11"/>
      <c r="FAF19" s="11"/>
      <c r="FAG19" s="11"/>
      <c r="FAH19" s="11"/>
      <c r="FAI19" s="11"/>
      <c r="FAJ19" s="11"/>
      <c r="FAK19" s="11"/>
      <c r="FAL19" s="11"/>
      <c r="FAM19" s="11"/>
      <c r="FAN19" s="11"/>
      <c r="FAO19" s="11"/>
      <c r="FAP19" s="11"/>
      <c r="FAQ19" s="11"/>
      <c r="FAR19" s="11"/>
      <c r="FAS19" s="11"/>
      <c r="FAT19" s="11"/>
      <c r="FAU19" s="11"/>
      <c r="FAV19" s="11"/>
      <c r="FAW19" s="11"/>
      <c r="FAX19" s="11"/>
      <c r="FAY19" s="11"/>
      <c r="FAZ19" s="11"/>
      <c r="FBA19" s="11"/>
      <c r="FBB19" s="11"/>
      <c r="FBC19" s="11"/>
      <c r="FBD19" s="11"/>
      <c r="FBE19" s="11"/>
      <c r="FBF19" s="11"/>
      <c r="FBG19" s="11"/>
      <c r="FBH19" s="11"/>
      <c r="FBI19" s="11"/>
      <c r="FBJ19" s="11"/>
      <c r="FBK19" s="11"/>
      <c r="FBL19" s="11"/>
      <c r="FBM19" s="11"/>
      <c r="FBN19" s="11"/>
      <c r="FBO19" s="11"/>
      <c r="FBP19" s="11"/>
      <c r="FBQ19" s="11"/>
      <c r="FBR19" s="11"/>
      <c r="FBS19" s="11"/>
      <c r="FBT19" s="11"/>
      <c r="FBU19" s="11"/>
      <c r="FBV19" s="11"/>
      <c r="FBW19" s="11"/>
      <c r="FBX19" s="11"/>
      <c r="FBY19" s="11"/>
      <c r="FBZ19" s="11"/>
      <c r="FCA19" s="11"/>
      <c r="FCB19" s="11"/>
      <c r="FCC19" s="11"/>
      <c r="FCD19" s="11"/>
      <c r="FCE19" s="11"/>
      <c r="FCF19" s="11"/>
      <c r="FCG19" s="11"/>
      <c r="FCH19" s="11"/>
      <c r="FCI19" s="11"/>
      <c r="FCJ19" s="11"/>
      <c r="FCK19" s="11"/>
      <c r="FCL19" s="11"/>
      <c r="FCM19" s="11"/>
      <c r="FCN19" s="11"/>
      <c r="FCO19" s="11"/>
      <c r="FCP19" s="11"/>
      <c r="FCQ19" s="11"/>
      <c r="FCR19" s="11"/>
      <c r="FCS19" s="11"/>
      <c r="FCT19" s="11"/>
      <c r="FCU19" s="11"/>
      <c r="FCV19" s="11"/>
      <c r="FCW19" s="11"/>
      <c r="FCX19" s="11"/>
      <c r="FCY19" s="11"/>
      <c r="FCZ19" s="11"/>
      <c r="FDA19" s="11"/>
      <c r="FDB19" s="11"/>
      <c r="FDC19" s="11"/>
      <c r="FDD19" s="11"/>
      <c r="FDE19" s="11"/>
      <c r="FDF19" s="11"/>
      <c r="FDG19" s="11"/>
      <c r="FDH19" s="11"/>
      <c r="FDI19" s="11"/>
      <c r="FDJ19" s="11"/>
      <c r="FDK19" s="11"/>
      <c r="FDL19" s="11"/>
      <c r="FDM19" s="11"/>
      <c r="FDN19" s="11"/>
      <c r="FDO19" s="11"/>
      <c r="FDP19" s="11"/>
      <c r="FDQ19" s="11"/>
      <c r="FDR19" s="11"/>
      <c r="FDS19" s="11"/>
      <c r="FDT19" s="11"/>
      <c r="FDU19" s="11"/>
      <c r="FDV19" s="11"/>
      <c r="FDW19" s="11"/>
      <c r="FDX19" s="11"/>
      <c r="FDY19" s="11"/>
      <c r="FDZ19" s="11"/>
      <c r="FEA19" s="11"/>
      <c r="FEB19" s="11"/>
      <c r="FEC19" s="11"/>
      <c r="FED19" s="11"/>
      <c r="FEE19" s="11"/>
      <c r="FEF19" s="11"/>
      <c r="FEG19" s="11"/>
      <c r="FEH19" s="11"/>
      <c r="FEI19" s="11"/>
      <c r="FEJ19" s="11"/>
      <c r="FEK19" s="11"/>
      <c r="FEL19" s="11"/>
      <c r="FEM19" s="11"/>
      <c r="FEN19" s="11"/>
      <c r="FEO19" s="11"/>
      <c r="FEP19" s="11"/>
      <c r="FEQ19" s="11"/>
      <c r="FER19" s="11"/>
      <c r="FES19" s="11"/>
      <c r="FET19" s="11"/>
      <c r="FEU19" s="11"/>
      <c r="FEV19" s="11"/>
      <c r="FEW19" s="11"/>
      <c r="FEX19" s="11"/>
      <c r="FEY19" s="11"/>
      <c r="FEZ19" s="11"/>
      <c r="FFA19" s="11"/>
      <c r="FFB19" s="11"/>
      <c r="FFC19" s="11"/>
      <c r="FFD19" s="11"/>
      <c r="FFE19" s="11"/>
      <c r="FFF19" s="11"/>
      <c r="FFG19" s="11"/>
      <c r="FFH19" s="11"/>
      <c r="FFI19" s="11"/>
      <c r="FFJ19" s="11"/>
      <c r="FFK19" s="11"/>
      <c r="FFL19" s="11"/>
      <c r="FFM19" s="11"/>
      <c r="FFN19" s="11"/>
      <c r="FFO19" s="11"/>
      <c r="FFP19" s="11"/>
      <c r="FFQ19" s="11"/>
      <c r="FFR19" s="11"/>
      <c r="FFS19" s="11"/>
      <c r="FFT19" s="11"/>
      <c r="FFU19" s="11"/>
      <c r="FFV19" s="11"/>
      <c r="FFW19" s="11"/>
      <c r="FFX19" s="11"/>
      <c r="FFY19" s="11"/>
      <c r="FFZ19" s="11"/>
      <c r="FGA19" s="11"/>
      <c r="FGB19" s="11"/>
      <c r="FGC19" s="11"/>
      <c r="FGD19" s="11"/>
      <c r="FGE19" s="11"/>
      <c r="FGF19" s="11"/>
      <c r="FGG19" s="11"/>
      <c r="FGH19" s="11"/>
      <c r="FGI19" s="11"/>
      <c r="FGJ19" s="11"/>
      <c r="FGK19" s="11"/>
      <c r="FGL19" s="11"/>
      <c r="FGM19" s="11"/>
      <c r="FGN19" s="11"/>
      <c r="FGO19" s="11"/>
      <c r="FGP19" s="11"/>
      <c r="FGQ19" s="11"/>
      <c r="FGR19" s="11"/>
      <c r="FGS19" s="11"/>
      <c r="FGT19" s="11"/>
      <c r="FGU19" s="11"/>
      <c r="FGV19" s="11"/>
      <c r="FGW19" s="11"/>
      <c r="FGX19" s="11"/>
      <c r="FGY19" s="11"/>
      <c r="FGZ19" s="11"/>
      <c r="FHA19" s="11"/>
      <c r="FHB19" s="11"/>
      <c r="FHC19" s="11"/>
      <c r="FHD19" s="11"/>
      <c r="FHE19" s="11"/>
      <c r="FHF19" s="11"/>
      <c r="FHG19" s="11"/>
      <c r="FHH19" s="11"/>
      <c r="FHI19" s="11"/>
      <c r="FHJ19" s="11"/>
      <c r="FHK19" s="11"/>
      <c r="FHL19" s="11"/>
      <c r="FHM19" s="11"/>
      <c r="FHN19" s="11"/>
      <c r="FHO19" s="11"/>
      <c r="FHP19" s="11"/>
      <c r="FHQ19" s="11"/>
      <c r="FHR19" s="11"/>
      <c r="FHS19" s="11"/>
      <c r="FHT19" s="11"/>
      <c r="FHU19" s="11"/>
      <c r="FHV19" s="11"/>
      <c r="FHW19" s="11"/>
      <c r="FHX19" s="11"/>
      <c r="FHY19" s="11"/>
      <c r="FHZ19" s="11"/>
      <c r="FIA19" s="11"/>
      <c r="FIB19" s="11"/>
      <c r="FIC19" s="11"/>
      <c r="FID19" s="11"/>
      <c r="FIE19" s="11"/>
      <c r="FIF19" s="11"/>
      <c r="FIG19" s="11"/>
      <c r="FIH19" s="11"/>
      <c r="FII19" s="11"/>
      <c r="FIJ19" s="11"/>
      <c r="FIK19" s="11"/>
      <c r="FIL19" s="11"/>
      <c r="FIM19" s="11"/>
      <c r="FIN19" s="11"/>
      <c r="FIO19" s="11"/>
      <c r="FIP19" s="11"/>
      <c r="FIQ19" s="11"/>
      <c r="FIR19" s="11"/>
      <c r="FIS19" s="11"/>
      <c r="FIT19" s="11"/>
      <c r="FIU19" s="11"/>
      <c r="FIV19" s="11"/>
      <c r="FIW19" s="11"/>
      <c r="FIX19" s="11"/>
      <c r="FIY19" s="11"/>
      <c r="FIZ19" s="11"/>
      <c r="FJA19" s="11"/>
      <c r="FJB19" s="11"/>
      <c r="FJC19" s="11"/>
      <c r="FJD19" s="11"/>
      <c r="FJE19" s="11"/>
      <c r="FJF19" s="11"/>
      <c r="FJG19" s="11"/>
      <c r="FJH19" s="11"/>
      <c r="FJI19" s="11"/>
      <c r="FJJ19" s="11"/>
      <c r="FJK19" s="11"/>
      <c r="FJL19" s="11"/>
      <c r="FJM19" s="11"/>
      <c r="FJN19" s="11"/>
      <c r="FJO19" s="11"/>
      <c r="FJP19" s="11"/>
      <c r="FJQ19" s="11"/>
      <c r="FJR19" s="11"/>
      <c r="FJS19" s="11"/>
      <c r="FJT19" s="11"/>
      <c r="FJU19" s="11"/>
      <c r="FJV19" s="11"/>
      <c r="FJW19" s="11"/>
      <c r="FJX19" s="11"/>
      <c r="FJY19" s="11"/>
      <c r="FJZ19" s="11"/>
      <c r="FKA19" s="11"/>
      <c r="FKB19" s="11"/>
      <c r="FKC19" s="11"/>
      <c r="FKD19" s="11"/>
      <c r="FKE19" s="11"/>
      <c r="FKF19" s="11"/>
      <c r="FKG19" s="11"/>
      <c r="FKH19" s="11"/>
      <c r="FKI19" s="11"/>
      <c r="FKJ19" s="11"/>
      <c r="FKK19" s="11"/>
      <c r="FKL19" s="11"/>
      <c r="FKM19" s="11"/>
      <c r="FKN19" s="11"/>
      <c r="FKO19" s="11"/>
      <c r="FKP19" s="11"/>
      <c r="FKQ19" s="11"/>
      <c r="FKR19" s="11"/>
      <c r="FKS19" s="11"/>
      <c r="FKT19" s="11"/>
      <c r="FKU19" s="11"/>
      <c r="FKV19" s="11"/>
      <c r="FKW19" s="11"/>
      <c r="FKX19" s="11"/>
      <c r="FKY19" s="11"/>
      <c r="FKZ19" s="11"/>
      <c r="FLA19" s="11"/>
      <c r="FLB19" s="11"/>
      <c r="FLC19" s="11"/>
      <c r="FLD19" s="11"/>
      <c r="FLE19" s="11"/>
      <c r="FLF19" s="11"/>
      <c r="FLG19" s="11"/>
      <c r="FLH19" s="11"/>
      <c r="FLI19" s="11"/>
      <c r="FLJ19" s="11"/>
      <c r="FLK19" s="11"/>
      <c r="FLL19" s="11"/>
      <c r="FLM19" s="11"/>
      <c r="FLN19" s="11"/>
      <c r="FLO19" s="11"/>
      <c r="FLP19" s="11"/>
      <c r="FLQ19" s="11"/>
      <c r="FLR19" s="11"/>
      <c r="FLS19" s="11"/>
      <c r="FLT19" s="11"/>
      <c r="FLU19" s="11"/>
      <c r="FLV19" s="11"/>
      <c r="FLW19" s="11"/>
      <c r="FLX19" s="11"/>
      <c r="FLY19" s="11"/>
      <c r="FLZ19" s="11"/>
      <c r="FMA19" s="11"/>
      <c r="FMB19" s="11"/>
      <c r="FMC19" s="11"/>
      <c r="FMD19" s="11"/>
      <c r="FME19" s="11"/>
      <c r="FMF19" s="11"/>
      <c r="FMG19" s="11"/>
      <c r="FMH19" s="11"/>
      <c r="FMI19" s="11"/>
      <c r="FMJ19" s="11"/>
      <c r="FMK19" s="11"/>
      <c r="FML19" s="11"/>
      <c r="FMM19" s="11"/>
      <c r="FMN19" s="11"/>
      <c r="FMO19" s="11"/>
      <c r="FMP19" s="11"/>
      <c r="FMQ19" s="11"/>
      <c r="FMR19" s="11"/>
      <c r="FMS19" s="11"/>
      <c r="FMT19" s="11"/>
      <c r="FMU19" s="11"/>
      <c r="FMV19" s="11"/>
      <c r="FMW19" s="11"/>
      <c r="FMX19" s="11"/>
      <c r="FMY19" s="11"/>
      <c r="FMZ19" s="11"/>
      <c r="FNA19" s="11"/>
      <c r="FNB19" s="11"/>
      <c r="FNC19" s="11"/>
      <c r="FND19" s="11"/>
      <c r="FNE19" s="11"/>
      <c r="FNF19" s="11"/>
      <c r="FNG19" s="11"/>
      <c r="FNH19" s="11"/>
      <c r="FNI19" s="11"/>
      <c r="FNJ19" s="11"/>
      <c r="FNK19" s="11"/>
      <c r="FNL19" s="11"/>
      <c r="FNM19" s="11"/>
      <c r="FNN19" s="11"/>
      <c r="FNO19" s="11"/>
      <c r="FNP19" s="11"/>
      <c r="FNQ19" s="11"/>
      <c r="FNR19" s="11"/>
      <c r="FNS19" s="11"/>
      <c r="FNT19" s="11"/>
      <c r="FNU19" s="11"/>
      <c r="FNV19" s="11"/>
      <c r="FNW19" s="11"/>
      <c r="FNX19" s="11"/>
      <c r="FNY19" s="11"/>
      <c r="FNZ19" s="11"/>
      <c r="FOA19" s="11"/>
      <c r="FOB19" s="11"/>
      <c r="FOC19" s="11"/>
      <c r="FOD19" s="11"/>
      <c r="FOE19" s="11"/>
      <c r="FOF19" s="11"/>
      <c r="FOG19" s="11"/>
      <c r="FOH19" s="11"/>
      <c r="FOI19" s="11"/>
      <c r="FOJ19" s="11"/>
      <c r="FOK19" s="11"/>
      <c r="FOL19" s="11"/>
      <c r="FOM19" s="11"/>
      <c r="FON19" s="11"/>
      <c r="FOO19" s="11"/>
      <c r="FOP19" s="11"/>
      <c r="FOQ19" s="11"/>
      <c r="FOR19" s="11"/>
      <c r="FOS19" s="11"/>
      <c r="FOT19" s="11"/>
      <c r="FOU19" s="11"/>
      <c r="FOV19" s="11"/>
      <c r="FOW19" s="11"/>
      <c r="FOX19" s="11"/>
      <c r="FOY19" s="11"/>
      <c r="FOZ19" s="11"/>
      <c r="FPA19" s="11"/>
      <c r="FPB19" s="11"/>
      <c r="FPC19" s="11"/>
      <c r="FPD19" s="11"/>
      <c r="FPE19" s="11"/>
      <c r="FPF19" s="11"/>
      <c r="FPG19" s="11"/>
      <c r="FPH19" s="11"/>
      <c r="FPI19" s="11"/>
      <c r="FPJ19" s="11"/>
      <c r="FPK19" s="11"/>
      <c r="FPL19" s="11"/>
      <c r="FPM19" s="11"/>
      <c r="FPN19" s="11"/>
      <c r="FPO19" s="11"/>
      <c r="FPP19" s="11"/>
      <c r="FPQ19" s="11"/>
      <c r="FPR19" s="11"/>
      <c r="FPS19" s="11"/>
      <c r="FPT19" s="11"/>
      <c r="FPU19" s="11"/>
      <c r="FPV19" s="11"/>
      <c r="FPW19" s="11"/>
      <c r="FPX19" s="11"/>
      <c r="FPY19" s="11"/>
      <c r="FPZ19" s="11"/>
      <c r="FQA19" s="11"/>
      <c r="FQB19" s="11"/>
      <c r="FQC19" s="11"/>
      <c r="FQD19" s="11"/>
      <c r="FQE19" s="11"/>
      <c r="FQF19" s="11"/>
      <c r="FQG19" s="11"/>
      <c r="FQH19" s="11"/>
      <c r="FQI19" s="11"/>
      <c r="FQJ19" s="11"/>
      <c r="FQK19" s="11"/>
      <c r="FQL19" s="11"/>
      <c r="FQM19" s="11"/>
      <c r="FQN19" s="11"/>
      <c r="FQO19" s="11"/>
      <c r="FQP19" s="11"/>
      <c r="FQQ19" s="11"/>
      <c r="FQR19" s="11"/>
      <c r="FQS19" s="11"/>
      <c r="FQT19" s="11"/>
      <c r="FQU19" s="11"/>
      <c r="FQV19" s="11"/>
      <c r="FQW19" s="11"/>
      <c r="FQX19" s="11"/>
      <c r="FQY19" s="11"/>
      <c r="FQZ19" s="11"/>
      <c r="FRA19" s="11"/>
      <c r="FRB19" s="11"/>
      <c r="FRC19" s="11"/>
      <c r="FRD19" s="11"/>
      <c r="FRE19" s="11"/>
      <c r="FRF19" s="11"/>
      <c r="FRG19" s="11"/>
      <c r="FRH19" s="11"/>
      <c r="FRI19" s="11"/>
      <c r="FRJ19" s="11"/>
      <c r="FRK19" s="11"/>
      <c r="FRL19" s="11"/>
      <c r="FRM19" s="11"/>
      <c r="FRN19" s="11"/>
      <c r="FRO19" s="11"/>
      <c r="FRP19" s="11"/>
      <c r="FRQ19" s="11"/>
      <c r="FRR19" s="11"/>
      <c r="FRS19" s="11"/>
      <c r="FRT19" s="11"/>
      <c r="FRU19" s="11"/>
      <c r="FRV19" s="11"/>
      <c r="FRW19" s="11"/>
      <c r="FRX19" s="11"/>
      <c r="FRY19" s="11"/>
      <c r="FRZ19" s="11"/>
      <c r="FSA19" s="11"/>
      <c r="FSB19" s="11"/>
      <c r="FSC19" s="11"/>
      <c r="FSD19" s="11"/>
      <c r="FSE19" s="11"/>
      <c r="FSF19" s="11"/>
      <c r="FSG19" s="11"/>
      <c r="FSH19" s="11"/>
      <c r="FSI19" s="11"/>
      <c r="FSJ19" s="11"/>
      <c r="FSK19" s="11"/>
      <c r="FSL19" s="11"/>
      <c r="FSM19" s="11"/>
      <c r="FSN19" s="11"/>
      <c r="FSO19" s="11"/>
      <c r="FSP19" s="11"/>
      <c r="FSQ19" s="11"/>
      <c r="FSR19" s="11"/>
      <c r="FSS19" s="11"/>
      <c r="FST19" s="11"/>
      <c r="FSU19" s="11"/>
      <c r="FSV19" s="11"/>
      <c r="FSW19" s="11"/>
      <c r="FSX19" s="11"/>
      <c r="FSY19" s="11"/>
      <c r="FSZ19" s="11"/>
      <c r="FTA19" s="11"/>
      <c r="FTB19" s="11"/>
      <c r="FTC19" s="11"/>
      <c r="FTD19" s="11"/>
      <c r="FTE19" s="11"/>
      <c r="FTF19" s="11"/>
      <c r="FTG19" s="11"/>
      <c r="FTH19" s="11"/>
      <c r="FTI19" s="11"/>
      <c r="FTJ19" s="11"/>
      <c r="FTK19" s="11"/>
      <c r="FTL19" s="11"/>
      <c r="FTM19" s="11"/>
      <c r="FTN19" s="11"/>
      <c r="FTO19" s="11"/>
      <c r="FTP19" s="11"/>
      <c r="FTQ19" s="11"/>
      <c r="FTR19" s="11"/>
      <c r="FTS19" s="11"/>
      <c r="FTT19" s="11"/>
      <c r="FTU19" s="11"/>
      <c r="FTV19" s="11"/>
      <c r="FTW19" s="11"/>
      <c r="FTX19" s="11"/>
      <c r="FTY19" s="11"/>
      <c r="FTZ19" s="11"/>
      <c r="FUA19" s="11"/>
      <c r="FUB19" s="11"/>
      <c r="FUC19" s="11"/>
      <c r="FUD19" s="11"/>
      <c r="FUE19" s="11"/>
      <c r="FUF19" s="11"/>
      <c r="FUG19" s="11"/>
      <c r="FUH19" s="11"/>
      <c r="FUI19" s="11"/>
      <c r="FUJ19" s="11"/>
      <c r="FUK19" s="11"/>
      <c r="FUL19" s="11"/>
      <c r="FUM19" s="11"/>
      <c r="FUN19" s="11"/>
      <c r="FUO19" s="11"/>
      <c r="FUP19" s="11"/>
      <c r="FUQ19" s="11"/>
      <c r="FUR19" s="11"/>
      <c r="FUS19" s="11"/>
      <c r="FUT19" s="11"/>
      <c r="FUU19" s="11"/>
      <c r="FUV19" s="11"/>
      <c r="FUW19" s="11"/>
      <c r="FUX19" s="11"/>
      <c r="FUY19" s="11"/>
      <c r="FUZ19" s="11"/>
      <c r="FVA19" s="11"/>
      <c r="FVB19" s="11"/>
      <c r="FVC19" s="11"/>
      <c r="FVD19" s="11"/>
      <c r="FVE19" s="11"/>
      <c r="FVF19" s="11"/>
      <c r="FVG19" s="11"/>
      <c r="FVH19" s="11"/>
      <c r="FVI19" s="11"/>
      <c r="FVJ19" s="11"/>
      <c r="FVK19" s="11"/>
      <c r="FVL19" s="11"/>
      <c r="FVM19" s="11"/>
      <c r="FVN19" s="11"/>
      <c r="FVO19" s="11"/>
      <c r="FVP19" s="11"/>
      <c r="FVQ19" s="11"/>
      <c r="FVR19" s="11"/>
      <c r="FVS19" s="11"/>
      <c r="FVT19" s="11"/>
      <c r="FVU19" s="11"/>
      <c r="FVV19" s="11"/>
      <c r="FVW19" s="11"/>
      <c r="FVX19" s="11"/>
      <c r="FVY19" s="11"/>
      <c r="FVZ19" s="11"/>
      <c r="FWA19" s="11"/>
      <c r="FWB19" s="11"/>
      <c r="FWC19" s="11"/>
      <c r="FWD19" s="11"/>
      <c r="FWE19" s="11"/>
      <c r="FWF19" s="11"/>
      <c r="FWG19" s="11"/>
      <c r="FWH19" s="11"/>
      <c r="FWI19" s="11"/>
      <c r="FWJ19" s="11"/>
      <c r="FWK19" s="11"/>
      <c r="FWL19" s="11"/>
      <c r="FWM19" s="11"/>
      <c r="FWN19" s="11"/>
      <c r="FWO19" s="11"/>
      <c r="FWP19" s="11"/>
      <c r="FWQ19" s="11"/>
      <c r="FWR19" s="11"/>
      <c r="FWS19" s="11"/>
      <c r="FWT19" s="11"/>
      <c r="FWU19" s="11"/>
      <c r="FWV19" s="11"/>
      <c r="FWW19" s="11"/>
      <c r="FWX19" s="11"/>
      <c r="FWY19" s="11"/>
      <c r="FWZ19" s="11"/>
      <c r="FXA19" s="11"/>
      <c r="FXB19" s="11"/>
      <c r="FXC19" s="11"/>
      <c r="FXD19" s="11"/>
      <c r="FXE19" s="11"/>
      <c r="FXF19" s="11"/>
      <c r="FXG19" s="11"/>
      <c r="FXH19" s="11"/>
      <c r="FXI19" s="11"/>
      <c r="FXJ19" s="11"/>
      <c r="FXK19" s="11"/>
      <c r="FXL19" s="11"/>
      <c r="FXM19" s="11"/>
      <c r="FXN19" s="11"/>
      <c r="FXO19" s="11"/>
      <c r="FXP19" s="11"/>
      <c r="FXQ19" s="11"/>
      <c r="FXR19" s="11"/>
      <c r="FXS19" s="11"/>
      <c r="FXT19" s="11"/>
      <c r="FXU19" s="11"/>
      <c r="FXV19" s="11"/>
      <c r="FXW19" s="11"/>
      <c r="FXX19" s="11"/>
      <c r="FXY19" s="11"/>
      <c r="FXZ19" s="11"/>
      <c r="FYA19" s="11"/>
      <c r="FYB19" s="11"/>
      <c r="FYC19" s="11"/>
      <c r="FYD19" s="11"/>
      <c r="FYE19" s="11"/>
      <c r="FYF19" s="11"/>
      <c r="FYG19" s="11"/>
      <c r="FYH19" s="11"/>
      <c r="FYI19" s="11"/>
      <c r="FYJ19" s="11"/>
      <c r="FYK19" s="11"/>
      <c r="FYL19" s="11"/>
      <c r="FYM19" s="11"/>
      <c r="FYN19" s="11"/>
      <c r="FYO19" s="11"/>
      <c r="FYP19" s="11"/>
      <c r="FYQ19" s="11"/>
      <c r="FYR19" s="11"/>
      <c r="FYS19" s="11"/>
      <c r="FYT19" s="11"/>
      <c r="FYU19" s="11"/>
      <c r="FYV19" s="11"/>
      <c r="FYW19" s="11"/>
      <c r="FYX19" s="11"/>
      <c r="FYY19" s="11"/>
      <c r="FYZ19" s="11"/>
      <c r="FZA19" s="11"/>
      <c r="FZB19" s="11"/>
      <c r="FZC19" s="11"/>
      <c r="FZD19" s="11"/>
      <c r="FZE19" s="11"/>
      <c r="FZF19" s="11"/>
      <c r="FZG19" s="11"/>
      <c r="FZH19" s="11"/>
      <c r="FZI19" s="11"/>
      <c r="FZJ19" s="11"/>
      <c r="FZK19" s="11"/>
      <c r="FZL19" s="11"/>
      <c r="FZM19" s="11"/>
      <c r="FZN19" s="11"/>
      <c r="FZO19" s="11"/>
      <c r="FZP19" s="11"/>
      <c r="FZQ19" s="11"/>
      <c r="FZR19" s="11"/>
      <c r="FZS19" s="11"/>
      <c r="FZT19" s="11"/>
      <c r="FZU19" s="11"/>
      <c r="FZV19" s="11"/>
      <c r="FZW19" s="11"/>
      <c r="FZX19" s="11"/>
      <c r="FZY19" s="11"/>
      <c r="FZZ19" s="11"/>
      <c r="GAA19" s="11"/>
      <c r="GAB19" s="11"/>
      <c r="GAC19" s="11"/>
      <c r="GAD19" s="11"/>
      <c r="GAE19" s="11"/>
      <c r="GAF19" s="11"/>
      <c r="GAG19" s="11"/>
      <c r="GAH19" s="11"/>
      <c r="GAI19" s="11"/>
      <c r="GAJ19" s="11"/>
      <c r="GAK19" s="11"/>
      <c r="GAL19" s="11"/>
      <c r="GAM19" s="11"/>
      <c r="GAN19" s="11"/>
      <c r="GAO19" s="11"/>
      <c r="GAP19" s="11"/>
      <c r="GAQ19" s="11"/>
      <c r="GAR19" s="11"/>
      <c r="GAS19" s="11"/>
      <c r="GAT19" s="11"/>
      <c r="GAU19" s="11"/>
      <c r="GAV19" s="11"/>
      <c r="GAW19" s="11"/>
      <c r="GAX19" s="11"/>
      <c r="GAY19" s="11"/>
      <c r="GAZ19" s="11"/>
      <c r="GBA19" s="11"/>
      <c r="GBB19" s="11"/>
      <c r="GBC19" s="11"/>
      <c r="GBD19" s="11"/>
      <c r="GBE19" s="11"/>
      <c r="GBF19" s="11"/>
      <c r="GBG19" s="11"/>
      <c r="GBH19" s="11"/>
      <c r="GBI19" s="11"/>
      <c r="GBJ19" s="11"/>
      <c r="GBK19" s="11"/>
      <c r="GBL19" s="11"/>
      <c r="GBM19" s="11"/>
      <c r="GBN19" s="11"/>
      <c r="GBO19" s="11"/>
      <c r="GBP19" s="11"/>
      <c r="GBQ19" s="11"/>
      <c r="GBR19" s="11"/>
      <c r="GBS19" s="11"/>
      <c r="GBT19" s="11"/>
      <c r="GBU19" s="11"/>
      <c r="GBV19" s="11"/>
      <c r="GBW19" s="11"/>
      <c r="GBX19" s="11"/>
      <c r="GBY19" s="11"/>
      <c r="GBZ19" s="11"/>
      <c r="GCA19" s="11"/>
      <c r="GCB19" s="11"/>
      <c r="GCC19" s="11"/>
      <c r="GCD19" s="11"/>
      <c r="GCE19" s="11"/>
      <c r="GCF19" s="11"/>
      <c r="GCG19" s="11"/>
      <c r="GCH19" s="11"/>
      <c r="GCI19" s="11"/>
      <c r="GCJ19" s="11"/>
      <c r="GCK19" s="11"/>
      <c r="GCL19" s="11"/>
      <c r="GCM19" s="11"/>
      <c r="GCN19" s="11"/>
      <c r="GCO19" s="11"/>
      <c r="GCP19" s="11"/>
      <c r="GCQ19" s="11"/>
      <c r="GCR19" s="11"/>
      <c r="GCS19" s="11"/>
      <c r="GCT19" s="11"/>
      <c r="GCU19" s="11"/>
      <c r="GCV19" s="11"/>
      <c r="GCW19" s="11"/>
      <c r="GCX19" s="11"/>
      <c r="GCY19" s="11"/>
      <c r="GCZ19" s="11"/>
      <c r="GDA19" s="11"/>
      <c r="GDB19" s="11"/>
      <c r="GDC19" s="11"/>
      <c r="GDD19" s="11"/>
      <c r="GDE19" s="11"/>
      <c r="GDF19" s="11"/>
      <c r="GDG19" s="11"/>
      <c r="GDH19" s="11"/>
      <c r="GDI19" s="11"/>
      <c r="GDJ19" s="11"/>
      <c r="GDK19" s="11"/>
      <c r="GDL19" s="11"/>
      <c r="GDM19" s="11"/>
      <c r="GDN19" s="11"/>
      <c r="GDO19" s="11"/>
      <c r="GDP19" s="11"/>
      <c r="GDQ19" s="11"/>
      <c r="GDR19" s="11"/>
      <c r="GDS19" s="11"/>
      <c r="GDT19" s="11"/>
      <c r="GDU19" s="11"/>
      <c r="GDV19" s="11"/>
      <c r="GDW19" s="11"/>
      <c r="GDX19" s="11"/>
      <c r="GDY19" s="11"/>
      <c r="GDZ19" s="11"/>
      <c r="GEA19" s="11"/>
      <c r="GEB19" s="11"/>
      <c r="GEC19" s="11"/>
      <c r="GED19" s="11"/>
      <c r="GEE19" s="11"/>
      <c r="GEF19" s="11"/>
      <c r="GEG19" s="11"/>
      <c r="GEH19" s="11"/>
      <c r="GEI19" s="11"/>
      <c r="GEJ19" s="11"/>
      <c r="GEK19" s="11"/>
      <c r="GEL19" s="11"/>
      <c r="GEM19" s="11"/>
      <c r="GEN19" s="11"/>
      <c r="GEO19" s="11"/>
      <c r="GEP19" s="11"/>
      <c r="GEQ19" s="11"/>
      <c r="GER19" s="11"/>
      <c r="GES19" s="11"/>
      <c r="GET19" s="11"/>
      <c r="GEU19" s="11"/>
      <c r="GEV19" s="11"/>
      <c r="GEW19" s="11"/>
      <c r="GEX19" s="11"/>
      <c r="GEY19" s="11"/>
      <c r="GEZ19" s="11"/>
      <c r="GFA19" s="11"/>
      <c r="GFB19" s="11"/>
      <c r="GFC19" s="11"/>
      <c r="GFD19" s="11"/>
      <c r="GFE19" s="11"/>
      <c r="GFF19" s="11"/>
      <c r="GFG19" s="11"/>
      <c r="GFH19" s="11"/>
      <c r="GFI19" s="11"/>
      <c r="GFJ19" s="11"/>
      <c r="GFK19" s="11"/>
      <c r="GFL19" s="11"/>
      <c r="GFM19" s="11"/>
      <c r="GFN19" s="11"/>
      <c r="GFO19" s="11"/>
      <c r="GFP19" s="11"/>
      <c r="GFQ19" s="11"/>
      <c r="GFR19" s="11"/>
      <c r="GFS19" s="11"/>
      <c r="GFT19" s="11"/>
      <c r="GFU19" s="11"/>
      <c r="GFV19" s="11"/>
      <c r="GFW19" s="11"/>
      <c r="GFX19" s="11"/>
      <c r="GFY19" s="11"/>
      <c r="GFZ19" s="11"/>
      <c r="GGA19" s="11"/>
      <c r="GGB19" s="11"/>
      <c r="GGC19" s="11"/>
      <c r="GGD19" s="11"/>
      <c r="GGE19" s="11"/>
      <c r="GGF19" s="11"/>
      <c r="GGG19" s="11"/>
      <c r="GGH19" s="11"/>
      <c r="GGI19" s="11"/>
      <c r="GGJ19" s="11"/>
      <c r="GGK19" s="11"/>
      <c r="GGL19" s="11"/>
      <c r="GGM19" s="11"/>
      <c r="GGN19" s="11"/>
      <c r="GGO19" s="11"/>
      <c r="GGP19" s="11"/>
      <c r="GGQ19" s="11"/>
      <c r="GGR19" s="11"/>
      <c r="GGS19" s="11"/>
      <c r="GGT19" s="11"/>
      <c r="GGU19" s="11"/>
      <c r="GGV19" s="11"/>
      <c r="GGW19" s="11"/>
      <c r="GGX19" s="11"/>
      <c r="GGY19" s="11"/>
      <c r="GGZ19" s="11"/>
      <c r="GHA19" s="11"/>
      <c r="GHB19" s="11"/>
      <c r="GHC19" s="11"/>
      <c r="GHD19" s="11"/>
      <c r="GHE19" s="11"/>
      <c r="GHF19" s="11"/>
      <c r="GHG19" s="11"/>
      <c r="GHH19" s="11"/>
      <c r="GHI19" s="11"/>
      <c r="GHJ19" s="11"/>
      <c r="GHK19" s="11"/>
      <c r="GHL19" s="11"/>
      <c r="GHM19" s="11"/>
      <c r="GHN19" s="11"/>
      <c r="GHO19" s="11"/>
      <c r="GHP19" s="11"/>
      <c r="GHQ19" s="11"/>
      <c r="GHR19" s="11"/>
      <c r="GHS19" s="11"/>
      <c r="GHT19" s="11"/>
      <c r="GHU19" s="11"/>
      <c r="GHV19" s="11"/>
      <c r="GHW19" s="11"/>
      <c r="GHX19" s="11"/>
      <c r="GHY19" s="11"/>
      <c r="GHZ19" s="11"/>
      <c r="GIA19" s="11"/>
      <c r="GIB19" s="11"/>
      <c r="GIC19" s="11"/>
      <c r="GID19" s="11"/>
      <c r="GIE19" s="11"/>
      <c r="GIF19" s="11"/>
      <c r="GIG19" s="11"/>
      <c r="GIH19" s="11"/>
      <c r="GII19" s="11"/>
      <c r="GIJ19" s="11"/>
      <c r="GIK19" s="11"/>
      <c r="GIL19" s="11"/>
      <c r="GIM19" s="11"/>
      <c r="GIN19" s="11"/>
      <c r="GIO19" s="11"/>
      <c r="GIP19" s="11"/>
      <c r="GIQ19" s="11"/>
      <c r="GIR19" s="11"/>
      <c r="GIS19" s="11"/>
      <c r="GIT19" s="11"/>
      <c r="GIU19" s="11"/>
      <c r="GIV19" s="11"/>
      <c r="GIW19" s="11"/>
      <c r="GIX19" s="11"/>
      <c r="GIY19" s="11"/>
      <c r="GIZ19" s="11"/>
      <c r="GJA19" s="11"/>
      <c r="GJB19" s="11"/>
      <c r="GJC19" s="11"/>
      <c r="GJD19" s="11"/>
      <c r="GJE19" s="11"/>
      <c r="GJF19" s="11"/>
      <c r="GJG19" s="11"/>
      <c r="GJH19" s="11"/>
      <c r="GJI19" s="11"/>
      <c r="GJJ19" s="11"/>
      <c r="GJK19" s="11"/>
      <c r="GJL19" s="11"/>
      <c r="GJM19" s="11"/>
      <c r="GJN19" s="11"/>
      <c r="GJO19" s="11"/>
      <c r="GJP19" s="11"/>
      <c r="GJQ19" s="11"/>
      <c r="GJR19" s="11"/>
      <c r="GJS19" s="11"/>
      <c r="GJT19" s="11"/>
      <c r="GJU19" s="11"/>
      <c r="GJV19" s="11"/>
      <c r="GJW19" s="11"/>
      <c r="GJX19" s="11"/>
      <c r="GJY19" s="11"/>
      <c r="GJZ19" s="11"/>
      <c r="GKA19" s="11"/>
      <c r="GKB19" s="11"/>
      <c r="GKC19" s="11"/>
      <c r="GKD19" s="11"/>
      <c r="GKE19" s="11"/>
      <c r="GKF19" s="11"/>
      <c r="GKG19" s="11"/>
      <c r="GKH19" s="11"/>
      <c r="GKI19" s="11"/>
      <c r="GKJ19" s="11"/>
      <c r="GKK19" s="11"/>
      <c r="GKL19" s="11"/>
      <c r="GKM19" s="11"/>
      <c r="GKN19" s="11"/>
      <c r="GKO19" s="11"/>
      <c r="GKP19" s="11"/>
      <c r="GKQ19" s="11"/>
      <c r="GKR19" s="11"/>
      <c r="GKS19" s="11"/>
      <c r="GKT19" s="11"/>
      <c r="GKU19" s="11"/>
      <c r="GKV19" s="11"/>
      <c r="GKW19" s="11"/>
      <c r="GKX19" s="11"/>
      <c r="GKY19" s="11"/>
      <c r="GKZ19" s="11"/>
      <c r="GLA19" s="11"/>
      <c r="GLB19" s="11"/>
      <c r="GLC19" s="11"/>
      <c r="GLD19" s="11"/>
      <c r="GLE19" s="11"/>
      <c r="GLF19" s="11"/>
      <c r="GLG19" s="11"/>
      <c r="GLH19" s="11"/>
      <c r="GLI19" s="11"/>
      <c r="GLJ19" s="11"/>
      <c r="GLK19" s="11"/>
      <c r="GLL19" s="11"/>
      <c r="GLM19" s="11"/>
      <c r="GLN19" s="11"/>
      <c r="GLO19" s="11"/>
      <c r="GLP19" s="11"/>
      <c r="GLQ19" s="11"/>
      <c r="GLR19" s="11"/>
      <c r="GLS19" s="11"/>
      <c r="GLT19" s="11"/>
      <c r="GLU19" s="11"/>
      <c r="GLV19" s="11"/>
      <c r="GLW19" s="11"/>
      <c r="GLX19" s="11"/>
      <c r="GLY19" s="11"/>
      <c r="GLZ19" s="11"/>
      <c r="GMA19" s="11"/>
      <c r="GMB19" s="11"/>
      <c r="GMC19" s="11"/>
      <c r="GMD19" s="11"/>
      <c r="GME19" s="11"/>
      <c r="GMF19" s="11"/>
      <c r="GMG19" s="11"/>
      <c r="GMH19" s="11"/>
      <c r="GMI19" s="11"/>
      <c r="GMJ19" s="11"/>
      <c r="GMK19" s="11"/>
      <c r="GML19" s="11"/>
      <c r="GMM19" s="11"/>
      <c r="GMN19" s="11"/>
      <c r="GMO19" s="11"/>
      <c r="GMP19" s="11"/>
      <c r="GMQ19" s="11"/>
      <c r="GMR19" s="11"/>
      <c r="GMS19" s="11"/>
      <c r="GMT19" s="11"/>
      <c r="GMU19" s="11"/>
      <c r="GMV19" s="11"/>
      <c r="GMW19" s="11"/>
      <c r="GMX19" s="11"/>
      <c r="GMY19" s="11"/>
      <c r="GMZ19" s="11"/>
      <c r="GNA19" s="11"/>
      <c r="GNB19" s="11"/>
      <c r="GNC19" s="11"/>
      <c r="GND19" s="11"/>
      <c r="GNE19" s="11"/>
      <c r="GNF19" s="11"/>
      <c r="GNG19" s="11"/>
      <c r="GNH19" s="11"/>
      <c r="GNI19" s="11"/>
      <c r="GNJ19" s="11"/>
      <c r="GNK19" s="11"/>
      <c r="GNL19" s="11"/>
      <c r="GNM19" s="11"/>
      <c r="GNN19" s="11"/>
      <c r="GNO19" s="11"/>
      <c r="GNP19" s="11"/>
      <c r="GNQ19" s="11"/>
      <c r="GNR19" s="11"/>
      <c r="GNS19" s="11"/>
      <c r="GNT19" s="11"/>
      <c r="GNU19" s="11"/>
      <c r="GNV19" s="11"/>
      <c r="GNW19" s="11"/>
      <c r="GNX19" s="11"/>
      <c r="GNY19" s="11"/>
      <c r="GNZ19" s="11"/>
      <c r="GOA19" s="11"/>
      <c r="GOB19" s="11"/>
      <c r="GOC19" s="11"/>
      <c r="GOD19" s="11"/>
      <c r="GOE19" s="11"/>
      <c r="GOF19" s="11"/>
      <c r="GOG19" s="11"/>
      <c r="GOH19" s="11"/>
      <c r="GOI19" s="11"/>
      <c r="GOJ19" s="11"/>
      <c r="GOK19" s="11"/>
      <c r="GOL19" s="11"/>
      <c r="GOM19" s="11"/>
      <c r="GON19" s="11"/>
      <c r="GOO19" s="11"/>
      <c r="GOP19" s="11"/>
      <c r="GOQ19" s="11"/>
      <c r="GOR19" s="11"/>
      <c r="GOS19" s="11"/>
      <c r="GOT19" s="11"/>
      <c r="GOU19" s="11"/>
      <c r="GOV19" s="11"/>
      <c r="GOW19" s="11"/>
      <c r="GOX19" s="11"/>
      <c r="GOY19" s="11"/>
      <c r="GOZ19" s="11"/>
      <c r="GPA19" s="11"/>
      <c r="GPB19" s="11"/>
      <c r="GPC19" s="11"/>
      <c r="GPD19" s="11"/>
      <c r="GPE19" s="11"/>
      <c r="GPF19" s="11"/>
      <c r="GPG19" s="11"/>
      <c r="GPH19" s="11"/>
      <c r="GPI19" s="11"/>
      <c r="GPJ19" s="11"/>
      <c r="GPK19" s="11"/>
      <c r="GPL19" s="11"/>
      <c r="GPM19" s="11"/>
      <c r="GPN19" s="11"/>
      <c r="GPO19" s="11"/>
      <c r="GPP19" s="11"/>
      <c r="GPQ19" s="11"/>
      <c r="GPR19" s="11"/>
      <c r="GPS19" s="11"/>
      <c r="GPT19" s="11"/>
      <c r="GPU19" s="11"/>
      <c r="GPV19" s="11"/>
      <c r="GPW19" s="11"/>
      <c r="GPX19" s="11"/>
      <c r="GPY19" s="11"/>
      <c r="GPZ19" s="11"/>
      <c r="GQA19" s="11"/>
      <c r="GQB19" s="11"/>
      <c r="GQC19" s="11"/>
      <c r="GQD19" s="11"/>
      <c r="GQE19" s="11"/>
      <c r="GQF19" s="11"/>
      <c r="GQG19" s="11"/>
      <c r="GQH19" s="11"/>
      <c r="GQI19" s="11"/>
      <c r="GQJ19" s="11"/>
      <c r="GQK19" s="11"/>
      <c r="GQL19" s="11"/>
      <c r="GQM19" s="11"/>
      <c r="GQN19" s="11"/>
      <c r="GQO19" s="11"/>
      <c r="GQP19" s="11"/>
      <c r="GQQ19" s="11"/>
      <c r="GQR19" s="11"/>
      <c r="GQS19" s="11"/>
      <c r="GQT19" s="11"/>
      <c r="GQU19" s="11"/>
      <c r="GQV19" s="11"/>
      <c r="GQW19" s="11"/>
      <c r="GQX19" s="11"/>
      <c r="GQY19" s="11"/>
      <c r="GQZ19" s="11"/>
      <c r="GRA19" s="11"/>
      <c r="GRB19" s="11"/>
      <c r="GRC19" s="11"/>
      <c r="GRD19" s="11"/>
      <c r="GRE19" s="11"/>
      <c r="GRF19" s="11"/>
      <c r="GRG19" s="11"/>
      <c r="GRH19" s="11"/>
      <c r="GRI19" s="11"/>
      <c r="GRJ19" s="11"/>
      <c r="GRK19" s="11"/>
      <c r="GRL19" s="11"/>
      <c r="GRM19" s="11"/>
      <c r="GRN19" s="11"/>
      <c r="GRO19" s="11"/>
      <c r="GRP19" s="11"/>
      <c r="GRQ19" s="11"/>
      <c r="GRR19" s="11"/>
      <c r="GRS19" s="11"/>
      <c r="GRT19" s="11"/>
      <c r="GRU19" s="11"/>
      <c r="GRV19" s="11"/>
      <c r="GRW19" s="11"/>
      <c r="GRX19" s="11"/>
      <c r="GRY19" s="11"/>
      <c r="GRZ19" s="11"/>
      <c r="GSA19" s="11"/>
      <c r="GSB19" s="11"/>
      <c r="GSC19" s="11"/>
      <c r="GSD19" s="11"/>
      <c r="GSE19" s="11"/>
      <c r="GSF19" s="11"/>
      <c r="GSG19" s="11"/>
      <c r="GSH19" s="11"/>
      <c r="GSI19" s="11"/>
      <c r="GSJ19" s="11"/>
      <c r="GSK19" s="11"/>
      <c r="GSL19" s="11"/>
      <c r="GSM19" s="11"/>
      <c r="GSN19" s="11"/>
      <c r="GSO19" s="11"/>
      <c r="GSP19" s="11"/>
      <c r="GSQ19" s="11"/>
      <c r="GSR19" s="11"/>
      <c r="GSS19" s="11"/>
      <c r="GST19" s="11"/>
      <c r="GSU19" s="11"/>
      <c r="GSV19" s="11"/>
      <c r="GSW19" s="11"/>
      <c r="GSX19" s="11"/>
      <c r="GSY19" s="11"/>
      <c r="GSZ19" s="11"/>
      <c r="GTA19" s="11"/>
      <c r="GTB19" s="11"/>
      <c r="GTC19" s="11"/>
      <c r="GTD19" s="11"/>
      <c r="GTE19" s="11"/>
      <c r="GTF19" s="11"/>
      <c r="GTG19" s="11"/>
      <c r="GTH19" s="11"/>
      <c r="GTI19" s="11"/>
      <c r="GTJ19" s="11"/>
      <c r="GTK19" s="11"/>
      <c r="GTL19" s="11"/>
      <c r="GTM19" s="11"/>
      <c r="GTN19" s="11"/>
      <c r="GTO19" s="11"/>
      <c r="GTP19" s="11"/>
      <c r="GTQ19" s="11"/>
      <c r="GTR19" s="11"/>
      <c r="GTS19" s="11"/>
      <c r="GTT19" s="11"/>
      <c r="GTU19" s="11"/>
      <c r="GTV19" s="11"/>
      <c r="GTW19" s="11"/>
      <c r="GTX19" s="11"/>
      <c r="GTY19" s="11"/>
      <c r="GTZ19" s="11"/>
      <c r="GUA19" s="11"/>
      <c r="GUB19" s="11"/>
      <c r="GUC19" s="11"/>
      <c r="GUD19" s="11"/>
      <c r="GUE19" s="11"/>
      <c r="GUF19" s="11"/>
      <c r="GUG19" s="11"/>
      <c r="GUH19" s="11"/>
      <c r="GUI19" s="11"/>
      <c r="GUJ19" s="11"/>
      <c r="GUK19" s="11"/>
      <c r="GUL19" s="11"/>
      <c r="GUM19" s="11"/>
      <c r="GUN19" s="11"/>
      <c r="GUO19" s="11"/>
      <c r="GUP19" s="11"/>
      <c r="GUQ19" s="11"/>
      <c r="GUR19" s="11"/>
      <c r="GUS19" s="11"/>
      <c r="GUT19" s="11"/>
      <c r="GUU19" s="11"/>
      <c r="GUV19" s="11"/>
      <c r="GUW19" s="11"/>
      <c r="GUX19" s="11"/>
      <c r="GUY19" s="11"/>
      <c r="GUZ19" s="11"/>
      <c r="GVA19" s="11"/>
      <c r="GVB19" s="11"/>
      <c r="GVC19" s="11"/>
      <c r="GVD19" s="11"/>
      <c r="GVE19" s="11"/>
      <c r="GVF19" s="11"/>
      <c r="GVG19" s="11"/>
      <c r="GVH19" s="11"/>
      <c r="GVI19" s="11"/>
      <c r="GVJ19" s="11"/>
      <c r="GVK19" s="11"/>
      <c r="GVL19" s="11"/>
      <c r="GVM19" s="11"/>
      <c r="GVN19" s="11"/>
      <c r="GVO19" s="11"/>
      <c r="GVP19" s="11"/>
      <c r="GVQ19" s="11"/>
      <c r="GVR19" s="11"/>
      <c r="GVS19" s="11"/>
      <c r="GVT19" s="11"/>
      <c r="GVU19" s="11"/>
      <c r="GVV19" s="11"/>
      <c r="GVW19" s="11"/>
      <c r="GVX19" s="11"/>
      <c r="GVY19" s="11"/>
      <c r="GVZ19" s="11"/>
      <c r="GWA19" s="11"/>
      <c r="GWB19" s="11"/>
      <c r="GWC19" s="11"/>
      <c r="GWD19" s="11"/>
      <c r="GWE19" s="11"/>
      <c r="GWF19" s="11"/>
      <c r="GWG19" s="11"/>
      <c r="GWH19" s="11"/>
      <c r="GWI19" s="11"/>
      <c r="GWJ19" s="11"/>
      <c r="GWK19" s="11"/>
      <c r="GWL19" s="11"/>
      <c r="GWM19" s="11"/>
      <c r="GWN19" s="11"/>
      <c r="GWO19" s="11"/>
      <c r="GWP19" s="11"/>
      <c r="GWQ19" s="11"/>
      <c r="GWR19" s="11"/>
      <c r="GWS19" s="11"/>
      <c r="GWT19" s="11"/>
      <c r="GWU19" s="11"/>
      <c r="GWV19" s="11"/>
      <c r="GWW19" s="11"/>
      <c r="GWX19" s="11"/>
      <c r="GWY19" s="11"/>
      <c r="GWZ19" s="11"/>
      <c r="GXA19" s="11"/>
      <c r="GXB19" s="11"/>
      <c r="GXC19" s="11"/>
      <c r="GXD19" s="11"/>
      <c r="GXE19" s="11"/>
      <c r="GXF19" s="11"/>
      <c r="GXG19" s="11"/>
      <c r="GXH19" s="11"/>
      <c r="GXI19" s="11"/>
      <c r="GXJ19" s="11"/>
      <c r="GXK19" s="11"/>
      <c r="GXL19" s="11"/>
      <c r="GXM19" s="11"/>
      <c r="GXN19" s="11"/>
      <c r="GXO19" s="11"/>
      <c r="GXP19" s="11"/>
      <c r="GXQ19" s="11"/>
      <c r="GXR19" s="11"/>
      <c r="GXS19" s="11"/>
      <c r="GXT19" s="11"/>
      <c r="GXU19" s="11"/>
      <c r="GXV19" s="11"/>
      <c r="GXW19" s="11"/>
      <c r="GXX19" s="11"/>
      <c r="GXY19" s="11"/>
      <c r="GXZ19" s="11"/>
      <c r="GYA19" s="11"/>
      <c r="GYB19" s="11"/>
      <c r="GYC19" s="11"/>
      <c r="GYD19" s="11"/>
      <c r="GYE19" s="11"/>
      <c r="GYF19" s="11"/>
      <c r="GYG19" s="11"/>
      <c r="GYH19" s="11"/>
      <c r="GYI19" s="11"/>
      <c r="GYJ19" s="11"/>
      <c r="GYK19" s="11"/>
      <c r="GYL19" s="11"/>
      <c r="GYM19" s="11"/>
      <c r="GYN19" s="11"/>
      <c r="GYO19" s="11"/>
      <c r="GYP19" s="11"/>
      <c r="GYQ19" s="11"/>
      <c r="GYR19" s="11"/>
      <c r="GYS19" s="11"/>
      <c r="GYT19" s="11"/>
      <c r="GYU19" s="11"/>
      <c r="GYV19" s="11"/>
      <c r="GYW19" s="11"/>
      <c r="GYX19" s="11"/>
      <c r="GYY19" s="11"/>
      <c r="GYZ19" s="11"/>
      <c r="GZA19" s="11"/>
      <c r="GZB19" s="11"/>
      <c r="GZC19" s="11"/>
      <c r="GZD19" s="11"/>
      <c r="GZE19" s="11"/>
      <c r="GZF19" s="11"/>
      <c r="GZG19" s="11"/>
      <c r="GZH19" s="11"/>
      <c r="GZI19" s="11"/>
      <c r="GZJ19" s="11"/>
      <c r="GZK19" s="11"/>
      <c r="GZL19" s="11"/>
      <c r="GZM19" s="11"/>
      <c r="GZN19" s="11"/>
      <c r="GZO19" s="11"/>
      <c r="GZP19" s="11"/>
      <c r="GZQ19" s="11"/>
      <c r="GZR19" s="11"/>
      <c r="GZS19" s="11"/>
      <c r="GZT19" s="11"/>
      <c r="GZU19" s="11"/>
      <c r="GZV19" s="11"/>
      <c r="GZW19" s="11"/>
      <c r="GZX19" s="11"/>
      <c r="GZY19" s="11"/>
      <c r="GZZ19" s="11"/>
      <c r="HAA19" s="11"/>
      <c r="HAB19" s="11"/>
      <c r="HAC19" s="11"/>
      <c r="HAD19" s="11"/>
      <c r="HAE19" s="11"/>
      <c r="HAF19" s="11"/>
      <c r="HAG19" s="11"/>
      <c r="HAH19" s="11"/>
      <c r="HAI19" s="11"/>
      <c r="HAJ19" s="11"/>
      <c r="HAK19" s="11"/>
      <c r="HAL19" s="11"/>
      <c r="HAM19" s="11"/>
      <c r="HAN19" s="11"/>
      <c r="HAO19" s="11"/>
      <c r="HAP19" s="11"/>
      <c r="HAQ19" s="11"/>
      <c r="HAR19" s="11"/>
      <c r="HAS19" s="11"/>
      <c r="HAT19" s="11"/>
      <c r="HAU19" s="11"/>
      <c r="HAV19" s="11"/>
      <c r="HAW19" s="11"/>
      <c r="HAX19" s="11"/>
      <c r="HAY19" s="11"/>
      <c r="HAZ19" s="11"/>
      <c r="HBA19" s="11"/>
      <c r="HBB19" s="11"/>
      <c r="HBC19" s="11"/>
      <c r="HBD19" s="11"/>
      <c r="HBE19" s="11"/>
      <c r="HBF19" s="11"/>
      <c r="HBG19" s="11"/>
      <c r="HBH19" s="11"/>
      <c r="HBI19" s="11"/>
      <c r="HBJ19" s="11"/>
      <c r="HBK19" s="11"/>
      <c r="HBL19" s="11"/>
      <c r="HBM19" s="11"/>
      <c r="HBN19" s="11"/>
      <c r="HBO19" s="11"/>
      <c r="HBP19" s="11"/>
      <c r="HBQ19" s="11"/>
      <c r="HBR19" s="11"/>
      <c r="HBS19" s="11"/>
      <c r="HBT19" s="11"/>
      <c r="HBU19" s="11"/>
      <c r="HBV19" s="11"/>
      <c r="HBW19" s="11"/>
      <c r="HBX19" s="11"/>
      <c r="HBY19" s="11"/>
      <c r="HBZ19" s="11"/>
      <c r="HCA19" s="11"/>
      <c r="HCB19" s="11"/>
      <c r="HCC19" s="11"/>
      <c r="HCD19" s="11"/>
      <c r="HCE19" s="11"/>
      <c r="HCF19" s="11"/>
      <c r="HCG19" s="11"/>
      <c r="HCH19" s="11"/>
      <c r="HCI19" s="11"/>
      <c r="HCJ19" s="11"/>
      <c r="HCK19" s="11"/>
      <c r="HCL19" s="11"/>
      <c r="HCM19" s="11"/>
      <c r="HCN19" s="11"/>
      <c r="HCO19" s="11"/>
      <c r="HCP19" s="11"/>
      <c r="HCQ19" s="11"/>
      <c r="HCR19" s="11"/>
      <c r="HCS19" s="11"/>
      <c r="HCT19" s="11"/>
      <c r="HCU19" s="11"/>
      <c r="HCV19" s="11"/>
      <c r="HCW19" s="11"/>
      <c r="HCX19" s="11"/>
      <c r="HCY19" s="11"/>
      <c r="HCZ19" s="11"/>
      <c r="HDA19" s="11"/>
      <c r="HDB19" s="11"/>
      <c r="HDC19" s="11"/>
      <c r="HDD19" s="11"/>
      <c r="HDE19" s="11"/>
      <c r="HDF19" s="11"/>
      <c r="HDG19" s="11"/>
      <c r="HDH19" s="11"/>
      <c r="HDI19" s="11"/>
      <c r="HDJ19" s="11"/>
      <c r="HDK19" s="11"/>
      <c r="HDL19" s="11"/>
      <c r="HDM19" s="11"/>
      <c r="HDN19" s="11"/>
      <c r="HDO19" s="11"/>
      <c r="HDP19" s="11"/>
      <c r="HDQ19" s="11"/>
      <c r="HDR19" s="11"/>
      <c r="HDS19" s="11"/>
      <c r="HDT19" s="11"/>
      <c r="HDU19" s="11"/>
      <c r="HDV19" s="11"/>
      <c r="HDW19" s="11"/>
      <c r="HDX19" s="11"/>
      <c r="HDY19" s="11"/>
      <c r="HDZ19" s="11"/>
      <c r="HEA19" s="11"/>
      <c r="HEB19" s="11"/>
      <c r="HEC19" s="11"/>
      <c r="HED19" s="11"/>
      <c r="HEE19" s="11"/>
      <c r="HEF19" s="11"/>
      <c r="HEG19" s="11"/>
      <c r="HEH19" s="11"/>
      <c r="HEI19" s="11"/>
      <c r="HEJ19" s="11"/>
      <c r="HEK19" s="11"/>
      <c r="HEL19" s="11"/>
      <c r="HEM19" s="11"/>
      <c r="HEN19" s="11"/>
      <c r="HEO19" s="11"/>
      <c r="HEP19" s="11"/>
      <c r="HEQ19" s="11"/>
      <c r="HER19" s="11"/>
      <c r="HES19" s="11"/>
      <c r="HET19" s="11"/>
      <c r="HEU19" s="11"/>
      <c r="HEV19" s="11"/>
      <c r="HEW19" s="11"/>
      <c r="HEX19" s="11"/>
      <c r="HEY19" s="11"/>
      <c r="HEZ19" s="11"/>
      <c r="HFA19" s="11"/>
      <c r="HFB19" s="11"/>
      <c r="HFC19" s="11"/>
      <c r="HFD19" s="11"/>
      <c r="HFE19" s="11"/>
      <c r="HFF19" s="11"/>
      <c r="HFG19" s="11"/>
      <c r="HFH19" s="11"/>
      <c r="HFI19" s="11"/>
      <c r="HFJ19" s="11"/>
      <c r="HFK19" s="11"/>
      <c r="HFL19" s="11"/>
      <c r="HFM19" s="11"/>
      <c r="HFN19" s="11"/>
      <c r="HFO19" s="11"/>
      <c r="HFP19" s="11"/>
      <c r="HFQ19" s="11"/>
      <c r="HFR19" s="11"/>
      <c r="HFS19" s="11"/>
      <c r="HFT19" s="11"/>
      <c r="HFU19" s="11"/>
      <c r="HFV19" s="11"/>
      <c r="HFW19" s="11"/>
      <c r="HFX19" s="11"/>
      <c r="HFY19" s="11"/>
      <c r="HFZ19" s="11"/>
      <c r="HGA19" s="11"/>
      <c r="HGB19" s="11"/>
      <c r="HGC19" s="11"/>
      <c r="HGD19" s="11"/>
      <c r="HGE19" s="11"/>
      <c r="HGF19" s="11"/>
      <c r="HGG19" s="11"/>
      <c r="HGH19" s="11"/>
      <c r="HGI19" s="11"/>
      <c r="HGJ19" s="11"/>
      <c r="HGK19" s="11"/>
      <c r="HGL19" s="11"/>
      <c r="HGM19" s="11"/>
      <c r="HGN19" s="11"/>
      <c r="HGO19" s="11"/>
      <c r="HGP19" s="11"/>
      <c r="HGQ19" s="11"/>
      <c r="HGR19" s="11"/>
      <c r="HGS19" s="11"/>
      <c r="HGT19" s="11"/>
      <c r="HGU19" s="11"/>
      <c r="HGV19" s="11"/>
      <c r="HGW19" s="11"/>
      <c r="HGX19" s="11"/>
      <c r="HGY19" s="11"/>
      <c r="HGZ19" s="11"/>
      <c r="HHA19" s="11"/>
      <c r="HHB19" s="11"/>
      <c r="HHC19" s="11"/>
      <c r="HHD19" s="11"/>
      <c r="HHE19" s="11"/>
      <c r="HHF19" s="11"/>
      <c r="HHG19" s="11"/>
      <c r="HHH19" s="11"/>
      <c r="HHI19" s="11"/>
      <c r="HHJ19" s="11"/>
      <c r="HHK19" s="11"/>
      <c r="HHL19" s="11"/>
      <c r="HHM19" s="11"/>
      <c r="HHN19" s="11"/>
      <c r="HHO19" s="11"/>
      <c r="HHP19" s="11"/>
      <c r="HHQ19" s="11"/>
      <c r="HHR19" s="11"/>
      <c r="HHS19" s="11"/>
      <c r="HHT19" s="11"/>
      <c r="HHU19" s="11"/>
      <c r="HHV19" s="11"/>
      <c r="HHW19" s="11"/>
      <c r="HHX19" s="11"/>
      <c r="HHY19" s="11"/>
      <c r="HHZ19" s="11"/>
      <c r="HIA19" s="11"/>
      <c r="HIB19" s="11"/>
      <c r="HIC19" s="11"/>
      <c r="HID19" s="11"/>
      <c r="HIE19" s="11"/>
      <c r="HIF19" s="11"/>
      <c r="HIG19" s="11"/>
      <c r="HIH19" s="11"/>
      <c r="HII19" s="11"/>
      <c r="HIJ19" s="11"/>
      <c r="HIK19" s="11"/>
      <c r="HIL19" s="11"/>
      <c r="HIM19" s="11"/>
      <c r="HIN19" s="11"/>
      <c r="HIO19" s="11"/>
      <c r="HIP19" s="11"/>
      <c r="HIQ19" s="11"/>
      <c r="HIR19" s="11"/>
      <c r="HIS19" s="11"/>
      <c r="HIT19" s="11"/>
      <c r="HIU19" s="11"/>
      <c r="HIV19" s="11"/>
      <c r="HIW19" s="11"/>
      <c r="HIX19" s="11"/>
      <c r="HIY19" s="11"/>
      <c r="HIZ19" s="11"/>
      <c r="HJA19" s="11"/>
      <c r="HJB19" s="11"/>
      <c r="HJC19" s="11"/>
      <c r="HJD19" s="11"/>
      <c r="HJE19" s="11"/>
      <c r="HJF19" s="11"/>
      <c r="HJG19" s="11"/>
      <c r="HJH19" s="11"/>
      <c r="HJI19" s="11"/>
      <c r="HJJ19" s="11"/>
      <c r="HJK19" s="11"/>
      <c r="HJL19" s="11"/>
      <c r="HJM19" s="11"/>
      <c r="HJN19" s="11"/>
      <c r="HJO19" s="11"/>
      <c r="HJP19" s="11"/>
      <c r="HJQ19" s="11"/>
      <c r="HJR19" s="11"/>
      <c r="HJS19" s="11"/>
      <c r="HJT19" s="11"/>
      <c r="HJU19" s="11"/>
      <c r="HJV19" s="11"/>
      <c r="HJW19" s="11"/>
      <c r="HJX19" s="11"/>
      <c r="HJY19" s="11"/>
      <c r="HJZ19" s="11"/>
      <c r="HKA19" s="11"/>
      <c r="HKB19" s="11"/>
      <c r="HKC19" s="11"/>
      <c r="HKD19" s="11"/>
      <c r="HKE19" s="11"/>
      <c r="HKF19" s="11"/>
      <c r="HKG19" s="11"/>
      <c r="HKH19" s="11"/>
      <c r="HKI19" s="11"/>
      <c r="HKJ19" s="11"/>
      <c r="HKK19" s="11"/>
      <c r="HKL19" s="11"/>
      <c r="HKM19" s="11"/>
      <c r="HKN19" s="11"/>
      <c r="HKO19" s="11"/>
      <c r="HKP19" s="11"/>
      <c r="HKQ19" s="11"/>
      <c r="HKR19" s="11"/>
      <c r="HKS19" s="11"/>
      <c r="HKT19" s="11"/>
      <c r="HKU19" s="11"/>
      <c r="HKV19" s="11"/>
      <c r="HKW19" s="11"/>
      <c r="HKX19" s="11"/>
      <c r="HKY19" s="11"/>
      <c r="HKZ19" s="11"/>
      <c r="HLA19" s="11"/>
      <c r="HLB19" s="11"/>
      <c r="HLC19" s="11"/>
      <c r="HLD19" s="11"/>
      <c r="HLE19" s="11"/>
      <c r="HLF19" s="11"/>
      <c r="HLG19" s="11"/>
      <c r="HLH19" s="11"/>
      <c r="HLI19" s="11"/>
      <c r="HLJ19" s="11"/>
      <c r="HLK19" s="11"/>
      <c r="HLL19" s="11"/>
      <c r="HLM19" s="11"/>
      <c r="HLN19" s="11"/>
      <c r="HLO19" s="11"/>
      <c r="HLP19" s="11"/>
      <c r="HLQ19" s="11"/>
      <c r="HLR19" s="11"/>
      <c r="HLS19" s="11"/>
      <c r="HLT19" s="11"/>
      <c r="HLU19" s="11"/>
      <c r="HLV19" s="11"/>
      <c r="HLW19" s="11"/>
      <c r="HLX19" s="11"/>
      <c r="HLY19" s="11"/>
      <c r="HLZ19" s="11"/>
      <c r="HMA19" s="11"/>
      <c r="HMB19" s="11"/>
      <c r="HMC19" s="11"/>
      <c r="HMD19" s="11"/>
      <c r="HME19" s="11"/>
      <c r="HMF19" s="11"/>
      <c r="HMG19" s="11"/>
      <c r="HMH19" s="11"/>
      <c r="HMI19" s="11"/>
      <c r="HMJ19" s="11"/>
      <c r="HMK19" s="11"/>
      <c r="HML19" s="11"/>
      <c r="HMM19" s="11"/>
      <c r="HMN19" s="11"/>
      <c r="HMO19" s="11"/>
      <c r="HMP19" s="11"/>
      <c r="HMQ19" s="11"/>
      <c r="HMR19" s="11"/>
      <c r="HMS19" s="11"/>
      <c r="HMT19" s="11"/>
      <c r="HMU19" s="11"/>
      <c r="HMV19" s="11"/>
      <c r="HMW19" s="11"/>
      <c r="HMX19" s="11"/>
      <c r="HMY19" s="11"/>
      <c r="HMZ19" s="11"/>
      <c r="HNA19" s="11"/>
      <c r="HNB19" s="11"/>
      <c r="HNC19" s="11"/>
      <c r="HND19" s="11"/>
      <c r="HNE19" s="11"/>
      <c r="HNF19" s="11"/>
      <c r="HNG19" s="11"/>
      <c r="HNH19" s="11"/>
      <c r="HNI19" s="11"/>
      <c r="HNJ19" s="11"/>
      <c r="HNK19" s="11"/>
      <c r="HNL19" s="11"/>
      <c r="HNM19" s="11"/>
      <c r="HNN19" s="11"/>
      <c r="HNO19" s="11"/>
      <c r="HNP19" s="11"/>
      <c r="HNQ19" s="11"/>
      <c r="HNR19" s="11"/>
      <c r="HNS19" s="11"/>
      <c r="HNT19" s="11"/>
      <c r="HNU19" s="11"/>
      <c r="HNV19" s="11"/>
      <c r="HNW19" s="11"/>
      <c r="HNX19" s="11"/>
      <c r="HNY19" s="11"/>
      <c r="HNZ19" s="11"/>
      <c r="HOA19" s="11"/>
      <c r="HOB19" s="11"/>
      <c r="HOC19" s="11"/>
      <c r="HOD19" s="11"/>
      <c r="HOE19" s="11"/>
      <c r="HOF19" s="11"/>
      <c r="HOG19" s="11"/>
      <c r="HOH19" s="11"/>
      <c r="HOI19" s="11"/>
      <c r="HOJ19" s="11"/>
      <c r="HOK19" s="11"/>
      <c r="HOL19" s="11"/>
      <c r="HOM19" s="11"/>
      <c r="HON19" s="11"/>
      <c r="HOO19" s="11"/>
      <c r="HOP19" s="11"/>
      <c r="HOQ19" s="11"/>
      <c r="HOR19" s="11"/>
      <c r="HOS19" s="11"/>
      <c r="HOT19" s="11"/>
      <c r="HOU19" s="11"/>
      <c r="HOV19" s="11"/>
      <c r="HOW19" s="11"/>
      <c r="HOX19" s="11"/>
      <c r="HOY19" s="11"/>
      <c r="HOZ19" s="11"/>
      <c r="HPA19" s="11"/>
      <c r="HPB19" s="11"/>
      <c r="HPC19" s="11"/>
      <c r="HPD19" s="11"/>
      <c r="HPE19" s="11"/>
      <c r="HPF19" s="11"/>
      <c r="HPG19" s="11"/>
      <c r="HPH19" s="11"/>
      <c r="HPI19" s="11"/>
      <c r="HPJ19" s="11"/>
      <c r="HPK19" s="11"/>
      <c r="HPL19" s="11"/>
      <c r="HPM19" s="11"/>
      <c r="HPN19" s="11"/>
      <c r="HPO19" s="11"/>
      <c r="HPP19" s="11"/>
      <c r="HPQ19" s="11"/>
      <c r="HPR19" s="11"/>
      <c r="HPS19" s="11"/>
      <c r="HPT19" s="11"/>
      <c r="HPU19" s="11"/>
      <c r="HPV19" s="11"/>
      <c r="HPW19" s="11"/>
      <c r="HPX19" s="11"/>
      <c r="HPY19" s="11"/>
      <c r="HPZ19" s="11"/>
      <c r="HQA19" s="11"/>
      <c r="HQB19" s="11"/>
      <c r="HQC19" s="11"/>
      <c r="HQD19" s="11"/>
      <c r="HQE19" s="11"/>
      <c r="HQF19" s="11"/>
      <c r="HQG19" s="11"/>
      <c r="HQH19" s="11"/>
      <c r="HQI19" s="11"/>
      <c r="HQJ19" s="11"/>
      <c r="HQK19" s="11"/>
      <c r="HQL19" s="11"/>
      <c r="HQM19" s="11"/>
      <c r="HQN19" s="11"/>
      <c r="HQO19" s="11"/>
      <c r="HQP19" s="11"/>
      <c r="HQQ19" s="11"/>
      <c r="HQR19" s="11"/>
      <c r="HQS19" s="11"/>
      <c r="HQT19" s="11"/>
      <c r="HQU19" s="11"/>
      <c r="HQV19" s="11"/>
      <c r="HQW19" s="11"/>
      <c r="HQX19" s="11"/>
      <c r="HQY19" s="11"/>
      <c r="HQZ19" s="11"/>
      <c r="HRA19" s="11"/>
      <c r="HRB19" s="11"/>
      <c r="HRC19" s="11"/>
      <c r="HRD19" s="11"/>
      <c r="HRE19" s="11"/>
      <c r="HRF19" s="11"/>
      <c r="HRG19" s="11"/>
      <c r="HRH19" s="11"/>
      <c r="HRI19" s="11"/>
      <c r="HRJ19" s="11"/>
      <c r="HRK19" s="11"/>
      <c r="HRL19" s="11"/>
      <c r="HRM19" s="11"/>
      <c r="HRN19" s="11"/>
      <c r="HRO19" s="11"/>
      <c r="HRP19" s="11"/>
      <c r="HRQ19" s="11"/>
      <c r="HRR19" s="11"/>
      <c r="HRS19" s="11"/>
      <c r="HRT19" s="11"/>
      <c r="HRU19" s="11"/>
      <c r="HRV19" s="11"/>
      <c r="HRW19" s="11"/>
      <c r="HRX19" s="11"/>
      <c r="HRY19" s="11"/>
      <c r="HRZ19" s="11"/>
      <c r="HSA19" s="11"/>
      <c r="HSB19" s="11"/>
      <c r="HSC19" s="11"/>
      <c r="HSD19" s="11"/>
      <c r="HSE19" s="11"/>
      <c r="HSF19" s="11"/>
      <c r="HSG19" s="11"/>
      <c r="HSH19" s="11"/>
      <c r="HSI19" s="11"/>
      <c r="HSJ19" s="11"/>
      <c r="HSK19" s="11"/>
      <c r="HSL19" s="11"/>
      <c r="HSM19" s="11"/>
      <c r="HSN19" s="11"/>
      <c r="HSO19" s="11"/>
      <c r="HSP19" s="11"/>
      <c r="HSQ19" s="11"/>
      <c r="HSR19" s="11"/>
      <c r="HSS19" s="11"/>
      <c r="HST19" s="11"/>
      <c r="HSU19" s="11"/>
      <c r="HSV19" s="11"/>
      <c r="HSW19" s="11"/>
      <c r="HSX19" s="11"/>
      <c r="HSY19" s="11"/>
      <c r="HSZ19" s="11"/>
      <c r="HTA19" s="11"/>
      <c r="HTB19" s="11"/>
      <c r="HTC19" s="11"/>
      <c r="HTD19" s="11"/>
      <c r="HTE19" s="11"/>
      <c r="HTF19" s="11"/>
      <c r="HTG19" s="11"/>
      <c r="HTH19" s="11"/>
      <c r="HTI19" s="11"/>
      <c r="HTJ19" s="11"/>
      <c r="HTK19" s="11"/>
      <c r="HTL19" s="11"/>
      <c r="HTM19" s="11"/>
      <c r="HTN19" s="11"/>
      <c r="HTO19" s="11"/>
      <c r="HTP19" s="11"/>
      <c r="HTQ19" s="11"/>
      <c r="HTR19" s="11"/>
      <c r="HTS19" s="11"/>
      <c r="HTT19" s="11"/>
      <c r="HTU19" s="11"/>
      <c r="HTV19" s="11"/>
      <c r="HTW19" s="11"/>
      <c r="HTX19" s="11"/>
      <c r="HTY19" s="11"/>
      <c r="HTZ19" s="11"/>
      <c r="HUA19" s="11"/>
      <c r="HUB19" s="11"/>
      <c r="HUC19" s="11"/>
      <c r="HUD19" s="11"/>
      <c r="HUE19" s="11"/>
      <c r="HUF19" s="11"/>
      <c r="HUG19" s="11"/>
      <c r="HUH19" s="11"/>
      <c r="HUI19" s="11"/>
      <c r="HUJ19" s="11"/>
      <c r="HUK19" s="11"/>
      <c r="HUL19" s="11"/>
      <c r="HUM19" s="11"/>
      <c r="HUN19" s="11"/>
      <c r="HUO19" s="11"/>
      <c r="HUP19" s="11"/>
      <c r="HUQ19" s="11"/>
      <c r="HUR19" s="11"/>
      <c r="HUS19" s="11"/>
      <c r="HUT19" s="11"/>
      <c r="HUU19" s="11"/>
      <c r="HUV19" s="11"/>
      <c r="HUW19" s="11"/>
      <c r="HUX19" s="11"/>
      <c r="HUY19" s="11"/>
      <c r="HUZ19" s="11"/>
      <c r="HVA19" s="11"/>
      <c r="HVB19" s="11"/>
      <c r="HVC19" s="11"/>
      <c r="HVD19" s="11"/>
      <c r="HVE19" s="11"/>
      <c r="HVF19" s="11"/>
      <c r="HVG19" s="11"/>
      <c r="HVH19" s="11"/>
      <c r="HVI19" s="11"/>
      <c r="HVJ19" s="11"/>
      <c r="HVK19" s="11"/>
      <c r="HVL19" s="11"/>
      <c r="HVM19" s="11"/>
      <c r="HVN19" s="11"/>
      <c r="HVO19" s="11"/>
      <c r="HVP19" s="11"/>
      <c r="HVQ19" s="11"/>
      <c r="HVR19" s="11"/>
      <c r="HVS19" s="11"/>
      <c r="HVT19" s="11"/>
      <c r="HVU19" s="11"/>
      <c r="HVV19" s="11"/>
      <c r="HVW19" s="11"/>
      <c r="HVX19" s="11"/>
      <c r="HVY19" s="11"/>
      <c r="HVZ19" s="11"/>
      <c r="HWA19" s="11"/>
      <c r="HWB19" s="11"/>
      <c r="HWC19" s="11"/>
      <c r="HWD19" s="11"/>
      <c r="HWE19" s="11"/>
      <c r="HWF19" s="11"/>
      <c r="HWG19" s="11"/>
      <c r="HWH19" s="11"/>
      <c r="HWI19" s="11"/>
      <c r="HWJ19" s="11"/>
      <c r="HWK19" s="11"/>
      <c r="HWL19" s="11"/>
      <c r="HWM19" s="11"/>
      <c r="HWN19" s="11"/>
      <c r="HWO19" s="11"/>
      <c r="HWP19" s="11"/>
      <c r="HWQ19" s="11"/>
      <c r="HWR19" s="11"/>
      <c r="HWS19" s="11"/>
      <c r="HWT19" s="11"/>
      <c r="HWU19" s="11"/>
      <c r="HWV19" s="11"/>
      <c r="HWW19" s="11"/>
      <c r="HWX19" s="11"/>
      <c r="HWY19" s="11"/>
      <c r="HWZ19" s="11"/>
      <c r="HXA19" s="11"/>
      <c r="HXB19" s="11"/>
      <c r="HXC19" s="11"/>
      <c r="HXD19" s="11"/>
      <c r="HXE19" s="11"/>
      <c r="HXF19" s="11"/>
      <c r="HXG19" s="11"/>
      <c r="HXH19" s="11"/>
      <c r="HXI19" s="11"/>
      <c r="HXJ19" s="11"/>
      <c r="HXK19" s="11"/>
      <c r="HXL19" s="11"/>
      <c r="HXM19" s="11"/>
      <c r="HXN19" s="11"/>
      <c r="HXO19" s="11"/>
      <c r="HXP19" s="11"/>
      <c r="HXQ19" s="11"/>
      <c r="HXR19" s="11"/>
      <c r="HXS19" s="11"/>
      <c r="HXT19" s="11"/>
      <c r="HXU19" s="11"/>
      <c r="HXV19" s="11"/>
      <c r="HXW19" s="11"/>
      <c r="HXX19" s="11"/>
      <c r="HXY19" s="11"/>
      <c r="HXZ19" s="11"/>
      <c r="HYA19" s="11"/>
      <c r="HYB19" s="11"/>
      <c r="HYC19" s="11"/>
      <c r="HYD19" s="11"/>
      <c r="HYE19" s="11"/>
      <c r="HYF19" s="11"/>
      <c r="HYG19" s="11"/>
      <c r="HYH19" s="11"/>
      <c r="HYI19" s="11"/>
      <c r="HYJ19" s="11"/>
      <c r="HYK19" s="11"/>
      <c r="HYL19" s="11"/>
      <c r="HYM19" s="11"/>
      <c r="HYN19" s="11"/>
      <c r="HYO19" s="11"/>
      <c r="HYP19" s="11"/>
      <c r="HYQ19" s="11"/>
      <c r="HYR19" s="11"/>
      <c r="HYS19" s="11"/>
      <c r="HYT19" s="11"/>
      <c r="HYU19" s="11"/>
      <c r="HYV19" s="11"/>
      <c r="HYW19" s="11"/>
      <c r="HYX19" s="11"/>
      <c r="HYY19" s="11"/>
      <c r="HYZ19" s="11"/>
      <c r="HZA19" s="11"/>
      <c r="HZB19" s="11"/>
      <c r="HZC19" s="11"/>
      <c r="HZD19" s="11"/>
      <c r="HZE19" s="11"/>
      <c r="HZF19" s="11"/>
      <c r="HZG19" s="11"/>
      <c r="HZH19" s="11"/>
      <c r="HZI19" s="11"/>
      <c r="HZJ19" s="11"/>
      <c r="HZK19" s="11"/>
      <c r="HZL19" s="11"/>
      <c r="HZM19" s="11"/>
      <c r="HZN19" s="11"/>
      <c r="HZO19" s="11"/>
      <c r="HZP19" s="11"/>
      <c r="HZQ19" s="11"/>
      <c r="HZR19" s="11"/>
      <c r="HZS19" s="11"/>
      <c r="HZT19" s="11"/>
      <c r="HZU19" s="11"/>
      <c r="HZV19" s="11"/>
      <c r="HZW19" s="11"/>
      <c r="HZX19" s="11"/>
      <c r="HZY19" s="11"/>
      <c r="HZZ19" s="11"/>
      <c r="IAA19" s="11"/>
      <c r="IAB19" s="11"/>
      <c r="IAC19" s="11"/>
      <c r="IAD19" s="11"/>
      <c r="IAE19" s="11"/>
      <c r="IAF19" s="11"/>
      <c r="IAG19" s="11"/>
      <c r="IAH19" s="11"/>
      <c r="IAI19" s="11"/>
      <c r="IAJ19" s="11"/>
      <c r="IAK19" s="11"/>
      <c r="IAL19" s="11"/>
      <c r="IAM19" s="11"/>
      <c r="IAN19" s="11"/>
      <c r="IAO19" s="11"/>
      <c r="IAP19" s="11"/>
      <c r="IAQ19" s="11"/>
      <c r="IAR19" s="11"/>
      <c r="IAS19" s="11"/>
      <c r="IAT19" s="11"/>
      <c r="IAU19" s="11"/>
      <c r="IAV19" s="11"/>
      <c r="IAW19" s="11"/>
      <c r="IAX19" s="11"/>
      <c r="IAY19" s="11"/>
      <c r="IAZ19" s="11"/>
      <c r="IBA19" s="11"/>
      <c r="IBB19" s="11"/>
      <c r="IBC19" s="11"/>
      <c r="IBD19" s="11"/>
      <c r="IBE19" s="11"/>
      <c r="IBF19" s="11"/>
      <c r="IBG19" s="11"/>
      <c r="IBH19" s="11"/>
      <c r="IBI19" s="11"/>
      <c r="IBJ19" s="11"/>
      <c r="IBK19" s="11"/>
      <c r="IBL19" s="11"/>
      <c r="IBM19" s="11"/>
      <c r="IBN19" s="11"/>
      <c r="IBO19" s="11"/>
      <c r="IBP19" s="11"/>
      <c r="IBQ19" s="11"/>
      <c r="IBR19" s="11"/>
      <c r="IBS19" s="11"/>
      <c r="IBT19" s="11"/>
      <c r="IBU19" s="11"/>
      <c r="IBV19" s="11"/>
      <c r="IBW19" s="11"/>
      <c r="IBX19" s="11"/>
      <c r="IBY19" s="11"/>
      <c r="IBZ19" s="11"/>
      <c r="ICA19" s="11"/>
      <c r="ICB19" s="11"/>
      <c r="ICC19" s="11"/>
      <c r="ICD19" s="11"/>
      <c r="ICE19" s="11"/>
      <c r="ICF19" s="11"/>
      <c r="ICG19" s="11"/>
      <c r="ICH19" s="11"/>
      <c r="ICI19" s="11"/>
      <c r="ICJ19" s="11"/>
      <c r="ICK19" s="11"/>
      <c r="ICL19" s="11"/>
      <c r="ICM19" s="11"/>
      <c r="ICN19" s="11"/>
      <c r="ICO19" s="11"/>
      <c r="ICP19" s="11"/>
      <c r="ICQ19" s="11"/>
      <c r="ICR19" s="11"/>
      <c r="ICS19" s="11"/>
      <c r="ICT19" s="11"/>
      <c r="ICU19" s="11"/>
      <c r="ICV19" s="11"/>
      <c r="ICW19" s="11"/>
      <c r="ICX19" s="11"/>
      <c r="ICY19" s="11"/>
      <c r="ICZ19" s="11"/>
      <c r="IDA19" s="11"/>
      <c r="IDB19" s="11"/>
      <c r="IDC19" s="11"/>
      <c r="IDD19" s="11"/>
      <c r="IDE19" s="11"/>
      <c r="IDF19" s="11"/>
      <c r="IDG19" s="11"/>
      <c r="IDH19" s="11"/>
      <c r="IDI19" s="11"/>
      <c r="IDJ19" s="11"/>
      <c r="IDK19" s="11"/>
      <c r="IDL19" s="11"/>
      <c r="IDM19" s="11"/>
      <c r="IDN19" s="11"/>
      <c r="IDO19" s="11"/>
      <c r="IDP19" s="11"/>
      <c r="IDQ19" s="11"/>
      <c r="IDR19" s="11"/>
      <c r="IDS19" s="11"/>
      <c r="IDT19" s="11"/>
      <c r="IDU19" s="11"/>
      <c r="IDV19" s="11"/>
      <c r="IDW19" s="11"/>
      <c r="IDX19" s="11"/>
      <c r="IDY19" s="11"/>
      <c r="IDZ19" s="11"/>
      <c r="IEA19" s="11"/>
      <c r="IEB19" s="11"/>
      <c r="IEC19" s="11"/>
      <c r="IED19" s="11"/>
      <c r="IEE19" s="11"/>
      <c r="IEF19" s="11"/>
      <c r="IEG19" s="11"/>
      <c r="IEH19" s="11"/>
      <c r="IEI19" s="11"/>
      <c r="IEJ19" s="11"/>
      <c r="IEK19" s="11"/>
      <c r="IEL19" s="11"/>
      <c r="IEM19" s="11"/>
      <c r="IEN19" s="11"/>
      <c r="IEO19" s="11"/>
      <c r="IEP19" s="11"/>
      <c r="IEQ19" s="11"/>
      <c r="IER19" s="11"/>
      <c r="IES19" s="11"/>
      <c r="IET19" s="11"/>
      <c r="IEU19" s="11"/>
      <c r="IEV19" s="11"/>
      <c r="IEW19" s="11"/>
      <c r="IEX19" s="11"/>
      <c r="IEY19" s="11"/>
      <c r="IEZ19" s="11"/>
      <c r="IFA19" s="11"/>
      <c r="IFB19" s="11"/>
      <c r="IFC19" s="11"/>
      <c r="IFD19" s="11"/>
      <c r="IFE19" s="11"/>
      <c r="IFF19" s="11"/>
      <c r="IFG19" s="11"/>
      <c r="IFH19" s="11"/>
      <c r="IFI19" s="11"/>
      <c r="IFJ19" s="11"/>
      <c r="IFK19" s="11"/>
      <c r="IFL19" s="11"/>
      <c r="IFM19" s="11"/>
      <c r="IFN19" s="11"/>
      <c r="IFO19" s="11"/>
      <c r="IFP19" s="11"/>
      <c r="IFQ19" s="11"/>
      <c r="IFR19" s="11"/>
      <c r="IFS19" s="11"/>
      <c r="IFT19" s="11"/>
      <c r="IFU19" s="11"/>
      <c r="IFV19" s="11"/>
      <c r="IFW19" s="11"/>
      <c r="IFX19" s="11"/>
      <c r="IFY19" s="11"/>
      <c r="IFZ19" s="11"/>
      <c r="IGA19" s="11"/>
      <c r="IGB19" s="11"/>
      <c r="IGC19" s="11"/>
      <c r="IGD19" s="11"/>
      <c r="IGE19" s="11"/>
      <c r="IGF19" s="11"/>
      <c r="IGG19" s="11"/>
      <c r="IGH19" s="11"/>
      <c r="IGI19" s="11"/>
      <c r="IGJ19" s="11"/>
      <c r="IGK19" s="11"/>
      <c r="IGL19" s="11"/>
      <c r="IGM19" s="11"/>
      <c r="IGN19" s="11"/>
      <c r="IGO19" s="11"/>
      <c r="IGP19" s="11"/>
      <c r="IGQ19" s="11"/>
      <c r="IGR19" s="11"/>
      <c r="IGS19" s="11"/>
      <c r="IGT19" s="11"/>
      <c r="IGU19" s="11"/>
      <c r="IGV19" s="11"/>
      <c r="IGW19" s="11"/>
      <c r="IGX19" s="11"/>
      <c r="IGY19" s="11"/>
      <c r="IGZ19" s="11"/>
      <c r="IHA19" s="11"/>
      <c r="IHB19" s="11"/>
      <c r="IHC19" s="11"/>
      <c r="IHD19" s="11"/>
      <c r="IHE19" s="11"/>
      <c r="IHF19" s="11"/>
      <c r="IHG19" s="11"/>
      <c r="IHH19" s="11"/>
      <c r="IHI19" s="11"/>
      <c r="IHJ19" s="11"/>
      <c r="IHK19" s="11"/>
      <c r="IHL19" s="11"/>
      <c r="IHM19" s="11"/>
      <c r="IHN19" s="11"/>
      <c r="IHO19" s="11"/>
      <c r="IHP19" s="11"/>
      <c r="IHQ19" s="11"/>
      <c r="IHR19" s="11"/>
      <c r="IHS19" s="11"/>
      <c r="IHT19" s="11"/>
      <c r="IHU19" s="11"/>
      <c r="IHV19" s="11"/>
      <c r="IHW19" s="11"/>
      <c r="IHX19" s="11"/>
      <c r="IHY19" s="11"/>
      <c r="IHZ19" s="11"/>
      <c r="IIA19" s="11"/>
      <c r="IIB19" s="11"/>
      <c r="IIC19" s="11"/>
      <c r="IID19" s="11"/>
      <c r="IIE19" s="11"/>
      <c r="IIF19" s="11"/>
      <c r="IIG19" s="11"/>
      <c r="IIH19" s="11"/>
      <c r="III19" s="11"/>
      <c r="IIJ19" s="11"/>
      <c r="IIK19" s="11"/>
      <c r="IIL19" s="11"/>
      <c r="IIM19" s="11"/>
      <c r="IIN19" s="11"/>
      <c r="IIO19" s="11"/>
      <c r="IIP19" s="11"/>
      <c r="IIQ19" s="11"/>
      <c r="IIR19" s="11"/>
      <c r="IIS19" s="11"/>
      <c r="IIT19" s="11"/>
      <c r="IIU19" s="11"/>
      <c r="IIV19" s="11"/>
      <c r="IIW19" s="11"/>
      <c r="IIX19" s="11"/>
      <c r="IIY19" s="11"/>
      <c r="IIZ19" s="11"/>
      <c r="IJA19" s="11"/>
      <c r="IJB19" s="11"/>
      <c r="IJC19" s="11"/>
      <c r="IJD19" s="11"/>
      <c r="IJE19" s="11"/>
      <c r="IJF19" s="11"/>
      <c r="IJG19" s="11"/>
      <c r="IJH19" s="11"/>
      <c r="IJI19" s="11"/>
      <c r="IJJ19" s="11"/>
      <c r="IJK19" s="11"/>
      <c r="IJL19" s="11"/>
      <c r="IJM19" s="11"/>
      <c r="IJN19" s="11"/>
      <c r="IJO19" s="11"/>
      <c r="IJP19" s="11"/>
      <c r="IJQ19" s="11"/>
      <c r="IJR19" s="11"/>
      <c r="IJS19" s="11"/>
      <c r="IJT19" s="11"/>
      <c r="IJU19" s="11"/>
      <c r="IJV19" s="11"/>
      <c r="IJW19" s="11"/>
      <c r="IJX19" s="11"/>
      <c r="IJY19" s="11"/>
      <c r="IJZ19" s="11"/>
      <c r="IKA19" s="11"/>
      <c r="IKB19" s="11"/>
      <c r="IKC19" s="11"/>
      <c r="IKD19" s="11"/>
      <c r="IKE19" s="11"/>
      <c r="IKF19" s="11"/>
      <c r="IKG19" s="11"/>
      <c r="IKH19" s="11"/>
      <c r="IKI19" s="11"/>
      <c r="IKJ19" s="11"/>
      <c r="IKK19" s="11"/>
      <c r="IKL19" s="11"/>
      <c r="IKM19" s="11"/>
      <c r="IKN19" s="11"/>
      <c r="IKO19" s="11"/>
      <c r="IKP19" s="11"/>
      <c r="IKQ19" s="11"/>
      <c r="IKR19" s="11"/>
      <c r="IKS19" s="11"/>
      <c r="IKT19" s="11"/>
      <c r="IKU19" s="11"/>
      <c r="IKV19" s="11"/>
      <c r="IKW19" s="11"/>
      <c r="IKX19" s="11"/>
      <c r="IKY19" s="11"/>
      <c r="IKZ19" s="11"/>
      <c r="ILA19" s="11"/>
      <c r="ILB19" s="11"/>
      <c r="ILC19" s="11"/>
      <c r="ILD19" s="11"/>
      <c r="ILE19" s="11"/>
      <c r="ILF19" s="11"/>
      <c r="ILG19" s="11"/>
      <c r="ILH19" s="11"/>
      <c r="ILI19" s="11"/>
      <c r="ILJ19" s="11"/>
      <c r="ILK19" s="11"/>
      <c r="ILL19" s="11"/>
      <c r="ILM19" s="11"/>
      <c r="ILN19" s="11"/>
      <c r="ILO19" s="11"/>
      <c r="ILP19" s="11"/>
      <c r="ILQ19" s="11"/>
      <c r="ILR19" s="11"/>
      <c r="ILS19" s="11"/>
      <c r="ILT19" s="11"/>
      <c r="ILU19" s="11"/>
      <c r="ILV19" s="11"/>
      <c r="ILW19" s="11"/>
      <c r="ILX19" s="11"/>
      <c r="ILY19" s="11"/>
      <c r="ILZ19" s="11"/>
      <c r="IMA19" s="11"/>
      <c r="IMB19" s="11"/>
      <c r="IMC19" s="11"/>
      <c r="IMD19" s="11"/>
      <c r="IME19" s="11"/>
      <c r="IMF19" s="11"/>
      <c r="IMG19" s="11"/>
      <c r="IMH19" s="11"/>
      <c r="IMI19" s="11"/>
      <c r="IMJ19" s="11"/>
      <c r="IMK19" s="11"/>
      <c r="IML19" s="11"/>
      <c r="IMM19" s="11"/>
      <c r="IMN19" s="11"/>
      <c r="IMO19" s="11"/>
      <c r="IMP19" s="11"/>
      <c r="IMQ19" s="11"/>
      <c r="IMR19" s="11"/>
      <c r="IMS19" s="11"/>
      <c r="IMT19" s="11"/>
      <c r="IMU19" s="11"/>
      <c r="IMV19" s="11"/>
      <c r="IMW19" s="11"/>
      <c r="IMX19" s="11"/>
      <c r="IMY19" s="11"/>
      <c r="IMZ19" s="11"/>
      <c r="INA19" s="11"/>
      <c r="INB19" s="11"/>
      <c r="INC19" s="11"/>
      <c r="IND19" s="11"/>
      <c r="INE19" s="11"/>
      <c r="INF19" s="11"/>
      <c r="ING19" s="11"/>
      <c r="INH19" s="11"/>
      <c r="INI19" s="11"/>
      <c r="INJ19" s="11"/>
      <c r="INK19" s="11"/>
      <c r="INL19" s="11"/>
      <c r="INM19" s="11"/>
      <c r="INN19" s="11"/>
      <c r="INO19" s="11"/>
      <c r="INP19" s="11"/>
      <c r="INQ19" s="11"/>
      <c r="INR19" s="11"/>
      <c r="INS19" s="11"/>
      <c r="INT19" s="11"/>
      <c r="INU19" s="11"/>
      <c r="INV19" s="11"/>
      <c r="INW19" s="11"/>
      <c r="INX19" s="11"/>
      <c r="INY19" s="11"/>
      <c r="INZ19" s="11"/>
      <c r="IOA19" s="11"/>
      <c r="IOB19" s="11"/>
      <c r="IOC19" s="11"/>
      <c r="IOD19" s="11"/>
      <c r="IOE19" s="11"/>
      <c r="IOF19" s="11"/>
      <c r="IOG19" s="11"/>
      <c r="IOH19" s="11"/>
      <c r="IOI19" s="11"/>
      <c r="IOJ19" s="11"/>
      <c r="IOK19" s="11"/>
      <c r="IOL19" s="11"/>
      <c r="IOM19" s="11"/>
      <c r="ION19" s="11"/>
      <c r="IOO19" s="11"/>
      <c r="IOP19" s="11"/>
      <c r="IOQ19" s="11"/>
      <c r="IOR19" s="11"/>
      <c r="IOS19" s="11"/>
      <c r="IOT19" s="11"/>
      <c r="IOU19" s="11"/>
      <c r="IOV19" s="11"/>
      <c r="IOW19" s="11"/>
      <c r="IOX19" s="11"/>
      <c r="IOY19" s="11"/>
      <c r="IOZ19" s="11"/>
      <c r="IPA19" s="11"/>
      <c r="IPB19" s="11"/>
      <c r="IPC19" s="11"/>
      <c r="IPD19" s="11"/>
      <c r="IPE19" s="11"/>
      <c r="IPF19" s="11"/>
      <c r="IPG19" s="11"/>
      <c r="IPH19" s="11"/>
      <c r="IPI19" s="11"/>
      <c r="IPJ19" s="11"/>
      <c r="IPK19" s="11"/>
      <c r="IPL19" s="11"/>
      <c r="IPM19" s="11"/>
      <c r="IPN19" s="11"/>
      <c r="IPO19" s="11"/>
      <c r="IPP19" s="11"/>
      <c r="IPQ19" s="11"/>
      <c r="IPR19" s="11"/>
      <c r="IPS19" s="11"/>
      <c r="IPT19" s="11"/>
      <c r="IPU19" s="11"/>
      <c r="IPV19" s="11"/>
      <c r="IPW19" s="11"/>
      <c r="IPX19" s="11"/>
      <c r="IPY19" s="11"/>
      <c r="IPZ19" s="11"/>
      <c r="IQA19" s="11"/>
      <c r="IQB19" s="11"/>
      <c r="IQC19" s="11"/>
      <c r="IQD19" s="11"/>
      <c r="IQE19" s="11"/>
      <c r="IQF19" s="11"/>
      <c r="IQG19" s="11"/>
      <c r="IQH19" s="11"/>
      <c r="IQI19" s="11"/>
      <c r="IQJ19" s="11"/>
      <c r="IQK19" s="11"/>
      <c r="IQL19" s="11"/>
      <c r="IQM19" s="11"/>
      <c r="IQN19" s="11"/>
      <c r="IQO19" s="11"/>
      <c r="IQP19" s="11"/>
      <c r="IQQ19" s="11"/>
      <c r="IQR19" s="11"/>
      <c r="IQS19" s="11"/>
      <c r="IQT19" s="11"/>
      <c r="IQU19" s="11"/>
      <c r="IQV19" s="11"/>
      <c r="IQW19" s="11"/>
      <c r="IQX19" s="11"/>
      <c r="IQY19" s="11"/>
      <c r="IQZ19" s="11"/>
      <c r="IRA19" s="11"/>
      <c r="IRB19" s="11"/>
      <c r="IRC19" s="11"/>
      <c r="IRD19" s="11"/>
      <c r="IRE19" s="11"/>
      <c r="IRF19" s="11"/>
      <c r="IRG19" s="11"/>
      <c r="IRH19" s="11"/>
      <c r="IRI19" s="11"/>
      <c r="IRJ19" s="11"/>
      <c r="IRK19" s="11"/>
      <c r="IRL19" s="11"/>
      <c r="IRM19" s="11"/>
      <c r="IRN19" s="11"/>
      <c r="IRO19" s="11"/>
      <c r="IRP19" s="11"/>
      <c r="IRQ19" s="11"/>
      <c r="IRR19" s="11"/>
      <c r="IRS19" s="11"/>
      <c r="IRT19" s="11"/>
      <c r="IRU19" s="11"/>
      <c r="IRV19" s="11"/>
      <c r="IRW19" s="11"/>
      <c r="IRX19" s="11"/>
      <c r="IRY19" s="11"/>
      <c r="IRZ19" s="11"/>
      <c r="ISA19" s="11"/>
      <c r="ISB19" s="11"/>
      <c r="ISC19" s="11"/>
      <c r="ISD19" s="11"/>
      <c r="ISE19" s="11"/>
      <c r="ISF19" s="11"/>
      <c r="ISG19" s="11"/>
      <c r="ISH19" s="11"/>
      <c r="ISI19" s="11"/>
      <c r="ISJ19" s="11"/>
      <c r="ISK19" s="11"/>
      <c r="ISL19" s="11"/>
      <c r="ISM19" s="11"/>
      <c r="ISN19" s="11"/>
      <c r="ISO19" s="11"/>
      <c r="ISP19" s="11"/>
      <c r="ISQ19" s="11"/>
      <c r="ISR19" s="11"/>
      <c r="ISS19" s="11"/>
      <c r="IST19" s="11"/>
      <c r="ISU19" s="11"/>
      <c r="ISV19" s="11"/>
      <c r="ISW19" s="11"/>
      <c r="ISX19" s="11"/>
      <c r="ISY19" s="11"/>
      <c r="ISZ19" s="11"/>
      <c r="ITA19" s="11"/>
      <c r="ITB19" s="11"/>
      <c r="ITC19" s="11"/>
      <c r="ITD19" s="11"/>
      <c r="ITE19" s="11"/>
      <c r="ITF19" s="11"/>
      <c r="ITG19" s="11"/>
      <c r="ITH19" s="11"/>
      <c r="ITI19" s="11"/>
      <c r="ITJ19" s="11"/>
      <c r="ITK19" s="11"/>
      <c r="ITL19" s="11"/>
      <c r="ITM19" s="11"/>
      <c r="ITN19" s="11"/>
      <c r="ITO19" s="11"/>
      <c r="ITP19" s="11"/>
      <c r="ITQ19" s="11"/>
      <c r="ITR19" s="11"/>
      <c r="ITS19" s="11"/>
      <c r="ITT19" s="11"/>
      <c r="ITU19" s="11"/>
      <c r="ITV19" s="11"/>
      <c r="ITW19" s="11"/>
      <c r="ITX19" s="11"/>
      <c r="ITY19" s="11"/>
      <c r="ITZ19" s="11"/>
      <c r="IUA19" s="11"/>
      <c r="IUB19" s="11"/>
      <c r="IUC19" s="11"/>
      <c r="IUD19" s="11"/>
      <c r="IUE19" s="11"/>
      <c r="IUF19" s="11"/>
      <c r="IUG19" s="11"/>
      <c r="IUH19" s="11"/>
      <c r="IUI19" s="11"/>
      <c r="IUJ19" s="11"/>
      <c r="IUK19" s="11"/>
      <c r="IUL19" s="11"/>
      <c r="IUM19" s="11"/>
      <c r="IUN19" s="11"/>
      <c r="IUO19" s="11"/>
      <c r="IUP19" s="11"/>
      <c r="IUQ19" s="11"/>
      <c r="IUR19" s="11"/>
      <c r="IUS19" s="11"/>
      <c r="IUT19" s="11"/>
      <c r="IUU19" s="11"/>
      <c r="IUV19" s="11"/>
      <c r="IUW19" s="11"/>
      <c r="IUX19" s="11"/>
      <c r="IUY19" s="11"/>
      <c r="IUZ19" s="11"/>
      <c r="IVA19" s="11"/>
      <c r="IVB19" s="11"/>
      <c r="IVC19" s="11"/>
      <c r="IVD19" s="11"/>
      <c r="IVE19" s="11"/>
      <c r="IVF19" s="11"/>
      <c r="IVG19" s="11"/>
      <c r="IVH19" s="11"/>
      <c r="IVI19" s="11"/>
      <c r="IVJ19" s="11"/>
      <c r="IVK19" s="11"/>
      <c r="IVL19" s="11"/>
      <c r="IVM19" s="11"/>
      <c r="IVN19" s="11"/>
      <c r="IVO19" s="11"/>
      <c r="IVP19" s="11"/>
      <c r="IVQ19" s="11"/>
      <c r="IVR19" s="11"/>
      <c r="IVS19" s="11"/>
      <c r="IVT19" s="11"/>
      <c r="IVU19" s="11"/>
      <c r="IVV19" s="11"/>
      <c r="IVW19" s="11"/>
      <c r="IVX19" s="11"/>
      <c r="IVY19" s="11"/>
      <c r="IVZ19" s="11"/>
      <c r="IWA19" s="11"/>
      <c r="IWB19" s="11"/>
      <c r="IWC19" s="11"/>
      <c r="IWD19" s="11"/>
      <c r="IWE19" s="11"/>
      <c r="IWF19" s="11"/>
      <c r="IWG19" s="11"/>
      <c r="IWH19" s="11"/>
      <c r="IWI19" s="11"/>
      <c r="IWJ19" s="11"/>
      <c r="IWK19" s="11"/>
      <c r="IWL19" s="11"/>
      <c r="IWM19" s="11"/>
      <c r="IWN19" s="11"/>
      <c r="IWO19" s="11"/>
      <c r="IWP19" s="11"/>
      <c r="IWQ19" s="11"/>
      <c r="IWR19" s="11"/>
      <c r="IWS19" s="11"/>
      <c r="IWT19" s="11"/>
      <c r="IWU19" s="11"/>
      <c r="IWV19" s="11"/>
      <c r="IWW19" s="11"/>
      <c r="IWX19" s="11"/>
      <c r="IWY19" s="11"/>
      <c r="IWZ19" s="11"/>
      <c r="IXA19" s="11"/>
      <c r="IXB19" s="11"/>
      <c r="IXC19" s="11"/>
      <c r="IXD19" s="11"/>
      <c r="IXE19" s="11"/>
      <c r="IXF19" s="11"/>
      <c r="IXG19" s="11"/>
      <c r="IXH19" s="11"/>
      <c r="IXI19" s="11"/>
      <c r="IXJ19" s="11"/>
      <c r="IXK19" s="11"/>
      <c r="IXL19" s="11"/>
      <c r="IXM19" s="11"/>
      <c r="IXN19" s="11"/>
      <c r="IXO19" s="11"/>
      <c r="IXP19" s="11"/>
      <c r="IXQ19" s="11"/>
      <c r="IXR19" s="11"/>
      <c r="IXS19" s="11"/>
      <c r="IXT19" s="11"/>
      <c r="IXU19" s="11"/>
      <c r="IXV19" s="11"/>
      <c r="IXW19" s="11"/>
      <c r="IXX19" s="11"/>
      <c r="IXY19" s="11"/>
      <c r="IXZ19" s="11"/>
      <c r="IYA19" s="11"/>
      <c r="IYB19" s="11"/>
      <c r="IYC19" s="11"/>
      <c r="IYD19" s="11"/>
      <c r="IYE19" s="11"/>
      <c r="IYF19" s="11"/>
      <c r="IYG19" s="11"/>
      <c r="IYH19" s="11"/>
      <c r="IYI19" s="11"/>
      <c r="IYJ19" s="11"/>
      <c r="IYK19" s="11"/>
      <c r="IYL19" s="11"/>
      <c r="IYM19" s="11"/>
      <c r="IYN19" s="11"/>
      <c r="IYO19" s="11"/>
      <c r="IYP19" s="11"/>
      <c r="IYQ19" s="11"/>
      <c r="IYR19" s="11"/>
      <c r="IYS19" s="11"/>
      <c r="IYT19" s="11"/>
      <c r="IYU19" s="11"/>
      <c r="IYV19" s="11"/>
      <c r="IYW19" s="11"/>
      <c r="IYX19" s="11"/>
      <c r="IYY19" s="11"/>
      <c r="IYZ19" s="11"/>
      <c r="IZA19" s="11"/>
      <c r="IZB19" s="11"/>
      <c r="IZC19" s="11"/>
      <c r="IZD19" s="11"/>
      <c r="IZE19" s="11"/>
      <c r="IZF19" s="11"/>
      <c r="IZG19" s="11"/>
      <c r="IZH19" s="11"/>
      <c r="IZI19" s="11"/>
      <c r="IZJ19" s="11"/>
      <c r="IZK19" s="11"/>
      <c r="IZL19" s="11"/>
      <c r="IZM19" s="11"/>
      <c r="IZN19" s="11"/>
      <c r="IZO19" s="11"/>
      <c r="IZP19" s="11"/>
      <c r="IZQ19" s="11"/>
      <c r="IZR19" s="11"/>
      <c r="IZS19" s="11"/>
      <c r="IZT19" s="11"/>
      <c r="IZU19" s="11"/>
      <c r="IZV19" s="11"/>
      <c r="IZW19" s="11"/>
      <c r="IZX19" s="11"/>
      <c r="IZY19" s="11"/>
      <c r="IZZ19" s="11"/>
      <c r="JAA19" s="11"/>
      <c r="JAB19" s="11"/>
      <c r="JAC19" s="11"/>
      <c r="JAD19" s="11"/>
      <c r="JAE19" s="11"/>
      <c r="JAF19" s="11"/>
      <c r="JAG19" s="11"/>
      <c r="JAH19" s="11"/>
      <c r="JAI19" s="11"/>
      <c r="JAJ19" s="11"/>
      <c r="JAK19" s="11"/>
      <c r="JAL19" s="11"/>
      <c r="JAM19" s="11"/>
      <c r="JAN19" s="11"/>
      <c r="JAO19" s="11"/>
      <c r="JAP19" s="11"/>
      <c r="JAQ19" s="11"/>
      <c r="JAR19" s="11"/>
      <c r="JAS19" s="11"/>
      <c r="JAT19" s="11"/>
      <c r="JAU19" s="11"/>
      <c r="JAV19" s="11"/>
      <c r="JAW19" s="11"/>
      <c r="JAX19" s="11"/>
      <c r="JAY19" s="11"/>
      <c r="JAZ19" s="11"/>
      <c r="JBA19" s="11"/>
      <c r="JBB19" s="11"/>
      <c r="JBC19" s="11"/>
      <c r="JBD19" s="11"/>
      <c r="JBE19" s="11"/>
      <c r="JBF19" s="11"/>
      <c r="JBG19" s="11"/>
      <c r="JBH19" s="11"/>
      <c r="JBI19" s="11"/>
      <c r="JBJ19" s="11"/>
      <c r="JBK19" s="11"/>
      <c r="JBL19" s="11"/>
      <c r="JBM19" s="11"/>
      <c r="JBN19" s="11"/>
      <c r="JBO19" s="11"/>
      <c r="JBP19" s="11"/>
      <c r="JBQ19" s="11"/>
      <c r="JBR19" s="11"/>
      <c r="JBS19" s="11"/>
      <c r="JBT19" s="11"/>
      <c r="JBU19" s="11"/>
      <c r="JBV19" s="11"/>
      <c r="JBW19" s="11"/>
      <c r="JBX19" s="11"/>
      <c r="JBY19" s="11"/>
      <c r="JBZ19" s="11"/>
      <c r="JCA19" s="11"/>
      <c r="JCB19" s="11"/>
      <c r="JCC19" s="11"/>
      <c r="JCD19" s="11"/>
      <c r="JCE19" s="11"/>
      <c r="JCF19" s="11"/>
      <c r="JCG19" s="11"/>
      <c r="JCH19" s="11"/>
      <c r="JCI19" s="11"/>
      <c r="JCJ19" s="11"/>
      <c r="JCK19" s="11"/>
      <c r="JCL19" s="11"/>
      <c r="JCM19" s="11"/>
      <c r="JCN19" s="11"/>
      <c r="JCO19" s="11"/>
      <c r="JCP19" s="11"/>
      <c r="JCQ19" s="11"/>
      <c r="JCR19" s="11"/>
      <c r="JCS19" s="11"/>
      <c r="JCT19" s="11"/>
      <c r="JCU19" s="11"/>
      <c r="JCV19" s="11"/>
      <c r="JCW19" s="11"/>
      <c r="JCX19" s="11"/>
      <c r="JCY19" s="11"/>
      <c r="JCZ19" s="11"/>
      <c r="JDA19" s="11"/>
      <c r="JDB19" s="11"/>
      <c r="JDC19" s="11"/>
      <c r="JDD19" s="11"/>
      <c r="JDE19" s="11"/>
      <c r="JDF19" s="11"/>
      <c r="JDG19" s="11"/>
      <c r="JDH19" s="11"/>
      <c r="JDI19" s="11"/>
      <c r="JDJ19" s="11"/>
      <c r="JDK19" s="11"/>
      <c r="JDL19" s="11"/>
      <c r="JDM19" s="11"/>
      <c r="JDN19" s="11"/>
      <c r="JDO19" s="11"/>
      <c r="JDP19" s="11"/>
      <c r="JDQ19" s="11"/>
      <c r="JDR19" s="11"/>
      <c r="JDS19" s="11"/>
      <c r="JDT19" s="11"/>
      <c r="JDU19" s="11"/>
      <c r="JDV19" s="11"/>
      <c r="JDW19" s="11"/>
      <c r="JDX19" s="11"/>
      <c r="JDY19" s="11"/>
      <c r="JDZ19" s="11"/>
      <c r="JEA19" s="11"/>
      <c r="JEB19" s="11"/>
      <c r="JEC19" s="11"/>
      <c r="JED19" s="11"/>
      <c r="JEE19" s="11"/>
      <c r="JEF19" s="11"/>
      <c r="JEG19" s="11"/>
      <c r="JEH19" s="11"/>
      <c r="JEI19" s="11"/>
      <c r="JEJ19" s="11"/>
      <c r="JEK19" s="11"/>
      <c r="JEL19" s="11"/>
      <c r="JEM19" s="11"/>
      <c r="JEN19" s="11"/>
      <c r="JEO19" s="11"/>
      <c r="JEP19" s="11"/>
      <c r="JEQ19" s="11"/>
      <c r="JER19" s="11"/>
      <c r="JES19" s="11"/>
      <c r="JET19" s="11"/>
      <c r="JEU19" s="11"/>
      <c r="JEV19" s="11"/>
      <c r="JEW19" s="11"/>
      <c r="JEX19" s="11"/>
      <c r="JEY19" s="11"/>
      <c r="JEZ19" s="11"/>
      <c r="JFA19" s="11"/>
      <c r="JFB19" s="11"/>
      <c r="JFC19" s="11"/>
      <c r="JFD19" s="11"/>
      <c r="JFE19" s="11"/>
      <c r="JFF19" s="11"/>
      <c r="JFG19" s="11"/>
      <c r="JFH19" s="11"/>
      <c r="JFI19" s="11"/>
      <c r="JFJ19" s="11"/>
      <c r="JFK19" s="11"/>
      <c r="JFL19" s="11"/>
      <c r="JFM19" s="11"/>
      <c r="JFN19" s="11"/>
      <c r="JFO19" s="11"/>
      <c r="JFP19" s="11"/>
      <c r="JFQ19" s="11"/>
      <c r="JFR19" s="11"/>
      <c r="JFS19" s="11"/>
      <c r="JFT19" s="11"/>
      <c r="JFU19" s="11"/>
      <c r="JFV19" s="11"/>
      <c r="JFW19" s="11"/>
      <c r="JFX19" s="11"/>
      <c r="JFY19" s="11"/>
      <c r="JFZ19" s="11"/>
      <c r="JGA19" s="11"/>
      <c r="JGB19" s="11"/>
      <c r="JGC19" s="11"/>
      <c r="JGD19" s="11"/>
      <c r="JGE19" s="11"/>
      <c r="JGF19" s="11"/>
      <c r="JGG19" s="11"/>
      <c r="JGH19" s="11"/>
      <c r="JGI19" s="11"/>
      <c r="JGJ19" s="11"/>
      <c r="JGK19" s="11"/>
      <c r="JGL19" s="11"/>
      <c r="JGM19" s="11"/>
      <c r="JGN19" s="11"/>
      <c r="JGO19" s="11"/>
      <c r="JGP19" s="11"/>
      <c r="JGQ19" s="11"/>
      <c r="JGR19" s="11"/>
      <c r="JGS19" s="11"/>
      <c r="JGT19" s="11"/>
      <c r="JGU19" s="11"/>
      <c r="JGV19" s="11"/>
      <c r="JGW19" s="11"/>
      <c r="JGX19" s="11"/>
      <c r="JGY19" s="11"/>
      <c r="JGZ19" s="11"/>
      <c r="JHA19" s="11"/>
      <c r="JHB19" s="11"/>
      <c r="JHC19" s="11"/>
      <c r="JHD19" s="11"/>
      <c r="JHE19" s="11"/>
      <c r="JHF19" s="11"/>
      <c r="JHG19" s="11"/>
      <c r="JHH19" s="11"/>
      <c r="JHI19" s="11"/>
      <c r="JHJ19" s="11"/>
      <c r="JHK19" s="11"/>
      <c r="JHL19" s="11"/>
      <c r="JHM19" s="11"/>
      <c r="JHN19" s="11"/>
      <c r="JHO19" s="11"/>
      <c r="JHP19" s="11"/>
      <c r="JHQ19" s="11"/>
      <c r="JHR19" s="11"/>
      <c r="JHS19" s="11"/>
      <c r="JHT19" s="11"/>
      <c r="JHU19" s="11"/>
      <c r="JHV19" s="11"/>
      <c r="JHW19" s="11"/>
      <c r="JHX19" s="11"/>
      <c r="JHY19" s="11"/>
      <c r="JHZ19" s="11"/>
      <c r="JIA19" s="11"/>
      <c r="JIB19" s="11"/>
      <c r="JIC19" s="11"/>
      <c r="JID19" s="11"/>
      <c r="JIE19" s="11"/>
      <c r="JIF19" s="11"/>
      <c r="JIG19" s="11"/>
      <c r="JIH19" s="11"/>
      <c r="JII19" s="11"/>
      <c r="JIJ19" s="11"/>
      <c r="JIK19" s="11"/>
      <c r="JIL19" s="11"/>
      <c r="JIM19" s="11"/>
      <c r="JIN19" s="11"/>
      <c r="JIO19" s="11"/>
      <c r="JIP19" s="11"/>
      <c r="JIQ19" s="11"/>
      <c r="JIR19" s="11"/>
      <c r="JIS19" s="11"/>
      <c r="JIT19" s="11"/>
      <c r="JIU19" s="11"/>
      <c r="JIV19" s="11"/>
      <c r="JIW19" s="11"/>
      <c r="JIX19" s="11"/>
      <c r="JIY19" s="11"/>
      <c r="JIZ19" s="11"/>
      <c r="JJA19" s="11"/>
      <c r="JJB19" s="11"/>
      <c r="JJC19" s="11"/>
      <c r="JJD19" s="11"/>
      <c r="JJE19" s="11"/>
      <c r="JJF19" s="11"/>
      <c r="JJG19" s="11"/>
      <c r="JJH19" s="11"/>
      <c r="JJI19" s="11"/>
      <c r="JJJ19" s="11"/>
      <c r="JJK19" s="11"/>
      <c r="JJL19" s="11"/>
      <c r="JJM19" s="11"/>
      <c r="JJN19" s="11"/>
      <c r="JJO19" s="11"/>
      <c r="JJP19" s="11"/>
      <c r="JJQ19" s="11"/>
      <c r="JJR19" s="11"/>
      <c r="JJS19" s="11"/>
      <c r="JJT19" s="11"/>
      <c r="JJU19" s="11"/>
      <c r="JJV19" s="11"/>
      <c r="JJW19" s="11"/>
      <c r="JJX19" s="11"/>
      <c r="JJY19" s="11"/>
      <c r="JJZ19" s="11"/>
      <c r="JKA19" s="11"/>
      <c r="JKB19" s="11"/>
      <c r="JKC19" s="11"/>
      <c r="JKD19" s="11"/>
      <c r="JKE19" s="11"/>
      <c r="JKF19" s="11"/>
      <c r="JKG19" s="11"/>
      <c r="JKH19" s="11"/>
      <c r="JKI19" s="11"/>
      <c r="JKJ19" s="11"/>
      <c r="JKK19" s="11"/>
      <c r="JKL19" s="11"/>
      <c r="JKM19" s="11"/>
      <c r="JKN19" s="11"/>
      <c r="JKO19" s="11"/>
      <c r="JKP19" s="11"/>
      <c r="JKQ19" s="11"/>
      <c r="JKR19" s="11"/>
      <c r="JKS19" s="11"/>
      <c r="JKT19" s="11"/>
      <c r="JKU19" s="11"/>
      <c r="JKV19" s="11"/>
      <c r="JKW19" s="11"/>
      <c r="JKX19" s="11"/>
      <c r="JKY19" s="11"/>
      <c r="JKZ19" s="11"/>
      <c r="JLA19" s="11"/>
      <c r="JLB19" s="11"/>
      <c r="JLC19" s="11"/>
      <c r="JLD19" s="11"/>
      <c r="JLE19" s="11"/>
      <c r="JLF19" s="11"/>
      <c r="JLG19" s="11"/>
      <c r="JLH19" s="11"/>
      <c r="JLI19" s="11"/>
      <c r="JLJ19" s="11"/>
      <c r="JLK19" s="11"/>
      <c r="JLL19" s="11"/>
      <c r="JLM19" s="11"/>
      <c r="JLN19" s="11"/>
      <c r="JLO19" s="11"/>
      <c r="JLP19" s="11"/>
      <c r="JLQ19" s="11"/>
      <c r="JLR19" s="11"/>
      <c r="JLS19" s="11"/>
      <c r="JLT19" s="11"/>
      <c r="JLU19" s="11"/>
      <c r="JLV19" s="11"/>
      <c r="JLW19" s="11"/>
      <c r="JLX19" s="11"/>
      <c r="JLY19" s="11"/>
      <c r="JLZ19" s="11"/>
      <c r="JMA19" s="11"/>
      <c r="JMB19" s="11"/>
      <c r="JMC19" s="11"/>
      <c r="JMD19" s="11"/>
      <c r="JME19" s="11"/>
      <c r="JMF19" s="11"/>
      <c r="JMG19" s="11"/>
      <c r="JMH19" s="11"/>
      <c r="JMI19" s="11"/>
      <c r="JMJ19" s="11"/>
      <c r="JMK19" s="11"/>
      <c r="JML19" s="11"/>
      <c r="JMM19" s="11"/>
      <c r="JMN19" s="11"/>
      <c r="JMO19" s="11"/>
      <c r="JMP19" s="11"/>
      <c r="JMQ19" s="11"/>
      <c r="JMR19" s="11"/>
      <c r="JMS19" s="11"/>
      <c r="JMT19" s="11"/>
      <c r="JMU19" s="11"/>
      <c r="JMV19" s="11"/>
      <c r="JMW19" s="11"/>
      <c r="JMX19" s="11"/>
      <c r="JMY19" s="11"/>
      <c r="JMZ19" s="11"/>
      <c r="JNA19" s="11"/>
      <c r="JNB19" s="11"/>
      <c r="JNC19" s="11"/>
      <c r="JND19" s="11"/>
      <c r="JNE19" s="11"/>
      <c r="JNF19" s="11"/>
      <c r="JNG19" s="11"/>
      <c r="JNH19" s="11"/>
      <c r="JNI19" s="11"/>
      <c r="JNJ19" s="11"/>
      <c r="JNK19" s="11"/>
      <c r="JNL19" s="11"/>
      <c r="JNM19" s="11"/>
      <c r="JNN19" s="11"/>
      <c r="JNO19" s="11"/>
      <c r="JNP19" s="11"/>
      <c r="JNQ19" s="11"/>
      <c r="JNR19" s="11"/>
      <c r="JNS19" s="11"/>
      <c r="JNT19" s="11"/>
      <c r="JNU19" s="11"/>
      <c r="JNV19" s="11"/>
      <c r="JNW19" s="11"/>
      <c r="JNX19" s="11"/>
      <c r="JNY19" s="11"/>
      <c r="JNZ19" s="11"/>
      <c r="JOA19" s="11"/>
      <c r="JOB19" s="11"/>
      <c r="JOC19" s="11"/>
      <c r="JOD19" s="11"/>
      <c r="JOE19" s="11"/>
      <c r="JOF19" s="11"/>
      <c r="JOG19" s="11"/>
      <c r="JOH19" s="11"/>
      <c r="JOI19" s="11"/>
      <c r="JOJ19" s="11"/>
      <c r="JOK19" s="11"/>
      <c r="JOL19" s="11"/>
      <c r="JOM19" s="11"/>
      <c r="JON19" s="11"/>
      <c r="JOO19" s="11"/>
      <c r="JOP19" s="11"/>
      <c r="JOQ19" s="11"/>
      <c r="JOR19" s="11"/>
      <c r="JOS19" s="11"/>
      <c r="JOT19" s="11"/>
      <c r="JOU19" s="11"/>
      <c r="JOV19" s="11"/>
      <c r="JOW19" s="11"/>
      <c r="JOX19" s="11"/>
      <c r="JOY19" s="11"/>
      <c r="JOZ19" s="11"/>
      <c r="JPA19" s="11"/>
      <c r="JPB19" s="11"/>
      <c r="JPC19" s="11"/>
      <c r="JPD19" s="11"/>
      <c r="JPE19" s="11"/>
      <c r="JPF19" s="11"/>
      <c r="JPG19" s="11"/>
      <c r="JPH19" s="11"/>
      <c r="JPI19" s="11"/>
      <c r="JPJ19" s="11"/>
      <c r="JPK19" s="11"/>
      <c r="JPL19" s="11"/>
      <c r="JPM19" s="11"/>
      <c r="JPN19" s="11"/>
      <c r="JPO19" s="11"/>
      <c r="JPP19" s="11"/>
      <c r="JPQ19" s="11"/>
      <c r="JPR19" s="11"/>
      <c r="JPS19" s="11"/>
      <c r="JPT19" s="11"/>
      <c r="JPU19" s="11"/>
      <c r="JPV19" s="11"/>
      <c r="JPW19" s="11"/>
      <c r="JPX19" s="11"/>
      <c r="JPY19" s="11"/>
      <c r="JPZ19" s="11"/>
      <c r="JQA19" s="11"/>
      <c r="JQB19" s="11"/>
      <c r="JQC19" s="11"/>
      <c r="JQD19" s="11"/>
      <c r="JQE19" s="11"/>
      <c r="JQF19" s="11"/>
      <c r="JQG19" s="11"/>
      <c r="JQH19" s="11"/>
      <c r="JQI19" s="11"/>
      <c r="JQJ19" s="11"/>
      <c r="JQK19" s="11"/>
      <c r="JQL19" s="11"/>
      <c r="JQM19" s="11"/>
      <c r="JQN19" s="11"/>
      <c r="JQO19" s="11"/>
      <c r="JQP19" s="11"/>
      <c r="JQQ19" s="11"/>
      <c r="JQR19" s="11"/>
      <c r="JQS19" s="11"/>
      <c r="JQT19" s="11"/>
      <c r="JQU19" s="11"/>
      <c r="JQV19" s="11"/>
      <c r="JQW19" s="11"/>
      <c r="JQX19" s="11"/>
      <c r="JQY19" s="11"/>
      <c r="JQZ19" s="11"/>
      <c r="JRA19" s="11"/>
      <c r="JRB19" s="11"/>
      <c r="JRC19" s="11"/>
      <c r="JRD19" s="11"/>
      <c r="JRE19" s="11"/>
      <c r="JRF19" s="11"/>
      <c r="JRG19" s="11"/>
      <c r="JRH19" s="11"/>
      <c r="JRI19" s="11"/>
      <c r="JRJ19" s="11"/>
      <c r="JRK19" s="11"/>
      <c r="JRL19" s="11"/>
      <c r="JRM19" s="11"/>
      <c r="JRN19" s="11"/>
      <c r="JRO19" s="11"/>
      <c r="JRP19" s="11"/>
      <c r="JRQ19" s="11"/>
      <c r="JRR19" s="11"/>
      <c r="JRS19" s="11"/>
      <c r="JRT19" s="11"/>
      <c r="JRU19" s="11"/>
      <c r="JRV19" s="11"/>
      <c r="JRW19" s="11"/>
      <c r="JRX19" s="11"/>
      <c r="JRY19" s="11"/>
      <c r="JRZ19" s="11"/>
      <c r="JSA19" s="11"/>
      <c r="JSB19" s="11"/>
      <c r="JSC19" s="11"/>
      <c r="JSD19" s="11"/>
      <c r="JSE19" s="11"/>
      <c r="JSF19" s="11"/>
      <c r="JSG19" s="11"/>
      <c r="JSH19" s="11"/>
      <c r="JSI19" s="11"/>
      <c r="JSJ19" s="11"/>
      <c r="JSK19" s="11"/>
      <c r="JSL19" s="11"/>
      <c r="JSM19" s="11"/>
      <c r="JSN19" s="11"/>
      <c r="JSO19" s="11"/>
      <c r="JSP19" s="11"/>
      <c r="JSQ19" s="11"/>
      <c r="JSR19" s="11"/>
      <c r="JSS19" s="11"/>
      <c r="JST19" s="11"/>
      <c r="JSU19" s="11"/>
      <c r="JSV19" s="11"/>
      <c r="JSW19" s="11"/>
      <c r="JSX19" s="11"/>
      <c r="JSY19" s="11"/>
      <c r="JSZ19" s="11"/>
      <c r="JTA19" s="11"/>
      <c r="JTB19" s="11"/>
      <c r="JTC19" s="11"/>
      <c r="JTD19" s="11"/>
      <c r="JTE19" s="11"/>
      <c r="JTF19" s="11"/>
      <c r="JTG19" s="11"/>
      <c r="JTH19" s="11"/>
      <c r="JTI19" s="11"/>
      <c r="JTJ19" s="11"/>
      <c r="JTK19" s="11"/>
      <c r="JTL19" s="11"/>
      <c r="JTM19" s="11"/>
      <c r="JTN19" s="11"/>
      <c r="JTO19" s="11"/>
      <c r="JTP19" s="11"/>
      <c r="JTQ19" s="11"/>
      <c r="JTR19" s="11"/>
      <c r="JTS19" s="11"/>
      <c r="JTT19" s="11"/>
      <c r="JTU19" s="11"/>
      <c r="JTV19" s="11"/>
      <c r="JTW19" s="11"/>
      <c r="JTX19" s="11"/>
      <c r="JTY19" s="11"/>
      <c r="JTZ19" s="11"/>
      <c r="JUA19" s="11"/>
      <c r="JUB19" s="11"/>
      <c r="JUC19" s="11"/>
      <c r="JUD19" s="11"/>
      <c r="JUE19" s="11"/>
      <c r="JUF19" s="11"/>
      <c r="JUG19" s="11"/>
      <c r="JUH19" s="11"/>
      <c r="JUI19" s="11"/>
      <c r="JUJ19" s="11"/>
      <c r="JUK19" s="11"/>
      <c r="JUL19" s="11"/>
      <c r="JUM19" s="11"/>
      <c r="JUN19" s="11"/>
      <c r="JUO19" s="11"/>
      <c r="JUP19" s="11"/>
      <c r="JUQ19" s="11"/>
      <c r="JUR19" s="11"/>
      <c r="JUS19" s="11"/>
      <c r="JUT19" s="11"/>
      <c r="JUU19" s="11"/>
      <c r="JUV19" s="11"/>
      <c r="JUW19" s="11"/>
      <c r="JUX19" s="11"/>
      <c r="JUY19" s="11"/>
      <c r="JUZ19" s="11"/>
      <c r="JVA19" s="11"/>
      <c r="JVB19" s="11"/>
      <c r="JVC19" s="11"/>
      <c r="JVD19" s="11"/>
      <c r="JVE19" s="11"/>
      <c r="JVF19" s="11"/>
      <c r="JVG19" s="11"/>
      <c r="JVH19" s="11"/>
      <c r="JVI19" s="11"/>
      <c r="JVJ19" s="11"/>
      <c r="JVK19" s="11"/>
      <c r="JVL19" s="11"/>
      <c r="JVM19" s="11"/>
      <c r="JVN19" s="11"/>
      <c r="JVO19" s="11"/>
      <c r="JVP19" s="11"/>
      <c r="JVQ19" s="11"/>
      <c r="JVR19" s="11"/>
      <c r="JVS19" s="11"/>
      <c r="JVT19" s="11"/>
      <c r="JVU19" s="11"/>
      <c r="JVV19" s="11"/>
      <c r="JVW19" s="11"/>
      <c r="JVX19" s="11"/>
      <c r="JVY19" s="11"/>
      <c r="JVZ19" s="11"/>
      <c r="JWA19" s="11"/>
      <c r="JWB19" s="11"/>
      <c r="JWC19" s="11"/>
      <c r="JWD19" s="11"/>
      <c r="JWE19" s="11"/>
      <c r="JWF19" s="11"/>
      <c r="JWG19" s="11"/>
      <c r="JWH19" s="11"/>
      <c r="JWI19" s="11"/>
      <c r="JWJ19" s="11"/>
      <c r="JWK19" s="11"/>
      <c r="JWL19" s="11"/>
      <c r="JWM19" s="11"/>
      <c r="JWN19" s="11"/>
      <c r="JWO19" s="11"/>
      <c r="JWP19" s="11"/>
      <c r="JWQ19" s="11"/>
      <c r="JWR19" s="11"/>
      <c r="JWS19" s="11"/>
      <c r="JWT19" s="11"/>
      <c r="JWU19" s="11"/>
      <c r="JWV19" s="11"/>
      <c r="JWW19" s="11"/>
      <c r="JWX19" s="11"/>
      <c r="JWY19" s="11"/>
      <c r="JWZ19" s="11"/>
      <c r="JXA19" s="11"/>
      <c r="JXB19" s="11"/>
      <c r="JXC19" s="11"/>
      <c r="JXD19" s="11"/>
      <c r="JXE19" s="11"/>
      <c r="JXF19" s="11"/>
      <c r="JXG19" s="11"/>
      <c r="JXH19" s="11"/>
      <c r="JXI19" s="11"/>
      <c r="JXJ19" s="11"/>
      <c r="JXK19" s="11"/>
      <c r="JXL19" s="11"/>
      <c r="JXM19" s="11"/>
      <c r="JXN19" s="11"/>
      <c r="JXO19" s="11"/>
      <c r="JXP19" s="11"/>
      <c r="JXQ19" s="11"/>
      <c r="JXR19" s="11"/>
      <c r="JXS19" s="11"/>
      <c r="JXT19" s="11"/>
      <c r="JXU19" s="11"/>
      <c r="JXV19" s="11"/>
      <c r="JXW19" s="11"/>
      <c r="JXX19" s="11"/>
      <c r="JXY19" s="11"/>
      <c r="JXZ19" s="11"/>
      <c r="JYA19" s="11"/>
      <c r="JYB19" s="11"/>
      <c r="JYC19" s="11"/>
      <c r="JYD19" s="11"/>
      <c r="JYE19" s="11"/>
      <c r="JYF19" s="11"/>
      <c r="JYG19" s="11"/>
      <c r="JYH19" s="11"/>
      <c r="JYI19" s="11"/>
      <c r="JYJ19" s="11"/>
      <c r="JYK19" s="11"/>
      <c r="JYL19" s="11"/>
      <c r="JYM19" s="11"/>
      <c r="JYN19" s="11"/>
      <c r="JYO19" s="11"/>
      <c r="JYP19" s="11"/>
      <c r="JYQ19" s="11"/>
      <c r="JYR19" s="11"/>
      <c r="JYS19" s="11"/>
      <c r="JYT19" s="11"/>
      <c r="JYU19" s="11"/>
      <c r="JYV19" s="11"/>
      <c r="JYW19" s="11"/>
      <c r="JYX19" s="11"/>
      <c r="JYY19" s="11"/>
      <c r="JYZ19" s="11"/>
      <c r="JZA19" s="11"/>
      <c r="JZB19" s="11"/>
      <c r="JZC19" s="11"/>
      <c r="JZD19" s="11"/>
      <c r="JZE19" s="11"/>
      <c r="JZF19" s="11"/>
      <c r="JZG19" s="11"/>
      <c r="JZH19" s="11"/>
      <c r="JZI19" s="11"/>
      <c r="JZJ19" s="11"/>
      <c r="JZK19" s="11"/>
      <c r="JZL19" s="11"/>
      <c r="JZM19" s="11"/>
      <c r="JZN19" s="11"/>
      <c r="JZO19" s="11"/>
      <c r="JZP19" s="11"/>
      <c r="JZQ19" s="11"/>
      <c r="JZR19" s="11"/>
      <c r="JZS19" s="11"/>
      <c r="JZT19" s="11"/>
      <c r="JZU19" s="11"/>
      <c r="JZV19" s="11"/>
      <c r="JZW19" s="11"/>
      <c r="JZX19" s="11"/>
      <c r="JZY19" s="11"/>
      <c r="JZZ19" s="11"/>
      <c r="KAA19" s="11"/>
      <c r="KAB19" s="11"/>
      <c r="KAC19" s="11"/>
      <c r="KAD19" s="11"/>
      <c r="KAE19" s="11"/>
      <c r="KAF19" s="11"/>
      <c r="KAG19" s="11"/>
      <c r="KAH19" s="11"/>
      <c r="KAI19" s="11"/>
      <c r="KAJ19" s="11"/>
      <c r="KAK19" s="11"/>
      <c r="KAL19" s="11"/>
      <c r="KAM19" s="11"/>
      <c r="KAN19" s="11"/>
      <c r="KAO19" s="11"/>
      <c r="KAP19" s="11"/>
      <c r="KAQ19" s="11"/>
      <c r="KAR19" s="11"/>
      <c r="KAS19" s="11"/>
      <c r="KAT19" s="11"/>
      <c r="KAU19" s="11"/>
      <c r="KAV19" s="11"/>
      <c r="KAW19" s="11"/>
      <c r="KAX19" s="11"/>
      <c r="KAY19" s="11"/>
      <c r="KAZ19" s="11"/>
      <c r="KBA19" s="11"/>
      <c r="KBB19" s="11"/>
      <c r="KBC19" s="11"/>
      <c r="KBD19" s="11"/>
      <c r="KBE19" s="11"/>
      <c r="KBF19" s="11"/>
      <c r="KBG19" s="11"/>
      <c r="KBH19" s="11"/>
      <c r="KBI19" s="11"/>
      <c r="KBJ19" s="11"/>
      <c r="KBK19" s="11"/>
      <c r="KBL19" s="11"/>
      <c r="KBM19" s="11"/>
      <c r="KBN19" s="11"/>
      <c r="KBO19" s="11"/>
      <c r="KBP19" s="11"/>
      <c r="KBQ19" s="11"/>
      <c r="KBR19" s="11"/>
      <c r="KBS19" s="11"/>
      <c r="KBT19" s="11"/>
      <c r="KBU19" s="11"/>
      <c r="KBV19" s="11"/>
      <c r="KBW19" s="11"/>
      <c r="KBX19" s="11"/>
      <c r="KBY19" s="11"/>
      <c r="KBZ19" s="11"/>
      <c r="KCA19" s="11"/>
      <c r="KCB19" s="11"/>
      <c r="KCC19" s="11"/>
      <c r="KCD19" s="11"/>
      <c r="KCE19" s="11"/>
      <c r="KCF19" s="11"/>
      <c r="KCG19" s="11"/>
      <c r="KCH19" s="11"/>
      <c r="KCI19" s="11"/>
      <c r="KCJ19" s="11"/>
      <c r="KCK19" s="11"/>
      <c r="KCL19" s="11"/>
      <c r="KCM19" s="11"/>
      <c r="KCN19" s="11"/>
      <c r="KCO19" s="11"/>
      <c r="KCP19" s="11"/>
      <c r="KCQ19" s="11"/>
      <c r="KCR19" s="11"/>
      <c r="KCS19" s="11"/>
      <c r="KCT19" s="11"/>
      <c r="KCU19" s="11"/>
      <c r="KCV19" s="11"/>
      <c r="KCW19" s="11"/>
      <c r="KCX19" s="11"/>
      <c r="KCY19" s="11"/>
      <c r="KCZ19" s="11"/>
      <c r="KDA19" s="11"/>
      <c r="KDB19" s="11"/>
      <c r="KDC19" s="11"/>
      <c r="KDD19" s="11"/>
      <c r="KDE19" s="11"/>
      <c r="KDF19" s="11"/>
      <c r="KDG19" s="11"/>
      <c r="KDH19" s="11"/>
      <c r="KDI19" s="11"/>
      <c r="KDJ19" s="11"/>
      <c r="KDK19" s="11"/>
      <c r="KDL19" s="11"/>
      <c r="KDM19" s="11"/>
      <c r="KDN19" s="11"/>
      <c r="KDO19" s="11"/>
      <c r="KDP19" s="11"/>
      <c r="KDQ19" s="11"/>
      <c r="KDR19" s="11"/>
      <c r="KDS19" s="11"/>
      <c r="KDT19" s="11"/>
      <c r="KDU19" s="11"/>
      <c r="KDV19" s="11"/>
      <c r="KDW19" s="11"/>
      <c r="KDX19" s="11"/>
      <c r="KDY19" s="11"/>
      <c r="KDZ19" s="11"/>
      <c r="KEA19" s="11"/>
      <c r="KEB19" s="11"/>
      <c r="KEC19" s="11"/>
      <c r="KED19" s="11"/>
      <c r="KEE19" s="11"/>
      <c r="KEF19" s="11"/>
      <c r="KEG19" s="11"/>
      <c r="KEH19" s="11"/>
      <c r="KEI19" s="11"/>
      <c r="KEJ19" s="11"/>
      <c r="KEK19" s="11"/>
      <c r="KEL19" s="11"/>
      <c r="KEM19" s="11"/>
      <c r="KEN19" s="11"/>
      <c r="KEO19" s="11"/>
      <c r="KEP19" s="11"/>
      <c r="KEQ19" s="11"/>
      <c r="KER19" s="11"/>
      <c r="KES19" s="11"/>
      <c r="KET19" s="11"/>
      <c r="KEU19" s="11"/>
      <c r="KEV19" s="11"/>
      <c r="KEW19" s="11"/>
      <c r="KEX19" s="11"/>
      <c r="KEY19" s="11"/>
      <c r="KEZ19" s="11"/>
      <c r="KFA19" s="11"/>
      <c r="KFB19" s="11"/>
      <c r="KFC19" s="11"/>
      <c r="KFD19" s="11"/>
      <c r="KFE19" s="11"/>
      <c r="KFF19" s="11"/>
      <c r="KFG19" s="11"/>
      <c r="KFH19" s="11"/>
      <c r="KFI19" s="11"/>
      <c r="KFJ19" s="11"/>
      <c r="KFK19" s="11"/>
      <c r="KFL19" s="11"/>
      <c r="KFM19" s="11"/>
      <c r="KFN19" s="11"/>
      <c r="KFO19" s="11"/>
      <c r="KFP19" s="11"/>
      <c r="KFQ19" s="11"/>
      <c r="KFR19" s="11"/>
      <c r="KFS19" s="11"/>
      <c r="KFT19" s="11"/>
      <c r="KFU19" s="11"/>
      <c r="KFV19" s="11"/>
      <c r="KFW19" s="11"/>
      <c r="KFX19" s="11"/>
      <c r="KFY19" s="11"/>
      <c r="KFZ19" s="11"/>
      <c r="KGA19" s="11"/>
      <c r="KGB19" s="11"/>
      <c r="KGC19" s="11"/>
      <c r="KGD19" s="11"/>
      <c r="KGE19" s="11"/>
      <c r="KGF19" s="11"/>
      <c r="KGG19" s="11"/>
      <c r="KGH19" s="11"/>
      <c r="KGI19" s="11"/>
      <c r="KGJ19" s="11"/>
      <c r="KGK19" s="11"/>
      <c r="KGL19" s="11"/>
      <c r="KGM19" s="11"/>
      <c r="KGN19" s="11"/>
      <c r="KGO19" s="11"/>
      <c r="KGP19" s="11"/>
      <c r="KGQ19" s="11"/>
      <c r="KGR19" s="11"/>
      <c r="KGS19" s="11"/>
      <c r="KGT19" s="11"/>
      <c r="KGU19" s="11"/>
      <c r="KGV19" s="11"/>
      <c r="KGW19" s="11"/>
      <c r="KGX19" s="11"/>
      <c r="KGY19" s="11"/>
      <c r="KGZ19" s="11"/>
      <c r="KHA19" s="11"/>
      <c r="KHB19" s="11"/>
      <c r="KHC19" s="11"/>
      <c r="KHD19" s="11"/>
      <c r="KHE19" s="11"/>
      <c r="KHF19" s="11"/>
      <c r="KHG19" s="11"/>
      <c r="KHH19" s="11"/>
      <c r="KHI19" s="11"/>
      <c r="KHJ19" s="11"/>
      <c r="KHK19" s="11"/>
      <c r="KHL19" s="11"/>
      <c r="KHM19" s="11"/>
      <c r="KHN19" s="11"/>
      <c r="KHO19" s="11"/>
      <c r="KHP19" s="11"/>
      <c r="KHQ19" s="11"/>
      <c r="KHR19" s="11"/>
      <c r="KHS19" s="11"/>
      <c r="KHT19" s="11"/>
      <c r="KHU19" s="11"/>
      <c r="KHV19" s="11"/>
      <c r="KHW19" s="11"/>
      <c r="KHX19" s="11"/>
      <c r="KHY19" s="11"/>
      <c r="KHZ19" s="11"/>
      <c r="KIA19" s="11"/>
      <c r="KIB19" s="11"/>
      <c r="KIC19" s="11"/>
      <c r="KID19" s="11"/>
      <c r="KIE19" s="11"/>
      <c r="KIF19" s="11"/>
      <c r="KIG19" s="11"/>
      <c r="KIH19" s="11"/>
      <c r="KII19" s="11"/>
      <c r="KIJ19" s="11"/>
      <c r="KIK19" s="11"/>
      <c r="KIL19" s="11"/>
      <c r="KIM19" s="11"/>
      <c r="KIN19" s="11"/>
      <c r="KIO19" s="11"/>
      <c r="KIP19" s="11"/>
      <c r="KIQ19" s="11"/>
      <c r="KIR19" s="11"/>
      <c r="KIS19" s="11"/>
      <c r="KIT19" s="11"/>
      <c r="KIU19" s="11"/>
      <c r="KIV19" s="11"/>
      <c r="KIW19" s="11"/>
      <c r="KIX19" s="11"/>
      <c r="KIY19" s="11"/>
      <c r="KIZ19" s="11"/>
      <c r="KJA19" s="11"/>
      <c r="KJB19" s="11"/>
      <c r="KJC19" s="11"/>
      <c r="KJD19" s="11"/>
      <c r="KJE19" s="11"/>
      <c r="KJF19" s="11"/>
      <c r="KJG19" s="11"/>
      <c r="KJH19" s="11"/>
      <c r="KJI19" s="11"/>
      <c r="KJJ19" s="11"/>
      <c r="KJK19" s="11"/>
      <c r="KJL19" s="11"/>
      <c r="KJM19" s="11"/>
      <c r="KJN19" s="11"/>
      <c r="KJO19" s="11"/>
      <c r="KJP19" s="11"/>
      <c r="KJQ19" s="11"/>
      <c r="KJR19" s="11"/>
      <c r="KJS19" s="11"/>
      <c r="KJT19" s="11"/>
      <c r="KJU19" s="11"/>
      <c r="KJV19" s="11"/>
      <c r="KJW19" s="11"/>
      <c r="KJX19" s="11"/>
      <c r="KJY19" s="11"/>
      <c r="KJZ19" s="11"/>
      <c r="KKA19" s="11"/>
      <c r="KKB19" s="11"/>
      <c r="KKC19" s="11"/>
      <c r="KKD19" s="11"/>
      <c r="KKE19" s="11"/>
      <c r="KKF19" s="11"/>
      <c r="KKG19" s="11"/>
      <c r="KKH19" s="11"/>
      <c r="KKI19" s="11"/>
      <c r="KKJ19" s="11"/>
      <c r="KKK19" s="11"/>
      <c r="KKL19" s="11"/>
      <c r="KKM19" s="11"/>
      <c r="KKN19" s="11"/>
      <c r="KKO19" s="11"/>
      <c r="KKP19" s="11"/>
      <c r="KKQ19" s="11"/>
      <c r="KKR19" s="11"/>
      <c r="KKS19" s="11"/>
      <c r="KKT19" s="11"/>
      <c r="KKU19" s="11"/>
      <c r="KKV19" s="11"/>
      <c r="KKW19" s="11"/>
      <c r="KKX19" s="11"/>
      <c r="KKY19" s="11"/>
      <c r="KKZ19" s="11"/>
      <c r="KLA19" s="11"/>
      <c r="KLB19" s="11"/>
      <c r="KLC19" s="11"/>
      <c r="KLD19" s="11"/>
      <c r="KLE19" s="11"/>
      <c r="KLF19" s="11"/>
      <c r="KLG19" s="11"/>
      <c r="KLH19" s="11"/>
      <c r="KLI19" s="11"/>
      <c r="KLJ19" s="11"/>
      <c r="KLK19" s="11"/>
      <c r="KLL19" s="11"/>
      <c r="KLM19" s="11"/>
      <c r="KLN19" s="11"/>
      <c r="KLO19" s="11"/>
      <c r="KLP19" s="11"/>
      <c r="KLQ19" s="11"/>
      <c r="KLR19" s="11"/>
      <c r="KLS19" s="11"/>
      <c r="KLT19" s="11"/>
      <c r="KLU19" s="11"/>
      <c r="KLV19" s="11"/>
      <c r="KLW19" s="11"/>
      <c r="KLX19" s="11"/>
      <c r="KLY19" s="11"/>
      <c r="KLZ19" s="11"/>
      <c r="KMA19" s="11"/>
      <c r="KMB19" s="11"/>
      <c r="KMC19" s="11"/>
      <c r="KMD19" s="11"/>
      <c r="KME19" s="11"/>
      <c r="KMF19" s="11"/>
      <c r="KMG19" s="11"/>
      <c r="KMH19" s="11"/>
      <c r="KMI19" s="11"/>
      <c r="KMJ19" s="11"/>
      <c r="KMK19" s="11"/>
      <c r="KML19" s="11"/>
      <c r="KMM19" s="11"/>
      <c r="KMN19" s="11"/>
      <c r="KMO19" s="11"/>
      <c r="KMP19" s="11"/>
      <c r="KMQ19" s="11"/>
      <c r="KMR19" s="11"/>
      <c r="KMS19" s="11"/>
      <c r="KMT19" s="11"/>
      <c r="KMU19" s="11"/>
      <c r="KMV19" s="11"/>
      <c r="KMW19" s="11"/>
      <c r="KMX19" s="11"/>
      <c r="KMY19" s="11"/>
      <c r="KMZ19" s="11"/>
      <c r="KNA19" s="11"/>
      <c r="KNB19" s="11"/>
      <c r="KNC19" s="11"/>
      <c r="KND19" s="11"/>
      <c r="KNE19" s="11"/>
      <c r="KNF19" s="11"/>
      <c r="KNG19" s="11"/>
      <c r="KNH19" s="11"/>
      <c r="KNI19" s="11"/>
      <c r="KNJ19" s="11"/>
      <c r="KNK19" s="11"/>
      <c r="KNL19" s="11"/>
      <c r="KNM19" s="11"/>
      <c r="KNN19" s="11"/>
      <c r="KNO19" s="11"/>
      <c r="KNP19" s="11"/>
      <c r="KNQ19" s="11"/>
      <c r="KNR19" s="11"/>
      <c r="KNS19" s="11"/>
      <c r="KNT19" s="11"/>
      <c r="KNU19" s="11"/>
      <c r="KNV19" s="11"/>
      <c r="KNW19" s="11"/>
      <c r="KNX19" s="11"/>
      <c r="KNY19" s="11"/>
      <c r="KNZ19" s="11"/>
      <c r="KOA19" s="11"/>
      <c r="KOB19" s="11"/>
      <c r="KOC19" s="11"/>
      <c r="KOD19" s="11"/>
      <c r="KOE19" s="11"/>
      <c r="KOF19" s="11"/>
      <c r="KOG19" s="11"/>
      <c r="KOH19" s="11"/>
      <c r="KOI19" s="11"/>
      <c r="KOJ19" s="11"/>
      <c r="KOK19" s="11"/>
      <c r="KOL19" s="11"/>
      <c r="KOM19" s="11"/>
      <c r="KON19" s="11"/>
      <c r="KOO19" s="11"/>
      <c r="KOP19" s="11"/>
      <c r="KOQ19" s="11"/>
      <c r="KOR19" s="11"/>
      <c r="KOS19" s="11"/>
      <c r="KOT19" s="11"/>
      <c r="KOU19" s="11"/>
      <c r="KOV19" s="11"/>
      <c r="KOW19" s="11"/>
      <c r="KOX19" s="11"/>
      <c r="KOY19" s="11"/>
      <c r="KOZ19" s="11"/>
      <c r="KPA19" s="11"/>
      <c r="KPB19" s="11"/>
      <c r="KPC19" s="11"/>
      <c r="KPD19" s="11"/>
      <c r="KPE19" s="11"/>
      <c r="KPF19" s="11"/>
      <c r="KPG19" s="11"/>
      <c r="KPH19" s="11"/>
      <c r="KPI19" s="11"/>
      <c r="KPJ19" s="11"/>
      <c r="KPK19" s="11"/>
      <c r="KPL19" s="11"/>
      <c r="KPM19" s="11"/>
      <c r="KPN19" s="11"/>
      <c r="KPO19" s="11"/>
      <c r="KPP19" s="11"/>
      <c r="KPQ19" s="11"/>
      <c r="KPR19" s="11"/>
      <c r="KPS19" s="11"/>
      <c r="KPT19" s="11"/>
      <c r="KPU19" s="11"/>
      <c r="KPV19" s="11"/>
      <c r="KPW19" s="11"/>
      <c r="KPX19" s="11"/>
      <c r="KPY19" s="11"/>
      <c r="KPZ19" s="11"/>
      <c r="KQA19" s="11"/>
      <c r="KQB19" s="11"/>
      <c r="KQC19" s="11"/>
      <c r="KQD19" s="11"/>
      <c r="KQE19" s="11"/>
      <c r="KQF19" s="11"/>
      <c r="KQG19" s="11"/>
      <c r="KQH19" s="11"/>
      <c r="KQI19" s="11"/>
      <c r="KQJ19" s="11"/>
      <c r="KQK19" s="11"/>
      <c r="KQL19" s="11"/>
      <c r="KQM19" s="11"/>
      <c r="KQN19" s="11"/>
      <c r="KQO19" s="11"/>
      <c r="KQP19" s="11"/>
      <c r="KQQ19" s="11"/>
      <c r="KQR19" s="11"/>
      <c r="KQS19" s="11"/>
      <c r="KQT19" s="11"/>
      <c r="KQU19" s="11"/>
      <c r="KQV19" s="11"/>
      <c r="KQW19" s="11"/>
      <c r="KQX19" s="11"/>
      <c r="KQY19" s="11"/>
      <c r="KQZ19" s="11"/>
      <c r="KRA19" s="11"/>
      <c r="KRB19" s="11"/>
      <c r="KRC19" s="11"/>
      <c r="KRD19" s="11"/>
      <c r="KRE19" s="11"/>
      <c r="KRF19" s="11"/>
      <c r="KRG19" s="11"/>
      <c r="KRH19" s="11"/>
      <c r="KRI19" s="11"/>
      <c r="KRJ19" s="11"/>
      <c r="KRK19" s="11"/>
      <c r="KRL19" s="11"/>
      <c r="KRM19" s="11"/>
      <c r="KRN19" s="11"/>
      <c r="KRO19" s="11"/>
      <c r="KRP19" s="11"/>
      <c r="KRQ19" s="11"/>
      <c r="KRR19" s="11"/>
      <c r="KRS19" s="11"/>
      <c r="KRT19" s="11"/>
      <c r="KRU19" s="11"/>
      <c r="KRV19" s="11"/>
      <c r="KRW19" s="11"/>
      <c r="KRX19" s="11"/>
      <c r="KRY19" s="11"/>
      <c r="KRZ19" s="11"/>
      <c r="KSA19" s="11"/>
      <c r="KSB19" s="11"/>
      <c r="KSC19" s="11"/>
      <c r="KSD19" s="11"/>
      <c r="KSE19" s="11"/>
      <c r="KSF19" s="11"/>
      <c r="KSG19" s="11"/>
      <c r="KSH19" s="11"/>
      <c r="KSI19" s="11"/>
      <c r="KSJ19" s="11"/>
      <c r="KSK19" s="11"/>
      <c r="KSL19" s="11"/>
      <c r="KSM19" s="11"/>
      <c r="KSN19" s="11"/>
      <c r="KSO19" s="11"/>
      <c r="KSP19" s="11"/>
      <c r="KSQ19" s="11"/>
      <c r="KSR19" s="11"/>
      <c r="KSS19" s="11"/>
      <c r="KST19" s="11"/>
      <c r="KSU19" s="11"/>
      <c r="KSV19" s="11"/>
      <c r="KSW19" s="11"/>
      <c r="KSX19" s="11"/>
      <c r="KSY19" s="11"/>
      <c r="KSZ19" s="11"/>
      <c r="KTA19" s="11"/>
      <c r="KTB19" s="11"/>
      <c r="KTC19" s="11"/>
      <c r="KTD19" s="11"/>
      <c r="KTE19" s="11"/>
      <c r="KTF19" s="11"/>
      <c r="KTG19" s="11"/>
      <c r="KTH19" s="11"/>
      <c r="KTI19" s="11"/>
      <c r="KTJ19" s="11"/>
      <c r="KTK19" s="11"/>
      <c r="KTL19" s="11"/>
      <c r="KTM19" s="11"/>
      <c r="KTN19" s="11"/>
      <c r="KTO19" s="11"/>
      <c r="KTP19" s="11"/>
      <c r="KTQ19" s="11"/>
      <c r="KTR19" s="11"/>
      <c r="KTS19" s="11"/>
      <c r="KTT19" s="11"/>
      <c r="KTU19" s="11"/>
      <c r="KTV19" s="11"/>
      <c r="KTW19" s="11"/>
      <c r="KTX19" s="11"/>
      <c r="KTY19" s="11"/>
      <c r="KTZ19" s="11"/>
      <c r="KUA19" s="11"/>
      <c r="KUB19" s="11"/>
      <c r="KUC19" s="11"/>
      <c r="KUD19" s="11"/>
      <c r="KUE19" s="11"/>
      <c r="KUF19" s="11"/>
      <c r="KUG19" s="11"/>
      <c r="KUH19" s="11"/>
      <c r="KUI19" s="11"/>
      <c r="KUJ19" s="11"/>
      <c r="KUK19" s="11"/>
      <c r="KUL19" s="11"/>
      <c r="KUM19" s="11"/>
      <c r="KUN19" s="11"/>
      <c r="KUO19" s="11"/>
      <c r="KUP19" s="11"/>
      <c r="KUQ19" s="11"/>
      <c r="KUR19" s="11"/>
      <c r="KUS19" s="11"/>
      <c r="KUT19" s="11"/>
      <c r="KUU19" s="11"/>
      <c r="KUV19" s="11"/>
      <c r="KUW19" s="11"/>
      <c r="KUX19" s="11"/>
      <c r="KUY19" s="11"/>
      <c r="KUZ19" s="11"/>
      <c r="KVA19" s="11"/>
      <c r="KVB19" s="11"/>
      <c r="KVC19" s="11"/>
      <c r="KVD19" s="11"/>
      <c r="KVE19" s="11"/>
      <c r="KVF19" s="11"/>
      <c r="KVG19" s="11"/>
      <c r="KVH19" s="11"/>
      <c r="KVI19" s="11"/>
      <c r="KVJ19" s="11"/>
      <c r="KVK19" s="11"/>
      <c r="KVL19" s="11"/>
      <c r="KVM19" s="11"/>
      <c r="KVN19" s="11"/>
      <c r="KVO19" s="11"/>
      <c r="KVP19" s="11"/>
      <c r="KVQ19" s="11"/>
      <c r="KVR19" s="11"/>
      <c r="KVS19" s="11"/>
      <c r="KVT19" s="11"/>
      <c r="KVU19" s="11"/>
      <c r="KVV19" s="11"/>
      <c r="KVW19" s="11"/>
      <c r="KVX19" s="11"/>
      <c r="KVY19" s="11"/>
      <c r="KVZ19" s="11"/>
      <c r="KWA19" s="11"/>
      <c r="KWB19" s="11"/>
      <c r="KWC19" s="11"/>
      <c r="KWD19" s="11"/>
      <c r="KWE19" s="11"/>
      <c r="KWF19" s="11"/>
      <c r="KWG19" s="11"/>
      <c r="KWH19" s="11"/>
      <c r="KWI19" s="11"/>
      <c r="KWJ19" s="11"/>
      <c r="KWK19" s="11"/>
      <c r="KWL19" s="11"/>
      <c r="KWM19" s="11"/>
      <c r="KWN19" s="11"/>
      <c r="KWO19" s="11"/>
      <c r="KWP19" s="11"/>
      <c r="KWQ19" s="11"/>
      <c r="KWR19" s="11"/>
      <c r="KWS19" s="11"/>
      <c r="KWT19" s="11"/>
      <c r="KWU19" s="11"/>
      <c r="KWV19" s="11"/>
      <c r="KWW19" s="11"/>
      <c r="KWX19" s="11"/>
      <c r="KWY19" s="11"/>
      <c r="KWZ19" s="11"/>
      <c r="KXA19" s="11"/>
      <c r="KXB19" s="11"/>
      <c r="KXC19" s="11"/>
      <c r="KXD19" s="11"/>
      <c r="KXE19" s="11"/>
      <c r="KXF19" s="11"/>
      <c r="KXG19" s="11"/>
      <c r="KXH19" s="11"/>
      <c r="KXI19" s="11"/>
      <c r="KXJ19" s="11"/>
      <c r="KXK19" s="11"/>
      <c r="KXL19" s="11"/>
      <c r="KXM19" s="11"/>
      <c r="KXN19" s="11"/>
      <c r="KXO19" s="11"/>
      <c r="KXP19" s="11"/>
      <c r="KXQ19" s="11"/>
      <c r="KXR19" s="11"/>
      <c r="KXS19" s="11"/>
      <c r="KXT19" s="11"/>
      <c r="KXU19" s="11"/>
      <c r="KXV19" s="11"/>
      <c r="KXW19" s="11"/>
      <c r="KXX19" s="11"/>
      <c r="KXY19" s="11"/>
      <c r="KXZ19" s="11"/>
      <c r="KYA19" s="11"/>
      <c r="KYB19" s="11"/>
      <c r="KYC19" s="11"/>
      <c r="KYD19" s="11"/>
      <c r="KYE19" s="11"/>
      <c r="KYF19" s="11"/>
      <c r="KYG19" s="11"/>
      <c r="KYH19" s="11"/>
      <c r="KYI19" s="11"/>
      <c r="KYJ19" s="11"/>
      <c r="KYK19" s="11"/>
      <c r="KYL19" s="11"/>
      <c r="KYM19" s="11"/>
      <c r="KYN19" s="11"/>
      <c r="KYO19" s="11"/>
      <c r="KYP19" s="11"/>
      <c r="KYQ19" s="11"/>
      <c r="KYR19" s="11"/>
      <c r="KYS19" s="11"/>
      <c r="KYT19" s="11"/>
      <c r="KYU19" s="11"/>
      <c r="KYV19" s="11"/>
      <c r="KYW19" s="11"/>
      <c r="KYX19" s="11"/>
      <c r="KYY19" s="11"/>
      <c r="KYZ19" s="11"/>
      <c r="KZA19" s="11"/>
      <c r="KZB19" s="11"/>
      <c r="KZC19" s="11"/>
      <c r="KZD19" s="11"/>
      <c r="KZE19" s="11"/>
      <c r="KZF19" s="11"/>
      <c r="KZG19" s="11"/>
      <c r="KZH19" s="11"/>
      <c r="KZI19" s="11"/>
      <c r="KZJ19" s="11"/>
      <c r="KZK19" s="11"/>
      <c r="KZL19" s="11"/>
      <c r="KZM19" s="11"/>
      <c r="KZN19" s="11"/>
      <c r="KZO19" s="11"/>
      <c r="KZP19" s="11"/>
      <c r="KZQ19" s="11"/>
      <c r="KZR19" s="11"/>
      <c r="KZS19" s="11"/>
      <c r="KZT19" s="11"/>
      <c r="KZU19" s="11"/>
      <c r="KZV19" s="11"/>
      <c r="KZW19" s="11"/>
      <c r="KZX19" s="11"/>
      <c r="KZY19" s="11"/>
      <c r="KZZ19" s="11"/>
      <c r="LAA19" s="11"/>
      <c r="LAB19" s="11"/>
      <c r="LAC19" s="11"/>
      <c r="LAD19" s="11"/>
      <c r="LAE19" s="11"/>
      <c r="LAF19" s="11"/>
      <c r="LAG19" s="11"/>
      <c r="LAH19" s="11"/>
      <c r="LAI19" s="11"/>
      <c r="LAJ19" s="11"/>
      <c r="LAK19" s="11"/>
      <c r="LAL19" s="11"/>
      <c r="LAM19" s="11"/>
      <c r="LAN19" s="11"/>
      <c r="LAO19" s="11"/>
      <c r="LAP19" s="11"/>
      <c r="LAQ19" s="11"/>
      <c r="LAR19" s="11"/>
      <c r="LAS19" s="11"/>
      <c r="LAT19" s="11"/>
      <c r="LAU19" s="11"/>
      <c r="LAV19" s="11"/>
      <c r="LAW19" s="11"/>
      <c r="LAX19" s="11"/>
      <c r="LAY19" s="11"/>
      <c r="LAZ19" s="11"/>
      <c r="LBA19" s="11"/>
      <c r="LBB19" s="11"/>
      <c r="LBC19" s="11"/>
      <c r="LBD19" s="11"/>
      <c r="LBE19" s="11"/>
      <c r="LBF19" s="11"/>
      <c r="LBG19" s="11"/>
      <c r="LBH19" s="11"/>
      <c r="LBI19" s="11"/>
      <c r="LBJ19" s="11"/>
      <c r="LBK19" s="11"/>
      <c r="LBL19" s="11"/>
      <c r="LBM19" s="11"/>
      <c r="LBN19" s="11"/>
      <c r="LBO19" s="11"/>
      <c r="LBP19" s="11"/>
      <c r="LBQ19" s="11"/>
      <c r="LBR19" s="11"/>
      <c r="LBS19" s="11"/>
      <c r="LBT19" s="11"/>
      <c r="LBU19" s="11"/>
      <c r="LBV19" s="11"/>
      <c r="LBW19" s="11"/>
      <c r="LBX19" s="11"/>
      <c r="LBY19" s="11"/>
      <c r="LBZ19" s="11"/>
      <c r="LCA19" s="11"/>
      <c r="LCB19" s="11"/>
      <c r="LCC19" s="11"/>
      <c r="LCD19" s="11"/>
      <c r="LCE19" s="11"/>
      <c r="LCF19" s="11"/>
      <c r="LCG19" s="11"/>
      <c r="LCH19" s="11"/>
      <c r="LCI19" s="11"/>
      <c r="LCJ19" s="11"/>
      <c r="LCK19" s="11"/>
      <c r="LCL19" s="11"/>
      <c r="LCM19" s="11"/>
      <c r="LCN19" s="11"/>
      <c r="LCO19" s="11"/>
      <c r="LCP19" s="11"/>
      <c r="LCQ19" s="11"/>
      <c r="LCR19" s="11"/>
      <c r="LCS19" s="11"/>
      <c r="LCT19" s="11"/>
      <c r="LCU19" s="11"/>
      <c r="LCV19" s="11"/>
      <c r="LCW19" s="11"/>
      <c r="LCX19" s="11"/>
      <c r="LCY19" s="11"/>
      <c r="LCZ19" s="11"/>
      <c r="LDA19" s="11"/>
      <c r="LDB19" s="11"/>
      <c r="LDC19" s="11"/>
      <c r="LDD19" s="11"/>
      <c r="LDE19" s="11"/>
      <c r="LDF19" s="11"/>
      <c r="LDG19" s="11"/>
      <c r="LDH19" s="11"/>
      <c r="LDI19" s="11"/>
      <c r="LDJ19" s="11"/>
      <c r="LDK19" s="11"/>
      <c r="LDL19" s="11"/>
      <c r="LDM19" s="11"/>
      <c r="LDN19" s="11"/>
      <c r="LDO19" s="11"/>
      <c r="LDP19" s="11"/>
      <c r="LDQ19" s="11"/>
      <c r="LDR19" s="11"/>
      <c r="LDS19" s="11"/>
      <c r="LDT19" s="11"/>
      <c r="LDU19" s="11"/>
      <c r="LDV19" s="11"/>
      <c r="LDW19" s="11"/>
      <c r="LDX19" s="11"/>
      <c r="LDY19" s="11"/>
      <c r="LDZ19" s="11"/>
      <c r="LEA19" s="11"/>
      <c r="LEB19" s="11"/>
      <c r="LEC19" s="11"/>
      <c r="LED19" s="11"/>
      <c r="LEE19" s="11"/>
      <c r="LEF19" s="11"/>
      <c r="LEG19" s="11"/>
      <c r="LEH19" s="11"/>
      <c r="LEI19" s="11"/>
      <c r="LEJ19" s="11"/>
      <c r="LEK19" s="11"/>
      <c r="LEL19" s="11"/>
      <c r="LEM19" s="11"/>
      <c r="LEN19" s="11"/>
      <c r="LEO19" s="11"/>
      <c r="LEP19" s="11"/>
      <c r="LEQ19" s="11"/>
      <c r="LER19" s="11"/>
      <c r="LES19" s="11"/>
      <c r="LET19" s="11"/>
      <c r="LEU19" s="11"/>
      <c r="LEV19" s="11"/>
      <c r="LEW19" s="11"/>
      <c r="LEX19" s="11"/>
      <c r="LEY19" s="11"/>
      <c r="LEZ19" s="11"/>
      <c r="LFA19" s="11"/>
      <c r="LFB19" s="11"/>
      <c r="LFC19" s="11"/>
      <c r="LFD19" s="11"/>
      <c r="LFE19" s="11"/>
      <c r="LFF19" s="11"/>
      <c r="LFG19" s="11"/>
      <c r="LFH19" s="11"/>
      <c r="LFI19" s="11"/>
      <c r="LFJ19" s="11"/>
      <c r="LFK19" s="11"/>
      <c r="LFL19" s="11"/>
      <c r="LFM19" s="11"/>
      <c r="LFN19" s="11"/>
      <c r="LFO19" s="11"/>
      <c r="LFP19" s="11"/>
      <c r="LFQ19" s="11"/>
      <c r="LFR19" s="11"/>
      <c r="LFS19" s="11"/>
      <c r="LFT19" s="11"/>
      <c r="LFU19" s="11"/>
      <c r="LFV19" s="11"/>
      <c r="LFW19" s="11"/>
      <c r="LFX19" s="11"/>
      <c r="LFY19" s="11"/>
      <c r="LFZ19" s="11"/>
      <c r="LGA19" s="11"/>
      <c r="LGB19" s="11"/>
      <c r="LGC19" s="11"/>
      <c r="LGD19" s="11"/>
      <c r="LGE19" s="11"/>
      <c r="LGF19" s="11"/>
      <c r="LGG19" s="11"/>
      <c r="LGH19" s="11"/>
      <c r="LGI19" s="11"/>
      <c r="LGJ19" s="11"/>
      <c r="LGK19" s="11"/>
      <c r="LGL19" s="11"/>
      <c r="LGM19" s="11"/>
      <c r="LGN19" s="11"/>
      <c r="LGO19" s="11"/>
      <c r="LGP19" s="11"/>
      <c r="LGQ19" s="11"/>
      <c r="LGR19" s="11"/>
      <c r="LGS19" s="11"/>
      <c r="LGT19" s="11"/>
      <c r="LGU19" s="11"/>
      <c r="LGV19" s="11"/>
      <c r="LGW19" s="11"/>
      <c r="LGX19" s="11"/>
      <c r="LGY19" s="11"/>
      <c r="LGZ19" s="11"/>
      <c r="LHA19" s="11"/>
      <c r="LHB19" s="11"/>
      <c r="LHC19" s="11"/>
      <c r="LHD19" s="11"/>
      <c r="LHE19" s="11"/>
      <c r="LHF19" s="11"/>
      <c r="LHG19" s="11"/>
      <c r="LHH19" s="11"/>
      <c r="LHI19" s="11"/>
      <c r="LHJ19" s="11"/>
      <c r="LHK19" s="11"/>
      <c r="LHL19" s="11"/>
      <c r="LHM19" s="11"/>
      <c r="LHN19" s="11"/>
      <c r="LHO19" s="11"/>
      <c r="LHP19" s="11"/>
      <c r="LHQ19" s="11"/>
      <c r="LHR19" s="11"/>
      <c r="LHS19" s="11"/>
      <c r="LHT19" s="11"/>
      <c r="LHU19" s="11"/>
      <c r="LHV19" s="11"/>
      <c r="LHW19" s="11"/>
      <c r="LHX19" s="11"/>
      <c r="LHY19" s="11"/>
      <c r="LHZ19" s="11"/>
      <c r="LIA19" s="11"/>
      <c r="LIB19" s="11"/>
      <c r="LIC19" s="11"/>
      <c r="LID19" s="11"/>
      <c r="LIE19" s="11"/>
      <c r="LIF19" s="11"/>
      <c r="LIG19" s="11"/>
      <c r="LIH19" s="11"/>
      <c r="LII19" s="11"/>
      <c r="LIJ19" s="11"/>
      <c r="LIK19" s="11"/>
      <c r="LIL19" s="11"/>
      <c r="LIM19" s="11"/>
      <c r="LIN19" s="11"/>
      <c r="LIO19" s="11"/>
      <c r="LIP19" s="11"/>
      <c r="LIQ19" s="11"/>
      <c r="LIR19" s="11"/>
      <c r="LIS19" s="11"/>
      <c r="LIT19" s="11"/>
      <c r="LIU19" s="11"/>
      <c r="LIV19" s="11"/>
      <c r="LIW19" s="11"/>
      <c r="LIX19" s="11"/>
      <c r="LIY19" s="11"/>
      <c r="LIZ19" s="11"/>
      <c r="LJA19" s="11"/>
      <c r="LJB19" s="11"/>
      <c r="LJC19" s="11"/>
      <c r="LJD19" s="11"/>
      <c r="LJE19" s="11"/>
      <c r="LJF19" s="11"/>
      <c r="LJG19" s="11"/>
      <c r="LJH19" s="11"/>
      <c r="LJI19" s="11"/>
      <c r="LJJ19" s="11"/>
      <c r="LJK19" s="11"/>
      <c r="LJL19" s="11"/>
      <c r="LJM19" s="11"/>
      <c r="LJN19" s="11"/>
      <c r="LJO19" s="11"/>
      <c r="LJP19" s="11"/>
      <c r="LJQ19" s="11"/>
      <c r="LJR19" s="11"/>
      <c r="LJS19" s="11"/>
      <c r="LJT19" s="11"/>
      <c r="LJU19" s="11"/>
      <c r="LJV19" s="11"/>
      <c r="LJW19" s="11"/>
      <c r="LJX19" s="11"/>
      <c r="LJY19" s="11"/>
      <c r="LJZ19" s="11"/>
      <c r="LKA19" s="11"/>
      <c r="LKB19" s="11"/>
      <c r="LKC19" s="11"/>
      <c r="LKD19" s="11"/>
      <c r="LKE19" s="11"/>
      <c r="LKF19" s="11"/>
      <c r="LKG19" s="11"/>
      <c r="LKH19" s="11"/>
      <c r="LKI19" s="11"/>
      <c r="LKJ19" s="11"/>
      <c r="LKK19" s="11"/>
      <c r="LKL19" s="11"/>
      <c r="LKM19" s="11"/>
      <c r="LKN19" s="11"/>
      <c r="LKO19" s="11"/>
      <c r="LKP19" s="11"/>
      <c r="LKQ19" s="11"/>
      <c r="LKR19" s="11"/>
      <c r="LKS19" s="11"/>
      <c r="LKT19" s="11"/>
      <c r="LKU19" s="11"/>
      <c r="LKV19" s="11"/>
      <c r="LKW19" s="11"/>
      <c r="LKX19" s="11"/>
      <c r="LKY19" s="11"/>
      <c r="LKZ19" s="11"/>
      <c r="LLA19" s="11"/>
      <c r="LLB19" s="11"/>
      <c r="LLC19" s="11"/>
      <c r="LLD19" s="11"/>
      <c r="LLE19" s="11"/>
      <c r="LLF19" s="11"/>
      <c r="LLG19" s="11"/>
      <c r="LLH19" s="11"/>
      <c r="LLI19" s="11"/>
      <c r="LLJ19" s="11"/>
      <c r="LLK19" s="11"/>
      <c r="LLL19" s="11"/>
      <c r="LLM19" s="11"/>
      <c r="LLN19" s="11"/>
      <c r="LLO19" s="11"/>
      <c r="LLP19" s="11"/>
      <c r="LLQ19" s="11"/>
      <c r="LLR19" s="11"/>
      <c r="LLS19" s="11"/>
      <c r="LLT19" s="11"/>
      <c r="LLU19" s="11"/>
      <c r="LLV19" s="11"/>
      <c r="LLW19" s="11"/>
      <c r="LLX19" s="11"/>
      <c r="LLY19" s="11"/>
      <c r="LLZ19" s="11"/>
      <c r="LMA19" s="11"/>
      <c r="LMB19" s="11"/>
      <c r="LMC19" s="11"/>
      <c r="LMD19" s="11"/>
      <c r="LME19" s="11"/>
      <c r="LMF19" s="11"/>
      <c r="LMG19" s="11"/>
      <c r="LMH19" s="11"/>
      <c r="LMI19" s="11"/>
      <c r="LMJ19" s="11"/>
      <c r="LMK19" s="11"/>
      <c r="LML19" s="11"/>
      <c r="LMM19" s="11"/>
      <c r="LMN19" s="11"/>
      <c r="LMO19" s="11"/>
      <c r="LMP19" s="11"/>
      <c r="LMQ19" s="11"/>
      <c r="LMR19" s="11"/>
      <c r="LMS19" s="11"/>
      <c r="LMT19" s="11"/>
      <c r="LMU19" s="11"/>
      <c r="LMV19" s="11"/>
      <c r="LMW19" s="11"/>
      <c r="LMX19" s="11"/>
      <c r="LMY19" s="11"/>
      <c r="LMZ19" s="11"/>
      <c r="LNA19" s="11"/>
      <c r="LNB19" s="11"/>
      <c r="LNC19" s="11"/>
      <c r="LND19" s="11"/>
      <c r="LNE19" s="11"/>
      <c r="LNF19" s="11"/>
      <c r="LNG19" s="11"/>
      <c r="LNH19" s="11"/>
      <c r="LNI19" s="11"/>
      <c r="LNJ19" s="11"/>
      <c r="LNK19" s="11"/>
      <c r="LNL19" s="11"/>
      <c r="LNM19" s="11"/>
      <c r="LNN19" s="11"/>
      <c r="LNO19" s="11"/>
      <c r="LNP19" s="11"/>
      <c r="LNQ19" s="11"/>
      <c r="LNR19" s="11"/>
      <c r="LNS19" s="11"/>
      <c r="LNT19" s="11"/>
      <c r="LNU19" s="11"/>
      <c r="LNV19" s="11"/>
      <c r="LNW19" s="11"/>
      <c r="LNX19" s="11"/>
      <c r="LNY19" s="11"/>
      <c r="LNZ19" s="11"/>
      <c r="LOA19" s="11"/>
      <c r="LOB19" s="11"/>
      <c r="LOC19" s="11"/>
      <c r="LOD19" s="11"/>
      <c r="LOE19" s="11"/>
      <c r="LOF19" s="11"/>
      <c r="LOG19" s="11"/>
      <c r="LOH19" s="11"/>
      <c r="LOI19" s="11"/>
      <c r="LOJ19" s="11"/>
      <c r="LOK19" s="11"/>
      <c r="LOL19" s="11"/>
      <c r="LOM19" s="11"/>
      <c r="LON19" s="11"/>
      <c r="LOO19" s="11"/>
      <c r="LOP19" s="11"/>
      <c r="LOQ19" s="11"/>
      <c r="LOR19" s="11"/>
      <c r="LOS19" s="11"/>
      <c r="LOT19" s="11"/>
      <c r="LOU19" s="11"/>
      <c r="LOV19" s="11"/>
      <c r="LOW19" s="11"/>
      <c r="LOX19" s="11"/>
      <c r="LOY19" s="11"/>
      <c r="LOZ19" s="11"/>
      <c r="LPA19" s="11"/>
      <c r="LPB19" s="11"/>
      <c r="LPC19" s="11"/>
      <c r="LPD19" s="11"/>
      <c r="LPE19" s="11"/>
      <c r="LPF19" s="11"/>
      <c r="LPG19" s="11"/>
      <c r="LPH19" s="11"/>
      <c r="LPI19" s="11"/>
      <c r="LPJ19" s="11"/>
      <c r="LPK19" s="11"/>
      <c r="LPL19" s="11"/>
      <c r="LPM19" s="11"/>
      <c r="LPN19" s="11"/>
      <c r="LPO19" s="11"/>
      <c r="LPP19" s="11"/>
      <c r="LPQ19" s="11"/>
      <c r="LPR19" s="11"/>
      <c r="LPS19" s="11"/>
      <c r="LPT19" s="11"/>
      <c r="LPU19" s="11"/>
      <c r="LPV19" s="11"/>
      <c r="LPW19" s="11"/>
      <c r="LPX19" s="11"/>
      <c r="LPY19" s="11"/>
      <c r="LPZ19" s="11"/>
      <c r="LQA19" s="11"/>
      <c r="LQB19" s="11"/>
      <c r="LQC19" s="11"/>
      <c r="LQD19" s="11"/>
      <c r="LQE19" s="11"/>
      <c r="LQF19" s="11"/>
      <c r="LQG19" s="11"/>
      <c r="LQH19" s="11"/>
      <c r="LQI19" s="11"/>
      <c r="LQJ19" s="11"/>
      <c r="LQK19" s="11"/>
      <c r="LQL19" s="11"/>
      <c r="LQM19" s="11"/>
      <c r="LQN19" s="11"/>
      <c r="LQO19" s="11"/>
      <c r="LQP19" s="11"/>
      <c r="LQQ19" s="11"/>
      <c r="LQR19" s="11"/>
      <c r="LQS19" s="11"/>
      <c r="LQT19" s="11"/>
      <c r="LQU19" s="11"/>
      <c r="LQV19" s="11"/>
      <c r="LQW19" s="11"/>
      <c r="LQX19" s="11"/>
      <c r="LQY19" s="11"/>
      <c r="LQZ19" s="11"/>
      <c r="LRA19" s="11"/>
      <c r="LRB19" s="11"/>
      <c r="LRC19" s="11"/>
      <c r="LRD19" s="11"/>
      <c r="LRE19" s="11"/>
      <c r="LRF19" s="11"/>
      <c r="LRG19" s="11"/>
      <c r="LRH19" s="11"/>
      <c r="LRI19" s="11"/>
      <c r="LRJ19" s="11"/>
      <c r="LRK19" s="11"/>
      <c r="LRL19" s="11"/>
      <c r="LRM19" s="11"/>
      <c r="LRN19" s="11"/>
      <c r="LRO19" s="11"/>
      <c r="LRP19" s="11"/>
      <c r="LRQ19" s="11"/>
      <c r="LRR19" s="11"/>
      <c r="LRS19" s="11"/>
      <c r="LRT19" s="11"/>
      <c r="LRU19" s="11"/>
      <c r="LRV19" s="11"/>
      <c r="LRW19" s="11"/>
      <c r="LRX19" s="11"/>
      <c r="LRY19" s="11"/>
      <c r="LRZ19" s="11"/>
      <c r="LSA19" s="11"/>
      <c r="LSB19" s="11"/>
      <c r="LSC19" s="11"/>
      <c r="LSD19" s="11"/>
      <c r="LSE19" s="11"/>
      <c r="LSF19" s="11"/>
      <c r="LSG19" s="11"/>
      <c r="LSH19" s="11"/>
      <c r="LSI19" s="11"/>
      <c r="LSJ19" s="11"/>
      <c r="LSK19" s="11"/>
      <c r="LSL19" s="11"/>
      <c r="LSM19" s="11"/>
      <c r="LSN19" s="11"/>
      <c r="LSO19" s="11"/>
      <c r="LSP19" s="11"/>
      <c r="LSQ19" s="11"/>
      <c r="LSR19" s="11"/>
      <c r="LSS19" s="11"/>
      <c r="LST19" s="11"/>
      <c r="LSU19" s="11"/>
      <c r="LSV19" s="11"/>
      <c r="LSW19" s="11"/>
      <c r="LSX19" s="11"/>
      <c r="LSY19" s="11"/>
      <c r="LSZ19" s="11"/>
      <c r="LTA19" s="11"/>
      <c r="LTB19" s="11"/>
      <c r="LTC19" s="11"/>
      <c r="LTD19" s="11"/>
      <c r="LTE19" s="11"/>
      <c r="LTF19" s="11"/>
      <c r="LTG19" s="11"/>
      <c r="LTH19" s="11"/>
      <c r="LTI19" s="11"/>
      <c r="LTJ19" s="11"/>
      <c r="LTK19" s="11"/>
      <c r="LTL19" s="11"/>
      <c r="LTM19" s="11"/>
      <c r="LTN19" s="11"/>
      <c r="LTO19" s="11"/>
      <c r="LTP19" s="11"/>
      <c r="LTQ19" s="11"/>
      <c r="LTR19" s="11"/>
      <c r="LTS19" s="11"/>
      <c r="LTT19" s="11"/>
      <c r="LTU19" s="11"/>
      <c r="LTV19" s="11"/>
      <c r="LTW19" s="11"/>
      <c r="LTX19" s="11"/>
      <c r="LTY19" s="11"/>
      <c r="LTZ19" s="11"/>
      <c r="LUA19" s="11"/>
      <c r="LUB19" s="11"/>
      <c r="LUC19" s="11"/>
      <c r="LUD19" s="11"/>
      <c r="LUE19" s="11"/>
      <c r="LUF19" s="11"/>
      <c r="LUG19" s="11"/>
      <c r="LUH19" s="11"/>
      <c r="LUI19" s="11"/>
      <c r="LUJ19" s="11"/>
      <c r="LUK19" s="11"/>
      <c r="LUL19" s="11"/>
      <c r="LUM19" s="11"/>
      <c r="LUN19" s="11"/>
      <c r="LUO19" s="11"/>
      <c r="LUP19" s="11"/>
      <c r="LUQ19" s="11"/>
      <c r="LUR19" s="11"/>
      <c r="LUS19" s="11"/>
      <c r="LUT19" s="11"/>
      <c r="LUU19" s="11"/>
      <c r="LUV19" s="11"/>
      <c r="LUW19" s="11"/>
      <c r="LUX19" s="11"/>
      <c r="LUY19" s="11"/>
      <c r="LUZ19" s="11"/>
      <c r="LVA19" s="11"/>
      <c r="LVB19" s="11"/>
      <c r="LVC19" s="11"/>
      <c r="LVD19" s="11"/>
      <c r="LVE19" s="11"/>
      <c r="LVF19" s="11"/>
      <c r="LVG19" s="11"/>
      <c r="LVH19" s="11"/>
      <c r="LVI19" s="11"/>
      <c r="LVJ19" s="11"/>
      <c r="LVK19" s="11"/>
      <c r="LVL19" s="11"/>
      <c r="LVM19" s="11"/>
      <c r="LVN19" s="11"/>
      <c r="LVO19" s="11"/>
      <c r="LVP19" s="11"/>
      <c r="LVQ19" s="11"/>
      <c r="LVR19" s="11"/>
      <c r="LVS19" s="11"/>
      <c r="LVT19" s="11"/>
      <c r="LVU19" s="11"/>
      <c r="LVV19" s="11"/>
      <c r="LVW19" s="11"/>
      <c r="LVX19" s="11"/>
      <c r="LVY19" s="11"/>
      <c r="LVZ19" s="11"/>
      <c r="LWA19" s="11"/>
      <c r="LWB19" s="11"/>
      <c r="LWC19" s="11"/>
      <c r="LWD19" s="11"/>
      <c r="LWE19" s="11"/>
      <c r="LWF19" s="11"/>
      <c r="LWG19" s="11"/>
      <c r="LWH19" s="11"/>
      <c r="LWI19" s="11"/>
      <c r="LWJ19" s="11"/>
      <c r="LWK19" s="11"/>
      <c r="LWL19" s="11"/>
      <c r="LWM19" s="11"/>
      <c r="LWN19" s="11"/>
      <c r="LWO19" s="11"/>
      <c r="LWP19" s="11"/>
      <c r="LWQ19" s="11"/>
      <c r="LWR19" s="11"/>
      <c r="LWS19" s="11"/>
      <c r="LWT19" s="11"/>
      <c r="LWU19" s="11"/>
      <c r="LWV19" s="11"/>
      <c r="LWW19" s="11"/>
      <c r="LWX19" s="11"/>
      <c r="LWY19" s="11"/>
      <c r="LWZ19" s="11"/>
      <c r="LXA19" s="11"/>
      <c r="LXB19" s="11"/>
      <c r="LXC19" s="11"/>
      <c r="LXD19" s="11"/>
      <c r="LXE19" s="11"/>
      <c r="LXF19" s="11"/>
      <c r="LXG19" s="11"/>
      <c r="LXH19" s="11"/>
      <c r="LXI19" s="11"/>
      <c r="LXJ19" s="11"/>
      <c r="LXK19" s="11"/>
      <c r="LXL19" s="11"/>
      <c r="LXM19" s="11"/>
      <c r="LXN19" s="11"/>
      <c r="LXO19" s="11"/>
      <c r="LXP19" s="11"/>
      <c r="LXQ19" s="11"/>
      <c r="LXR19" s="11"/>
      <c r="LXS19" s="11"/>
      <c r="LXT19" s="11"/>
      <c r="LXU19" s="11"/>
      <c r="LXV19" s="11"/>
      <c r="LXW19" s="11"/>
      <c r="LXX19" s="11"/>
      <c r="LXY19" s="11"/>
      <c r="LXZ19" s="11"/>
      <c r="LYA19" s="11"/>
      <c r="LYB19" s="11"/>
      <c r="LYC19" s="11"/>
      <c r="LYD19" s="11"/>
      <c r="LYE19" s="11"/>
      <c r="LYF19" s="11"/>
      <c r="LYG19" s="11"/>
      <c r="LYH19" s="11"/>
      <c r="LYI19" s="11"/>
      <c r="LYJ19" s="11"/>
      <c r="LYK19" s="11"/>
      <c r="LYL19" s="11"/>
      <c r="LYM19" s="11"/>
      <c r="LYN19" s="11"/>
      <c r="LYO19" s="11"/>
      <c r="LYP19" s="11"/>
      <c r="LYQ19" s="11"/>
      <c r="LYR19" s="11"/>
      <c r="LYS19" s="11"/>
      <c r="LYT19" s="11"/>
      <c r="LYU19" s="11"/>
      <c r="LYV19" s="11"/>
      <c r="LYW19" s="11"/>
      <c r="LYX19" s="11"/>
      <c r="LYY19" s="11"/>
      <c r="LYZ19" s="11"/>
      <c r="LZA19" s="11"/>
      <c r="LZB19" s="11"/>
      <c r="LZC19" s="11"/>
      <c r="LZD19" s="11"/>
      <c r="LZE19" s="11"/>
      <c r="LZF19" s="11"/>
      <c r="LZG19" s="11"/>
      <c r="LZH19" s="11"/>
      <c r="LZI19" s="11"/>
      <c r="LZJ19" s="11"/>
      <c r="LZK19" s="11"/>
      <c r="LZL19" s="11"/>
      <c r="LZM19" s="11"/>
      <c r="LZN19" s="11"/>
      <c r="LZO19" s="11"/>
      <c r="LZP19" s="11"/>
      <c r="LZQ19" s="11"/>
      <c r="LZR19" s="11"/>
      <c r="LZS19" s="11"/>
      <c r="LZT19" s="11"/>
      <c r="LZU19" s="11"/>
      <c r="LZV19" s="11"/>
      <c r="LZW19" s="11"/>
      <c r="LZX19" s="11"/>
      <c r="LZY19" s="11"/>
      <c r="LZZ19" s="11"/>
      <c r="MAA19" s="11"/>
      <c r="MAB19" s="11"/>
      <c r="MAC19" s="11"/>
      <c r="MAD19" s="11"/>
      <c r="MAE19" s="11"/>
      <c r="MAF19" s="11"/>
      <c r="MAG19" s="11"/>
      <c r="MAH19" s="11"/>
      <c r="MAI19" s="11"/>
      <c r="MAJ19" s="11"/>
      <c r="MAK19" s="11"/>
      <c r="MAL19" s="11"/>
      <c r="MAM19" s="11"/>
      <c r="MAN19" s="11"/>
      <c r="MAO19" s="11"/>
      <c r="MAP19" s="11"/>
      <c r="MAQ19" s="11"/>
      <c r="MAR19" s="11"/>
      <c r="MAS19" s="11"/>
      <c r="MAT19" s="11"/>
      <c r="MAU19" s="11"/>
      <c r="MAV19" s="11"/>
      <c r="MAW19" s="11"/>
      <c r="MAX19" s="11"/>
      <c r="MAY19" s="11"/>
      <c r="MAZ19" s="11"/>
      <c r="MBA19" s="11"/>
      <c r="MBB19" s="11"/>
      <c r="MBC19" s="11"/>
      <c r="MBD19" s="11"/>
      <c r="MBE19" s="11"/>
      <c r="MBF19" s="11"/>
      <c r="MBG19" s="11"/>
      <c r="MBH19" s="11"/>
      <c r="MBI19" s="11"/>
      <c r="MBJ19" s="11"/>
      <c r="MBK19" s="11"/>
      <c r="MBL19" s="11"/>
      <c r="MBM19" s="11"/>
      <c r="MBN19" s="11"/>
      <c r="MBO19" s="11"/>
      <c r="MBP19" s="11"/>
      <c r="MBQ19" s="11"/>
      <c r="MBR19" s="11"/>
      <c r="MBS19" s="11"/>
      <c r="MBT19" s="11"/>
      <c r="MBU19" s="11"/>
      <c r="MBV19" s="11"/>
      <c r="MBW19" s="11"/>
      <c r="MBX19" s="11"/>
      <c r="MBY19" s="11"/>
      <c r="MBZ19" s="11"/>
      <c r="MCA19" s="11"/>
      <c r="MCB19" s="11"/>
      <c r="MCC19" s="11"/>
      <c r="MCD19" s="11"/>
      <c r="MCE19" s="11"/>
      <c r="MCF19" s="11"/>
      <c r="MCG19" s="11"/>
      <c r="MCH19" s="11"/>
      <c r="MCI19" s="11"/>
      <c r="MCJ19" s="11"/>
      <c r="MCK19" s="11"/>
      <c r="MCL19" s="11"/>
      <c r="MCM19" s="11"/>
      <c r="MCN19" s="11"/>
      <c r="MCO19" s="11"/>
      <c r="MCP19" s="11"/>
      <c r="MCQ19" s="11"/>
      <c r="MCR19" s="11"/>
      <c r="MCS19" s="11"/>
      <c r="MCT19" s="11"/>
      <c r="MCU19" s="11"/>
      <c r="MCV19" s="11"/>
      <c r="MCW19" s="11"/>
      <c r="MCX19" s="11"/>
      <c r="MCY19" s="11"/>
      <c r="MCZ19" s="11"/>
      <c r="MDA19" s="11"/>
      <c r="MDB19" s="11"/>
      <c r="MDC19" s="11"/>
      <c r="MDD19" s="11"/>
      <c r="MDE19" s="11"/>
      <c r="MDF19" s="11"/>
      <c r="MDG19" s="11"/>
      <c r="MDH19" s="11"/>
      <c r="MDI19" s="11"/>
      <c r="MDJ19" s="11"/>
      <c r="MDK19" s="11"/>
      <c r="MDL19" s="11"/>
      <c r="MDM19" s="11"/>
      <c r="MDN19" s="11"/>
      <c r="MDO19" s="11"/>
      <c r="MDP19" s="11"/>
      <c r="MDQ19" s="11"/>
      <c r="MDR19" s="11"/>
      <c r="MDS19" s="11"/>
      <c r="MDT19" s="11"/>
      <c r="MDU19" s="11"/>
      <c r="MDV19" s="11"/>
      <c r="MDW19" s="11"/>
      <c r="MDX19" s="11"/>
      <c r="MDY19" s="11"/>
      <c r="MDZ19" s="11"/>
      <c r="MEA19" s="11"/>
      <c r="MEB19" s="11"/>
      <c r="MEC19" s="11"/>
      <c r="MED19" s="11"/>
      <c r="MEE19" s="11"/>
      <c r="MEF19" s="11"/>
      <c r="MEG19" s="11"/>
      <c r="MEH19" s="11"/>
      <c r="MEI19" s="11"/>
      <c r="MEJ19" s="11"/>
      <c r="MEK19" s="11"/>
      <c r="MEL19" s="11"/>
      <c r="MEM19" s="11"/>
      <c r="MEN19" s="11"/>
      <c r="MEO19" s="11"/>
      <c r="MEP19" s="11"/>
      <c r="MEQ19" s="11"/>
      <c r="MER19" s="11"/>
      <c r="MES19" s="11"/>
      <c r="MET19" s="11"/>
      <c r="MEU19" s="11"/>
      <c r="MEV19" s="11"/>
      <c r="MEW19" s="11"/>
      <c r="MEX19" s="11"/>
      <c r="MEY19" s="11"/>
      <c r="MEZ19" s="11"/>
      <c r="MFA19" s="11"/>
      <c r="MFB19" s="11"/>
      <c r="MFC19" s="11"/>
      <c r="MFD19" s="11"/>
      <c r="MFE19" s="11"/>
      <c r="MFF19" s="11"/>
      <c r="MFG19" s="11"/>
      <c r="MFH19" s="11"/>
      <c r="MFI19" s="11"/>
      <c r="MFJ19" s="11"/>
      <c r="MFK19" s="11"/>
      <c r="MFL19" s="11"/>
      <c r="MFM19" s="11"/>
      <c r="MFN19" s="11"/>
      <c r="MFO19" s="11"/>
      <c r="MFP19" s="11"/>
      <c r="MFQ19" s="11"/>
      <c r="MFR19" s="11"/>
      <c r="MFS19" s="11"/>
      <c r="MFT19" s="11"/>
      <c r="MFU19" s="11"/>
      <c r="MFV19" s="11"/>
      <c r="MFW19" s="11"/>
      <c r="MFX19" s="11"/>
      <c r="MFY19" s="11"/>
      <c r="MFZ19" s="11"/>
      <c r="MGA19" s="11"/>
      <c r="MGB19" s="11"/>
      <c r="MGC19" s="11"/>
      <c r="MGD19" s="11"/>
      <c r="MGE19" s="11"/>
      <c r="MGF19" s="11"/>
      <c r="MGG19" s="11"/>
      <c r="MGH19" s="11"/>
      <c r="MGI19" s="11"/>
      <c r="MGJ19" s="11"/>
      <c r="MGK19" s="11"/>
      <c r="MGL19" s="11"/>
      <c r="MGM19" s="11"/>
      <c r="MGN19" s="11"/>
      <c r="MGO19" s="11"/>
      <c r="MGP19" s="11"/>
      <c r="MGQ19" s="11"/>
      <c r="MGR19" s="11"/>
      <c r="MGS19" s="11"/>
      <c r="MGT19" s="11"/>
      <c r="MGU19" s="11"/>
      <c r="MGV19" s="11"/>
      <c r="MGW19" s="11"/>
      <c r="MGX19" s="11"/>
      <c r="MGY19" s="11"/>
      <c r="MGZ19" s="11"/>
      <c r="MHA19" s="11"/>
      <c r="MHB19" s="11"/>
      <c r="MHC19" s="11"/>
      <c r="MHD19" s="11"/>
      <c r="MHE19" s="11"/>
      <c r="MHF19" s="11"/>
      <c r="MHG19" s="11"/>
      <c r="MHH19" s="11"/>
      <c r="MHI19" s="11"/>
      <c r="MHJ19" s="11"/>
      <c r="MHK19" s="11"/>
      <c r="MHL19" s="11"/>
      <c r="MHM19" s="11"/>
      <c r="MHN19" s="11"/>
      <c r="MHO19" s="11"/>
      <c r="MHP19" s="11"/>
      <c r="MHQ19" s="11"/>
      <c r="MHR19" s="11"/>
      <c r="MHS19" s="11"/>
      <c r="MHT19" s="11"/>
      <c r="MHU19" s="11"/>
      <c r="MHV19" s="11"/>
      <c r="MHW19" s="11"/>
      <c r="MHX19" s="11"/>
      <c r="MHY19" s="11"/>
      <c r="MHZ19" s="11"/>
      <c r="MIA19" s="11"/>
      <c r="MIB19" s="11"/>
      <c r="MIC19" s="11"/>
      <c r="MID19" s="11"/>
      <c r="MIE19" s="11"/>
      <c r="MIF19" s="11"/>
      <c r="MIG19" s="11"/>
      <c r="MIH19" s="11"/>
      <c r="MII19" s="11"/>
      <c r="MIJ19" s="11"/>
      <c r="MIK19" s="11"/>
      <c r="MIL19" s="11"/>
      <c r="MIM19" s="11"/>
      <c r="MIN19" s="11"/>
      <c r="MIO19" s="11"/>
      <c r="MIP19" s="11"/>
      <c r="MIQ19" s="11"/>
      <c r="MIR19" s="11"/>
      <c r="MIS19" s="11"/>
      <c r="MIT19" s="11"/>
      <c r="MIU19" s="11"/>
      <c r="MIV19" s="11"/>
      <c r="MIW19" s="11"/>
      <c r="MIX19" s="11"/>
      <c r="MIY19" s="11"/>
      <c r="MIZ19" s="11"/>
      <c r="MJA19" s="11"/>
      <c r="MJB19" s="11"/>
      <c r="MJC19" s="11"/>
      <c r="MJD19" s="11"/>
      <c r="MJE19" s="11"/>
      <c r="MJF19" s="11"/>
      <c r="MJG19" s="11"/>
      <c r="MJH19" s="11"/>
      <c r="MJI19" s="11"/>
      <c r="MJJ19" s="11"/>
      <c r="MJK19" s="11"/>
      <c r="MJL19" s="11"/>
      <c r="MJM19" s="11"/>
      <c r="MJN19" s="11"/>
      <c r="MJO19" s="11"/>
      <c r="MJP19" s="11"/>
      <c r="MJQ19" s="11"/>
      <c r="MJR19" s="11"/>
      <c r="MJS19" s="11"/>
      <c r="MJT19" s="11"/>
      <c r="MJU19" s="11"/>
      <c r="MJV19" s="11"/>
      <c r="MJW19" s="11"/>
      <c r="MJX19" s="11"/>
      <c r="MJY19" s="11"/>
      <c r="MJZ19" s="11"/>
      <c r="MKA19" s="11"/>
      <c r="MKB19" s="11"/>
      <c r="MKC19" s="11"/>
      <c r="MKD19" s="11"/>
      <c r="MKE19" s="11"/>
      <c r="MKF19" s="11"/>
      <c r="MKG19" s="11"/>
      <c r="MKH19" s="11"/>
      <c r="MKI19" s="11"/>
      <c r="MKJ19" s="11"/>
      <c r="MKK19" s="11"/>
      <c r="MKL19" s="11"/>
      <c r="MKM19" s="11"/>
      <c r="MKN19" s="11"/>
      <c r="MKO19" s="11"/>
      <c r="MKP19" s="11"/>
      <c r="MKQ19" s="11"/>
      <c r="MKR19" s="11"/>
      <c r="MKS19" s="11"/>
      <c r="MKT19" s="11"/>
      <c r="MKU19" s="11"/>
      <c r="MKV19" s="11"/>
      <c r="MKW19" s="11"/>
      <c r="MKX19" s="11"/>
      <c r="MKY19" s="11"/>
      <c r="MKZ19" s="11"/>
      <c r="MLA19" s="11"/>
      <c r="MLB19" s="11"/>
      <c r="MLC19" s="11"/>
      <c r="MLD19" s="11"/>
      <c r="MLE19" s="11"/>
      <c r="MLF19" s="11"/>
      <c r="MLG19" s="11"/>
      <c r="MLH19" s="11"/>
      <c r="MLI19" s="11"/>
      <c r="MLJ19" s="11"/>
      <c r="MLK19" s="11"/>
      <c r="MLL19" s="11"/>
      <c r="MLM19" s="11"/>
      <c r="MLN19" s="11"/>
      <c r="MLO19" s="11"/>
      <c r="MLP19" s="11"/>
      <c r="MLQ19" s="11"/>
      <c r="MLR19" s="11"/>
      <c r="MLS19" s="11"/>
      <c r="MLT19" s="11"/>
      <c r="MLU19" s="11"/>
      <c r="MLV19" s="11"/>
      <c r="MLW19" s="11"/>
      <c r="MLX19" s="11"/>
      <c r="MLY19" s="11"/>
      <c r="MLZ19" s="11"/>
      <c r="MMA19" s="11"/>
      <c r="MMB19" s="11"/>
      <c r="MMC19" s="11"/>
      <c r="MMD19" s="11"/>
      <c r="MME19" s="11"/>
      <c r="MMF19" s="11"/>
      <c r="MMG19" s="11"/>
      <c r="MMH19" s="11"/>
      <c r="MMI19" s="11"/>
      <c r="MMJ19" s="11"/>
      <c r="MMK19" s="11"/>
      <c r="MML19" s="11"/>
      <c r="MMM19" s="11"/>
      <c r="MMN19" s="11"/>
      <c r="MMO19" s="11"/>
      <c r="MMP19" s="11"/>
      <c r="MMQ19" s="11"/>
      <c r="MMR19" s="11"/>
      <c r="MMS19" s="11"/>
      <c r="MMT19" s="11"/>
      <c r="MMU19" s="11"/>
      <c r="MMV19" s="11"/>
      <c r="MMW19" s="11"/>
      <c r="MMX19" s="11"/>
      <c r="MMY19" s="11"/>
      <c r="MMZ19" s="11"/>
      <c r="MNA19" s="11"/>
      <c r="MNB19" s="11"/>
      <c r="MNC19" s="11"/>
      <c r="MND19" s="11"/>
      <c r="MNE19" s="11"/>
      <c r="MNF19" s="11"/>
      <c r="MNG19" s="11"/>
      <c r="MNH19" s="11"/>
      <c r="MNI19" s="11"/>
      <c r="MNJ19" s="11"/>
      <c r="MNK19" s="11"/>
      <c r="MNL19" s="11"/>
      <c r="MNM19" s="11"/>
      <c r="MNN19" s="11"/>
      <c r="MNO19" s="11"/>
      <c r="MNP19" s="11"/>
      <c r="MNQ19" s="11"/>
      <c r="MNR19" s="11"/>
      <c r="MNS19" s="11"/>
      <c r="MNT19" s="11"/>
      <c r="MNU19" s="11"/>
      <c r="MNV19" s="11"/>
      <c r="MNW19" s="11"/>
      <c r="MNX19" s="11"/>
      <c r="MNY19" s="11"/>
      <c r="MNZ19" s="11"/>
      <c r="MOA19" s="11"/>
      <c r="MOB19" s="11"/>
      <c r="MOC19" s="11"/>
      <c r="MOD19" s="11"/>
      <c r="MOE19" s="11"/>
      <c r="MOF19" s="11"/>
      <c r="MOG19" s="11"/>
      <c r="MOH19" s="11"/>
      <c r="MOI19" s="11"/>
      <c r="MOJ19" s="11"/>
      <c r="MOK19" s="11"/>
      <c r="MOL19" s="11"/>
      <c r="MOM19" s="11"/>
      <c r="MON19" s="11"/>
      <c r="MOO19" s="11"/>
      <c r="MOP19" s="11"/>
      <c r="MOQ19" s="11"/>
      <c r="MOR19" s="11"/>
      <c r="MOS19" s="11"/>
      <c r="MOT19" s="11"/>
      <c r="MOU19" s="11"/>
      <c r="MOV19" s="11"/>
      <c r="MOW19" s="11"/>
      <c r="MOX19" s="11"/>
      <c r="MOY19" s="11"/>
      <c r="MOZ19" s="11"/>
      <c r="MPA19" s="11"/>
      <c r="MPB19" s="11"/>
      <c r="MPC19" s="11"/>
      <c r="MPD19" s="11"/>
      <c r="MPE19" s="11"/>
      <c r="MPF19" s="11"/>
      <c r="MPG19" s="11"/>
      <c r="MPH19" s="11"/>
      <c r="MPI19" s="11"/>
      <c r="MPJ19" s="11"/>
      <c r="MPK19" s="11"/>
      <c r="MPL19" s="11"/>
      <c r="MPM19" s="11"/>
      <c r="MPN19" s="11"/>
      <c r="MPO19" s="11"/>
      <c r="MPP19" s="11"/>
      <c r="MPQ19" s="11"/>
      <c r="MPR19" s="11"/>
      <c r="MPS19" s="11"/>
      <c r="MPT19" s="11"/>
      <c r="MPU19" s="11"/>
      <c r="MPV19" s="11"/>
      <c r="MPW19" s="11"/>
      <c r="MPX19" s="11"/>
      <c r="MPY19" s="11"/>
      <c r="MPZ19" s="11"/>
      <c r="MQA19" s="11"/>
      <c r="MQB19" s="11"/>
      <c r="MQC19" s="11"/>
      <c r="MQD19" s="11"/>
      <c r="MQE19" s="11"/>
      <c r="MQF19" s="11"/>
      <c r="MQG19" s="11"/>
      <c r="MQH19" s="11"/>
      <c r="MQI19" s="11"/>
      <c r="MQJ19" s="11"/>
      <c r="MQK19" s="11"/>
      <c r="MQL19" s="11"/>
      <c r="MQM19" s="11"/>
      <c r="MQN19" s="11"/>
      <c r="MQO19" s="11"/>
      <c r="MQP19" s="11"/>
      <c r="MQQ19" s="11"/>
      <c r="MQR19" s="11"/>
      <c r="MQS19" s="11"/>
      <c r="MQT19" s="11"/>
      <c r="MQU19" s="11"/>
      <c r="MQV19" s="11"/>
      <c r="MQW19" s="11"/>
      <c r="MQX19" s="11"/>
      <c r="MQY19" s="11"/>
      <c r="MQZ19" s="11"/>
      <c r="MRA19" s="11"/>
      <c r="MRB19" s="11"/>
      <c r="MRC19" s="11"/>
      <c r="MRD19" s="11"/>
      <c r="MRE19" s="11"/>
      <c r="MRF19" s="11"/>
      <c r="MRG19" s="11"/>
      <c r="MRH19" s="11"/>
      <c r="MRI19" s="11"/>
      <c r="MRJ19" s="11"/>
      <c r="MRK19" s="11"/>
      <c r="MRL19" s="11"/>
      <c r="MRM19" s="11"/>
      <c r="MRN19" s="11"/>
      <c r="MRO19" s="11"/>
      <c r="MRP19" s="11"/>
      <c r="MRQ19" s="11"/>
      <c r="MRR19" s="11"/>
      <c r="MRS19" s="11"/>
      <c r="MRT19" s="11"/>
      <c r="MRU19" s="11"/>
      <c r="MRV19" s="11"/>
      <c r="MRW19" s="11"/>
      <c r="MRX19" s="11"/>
      <c r="MRY19" s="11"/>
      <c r="MRZ19" s="11"/>
      <c r="MSA19" s="11"/>
      <c r="MSB19" s="11"/>
      <c r="MSC19" s="11"/>
      <c r="MSD19" s="11"/>
      <c r="MSE19" s="11"/>
      <c r="MSF19" s="11"/>
      <c r="MSG19" s="11"/>
      <c r="MSH19" s="11"/>
      <c r="MSI19" s="11"/>
      <c r="MSJ19" s="11"/>
      <c r="MSK19" s="11"/>
      <c r="MSL19" s="11"/>
      <c r="MSM19" s="11"/>
      <c r="MSN19" s="11"/>
      <c r="MSO19" s="11"/>
      <c r="MSP19" s="11"/>
      <c r="MSQ19" s="11"/>
      <c r="MSR19" s="11"/>
      <c r="MSS19" s="11"/>
      <c r="MST19" s="11"/>
      <c r="MSU19" s="11"/>
      <c r="MSV19" s="11"/>
      <c r="MSW19" s="11"/>
      <c r="MSX19" s="11"/>
      <c r="MSY19" s="11"/>
      <c r="MSZ19" s="11"/>
      <c r="MTA19" s="11"/>
      <c r="MTB19" s="11"/>
      <c r="MTC19" s="11"/>
      <c r="MTD19" s="11"/>
      <c r="MTE19" s="11"/>
      <c r="MTF19" s="11"/>
      <c r="MTG19" s="11"/>
      <c r="MTH19" s="11"/>
      <c r="MTI19" s="11"/>
      <c r="MTJ19" s="11"/>
      <c r="MTK19" s="11"/>
      <c r="MTL19" s="11"/>
      <c r="MTM19" s="11"/>
      <c r="MTN19" s="11"/>
      <c r="MTO19" s="11"/>
      <c r="MTP19" s="11"/>
      <c r="MTQ19" s="11"/>
      <c r="MTR19" s="11"/>
      <c r="MTS19" s="11"/>
      <c r="MTT19" s="11"/>
      <c r="MTU19" s="11"/>
      <c r="MTV19" s="11"/>
      <c r="MTW19" s="11"/>
      <c r="MTX19" s="11"/>
      <c r="MTY19" s="11"/>
      <c r="MTZ19" s="11"/>
      <c r="MUA19" s="11"/>
      <c r="MUB19" s="11"/>
      <c r="MUC19" s="11"/>
      <c r="MUD19" s="11"/>
      <c r="MUE19" s="11"/>
      <c r="MUF19" s="11"/>
      <c r="MUG19" s="11"/>
      <c r="MUH19" s="11"/>
      <c r="MUI19" s="11"/>
      <c r="MUJ19" s="11"/>
      <c r="MUK19" s="11"/>
      <c r="MUL19" s="11"/>
      <c r="MUM19" s="11"/>
      <c r="MUN19" s="11"/>
      <c r="MUO19" s="11"/>
      <c r="MUP19" s="11"/>
      <c r="MUQ19" s="11"/>
      <c r="MUR19" s="11"/>
      <c r="MUS19" s="11"/>
      <c r="MUT19" s="11"/>
      <c r="MUU19" s="11"/>
      <c r="MUV19" s="11"/>
      <c r="MUW19" s="11"/>
      <c r="MUX19" s="11"/>
      <c r="MUY19" s="11"/>
      <c r="MUZ19" s="11"/>
      <c r="MVA19" s="11"/>
      <c r="MVB19" s="11"/>
      <c r="MVC19" s="11"/>
      <c r="MVD19" s="11"/>
      <c r="MVE19" s="11"/>
      <c r="MVF19" s="11"/>
      <c r="MVG19" s="11"/>
      <c r="MVH19" s="11"/>
      <c r="MVI19" s="11"/>
      <c r="MVJ19" s="11"/>
      <c r="MVK19" s="11"/>
      <c r="MVL19" s="11"/>
      <c r="MVM19" s="11"/>
      <c r="MVN19" s="11"/>
      <c r="MVO19" s="11"/>
      <c r="MVP19" s="11"/>
      <c r="MVQ19" s="11"/>
      <c r="MVR19" s="11"/>
      <c r="MVS19" s="11"/>
      <c r="MVT19" s="11"/>
      <c r="MVU19" s="11"/>
      <c r="MVV19" s="11"/>
      <c r="MVW19" s="11"/>
      <c r="MVX19" s="11"/>
      <c r="MVY19" s="11"/>
      <c r="MVZ19" s="11"/>
      <c r="MWA19" s="11"/>
      <c r="MWB19" s="11"/>
      <c r="MWC19" s="11"/>
      <c r="MWD19" s="11"/>
      <c r="MWE19" s="11"/>
      <c r="MWF19" s="11"/>
      <c r="MWG19" s="11"/>
      <c r="MWH19" s="11"/>
      <c r="MWI19" s="11"/>
      <c r="MWJ19" s="11"/>
      <c r="MWK19" s="11"/>
      <c r="MWL19" s="11"/>
      <c r="MWM19" s="11"/>
      <c r="MWN19" s="11"/>
      <c r="MWO19" s="11"/>
      <c r="MWP19" s="11"/>
      <c r="MWQ19" s="11"/>
      <c r="MWR19" s="11"/>
      <c r="MWS19" s="11"/>
      <c r="MWT19" s="11"/>
      <c r="MWU19" s="11"/>
      <c r="MWV19" s="11"/>
      <c r="MWW19" s="11"/>
      <c r="MWX19" s="11"/>
      <c r="MWY19" s="11"/>
      <c r="MWZ19" s="11"/>
      <c r="MXA19" s="11"/>
      <c r="MXB19" s="11"/>
      <c r="MXC19" s="11"/>
      <c r="MXD19" s="11"/>
      <c r="MXE19" s="11"/>
      <c r="MXF19" s="11"/>
      <c r="MXG19" s="11"/>
      <c r="MXH19" s="11"/>
      <c r="MXI19" s="11"/>
      <c r="MXJ19" s="11"/>
      <c r="MXK19" s="11"/>
      <c r="MXL19" s="11"/>
      <c r="MXM19" s="11"/>
      <c r="MXN19" s="11"/>
      <c r="MXO19" s="11"/>
      <c r="MXP19" s="11"/>
      <c r="MXQ19" s="11"/>
      <c r="MXR19" s="11"/>
      <c r="MXS19" s="11"/>
      <c r="MXT19" s="11"/>
      <c r="MXU19" s="11"/>
      <c r="MXV19" s="11"/>
      <c r="MXW19" s="11"/>
      <c r="MXX19" s="11"/>
      <c r="MXY19" s="11"/>
      <c r="MXZ19" s="11"/>
      <c r="MYA19" s="11"/>
      <c r="MYB19" s="11"/>
      <c r="MYC19" s="11"/>
      <c r="MYD19" s="11"/>
      <c r="MYE19" s="11"/>
      <c r="MYF19" s="11"/>
      <c r="MYG19" s="11"/>
      <c r="MYH19" s="11"/>
      <c r="MYI19" s="11"/>
      <c r="MYJ19" s="11"/>
      <c r="MYK19" s="11"/>
      <c r="MYL19" s="11"/>
      <c r="MYM19" s="11"/>
      <c r="MYN19" s="11"/>
      <c r="MYO19" s="11"/>
      <c r="MYP19" s="11"/>
      <c r="MYQ19" s="11"/>
      <c r="MYR19" s="11"/>
      <c r="MYS19" s="11"/>
      <c r="MYT19" s="11"/>
      <c r="MYU19" s="11"/>
      <c r="MYV19" s="11"/>
      <c r="MYW19" s="11"/>
      <c r="MYX19" s="11"/>
      <c r="MYY19" s="11"/>
      <c r="MYZ19" s="11"/>
      <c r="MZA19" s="11"/>
      <c r="MZB19" s="11"/>
      <c r="MZC19" s="11"/>
      <c r="MZD19" s="11"/>
      <c r="MZE19" s="11"/>
      <c r="MZF19" s="11"/>
      <c r="MZG19" s="11"/>
      <c r="MZH19" s="11"/>
      <c r="MZI19" s="11"/>
      <c r="MZJ19" s="11"/>
      <c r="MZK19" s="11"/>
      <c r="MZL19" s="11"/>
      <c r="MZM19" s="11"/>
      <c r="MZN19" s="11"/>
      <c r="MZO19" s="11"/>
      <c r="MZP19" s="11"/>
      <c r="MZQ19" s="11"/>
      <c r="MZR19" s="11"/>
      <c r="MZS19" s="11"/>
      <c r="MZT19" s="11"/>
      <c r="MZU19" s="11"/>
      <c r="MZV19" s="11"/>
      <c r="MZW19" s="11"/>
      <c r="MZX19" s="11"/>
      <c r="MZY19" s="11"/>
      <c r="MZZ19" s="11"/>
      <c r="NAA19" s="11"/>
      <c r="NAB19" s="11"/>
      <c r="NAC19" s="11"/>
      <c r="NAD19" s="11"/>
      <c r="NAE19" s="11"/>
      <c r="NAF19" s="11"/>
      <c r="NAG19" s="11"/>
      <c r="NAH19" s="11"/>
      <c r="NAI19" s="11"/>
      <c r="NAJ19" s="11"/>
      <c r="NAK19" s="11"/>
      <c r="NAL19" s="11"/>
      <c r="NAM19" s="11"/>
      <c r="NAN19" s="11"/>
      <c r="NAO19" s="11"/>
      <c r="NAP19" s="11"/>
      <c r="NAQ19" s="11"/>
      <c r="NAR19" s="11"/>
      <c r="NAS19" s="11"/>
      <c r="NAT19" s="11"/>
      <c r="NAU19" s="11"/>
      <c r="NAV19" s="11"/>
      <c r="NAW19" s="11"/>
      <c r="NAX19" s="11"/>
      <c r="NAY19" s="11"/>
      <c r="NAZ19" s="11"/>
      <c r="NBA19" s="11"/>
      <c r="NBB19" s="11"/>
      <c r="NBC19" s="11"/>
      <c r="NBD19" s="11"/>
      <c r="NBE19" s="11"/>
      <c r="NBF19" s="11"/>
      <c r="NBG19" s="11"/>
      <c r="NBH19" s="11"/>
      <c r="NBI19" s="11"/>
      <c r="NBJ19" s="11"/>
      <c r="NBK19" s="11"/>
      <c r="NBL19" s="11"/>
      <c r="NBM19" s="11"/>
      <c r="NBN19" s="11"/>
      <c r="NBO19" s="11"/>
      <c r="NBP19" s="11"/>
      <c r="NBQ19" s="11"/>
      <c r="NBR19" s="11"/>
      <c r="NBS19" s="11"/>
      <c r="NBT19" s="11"/>
      <c r="NBU19" s="11"/>
      <c r="NBV19" s="11"/>
      <c r="NBW19" s="11"/>
      <c r="NBX19" s="11"/>
      <c r="NBY19" s="11"/>
      <c r="NBZ19" s="11"/>
      <c r="NCA19" s="11"/>
      <c r="NCB19" s="11"/>
      <c r="NCC19" s="11"/>
      <c r="NCD19" s="11"/>
      <c r="NCE19" s="11"/>
      <c r="NCF19" s="11"/>
      <c r="NCG19" s="11"/>
      <c r="NCH19" s="11"/>
      <c r="NCI19" s="11"/>
      <c r="NCJ19" s="11"/>
      <c r="NCK19" s="11"/>
      <c r="NCL19" s="11"/>
      <c r="NCM19" s="11"/>
      <c r="NCN19" s="11"/>
      <c r="NCO19" s="11"/>
      <c r="NCP19" s="11"/>
      <c r="NCQ19" s="11"/>
      <c r="NCR19" s="11"/>
      <c r="NCS19" s="11"/>
      <c r="NCT19" s="11"/>
      <c r="NCU19" s="11"/>
      <c r="NCV19" s="11"/>
      <c r="NCW19" s="11"/>
      <c r="NCX19" s="11"/>
      <c r="NCY19" s="11"/>
      <c r="NCZ19" s="11"/>
      <c r="NDA19" s="11"/>
      <c r="NDB19" s="11"/>
      <c r="NDC19" s="11"/>
      <c r="NDD19" s="11"/>
      <c r="NDE19" s="11"/>
      <c r="NDF19" s="11"/>
      <c r="NDG19" s="11"/>
      <c r="NDH19" s="11"/>
      <c r="NDI19" s="11"/>
      <c r="NDJ19" s="11"/>
      <c r="NDK19" s="11"/>
      <c r="NDL19" s="11"/>
      <c r="NDM19" s="11"/>
      <c r="NDN19" s="11"/>
      <c r="NDO19" s="11"/>
      <c r="NDP19" s="11"/>
      <c r="NDQ19" s="11"/>
      <c r="NDR19" s="11"/>
      <c r="NDS19" s="11"/>
      <c r="NDT19" s="11"/>
      <c r="NDU19" s="11"/>
      <c r="NDV19" s="11"/>
      <c r="NDW19" s="11"/>
      <c r="NDX19" s="11"/>
      <c r="NDY19" s="11"/>
      <c r="NDZ19" s="11"/>
      <c r="NEA19" s="11"/>
      <c r="NEB19" s="11"/>
      <c r="NEC19" s="11"/>
      <c r="NED19" s="11"/>
      <c r="NEE19" s="11"/>
      <c r="NEF19" s="11"/>
      <c r="NEG19" s="11"/>
      <c r="NEH19" s="11"/>
      <c r="NEI19" s="11"/>
      <c r="NEJ19" s="11"/>
      <c r="NEK19" s="11"/>
      <c r="NEL19" s="11"/>
      <c r="NEM19" s="11"/>
      <c r="NEN19" s="11"/>
      <c r="NEO19" s="11"/>
      <c r="NEP19" s="11"/>
      <c r="NEQ19" s="11"/>
      <c r="NER19" s="11"/>
      <c r="NES19" s="11"/>
      <c r="NET19" s="11"/>
      <c r="NEU19" s="11"/>
      <c r="NEV19" s="11"/>
      <c r="NEW19" s="11"/>
      <c r="NEX19" s="11"/>
      <c r="NEY19" s="11"/>
      <c r="NEZ19" s="11"/>
      <c r="NFA19" s="11"/>
      <c r="NFB19" s="11"/>
      <c r="NFC19" s="11"/>
      <c r="NFD19" s="11"/>
      <c r="NFE19" s="11"/>
      <c r="NFF19" s="11"/>
      <c r="NFG19" s="11"/>
      <c r="NFH19" s="11"/>
      <c r="NFI19" s="11"/>
      <c r="NFJ19" s="11"/>
      <c r="NFK19" s="11"/>
      <c r="NFL19" s="11"/>
      <c r="NFM19" s="11"/>
      <c r="NFN19" s="11"/>
      <c r="NFO19" s="11"/>
      <c r="NFP19" s="11"/>
      <c r="NFQ19" s="11"/>
      <c r="NFR19" s="11"/>
      <c r="NFS19" s="11"/>
      <c r="NFT19" s="11"/>
      <c r="NFU19" s="11"/>
      <c r="NFV19" s="11"/>
      <c r="NFW19" s="11"/>
      <c r="NFX19" s="11"/>
      <c r="NFY19" s="11"/>
      <c r="NFZ19" s="11"/>
      <c r="NGA19" s="11"/>
      <c r="NGB19" s="11"/>
      <c r="NGC19" s="11"/>
      <c r="NGD19" s="11"/>
      <c r="NGE19" s="11"/>
      <c r="NGF19" s="11"/>
      <c r="NGG19" s="11"/>
      <c r="NGH19" s="11"/>
      <c r="NGI19" s="11"/>
      <c r="NGJ19" s="11"/>
      <c r="NGK19" s="11"/>
      <c r="NGL19" s="11"/>
      <c r="NGM19" s="11"/>
      <c r="NGN19" s="11"/>
      <c r="NGO19" s="11"/>
      <c r="NGP19" s="11"/>
      <c r="NGQ19" s="11"/>
      <c r="NGR19" s="11"/>
      <c r="NGS19" s="11"/>
      <c r="NGT19" s="11"/>
      <c r="NGU19" s="11"/>
      <c r="NGV19" s="11"/>
      <c r="NGW19" s="11"/>
      <c r="NGX19" s="11"/>
      <c r="NGY19" s="11"/>
      <c r="NGZ19" s="11"/>
      <c r="NHA19" s="11"/>
      <c r="NHB19" s="11"/>
      <c r="NHC19" s="11"/>
      <c r="NHD19" s="11"/>
      <c r="NHE19" s="11"/>
      <c r="NHF19" s="11"/>
      <c r="NHG19" s="11"/>
      <c r="NHH19" s="11"/>
      <c r="NHI19" s="11"/>
      <c r="NHJ19" s="11"/>
      <c r="NHK19" s="11"/>
      <c r="NHL19" s="11"/>
      <c r="NHM19" s="11"/>
      <c r="NHN19" s="11"/>
      <c r="NHO19" s="11"/>
      <c r="NHP19" s="11"/>
      <c r="NHQ19" s="11"/>
      <c r="NHR19" s="11"/>
      <c r="NHS19" s="11"/>
      <c r="NHT19" s="11"/>
      <c r="NHU19" s="11"/>
      <c r="NHV19" s="11"/>
      <c r="NHW19" s="11"/>
      <c r="NHX19" s="11"/>
      <c r="NHY19" s="11"/>
      <c r="NHZ19" s="11"/>
      <c r="NIA19" s="11"/>
      <c r="NIB19" s="11"/>
      <c r="NIC19" s="11"/>
      <c r="NID19" s="11"/>
      <c r="NIE19" s="11"/>
      <c r="NIF19" s="11"/>
      <c r="NIG19" s="11"/>
      <c r="NIH19" s="11"/>
      <c r="NII19" s="11"/>
      <c r="NIJ19" s="11"/>
      <c r="NIK19" s="11"/>
      <c r="NIL19" s="11"/>
      <c r="NIM19" s="11"/>
      <c r="NIN19" s="11"/>
      <c r="NIO19" s="11"/>
      <c r="NIP19" s="11"/>
      <c r="NIQ19" s="11"/>
      <c r="NIR19" s="11"/>
      <c r="NIS19" s="11"/>
      <c r="NIT19" s="11"/>
      <c r="NIU19" s="11"/>
      <c r="NIV19" s="11"/>
      <c r="NIW19" s="11"/>
      <c r="NIX19" s="11"/>
      <c r="NIY19" s="11"/>
      <c r="NIZ19" s="11"/>
      <c r="NJA19" s="11"/>
      <c r="NJB19" s="11"/>
      <c r="NJC19" s="11"/>
      <c r="NJD19" s="11"/>
      <c r="NJE19" s="11"/>
      <c r="NJF19" s="11"/>
      <c r="NJG19" s="11"/>
      <c r="NJH19" s="11"/>
      <c r="NJI19" s="11"/>
      <c r="NJJ19" s="11"/>
      <c r="NJK19" s="11"/>
      <c r="NJL19" s="11"/>
      <c r="NJM19" s="11"/>
      <c r="NJN19" s="11"/>
      <c r="NJO19" s="11"/>
      <c r="NJP19" s="11"/>
      <c r="NJQ19" s="11"/>
      <c r="NJR19" s="11"/>
      <c r="NJS19" s="11"/>
      <c r="NJT19" s="11"/>
      <c r="NJU19" s="11"/>
      <c r="NJV19" s="11"/>
      <c r="NJW19" s="11"/>
      <c r="NJX19" s="11"/>
      <c r="NJY19" s="11"/>
      <c r="NJZ19" s="11"/>
      <c r="NKA19" s="11"/>
      <c r="NKB19" s="11"/>
      <c r="NKC19" s="11"/>
      <c r="NKD19" s="11"/>
      <c r="NKE19" s="11"/>
      <c r="NKF19" s="11"/>
      <c r="NKG19" s="11"/>
      <c r="NKH19" s="11"/>
      <c r="NKI19" s="11"/>
      <c r="NKJ19" s="11"/>
      <c r="NKK19" s="11"/>
      <c r="NKL19" s="11"/>
      <c r="NKM19" s="11"/>
      <c r="NKN19" s="11"/>
      <c r="NKO19" s="11"/>
      <c r="NKP19" s="11"/>
      <c r="NKQ19" s="11"/>
      <c r="NKR19" s="11"/>
      <c r="NKS19" s="11"/>
      <c r="NKT19" s="11"/>
      <c r="NKU19" s="11"/>
      <c r="NKV19" s="11"/>
      <c r="NKW19" s="11"/>
      <c r="NKX19" s="11"/>
      <c r="NKY19" s="11"/>
      <c r="NKZ19" s="11"/>
      <c r="NLA19" s="11"/>
      <c r="NLB19" s="11"/>
      <c r="NLC19" s="11"/>
      <c r="NLD19" s="11"/>
      <c r="NLE19" s="11"/>
      <c r="NLF19" s="11"/>
      <c r="NLG19" s="11"/>
      <c r="NLH19" s="11"/>
      <c r="NLI19" s="11"/>
      <c r="NLJ19" s="11"/>
      <c r="NLK19" s="11"/>
      <c r="NLL19" s="11"/>
      <c r="NLM19" s="11"/>
      <c r="NLN19" s="11"/>
      <c r="NLO19" s="11"/>
      <c r="NLP19" s="11"/>
      <c r="NLQ19" s="11"/>
      <c r="NLR19" s="11"/>
      <c r="NLS19" s="11"/>
      <c r="NLT19" s="11"/>
      <c r="NLU19" s="11"/>
      <c r="NLV19" s="11"/>
      <c r="NLW19" s="11"/>
      <c r="NLX19" s="11"/>
      <c r="NLY19" s="11"/>
      <c r="NLZ19" s="11"/>
      <c r="NMA19" s="11"/>
      <c r="NMB19" s="11"/>
      <c r="NMC19" s="11"/>
      <c r="NMD19" s="11"/>
      <c r="NME19" s="11"/>
      <c r="NMF19" s="11"/>
      <c r="NMG19" s="11"/>
      <c r="NMH19" s="11"/>
      <c r="NMI19" s="11"/>
      <c r="NMJ19" s="11"/>
      <c r="NMK19" s="11"/>
      <c r="NML19" s="11"/>
      <c r="NMM19" s="11"/>
      <c r="NMN19" s="11"/>
      <c r="NMO19" s="11"/>
      <c r="NMP19" s="11"/>
      <c r="NMQ19" s="11"/>
      <c r="NMR19" s="11"/>
      <c r="NMS19" s="11"/>
      <c r="NMT19" s="11"/>
      <c r="NMU19" s="11"/>
      <c r="NMV19" s="11"/>
      <c r="NMW19" s="11"/>
      <c r="NMX19" s="11"/>
      <c r="NMY19" s="11"/>
      <c r="NMZ19" s="11"/>
      <c r="NNA19" s="11"/>
      <c r="NNB19" s="11"/>
      <c r="NNC19" s="11"/>
      <c r="NND19" s="11"/>
      <c r="NNE19" s="11"/>
      <c r="NNF19" s="11"/>
      <c r="NNG19" s="11"/>
      <c r="NNH19" s="11"/>
      <c r="NNI19" s="11"/>
      <c r="NNJ19" s="11"/>
      <c r="NNK19" s="11"/>
      <c r="NNL19" s="11"/>
      <c r="NNM19" s="11"/>
      <c r="NNN19" s="11"/>
      <c r="NNO19" s="11"/>
      <c r="NNP19" s="11"/>
      <c r="NNQ19" s="11"/>
      <c r="NNR19" s="11"/>
      <c r="NNS19" s="11"/>
      <c r="NNT19" s="11"/>
      <c r="NNU19" s="11"/>
      <c r="NNV19" s="11"/>
      <c r="NNW19" s="11"/>
      <c r="NNX19" s="11"/>
      <c r="NNY19" s="11"/>
      <c r="NNZ19" s="11"/>
      <c r="NOA19" s="11"/>
      <c r="NOB19" s="11"/>
      <c r="NOC19" s="11"/>
      <c r="NOD19" s="11"/>
      <c r="NOE19" s="11"/>
      <c r="NOF19" s="11"/>
      <c r="NOG19" s="11"/>
      <c r="NOH19" s="11"/>
      <c r="NOI19" s="11"/>
      <c r="NOJ19" s="11"/>
      <c r="NOK19" s="11"/>
      <c r="NOL19" s="11"/>
      <c r="NOM19" s="11"/>
      <c r="NON19" s="11"/>
      <c r="NOO19" s="11"/>
      <c r="NOP19" s="11"/>
      <c r="NOQ19" s="11"/>
      <c r="NOR19" s="11"/>
      <c r="NOS19" s="11"/>
      <c r="NOT19" s="11"/>
      <c r="NOU19" s="11"/>
      <c r="NOV19" s="11"/>
      <c r="NOW19" s="11"/>
      <c r="NOX19" s="11"/>
      <c r="NOY19" s="11"/>
      <c r="NOZ19" s="11"/>
      <c r="NPA19" s="11"/>
      <c r="NPB19" s="11"/>
      <c r="NPC19" s="11"/>
      <c r="NPD19" s="11"/>
      <c r="NPE19" s="11"/>
      <c r="NPF19" s="11"/>
      <c r="NPG19" s="11"/>
      <c r="NPH19" s="11"/>
      <c r="NPI19" s="11"/>
      <c r="NPJ19" s="11"/>
      <c r="NPK19" s="11"/>
      <c r="NPL19" s="11"/>
      <c r="NPM19" s="11"/>
      <c r="NPN19" s="11"/>
      <c r="NPO19" s="11"/>
      <c r="NPP19" s="11"/>
      <c r="NPQ19" s="11"/>
      <c r="NPR19" s="11"/>
      <c r="NPS19" s="11"/>
      <c r="NPT19" s="11"/>
      <c r="NPU19" s="11"/>
      <c r="NPV19" s="11"/>
      <c r="NPW19" s="11"/>
      <c r="NPX19" s="11"/>
      <c r="NPY19" s="11"/>
      <c r="NPZ19" s="11"/>
      <c r="NQA19" s="11"/>
      <c r="NQB19" s="11"/>
      <c r="NQC19" s="11"/>
      <c r="NQD19" s="11"/>
      <c r="NQE19" s="11"/>
      <c r="NQF19" s="11"/>
      <c r="NQG19" s="11"/>
      <c r="NQH19" s="11"/>
      <c r="NQI19" s="11"/>
      <c r="NQJ19" s="11"/>
      <c r="NQK19" s="11"/>
      <c r="NQL19" s="11"/>
      <c r="NQM19" s="11"/>
      <c r="NQN19" s="11"/>
      <c r="NQO19" s="11"/>
      <c r="NQP19" s="11"/>
      <c r="NQQ19" s="11"/>
      <c r="NQR19" s="11"/>
      <c r="NQS19" s="11"/>
      <c r="NQT19" s="11"/>
      <c r="NQU19" s="11"/>
      <c r="NQV19" s="11"/>
      <c r="NQW19" s="11"/>
      <c r="NQX19" s="11"/>
      <c r="NQY19" s="11"/>
      <c r="NQZ19" s="11"/>
      <c r="NRA19" s="11"/>
      <c r="NRB19" s="11"/>
      <c r="NRC19" s="11"/>
      <c r="NRD19" s="11"/>
      <c r="NRE19" s="11"/>
      <c r="NRF19" s="11"/>
      <c r="NRG19" s="11"/>
      <c r="NRH19" s="11"/>
      <c r="NRI19" s="11"/>
      <c r="NRJ19" s="11"/>
      <c r="NRK19" s="11"/>
      <c r="NRL19" s="11"/>
      <c r="NRM19" s="11"/>
      <c r="NRN19" s="11"/>
      <c r="NRO19" s="11"/>
      <c r="NRP19" s="11"/>
      <c r="NRQ19" s="11"/>
      <c r="NRR19" s="11"/>
      <c r="NRS19" s="11"/>
      <c r="NRT19" s="11"/>
      <c r="NRU19" s="11"/>
      <c r="NRV19" s="11"/>
      <c r="NRW19" s="11"/>
      <c r="NRX19" s="11"/>
      <c r="NRY19" s="11"/>
      <c r="NRZ19" s="11"/>
      <c r="NSA19" s="11"/>
      <c r="NSB19" s="11"/>
      <c r="NSC19" s="11"/>
      <c r="NSD19" s="11"/>
      <c r="NSE19" s="11"/>
      <c r="NSF19" s="11"/>
      <c r="NSG19" s="11"/>
      <c r="NSH19" s="11"/>
      <c r="NSI19" s="11"/>
      <c r="NSJ19" s="11"/>
      <c r="NSK19" s="11"/>
      <c r="NSL19" s="11"/>
      <c r="NSM19" s="11"/>
      <c r="NSN19" s="11"/>
      <c r="NSO19" s="11"/>
      <c r="NSP19" s="11"/>
      <c r="NSQ19" s="11"/>
      <c r="NSR19" s="11"/>
      <c r="NSS19" s="11"/>
      <c r="NST19" s="11"/>
      <c r="NSU19" s="11"/>
      <c r="NSV19" s="11"/>
      <c r="NSW19" s="11"/>
      <c r="NSX19" s="11"/>
      <c r="NSY19" s="11"/>
      <c r="NSZ19" s="11"/>
      <c r="NTA19" s="11"/>
      <c r="NTB19" s="11"/>
      <c r="NTC19" s="11"/>
      <c r="NTD19" s="11"/>
      <c r="NTE19" s="11"/>
      <c r="NTF19" s="11"/>
      <c r="NTG19" s="11"/>
      <c r="NTH19" s="11"/>
      <c r="NTI19" s="11"/>
      <c r="NTJ19" s="11"/>
      <c r="NTK19" s="11"/>
      <c r="NTL19" s="11"/>
      <c r="NTM19" s="11"/>
      <c r="NTN19" s="11"/>
      <c r="NTO19" s="11"/>
      <c r="NTP19" s="11"/>
      <c r="NTQ19" s="11"/>
      <c r="NTR19" s="11"/>
      <c r="NTS19" s="11"/>
      <c r="NTT19" s="11"/>
      <c r="NTU19" s="11"/>
      <c r="NTV19" s="11"/>
      <c r="NTW19" s="11"/>
      <c r="NTX19" s="11"/>
      <c r="NTY19" s="11"/>
      <c r="NTZ19" s="11"/>
      <c r="NUA19" s="11"/>
      <c r="NUB19" s="11"/>
      <c r="NUC19" s="11"/>
      <c r="NUD19" s="11"/>
      <c r="NUE19" s="11"/>
      <c r="NUF19" s="11"/>
      <c r="NUG19" s="11"/>
      <c r="NUH19" s="11"/>
      <c r="NUI19" s="11"/>
      <c r="NUJ19" s="11"/>
      <c r="NUK19" s="11"/>
      <c r="NUL19" s="11"/>
      <c r="NUM19" s="11"/>
      <c r="NUN19" s="11"/>
      <c r="NUO19" s="11"/>
      <c r="NUP19" s="11"/>
      <c r="NUQ19" s="11"/>
      <c r="NUR19" s="11"/>
      <c r="NUS19" s="11"/>
      <c r="NUT19" s="11"/>
      <c r="NUU19" s="11"/>
      <c r="NUV19" s="11"/>
      <c r="NUW19" s="11"/>
      <c r="NUX19" s="11"/>
      <c r="NUY19" s="11"/>
      <c r="NUZ19" s="11"/>
      <c r="NVA19" s="11"/>
      <c r="NVB19" s="11"/>
      <c r="NVC19" s="11"/>
      <c r="NVD19" s="11"/>
      <c r="NVE19" s="11"/>
      <c r="NVF19" s="11"/>
      <c r="NVG19" s="11"/>
      <c r="NVH19" s="11"/>
      <c r="NVI19" s="11"/>
      <c r="NVJ19" s="11"/>
      <c r="NVK19" s="11"/>
      <c r="NVL19" s="11"/>
      <c r="NVM19" s="11"/>
      <c r="NVN19" s="11"/>
      <c r="NVO19" s="11"/>
      <c r="NVP19" s="11"/>
      <c r="NVQ19" s="11"/>
      <c r="NVR19" s="11"/>
      <c r="NVS19" s="11"/>
      <c r="NVT19" s="11"/>
      <c r="NVU19" s="11"/>
      <c r="NVV19" s="11"/>
      <c r="NVW19" s="11"/>
      <c r="NVX19" s="11"/>
      <c r="NVY19" s="11"/>
      <c r="NVZ19" s="11"/>
      <c r="NWA19" s="11"/>
      <c r="NWB19" s="11"/>
      <c r="NWC19" s="11"/>
      <c r="NWD19" s="11"/>
      <c r="NWE19" s="11"/>
      <c r="NWF19" s="11"/>
      <c r="NWG19" s="11"/>
      <c r="NWH19" s="11"/>
      <c r="NWI19" s="11"/>
      <c r="NWJ19" s="11"/>
      <c r="NWK19" s="11"/>
      <c r="NWL19" s="11"/>
      <c r="NWM19" s="11"/>
      <c r="NWN19" s="11"/>
      <c r="NWO19" s="11"/>
      <c r="NWP19" s="11"/>
      <c r="NWQ19" s="11"/>
      <c r="NWR19" s="11"/>
      <c r="NWS19" s="11"/>
      <c r="NWT19" s="11"/>
      <c r="NWU19" s="11"/>
      <c r="NWV19" s="11"/>
      <c r="NWW19" s="11"/>
      <c r="NWX19" s="11"/>
      <c r="NWY19" s="11"/>
      <c r="NWZ19" s="11"/>
      <c r="NXA19" s="11"/>
      <c r="NXB19" s="11"/>
      <c r="NXC19" s="11"/>
      <c r="NXD19" s="11"/>
      <c r="NXE19" s="11"/>
      <c r="NXF19" s="11"/>
      <c r="NXG19" s="11"/>
      <c r="NXH19" s="11"/>
      <c r="NXI19" s="11"/>
      <c r="NXJ19" s="11"/>
      <c r="NXK19" s="11"/>
      <c r="NXL19" s="11"/>
      <c r="NXM19" s="11"/>
      <c r="NXN19" s="11"/>
      <c r="NXO19" s="11"/>
      <c r="NXP19" s="11"/>
      <c r="NXQ19" s="11"/>
      <c r="NXR19" s="11"/>
      <c r="NXS19" s="11"/>
      <c r="NXT19" s="11"/>
      <c r="NXU19" s="11"/>
      <c r="NXV19" s="11"/>
      <c r="NXW19" s="11"/>
      <c r="NXX19" s="11"/>
      <c r="NXY19" s="11"/>
      <c r="NXZ19" s="11"/>
      <c r="NYA19" s="11"/>
      <c r="NYB19" s="11"/>
      <c r="NYC19" s="11"/>
      <c r="NYD19" s="11"/>
      <c r="NYE19" s="11"/>
      <c r="NYF19" s="11"/>
      <c r="NYG19" s="11"/>
      <c r="NYH19" s="11"/>
      <c r="NYI19" s="11"/>
      <c r="NYJ19" s="11"/>
      <c r="NYK19" s="11"/>
      <c r="NYL19" s="11"/>
      <c r="NYM19" s="11"/>
      <c r="NYN19" s="11"/>
      <c r="NYO19" s="11"/>
      <c r="NYP19" s="11"/>
      <c r="NYQ19" s="11"/>
      <c r="NYR19" s="11"/>
      <c r="NYS19" s="11"/>
      <c r="NYT19" s="11"/>
      <c r="NYU19" s="11"/>
      <c r="NYV19" s="11"/>
      <c r="NYW19" s="11"/>
      <c r="NYX19" s="11"/>
      <c r="NYY19" s="11"/>
      <c r="NYZ19" s="11"/>
      <c r="NZA19" s="11"/>
      <c r="NZB19" s="11"/>
      <c r="NZC19" s="11"/>
      <c r="NZD19" s="11"/>
      <c r="NZE19" s="11"/>
      <c r="NZF19" s="11"/>
      <c r="NZG19" s="11"/>
      <c r="NZH19" s="11"/>
      <c r="NZI19" s="11"/>
      <c r="NZJ19" s="11"/>
      <c r="NZK19" s="11"/>
      <c r="NZL19" s="11"/>
      <c r="NZM19" s="11"/>
      <c r="NZN19" s="11"/>
      <c r="NZO19" s="11"/>
      <c r="NZP19" s="11"/>
      <c r="NZQ19" s="11"/>
      <c r="NZR19" s="11"/>
      <c r="NZS19" s="11"/>
      <c r="NZT19" s="11"/>
      <c r="NZU19" s="11"/>
      <c r="NZV19" s="11"/>
      <c r="NZW19" s="11"/>
      <c r="NZX19" s="11"/>
      <c r="NZY19" s="11"/>
      <c r="NZZ19" s="11"/>
      <c r="OAA19" s="11"/>
      <c r="OAB19" s="11"/>
      <c r="OAC19" s="11"/>
      <c r="OAD19" s="11"/>
      <c r="OAE19" s="11"/>
      <c r="OAF19" s="11"/>
      <c r="OAG19" s="11"/>
      <c r="OAH19" s="11"/>
      <c r="OAI19" s="11"/>
      <c r="OAJ19" s="11"/>
      <c r="OAK19" s="11"/>
      <c r="OAL19" s="11"/>
      <c r="OAM19" s="11"/>
      <c r="OAN19" s="11"/>
      <c r="OAO19" s="11"/>
      <c r="OAP19" s="11"/>
      <c r="OAQ19" s="11"/>
      <c r="OAR19" s="11"/>
      <c r="OAS19" s="11"/>
      <c r="OAT19" s="11"/>
      <c r="OAU19" s="11"/>
      <c r="OAV19" s="11"/>
      <c r="OAW19" s="11"/>
      <c r="OAX19" s="11"/>
      <c r="OAY19" s="11"/>
      <c r="OAZ19" s="11"/>
      <c r="OBA19" s="11"/>
      <c r="OBB19" s="11"/>
      <c r="OBC19" s="11"/>
      <c r="OBD19" s="11"/>
      <c r="OBE19" s="11"/>
      <c r="OBF19" s="11"/>
      <c r="OBG19" s="11"/>
      <c r="OBH19" s="11"/>
      <c r="OBI19" s="11"/>
      <c r="OBJ19" s="11"/>
      <c r="OBK19" s="11"/>
      <c r="OBL19" s="11"/>
      <c r="OBM19" s="11"/>
      <c r="OBN19" s="11"/>
      <c r="OBO19" s="11"/>
      <c r="OBP19" s="11"/>
      <c r="OBQ19" s="11"/>
      <c r="OBR19" s="11"/>
      <c r="OBS19" s="11"/>
      <c r="OBT19" s="11"/>
      <c r="OBU19" s="11"/>
      <c r="OBV19" s="11"/>
      <c r="OBW19" s="11"/>
      <c r="OBX19" s="11"/>
      <c r="OBY19" s="11"/>
      <c r="OBZ19" s="11"/>
      <c r="OCA19" s="11"/>
      <c r="OCB19" s="11"/>
      <c r="OCC19" s="11"/>
      <c r="OCD19" s="11"/>
      <c r="OCE19" s="11"/>
      <c r="OCF19" s="11"/>
      <c r="OCG19" s="11"/>
      <c r="OCH19" s="11"/>
      <c r="OCI19" s="11"/>
      <c r="OCJ19" s="11"/>
      <c r="OCK19" s="11"/>
      <c r="OCL19" s="11"/>
      <c r="OCM19" s="11"/>
      <c r="OCN19" s="11"/>
      <c r="OCO19" s="11"/>
      <c r="OCP19" s="11"/>
      <c r="OCQ19" s="11"/>
      <c r="OCR19" s="11"/>
      <c r="OCS19" s="11"/>
      <c r="OCT19" s="11"/>
      <c r="OCU19" s="11"/>
      <c r="OCV19" s="11"/>
      <c r="OCW19" s="11"/>
      <c r="OCX19" s="11"/>
      <c r="OCY19" s="11"/>
      <c r="OCZ19" s="11"/>
      <c r="ODA19" s="11"/>
      <c r="ODB19" s="11"/>
      <c r="ODC19" s="11"/>
      <c r="ODD19" s="11"/>
      <c r="ODE19" s="11"/>
      <c r="ODF19" s="11"/>
      <c r="ODG19" s="11"/>
      <c r="ODH19" s="11"/>
      <c r="ODI19" s="11"/>
      <c r="ODJ19" s="11"/>
      <c r="ODK19" s="11"/>
      <c r="ODL19" s="11"/>
      <c r="ODM19" s="11"/>
      <c r="ODN19" s="11"/>
      <c r="ODO19" s="11"/>
      <c r="ODP19" s="11"/>
      <c r="ODQ19" s="11"/>
      <c r="ODR19" s="11"/>
      <c r="ODS19" s="11"/>
      <c r="ODT19" s="11"/>
      <c r="ODU19" s="11"/>
      <c r="ODV19" s="11"/>
      <c r="ODW19" s="11"/>
      <c r="ODX19" s="11"/>
      <c r="ODY19" s="11"/>
      <c r="ODZ19" s="11"/>
      <c r="OEA19" s="11"/>
      <c r="OEB19" s="11"/>
      <c r="OEC19" s="11"/>
      <c r="OED19" s="11"/>
      <c r="OEE19" s="11"/>
      <c r="OEF19" s="11"/>
      <c r="OEG19" s="11"/>
      <c r="OEH19" s="11"/>
      <c r="OEI19" s="11"/>
      <c r="OEJ19" s="11"/>
      <c r="OEK19" s="11"/>
      <c r="OEL19" s="11"/>
      <c r="OEM19" s="11"/>
      <c r="OEN19" s="11"/>
      <c r="OEO19" s="11"/>
      <c r="OEP19" s="11"/>
      <c r="OEQ19" s="11"/>
      <c r="OER19" s="11"/>
      <c r="OES19" s="11"/>
      <c r="OET19" s="11"/>
      <c r="OEU19" s="11"/>
      <c r="OEV19" s="11"/>
      <c r="OEW19" s="11"/>
      <c r="OEX19" s="11"/>
      <c r="OEY19" s="11"/>
      <c r="OEZ19" s="11"/>
      <c r="OFA19" s="11"/>
      <c r="OFB19" s="11"/>
      <c r="OFC19" s="11"/>
      <c r="OFD19" s="11"/>
      <c r="OFE19" s="11"/>
      <c r="OFF19" s="11"/>
      <c r="OFG19" s="11"/>
      <c r="OFH19" s="11"/>
      <c r="OFI19" s="11"/>
      <c r="OFJ19" s="11"/>
      <c r="OFK19" s="11"/>
      <c r="OFL19" s="11"/>
      <c r="OFM19" s="11"/>
      <c r="OFN19" s="11"/>
      <c r="OFO19" s="11"/>
      <c r="OFP19" s="11"/>
      <c r="OFQ19" s="11"/>
      <c r="OFR19" s="11"/>
      <c r="OFS19" s="11"/>
      <c r="OFT19" s="11"/>
      <c r="OFU19" s="11"/>
      <c r="OFV19" s="11"/>
      <c r="OFW19" s="11"/>
      <c r="OFX19" s="11"/>
      <c r="OFY19" s="11"/>
      <c r="OFZ19" s="11"/>
      <c r="OGA19" s="11"/>
      <c r="OGB19" s="11"/>
      <c r="OGC19" s="11"/>
      <c r="OGD19" s="11"/>
      <c r="OGE19" s="11"/>
      <c r="OGF19" s="11"/>
      <c r="OGG19" s="11"/>
      <c r="OGH19" s="11"/>
      <c r="OGI19" s="11"/>
      <c r="OGJ19" s="11"/>
      <c r="OGK19" s="11"/>
      <c r="OGL19" s="11"/>
      <c r="OGM19" s="11"/>
      <c r="OGN19" s="11"/>
      <c r="OGO19" s="11"/>
      <c r="OGP19" s="11"/>
      <c r="OGQ19" s="11"/>
      <c r="OGR19" s="11"/>
      <c r="OGS19" s="11"/>
      <c r="OGT19" s="11"/>
      <c r="OGU19" s="11"/>
      <c r="OGV19" s="11"/>
      <c r="OGW19" s="11"/>
      <c r="OGX19" s="11"/>
      <c r="OGY19" s="11"/>
      <c r="OGZ19" s="11"/>
      <c r="OHA19" s="11"/>
      <c r="OHB19" s="11"/>
      <c r="OHC19" s="11"/>
      <c r="OHD19" s="11"/>
      <c r="OHE19" s="11"/>
      <c r="OHF19" s="11"/>
      <c r="OHG19" s="11"/>
      <c r="OHH19" s="11"/>
      <c r="OHI19" s="11"/>
      <c r="OHJ19" s="11"/>
      <c r="OHK19" s="11"/>
      <c r="OHL19" s="11"/>
      <c r="OHM19" s="11"/>
      <c r="OHN19" s="11"/>
      <c r="OHO19" s="11"/>
      <c r="OHP19" s="11"/>
      <c r="OHQ19" s="11"/>
      <c r="OHR19" s="11"/>
      <c r="OHS19" s="11"/>
      <c r="OHT19" s="11"/>
      <c r="OHU19" s="11"/>
      <c r="OHV19" s="11"/>
      <c r="OHW19" s="11"/>
      <c r="OHX19" s="11"/>
      <c r="OHY19" s="11"/>
      <c r="OHZ19" s="11"/>
      <c r="OIA19" s="11"/>
      <c r="OIB19" s="11"/>
      <c r="OIC19" s="11"/>
      <c r="OID19" s="11"/>
      <c r="OIE19" s="11"/>
      <c r="OIF19" s="11"/>
      <c r="OIG19" s="11"/>
      <c r="OIH19" s="11"/>
      <c r="OII19" s="11"/>
      <c r="OIJ19" s="11"/>
      <c r="OIK19" s="11"/>
      <c r="OIL19" s="11"/>
      <c r="OIM19" s="11"/>
      <c r="OIN19" s="11"/>
      <c r="OIO19" s="11"/>
      <c r="OIP19" s="11"/>
      <c r="OIQ19" s="11"/>
      <c r="OIR19" s="11"/>
      <c r="OIS19" s="11"/>
      <c r="OIT19" s="11"/>
      <c r="OIU19" s="11"/>
      <c r="OIV19" s="11"/>
      <c r="OIW19" s="11"/>
      <c r="OIX19" s="11"/>
      <c r="OIY19" s="11"/>
      <c r="OIZ19" s="11"/>
      <c r="OJA19" s="11"/>
      <c r="OJB19" s="11"/>
      <c r="OJC19" s="11"/>
      <c r="OJD19" s="11"/>
      <c r="OJE19" s="11"/>
      <c r="OJF19" s="11"/>
      <c r="OJG19" s="11"/>
      <c r="OJH19" s="11"/>
      <c r="OJI19" s="11"/>
      <c r="OJJ19" s="11"/>
      <c r="OJK19" s="11"/>
      <c r="OJL19" s="11"/>
      <c r="OJM19" s="11"/>
      <c r="OJN19" s="11"/>
      <c r="OJO19" s="11"/>
      <c r="OJP19" s="11"/>
      <c r="OJQ19" s="11"/>
      <c r="OJR19" s="11"/>
      <c r="OJS19" s="11"/>
      <c r="OJT19" s="11"/>
      <c r="OJU19" s="11"/>
      <c r="OJV19" s="11"/>
      <c r="OJW19" s="11"/>
      <c r="OJX19" s="11"/>
      <c r="OJY19" s="11"/>
      <c r="OJZ19" s="11"/>
      <c r="OKA19" s="11"/>
      <c r="OKB19" s="11"/>
      <c r="OKC19" s="11"/>
      <c r="OKD19" s="11"/>
      <c r="OKE19" s="11"/>
      <c r="OKF19" s="11"/>
      <c r="OKG19" s="11"/>
      <c r="OKH19" s="11"/>
      <c r="OKI19" s="11"/>
      <c r="OKJ19" s="11"/>
      <c r="OKK19" s="11"/>
      <c r="OKL19" s="11"/>
      <c r="OKM19" s="11"/>
      <c r="OKN19" s="11"/>
      <c r="OKO19" s="11"/>
      <c r="OKP19" s="11"/>
      <c r="OKQ19" s="11"/>
      <c r="OKR19" s="11"/>
      <c r="OKS19" s="11"/>
      <c r="OKT19" s="11"/>
      <c r="OKU19" s="11"/>
      <c r="OKV19" s="11"/>
      <c r="OKW19" s="11"/>
      <c r="OKX19" s="11"/>
      <c r="OKY19" s="11"/>
      <c r="OKZ19" s="11"/>
      <c r="OLA19" s="11"/>
      <c r="OLB19" s="11"/>
      <c r="OLC19" s="11"/>
      <c r="OLD19" s="11"/>
      <c r="OLE19" s="11"/>
      <c r="OLF19" s="11"/>
      <c r="OLG19" s="11"/>
      <c r="OLH19" s="11"/>
      <c r="OLI19" s="11"/>
      <c r="OLJ19" s="11"/>
      <c r="OLK19" s="11"/>
      <c r="OLL19" s="11"/>
      <c r="OLM19" s="11"/>
      <c r="OLN19" s="11"/>
      <c r="OLO19" s="11"/>
      <c r="OLP19" s="11"/>
      <c r="OLQ19" s="11"/>
      <c r="OLR19" s="11"/>
      <c r="OLS19" s="11"/>
      <c r="OLT19" s="11"/>
      <c r="OLU19" s="11"/>
      <c r="OLV19" s="11"/>
      <c r="OLW19" s="11"/>
      <c r="OLX19" s="11"/>
      <c r="OLY19" s="11"/>
      <c r="OLZ19" s="11"/>
      <c r="OMA19" s="11"/>
      <c r="OMB19" s="11"/>
      <c r="OMC19" s="11"/>
      <c r="OMD19" s="11"/>
      <c r="OME19" s="11"/>
      <c r="OMF19" s="11"/>
      <c r="OMG19" s="11"/>
      <c r="OMH19" s="11"/>
      <c r="OMI19" s="11"/>
      <c r="OMJ19" s="11"/>
      <c r="OMK19" s="11"/>
      <c r="OML19" s="11"/>
      <c r="OMM19" s="11"/>
      <c r="OMN19" s="11"/>
      <c r="OMO19" s="11"/>
      <c r="OMP19" s="11"/>
      <c r="OMQ19" s="11"/>
      <c r="OMR19" s="11"/>
      <c r="OMS19" s="11"/>
      <c r="OMT19" s="11"/>
      <c r="OMU19" s="11"/>
      <c r="OMV19" s="11"/>
      <c r="OMW19" s="11"/>
      <c r="OMX19" s="11"/>
      <c r="OMY19" s="11"/>
      <c r="OMZ19" s="11"/>
      <c r="ONA19" s="11"/>
      <c r="ONB19" s="11"/>
      <c r="ONC19" s="11"/>
      <c r="OND19" s="11"/>
      <c r="ONE19" s="11"/>
      <c r="ONF19" s="11"/>
      <c r="ONG19" s="11"/>
      <c r="ONH19" s="11"/>
      <c r="ONI19" s="11"/>
      <c r="ONJ19" s="11"/>
      <c r="ONK19" s="11"/>
      <c r="ONL19" s="11"/>
      <c r="ONM19" s="11"/>
      <c r="ONN19" s="11"/>
      <c r="ONO19" s="11"/>
      <c r="ONP19" s="11"/>
      <c r="ONQ19" s="11"/>
      <c r="ONR19" s="11"/>
      <c r="ONS19" s="11"/>
      <c r="ONT19" s="11"/>
      <c r="ONU19" s="11"/>
      <c r="ONV19" s="11"/>
      <c r="ONW19" s="11"/>
      <c r="ONX19" s="11"/>
      <c r="ONY19" s="11"/>
      <c r="ONZ19" s="11"/>
      <c r="OOA19" s="11"/>
      <c r="OOB19" s="11"/>
      <c r="OOC19" s="11"/>
      <c r="OOD19" s="11"/>
      <c r="OOE19" s="11"/>
      <c r="OOF19" s="11"/>
      <c r="OOG19" s="11"/>
      <c r="OOH19" s="11"/>
      <c r="OOI19" s="11"/>
      <c r="OOJ19" s="11"/>
      <c r="OOK19" s="11"/>
      <c r="OOL19" s="11"/>
      <c r="OOM19" s="11"/>
      <c r="OON19" s="11"/>
      <c r="OOO19" s="11"/>
      <c r="OOP19" s="11"/>
      <c r="OOQ19" s="11"/>
      <c r="OOR19" s="11"/>
      <c r="OOS19" s="11"/>
      <c r="OOT19" s="11"/>
      <c r="OOU19" s="11"/>
      <c r="OOV19" s="11"/>
      <c r="OOW19" s="11"/>
      <c r="OOX19" s="11"/>
      <c r="OOY19" s="11"/>
      <c r="OOZ19" s="11"/>
      <c r="OPA19" s="11"/>
      <c r="OPB19" s="11"/>
      <c r="OPC19" s="11"/>
      <c r="OPD19" s="11"/>
      <c r="OPE19" s="11"/>
      <c r="OPF19" s="11"/>
      <c r="OPG19" s="11"/>
      <c r="OPH19" s="11"/>
      <c r="OPI19" s="11"/>
      <c r="OPJ19" s="11"/>
      <c r="OPK19" s="11"/>
      <c r="OPL19" s="11"/>
      <c r="OPM19" s="11"/>
      <c r="OPN19" s="11"/>
      <c r="OPO19" s="11"/>
      <c r="OPP19" s="11"/>
      <c r="OPQ19" s="11"/>
      <c r="OPR19" s="11"/>
      <c r="OPS19" s="11"/>
      <c r="OPT19" s="11"/>
      <c r="OPU19" s="11"/>
      <c r="OPV19" s="11"/>
      <c r="OPW19" s="11"/>
      <c r="OPX19" s="11"/>
      <c r="OPY19" s="11"/>
      <c r="OPZ19" s="11"/>
      <c r="OQA19" s="11"/>
      <c r="OQB19" s="11"/>
      <c r="OQC19" s="11"/>
      <c r="OQD19" s="11"/>
      <c r="OQE19" s="11"/>
      <c r="OQF19" s="11"/>
      <c r="OQG19" s="11"/>
      <c r="OQH19" s="11"/>
      <c r="OQI19" s="11"/>
      <c r="OQJ19" s="11"/>
      <c r="OQK19" s="11"/>
      <c r="OQL19" s="11"/>
      <c r="OQM19" s="11"/>
      <c r="OQN19" s="11"/>
      <c r="OQO19" s="11"/>
      <c r="OQP19" s="11"/>
      <c r="OQQ19" s="11"/>
      <c r="OQR19" s="11"/>
      <c r="OQS19" s="11"/>
      <c r="OQT19" s="11"/>
      <c r="OQU19" s="11"/>
      <c r="OQV19" s="11"/>
      <c r="OQW19" s="11"/>
      <c r="OQX19" s="11"/>
      <c r="OQY19" s="11"/>
      <c r="OQZ19" s="11"/>
      <c r="ORA19" s="11"/>
      <c r="ORB19" s="11"/>
      <c r="ORC19" s="11"/>
      <c r="ORD19" s="11"/>
      <c r="ORE19" s="11"/>
      <c r="ORF19" s="11"/>
      <c r="ORG19" s="11"/>
      <c r="ORH19" s="11"/>
      <c r="ORI19" s="11"/>
      <c r="ORJ19" s="11"/>
      <c r="ORK19" s="11"/>
      <c r="ORL19" s="11"/>
      <c r="ORM19" s="11"/>
      <c r="ORN19" s="11"/>
      <c r="ORO19" s="11"/>
      <c r="ORP19" s="11"/>
      <c r="ORQ19" s="11"/>
      <c r="ORR19" s="11"/>
      <c r="ORS19" s="11"/>
      <c r="ORT19" s="11"/>
      <c r="ORU19" s="11"/>
      <c r="ORV19" s="11"/>
      <c r="ORW19" s="11"/>
      <c r="ORX19" s="11"/>
      <c r="ORY19" s="11"/>
      <c r="ORZ19" s="11"/>
      <c r="OSA19" s="11"/>
      <c r="OSB19" s="11"/>
      <c r="OSC19" s="11"/>
      <c r="OSD19" s="11"/>
      <c r="OSE19" s="11"/>
      <c r="OSF19" s="11"/>
      <c r="OSG19" s="11"/>
      <c r="OSH19" s="11"/>
      <c r="OSI19" s="11"/>
      <c r="OSJ19" s="11"/>
      <c r="OSK19" s="11"/>
      <c r="OSL19" s="11"/>
      <c r="OSM19" s="11"/>
      <c r="OSN19" s="11"/>
      <c r="OSO19" s="11"/>
      <c r="OSP19" s="11"/>
      <c r="OSQ19" s="11"/>
      <c r="OSR19" s="11"/>
      <c r="OSS19" s="11"/>
      <c r="OST19" s="11"/>
      <c r="OSU19" s="11"/>
      <c r="OSV19" s="11"/>
      <c r="OSW19" s="11"/>
      <c r="OSX19" s="11"/>
      <c r="OSY19" s="11"/>
      <c r="OSZ19" s="11"/>
      <c r="OTA19" s="11"/>
      <c r="OTB19" s="11"/>
      <c r="OTC19" s="11"/>
      <c r="OTD19" s="11"/>
      <c r="OTE19" s="11"/>
      <c r="OTF19" s="11"/>
      <c r="OTG19" s="11"/>
      <c r="OTH19" s="11"/>
      <c r="OTI19" s="11"/>
      <c r="OTJ19" s="11"/>
      <c r="OTK19" s="11"/>
      <c r="OTL19" s="11"/>
      <c r="OTM19" s="11"/>
      <c r="OTN19" s="11"/>
      <c r="OTO19" s="11"/>
      <c r="OTP19" s="11"/>
      <c r="OTQ19" s="11"/>
      <c r="OTR19" s="11"/>
      <c r="OTS19" s="11"/>
      <c r="OTT19" s="11"/>
      <c r="OTU19" s="11"/>
      <c r="OTV19" s="11"/>
      <c r="OTW19" s="11"/>
      <c r="OTX19" s="11"/>
      <c r="OTY19" s="11"/>
      <c r="OTZ19" s="11"/>
      <c r="OUA19" s="11"/>
      <c r="OUB19" s="11"/>
      <c r="OUC19" s="11"/>
      <c r="OUD19" s="11"/>
      <c r="OUE19" s="11"/>
      <c r="OUF19" s="11"/>
      <c r="OUG19" s="11"/>
      <c r="OUH19" s="11"/>
      <c r="OUI19" s="11"/>
      <c r="OUJ19" s="11"/>
      <c r="OUK19" s="11"/>
      <c r="OUL19" s="11"/>
      <c r="OUM19" s="11"/>
      <c r="OUN19" s="11"/>
      <c r="OUO19" s="11"/>
      <c r="OUP19" s="11"/>
      <c r="OUQ19" s="11"/>
      <c r="OUR19" s="11"/>
      <c r="OUS19" s="11"/>
      <c r="OUT19" s="11"/>
      <c r="OUU19" s="11"/>
      <c r="OUV19" s="11"/>
      <c r="OUW19" s="11"/>
      <c r="OUX19" s="11"/>
      <c r="OUY19" s="11"/>
      <c r="OUZ19" s="11"/>
      <c r="OVA19" s="11"/>
      <c r="OVB19" s="11"/>
      <c r="OVC19" s="11"/>
      <c r="OVD19" s="11"/>
      <c r="OVE19" s="11"/>
      <c r="OVF19" s="11"/>
      <c r="OVG19" s="11"/>
      <c r="OVH19" s="11"/>
      <c r="OVI19" s="11"/>
      <c r="OVJ19" s="11"/>
      <c r="OVK19" s="11"/>
      <c r="OVL19" s="11"/>
      <c r="OVM19" s="11"/>
      <c r="OVN19" s="11"/>
      <c r="OVO19" s="11"/>
      <c r="OVP19" s="11"/>
      <c r="OVQ19" s="11"/>
      <c r="OVR19" s="11"/>
      <c r="OVS19" s="11"/>
      <c r="OVT19" s="11"/>
      <c r="OVU19" s="11"/>
      <c r="OVV19" s="11"/>
      <c r="OVW19" s="11"/>
      <c r="OVX19" s="11"/>
      <c r="OVY19" s="11"/>
      <c r="OVZ19" s="11"/>
      <c r="OWA19" s="11"/>
      <c r="OWB19" s="11"/>
      <c r="OWC19" s="11"/>
      <c r="OWD19" s="11"/>
      <c r="OWE19" s="11"/>
      <c r="OWF19" s="11"/>
      <c r="OWG19" s="11"/>
      <c r="OWH19" s="11"/>
      <c r="OWI19" s="11"/>
      <c r="OWJ19" s="11"/>
      <c r="OWK19" s="11"/>
      <c r="OWL19" s="11"/>
      <c r="OWM19" s="11"/>
      <c r="OWN19" s="11"/>
      <c r="OWO19" s="11"/>
      <c r="OWP19" s="11"/>
      <c r="OWQ19" s="11"/>
      <c r="OWR19" s="11"/>
      <c r="OWS19" s="11"/>
      <c r="OWT19" s="11"/>
      <c r="OWU19" s="11"/>
      <c r="OWV19" s="11"/>
      <c r="OWW19" s="11"/>
      <c r="OWX19" s="11"/>
      <c r="OWY19" s="11"/>
      <c r="OWZ19" s="11"/>
      <c r="OXA19" s="11"/>
      <c r="OXB19" s="11"/>
      <c r="OXC19" s="11"/>
      <c r="OXD19" s="11"/>
      <c r="OXE19" s="11"/>
      <c r="OXF19" s="11"/>
      <c r="OXG19" s="11"/>
      <c r="OXH19" s="11"/>
      <c r="OXI19" s="11"/>
      <c r="OXJ19" s="11"/>
      <c r="OXK19" s="11"/>
      <c r="OXL19" s="11"/>
      <c r="OXM19" s="11"/>
      <c r="OXN19" s="11"/>
      <c r="OXO19" s="11"/>
      <c r="OXP19" s="11"/>
      <c r="OXQ19" s="11"/>
      <c r="OXR19" s="11"/>
      <c r="OXS19" s="11"/>
      <c r="OXT19" s="11"/>
      <c r="OXU19" s="11"/>
      <c r="OXV19" s="11"/>
      <c r="OXW19" s="11"/>
      <c r="OXX19" s="11"/>
      <c r="OXY19" s="11"/>
      <c r="OXZ19" s="11"/>
      <c r="OYA19" s="11"/>
      <c r="OYB19" s="11"/>
      <c r="OYC19" s="11"/>
      <c r="OYD19" s="11"/>
      <c r="OYE19" s="11"/>
      <c r="OYF19" s="11"/>
      <c r="OYG19" s="11"/>
      <c r="OYH19" s="11"/>
      <c r="OYI19" s="11"/>
      <c r="OYJ19" s="11"/>
      <c r="OYK19" s="11"/>
      <c r="OYL19" s="11"/>
      <c r="OYM19" s="11"/>
      <c r="OYN19" s="11"/>
      <c r="OYO19" s="11"/>
      <c r="OYP19" s="11"/>
      <c r="OYQ19" s="11"/>
      <c r="OYR19" s="11"/>
      <c r="OYS19" s="11"/>
      <c r="OYT19" s="11"/>
      <c r="OYU19" s="11"/>
      <c r="OYV19" s="11"/>
      <c r="OYW19" s="11"/>
      <c r="OYX19" s="11"/>
      <c r="OYY19" s="11"/>
      <c r="OYZ19" s="11"/>
      <c r="OZA19" s="11"/>
      <c r="OZB19" s="11"/>
      <c r="OZC19" s="11"/>
      <c r="OZD19" s="11"/>
      <c r="OZE19" s="11"/>
      <c r="OZF19" s="11"/>
      <c r="OZG19" s="11"/>
      <c r="OZH19" s="11"/>
      <c r="OZI19" s="11"/>
      <c r="OZJ19" s="11"/>
      <c r="OZK19" s="11"/>
      <c r="OZL19" s="11"/>
      <c r="OZM19" s="11"/>
      <c r="OZN19" s="11"/>
      <c r="OZO19" s="11"/>
      <c r="OZP19" s="11"/>
      <c r="OZQ19" s="11"/>
      <c r="OZR19" s="11"/>
      <c r="OZS19" s="11"/>
      <c r="OZT19" s="11"/>
      <c r="OZU19" s="11"/>
      <c r="OZV19" s="11"/>
      <c r="OZW19" s="11"/>
      <c r="OZX19" s="11"/>
      <c r="OZY19" s="11"/>
      <c r="OZZ19" s="11"/>
      <c r="PAA19" s="11"/>
      <c r="PAB19" s="11"/>
      <c r="PAC19" s="11"/>
      <c r="PAD19" s="11"/>
      <c r="PAE19" s="11"/>
      <c r="PAF19" s="11"/>
      <c r="PAG19" s="11"/>
      <c r="PAH19" s="11"/>
      <c r="PAI19" s="11"/>
      <c r="PAJ19" s="11"/>
      <c r="PAK19" s="11"/>
      <c r="PAL19" s="11"/>
      <c r="PAM19" s="11"/>
      <c r="PAN19" s="11"/>
      <c r="PAO19" s="11"/>
      <c r="PAP19" s="11"/>
      <c r="PAQ19" s="11"/>
      <c r="PAR19" s="11"/>
      <c r="PAS19" s="11"/>
      <c r="PAT19" s="11"/>
      <c r="PAU19" s="11"/>
      <c r="PAV19" s="11"/>
      <c r="PAW19" s="11"/>
      <c r="PAX19" s="11"/>
      <c r="PAY19" s="11"/>
      <c r="PAZ19" s="11"/>
      <c r="PBA19" s="11"/>
      <c r="PBB19" s="11"/>
      <c r="PBC19" s="11"/>
      <c r="PBD19" s="11"/>
      <c r="PBE19" s="11"/>
      <c r="PBF19" s="11"/>
      <c r="PBG19" s="11"/>
      <c r="PBH19" s="11"/>
      <c r="PBI19" s="11"/>
      <c r="PBJ19" s="11"/>
      <c r="PBK19" s="11"/>
      <c r="PBL19" s="11"/>
      <c r="PBM19" s="11"/>
      <c r="PBN19" s="11"/>
      <c r="PBO19" s="11"/>
      <c r="PBP19" s="11"/>
      <c r="PBQ19" s="11"/>
      <c r="PBR19" s="11"/>
      <c r="PBS19" s="11"/>
      <c r="PBT19" s="11"/>
      <c r="PBU19" s="11"/>
      <c r="PBV19" s="11"/>
      <c r="PBW19" s="11"/>
      <c r="PBX19" s="11"/>
      <c r="PBY19" s="11"/>
      <c r="PBZ19" s="11"/>
      <c r="PCA19" s="11"/>
      <c r="PCB19" s="11"/>
      <c r="PCC19" s="11"/>
      <c r="PCD19" s="11"/>
      <c r="PCE19" s="11"/>
      <c r="PCF19" s="11"/>
      <c r="PCG19" s="11"/>
      <c r="PCH19" s="11"/>
      <c r="PCI19" s="11"/>
      <c r="PCJ19" s="11"/>
      <c r="PCK19" s="11"/>
      <c r="PCL19" s="11"/>
      <c r="PCM19" s="11"/>
      <c r="PCN19" s="11"/>
      <c r="PCO19" s="11"/>
      <c r="PCP19" s="11"/>
      <c r="PCQ19" s="11"/>
      <c r="PCR19" s="11"/>
      <c r="PCS19" s="11"/>
      <c r="PCT19" s="11"/>
      <c r="PCU19" s="11"/>
      <c r="PCV19" s="11"/>
      <c r="PCW19" s="11"/>
      <c r="PCX19" s="11"/>
      <c r="PCY19" s="11"/>
      <c r="PCZ19" s="11"/>
      <c r="PDA19" s="11"/>
      <c r="PDB19" s="11"/>
      <c r="PDC19" s="11"/>
      <c r="PDD19" s="11"/>
      <c r="PDE19" s="11"/>
      <c r="PDF19" s="11"/>
      <c r="PDG19" s="11"/>
      <c r="PDH19" s="11"/>
      <c r="PDI19" s="11"/>
      <c r="PDJ19" s="11"/>
      <c r="PDK19" s="11"/>
      <c r="PDL19" s="11"/>
      <c r="PDM19" s="11"/>
      <c r="PDN19" s="11"/>
      <c r="PDO19" s="11"/>
      <c r="PDP19" s="11"/>
      <c r="PDQ19" s="11"/>
      <c r="PDR19" s="11"/>
      <c r="PDS19" s="11"/>
      <c r="PDT19" s="11"/>
      <c r="PDU19" s="11"/>
      <c r="PDV19" s="11"/>
      <c r="PDW19" s="11"/>
      <c r="PDX19" s="11"/>
      <c r="PDY19" s="11"/>
      <c r="PDZ19" s="11"/>
      <c r="PEA19" s="11"/>
      <c r="PEB19" s="11"/>
      <c r="PEC19" s="11"/>
      <c r="PED19" s="11"/>
      <c r="PEE19" s="11"/>
      <c r="PEF19" s="11"/>
      <c r="PEG19" s="11"/>
      <c r="PEH19" s="11"/>
      <c r="PEI19" s="11"/>
      <c r="PEJ19" s="11"/>
      <c r="PEK19" s="11"/>
      <c r="PEL19" s="11"/>
      <c r="PEM19" s="11"/>
      <c r="PEN19" s="11"/>
      <c r="PEO19" s="11"/>
      <c r="PEP19" s="11"/>
      <c r="PEQ19" s="11"/>
      <c r="PER19" s="11"/>
      <c r="PES19" s="11"/>
      <c r="PET19" s="11"/>
      <c r="PEU19" s="11"/>
      <c r="PEV19" s="11"/>
      <c r="PEW19" s="11"/>
      <c r="PEX19" s="11"/>
      <c r="PEY19" s="11"/>
      <c r="PEZ19" s="11"/>
      <c r="PFA19" s="11"/>
      <c r="PFB19" s="11"/>
      <c r="PFC19" s="11"/>
      <c r="PFD19" s="11"/>
      <c r="PFE19" s="11"/>
      <c r="PFF19" s="11"/>
      <c r="PFG19" s="11"/>
      <c r="PFH19" s="11"/>
      <c r="PFI19" s="11"/>
      <c r="PFJ19" s="11"/>
      <c r="PFK19" s="11"/>
      <c r="PFL19" s="11"/>
      <c r="PFM19" s="11"/>
      <c r="PFN19" s="11"/>
      <c r="PFO19" s="11"/>
      <c r="PFP19" s="11"/>
      <c r="PFQ19" s="11"/>
      <c r="PFR19" s="11"/>
      <c r="PFS19" s="11"/>
      <c r="PFT19" s="11"/>
      <c r="PFU19" s="11"/>
      <c r="PFV19" s="11"/>
      <c r="PFW19" s="11"/>
      <c r="PFX19" s="11"/>
      <c r="PFY19" s="11"/>
      <c r="PFZ19" s="11"/>
      <c r="PGA19" s="11"/>
      <c r="PGB19" s="11"/>
      <c r="PGC19" s="11"/>
      <c r="PGD19" s="11"/>
      <c r="PGE19" s="11"/>
      <c r="PGF19" s="11"/>
      <c r="PGG19" s="11"/>
      <c r="PGH19" s="11"/>
      <c r="PGI19" s="11"/>
      <c r="PGJ19" s="11"/>
      <c r="PGK19" s="11"/>
      <c r="PGL19" s="11"/>
      <c r="PGM19" s="11"/>
      <c r="PGN19" s="11"/>
      <c r="PGO19" s="11"/>
      <c r="PGP19" s="11"/>
      <c r="PGQ19" s="11"/>
      <c r="PGR19" s="11"/>
      <c r="PGS19" s="11"/>
      <c r="PGT19" s="11"/>
      <c r="PGU19" s="11"/>
      <c r="PGV19" s="11"/>
      <c r="PGW19" s="11"/>
      <c r="PGX19" s="11"/>
      <c r="PGY19" s="11"/>
      <c r="PGZ19" s="11"/>
      <c r="PHA19" s="11"/>
      <c r="PHB19" s="11"/>
      <c r="PHC19" s="11"/>
      <c r="PHD19" s="11"/>
      <c r="PHE19" s="11"/>
      <c r="PHF19" s="11"/>
      <c r="PHG19" s="11"/>
      <c r="PHH19" s="11"/>
      <c r="PHI19" s="11"/>
      <c r="PHJ19" s="11"/>
      <c r="PHK19" s="11"/>
      <c r="PHL19" s="11"/>
      <c r="PHM19" s="11"/>
      <c r="PHN19" s="11"/>
      <c r="PHO19" s="11"/>
      <c r="PHP19" s="11"/>
      <c r="PHQ19" s="11"/>
      <c r="PHR19" s="11"/>
      <c r="PHS19" s="11"/>
      <c r="PHT19" s="11"/>
      <c r="PHU19" s="11"/>
      <c r="PHV19" s="11"/>
      <c r="PHW19" s="11"/>
      <c r="PHX19" s="11"/>
      <c r="PHY19" s="11"/>
      <c r="PHZ19" s="11"/>
      <c r="PIA19" s="11"/>
      <c r="PIB19" s="11"/>
      <c r="PIC19" s="11"/>
      <c r="PID19" s="11"/>
      <c r="PIE19" s="11"/>
      <c r="PIF19" s="11"/>
      <c r="PIG19" s="11"/>
      <c r="PIH19" s="11"/>
      <c r="PII19" s="11"/>
      <c r="PIJ19" s="11"/>
      <c r="PIK19" s="11"/>
      <c r="PIL19" s="11"/>
      <c r="PIM19" s="11"/>
      <c r="PIN19" s="11"/>
      <c r="PIO19" s="11"/>
      <c r="PIP19" s="11"/>
      <c r="PIQ19" s="11"/>
      <c r="PIR19" s="11"/>
      <c r="PIS19" s="11"/>
      <c r="PIT19" s="11"/>
      <c r="PIU19" s="11"/>
      <c r="PIV19" s="11"/>
      <c r="PIW19" s="11"/>
      <c r="PIX19" s="11"/>
      <c r="PIY19" s="11"/>
      <c r="PIZ19" s="11"/>
      <c r="PJA19" s="11"/>
      <c r="PJB19" s="11"/>
      <c r="PJC19" s="11"/>
      <c r="PJD19" s="11"/>
      <c r="PJE19" s="11"/>
      <c r="PJF19" s="11"/>
      <c r="PJG19" s="11"/>
      <c r="PJH19" s="11"/>
      <c r="PJI19" s="11"/>
      <c r="PJJ19" s="11"/>
      <c r="PJK19" s="11"/>
      <c r="PJL19" s="11"/>
      <c r="PJM19" s="11"/>
      <c r="PJN19" s="11"/>
      <c r="PJO19" s="11"/>
      <c r="PJP19" s="11"/>
      <c r="PJQ19" s="11"/>
      <c r="PJR19" s="11"/>
      <c r="PJS19" s="11"/>
      <c r="PJT19" s="11"/>
      <c r="PJU19" s="11"/>
      <c r="PJV19" s="11"/>
      <c r="PJW19" s="11"/>
      <c r="PJX19" s="11"/>
      <c r="PJY19" s="11"/>
      <c r="PJZ19" s="11"/>
      <c r="PKA19" s="11"/>
      <c r="PKB19" s="11"/>
      <c r="PKC19" s="11"/>
      <c r="PKD19" s="11"/>
      <c r="PKE19" s="11"/>
      <c r="PKF19" s="11"/>
      <c r="PKG19" s="11"/>
      <c r="PKH19" s="11"/>
      <c r="PKI19" s="11"/>
      <c r="PKJ19" s="11"/>
      <c r="PKK19" s="11"/>
      <c r="PKL19" s="11"/>
      <c r="PKM19" s="11"/>
      <c r="PKN19" s="11"/>
      <c r="PKO19" s="11"/>
      <c r="PKP19" s="11"/>
      <c r="PKQ19" s="11"/>
      <c r="PKR19" s="11"/>
      <c r="PKS19" s="11"/>
      <c r="PKT19" s="11"/>
      <c r="PKU19" s="11"/>
      <c r="PKV19" s="11"/>
      <c r="PKW19" s="11"/>
      <c r="PKX19" s="11"/>
      <c r="PKY19" s="11"/>
      <c r="PKZ19" s="11"/>
      <c r="PLA19" s="11"/>
      <c r="PLB19" s="11"/>
      <c r="PLC19" s="11"/>
      <c r="PLD19" s="11"/>
      <c r="PLE19" s="11"/>
      <c r="PLF19" s="11"/>
      <c r="PLG19" s="11"/>
      <c r="PLH19" s="11"/>
      <c r="PLI19" s="11"/>
      <c r="PLJ19" s="11"/>
      <c r="PLK19" s="11"/>
      <c r="PLL19" s="11"/>
      <c r="PLM19" s="11"/>
      <c r="PLN19" s="11"/>
      <c r="PLO19" s="11"/>
      <c r="PLP19" s="11"/>
      <c r="PLQ19" s="11"/>
      <c r="PLR19" s="11"/>
      <c r="PLS19" s="11"/>
      <c r="PLT19" s="11"/>
      <c r="PLU19" s="11"/>
      <c r="PLV19" s="11"/>
      <c r="PLW19" s="11"/>
      <c r="PLX19" s="11"/>
      <c r="PLY19" s="11"/>
      <c r="PLZ19" s="11"/>
      <c r="PMA19" s="11"/>
      <c r="PMB19" s="11"/>
      <c r="PMC19" s="11"/>
      <c r="PMD19" s="11"/>
      <c r="PME19" s="11"/>
      <c r="PMF19" s="11"/>
      <c r="PMG19" s="11"/>
      <c r="PMH19" s="11"/>
      <c r="PMI19" s="11"/>
      <c r="PMJ19" s="11"/>
      <c r="PMK19" s="11"/>
      <c r="PML19" s="11"/>
      <c r="PMM19" s="11"/>
      <c r="PMN19" s="11"/>
      <c r="PMO19" s="11"/>
      <c r="PMP19" s="11"/>
      <c r="PMQ19" s="11"/>
      <c r="PMR19" s="11"/>
      <c r="PMS19" s="11"/>
      <c r="PMT19" s="11"/>
      <c r="PMU19" s="11"/>
      <c r="PMV19" s="11"/>
      <c r="PMW19" s="11"/>
      <c r="PMX19" s="11"/>
      <c r="PMY19" s="11"/>
      <c r="PMZ19" s="11"/>
      <c r="PNA19" s="11"/>
      <c r="PNB19" s="11"/>
      <c r="PNC19" s="11"/>
      <c r="PND19" s="11"/>
      <c r="PNE19" s="11"/>
      <c r="PNF19" s="11"/>
      <c r="PNG19" s="11"/>
      <c r="PNH19" s="11"/>
      <c r="PNI19" s="11"/>
      <c r="PNJ19" s="11"/>
      <c r="PNK19" s="11"/>
      <c r="PNL19" s="11"/>
      <c r="PNM19" s="11"/>
      <c r="PNN19" s="11"/>
      <c r="PNO19" s="11"/>
      <c r="PNP19" s="11"/>
      <c r="PNQ19" s="11"/>
      <c r="PNR19" s="11"/>
      <c r="PNS19" s="11"/>
      <c r="PNT19" s="11"/>
      <c r="PNU19" s="11"/>
      <c r="PNV19" s="11"/>
      <c r="PNW19" s="11"/>
      <c r="PNX19" s="11"/>
      <c r="PNY19" s="11"/>
      <c r="PNZ19" s="11"/>
      <c r="POA19" s="11"/>
      <c r="POB19" s="11"/>
      <c r="POC19" s="11"/>
      <c r="POD19" s="11"/>
      <c r="POE19" s="11"/>
      <c r="POF19" s="11"/>
      <c r="POG19" s="11"/>
      <c r="POH19" s="11"/>
      <c r="POI19" s="11"/>
      <c r="POJ19" s="11"/>
      <c r="POK19" s="11"/>
      <c r="POL19" s="11"/>
      <c r="POM19" s="11"/>
      <c r="PON19" s="11"/>
      <c r="POO19" s="11"/>
      <c r="POP19" s="11"/>
      <c r="POQ19" s="11"/>
      <c r="POR19" s="11"/>
      <c r="POS19" s="11"/>
      <c r="POT19" s="11"/>
      <c r="POU19" s="11"/>
      <c r="POV19" s="11"/>
      <c r="POW19" s="11"/>
      <c r="POX19" s="11"/>
      <c r="POY19" s="11"/>
      <c r="POZ19" s="11"/>
      <c r="PPA19" s="11"/>
      <c r="PPB19" s="11"/>
      <c r="PPC19" s="11"/>
      <c r="PPD19" s="11"/>
      <c r="PPE19" s="11"/>
      <c r="PPF19" s="11"/>
      <c r="PPG19" s="11"/>
      <c r="PPH19" s="11"/>
      <c r="PPI19" s="11"/>
      <c r="PPJ19" s="11"/>
      <c r="PPK19" s="11"/>
      <c r="PPL19" s="11"/>
      <c r="PPM19" s="11"/>
      <c r="PPN19" s="11"/>
      <c r="PPO19" s="11"/>
      <c r="PPP19" s="11"/>
      <c r="PPQ19" s="11"/>
      <c r="PPR19" s="11"/>
      <c r="PPS19" s="11"/>
      <c r="PPT19" s="11"/>
      <c r="PPU19" s="11"/>
      <c r="PPV19" s="11"/>
      <c r="PPW19" s="11"/>
      <c r="PPX19" s="11"/>
      <c r="PPY19" s="11"/>
      <c r="PPZ19" s="11"/>
      <c r="PQA19" s="11"/>
      <c r="PQB19" s="11"/>
      <c r="PQC19" s="11"/>
      <c r="PQD19" s="11"/>
      <c r="PQE19" s="11"/>
      <c r="PQF19" s="11"/>
      <c r="PQG19" s="11"/>
      <c r="PQH19" s="11"/>
      <c r="PQI19" s="11"/>
      <c r="PQJ19" s="11"/>
      <c r="PQK19" s="11"/>
      <c r="PQL19" s="11"/>
      <c r="PQM19" s="11"/>
      <c r="PQN19" s="11"/>
      <c r="PQO19" s="11"/>
      <c r="PQP19" s="11"/>
      <c r="PQQ19" s="11"/>
      <c r="PQR19" s="11"/>
      <c r="PQS19" s="11"/>
      <c r="PQT19" s="11"/>
      <c r="PQU19" s="11"/>
      <c r="PQV19" s="11"/>
      <c r="PQW19" s="11"/>
      <c r="PQX19" s="11"/>
      <c r="PQY19" s="11"/>
      <c r="PQZ19" s="11"/>
      <c r="PRA19" s="11"/>
      <c r="PRB19" s="11"/>
      <c r="PRC19" s="11"/>
      <c r="PRD19" s="11"/>
      <c r="PRE19" s="11"/>
      <c r="PRF19" s="11"/>
      <c r="PRG19" s="11"/>
      <c r="PRH19" s="11"/>
      <c r="PRI19" s="11"/>
      <c r="PRJ19" s="11"/>
      <c r="PRK19" s="11"/>
      <c r="PRL19" s="11"/>
      <c r="PRM19" s="11"/>
      <c r="PRN19" s="11"/>
      <c r="PRO19" s="11"/>
      <c r="PRP19" s="11"/>
      <c r="PRQ19" s="11"/>
      <c r="PRR19" s="11"/>
      <c r="PRS19" s="11"/>
      <c r="PRT19" s="11"/>
      <c r="PRU19" s="11"/>
      <c r="PRV19" s="11"/>
      <c r="PRW19" s="11"/>
      <c r="PRX19" s="11"/>
      <c r="PRY19" s="11"/>
      <c r="PRZ19" s="11"/>
      <c r="PSA19" s="11"/>
      <c r="PSB19" s="11"/>
      <c r="PSC19" s="11"/>
      <c r="PSD19" s="11"/>
      <c r="PSE19" s="11"/>
      <c r="PSF19" s="11"/>
      <c r="PSG19" s="11"/>
      <c r="PSH19" s="11"/>
      <c r="PSI19" s="11"/>
      <c r="PSJ19" s="11"/>
      <c r="PSK19" s="11"/>
      <c r="PSL19" s="11"/>
      <c r="PSM19" s="11"/>
      <c r="PSN19" s="11"/>
      <c r="PSO19" s="11"/>
      <c r="PSP19" s="11"/>
      <c r="PSQ19" s="11"/>
      <c r="PSR19" s="11"/>
      <c r="PSS19" s="11"/>
      <c r="PST19" s="11"/>
      <c r="PSU19" s="11"/>
      <c r="PSV19" s="11"/>
      <c r="PSW19" s="11"/>
      <c r="PSX19" s="11"/>
      <c r="PSY19" s="11"/>
      <c r="PSZ19" s="11"/>
      <c r="PTA19" s="11"/>
      <c r="PTB19" s="11"/>
      <c r="PTC19" s="11"/>
      <c r="PTD19" s="11"/>
      <c r="PTE19" s="11"/>
      <c r="PTF19" s="11"/>
      <c r="PTG19" s="11"/>
      <c r="PTH19" s="11"/>
      <c r="PTI19" s="11"/>
      <c r="PTJ19" s="11"/>
      <c r="PTK19" s="11"/>
      <c r="PTL19" s="11"/>
      <c r="PTM19" s="11"/>
      <c r="PTN19" s="11"/>
      <c r="PTO19" s="11"/>
      <c r="PTP19" s="11"/>
      <c r="PTQ19" s="11"/>
      <c r="PTR19" s="11"/>
      <c r="PTS19" s="11"/>
      <c r="PTT19" s="11"/>
      <c r="PTU19" s="11"/>
      <c r="PTV19" s="11"/>
      <c r="PTW19" s="11"/>
      <c r="PTX19" s="11"/>
      <c r="PTY19" s="11"/>
      <c r="PTZ19" s="11"/>
      <c r="PUA19" s="11"/>
      <c r="PUB19" s="11"/>
      <c r="PUC19" s="11"/>
      <c r="PUD19" s="11"/>
      <c r="PUE19" s="11"/>
      <c r="PUF19" s="11"/>
      <c r="PUG19" s="11"/>
      <c r="PUH19" s="11"/>
      <c r="PUI19" s="11"/>
      <c r="PUJ19" s="11"/>
      <c r="PUK19" s="11"/>
      <c r="PUL19" s="11"/>
      <c r="PUM19" s="11"/>
      <c r="PUN19" s="11"/>
      <c r="PUO19" s="11"/>
      <c r="PUP19" s="11"/>
      <c r="PUQ19" s="11"/>
      <c r="PUR19" s="11"/>
      <c r="PUS19" s="11"/>
      <c r="PUT19" s="11"/>
      <c r="PUU19" s="11"/>
      <c r="PUV19" s="11"/>
      <c r="PUW19" s="11"/>
      <c r="PUX19" s="11"/>
      <c r="PUY19" s="11"/>
      <c r="PUZ19" s="11"/>
      <c r="PVA19" s="11"/>
      <c r="PVB19" s="11"/>
      <c r="PVC19" s="11"/>
      <c r="PVD19" s="11"/>
      <c r="PVE19" s="11"/>
      <c r="PVF19" s="11"/>
      <c r="PVG19" s="11"/>
      <c r="PVH19" s="11"/>
      <c r="PVI19" s="11"/>
      <c r="PVJ19" s="11"/>
      <c r="PVK19" s="11"/>
      <c r="PVL19" s="11"/>
      <c r="PVM19" s="11"/>
      <c r="PVN19" s="11"/>
      <c r="PVO19" s="11"/>
      <c r="PVP19" s="11"/>
      <c r="PVQ19" s="11"/>
      <c r="PVR19" s="11"/>
      <c r="PVS19" s="11"/>
      <c r="PVT19" s="11"/>
      <c r="PVU19" s="11"/>
      <c r="PVV19" s="11"/>
      <c r="PVW19" s="11"/>
      <c r="PVX19" s="11"/>
      <c r="PVY19" s="11"/>
      <c r="PVZ19" s="11"/>
      <c r="PWA19" s="11"/>
      <c r="PWB19" s="11"/>
      <c r="PWC19" s="11"/>
      <c r="PWD19" s="11"/>
      <c r="PWE19" s="11"/>
      <c r="PWF19" s="11"/>
      <c r="PWG19" s="11"/>
      <c r="PWH19" s="11"/>
      <c r="PWI19" s="11"/>
      <c r="PWJ19" s="11"/>
      <c r="PWK19" s="11"/>
      <c r="PWL19" s="11"/>
      <c r="PWM19" s="11"/>
      <c r="PWN19" s="11"/>
      <c r="PWO19" s="11"/>
      <c r="PWP19" s="11"/>
      <c r="PWQ19" s="11"/>
      <c r="PWR19" s="11"/>
      <c r="PWS19" s="11"/>
      <c r="PWT19" s="11"/>
      <c r="PWU19" s="11"/>
      <c r="PWV19" s="11"/>
      <c r="PWW19" s="11"/>
      <c r="PWX19" s="11"/>
      <c r="PWY19" s="11"/>
      <c r="PWZ19" s="11"/>
      <c r="PXA19" s="11"/>
      <c r="PXB19" s="11"/>
      <c r="PXC19" s="11"/>
      <c r="PXD19" s="11"/>
      <c r="PXE19" s="11"/>
      <c r="PXF19" s="11"/>
      <c r="PXG19" s="11"/>
      <c r="PXH19" s="11"/>
      <c r="PXI19" s="11"/>
      <c r="PXJ19" s="11"/>
      <c r="PXK19" s="11"/>
      <c r="PXL19" s="11"/>
      <c r="PXM19" s="11"/>
      <c r="PXN19" s="11"/>
      <c r="PXO19" s="11"/>
      <c r="PXP19" s="11"/>
      <c r="PXQ19" s="11"/>
      <c r="PXR19" s="11"/>
      <c r="PXS19" s="11"/>
      <c r="PXT19" s="11"/>
      <c r="PXU19" s="11"/>
      <c r="PXV19" s="11"/>
      <c r="PXW19" s="11"/>
      <c r="PXX19" s="11"/>
      <c r="PXY19" s="11"/>
      <c r="PXZ19" s="11"/>
      <c r="PYA19" s="11"/>
      <c r="PYB19" s="11"/>
      <c r="PYC19" s="11"/>
      <c r="PYD19" s="11"/>
      <c r="PYE19" s="11"/>
      <c r="PYF19" s="11"/>
      <c r="PYG19" s="11"/>
      <c r="PYH19" s="11"/>
      <c r="PYI19" s="11"/>
      <c r="PYJ19" s="11"/>
      <c r="PYK19" s="11"/>
      <c r="PYL19" s="11"/>
      <c r="PYM19" s="11"/>
      <c r="PYN19" s="11"/>
      <c r="PYO19" s="11"/>
      <c r="PYP19" s="11"/>
      <c r="PYQ19" s="11"/>
      <c r="PYR19" s="11"/>
      <c r="PYS19" s="11"/>
      <c r="PYT19" s="11"/>
      <c r="PYU19" s="11"/>
      <c r="PYV19" s="11"/>
      <c r="PYW19" s="11"/>
      <c r="PYX19" s="11"/>
      <c r="PYY19" s="11"/>
      <c r="PYZ19" s="11"/>
      <c r="PZA19" s="11"/>
      <c r="PZB19" s="11"/>
      <c r="PZC19" s="11"/>
      <c r="PZD19" s="11"/>
      <c r="PZE19" s="11"/>
      <c r="PZF19" s="11"/>
      <c r="PZG19" s="11"/>
      <c r="PZH19" s="11"/>
      <c r="PZI19" s="11"/>
      <c r="PZJ19" s="11"/>
      <c r="PZK19" s="11"/>
      <c r="PZL19" s="11"/>
      <c r="PZM19" s="11"/>
      <c r="PZN19" s="11"/>
      <c r="PZO19" s="11"/>
      <c r="PZP19" s="11"/>
      <c r="PZQ19" s="11"/>
      <c r="PZR19" s="11"/>
      <c r="PZS19" s="11"/>
      <c r="PZT19" s="11"/>
      <c r="PZU19" s="11"/>
      <c r="PZV19" s="11"/>
      <c r="PZW19" s="11"/>
      <c r="PZX19" s="11"/>
      <c r="PZY19" s="11"/>
      <c r="PZZ19" s="11"/>
      <c r="QAA19" s="11"/>
      <c r="QAB19" s="11"/>
      <c r="QAC19" s="11"/>
      <c r="QAD19" s="11"/>
      <c r="QAE19" s="11"/>
      <c r="QAF19" s="11"/>
      <c r="QAG19" s="11"/>
      <c r="QAH19" s="11"/>
      <c r="QAI19" s="11"/>
      <c r="QAJ19" s="11"/>
      <c r="QAK19" s="11"/>
      <c r="QAL19" s="11"/>
      <c r="QAM19" s="11"/>
      <c r="QAN19" s="11"/>
      <c r="QAO19" s="11"/>
      <c r="QAP19" s="11"/>
      <c r="QAQ19" s="11"/>
      <c r="QAR19" s="11"/>
      <c r="QAS19" s="11"/>
      <c r="QAT19" s="11"/>
      <c r="QAU19" s="11"/>
      <c r="QAV19" s="11"/>
      <c r="QAW19" s="11"/>
      <c r="QAX19" s="11"/>
      <c r="QAY19" s="11"/>
      <c r="QAZ19" s="11"/>
      <c r="QBA19" s="11"/>
      <c r="QBB19" s="11"/>
      <c r="QBC19" s="11"/>
      <c r="QBD19" s="11"/>
      <c r="QBE19" s="11"/>
      <c r="QBF19" s="11"/>
      <c r="QBG19" s="11"/>
      <c r="QBH19" s="11"/>
      <c r="QBI19" s="11"/>
      <c r="QBJ19" s="11"/>
      <c r="QBK19" s="11"/>
      <c r="QBL19" s="11"/>
      <c r="QBM19" s="11"/>
      <c r="QBN19" s="11"/>
      <c r="QBO19" s="11"/>
      <c r="QBP19" s="11"/>
      <c r="QBQ19" s="11"/>
      <c r="QBR19" s="11"/>
      <c r="QBS19" s="11"/>
      <c r="QBT19" s="11"/>
      <c r="QBU19" s="11"/>
      <c r="QBV19" s="11"/>
      <c r="QBW19" s="11"/>
      <c r="QBX19" s="11"/>
      <c r="QBY19" s="11"/>
      <c r="QBZ19" s="11"/>
      <c r="QCA19" s="11"/>
      <c r="QCB19" s="11"/>
      <c r="QCC19" s="11"/>
      <c r="QCD19" s="11"/>
      <c r="QCE19" s="11"/>
      <c r="QCF19" s="11"/>
      <c r="QCG19" s="11"/>
      <c r="QCH19" s="11"/>
      <c r="QCI19" s="11"/>
      <c r="QCJ19" s="11"/>
      <c r="QCK19" s="11"/>
      <c r="QCL19" s="11"/>
      <c r="QCM19" s="11"/>
      <c r="QCN19" s="11"/>
      <c r="QCO19" s="11"/>
      <c r="QCP19" s="11"/>
      <c r="QCQ19" s="11"/>
      <c r="QCR19" s="11"/>
      <c r="QCS19" s="11"/>
      <c r="QCT19" s="11"/>
      <c r="QCU19" s="11"/>
      <c r="QCV19" s="11"/>
      <c r="QCW19" s="11"/>
      <c r="QCX19" s="11"/>
      <c r="QCY19" s="11"/>
      <c r="QCZ19" s="11"/>
      <c r="QDA19" s="11"/>
      <c r="QDB19" s="11"/>
      <c r="QDC19" s="11"/>
      <c r="QDD19" s="11"/>
      <c r="QDE19" s="11"/>
      <c r="QDF19" s="11"/>
      <c r="QDG19" s="11"/>
      <c r="QDH19" s="11"/>
      <c r="QDI19" s="11"/>
      <c r="QDJ19" s="11"/>
      <c r="QDK19" s="11"/>
      <c r="QDL19" s="11"/>
      <c r="QDM19" s="11"/>
      <c r="QDN19" s="11"/>
      <c r="QDO19" s="11"/>
      <c r="QDP19" s="11"/>
      <c r="QDQ19" s="11"/>
      <c r="QDR19" s="11"/>
      <c r="QDS19" s="11"/>
      <c r="QDT19" s="11"/>
      <c r="QDU19" s="11"/>
      <c r="QDV19" s="11"/>
      <c r="QDW19" s="11"/>
      <c r="QDX19" s="11"/>
      <c r="QDY19" s="11"/>
      <c r="QDZ19" s="11"/>
      <c r="QEA19" s="11"/>
      <c r="QEB19" s="11"/>
      <c r="QEC19" s="11"/>
      <c r="QED19" s="11"/>
      <c r="QEE19" s="11"/>
      <c r="QEF19" s="11"/>
      <c r="QEG19" s="11"/>
      <c r="QEH19" s="11"/>
      <c r="QEI19" s="11"/>
      <c r="QEJ19" s="11"/>
      <c r="QEK19" s="11"/>
      <c r="QEL19" s="11"/>
      <c r="QEM19" s="11"/>
      <c r="QEN19" s="11"/>
      <c r="QEO19" s="11"/>
      <c r="QEP19" s="11"/>
      <c r="QEQ19" s="11"/>
      <c r="QER19" s="11"/>
      <c r="QES19" s="11"/>
      <c r="QET19" s="11"/>
      <c r="QEU19" s="11"/>
      <c r="QEV19" s="11"/>
      <c r="QEW19" s="11"/>
      <c r="QEX19" s="11"/>
      <c r="QEY19" s="11"/>
      <c r="QEZ19" s="11"/>
      <c r="QFA19" s="11"/>
      <c r="QFB19" s="11"/>
      <c r="QFC19" s="11"/>
      <c r="QFD19" s="11"/>
      <c r="QFE19" s="11"/>
      <c r="QFF19" s="11"/>
      <c r="QFG19" s="11"/>
      <c r="QFH19" s="11"/>
      <c r="QFI19" s="11"/>
      <c r="QFJ19" s="11"/>
      <c r="QFK19" s="11"/>
      <c r="QFL19" s="11"/>
      <c r="QFM19" s="11"/>
      <c r="QFN19" s="11"/>
      <c r="QFO19" s="11"/>
      <c r="QFP19" s="11"/>
      <c r="QFQ19" s="11"/>
      <c r="QFR19" s="11"/>
      <c r="QFS19" s="11"/>
      <c r="QFT19" s="11"/>
      <c r="QFU19" s="11"/>
      <c r="QFV19" s="11"/>
      <c r="QFW19" s="11"/>
      <c r="QFX19" s="11"/>
      <c r="QFY19" s="11"/>
      <c r="QFZ19" s="11"/>
      <c r="QGA19" s="11"/>
      <c r="QGB19" s="11"/>
      <c r="QGC19" s="11"/>
      <c r="QGD19" s="11"/>
      <c r="QGE19" s="11"/>
      <c r="QGF19" s="11"/>
      <c r="QGG19" s="11"/>
      <c r="QGH19" s="11"/>
      <c r="QGI19" s="11"/>
      <c r="QGJ19" s="11"/>
      <c r="QGK19" s="11"/>
      <c r="QGL19" s="11"/>
      <c r="QGM19" s="11"/>
      <c r="QGN19" s="11"/>
      <c r="QGO19" s="11"/>
      <c r="QGP19" s="11"/>
      <c r="QGQ19" s="11"/>
      <c r="QGR19" s="11"/>
      <c r="QGS19" s="11"/>
      <c r="QGT19" s="11"/>
      <c r="QGU19" s="11"/>
      <c r="QGV19" s="11"/>
      <c r="QGW19" s="11"/>
      <c r="QGX19" s="11"/>
      <c r="QGY19" s="11"/>
      <c r="QGZ19" s="11"/>
      <c r="QHA19" s="11"/>
      <c r="QHB19" s="11"/>
      <c r="QHC19" s="11"/>
      <c r="QHD19" s="11"/>
      <c r="QHE19" s="11"/>
      <c r="QHF19" s="11"/>
      <c r="QHG19" s="11"/>
      <c r="QHH19" s="11"/>
      <c r="QHI19" s="11"/>
      <c r="QHJ19" s="11"/>
      <c r="QHK19" s="11"/>
      <c r="QHL19" s="11"/>
      <c r="QHM19" s="11"/>
      <c r="QHN19" s="11"/>
      <c r="QHO19" s="11"/>
      <c r="QHP19" s="11"/>
      <c r="QHQ19" s="11"/>
      <c r="QHR19" s="11"/>
      <c r="QHS19" s="11"/>
      <c r="QHT19" s="11"/>
      <c r="QHU19" s="11"/>
      <c r="QHV19" s="11"/>
      <c r="QHW19" s="11"/>
      <c r="QHX19" s="11"/>
      <c r="QHY19" s="11"/>
      <c r="QHZ19" s="11"/>
      <c r="QIA19" s="11"/>
      <c r="QIB19" s="11"/>
      <c r="QIC19" s="11"/>
      <c r="QID19" s="11"/>
      <c r="QIE19" s="11"/>
      <c r="QIF19" s="11"/>
      <c r="QIG19" s="11"/>
      <c r="QIH19" s="11"/>
      <c r="QII19" s="11"/>
      <c r="QIJ19" s="11"/>
      <c r="QIK19" s="11"/>
      <c r="QIL19" s="11"/>
      <c r="QIM19" s="11"/>
      <c r="QIN19" s="11"/>
      <c r="QIO19" s="11"/>
      <c r="QIP19" s="11"/>
      <c r="QIQ19" s="11"/>
      <c r="QIR19" s="11"/>
      <c r="QIS19" s="11"/>
      <c r="QIT19" s="11"/>
      <c r="QIU19" s="11"/>
      <c r="QIV19" s="11"/>
      <c r="QIW19" s="11"/>
      <c r="QIX19" s="11"/>
      <c r="QIY19" s="11"/>
      <c r="QIZ19" s="11"/>
      <c r="QJA19" s="11"/>
      <c r="QJB19" s="11"/>
      <c r="QJC19" s="11"/>
      <c r="QJD19" s="11"/>
      <c r="QJE19" s="11"/>
      <c r="QJF19" s="11"/>
      <c r="QJG19" s="11"/>
      <c r="QJH19" s="11"/>
      <c r="QJI19" s="11"/>
      <c r="QJJ19" s="11"/>
      <c r="QJK19" s="11"/>
      <c r="QJL19" s="11"/>
      <c r="QJM19" s="11"/>
      <c r="QJN19" s="11"/>
      <c r="QJO19" s="11"/>
      <c r="QJP19" s="11"/>
      <c r="QJQ19" s="11"/>
      <c r="QJR19" s="11"/>
      <c r="QJS19" s="11"/>
      <c r="QJT19" s="11"/>
      <c r="QJU19" s="11"/>
      <c r="QJV19" s="11"/>
      <c r="QJW19" s="11"/>
      <c r="QJX19" s="11"/>
      <c r="QJY19" s="11"/>
      <c r="QJZ19" s="11"/>
      <c r="QKA19" s="11"/>
      <c r="QKB19" s="11"/>
      <c r="QKC19" s="11"/>
      <c r="QKD19" s="11"/>
      <c r="QKE19" s="11"/>
      <c r="QKF19" s="11"/>
      <c r="QKG19" s="11"/>
      <c r="QKH19" s="11"/>
      <c r="QKI19" s="11"/>
      <c r="QKJ19" s="11"/>
      <c r="QKK19" s="11"/>
      <c r="QKL19" s="11"/>
      <c r="QKM19" s="11"/>
      <c r="QKN19" s="11"/>
      <c r="QKO19" s="11"/>
      <c r="QKP19" s="11"/>
      <c r="QKQ19" s="11"/>
      <c r="QKR19" s="11"/>
      <c r="QKS19" s="11"/>
      <c r="QKT19" s="11"/>
      <c r="QKU19" s="11"/>
      <c r="QKV19" s="11"/>
      <c r="QKW19" s="11"/>
      <c r="QKX19" s="11"/>
      <c r="QKY19" s="11"/>
      <c r="QKZ19" s="11"/>
      <c r="QLA19" s="11"/>
      <c r="QLB19" s="11"/>
      <c r="QLC19" s="11"/>
      <c r="QLD19" s="11"/>
      <c r="QLE19" s="11"/>
      <c r="QLF19" s="11"/>
      <c r="QLG19" s="11"/>
      <c r="QLH19" s="11"/>
      <c r="QLI19" s="11"/>
      <c r="QLJ19" s="11"/>
      <c r="QLK19" s="11"/>
      <c r="QLL19" s="11"/>
      <c r="QLM19" s="11"/>
      <c r="QLN19" s="11"/>
      <c r="QLO19" s="11"/>
      <c r="QLP19" s="11"/>
      <c r="QLQ19" s="11"/>
      <c r="QLR19" s="11"/>
      <c r="QLS19" s="11"/>
      <c r="QLT19" s="11"/>
      <c r="QLU19" s="11"/>
      <c r="QLV19" s="11"/>
      <c r="QLW19" s="11"/>
      <c r="QLX19" s="11"/>
      <c r="QLY19" s="11"/>
      <c r="QLZ19" s="11"/>
      <c r="QMA19" s="11"/>
      <c r="QMB19" s="11"/>
      <c r="QMC19" s="11"/>
      <c r="QMD19" s="11"/>
      <c r="QME19" s="11"/>
      <c r="QMF19" s="11"/>
      <c r="QMG19" s="11"/>
      <c r="QMH19" s="11"/>
      <c r="QMI19" s="11"/>
      <c r="QMJ19" s="11"/>
      <c r="QMK19" s="11"/>
      <c r="QML19" s="11"/>
      <c r="QMM19" s="11"/>
      <c r="QMN19" s="11"/>
      <c r="QMO19" s="11"/>
      <c r="QMP19" s="11"/>
      <c r="QMQ19" s="11"/>
      <c r="QMR19" s="11"/>
      <c r="QMS19" s="11"/>
      <c r="QMT19" s="11"/>
      <c r="QMU19" s="11"/>
      <c r="QMV19" s="11"/>
      <c r="QMW19" s="11"/>
      <c r="QMX19" s="11"/>
      <c r="QMY19" s="11"/>
      <c r="QMZ19" s="11"/>
      <c r="QNA19" s="11"/>
      <c r="QNB19" s="11"/>
      <c r="QNC19" s="11"/>
      <c r="QND19" s="11"/>
      <c r="QNE19" s="11"/>
      <c r="QNF19" s="11"/>
      <c r="QNG19" s="11"/>
      <c r="QNH19" s="11"/>
      <c r="QNI19" s="11"/>
      <c r="QNJ19" s="11"/>
      <c r="QNK19" s="11"/>
      <c r="QNL19" s="11"/>
      <c r="QNM19" s="11"/>
      <c r="QNN19" s="11"/>
      <c r="QNO19" s="11"/>
      <c r="QNP19" s="11"/>
      <c r="QNQ19" s="11"/>
      <c r="QNR19" s="11"/>
      <c r="QNS19" s="11"/>
      <c r="QNT19" s="11"/>
      <c r="QNU19" s="11"/>
      <c r="QNV19" s="11"/>
      <c r="QNW19" s="11"/>
      <c r="QNX19" s="11"/>
      <c r="QNY19" s="11"/>
      <c r="QNZ19" s="11"/>
      <c r="QOA19" s="11"/>
      <c r="QOB19" s="11"/>
      <c r="QOC19" s="11"/>
      <c r="QOD19" s="11"/>
      <c r="QOE19" s="11"/>
      <c r="QOF19" s="11"/>
      <c r="QOG19" s="11"/>
      <c r="QOH19" s="11"/>
      <c r="QOI19" s="11"/>
      <c r="QOJ19" s="11"/>
      <c r="QOK19" s="11"/>
      <c r="QOL19" s="11"/>
      <c r="QOM19" s="11"/>
      <c r="QON19" s="11"/>
      <c r="QOO19" s="11"/>
      <c r="QOP19" s="11"/>
      <c r="QOQ19" s="11"/>
      <c r="QOR19" s="11"/>
      <c r="QOS19" s="11"/>
      <c r="QOT19" s="11"/>
      <c r="QOU19" s="11"/>
      <c r="QOV19" s="11"/>
      <c r="QOW19" s="11"/>
      <c r="QOX19" s="11"/>
      <c r="QOY19" s="11"/>
      <c r="QOZ19" s="11"/>
      <c r="QPA19" s="11"/>
      <c r="QPB19" s="11"/>
      <c r="QPC19" s="11"/>
      <c r="QPD19" s="11"/>
      <c r="QPE19" s="11"/>
      <c r="QPF19" s="11"/>
      <c r="QPG19" s="11"/>
      <c r="QPH19" s="11"/>
      <c r="QPI19" s="11"/>
      <c r="QPJ19" s="11"/>
      <c r="QPK19" s="11"/>
      <c r="QPL19" s="11"/>
      <c r="QPM19" s="11"/>
      <c r="QPN19" s="11"/>
      <c r="QPO19" s="11"/>
      <c r="QPP19" s="11"/>
      <c r="QPQ19" s="11"/>
      <c r="QPR19" s="11"/>
      <c r="QPS19" s="11"/>
      <c r="QPT19" s="11"/>
      <c r="QPU19" s="11"/>
      <c r="QPV19" s="11"/>
      <c r="QPW19" s="11"/>
      <c r="QPX19" s="11"/>
      <c r="QPY19" s="11"/>
      <c r="QPZ19" s="11"/>
      <c r="QQA19" s="11"/>
      <c r="QQB19" s="11"/>
      <c r="QQC19" s="11"/>
      <c r="QQD19" s="11"/>
      <c r="QQE19" s="11"/>
      <c r="QQF19" s="11"/>
      <c r="QQG19" s="11"/>
      <c r="QQH19" s="11"/>
      <c r="QQI19" s="11"/>
      <c r="QQJ19" s="11"/>
      <c r="QQK19" s="11"/>
      <c r="QQL19" s="11"/>
      <c r="QQM19" s="11"/>
      <c r="QQN19" s="11"/>
      <c r="QQO19" s="11"/>
      <c r="QQP19" s="11"/>
      <c r="QQQ19" s="11"/>
      <c r="QQR19" s="11"/>
      <c r="QQS19" s="11"/>
      <c r="QQT19" s="11"/>
      <c r="QQU19" s="11"/>
      <c r="QQV19" s="11"/>
      <c r="QQW19" s="11"/>
      <c r="QQX19" s="11"/>
      <c r="QQY19" s="11"/>
      <c r="QQZ19" s="11"/>
      <c r="QRA19" s="11"/>
      <c r="QRB19" s="11"/>
      <c r="QRC19" s="11"/>
      <c r="QRD19" s="11"/>
      <c r="QRE19" s="11"/>
      <c r="QRF19" s="11"/>
      <c r="QRG19" s="11"/>
      <c r="QRH19" s="11"/>
      <c r="QRI19" s="11"/>
      <c r="QRJ19" s="11"/>
      <c r="QRK19" s="11"/>
      <c r="QRL19" s="11"/>
      <c r="QRM19" s="11"/>
      <c r="QRN19" s="11"/>
      <c r="QRO19" s="11"/>
      <c r="QRP19" s="11"/>
      <c r="QRQ19" s="11"/>
      <c r="QRR19" s="11"/>
      <c r="QRS19" s="11"/>
      <c r="QRT19" s="11"/>
      <c r="QRU19" s="11"/>
      <c r="QRV19" s="11"/>
      <c r="QRW19" s="11"/>
      <c r="QRX19" s="11"/>
      <c r="QRY19" s="11"/>
      <c r="QRZ19" s="11"/>
      <c r="QSA19" s="11"/>
      <c r="QSB19" s="11"/>
      <c r="QSC19" s="11"/>
      <c r="QSD19" s="11"/>
      <c r="QSE19" s="11"/>
      <c r="QSF19" s="11"/>
      <c r="QSG19" s="11"/>
      <c r="QSH19" s="11"/>
      <c r="QSI19" s="11"/>
      <c r="QSJ19" s="11"/>
      <c r="QSK19" s="11"/>
      <c r="QSL19" s="11"/>
      <c r="QSM19" s="11"/>
      <c r="QSN19" s="11"/>
      <c r="QSO19" s="11"/>
      <c r="QSP19" s="11"/>
      <c r="QSQ19" s="11"/>
      <c r="QSR19" s="11"/>
      <c r="QSS19" s="11"/>
      <c r="QST19" s="11"/>
      <c r="QSU19" s="11"/>
      <c r="QSV19" s="11"/>
      <c r="QSW19" s="11"/>
      <c r="QSX19" s="11"/>
      <c r="QSY19" s="11"/>
      <c r="QSZ19" s="11"/>
      <c r="QTA19" s="11"/>
      <c r="QTB19" s="11"/>
      <c r="QTC19" s="11"/>
      <c r="QTD19" s="11"/>
      <c r="QTE19" s="11"/>
      <c r="QTF19" s="11"/>
      <c r="QTG19" s="11"/>
      <c r="QTH19" s="11"/>
      <c r="QTI19" s="11"/>
      <c r="QTJ19" s="11"/>
      <c r="QTK19" s="11"/>
      <c r="QTL19" s="11"/>
      <c r="QTM19" s="11"/>
      <c r="QTN19" s="11"/>
      <c r="QTO19" s="11"/>
      <c r="QTP19" s="11"/>
      <c r="QTQ19" s="11"/>
      <c r="QTR19" s="11"/>
      <c r="QTS19" s="11"/>
      <c r="QTT19" s="11"/>
      <c r="QTU19" s="11"/>
      <c r="QTV19" s="11"/>
      <c r="QTW19" s="11"/>
      <c r="QTX19" s="11"/>
      <c r="QTY19" s="11"/>
      <c r="QTZ19" s="11"/>
      <c r="QUA19" s="11"/>
      <c r="QUB19" s="11"/>
      <c r="QUC19" s="11"/>
      <c r="QUD19" s="11"/>
      <c r="QUE19" s="11"/>
      <c r="QUF19" s="11"/>
      <c r="QUG19" s="11"/>
      <c r="QUH19" s="11"/>
      <c r="QUI19" s="11"/>
      <c r="QUJ19" s="11"/>
      <c r="QUK19" s="11"/>
      <c r="QUL19" s="11"/>
      <c r="QUM19" s="11"/>
      <c r="QUN19" s="11"/>
      <c r="QUO19" s="11"/>
      <c r="QUP19" s="11"/>
      <c r="QUQ19" s="11"/>
      <c r="QUR19" s="11"/>
      <c r="QUS19" s="11"/>
      <c r="QUT19" s="11"/>
      <c r="QUU19" s="11"/>
      <c r="QUV19" s="11"/>
      <c r="QUW19" s="11"/>
      <c r="QUX19" s="11"/>
      <c r="QUY19" s="11"/>
      <c r="QUZ19" s="11"/>
      <c r="QVA19" s="11"/>
      <c r="QVB19" s="11"/>
      <c r="QVC19" s="11"/>
      <c r="QVD19" s="11"/>
      <c r="QVE19" s="11"/>
      <c r="QVF19" s="11"/>
      <c r="QVG19" s="11"/>
      <c r="QVH19" s="11"/>
      <c r="QVI19" s="11"/>
      <c r="QVJ19" s="11"/>
      <c r="QVK19" s="11"/>
      <c r="QVL19" s="11"/>
      <c r="QVM19" s="11"/>
      <c r="QVN19" s="11"/>
      <c r="QVO19" s="11"/>
      <c r="QVP19" s="11"/>
      <c r="QVQ19" s="11"/>
      <c r="QVR19" s="11"/>
      <c r="QVS19" s="11"/>
      <c r="QVT19" s="11"/>
      <c r="QVU19" s="11"/>
      <c r="QVV19" s="11"/>
      <c r="QVW19" s="11"/>
      <c r="QVX19" s="11"/>
      <c r="QVY19" s="11"/>
      <c r="QVZ19" s="11"/>
      <c r="QWA19" s="11"/>
      <c r="QWB19" s="11"/>
      <c r="QWC19" s="11"/>
      <c r="QWD19" s="11"/>
      <c r="QWE19" s="11"/>
      <c r="QWF19" s="11"/>
      <c r="QWG19" s="11"/>
      <c r="QWH19" s="11"/>
      <c r="QWI19" s="11"/>
      <c r="QWJ19" s="11"/>
      <c r="QWK19" s="11"/>
      <c r="QWL19" s="11"/>
      <c r="QWM19" s="11"/>
      <c r="QWN19" s="11"/>
      <c r="QWO19" s="11"/>
      <c r="QWP19" s="11"/>
      <c r="QWQ19" s="11"/>
      <c r="QWR19" s="11"/>
      <c r="QWS19" s="11"/>
      <c r="QWT19" s="11"/>
      <c r="QWU19" s="11"/>
      <c r="QWV19" s="11"/>
      <c r="QWW19" s="11"/>
      <c r="QWX19" s="11"/>
      <c r="QWY19" s="11"/>
      <c r="QWZ19" s="11"/>
      <c r="QXA19" s="11"/>
      <c r="QXB19" s="11"/>
      <c r="QXC19" s="11"/>
      <c r="QXD19" s="11"/>
      <c r="QXE19" s="11"/>
      <c r="QXF19" s="11"/>
      <c r="QXG19" s="11"/>
      <c r="QXH19" s="11"/>
      <c r="QXI19" s="11"/>
      <c r="QXJ19" s="11"/>
      <c r="QXK19" s="11"/>
      <c r="QXL19" s="11"/>
      <c r="QXM19" s="11"/>
      <c r="QXN19" s="11"/>
      <c r="QXO19" s="11"/>
      <c r="QXP19" s="11"/>
      <c r="QXQ19" s="11"/>
      <c r="QXR19" s="11"/>
      <c r="QXS19" s="11"/>
      <c r="QXT19" s="11"/>
      <c r="QXU19" s="11"/>
      <c r="QXV19" s="11"/>
      <c r="QXW19" s="11"/>
      <c r="QXX19" s="11"/>
      <c r="QXY19" s="11"/>
      <c r="QXZ19" s="11"/>
      <c r="QYA19" s="11"/>
      <c r="QYB19" s="11"/>
      <c r="QYC19" s="11"/>
      <c r="QYD19" s="11"/>
      <c r="QYE19" s="11"/>
      <c r="QYF19" s="11"/>
      <c r="QYG19" s="11"/>
      <c r="QYH19" s="11"/>
      <c r="QYI19" s="11"/>
      <c r="QYJ19" s="11"/>
      <c r="QYK19" s="11"/>
      <c r="QYL19" s="11"/>
      <c r="QYM19" s="11"/>
      <c r="QYN19" s="11"/>
      <c r="QYO19" s="11"/>
      <c r="QYP19" s="11"/>
      <c r="QYQ19" s="11"/>
      <c r="QYR19" s="11"/>
      <c r="QYS19" s="11"/>
      <c r="QYT19" s="11"/>
      <c r="QYU19" s="11"/>
      <c r="QYV19" s="11"/>
      <c r="QYW19" s="11"/>
      <c r="QYX19" s="11"/>
      <c r="QYY19" s="11"/>
      <c r="QYZ19" s="11"/>
      <c r="QZA19" s="11"/>
      <c r="QZB19" s="11"/>
      <c r="QZC19" s="11"/>
      <c r="QZD19" s="11"/>
      <c r="QZE19" s="11"/>
      <c r="QZF19" s="11"/>
      <c r="QZG19" s="11"/>
      <c r="QZH19" s="11"/>
      <c r="QZI19" s="11"/>
      <c r="QZJ19" s="11"/>
      <c r="QZK19" s="11"/>
      <c r="QZL19" s="11"/>
      <c r="QZM19" s="11"/>
      <c r="QZN19" s="11"/>
      <c r="QZO19" s="11"/>
      <c r="QZP19" s="11"/>
      <c r="QZQ19" s="11"/>
      <c r="QZR19" s="11"/>
      <c r="QZS19" s="11"/>
      <c r="QZT19" s="11"/>
      <c r="QZU19" s="11"/>
      <c r="QZV19" s="11"/>
      <c r="QZW19" s="11"/>
      <c r="QZX19" s="11"/>
      <c r="QZY19" s="11"/>
      <c r="QZZ19" s="11"/>
      <c r="RAA19" s="11"/>
      <c r="RAB19" s="11"/>
      <c r="RAC19" s="11"/>
      <c r="RAD19" s="11"/>
      <c r="RAE19" s="11"/>
      <c r="RAF19" s="11"/>
      <c r="RAG19" s="11"/>
      <c r="RAH19" s="11"/>
      <c r="RAI19" s="11"/>
      <c r="RAJ19" s="11"/>
      <c r="RAK19" s="11"/>
      <c r="RAL19" s="11"/>
      <c r="RAM19" s="11"/>
      <c r="RAN19" s="11"/>
      <c r="RAO19" s="11"/>
      <c r="RAP19" s="11"/>
      <c r="RAQ19" s="11"/>
      <c r="RAR19" s="11"/>
      <c r="RAS19" s="11"/>
      <c r="RAT19" s="11"/>
      <c r="RAU19" s="11"/>
      <c r="RAV19" s="11"/>
      <c r="RAW19" s="11"/>
      <c r="RAX19" s="11"/>
      <c r="RAY19" s="11"/>
      <c r="RAZ19" s="11"/>
      <c r="RBA19" s="11"/>
      <c r="RBB19" s="11"/>
      <c r="RBC19" s="11"/>
      <c r="RBD19" s="11"/>
      <c r="RBE19" s="11"/>
      <c r="RBF19" s="11"/>
      <c r="RBG19" s="11"/>
      <c r="RBH19" s="11"/>
      <c r="RBI19" s="11"/>
      <c r="RBJ19" s="11"/>
      <c r="RBK19" s="11"/>
      <c r="RBL19" s="11"/>
      <c r="RBM19" s="11"/>
      <c r="RBN19" s="11"/>
      <c r="RBO19" s="11"/>
      <c r="RBP19" s="11"/>
      <c r="RBQ19" s="11"/>
      <c r="RBR19" s="11"/>
      <c r="RBS19" s="11"/>
      <c r="RBT19" s="11"/>
      <c r="RBU19" s="11"/>
      <c r="RBV19" s="11"/>
      <c r="RBW19" s="11"/>
      <c r="RBX19" s="11"/>
      <c r="RBY19" s="11"/>
      <c r="RBZ19" s="11"/>
      <c r="RCA19" s="11"/>
      <c r="RCB19" s="11"/>
      <c r="RCC19" s="11"/>
      <c r="RCD19" s="11"/>
      <c r="RCE19" s="11"/>
      <c r="RCF19" s="11"/>
      <c r="RCG19" s="11"/>
      <c r="RCH19" s="11"/>
      <c r="RCI19" s="11"/>
      <c r="RCJ19" s="11"/>
      <c r="RCK19" s="11"/>
      <c r="RCL19" s="11"/>
      <c r="RCM19" s="11"/>
      <c r="RCN19" s="11"/>
      <c r="RCO19" s="11"/>
      <c r="RCP19" s="11"/>
      <c r="RCQ19" s="11"/>
      <c r="RCR19" s="11"/>
      <c r="RCS19" s="11"/>
      <c r="RCT19" s="11"/>
      <c r="RCU19" s="11"/>
      <c r="RCV19" s="11"/>
      <c r="RCW19" s="11"/>
      <c r="RCX19" s="11"/>
      <c r="RCY19" s="11"/>
      <c r="RCZ19" s="11"/>
      <c r="RDA19" s="11"/>
      <c r="RDB19" s="11"/>
      <c r="RDC19" s="11"/>
      <c r="RDD19" s="11"/>
      <c r="RDE19" s="11"/>
      <c r="RDF19" s="11"/>
      <c r="RDG19" s="11"/>
      <c r="RDH19" s="11"/>
      <c r="RDI19" s="11"/>
      <c r="RDJ19" s="11"/>
      <c r="RDK19" s="11"/>
      <c r="RDL19" s="11"/>
      <c r="RDM19" s="11"/>
      <c r="RDN19" s="11"/>
      <c r="RDO19" s="11"/>
      <c r="RDP19" s="11"/>
      <c r="RDQ19" s="11"/>
      <c r="RDR19" s="11"/>
      <c r="RDS19" s="11"/>
      <c r="RDT19" s="11"/>
      <c r="RDU19" s="11"/>
      <c r="RDV19" s="11"/>
      <c r="RDW19" s="11"/>
      <c r="RDX19" s="11"/>
      <c r="RDY19" s="11"/>
      <c r="RDZ19" s="11"/>
      <c r="REA19" s="11"/>
      <c r="REB19" s="11"/>
      <c r="REC19" s="11"/>
      <c r="RED19" s="11"/>
      <c r="REE19" s="11"/>
      <c r="REF19" s="11"/>
      <c r="REG19" s="11"/>
      <c r="REH19" s="11"/>
      <c r="REI19" s="11"/>
      <c r="REJ19" s="11"/>
      <c r="REK19" s="11"/>
      <c r="REL19" s="11"/>
      <c r="REM19" s="11"/>
      <c r="REN19" s="11"/>
      <c r="REO19" s="11"/>
      <c r="REP19" s="11"/>
      <c r="REQ19" s="11"/>
      <c r="RER19" s="11"/>
      <c r="RES19" s="11"/>
      <c r="RET19" s="11"/>
      <c r="REU19" s="11"/>
      <c r="REV19" s="11"/>
      <c r="REW19" s="11"/>
      <c r="REX19" s="11"/>
      <c r="REY19" s="11"/>
      <c r="REZ19" s="11"/>
      <c r="RFA19" s="11"/>
      <c r="RFB19" s="11"/>
      <c r="RFC19" s="11"/>
      <c r="RFD19" s="11"/>
      <c r="RFE19" s="11"/>
      <c r="RFF19" s="11"/>
      <c r="RFG19" s="11"/>
      <c r="RFH19" s="11"/>
      <c r="RFI19" s="11"/>
      <c r="RFJ19" s="11"/>
      <c r="RFK19" s="11"/>
      <c r="RFL19" s="11"/>
      <c r="RFM19" s="11"/>
      <c r="RFN19" s="11"/>
      <c r="RFO19" s="11"/>
      <c r="RFP19" s="11"/>
      <c r="RFQ19" s="11"/>
      <c r="RFR19" s="11"/>
      <c r="RFS19" s="11"/>
      <c r="RFT19" s="11"/>
      <c r="RFU19" s="11"/>
      <c r="RFV19" s="11"/>
      <c r="RFW19" s="11"/>
      <c r="RFX19" s="11"/>
      <c r="RFY19" s="11"/>
      <c r="RFZ19" s="11"/>
      <c r="RGA19" s="11"/>
      <c r="RGB19" s="11"/>
      <c r="RGC19" s="11"/>
      <c r="RGD19" s="11"/>
      <c r="RGE19" s="11"/>
      <c r="RGF19" s="11"/>
      <c r="RGG19" s="11"/>
      <c r="RGH19" s="11"/>
      <c r="RGI19" s="11"/>
      <c r="RGJ19" s="11"/>
      <c r="RGK19" s="11"/>
      <c r="RGL19" s="11"/>
      <c r="RGM19" s="11"/>
      <c r="RGN19" s="11"/>
      <c r="RGO19" s="11"/>
      <c r="RGP19" s="11"/>
      <c r="RGQ19" s="11"/>
      <c r="RGR19" s="11"/>
      <c r="RGS19" s="11"/>
      <c r="RGT19" s="11"/>
      <c r="RGU19" s="11"/>
      <c r="RGV19" s="11"/>
      <c r="RGW19" s="11"/>
      <c r="RGX19" s="11"/>
      <c r="RGY19" s="11"/>
      <c r="RGZ19" s="11"/>
      <c r="RHA19" s="11"/>
      <c r="RHB19" s="11"/>
      <c r="RHC19" s="11"/>
      <c r="RHD19" s="11"/>
      <c r="RHE19" s="11"/>
      <c r="RHF19" s="11"/>
      <c r="RHG19" s="11"/>
      <c r="RHH19" s="11"/>
      <c r="RHI19" s="11"/>
      <c r="RHJ19" s="11"/>
      <c r="RHK19" s="11"/>
      <c r="RHL19" s="11"/>
      <c r="RHM19" s="11"/>
      <c r="RHN19" s="11"/>
      <c r="RHO19" s="11"/>
      <c r="RHP19" s="11"/>
      <c r="RHQ19" s="11"/>
      <c r="RHR19" s="11"/>
      <c r="RHS19" s="11"/>
      <c r="RHT19" s="11"/>
      <c r="RHU19" s="11"/>
      <c r="RHV19" s="11"/>
      <c r="RHW19" s="11"/>
      <c r="RHX19" s="11"/>
      <c r="RHY19" s="11"/>
      <c r="RHZ19" s="11"/>
      <c r="RIA19" s="11"/>
      <c r="RIB19" s="11"/>
      <c r="RIC19" s="11"/>
      <c r="RID19" s="11"/>
      <c r="RIE19" s="11"/>
      <c r="RIF19" s="11"/>
      <c r="RIG19" s="11"/>
      <c r="RIH19" s="11"/>
      <c r="RII19" s="11"/>
      <c r="RIJ19" s="11"/>
      <c r="RIK19" s="11"/>
      <c r="RIL19" s="11"/>
      <c r="RIM19" s="11"/>
      <c r="RIN19" s="11"/>
      <c r="RIO19" s="11"/>
      <c r="RIP19" s="11"/>
      <c r="RIQ19" s="11"/>
      <c r="RIR19" s="11"/>
      <c r="RIS19" s="11"/>
      <c r="RIT19" s="11"/>
      <c r="RIU19" s="11"/>
      <c r="RIV19" s="11"/>
      <c r="RIW19" s="11"/>
      <c r="RIX19" s="11"/>
      <c r="RIY19" s="11"/>
      <c r="RIZ19" s="11"/>
      <c r="RJA19" s="11"/>
      <c r="RJB19" s="11"/>
      <c r="RJC19" s="11"/>
      <c r="RJD19" s="11"/>
      <c r="RJE19" s="11"/>
      <c r="RJF19" s="11"/>
      <c r="RJG19" s="11"/>
      <c r="RJH19" s="11"/>
      <c r="RJI19" s="11"/>
      <c r="RJJ19" s="11"/>
      <c r="RJK19" s="11"/>
      <c r="RJL19" s="11"/>
      <c r="RJM19" s="11"/>
      <c r="RJN19" s="11"/>
      <c r="RJO19" s="11"/>
      <c r="RJP19" s="11"/>
      <c r="RJQ19" s="11"/>
      <c r="RJR19" s="11"/>
      <c r="RJS19" s="11"/>
      <c r="RJT19" s="11"/>
      <c r="RJU19" s="11"/>
      <c r="RJV19" s="11"/>
      <c r="RJW19" s="11"/>
      <c r="RJX19" s="11"/>
      <c r="RJY19" s="11"/>
      <c r="RJZ19" s="11"/>
      <c r="RKA19" s="11"/>
      <c r="RKB19" s="11"/>
      <c r="RKC19" s="11"/>
      <c r="RKD19" s="11"/>
      <c r="RKE19" s="11"/>
      <c r="RKF19" s="11"/>
      <c r="RKG19" s="11"/>
      <c r="RKH19" s="11"/>
      <c r="RKI19" s="11"/>
      <c r="RKJ19" s="11"/>
      <c r="RKK19" s="11"/>
      <c r="RKL19" s="11"/>
      <c r="RKM19" s="11"/>
      <c r="RKN19" s="11"/>
      <c r="RKO19" s="11"/>
      <c r="RKP19" s="11"/>
      <c r="RKQ19" s="11"/>
      <c r="RKR19" s="11"/>
      <c r="RKS19" s="11"/>
      <c r="RKT19" s="11"/>
      <c r="RKU19" s="11"/>
      <c r="RKV19" s="11"/>
      <c r="RKW19" s="11"/>
      <c r="RKX19" s="11"/>
      <c r="RKY19" s="11"/>
      <c r="RKZ19" s="11"/>
      <c r="RLA19" s="11"/>
      <c r="RLB19" s="11"/>
      <c r="RLC19" s="11"/>
      <c r="RLD19" s="11"/>
      <c r="RLE19" s="11"/>
      <c r="RLF19" s="11"/>
      <c r="RLG19" s="11"/>
      <c r="RLH19" s="11"/>
      <c r="RLI19" s="11"/>
      <c r="RLJ19" s="11"/>
      <c r="RLK19" s="11"/>
      <c r="RLL19" s="11"/>
      <c r="RLM19" s="11"/>
      <c r="RLN19" s="11"/>
      <c r="RLO19" s="11"/>
      <c r="RLP19" s="11"/>
      <c r="RLQ19" s="11"/>
      <c r="RLR19" s="11"/>
      <c r="RLS19" s="11"/>
      <c r="RLT19" s="11"/>
      <c r="RLU19" s="11"/>
      <c r="RLV19" s="11"/>
      <c r="RLW19" s="11"/>
      <c r="RLX19" s="11"/>
      <c r="RLY19" s="11"/>
      <c r="RLZ19" s="11"/>
      <c r="RMA19" s="11"/>
      <c r="RMB19" s="11"/>
      <c r="RMC19" s="11"/>
      <c r="RMD19" s="11"/>
      <c r="RME19" s="11"/>
      <c r="RMF19" s="11"/>
      <c r="RMG19" s="11"/>
      <c r="RMH19" s="11"/>
      <c r="RMI19" s="11"/>
      <c r="RMJ19" s="11"/>
      <c r="RMK19" s="11"/>
      <c r="RML19" s="11"/>
      <c r="RMM19" s="11"/>
      <c r="RMN19" s="11"/>
      <c r="RMO19" s="11"/>
      <c r="RMP19" s="11"/>
      <c r="RMQ19" s="11"/>
      <c r="RMR19" s="11"/>
      <c r="RMS19" s="11"/>
      <c r="RMT19" s="11"/>
      <c r="RMU19" s="11"/>
      <c r="RMV19" s="11"/>
      <c r="RMW19" s="11"/>
      <c r="RMX19" s="11"/>
      <c r="RMY19" s="11"/>
      <c r="RMZ19" s="11"/>
      <c r="RNA19" s="11"/>
      <c r="RNB19" s="11"/>
      <c r="RNC19" s="11"/>
      <c r="RND19" s="11"/>
      <c r="RNE19" s="11"/>
      <c r="RNF19" s="11"/>
      <c r="RNG19" s="11"/>
      <c r="RNH19" s="11"/>
      <c r="RNI19" s="11"/>
      <c r="RNJ19" s="11"/>
      <c r="RNK19" s="11"/>
      <c r="RNL19" s="11"/>
      <c r="RNM19" s="11"/>
      <c r="RNN19" s="11"/>
      <c r="RNO19" s="11"/>
      <c r="RNP19" s="11"/>
      <c r="RNQ19" s="11"/>
      <c r="RNR19" s="11"/>
      <c r="RNS19" s="11"/>
      <c r="RNT19" s="11"/>
      <c r="RNU19" s="11"/>
      <c r="RNV19" s="11"/>
      <c r="RNW19" s="11"/>
      <c r="RNX19" s="11"/>
      <c r="RNY19" s="11"/>
      <c r="RNZ19" s="11"/>
      <c r="ROA19" s="11"/>
      <c r="ROB19" s="11"/>
      <c r="ROC19" s="11"/>
      <c r="ROD19" s="11"/>
      <c r="ROE19" s="11"/>
      <c r="ROF19" s="11"/>
      <c r="ROG19" s="11"/>
      <c r="ROH19" s="11"/>
      <c r="ROI19" s="11"/>
      <c r="ROJ19" s="11"/>
      <c r="ROK19" s="11"/>
      <c r="ROL19" s="11"/>
      <c r="ROM19" s="11"/>
      <c r="RON19" s="11"/>
      <c r="ROO19" s="11"/>
      <c r="ROP19" s="11"/>
      <c r="ROQ19" s="11"/>
      <c r="ROR19" s="11"/>
      <c r="ROS19" s="11"/>
      <c r="ROT19" s="11"/>
      <c r="ROU19" s="11"/>
      <c r="ROV19" s="11"/>
      <c r="ROW19" s="11"/>
      <c r="ROX19" s="11"/>
      <c r="ROY19" s="11"/>
      <c r="ROZ19" s="11"/>
      <c r="RPA19" s="11"/>
      <c r="RPB19" s="11"/>
      <c r="RPC19" s="11"/>
      <c r="RPD19" s="11"/>
      <c r="RPE19" s="11"/>
      <c r="RPF19" s="11"/>
      <c r="RPG19" s="11"/>
      <c r="RPH19" s="11"/>
      <c r="RPI19" s="11"/>
      <c r="RPJ19" s="11"/>
      <c r="RPK19" s="11"/>
      <c r="RPL19" s="11"/>
      <c r="RPM19" s="11"/>
      <c r="RPN19" s="11"/>
      <c r="RPO19" s="11"/>
      <c r="RPP19" s="11"/>
      <c r="RPQ19" s="11"/>
      <c r="RPR19" s="11"/>
      <c r="RPS19" s="11"/>
      <c r="RPT19" s="11"/>
      <c r="RPU19" s="11"/>
      <c r="RPV19" s="11"/>
      <c r="RPW19" s="11"/>
      <c r="RPX19" s="11"/>
      <c r="RPY19" s="11"/>
      <c r="RPZ19" s="11"/>
      <c r="RQA19" s="11"/>
      <c r="RQB19" s="11"/>
      <c r="RQC19" s="11"/>
      <c r="RQD19" s="11"/>
      <c r="RQE19" s="11"/>
      <c r="RQF19" s="11"/>
      <c r="RQG19" s="11"/>
      <c r="RQH19" s="11"/>
      <c r="RQI19" s="11"/>
      <c r="RQJ19" s="11"/>
      <c r="RQK19" s="11"/>
      <c r="RQL19" s="11"/>
      <c r="RQM19" s="11"/>
      <c r="RQN19" s="11"/>
      <c r="RQO19" s="11"/>
      <c r="RQP19" s="11"/>
      <c r="RQQ19" s="11"/>
      <c r="RQR19" s="11"/>
      <c r="RQS19" s="11"/>
      <c r="RQT19" s="11"/>
      <c r="RQU19" s="11"/>
      <c r="RQV19" s="11"/>
      <c r="RQW19" s="11"/>
      <c r="RQX19" s="11"/>
      <c r="RQY19" s="11"/>
      <c r="RQZ19" s="11"/>
      <c r="RRA19" s="11"/>
      <c r="RRB19" s="11"/>
      <c r="RRC19" s="11"/>
      <c r="RRD19" s="11"/>
      <c r="RRE19" s="11"/>
      <c r="RRF19" s="11"/>
      <c r="RRG19" s="11"/>
      <c r="RRH19" s="11"/>
      <c r="RRI19" s="11"/>
      <c r="RRJ19" s="11"/>
      <c r="RRK19" s="11"/>
      <c r="RRL19" s="11"/>
      <c r="RRM19" s="11"/>
      <c r="RRN19" s="11"/>
      <c r="RRO19" s="11"/>
      <c r="RRP19" s="11"/>
      <c r="RRQ19" s="11"/>
      <c r="RRR19" s="11"/>
      <c r="RRS19" s="11"/>
      <c r="RRT19" s="11"/>
      <c r="RRU19" s="11"/>
      <c r="RRV19" s="11"/>
      <c r="RRW19" s="11"/>
      <c r="RRX19" s="11"/>
      <c r="RRY19" s="11"/>
      <c r="RRZ19" s="11"/>
      <c r="RSA19" s="11"/>
      <c r="RSB19" s="11"/>
      <c r="RSC19" s="11"/>
      <c r="RSD19" s="11"/>
      <c r="RSE19" s="11"/>
      <c r="RSF19" s="11"/>
      <c r="RSG19" s="11"/>
      <c r="RSH19" s="11"/>
      <c r="RSI19" s="11"/>
      <c r="RSJ19" s="11"/>
      <c r="RSK19" s="11"/>
      <c r="RSL19" s="11"/>
      <c r="RSM19" s="11"/>
      <c r="RSN19" s="11"/>
      <c r="RSO19" s="11"/>
      <c r="RSP19" s="11"/>
      <c r="RSQ19" s="11"/>
      <c r="RSR19" s="11"/>
      <c r="RSS19" s="11"/>
      <c r="RST19" s="11"/>
      <c r="RSU19" s="11"/>
      <c r="RSV19" s="11"/>
      <c r="RSW19" s="11"/>
      <c r="RSX19" s="11"/>
      <c r="RSY19" s="11"/>
      <c r="RSZ19" s="11"/>
      <c r="RTA19" s="11"/>
      <c r="RTB19" s="11"/>
      <c r="RTC19" s="11"/>
      <c r="RTD19" s="11"/>
      <c r="RTE19" s="11"/>
      <c r="RTF19" s="11"/>
      <c r="RTG19" s="11"/>
      <c r="RTH19" s="11"/>
      <c r="RTI19" s="11"/>
      <c r="RTJ19" s="11"/>
      <c r="RTK19" s="11"/>
      <c r="RTL19" s="11"/>
      <c r="RTM19" s="11"/>
      <c r="RTN19" s="11"/>
      <c r="RTO19" s="11"/>
      <c r="RTP19" s="11"/>
      <c r="RTQ19" s="11"/>
      <c r="RTR19" s="11"/>
      <c r="RTS19" s="11"/>
      <c r="RTT19" s="11"/>
      <c r="RTU19" s="11"/>
      <c r="RTV19" s="11"/>
      <c r="RTW19" s="11"/>
      <c r="RTX19" s="11"/>
      <c r="RTY19" s="11"/>
      <c r="RTZ19" s="11"/>
      <c r="RUA19" s="11"/>
      <c r="RUB19" s="11"/>
      <c r="RUC19" s="11"/>
      <c r="RUD19" s="11"/>
      <c r="RUE19" s="11"/>
      <c r="RUF19" s="11"/>
      <c r="RUG19" s="11"/>
      <c r="RUH19" s="11"/>
      <c r="RUI19" s="11"/>
      <c r="RUJ19" s="11"/>
      <c r="RUK19" s="11"/>
      <c r="RUL19" s="11"/>
      <c r="RUM19" s="11"/>
      <c r="RUN19" s="11"/>
      <c r="RUO19" s="11"/>
      <c r="RUP19" s="11"/>
      <c r="RUQ19" s="11"/>
      <c r="RUR19" s="11"/>
      <c r="RUS19" s="11"/>
      <c r="RUT19" s="11"/>
      <c r="RUU19" s="11"/>
      <c r="RUV19" s="11"/>
      <c r="RUW19" s="11"/>
      <c r="RUX19" s="11"/>
      <c r="RUY19" s="11"/>
      <c r="RUZ19" s="11"/>
      <c r="RVA19" s="11"/>
      <c r="RVB19" s="11"/>
      <c r="RVC19" s="11"/>
      <c r="RVD19" s="11"/>
      <c r="RVE19" s="11"/>
      <c r="RVF19" s="11"/>
      <c r="RVG19" s="11"/>
      <c r="RVH19" s="11"/>
      <c r="RVI19" s="11"/>
      <c r="RVJ19" s="11"/>
      <c r="RVK19" s="11"/>
      <c r="RVL19" s="11"/>
      <c r="RVM19" s="11"/>
      <c r="RVN19" s="11"/>
      <c r="RVO19" s="11"/>
      <c r="RVP19" s="11"/>
      <c r="RVQ19" s="11"/>
      <c r="RVR19" s="11"/>
      <c r="RVS19" s="11"/>
      <c r="RVT19" s="11"/>
      <c r="RVU19" s="11"/>
      <c r="RVV19" s="11"/>
      <c r="RVW19" s="11"/>
      <c r="RVX19" s="11"/>
      <c r="RVY19" s="11"/>
      <c r="RVZ19" s="11"/>
      <c r="RWA19" s="11"/>
      <c r="RWB19" s="11"/>
      <c r="RWC19" s="11"/>
      <c r="RWD19" s="11"/>
      <c r="RWE19" s="11"/>
      <c r="RWF19" s="11"/>
      <c r="RWG19" s="11"/>
      <c r="RWH19" s="11"/>
      <c r="RWI19" s="11"/>
      <c r="RWJ19" s="11"/>
      <c r="RWK19" s="11"/>
      <c r="RWL19" s="11"/>
      <c r="RWM19" s="11"/>
      <c r="RWN19" s="11"/>
      <c r="RWO19" s="11"/>
      <c r="RWP19" s="11"/>
      <c r="RWQ19" s="11"/>
      <c r="RWR19" s="11"/>
      <c r="RWS19" s="11"/>
      <c r="RWT19" s="11"/>
      <c r="RWU19" s="11"/>
      <c r="RWV19" s="11"/>
      <c r="RWW19" s="11"/>
      <c r="RWX19" s="11"/>
      <c r="RWY19" s="11"/>
      <c r="RWZ19" s="11"/>
      <c r="RXA19" s="11"/>
      <c r="RXB19" s="11"/>
      <c r="RXC19" s="11"/>
      <c r="RXD19" s="11"/>
      <c r="RXE19" s="11"/>
      <c r="RXF19" s="11"/>
      <c r="RXG19" s="11"/>
      <c r="RXH19" s="11"/>
      <c r="RXI19" s="11"/>
      <c r="RXJ19" s="11"/>
      <c r="RXK19" s="11"/>
      <c r="RXL19" s="11"/>
      <c r="RXM19" s="11"/>
      <c r="RXN19" s="11"/>
      <c r="RXO19" s="11"/>
      <c r="RXP19" s="11"/>
      <c r="RXQ19" s="11"/>
      <c r="RXR19" s="11"/>
      <c r="RXS19" s="11"/>
      <c r="RXT19" s="11"/>
      <c r="RXU19" s="11"/>
      <c r="RXV19" s="11"/>
      <c r="RXW19" s="11"/>
      <c r="RXX19" s="11"/>
      <c r="RXY19" s="11"/>
      <c r="RXZ19" s="11"/>
      <c r="RYA19" s="11"/>
      <c r="RYB19" s="11"/>
      <c r="RYC19" s="11"/>
      <c r="RYD19" s="11"/>
      <c r="RYE19" s="11"/>
      <c r="RYF19" s="11"/>
      <c r="RYG19" s="11"/>
      <c r="RYH19" s="11"/>
      <c r="RYI19" s="11"/>
      <c r="RYJ19" s="11"/>
      <c r="RYK19" s="11"/>
      <c r="RYL19" s="11"/>
      <c r="RYM19" s="11"/>
      <c r="RYN19" s="11"/>
      <c r="RYO19" s="11"/>
      <c r="RYP19" s="11"/>
      <c r="RYQ19" s="11"/>
      <c r="RYR19" s="11"/>
      <c r="RYS19" s="11"/>
      <c r="RYT19" s="11"/>
      <c r="RYU19" s="11"/>
      <c r="RYV19" s="11"/>
      <c r="RYW19" s="11"/>
      <c r="RYX19" s="11"/>
      <c r="RYY19" s="11"/>
      <c r="RYZ19" s="11"/>
      <c r="RZA19" s="11"/>
      <c r="RZB19" s="11"/>
      <c r="RZC19" s="11"/>
      <c r="RZD19" s="11"/>
      <c r="RZE19" s="11"/>
      <c r="RZF19" s="11"/>
      <c r="RZG19" s="11"/>
      <c r="RZH19" s="11"/>
      <c r="RZI19" s="11"/>
      <c r="RZJ19" s="11"/>
      <c r="RZK19" s="11"/>
      <c r="RZL19" s="11"/>
      <c r="RZM19" s="11"/>
      <c r="RZN19" s="11"/>
      <c r="RZO19" s="11"/>
      <c r="RZP19" s="11"/>
      <c r="RZQ19" s="11"/>
      <c r="RZR19" s="11"/>
      <c r="RZS19" s="11"/>
      <c r="RZT19" s="11"/>
      <c r="RZU19" s="11"/>
      <c r="RZV19" s="11"/>
      <c r="RZW19" s="11"/>
      <c r="RZX19" s="11"/>
      <c r="RZY19" s="11"/>
      <c r="RZZ19" s="11"/>
      <c r="SAA19" s="11"/>
      <c r="SAB19" s="11"/>
      <c r="SAC19" s="11"/>
      <c r="SAD19" s="11"/>
      <c r="SAE19" s="11"/>
      <c r="SAF19" s="11"/>
      <c r="SAG19" s="11"/>
      <c r="SAH19" s="11"/>
      <c r="SAI19" s="11"/>
      <c r="SAJ19" s="11"/>
      <c r="SAK19" s="11"/>
      <c r="SAL19" s="11"/>
      <c r="SAM19" s="11"/>
      <c r="SAN19" s="11"/>
      <c r="SAO19" s="11"/>
      <c r="SAP19" s="11"/>
      <c r="SAQ19" s="11"/>
      <c r="SAR19" s="11"/>
      <c r="SAS19" s="11"/>
      <c r="SAT19" s="11"/>
      <c r="SAU19" s="11"/>
      <c r="SAV19" s="11"/>
      <c r="SAW19" s="11"/>
      <c r="SAX19" s="11"/>
      <c r="SAY19" s="11"/>
      <c r="SAZ19" s="11"/>
      <c r="SBA19" s="11"/>
      <c r="SBB19" s="11"/>
      <c r="SBC19" s="11"/>
      <c r="SBD19" s="11"/>
      <c r="SBE19" s="11"/>
      <c r="SBF19" s="11"/>
      <c r="SBG19" s="11"/>
      <c r="SBH19" s="11"/>
      <c r="SBI19" s="11"/>
      <c r="SBJ19" s="11"/>
      <c r="SBK19" s="11"/>
      <c r="SBL19" s="11"/>
      <c r="SBM19" s="11"/>
      <c r="SBN19" s="11"/>
      <c r="SBO19" s="11"/>
      <c r="SBP19" s="11"/>
      <c r="SBQ19" s="11"/>
      <c r="SBR19" s="11"/>
      <c r="SBS19" s="11"/>
      <c r="SBT19" s="11"/>
      <c r="SBU19" s="11"/>
      <c r="SBV19" s="11"/>
      <c r="SBW19" s="11"/>
      <c r="SBX19" s="11"/>
      <c r="SBY19" s="11"/>
      <c r="SBZ19" s="11"/>
      <c r="SCA19" s="11"/>
      <c r="SCB19" s="11"/>
      <c r="SCC19" s="11"/>
      <c r="SCD19" s="11"/>
      <c r="SCE19" s="11"/>
      <c r="SCF19" s="11"/>
      <c r="SCG19" s="11"/>
      <c r="SCH19" s="11"/>
      <c r="SCI19" s="11"/>
      <c r="SCJ19" s="11"/>
      <c r="SCK19" s="11"/>
      <c r="SCL19" s="11"/>
      <c r="SCM19" s="11"/>
      <c r="SCN19" s="11"/>
      <c r="SCO19" s="11"/>
      <c r="SCP19" s="11"/>
      <c r="SCQ19" s="11"/>
      <c r="SCR19" s="11"/>
      <c r="SCS19" s="11"/>
      <c r="SCT19" s="11"/>
      <c r="SCU19" s="11"/>
      <c r="SCV19" s="11"/>
      <c r="SCW19" s="11"/>
      <c r="SCX19" s="11"/>
      <c r="SCY19" s="11"/>
      <c r="SCZ19" s="11"/>
      <c r="SDA19" s="11"/>
      <c r="SDB19" s="11"/>
      <c r="SDC19" s="11"/>
      <c r="SDD19" s="11"/>
      <c r="SDE19" s="11"/>
      <c r="SDF19" s="11"/>
      <c r="SDG19" s="11"/>
      <c r="SDH19" s="11"/>
      <c r="SDI19" s="11"/>
      <c r="SDJ19" s="11"/>
      <c r="SDK19" s="11"/>
      <c r="SDL19" s="11"/>
      <c r="SDM19" s="11"/>
      <c r="SDN19" s="11"/>
      <c r="SDO19" s="11"/>
      <c r="SDP19" s="11"/>
      <c r="SDQ19" s="11"/>
      <c r="SDR19" s="11"/>
      <c r="SDS19" s="11"/>
      <c r="SDT19" s="11"/>
      <c r="SDU19" s="11"/>
      <c r="SDV19" s="11"/>
      <c r="SDW19" s="11"/>
      <c r="SDX19" s="11"/>
      <c r="SDY19" s="11"/>
      <c r="SDZ19" s="11"/>
      <c r="SEA19" s="11"/>
      <c r="SEB19" s="11"/>
      <c r="SEC19" s="11"/>
      <c r="SED19" s="11"/>
      <c r="SEE19" s="11"/>
      <c r="SEF19" s="11"/>
      <c r="SEG19" s="11"/>
      <c r="SEH19" s="11"/>
      <c r="SEI19" s="11"/>
      <c r="SEJ19" s="11"/>
      <c r="SEK19" s="11"/>
      <c r="SEL19" s="11"/>
      <c r="SEM19" s="11"/>
      <c r="SEN19" s="11"/>
      <c r="SEO19" s="11"/>
      <c r="SEP19" s="11"/>
      <c r="SEQ19" s="11"/>
      <c r="SER19" s="11"/>
      <c r="SES19" s="11"/>
      <c r="SET19" s="11"/>
      <c r="SEU19" s="11"/>
      <c r="SEV19" s="11"/>
      <c r="SEW19" s="11"/>
      <c r="SEX19" s="11"/>
      <c r="SEY19" s="11"/>
      <c r="SEZ19" s="11"/>
      <c r="SFA19" s="11"/>
      <c r="SFB19" s="11"/>
      <c r="SFC19" s="11"/>
      <c r="SFD19" s="11"/>
      <c r="SFE19" s="11"/>
      <c r="SFF19" s="11"/>
      <c r="SFG19" s="11"/>
      <c r="SFH19" s="11"/>
      <c r="SFI19" s="11"/>
      <c r="SFJ19" s="11"/>
      <c r="SFK19" s="11"/>
      <c r="SFL19" s="11"/>
      <c r="SFM19" s="11"/>
      <c r="SFN19" s="11"/>
      <c r="SFO19" s="11"/>
      <c r="SFP19" s="11"/>
      <c r="SFQ19" s="11"/>
      <c r="SFR19" s="11"/>
      <c r="SFS19" s="11"/>
      <c r="SFT19" s="11"/>
      <c r="SFU19" s="11"/>
      <c r="SFV19" s="11"/>
      <c r="SFW19" s="11"/>
      <c r="SFX19" s="11"/>
      <c r="SFY19" s="11"/>
      <c r="SFZ19" s="11"/>
      <c r="SGA19" s="11"/>
      <c r="SGB19" s="11"/>
      <c r="SGC19" s="11"/>
      <c r="SGD19" s="11"/>
      <c r="SGE19" s="11"/>
      <c r="SGF19" s="11"/>
      <c r="SGG19" s="11"/>
      <c r="SGH19" s="11"/>
      <c r="SGI19" s="11"/>
      <c r="SGJ19" s="11"/>
      <c r="SGK19" s="11"/>
      <c r="SGL19" s="11"/>
      <c r="SGM19" s="11"/>
      <c r="SGN19" s="11"/>
      <c r="SGO19" s="11"/>
      <c r="SGP19" s="11"/>
      <c r="SGQ19" s="11"/>
      <c r="SGR19" s="11"/>
      <c r="SGS19" s="11"/>
      <c r="SGT19" s="11"/>
      <c r="SGU19" s="11"/>
      <c r="SGV19" s="11"/>
      <c r="SGW19" s="11"/>
      <c r="SGX19" s="11"/>
      <c r="SGY19" s="11"/>
      <c r="SGZ19" s="11"/>
      <c r="SHA19" s="11"/>
      <c r="SHB19" s="11"/>
      <c r="SHC19" s="11"/>
      <c r="SHD19" s="11"/>
      <c r="SHE19" s="11"/>
      <c r="SHF19" s="11"/>
      <c r="SHG19" s="11"/>
      <c r="SHH19" s="11"/>
      <c r="SHI19" s="11"/>
      <c r="SHJ19" s="11"/>
      <c r="SHK19" s="11"/>
      <c r="SHL19" s="11"/>
      <c r="SHM19" s="11"/>
      <c r="SHN19" s="11"/>
      <c r="SHO19" s="11"/>
      <c r="SHP19" s="11"/>
      <c r="SHQ19" s="11"/>
      <c r="SHR19" s="11"/>
      <c r="SHS19" s="11"/>
      <c r="SHT19" s="11"/>
      <c r="SHU19" s="11"/>
      <c r="SHV19" s="11"/>
      <c r="SHW19" s="11"/>
      <c r="SHX19" s="11"/>
      <c r="SHY19" s="11"/>
      <c r="SHZ19" s="11"/>
      <c r="SIA19" s="11"/>
      <c r="SIB19" s="11"/>
      <c r="SIC19" s="11"/>
      <c r="SID19" s="11"/>
      <c r="SIE19" s="11"/>
      <c r="SIF19" s="11"/>
      <c r="SIG19" s="11"/>
      <c r="SIH19" s="11"/>
      <c r="SII19" s="11"/>
      <c r="SIJ19" s="11"/>
      <c r="SIK19" s="11"/>
      <c r="SIL19" s="11"/>
      <c r="SIM19" s="11"/>
      <c r="SIN19" s="11"/>
      <c r="SIO19" s="11"/>
      <c r="SIP19" s="11"/>
      <c r="SIQ19" s="11"/>
      <c r="SIR19" s="11"/>
      <c r="SIS19" s="11"/>
      <c r="SIT19" s="11"/>
      <c r="SIU19" s="11"/>
      <c r="SIV19" s="11"/>
      <c r="SIW19" s="11"/>
      <c r="SIX19" s="11"/>
      <c r="SIY19" s="11"/>
      <c r="SIZ19" s="11"/>
      <c r="SJA19" s="11"/>
      <c r="SJB19" s="11"/>
      <c r="SJC19" s="11"/>
      <c r="SJD19" s="11"/>
      <c r="SJE19" s="11"/>
      <c r="SJF19" s="11"/>
      <c r="SJG19" s="11"/>
      <c r="SJH19" s="11"/>
      <c r="SJI19" s="11"/>
      <c r="SJJ19" s="11"/>
      <c r="SJK19" s="11"/>
      <c r="SJL19" s="11"/>
      <c r="SJM19" s="11"/>
      <c r="SJN19" s="11"/>
      <c r="SJO19" s="11"/>
      <c r="SJP19" s="11"/>
      <c r="SJQ19" s="11"/>
      <c r="SJR19" s="11"/>
      <c r="SJS19" s="11"/>
      <c r="SJT19" s="11"/>
      <c r="SJU19" s="11"/>
      <c r="SJV19" s="11"/>
      <c r="SJW19" s="11"/>
      <c r="SJX19" s="11"/>
      <c r="SJY19" s="11"/>
      <c r="SJZ19" s="11"/>
      <c r="SKA19" s="11"/>
      <c r="SKB19" s="11"/>
      <c r="SKC19" s="11"/>
      <c r="SKD19" s="11"/>
      <c r="SKE19" s="11"/>
      <c r="SKF19" s="11"/>
      <c r="SKG19" s="11"/>
      <c r="SKH19" s="11"/>
      <c r="SKI19" s="11"/>
      <c r="SKJ19" s="11"/>
      <c r="SKK19" s="11"/>
      <c r="SKL19" s="11"/>
      <c r="SKM19" s="11"/>
      <c r="SKN19" s="11"/>
      <c r="SKO19" s="11"/>
      <c r="SKP19" s="11"/>
      <c r="SKQ19" s="11"/>
      <c r="SKR19" s="11"/>
      <c r="SKS19" s="11"/>
      <c r="SKT19" s="11"/>
      <c r="SKU19" s="11"/>
      <c r="SKV19" s="11"/>
      <c r="SKW19" s="11"/>
      <c r="SKX19" s="11"/>
      <c r="SKY19" s="11"/>
      <c r="SKZ19" s="11"/>
      <c r="SLA19" s="11"/>
      <c r="SLB19" s="11"/>
      <c r="SLC19" s="11"/>
      <c r="SLD19" s="11"/>
      <c r="SLE19" s="11"/>
      <c r="SLF19" s="11"/>
      <c r="SLG19" s="11"/>
      <c r="SLH19" s="11"/>
      <c r="SLI19" s="11"/>
      <c r="SLJ19" s="11"/>
      <c r="SLK19" s="11"/>
      <c r="SLL19" s="11"/>
      <c r="SLM19" s="11"/>
      <c r="SLN19" s="11"/>
      <c r="SLO19" s="11"/>
      <c r="SLP19" s="11"/>
      <c r="SLQ19" s="11"/>
      <c r="SLR19" s="11"/>
      <c r="SLS19" s="11"/>
      <c r="SLT19" s="11"/>
      <c r="SLU19" s="11"/>
      <c r="SLV19" s="11"/>
      <c r="SLW19" s="11"/>
      <c r="SLX19" s="11"/>
      <c r="SLY19" s="11"/>
      <c r="SLZ19" s="11"/>
      <c r="SMA19" s="11"/>
      <c r="SMB19" s="11"/>
      <c r="SMC19" s="11"/>
      <c r="SMD19" s="11"/>
      <c r="SME19" s="11"/>
      <c r="SMF19" s="11"/>
      <c r="SMG19" s="11"/>
      <c r="SMH19" s="11"/>
      <c r="SMI19" s="11"/>
      <c r="SMJ19" s="11"/>
      <c r="SMK19" s="11"/>
      <c r="SML19" s="11"/>
      <c r="SMM19" s="11"/>
      <c r="SMN19" s="11"/>
      <c r="SMO19" s="11"/>
      <c r="SMP19" s="11"/>
      <c r="SMQ19" s="11"/>
      <c r="SMR19" s="11"/>
      <c r="SMS19" s="11"/>
      <c r="SMT19" s="11"/>
      <c r="SMU19" s="11"/>
      <c r="SMV19" s="11"/>
      <c r="SMW19" s="11"/>
      <c r="SMX19" s="11"/>
      <c r="SMY19" s="11"/>
      <c r="SMZ19" s="11"/>
      <c r="SNA19" s="11"/>
      <c r="SNB19" s="11"/>
      <c r="SNC19" s="11"/>
      <c r="SND19" s="11"/>
      <c r="SNE19" s="11"/>
      <c r="SNF19" s="11"/>
      <c r="SNG19" s="11"/>
      <c r="SNH19" s="11"/>
      <c r="SNI19" s="11"/>
      <c r="SNJ19" s="11"/>
      <c r="SNK19" s="11"/>
      <c r="SNL19" s="11"/>
      <c r="SNM19" s="11"/>
      <c r="SNN19" s="11"/>
      <c r="SNO19" s="11"/>
      <c r="SNP19" s="11"/>
      <c r="SNQ19" s="11"/>
      <c r="SNR19" s="11"/>
      <c r="SNS19" s="11"/>
      <c r="SNT19" s="11"/>
      <c r="SNU19" s="11"/>
      <c r="SNV19" s="11"/>
      <c r="SNW19" s="11"/>
      <c r="SNX19" s="11"/>
      <c r="SNY19" s="11"/>
      <c r="SNZ19" s="11"/>
      <c r="SOA19" s="11"/>
      <c r="SOB19" s="11"/>
      <c r="SOC19" s="11"/>
      <c r="SOD19" s="11"/>
      <c r="SOE19" s="11"/>
      <c r="SOF19" s="11"/>
      <c r="SOG19" s="11"/>
      <c r="SOH19" s="11"/>
      <c r="SOI19" s="11"/>
      <c r="SOJ19" s="11"/>
      <c r="SOK19" s="11"/>
      <c r="SOL19" s="11"/>
      <c r="SOM19" s="11"/>
      <c r="SON19" s="11"/>
      <c r="SOO19" s="11"/>
      <c r="SOP19" s="11"/>
      <c r="SOQ19" s="11"/>
      <c r="SOR19" s="11"/>
      <c r="SOS19" s="11"/>
      <c r="SOT19" s="11"/>
      <c r="SOU19" s="11"/>
      <c r="SOV19" s="11"/>
      <c r="SOW19" s="11"/>
      <c r="SOX19" s="11"/>
      <c r="SOY19" s="11"/>
      <c r="SOZ19" s="11"/>
      <c r="SPA19" s="11"/>
      <c r="SPB19" s="11"/>
      <c r="SPC19" s="11"/>
      <c r="SPD19" s="11"/>
      <c r="SPE19" s="11"/>
      <c r="SPF19" s="11"/>
      <c r="SPG19" s="11"/>
      <c r="SPH19" s="11"/>
      <c r="SPI19" s="11"/>
      <c r="SPJ19" s="11"/>
      <c r="SPK19" s="11"/>
      <c r="SPL19" s="11"/>
      <c r="SPM19" s="11"/>
      <c r="SPN19" s="11"/>
      <c r="SPO19" s="11"/>
      <c r="SPP19" s="11"/>
      <c r="SPQ19" s="11"/>
      <c r="SPR19" s="11"/>
      <c r="SPS19" s="11"/>
      <c r="SPT19" s="11"/>
      <c r="SPU19" s="11"/>
      <c r="SPV19" s="11"/>
      <c r="SPW19" s="11"/>
      <c r="SPX19" s="11"/>
      <c r="SPY19" s="11"/>
      <c r="SPZ19" s="11"/>
      <c r="SQA19" s="11"/>
      <c r="SQB19" s="11"/>
      <c r="SQC19" s="11"/>
      <c r="SQD19" s="11"/>
      <c r="SQE19" s="11"/>
      <c r="SQF19" s="11"/>
      <c r="SQG19" s="11"/>
      <c r="SQH19" s="11"/>
      <c r="SQI19" s="11"/>
      <c r="SQJ19" s="11"/>
      <c r="SQK19" s="11"/>
      <c r="SQL19" s="11"/>
      <c r="SQM19" s="11"/>
      <c r="SQN19" s="11"/>
      <c r="SQO19" s="11"/>
      <c r="SQP19" s="11"/>
      <c r="SQQ19" s="11"/>
      <c r="SQR19" s="11"/>
      <c r="SQS19" s="11"/>
      <c r="SQT19" s="11"/>
      <c r="SQU19" s="11"/>
      <c r="SQV19" s="11"/>
      <c r="SQW19" s="11"/>
      <c r="SQX19" s="11"/>
      <c r="SQY19" s="11"/>
      <c r="SQZ19" s="11"/>
      <c r="SRA19" s="11"/>
      <c r="SRB19" s="11"/>
      <c r="SRC19" s="11"/>
      <c r="SRD19" s="11"/>
      <c r="SRE19" s="11"/>
      <c r="SRF19" s="11"/>
      <c r="SRG19" s="11"/>
      <c r="SRH19" s="11"/>
      <c r="SRI19" s="11"/>
      <c r="SRJ19" s="11"/>
      <c r="SRK19" s="11"/>
      <c r="SRL19" s="11"/>
      <c r="SRM19" s="11"/>
      <c r="SRN19" s="11"/>
      <c r="SRO19" s="11"/>
      <c r="SRP19" s="11"/>
      <c r="SRQ19" s="11"/>
      <c r="SRR19" s="11"/>
      <c r="SRS19" s="11"/>
      <c r="SRT19" s="11"/>
      <c r="SRU19" s="11"/>
      <c r="SRV19" s="11"/>
      <c r="SRW19" s="11"/>
      <c r="SRX19" s="11"/>
      <c r="SRY19" s="11"/>
      <c r="SRZ19" s="11"/>
      <c r="SSA19" s="11"/>
      <c r="SSB19" s="11"/>
      <c r="SSC19" s="11"/>
      <c r="SSD19" s="11"/>
      <c r="SSE19" s="11"/>
      <c r="SSF19" s="11"/>
      <c r="SSG19" s="11"/>
      <c r="SSH19" s="11"/>
      <c r="SSI19" s="11"/>
      <c r="SSJ19" s="11"/>
      <c r="SSK19" s="11"/>
      <c r="SSL19" s="11"/>
      <c r="SSM19" s="11"/>
      <c r="SSN19" s="11"/>
      <c r="SSO19" s="11"/>
      <c r="SSP19" s="11"/>
      <c r="SSQ19" s="11"/>
      <c r="SSR19" s="11"/>
      <c r="SSS19" s="11"/>
      <c r="SST19" s="11"/>
      <c r="SSU19" s="11"/>
      <c r="SSV19" s="11"/>
      <c r="SSW19" s="11"/>
      <c r="SSX19" s="11"/>
      <c r="SSY19" s="11"/>
      <c r="SSZ19" s="11"/>
      <c r="STA19" s="11"/>
      <c r="STB19" s="11"/>
      <c r="STC19" s="11"/>
      <c r="STD19" s="11"/>
      <c r="STE19" s="11"/>
      <c r="STF19" s="11"/>
      <c r="STG19" s="11"/>
      <c r="STH19" s="11"/>
      <c r="STI19" s="11"/>
      <c r="STJ19" s="11"/>
      <c r="STK19" s="11"/>
      <c r="STL19" s="11"/>
      <c r="STM19" s="11"/>
      <c r="STN19" s="11"/>
      <c r="STO19" s="11"/>
      <c r="STP19" s="11"/>
      <c r="STQ19" s="11"/>
      <c r="STR19" s="11"/>
      <c r="STS19" s="11"/>
      <c r="STT19" s="11"/>
      <c r="STU19" s="11"/>
      <c r="STV19" s="11"/>
      <c r="STW19" s="11"/>
      <c r="STX19" s="11"/>
      <c r="STY19" s="11"/>
      <c r="STZ19" s="11"/>
      <c r="SUA19" s="11"/>
      <c r="SUB19" s="11"/>
      <c r="SUC19" s="11"/>
      <c r="SUD19" s="11"/>
      <c r="SUE19" s="11"/>
      <c r="SUF19" s="11"/>
      <c r="SUG19" s="11"/>
      <c r="SUH19" s="11"/>
      <c r="SUI19" s="11"/>
      <c r="SUJ19" s="11"/>
      <c r="SUK19" s="11"/>
      <c r="SUL19" s="11"/>
      <c r="SUM19" s="11"/>
      <c r="SUN19" s="11"/>
      <c r="SUO19" s="11"/>
      <c r="SUP19" s="11"/>
      <c r="SUQ19" s="11"/>
      <c r="SUR19" s="11"/>
      <c r="SUS19" s="11"/>
      <c r="SUT19" s="11"/>
      <c r="SUU19" s="11"/>
      <c r="SUV19" s="11"/>
      <c r="SUW19" s="11"/>
      <c r="SUX19" s="11"/>
      <c r="SUY19" s="11"/>
      <c r="SUZ19" s="11"/>
      <c r="SVA19" s="11"/>
      <c r="SVB19" s="11"/>
      <c r="SVC19" s="11"/>
      <c r="SVD19" s="11"/>
      <c r="SVE19" s="11"/>
      <c r="SVF19" s="11"/>
      <c r="SVG19" s="11"/>
      <c r="SVH19" s="11"/>
      <c r="SVI19" s="11"/>
      <c r="SVJ19" s="11"/>
      <c r="SVK19" s="11"/>
      <c r="SVL19" s="11"/>
      <c r="SVM19" s="11"/>
      <c r="SVN19" s="11"/>
      <c r="SVO19" s="11"/>
      <c r="SVP19" s="11"/>
      <c r="SVQ19" s="11"/>
      <c r="SVR19" s="11"/>
      <c r="SVS19" s="11"/>
      <c r="SVT19" s="11"/>
      <c r="SVU19" s="11"/>
      <c r="SVV19" s="11"/>
      <c r="SVW19" s="11"/>
      <c r="SVX19" s="11"/>
      <c r="SVY19" s="11"/>
      <c r="SVZ19" s="11"/>
      <c r="SWA19" s="11"/>
      <c r="SWB19" s="11"/>
      <c r="SWC19" s="11"/>
      <c r="SWD19" s="11"/>
      <c r="SWE19" s="11"/>
      <c r="SWF19" s="11"/>
      <c r="SWG19" s="11"/>
      <c r="SWH19" s="11"/>
      <c r="SWI19" s="11"/>
      <c r="SWJ19" s="11"/>
      <c r="SWK19" s="11"/>
      <c r="SWL19" s="11"/>
      <c r="SWM19" s="11"/>
      <c r="SWN19" s="11"/>
      <c r="SWO19" s="11"/>
      <c r="SWP19" s="11"/>
      <c r="SWQ19" s="11"/>
      <c r="SWR19" s="11"/>
      <c r="SWS19" s="11"/>
      <c r="SWT19" s="11"/>
      <c r="SWU19" s="11"/>
      <c r="SWV19" s="11"/>
      <c r="SWW19" s="11"/>
      <c r="SWX19" s="11"/>
      <c r="SWY19" s="11"/>
      <c r="SWZ19" s="11"/>
      <c r="SXA19" s="11"/>
      <c r="SXB19" s="11"/>
      <c r="SXC19" s="11"/>
      <c r="SXD19" s="11"/>
      <c r="SXE19" s="11"/>
      <c r="SXF19" s="11"/>
      <c r="SXG19" s="11"/>
      <c r="SXH19" s="11"/>
      <c r="SXI19" s="11"/>
      <c r="SXJ19" s="11"/>
      <c r="SXK19" s="11"/>
      <c r="SXL19" s="11"/>
      <c r="SXM19" s="11"/>
      <c r="SXN19" s="11"/>
      <c r="SXO19" s="11"/>
      <c r="SXP19" s="11"/>
      <c r="SXQ19" s="11"/>
      <c r="SXR19" s="11"/>
      <c r="SXS19" s="11"/>
      <c r="SXT19" s="11"/>
      <c r="SXU19" s="11"/>
      <c r="SXV19" s="11"/>
      <c r="SXW19" s="11"/>
      <c r="SXX19" s="11"/>
      <c r="SXY19" s="11"/>
      <c r="SXZ19" s="11"/>
      <c r="SYA19" s="11"/>
      <c r="SYB19" s="11"/>
      <c r="SYC19" s="11"/>
      <c r="SYD19" s="11"/>
      <c r="SYE19" s="11"/>
      <c r="SYF19" s="11"/>
      <c r="SYG19" s="11"/>
      <c r="SYH19" s="11"/>
      <c r="SYI19" s="11"/>
      <c r="SYJ19" s="11"/>
      <c r="SYK19" s="11"/>
      <c r="SYL19" s="11"/>
      <c r="SYM19" s="11"/>
      <c r="SYN19" s="11"/>
      <c r="SYO19" s="11"/>
      <c r="SYP19" s="11"/>
      <c r="SYQ19" s="11"/>
      <c r="SYR19" s="11"/>
      <c r="SYS19" s="11"/>
      <c r="SYT19" s="11"/>
      <c r="SYU19" s="11"/>
      <c r="SYV19" s="11"/>
      <c r="SYW19" s="11"/>
      <c r="SYX19" s="11"/>
      <c r="SYY19" s="11"/>
      <c r="SYZ19" s="11"/>
      <c r="SZA19" s="11"/>
      <c r="SZB19" s="11"/>
      <c r="SZC19" s="11"/>
      <c r="SZD19" s="11"/>
      <c r="SZE19" s="11"/>
      <c r="SZF19" s="11"/>
      <c r="SZG19" s="11"/>
      <c r="SZH19" s="11"/>
      <c r="SZI19" s="11"/>
      <c r="SZJ19" s="11"/>
      <c r="SZK19" s="11"/>
      <c r="SZL19" s="11"/>
      <c r="SZM19" s="11"/>
      <c r="SZN19" s="11"/>
      <c r="SZO19" s="11"/>
      <c r="SZP19" s="11"/>
      <c r="SZQ19" s="11"/>
      <c r="SZR19" s="11"/>
      <c r="SZS19" s="11"/>
      <c r="SZT19" s="11"/>
      <c r="SZU19" s="11"/>
      <c r="SZV19" s="11"/>
      <c r="SZW19" s="11"/>
      <c r="SZX19" s="11"/>
      <c r="SZY19" s="11"/>
      <c r="SZZ19" s="11"/>
      <c r="TAA19" s="11"/>
      <c r="TAB19" s="11"/>
      <c r="TAC19" s="11"/>
      <c r="TAD19" s="11"/>
      <c r="TAE19" s="11"/>
      <c r="TAF19" s="11"/>
      <c r="TAG19" s="11"/>
      <c r="TAH19" s="11"/>
      <c r="TAI19" s="11"/>
      <c r="TAJ19" s="11"/>
      <c r="TAK19" s="11"/>
      <c r="TAL19" s="11"/>
      <c r="TAM19" s="11"/>
      <c r="TAN19" s="11"/>
      <c r="TAO19" s="11"/>
      <c r="TAP19" s="11"/>
      <c r="TAQ19" s="11"/>
      <c r="TAR19" s="11"/>
      <c r="TAS19" s="11"/>
      <c r="TAT19" s="11"/>
      <c r="TAU19" s="11"/>
      <c r="TAV19" s="11"/>
      <c r="TAW19" s="11"/>
      <c r="TAX19" s="11"/>
      <c r="TAY19" s="11"/>
      <c r="TAZ19" s="11"/>
      <c r="TBA19" s="11"/>
      <c r="TBB19" s="11"/>
      <c r="TBC19" s="11"/>
      <c r="TBD19" s="11"/>
      <c r="TBE19" s="11"/>
      <c r="TBF19" s="11"/>
      <c r="TBG19" s="11"/>
      <c r="TBH19" s="11"/>
      <c r="TBI19" s="11"/>
      <c r="TBJ19" s="11"/>
      <c r="TBK19" s="11"/>
      <c r="TBL19" s="11"/>
      <c r="TBM19" s="11"/>
      <c r="TBN19" s="11"/>
      <c r="TBO19" s="11"/>
      <c r="TBP19" s="11"/>
      <c r="TBQ19" s="11"/>
      <c r="TBR19" s="11"/>
      <c r="TBS19" s="11"/>
      <c r="TBT19" s="11"/>
      <c r="TBU19" s="11"/>
      <c r="TBV19" s="11"/>
      <c r="TBW19" s="11"/>
      <c r="TBX19" s="11"/>
      <c r="TBY19" s="11"/>
      <c r="TBZ19" s="11"/>
      <c r="TCA19" s="11"/>
      <c r="TCB19" s="11"/>
      <c r="TCC19" s="11"/>
      <c r="TCD19" s="11"/>
      <c r="TCE19" s="11"/>
      <c r="TCF19" s="11"/>
      <c r="TCG19" s="11"/>
      <c r="TCH19" s="11"/>
      <c r="TCI19" s="11"/>
      <c r="TCJ19" s="11"/>
      <c r="TCK19" s="11"/>
      <c r="TCL19" s="11"/>
      <c r="TCM19" s="11"/>
      <c r="TCN19" s="11"/>
      <c r="TCO19" s="11"/>
      <c r="TCP19" s="11"/>
      <c r="TCQ19" s="11"/>
      <c r="TCR19" s="11"/>
      <c r="TCS19" s="11"/>
      <c r="TCT19" s="11"/>
      <c r="TCU19" s="11"/>
      <c r="TCV19" s="11"/>
      <c r="TCW19" s="11"/>
      <c r="TCX19" s="11"/>
      <c r="TCY19" s="11"/>
      <c r="TCZ19" s="11"/>
      <c r="TDA19" s="11"/>
      <c r="TDB19" s="11"/>
      <c r="TDC19" s="11"/>
      <c r="TDD19" s="11"/>
      <c r="TDE19" s="11"/>
      <c r="TDF19" s="11"/>
      <c r="TDG19" s="11"/>
      <c r="TDH19" s="11"/>
      <c r="TDI19" s="11"/>
      <c r="TDJ19" s="11"/>
      <c r="TDK19" s="11"/>
      <c r="TDL19" s="11"/>
      <c r="TDM19" s="11"/>
      <c r="TDN19" s="11"/>
      <c r="TDO19" s="11"/>
      <c r="TDP19" s="11"/>
      <c r="TDQ19" s="11"/>
      <c r="TDR19" s="11"/>
      <c r="TDS19" s="11"/>
      <c r="TDT19" s="11"/>
      <c r="TDU19" s="11"/>
      <c r="TDV19" s="11"/>
      <c r="TDW19" s="11"/>
      <c r="TDX19" s="11"/>
      <c r="TDY19" s="11"/>
      <c r="TDZ19" s="11"/>
      <c r="TEA19" s="11"/>
      <c r="TEB19" s="11"/>
      <c r="TEC19" s="11"/>
      <c r="TED19" s="11"/>
      <c r="TEE19" s="11"/>
      <c r="TEF19" s="11"/>
      <c r="TEG19" s="11"/>
      <c r="TEH19" s="11"/>
      <c r="TEI19" s="11"/>
      <c r="TEJ19" s="11"/>
      <c r="TEK19" s="11"/>
      <c r="TEL19" s="11"/>
      <c r="TEM19" s="11"/>
      <c r="TEN19" s="11"/>
      <c r="TEO19" s="11"/>
      <c r="TEP19" s="11"/>
      <c r="TEQ19" s="11"/>
      <c r="TER19" s="11"/>
      <c r="TES19" s="11"/>
      <c r="TET19" s="11"/>
      <c r="TEU19" s="11"/>
      <c r="TEV19" s="11"/>
      <c r="TEW19" s="11"/>
      <c r="TEX19" s="11"/>
      <c r="TEY19" s="11"/>
      <c r="TEZ19" s="11"/>
      <c r="TFA19" s="11"/>
      <c r="TFB19" s="11"/>
      <c r="TFC19" s="11"/>
      <c r="TFD19" s="11"/>
      <c r="TFE19" s="11"/>
      <c r="TFF19" s="11"/>
      <c r="TFG19" s="11"/>
      <c r="TFH19" s="11"/>
      <c r="TFI19" s="11"/>
      <c r="TFJ19" s="11"/>
      <c r="TFK19" s="11"/>
      <c r="TFL19" s="11"/>
      <c r="TFM19" s="11"/>
      <c r="TFN19" s="11"/>
      <c r="TFO19" s="11"/>
      <c r="TFP19" s="11"/>
      <c r="TFQ19" s="11"/>
      <c r="TFR19" s="11"/>
      <c r="TFS19" s="11"/>
      <c r="TFT19" s="11"/>
      <c r="TFU19" s="11"/>
      <c r="TFV19" s="11"/>
      <c r="TFW19" s="11"/>
      <c r="TFX19" s="11"/>
      <c r="TFY19" s="11"/>
      <c r="TFZ19" s="11"/>
      <c r="TGA19" s="11"/>
      <c r="TGB19" s="11"/>
      <c r="TGC19" s="11"/>
      <c r="TGD19" s="11"/>
      <c r="TGE19" s="11"/>
      <c r="TGF19" s="11"/>
      <c r="TGG19" s="11"/>
      <c r="TGH19" s="11"/>
      <c r="TGI19" s="11"/>
      <c r="TGJ19" s="11"/>
      <c r="TGK19" s="11"/>
      <c r="TGL19" s="11"/>
      <c r="TGM19" s="11"/>
      <c r="TGN19" s="11"/>
      <c r="TGO19" s="11"/>
      <c r="TGP19" s="11"/>
      <c r="TGQ19" s="11"/>
      <c r="TGR19" s="11"/>
      <c r="TGS19" s="11"/>
      <c r="TGT19" s="11"/>
      <c r="TGU19" s="11"/>
      <c r="TGV19" s="11"/>
      <c r="TGW19" s="11"/>
      <c r="TGX19" s="11"/>
      <c r="TGY19" s="11"/>
      <c r="TGZ19" s="11"/>
      <c r="THA19" s="11"/>
      <c r="THB19" s="11"/>
      <c r="THC19" s="11"/>
      <c r="THD19" s="11"/>
      <c r="THE19" s="11"/>
      <c r="THF19" s="11"/>
      <c r="THG19" s="11"/>
      <c r="THH19" s="11"/>
      <c r="THI19" s="11"/>
      <c r="THJ19" s="11"/>
      <c r="THK19" s="11"/>
      <c r="THL19" s="11"/>
      <c r="THM19" s="11"/>
      <c r="THN19" s="11"/>
      <c r="THO19" s="11"/>
      <c r="THP19" s="11"/>
      <c r="THQ19" s="11"/>
      <c r="THR19" s="11"/>
      <c r="THS19" s="11"/>
      <c r="THT19" s="11"/>
      <c r="THU19" s="11"/>
      <c r="THV19" s="11"/>
      <c r="THW19" s="11"/>
      <c r="THX19" s="11"/>
      <c r="THY19" s="11"/>
      <c r="THZ19" s="11"/>
      <c r="TIA19" s="11"/>
      <c r="TIB19" s="11"/>
      <c r="TIC19" s="11"/>
      <c r="TID19" s="11"/>
      <c r="TIE19" s="11"/>
      <c r="TIF19" s="11"/>
      <c r="TIG19" s="11"/>
      <c r="TIH19" s="11"/>
      <c r="TII19" s="11"/>
      <c r="TIJ19" s="11"/>
      <c r="TIK19" s="11"/>
      <c r="TIL19" s="11"/>
      <c r="TIM19" s="11"/>
      <c r="TIN19" s="11"/>
      <c r="TIO19" s="11"/>
      <c r="TIP19" s="11"/>
      <c r="TIQ19" s="11"/>
      <c r="TIR19" s="11"/>
      <c r="TIS19" s="11"/>
      <c r="TIT19" s="11"/>
      <c r="TIU19" s="11"/>
      <c r="TIV19" s="11"/>
      <c r="TIW19" s="11"/>
      <c r="TIX19" s="11"/>
      <c r="TIY19" s="11"/>
      <c r="TIZ19" s="11"/>
      <c r="TJA19" s="11"/>
      <c r="TJB19" s="11"/>
      <c r="TJC19" s="11"/>
      <c r="TJD19" s="11"/>
      <c r="TJE19" s="11"/>
      <c r="TJF19" s="11"/>
      <c r="TJG19" s="11"/>
      <c r="TJH19" s="11"/>
      <c r="TJI19" s="11"/>
      <c r="TJJ19" s="11"/>
      <c r="TJK19" s="11"/>
      <c r="TJL19" s="11"/>
      <c r="TJM19" s="11"/>
      <c r="TJN19" s="11"/>
      <c r="TJO19" s="11"/>
      <c r="TJP19" s="11"/>
      <c r="TJQ19" s="11"/>
      <c r="TJR19" s="11"/>
      <c r="TJS19" s="11"/>
      <c r="TJT19" s="11"/>
      <c r="TJU19" s="11"/>
      <c r="TJV19" s="11"/>
      <c r="TJW19" s="11"/>
      <c r="TJX19" s="11"/>
      <c r="TJY19" s="11"/>
      <c r="TJZ19" s="11"/>
      <c r="TKA19" s="11"/>
      <c r="TKB19" s="11"/>
      <c r="TKC19" s="11"/>
      <c r="TKD19" s="11"/>
      <c r="TKE19" s="11"/>
      <c r="TKF19" s="11"/>
      <c r="TKG19" s="11"/>
      <c r="TKH19" s="11"/>
      <c r="TKI19" s="11"/>
      <c r="TKJ19" s="11"/>
      <c r="TKK19" s="11"/>
      <c r="TKL19" s="11"/>
      <c r="TKM19" s="11"/>
      <c r="TKN19" s="11"/>
      <c r="TKO19" s="11"/>
      <c r="TKP19" s="11"/>
      <c r="TKQ19" s="11"/>
      <c r="TKR19" s="11"/>
      <c r="TKS19" s="11"/>
      <c r="TKT19" s="11"/>
      <c r="TKU19" s="11"/>
      <c r="TKV19" s="11"/>
      <c r="TKW19" s="11"/>
      <c r="TKX19" s="11"/>
      <c r="TKY19" s="11"/>
      <c r="TKZ19" s="11"/>
      <c r="TLA19" s="11"/>
      <c r="TLB19" s="11"/>
      <c r="TLC19" s="11"/>
      <c r="TLD19" s="11"/>
      <c r="TLE19" s="11"/>
      <c r="TLF19" s="11"/>
      <c r="TLG19" s="11"/>
      <c r="TLH19" s="11"/>
      <c r="TLI19" s="11"/>
      <c r="TLJ19" s="11"/>
      <c r="TLK19" s="11"/>
      <c r="TLL19" s="11"/>
      <c r="TLM19" s="11"/>
      <c r="TLN19" s="11"/>
      <c r="TLO19" s="11"/>
      <c r="TLP19" s="11"/>
      <c r="TLQ19" s="11"/>
      <c r="TLR19" s="11"/>
      <c r="TLS19" s="11"/>
      <c r="TLT19" s="11"/>
      <c r="TLU19" s="11"/>
      <c r="TLV19" s="11"/>
      <c r="TLW19" s="11"/>
      <c r="TLX19" s="11"/>
      <c r="TLY19" s="11"/>
      <c r="TLZ19" s="11"/>
      <c r="TMA19" s="11"/>
      <c r="TMB19" s="11"/>
      <c r="TMC19" s="11"/>
      <c r="TMD19" s="11"/>
      <c r="TME19" s="11"/>
      <c r="TMF19" s="11"/>
      <c r="TMG19" s="11"/>
      <c r="TMH19" s="11"/>
      <c r="TMI19" s="11"/>
      <c r="TMJ19" s="11"/>
      <c r="TMK19" s="11"/>
      <c r="TML19" s="11"/>
      <c r="TMM19" s="11"/>
      <c r="TMN19" s="11"/>
      <c r="TMO19" s="11"/>
      <c r="TMP19" s="11"/>
      <c r="TMQ19" s="11"/>
      <c r="TMR19" s="11"/>
      <c r="TMS19" s="11"/>
      <c r="TMT19" s="11"/>
      <c r="TMU19" s="11"/>
      <c r="TMV19" s="11"/>
      <c r="TMW19" s="11"/>
      <c r="TMX19" s="11"/>
      <c r="TMY19" s="11"/>
      <c r="TMZ19" s="11"/>
      <c r="TNA19" s="11"/>
      <c r="TNB19" s="11"/>
      <c r="TNC19" s="11"/>
      <c r="TND19" s="11"/>
      <c r="TNE19" s="11"/>
      <c r="TNF19" s="11"/>
      <c r="TNG19" s="11"/>
      <c r="TNH19" s="11"/>
      <c r="TNI19" s="11"/>
      <c r="TNJ19" s="11"/>
      <c r="TNK19" s="11"/>
      <c r="TNL19" s="11"/>
      <c r="TNM19" s="11"/>
      <c r="TNN19" s="11"/>
      <c r="TNO19" s="11"/>
      <c r="TNP19" s="11"/>
      <c r="TNQ19" s="11"/>
      <c r="TNR19" s="11"/>
      <c r="TNS19" s="11"/>
      <c r="TNT19" s="11"/>
      <c r="TNU19" s="11"/>
      <c r="TNV19" s="11"/>
      <c r="TNW19" s="11"/>
      <c r="TNX19" s="11"/>
      <c r="TNY19" s="11"/>
      <c r="TNZ19" s="11"/>
      <c r="TOA19" s="11"/>
      <c r="TOB19" s="11"/>
      <c r="TOC19" s="11"/>
      <c r="TOD19" s="11"/>
      <c r="TOE19" s="11"/>
      <c r="TOF19" s="11"/>
      <c r="TOG19" s="11"/>
      <c r="TOH19" s="11"/>
      <c r="TOI19" s="11"/>
      <c r="TOJ19" s="11"/>
      <c r="TOK19" s="11"/>
      <c r="TOL19" s="11"/>
      <c r="TOM19" s="11"/>
      <c r="TON19" s="11"/>
      <c r="TOO19" s="11"/>
      <c r="TOP19" s="11"/>
      <c r="TOQ19" s="11"/>
      <c r="TOR19" s="11"/>
      <c r="TOS19" s="11"/>
      <c r="TOT19" s="11"/>
      <c r="TOU19" s="11"/>
      <c r="TOV19" s="11"/>
      <c r="TOW19" s="11"/>
      <c r="TOX19" s="11"/>
      <c r="TOY19" s="11"/>
      <c r="TOZ19" s="11"/>
      <c r="TPA19" s="11"/>
      <c r="TPB19" s="11"/>
      <c r="TPC19" s="11"/>
      <c r="TPD19" s="11"/>
      <c r="TPE19" s="11"/>
      <c r="TPF19" s="11"/>
      <c r="TPG19" s="11"/>
      <c r="TPH19" s="11"/>
      <c r="TPI19" s="11"/>
      <c r="TPJ19" s="11"/>
      <c r="TPK19" s="11"/>
      <c r="TPL19" s="11"/>
      <c r="TPM19" s="11"/>
      <c r="TPN19" s="11"/>
      <c r="TPO19" s="11"/>
      <c r="TPP19" s="11"/>
      <c r="TPQ19" s="11"/>
      <c r="TPR19" s="11"/>
      <c r="TPS19" s="11"/>
      <c r="TPT19" s="11"/>
      <c r="TPU19" s="11"/>
      <c r="TPV19" s="11"/>
      <c r="TPW19" s="11"/>
      <c r="TPX19" s="11"/>
      <c r="TPY19" s="11"/>
      <c r="TPZ19" s="11"/>
      <c r="TQA19" s="11"/>
      <c r="TQB19" s="11"/>
      <c r="TQC19" s="11"/>
      <c r="TQD19" s="11"/>
      <c r="TQE19" s="11"/>
      <c r="TQF19" s="11"/>
      <c r="TQG19" s="11"/>
      <c r="TQH19" s="11"/>
      <c r="TQI19" s="11"/>
      <c r="TQJ19" s="11"/>
      <c r="TQK19" s="11"/>
      <c r="TQL19" s="11"/>
      <c r="TQM19" s="11"/>
      <c r="TQN19" s="11"/>
      <c r="TQO19" s="11"/>
      <c r="TQP19" s="11"/>
      <c r="TQQ19" s="11"/>
      <c r="TQR19" s="11"/>
      <c r="TQS19" s="11"/>
      <c r="TQT19" s="11"/>
      <c r="TQU19" s="11"/>
      <c r="TQV19" s="11"/>
      <c r="TQW19" s="11"/>
      <c r="TQX19" s="11"/>
      <c r="TQY19" s="11"/>
      <c r="TQZ19" s="11"/>
      <c r="TRA19" s="11"/>
      <c r="TRB19" s="11"/>
      <c r="TRC19" s="11"/>
      <c r="TRD19" s="11"/>
      <c r="TRE19" s="11"/>
      <c r="TRF19" s="11"/>
      <c r="TRG19" s="11"/>
      <c r="TRH19" s="11"/>
      <c r="TRI19" s="11"/>
      <c r="TRJ19" s="11"/>
      <c r="TRK19" s="11"/>
      <c r="TRL19" s="11"/>
      <c r="TRM19" s="11"/>
      <c r="TRN19" s="11"/>
      <c r="TRO19" s="11"/>
      <c r="TRP19" s="11"/>
      <c r="TRQ19" s="11"/>
      <c r="TRR19" s="11"/>
      <c r="TRS19" s="11"/>
      <c r="TRT19" s="11"/>
      <c r="TRU19" s="11"/>
      <c r="TRV19" s="11"/>
      <c r="TRW19" s="11"/>
      <c r="TRX19" s="11"/>
      <c r="TRY19" s="11"/>
      <c r="TRZ19" s="11"/>
      <c r="TSA19" s="11"/>
      <c r="TSB19" s="11"/>
      <c r="TSC19" s="11"/>
      <c r="TSD19" s="11"/>
      <c r="TSE19" s="11"/>
      <c r="TSF19" s="11"/>
      <c r="TSG19" s="11"/>
      <c r="TSH19" s="11"/>
      <c r="TSI19" s="11"/>
      <c r="TSJ19" s="11"/>
      <c r="TSK19" s="11"/>
      <c r="TSL19" s="11"/>
      <c r="TSM19" s="11"/>
      <c r="TSN19" s="11"/>
      <c r="TSO19" s="11"/>
      <c r="TSP19" s="11"/>
      <c r="TSQ19" s="11"/>
      <c r="TSR19" s="11"/>
      <c r="TSS19" s="11"/>
      <c r="TST19" s="11"/>
      <c r="TSU19" s="11"/>
      <c r="TSV19" s="11"/>
      <c r="TSW19" s="11"/>
      <c r="TSX19" s="11"/>
      <c r="TSY19" s="11"/>
      <c r="TSZ19" s="11"/>
      <c r="TTA19" s="11"/>
      <c r="TTB19" s="11"/>
      <c r="TTC19" s="11"/>
      <c r="TTD19" s="11"/>
      <c r="TTE19" s="11"/>
      <c r="TTF19" s="11"/>
      <c r="TTG19" s="11"/>
      <c r="TTH19" s="11"/>
      <c r="TTI19" s="11"/>
      <c r="TTJ19" s="11"/>
      <c r="TTK19" s="11"/>
      <c r="TTL19" s="11"/>
      <c r="TTM19" s="11"/>
      <c r="TTN19" s="11"/>
      <c r="TTO19" s="11"/>
      <c r="TTP19" s="11"/>
      <c r="TTQ19" s="11"/>
      <c r="TTR19" s="11"/>
      <c r="TTS19" s="11"/>
      <c r="TTT19" s="11"/>
      <c r="TTU19" s="11"/>
      <c r="TTV19" s="11"/>
      <c r="TTW19" s="11"/>
      <c r="TTX19" s="11"/>
      <c r="TTY19" s="11"/>
      <c r="TTZ19" s="11"/>
      <c r="TUA19" s="11"/>
      <c r="TUB19" s="11"/>
      <c r="TUC19" s="11"/>
      <c r="TUD19" s="11"/>
      <c r="TUE19" s="11"/>
      <c r="TUF19" s="11"/>
      <c r="TUG19" s="11"/>
      <c r="TUH19" s="11"/>
      <c r="TUI19" s="11"/>
      <c r="TUJ19" s="11"/>
      <c r="TUK19" s="11"/>
      <c r="TUL19" s="11"/>
      <c r="TUM19" s="11"/>
      <c r="TUN19" s="11"/>
      <c r="TUO19" s="11"/>
      <c r="TUP19" s="11"/>
      <c r="TUQ19" s="11"/>
      <c r="TUR19" s="11"/>
      <c r="TUS19" s="11"/>
      <c r="TUT19" s="11"/>
      <c r="TUU19" s="11"/>
      <c r="TUV19" s="11"/>
      <c r="TUW19" s="11"/>
      <c r="TUX19" s="11"/>
      <c r="TUY19" s="11"/>
      <c r="TUZ19" s="11"/>
      <c r="TVA19" s="11"/>
      <c r="TVB19" s="11"/>
      <c r="TVC19" s="11"/>
      <c r="TVD19" s="11"/>
      <c r="TVE19" s="11"/>
      <c r="TVF19" s="11"/>
      <c r="TVG19" s="11"/>
      <c r="TVH19" s="11"/>
      <c r="TVI19" s="11"/>
      <c r="TVJ19" s="11"/>
      <c r="TVK19" s="11"/>
      <c r="TVL19" s="11"/>
      <c r="TVM19" s="11"/>
      <c r="TVN19" s="11"/>
      <c r="TVO19" s="11"/>
      <c r="TVP19" s="11"/>
      <c r="TVQ19" s="11"/>
      <c r="TVR19" s="11"/>
      <c r="TVS19" s="11"/>
      <c r="TVT19" s="11"/>
      <c r="TVU19" s="11"/>
      <c r="TVV19" s="11"/>
      <c r="TVW19" s="11"/>
      <c r="TVX19" s="11"/>
      <c r="TVY19" s="11"/>
      <c r="TVZ19" s="11"/>
      <c r="TWA19" s="11"/>
      <c r="TWB19" s="11"/>
      <c r="TWC19" s="11"/>
      <c r="TWD19" s="11"/>
      <c r="TWE19" s="11"/>
      <c r="TWF19" s="11"/>
      <c r="TWG19" s="11"/>
      <c r="TWH19" s="11"/>
      <c r="TWI19" s="11"/>
      <c r="TWJ19" s="11"/>
      <c r="TWK19" s="11"/>
      <c r="TWL19" s="11"/>
      <c r="TWM19" s="11"/>
      <c r="TWN19" s="11"/>
      <c r="TWO19" s="11"/>
      <c r="TWP19" s="11"/>
      <c r="TWQ19" s="11"/>
      <c r="TWR19" s="11"/>
      <c r="TWS19" s="11"/>
      <c r="TWT19" s="11"/>
      <c r="TWU19" s="11"/>
      <c r="TWV19" s="11"/>
      <c r="TWW19" s="11"/>
      <c r="TWX19" s="11"/>
      <c r="TWY19" s="11"/>
      <c r="TWZ19" s="11"/>
      <c r="TXA19" s="11"/>
      <c r="TXB19" s="11"/>
      <c r="TXC19" s="11"/>
      <c r="TXD19" s="11"/>
      <c r="TXE19" s="11"/>
      <c r="TXF19" s="11"/>
      <c r="TXG19" s="11"/>
      <c r="TXH19" s="11"/>
      <c r="TXI19" s="11"/>
      <c r="TXJ19" s="11"/>
      <c r="TXK19" s="11"/>
      <c r="TXL19" s="11"/>
      <c r="TXM19" s="11"/>
      <c r="TXN19" s="11"/>
      <c r="TXO19" s="11"/>
      <c r="TXP19" s="11"/>
      <c r="TXQ19" s="11"/>
      <c r="TXR19" s="11"/>
      <c r="TXS19" s="11"/>
      <c r="TXT19" s="11"/>
      <c r="TXU19" s="11"/>
      <c r="TXV19" s="11"/>
      <c r="TXW19" s="11"/>
      <c r="TXX19" s="11"/>
      <c r="TXY19" s="11"/>
      <c r="TXZ19" s="11"/>
      <c r="TYA19" s="11"/>
      <c r="TYB19" s="11"/>
      <c r="TYC19" s="11"/>
      <c r="TYD19" s="11"/>
      <c r="TYE19" s="11"/>
      <c r="TYF19" s="11"/>
      <c r="TYG19" s="11"/>
      <c r="TYH19" s="11"/>
      <c r="TYI19" s="11"/>
      <c r="TYJ19" s="11"/>
      <c r="TYK19" s="11"/>
      <c r="TYL19" s="11"/>
      <c r="TYM19" s="11"/>
      <c r="TYN19" s="11"/>
      <c r="TYO19" s="11"/>
      <c r="TYP19" s="11"/>
      <c r="TYQ19" s="11"/>
      <c r="TYR19" s="11"/>
      <c r="TYS19" s="11"/>
      <c r="TYT19" s="11"/>
      <c r="TYU19" s="11"/>
      <c r="TYV19" s="11"/>
      <c r="TYW19" s="11"/>
      <c r="TYX19" s="11"/>
      <c r="TYY19" s="11"/>
      <c r="TYZ19" s="11"/>
      <c r="TZA19" s="11"/>
      <c r="TZB19" s="11"/>
      <c r="TZC19" s="11"/>
      <c r="TZD19" s="11"/>
      <c r="TZE19" s="11"/>
      <c r="TZF19" s="11"/>
      <c r="TZG19" s="11"/>
      <c r="TZH19" s="11"/>
      <c r="TZI19" s="11"/>
      <c r="TZJ19" s="11"/>
      <c r="TZK19" s="11"/>
      <c r="TZL19" s="11"/>
      <c r="TZM19" s="11"/>
      <c r="TZN19" s="11"/>
      <c r="TZO19" s="11"/>
      <c r="TZP19" s="11"/>
      <c r="TZQ19" s="11"/>
      <c r="TZR19" s="11"/>
      <c r="TZS19" s="11"/>
      <c r="TZT19" s="11"/>
      <c r="TZU19" s="11"/>
      <c r="TZV19" s="11"/>
      <c r="TZW19" s="11"/>
      <c r="TZX19" s="11"/>
      <c r="TZY19" s="11"/>
      <c r="TZZ19" s="11"/>
      <c r="UAA19" s="11"/>
      <c r="UAB19" s="11"/>
      <c r="UAC19" s="11"/>
      <c r="UAD19" s="11"/>
      <c r="UAE19" s="11"/>
      <c r="UAF19" s="11"/>
      <c r="UAG19" s="11"/>
      <c r="UAH19" s="11"/>
      <c r="UAI19" s="11"/>
      <c r="UAJ19" s="11"/>
      <c r="UAK19" s="11"/>
      <c r="UAL19" s="11"/>
      <c r="UAM19" s="11"/>
      <c r="UAN19" s="11"/>
      <c r="UAO19" s="11"/>
      <c r="UAP19" s="11"/>
      <c r="UAQ19" s="11"/>
      <c r="UAR19" s="11"/>
      <c r="UAS19" s="11"/>
      <c r="UAT19" s="11"/>
      <c r="UAU19" s="11"/>
      <c r="UAV19" s="11"/>
      <c r="UAW19" s="11"/>
      <c r="UAX19" s="11"/>
      <c r="UAY19" s="11"/>
      <c r="UAZ19" s="11"/>
      <c r="UBA19" s="11"/>
      <c r="UBB19" s="11"/>
      <c r="UBC19" s="11"/>
      <c r="UBD19" s="11"/>
      <c r="UBE19" s="11"/>
      <c r="UBF19" s="11"/>
      <c r="UBG19" s="11"/>
      <c r="UBH19" s="11"/>
      <c r="UBI19" s="11"/>
      <c r="UBJ19" s="11"/>
      <c r="UBK19" s="11"/>
      <c r="UBL19" s="11"/>
      <c r="UBM19" s="11"/>
      <c r="UBN19" s="11"/>
      <c r="UBO19" s="11"/>
      <c r="UBP19" s="11"/>
      <c r="UBQ19" s="11"/>
      <c r="UBR19" s="11"/>
      <c r="UBS19" s="11"/>
      <c r="UBT19" s="11"/>
      <c r="UBU19" s="11"/>
      <c r="UBV19" s="11"/>
      <c r="UBW19" s="11"/>
      <c r="UBX19" s="11"/>
      <c r="UBY19" s="11"/>
      <c r="UBZ19" s="11"/>
      <c r="UCA19" s="11"/>
      <c r="UCB19" s="11"/>
      <c r="UCC19" s="11"/>
      <c r="UCD19" s="11"/>
      <c r="UCE19" s="11"/>
      <c r="UCF19" s="11"/>
      <c r="UCG19" s="11"/>
      <c r="UCH19" s="11"/>
      <c r="UCI19" s="11"/>
      <c r="UCJ19" s="11"/>
      <c r="UCK19" s="11"/>
      <c r="UCL19" s="11"/>
      <c r="UCM19" s="11"/>
      <c r="UCN19" s="11"/>
      <c r="UCO19" s="11"/>
      <c r="UCP19" s="11"/>
      <c r="UCQ19" s="11"/>
      <c r="UCR19" s="11"/>
      <c r="UCS19" s="11"/>
      <c r="UCT19" s="11"/>
      <c r="UCU19" s="11"/>
      <c r="UCV19" s="11"/>
      <c r="UCW19" s="11"/>
      <c r="UCX19" s="11"/>
      <c r="UCY19" s="11"/>
      <c r="UCZ19" s="11"/>
      <c r="UDA19" s="11"/>
      <c r="UDB19" s="11"/>
      <c r="UDC19" s="11"/>
      <c r="UDD19" s="11"/>
      <c r="UDE19" s="11"/>
      <c r="UDF19" s="11"/>
      <c r="UDG19" s="11"/>
      <c r="UDH19" s="11"/>
      <c r="UDI19" s="11"/>
      <c r="UDJ19" s="11"/>
      <c r="UDK19" s="11"/>
      <c r="UDL19" s="11"/>
      <c r="UDM19" s="11"/>
      <c r="UDN19" s="11"/>
      <c r="UDO19" s="11"/>
      <c r="UDP19" s="11"/>
      <c r="UDQ19" s="11"/>
      <c r="UDR19" s="11"/>
      <c r="UDS19" s="11"/>
      <c r="UDT19" s="11"/>
      <c r="UDU19" s="11"/>
      <c r="UDV19" s="11"/>
      <c r="UDW19" s="11"/>
      <c r="UDX19" s="11"/>
      <c r="UDY19" s="11"/>
      <c r="UDZ19" s="11"/>
      <c r="UEA19" s="11"/>
      <c r="UEB19" s="11"/>
      <c r="UEC19" s="11"/>
      <c r="UED19" s="11"/>
      <c r="UEE19" s="11"/>
      <c r="UEF19" s="11"/>
      <c r="UEG19" s="11"/>
      <c r="UEH19" s="11"/>
      <c r="UEI19" s="11"/>
      <c r="UEJ19" s="11"/>
      <c r="UEK19" s="11"/>
      <c r="UEL19" s="11"/>
      <c r="UEM19" s="11"/>
      <c r="UEN19" s="11"/>
      <c r="UEO19" s="11"/>
      <c r="UEP19" s="11"/>
      <c r="UEQ19" s="11"/>
      <c r="UER19" s="11"/>
      <c r="UES19" s="11"/>
      <c r="UET19" s="11"/>
      <c r="UEU19" s="11"/>
      <c r="UEV19" s="11"/>
      <c r="UEW19" s="11"/>
      <c r="UEX19" s="11"/>
      <c r="UEY19" s="11"/>
      <c r="UEZ19" s="11"/>
      <c r="UFA19" s="11"/>
      <c r="UFB19" s="11"/>
      <c r="UFC19" s="11"/>
      <c r="UFD19" s="11"/>
      <c r="UFE19" s="11"/>
      <c r="UFF19" s="11"/>
      <c r="UFG19" s="11"/>
      <c r="UFH19" s="11"/>
      <c r="UFI19" s="11"/>
      <c r="UFJ19" s="11"/>
      <c r="UFK19" s="11"/>
      <c r="UFL19" s="11"/>
      <c r="UFM19" s="11"/>
      <c r="UFN19" s="11"/>
      <c r="UFO19" s="11"/>
      <c r="UFP19" s="11"/>
      <c r="UFQ19" s="11"/>
      <c r="UFR19" s="11"/>
      <c r="UFS19" s="11"/>
      <c r="UFT19" s="11"/>
      <c r="UFU19" s="11"/>
      <c r="UFV19" s="11"/>
      <c r="UFW19" s="11"/>
      <c r="UFX19" s="11"/>
      <c r="UFY19" s="11"/>
      <c r="UFZ19" s="11"/>
      <c r="UGA19" s="11"/>
      <c r="UGB19" s="11"/>
      <c r="UGC19" s="11"/>
      <c r="UGD19" s="11"/>
      <c r="UGE19" s="11"/>
      <c r="UGF19" s="11"/>
      <c r="UGG19" s="11"/>
      <c r="UGH19" s="11"/>
      <c r="UGI19" s="11"/>
      <c r="UGJ19" s="11"/>
      <c r="UGK19" s="11"/>
      <c r="UGL19" s="11"/>
      <c r="UGM19" s="11"/>
      <c r="UGN19" s="11"/>
      <c r="UGO19" s="11"/>
      <c r="UGP19" s="11"/>
      <c r="UGQ19" s="11"/>
      <c r="UGR19" s="11"/>
      <c r="UGS19" s="11"/>
      <c r="UGT19" s="11"/>
      <c r="UGU19" s="11"/>
      <c r="UGV19" s="11"/>
      <c r="UGW19" s="11"/>
      <c r="UGX19" s="11"/>
      <c r="UGY19" s="11"/>
      <c r="UGZ19" s="11"/>
      <c r="UHA19" s="11"/>
      <c r="UHB19" s="11"/>
      <c r="UHC19" s="11"/>
      <c r="UHD19" s="11"/>
      <c r="UHE19" s="11"/>
      <c r="UHF19" s="11"/>
      <c r="UHG19" s="11"/>
      <c r="UHH19" s="11"/>
      <c r="UHI19" s="11"/>
      <c r="UHJ19" s="11"/>
      <c r="UHK19" s="11"/>
      <c r="UHL19" s="11"/>
      <c r="UHM19" s="11"/>
      <c r="UHN19" s="11"/>
      <c r="UHO19" s="11"/>
      <c r="UHP19" s="11"/>
      <c r="UHQ19" s="11"/>
      <c r="UHR19" s="11"/>
      <c r="UHS19" s="11"/>
      <c r="UHT19" s="11"/>
      <c r="UHU19" s="11"/>
      <c r="UHV19" s="11"/>
      <c r="UHW19" s="11"/>
      <c r="UHX19" s="11"/>
      <c r="UHY19" s="11"/>
      <c r="UHZ19" s="11"/>
      <c r="UIA19" s="11"/>
      <c r="UIB19" s="11"/>
      <c r="UIC19" s="11"/>
      <c r="UID19" s="11"/>
      <c r="UIE19" s="11"/>
      <c r="UIF19" s="11"/>
      <c r="UIG19" s="11"/>
      <c r="UIH19" s="11"/>
      <c r="UII19" s="11"/>
      <c r="UIJ19" s="11"/>
      <c r="UIK19" s="11"/>
      <c r="UIL19" s="11"/>
      <c r="UIM19" s="11"/>
      <c r="UIN19" s="11"/>
      <c r="UIO19" s="11"/>
      <c r="UIP19" s="11"/>
      <c r="UIQ19" s="11"/>
      <c r="UIR19" s="11"/>
      <c r="UIS19" s="11"/>
      <c r="UIT19" s="11"/>
      <c r="UIU19" s="11"/>
      <c r="UIV19" s="11"/>
      <c r="UIW19" s="11"/>
      <c r="UIX19" s="11"/>
      <c r="UIY19" s="11"/>
      <c r="UIZ19" s="11"/>
      <c r="UJA19" s="11"/>
      <c r="UJB19" s="11"/>
      <c r="UJC19" s="11"/>
      <c r="UJD19" s="11"/>
      <c r="UJE19" s="11"/>
      <c r="UJF19" s="11"/>
      <c r="UJG19" s="11"/>
      <c r="UJH19" s="11"/>
      <c r="UJI19" s="11"/>
      <c r="UJJ19" s="11"/>
      <c r="UJK19" s="11"/>
      <c r="UJL19" s="11"/>
      <c r="UJM19" s="11"/>
      <c r="UJN19" s="11"/>
      <c r="UJO19" s="11"/>
      <c r="UJP19" s="11"/>
      <c r="UJQ19" s="11"/>
      <c r="UJR19" s="11"/>
      <c r="UJS19" s="11"/>
      <c r="UJT19" s="11"/>
      <c r="UJU19" s="11"/>
      <c r="UJV19" s="11"/>
      <c r="UJW19" s="11"/>
      <c r="UJX19" s="11"/>
      <c r="UJY19" s="11"/>
      <c r="UJZ19" s="11"/>
      <c r="UKA19" s="11"/>
      <c r="UKB19" s="11"/>
      <c r="UKC19" s="11"/>
      <c r="UKD19" s="11"/>
      <c r="UKE19" s="11"/>
      <c r="UKF19" s="11"/>
      <c r="UKG19" s="11"/>
      <c r="UKH19" s="11"/>
      <c r="UKI19" s="11"/>
      <c r="UKJ19" s="11"/>
      <c r="UKK19" s="11"/>
      <c r="UKL19" s="11"/>
      <c r="UKM19" s="11"/>
      <c r="UKN19" s="11"/>
      <c r="UKO19" s="11"/>
      <c r="UKP19" s="11"/>
      <c r="UKQ19" s="11"/>
      <c r="UKR19" s="11"/>
      <c r="UKS19" s="11"/>
      <c r="UKT19" s="11"/>
      <c r="UKU19" s="11"/>
      <c r="UKV19" s="11"/>
      <c r="UKW19" s="11"/>
      <c r="UKX19" s="11"/>
      <c r="UKY19" s="11"/>
      <c r="UKZ19" s="11"/>
      <c r="ULA19" s="11"/>
      <c r="ULB19" s="11"/>
      <c r="ULC19" s="11"/>
      <c r="ULD19" s="11"/>
      <c r="ULE19" s="11"/>
      <c r="ULF19" s="11"/>
      <c r="ULG19" s="11"/>
      <c r="ULH19" s="11"/>
      <c r="ULI19" s="11"/>
      <c r="ULJ19" s="11"/>
      <c r="ULK19" s="11"/>
      <c r="ULL19" s="11"/>
      <c r="ULM19" s="11"/>
      <c r="ULN19" s="11"/>
      <c r="ULO19" s="11"/>
      <c r="ULP19" s="11"/>
      <c r="ULQ19" s="11"/>
      <c r="ULR19" s="11"/>
      <c r="ULS19" s="11"/>
      <c r="ULT19" s="11"/>
      <c r="ULU19" s="11"/>
      <c r="ULV19" s="11"/>
      <c r="ULW19" s="11"/>
      <c r="ULX19" s="11"/>
      <c r="ULY19" s="11"/>
      <c r="ULZ19" s="11"/>
      <c r="UMA19" s="11"/>
      <c r="UMB19" s="11"/>
      <c r="UMC19" s="11"/>
      <c r="UMD19" s="11"/>
      <c r="UME19" s="11"/>
      <c r="UMF19" s="11"/>
      <c r="UMG19" s="11"/>
      <c r="UMH19" s="11"/>
      <c r="UMI19" s="11"/>
      <c r="UMJ19" s="11"/>
      <c r="UMK19" s="11"/>
      <c r="UML19" s="11"/>
      <c r="UMM19" s="11"/>
      <c r="UMN19" s="11"/>
      <c r="UMO19" s="11"/>
      <c r="UMP19" s="11"/>
      <c r="UMQ19" s="11"/>
      <c r="UMR19" s="11"/>
      <c r="UMS19" s="11"/>
      <c r="UMT19" s="11"/>
      <c r="UMU19" s="11"/>
      <c r="UMV19" s="11"/>
      <c r="UMW19" s="11"/>
      <c r="UMX19" s="11"/>
      <c r="UMY19" s="11"/>
      <c r="UMZ19" s="11"/>
      <c r="UNA19" s="11"/>
      <c r="UNB19" s="11"/>
      <c r="UNC19" s="11"/>
      <c r="UND19" s="11"/>
      <c r="UNE19" s="11"/>
      <c r="UNF19" s="11"/>
      <c r="UNG19" s="11"/>
      <c r="UNH19" s="11"/>
      <c r="UNI19" s="11"/>
      <c r="UNJ19" s="11"/>
      <c r="UNK19" s="11"/>
      <c r="UNL19" s="11"/>
      <c r="UNM19" s="11"/>
      <c r="UNN19" s="11"/>
      <c r="UNO19" s="11"/>
      <c r="UNP19" s="11"/>
      <c r="UNQ19" s="11"/>
      <c r="UNR19" s="11"/>
      <c r="UNS19" s="11"/>
      <c r="UNT19" s="11"/>
      <c r="UNU19" s="11"/>
      <c r="UNV19" s="11"/>
      <c r="UNW19" s="11"/>
      <c r="UNX19" s="11"/>
      <c r="UNY19" s="11"/>
      <c r="UNZ19" s="11"/>
      <c r="UOA19" s="11"/>
      <c r="UOB19" s="11"/>
      <c r="UOC19" s="11"/>
      <c r="UOD19" s="11"/>
      <c r="UOE19" s="11"/>
      <c r="UOF19" s="11"/>
      <c r="UOG19" s="11"/>
      <c r="UOH19" s="11"/>
      <c r="UOI19" s="11"/>
      <c r="UOJ19" s="11"/>
      <c r="UOK19" s="11"/>
      <c r="UOL19" s="11"/>
      <c r="UOM19" s="11"/>
      <c r="UON19" s="11"/>
      <c r="UOO19" s="11"/>
      <c r="UOP19" s="11"/>
      <c r="UOQ19" s="11"/>
      <c r="UOR19" s="11"/>
      <c r="UOS19" s="11"/>
      <c r="UOT19" s="11"/>
      <c r="UOU19" s="11"/>
      <c r="UOV19" s="11"/>
      <c r="UOW19" s="11"/>
      <c r="UOX19" s="11"/>
      <c r="UOY19" s="11"/>
      <c r="UOZ19" s="11"/>
      <c r="UPA19" s="11"/>
      <c r="UPB19" s="11"/>
      <c r="UPC19" s="11"/>
      <c r="UPD19" s="11"/>
      <c r="UPE19" s="11"/>
      <c r="UPF19" s="11"/>
      <c r="UPG19" s="11"/>
      <c r="UPH19" s="11"/>
      <c r="UPI19" s="11"/>
      <c r="UPJ19" s="11"/>
      <c r="UPK19" s="11"/>
      <c r="UPL19" s="11"/>
      <c r="UPM19" s="11"/>
      <c r="UPN19" s="11"/>
      <c r="UPO19" s="11"/>
      <c r="UPP19" s="11"/>
      <c r="UPQ19" s="11"/>
      <c r="UPR19" s="11"/>
      <c r="UPS19" s="11"/>
      <c r="UPT19" s="11"/>
      <c r="UPU19" s="11"/>
      <c r="UPV19" s="11"/>
      <c r="UPW19" s="11"/>
      <c r="UPX19" s="11"/>
      <c r="UPY19" s="11"/>
      <c r="UPZ19" s="11"/>
      <c r="UQA19" s="11"/>
      <c r="UQB19" s="11"/>
      <c r="UQC19" s="11"/>
      <c r="UQD19" s="11"/>
      <c r="UQE19" s="11"/>
      <c r="UQF19" s="11"/>
      <c r="UQG19" s="11"/>
      <c r="UQH19" s="11"/>
      <c r="UQI19" s="11"/>
      <c r="UQJ19" s="11"/>
      <c r="UQK19" s="11"/>
      <c r="UQL19" s="11"/>
      <c r="UQM19" s="11"/>
      <c r="UQN19" s="11"/>
      <c r="UQO19" s="11"/>
      <c r="UQP19" s="11"/>
      <c r="UQQ19" s="11"/>
      <c r="UQR19" s="11"/>
      <c r="UQS19" s="11"/>
      <c r="UQT19" s="11"/>
      <c r="UQU19" s="11"/>
      <c r="UQV19" s="11"/>
      <c r="UQW19" s="11"/>
      <c r="UQX19" s="11"/>
      <c r="UQY19" s="11"/>
      <c r="UQZ19" s="11"/>
      <c r="URA19" s="11"/>
      <c r="URB19" s="11"/>
      <c r="URC19" s="11"/>
      <c r="URD19" s="11"/>
      <c r="URE19" s="11"/>
      <c r="URF19" s="11"/>
      <c r="URG19" s="11"/>
      <c r="URH19" s="11"/>
      <c r="URI19" s="11"/>
      <c r="URJ19" s="11"/>
      <c r="URK19" s="11"/>
      <c r="URL19" s="11"/>
      <c r="URM19" s="11"/>
      <c r="URN19" s="11"/>
      <c r="URO19" s="11"/>
      <c r="URP19" s="11"/>
      <c r="URQ19" s="11"/>
      <c r="URR19" s="11"/>
      <c r="URS19" s="11"/>
      <c r="URT19" s="11"/>
      <c r="URU19" s="11"/>
      <c r="URV19" s="11"/>
      <c r="URW19" s="11"/>
      <c r="URX19" s="11"/>
      <c r="URY19" s="11"/>
      <c r="URZ19" s="11"/>
      <c r="USA19" s="11"/>
      <c r="USB19" s="11"/>
      <c r="USC19" s="11"/>
      <c r="USD19" s="11"/>
      <c r="USE19" s="11"/>
      <c r="USF19" s="11"/>
      <c r="USG19" s="11"/>
      <c r="USH19" s="11"/>
      <c r="USI19" s="11"/>
      <c r="USJ19" s="11"/>
      <c r="USK19" s="11"/>
      <c r="USL19" s="11"/>
      <c r="USM19" s="11"/>
      <c r="USN19" s="11"/>
      <c r="USO19" s="11"/>
      <c r="USP19" s="11"/>
      <c r="USQ19" s="11"/>
      <c r="USR19" s="11"/>
      <c r="USS19" s="11"/>
      <c r="UST19" s="11"/>
      <c r="USU19" s="11"/>
      <c r="USV19" s="11"/>
      <c r="USW19" s="11"/>
      <c r="USX19" s="11"/>
      <c r="USY19" s="11"/>
      <c r="USZ19" s="11"/>
      <c r="UTA19" s="11"/>
      <c r="UTB19" s="11"/>
      <c r="UTC19" s="11"/>
      <c r="UTD19" s="11"/>
      <c r="UTE19" s="11"/>
      <c r="UTF19" s="11"/>
      <c r="UTG19" s="11"/>
      <c r="UTH19" s="11"/>
      <c r="UTI19" s="11"/>
      <c r="UTJ19" s="11"/>
      <c r="UTK19" s="11"/>
      <c r="UTL19" s="11"/>
      <c r="UTM19" s="11"/>
      <c r="UTN19" s="11"/>
      <c r="UTO19" s="11"/>
      <c r="UTP19" s="11"/>
      <c r="UTQ19" s="11"/>
      <c r="UTR19" s="11"/>
      <c r="UTS19" s="11"/>
      <c r="UTT19" s="11"/>
      <c r="UTU19" s="11"/>
      <c r="UTV19" s="11"/>
      <c r="UTW19" s="11"/>
      <c r="UTX19" s="11"/>
      <c r="UTY19" s="11"/>
      <c r="UTZ19" s="11"/>
      <c r="UUA19" s="11"/>
      <c r="UUB19" s="11"/>
      <c r="UUC19" s="11"/>
      <c r="UUD19" s="11"/>
      <c r="UUE19" s="11"/>
      <c r="UUF19" s="11"/>
      <c r="UUG19" s="11"/>
      <c r="UUH19" s="11"/>
      <c r="UUI19" s="11"/>
      <c r="UUJ19" s="11"/>
      <c r="UUK19" s="11"/>
      <c r="UUL19" s="11"/>
      <c r="UUM19" s="11"/>
      <c r="UUN19" s="11"/>
      <c r="UUO19" s="11"/>
      <c r="UUP19" s="11"/>
      <c r="UUQ19" s="11"/>
      <c r="UUR19" s="11"/>
      <c r="UUS19" s="11"/>
      <c r="UUT19" s="11"/>
      <c r="UUU19" s="11"/>
      <c r="UUV19" s="11"/>
      <c r="UUW19" s="11"/>
      <c r="UUX19" s="11"/>
      <c r="UUY19" s="11"/>
      <c r="UUZ19" s="11"/>
      <c r="UVA19" s="11"/>
      <c r="UVB19" s="11"/>
      <c r="UVC19" s="11"/>
      <c r="UVD19" s="11"/>
      <c r="UVE19" s="11"/>
      <c r="UVF19" s="11"/>
      <c r="UVG19" s="11"/>
      <c r="UVH19" s="11"/>
      <c r="UVI19" s="11"/>
      <c r="UVJ19" s="11"/>
      <c r="UVK19" s="11"/>
      <c r="UVL19" s="11"/>
      <c r="UVM19" s="11"/>
      <c r="UVN19" s="11"/>
      <c r="UVO19" s="11"/>
      <c r="UVP19" s="11"/>
      <c r="UVQ19" s="11"/>
      <c r="UVR19" s="11"/>
      <c r="UVS19" s="11"/>
      <c r="UVT19" s="11"/>
      <c r="UVU19" s="11"/>
      <c r="UVV19" s="11"/>
      <c r="UVW19" s="11"/>
      <c r="UVX19" s="11"/>
      <c r="UVY19" s="11"/>
      <c r="UVZ19" s="11"/>
      <c r="UWA19" s="11"/>
      <c r="UWB19" s="11"/>
      <c r="UWC19" s="11"/>
      <c r="UWD19" s="11"/>
      <c r="UWE19" s="11"/>
      <c r="UWF19" s="11"/>
      <c r="UWG19" s="11"/>
      <c r="UWH19" s="11"/>
      <c r="UWI19" s="11"/>
      <c r="UWJ19" s="11"/>
      <c r="UWK19" s="11"/>
      <c r="UWL19" s="11"/>
      <c r="UWM19" s="11"/>
      <c r="UWN19" s="11"/>
      <c r="UWO19" s="11"/>
      <c r="UWP19" s="11"/>
      <c r="UWQ19" s="11"/>
      <c r="UWR19" s="11"/>
      <c r="UWS19" s="11"/>
      <c r="UWT19" s="11"/>
      <c r="UWU19" s="11"/>
      <c r="UWV19" s="11"/>
      <c r="UWW19" s="11"/>
      <c r="UWX19" s="11"/>
      <c r="UWY19" s="11"/>
      <c r="UWZ19" s="11"/>
      <c r="UXA19" s="11"/>
      <c r="UXB19" s="11"/>
      <c r="UXC19" s="11"/>
      <c r="UXD19" s="11"/>
      <c r="UXE19" s="11"/>
      <c r="UXF19" s="11"/>
      <c r="UXG19" s="11"/>
      <c r="UXH19" s="11"/>
      <c r="UXI19" s="11"/>
      <c r="UXJ19" s="11"/>
      <c r="UXK19" s="11"/>
      <c r="UXL19" s="11"/>
      <c r="UXM19" s="11"/>
      <c r="UXN19" s="11"/>
      <c r="UXO19" s="11"/>
      <c r="UXP19" s="11"/>
      <c r="UXQ19" s="11"/>
      <c r="UXR19" s="11"/>
      <c r="UXS19" s="11"/>
      <c r="UXT19" s="11"/>
      <c r="UXU19" s="11"/>
      <c r="UXV19" s="11"/>
      <c r="UXW19" s="11"/>
      <c r="UXX19" s="11"/>
      <c r="UXY19" s="11"/>
      <c r="UXZ19" s="11"/>
      <c r="UYA19" s="11"/>
      <c r="UYB19" s="11"/>
      <c r="UYC19" s="11"/>
      <c r="UYD19" s="11"/>
      <c r="UYE19" s="11"/>
      <c r="UYF19" s="11"/>
      <c r="UYG19" s="11"/>
      <c r="UYH19" s="11"/>
      <c r="UYI19" s="11"/>
      <c r="UYJ19" s="11"/>
      <c r="UYK19" s="11"/>
      <c r="UYL19" s="11"/>
      <c r="UYM19" s="11"/>
      <c r="UYN19" s="11"/>
      <c r="UYO19" s="11"/>
      <c r="UYP19" s="11"/>
      <c r="UYQ19" s="11"/>
      <c r="UYR19" s="11"/>
      <c r="UYS19" s="11"/>
      <c r="UYT19" s="11"/>
      <c r="UYU19" s="11"/>
      <c r="UYV19" s="11"/>
      <c r="UYW19" s="11"/>
      <c r="UYX19" s="11"/>
      <c r="UYY19" s="11"/>
      <c r="UYZ19" s="11"/>
      <c r="UZA19" s="11"/>
      <c r="UZB19" s="11"/>
      <c r="UZC19" s="11"/>
      <c r="UZD19" s="11"/>
      <c r="UZE19" s="11"/>
      <c r="UZF19" s="11"/>
      <c r="UZG19" s="11"/>
      <c r="UZH19" s="11"/>
      <c r="UZI19" s="11"/>
      <c r="UZJ19" s="11"/>
      <c r="UZK19" s="11"/>
      <c r="UZL19" s="11"/>
      <c r="UZM19" s="11"/>
      <c r="UZN19" s="11"/>
      <c r="UZO19" s="11"/>
      <c r="UZP19" s="11"/>
      <c r="UZQ19" s="11"/>
      <c r="UZR19" s="11"/>
      <c r="UZS19" s="11"/>
      <c r="UZT19" s="11"/>
      <c r="UZU19" s="11"/>
      <c r="UZV19" s="11"/>
      <c r="UZW19" s="11"/>
      <c r="UZX19" s="11"/>
      <c r="UZY19" s="11"/>
      <c r="UZZ19" s="11"/>
      <c r="VAA19" s="11"/>
      <c r="VAB19" s="11"/>
      <c r="VAC19" s="11"/>
      <c r="VAD19" s="11"/>
      <c r="VAE19" s="11"/>
      <c r="VAF19" s="11"/>
      <c r="VAG19" s="11"/>
      <c r="VAH19" s="11"/>
      <c r="VAI19" s="11"/>
      <c r="VAJ19" s="11"/>
      <c r="VAK19" s="11"/>
      <c r="VAL19" s="11"/>
      <c r="VAM19" s="11"/>
      <c r="VAN19" s="11"/>
      <c r="VAO19" s="11"/>
      <c r="VAP19" s="11"/>
      <c r="VAQ19" s="11"/>
      <c r="VAR19" s="11"/>
      <c r="VAS19" s="11"/>
      <c r="VAT19" s="11"/>
      <c r="VAU19" s="11"/>
      <c r="VAV19" s="11"/>
      <c r="VAW19" s="11"/>
      <c r="VAX19" s="11"/>
      <c r="VAY19" s="11"/>
      <c r="VAZ19" s="11"/>
      <c r="VBA19" s="11"/>
      <c r="VBB19" s="11"/>
      <c r="VBC19" s="11"/>
      <c r="VBD19" s="11"/>
      <c r="VBE19" s="11"/>
      <c r="VBF19" s="11"/>
      <c r="VBG19" s="11"/>
      <c r="VBH19" s="11"/>
      <c r="VBI19" s="11"/>
      <c r="VBJ19" s="11"/>
      <c r="VBK19" s="11"/>
      <c r="VBL19" s="11"/>
      <c r="VBM19" s="11"/>
      <c r="VBN19" s="11"/>
      <c r="VBO19" s="11"/>
      <c r="VBP19" s="11"/>
      <c r="VBQ19" s="11"/>
      <c r="VBR19" s="11"/>
      <c r="VBS19" s="11"/>
      <c r="VBT19" s="11"/>
      <c r="VBU19" s="11"/>
      <c r="VBV19" s="11"/>
      <c r="VBW19" s="11"/>
      <c r="VBX19" s="11"/>
      <c r="VBY19" s="11"/>
      <c r="VBZ19" s="11"/>
      <c r="VCA19" s="11"/>
      <c r="VCB19" s="11"/>
      <c r="VCC19" s="11"/>
      <c r="VCD19" s="11"/>
      <c r="VCE19" s="11"/>
      <c r="VCF19" s="11"/>
      <c r="VCG19" s="11"/>
      <c r="VCH19" s="11"/>
      <c r="VCI19" s="11"/>
      <c r="VCJ19" s="11"/>
      <c r="VCK19" s="11"/>
      <c r="VCL19" s="11"/>
      <c r="VCM19" s="11"/>
      <c r="VCN19" s="11"/>
      <c r="VCO19" s="11"/>
      <c r="VCP19" s="11"/>
      <c r="VCQ19" s="11"/>
      <c r="VCR19" s="11"/>
      <c r="VCS19" s="11"/>
      <c r="VCT19" s="11"/>
      <c r="VCU19" s="11"/>
      <c r="VCV19" s="11"/>
      <c r="VCW19" s="11"/>
      <c r="VCX19" s="11"/>
      <c r="VCY19" s="11"/>
      <c r="VCZ19" s="11"/>
      <c r="VDA19" s="11"/>
      <c r="VDB19" s="11"/>
      <c r="VDC19" s="11"/>
      <c r="VDD19" s="11"/>
      <c r="VDE19" s="11"/>
      <c r="VDF19" s="11"/>
      <c r="VDG19" s="11"/>
      <c r="VDH19" s="11"/>
      <c r="VDI19" s="11"/>
      <c r="VDJ19" s="11"/>
      <c r="VDK19" s="11"/>
      <c r="VDL19" s="11"/>
      <c r="VDM19" s="11"/>
      <c r="VDN19" s="11"/>
      <c r="VDO19" s="11"/>
      <c r="VDP19" s="11"/>
      <c r="VDQ19" s="11"/>
      <c r="VDR19" s="11"/>
      <c r="VDS19" s="11"/>
      <c r="VDT19" s="11"/>
      <c r="VDU19" s="11"/>
      <c r="VDV19" s="11"/>
      <c r="VDW19" s="11"/>
      <c r="VDX19" s="11"/>
      <c r="VDY19" s="11"/>
      <c r="VDZ19" s="11"/>
      <c r="VEA19" s="11"/>
      <c r="VEB19" s="11"/>
      <c r="VEC19" s="11"/>
      <c r="VED19" s="11"/>
      <c r="VEE19" s="11"/>
      <c r="VEF19" s="11"/>
      <c r="VEG19" s="11"/>
      <c r="VEH19" s="11"/>
      <c r="VEI19" s="11"/>
      <c r="VEJ19" s="11"/>
      <c r="VEK19" s="11"/>
      <c r="VEL19" s="11"/>
      <c r="VEM19" s="11"/>
      <c r="VEN19" s="11"/>
      <c r="VEO19" s="11"/>
      <c r="VEP19" s="11"/>
      <c r="VEQ19" s="11"/>
      <c r="VER19" s="11"/>
      <c r="VES19" s="11"/>
      <c r="VET19" s="11"/>
      <c r="VEU19" s="11"/>
      <c r="VEV19" s="11"/>
      <c r="VEW19" s="11"/>
      <c r="VEX19" s="11"/>
      <c r="VEY19" s="11"/>
      <c r="VEZ19" s="11"/>
      <c r="VFA19" s="11"/>
      <c r="VFB19" s="11"/>
      <c r="VFC19" s="11"/>
      <c r="VFD19" s="11"/>
      <c r="VFE19" s="11"/>
      <c r="VFF19" s="11"/>
      <c r="VFG19" s="11"/>
      <c r="VFH19" s="11"/>
      <c r="VFI19" s="11"/>
      <c r="VFJ19" s="11"/>
      <c r="VFK19" s="11"/>
      <c r="VFL19" s="11"/>
      <c r="VFM19" s="11"/>
      <c r="VFN19" s="11"/>
      <c r="VFO19" s="11"/>
      <c r="VFP19" s="11"/>
      <c r="VFQ19" s="11"/>
      <c r="VFR19" s="11"/>
      <c r="VFS19" s="11"/>
      <c r="VFT19" s="11"/>
      <c r="VFU19" s="11"/>
      <c r="VFV19" s="11"/>
      <c r="VFW19" s="11"/>
      <c r="VFX19" s="11"/>
      <c r="VFY19" s="11"/>
      <c r="VFZ19" s="11"/>
      <c r="VGA19" s="11"/>
      <c r="VGB19" s="11"/>
      <c r="VGC19" s="11"/>
      <c r="VGD19" s="11"/>
      <c r="VGE19" s="11"/>
      <c r="VGF19" s="11"/>
      <c r="VGG19" s="11"/>
      <c r="VGH19" s="11"/>
      <c r="VGI19" s="11"/>
      <c r="VGJ19" s="11"/>
      <c r="VGK19" s="11"/>
      <c r="VGL19" s="11"/>
      <c r="VGM19" s="11"/>
      <c r="VGN19" s="11"/>
      <c r="VGO19" s="11"/>
      <c r="VGP19" s="11"/>
      <c r="VGQ19" s="11"/>
      <c r="VGR19" s="11"/>
      <c r="VGS19" s="11"/>
      <c r="VGT19" s="11"/>
      <c r="VGU19" s="11"/>
      <c r="VGV19" s="11"/>
      <c r="VGW19" s="11"/>
      <c r="VGX19" s="11"/>
      <c r="VGY19" s="11"/>
      <c r="VGZ19" s="11"/>
      <c r="VHA19" s="11"/>
      <c r="VHB19" s="11"/>
      <c r="VHC19" s="11"/>
      <c r="VHD19" s="11"/>
      <c r="VHE19" s="11"/>
      <c r="VHF19" s="11"/>
      <c r="VHG19" s="11"/>
      <c r="VHH19" s="11"/>
      <c r="VHI19" s="11"/>
      <c r="VHJ19" s="11"/>
      <c r="VHK19" s="11"/>
      <c r="VHL19" s="11"/>
      <c r="VHM19" s="11"/>
      <c r="VHN19" s="11"/>
      <c r="VHO19" s="11"/>
      <c r="VHP19" s="11"/>
      <c r="VHQ19" s="11"/>
      <c r="VHR19" s="11"/>
      <c r="VHS19" s="11"/>
      <c r="VHT19" s="11"/>
      <c r="VHU19" s="11"/>
      <c r="VHV19" s="11"/>
      <c r="VHW19" s="11"/>
      <c r="VHX19" s="11"/>
      <c r="VHY19" s="11"/>
      <c r="VHZ19" s="11"/>
      <c r="VIA19" s="11"/>
      <c r="VIB19" s="11"/>
      <c r="VIC19" s="11"/>
      <c r="VID19" s="11"/>
      <c r="VIE19" s="11"/>
      <c r="VIF19" s="11"/>
      <c r="VIG19" s="11"/>
      <c r="VIH19" s="11"/>
      <c r="VII19" s="11"/>
      <c r="VIJ19" s="11"/>
      <c r="VIK19" s="11"/>
      <c r="VIL19" s="11"/>
      <c r="VIM19" s="11"/>
      <c r="VIN19" s="11"/>
      <c r="VIO19" s="11"/>
      <c r="VIP19" s="11"/>
      <c r="VIQ19" s="11"/>
      <c r="VIR19" s="11"/>
      <c r="VIS19" s="11"/>
      <c r="VIT19" s="11"/>
      <c r="VIU19" s="11"/>
      <c r="VIV19" s="11"/>
      <c r="VIW19" s="11"/>
      <c r="VIX19" s="11"/>
      <c r="VIY19" s="11"/>
      <c r="VIZ19" s="11"/>
      <c r="VJA19" s="11"/>
      <c r="VJB19" s="11"/>
      <c r="VJC19" s="11"/>
      <c r="VJD19" s="11"/>
      <c r="VJE19" s="11"/>
      <c r="VJF19" s="11"/>
      <c r="VJG19" s="11"/>
      <c r="VJH19" s="11"/>
      <c r="VJI19" s="11"/>
      <c r="VJJ19" s="11"/>
      <c r="VJK19" s="11"/>
      <c r="VJL19" s="11"/>
      <c r="VJM19" s="11"/>
      <c r="VJN19" s="11"/>
      <c r="VJO19" s="11"/>
      <c r="VJP19" s="11"/>
      <c r="VJQ19" s="11"/>
      <c r="VJR19" s="11"/>
      <c r="VJS19" s="11"/>
      <c r="VJT19" s="11"/>
      <c r="VJU19" s="11"/>
      <c r="VJV19" s="11"/>
      <c r="VJW19" s="11"/>
      <c r="VJX19" s="11"/>
      <c r="VJY19" s="11"/>
      <c r="VJZ19" s="11"/>
      <c r="VKA19" s="11"/>
      <c r="VKB19" s="11"/>
      <c r="VKC19" s="11"/>
      <c r="VKD19" s="11"/>
      <c r="VKE19" s="11"/>
      <c r="VKF19" s="11"/>
      <c r="VKG19" s="11"/>
      <c r="VKH19" s="11"/>
      <c r="VKI19" s="11"/>
      <c r="VKJ19" s="11"/>
      <c r="VKK19" s="11"/>
      <c r="VKL19" s="11"/>
      <c r="VKM19" s="11"/>
      <c r="VKN19" s="11"/>
      <c r="VKO19" s="11"/>
      <c r="VKP19" s="11"/>
      <c r="VKQ19" s="11"/>
      <c r="VKR19" s="11"/>
      <c r="VKS19" s="11"/>
      <c r="VKT19" s="11"/>
      <c r="VKU19" s="11"/>
      <c r="VKV19" s="11"/>
      <c r="VKW19" s="11"/>
      <c r="VKX19" s="11"/>
      <c r="VKY19" s="11"/>
      <c r="VKZ19" s="11"/>
      <c r="VLA19" s="11"/>
      <c r="VLB19" s="11"/>
      <c r="VLC19" s="11"/>
      <c r="VLD19" s="11"/>
      <c r="VLE19" s="11"/>
      <c r="VLF19" s="11"/>
      <c r="VLG19" s="11"/>
      <c r="VLH19" s="11"/>
      <c r="VLI19" s="11"/>
      <c r="VLJ19" s="11"/>
      <c r="VLK19" s="11"/>
      <c r="VLL19" s="11"/>
      <c r="VLM19" s="11"/>
      <c r="VLN19" s="11"/>
      <c r="VLO19" s="11"/>
      <c r="VLP19" s="11"/>
      <c r="VLQ19" s="11"/>
      <c r="VLR19" s="11"/>
      <c r="VLS19" s="11"/>
      <c r="VLT19" s="11"/>
      <c r="VLU19" s="11"/>
      <c r="VLV19" s="11"/>
      <c r="VLW19" s="11"/>
      <c r="VLX19" s="11"/>
      <c r="VLY19" s="11"/>
      <c r="VLZ19" s="11"/>
      <c r="VMA19" s="11"/>
      <c r="VMB19" s="11"/>
      <c r="VMC19" s="11"/>
      <c r="VMD19" s="11"/>
      <c r="VME19" s="11"/>
      <c r="VMF19" s="11"/>
      <c r="VMG19" s="11"/>
      <c r="VMH19" s="11"/>
      <c r="VMI19" s="11"/>
      <c r="VMJ19" s="11"/>
      <c r="VMK19" s="11"/>
      <c r="VML19" s="11"/>
      <c r="VMM19" s="11"/>
      <c r="VMN19" s="11"/>
      <c r="VMO19" s="11"/>
      <c r="VMP19" s="11"/>
      <c r="VMQ19" s="11"/>
      <c r="VMR19" s="11"/>
      <c r="VMS19" s="11"/>
      <c r="VMT19" s="11"/>
      <c r="VMU19" s="11"/>
      <c r="VMV19" s="11"/>
      <c r="VMW19" s="11"/>
      <c r="VMX19" s="11"/>
      <c r="VMY19" s="11"/>
      <c r="VMZ19" s="11"/>
      <c r="VNA19" s="11"/>
      <c r="VNB19" s="11"/>
      <c r="VNC19" s="11"/>
      <c r="VND19" s="11"/>
      <c r="VNE19" s="11"/>
      <c r="VNF19" s="11"/>
      <c r="VNG19" s="11"/>
      <c r="VNH19" s="11"/>
      <c r="VNI19" s="11"/>
      <c r="VNJ19" s="11"/>
      <c r="VNK19" s="11"/>
      <c r="VNL19" s="11"/>
      <c r="VNM19" s="11"/>
      <c r="VNN19" s="11"/>
      <c r="VNO19" s="11"/>
      <c r="VNP19" s="11"/>
      <c r="VNQ19" s="11"/>
      <c r="VNR19" s="11"/>
      <c r="VNS19" s="11"/>
      <c r="VNT19" s="11"/>
      <c r="VNU19" s="11"/>
      <c r="VNV19" s="11"/>
      <c r="VNW19" s="11"/>
      <c r="VNX19" s="11"/>
      <c r="VNY19" s="11"/>
      <c r="VNZ19" s="11"/>
      <c r="VOA19" s="11"/>
      <c r="VOB19" s="11"/>
      <c r="VOC19" s="11"/>
      <c r="VOD19" s="11"/>
      <c r="VOE19" s="11"/>
      <c r="VOF19" s="11"/>
      <c r="VOG19" s="11"/>
      <c r="VOH19" s="11"/>
      <c r="VOI19" s="11"/>
      <c r="VOJ19" s="11"/>
      <c r="VOK19" s="11"/>
      <c r="VOL19" s="11"/>
      <c r="VOM19" s="11"/>
      <c r="VON19" s="11"/>
      <c r="VOO19" s="11"/>
      <c r="VOP19" s="11"/>
      <c r="VOQ19" s="11"/>
      <c r="VOR19" s="11"/>
      <c r="VOS19" s="11"/>
      <c r="VOT19" s="11"/>
      <c r="VOU19" s="11"/>
      <c r="VOV19" s="11"/>
      <c r="VOW19" s="11"/>
      <c r="VOX19" s="11"/>
      <c r="VOY19" s="11"/>
      <c r="VOZ19" s="11"/>
      <c r="VPA19" s="11"/>
      <c r="VPB19" s="11"/>
      <c r="VPC19" s="11"/>
      <c r="VPD19" s="11"/>
      <c r="VPE19" s="11"/>
      <c r="VPF19" s="11"/>
      <c r="VPG19" s="11"/>
      <c r="VPH19" s="11"/>
      <c r="VPI19" s="11"/>
      <c r="VPJ19" s="11"/>
      <c r="VPK19" s="11"/>
      <c r="VPL19" s="11"/>
      <c r="VPM19" s="11"/>
      <c r="VPN19" s="11"/>
      <c r="VPO19" s="11"/>
      <c r="VPP19" s="11"/>
      <c r="VPQ19" s="11"/>
      <c r="VPR19" s="11"/>
      <c r="VPS19" s="11"/>
      <c r="VPT19" s="11"/>
      <c r="VPU19" s="11"/>
      <c r="VPV19" s="11"/>
      <c r="VPW19" s="11"/>
      <c r="VPX19" s="11"/>
      <c r="VPY19" s="11"/>
      <c r="VPZ19" s="11"/>
      <c r="VQA19" s="11"/>
      <c r="VQB19" s="11"/>
      <c r="VQC19" s="11"/>
      <c r="VQD19" s="11"/>
      <c r="VQE19" s="11"/>
      <c r="VQF19" s="11"/>
      <c r="VQG19" s="11"/>
      <c r="VQH19" s="11"/>
      <c r="VQI19" s="11"/>
      <c r="VQJ19" s="11"/>
      <c r="VQK19" s="11"/>
      <c r="VQL19" s="11"/>
      <c r="VQM19" s="11"/>
      <c r="VQN19" s="11"/>
      <c r="VQO19" s="11"/>
      <c r="VQP19" s="11"/>
      <c r="VQQ19" s="11"/>
      <c r="VQR19" s="11"/>
      <c r="VQS19" s="11"/>
      <c r="VQT19" s="11"/>
      <c r="VQU19" s="11"/>
      <c r="VQV19" s="11"/>
      <c r="VQW19" s="11"/>
      <c r="VQX19" s="11"/>
      <c r="VQY19" s="11"/>
      <c r="VQZ19" s="11"/>
      <c r="VRA19" s="11"/>
      <c r="VRB19" s="11"/>
      <c r="VRC19" s="11"/>
      <c r="VRD19" s="11"/>
      <c r="VRE19" s="11"/>
      <c r="VRF19" s="11"/>
      <c r="VRG19" s="11"/>
      <c r="VRH19" s="11"/>
      <c r="VRI19" s="11"/>
      <c r="VRJ19" s="11"/>
      <c r="VRK19" s="11"/>
      <c r="VRL19" s="11"/>
      <c r="VRM19" s="11"/>
      <c r="VRN19" s="11"/>
      <c r="VRO19" s="11"/>
      <c r="VRP19" s="11"/>
      <c r="VRQ19" s="11"/>
      <c r="VRR19" s="11"/>
      <c r="VRS19" s="11"/>
      <c r="VRT19" s="11"/>
      <c r="VRU19" s="11"/>
      <c r="VRV19" s="11"/>
      <c r="VRW19" s="11"/>
      <c r="VRX19" s="11"/>
      <c r="VRY19" s="11"/>
      <c r="VRZ19" s="11"/>
      <c r="VSA19" s="11"/>
      <c r="VSB19" s="11"/>
      <c r="VSC19" s="11"/>
      <c r="VSD19" s="11"/>
      <c r="VSE19" s="11"/>
      <c r="VSF19" s="11"/>
      <c r="VSG19" s="11"/>
      <c r="VSH19" s="11"/>
      <c r="VSI19" s="11"/>
      <c r="VSJ19" s="11"/>
      <c r="VSK19" s="11"/>
      <c r="VSL19" s="11"/>
      <c r="VSM19" s="11"/>
      <c r="VSN19" s="11"/>
      <c r="VSO19" s="11"/>
      <c r="VSP19" s="11"/>
      <c r="VSQ19" s="11"/>
      <c r="VSR19" s="11"/>
      <c r="VSS19" s="11"/>
      <c r="VST19" s="11"/>
      <c r="VSU19" s="11"/>
      <c r="VSV19" s="11"/>
      <c r="VSW19" s="11"/>
      <c r="VSX19" s="11"/>
      <c r="VSY19" s="11"/>
      <c r="VSZ19" s="11"/>
      <c r="VTA19" s="11"/>
      <c r="VTB19" s="11"/>
      <c r="VTC19" s="11"/>
      <c r="VTD19" s="11"/>
      <c r="VTE19" s="11"/>
      <c r="VTF19" s="11"/>
      <c r="VTG19" s="11"/>
      <c r="VTH19" s="11"/>
      <c r="VTI19" s="11"/>
      <c r="VTJ19" s="11"/>
      <c r="VTK19" s="11"/>
      <c r="VTL19" s="11"/>
      <c r="VTM19" s="11"/>
      <c r="VTN19" s="11"/>
      <c r="VTO19" s="11"/>
      <c r="VTP19" s="11"/>
      <c r="VTQ19" s="11"/>
      <c r="VTR19" s="11"/>
      <c r="VTS19" s="11"/>
      <c r="VTT19" s="11"/>
      <c r="VTU19" s="11"/>
      <c r="VTV19" s="11"/>
      <c r="VTW19" s="11"/>
      <c r="VTX19" s="11"/>
      <c r="VTY19" s="11"/>
      <c r="VTZ19" s="11"/>
      <c r="VUA19" s="11"/>
      <c r="VUB19" s="11"/>
      <c r="VUC19" s="11"/>
      <c r="VUD19" s="11"/>
      <c r="VUE19" s="11"/>
      <c r="VUF19" s="11"/>
      <c r="VUG19" s="11"/>
      <c r="VUH19" s="11"/>
      <c r="VUI19" s="11"/>
      <c r="VUJ19" s="11"/>
      <c r="VUK19" s="11"/>
      <c r="VUL19" s="11"/>
      <c r="VUM19" s="11"/>
      <c r="VUN19" s="11"/>
      <c r="VUO19" s="11"/>
      <c r="VUP19" s="11"/>
      <c r="VUQ19" s="11"/>
      <c r="VUR19" s="11"/>
      <c r="VUS19" s="11"/>
      <c r="VUT19" s="11"/>
      <c r="VUU19" s="11"/>
      <c r="VUV19" s="11"/>
      <c r="VUW19" s="11"/>
      <c r="VUX19" s="11"/>
      <c r="VUY19" s="11"/>
      <c r="VUZ19" s="11"/>
      <c r="VVA19" s="11"/>
      <c r="VVB19" s="11"/>
      <c r="VVC19" s="11"/>
      <c r="VVD19" s="11"/>
      <c r="VVE19" s="11"/>
      <c r="VVF19" s="11"/>
      <c r="VVG19" s="11"/>
      <c r="VVH19" s="11"/>
      <c r="VVI19" s="11"/>
      <c r="VVJ19" s="11"/>
      <c r="VVK19" s="11"/>
      <c r="VVL19" s="11"/>
      <c r="VVM19" s="11"/>
      <c r="VVN19" s="11"/>
      <c r="VVO19" s="11"/>
      <c r="VVP19" s="11"/>
      <c r="VVQ19" s="11"/>
      <c r="VVR19" s="11"/>
      <c r="VVS19" s="11"/>
      <c r="VVT19" s="11"/>
      <c r="VVU19" s="11"/>
      <c r="VVV19" s="11"/>
      <c r="VVW19" s="11"/>
      <c r="VVX19" s="11"/>
      <c r="VVY19" s="11"/>
      <c r="VVZ19" s="11"/>
      <c r="VWA19" s="11"/>
      <c r="VWB19" s="11"/>
      <c r="VWC19" s="11"/>
      <c r="VWD19" s="11"/>
      <c r="VWE19" s="11"/>
      <c r="VWF19" s="11"/>
      <c r="VWG19" s="11"/>
      <c r="VWH19" s="11"/>
      <c r="VWI19" s="11"/>
      <c r="VWJ19" s="11"/>
      <c r="VWK19" s="11"/>
      <c r="VWL19" s="11"/>
      <c r="VWM19" s="11"/>
      <c r="VWN19" s="11"/>
      <c r="VWO19" s="11"/>
      <c r="VWP19" s="11"/>
      <c r="VWQ19" s="11"/>
      <c r="VWR19" s="11"/>
      <c r="VWS19" s="11"/>
      <c r="VWT19" s="11"/>
      <c r="VWU19" s="11"/>
      <c r="VWV19" s="11"/>
      <c r="VWW19" s="11"/>
      <c r="VWX19" s="11"/>
      <c r="VWY19" s="11"/>
      <c r="VWZ19" s="11"/>
      <c r="VXA19" s="11"/>
      <c r="VXB19" s="11"/>
      <c r="VXC19" s="11"/>
      <c r="VXD19" s="11"/>
      <c r="VXE19" s="11"/>
      <c r="VXF19" s="11"/>
      <c r="VXG19" s="11"/>
      <c r="VXH19" s="11"/>
      <c r="VXI19" s="11"/>
      <c r="VXJ19" s="11"/>
      <c r="VXK19" s="11"/>
      <c r="VXL19" s="11"/>
      <c r="VXM19" s="11"/>
      <c r="VXN19" s="11"/>
      <c r="VXO19" s="11"/>
      <c r="VXP19" s="11"/>
      <c r="VXQ19" s="11"/>
      <c r="VXR19" s="11"/>
      <c r="VXS19" s="11"/>
      <c r="VXT19" s="11"/>
      <c r="VXU19" s="11"/>
      <c r="VXV19" s="11"/>
      <c r="VXW19" s="11"/>
      <c r="VXX19" s="11"/>
      <c r="VXY19" s="11"/>
      <c r="VXZ19" s="11"/>
      <c r="VYA19" s="11"/>
      <c r="VYB19" s="11"/>
      <c r="VYC19" s="11"/>
      <c r="VYD19" s="11"/>
      <c r="VYE19" s="11"/>
      <c r="VYF19" s="11"/>
      <c r="VYG19" s="11"/>
      <c r="VYH19" s="11"/>
      <c r="VYI19" s="11"/>
      <c r="VYJ19" s="11"/>
      <c r="VYK19" s="11"/>
      <c r="VYL19" s="11"/>
      <c r="VYM19" s="11"/>
      <c r="VYN19" s="11"/>
      <c r="VYO19" s="11"/>
      <c r="VYP19" s="11"/>
      <c r="VYQ19" s="11"/>
      <c r="VYR19" s="11"/>
      <c r="VYS19" s="11"/>
      <c r="VYT19" s="11"/>
      <c r="VYU19" s="11"/>
      <c r="VYV19" s="11"/>
      <c r="VYW19" s="11"/>
      <c r="VYX19" s="11"/>
      <c r="VYY19" s="11"/>
      <c r="VYZ19" s="11"/>
      <c r="VZA19" s="11"/>
      <c r="VZB19" s="11"/>
      <c r="VZC19" s="11"/>
      <c r="VZD19" s="11"/>
      <c r="VZE19" s="11"/>
      <c r="VZF19" s="11"/>
      <c r="VZG19" s="11"/>
      <c r="VZH19" s="11"/>
      <c r="VZI19" s="11"/>
      <c r="VZJ19" s="11"/>
      <c r="VZK19" s="11"/>
      <c r="VZL19" s="11"/>
      <c r="VZM19" s="11"/>
      <c r="VZN19" s="11"/>
      <c r="VZO19" s="11"/>
      <c r="VZP19" s="11"/>
      <c r="VZQ19" s="11"/>
      <c r="VZR19" s="11"/>
      <c r="VZS19" s="11"/>
      <c r="VZT19" s="11"/>
      <c r="VZU19" s="11"/>
      <c r="VZV19" s="11"/>
      <c r="VZW19" s="11"/>
      <c r="VZX19" s="11"/>
      <c r="VZY19" s="11"/>
      <c r="VZZ19" s="11"/>
      <c r="WAA19" s="11"/>
      <c r="WAB19" s="11"/>
      <c r="WAC19" s="11"/>
      <c r="WAD19" s="11"/>
      <c r="WAE19" s="11"/>
      <c r="WAF19" s="11"/>
      <c r="WAG19" s="11"/>
      <c r="WAH19" s="11"/>
      <c r="WAI19" s="11"/>
      <c r="WAJ19" s="11"/>
      <c r="WAK19" s="11"/>
      <c r="WAL19" s="11"/>
      <c r="WAM19" s="11"/>
      <c r="WAN19" s="11"/>
      <c r="WAO19" s="11"/>
      <c r="WAP19" s="11"/>
      <c r="WAQ19" s="11"/>
      <c r="WAR19" s="11"/>
      <c r="WAS19" s="11"/>
      <c r="WAT19" s="11"/>
      <c r="WAU19" s="11"/>
      <c r="WAV19" s="11"/>
      <c r="WAW19" s="11"/>
      <c r="WAX19" s="11"/>
      <c r="WAY19" s="11"/>
      <c r="WAZ19" s="11"/>
      <c r="WBA19" s="11"/>
      <c r="WBB19" s="11"/>
      <c r="WBC19" s="11"/>
      <c r="WBD19" s="11"/>
      <c r="WBE19" s="11"/>
      <c r="WBF19" s="11"/>
      <c r="WBG19" s="11"/>
      <c r="WBH19" s="11"/>
      <c r="WBI19" s="11"/>
      <c r="WBJ19" s="11"/>
      <c r="WBK19" s="11"/>
      <c r="WBL19" s="11"/>
      <c r="WBM19" s="11"/>
      <c r="WBN19" s="11"/>
      <c r="WBO19" s="11"/>
      <c r="WBP19" s="11"/>
      <c r="WBQ19" s="11"/>
      <c r="WBR19" s="11"/>
      <c r="WBS19" s="11"/>
      <c r="WBT19" s="11"/>
      <c r="WBU19" s="11"/>
      <c r="WBV19" s="11"/>
      <c r="WBW19" s="11"/>
      <c r="WBX19" s="11"/>
      <c r="WBY19" s="11"/>
      <c r="WBZ19" s="11"/>
      <c r="WCA19" s="11"/>
      <c r="WCB19" s="11"/>
      <c r="WCC19" s="11"/>
      <c r="WCD19" s="11"/>
      <c r="WCE19" s="11"/>
      <c r="WCF19" s="11"/>
      <c r="WCG19" s="11"/>
      <c r="WCH19" s="11"/>
      <c r="WCI19" s="11"/>
      <c r="WCJ19" s="11"/>
      <c r="WCK19" s="11"/>
      <c r="WCL19" s="11"/>
      <c r="WCM19" s="11"/>
      <c r="WCN19" s="11"/>
      <c r="WCO19" s="11"/>
      <c r="WCP19" s="11"/>
      <c r="WCQ19" s="11"/>
      <c r="WCR19" s="11"/>
      <c r="WCS19" s="11"/>
      <c r="WCT19" s="11"/>
      <c r="WCU19" s="11"/>
      <c r="WCV19" s="11"/>
      <c r="WCW19" s="11"/>
      <c r="WCX19" s="11"/>
      <c r="WCY19" s="11"/>
      <c r="WCZ19" s="11"/>
      <c r="WDA19" s="11"/>
      <c r="WDB19" s="11"/>
      <c r="WDC19" s="11"/>
      <c r="WDD19" s="11"/>
      <c r="WDE19" s="11"/>
      <c r="WDF19" s="11"/>
      <c r="WDG19" s="11"/>
      <c r="WDH19" s="11"/>
      <c r="WDI19" s="11"/>
      <c r="WDJ19" s="11"/>
      <c r="WDK19" s="11"/>
      <c r="WDL19" s="11"/>
      <c r="WDM19" s="11"/>
      <c r="WDN19" s="11"/>
      <c r="WDO19" s="11"/>
      <c r="WDP19" s="11"/>
      <c r="WDQ19" s="11"/>
      <c r="WDR19" s="11"/>
      <c r="WDS19" s="11"/>
      <c r="WDT19" s="11"/>
      <c r="WDU19" s="11"/>
      <c r="WDV19" s="11"/>
      <c r="WDW19" s="11"/>
      <c r="WDX19" s="11"/>
      <c r="WDY19" s="11"/>
      <c r="WDZ19" s="11"/>
      <c r="WEA19" s="11"/>
      <c r="WEB19" s="11"/>
      <c r="WEC19" s="11"/>
      <c r="WED19" s="11"/>
      <c r="WEE19" s="11"/>
      <c r="WEF19" s="11"/>
      <c r="WEG19" s="11"/>
      <c r="WEH19" s="11"/>
      <c r="WEI19" s="11"/>
      <c r="WEJ19" s="11"/>
      <c r="WEK19" s="11"/>
      <c r="WEL19" s="11"/>
      <c r="WEM19" s="11"/>
      <c r="WEN19" s="11"/>
      <c r="WEO19" s="11"/>
      <c r="WEP19" s="11"/>
      <c r="WEQ19" s="11"/>
      <c r="WER19" s="11"/>
      <c r="WES19" s="11"/>
      <c r="WET19" s="11"/>
      <c r="WEU19" s="11"/>
      <c r="WEV19" s="11"/>
      <c r="WEW19" s="11"/>
      <c r="WEX19" s="11"/>
      <c r="WEY19" s="11"/>
      <c r="WEZ19" s="11"/>
      <c r="WFA19" s="11"/>
      <c r="WFB19" s="11"/>
      <c r="WFC19" s="11"/>
      <c r="WFD19" s="11"/>
      <c r="WFE19" s="11"/>
      <c r="WFF19" s="11"/>
      <c r="WFG19" s="11"/>
      <c r="WFH19" s="11"/>
      <c r="WFI19" s="11"/>
      <c r="WFJ19" s="11"/>
      <c r="WFK19" s="11"/>
      <c r="WFL19" s="11"/>
      <c r="WFM19" s="11"/>
      <c r="WFN19" s="11"/>
      <c r="WFO19" s="11"/>
      <c r="WFP19" s="11"/>
      <c r="WFQ19" s="11"/>
      <c r="WFR19" s="11"/>
      <c r="WFS19" s="11"/>
      <c r="WFT19" s="11"/>
      <c r="WFU19" s="11"/>
      <c r="WFV19" s="11"/>
      <c r="WFW19" s="11"/>
      <c r="WFX19" s="11"/>
      <c r="WFY19" s="11"/>
      <c r="WFZ19" s="11"/>
      <c r="WGA19" s="11"/>
      <c r="WGB19" s="11"/>
      <c r="WGC19" s="11"/>
      <c r="WGD19" s="11"/>
      <c r="WGE19" s="11"/>
      <c r="WGF19" s="11"/>
      <c r="WGG19" s="11"/>
      <c r="WGH19" s="11"/>
      <c r="WGI19" s="11"/>
      <c r="WGJ19" s="11"/>
      <c r="WGK19" s="11"/>
      <c r="WGL19" s="11"/>
      <c r="WGM19" s="11"/>
      <c r="WGN19" s="11"/>
      <c r="WGO19" s="11"/>
      <c r="WGP19" s="11"/>
      <c r="WGQ19" s="11"/>
      <c r="WGR19" s="11"/>
      <c r="WGS19" s="11"/>
      <c r="WGT19" s="11"/>
      <c r="WGU19" s="11"/>
      <c r="WGV19" s="11"/>
      <c r="WGW19" s="11"/>
      <c r="WGX19" s="11"/>
      <c r="WGY19" s="11"/>
      <c r="WGZ19" s="11"/>
      <c r="WHA19" s="11"/>
      <c r="WHB19" s="11"/>
      <c r="WHC19" s="11"/>
      <c r="WHD19" s="11"/>
      <c r="WHE19" s="11"/>
      <c r="WHF19" s="11"/>
      <c r="WHG19" s="11"/>
      <c r="WHH19" s="11"/>
      <c r="WHI19" s="11"/>
      <c r="WHJ19" s="11"/>
      <c r="WHK19" s="11"/>
      <c r="WHL19" s="11"/>
      <c r="WHM19" s="11"/>
      <c r="WHN19" s="11"/>
      <c r="WHO19" s="11"/>
      <c r="WHP19" s="11"/>
      <c r="WHQ19" s="11"/>
      <c r="WHR19" s="11"/>
      <c r="WHS19" s="11"/>
      <c r="WHT19" s="11"/>
      <c r="WHU19" s="11"/>
      <c r="WHV19" s="11"/>
      <c r="WHW19" s="11"/>
      <c r="WHX19" s="11"/>
      <c r="WHY19" s="11"/>
      <c r="WHZ19" s="11"/>
      <c r="WIA19" s="11"/>
      <c r="WIB19" s="11"/>
      <c r="WIC19" s="11"/>
      <c r="WID19" s="11"/>
      <c r="WIE19" s="11"/>
      <c r="WIF19" s="11"/>
      <c r="WIG19" s="11"/>
      <c r="WIH19" s="11"/>
      <c r="WII19" s="11"/>
      <c r="WIJ19" s="11"/>
      <c r="WIK19" s="11"/>
      <c r="WIL19" s="11"/>
      <c r="WIM19" s="11"/>
      <c r="WIN19" s="11"/>
      <c r="WIO19" s="11"/>
      <c r="WIP19" s="11"/>
      <c r="WIQ19" s="11"/>
      <c r="WIR19" s="11"/>
      <c r="WIS19" s="11"/>
      <c r="WIT19" s="11"/>
      <c r="WIU19" s="11"/>
      <c r="WIV19" s="11"/>
      <c r="WIW19" s="11"/>
      <c r="WIX19" s="11"/>
      <c r="WIY19" s="11"/>
      <c r="WIZ19" s="11"/>
      <c r="WJA19" s="11"/>
      <c r="WJB19" s="11"/>
      <c r="WJC19" s="11"/>
      <c r="WJD19" s="11"/>
      <c r="WJE19" s="11"/>
      <c r="WJF19" s="11"/>
      <c r="WJG19" s="11"/>
      <c r="WJH19" s="11"/>
      <c r="WJI19" s="11"/>
      <c r="WJJ19" s="11"/>
      <c r="WJK19" s="11"/>
      <c r="WJL19" s="11"/>
      <c r="WJM19" s="11"/>
      <c r="WJN19" s="11"/>
      <c r="WJO19" s="11"/>
      <c r="WJP19" s="11"/>
      <c r="WJQ19" s="11"/>
      <c r="WJR19" s="11"/>
      <c r="WJS19" s="11"/>
      <c r="WJT19" s="11"/>
      <c r="WJU19" s="11"/>
      <c r="WJV19" s="11"/>
      <c r="WJW19" s="11"/>
      <c r="WJX19" s="11"/>
      <c r="WJY19" s="11"/>
      <c r="WJZ19" s="11"/>
      <c r="WKA19" s="11"/>
      <c r="WKB19" s="11"/>
      <c r="WKC19" s="11"/>
      <c r="WKD19" s="11"/>
      <c r="WKE19" s="11"/>
      <c r="WKF19" s="11"/>
      <c r="WKG19" s="11"/>
      <c r="WKH19" s="11"/>
      <c r="WKI19" s="11"/>
      <c r="WKJ19" s="11"/>
      <c r="WKK19" s="11"/>
      <c r="WKL19" s="11"/>
      <c r="WKM19" s="11"/>
      <c r="WKN19" s="11"/>
      <c r="WKO19" s="11"/>
      <c r="WKP19" s="11"/>
      <c r="WKQ19" s="11"/>
      <c r="WKR19" s="11"/>
      <c r="WKS19" s="11"/>
      <c r="WKT19" s="11"/>
      <c r="WKU19" s="11"/>
      <c r="WKV19" s="11"/>
      <c r="WKW19" s="11"/>
      <c r="WKX19" s="11"/>
      <c r="WKY19" s="11"/>
      <c r="WKZ19" s="11"/>
      <c r="WLA19" s="11"/>
      <c r="WLB19" s="11"/>
      <c r="WLC19" s="11"/>
      <c r="WLD19" s="11"/>
      <c r="WLE19" s="11"/>
      <c r="WLF19" s="11"/>
      <c r="WLG19" s="11"/>
      <c r="WLH19" s="11"/>
      <c r="WLI19" s="11"/>
      <c r="WLJ19" s="11"/>
      <c r="WLK19" s="11"/>
      <c r="WLL19" s="11"/>
      <c r="WLM19" s="11"/>
      <c r="WLN19" s="11"/>
      <c r="WLO19" s="11"/>
      <c r="WLP19" s="11"/>
      <c r="WLQ19" s="11"/>
      <c r="WLR19" s="11"/>
      <c r="WLS19" s="11"/>
      <c r="WLT19" s="11"/>
      <c r="WLU19" s="11"/>
      <c r="WLV19" s="11"/>
      <c r="WLW19" s="11"/>
      <c r="WLX19" s="11"/>
      <c r="WLY19" s="11"/>
      <c r="WLZ19" s="11"/>
      <c r="WMA19" s="11"/>
      <c r="WMB19" s="11"/>
      <c r="WMC19" s="11"/>
      <c r="WMD19" s="11"/>
      <c r="WME19" s="11"/>
      <c r="WMF19" s="11"/>
      <c r="WMG19" s="11"/>
      <c r="WMH19" s="11"/>
      <c r="WMI19" s="11"/>
      <c r="WMJ19" s="11"/>
      <c r="WMK19" s="11"/>
      <c r="WML19" s="11"/>
      <c r="WMM19" s="11"/>
      <c r="WMN19" s="11"/>
      <c r="WMO19" s="11"/>
      <c r="WMP19" s="11"/>
      <c r="WMQ19" s="11"/>
      <c r="WMR19" s="11"/>
      <c r="WMS19" s="11"/>
      <c r="WMT19" s="11"/>
      <c r="WMU19" s="11"/>
      <c r="WMV19" s="11"/>
      <c r="WMW19" s="11"/>
      <c r="WMX19" s="11"/>
      <c r="WMY19" s="11"/>
      <c r="WMZ19" s="11"/>
      <c r="WNA19" s="11"/>
      <c r="WNB19" s="11"/>
      <c r="WNC19" s="11"/>
      <c r="WND19" s="11"/>
      <c r="WNE19" s="11"/>
      <c r="WNF19" s="11"/>
      <c r="WNG19" s="11"/>
      <c r="WNH19" s="11"/>
      <c r="WNI19" s="11"/>
      <c r="WNJ19" s="11"/>
      <c r="WNK19" s="11"/>
      <c r="WNL19" s="11"/>
      <c r="WNM19" s="11"/>
      <c r="WNN19" s="11"/>
      <c r="WNO19" s="11"/>
      <c r="WNP19" s="11"/>
      <c r="WNQ19" s="11"/>
      <c r="WNR19" s="11"/>
      <c r="WNS19" s="11"/>
      <c r="WNT19" s="11"/>
      <c r="WNU19" s="11"/>
      <c r="WNV19" s="11"/>
      <c r="WNW19" s="11"/>
      <c r="WNX19" s="11"/>
      <c r="WNY19" s="11"/>
      <c r="WNZ19" s="11"/>
      <c r="WOA19" s="11"/>
      <c r="WOB19" s="11"/>
      <c r="WOC19" s="11"/>
      <c r="WOD19" s="11"/>
      <c r="WOE19" s="11"/>
      <c r="WOF19" s="11"/>
      <c r="WOG19" s="11"/>
      <c r="WOH19" s="11"/>
      <c r="WOI19" s="11"/>
      <c r="WOJ19" s="11"/>
      <c r="WOK19" s="11"/>
      <c r="WOL19" s="11"/>
      <c r="WOM19" s="11"/>
      <c r="WON19" s="11"/>
      <c r="WOO19" s="11"/>
      <c r="WOP19" s="11"/>
      <c r="WOQ19" s="11"/>
      <c r="WOR19" s="11"/>
      <c r="WOS19" s="11"/>
      <c r="WOT19" s="11"/>
      <c r="WOU19" s="11"/>
      <c r="WOV19" s="11"/>
      <c r="WOW19" s="11"/>
      <c r="WOX19" s="11"/>
      <c r="WOY19" s="11"/>
      <c r="WOZ19" s="11"/>
      <c r="WPA19" s="11"/>
      <c r="WPB19" s="11"/>
      <c r="WPC19" s="11"/>
      <c r="WPD19" s="11"/>
      <c r="WPE19" s="11"/>
      <c r="WPF19" s="11"/>
      <c r="WPG19" s="11"/>
      <c r="WPH19" s="11"/>
      <c r="WPI19" s="11"/>
      <c r="WPJ19" s="11"/>
      <c r="WPK19" s="11"/>
      <c r="WPL19" s="11"/>
      <c r="WPM19" s="11"/>
      <c r="WPN19" s="11"/>
      <c r="WPO19" s="11"/>
      <c r="WPP19" s="11"/>
      <c r="WPQ19" s="11"/>
      <c r="WPR19" s="11"/>
      <c r="WPS19" s="11"/>
      <c r="WPT19" s="11"/>
      <c r="WPU19" s="11"/>
      <c r="WPV19" s="11"/>
      <c r="WPW19" s="11"/>
      <c r="WPX19" s="11"/>
      <c r="WPY19" s="11"/>
      <c r="WPZ19" s="11"/>
      <c r="WQA19" s="11"/>
      <c r="WQB19" s="11"/>
      <c r="WQC19" s="11"/>
      <c r="WQD19" s="11"/>
      <c r="WQE19" s="11"/>
      <c r="WQF19" s="11"/>
      <c r="WQG19" s="11"/>
      <c r="WQH19" s="11"/>
      <c r="WQI19" s="11"/>
      <c r="WQJ19" s="11"/>
      <c r="WQK19" s="11"/>
      <c r="WQL19" s="11"/>
      <c r="WQM19" s="11"/>
      <c r="WQN19" s="11"/>
      <c r="WQO19" s="11"/>
      <c r="WQP19" s="11"/>
      <c r="WQQ19" s="11"/>
      <c r="WQR19" s="11"/>
      <c r="WQS19" s="11"/>
      <c r="WQT19" s="11"/>
      <c r="WQU19" s="11"/>
      <c r="WQV19" s="11"/>
      <c r="WQW19" s="11"/>
      <c r="WQX19" s="11"/>
      <c r="WQY19" s="11"/>
      <c r="WQZ19" s="11"/>
      <c r="WRA19" s="11"/>
      <c r="WRB19" s="11"/>
      <c r="WRC19" s="11"/>
      <c r="WRD19" s="11"/>
      <c r="WRE19" s="11"/>
      <c r="WRF19" s="11"/>
      <c r="WRG19" s="11"/>
      <c r="WRH19" s="11"/>
      <c r="WRI19" s="11"/>
      <c r="WRJ19" s="11"/>
      <c r="WRK19" s="11"/>
      <c r="WRL19" s="11"/>
      <c r="WRM19" s="11"/>
      <c r="WRN19" s="11"/>
      <c r="WRO19" s="11"/>
      <c r="WRP19" s="11"/>
      <c r="WRQ19" s="11"/>
      <c r="WRR19" s="11"/>
      <c r="WRS19" s="11"/>
      <c r="WRT19" s="11"/>
      <c r="WRU19" s="11"/>
      <c r="WRV19" s="11"/>
      <c r="WRW19" s="11"/>
      <c r="WRX19" s="11"/>
      <c r="WRY19" s="11"/>
      <c r="WRZ19" s="11"/>
      <c r="WSA19" s="11"/>
      <c r="WSB19" s="11"/>
      <c r="WSC19" s="11"/>
      <c r="WSD19" s="11"/>
      <c r="WSE19" s="11"/>
      <c r="WSF19" s="11"/>
      <c r="WSG19" s="11"/>
      <c r="WSH19" s="11"/>
      <c r="WSI19" s="11"/>
      <c r="WSJ19" s="11"/>
      <c r="WSK19" s="11"/>
      <c r="WSL19" s="11"/>
      <c r="WSM19" s="11"/>
      <c r="WSN19" s="11"/>
      <c r="WSO19" s="11"/>
      <c r="WSP19" s="11"/>
      <c r="WSQ19" s="11"/>
      <c r="WSR19" s="11"/>
      <c r="WSS19" s="11"/>
      <c r="WST19" s="11"/>
      <c r="WSU19" s="11"/>
      <c r="WSV19" s="11"/>
      <c r="WSW19" s="11"/>
      <c r="WSX19" s="11"/>
      <c r="WSY19" s="11"/>
      <c r="WSZ19" s="11"/>
      <c r="WTA19" s="11"/>
      <c r="WTB19" s="11"/>
      <c r="WTC19" s="11"/>
      <c r="WTD19" s="11"/>
      <c r="WTE19" s="11"/>
      <c r="WTF19" s="11"/>
      <c r="WTG19" s="11"/>
      <c r="WTH19" s="11"/>
      <c r="WTI19" s="11"/>
      <c r="WTJ19" s="11"/>
      <c r="WTK19" s="11"/>
      <c r="WTL19" s="11"/>
      <c r="WTM19" s="11"/>
      <c r="WTN19" s="11"/>
      <c r="WTO19" s="11"/>
      <c r="WTP19" s="11"/>
      <c r="WTQ19" s="11"/>
      <c r="WTR19" s="11"/>
      <c r="WTS19" s="11"/>
      <c r="WTT19" s="11"/>
      <c r="WTU19" s="11"/>
      <c r="WTV19" s="11"/>
      <c r="WTW19" s="11"/>
      <c r="WTX19" s="11"/>
      <c r="WTY19" s="11"/>
      <c r="WTZ19" s="11"/>
      <c r="WUA19" s="11"/>
      <c r="WUB19" s="11"/>
      <c r="WUC19" s="11"/>
      <c r="WUD19" s="11"/>
      <c r="WUE19" s="11"/>
      <c r="WUF19" s="11"/>
      <c r="WUG19" s="11"/>
      <c r="WUH19" s="11"/>
      <c r="WUI19" s="11"/>
      <c r="WUJ19" s="11"/>
      <c r="WUK19" s="11"/>
      <c r="WUL19" s="11"/>
      <c r="WUM19" s="11"/>
      <c r="WUN19" s="11"/>
      <c r="WUO19" s="11"/>
      <c r="WUP19" s="11"/>
      <c r="WUQ19" s="11"/>
      <c r="WUR19" s="11"/>
      <c r="WUS19" s="11"/>
      <c r="WUT19" s="11"/>
      <c r="WUU19" s="11"/>
      <c r="WUV19" s="11"/>
      <c r="WUW19" s="11"/>
      <c r="WUX19" s="11"/>
      <c r="WUY19" s="11"/>
      <c r="WUZ19" s="11"/>
      <c r="WVA19" s="11"/>
      <c r="WVB19" s="11"/>
      <c r="WVC19" s="11"/>
      <c r="WVD19" s="11"/>
      <c r="WVE19" s="11"/>
      <c r="WVF19" s="11"/>
      <c r="WVG19" s="11"/>
      <c r="WVH19" s="11"/>
      <c r="WVI19" s="11"/>
      <c r="WVJ19" s="11"/>
      <c r="WVK19" s="11"/>
      <c r="WVL19" s="11"/>
      <c r="WVM19" s="11"/>
      <c r="WVN19" s="11"/>
      <c r="WVO19" s="11"/>
      <c r="WVP19" s="11"/>
      <c r="WVQ19" s="11"/>
      <c r="WVR19" s="11"/>
      <c r="WVS19" s="11"/>
      <c r="WVT19" s="11"/>
      <c r="WVU19" s="11"/>
      <c r="WVV19" s="11"/>
      <c r="WVW19" s="11"/>
      <c r="WVX19" s="11"/>
      <c r="WVY19" s="11"/>
      <c r="WVZ19" s="11"/>
      <c r="WWA19" s="11"/>
      <c r="WWB19" s="11"/>
      <c r="WWC19" s="11"/>
      <c r="WWD19" s="11"/>
      <c r="WWE19" s="11"/>
      <c r="WWF19" s="11"/>
      <c r="WWG19" s="11"/>
      <c r="WWH19" s="11"/>
      <c r="WWI19" s="11"/>
      <c r="WWJ19" s="11"/>
      <c r="WWK19" s="11"/>
      <c r="WWL19" s="11"/>
      <c r="WWM19" s="11"/>
      <c r="WWN19" s="11"/>
      <c r="WWO19" s="11"/>
      <c r="WWP19" s="11"/>
      <c r="WWQ19" s="11"/>
      <c r="WWR19" s="11"/>
      <c r="WWS19" s="11"/>
      <c r="WWT19" s="11"/>
      <c r="WWU19" s="11"/>
      <c r="WWV19" s="11"/>
      <c r="WWW19" s="11"/>
      <c r="WWX19" s="11"/>
      <c r="WWY19" s="11"/>
      <c r="WWZ19" s="11"/>
      <c r="WXA19" s="11"/>
      <c r="WXB19" s="11"/>
      <c r="WXC19" s="11"/>
      <c r="WXD19" s="11"/>
      <c r="WXE19" s="11"/>
      <c r="WXF19" s="11"/>
      <c r="WXG19" s="11"/>
      <c r="WXH19" s="11"/>
      <c r="WXI19" s="11"/>
      <c r="WXJ19" s="11"/>
      <c r="WXK19" s="11"/>
      <c r="WXL19" s="11"/>
      <c r="WXM19" s="11"/>
      <c r="WXN19" s="11"/>
      <c r="WXO19" s="11"/>
      <c r="WXP19" s="11"/>
      <c r="WXQ19" s="11"/>
      <c r="WXR19" s="11"/>
      <c r="WXS19" s="11"/>
      <c r="WXT19" s="11"/>
      <c r="WXU19" s="11"/>
      <c r="WXV19" s="11"/>
      <c r="WXW19" s="11"/>
      <c r="WXX19" s="11"/>
      <c r="WXY19" s="11"/>
      <c r="WXZ19" s="11"/>
      <c r="WYA19" s="11"/>
      <c r="WYB19" s="11"/>
      <c r="WYC19" s="11"/>
      <c r="WYD19" s="11"/>
      <c r="WYE19" s="11"/>
      <c r="WYF19" s="11"/>
      <c r="WYG19" s="11"/>
      <c r="WYH19" s="11"/>
      <c r="WYI19" s="11"/>
      <c r="WYJ19" s="11"/>
      <c r="WYK19" s="11"/>
      <c r="WYL19" s="11"/>
      <c r="WYM19" s="11"/>
      <c r="WYN19" s="11"/>
      <c r="WYO19" s="11"/>
      <c r="WYP19" s="11"/>
      <c r="WYQ19" s="11"/>
      <c r="WYR19" s="11"/>
      <c r="WYS19" s="11"/>
      <c r="WYT19" s="11"/>
      <c r="WYU19" s="11"/>
      <c r="WYV19" s="11"/>
      <c r="WYW19" s="11"/>
      <c r="WYX19" s="11"/>
      <c r="WYY19" s="11"/>
      <c r="WYZ19" s="11"/>
      <c r="WZA19" s="11"/>
      <c r="WZB19" s="11"/>
      <c r="WZC19" s="11"/>
      <c r="WZD19" s="11"/>
      <c r="WZE19" s="11"/>
      <c r="WZF19" s="11"/>
      <c r="WZG19" s="11"/>
      <c r="WZH19" s="11"/>
      <c r="WZI19" s="11"/>
      <c r="WZJ19" s="11"/>
      <c r="WZK19" s="11"/>
      <c r="WZL19" s="11"/>
      <c r="WZM19" s="11"/>
      <c r="WZN19" s="11"/>
      <c r="WZO19" s="11"/>
      <c r="WZP19" s="11"/>
      <c r="WZQ19" s="11"/>
      <c r="WZR19" s="11"/>
      <c r="WZS19" s="11"/>
      <c r="WZT19" s="11"/>
      <c r="WZU19" s="11"/>
      <c r="WZV19" s="11"/>
      <c r="WZW19" s="11"/>
      <c r="WZX19" s="11"/>
      <c r="WZY19" s="11"/>
      <c r="WZZ19" s="11"/>
      <c r="XAA19" s="11"/>
      <c r="XAB19" s="11"/>
      <c r="XAC19" s="11"/>
      <c r="XAD19" s="11"/>
      <c r="XAE19" s="11"/>
      <c r="XAF19" s="11"/>
      <c r="XAG19" s="11"/>
      <c r="XAH19" s="11"/>
      <c r="XAI19" s="11"/>
      <c r="XAJ19" s="11"/>
      <c r="XAK19" s="11"/>
      <c r="XAL19" s="11"/>
      <c r="XAM19" s="11"/>
      <c r="XAN19" s="11"/>
      <c r="XAO19" s="11"/>
      <c r="XAP19" s="11"/>
      <c r="XAQ19" s="11"/>
      <c r="XAR19" s="11"/>
      <c r="XAS19" s="11"/>
      <c r="XAT19" s="11"/>
      <c r="XAU19" s="11"/>
      <c r="XAV19" s="11"/>
      <c r="XAW19" s="11"/>
      <c r="XAX19" s="11"/>
      <c r="XAY19" s="11"/>
      <c r="XAZ19" s="11"/>
      <c r="XBA19" s="11"/>
      <c r="XBB19" s="11"/>
      <c r="XBC19" s="11"/>
      <c r="XBD19" s="11"/>
      <c r="XBE19" s="11"/>
      <c r="XBF19" s="11"/>
      <c r="XBG19" s="11"/>
      <c r="XBH19" s="11"/>
      <c r="XBI19" s="11"/>
      <c r="XBJ19" s="11"/>
      <c r="XBK19" s="11"/>
      <c r="XBL19" s="11"/>
      <c r="XBM19" s="11"/>
      <c r="XBN19" s="11"/>
      <c r="XBO19" s="11"/>
      <c r="XBP19" s="11"/>
      <c r="XBQ19" s="11"/>
      <c r="XBR19" s="11"/>
      <c r="XBS19" s="11"/>
      <c r="XBT19" s="11"/>
      <c r="XBU19" s="11"/>
      <c r="XBV19" s="11"/>
      <c r="XBW19" s="11"/>
      <c r="XBX19" s="11"/>
      <c r="XBY19" s="11"/>
      <c r="XBZ19" s="11"/>
      <c r="XCA19" s="11"/>
      <c r="XCB19" s="11"/>
      <c r="XCC19" s="11"/>
      <c r="XCD19" s="11"/>
      <c r="XCE19" s="11"/>
      <c r="XCF19" s="11"/>
      <c r="XCG19" s="11"/>
      <c r="XCH19" s="11"/>
      <c r="XCI19" s="11"/>
      <c r="XCJ19" s="11"/>
      <c r="XCK19" s="11"/>
      <c r="XCL19" s="11"/>
      <c r="XCM19" s="11"/>
      <c r="XCN19" s="11"/>
      <c r="XCO19" s="11"/>
      <c r="XCP19" s="11"/>
      <c r="XCQ19" s="11"/>
      <c r="XCR19" s="11"/>
      <c r="XCS19" s="11"/>
      <c r="XCT19" s="11"/>
      <c r="XCU19" s="11"/>
      <c r="XCV19" s="11"/>
      <c r="XCW19" s="11"/>
      <c r="XCX19" s="11"/>
      <c r="XCY19" s="11"/>
      <c r="XCZ19" s="11"/>
      <c r="XDA19" s="11"/>
      <c r="XDB19" s="11"/>
      <c r="XDC19" s="11"/>
      <c r="XDD19" s="11"/>
      <c r="XDE19" s="11"/>
      <c r="XDF19" s="11"/>
      <c r="XDG19" s="11"/>
      <c r="XDH19" s="11"/>
      <c r="XDI19" s="11"/>
      <c r="XDJ19" s="11"/>
      <c r="XDK19" s="11"/>
      <c r="XDL19" s="11"/>
      <c r="XDM19" s="11"/>
      <c r="XDN19" s="11"/>
      <c r="XDO19" s="11"/>
      <c r="XDP19" s="11"/>
      <c r="XDQ19" s="11"/>
      <c r="XDR19" s="11"/>
      <c r="XDS19" s="11"/>
      <c r="XDT19" s="11"/>
      <c r="XDU19" s="11"/>
      <c r="XDV19" s="11"/>
      <c r="XDW19" s="11"/>
      <c r="XDX19" s="11"/>
      <c r="XDY19" s="11"/>
      <c r="XDZ19" s="11"/>
      <c r="XEA19" s="11"/>
      <c r="XEB19" s="11"/>
      <c r="XEC19" s="11"/>
      <c r="XED19" s="11"/>
      <c r="XEE19" s="11"/>
      <c r="XEF19" s="11"/>
      <c r="XEG19" s="11"/>
      <c r="XEH19" s="11"/>
      <c r="XEI19" s="11"/>
      <c r="XEJ19" s="11"/>
      <c r="XEK19" s="11"/>
      <c r="XEL19" s="11"/>
      <c r="XEM19" s="11"/>
      <c r="XEN19" s="11"/>
      <c r="XEO19" s="11"/>
      <c r="XEP19" s="11"/>
      <c r="XEQ19" s="11"/>
      <c r="XER19" s="11"/>
      <c r="XES19" s="11"/>
      <c r="XET19" s="11"/>
      <c r="XEU19" s="11"/>
    </row>
    <row r="20" spans="1:16375" s="349" customFormat="1" ht="45" customHeight="1" thickBot="1" x14ac:dyDescent="0.3">
      <c r="B20" s="440" t="s">
        <v>223</v>
      </c>
      <c r="C20" s="441"/>
      <c r="D20" s="452"/>
      <c r="E20" s="441"/>
      <c r="F20" s="453" t="s">
        <v>14733</v>
      </c>
      <c r="G20" s="455"/>
      <c r="H20" s="456"/>
      <c r="I20" s="401"/>
      <c r="J20" s="460"/>
      <c r="K20" s="461">
        <f>SUM(K21)</f>
        <v>0</v>
      </c>
      <c r="L20" s="461">
        <f>SUM(L21)</f>
        <v>0</v>
      </c>
    </row>
    <row r="21" spans="1:16375" s="350" customFormat="1" ht="39.950000000000003" customHeight="1" thickBot="1" x14ac:dyDescent="0.25">
      <c r="B21" s="372" t="s">
        <v>28</v>
      </c>
      <c r="C21" s="451" t="s">
        <v>16649</v>
      </c>
      <c r="D21" s="451">
        <v>99058</v>
      </c>
      <c r="E21" s="451" t="s">
        <v>391</v>
      </c>
      <c r="F21" s="454" t="s">
        <v>531</v>
      </c>
      <c r="G21" s="451" t="s">
        <v>511</v>
      </c>
      <c r="H21" s="457">
        <v>8275</v>
      </c>
      <c r="I21" s="458"/>
      <c r="J21" s="459">
        <f>ROUND((I21*1.2875),2)</f>
        <v>0</v>
      </c>
      <c r="K21" s="377">
        <f>H21*I21</f>
        <v>0</v>
      </c>
      <c r="L21" s="377">
        <f>H21*J21</f>
        <v>0</v>
      </c>
      <c r="M21" s="349"/>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c r="BH21" s="11"/>
      <c r="BI21" s="11"/>
      <c r="BJ21" s="11"/>
      <c r="BK21" s="11"/>
      <c r="BL21" s="11"/>
      <c r="BM21" s="11"/>
      <c r="BN21" s="11"/>
      <c r="BO21" s="11"/>
      <c r="BP21" s="11"/>
      <c r="BQ21" s="11"/>
      <c r="BR21" s="11"/>
      <c r="BS21" s="11"/>
      <c r="BT21" s="11"/>
      <c r="BU21" s="11"/>
      <c r="BV21" s="11"/>
      <c r="BW21" s="11"/>
      <c r="BX21" s="11"/>
      <c r="BY21" s="11"/>
      <c r="BZ21" s="11"/>
      <c r="CA21" s="11"/>
      <c r="CB21" s="11"/>
      <c r="CC21" s="11"/>
      <c r="CD21" s="11"/>
      <c r="CE21" s="11"/>
      <c r="CF21" s="11"/>
      <c r="CG21" s="11"/>
      <c r="CH21" s="11"/>
      <c r="CI21" s="11"/>
      <c r="CJ21" s="11"/>
      <c r="CK21" s="11"/>
      <c r="CL21" s="11"/>
      <c r="CM21" s="11"/>
      <c r="CN21" s="11"/>
      <c r="CO21" s="11"/>
      <c r="CP21" s="11"/>
      <c r="CQ21" s="11"/>
      <c r="CR21" s="11"/>
      <c r="CS21" s="11"/>
      <c r="CT21" s="11"/>
      <c r="CU21" s="11"/>
      <c r="CV21" s="11"/>
      <c r="CW21" s="11"/>
      <c r="CX21" s="11"/>
      <c r="CY21" s="11"/>
      <c r="CZ21" s="11"/>
      <c r="DA21" s="11"/>
      <c r="DB21" s="11"/>
      <c r="DC21" s="11"/>
      <c r="DD21" s="11"/>
      <c r="DE21" s="11"/>
      <c r="DF21" s="11"/>
      <c r="DG21" s="11"/>
      <c r="DH21" s="11"/>
      <c r="DI21" s="11"/>
      <c r="DJ21" s="11"/>
      <c r="DK21" s="11"/>
      <c r="DL21" s="11"/>
      <c r="DM21" s="11"/>
      <c r="DN21" s="11"/>
      <c r="DO21" s="11"/>
      <c r="DP21" s="11"/>
      <c r="DQ21" s="11"/>
      <c r="DR21" s="11"/>
      <c r="DS21" s="11"/>
      <c r="DT21" s="11"/>
      <c r="DU21" s="11"/>
      <c r="DV21" s="11"/>
      <c r="DW21" s="11"/>
      <c r="DX21" s="11"/>
      <c r="DY21" s="11"/>
      <c r="DZ21" s="11"/>
      <c r="EA21" s="11"/>
      <c r="EB21" s="11"/>
      <c r="EC21" s="11"/>
      <c r="ED21" s="11"/>
      <c r="EE21" s="11"/>
      <c r="EF21" s="11"/>
      <c r="EG21" s="11"/>
      <c r="EH21" s="11"/>
      <c r="EI21" s="11"/>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c r="HM21" s="11"/>
      <c r="HN21" s="11"/>
      <c r="HO21" s="11"/>
      <c r="HP21" s="11"/>
      <c r="HQ21" s="11"/>
      <c r="HR21" s="11"/>
      <c r="HS21" s="11"/>
      <c r="HT21" s="11"/>
      <c r="HU21" s="11"/>
      <c r="HV21" s="11"/>
      <c r="HW21" s="11"/>
      <c r="HX21" s="11"/>
      <c r="HY21" s="11"/>
      <c r="HZ21" s="11"/>
      <c r="IA21" s="11"/>
      <c r="IB21" s="11"/>
      <c r="IC21" s="11"/>
      <c r="ID21" s="11"/>
      <c r="IE21" s="11"/>
      <c r="IF21" s="11"/>
      <c r="IG21" s="11"/>
      <c r="IH21" s="11"/>
      <c r="II21" s="11"/>
      <c r="IJ21" s="11"/>
      <c r="IK21" s="11"/>
      <c r="IL21" s="11"/>
      <c r="IM21" s="11"/>
      <c r="IN21" s="11"/>
      <c r="IO21" s="11"/>
      <c r="IP21" s="11"/>
      <c r="IQ21" s="11"/>
      <c r="IR21" s="11"/>
      <c r="IS21" s="11"/>
      <c r="IT21" s="11"/>
      <c r="IU21" s="11"/>
      <c r="IV21" s="11"/>
      <c r="IW21" s="11"/>
      <c r="IX21" s="11"/>
      <c r="IY21" s="11"/>
      <c r="IZ21" s="11"/>
      <c r="JA21" s="11"/>
      <c r="JB21" s="11"/>
      <c r="JC21" s="11"/>
      <c r="JD21" s="11"/>
      <c r="JE21" s="11"/>
      <c r="JF21" s="11"/>
      <c r="JG21" s="11"/>
      <c r="JH21" s="11"/>
      <c r="JI21" s="11"/>
      <c r="JJ21" s="11"/>
      <c r="JK21" s="11"/>
      <c r="JL21" s="11"/>
      <c r="JM21" s="11"/>
      <c r="JN21" s="11"/>
      <c r="JO21" s="11"/>
      <c r="JP21" s="11"/>
      <c r="JQ21" s="11"/>
      <c r="JR21" s="11"/>
      <c r="JS21" s="11"/>
      <c r="JT21" s="11"/>
      <c r="JU21" s="11"/>
      <c r="JV21" s="11"/>
      <c r="JW21" s="11"/>
      <c r="JX21" s="11"/>
      <c r="JY21" s="11"/>
      <c r="JZ21" s="11"/>
      <c r="KA21" s="11"/>
      <c r="KB21" s="11"/>
      <c r="KC21" s="11"/>
      <c r="KD21" s="11"/>
      <c r="KE21" s="11"/>
      <c r="KF21" s="11"/>
      <c r="KG21" s="11"/>
      <c r="KH21" s="11"/>
      <c r="KI21" s="11"/>
      <c r="KJ21" s="11"/>
      <c r="KK21" s="11"/>
      <c r="KL21" s="11"/>
      <c r="KM21" s="11"/>
      <c r="KN21" s="11"/>
      <c r="KO21" s="11"/>
      <c r="KP21" s="11"/>
      <c r="KQ21" s="11"/>
      <c r="KR21" s="11"/>
      <c r="KS21" s="11"/>
      <c r="KT21" s="11"/>
      <c r="KU21" s="11"/>
      <c r="KV21" s="11"/>
      <c r="KW21" s="11"/>
      <c r="KX21" s="11"/>
      <c r="KY21" s="11"/>
      <c r="KZ21" s="11"/>
      <c r="LA21" s="11"/>
      <c r="LB21" s="11"/>
      <c r="LC21" s="11"/>
      <c r="LD21" s="11"/>
      <c r="LE21" s="11"/>
      <c r="LF21" s="11"/>
      <c r="LG21" s="11"/>
      <c r="LH21" s="11"/>
      <c r="LI21" s="11"/>
      <c r="LJ21" s="11"/>
      <c r="LK21" s="11"/>
      <c r="LL21" s="11"/>
      <c r="LM21" s="11"/>
      <c r="LN21" s="11"/>
      <c r="LO21" s="11"/>
      <c r="LP21" s="11"/>
      <c r="LQ21" s="11"/>
      <c r="LR21" s="11"/>
      <c r="LS21" s="11"/>
      <c r="LT21" s="11"/>
      <c r="LU21" s="11"/>
      <c r="LV21" s="11"/>
      <c r="LW21" s="11"/>
      <c r="LX21" s="11"/>
      <c r="LY21" s="11"/>
      <c r="LZ21" s="11"/>
      <c r="MA21" s="11"/>
      <c r="MB21" s="11"/>
      <c r="MC21" s="11"/>
      <c r="MD21" s="11"/>
      <c r="ME21" s="11"/>
      <c r="MF21" s="11"/>
      <c r="MG21" s="11"/>
      <c r="MH21" s="11"/>
      <c r="MI21" s="11"/>
      <c r="MJ21" s="11"/>
      <c r="MK21" s="11"/>
      <c r="ML21" s="11"/>
      <c r="MM21" s="11"/>
      <c r="MN21" s="11"/>
      <c r="MO21" s="11"/>
      <c r="MP21" s="11"/>
      <c r="MQ21" s="11"/>
      <c r="MR21" s="11"/>
      <c r="MS21" s="11"/>
      <c r="MT21" s="11"/>
      <c r="MU21" s="11"/>
      <c r="MV21" s="11"/>
      <c r="MW21" s="11"/>
      <c r="MX21" s="11"/>
      <c r="MY21" s="11"/>
      <c r="MZ21" s="11"/>
      <c r="NA21" s="11"/>
      <c r="NB21" s="11"/>
      <c r="NC21" s="11"/>
      <c r="ND21" s="11"/>
      <c r="NE21" s="11"/>
      <c r="NF21" s="11"/>
      <c r="NG21" s="11"/>
      <c r="NH21" s="11"/>
      <c r="NI21" s="11"/>
      <c r="NJ21" s="11"/>
      <c r="NK21" s="11"/>
      <c r="NL21" s="11"/>
      <c r="NM21" s="11"/>
      <c r="NN21" s="11"/>
      <c r="NO21" s="11"/>
      <c r="NP21" s="11"/>
      <c r="NQ21" s="11"/>
      <c r="NR21" s="11"/>
      <c r="NS21" s="11"/>
      <c r="NT21" s="11"/>
      <c r="NU21" s="11"/>
      <c r="NV21" s="11"/>
      <c r="NW21" s="11"/>
      <c r="NX21" s="11"/>
      <c r="NY21" s="11"/>
      <c r="NZ21" s="11"/>
      <c r="OA21" s="11"/>
      <c r="OB21" s="11"/>
      <c r="OC21" s="11"/>
      <c r="OD21" s="11"/>
      <c r="OE21" s="11"/>
      <c r="OF21" s="11"/>
      <c r="OG21" s="11"/>
      <c r="OH21" s="11"/>
      <c r="OI21" s="11"/>
      <c r="OJ21" s="11"/>
      <c r="OK21" s="11"/>
      <c r="OL21" s="11"/>
      <c r="OM21" s="11"/>
      <c r="ON21" s="11"/>
      <c r="OO21" s="11"/>
      <c r="OP21" s="11"/>
      <c r="OQ21" s="11"/>
      <c r="OR21" s="11"/>
      <c r="OS21" s="11"/>
      <c r="OT21" s="11"/>
      <c r="OU21" s="11"/>
      <c r="OV21" s="11"/>
      <c r="OW21" s="11"/>
      <c r="OX21" s="11"/>
      <c r="OY21" s="11"/>
      <c r="OZ21" s="11"/>
      <c r="PA21" s="11"/>
      <c r="PB21" s="11"/>
      <c r="PC21" s="11"/>
      <c r="PD21" s="11"/>
      <c r="PE21" s="11"/>
      <c r="PF21" s="11"/>
      <c r="PG21" s="11"/>
      <c r="PH21" s="11"/>
      <c r="PI21" s="11"/>
      <c r="PJ21" s="11"/>
      <c r="PK21" s="11"/>
      <c r="PL21" s="11"/>
      <c r="PM21" s="11"/>
      <c r="PN21" s="11"/>
      <c r="PO21" s="11"/>
      <c r="PP21" s="11"/>
      <c r="PQ21" s="11"/>
      <c r="PR21" s="11"/>
      <c r="PS21" s="11"/>
      <c r="PT21" s="11"/>
      <c r="PU21" s="11"/>
      <c r="PV21" s="11"/>
      <c r="PW21" s="11"/>
      <c r="PX21" s="11"/>
      <c r="PY21" s="11"/>
      <c r="PZ21" s="11"/>
      <c r="QA21" s="11"/>
      <c r="QB21" s="11"/>
      <c r="QC21" s="11"/>
      <c r="QD21" s="11"/>
      <c r="QE21" s="11"/>
      <c r="QF21" s="11"/>
      <c r="QG21" s="11"/>
      <c r="QH21" s="11"/>
      <c r="QI21" s="11"/>
      <c r="QJ21" s="11"/>
      <c r="QK21" s="11"/>
      <c r="QL21" s="11"/>
      <c r="QM21" s="11"/>
      <c r="QN21" s="11"/>
      <c r="QO21" s="11"/>
      <c r="QP21" s="11"/>
      <c r="QQ21" s="11"/>
      <c r="QR21" s="11"/>
      <c r="QS21" s="11"/>
      <c r="QT21" s="11"/>
      <c r="QU21" s="11"/>
      <c r="QV21" s="11"/>
      <c r="QW21" s="11"/>
      <c r="QX21" s="11"/>
      <c r="QY21" s="11"/>
      <c r="QZ21" s="11"/>
      <c r="RA21" s="11"/>
      <c r="RB21" s="11"/>
      <c r="RC21" s="11"/>
      <c r="RD21" s="11"/>
      <c r="RE21" s="11"/>
      <c r="RF21" s="11"/>
      <c r="RG21" s="11"/>
      <c r="RH21" s="11"/>
      <c r="RI21" s="11"/>
      <c r="RJ21" s="11"/>
      <c r="RK21" s="11"/>
      <c r="RL21" s="11"/>
      <c r="RM21" s="11"/>
      <c r="RN21" s="11"/>
      <c r="RO21" s="11"/>
      <c r="RP21" s="11"/>
      <c r="RQ21" s="11"/>
      <c r="RR21" s="11"/>
      <c r="RS21" s="11"/>
      <c r="RT21" s="11"/>
      <c r="RU21" s="11"/>
      <c r="RV21" s="11"/>
      <c r="RW21" s="11"/>
      <c r="RX21" s="11"/>
      <c r="RY21" s="11"/>
      <c r="RZ21" s="11"/>
      <c r="SA21" s="11"/>
      <c r="SB21" s="11"/>
      <c r="SC21" s="11"/>
      <c r="SD21" s="11"/>
      <c r="SE21" s="11"/>
      <c r="SF21" s="11"/>
      <c r="SG21" s="11"/>
      <c r="SH21" s="11"/>
      <c r="SI21" s="11"/>
      <c r="SJ21" s="11"/>
      <c r="SK21" s="11"/>
      <c r="SL21" s="11"/>
      <c r="SM21" s="11"/>
      <c r="SN21" s="11"/>
      <c r="SO21" s="11"/>
      <c r="SP21" s="11"/>
      <c r="SQ21" s="11"/>
      <c r="SR21" s="11"/>
      <c r="SS21" s="11"/>
      <c r="ST21" s="11"/>
      <c r="SU21" s="11"/>
      <c r="SV21" s="11"/>
      <c r="SW21" s="11"/>
      <c r="SX21" s="11"/>
      <c r="SY21" s="11"/>
      <c r="SZ21" s="11"/>
      <c r="TA21" s="11"/>
      <c r="TB21" s="11"/>
      <c r="TC21" s="11"/>
      <c r="TD21" s="11"/>
      <c r="TE21" s="11"/>
      <c r="TF21" s="11"/>
      <c r="TG21" s="11"/>
      <c r="TH21" s="11"/>
      <c r="TI21" s="11"/>
      <c r="TJ21" s="11"/>
      <c r="TK21" s="11"/>
      <c r="TL21" s="11"/>
      <c r="TM21" s="11"/>
      <c r="TN21" s="11"/>
      <c r="TO21" s="11"/>
      <c r="TP21" s="11"/>
      <c r="TQ21" s="11"/>
      <c r="TR21" s="11"/>
      <c r="TS21" s="11"/>
      <c r="TT21" s="11"/>
      <c r="TU21" s="11"/>
      <c r="TV21" s="11"/>
      <c r="TW21" s="11"/>
      <c r="TX21" s="11"/>
      <c r="TY21" s="11"/>
      <c r="TZ21" s="11"/>
      <c r="UA21" s="11"/>
      <c r="UB21" s="11"/>
      <c r="UC21" s="11"/>
      <c r="UD21" s="11"/>
      <c r="UE21" s="11"/>
      <c r="UF21" s="11"/>
      <c r="UG21" s="11"/>
      <c r="UH21" s="11"/>
      <c r="UI21" s="11"/>
      <c r="UJ21" s="11"/>
      <c r="UK21" s="11"/>
      <c r="UL21" s="11"/>
      <c r="UM21" s="11"/>
      <c r="UN21" s="11"/>
      <c r="UO21" s="11"/>
      <c r="UP21" s="11"/>
      <c r="UQ21" s="11"/>
      <c r="UR21" s="11"/>
      <c r="US21" s="11"/>
      <c r="UT21" s="11"/>
      <c r="UU21" s="11"/>
      <c r="UV21" s="11"/>
      <c r="UW21" s="11"/>
      <c r="UX21" s="11"/>
      <c r="UY21" s="11"/>
      <c r="UZ21" s="11"/>
      <c r="VA21" s="11"/>
      <c r="VB21" s="11"/>
      <c r="VC21" s="11"/>
      <c r="VD21" s="11"/>
      <c r="VE21" s="11"/>
      <c r="VF21" s="11"/>
      <c r="VG21" s="11"/>
      <c r="VH21" s="11"/>
      <c r="VI21" s="11"/>
      <c r="VJ21" s="11"/>
      <c r="VK21" s="11"/>
      <c r="VL21" s="11"/>
      <c r="VM21" s="11"/>
      <c r="VN21" s="11"/>
      <c r="VO21" s="11"/>
      <c r="VP21" s="11"/>
      <c r="VQ21" s="11"/>
      <c r="VR21" s="11"/>
      <c r="VS21" s="11"/>
      <c r="VT21" s="11"/>
      <c r="VU21" s="11"/>
      <c r="VV21" s="11"/>
      <c r="VW21" s="11"/>
      <c r="VX21" s="11"/>
      <c r="VY21" s="11"/>
      <c r="VZ21" s="11"/>
      <c r="WA21" s="11"/>
      <c r="WB21" s="11"/>
      <c r="WC21" s="11"/>
      <c r="WD21" s="11"/>
      <c r="WE21" s="11"/>
      <c r="WF21" s="11"/>
      <c r="WG21" s="11"/>
      <c r="WH21" s="11"/>
      <c r="WI21" s="11"/>
      <c r="WJ21" s="11"/>
      <c r="WK21" s="11"/>
      <c r="WL21" s="11"/>
      <c r="WM21" s="11"/>
      <c r="WN21" s="11"/>
      <c r="WO21" s="11"/>
      <c r="WP21" s="11"/>
      <c r="WQ21" s="11"/>
      <c r="WR21" s="11"/>
      <c r="WS21" s="11"/>
      <c r="WT21" s="11"/>
      <c r="WU21" s="11"/>
      <c r="WV21" s="11"/>
      <c r="WW21" s="11"/>
      <c r="WX21" s="11"/>
      <c r="WY21" s="11"/>
      <c r="WZ21" s="11"/>
      <c r="XA21" s="11"/>
      <c r="XB21" s="11"/>
      <c r="XC21" s="11"/>
      <c r="XD21" s="11"/>
      <c r="XE21" s="11"/>
      <c r="XF21" s="11"/>
      <c r="XG21" s="11"/>
      <c r="XH21" s="11"/>
      <c r="XI21" s="11"/>
      <c r="XJ21" s="11"/>
      <c r="XK21" s="11"/>
      <c r="XL21" s="11"/>
      <c r="XM21" s="11"/>
      <c r="XN21" s="11"/>
      <c r="XO21" s="11"/>
      <c r="XP21" s="11"/>
      <c r="XQ21" s="11"/>
      <c r="XR21" s="11"/>
      <c r="XS21" s="11"/>
      <c r="XT21" s="11"/>
      <c r="XU21" s="11"/>
      <c r="XV21" s="11"/>
      <c r="XW21" s="11"/>
      <c r="XX21" s="11"/>
      <c r="XY21" s="11"/>
      <c r="XZ21" s="11"/>
      <c r="YA21" s="11"/>
      <c r="YB21" s="11"/>
      <c r="YC21" s="11"/>
      <c r="YD21" s="11"/>
      <c r="YE21" s="11"/>
      <c r="YF21" s="11"/>
      <c r="YG21" s="11"/>
      <c r="YH21" s="11"/>
      <c r="YI21" s="11"/>
      <c r="YJ21" s="11"/>
      <c r="YK21" s="11"/>
      <c r="YL21" s="11"/>
      <c r="YM21" s="11"/>
      <c r="YN21" s="11"/>
      <c r="YO21" s="11"/>
      <c r="YP21" s="11"/>
      <c r="YQ21" s="11"/>
      <c r="YR21" s="11"/>
      <c r="YS21" s="11"/>
      <c r="YT21" s="11"/>
      <c r="YU21" s="11"/>
      <c r="YV21" s="11"/>
      <c r="YW21" s="11"/>
      <c r="YX21" s="11"/>
      <c r="YY21" s="11"/>
      <c r="YZ21" s="11"/>
      <c r="ZA21" s="11"/>
      <c r="ZB21" s="11"/>
      <c r="ZC21" s="11"/>
      <c r="ZD21" s="11"/>
      <c r="ZE21" s="11"/>
      <c r="ZF21" s="11"/>
      <c r="ZG21" s="11"/>
      <c r="ZH21" s="11"/>
      <c r="ZI21" s="11"/>
      <c r="ZJ21" s="11"/>
      <c r="ZK21" s="11"/>
      <c r="ZL21" s="11"/>
      <c r="ZM21" s="11"/>
      <c r="ZN21" s="11"/>
      <c r="ZO21" s="11"/>
      <c r="ZP21" s="11"/>
      <c r="ZQ21" s="11"/>
      <c r="ZR21" s="11"/>
      <c r="ZS21" s="11"/>
      <c r="ZT21" s="11"/>
      <c r="ZU21" s="11"/>
      <c r="ZV21" s="11"/>
      <c r="ZW21" s="11"/>
      <c r="ZX21" s="11"/>
      <c r="ZY21" s="11"/>
      <c r="ZZ21" s="11"/>
      <c r="AAA21" s="11"/>
      <c r="AAB21" s="11"/>
      <c r="AAC21" s="11"/>
      <c r="AAD21" s="11"/>
      <c r="AAE21" s="11"/>
      <c r="AAF21" s="11"/>
      <c r="AAG21" s="11"/>
      <c r="AAH21" s="11"/>
      <c r="AAI21" s="11"/>
      <c r="AAJ21" s="11"/>
      <c r="AAK21" s="11"/>
      <c r="AAL21" s="11"/>
      <c r="AAM21" s="11"/>
      <c r="AAN21" s="11"/>
      <c r="AAO21" s="11"/>
      <c r="AAP21" s="11"/>
      <c r="AAQ21" s="11"/>
      <c r="AAR21" s="11"/>
      <c r="AAS21" s="11"/>
      <c r="AAT21" s="11"/>
      <c r="AAU21" s="11"/>
      <c r="AAV21" s="11"/>
      <c r="AAW21" s="11"/>
      <c r="AAX21" s="11"/>
      <c r="AAY21" s="11"/>
      <c r="AAZ21" s="11"/>
      <c r="ABA21" s="11"/>
      <c r="ABB21" s="11"/>
      <c r="ABC21" s="11"/>
      <c r="ABD21" s="11"/>
      <c r="ABE21" s="11"/>
      <c r="ABF21" s="11"/>
      <c r="ABG21" s="11"/>
      <c r="ABH21" s="11"/>
      <c r="ABI21" s="11"/>
      <c r="ABJ21" s="11"/>
      <c r="ABK21" s="11"/>
      <c r="ABL21" s="11"/>
      <c r="ABM21" s="11"/>
      <c r="ABN21" s="11"/>
      <c r="ABO21" s="11"/>
      <c r="ABP21" s="11"/>
      <c r="ABQ21" s="11"/>
      <c r="ABR21" s="11"/>
      <c r="ABS21" s="11"/>
      <c r="ABT21" s="11"/>
      <c r="ABU21" s="11"/>
      <c r="ABV21" s="11"/>
      <c r="ABW21" s="11"/>
      <c r="ABX21" s="11"/>
      <c r="ABY21" s="11"/>
      <c r="ABZ21" s="11"/>
      <c r="ACA21" s="11"/>
      <c r="ACB21" s="11"/>
      <c r="ACC21" s="11"/>
      <c r="ACD21" s="11"/>
      <c r="ACE21" s="11"/>
      <c r="ACF21" s="11"/>
      <c r="ACG21" s="11"/>
      <c r="ACH21" s="11"/>
      <c r="ACI21" s="11"/>
      <c r="ACJ21" s="11"/>
      <c r="ACK21" s="11"/>
      <c r="ACL21" s="11"/>
      <c r="ACM21" s="11"/>
      <c r="ACN21" s="11"/>
      <c r="ACO21" s="11"/>
      <c r="ACP21" s="11"/>
      <c r="ACQ21" s="11"/>
      <c r="ACR21" s="11"/>
      <c r="ACS21" s="11"/>
      <c r="ACT21" s="11"/>
      <c r="ACU21" s="11"/>
      <c r="ACV21" s="11"/>
      <c r="ACW21" s="11"/>
      <c r="ACX21" s="11"/>
      <c r="ACY21" s="11"/>
      <c r="ACZ21" s="11"/>
      <c r="ADA21" s="11"/>
      <c r="ADB21" s="11"/>
      <c r="ADC21" s="11"/>
      <c r="ADD21" s="11"/>
      <c r="ADE21" s="11"/>
      <c r="ADF21" s="11"/>
      <c r="ADG21" s="11"/>
      <c r="ADH21" s="11"/>
      <c r="ADI21" s="11"/>
      <c r="ADJ21" s="11"/>
      <c r="ADK21" s="11"/>
      <c r="ADL21" s="11"/>
      <c r="ADM21" s="11"/>
      <c r="ADN21" s="11"/>
      <c r="ADO21" s="11"/>
      <c r="ADP21" s="11"/>
      <c r="ADQ21" s="11"/>
      <c r="ADR21" s="11"/>
      <c r="ADS21" s="11"/>
      <c r="ADT21" s="11"/>
      <c r="ADU21" s="11"/>
      <c r="ADV21" s="11"/>
      <c r="ADW21" s="11"/>
      <c r="ADX21" s="11"/>
      <c r="ADY21" s="11"/>
      <c r="ADZ21" s="11"/>
      <c r="AEA21" s="11"/>
      <c r="AEB21" s="11"/>
      <c r="AEC21" s="11"/>
      <c r="AED21" s="11"/>
      <c r="AEE21" s="11"/>
      <c r="AEF21" s="11"/>
      <c r="AEG21" s="11"/>
      <c r="AEH21" s="11"/>
      <c r="AEI21" s="11"/>
      <c r="AEJ21" s="11"/>
      <c r="AEK21" s="11"/>
      <c r="AEL21" s="11"/>
      <c r="AEM21" s="11"/>
      <c r="AEN21" s="11"/>
      <c r="AEO21" s="11"/>
      <c r="AEP21" s="11"/>
      <c r="AEQ21" s="11"/>
      <c r="AER21" s="11"/>
      <c r="AES21" s="11"/>
      <c r="AET21" s="11"/>
      <c r="AEU21" s="11"/>
      <c r="AEV21" s="11"/>
      <c r="AEW21" s="11"/>
      <c r="AEX21" s="11"/>
      <c r="AEY21" s="11"/>
      <c r="AEZ21" s="11"/>
      <c r="AFA21" s="11"/>
      <c r="AFB21" s="11"/>
      <c r="AFC21" s="11"/>
      <c r="AFD21" s="11"/>
      <c r="AFE21" s="11"/>
      <c r="AFF21" s="11"/>
      <c r="AFG21" s="11"/>
      <c r="AFH21" s="11"/>
      <c r="AFI21" s="11"/>
      <c r="AFJ21" s="11"/>
      <c r="AFK21" s="11"/>
      <c r="AFL21" s="11"/>
      <c r="AFM21" s="11"/>
      <c r="AFN21" s="11"/>
      <c r="AFO21" s="11"/>
      <c r="AFP21" s="11"/>
      <c r="AFQ21" s="11"/>
      <c r="AFR21" s="11"/>
      <c r="AFS21" s="11"/>
      <c r="AFT21" s="11"/>
      <c r="AFU21" s="11"/>
      <c r="AFV21" s="11"/>
      <c r="AFW21" s="11"/>
      <c r="AFX21" s="11"/>
      <c r="AFY21" s="11"/>
      <c r="AFZ21" s="11"/>
      <c r="AGA21" s="11"/>
      <c r="AGB21" s="11"/>
      <c r="AGC21" s="11"/>
      <c r="AGD21" s="11"/>
      <c r="AGE21" s="11"/>
      <c r="AGF21" s="11"/>
      <c r="AGG21" s="11"/>
      <c r="AGH21" s="11"/>
      <c r="AGI21" s="11"/>
      <c r="AGJ21" s="11"/>
      <c r="AGK21" s="11"/>
      <c r="AGL21" s="11"/>
      <c r="AGM21" s="11"/>
      <c r="AGN21" s="11"/>
      <c r="AGO21" s="11"/>
      <c r="AGP21" s="11"/>
      <c r="AGQ21" s="11"/>
      <c r="AGR21" s="11"/>
      <c r="AGS21" s="11"/>
      <c r="AGT21" s="11"/>
      <c r="AGU21" s="11"/>
      <c r="AGV21" s="11"/>
      <c r="AGW21" s="11"/>
      <c r="AGX21" s="11"/>
      <c r="AGY21" s="11"/>
      <c r="AGZ21" s="11"/>
      <c r="AHA21" s="11"/>
      <c r="AHB21" s="11"/>
      <c r="AHC21" s="11"/>
      <c r="AHD21" s="11"/>
      <c r="AHE21" s="11"/>
      <c r="AHF21" s="11"/>
      <c r="AHG21" s="11"/>
      <c r="AHH21" s="11"/>
      <c r="AHI21" s="11"/>
      <c r="AHJ21" s="11"/>
      <c r="AHK21" s="11"/>
      <c r="AHL21" s="11"/>
      <c r="AHM21" s="11"/>
      <c r="AHN21" s="11"/>
      <c r="AHO21" s="11"/>
      <c r="AHP21" s="11"/>
      <c r="AHQ21" s="11"/>
      <c r="AHR21" s="11"/>
      <c r="AHS21" s="11"/>
      <c r="AHT21" s="11"/>
      <c r="AHU21" s="11"/>
      <c r="AHV21" s="11"/>
      <c r="AHW21" s="11"/>
      <c r="AHX21" s="11"/>
      <c r="AHY21" s="11"/>
      <c r="AHZ21" s="11"/>
      <c r="AIA21" s="11"/>
      <c r="AIB21" s="11"/>
      <c r="AIC21" s="11"/>
      <c r="AID21" s="11"/>
      <c r="AIE21" s="11"/>
      <c r="AIF21" s="11"/>
      <c r="AIG21" s="11"/>
      <c r="AIH21" s="11"/>
      <c r="AII21" s="11"/>
      <c r="AIJ21" s="11"/>
      <c r="AIK21" s="11"/>
      <c r="AIL21" s="11"/>
      <c r="AIM21" s="11"/>
      <c r="AIN21" s="11"/>
      <c r="AIO21" s="11"/>
      <c r="AIP21" s="11"/>
      <c r="AIQ21" s="11"/>
      <c r="AIR21" s="11"/>
      <c r="AIS21" s="11"/>
      <c r="AIT21" s="11"/>
      <c r="AIU21" s="11"/>
      <c r="AIV21" s="11"/>
      <c r="AIW21" s="11"/>
      <c r="AIX21" s="11"/>
      <c r="AIY21" s="11"/>
      <c r="AIZ21" s="11"/>
      <c r="AJA21" s="11"/>
      <c r="AJB21" s="11"/>
      <c r="AJC21" s="11"/>
      <c r="AJD21" s="11"/>
      <c r="AJE21" s="11"/>
      <c r="AJF21" s="11"/>
      <c r="AJG21" s="11"/>
      <c r="AJH21" s="11"/>
      <c r="AJI21" s="11"/>
      <c r="AJJ21" s="11"/>
      <c r="AJK21" s="11"/>
      <c r="AJL21" s="11"/>
      <c r="AJM21" s="11"/>
      <c r="AJN21" s="11"/>
      <c r="AJO21" s="11"/>
      <c r="AJP21" s="11"/>
      <c r="AJQ21" s="11"/>
      <c r="AJR21" s="11"/>
      <c r="AJS21" s="11"/>
      <c r="AJT21" s="11"/>
      <c r="AJU21" s="11"/>
      <c r="AJV21" s="11"/>
      <c r="AJW21" s="11"/>
      <c r="AJX21" s="11"/>
      <c r="AJY21" s="11"/>
      <c r="AJZ21" s="11"/>
      <c r="AKA21" s="11"/>
      <c r="AKB21" s="11"/>
      <c r="AKC21" s="11"/>
      <c r="AKD21" s="11"/>
      <c r="AKE21" s="11"/>
      <c r="AKF21" s="11"/>
      <c r="AKG21" s="11"/>
      <c r="AKH21" s="11"/>
      <c r="AKI21" s="11"/>
      <c r="AKJ21" s="11"/>
      <c r="AKK21" s="11"/>
      <c r="AKL21" s="11"/>
      <c r="AKM21" s="11"/>
      <c r="AKN21" s="11"/>
      <c r="AKO21" s="11"/>
      <c r="AKP21" s="11"/>
      <c r="AKQ21" s="11"/>
      <c r="AKR21" s="11"/>
      <c r="AKS21" s="11"/>
      <c r="AKT21" s="11"/>
      <c r="AKU21" s="11"/>
      <c r="AKV21" s="11"/>
      <c r="AKW21" s="11"/>
      <c r="AKX21" s="11"/>
      <c r="AKY21" s="11"/>
      <c r="AKZ21" s="11"/>
      <c r="ALA21" s="11"/>
      <c r="ALB21" s="11"/>
      <c r="ALC21" s="11"/>
      <c r="ALD21" s="11"/>
      <c r="ALE21" s="11"/>
      <c r="ALF21" s="11"/>
      <c r="ALG21" s="11"/>
      <c r="ALH21" s="11"/>
      <c r="ALI21" s="11"/>
      <c r="ALJ21" s="11"/>
      <c r="ALK21" s="11"/>
      <c r="ALL21" s="11"/>
      <c r="ALM21" s="11"/>
      <c r="ALN21" s="11"/>
      <c r="ALO21" s="11"/>
      <c r="ALP21" s="11"/>
      <c r="ALQ21" s="11"/>
      <c r="ALR21" s="11"/>
      <c r="ALS21" s="11"/>
      <c r="ALT21" s="11"/>
      <c r="ALU21" s="11"/>
      <c r="ALV21" s="11"/>
      <c r="ALW21" s="11"/>
      <c r="ALX21" s="11"/>
      <c r="ALY21" s="11"/>
      <c r="ALZ21" s="11"/>
      <c r="AMA21" s="11"/>
      <c r="AMB21" s="11"/>
      <c r="AMC21" s="11"/>
      <c r="AMD21" s="11"/>
      <c r="AME21" s="11"/>
      <c r="AMF21" s="11"/>
      <c r="AMG21" s="11"/>
      <c r="AMH21" s="11"/>
      <c r="AMI21" s="11"/>
      <c r="AMJ21" s="11"/>
      <c r="AMK21" s="11"/>
      <c r="AML21" s="11"/>
      <c r="AMM21" s="11"/>
      <c r="AMN21" s="11"/>
      <c r="AMO21" s="11"/>
      <c r="AMP21" s="11"/>
      <c r="AMQ21" s="11"/>
      <c r="AMR21" s="11"/>
      <c r="AMS21" s="11"/>
      <c r="AMT21" s="11"/>
      <c r="AMU21" s="11"/>
      <c r="AMV21" s="11"/>
      <c r="AMW21" s="11"/>
      <c r="AMX21" s="11"/>
      <c r="AMY21" s="11"/>
      <c r="AMZ21" s="11"/>
      <c r="ANA21" s="11"/>
      <c r="ANB21" s="11"/>
      <c r="ANC21" s="11"/>
      <c r="AND21" s="11"/>
      <c r="ANE21" s="11"/>
      <c r="ANF21" s="11"/>
      <c r="ANG21" s="11"/>
      <c r="ANH21" s="11"/>
      <c r="ANI21" s="11"/>
      <c r="ANJ21" s="11"/>
      <c r="ANK21" s="11"/>
      <c r="ANL21" s="11"/>
      <c r="ANM21" s="11"/>
      <c r="ANN21" s="11"/>
      <c r="ANO21" s="11"/>
      <c r="ANP21" s="11"/>
      <c r="ANQ21" s="11"/>
      <c r="ANR21" s="11"/>
      <c r="ANS21" s="11"/>
      <c r="ANT21" s="11"/>
      <c r="ANU21" s="11"/>
      <c r="ANV21" s="11"/>
      <c r="ANW21" s="11"/>
      <c r="ANX21" s="11"/>
      <c r="ANY21" s="11"/>
      <c r="ANZ21" s="11"/>
      <c r="AOA21" s="11"/>
      <c r="AOB21" s="11"/>
      <c r="AOC21" s="11"/>
      <c r="AOD21" s="11"/>
      <c r="AOE21" s="11"/>
      <c r="AOF21" s="11"/>
      <c r="AOG21" s="11"/>
      <c r="AOH21" s="11"/>
      <c r="AOI21" s="11"/>
      <c r="AOJ21" s="11"/>
      <c r="AOK21" s="11"/>
      <c r="AOL21" s="11"/>
      <c r="AOM21" s="11"/>
      <c r="AON21" s="11"/>
      <c r="AOO21" s="11"/>
      <c r="AOP21" s="11"/>
      <c r="AOQ21" s="11"/>
      <c r="AOR21" s="11"/>
      <c r="AOS21" s="11"/>
      <c r="AOT21" s="11"/>
      <c r="AOU21" s="11"/>
      <c r="AOV21" s="11"/>
      <c r="AOW21" s="11"/>
      <c r="AOX21" s="11"/>
      <c r="AOY21" s="11"/>
      <c r="AOZ21" s="11"/>
      <c r="APA21" s="11"/>
      <c r="APB21" s="11"/>
      <c r="APC21" s="11"/>
      <c r="APD21" s="11"/>
      <c r="APE21" s="11"/>
      <c r="APF21" s="11"/>
      <c r="APG21" s="11"/>
      <c r="APH21" s="11"/>
      <c r="API21" s="11"/>
      <c r="APJ21" s="11"/>
      <c r="APK21" s="11"/>
      <c r="APL21" s="11"/>
      <c r="APM21" s="11"/>
      <c r="APN21" s="11"/>
      <c r="APO21" s="11"/>
      <c r="APP21" s="11"/>
      <c r="APQ21" s="11"/>
      <c r="APR21" s="11"/>
      <c r="APS21" s="11"/>
      <c r="APT21" s="11"/>
      <c r="APU21" s="11"/>
      <c r="APV21" s="11"/>
      <c r="APW21" s="11"/>
      <c r="APX21" s="11"/>
      <c r="APY21" s="11"/>
      <c r="APZ21" s="11"/>
      <c r="AQA21" s="11"/>
      <c r="AQB21" s="11"/>
      <c r="AQC21" s="11"/>
      <c r="AQD21" s="11"/>
      <c r="AQE21" s="11"/>
      <c r="AQF21" s="11"/>
      <c r="AQG21" s="11"/>
      <c r="AQH21" s="11"/>
      <c r="AQI21" s="11"/>
      <c r="AQJ21" s="11"/>
      <c r="AQK21" s="11"/>
      <c r="AQL21" s="11"/>
      <c r="AQM21" s="11"/>
      <c r="AQN21" s="11"/>
      <c r="AQO21" s="11"/>
      <c r="AQP21" s="11"/>
      <c r="AQQ21" s="11"/>
      <c r="AQR21" s="11"/>
      <c r="AQS21" s="11"/>
      <c r="AQT21" s="11"/>
      <c r="AQU21" s="11"/>
      <c r="AQV21" s="11"/>
      <c r="AQW21" s="11"/>
      <c r="AQX21" s="11"/>
      <c r="AQY21" s="11"/>
      <c r="AQZ21" s="11"/>
      <c r="ARA21" s="11"/>
      <c r="ARB21" s="11"/>
      <c r="ARC21" s="11"/>
      <c r="ARD21" s="11"/>
      <c r="ARE21" s="11"/>
      <c r="ARF21" s="11"/>
      <c r="ARG21" s="11"/>
      <c r="ARH21" s="11"/>
      <c r="ARI21" s="11"/>
      <c r="ARJ21" s="11"/>
      <c r="ARK21" s="11"/>
      <c r="ARL21" s="11"/>
      <c r="ARM21" s="11"/>
      <c r="ARN21" s="11"/>
      <c r="ARO21" s="11"/>
      <c r="ARP21" s="11"/>
      <c r="ARQ21" s="11"/>
      <c r="ARR21" s="11"/>
      <c r="ARS21" s="11"/>
      <c r="ART21" s="11"/>
      <c r="ARU21" s="11"/>
      <c r="ARV21" s="11"/>
      <c r="ARW21" s="11"/>
      <c r="ARX21" s="11"/>
      <c r="ARY21" s="11"/>
      <c r="ARZ21" s="11"/>
      <c r="ASA21" s="11"/>
      <c r="ASB21" s="11"/>
      <c r="ASC21" s="11"/>
      <c r="ASD21" s="11"/>
      <c r="ASE21" s="11"/>
      <c r="ASF21" s="11"/>
      <c r="ASG21" s="11"/>
      <c r="ASH21" s="11"/>
      <c r="ASI21" s="11"/>
      <c r="ASJ21" s="11"/>
      <c r="ASK21" s="11"/>
      <c r="ASL21" s="11"/>
      <c r="ASM21" s="11"/>
      <c r="ASN21" s="11"/>
      <c r="ASO21" s="11"/>
      <c r="ASP21" s="11"/>
      <c r="ASQ21" s="11"/>
      <c r="ASR21" s="11"/>
      <c r="ASS21" s="11"/>
      <c r="AST21" s="11"/>
      <c r="ASU21" s="11"/>
      <c r="ASV21" s="11"/>
      <c r="ASW21" s="11"/>
      <c r="ASX21" s="11"/>
      <c r="ASY21" s="11"/>
      <c r="ASZ21" s="11"/>
      <c r="ATA21" s="11"/>
      <c r="ATB21" s="11"/>
      <c r="ATC21" s="11"/>
      <c r="ATD21" s="11"/>
      <c r="ATE21" s="11"/>
      <c r="ATF21" s="11"/>
      <c r="ATG21" s="11"/>
      <c r="ATH21" s="11"/>
      <c r="ATI21" s="11"/>
      <c r="ATJ21" s="11"/>
      <c r="ATK21" s="11"/>
      <c r="ATL21" s="11"/>
      <c r="ATM21" s="11"/>
      <c r="ATN21" s="11"/>
      <c r="ATO21" s="11"/>
      <c r="ATP21" s="11"/>
      <c r="ATQ21" s="11"/>
      <c r="ATR21" s="11"/>
      <c r="ATS21" s="11"/>
      <c r="ATT21" s="11"/>
      <c r="ATU21" s="11"/>
      <c r="ATV21" s="11"/>
      <c r="ATW21" s="11"/>
      <c r="ATX21" s="11"/>
      <c r="ATY21" s="11"/>
      <c r="ATZ21" s="11"/>
      <c r="AUA21" s="11"/>
      <c r="AUB21" s="11"/>
      <c r="AUC21" s="11"/>
      <c r="AUD21" s="11"/>
      <c r="AUE21" s="11"/>
      <c r="AUF21" s="11"/>
      <c r="AUG21" s="11"/>
      <c r="AUH21" s="11"/>
      <c r="AUI21" s="11"/>
      <c r="AUJ21" s="11"/>
      <c r="AUK21" s="11"/>
      <c r="AUL21" s="11"/>
      <c r="AUM21" s="11"/>
      <c r="AUN21" s="11"/>
      <c r="AUO21" s="11"/>
      <c r="AUP21" s="11"/>
      <c r="AUQ21" s="11"/>
      <c r="AUR21" s="11"/>
      <c r="AUS21" s="11"/>
      <c r="AUT21" s="11"/>
      <c r="AUU21" s="11"/>
      <c r="AUV21" s="11"/>
      <c r="AUW21" s="11"/>
      <c r="AUX21" s="11"/>
      <c r="AUY21" s="11"/>
      <c r="AUZ21" s="11"/>
      <c r="AVA21" s="11"/>
      <c r="AVB21" s="11"/>
      <c r="AVC21" s="11"/>
      <c r="AVD21" s="11"/>
      <c r="AVE21" s="11"/>
      <c r="AVF21" s="11"/>
      <c r="AVG21" s="11"/>
      <c r="AVH21" s="11"/>
      <c r="AVI21" s="11"/>
      <c r="AVJ21" s="11"/>
      <c r="AVK21" s="11"/>
      <c r="AVL21" s="11"/>
      <c r="AVM21" s="11"/>
      <c r="AVN21" s="11"/>
      <c r="AVO21" s="11"/>
      <c r="AVP21" s="11"/>
      <c r="AVQ21" s="11"/>
      <c r="AVR21" s="11"/>
      <c r="AVS21" s="11"/>
      <c r="AVT21" s="11"/>
      <c r="AVU21" s="11"/>
      <c r="AVV21" s="11"/>
      <c r="AVW21" s="11"/>
      <c r="AVX21" s="11"/>
      <c r="AVY21" s="11"/>
      <c r="AVZ21" s="11"/>
      <c r="AWA21" s="11"/>
      <c r="AWB21" s="11"/>
      <c r="AWC21" s="11"/>
      <c r="AWD21" s="11"/>
      <c r="AWE21" s="11"/>
      <c r="AWF21" s="11"/>
      <c r="AWG21" s="11"/>
      <c r="AWH21" s="11"/>
      <c r="AWI21" s="11"/>
      <c r="AWJ21" s="11"/>
      <c r="AWK21" s="11"/>
      <c r="AWL21" s="11"/>
      <c r="AWM21" s="11"/>
      <c r="AWN21" s="11"/>
      <c r="AWO21" s="11"/>
      <c r="AWP21" s="11"/>
      <c r="AWQ21" s="11"/>
      <c r="AWR21" s="11"/>
      <c r="AWS21" s="11"/>
      <c r="AWT21" s="11"/>
      <c r="AWU21" s="11"/>
      <c r="AWV21" s="11"/>
      <c r="AWW21" s="11"/>
      <c r="AWX21" s="11"/>
      <c r="AWY21" s="11"/>
      <c r="AWZ21" s="11"/>
      <c r="AXA21" s="11"/>
      <c r="AXB21" s="11"/>
      <c r="AXC21" s="11"/>
      <c r="AXD21" s="11"/>
      <c r="AXE21" s="11"/>
      <c r="AXF21" s="11"/>
      <c r="AXG21" s="11"/>
      <c r="AXH21" s="11"/>
      <c r="AXI21" s="11"/>
      <c r="AXJ21" s="11"/>
      <c r="AXK21" s="11"/>
      <c r="AXL21" s="11"/>
      <c r="AXM21" s="11"/>
      <c r="AXN21" s="11"/>
      <c r="AXO21" s="11"/>
      <c r="AXP21" s="11"/>
      <c r="AXQ21" s="11"/>
      <c r="AXR21" s="11"/>
      <c r="AXS21" s="11"/>
      <c r="AXT21" s="11"/>
      <c r="AXU21" s="11"/>
      <c r="AXV21" s="11"/>
      <c r="AXW21" s="11"/>
      <c r="AXX21" s="11"/>
      <c r="AXY21" s="11"/>
      <c r="AXZ21" s="11"/>
      <c r="AYA21" s="11"/>
      <c r="AYB21" s="11"/>
      <c r="AYC21" s="11"/>
      <c r="AYD21" s="11"/>
      <c r="AYE21" s="11"/>
      <c r="AYF21" s="11"/>
      <c r="AYG21" s="11"/>
      <c r="AYH21" s="11"/>
      <c r="AYI21" s="11"/>
      <c r="AYJ21" s="11"/>
      <c r="AYK21" s="11"/>
      <c r="AYL21" s="11"/>
      <c r="AYM21" s="11"/>
      <c r="AYN21" s="11"/>
      <c r="AYO21" s="11"/>
      <c r="AYP21" s="11"/>
      <c r="AYQ21" s="11"/>
      <c r="AYR21" s="11"/>
      <c r="AYS21" s="11"/>
      <c r="AYT21" s="11"/>
      <c r="AYU21" s="11"/>
      <c r="AYV21" s="11"/>
      <c r="AYW21" s="11"/>
      <c r="AYX21" s="11"/>
      <c r="AYY21" s="11"/>
      <c r="AYZ21" s="11"/>
      <c r="AZA21" s="11"/>
      <c r="AZB21" s="11"/>
      <c r="AZC21" s="11"/>
      <c r="AZD21" s="11"/>
      <c r="AZE21" s="11"/>
      <c r="AZF21" s="11"/>
      <c r="AZG21" s="11"/>
      <c r="AZH21" s="11"/>
      <c r="AZI21" s="11"/>
      <c r="AZJ21" s="11"/>
      <c r="AZK21" s="11"/>
      <c r="AZL21" s="11"/>
      <c r="AZM21" s="11"/>
      <c r="AZN21" s="11"/>
      <c r="AZO21" s="11"/>
      <c r="AZP21" s="11"/>
      <c r="AZQ21" s="11"/>
      <c r="AZR21" s="11"/>
      <c r="AZS21" s="11"/>
      <c r="AZT21" s="11"/>
      <c r="AZU21" s="11"/>
      <c r="AZV21" s="11"/>
      <c r="AZW21" s="11"/>
      <c r="AZX21" s="11"/>
      <c r="AZY21" s="11"/>
      <c r="AZZ21" s="11"/>
      <c r="BAA21" s="11"/>
      <c r="BAB21" s="11"/>
      <c r="BAC21" s="11"/>
      <c r="BAD21" s="11"/>
      <c r="BAE21" s="11"/>
      <c r="BAF21" s="11"/>
      <c r="BAG21" s="11"/>
      <c r="BAH21" s="11"/>
      <c r="BAI21" s="11"/>
      <c r="BAJ21" s="11"/>
      <c r="BAK21" s="11"/>
      <c r="BAL21" s="11"/>
      <c r="BAM21" s="11"/>
      <c r="BAN21" s="11"/>
      <c r="BAO21" s="11"/>
      <c r="BAP21" s="11"/>
      <c r="BAQ21" s="11"/>
      <c r="BAR21" s="11"/>
      <c r="BAS21" s="11"/>
      <c r="BAT21" s="11"/>
      <c r="BAU21" s="11"/>
      <c r="BAV21" s="11"/>
      <c r="BAW21" s="11"/>
      <c r="BAX21" s="11"/>
      <c r="BAY21" s="11"/>
      <c r="BAZ21" s="11"/>
      <c r="BBA21" s="11"/>
      <c r="BBB21" s="11"/>
      <c r="BBC21" s="11"/>
      <c r="BBD21" s="11"/>
      <c r="BBE21" s="11"/>
      <c r="BBF21" s="11"/>
      <c r="BBG21" s="11"/>
      <c r="BBH21" s="11"/>
      <c r="BBI21" s="11"/>
      <c r="BBJ21" s="11"/>
      <c r="BBK21" s="11"/>
      <c r="BBL21" s="11"/>
      <c r="BBM21" s="11"/>
      <c r="BBN21" s="11"/>
      <c r="BBO21" s="11"/>
      <c r="BBP21" s="11"/>
      <c r="BBQ21" s="11"/>
      <c r="BBR21" s="11"/>
      <c r="BBS21" s="11"/>
      <c r="BBT21" s="11"/>
      <c r="BBU21" s="11"/>
      <c r="BBV21" s="11"/>
      <c r="BBW21" s="11"/>
      <c r="BBX21" s="11"/>
      <c r="BBY21" s="11"/>
      <c r="BBZ21" s="11"/>
      <c r="BCA21" s="11"/>
      <c r="BCB21" s="11"/>
      <c r="BCC21" s="11"/>
      <c r="BCD21" s="11"/>
      <c r="BCE21" s="11"/>
      <c r="BCF21" s="11"/>
      <c r="BCG21" s="11"/>
      <c r="BCH21" s="11"/>
      <c r="BCI21" s="11"/>
      <c r="BCJ21" s="11"/>
      <c r="BCK21" s="11"/>
      <c r="BCL21" s="11"/>
      <c r="BCM21" s="11"/>
      <c r="BCN21" s="11"/>
      <c r="BCO21" s="11"/>
      <c r="BCP21" s="11"/>
      <c r="BCQ21" s="11"/>
      <c r="BCR21" s="11"/>
      <c r="BCS21" s="11"/>
      <c r="BCT21" s="11"/>
      <c r="BCU21" s="11"/>
      <c r="BCV21" s="11"/>
      <c r="BCW21" s="11"/>
      <c r="BCX21" s="11"/>
      <c r="BCY21" s="11"/>
      <c r="BCZ21" s="11"/>
      <c r="BDA21" s="11"/>
      <c r="BDB21" s="11"/>
      <c r="BDC21" s="11"/>
      <c r="BDD21" s="11"/>
      <c r="BDE21" s="11"/>
      <c r="BDF21" s="11"/>
      <c r="BDG21" s="11"/>
      <c r="BDH21" s="11"/>
      <c r="BDI21" s="11"/>
      <c r="BDJ21" s="11"/>
      <c r="BDK21" s="11"/>
      <c r="BDL21" s="11"/>
      <c r="BDM21" s="11"/>
      <c r="BDN21" s="11"/>
      <c r="BDO21" s="11"/>
      <c r="BDP21" s="11"/>
      <c r="BDQ21" s="11"/>
      <c r="BDR21" s="11"/>
      <c r="BDS21" s="11"/>
      <c r="BDT21" s="11"/>
      <c r="BDU21" s="11"/>
      <c r="BDV21" s="11"/>
      <c r="BDW21" s="11"/>
      <c r="BDX21" s="11"/>
      <c r="BDY21" s="11"/>
      <c r="BDZ21" s="11"/>
      <c r="BEA21" s="11"/>
      <c r="BEB21" s="11"/>
      <c r="BEC21" s="11"/>
      <c r="BED21" s="11"/>
      <c r="BEE21" s="11"/>
      <c r="BEF21" s="11"/>
      <c r="BEG21" s="11"/>
      <c r="BEH21" s="11"/>
      <c r="BEI21" s="11"/>
      <c r="BEJ21" s="11"/>
      <c r="BEK21" s="11"/>
      <c r="BEL21" s="11"/>
      <c r="BEM21" s="11"/>
      <c r="BEN21" s="11"/>
      <c r="BEO21" s="11"/>
      <c r="BEP21" s="11"/>
      <c r="BEQ21" s="11"/>
      <c r="BER21" s="11"/>
      <c r="BES21" s="11"/>
      <c r="BET21" s="11"/>
      <c r="BEU21" s="11"/>
      <c r="BEV21" s="11"/>
      <c r="BEW21" s="11"/>
      <c r="BEX21" s="11"/>
      <c r="BEY21" s="11"/>
      <c r="BEZ21" s="11"/>
      <c r="BFA21" s="11"/>
      <c r="BFB21" s="11"/>
      <c r="BFC21" s="11"/>
      <c r="BFD21" s="11"/>
      <c r="BFE21" s="11"/>
      <c r="BFF21" s="11"/>
      <c r="BFG21" s="11"/>
      <c r="BFH21" s="11"/>
      <c r="BFI21" s="11"/>
      <c r="BFJ21" s="11"/>
      <c r="BFK21" s="11"/>
      <c r="BFL21" s="11"/>
      <c r="BFM21" s="11"/>
      <c r="BFN21" s="11"/>
      <c r="BFO21" s="11"/>
      <c r="BFP21" s="11"/>
      <c r="BFQ21" s="11"/>
      <c r="BFR21" s="11"/>
      <c r="BFS21" s="11"/>
      <c r="BFT21" s="11"/>
      <c r="BFU21" s="11"/>
      <c r="BFV21" s="11"/>
      <c r="BFW21" s="11"/>
      <c r="BFX21" s="11"/>
      <c r="BFY21" s="11"/>
      <c r="BFZ21" s="11"/>
      <c r="BGA21" s="11"/>
      <c r="BGB21" s="11"/>
      <c r="BGC21" s="11"/>
      <c r="BGD21" s="11"/>
      <c r="BGE21" s="11"/>
      <c r="BGF21" s="11"/>
      <c r="BGG21" s="11"/>
      <c r="BGH21" s="11"/>
      <c r="BGI21" s="11"/>
      <c r="BGJ21" s="11"/>
      <c r="BGK21" s="11"/>
      <c r="BGL21" s="11"/>
      <c r="BGM21" s="11"/>
      <c r="BGN21" s="11"/>
      <c r="BGO21" s="11"/>
      <c r="BGP21" s="11"/>
      <c r="BGQ21" s="11"/>
      <c r="BGR21" s="11"/>
      <c r="BGS21" s="11"/>
      <c r="BGT21" s="11"/>
      <c r="BGU21" s="11"/>
      <c r="BGV21" s="11"/>
      <c r="BGW21" s="11"/>
      <c r="BGX21" s="11"/>
      <c r="BGY21" s="11"/>
      <c r="BGZ21" s="11"/>
      <c r="BHA21" s="11"/>
      <c r="BHB21" s="11"/>
      <c r="BHC21" s="11"/>
      <c r="BHD21" s="11"/>
      <c r="BHE21" s="11"/>
      <c r="BHF21" s="11"/>
      <c r="BHG21" s="11"/>
      <c r="BHH21" s="11"/>
      <c r="BHI21" s="11"/>
      <c r="BHJ21" s="11"/>
      <c r="BHK21" s="11"/>
      <c r="BHL21" s="11"/>
      <c r="BHM21" s="11"/>
      <c r="BHN21" s="11"/>
      <c r="BHO21" s="11"/>
      <c r="BHP21" s="11"/>
      <c r="BHQ21" s="11"/>
      <c r="BHR21" s="11"/>
      <c r="BHS21" s="11"/>
      <c r="BHT21" s="11"/>
      <c r="BHU21" s="11"/>
      <c r="BHV21" s="11"/>
      <c r="BHW21" s="11"/>
      <c r="BHX21" s="11"/>
      <c r="BHY21" s="11"/>
      <c r="BHZ21" s="11"/>
      <c r="BIA21" s="11"/>
      <c r="BIB21" s="11"/>
      <c r="BIC21" s="11"/>
      <c r="BID21" s="11"/>
      <c r="BIE21" s="11"/>
      <c r="BIF21" s="11"/>
      <c r="BIG21" s="11"/>
      <c r="BIH21" s="11"/>
      <c r="BII21" s="11"/>
      <c r="BIJ21" s="11"/>
      <c r="BIK21" s="11"/>
      <c r="BIL21" s="11"/>
      <c r="BIM21" s="11"/>
      <c r="BIN21" s="11"/>
      <c r="BIO21" s="11"/>
      <c r="BIP21" s="11"/>
      <c r="BIQ21" s="11"/>
      <c r="BIR21" s="11"/>
      <c r="BIS21" s="11"/>
      <c r="BIT21" s="11"/>
      <c r="BIU21" s="11"/>
      <c r="BIV21" s="11"/>
      <c r="BIW21" s="11"/>
      <c r="BIX21" s="11"/>
      <c r="BIY21" s="11"/>
      <c r="BIZ21" s="11"/>
      <c r="BJA21" s="11"/>
      <c r="BJB21" s="11"/>
      <c r="BJC21" s="11"/>
      <c r="BJD21" s="11"/>
      <c r="BJE21" s="11"/>
      <c r="BJF21" s="11"/>
      <c r="BJG21" s="11"/>
      <c r="BJH21" s="11"/>
      <c r="BJI21" s="11"/>
      <c r="BJJ21" s="11"/>
      <c r="BJK21" s="11"/>
      <c r="BJL21" s="11"/>
      <c r="BJM21" s="11"/>
      <c r="BJN21" s="11"/>
      <c r="BJO21" s="11"/>
      <c r="BJP21" s="11"/>
      <c r="BJQ21" s="11"/>
      <c r="BJR21" s="11"/>
      <c r="BJS21" s="11"/>
      <c r="BJT21" s="11"/>
      <c r="BJU21" s="11"/>
      <c r="BJV21" s="11"/>
      <c r="BJW21" s="11"/>
      <c r="BJX21" s="11"/>
      <c r="BJY21" s="11"/>
      <c r="BJZ21" s="11"/>
      <c r="BKA21" s="11"/>
      <c r="BKB21" s="11"/>
      <c r="BKC21" s="11"/>
      <c r="BKD21" s="11"/>
      <c r="BKE21" s="11"/>
      <c r="BKF21" s="11"/>
      <c r="BKG21" s="11"/>
      <c r="BKH21" s="11"/>
      <c r="BKI21" s="11"/>
      <c r="BKJ21" s="11"/>
      <c r="BKK21" s="11"/>
      <c r="BKL21" s="11"/>
      <c r="BKM21" s="11"/>
      <c r="BKN21" s="11"/>
      <c r="BKO21" s="11"/>
      <c r="BKP21" s="11"/>
      <c r="BKQ21" s="11"/>
      <c r="BKR21" s="11"/>
      <c r="BKS21" s="11"/>
      <c r="BKT21" s="11"/>
      <c r="BKU21" s="11"/>
      <c r="BKV21" s="11"/>
      <c r="BKW21" s="11"/>
      <c r="BKX21" s="11"/>
      <c r="BKY21" s="11"/>
      <c r="BKZ21" s="11"/>
      <c r="BLA21" s="11"/>
      <c r="BLB21" s="11"/>
      <c r="BLC21" s="11"/>
      <c r="BLD21" s="11"/>
      <c r="BLE21" s="11"/>
      <c r="BLF21" s="11"/>
      <c r="BLG21" s="11"/>
      <c r="BLH21" s="11"/>
      <c r="BLI21" s="11"/>
      <c r="BLJ21" s="11"/>
      <c r="BLK21" s="11"/>
      <c r="BLL21" s="11"/>
      <c r="BLM21" s="11"/>
      <c r="BLN21" s="11"/>
      <c r="BLO21" s="11"/>
      <c r="BLP21" s="11"/>
      <c r="BLQ21" s="11"/>
      <c r="BLR21" s="11"/>
      <c r="BLS21" s="11"/>
      <c r="BLT21" s="11"/>
      <c r="BLU21" s="11"/>
      <c r="BLV21" s="11"/>
      <c r="BLW21" s="11"/>
      <c r="BLX21" s="11"/>
      <c r="BLY21" s="11"/>
      <c r="BLZ21" s="11"/>
      <c r="BMA21" s="11"/>
      <c r="BMB21" s="11"/>
      <c r="BMC21" s="11"/>
      <c r="BMD21" s="11"/>
      <c r="BME21" s="11"/>
      <c r="BMF21" s="11"/>
      <c r="BMG21" s="11"/>
      <c r="BMH21" s="11"/>
      <c r="BMI21" s="11"/>
      <c r="BMJ21" s="11"/>
      <c r="BMK21" s="11"/>
      <c r="BML21" s="11"/>
      <c r="BMM21" s="11"/>
      <c r="BMN21" s="11"/>
      <c r="BMO21" s="11"/>
      <c r="BMP21" s="11"/>
      <c r="BMQ21" s="11"/>
      <c r="BMR21" s="11"/>
      <c r="BMS21" s="11"/>
      <c r="BMT21" s="11"/>
      <c r="BMU21" s="11"/>
      <c r="BMV21" s="11"/>
      <c r="BMW21" s="11"/>
      <c r="BMX21" s="11"/>
      <c r="BMY21" s="11"/>
      <c r="BMZ21" s="11"/>
      <c r="BNA21" s="11"/>
      <c r="BNB21" s="11"/>
      <c r="BNC21" s="11"/>
      <c r="BND21" s="11"/>
      <c r="BNE21" s="11"/>
      <c r="BNF21" s="11"/>
      <c r="BNG21" s="11"/>
      <c r="BNH21" s="11"/>
      <c r="BNI21" s="11"/>
      <c r="BNJ21" s="11"/>
      <c r="BNK21" s="11"/>
      <c r="BNL21" s="11"/>
      <c r="BNM21" s="11"/>
      <c r="BNN21" s="11"/>
      <c r="BNO21" s="11"/>
      <c r="BNP21" s="11"/>
      <c r="BNQ21" s="11"/>
      <c r="BNR21" s="11"/>
      <c r="BNS21" s="11"/>
      <c r="BNT21" s="11"/>
      <c r="BNU21" s="11"/>
      <c r="BNV21" s="11"/>
      <c r="BNW21" s="11"/>
      <c r="BNX21" s="11"/>
      <c r="BNY21" s="11"/>
      <c r="BNZ21" s="11"/>
      <c r="BOA21" s="11"/>
      <c r="BOB21" s="11"/>
      <c r="BOC21" s="11"/>
      <c r="BOD21" s="11"/>
      <c r="BOE21" s="11"/>
      <c r="BOF21" s="11"/>
      <c r="BOG21" s="11"/>
      <c r="BOH21" s="11"/>
      <c r="BOI21" s="11"/>
      <c r="BOJ21" s="11"/>
      <c r="BOK21" s="11"/>
      <c r="BOL21" s="11"/>
      <c r="BOM21" s="11"/>
      <c r="BON21" s="11"/>
      <c r="BOO21" s="11"/>
      <c r="BOP21" s="11"/>
      <c r="BOQ21" s="11"/>
      <c r="BOR21" s="11"/>
      <c r="BOS21" s="11"/>
      <c r="BOT21" s="11"/>
      <c r="BOU21" s="11"/>
      <c r="BOV21" s="11"/>
      <c r="BOW21" s="11"/>
      <c r="BOX21" s="11"/>
      <c r="BOY21" s="11"/>
      <c r="BOZ21" s="11"/>
      <c r="BPA21" s="11"/>
      <c r="BPB21" s="11"/>
      <c r="BPC21" s="11"/>
      <c r="BPD21" s="11"/>
      <c r="BPE21" s="11"/>
      <c r="BPF21" s="11"/>
      <c r="BPG21" s="11"/>
      <c r="BPH21" s="11"/>
      <c r="BPI21" s="11"/>
      <c r="BPJ21" s="11"/>
      <c r="BPK21" s="11"/>
      <c r="BPL21" s="11"/>
      <c r="BPM21" s="11"/>
      <c r="BPN21" s="11"/>
      <c r="BPO21" s="11"/>
      <c r="BPP21" s="11"/>
      <c r="BPQ21" s="11"/>
      <c r="BPR21" s="11"/>
      <c r="BPS21" s="11"/>
      <c r="BPT21" s="11"/>
      <c r="BPU21" s="11"/>
      <c r="BPV21" s="11"/>
      <c r="BPW21" s="11"/>
      <c r="BPX21" s="11"/>
      <c r="BPY21" s="11"/>
      <c r="BPZ21" s="11"/>
      <c r="BQA21" s="11"/>
      <c r="BQB21" s="11"/>
      <c r="BQC21" s="11"/>
      <c r="BQD21" s="11"/>
      <c r="BQE21" s="11"/>
      <c r="BQF21" s="11"/>
      <c r="BQG21" s="11"/>
      <c r="BQH21" s="11"/>
      <c r="BQI21" s="11"/>
      <c r="BQJ21" s="11"/>
      <c r="BQK21" s="11"/>
      <c r="BQL21" s="11"/>
      <c r="BQM21" s="11"/>
      <c r="BQN21" s="11"/>
      <c r="BQO21" s="11"/>
      <c r="BQP21" s="11"/>
      <c r="BQQ21" s="11"/>
      <c r="BQR21" s="11"/>
      <c r="BQS21" s="11"/>
      <c r="BQT21" s="11"/>
      <c r="BQU21" s="11"/>
      <c r="BQV21" s="11"/>
      <c r="BQW21" s="11"/>
      <c r="BQX21" s="11"/>
      <c r="BQY21" s="11"/>
      <c r="BQZ21" s="11"/>
      <c r="BRA21" s="11"/>
      <c r="BRB21" s="11"/>
      <c r="BRC21" s="11"/>
      <c r="BRD21" s="11"/>
      <c r="BRE21" s="11"/>
      <c r="BRF21" s="11"/>
      <c r="BRG21" s="11"/>
      <c r="BRH21" s="11"/>
      <c r="BRI21" s="11"/>
      <c r="BRJ21" s="11"/>
      <c r="BRK21" s="11"/>
      <c r="BRL21" s="11"/>
      <c r="BRM21" s="11"/>
      <c r="BRN21" s="11"/>
      <c r="BRO21" s="11"/>
      <c r="BRP21" s="11"/>
      <c r="BRQ21" s="11"/>
      <c r="BRR21" s="11"/>
      <c r="BRS21" s="11"/>
      <c r="BRT21" s="11"/>
      <c r="BRU21" s="11"/>
      <c r="BRV21" s="11"/>
      <c r="BRW21" s="11"/>
      <c r="BRX21" s="11"/>
      <c r="BRY21" s="11"/>
      <c r="BRZ21" s="11"/>
      <c r="BSA21" s="11"/>
      <c r="BSB21" s="11"/>
      <c r="BSC21" s="11"/>
      <c r="BSD21" s="11"/>
      <c r="BSE21" s="11"/>
      <c r="BSF21" s="11"/>
      <c r="BSG21" s="11"/>
      <c r="BSH21" s="11"/>
      <c r="BSI21" s="11"/>
      <c r="BSJ21" s="11"/>
      <c r="BSK21" s="11"/>
      <c r="BSL21" s="11"/>
      <c r="BSM21" s="11"/>
      <c r="BSN21" s="11"/>
      <c r="BSO21" s="11"/>
      <c r="BSP21" s="11"/>
      <c r="BSQ21" s="11"/>
      <c r="BSR21" s="11"/>
      <c r="BSS21" s="11"/>
      <c r="BST21" s="11"/>
      <c r="BSU21" s="11"/>
      <c r="BSV21" s="11"/>
      <c r="BSW21" s="11"/>
      <c r="BSX21" s="11"/>
      <c r="BSY21" s="11"/>
      <c r="BSZ21" s="11"/>
      <c r="BTA21" s="11"/>
      <c r="BTB21" s="11"/>
      <c r="BTC21" s="11"/>
      <c r="BTD21" s="11"/>
      <c r="BTE21" s="11"/>
      <c r="BTF21" s="11"/>
      <c r="BTG21" s="11"/>
      <c r="BTH21" s="11"/>
      <c r="BTI21" s="11"/>
      <c r="BTJ21" s="11"/>
      <c r="BTK21" s="11"/>
      <c r="BTL21" s="11"/>
      <c r="BTM21" s="11"/>
      <c r="BTN21" s="11"/>
      <c r="BTO21" s="11"/>
      <c r="BTP21" s="11"/>
      <c r="BTQ21" s="11"/>
      <c r="BTR21" s="11"/>
      <c r="BTS21" s="11"/>
      <c r="BTT21" s="11"/>
      <c r="BTU21" s="11"/>
      <c r="BTV21" s="11"/>
      <c r="BTW21" s="11"/>
      <c r="BTX21" s="11"/>
      <c r="BTY21" s="11"/>
      <c r="BTZ21" s="11"/>
      <c r="BUA21" s="11"/>
      <c r="BUB21" s="11"/>
      <c r="BUC21" s="11"/>
      <c r="BUD21" s="11"/>
      <c r="BUE21" s="11"/>
      <c r="BUF21" s="11"/>
      <c r="BUG21" s="11"/>
      <c r="BUH21" s="11"/>
      <c r="BUI21" s="11"/>
      <c r="BUJ21" s="11"/>
      <c r="BUK21" s="11"/>
      <c r="BUL21" s="11"/>
      <c r="BUM21" s="11"/>
      <c r="BUN21" s="11"/>
      <c r="BUO21" s="11"/>
      <c r="BUP21" s="11"/>
      <c r="BUQ21" s="11"/>
      <c r="BUR21" s="11"/>
      <c r="BUS21" s="11"/>
      <c r="BUT21" s="11"/>
      <c r="BUU21" s="11"/>
      <c r="BUV21" s="11"/>
      <c r="BUW21" s="11"/>
      <c r="BUX21" s="11"/>
      <c r="BUY21" s="11"/>
      <c r="BUZ21" s="11"/>
      <c r="BVA21" s="11"/>
      <c r="BVB21" s="11"/>
      <c r="BVC21" s="11"/>
      <c r="BVD21" s="11"/>
      <c r="BVE21" s="11"/>
      <c r="BVF21" s="11"/>
      <c r="BVG21" s="11"/>
      <c r="BVH21" s="11"/>
      <c r="BVI21" s="11"/>
      <c r="BVJ21" s="11"/>
      <c r="BVK21" s="11"/>
      <c r="BVL21" s="11"/>
      <c r="BVM21" s="11"/>
      <c r="BVN21" s="11"/>
      <c r="BVO21" s="11"/>
      <c r="BVP21" s="11"/>
      <c r="BVQ21" s="11"/>
      <c r="BVR21" s="11"/>
      <c r="BVS21" s="11"/>
      <c r="BVT21" s="11"/>
      <c r="BVU21" s="11"/>
      <c r="BVV21" s="11"/>
      <c r="BVW21" s="11"/>
      <c r="BVX21" s="11"/>
      <c r="BVY21" s="11"/>
      <c r="BVZ21" s="11"/>
      <c r="BWA21" s="11"/>
      <c r="BWB21" s="11"/>
      <c r="BWC21" s="11"/>
      <c r="BWD21" s="11"/>
      <c r="BWE21" s="11"/>
      <c r="BWF21" s="11"/>
      <c r="BWG21" s="11"/>
      <c r="BWH21" s="11"/>
      <c r="BWI21" s="11"/>
      <c r="BWJ21" s="11"/>
      <c r="BWK21" s="11"/>
      <c r="BWL21" s="11"/>
      <c r="BWM21" s="11"/>
      <c r="BWN21" s="11"/>
      <c r="BWO21" s="11"/>
      <c r="BWP21" s="11"/>
      <c r="BWQ21" s="11"/>
      <c r="BWR21" s="11"/>
      <c r="BWS21" s="11"/>
      <c r="BWT21" s="11"/>
      <c r="BWU21" s="11"/>
      <c r="BWV21" s="11"/>
      <c r="BWW21" s="11"/>
      <c r="BWX21" s="11"/>
      <c r="BWY21" s="11"/>
      <c r="BWZ21" s="11"/>
      <c r="BXA21" s="11"/>
      <c r="BXB21" s="11"/>
      <c r="BXC21" s="11"/>
      <c r="BXD21" s="11"/>
      <c r="BXE21" s="11"/>
      <c r="BXF21" s="11"/>
      <c r="BXG21" s="11"/>
      <c r="BXH21" s="11"/>
      <c r="BXI21" s="11"/>
      <c r="BXJ21" s="11"/>
      <c r="BXK21" s="11"/>
      <c r="BXL21" s="11"/>
      <c r="BXM21" s="11"/>
      <c r="BXN21" s="11"/>
      <c r="BXO21" s="11"/>
      <c r="BXP21" s="11"/>
      <c r="BXQ21" s="11"/>
      <c r="BXR21" s="11"/>
      <c r="BXS21" s="11"/>
      <c r="BXT21" s="11"/>
      <c r="BXU21" s="11"/>
      <c r="BXV21" s="11"/>
      <c r="BXW21" s="11"/>
      <c r="BXX21" s="11"/>
      <c r="BXY21" s="11"/>
      <c r="BXZ21" s="11"/>
      <c r="BYA21" s="11"/>
      <c r="BYB21" s="11"/>
      <c r="BYC21" s="11"/>
      <c r="BYD21" s="11"/>
      <c r="BYE21" s="11"/>
      <c r="BYF21" s="11"/>
      <c r="BYG21" s="11"/>
      <c r="BYH21" s="11"/>
      <c r="BYI21" s="11"/>
      <c r="BYJ21" s="11"/>
      <c r="BYK21" s="11"/>
      <c r="BYL21" s="11"/>
      <c r="BYM21" s="11"/>
      <c r="BYN21" s="11"/>
      <c r="BYO21" s="11"/>
      <c r="BYP21" s="11"/>
      <c r="BYQ21" s="11"/>
      <c r="BYR21" s="11"/>
      <c r="BYS21" s="11"/>
      <c r="BYT21" s="11"/>
      <c r="BYU21" s="11"/>
      <c r="BYV21" s="11"/>
      <c r="BYW21" s="11"/>
      <c r="BYX21" s="11"/>
      <c r="BYY21" s="11"/>
      <c r="BYZ21" s="11"/>
      <c r="BZA21" s="11"/>
      <c r="BZB21" s="11"/>
      <c r="BZC21" s="11"/>
      <c r="BZD21" s="11"/>
      <c r="BZE21" s="11"/>
      <c r="BZF21" s="11"/>
      <c r="BZG21" s="11"/>
      <c r="BZH21" s="11"/>
      <c r="BZI21" s="11"/>
      <c r="BZJ21" s="11"/>
      <c r="BZK21" s="11"/>
      <c r="BZL21" s="11"/>
      <c r="BZM21" s="11"/>
      <c r="BZN21" s="11"/>
      <c r="BZO21" s="11"/>
      <c r="BZP21" s="11"/>
      <c r="BZQ21" s="11"/>
      <c r="BZR21" s="11"/>
      <c r="BZS21" s="11"/>
      <c r="BZT21" s="11"/>
      <c r="BZU21" s="11"/>
      <c r="BZV21" s="11"/>
      <c r="BZW21" s="11"/>
      <c r="BZX21" s="11"/>
      <c r="BZY21" s="11"/>
      <c r="BZZ21" s="11"/>
      <c r="CAA21" s="11"/>
      <c r="CAB21" s="11"/>
      <c r="CAC21" s="11"/>
      <c r="CAD21" s="11"/>
      <c r="CAE21" s="11"/>
      <c r="CAF21" s="11"/>
      <c r="CAG21" s="11"/>
      <c r="CAH21" s="11"/>
      <c r="CAI21" s="11"/>
      <c r="CAJ21" s="11"/>
      <c r="CAK21" s="11"/>
      <c r="CAL21" s="11"/>
      <c r="CAM21" s="11"/>
      <c r="CAN21" s="11"/>
      <c r="CAO21" s="11"/>
      <c r="CAP21" s="11"/>
      <c r="CAQ21" s="11"/>
      <c r="CAR21" s="11"/>
      <c r="CAS21" s="11"/>
      <c r="CAT21" s="11"/>
      <c r="CAU21" s="11"/>
      <c r="CAV21" s="11"/>
      <c r="CAW21" s="11"/>
      <c r="CAX21" s="11"/>
      <c r="CAY21" s="11"/>
      <c r="CAZ21" s="11"/>
      <c r="CBA21" s="11"/>
      <c r="CBB21" s="11"/>
      <c r="CBC21" s="11"/>
      <c r="CBD21" s="11"/>
      <c r="CBE21" s="11"/>
      <c r="CBF21" s="11"/>
      <c r="CBG21" s="11"/>
      <c r="CBH21" s="11"/>
      <c r="CBI21" s="11"/>
      <c r="CBJ21" s="11"/>
      <c r="CBK21" s="11"/>
      <c r="CBL21" s="11"/>
      <c r="CBM21" s="11"/>
      <c r="CBN21" s="11"/>
      <c r="CBO21" s="11"/>
      <c r="CBP21" s="11"/>
      <c r="CBQ21" s="11"/>
      <c r="CBR21" s="11"/>
      <c r="CBS21" s="11"/>
      <c r="CBT21" s="11"/>
      <c r="CBU21" s="11"/>
      <c r="CBV21" s="11"/>
      <c r="CBW21" s="11"/>
      <c r="CBX21" s="11"/>
      <c r="CBY21" s="11"/>
      <c r="CBZ21" s="11"/>
      <c r="CCA21" s="11"/>
      <c r="CCB21" s="11"/>
      <c r="CCC21" s="11"/>
      <c r="CCD21" s="11"/>
      <c r="CCE21" s="11"/>
      <c r="CCF21" s="11"/>
      <c r="CCG21" s="11"/>
      <c r="CCH21" s="11"/>
      <c r="CCI21" s="11"/>
      <c r="CCJ21" s="11"/>
      <c r="CCK21" s="11"/>
      <c r="CCL21" s="11"/>
      <c r="CCM21" s="11"/>
      <c r="CCN21" s="11"/>
      <c r="CCO21" s="11"/>
      <c r="CCP21" s="11"/>
      <c r="CCQ21" s="11"/>
      <c r="CCR21" s="11"/>
      <c r="CCS21" s="11"/>
      <c r="CCT21" s="11"/>
      <c r="CCU21" s="11"/>
      <c r="CCV21" s="11"/>
      <c r="CCW21" s="11"/>
      <c r="CCX21" s="11"/>
      <c r="CCY21" s="11"/>
      <c r="CCZ21" s="11"/>
      <c r="CDA21" s="11"/>
      <c r="CDB21" s="11"/>
      <c r="CDC21" s="11"/>
      <c r="CDD21" s="11"/>
      <c r="CDE21" s="11"/>
      <c r="CDF21" s="11"/>
      <c r="CDG21" s="11"/>
      <c r="CDH21" s="11"/>
      <c r="CDI21" s="11"/>
      <c r="CDJ21" s="11"/>
      <c r="CDK21" s="11"/>
      <c r="CDL21" s="11"/>
      <c r="CDM21" s="11"/>
      <c r="CDN21" s="11"/>
      <c r="CDO21" s="11"/>
      <c r="CDP21" s="11"/>
      <c r="CDQ21" s="11"/>
      <c r="CDR21" s="11"/>
      <c r="CDS21" s="11"/>
      <c r="CDT21" s="11"/>
      <c r="CDU21" s="11"/>
      <c r="CDV21" s="11"/>
      <c r="CDW21" s="11"/>
      <c r="CDX21" s="11"/>
      <c r="CDY21" s="11"/>
      <c r="CDZ21" s="11"/>
      <c r="CEA21" s="11"/>
      <c r="CEB21" s="11"/>
      <c r="CEC21" s="11"/>
      <c r="CED21" s="11"/>
      <c r="CEE21" s="11"/>
      <c r="CEF21" s="11"/>
      <c r="CEG21" s="11"/>
      <c r="CEH21" s="11"/>
      <c r="CEI21" s="11"/>
      <c r="CEJ21" s="11"/>
      <c r="CEK21" s="11"/>
      <c r="CEL21" s="11"/>
      <c r="CEM21" s="11"/>
      <c r="CEN21" s="11"/>
      <c r="CEO21" s="11"/>
      <c r="CEP21" s="11"/>
      <c r="CEQ21" s="11"/>
      <c r="CER21" s="11"/>
      <c r="CES21" s="11"/>
      <c r="CET21" s="11"/>
      <c r="CEU21" s="11"/>
      <c r="CEV21" s="11"/>
      <c r="CEW21" s="11"/>
      <c r="CEX21" s="11"/>
      <c r="CEY21" s="11"/>
      <c r="CEZ21" s="11"/>
      <c r="CFA21" s="11"/>
      <c r="CFB21" s="11"/>
      <c r="CFC21" s="11"/>
      <c r="CFD21" s="11"/>
      <c r="CFE21" s="11"/>
      <c r="CFF21" s="11"/>
      <c r="CFG21" s="11"/>
      <c r="CFH21" s="11"/>
      <c r="CFI21" s="11"/>
      <c r="CFJ21" s="11"/>
      <c r="CFK21" s="11"/>
      <c r="CFL21" s="11"/>
      <c r="CFM21" s="11"/>
      <c r="CFN21" s="11"/>
      <c r="CFO21" s="11"/>
      <c r="CFP21" s="11"/>
      <c r="CFQ21" s="11"/>
      <c r="CFR21" s="11"/>
      <c r="CFS21" s="11"/>
      <c r="CFT21" s="11"/>
      <c r="CFU21" s="11"/>
      <c r="CFV21" s="11"/>
      <c r="CFW21" s="11"/>
      <c r="CFX21" s="11"/>
      <c r="CFY21" s="11"/>
      <c r="CFZ21" s="11"/>
      <c r="CGA21" s="11"/>
      <c r="CGB21" s="11"/>
      <c r="CGC21" s="11"/>
      <c r="CGD21" s="11"/>
      <c r="CGE21" s="11"/>
      <c r="CGF21" s="11"/>
      <c r="CGG21" s="11"/>
      <c r="CGH21" s="11"/>
      <c r="CGI21" s="11"/>
      <c r="CGJ21" s="11"/>
      <c r="CGK21" s="11"/>
      <c r="CGL21" s="11"/>
      <c r="CGM21" s="11"/>
      <c r="CGN21" s="11"/>
      <c r="CGO21" s="11"/>
      <c r="CGP21" s="11"/>
      <c r="CGQ21" s="11"/>
      <c r="CGR21" s="11"/>
      <c r="CGS21" s="11"/>
      <c r="CGT21" s="11"/>
      <c r="CGU21" s="11"/>
      <c r="CGV21" s="11"/>
      <c r="CGW21" s="11"/>
      <c r="CGX21" s="11"/>
      <c r="CGY21" s="11"/>
      <c r="CGZ21" s="11"/>
      <c r="CHA21" s="11"/>
      <c r="CHB21" s="11"/>
      <c r="CHC21" s="11"/>
      <c r="CHD21" s="11"/>
      <c r="CHE21" s="11"/>
      <c r="CHF21" s="11"/>
      <c r="CHG21" s="11"/>
      <c r="CHH21" s="11"/>
      <c r="CHI21" s="11"/>
      <c r="CHJ21" s="11"/>
      <c r="CHK21" s="11"/>
      <c r="CHL21" s="11"/>
      <c r="CHM21" s="11"/>
      <c r="CHN21" s="11"/>
      <c r="CHO21" s="11"/>
      <c r="CHP21" s="11"/>
      <c r="CHQ21" s="11"/>
      <c r="CHR21" s="11"/>
      <c r="CHS21" s="11"/>
      <c r="CHT21" s="11"/>
      <c r="CHU21" s="11"/>
      <c r="CHV21" s="11"/>
      <c r="CHW21" s="11"/>
      <c r="CHX21" s="11"/>
      <c r="CHY21" s="11"/>
      <c r="CHZ21" s="11"/>
      <c r="CIA21" s="11"/>
      <c r="CIB21" s="11"/>
      <c r="CIC21" s="11"/>
      <c r="CID21" s="11"/>
      <c r="CIE21" s="11"/>
      <c r="CIF21" s="11"/>
      <c r="CIG21" s="11"/>
      <c r="CIH21" s="11"/>
      <c r="CII21" s="11"/>
      <c r="CIJ21" s="11"/>
      <c r="CIK21" s="11"/>
      <c r="CIL21" s="11"/>
      <c r="CIM21" s="11"/>
      <c r="CIN21" s="11"/>
      <c r="CIO21" s="11"/>
      <c r="CIP21" s="11"/>
      <c r="CIQ21" s="11"/>
      <c r="CIR21" s="11"/>
      <c r="CIS21" s="11"/>
      <c r="CIT21" s="11"/>
      <c r="CIU21" s="11"/>
      <c r="CIV21" s="11"/>
      <c r="CIW21" s="11"/>
      <c r="CIX21" s="11"/>
      <c r="CIY21" s="11"/>
      <c r="CIZ21" s="11"/>
      <c r="CJA21" s="11"/>
      <c r="CJB21" s="11"/>
      <c r="CJC21" s="11"/>
      <c r="CJD21" s="11"/>
      <c r="CJE21" s="11"/>
      <c r="CJF21" s="11"/>
      <c r="CJG21" s="11"/>
      <c r="CJH21" s="11"/>
      <c r="CJI21" s="11"/>
      <c r="CJJ21" s="11"/>
      <c r="CJK21" s="11"/>
      <c r="CJL21" s="11"/>
      <c r="CJM21" s="11"/>
      <c r="CJN21" s="11"/>
      <c r="CJO21" s="11"/>
      <c r="CJP21" s="11"/>
      <c r="CJQ21" s="11"/>
      <c r="CJR21" s="11"/>
      <c r="CJS21" s="11"/>
      <c r="CJT21" s="11"/>
      <c r="CJU21" s="11"/>
      <c r="CJV21" s="11"/>
      <c r="CJW21" s="11"/>
      <c r="CJX21" s="11"/>
      <c r="CJY21" s="11"/>
      <c r="CJZ21" s="11"/>
      <c r="CKA21" s="11"/>
      <c r="CKB21" s="11"/>
      <c r="CKC21" s="11"/>
      <c r="CKD21" s="11"/>
      <c r="CKE21" s="11"/>
      <c r="CKF21" s="11"/>
      <c r="CKG21" s="11"/>
      <c r="CKH21" s="11"/>
      <c r="CKI21" s="11"/>
      <c r="CKJ21" s="11"/>
      <c r="CKK21" s="11"/>
      <c r="CKL21" s="11"/>
      <c r="CKM21" s="11"/>
      <c r="CKN21" s="11"/>
      <c r="CKO21" s="11"/>
      <c r="CKP21" s="11"/>
      <c r="CKQ21" s="11"/>
      <c r="CKR21" s="11"/>
      <c r="CKS21" s="11"/>
      <c r="CKT21" s="11"/>
      <c r="CKU21" s="11"/>
      <c r="CKV21" s="11"/>
      <c r="CKW21" s="11"/>
      <c r="CKX21" s="11"/>
      <c r="CKY21" s="11"/>
      <c r="CKZ21" s="11"/>
      <c r="CLA21" s="11"/>
      <c r="CLB21" s="11"/>
      <c r="CLC21" s="11"/>
      <c r="CLD21" s="11"/>
      <c r="CLE21" s="11"/>
      <c r="CLF21" s="11"/>
      <c r="CLG21" s="11"/>
      <c r="CLH21" s="11"/>
      <c r="CLI21" s="11"/>
      <c r="CLJ21" s="11"/>
      <c r="CLK21" s="11"/>
      <c r="CLL21" s="11"/>
      <c r="CLM21" s="11"/>
      <c r="CLN21" s="11"/>
      <c r="CLO21" s="11"/>
      <c r="CLP21" s="11"/>
      <c r="CLQ21" s="11"/>
      <c r="CLR21" s="11"/>
      <c r="CLS21" s="11"/>
      <c r="CLT21" s="11"/>
      <c r="CLU21" s="11"/>
      <c r="CLV21" s="11"/>
      <c r="CLW21" s="11"/>
      <c r="CLX21" s="11"/>
      <c r="CLY21" s="11"/>
      <c r="CLZ21" s="11"/>
      <c r="CMA21" s="11"/>
      <c r="CMB21" s="11"/>
      <c r="CMC21" s="11"/>
      <c r="CMD21" s="11"/>
      <c r="CME21" s="11"/>
      <c r="CMF21" s="11"/>
      <c r="CMG21" s="11"/>
      <c r="CMH21" s="11"/>
      <c r="CMI21" s="11"/>
      <c r="CMJ21" s="11"/>
      <c r="CMK21" s="11"/>
      <c r="CML21" s="11"/>
      <c r="CMM21" s="11"/>
      <c r="CMN21" s="11"/>
      <c r="CMO21" s="11"/>
      <c r="CMP21" s="11"/>
      <c r="CMQ21" s="11"/>
      <c r="CMR21" s="11"/>
      <c r="CMS21" s="11"/>
      <c r="CMT21" s="11"/>
      <c r="CMU21" s="11"/>
      <c r="CMV21" s="11"/>
      <c r="CMW21" s="11"/>
      <c r="CMX21" s="11"/>
      <c r="CMY21" s="11"/>
      <c r="CMZ21" s="11"/>
      <c r="CNA21" s="11"/>
      <c r="CNB21" s="11"/>
      <c r="CNC21" s="11"/>
      <c r="CND21" s="11"/>
      <c r="CNE21" s="11"/>
      <c r="CNF21" s="11"/>
      <c r="CNG21" s="11"/>
      <c r="CNH21" s="11"/>
      <c r="CNI21" s="11"/>
      <c r="CNJ21" s="11"/>
      <c r="CNK21" s="11"/>
      <c r="CNL21" s="11"/>
      <c r="CNM21" s="11"/>
      <c r="CNN21" s="11"/>
      <c r="CNO21" s="11"/>
      <c r="CNP21" s="11"/>
      <c r="CNQ21" s="11"/>
      <c r="CNR21" s="11"/>
      <c r="CNS21" s="11"/>
      <c r="CNT21" s="11"/>
      <c r="CNU21" s="11"/>
      <c r="CNV21" s="11"/>
      <c r="CNW21" s="11"/>
      <c r="CNX21" s="11"/>
      <c r="CNY21" s="11"/>
      <c r="CNZ21" s="11"/>
      <c r="COA21" s="11"/>
      <c r="COB21" s="11"/>
      <c r="COC21" s="11"/>
      <c r="COD21" s="11"/>
      <c r="COE21" s="11"/>
      <c r="COF21" s="11"/>
      <c r="COG21" s="11"/>
      <c r="COH21" s="11"/>
      <c r="COI21" s="11"/>
      <c r="COJ21" s="11"/>
      <c r="COK21" s="11"/>
      <c r="COL21" s="11"/>
      <c r="COM21" s="11"/>
      <c r="CON21" s="11"/>
      <c r="COO21" s="11"/>
      <c r="COP21" s="11"/>
      <c r="COQ21" s="11"/>
      <c r="COR21" s="11"/>
      <c r="COS21" s="11"/>
      <c r="COT21" s="11"/>
      <c r="COU21" s="11"/>
      <c r="COV21" s="11"/>
      <c r="COW21" s="11"/>
      <c r="COX21" s="11"/>
      <c r="COY21" s="11"/>
      <c r="COZ21" s="11"/>
      <c r="CPA21" s="11"/>
      <c r="CPB21" s="11"/>
      <c r="CPC21" s="11"/>
      <c r="CPD21" s="11"/>
      <c r="CPE21" s="11"/>
      <c r="CPF21" s="11"/>
      <c r="CPG21" s="11"/>
      <c r="CPH21" s="11"/>
      <c r="CPI21" s="11"/>
      <c r="CPJ21" s="11"/>
      <c r="CPK21" s="11"/>
      <c r="CPL21" s="11"/>
      <c r="CPM21" s="11"/>
      <c r="CPN21" s="11"/>
      <c r="CPO21" s="11"/>
      <c r="CPP21" s="11"/>
      <c r="CPQ21" s="11"/>
      <c r="CPR21" s="11"/>
      <c r="CPS21" s="11"/>
      <c r="CPT21" s="11"/>
      <c r="CPU21" s="11"/>
      <c r="CPV21" s="11"/>
      <c r="CPW21" s="11"/>
      <c r="CPX21" s="11"/>
      <c r="CPY21" s="11"/>
      <c r="CPZ21" s="11"/>
      <c r="CQA21" s="11"/>
      <c r="CQB21" s="11"/>
      <c r="CQC21" s="11"/>
      <c r="CQD21" s="11"/>
      <c r="CQE21" s="11"/>
      <c r="CQF21" s="11"/>
      <c r="CQG21" s="11"/>
      <c r="CQH21" s="11"/>
      <c r="CQI21" s="11"/>
      <c r="CQJ21" s="11"/>
      <c r="CQK21" s="11"/>
      <c r="CQL21" s="11"/>
      <c r="CQM21" s="11"/>
      <c r="CQN21" s="11"/>
      <c r="CQO21" s="11"/>
      <c r="CQP21" s="11"/>
      <c r="CQQ21" s="11"/>
      <c r="CQR21" s="11"/>
      <c r="CQS21" s="11"/>
      <c r="CQT21" s="11"/>
      <c r="CQU21" s="11"/>
      <c r="CQV21" s="11"/>
      <c r="CQW21" s="11"/>
      <c r="CQX21" s="11"/>
      <c r="CQY21" s="11"/>
      <c r="CQZ21" s="11"/>
      <c r="CRA21" s="11"/>
      <c r="CRB21" s="11"/>
      <c r="CRC21" s="11"/>
      <c r="CRD21" s="11"/>
      <c r="CRE21" s="11"/>
      <c r="CRF21" s="11"/>
      <c r="CRG21" s="11"/>
      <c r="CRH21" s="11"/>
      <c r="CRI21" s="11"/>
      <c r="CRJ21" s="11"/>
      <c r="CRK21" s="11"/>
      <c r="CRL21" s="11"/>
      <c r="CRM21" s="11"/>
      <c r="CRN21" s="11"/>
      <c r="CRO21" s="11"/>
      <c r="CRP21" s="11"/>
      <c r="CRQ21" s="11"/>
      <c r="CRR21" s="11"/>
      <c r="CRS21" s="11"/>
      <c r="CRT21" s="11"/>
      <c r="CRU21" s="11"/>
      <c r="CRV21" s="11"/>
      <c r="CRW21" s="11"/>
      <c r="CRX21" s="11"/>
      <c r="CRY21" s="11"/>
      <c r="CRZ21" s="11"/>
      <c r="CSA21" s="11"/>
      <c r="CSB21" s="11"/>
      <c r="CSC21" s="11"/>
      <c r="CSD21" s="11"/>
      <c r="CSE21" s="11"/>
      <c r="CSF21" s="11"/>
      <c r="CSG21" s="11"/>
      <c r="CSH21" s="11"/>
      <c r="CSI21" s="11"/>
      <c r="CSJ21" s="11"/>
      <c r="CSK21" s="11"/>
      <c r="CSL21" s="11"/>
      <c r="CSM21" s="11"/>
      <c r="CSN21" s="11"/>
      <c r="CSO21" s="11"/>
      <c r="CSP21" s="11"/>
      <c r="CSQ21" s="11"/>
      <c r="CSR21" s="11"/>
      <c r="CSS21" s="11"/>
      <c r="CST21" s="11"/>
      <c r="CSU21" s="11"/>
      <c r="CSV21" s="11"/>
      <c r="CSW21" s="11"/>
      <c r="CSX21" s="11"/>
      <c r="CSY21" s="11"/>
      <c r="CSZ21" s="11"/>
      <c r="CTA21" s="11"/>
      <c r="CTB21" s="11"/>
      <c r="CTC21" s="11"/>
      <c r="CTD21" s="11"/>
      <c r="CTE21" s="11"/>
      <c r="CTF21" s="11"/>
      <c r="CTG21" s="11"/>
      <c r="CTH21" s="11"/>
      <c r="CTI21" s="11"/>
      <c r="CTJ21" s="11"/>
      <c r="CTK21" s="11"/>
      <c r="CTL21" s="11"/>
      <c r="CTM21" s="11"/>
      <c r="CTN21" s="11"/>
      <c r="CTO21" s="11"/>
      <c r="CTP21" s="11"/>
      <c r="CTQ21" s="11"/>
      <c r="CTR21" s="11"/>
      <c r="CTS21" s="11"/>
      <c r="CTT21" s="11"/>
      <c r="CTU21" s="11"/>
      <c r="CTV21" s="11"/>
      <c r="CTW21" s="11"/>
      <c r="CTX21" s="11"/>
      <c r="CTY21" s="11"/>
      <c r="CTZ21" s="11"/>
      <c r="CUA21" s="11"/>
      <c r="CUB21" s="11"/>
      <c r="CUC21" s="11"/>
      <c r="CUD21" s="11"/>
      <c r="CUE21" s="11"/>
      <c r="CUF21" s="11"/>
      <c r="CUG21" s="11"/>
      <c r="CUH21" s="11"/>
      <c r="CUI21" s="11"/>
      <c r="CUJ21" s="11"/>
      <c r="CUK21" s="11"/>
      <c r="CUL21" s="11"/>
      <c r="CUM21" s="11"/>
      <c r="CUN21" s="11"/>
      <c r="CUO21" s="11"/>
      <c r="CUP21" s="11"/>
      <c r="CUQ21" s="11"/>
      <c r="CUR21" s="11"/>
      <c r="CUS21" s="11"/>
      <c r="CUT21" s="11"/>
      <c r="CUU21" s="11"/>
      <c r="CUV21" s="11"/>
      <c r="CUW21" s="11"/>
      <c r="CUX21" s="11"/>
      <c r="CUY21" s="11"/>
      <c r="CUZ21" s="11"/>
      <c r="CVA21" s="11"/>
      <c r="CVB21" s="11"/>
      <c r="CVC21" s="11"/>
      <c r="CVD21" s="11"/>
      <c r="CVE21" s="11"/>
      <c r="CVF21" s="11"/>
      <c r="CVG21" s="11"/>
      <c r="CVH21" s="11"/>
      <c r="CVI21" s="11"/>
      <c r="CVJ21" s="11"/>
      <c r="CVK21" s="11"/>
      <c r="CVL21" s="11"/>
      <c r="CVM21" s="11"/>
      <c r="CVN21" s="11"/>
      <c r="CVO21" s="11"/>
      <c r="CVP21" s="11"/>
      <c r="CVQ21" s="11"/>
      <c r="CVR21" s="11"/>
      <c r="CVS21" s="11"/>
      <c r="CVT21" s="11"/>
      <c r="CVU21" s="11"/>
      <c r="CVV21" s="11"/>
      <c r="CVW21" s="11"/>
      <c r="CVX21" s="11"/>
      <c r="CVY21" s="11"/>
      <c r="CVZ21" s="11"/>
      <c r="CWA21" s="11"/>
      <c r="CWB21" s="11"/>
      <c r="CWC21" s="11"/>
      <c r="CWD21" s="11"/>
      <c r="CWE21" s="11"/>
      <c r="CWF21" s="11"/>
      <c r="CWG21" s="11"/>
      <c r="CWH21" s="11"/>
      <c r="CWI21" s="11"/>
      <c r="CWJ21" s="11"/>
      <c r="CWK21" s="11"/>
      <c r="CWL21" s="11"/>
      <c r="CWM21" s="11"/>
      <c r="CWN21" s="11"/>
      <c r="CWO21" s="11"/>
      <c r="CWP21" s="11"/>
      <c r="CWQ21" s="11"/>
      <c r="CWR21" s="11"/>
      <c r="CWS21" s="11"/>
      <c r="CWT21" s="11"/>
      <c r="CWU21" s="11"/>
      <c r="CWV21" s="11"/>
      <c r="CWW21" s="11"/>
      <c r="CWX21" s="11"/>
      <c r="CWY21" s="11"/>
      <c r="CWZ21" s="11"/>
      <c r="CXA21" s="11"/>
      <c r="CXB21" s="11"/>
      <c r="CXC21" s="11"/>
      <c r="CXD21" s="11"/>
      <c r="CXE21" s="11"/>
      <c r="CXF21" s="11"/>
      <c r="CXG21" s="11"/>
      <c r="CXH21" s="11"/>
      <c r="CXI21" s="11"/>
      <c r="CXJ21" s="11"/>
      <c r="CXK21" s="11"/>
      <c r="CXL21" s="11"/>
      <c r="CXM21" s="11"/>
      <c r="CXN21" s="11"/>
      <c r="CXO21" s="11"/>
      <c r="CXP21" s="11"/>
      <c r="CXQ21" s="11"/>
      <c r="CXR21" s="11"/>
      <c r="CXS21" s="11"/>
      <c r="CXT21" s="11"/>
      <c r="CXU21" s="11"/>
      <c r="CXV21" s="11"/>
      <c r="CXW21" s="11"/>
      <c r="CXX21" s="11"/>
      <c r="CXY21" s="11"/>
      <c r="CXZ21" s="11"/>
      <c r="CYA21" s="11"/>
      <c r="CYB21" s="11"/>
      <c r="CYC21" s="11"/>
      <c r="CYD21" s="11"/>
      <c r="CYE21" s="11"/>
      <c r="CYF21" s="11"/>
      <c r="CYG21" s="11"/>
      <c r="CYH21" s="11"/>
      <c r="CYI21" s="11"/>
      <c r="CYJ21" s="11"/>
      <c r="CYK21" s="11"/>
      <c r="CYL21" s="11"/>
      <c r="CYM21" s="11"/>
      <c r="CYN21" s="11"/>
      <c r="CYO21" s="11"/>
      <c r="CYP21" s="11"/>
      <c r="CYQ21" s="11"/>
      <c r="CYR21" s="11"/>
      <c r="CYS21" s="11"/>
      <c r="CYT21" s="11"/>
      <c r="CYU21" s="11"/>
      <c r="CYV21" s="11"/>
      <c r="CYW21" s="11"/>
      <c r="CYX21" s="11"/>
      <c r="CYY21" s="11"/>
      <c r="CYZ21" s="11"/>
      <c r="CZA21" s="11"/>
      <c r="CZB21" s="11"/>
      <c r="CZC21" s="11"/>
      <c r="CZD21" s="11"/>
      <c r="CZE21" s="11"/>
      <c r="CZF21" s="11"/>
      <c r="CZG21" s="11"/>
      <c r="CZH21" s="11"/>
      <c r="CZI21" s="11"/>
      <c r="CZJ21" s="11"/>
      <c r="CZK21" s="11"/>
      <c r="CZL21" s="11"/>
      <c r="CZM21" s="11"/>
      <c r="CZN21" s="11"/>
      <c r="CZO21" s="11"/>
      <c r="CZP21" s="11"/>
      <c r="CZQ21" s="11"/>
      <c r="CZR21" s="11"/>
      <c r="CZS21" s="11"/>
      <c r="CZT21" s="11"/>
      <c r="CZU21" s="11"/>
      <c r="CZV21" s="11"/>
      <c r="CZW21" s="11"/>
      <c r="CZX21" s="11"/>
      <c r="CZY21" s="11"/>
      <c r="CZZ21" s="11"/>
      <c r="DAA21" s="11"/>
      <c r="DAB21" s="11"/>
      <c r="DAC21" s="11"/>
      <c r="DAD21" s="11"/>
      <c r="DAE21" s="11"/>
      <c r="DAF21" s="11"/>
      <c r="DAG21" s="11"/>
      <c r="DAH21" s="11"/>
      <c r="DAI21" s="11"/>
      <c r="DAJ21" s="11"/>
      <c r="DAK21" s="11"/>
      <c r="DAL21" s="11"/>
      <c r="DAM21" s="11"/>
      <c r="DAN21" s="11"/>
      <c r="DAO21" s="11"/>
      <c r="DAP21" s="11"/>
      <c r="DAQ21" s="11"/>
      <c r="DAR21" s="11"/>
      <c r="DAS21" s="11"/>
      <c r="DAT21" s="11"/>
      <c r="DAU21" s="11"/>
      <c r="DAV21" s="11"/>
      <c r="DAW21" s="11"/>
      <c r="DAX21" s="11"/>
      <c r="DAY21" s="11"/>
      <c r="DAZ21" s="11"/>
      <c r="DBA21" s="11"/>
      <c r="DBB21" s="11"/>
      <c r="DBC21" s="11"/>
      <c r="DBD21" s="11"/>
      <c r="DBE21" s="11"/>
      <c r="DBF21" s="11"/>
      <c r="DBG21" s="11"/>
      <c r="DBH21" s="11"/>
      <c r="DBI21" s="11"/>
      <c r="DBJ21" s="11"/>
      <c r="DBK21" s="11"/>
      <c r="DBL21" s="11"/>
      <c r="DBM21" s="11"/>
      <c r="DBN21" s="11"/>
      <c r="DBO21" s="11"/>
      <c r="DBP21" s="11"/>
      <c r="DBQ21" s="11"/>
      <c r="DBR21" s="11"/>
      <c r="DBS21" s="11"/>
      <c r="DBT21" s="11"/>
      <c r="DBU21" s="11"/>
      <c r="DBV21" s="11"/>
      <c r="DBW21" s="11"/>
      <c r="DBX21" s="11"/>
      <c r="DBY21" s="11"/>
      <c r="DBZ21" s="11"/>
      <c r="DCA21" s="11"/>
      <c r="DCB21" s="11"/>
      <c r="DCC21" s="11"/>
      <c r="DCD21" s="11"/>
      <c r="DCE21" s="11"/>
      <c r="DCF21" s="11"/>
      <c r="DCG21" s="11"/>
      <c r="DCH21" s="11"/>
      <c r="DCI21" s="11"/>
      <c r="DCJ21" s="11"/>
      <c r="DCK21" s="11"/>
      <c r="DCL21" s="11"/>
      <c r="DCM21" s="11"/>
      <c r="DCN21" s="11"/>
      <c r="DCO21" s="11"/>
      <c r="DCP21" s="11"/>
      <c r="DCQ21" s="11"/>
      <c r="DCR21" s="11"/>
      <c r="DCS21" s="11"/>
      <c r="DCT21" s="11"/>
      <c r="DCU21" s="11"/>
      <c r="DCV21" s="11"/>
      <c r="DCW21" s="11"/>
      <c r="DCX21" s="11"/>
      <c r="DCY21" s="11"/>
      <c r="DCZ21" s="11"/>
      <c r="DDA21" s="11"/>
      <c r="DDB21" s="11"/>
      <c r="DDC21" s="11"/>
      <c r="DDD21" s="11"/>
      <c r="DDE21" s="11"/>
      <c r="DDF21" s="11"/>
      <c r="DDG21" s="11"/>
      <c r="DDH21" s="11"/>
      <c r="DDI21" s="11"/>
      <c r="DDJ21" s="11"/>
      <c r="DDK21" s="11"/>
      <c r="DDL21" s="11"/>
      <c r="DDM21" s="11"/>
      <c r="DDN21" s="11"/>
      <c r="DDO21" s="11"/>
      <c r="DDP21" s="11"/>
      <c r="DDQ21" s="11"/>
      <c r="DDR21" s="11"/>
      <c r="DDS21" s="11"/>
      <c r="DDT21" s="11"/>
      <c r="DDU21" s="11"/>
      <c r="DDV21" s="11"/>
      <c r="DDW21" s="11"/>
      <c r="DDX21" s="11"/>
      <c r="DDY21" s="11"/>
      <c r="DDZ21" s="11"/>
      <c r="DEA21" s="11"/>
      <c r="DEB21" s="11"/>
      <c r="DEC21" s="11"/>
      <c r="DED21" s="11"/>
      <c r="DEE21" s="11"/>
      <c r="DEF21" s="11"/>
      <c r="DEG21" s="11"/>
      <c r="DEH21" s="11"/>
      <c r="DEI21" s="11"/>
      <c r="DEJ21" s="11"/>
      <c r="DEK21" s="11"/>
      <c r="DEL21" s="11"/>
      <c r="DEM21" s="11"/>
      <c r="DEN21" s="11"/>
      <c r="DEO21" s="11"/>
      <c r="DEP21" s="11"/>
      <c r="DEQ21" s="11"/>
      <c r="DER21" s="11"/>
      <c r="DES21" s="11"/>
      <c r="DET21" s="11"/>
      <c r="DEU21" s="11"/>
      <c r="DEV21" s="11"/>
      <c r="DEW21" s="11"/>
      <c r="DEX21" s="11"/>
      <c r="DEY21" s="11"/>
      <c r="DEZ21" s="11"/>
      <c r="DFA21" s="11"/>
      <c r="DFB21" s="11"/>
      <c r="DFC21" s="11"/>
      <c r="DFD21" s="11"/>
      <c r="DFE21" s="11"/>
      <c r="DFF21" s="11"/>
      <c r="DFG21" s="11"/>
      <c r="DFH21" s="11"/>
      <c r="DFI21" s="11"/>
      <c r="DFJ21" s="11"/>
      <c r="DFK21" s="11"/>
      <c r="DFL21" s="11"/>
      <c r="DFM21" s="11"/>
      <c r="DFN21" s="11"/>
      <c r="DFO21" s="11"/>
      <c r="DFP21" s="11"/>
      <c r="DFQ21" s="11"/>
      <c r="DFR21" s="11"/>
      <c r="DFS21" s="11"/>
      <c r="DFT21" s="11"/>
      <c r="DFU21" s="11"/>
      <c r="DFV21" s="11"/>
      <c r="DFW21" s="11"/>
      <c r="DFX21" s="11"/>
      <c r="DFY21" s="11"/>
      <c r="DFZ21" s="11"/>
      <c r="DGA21" s="11"/>
      <c r="DGB21" s="11"/>
      <c r="DGC21" s="11"/>
      <c r="DGD21" s="11"/>
      <c r="DGE21" s="11"/>
      <c r="DGF21" s="11"/>
      <c r="DGG21" s="11"/>
      <c r="DGH21" s="11"/>
      <c r="DGI21" s="11"/>
      <c r="DGJ21" s="11"/>
      <c r="DGK21" s="11"/>
      <c r="DGL21" s="11"/>
      <c r="DGM21" s="11"/>
      <c r="DGN21" s="11"/>
      <c r="DGO21" s="11"/>
      <c r="DGP21" s="11"/>
      <c r="DGQ21" s="11"/>
      <c r="DGR21" s="11"/>
      <c r="DGS21" s="11"/>
      <c r="DGT21" s="11"/>
      <c r="DGU21" s="11"/>
      <c r="DGV21" s="11"/>
      <c r="DGW21" s="11"/>
      <c r="DGX21" s="11"/>
      <c r="DGY21" s="11"/>
      <c r="DGZ21" s="11"/>
      <c r="DHA21" s="11"/>
      <c r="DHB21" s="11"/>
      <c r="DHC21" s="11"/>
      <c r="DHD21" s="11"/>
      <c r="DHE21" s="11"/>
      <c r="DHF21" s="11"/>
      <c r="DHG21" s="11"/>
      <c r="DHH21" s="11"/>
      <c r="DHI21" s="11"/>
      <c r="DHJ21" s="11"/>
      <c r="DHK21" s="11"/>
      <c r="DHL21" s="11"/>
      <c r="DHM21" s="11"/>
      <c r="DHN21" s="11"/>
      <c r="DHO21" s="11"/>
      <c r="DHP21" s="11"/>
      <c r="DHQ21" s="11"/>
      <c r="DHR21" s="11"/>
      <c r="DHS21" s="11"/>
      <c r="DHT21" s="11"/>
      <c r="DHU21" s="11"/>
      <c r="DHV21" s="11"/>
      <c r="DHW21" s="11"/>
      <c r="DHX21" s="11"/>
      <c r="DHY21" s="11"/>
      <c r="DHZ21" s="11"/>
      <c r="DIA21" s="11"/>
      <c r="DIB21" s="11"/>
      <c r="DIC21" s="11"/>
      <c r="DID21" s="11"/>
      <c r="DIE21" s="11"/>
      <c r="DIF21" s="11"/>
      <c r="DIG21" s="11"/>
      <c r="DIH21" s="11"/>
      <c r="DII21" s="11"/>
      <c r="DIJ21" s="11"/>
      <c r="DIK21" s="11"/>
      <c r="DIL21" s="11"/>
      <c r="DIM21" s="11"/>
      <c r="DIN21" s="11"/>
      <c r="DIO21" s="11"/>
      <c r="DIP21" s="11"/>
      <c r="DIQ21" s="11"/>
      <c r="DIR21" s="11"/>
      <c r="DIS21" s="11"/>
      <c r="DIT21" s="11"/>
      <c r="DIU21" s="11"/>
      <c r="DIV21" s="11"/>
      <c r="DIW21" s="11"/>
      <c r="DIX21" s="11"/>
      <c r="DIY21" s="11"/>
      <c r="DIZ21" s="11"/>
      <c r="DJA21" s="11"/>
      <c r="DJB21" s="11"/>
      <c r="DJC21" s="11"/>
      <c r="DJD21" s="11"/>
      <c r="DJE21" s="11"/>
      <c r="DJF21" s="11"/>
      <c r="DJG21" s="11"/>
      <c r="DJH21" s="11"/>
      <c r="DJI21" s="11"/>
      <c r="DJJ21" s="11"/>
      <c r="DJK21" s="11"/>
      <c r="DJL21" s="11"/>
      <c r="DJM21" s="11"/>
      <c r="DJN21" s="11"/>
      <c r="DJO21" s="11"/>
      <c r="DJP21" s="11"/>
      <c r="DJQ21" s="11"/>
      <c r="DJR21" s="11"/>
      <c r="DJS21" s="11"/>
      <c r="DJT21" s="11"/>
      <c r="DJU21" s="11"/>
      <c r="DJV21" s="11"/>
      <c r="DJW21" s="11"/>
      <c r="DJX21" s="11"/>
      <c r="DJY21" s="11"/>
      <c r="DJZ21" s="11"/>
      <c r="DKA21" s="11"/>
      <c r="DKB21" s="11"/>
      <c r="DKC21" s="11"/>
      <c r="DKD21" s="11"/>
      <c r="DKE21" s="11"/>
      <c r="DKF21" s="11"/>
      <c r="DKG21" s="11"/>
      <c r="DKH21" s="11"/>
      <c r="DKI21" s="11"/>
      <c r="DKJ21" s="11"/>
      <c r="DKK21" s="11"/>
      <c r="DKL21" s="11"/>
      <c r="DKM21" s="11"/>
      <c r="DKN21" s="11"/>
      <c r="DKO21" s="11"/>
      <c r="DKP21" s="11"/>
      <c r="DKQ21" s="11"/>
      <c r="DKR21" s="11"/>
      <c r="DKS21" s="11"/>
      <c r="DKT21" s="11"/>
      <c r="DKU21" s="11"/>
      <c r="DKV21" s="11"/>
      <c r="DKW21" s="11"/>
      <c r="DKX21" s="11"/>
      <c r="DKY21" s="11"/>
      <c r="DKZ21" s="11"/>
      <c r="DLA21" s="11"/>
      <c r="DLB21" s="11"/>
      <c r="DLC21" s="11"/>
      <c r="DLD21" s="11"/>
      <c r="DLE21" s="11"/>
      <c r="DLF21" s="11"/>
      <c r="DLG21" s="11"/>
      <c r="DLH21" s="11"/>
      <c r="DLI21" s="11"/>
      <c r="DLJ21" s="11"/>
      <c r="DLK21" s="11"/>
      <c r="DLL21" s="11"/>
      <c r="DLM21" s="11"/>
      <c r="DLN21" s="11"/>
      <c r="DLO21" s="11"/>
      <c r="DLP21" s="11"/>
      <c r="DLQ21" s="11"/>
      <c r="DLR21" s="11"/>
      <c r="DLS21" s="11"/>
      <c r="DLT21" s="11"/>
      <c r="DLU21" s="11"/>
      <c r="DLV21" s="11"/>
      <c r="DLW21" s="11"/>
      <c r="DLX21" s="11"/>
      <c r="DLY21" s="11"/>
      <c r="DLZ21" s="11"/>
      <c r="DMA21" s="11"/>
      <c r="DMB21" s="11"/>
      <c r="DMC21" s="11"/>
      <c r="DMD21" s="11"/>
      <c r="DME21" s="11"/>
      <c r="DMF21" s="11"/>
      <c r="DMG21" s="11"/>
      <c r="DMH21" s="11"/>
      <c r="DMI21" s="11"/>
      <c r="DMJ21" s="11"/>
      <c r="DMK21" s="11"/>
      <c r="DML21" s="11"/>
      <c r="DMM21" s="11"/>
      <c r="DMN21" s="11"/>
      <c r="DMO21" s="11"/>
      <c r="DMP21" s="11"/>
      <c r="DMQ21" s="11"/>
      <c r="DMR21" s="11"/>
      <c r="DMS21" s="11"/>
      <c r="DMT21" s="11"/>
      <c r="DMU21" s="11"/>
      <c r="DMV21" s="11"/>
      <c r="DMW21" s="11"/>
      <c r="DMX21" s="11"/>
      <c r="DMY21" s="11"/>
      <c r="DMZ21" s="11"/>
      <c r="DNA21" s="11"/>
      <c r="DNB21" s="11"/>
      <c r="DNC21" s="11"/>
      <c r="DND21" s="11"/>
      <c r="DNE21" s="11"/>
      <c r="DNF21" s="11"/>
      <c r="DNG21" s="11"/>
      <c r="DNH21" s="11"/>
      <c r="DNI21" s="11"/>
      <c r="DNJ21" s="11"/>
      <c r="DNK21" s="11"/>
      <c r="DNL21" s="11"/>
      <c r="DNM21" s="11"/>
      <c r="DNN21" s="11"/>
      <c r="DNO21" s="11"/>
      <c r="DNP21" s="11"/>
      <c r="DNQ21" s="11"/>
      <c r="DNR21" s="11"/>
      <c r="DNS21" s="11"/>
      <c r="DNT21" s="11"/>
      <c r="DNU21" s="11"/>
      <c r="DNV21" s="11"/>
      <c r="DNW21" s="11"/>
      <c r="DNX21" s="11"/>
      <c r="DNY21" s="11"/>
      <c r="DNZ21" s="11"/>
      <c r="DOA21" s="11"/>
      <c r="DOB21" s="11"/>
      <c r="DOC21" s="11"/>
      <c r="DOD21" s="11"/>
      <c r="DOE21" s="11"/>
      <c r="DOF21" s="11"/>
      <c r="DOG21" s="11"/>
      <c r="DOH21" s="11"/>
      <c r="DOI21" s="11"/>
      <c r="DOJ21" s="11"/>
      <c r="DOK21" s="11"/>
      <c r="DOL21" s="11"/>
      <c r="DOM21" s="11"/>
      <c r="DON21" s="11"/>
      <c r="DOO21" s="11"/>
      <c r="DOP21" s="11"/>
      <c r="DOQ21" s="11"/>
      <c r="DOR21" s="11"/>
      <c r="DOS21" s="11"/>
      <c r="DOT21" s="11"/>
      <c r="DOU21" s="11"/>
      <c r="DOV21" s="11"/>
      <c r="DOW21" s="11"/>
      <c r="DOX21" s="11"/>
      <c r="DOY21" s="11"/>
      <c r="DOZ21" s="11"/>
      <c r="DPA21" s="11"/>
      <c r="DPB21" s="11"/>
      <c r="DPC21" s="11"/>
      <c r="DPD21" s="11"/>
      <c r="DPE21" s="11"/>
      <c r="DPF21" s="11"/>
      <c r="DPG21" s="11"/>
      <c r="DPH21" s="11"/>
      <c r="DPI21" s="11"/>
      <c r="DPJ21" s="11"/>
      <c r="DPK21" s="11"/>
      <c r="DPL21" s="11"/>
      <c r="DPM21" s="11"/>
      <c r="DPN21" s="11"/>
      <c r="DPO21" s="11"/>
      <c r="DPP21" s="11"/>
      <c r="DPQ21" s="11"/>
      <c r="DPR21" s="11"/>
      <c r="DPS21" s="11"/>
      <c r="DPT21" s="11"/>
      <c r="DPU21" s="11"/>
      <c r="DPV21" s="11"/>
      <c r="DPW21" s="11"/>
      <c r="DPX21" s="11"/>
      <c r="DPY21" s="11"/>
      <c r="DPZ21" s="11"/>
      <c r="DQA21" s="11"/>
      <c r="DQB21" s="11"/>
      <c r="DQC21" s="11"/>
      <c r="DQD21" s="11"/>
      <c r="DQE21" s="11"/>
      <c r="DQF21" s="11"/>
      <c r="DQG21" s="11"/>
      <c r="DQH21" s="11"/>
      <c r="DQI21" s="11"/>
      <c r="DQJ21" s="11"/>
      <c r="DQK21" s="11"/>
      <c r="DQL21" s="11"/>
      <c r="DQM21" s="11"/>
      <c r="DQN21" s="11"/>
      <c r="DQO21" s="11"/>
      <c r="DQP21" s="11"/>
      <c r="DQQ21" s="11"/>
      <c r="DQR21" s="11"/>
      <c r="DQS21" s="11"/>
      <c r="DQT21" s="11"/>
      <c r="DQU21" s="11"/>
      <c r="DQV21" s="11"/>
      <c r="DQW21" s="11"/>
      <c r="DQX21" s="11"/>
      <c r="DQY21" s="11"/>
      <c r="DQZ21" s="11"/>
      <c r="DRA21" s="11"/>
      <c r="DRB21" s="11"/>
      <c r="DRC21" s="11"/>
      <c r="DRD21" s="11"/>
      <c r="DRE21" s="11"/>
      <c r="DRF21" s="11"/>
      <c r="DRG21" s="11"/>
      <c r="DRH21" s="11"/>
      <c r="DRI21" s="11"/>
      <c r="DRJ21" s="11"/>
      <c r="DRK21" s="11"/>
      <c r="DRL21" s="11"/>
      <c r="DRM21" s="11"/>
      <c r="DRN21" s="11"/>
      <c r="DRO21" s="11"/>
      <c r="DRP21" s="11"/>
      <c r="DRQ21" s="11"/>
      <c r="DRR21" s="11"/>
      <c r="DRS21" s="11"/>
      <c r="DRT21" s="11"/>
      <c r="DRU21" s="11"/>
      <c r="DRV21" s="11"/>
      <c r="DRW21" s="11"/>
      <c r="DRX21" s="11"/>
      <c r="DRY21" s="11"/>
      <c r="DRZ21" s="11"/>
      <c r="DSA21" s="11"/>
      <c r="DSB21" s="11"/>
      <c r="DSC21" s="11"/>
      <c r="DSD21" s="11"/>
      <c r="DSE21" s="11"/>
      <c r="DSF21" s="11"/>
      <c r="DSG21" s="11"/>
      <c r="DSH21" s="11"/>
      <c r="DSI21" s="11"/>
      <c r="DSJ21" s="11"/>
      <c r="DSK21" s="11"/>
      <c r="DSL21" s="11"/>
      <c r="DSM21" s="11"/>
      <c r="DSN21" s="11"/>
      <c r="DSO21" s="11"/>
      <c r="DSP21" s="11"/>
      <c r="DSQ21" s="11"/>
      <c r="DSR21" s="11"/>
      <c r="DSS21" s="11"/>
      <c r="DST21" s="11"/>
      <c r="DSU21" s="11"/>
      <c r="DSV21" s="11"/>
      <c r="DSW21" s="11"/>
      <c r="DSX21" s="11"/>
      <c r="DSY21" s="11"/>
      <c r="DSZ21" s="11"/>
      <c r="DTA21" s="11"/>
      <c r="DTB21" s="11"/>
      <c r="DTC21" s="11"/>
      <c r="DTD21" s="11"/>
      <c r="DTE21" s="11"/>
      <c r="DTF21" s="11"/>
      <c r="DTG21" s="11"/>
      <c r="DTH21" s="11"/>
      <c r="DTI21" s="11"/>
      <c r="DTJ21" s="11"/>
      <c r="DTK21" s="11"/>
      <c r="DTL21" s="11"/>
      <c r="DTM21" s="11"/>
      <c r="DTN21" s="11"/>
      <c r="DTO21" s="11"/>
      <c r="DTP21" s="11"/>
      <c r="DTQ21" s="11"/>
      <c r="DTR21" s="11"/>
      <c r="DTS21" s="11"/>
      <c r="DTT21" s="11"/>
      <c r="DTU21" s="11"/>
      <c r="DTV21" s="11"/>
      <c r="DTW21" s="11"/>
      <c r="DTX21" s="11"/>
      <c r="DTY21" s="11"/>
      <c r="DTZ21" s="11"/>
      <c r="DUA21" s="11"/>
      <c r="DUB21" s="11"/>
      <c r="DUC21" s="11"/>
      <c r="DUD21" s="11"/>
      <c r="DUE21" s="11"/>
      <c r="DUF21" s="11"/>
      <c r="DUG21" s="11"/>
      <c r="DUH21" s="11"/>
      <c r="DUI21" s="11"/>
      <c r="DUJ21" s="11"/>
      <c r="DUK21" s="11"/>
      <c r="DUL21" s="11"/>
      <c r="DUM21" s="11"/>
      <c r="DUN21" s="11"/>
      <c r="DUO21" s="11"/>
      <c r="DUP21" s="11"/>
      <c r="DUQ21" s="11"/>
      <c r="DUR21" s="11"/>
      <c r="DUS21" s="11"/>
      <c r="DUT21" s="11"/>
      <c r="DUU21" s="11"/>
      <c r="DUV21" s="11"/>
      <c r="DUW21" s="11"/>
      <c r="DUX21" s="11"/>
      <c r="DUY21" s="11"/>
      <c r="DUZ21" s="11"/>
      <c r="DVA21" s="11"/>
      <c r="DVB21" s="11"/>
      <c r="DVC21" s="11"/>
      <c r="DVD21" s="11"/>
      <c r="DVE21" s="11"/>
      <c r="DVF21" s="11"/>
      <c r="DVG21" s="11"/>
      <c r="DVH21" s="11"/>
      <c r="DVI21" s="11"/>
      <c r="DVJ21" s="11"/>
      <c r="DVK21" s="11"/>
      <c r="DVL21" s="11"/>
      <c r="DVM21" s="11"/>
      <c r="DVN21" s="11"/>
      <c r="DVO21" s="11"/>
      <c r="DVP21" s="11"/>
      <c r="DVQ21" s="11"/>
      <c r="DVR21" s="11"/>
      <c r="DVS21" s="11"/>
      <c r="DVT21" s="11"/>
      <c r="DVU21" s="11"/>
      <c r="DVV21" s="11"/>
      <c r="DVW21" s="11"/>
      <c r="DVX21" s="11"/>
      <c r="DVY21" s="11"/>
      <c r="DVZ21" s="11"/>
      <c r="DWA21" s="11"/>
      <c r="DWB21" s="11"/>
      <c r="DWC21" s="11"/>
      <c r="DWD21" s="11"/>
      <c r="DWE21" s="11"/>
      <c r="DWF21" s="11"/>
      <c r="DWG21" s="11"/>
      <c r="DWH21" s="11"/>
      <c r="DWI21" s="11"/>
      <c r="DWJ21" s="11"/>
      <c r="DWK21" s="11"/>
      <c r="DWL21" s="11"/>
      <c r="DWM21" s="11"/>
      <c r="DWN21" s="11"/>
      <c r="DWO21" s="11"/>
      <c r="DWP21" s="11"/>
      <c r="DWQ21" s="11"/>
      <c r="DWR21" s="11"/>
      <c r="DWS21" s="11"/>
      <c r="DWT21" s="11"/>
      <c r="DWU21" s="11"/>
      <c r="DWV21" s="11"/>
      <c r="DWW21" s="11"/>
      <c r="DWX21" s="11"/>
      <c r="DWY21" s="11"/>
      <c r="DWZ21" s="11"/>
      <c r="DXA21" s="11"/>
      <c r="DXB21" s="11"/>
      <c r="DXC21" s="11"/>
      <c r="DXD21" s="11"/>
      <c r="DXE21" s="11"/>
      <c r="DXF21" s="11"/>
      <c r="DXG21" s="11"/>
      <c r="DXH21" s="11"/>
      <c r="DXI21" s="11"/>
      <c r="DXJ21" s="11"/>
      <c r="DXK21" s="11"/>
      <c r="DXL21" s="11"/>
      <c r="DXM21" s="11"/>
      <c r="DXN21" s="11"/>
      <c r="DXO21" s="11"/>
      <c r="DXP21" s="11"/>
      <c r="DXQ21" s="11"/>
      <c r="DXR21" s="11"/>
      <c r="DXS21" s="11"/>
      <c r="DXT21" s="11"/>
      <c r="DXU21" s="11"/>
      <c r="DXV21" s="11"/>
      <c r="DXW21" s="11"/>
      <c r="DXX21" s="11"/>
      <c r="DXY21" s="11"/>
      <c r="DXZ21" s="11"/>
      <c r="DYA21" s="11"/>
      <c r="DYB21" s="11"/>
      <c r="DYC21" s="11"/>
      <c r="DYD21" s="11"/>
      <c r="DYE21" s="11"/>
      <c r="DYF21" s="11"/>
      <c r="DYG21" s="11"/>
      <c r="DYH21" s="11"/>
      <c r="DYI21" s="11"/>
      <c r="DYJ21" s="11"/>
      <c r="DYK21" s="11"/>
      <c r="DYL21" s="11"/>
      <c r="DYM21" s="11"/>
      <c r="DYN21" s="11"/>
      <c r="DYO21" s="11"/>
      <c r="DYP21" s="11"/>
      <c r="DYQ21" s="11"/>
      <c r="DYR21" s="11"/>
      <c r="DYS21" s="11"/>
      <c r="DYT21" s="11"/>
      <c r="DYU21" s="11"/>
      <c r="DYV21" s="11"/>
      <c r="DYW21" s="11"/>
      <c r="DYX21" s="11"/>
      <c r="DYY21" s="11"/>
      <c r="DYZ21" s="11"/>
      <c r="DZA21" s="11"/>
      <c r="DZB21" s="11"/>
      <c r="DZC21" s="11"/>
      <c r="DZD21" s="11"/>
      <c r="DZE21" s="11"/>
      <c r="DZF21" s="11"/>
      <c r="DZG21" s="11"/>
      <c r="DZH21" s="11"/>
      <c r="DZI21" s="11"/>
      <c r="DZJ21" s="11"/>
      <c r="DZK21" s="11"/>
      <c r="DZL21" s="11"/>
      <c r="DZM21" s="11"/>
      <c r="DZN21" s="11"/>
      <c r="DZO21" s="11"/>
      <c r="DZP21" s="11"/>
      <c r="DZQ21" s="11"/>
      <c r="DZR21" s="11"/>
      <c r="DZS21" s="11"/>
      <c r="DZT21" s="11"/>
      <c r="DZU21" s="11"/>
      <c r="DZV21" s="11"/>
      <c r="DZW21" s="11"/>
      <c r="DZX21" s="11"/>
      <c r="DZY21" s="11"/>
      <c r="DZZ21" s="11"/>
      <c r="EAA21" s="11"/>
      <c r="EAB21" s="11"/>
      <c r="EAC21" s="11"/>
      <c r="EAD21" s="11"/>
      <c r="EAE21" s="11"/>
      <c r="EAF21" s="11"/>
      <c r="EAG21" s="11"/>
      <c r="EAH21" s="11"/>
      <c r="EAI21" s="11"/>
      <c r="EAJ21" s="11"/>
      <c r="EAK21" s="11"/>
      <c r="EAL21" s="11"/>
      <c r="EAM21" s="11"/>
      <c r="EAN21" s="11"/>
      <c r="EAO21" s="11"/>
      <c r="EAP21" s="11"/>
      <c r="EAQ21" s="11"/>
      <c r="EAR21" s="11"/>
      <c r="EAS21" s="11"/>
      <c r="EAT21" s="11"/>
      <c r="EAU21" s="11"/>
      <c r="EAV21" s="11"/>
      <c r="EAW21" s="11"/>
      <c r="EAX21" s="11"/>
      <c r="EAY21" s="11"/>
      <c r="EAZ21" s="11"/>
      <c r="EBA21" s="11"/>
      <c r="EBB21" s="11"/>
      <c r="EBC21" s="11"/>
      <c r="EBD21" s="11"/>
      <c r="EBE21" s="11"/>
      <c r="EBF21" s="11"/>
      <c r="EBG21" s="11"/>
      <c r="EBH21" s="11"/>
      <c r="EBI21" s="11"/>
      <c r="EBJ21" s="11"/>
      <c r="EBK21" s="11"/>
      <c r="EBL21" s="11"/>
      <c r="EBM21" s="11"/>
      <c r="EBN21" s="11"/>
      <c r="EBO21" s="11"/>
      <c r="EBP21" s="11"/>
      <c r="EBQ21" s="11"/>
      <c r="EBR21" s="11"/>
      <c r="EBS21" s="11"/>
      <c r="EBT21" s="11"/>
      <c r="EBU21" s="11"/>
      <c r="EBV21" s="11"/>
      <c r="EBW21" s="11"/>
      <c r="EBX21" s="11"/>
      <c r="EBY21" s="11"/>
      <c r="EBZ21" s="11"/>
      <c r="ECA21" s="11"/>
      <c r="ECB21" s="11"/>
      <c r="ECC21" s="11"/>
      <c r="ECD21" s="11"/>
      <c r="ECE21" s="11"/>
      <c r="ECF21" s="11"/>
      <c r="ECG21" s="11"/>
      <c r="ECH21" s="11"/>
      <c r="ECI21" s="11"/>
      <c r="ECJ21" s="11"/>
      <c r="ECK21" s="11"/>
      <c r="ECL21" s="11"/>
      <c r="ECM21" s="11"/>
      <c r="ECN21" s="11"/>
      <c r="ECO21" s="11"/>
      <c r="ECP21" s="11"/>
      <c r="ECQ21" s="11"/>
      <c r="ECR21" s="11"/>
      <c r="ECS21" s="11"/>
      <c r="ECT21" s="11"/>
      <c r="ECU21" s="11"/>
      <c r="ECV21" s="11"/>
      <c r="ECW21" s="11"/>
      <c r="ECX21" s="11"/>
      <c r="ECY21" s="11"/>
      <c r="ECZ21" s="11"/>
      <c r="EDA21" s="11"/>
      <c r="EDB21" s="11"/>
      <c r="EDC21" s="11"/>
      <c r="EDD21" s="11"/>
      <c r="EDE21" s="11"/>
      <c r="EDF21" s="11"/>
      <c r="EDG21" s="11"/>
      <c r="EDH21" s="11"/>
      <c r="EDI21" s="11"/>
      <c r="EDJ21" s="11"/>
      <c r="EDK21" s="11"/>
      <c r="EDL21" s="11"/>
      <c r="EDM21" s="11"/>
      <c r="EDN21" s="11"/>
      <c r="EDO21" s="11"/>
      <c r="EDP21" s="11"/>
      <c r="EDQ21" s="11"/>
      <c r="EDR21" s="11"/>
      <c r="EDS21" s="11"/>
      <c r="EDT21" s="11"/>
      <c r="EDU21" s="11"/>
      <c r="EDV21" s="11"/>
      <c r="EDW21" s="11"/>
      <c r="EDX21" s="11"/>
      <c r="EDY21" s="11"/>
      <c r="EDZ21" s="11"/>
      <c r="EEA21" s="11"/>
      <c r="EEB21" s="11"/>
      <c r="EEC21" s="11"/>
      <c r="EED21" s="11"/>
      <c r="EEE21" s="11"/>
      <c r="EEF21" s="11"/>
      <c r="EEG21" s="11"/>
      <c r="EEH21" s="11"/>
      <c r="EEI21" s="11"/>
      <c r="EEJ21" s="11"/>
      <c r="EEK21" s="11"/>
      <c r="EEL21" s="11"/>
      <c r="EEM21" s="11"/>
      <c r="EEN21" s="11"/>
      <c r="EEO21" s="11"/>
      <c r="EEP21" s="11"/>
      <c r="EEQ21" s="11"/>
      <c r="EER21" s="11"/>
      <c r="EES21" s="11"/>
      <c r="EET21" s="11"/>
      <c r="EEU21" s="11"/>
      <c r="EEV21" s="11"/>
      <c r="EEW21" s="11"/>
      <c r="EEX21" s="11"/>
      <c r="EEY21" s="11"/>
      <c r="EEZ21" s="11"/>
      <c r="EFA21" s="11"/>
      <c r="EFB21" s="11"/>
      <c r="EFC21" s="11"/>
      <c r="EFD21" s="11"/>
      <c r="EFE21" s="11"/>
      <c r="EFF21" s="11"/>
      <c r="EFG21" s="11"/>
      <c r="EFH21" s="11"/>
      <c r="EFI21" s="11"/>
      <c r="EFJ21" s="11"/>
      <c r="EFK21" s="11"/>
      <c r="EFL21" s="11"/>
      <c r="EFM21" s="11"/>
      <c r="EFN21" s="11"/>
      <c r="EFO21" s="11"/>
      <c r="EFP21" s="11"/>
      <c r="EFQ21" s="11"/>
      <c r="EFR21" s="11"/>
      <c r="EFS21" s="11"/>
      <c r="EFT21" s="11"/>
      <c r="EFU21" s="11"/>
      <c r="EFV21" s="11"/>
      <c r="EFW21" s="11"/>
      <c r="EFX21" s="11"/>
      <c r="EFY21" s="11"/>
      <c r="EFZ21" s="11"/>
      <c r="EGA21" s="11"/>
      <c r="EGB21" s="11"/>
      <c r="EGC21" s="11"/>
      <c r="EGD21" s="11"/>
      <c r="EGE21" s="11"/>
      <c r="EGF21" s="11"/>
      <c r="EGG21" s="11"/>
      <c r="EGH21" s="11"/>
      <c r="EGI21" s="11"/>
      <c r="EGJ21" s="11"/>
      <c r="EGK21" s="11"/>
      <c r="EGL21" s="11"/>
      <c r="EGM21" s="11"/>
      <c r="EGN21" s="11"/>
      <c r="EGO21" s="11"/>
      <c r="EGP21" s="11"/>
      <c r="EGQ21" s="11"/>
      <c r="EGR21" s="11"/>
      <c r="EGS21" s="11"/>
      <c r="EGT21" s="11"/>
      <c r="EGU21" s="11"/>
      <c r="EGV21" s="11"/>
      <c r="EGW21" s="11"/>
      <c r="EGX21" s="11"/>
      <c r="EGY21" s="11"/>
      <c r="EGZ21" s="11"/>
      <c r="EHA21" s="11"/>
      <c r="EHB21" s="11"/>
      <c r="EHC21" s="11"/>
      <c r="EHD21" s="11"/>
      <c r="EHE21" s="11"/>
      <c r="EHF21" s="11"/>
      <c r="EHG21" s="11"/>
      <c r="EHH21" s="11"/>
      <c r="EHI21" s="11"/>
      <c r="EHJ21" s="11"/>
      <c r="EHK21" s="11"/>
      <c r="EHL21" s="11"/>
      <c r="EHM21" s="11"/>
      <c r="EHN21" s="11"/>
      <c r="EHO21" s="11"/>
      <c r="EHP21" s="11"/>
      <c r="EHQ21" s="11"/>
      <c r="EHR21" s="11"/>
      <c r="EHS21" s="11"/>
      <c r="EHT21" s="11"/>
      <c r="EHU21" s="11"/>
      <c r="EHV21" s="11"/>
      <c r="EHW21" s="11"/>
      <c r="EHX21" s="11"/>
      <c r="EHY21" s="11"/>
      <c r="EHZ21" s="11"/>
      <c r="EIA21" s="11"/>
      <c r="EIB21" s="11"/>
      <c r="EIC21" s="11"/>
      <c r="EID21" s="11"/>
      <c r="EIE21" s="11"/>
      <c r="EIF21" s="11"/>
      <c r="EIG21" s="11"/>
      <c r="EIH21" s="11"/>
      <c r="EII21" s="11"/>
      <c r="EIJ21" s="11"/>
      <c r="EIK21" s="11"/>
      <c r="EIL21" s="11"/>
      <c r="EIM21" s="11"/>
      <c r="EIN21" s="11"/>
      <c r="EIO21" s="11"/>
      <c r="EIP21" s="11"/>
      <c r="EIQ21" s="11"/>
      <c r="EIR21" s="11"/>
      <c r="EIS21" s="11"/>
      <c r="EIT21" s="11"/>
      <c r="EIU21" s="11"/>
      <c r="EIV21" s="11"/>
      <c r="EIW21" s="11"/>
      <c r="EIX21" s="11"/>
      <c r="EIY21" s="11"/>
      <c r="EIZ21" s="11"/>
      <c r="EJA21" s="11"/>
      <c r="EJB21" s="11"/>
      <c r="EJC21" s="11"/>
      <c r="EJD21" s="11"/>
      <c r="EJE21" s="11"/>
      <c r="EJF21" s="11"/>
      <c r="EJG21" s="11"/>
      <c r="EJH21" s="11"/>
      <c r="EJI21" s="11"/>
      <c r="EJJ21" s="11"/>
      <c r="EJK21" s="11"/>
      <c r="EJL21" s="11"/>
      <c r="EJM21" s="11"/>
      <c r="EJN21" s="11"/>
      <c r="EJO21" s="11"/>
      <c r="EJP21" s="11"/>
      <c r="EJQ21" s="11"/>
      <c r="EJR21" s="11"/>
      <c r="EJS21" s="11"/>
      <c r="EJT21" s="11"/>
      <c r="EJU21" s="11"/>
      <c r="EJV21" s="11"/>
      <c r="EJW21" s="11"/>
      <c r="EJX21" s="11"/>
      <c r="EJY21" s="11"/>
      <c r="EJZ21" s="11"/>
      <c r="EKA21" s="11"/>
      <c r="EKB21" s="11"/>
      <c r="EKC21" s="11"/>
      <c r="EKD21" s="11"/>
      <c r="EKE21" s="11"/>
      <c r="EKF21" s="11"/>
      <c r="EKG21" s="11"/>
      <c r="EKH21" s="11"/>
      <c r="EKI21" s="11"/>
      <c r="EKJ21" s="11"/>
      <c r="EKK21" s="11"/>
      <c r="EKL21" s="11"/>
      <c r="EKM21" s="11"/>
      <c r="EKN21" s="11"/>
      <c r="EKO21" s="11"/>
      <c r="EKP21" s="11"/>
      <c r="EKQ21" s="11"/>
      <c r="EKR21" s="11"/>
      <c r="EKS21" s="11"/>
      <c r="EKT21" s="11"/>
      <c r="EKU21" s="11"/>
      <c r="EKV21" s="11"/>
      <c r="EKW21" s="11"/>
      <c r="EKX21" s="11"/>
      <c r="EKY21" s="11"/>
      <c r="EKZ21" s="11"/>
      <c r="ELA21" s="11"/>
      <c r="ELB21" s="11"/>
      <c r="ELC21" s="11"/>
      <c r="ELD21" s="11"/>
      <c r="ELE21" s="11"/>
      <c r="ELF21" s="11"/>
      <c r="ELG21" s="11"/>
      <c r="ELH21" s="11"/>
      <c r="ELI21" s="11"/>
      <c r="ELJ21" s="11"/>
      <c r="ELK21" s="11"/>
      <c r="ELL21" s="11"/>
      <c r="ELM21" s="11"/>
      <c r="ELN21" s="11"/>
      <c r="ELO21" s="11"/>
      <c r="ELP21" s="11"/>
      <c r="ELQ21" s="11"/>
      <c r="ELR21" s="11"/>
      <c r="ELS21" s="11"/>
      <c r="ELT21" s="11"/>
      <c r="ELU21" s="11"/>
      <c r="ELV21" s="11"/>
      <c r="ELW21" s="11"/>
      <c r="ELX21" s="11"/>
      <c r="ELY21" s="11"/>
      <c r="ELZ21" s="11"/>
      <c r="EMA21" s="11"/>
      <c r="EMB21" s="11"/>
      <c r="EMC21" s="11"/>
      <c r="EMD21" s="11"/>
      <c r="EME21" s="11"/>
      <c r="EMF21" s="11"/>
      <c r="EMG21" s="11"/>
      <c r="EMH21" s="11"/>
      <c r="EMI21" s="11"/>
      <c r="EMJ21" s="11"/>
      <c r="EMK21" s="11"/>
      <c r="EML21" s="11"/>
      <c r="EMM21" s="11"/>
      <c r="EMN21" s="11"/>
      <c r="EMO21" s="11"/>
      <c r="EMP21" s="11"/>
      <c r="EMQ21" s="11"/>
      <c r="EMR21" s="11"/>
      <c r="EMS21" s="11"/>
      <c r="EMT21" s="11"/>
      <c r="EMU21" s="11"/>
      <c r="EMV21" s="11"/>
      <c r="EMW21" s="11"/>
      <c r="EMX21" s="11"/>
      <c r="EMY21" s="11"/>
      <c r="EMZ21" s="11"/>
      <c r="ENA21" s="11"/>
      <c r="ENB21" s="11"/>
      <c r="ENC21" s="11"/>
      <c r="END21" s="11"/>
      <c r="ENE21" s="11"/>
      <c r="ENF21" s="11"/>
      <c r="ENG21" s="11"/>
      <c r="ENH21" s="11"/>
      <c r="ENI21" s="11"/>
      <c r="ENJ21" s="11"/>
      <c r="ENK21" s="11"/>
      <c r="ENL21" s="11"/>
      <c r="ENM21" s="11"/>
      <c r="ENN21" s="11"/>
      <c r="ENO21" s="11"/>
      <c r="ENP21" s="11"/>
      <c r="ENQ21" s="11"/>
      <c r="ENR21" s="11"/>
      <c r="ENS21" s="11"/>
      <c r="ENT21" s="11"/>
      <c r="ENU21" s="11"/>
      <c r="ENV21" s="11"/>
      <c r="ENW21" s="11"/>
      <c r="ENX21" s="11"/>
      <c r="ENY21" s="11"/>
      <c r="ENZ21" s="11"/>
      <c r="EOA21" s="11"/>
      <c r="EOB21" s="11"/>
      <c r="EOC21" s="11"/>
      <c r="EOD21" s="11"/>
      <c r="EOE21" s="11"/>
      <c r="EOF21" s="11"/>
      <c r="EOG21" s="11"/>
      <c r="EOH21" s="11"/>
      <c r="EOI21" s="11"/>
      <c r="EOJ21" s="11"/>
      <c r="EOK21" s="11"/>
      <c r="EOL21" s="11"/>
      <c r="EOM21" s="11"/>
      <c r="EON21" s="11"/>
      <c r="EOO21" s="11"/>
      <c r="EOP21" s="11"/>
      <c r="EOQ21" s="11"/>
      <c r="EOR21" s="11"/>
      <c r="EOS21" s="11"/>
      <c r="EOT21" s="11"/>
      <c r="EOU21" s="11"/>
      <c r="EOV21" s="11"/>
      <c r="EOW21" s="11"/>
      <c r="EOX21" s="11"/>
      <c r="EOY21" s="11"/>
      <c r="EOZ21" s="11"/>
      <c r="EPA21" s="11"/>
      <c r="EPB21" s="11"/>
      <c r="EPC21" s="11"/>
      <c r="EPD21" s="11"/>
      <c r="EPE21" s="11"/>
      <c r="EPF21" s="11"/>
      <c r="EPG21" s="11"/>
      <c r="EPH21" s="11"/>
      <c r="EPI21" s="11"/>
      <c r="EPJ21" s="11"/>
      <c r="EPK21" s="11"/>
      <c r="EPL21" s="11"/>
      <c r="EPM21" s="11"/>
      <c r="EPN21" s="11"/>
      <c r="EPO21" s="11"/>
      <c r="EPP21" s="11"/>
      <c r="EPQ21" s="11"/>
      <c r="EPR21" s="11"/>
      <c r="EPS21" s="11"/>
      <c r="EPT21" s="11"/>
      <c r="EPU21" s="11"/>
      <c r="EPV21" s="11"/>
      <c r="EPW21" s="11"/>
      <c r="EPX21" s="11"/>
      <c r="EPY21" s="11"/>
      <c r="EPZ21" s="11"/>
      <c r="EQA21" s="11"/>
      <c r="EQB21" s="11"/>
      <c r="EQC21" s="11"/>
      <c r="EQD21" s="11"/>
      <c r="EQE21" s="11"/>
      <c r="EQF21" s="11"/>
      <c r="EQG21" s="11"/>
      <c r="EQH21" s="11"/>
      <c r="EQI21" s="11"/>
      <c r="EQJ21" s="11"/>
      <c r="EQK21" s="11"/>
      <c r="EQL21" s="11"/>
      <c r="EQM21" s="11"/>
      <c r="EQN21" s="11"/>
      <c r="EQO21" s="11"/>
      <c r="EQP21" s="11"/>
      <c r="EQQ21" s="11"/>
      <c r="EQR21" s="11"/>
      <c r="EQS21" s="11"/>
      <c r="EQT21" s="11"/>
      <c r="EQU21" s="11"/>
      <c r="EQV21" s="11"/>
      <c r="EQW21" s="11"/>
      <c r="EQX21" s="11"/>
      <c r="EQY21" s="11"/>
      <c r="EQZ21" s="11"/>
      <c r="ERA21" s="11"/>
      <c r="ERB21" s="11"/>
      <c r="ERC21" s="11"/>
      <c r="ERD21" s="11"/>
      <c r="ERE21" s="11"/>
      <c r="ERF21" s="11"/>
      <c r="ERG21" s="11"/>
      <c r="ERH21" s="11"/>
      <c r="ERI21" s="11"/>
      <c r="ERJ21" s="11"/>
      <c r="ERK21" s="11"/>
      <c r="ERL21" s="11"/>
      <c r="ERM21" s="11"/>
      <c r="ERN21" s="11"/>
      <c r="ERO21" s="11"/>
      <c r="ERP21" s="11"/>
      <c r="ERQ21" s="11"/>
      <c r="ERR21" s="11"/>
      <c r="ERS21" s="11"/>
      <c r="ERT21" s="11"/>
      <c r="ERU21" s="11"/>
      <c r="ERV21" s="11"/>
      <c r="ERW21" s="11"/>
      <c r="ERX21" s="11"/>
      <c r="ERY21" s="11"/>
      <c r="ERZ21" s="11"/>
      <c r="ESA21" s="11"/>
      <c r="ESB21" s="11"/>
      <c r="ESC21" s="11"/>
      <c r="ESD21" s="11"/>
      <c r="ESE21" s="11"/>
      <c r="ESF21" s="11"/>
      <c r="ESG21" s="11"/>
      <c r="ESH21" s="11"/>
      <c r="ESI21" s="11"/>
      <c r="ESJ21" s="11"/>
      <c r="ESK21" s="11"/>
      <c r="ESL21" s="11"/>
      <c r="ESM21" s="11"/>
      <c r="ESN21" s="11"/>
      <c r="ESO21" s="11"/>
      <c r="ESP21" s="11"/>
      <c r="ESQ21" s="11"/>
      <c r="ESR21" s="11"/>
      <c r="ESS21" s="11"/>
      <c r="EST21" s="11"/>
      <c r="ESU21" s="11"/>
      <c r="ESV21" s="11"/>
      <c r="ESW21" s="11"/>
      <c r="ESX21" s="11"/>
      <c r="ESY21" s="11"/>
      <c r="ESZ21" s="11"/>
      <c r="ETA21" s="11"/>
      <c r="ETB21" s="11"/>
      <c r="ETC21" s="11"/>
      <c r="ETD21" s="11"/>
      <c r="ETE21" s="11"/>
      <c r="ETF21" s="11"/>
      <c r="ETG21" s="11"/>
      <c r="ETH21" s="11"/>
      <c r="ETI21" s="11"/>
      <c r="ETJ21" s="11"/>
      <c r="ETK21" s="11"/>
      <c r="ETL21" s="11"/>
      <c r="ETM21" s="11"/>
      <c r="ETN21" s="11"/>
      <c r="ETO21" s="11"/>
      <c r="ETP21" s="11"/>
      <c r="ETQ21" s="11"/>
      <c r="ETR21" s="11"/>
      <c r="ETS21" s="11"/>
      <c r="ETT21" s="11"/>
      <c r="ETU21" s="11"/>
      <c r="ETV21" s="11"/>
      <c r="ETW21" s="11"/>
      <c r="ETX21" s="11"/>
      <c r="ETY21" s="11"/>
      <c r="ETZ21" s="11"/>
      <c r="EUA21" s="11"/>
      <c r="EUB21" s="11"/>
      <c r="EUC21" s="11"/>
      <c r="EUD21" s="11"/>
      <c r="EUE21" s="11"/>
      <c r="EUF21" s="11"/>
      <c r="EUG21" s="11"/>
      <c r="EUH21" s="11"/>
      <c r="EUI21" s="11"/>
      <c r="EUJ21" s="11"/>
      <c r="EUK21" s="11"/>
      <c r="EUL21" s="11"/>
      <c r="EUM21" s="11"/>
      <c r="EUN21" s="11"/>
      <c r="EUO21" s="11"/>
      <c r="EUP21" s="11"/>
      <c r="EUQ21" s="11"/>
      <c r="EUR21" s="11"/>
      <c r="EUS21" s="11"/>
      <c r="EUT21" s="11"/>
      <c r="EUU21" s="11"/>
      <c r="EUV21" s="11"/>
      <c r="EUW21" s="11"/>
      <c r="EUX21" s="11"/>
      <c r="EUY21" s="11"/>
      <c r="EUZ21" s="11"/>
      <c r="EVA21" s="11"/>
      <c r="EVB21" s="11"/>
      <c r="EVC21" s="11"/>
      <c r="EVD21" s="11"/>
      <c r="EVE21" s="11"/>
      <c r="EVF21" s="11"/>
      <c r="EVG21" s="11"/>
      <c r="EVH21" s="11"/>
      <c r="EVI21" s="11"/>
      <c r="EVJ21" s="11"/>
      <c r="EVK21" s="11"/>
      <c r="EVL21" s="11"/>
      <c r="EVM21" s="11"/>
      <c r="EVN21" s="11"/>
      <c r="EVO21" s="11"/>
      <c r="EVP21" s="11"/>
      <c r="EVQ21" s="11"/>
      <c r="EVR21" s="11"/>
      <c r="EVS21" s="11"/>
      <c r="EVT21" s="11"/>
      <c r="EVU21" s="11"/>
      <c r="EVV21" s="11"/>
      <c r="EVW21" s="11"/>
      <c r="EVX21" s="11"/>
      <c r="EVY21" s="11"/>
      <c r="EVZ21" s="11"/>
      <c r="EWA21" s="11"/>
      <c r="EWB21" s="11"/>
      <c r="EWC21" s="11"/>
      <c r="EWD21" s="11"/>
      <c r="EWE21" s="11"/>
      <c r="EWF21" s="11"/>
      <c r="EWG21" s="11"/>
      <c r="EWH21" s="11"/>
      <c r="EWI21" s="11"/>
      <c r="EWJ21" s="11"/>
      <c r="EWK21" s="11"/>
      <c r="EWL21" s="11"/>
      <c r="EWM21" s="11"/>
      <c r="EWN21" s="11"/>
      <c r="EWO21" s="11"/>
      <c r="EWP21" s="11"/>
      <c r="EWQ21" s="11"/>
      <c r="EWR21" s="11"/>
      <c r="EWS21" s="11"/>
      <c r="EWT21" s="11"/>
      <c r="EWU21" s="11"/>
      <c r="EWV21" s="11"/>
      <c r="EWW21" s="11"/>
      <c r="EWX21" s="11"/>
      <c r="EWY21" s="11"/>
      <c r="EWZ21" s="11"/>
      <c r="EXA21" s="11"/>
      <c r="EXB21" s="11"/>
      <c r="EXC21" s="11"/>
      <c r="EXD21" s="11"/>
      <c r="EXE21" s="11"/>
      <c r="EXF21" s="11"/>
      <c r="EXG21" s="11"/>
      <c r="EXH21" s="11"/>
      <c r="EXI21" s="11"/>
      <c r="EXJ21" s="11"/>
      <c r="EXK21" s="11"/>
      <c r="EXL21" s="11"/>
      <c r="EXM21" s="11"/>
      <c r="EXN21" s="11"/>
      <c r="EXO21" s="11"/>
      <c r="EXP21" s="11"/>
      <c r="EXQ21" s="11"/>
      <c r="EXR21" s="11"/>
      <c r="EXS21" s="11"/>
      <c r="EXT21" s="11"/>
      <c r="EXU21" s="11"/>
      <c r="EXV21" s="11"/>
      <c r="EXW21" s="11"/>
      <c r="EXX21" s="11"/>
      <c r="EXY21" s="11"/>
      <c r="EXZ21" s="11"/>
      <c r="EYA21" s="11"/>
      <c r="EYB21" s="11"/>
      <c r="EYC21" s="11"/>
      <c r="EYD21" s="11"/>
      <c r="EYE21" s="11"/>
      <c r="EYF21" s="11"/>
      <c r="EYG21" s="11"/>
      <c r="EYH21" s="11"/>
      <c r="EYI21" s="11"/>
      <c r="EYJ21" s="11"/>
      <c r="EYK21" s="11"/>
      <c r="EYL21" s="11"/>
      <c r="EYM21" s="11"/>
      <c r="EYN21" s="11"/>
      <c r="EYO21" s="11"/>
      <c r="EYP21" s="11"/>
      <c r="EYQ21" s="11"/>
      <c r="EYR21" s="11"/>
      <c r="EYS21" s="11"/>
      <c r="EYT21" s="11"/>
      <c r="EYU21" s="11"/>
      <c r="EYV21" s="11"/>
      <c r="EYW21" s="11"/>
      <c r="EYX21" s="11"/>
      <c r="EYY21" s="11"/>
      <c r="EYZ21" s="11"/>
      <c r="EZA21" s="11"/>
      <c r="EZB21" s="11"/>
      <c r="EZC21" s="11"/>
      <c r="EZD21" s="11"/>
      <c r="EZE21" s="11"/>
      <c r="EZF21" s="11"/>
      <c r="EZG21" s="11"/>
      <c r="EZH21" s="11"/>
      <c r="EZI21" s="11"/>
      <c r="EZJ21" s="11"/>
      <c r="EZK21" s="11"/>
      <c r="EZL21" s="11"/>
      <c r="EZM21" s="11"/>
      <c r="EZN21" s="11"/>
      <c r="EZO21" s="11"/>
      <c r="EZP21" s="11"/>
      <c r="EZQ21" s="11"/>
      <c r="EZR21" s="11"/>
      <c r="EZS21" s="11"/>
      <c r="EZT21" s="11"/>
      <c r="EZU21" s="11"/>
      <c r="EZV21" s="11"/>
      <c r="EZW21" s="11"/>
      <c r="EZX21" s="11"/>
      <c r="EZY21" s="11"/>
      <c r="EZZ21" s="11"/>
      <c r="FAA21" s="11"/>
      <c r="FAB21" s="11"/>
      <c r="FAC21" s="11"/>
      <c r="FAD21" s="11"/>
      <c r="FAE21" s="11"/>
      <c r="FAF21" s="11"/>
      <c r="FAG21" s="11"/>
      <c r="FAH21" s="11"/>
      <c r="FAI21" s="11"/>
      <c r="FAJ21" s="11"/>
      <c r="FAK21" s="11"/>
      <c r="FAL21" s="11"/>
      <c r="FAM21" s="11"/>
      <c r="FAN21" s="11"/>
      <c r="FAO21" s="11"/>
      <c r="FAP21" s="11"/>
      <c r="FAQ21" s="11"/>
      <c r="FAR21" s="11"/>
      <c r="FAS21" s="11"/>
      <c r="FAT21" s="11"/>
      <c r="FAU21" s="11"/>
      <c r="FAV21" s="11"/>
      <c r="FAW21" s="11"/>
      <c r="FAX21" s="11"/>
      <c r="FAY21" s="11"/>
      <c r="FAZ21" s="11"/>
      <c r="FBA21" s="11"/>
      <c r="FBB21" s="11"/>
      <c r="FBC21" s="11"/>
      <c r="FBD21" s="11"/>
      <c r="FBE21" s="11"/>
      <c r="FBF21" s="11"/>
      <c r="FBG21" s="11"/>
      <c r="FBH21" s="11"/>
      <c r="FBI21" s="11"/>
      <c r="FBJ21" s="11"/>
      <c r="FBK21" s="11"/>
      <c r="FBL21" s="11"/>
      <c r="FBM21" s="11"/>
      <c r="FBN21" s="11"/>
      <c r="FBO21" s="11"/>
      <c r="FBP21" s="11"/>
      <c r="FBQ21" s="11"/>
      <c r="FBR21" s="11"/>
      <c r="FBS21" s="11"/>
      <c r="FBT21" s="11"/>
      <c r="FBU21" s="11"/>
      <c r="FBV21" s="11"/>
      <c r="FBW21" s="11"/>
      <c r="FBX21" s="11"/>
      <c r="FBY21" s="11"/>
      <c r="FBZ21" s="11"/>
      <c r="FCA21" s="11"/>
      <c r="FCB21" s="11"/>
      <c r="FCC21" s="11"/>
      <c r="FCD21" s="11"/>
      <c r="FCE21" s="11"/>
      <c r="FCF21" s="11"/>
      <c r="FCG21" s="11"/>
      <c r="FCH21" s="11"/>
      <c r="FCI21" s="11"/>
      <c r="FCJ21" s="11"/>
      <c r="FCK21" s="11"/>
      <c r="FCL21" s="11"/>
      <c r="FCM21" s="11"/>
      <c r="FCN21" s="11"/>
      <c r="FCO21" s="11"/>
      <c r="FCP21" s="11"/>
      <c r="FCQ21" s="11"/>
      <c r="FCR21" s="11"/>
      <c r="FCS21" s="11"/>
      <c r="FCT21" s="11"/>
      <c r="FCU21" s="11"/>
      <c r="FCV21" s="11"/>
      <c r="FCW21" s="11"/>
      <c r="FCX21" s="11"/>
      <c r="FCY21" s="11"/>
      <c r="FCZ21" s="11"/>
      <c r="FDA21" s="11"/>
      <c r="FDB21" s="11"/>
      <c r="FDC21" s="11"/>
      <c r="FDD21" s="11"/>
      <c r="FDE21" s="11"/>
      <c r="FDF21" s="11"/>
      <c r="FDG21" s="11"/>
      <c r="FDH21" s="11"/>
      <c r="FDI21" s="11"/>
      <c r="FDJ21" s="11"/>
      <c r="FDK21" s="11"/>
      <c r="FDL21" s="11"/>
      <c r="FDM21" s="11"/>
      <c r="FDN21" s="11"/>
      <c r="FDO21" s="11"/>
      <c r="FDP21" s="11"/>
      <c r="FDQ21" s="11"/>
      <c r="FDR21" s="11"/>
      <c r="FDS21" s="11"/>
      <c r="FDT21" s="11"/>
      <c r="FDU21" s="11"/>
      <c r="FDV21" s="11"/>
      <c r="FDW21" s="11"/>
      <c r="FDX21" s="11"/>
      <c r="FDY21" s="11"/>
      <c r="FDZ21" s="11"/>
      <c r="FEA21" s="11"/>
      <c r="FEB21" s="11"/>
      <c r="FEC21" s="11"/>
      <c r="FED21" s="11"/>
      <c r="FEE21" s="11"/>
      <c r="FEF21" s="11"/>
      <c r="FEG21" s="11"/>
      <c r="FEH21" s="11"/>
      <c r="FEI21" s="11"/>
      <c r="FEJ21" s="11"/>
      <c r="FEK21" s="11"/>
      <c r="FEL21" s="11"/>
      <c r="FEM21" s="11"/>
      <c r="FEN21" s="11"/>
      <c r="FEO21" s="11"/>
      <c r="FEP21" s="11"/>
      <c r="FEQ21" s="11"/>
      <c r="FER21" s="11"/>
      <c r="FES21" s="11"/>
      <c r="FET21" s="11"/>
      <c r="FEU21" s="11"/>
      <c r="FEV21" s="11"/>
      <c r="FEW21" s="11"/>
      <c r="FEX21" s="11"/>
      <c r="FEY21" s="11"/>
      <c r="FEZ21" s="11"/>
      <c r="FFA21" s="11"/>
      <c r="FFB21" s="11"/>
      <c r="FFC21" s="11"/>
      <c r="FFD21" s="11"/>
      <c r="FFE21" s="11"/>
      <c r="FFF21" s="11"/>
      <c r="FFG21" s="11"/>
      <c r="FFH21" s="11"/>
      <c r="FFI21" s="11"/>
      <c r="FFJ21" s="11"/>
      <c r="FFK21" s="11"/>
      <c r="FFL21" s="11"/>
      <c r="FFM21" s="11"/>
      <c r="FFN21" s="11"/>
      <c r="FFO21" s="11"/>
      <c r="FFP21" s="11"/>
      <c r="FFQ21" s="11"/>
      <c r="FFR21" s="11"/>
      <c r="FFS21" s="11"/>
      <c r="FFT21" s="11"/>
      <c r="FFU21" s="11"/>
      <c r="FFV21" s="11"/>
      <c r="FFW21" s="11"/>
      <c r="FFX21" s="11"/>
      <c r="FFY21" s="11"/>
      <c r="FFZ21" s="11"/>
      <c r="FGA21" s="11"/>
      <c r="FGB21" s="11"/>
      <c r="FGC21" s="11"/>
      <c r="FGD21" s="11"/>
      <c r="FGE21" s="11"/>
      <c r="FGF21" s="11"/>
      <c r="FGG21" s="11"/>
      <c r="FGH21" s="11"/>
      <c r="FGI21" s="11"/>
      <c r="FGJ21" s="11"/>
      <c r="FGK21" s="11"/>
      <c r="FGL21" s="11"/>
      <c r="FGM21" s="11"/>
      <c r="FGN21" s="11"/>
      <c r="FGO21" s="11"/>
      <c r="FGP21" s="11"/>
      <c r="FGQ21" s="11"/>
      <c r="FGR21" s="11"/>
      <c r="FGS21" s="11"/>
      <c r="FGT21" s="11"/>
      <c r="FGU21" s="11"/>
      <c r="FGV21" s="11"/>
      <c r="FGW21" s="11"/>
      <c r="FGX21" s="11"/>
      <c r="FGY21" s="11"/>
      <c r="FGZ21" s="11"/>
      <c r="FHA21" s="11"/>
      <c r="FHB21" s="11"/>
      <c r="FHC21" s="11"/>
      <c r="FHD21" s="11"/>
      <c r="FHE21" s="11"/>
      <c r="FHF21" s="11"/>
      <c r="FHG21" s="11"/>
      <c r="FHH21" s="11"/>
      <c r="FHI21" s="11"/>
      <c r="FHJ21" s="11"/>
      <c r="FHK21" s="11"/>
      <c r="FHL21" s="11"/>
      <c r="FHM21" s="11"/>
      <c r="FHN21" s="11"/>
      <c r="FHO21" s="11"/>
      <c r="FHP21" s="11"/>
      <c r="FHQ21" s="11"/>
      <c r="FHR21" s="11"/>
      <c r="FHS21" s="11"/>
      <c r="FHT21" s="11"/>
      <c r="FHU21" s="11"/>
      <c r="FHV21" s="11"/>
      <c r="FHW21" s="11"/>
      <c r="FHX21" s="11"/>
      <c r="FHY21" s="11"/>
      <c r="FHZ21" s="11"/>
      <c r="FIA21" s="11"/>
      <c r="FIB21" s="11"/>
      <c r="FIC21" s="11"/>
      <c r="FID21" s="11"/>
      <c r="FIE21" s="11"/>
      <c r="FIF21" s="11"/>
      <c r="FIG21" s="11"/>
      <c r="FIH21" s="11"/>
      <c r="FII21" s="11"/>
      <c r="FIJ21" s="11"/>
      <c r="FIK21" s="11"/>
      <c r="FIL21" s="11"/>
      <c r="FIM21" s="11"/>
      <c r="FIN21" s="11"/>
      <c r="FIO21" s="11"/>
      <c r="FIP21" s="11"/>
      <c r="FIQ21" s="11"/>
      <c r="FIR21" s="11"/>
      <c r="FIS21" s="11"/>
      <c r="FIT21" s="11"/>
      <c r="FIU21" s="11"/>
      <c r="FIV21" s="11"/>
      <c r="FIW21" s="11"/>
      <c r="FIX21" s="11"/>
      <c r="FIY21" s="11"/>
      <c r="FIZ21" s="11"/>
      <c r="FJA21" s="11"/>
      <c r="FJB21" s="11"/>
      <c r="FJC21" s="11"/>
      <c r="FJD21" s="11"/>
      <c r="FJE21" s="11"/>
      <c r="FJF21" s="11"/>
      <c r="FJG21" s="11"/>
      <c r="FJH21" s="11"/>
      <c r="FJI21" s="11"/>
      <c r="FJJ21" s="11"/>
      <c r="FJK21" s="11"/>
      <c r="FJL21" s="11"/>
      <c r="FJM21" s="11"/>
      <c r="FJN21" s="11"/>
      <c r="FJO21" s="11"/>
      <c r="FJP21" s="11"/>
      <c r="FJQ21" s="11"/>
      <c r="FJR21" s="11"/>
      <c r="FJS21" s="11"/>
      <c r="FJT21" s="11"/>
      <c r="FJU21" s="11"/>
      <c r="FJV21" s="11"/>
      <c r="FJW21" s="11"/>
      <c r="FJX21" s="11"/>
      <c r="FJY21" s="11"/>
      <c r="FJZ21" s="11"/>
      <c r="FKA21" s="11"/>
      <c r="FKB21" s="11"/>
      <c r="FKC21" s="11"/>
      <c r="FKD21" s="11"/>
      <c r="FKE21" s="11"/>
      <c r="FKF21" s="11"/>
      <c r="FKG21" s="11"/>
      <c r="FKH21" s="11"/>
      <c r="FKI21" s="11"/>
      <c r="FKJ21" s="11"/>
      <c r="FKK21" s="11"/>
      <c r="FKL21" s="11"/>
      <c r="FKM21" s="11"/>
      <c r="FKN21" s="11"/>
      <c r="FKO21" s="11"/>
      <c r="FKP21" s="11"/>
      <c r="FKQ21" s="11"/>
      <c r="FKR21" s="11"/>
      <c r="FKS21" s="11"/>
      <c r="FKT21" s="11"/>
      <c r="FKU21" s="11"/>
      <c r="FKV21" s="11"/>
      <c r="FKW21" s="11"/>
      <c r="FKX21" s="11"/>
      <c r="FKY21" s="11"/>
      <c r="FKZ21" s="11"/>
      <c r="FLA21" s="11"/>
      <c r="FLB21" s="11"/>
      <c r="FLC21" s="11"/>
      <c r="FLD21" s="11"/>
      <c r="FLE21" s="11"/>
      <c r="FLF21" s="11"/>
      <c r="FLG21" s="11"/>
      <c r="FLH21" s="11"/>
      <c r="FLI21" s="11"/>
      <c r="FLJ21" s="11"/>
      <c r="FLK21" s="11"/>
      <c r="FLL21" s="11"/>
      <c r="FLM21" s="11"/>
      <c r="FLN21" s="11"/>
      <c r="FLO21" s="11"/>
      <c r="FLP21" s="11"/>
      <c r="FLQ21" s="11"/>
      <c r="FLR21" s="11"/>
      <c r="FLS21" s="11"/>
      <c r="FLT21" s="11"/>
      <c r="FLU21" s="11"/>
      <c r="FLV21" s="11"/>
      <c r="FLW21" s="11"/>
      <c r="FLX21" s="11"/>
      <c r="FLY21" s="11"/>
      <c r="FLZ21" s="11"/>
      <c r="FMA21" s="11"/>
      <c r="FMB21" s="11"/>
      <c r="FMC21" s="11"/>
      <c r="FMD21" s="11"/>
      <c r="FME21" s="11"/>
      <c r="FMF21" s="11"/>
      <c r="FMG21" s="11"/>
      <c r="FMH21" s="11"/>
      <c r="FMI21" s="11"/>
      <c r="FMJ21" s="11"/>
      <c r="FMK21" s="11"/>
      <c r="FML21" s="11"/>
      <c r="FMM21" s="11"/>
      <c r="FMN21" s="11"/>
      <c r="FMO21" s="11"/>
      <c r="FMP21" s="11"/>
      <c r="FMQ21" s="11"/>
      <c r="FMR21" s="11"/>
      <c r="FMS21" s="11"/>
      <c r="FMT21" s="11"/>
      <c r="FMU21" s="11"/>
      <c r="FMV21" s="11"/>
      <c r="FMW21" s="11"/>
      <c r="FMX21" s="11"/>
      <c r="FMY21" s="11"/>
      <c r="FMZ21" s="11"/>
      <c r="FNA21" s="11"/>
      <c r="FNB21" s="11"/>
      <c r="FNC21" s="11"/>
      <c r="FND21" s="11"/>
      <c r="FNE21" s="11"/>
      <c r="FNF21" s="11"/>
      <c r="FNG21" s="11"/>
      <c r="FNH21" s="11"/>
      <c r="FNI21" s="11"/>
      <c r="FNJ21" s="11"/>
      <c r="FNK21" s="11"/>
      <c r="FNL21" s="11"/>
      <c r="FNM21" s="11"/>
      <c r="FNN21" s="11"/>
      <c r="FNO21" s="11"/>
      <c r="FNP21" s="11"/>
      <c r="FNQ21" s="11"/>
      <c r="FNR21" s="11"/>
      <c r="FNS21" s="11"/>
      <c r="FNT21" s="11"/>
      <c r="FNU21" s="11"/>
      <c r="FNV21" s="11"/>
      <c r="FNW21" s="11"/>
      <c r="FNX21" s="11"/>
      <c r="FNY21" s="11"/>
      <c r="FNZ21" s="11"/>
      <c r="FOA21" s="11"/>
      <c r="FOB21" s="11"/>
      <c r="FOC21" s="11"/>
      <c r="FOD21" s="11"/>
      <c r="FOE21" s="11"/>
      <c r="FOF21" s="11"/>
      <c r="FOG21" s="11"/>
      <c r="FOH21" s="11"/>
      <c r="FOI21" s="11"/>
      <c r="FOJ21" s="11"/>
      <c r="FOK21" s="11"/>
      <c r="FOL21" s="11"/>
      <c r="FOM21" s="11"/>
      <c r="FON21" s="11"/>
      <c r="FOO21" s="11"/>
      <c r="FOP21" s="11"/>
      <c r="FOQ21" s="11"/>
      <c r="FOR21" s="11"/>
      <c r="FOS21" s="11"/>
      <c r="FOT21" s="11"/>
      <c r="FOU21" s="11"/>
      <c r="FOV21" s="11"/>
      <c r="FOW21" s="11"/>
      <c r="FOX21" s="11"/>
      <c r="FOY21" s="11"/>
      <c r="FOZ21" s="11"/>
      <c r="FPA21" s="11"/>
      <c r="FPB21" s="11"/>
      <c r="FPC21" s="11"/>
      <c r="FPD21" s="11"/>
      <c r="FPE21" s="11"/>
      <c r="FPF21" s="11"/>
      <c r="FPG21" s="11"/>
      <c r="FPH21" s="11"/>
      <c r="FPI21" s="11"/>
      <c r="FPJ21" s="11"/>
      <c r="FPK21" s="11"/>
      <c r="FPL21" s="11"/>
      <c r="FPM21" s="11"/>
      <c r="FPN21" s="11"/>
      <c r="FPO21" s="11"/>
      <c r="FPP21" s="11"/>
      <c r="FPQ21" s="11"/>
      <c r="FPR21" s="11"/>
      <c r="FPS21" s="11"/>
      <c r="FPT21" s="11"/>
      <c r="FPU21" s="11"/>
      <c r="FPV21" s="11"/>
      <c r="FPW21" s="11"/>
      <c r="FPX21" s="11"/>
      <c r="FPY21" s="11"/>
      <c r="FPZ21" s="11"/>
      <c r="FQA21" s="11"/>
      <c r="FQB21" s="11"/>
      <c r="FQC21" s="11"/>
      <c r="FQD21" s="11"/>
      <c r="FQE21" s="11"/>
      <c r="FQF21" s="11"/>
      <c r="FQG21" s="11"/>
      <c r="FQH21" s="11"/>
      <c r="FQI21" s="11"/>
      <c r="FQJ21" s="11"/>
      <c r="FQK21" s="11"/>
      <c r="FQL21" s="11"/>
      <c r="FQM21" s="11"/>
      <c r="FQN21" s="11"/>
      <c r="FQO21" s="11"/>
      <c r="FQP21" s="11"/>
      <c r="FQQ21" s="11"/>
      <c r="FQR21" s="11"/>
      <c r="FQS21" s="11"/>
      <c r="FQT21" s="11"/>
      <c r="FQU21" s="11"/>
      <c r="FQV21" s="11"/>
      <c r="FQW21" s="11"/>
      <c r="FQX21" s="11"/>
      <c r="FQY21" s="11"/>
      <c r="FQZ21" s="11"/>
      <c r="FRA21" s="11"/>
      <c r="FRB21" s="11"/>
      <c r="FRC21" s="11"/>
      <c r="FRD21" s="11"/>
      <c r="FRE21" s="11"/>
      <c r="FRF21" s="11"/>
      <c r="FRG21" s="11"/>
      <c r="FRH21" s="11"/>
      <c r="FRI21" s="11"/>
      <c r="FRJ21" s="11"/>
      <c r="FRK21" s="11"/>
      <c r="FRL21" s="11"/>
      <c r="FRM21" s="11"/>
      <c r="FRN21" s="11"/>
      <c r="FRO21" s="11"/>
      <c r="FRP21" s="11"/>
      <c r="FRQ21" s="11"/>
      <c r="FRR21" s="11"/>
      <c r="FRS21" s="11"/>
      <c r="FRT21" s="11"/>
      <c r="FRU21" s="11"/>
      <c r="FRV21" s="11"/>
      <c r="FRW21" s="11"/>
      <c r="FRX21" s="11"/>
      <c r="FRY21" s="11"/>
      <c r="FRZ21" s="11"/>
      <c r="FSA21" s="11"/>
      <c r="FSB21" s="11"/>
      <c r="FSC21" s="11"/>
      <c r="FSD21" s="11"/>
      <c r="FSE21" s="11"/>
      <c r="FSF21" s="11"/>
      <c r="FSG21" s="11"/>
      <c r="FSH21" s="11"/>
      <c r="FSI21" s="11"/>
      <c r="FSJ21" s="11"/>
      <c r="FSK21" s="11"/>
      <c r="FSL21" s="11"/>
      <c r="FSM21" s="11"/>
      <c r="FSN21" s="11"/>
      <c r="FSO21" s="11"/>
      <c r="FSP21" s="11"/>
      <c r="FSQ21" s="11"/>
      <c r="FSR21" s="11"/>
      <c r="FSS21" s="11"/>
      <c r="FST21" s="11"/>
      <c r="FSU21" s="11"/>
      <c r="FSV21" s="11"/>
      <c r="FSW21" s="11"/>
      <c r="FSX21" s="11"/>
      <c r="FSY21" s="11"/>
      <c r="FSZ21" s="11"/>
      <c r="FTA21" s="11"/>
      <c r="FTB21" s="11"/>
      <c r="FTC21" s="11"/>
      <c r="FTD21" s="11"/>
      <c r="FTE21" s="11"/>
      <c r="FTF21" s="11"/>
      <c r="FTG21" s="11"/>
      <c r="FTH21" s="11"/>
      <c r="FTI21" s="11"/>
      <c r="FTJ21" s="11"/>
      <c r="FTK21" s="11"/>
      <c r="FTL21" s="11"/>
      <c r="FTM21" s="11"/>
      <c r="FTN21" s="11"/>
      <c r="FTO21" s="11"/>
      <c r="FTP21" s="11"/>
      <c r="FTQ21" s="11"/>
      <c r="FTR21" s="11"/>
      <c r="FTS21" s="11"/>
      <c r="FTT21" s="11"/>
      <c r="FTU21" s="11"/>
      <c r="FTV21" s="11"/>
      <c r="FTW21" s="11"/>
      <c r="FTX21" s="11"/>
      <c r="FTY21" s="11"/>
      <c r="FTZ21" s="11"/>
      <c r="FUA21" s="11"/>
      <c r="FUB21" s="11"/>
      <c r="FUC21" s="11"/>
      <c r="FUD21" s="11"/>
      <c r="FUE21" s="11"/>
      <c r="FUF21" s="11"/>
      <c r="FUG21" s="11"/>
      <c r="FUH21" s="11"/>
      <c r="FUI21" s="11"/>
      <c r="FUJ21" s="11"/>
      <c r="FUK21" s="11"/>
      <c r="FUL21" s="11"/>
      <c r="FUM21" s="11"/>
      <c r="FUN21" s="11"/>
      <c r="FUO21" s="11"/>
      <c r="FUP21" s="11"/>
      <c r="FUQ21" s="11"/>
      <c r="FUR21" s="11"/>
      <c r="FUS21" s="11"/>
      <c r="FUT21" s="11"/>
      <c r="FUU21" s="11"/>
      <c r="FUV21" s="11"/>
      <c r="FUW21" s="11"/>
      <c r="FUX21" s="11"/>
      <c r="FUY21" s="11"/>
      <c r="FUZ21" s="11"/>
      <c r="FVA21" s="11"/>
      <c r="FVB21" s="11"/>
      <c r="FVC21" s="11"/>
      <c r="FVD21" s="11"/>
      <c r="FVE21" s="11"/>
      <c r="FVF21" s="11"/>
      <c r="FVG21" s="11"/>
      <c r="FVH21" s="11"/>
      <c r="FVI21" s="11"/>
      <c r="FVJ21" s="11"/>
      <c r="FVK21" s="11"/>
      <c r="FVL21" s="11"/>
      <c r="FVM21" s="11"/>
      <c r="FVN21" s="11"/>
      <c r="FVO21" s="11"/>
      <c r="FVP21" s="11"/>
      <c r="FVQ21" s="11"/>
      <c r="FVR21" s="11"/>
      <c r="FVS21" s="11"/>
      <c r="FVT21" s="11"/>
      <c r="FVU21" s="11"/>
      <c r="FVV21" s="11"/>
      <c r="FVW21" s="11"/>
      <c r="FVX21" s="11"/>
      <c r="FVY21" s="11"/>
      <c r="FVZ21" s="11"/>
      <c r="FWA21" s="11"/>
      <c r="FWB21" s="11"/>
      <c r="FWC21" s="11"/>
      <c r="FWD21" s="11"/>
      <c r="FWE21" s="11"/>
      <c r="FWF21" s="11"/>
      <c r="FWG21" s="11"/>
      <c r="FWH21" s="11"/>
      <c r="FWI21" s="11"/>
      <c r="FWJ21" s="11"/>
      <c r="FWK21" s="11"/>
      <c r="FWL21" s="11"/>
      <c r="FWM21" s="11"/>
      <c r="FWN21" s="11"/>
      <c r="FWO21" s="11"/>
      <c r="FWP21" s="11"/>
      <c r="FWQ21" s="11"/>
      <c r="FWR21" s="11"/>
      <c r="FWS21" s="11"/>
      <c r="FWT21" s="11"/>
      <c r="FWU21" s="11"/>
      <c r="FWV21" s="11"/>
      <c r="FWW21" s="11"/>
      <c r="FWX21" s="11"/>
      <c r="FWY21" s="11"/>
      <c r="FWZ21" s="11"/>
      <c r="FXA21" s="11"/>
      <c r="FXB21" s="11"/>
      <c r="FXC21" s="11"/>
      <c r="FXD21" s="11"/>
      <c r="FXE21" s="11"/>
      <c r="FXF21" s="11"/>
      <c r="FXG21" s="11"/>
      <c r="FXH21" s="11"/>
      <c r="FXI21" s="11"/>
      <c r="FXJ21" s="11"/>
      <c r="FXK21" s="11"/>
      <c r="FXL21" s="11"/>
      <c r="FXM21" s="11"/>
      <c r="FXN21" s="11"/>
      <c r="FXO21" s="11"/>
      <c r="FXP21" s="11"/>
      <c r="FXQ21" s="11"/>
      <c r="FXR21" s="11"/>
      <c r="FXS21" s="11"/>
      <c r="FXT21" s="11"/>
      <c r="FXU21" s="11"/>
      <c r="FXV21" s="11"/>
      <c r="FXW21" s="11"/>
      <c r="FXX21" s="11"/>
      <c r="FXY21" s="11"/>
      <c r="FXZ21" s="11"/>
      <c r="FYA21" s="11"/>
      <c r="FYB21" s="11"/>
      <c r="FYC21" s="11"/>
      <c r="FYD21" s="11"/>
      <c r="FYE21" s="11"/>
      <c r="FYF21" s="11"/>
      <c r="FYG21" s="11"/>
      <c r="FYH21" s="11"/>
      <c r="FYI21" s="11"/>
      <c r="FYJ21" s="11"/>
      <c r="FYK21" s="11"/>
      <c r="FYL21" s="11"/>
      <c r="FYM21" s="11"/>
      <c r="FYN21" s="11"/>
      <c r="FYO21" s="11"/>
      <c r="FYP21" s="11"/>
      <c r="FYQ21" s="11"/>
      <c r="FYR21" s="11"/>
      <c r="FYS21" s="11"/>
      <c r="FYT21" s="11"/>
      <c r="FYU21" s="11"/>
      <c r="FYV21" s="11"/>
      <c r="FYW21" s="11"/>
      <c r="FYX21" s="11"/>
      <c r="FYY21" s="11"/>
      <c r="FYZ21" s="11"/>
      <c r="FZA21" s="11"/>
      <c r="FZB21" s="11"/>
      <c r="FZC21" s="11"/>
      <c r="FZD21" s="11"/>
      <c r="FZE21" s="11"/>
      <c r="FZF21" s="11"/>
      <c r="FZG21" s="11"/>
      <c r="FZH21" s="11"/>
      <c r="FZI21" s="11"/>
      <c r="FZJ21" s="11"/>
      <c r="FZK21" s="11"/>
      <c r="FZL21" s="11"/>
      <c r="FZM21" s="11"/>
      <c r="FZN21" s="11"/>
      <c r="FZO21" s="11"/>
      <c r="FZP21" s="11"/>
      <c r="FZQ21" s="11"/>
      <c r="FZR21" s="11"/>
      <c r="FZS21" s="11"/>
      <c r="FZT21" s="11"/>
      <c r="FZU21" s="11"/>
      <c r="FZV21" s="11"/>
      <c r="FZW21" s="11"/>
      <c r="FZX21" s="11"/>
      <c r="FZY21" s="11"/>
      <c r="FZZ21" s="11"/>
      <c r="GAA21" s="11"/>
      <c r="GAB21" s="11"/>
      <c r="GAC21" s="11"/>
      <c r="GAD21" s="11"/>
      <c r="GAE21" s="11"/>
      <c r="GAF21" s="11"/>
      <c r="GAG21" s="11"/>
      <c r="GAH21" s="11"/>
      <c r="GAI21" s="11"/>
      <c r="GAJ21" s="11"/>
      <c r="GAK21" s="11"/>
      <c r="GAL21" s="11"/>
      <c r="GAM21" s="11"/>
      <c r="GAN21" s="11"/>
      <c r="GAO21" s="11"/>
      <c r="GAP21" s="11"/>
      <c r="GAQ21" s="11"/>
      <c r="GAR21" s="11"/>
      <c r="GAS21" s="11"/>
      <c r="GAT21" s="11"/>
      <c r="GAU21" s="11"/>
      <c r="GAV21" s="11"/>
      <c r="GAW21" s="11"/>
      <c r="GAX21" s="11"/>
      <c r="GAY21" s="11"/>
      <c r="GAZ21" s="11"/>
      <c r="GBA21" s="11"/>
      <c r="GBB21" s="11"/>
      <c r="GBC21" s="11"/>
      <c r="GBD21" s="11"/>
      <c r="GBE21" s="11"/>
      <c r="GBF21" s="11"/>
      <c r="GBG21" s="11"/>
      <c r="GBH21" s="11"/>
      <c r="GBI21" s="11"/>
      <c r="GBJ21" s="11"/>
      <c r="GBK21" s="11"/>
      <c r="GBL21" s="11"/>
      <c r="GBM21" s="11"/>
      <c r="GBN21" s="11"/>
      <c r="GBO21" s="11"/>
      <c r="GBP21" s="11"/>
      <c r="GBQ21" s="11"/>
      <c r="GBR21" s="11"/>
      <c r="GBS21" s="11"/>
      <c r="GBT21" s="11"/>
      <c r="GBU21" s="11"/>
      <c r="GBV21" s="11"/>
      <c r="GBW21" s="11"/>
      <c r="GBX21" s="11"/>
      <c r="GBY21" s="11"/>
      <c r="GBZ21" s="11"/>
      <c r="GCA21" s="11"/>
      <c r="GCB21" s="11"/>
      <c r="GCC21" s="11"/>
      <c r="GCD21" s="11"/>
      <c r="GCE21" s="11"/>
      <c r="GCF21" s="11"/>
      <c r="GCG21" s="11"/>
      <c r="GCH21" s="11"/>
      <c r="GCI21" s="11"/>
      <c r="GCJ21" s="11"/>
      <c r="GCK21" s="11"/>
      <c r="GCL21" s="11"/>
      <c r="GCM21" s="11"/>
      <c r="GCN21" s="11"/>
      <c r="GCO21" s="11"/>
      <c r="GCP21" s="11"/>
      <c r="GCQ21" s="11"/>
      <c r="GCR21" s="11"/>
      <c r="GCS21" s="11"/>
      <c r="GCT21" s="11"/>
      <c r="GCU21" s="11"/>
      <c r="GCV21" s="11"/>
      <c r="GCW21" s="11"/>
      <c r="GCX21" s="11"/>
      <c r="GCY21" s="11"/>
      <c r="GCZ21" s="11"/>
      <c r="GDA21" s="11"/>
      <c r="GDB21" s="11"/>
      <c r="GDC21" s="11"/>
      <c r="GDD21" s="11"/>
      <c r="GDE21" s="11"/>
      <c r="GDF21" s="11"/>
      <c r="GDG21" s="11"/>
      <c r="GDH21" s="11"/>
      <c r="GDI21" s="11"/>
      <c r="GDJ21" s="11"/>
      <c r="GDK21" s="11"/>
      <c r="GDL21" s="11"/>
      <c r="GDM21" s="11"/>
      <c r="GDN21" s="11"/>
      <c r="GDO21" s="11"/>
      <c r="GDP21" s="11"/>
      <c r="GDQ21" s="11"/>
      <c r="GDR21" s="11"/>
      <c r="GDS21" s="11"/>
      <c r="GDT21" s="11"/>
      <c r="GDU21" s="11"/>
      <c r="GDV21" s="11"/>
      <c r="GDW21" s="11"/>
      <c r="GDX21" s="11"/>
      <c r="GDY21" s="11"/>
      <c r="GDZ21" s="11"/>
      <c r="GEA21" s="11"/>
      <c r="GEB21" s="11"/>
      <c r="GEC21" s="11"/>
      <c r="GED21" s="11"/>
      <c r="GEE21" s="11"/>
      <c r="GEF21" s="11"/>
      <c r="GEG21" s="11"/>
      <c r="GEH21" s="11"/>
      <c r="GEI21" s="11"/>
      <c r="GEJ21" s="11"/>
      <c r="GEK21" s="11"/>
      <c r="GEL21" s="11"/>
      <c r="GEM21" s="11"/>
      <c r="GEN21" s="11"/>
      <c r="GEO21" s="11"/>
      <c r="GEP21" s="11"/>
      <c r="GEQ21" s="11"/>
      <c r="GER21" s="11"/>
      <c r="GES21" s="11"/>
      <c r="GET21" s="11"/>
      <c r="GEU21" s="11"/>
      <c r="GEV21" s="11"/>
      <c r="GEW21" s="11"/>
      <c r="GEX21" s="11"/>
      <c r="GEY21" s="11"/>
      <c r="GEZ21" s="11"/>
      <c r="GFA21" s="11"/>
      <c r="GFB21" s="11"/>
      <c r="GFC21" s="11"/>
      <c r="GFD21" s="11"/>
      <c r="GFE21" s="11"/>
      <c r="GFF21" s="11"/>
      <c r="GFG21" s="11"/>
      <c r="GFH21" s="11"/>
      <c r="GFI21" s="11"/>
      <c r="GFJ21" s="11"/>
      <c r="GFK21" s="11"/>
      <c r="GFL21" s="11"/>
      <c r="GFM21" s="11"/>
      <c r="GFN21" s="11"/>
      <c r="GFO21" s="11"/>
      <c r="GFP21" s="11"/>
      <c r="GFQ21" s="11"/>
      <c r="GFR21" s="11"/>
      <c r="GFS21" s="11"/>
      <c r="GFT21" s="11"/>
      <c r="GFU21" s="11"/>
      <c r="GFV21" s="11"/>
      <c r="GFW21" s="11"/>
      <c r="GFX21" s="11"/>
      <c r="GFY21" s="11"/>
      <c r="GFZ21" s="11"/>
      <c r="GGA21" s="11"/>
      <c r="GGB21" s="11"/>
      <c r="GGC21" s="11"/>
      <c r="GGD21" s="11"/>
      <c r="GGE21" s="11"/>
      <c r="GGF21" s="11"/>
      <c r="GGG21" s="11"/>
      <c r="GGH21" s="11"/>
      <c r="GGI21" s="11"/>
      <c r="GGJ21" s="11"/>
      <c r="GGK21" s="11"/>
      <c r="GGL21" s="11"/>
      <c r="GGM21" s="11"/>
      <c r="GGN21" s="11"/>
      <c r="GGO21" s="11"/>
      <c r="GGP21" s="11"/>
      <c r="GGQ21" s="11"/>
      <c r="GGR21" s="11"/>
      <c r="GGS21" s="11"/>
      <c r="GGT21" s="11"/>
      <c r="GGU21" s="11"/>
      <c r="GGV21" s="11"/>
      <c r="GGW21" s="11"/>
      <c r="GGX21" s="11"/>
      <c r="GGY21" s="11"/>
      <c r="GGZ21" s="11"/>
      <c r="GHA21" s="11"/>
      <c r="GHB21" s="11"/>
      <c r="GHC21" s="11"/>
      <c r="GHD21" s="11"/>
      <c r="GHE21" s="11"/>
      <c r="GHF21" s="11"/>
      <c r="GHG21" s="11"/>
      <c r="GHH21" s="11"/>
      <c r="GHI21" s="11"/>
      <c r="GHJ21" s="11"/>
      <c r="GHK21" s="11"/>
      <c r="GHL21" s="11"/>
      <c r="GHM21" s="11"/>
      <c r="GHN21" s="11"/>
      <c r="GHO21" s="11"/>
      <c r="GHP21" s="11"/>
      <c r="GHQ21" s="11"/>
      <c r="GHR21" s="11"/>
      <c r="GHS21" s="11"/>
      <c r="GHT21" s="11"/>
      <c r="GHU21" s="11"/>
      <c r="GHV21" s="11"/>
      <c r="GHW21" s="11"/>
      <c r="GHX21" s="11"/>
      <c r="GHY21" s="11"/>
      <c r="GHZ21" s="11"/>
      <c r="GIA21" s="11"/>
      <c r="GIB21" s="11"/>
      <c r="GIC21" s="11"/>
      <c r="GID21" s="11"/>
      <c r="GIE21" s="11"/>
      <c r="GIF21" s="11"/>
      <c r="GIG21" s="11"/>
      <c r="GIH21" s="11"/>
      <c r="GII21" s="11"/>
      <c r="GIJ21" s="11"/>
      <c r="GIK21" s="11"/>
      <c r="GIL21" s="11"/>
      <c r="GIM21" s="11"/>
      <c r="GIN21" s="11"/>
      <c r="GIO21" s="11"/>
      <c r="GIP21" s="11"/>
      <c r="GIQ21" s="11"/>
      <c r="GIR21" s="11"/>
      <c r="GIS21" s="11"/>
      <c r="GIT21" s="11"/>
      <c r="GIU21" s="11"/>
      <c r="GIV21" s="11"/>
      <c r="GIW21" s="11"/>
      <c r="GIX21" s="11"/>
      <c r="GIY21" s="11"/>
      <c r="GIZ21" s="11"/>
      <c r="GJA21" s="11"/>
      <c r="GJB21" s="11"/>
      <c r="GJC21" s="11"/>
      <c r="GJD21" s="11"/>
      <c r="GJE21" s="11"/>
      <c r="GJF21" s="11"/>
      <c r="GJG21" s="11"/>
      <c r="GJH21" s="11"/>
      <c r="GJI21" s="11"/>
      <c r="GJJ21" s="11"/>
      <c r="GJK21" s="11"/>
      <c r="GJL21" s="11"/>
      <c r="GJM21" s="11"/>
      <c r="GJN21" s="11"/>
      <c r="GJO21" s="11"/>
      <c r="GJP21" s="11"/>
      <c r="GJQ21" s="11"/>
      <c r="GJR21" s="11"/>
      <c r="GJS21" s="11"/>
      <c r="GJT21" s="11"/>
      <c r="GJU21" s="11"/>
      <c r="GJV21" s="11"/>
      <c r="GJW21" s="11"/>
      <c r="GJX21" s="11"/>
      <c r="GJY21" s="11"/>
      <c r="GJZ21" s="11"/>
      <c r="GKA21" s="11"/>
      <c r="GKB21" s="11"/>
      <c r="GKC21" s="11"/>
      <c r="GKD21" s="11"/>
      <c r="GKE21" s="11"/>
      <c r="GKF21" s="11"/>
      <c r="GKG21" s="11"/>
      <c r="GKH21" s="11"/>
      <c r="GKI21" s="11"/>
      <c r="GKJ21" s="11"/>
      <c r="GKK21" s="11"/>
      <c r="GKL21" s="11"/>
      <c r="GKM21" s="11"/>
      <c r="GKN21" s="11"/>
      <c r="GKO21" s="11"/>
      <c r="GKP21" s="11"/>
      <c r="GKQ21" s="11"/>
      <c r="GKR21" s="11"/>
      <c r="GKS21" s="11"/>
      <c r="GKT21" s="11"/>
      <c r="GKU21" s="11"/>
      <c r="GKV21" s="11"/>
      <c r="GKW21" s="11"/>
      <c r="GKX21" s="11"/>
      <c r="GKY21" s="11"/>
      <c r="GKZ21" s="11"/>
      <c r="GLA21" s="11"/>
      <c r="GLB21" s="11"/>
      <c r="GLC21" s="11"/>
      <c r="GLD21" s="11"/>
      <c r="GLE21" s="11"/>
      <c r="GLF21" s="11"/>
      <c r="GLG21" s="11"/>
      <c r="GLH21" s="11"/>
      <c r="GLI21" s="11"/>
      <c r="GLJ21" s="11"/>
      <c r="GLK21" s="11"/>
      <c r="GLL21" s="11"/>
      <c r="GLM21" s="11"/>
      <c r="GLN21" s="11"/>
      <c r="GLO21" s="11"/>
      <c r="GLP21" s="11"/>
      <c r="GLQ21" s="11"/>
      <c r="GLR21" s="11"/>
      <c r="GLS21" s="11"/>
      <c r="GLT21" s="11"/>
      <c r="GLU21" s="11"/>
      <c r="GLV21" s="11"/>
      <c r="GLW21" s="11"/>
      <c r="GLX21" s="11"/>
      <c r="GLY21" s="11"/>
      <c r="GLZ21" s="11"/>
      <c r="GMA21" s="11"/>
      <c r="GMB21" s="11"/>
      <c r="GMC21" s="11"/>
      <c r="GMD21" s="11"/>
      <c r="GME21" s="11"/>
      <c r="GMF21" s="11"/>
      <c r="GMG21" s="11"/>
      <c r="GMH21" s="11"/>
      <c r="GMI21" s="11"/>
      <c r="GMJ21" s="11"/>
      <c r="GMK21" s="11"/>
      <c r="GML21" s="11"/>
      <c r="GMM21" s="11"/>
      <c r="GMN21" s="11"/>
      <c r="GMO21" s="11"/>
      <c r="GMP21" s="11"/>
      <c r="GMQ21" s="11"/>
      <c r="GMR21" s="11"/>
      <c r="GMS21" s="11"/>
      <c r="GMT21" s="11"/>
      <c r="GMU21" s="11"/>
      <c r="GMV21" s="11"/>
      <c r="GMW21" s="11"/>
      <c r="GMX21" s="11"/>
      <c r="GMY21" s="11"/>
      <c r="GMZ21" s="11"/>
      <c r="GNA21" s="11"/>
      <c r="GNB21" s="11"/>
      <c r="GNC21" s="11"/>
      <c r="GND21" s="11"/>
      <c r="GNE21" s="11"/>
      <c r="GNF21" s="11"/>
      <c r="GNG21" s="11"/>
      <c r="GNH21" s="11"/>
      <c r="GNI21" s="11"/>
      <c r="GNJ21" s="11"/>
      <c r="GNK21" s="11"/>
      <c r="GNL21" s="11"/>
      <c r="GNM21" s="11"/>
      <c r="GNN21" s="11"/>
      <c r="GNO21" s="11"/>
      <c r="GNP21" s="11"/>
      <c r="GNQ21" s="11"/>
      <c r="GNR21" s="11"/>
      <c r="GNS21" s="11"/>
      <c r="GNT21" s="11"/>
      <c r="GNU21" s="11"/>
      <c r="GNV21" s="11"/>
      <c r="GNW21" s="11"/>
      <c r="GNX21" s="11"/>
      <c r="GNY21" s="11"/>
      <c r="GNZ21" s="11"/>
      <c r="GOA21" s="11"/>
      <c r="GOB21" s="11"/>
      <c r="GOC21" s="11"/>
      <c r="GOD21" s="11"/>
      <c r="GOE21" s="11"/>
      <c r="GOF21" s="11"/>
      <c r="GOG21" s="11"/>
      <c r="GOH21" s="11"/>
      <c r="GOI21" s="11"/>
      <c r="GOJ21" s="11"/>
      <c r="GOK21" s="11"/>
      <c r="GOL21" s="11"/>
      <c r="GOM21" s="11"/>
      <c r="GON21" s="11"/>
      <c r="GOO21" s="11"/>
      <c r="GOP21" s="11"/>
      <c r="GOQ21" s="11"/>
      <c r="GOR21" s="11"/>
      <c r="GOS21" s="11"/>
      <c r="GOT21" s="11"/>
      <c r="GOU21" s="11"/>
      <c r="GOV21" s="11"/>
      <c r="GOW21" s="11"/>
      <c r="GOX21" s="11"/>
      <c r="GOY21" s="11"/>
      <c r="GOZ21" s="11"/>
      <c r="GPA21" s="11"/>
      <c r="GPB21" s="11"/>
      <c r="GPC21" s="11"/>
      <c r="GPD21" s="11"/>
      <c r="GPE21" s="11"/>
      <c r="GPF21" s="11"/>
      <c r="GPG21" s="11"/>
      <c r="GPH21" s="11"/>
      <c r="GPI21" s="11"/>
      <c r="GPJ21" s="11"/>
      <c r="GPK21" s="11"/>
      <c r="GPL21" s="11"/>
      <c r="GPM21" s="11"/>
      <c r="GPN21" s="11"/>
      <c r="GPO21" s="11"/>
      <c r="GPP21" s="11"/>
      <c r="GPQ21" s="11"/>
      <c r="GPR21" s="11"/>
      <c r="GPS21" s="11"/>
      <c r="GPT21" s="11"/>
      <c r="GPU21" s="11"/>
      <c r="GPV21" s="11"/>
      <c r="GPW21" s="11"/>
      <c r="GPX21" s="11"/>
      <c r="GPY21" s="11"/>
      <c r="GPZ21" s="11"/>
      <c r="GQA21" s="11"/>
      <c r="GQB21" s="11"/>
      <c r="GQC21" s="11"/>
      <c r="GQD21" s="11"/>
      <c r="GQE21" s="11"/>
      <c r="GQF21" s="11"/>
      <c r="GQG21" s="11"/>
      <c r="GQH21" s="11"/>
      <c r="GQI21" s="11"/>
      <c r="GQJ21" s="11"/>
      <c r="GQK21" s="11"/>
      <c r="GQL21" s="11"/>
      <c r="GQM21" s="11"/>
      <c r="GQN21" s="11"/>
      <c r="GQO21" s="11"/>
      <c r="GQP21" s="11"/>
      <c r="GQQ21" s="11"/>
      <c r="GQR21" s="11"/>
      <c r="GQS21" s="11"/>
      <c r="GQT21" s="11"/>
      <c r="GQU21" s="11"/>
      <c r="GQV21" s="11"/>
      <c r="GQW21" s="11"/>
      <c r="GQX21" s="11"/>
      <c r="GQY21" s="11"/>
      <c r="GQZ21" s="11"/>
      <c r="GRA21" s="11"/>
      <c r="GRB21" s="11"/>
      <c r="GRC21" s="11"/>
      <c r="GRD21" s="11"/>
      <c r="GRE21" s="11"/>
      <c r="GRF21" s="11"/>
      <c r="GRG21" s="11"/>
      <c r="GRH21" s="11"/>
      <c r="GRI21" s="11"/>
      <c r="GRJ21" s="11"/>
      <c r="GRK21" s="11"/>
      <c r="GRL21" s="11"/>
      <c r="GRM21" s="11"/>
      <c r="GRN21" s="11"/>
      <c r="GRO21" s="11"/>
      <c r="GRP21" s="11"/>
      <c r="GRQ21" s="11"/>
      <c r="GRR21" s="11"/>
      <c r="GRS21" s="11"/>
      <c r="GRT21" s="11"/>
      <c r="GRU21" s="11"/>
      <c r="GRV21" s="11"/>
      <c r="GRW21" s="11"/>
      <c r="GRX21" s="11"/>
      <c r="GRY21" s="11"/>
      <c r="GRZ21" s="11"/>
      <c r="GSA21" s="11"/>
      <c r="GSB21" s="11"/>
      <c r="GSC21" s="11"/>
      <c r="GSD21" s="11"/>
      <c r="GSE21" s="11"/>
      <c r="GSF21" s="11"/>
      <c r="GSG21" s="11"/>
      <c r="GSH21" s="11"/>
      <c r="GSI21" s="11"/>
      <c r="GSJ21" s="11"/>
      <c r="GSK21" s="11"/>
      <c r="GSL21" s="11"/>
      <c r="GSM21" s="11"/>
      <c r="GSN21" s="11"/>
      <c r="GSO21" s="11"/>
      <c r="GSP21" s="11"/>
      <c r="GSQ21" s="11"/>
      <c r="GSR21" s="11"/>
      <c r="GSS21" s="11"/>
      <c r="GST21" s="11"/>
      <c r="GSU21" s="11"/>
      <c r="GSV21" s="11"/>
      <c r="GSW21" s="11"/>
      <c r="GSX21" s="11"/>
      <c r="GSY21" s="11"/>
      <c r="GSZ21" s="11"/>
      <c r="GTA21" s="11"/>
      <c r="GTB21" s="11"/>
      <c r="GTC21" s="11"/>
      <c r="GTD21" s="11"/>
      <c r="GTE21" s="11"/>
      <c r="GTF21" s="11"/>
      <c r="GTG21" s="11"/>
      <c r="GTH21" s="11"/>
      <c r="GTI21" s="11"/>
      <c r="GTJ21" s="11"/>
      <c r="GTK21" s="11"/>
      <c r="GTL21" s="11"/>
      <c r="GTM21" s="11"/>
      <c r="GTN21" s="11"/>
      <c r="GTO21" s="11"/>
      <c r="GTP21" s="11"/>
      <c r="GTQ21" s="11"/>
      <c r="GTR21" s="11"/>
      <c r="GTS21" s="11"/>
      <c r="GTT21" s="11"/>
      <c r="GTU21" s="11"/>
      <c r="GTV21" s="11"/>
      <c r="GTW21" s="11"/>
      <c r="GTX21" s="11"/>
      <c r="GTY21" s="11"/>
      <c r="GTZ21" s="11"/>
      <c r="GUA21" s="11"/>
      <c r="GUB21" s="11"/>
      <c r="GUC21" s="11"/>
      <c r="GUD21" s="11"/>
      <c r="GUE21" s="11"/>
      <c r="GUF21" s="11"/>
      <c r="GUG21" s="11"/>
      <c r="GUH21" s="11"/>
      <c r="GUI21" s="11"/>
      <c r="GUJ21" s="11"/>
      <c r="GUK21" s="11"/>
      <c r="GUL21" s="11"/>
      <c r="GUM21" s="11"/>
      <c r="GUN21" s="11"/>
      <c r="GUO21" s="11"/>
      <c r="GUP21" s="11"/>
      <c r="GUQ21" s="11"/>
      <c r="GUR21" s="11"/>
      <c r="GUS21" s="11"/>
      <c r="GUT21" s="11"/>
      <c r="GUU21" s="11"/>
      <c r="GUV21" s="11"/>
      <c r="GUW21" s="11"/>
      <c r="GUX21" s="11"/>
      <c r="GUY21" s="11"/>
      <c r="GUZ21" s="11"/>
      <c r="GVA21" s="11"/>
      <c r="GVB21" s="11"/>
      <c r="GVC21" s="11"/>
      <c r="GVD21" s="11"/>
      <c r="GVE21" s="11"/>
      <c r="GVF21" s="11"/>
      <c r="GVG21" s="11"/>
      <c r="GVH21" s="11"/>
      <c r="GVI21" s="11"/>
      <c r="GVJ21" s="11"/>
      <c r="GVK21" s="11"/>
      <c r="GVL21" s="11"/>
      <c r="GVM21" s="11"/>
      <c r="GVN21" s="11"/>
      <c r="GVO21" s="11"/>
      <c r="GVP21" s="11"/>
      <c r="GVQ21" s="11"/>
      <c r="GVR21" s="11"/>
      <c r="GVS21" s="11"/>
      <c r="GVT21" s="11"/>
      <c r="GVU21" s="11"/>
      <c r="GVV21" s="11"/>
      <c r="GVW21" s="11"/>
      <c r="GVX21" s="11"/>
      <c r="GVY21" s="11"/>
      <c r="GVZ21" s="11"/>
      <c r="GWA21" s="11"/>
      <c r="GWB21" s="11"/>
      <c r="GWC21" s="11"/>
      <c r="GWD21" s="11"/>
      <c r="GWE21" s="11"/>
      <c r="GWF21" s="11"/>
      <c r="GWG21" s="11"/>
      <c r="GWH21" s="11"/>
      <c r="GWI21" s="11"/>
      <c r="GWJ21" s="11"/>
      <c r="GWK21" s="11"/>
      <c r="GWL21" s="11"/>
      <c r="GWM21" s="11"/>
      <c r="GWN21" s="11"/>
      <c r="GWO21" s="11"/>
      <c r="GWP21" s="11"/>
      <c r="GWQ21" s="11"/>
      <c r="GWR21" s="11"/>
      <c r="GWS21" s="11"/>
      <c r="GWT21" s="11"/>
      <c r="GWU21" s="11"/>
      <c r="GWV21" s="11"/>
      <c r="GWW21" s="11"/>
      <c r="GWX21" s="11"/>
      <c r="GWY21" s="11"/>
      <c r="GWZ21" s="11"/>
      <c r="GXA21" s="11"/>
      <c r="GXB21" s="11"/>
      <c r="GXC21" s="11"/>
      <c r="GXD21" s="11"/>
      <c r="GXE21" s="11"/>
      <c r="GXF21" s="11"/>
      <c r="GXG21" s="11"/>
      <c r="GXH21" s="11"/>
      <c r="GXI21" s="11"/>
      <c r="GXJ21" s="11"/>
      <c r="GXK21" s="11"/>
      <c r="GXL21" s="11"/>
      <c r="GXM21" s="11"/>
      <c r="GXN21" s="11"/>
      <c r="GXO21" s="11"/>
      <c r="GXP21" s="11"/>
      <c r="GXQ21" s="11"/>
      <c r="GXR21" s="11"/>
      <c r="GXS21" s="11"/>
      <c r="GXT21" s="11"/>
      <c r="GXU21" s="11"/>
      <c r="GXV21" s="11"/>
      <c r="GXW21" s="11"/>
      <c r="GXX21" s="11"/>
      <c r="GXY21" s="11"/>
      <c r="GXZ21" s="11"/>
      <c r="GYA21" s="11"/>
      <c r="GYB21" s="11"/>
      <c r="GYC21" s="11"/>
      <c r="GYD21" s="11"/>
      <c r="GYE21" s="11"/>
      <c r="GYF21" s="11"/>
      <c r="GYG21" s="11"/>
      <c r="GYH21" s="11"/>
      <c r="GYI21" s="11"/>
      <c r="GYJ21" s="11"/>
      <c r="GYK21" s="11"/>
      <c r="GYL21" s="11"/>
      <c r="GYM21" s="11"/>
      <c r="GYN21" s="11"/>
      <c r="GYO21" s="11"/>
      <c r="GYP21" s="11"/>
      <c r="GYQ21" s="11"/>
      <c r="GYR21" s="11"/>
      <c r="GYS21" s="11"/>
      <c r="GYT21" s="11"/>
      <c r="GYU21" s="11"/>
      <c r="GYV21" s="11"/>
      <c r="GYW21" s="11"/>
      <c r="GYX21" s="11"/>
      <c r="GYY21" s="11"/>
      <c r="GYZ21" s="11"/>
      <c r="GZA21" s="11"/>
      <c r="GZB21" s="11"/>
      <c r="GZC21" s="11"/>
      <c r="GZD21" s="11"/>
      <c r="GZE21" s="11"/>
      <c r="GZF21" s="11"/>
      <c r="GZG21" s="11"/>
      <c r="GZH21" s="11"/>
      <c r="GZI21" s="11"/>
      <c r="GZJ21" s="11"/>
      <c r="GZK21" s="11"/>
      <c r="GZL21" s="11"/>
      <c r="GZM21" s="11"/>
      <c r="GZN21" s="11"/>
      <c r="GZO21" s="11"/>
      <c r="GZP21" s="11"/>
      <c r="GZQ21" s="11"/>
      <c r="GZR21" s="11"/>
      <c r="GZS21" s="11"/>
      <c r="GZT21" s="11"/>
      <c r="GZU21" s="11"/>
      <c r="GZV21" s="11"/>
      <c r="GZW21" s="11"/>
      <c r="GZX21" s="11"/>
      <c r="GZY21" s="11"/>
      <c r="GZZ21" s="11"/>
      <c r="HAA21" s="11"/>
      <c r="HAB21" s="11"/>
      <c r="HAC21" s="11"/>
      <c r="HAD21" s="11"/>
      <c r="HAE21" s="11"/>
      <c r="HAF21" s="11"/>
      <c r="HAG21" s="11"/>
      <c r="HAH21" s="11"/>
      <c r="HAI21" s="11"/>
      <c r="HAJ21" s="11"/>
      <c r="HAK21" s="11"/>
      <c r="HAL21" s="11"/>
      <c r="HAM21" s="11"/>
      <c r="HAN21" s="11"/>
      <c r="HAO21" s="11"/>
      <c r="HAP21" s="11"/>
      <c r="HAQ21" s="11"/>
      <c r="HAR21" s="11"/>
      <c r="HAS21" s="11"/>
      <c r="HAT21" s="11"/>
      <c r="HAU21" s="11"/>
      <c r="HAV21" s="11"/>
      <c r="HAW21" s="11"/>
      <c r="HAX21" s="11"/>
      <c r="HAY21" s="11"/>
      <c r="HAZ21" s="11"/>
      <c r="HBA21" s="11"/>
      <c r="HBB21" s="11"/>
      <c r="HBC21" s="11"/>
      <c r="HBD21" s="11"/>
      <c r="HBE21" s="11"/>
      <c r="HBF21" s="11"/>
      <c r="HBG21" s="11"/>
      <c r="HBH21" s="11"/>
      <c r="HBI21" s="11"/>
      <c r="HBJ21" s="11"/>
      <c r="HBK21" s="11"/>
      <c r="HBL21" s="11"/>
      <c r="HBM21" s="11"/>
      <c r="HBN21" s="11"/>
      <c r="HBO21" s="11"/>
      <c r="HBP21" s="11"/>
      <c r="HBQ21" s="11"/>
      <c r="HBR21" s="11"/>
      <c r="HBS21" s="11"/>
      <c r="HBT21" s="11"/>
      <c r="HBU21" s="11"/>
      <c r="HBV21" s="11"/>
      <c r="HBW21" s="11"/>
      <c r="HBX21" s="11"/>
      <c r="HBY21" s="11"/>
      <c r="HBZ21" s="11"/>
      <c r="HCA21" s="11"/>
      <c r="HCB21" s="11"/>
      <c r="HCC21" s="11"/>
      <c r="HCD21" s="11"/>
      <c r="HCE21" s="11"/>
      <c r="HCF21" s="11"/>
      <c r="HCG21" s="11"/>
      <c r="HCH21" s="11"/>
      <c r="HCI21" s="11"/>
      <c r="HCJ21" s="11"/>
      <c r="HCK21" s="11"/>
      <c r="HCL21" s="11"/>
      <c r="HCM21" s="11"/>
      <c r="HCN21" s="11"/>
      <c r="HCO21" s="11"/>
      <c r="HCP21" s="11"/>
      <c r="HCQ21" s="11"/>
      <c r="HCR21" s="11"/>
      <c r="HCS21" s="11"/>
      <c r="HCT21" s="11"/>
      <c r="HCU21" s="11"/>
      <c r="HCV21" s="11"/>
      <c r="HCW21" s="11"/>
      <c r="HCX21" s="11"/>
      <c r="HCY21" s="11"/>
      <c r="HCZ21" s="11"/>
      <c r="HDA21" s="11"/>
      <c r="HDB21" s="11"/>
      <c r="HDC21" s="11"/>
      <c r="HDD21" s="11"/>
      <c r="HDE21" s="11"/>
      <c r="HDF21" s="11"/>
      <c r="HDG21" s="11"/>
      <c r="HDH21" s="11"/>
      <c r="HDI21" s="11"/>
      <c r="HDJ21" s="11"/>
      <c r="HDK21" s="11"/>
      <c r="HDL21" s="11"/>
      <c r="HDM21" s="11"/>
      <c r="HDN21" s="11"/>
      <c r="HDO21" s="11"/>
      <c r="HDP21" s="11"/>
      <c r="HDQ21" s="11"/>
      <c r="HDR21" s="11"/>
      <c r="HDS21" s="11"/>
      <c r="HDT21" s="11"/>
      <c r="HDU21" s="11"/>
      <c r="HDV21" s="11"/>
      <c r="HDW21" s="11"/>
      <c r="HDX21" s="11"/>
      <c r="HDY21" s="11"/>
      <c r="HDZ21" s="11"/>
      <c r="HEA21" s="11"/>
      <c r="HEB21" s="11"/>
      <c r="HEC21" s="11"/>
      <c r="HED21" s="11"/>
      <c r="HEE21" s="11"/>
      <c r="HEF21" s="11"/>
      <c r="HEG21" s="11"/>
      <c r="HEH21" s="11"/>
      <c r="HEI21" s="11"/>
      <c r="HEJ21" s="11"/>
      <c r="HEK21" s="11"/>
      <c r="HEL21" s="11"/>
      <c r="HEM21" s="11"/>
      <c r="HEN21" s="11"/>
      <c r="HEO21" s="11"/>
      <c r="HEP21" s="11"/>
      <c r="HEQ21" s="11"/>
      <c r="HER21" s="11"/>
      <c r="HES21" s="11"/>
      <c r="HET21" s="11"/>
      <c r="HEU21" s="11"/>
      <c r="HEV21" s="11"/>
      <c r="HEW21" s="11"/>
      <c r="HEX21" s="11"/>
      <c r="HEY21" s="11"/>
      <c r="HEZ21" s="11"/>
      <c r="HFA21" s="11"/>
      <c r="HFB21" s="11"/>
      <c r="HFC21" s="11"/>
      <c r="HFD21" s="11"/>
      <c r="HFE21" s="11"/>
      <c r="HFF21" s="11"/>
      <c r="HFG21" s="11"/>
      <c r="HFH21" s="11"/>
      <c r="HFI21" s="11"/>
      <c r="HFJ21" s="11"/>
      <c r="HFK21" s="11"/>
      <c r="HFL21" s="11"/>
      <c r="HFM21" s="11"/>
      <c r="HFN21" s="11"/>
      <c r="HFO21" s="11"/>
      <c r="HFP21" s="11"/>
      <c r="HFQ21" s="11"/>
      <c r="HFR21" s="11"/>
      <c r="HFS21" s="11"/>
      <c r="HFT21" s="11"/>
      <c r="HFU21" s="11"/>
      <c r="HFV21" s="11"/>
      <c r="HFW21" s="11"/>
      <c r="HFX21" s="11"/>
      <c r="HFY21" s="11"/>
      <c r="HFZ21" s="11"/>
      <c r="HGA21" s="11"/>
      <c r="HGB21" s="11"/>
      <c r="HGC21" s="11"/>
      <c r="HGD21" s="11"/>
      <c r="HGE21" s="11"/>
      <c r="HGF21" s="11"/>
      <c r="HGG21" s="11"/>
      <c r="HGH21" s="11"/>
      <c r="HGI21" s="11"/>
      <c r="HGJ21" s="11"/>
      <c r="HGK21" s="11"/>
      <c r="HGL21" s="11"/>
      <c r="HGM21" s="11"/>
      <c r="HGN21" s="11"/>
      <c r="HGO21" s="11"/>
      <c r="HGP21" s="11"/>
      <c r="HGQ21" s="11"/>
      <c r="HGR21" s="11"/>
      <c r="HGS21" s="11"/>
      <c r="HGT21" s="11"/>
      <c r="HGU21" s="11"/>
      <c r="HGV21" s="11"/>
      <c r="HGW21" s="11"/>
      <c r="HGX21" s="11"/>
      <c r="HGY21" s="11"/>
      <c r="HGZ21" s="11"/>
      <c r="HHA21" s="11"/>
      <c r="HHB21" s="11"/>
      <c r="HHC21" s="11"/>
      <c r="HHD21" s="11"/>
      <c r="HHE21" s="11"/>
      <c r="HHF21" s="11"/>
      <c r="HHG21" s="11"/>
      <c r="HHH21" s="11"/>
      <c r="HHI21" s="11"/>
      <c r="HHJ21" s="11"/>
      <c r="HHK21" s="11"/>
      <c r="HHL21" s="11"/>
      <c r="HHM21" s="11"/>
      <c r="HHN21" s="11"/>
      <c r="HHO21" s="11"/>
      <c r="HHP21" s="11"/>
      <c r="HHQ21" s="11"/>
      <c r="HHR21" s="11"/>
      <c r="HHS21" s="11"/>
      <c r="HHT21" s="11"/>
      <c r="HHU21" s="11"/>
      <c r="HHV21" s="11"/>
      <c r="HHW21" s="11"/>
      <c r="HHX21" s="11"/>
      <c r="HHY21" s="11"/>
      <c r="HHZ21" s="11"/>
      <c r="HIA21" s="11"/>
      <c r="HIB21" s="11"/>
      <c r="HIC21" s="11"/>
      <c r="HID21" s="11"/>
      <c r="HIE21" s="11"/>
      <c r="HIF21" s="11"/>
      <c r="HIG21" s="11"/>
      <c r="HIH21" s="11"/>
      <c r="HII21" s="11"/>
      <c r="HIJ21" s="11"/>
      <c r="HIK21" s="11"/>
      <c r="HIL21" s="11"/>
      <c r="HIM21" s="11"/>
      <c r="HIN21" s="11"/>
      <c r="HIO21" s="11"/>
      <c r="HIP21" s="11"/>
      <c r="HIQ21" s="11"/>
      <c r="HIR21" s="11"/>
      <c r="HIS21" s="11"/>
      <c r="HIT21" s="11"/>
      <c r="HIU21" s="11"/>
      <c r="HIV21" s="11"/>
      <c r="HIW21" s="11"/>
      <c r="HIX21" s="11"/>
      <c r="HIY21" s="11"/>
      <c r="HIZ21" s="11"/>
      <c r="HJA21" s="11"/>
      <c r="HJB21" s="11"/>
      <c r="HJC21" s="11"/>
      <c r="HJD21" s="11"/>
      <c r="HJE21" s="11"/>
      <c r="HJF21" s="11"/>
      <c r="HJG21" s="11"/>
      <c r="HJH21" s="11"/>
      <c r="HJI21" s="11"/>
      <c r="HJJ21" s="11"/>
      <c r="HJK21" s="11"/>
      <c r="HJL21" s="11"/>
      <c r="HJM21" s="11"/>
      <c r="HJN21" s="11"/>
      <c r="HJO21" s="11"/>
      <c r="HJP21" s="11"/>
      <c r="HJQ21" s="11"/>
      <c r="HJR21" s="11"/>
      <c r="HJS21" s="11"/>
      <c r="HJT21" s="11"/>
      <c r="HJU21" s="11"/>
      <c r="HJV21" s="11"/>
      <c r="HJW21" s="11"/>
      <c r="HJX21" s="11"/>
      <c r="HJY21" s="11"/>
      <c r="HJZ21" s="11"/>
      <c r="HKA21" s="11"/>
      <c r="HKB21" s="11"/>
      <c r="HKC21" s="11"/>
      <c r="HKD21" s="11"/>
      <c r="HKE21" s="11"/>
      <c r="HKF21" s="11"/>
      <c r="HKG21" s="11"/>
      <c r="HKH21" s="11"/>
      <c r="HKI21" s="11"/>
      <c r="HKJ21" s="11"/>
      <c r="HKK21" s="11"/>
      <c r="HKL21" s="11"/>
      <c r="HKM21" s="11"/>
      <c r="HKN21" s="11"/>
      <c r="HKO21" s="11"/>
      <c r="HKP21" s="11"/>
      <c r="HKQ21" s="11"/>
      <c r="HKR21" s="11"/>
      <c r="HKS21" s="11"/>
      <c r="HKT21" s="11"/>
      <c r="HKU21" s="11"/>
      <c r="HKV21" s="11"/>
      <c r="HKW21" s="11"/>
      <c r="HKX21" s="11"/>
      <c r="HKY21" s="11"/>
      <c r="HKZ21" s="11"/>
      <c r="HLA21" s="11"/>
      <c r="HLB21" s="11"/>
      <c r="HLC21" s="11"/>
      <c r="HLD21" s="11"/>
      <c r="HLE21" s="11"/>
      <c r="HLF21" s="11"/>
      <c r="HLG21" s="11"/>
      <c r="HLH21" s="11"/>
      <c r="HLI21" s="11"/>
      <c r="HLJ21" s="11"/>
      <c r="HLK21" s="11"/>
      <c r="HLL21" s="11"/>
      <c r="HLM21" s="11"/>
      <c r="HLN21" s="11"/>
      <c r="HLO21" s="11"/>
      <c r="HLP21" s="11"/>
      <c r="HLQ21" s="11"/>
      <c r="HLR21" s="11"/>
      <c r="HLS21" s="11"/>
      <c r="HLT21" s="11"/>
      <c r="HLU21" s="11"/>
      <c r="HLV21" s="11"/>
      <c r="HLW21" s="11"/>
      <c r="HLX21" s="11"/>
      <c r="HLY21" s="11"/>
      <c r="HLZ21" s="11"/>
      <c r="HMA21" s="11"/>
      <c r="HMB21" s="11"/>
      <c r="HMC21" s="11"/>
      <c r="HMD21" s="11"/>
      <c r="HME21" s="11"/>
      <c r="HMF21" s="11"/>
      <c r="HMG21" s="11"/>
      <c r="HMH21" s="11"/>
      <c r="HMI21" s="11"/>
      <c r="HMJ21" s="11"/>
      <c r="HMK21" s="11"/>
      <c r="HML21" s="11"/>
      <c r="HMM21" s="11"/>
      <c r="HMN21" s="11"/>
      <c r="HMO21" s="11"/>
      <c r="HMP21" s="11"/>
      <c r="HMQ21" s="11"/>
      <c r="HMR21" s="11"/>
      <c r="HMS21" s="11"/>
      <c r="HMT21" s="11"/>
      <c r="HMU21" s="11"/>
      <c r="HMV21" s="11"/>
      <c r="HMW21" s="11"/>
      <c r="HMX21" s="11"/>
      <c r="HMY21" s="11"/>
      <c r="HMZ21" s="11"/>
      <c r="HNA21" s="11"/>
      <c r="HNB21" s="11"/>
      <c r="HNC21" s="11"/>
      <c r="HND21" s="11"/>
      <c r="HNE21" s="11"/>
      <c r="HNF21" s="11"/>
      <c r="HNG21" s="11"/>
      <c r="HNH21" s="11"/>
      <c r="HNI21" s="11"/>
      <c r="HNJ21" s="11"/>
      <c r="HNK21" s="11"/>
      <c r="HNL21" s="11"/>
      <c r="HNM21" s="11"/>
      <c r="HNN21" s="11"/>
      <c r="HNO21" s="11"/>
      <c r="HNP21" s="11"/>
      <c r="HNQ21" s="11"/>
      <c r="HNR21" s="11"/>
      <c r="HNS21" s="11"/>
      <c r="HNT21" s="11"/>
      <c r="HNU21" s="11"/>
      <c r="HNV21" s="11"/>
      <c r="HNW21" s="11"/>
      <c r="HNX21" s="11"/>
      <c r="HNY21" s="11"/>
      <c r="HNZ21" s="11"/>
      <c r="HOA21" s="11"/>
      <c r="HOB21" s="11"/>
      <c r="HOC21" s="11"/>
      <c r="HOD21" s="11"/>
      <c r="HOE21" s="11"/>
      <c r="HOF21" s="11"/>
      <c r="HOG21" s="11"/>
      <c r="HOH21" s="11"/>
      <c r="HOI21" s="11"/>
      <c r="HOJ21" s="11"/>
      <c r="HOK21" s="11"/>
      <c r="HOL21" s="11"/>
      <c r="HOM21" s="11"/>
      <c r="HON21" s="11"/>
      <c r="HOO21" s="11"/>
      <c r="HOP21" s="11"/>
      <c r="HOQ21" s="11"/>
      <c r="HOR21" s="11"/>
      <c r="HOS21" s="11"/>
      <c r="HOT21" s="11"/>
      <c r="HOU21" s="11"/>
      <c r="HOV21" s="11"/>
      <c r="HOW21" s="11"/>
      <c r="HOX21" s="11"/>
      <c r="HOY21" s="11"/>
      <c r="HOZ21" s="11"/>
      <c r="HPA21" s="11"/>
      <c r="HPB21" s="11"/>
      <c r="HPC21" s="11"/>
      <c r="HPD21" s="11"/>
      <c r="HPE21" s="11"/>
      <c r="HPF21" s="11"/>
      <c r="HPG21" s="11"/>
      <c r="HPH21" s="11"/>
      <c r="HPI21" s="11"/>
      <c r="HPJ21" s="11"/>
      <c r="HPK21" s="11"/>
      <c r="HPL21" s="11"/>
      <c r="HPM21" s="11"/>
      <c r="HPN21" s="11"/>
      <c r="HPO21" s="11"/>
      <c r="HPP21" s="11"/>
      <c r="HPQ21" s="11"/>
      <c r="HPR21" s="11"/>
      <c r="HPS21" s="11"/>
      <c r="HPT21" s="11"/>
      <c r="HPU21" s="11"/>
      <c r="HPV21" s="11"/>
      <c r="HPW21" s="11"/>
      <c r="HPX21" s="11"/>
      <c r="HPY21" s="11"/>
      <c r="HPZ21" s="11"/>
      <c r="HQA21" s="11"/>
      <c r="HQB21" s="11"/>
      <c r="HQC21" s="11"/>
      <c r="HQD21" s="11"/>
      <c r="HQE21" s="11"/>
      <c r="HQF21" s="11"/>
      <c r="HQG21" s="11"/>
      <c r="HQH21" s="11"/>
      <c r="HQI21" s="11"/>
      <c r="HQJ21" s="11"/>
      <c r="HQK21" s="11"/>
      <c r="HQL21" s="11"/>
      <c r="HQM21" s="11"/>
      <c r="HQN21" s="11"/>
      <c r="HQO21" s="11"/>
      <c r="HQP21" s="11"/>
      <c r="HQQ21" s="11"/>
      <c r="HQR21" s="11"/>
      <c r="HQS21" s="11"/>
      <c r="HQT21" s="11"/>
      <c r="HQU21" s="11"/>
      <c r="HQV21" s="11"/>
      <c r="HQW21" s="11"/>
      <c r="HQX21" s="11"/>
      <c r="HQY21" s="11"/>
      <c r="HQZ21" s="11"/>
      <c r="HRA21" s="11"/>
      <c r="HRB21" s="11"/>
      <c r="HRC21" s="11"/>
      <c r="HRD21" s="11"/>
      <c r="HRE21" s="11"/>
      <c r="HRF21" s="11"/>
      <c r="HRG21" s="11"/>
      <c r="HRH21" s="11"/>
      <c r="HRI21" s="11"/>
      <c r="HRJ21" s="11"/>
      <c r="HRK21" s="11"/>
      <c r="HRL21" s="11"/>
      <c r="HRM21" s="11"/>
      <c r="HRN21" s="11"/>
      <c r="HRO21" s="11"/>
      <c r="HRP21" s="11"/>
      <c r="HRQ21" s="11"/>
      <c r="HRR21" s="11"/>
      <c r="HRS21" s="11"/>
      <c r="HRT21" s="11"/>
      <c r="HRU21" s="11"/>
      <c r="HRV21" s="11"/>
      <c r="HRW21" s="11"/>
      <c r="HRX21" s="11"/>
      <c r="HRY21" s="11"/>
      <c r="HRZ21" s="11"/>
      <c r="HSA21" s="11"/>
      <c r="HSB21" s="11"/>
      <c r="HSC21" s="11"/>
      <c r="HSD21" s="11"/>
      <c r="HSE21" s="11"/>
      <c r="HSF21" s="11"/>
      <c r="HSG21" s="11"/>
      <c r="HSH21" s="11"/>
      <c r="HSI21" s="11"/>
      <c r="HSJ21" s="11"/>
      <c r="HSK21" s="11"/>
      <c r="HSL21" s="11"/>
      <c r="HSM21" s="11"/>
      <c r="HSN21" s="11"/>
      <c r="HSO21" s="11"/>
      <c r="HSP21" s="11"/>
      <c r="HSQ21" s="11"/>
      <c r="HSR21" s="11"/>
      <c r="HSS21" s="11"/>
      <c r="HST21" s="11"/>
      <c r="HSU21" s="11"/>
      <c r="HSV21" s="11"/>
      <c r="HSW21" s="11"/>
      <c r="HSX21" s="11"/>
      <c r="HSY21" s="11"/>
      <c r="HSZ21" s="11"/>
      <c r="HTA21" s="11"/>
      <c r="HTB21" s="11"/>
      <c r="HTC21" s="11"/>
      <c r="HTD21" s="11"/>
      <c r="HTE21" s="11"/>
      <c r="HTF21" s="11"/>
      <c r="HTG21" s="11"/>
      <c r="HTH21" s="11"/>
      <c r="HTI21" s="11"/>
      <c r="HTJ21" s="11"/>
      <c r="HTK21" s="11"/>
      <c r="HTL21" s="11"/>
      <c r="HTM21" s="11"/>
      <c r="HTN21" s="11"/>
      <c r="HTO21" s="11"/>
      <c r="HTP21" s="11"/>
      <c r="HTQ21" s="11"/>
      <c r="HTR21" s="11"/>
      <c r="HTS21" s="11"/>
      <c r="HTT21" s="11"/>
      <c r="HTU21" s="11"/>
      <c r="HTV21" s="11"/>
      <c r="HTW21" s="11"/>
      <c r="HTX21" s="11"/>
      <c r="HTY21" s="11"/>
      <c r="HTZ21" s="11"/>
      <c r="HUA21" s="11"/>
      <c r="HUB21" s="11"/>
      <c r="HUC21" s="11"/>
      <c r="HUD21" s="11"/>
      <c r="HUE21" s="11"/>
      <c r="HUF21" s="11"/>
      <c r="HUG21" s="11"/>
      <c r="HUH21" s="11"/>
      <c r="HUI21" s="11"/>
      <c r="HUJ21" s="11"/>
      <c r="HUK21" s="11"/>
      <c r="HUL21" s="11"/>
      <c r="HUM21" s="11"/>
      <c r="HUN21" s="11"/>
      <c r="HUO21" s="11"/>
      <c r="HUP21" s="11"/>
      <c r="HUQ21" s="11"/>
      <c r="HUR21" s="11"/>
      <c r="HUS21" s="11"/>
      <c r="HUT21" s="11"/>
      <c r="HUU21" s="11"/>
      <c r="HUV21" s="11"/>
      <c r="HUW21" s="11"/>
      <c r="HUX21" s="11"/>
      <c r="HUY21" s="11"/>
      <c r="HUZ21" s="11"/>
      <c r="HVA21" s="11"/>
      <c r="HVB21" s="11"/>
      <c r="HVC21" s="11"/>
      <c r="HVD21" s="11"/>
      <c r="HVE21" s="11"/>
      <c r="HVF21" s="11"/>
      <c r="HVG21" s="11"/>
      <c r="HVH21" s="11"/>
      <c r="HVI21" s="11"/>
      <c r="HVJ21" s="11"/>
      <c r="HVK21" s="11"/>
      <c r="HVL21" s="11"/>
      <c r="HVM21" s="11"/>
      <c r="HVN21" s="11"/>
      <c r="HVO21" s="11"/>
      <c r="HVP21" s="11"/>
      <c r="HVQ21" s="11"/>
      <c r="HVR21" s="11"/>
      <c r="HVS21" s="11"/>
      <c r="HVT21" s="11"/>
      <c r="HVU21" s="11"/>
      <c r="HVV21" s="11"/>
      <c r="HVW21" s="11"/>
      <c r="HVX21" s="11"/>
      <c r="HVY21" s="11"/>
      <c r="HVZ21" s="11"/>
      <c r="HWA21" s="11"/>
      <c r="HWB21" s="11"/>
      <c r="HWC21" s="11"/>
      <c r="HWD21" s="11"/>
      <c r="HWE21" s="11"/>
      <c r="HWF21" s="11"/>
      <c r="HWG21" s="11"/>
      <c r="HWH21" s="11"/>
      <c r="HWI21" s="11"/>
      <c r="HWJ21" s="11"/>
      <c r="HWK21" s="11"/>
      <c r="HWL21" s="11"/>
      <c r="HWM21" s="11"/>
      <c r="HWN21" s="11"/>
      <c r="HWO21" s="11"/>
      <c r="HWP21" s="11"/>
      <c r="HWQ21" s="11"/>
      <c r="HWR21" s="11"/>
      <c r="HWS21" s="11"/>
      <c r="HWT21" s="11"/>
      <c r="HWU21" s="11"/>
      <c r="HWV21" s="11"/>
      <c r="HWW21" s="11"/>
      <c r="HWX21" s="11"/>
      <c r="HWY21" s="11"/>
      <c r="HWZ21" s="11"/>
      <c r="HXA21" s="11"/>
      <c r="HXB21" s="11"/>
      <c r="HXC21" s="11"/>
      <c r="HXD21" s="11"/>
      <c r="HXE21" s="11"/>
      <c r="HXF21" s="11"/>
      <c r="HXG21" s="11"/>
      <c r="HXH21" s="11"/>
      <c r="HXI21" s="11"/>
      <c r="HXJ21" s="11"/>
      <c r="HXK21" s="11"/>
      <c r="HXL21" s="11"/>
      <c r="HXM21" s="11"/>
      <c r="HXN21" s="11"/>
      <c r="HXO21" s="11"/>
      <c r="HXP21" s="11"/>
      <c r="HXQ21" s="11"/>
      <c r="HXR21" s="11"/>
      <c r="HXS21" s="11"/>
      <c r="HXT21" s="11"/>
      <c r="HXU21" s="11"/>
      <c r="HXV21" s="11"/>
      <c r="HXW21" s="11"/>
      <c r="HXX21" s="11"/>
      <c r="HXY21" s="11"/>
      <c r="HXZ21" s="11"/>
      <c r="HYA21" s="11"/>
      <c r="HYB21" s="11"/>
      <c r="HYC21" s="11"/>
      <c r="HYD21" s="11"/>
      <c r="HYE21" s="11"/>
      <c r="HYF21" s="11"/>
      <c r="HYG21" s="11"/>
      <c r="HYH21" s="11"/>
      <c r="HYI21" s="11"/>
      <c r="HYJ21" s="11"/>
      <c r="HYK21" s="11"/>
      <c r="HYL21" s="11"/>
      <c r="HYM21" s="11"/>
      <c r="HYN21" s="11"/>
      <c r="HYO21" s="11"/>
      <c r="HYP21" s="11"/>
      <c r="HYQ21" s="11"/>
      <c r="HYR21" s="11"/>
      <c r="HYS21" s="11"/>
      <c r="HYT21" s="11"/>
      <c r="HYU21" s="11"/>
      <c r="HYV21" s="11"/>
      <c r="HYW21" s="11"/>
      <c r="HYX21" s="11"/>
      <c r="HYY21" s="11"/>
      <c r="HYZ21" s="11"/>
      <c r="HZA21" s="11"/>
      <c r="HZB21" s="11"/>
      <c r="HZC21" s="11"/>
      <c r="HZD21" s="11"/>
      <c r="HZE21" s="11"/>
      <c r="HZF21" s="11"/>
      <c r="HZG21" s="11"/>
      <c r="HZH21" s="11"/>
      <c r="HZI21" s="11"/>
      <c r="HZJ21" s="11"/>
      <c r="HZK21" s="11"/>
      <c r="HZL21" s="11"/>
      <c r="HZM21" s="11"/>
      <c r="HZN21" s="11"/>
      <c r="HZO21" s="11"/>
      <c r="HZP21" s="11"/>
      <c r="HZQ21" s="11"/>
      <c r="HZR21" s="11"/>
      <c r="HZS21" s="11"/>
      <c r="HZT21" s="11"/>
      <c r="HZU21" s="11"/>
      <c r="HZV21" s="11"/>
      <c r="HZW21" s="11"/>
      <c r="HZX21" s="11"/>
      <c r="HZY21" s="11"/>
      <c r="HZZ21" s="11"/>
      <c r="IAA21" s="11"/>
      <c r="IAB21" s="11"/>
      <c r="IAC21" s="11"/>
      <c r="IAD21" s="11"/>
      <c r="IAE21" s="11"/>
      <c r="IAF21" s="11"/>
      <c r="IAG21" s="11"/>
      <c r="IAH21" s="11"/>
      <c r="IAI21" s="11"/>
      <c r="IAJ21" s="11"/>
      <c r="IAK21" s="11"/>
      <c r="IAL21" s="11"/>
      <c r="IAM21" s="11"/>
      <c r="IAN21" s="11"/>
      <c r="IAO21" s="11"/>
      <c r="IAP21" s="11"/>
      <c r="IAQ21" s="11"/>
      <c r="IAR21" s="11"/>
      <c r="IAS21" s="11"/>
      <c r="IAT21" s="11"/>
      <c r="IAU21" s="11"/>
      <c r="IAV21" s="11"/>
      <c r="IAW21" s="11"/>
      <c r="IAX21" s="11"/>
      <c r="IAY21" s="11"/>
      <c r="IAZ21" s="11"/>
      <c r="IBA21" s="11"/>
      <c r="IBB21" s="11"/>
      <c r="IBC21" s="11"/>
      <c r="IBD21" s="11"/>
      <c r="IBE21" s="11"/>
      <c r="IBF21" s="11"/>
      <c r="IBG21" s="11"/>
      <c r="IBH21" s="11"/>
      <c r="IBI21" s="11"/>
      <c r="IBJ21" s="11"/>
      <c r="IBK21" s="11"/>
      <c r="IBL21" s="11"/>
      <c r="IBM21" s="11"/>
      <c r="IBN21" s="11"/>
      <c r="IBO21" s="11"/>
      <c r="IBP21" s="11"/>
      <c r="IBQ21" s="11"/>
      <c r="IBR21" s="11"/>
      <c r="IBS21" s="11"/>
      <c r="IBT21" s="11"/>
      <c r="IBU21" s="11"/>
      <c r="IBV21" s="11"/>
      <c r="IBW21" s="11"/>
      <c r="IBX21" s="11"/>
      <c r="IBY21" s="11"/>
      <c r="IBZ21" s="11"/>
      <c r="ICA21" s="11"/>
      <c r="ICB21" s="11"/>
      <c r="ICC21" s="11"/>
      <c r="ICD21" s="11"/>
      <c r="ICE21" s="11"/>
      <c r="ICF21" s="11"/>
      <c r="ICG21" s="11"/>
      <c r="ICH21" s="11"/>
      <c r="ICI21" s="11"/>
      <c r="ICJ21" s="11"/>
      <c r="ICK21" s="11"/>
      <c r="ICL21" s="11"/>
      <c r="ICM21" s="11"/>
      <c r="ICN21" s="11"/>
      <c r="ICO21" s="11"/>
      <c r="ICP21" s="11"/>
      <c r="ICQ21" s="11"/>
      <c r="ICR21" s="11"/>
      <c r="ICS21" s="11"/>
      <c r="ICT21" s="11"/>
      <c r="ICU21" s="11"/>
      <c r="ICV21" s="11"/>
      <c r="ICW21" s="11"/>
      <c r="ICX21" s="11"/>
      <c r="ICY21" s="11"/>
      <c r="ICZ21" s="11"/>
      <c r="IDA21" s="11"/>
      <c r="IDB21" s="11"/>
      <c r="IDC21" s="11"/>
      <c r="IDD21" s="11"/>
      <c r="IDE21" s="11"/>
      <c r="IDF21" s="11"/>
      <c r="IDG21" s="11"/>
      <c r="IDH21" s="11"/>
      <c r="IDI21" s="11"/>
      <c r="IDJ21" s="11"/>
      <c r="IDK21" s="11"/>
      <c r="IDL21" s="11"/>
      <c r="IDM21" s="11"/>
      <c r="IDN21" s="11"/>
      <c r="IDO21" s="11"/>
      <c r="IDP21" s="11"/>
      <c r="IDQ21" s="11"/>
      <c r="IDR21" s="11"/>
      <c r="IDS21" s="11"/>
      <c r="IDT21" s="11"/>
      <c r="IDU21" s="11"/>
      <c r="IDV21" s="11"/>
      <c r="IDW21" s="11"/>
      <c r="IDX21" s="11"/>
      <c r="IDY21" s="11"/>
      <c r="IDZ21" s="11"/>
      <c r="IEA21" s="11"/>
      <c r="IEB21" s="11"/>
      <c r="IEC21" s="11"/>
      <c r="IED21" s="11"/>
      <c r="IEE21" s="11"/>
      <c r="IEF21" s="11"/>
      <c r="IEG21" s="11"/>
      <c r="IEH21" s="11"/>
      <c r="IEI21" s="11"/>
      <c r="IEJ21" s="11"/>
      <c r="IEK21" s="11"/>
      <c r="IEL21" s="11"/>
      <c r="IEM21" s="11"/>
      <c r="IEN21" s="11"/>
      <c r="IEO21" s="11"/>
      <c r="IEP21" s="11"/>
      <c r="IEQ21" s="11"/>
      <c r="IER21" s="11"/>
      <c r="IES21" s="11"/>
      <c r="IET21" s="11"/>
      <c r="IEU21" s="11"/>
      <c r="IEV21" s="11"/>
      <c r="IEW21" s="11"/>
      <c r="IEX21" s="11"/>
      <c r="IEY21" s="11"/>
      <c r="IEZ21" s="11"/>
      <c r="IFA21" s="11"/>
      <c r="IFB21" s="11"/>
      <c r="IFC21" s="11"/>
      <c r="IFD21" s="11"/>
      <c r="IFE21" s="11"/>
      <c r="IFF21" s="11"/>
      <c r="IFG21" s="11"/>
      <c r="IFH21" s="11"/>
      <c r="IFI21" s="11"/>
      <c r="IFJ21" s="11"/>
      <c r="IFK21" s="11"/>
      <c r="IFL21" s="11"/>
      <c r="IFM21" s="11"/>
      <c r="IFN21" s="11"/>
      <c r="IFO21" s="11"/>
      <c r="IFP21" s="11"/>
      <c r="IFQ21" s="11"/>
      <c r="IFR21" s="11"/>
      <c r="IFS21" s="11"/>
      <c r="IFT21" s="11"/>
      <c r="IFU21" s="11"/>
      <c r="IFV21" s="11"/>
      <c r="IFW21" s="11"/>
      <c r="IFX21" s="11"/>
      <c r="IFY21" s="11"/>
      <c r="IFZ21" s="11"/>
      <c r="IGA21" s="11"/>
      <c r="IGB21" s="11"/>
      <c r="IGC21" s="11"/>
      <c r="IGD21" s="11"/>
      <c r="IGE21" s="11"/>
      <c r="IGF21" s="11"/>
      <c r="IGG21" s="11"/>
      <c r="IGH21" s="11"/>
      <c r="IGI21" s="11"/>
      <c r="IGJ21" s="11"/>
      <c r="IGK21" s="11"/>
      <c r="IGL21" s="11"/>
      <c r="IGM21" s="11"/>
      <c r="IGN21" s="11"/>
      <c r="IGO21" s="11"/>
      <c r="IGP21" s="11"/>
      <c r="IGQ21" s="11"/>
      <c r="IGR21" s="11"/>
      <c r="IGS21" s="11"/>
      <c r="IGT21" s="11"/>
      <c r="IGU21" s="11"/>
      <c r="IGV21" s="11"/>
      <c r="IGW21" s="11"/>
      <c r="IGX21" s="11"/>
      <c r="IGY21" s="11"/>
      <c r="IGZ21" s="11"/>
      <c r="IHA21" s="11"/>
      <c r="IHB21" s="11"/>
      <c r="IHC21" s="11"/>
      <c r="IHD21" s="11"/>
      <c r="IHE21" s="11"/>
      <c r="IHF21" s="11"/>
      <c r="IHG21" s="11"/>
      <c r="IHH21" s="11"/>
      <c r="IHI21" s="11"/>
      <c r="IHJ21" s="11"/>
      <c r="IHK21" s="11"/>
      <c r="IHL21" s="11"/>
      <c r="IHM21" s="11"/>
      <c r="IHN21" s="11"/>
      <c r="IHO21" s="11"/>
      <c r="IHP21" s="11"/>
      <c r="IHQ21" s="11"/>
      <c r="IHR21" s="11"/>
      <c r="IHS21" s="11"/>
      <c r="IHT21" s="11"/>
      <c r="IHU21" s="11"/>
      <c r="IHV21" s="11"/>
      <c r="IHW21" s="11"/>
      <c r="IHX21" s="11"/>
      <c r="IHY21" s="11"/>
      <c r="IHZ21" s="11"/>
      <c r="IIA21" s="11"/>
      <c r="IIB21" s="11"/>
      <c r="IIC21" s="11"/>
      <c r="IID21" s="11"/>
      <c r="IIE21" s="11"/>
      <c r="IIF21" s="11"/>
      <c r="IIG21" s="11"/>
      <c r="IIH21" s="11"/>
      <c r="III21" s="11"/>
      <c r="IIJ21" s="11"/>
      <c r="IIK21" s="11"/>
      <c r="IIL21" s="11"/>
      <c r="IIM21" s="11"/>
      <c r="IIN21" s="11"/>
      <c r="IIO21" s="11"/>
      <c r="IIP21" s="11"/>
      <c r="IIQ21" s="11"/>
      <c r="IIR21" s="11"/>
      <c r="IIS21" s="11"/>
      <c r="IIT21" s="11"/>
      <c r="IIU21" s="11"/>
      <c r="IIV21" s="11"/>
      <c r="IIW21" s="11"/>
      <c r="IIX21" s="11"/>
      <c r="IIY21" s="11"/>
      <c r="IIZ21" s="11"/>
      <c r="IJA21" s="11"/>
      <c r="IJB21" s="11"/>
      <c r="IJC21" s="11"/>
      <c r="IJD21" s="11"/>
      <c r="IJE21" s="11"/>
      <c r="IJF21" s="11"/>
      <c r="IJG21" s="11"/>
      <c r="IJH21" s="11"/>
      <c r="IJI21" s="11"/>
      <c r="IJJ21" s="11"/>
      <c r="IJK21" s="11"/>
      <c r="IJL21" s="11"/>
      <c r="IJM21" s="11"/>
      <c r="IJN21" s="11"/>
      <c r="IJO21" s="11"/>
      <c r="IJP21" s="11"/>
      <c r="IJQ21" s="11"/>
      <c r="IJR21" s="11"/>
      <c r="IJS21" s="11"/>
      <c r="IJT21" s="11"/>
      <c r="IJU21" s="11"/>
      <c r="IJV21" s="11"/>
      <c r="IJW21" s="11"/>
      <c r="IJX21" s="11"/>
      <c r="IJY21" s="11"/>
      <c r="IJZ21" s="11"/>
      <c r="IKA21" s="11"/>
      <c r="IKB21" s="11"/>
      <c r="IKC21" s="11"/>
      <c r="IKD21" s="11"/>
      <c r="IKE21" s="11"/>
      <c r="IKF21" s="11"/>
      <c r="IKG21" s="11"/>
      <c r="IKH21" s="11"/>
      <c r="IKI21" s="11"/>
      <c r="IKJ21" s="11"/>
      <c r="IKK21" s="11"/>
      <c r="IKL21" s="11"/>
      <c r="IKM21" s="11"/>
      <c r="IKN21" s="11"/>
      <c r="IKO21" s="11"/>
      <c r="IKP21" s="11"/>
      <c r="IKQ21" s="11"/>
      <c r="IKR21" s="11"/>
      <c r="IKS21" s="11"/>
      <c r="IKT21" s="11"/>
      <c r="IKU21" s="11"/>
      <c r="IKV21" s="11"/>
      <c r="IKW21" s="11"/>
      <c r="IKX21" s="11"/>
      <c r="IKY21" s="11"/>
      <c r="IKZ21" s="11"/>
      <c r="ILA21" s="11"/>
      <c r="ILB21" s="11"/>
      <c r="ILC21" s="11"/>
      <c r="ILD21" s="11"/>
      <c r="ILE21" s="11"/>
      <c r="ILF21" s="11"/>
      <c r="ILG21" s="11"/>
      <c r="ILH21" s="11"/>
      <c r="ILI21" s="11"/>
      <c r="ILJ21" s="11"/>
      <c r="ILK21" s="11"/>
      <c r="ILL21" s="11"/>
      <c r="ILM21" s="11"/>
      <c r="ILN21" s="11"/>
      <c r="ILO21" s="11"/>
      <c r="ILP21" s="11"/>
      <c r="ILQ21" s="11"/>
      <c r="ILR21" s="11"/>
      <c r="ILS21" s="11"/>
      <c r="ILT21" s="11"/>
      <c r="ILU21" s="11"/>
      <c r="ILV21" s="11"/>
      <c r="ILW21" s="11"/>
      <c r="ILX21" s="11"/>
      <c r="ILY21" s="11"/>
      <c r="ILZ21" s="11"/>
      <c r="IMA21" s="11"/>
      <c r="IMB21" s="11"/>
      <c r="IMC21" s="11"/>
      <c r="IMD21" s="11"/>
      <c r="IME21" s="11"/>
      <c r="IMF21" s="11"/>
      <c r="IMG21" s="11"/>
      <c r="IMH21" s="11"/>
      <c r="IMI21" s="11"/>
      <c r="IMJ21" s="11"/>
      <c r="IMK21" s="11"/>
      <c r="IML21" s="11"/>
      <c r="IMM21" s="11"/>
      <c r="IMN21" s="11"/>
      <c r="IMO21" s="11"/>
      <c r="IMP21" s="11"/>
      <c r="IMQ21" s="11"/>
      <c r="IMR21" s="11"/>
      <c r="IMS21" s="11"/>
      <c r="IMT21" s="11"/>
      <c r="IMU21" s="11"/>
      <c r="IMV21" s="11"/>
      <c r="IMW21" s="11"/>
      <c r="IMX21" s="11"/>
      <c r="IMY21" s="11"/>
      <c r="IMZ21" s="11"/>
      <c r="INA21" s="11"/>
      <c r="INB21" s="11"/>
      <c r="INC21" s="11"/>
      <c r="IND21" s="11"/>
      <c r="INE21" s="11"/>
      <c r="INF21" s="11"/>
      <c r="ING21" s="11"/>
      <c r="INH21" s="11"/>
      <c r="INI21" s="11"/>
      <c r="INJ21" s="11"/>
      <c r="INK21" s="11"/>
      <c r="INL21" s="11"/>
      <c r="INM21" s="11"/>
      <c r="INN21" s="11"/>
      <c r="INO21" s="11"/>
      <c r="INP21" s="11"/>
      <c r="INQ21" s="11"/>
      <c r="INR21" s="11"/>
      <c r="INS21" s="11"/>
      <c r="INT21" s="11"/>
      <c r="INU21" s="11"/>
      <c r="INV21" s="11"/>
      <c r="INW21" s="11"/>
      <c r="INX21" s="11"/>
      <c r="INY21" s="11"/>
      <c r="INZ21" s="11"/>
      <c r="IOA21" s="11"/>
      <c r="IOB21" s="11"/>
      <c r="IOC21" s="11"/>
      <c r="IOD21" s="11"/>
      <c r="IOE21" s="11"/>
      <c r="IOF21" s="11"/>
      <c r="IOG21" s="11"/>
      <c r="IOH21" s="11"/>
      <c r="IOI21" s="11"/>
      <c r="IOJ21" s="11"/>
      <c r="IOK21" s="11"/>
      <c r="IOL21" s="11"/>
      <c r="IOM21" s="11"/>
      <c r="ION21" s="11"/>
      <c r="IOO21" s="11"/>
      <c r="IOP21" s="11"/>
      <c r="IOQ21" s="11"/>
      <c r="IOR21" s="11"/>
      <c r="IOS21" s="11"/>
      <c r="IOT21" s="11"/>
      <c r="IOU21" s="11"/>
      <c r="IOV21" s="11"/>
      <c r="IOW21" s="11"/>
      <c r="IOX21" s="11"/>
      <c r="IOY21" s="11"/>
      <c r="IOZ21" s="11"/>
      <c r="IPA21" s="11"/>
      <c r="IPB21" s="11"/>
      <c r="IPC21" s="11"/>
      <c r="IPD21" s="11"/>
      <c r="IPE21" s="11"/>
      <c r="IPF21" s="11"/>
      <c r="IPG21" s="11"/>
      <c r="IPH21" s="11"/>
      <c r="IPI21" s="11"/>
      <c r="IPJ21" s="11"/>
      <c r="IPK21" s="11"/>
      <c r="IPL21" s="11"/>
      <c r="IPM21" s="11"/>
      <c r="IPN21" s="11"/>
      <c r="IPO21" s="11"/>
      <c r="IPP21" s="11"/>
      <c r="IPQ21" s="11"/>
      <c r="IPR21" s="11"/>
      <c r="IPS21" s="11"/>
      <c r="IPT21" s="11"/>
      <c r="IPU21" s="11"/>
      <c r="IPV21" s="11"/>
      <c r="IPW21" s="11"/>
      <c r="IPX21" s="11"/>
      <c r="IPY21" s="11"/>
      <c r="IPZ21" s="11"/>
      <c r="IQA21" s="11"/>
      <c r="IQB21" s="11"/>
      <c r="IQC21" s="11"/>
      <c r="IQD21" s="11"/>
      <c r="IQE21" s="11"/>
      <c r="IQF21" s="11"/>
      <c r="IQG21" s="11"/>
      <c r="IQH21" s="11"/>
      <c r="IQI21" s="11"/>
      <c r="IQJ21" s="11"/>
      <c r="IQK21" s="11"/>
      <c r="IQL21" s="11"/>
      <c r="IQM21" s="11"/>
      <c r="IQN21" s="11"/>
      <c r="IQO21" s="11"/>
      <c r="IQP21" s="11"/>
      <c r="IQQ21" s="11"/>
      <c r="IQR21" s="11"/>
      <c r="IQS21" s="11"/>
      <c r="IQT21" s="11"/>
      <c r="IQU21" s="11"/>
      <c r="IQV21" s="11"/>
      <c r="IQW21" s="11"/>
      <c r="IQX21" s="11"/>
      <c r="IQY21" s="11"/>
      <c r="IQZ21" s="11"/>
      <c r="IRA21" s="11"/>
      <c r="IRB21" s="11"/>
      <c r="IRC21" s="11"/>
      <c r="IRD21" s="11"/>
      <c r="IRE21" s="11"/>
      <c r="IRF21" s="11"/>
      <c r="IRG21" s="11"/>
      <c r="IRH21" s="11"/>
      <c r="IRI21" s="11"/>
      <c r="IRJ21" s="11"/>
      <c r="IRK21" s="11"/>
      <c r="IRL21" s="11"/>
      <c r="IRM21" s="11"/>
      <c r="IRN21" s="11"/>
      <c r="IRO21" s="11"/>
      <c r="IRP21" s="11"/>
      <c r="IRQ21" s="11"/>
      <c r="IRR21" s="11"/>
      <c r="IRS21" s="11"/>
      <c r="IRT21" s="11"/>
      <c r="IRU21" s="11"/>
      <c r="IRV21" s="11"/>
      <c r="IRW21" s="11"/>
      <c r="IRX21" s="11"/>
      <c r="IRY21" s="11"/>
      <c r="IRZ21" s="11"/>
      <c r="ISA21" s="11"/>
      <c r="ISB21" s="11"/>
      <c r="ISC21" s="11"/>
      <c r="ISD21" s="11"/>
      <c r="ISE21" s="11"/>
      <c r="ISF21" s="11"/>
      <c r="ISG21" s="11"/>
      <c r="ISH21" s="11"/>
      <c r="ISI21" s="11"/>
      <c r="ISJ21" s="11"/>
      <c r="ISK21" s="11"/>
      <c r="ISL21" s="11"/>
      <c r="ISM21" s="11"/>
      <c r="ISN21" s="11"/>
      <c r="ISO21" s="11"/>
      <c r="ISP21" s="11"/>
      <c r="ISQ21" s="11"/>
      <c r="ISR21" s="11"/>
      <c r="ISS21" s="11"/>
      <c r="IST21" s="11"/>
      <c r="ISU21" s="11"/>
      <c r="ISV21" s="11"/>
      <c r="ISW21" s="11"/>
      <c r="ISX21" s="11"/>
      <c r="ISY21" s="11"/>
      <c r="ISZ21" s="11"/>
      <c r="ITA21" s="11"/>
      <c r="ITB21" s="11"/>
      <c r="ITC21" s="11"/>
      <c r="ITD21" s="11"/>
      <c r="ITE21" s="11"/>
      <c r="ITF21" s="11"/>
      <c r="ITG21" s="11"/>
      <c r="ITH21" s="11"/>
      <c r="ITI21" s="11"/>
      <c r="ITJ21" s="11"/>
      <c r="ITK21" s="11"/>
      <c r="ITL21" s="11"/>
      <c r="ITM21" s="11"/>
      <c r="ITN21" s="11"/>
      <c r="ITO21" s="11"/>
      <c r="ITP21" s="11"/>
      <c r="ITQ21" s="11"/>
      <c r="ITR21" s="11"/>
      <c r="ITS21" s="11"/>
      <c r="ITT21" s="11"/>
      <c r="ITU21" s="11"/>
      <c r="ITV21" s="11"/>
      <c r="ITW21" s="11"/>
      <c r="ITX21" s="11"/>
      <c r="ITY21" s="11"/>
      <c r="ITZ21" s="11"/>
      <c r="IUA21" s="11"/>
      <c r="IUB21" s="11"/>
      <c r="IUC21" s="11"/>
      <c r="IUD21" s="11"/>
      <c r="IUE21" s="11"/>
      <c r="IUF21" s="11"/>
      <c r="IUG21" s="11"/>
      <c r="IUH21" s="11"/>
      <c r="IUI21" s="11"/>
      <c r="IUJ21" s="11"/>
      <c r="IUK21" s="11"/>
      <c r="IUL21" s="11"/>
      <c r="IUM21" s="11"/>
      <c r="IUN21" s="11"/>
      <c r="IUO21" s="11"/>
      <c r="IUP21" s="11"/>
      <c r="IUQ21" s="11"/>
      <c r="IUR21" s="11"/>
      <c r="IUS21" s="11"/>
      <c r="IUT21" s="11"/>
      <c r="IUU21" s="11"/>
      <c r="IUV21" s="11"/>
      <c r="IUW21" s="11"/>
      <c r="IUX21" s="11"/>
      <c r="IUY21" s="11"/>
      <c r="IUZ21" s="11"/>
      <c r="IVA21" s="11"/>
      <c r="IVB21" s="11"/>
      <c r="IVC21" s="11"/>
      <c r="IVD21" s="11"/>
      <c r="IVE21" s="11"/>
      <c r="IVF21" s="11"/>
      <c r="IVG21" s="11"/>
      <c r="IVH21" s="11"/>
      <c r="IVI21" s="11"/>
      <c r="IVJ21" s="11"/>
      <c r="IVK21" s="11"/>
      <c r="IVL21" s="11"/>
      <c r="IVM21" s="11"/>
      <c r="IVN21" s="11"/>
      <c r="IVO21" s="11"/>
      <c r="IVP21" s="11"/>
      <c r="IVQ21" s="11"/>
      <c r="IVR21" s="11"/>
      <c r="IVS21" s="11"/>
      <c r="IVT21" s="11"/>
      <c r="IVU21" s="11"/>
      <c r="IVV21" s="11"/>
      <c r="IVW21" s="11"/>
      <c r="IVX21" s="11"/>
      <c r="IVY21" s="11"/>
      <c r="IVZ21" s="11"/>
      <c r="IWA21" s="11"/>
      <c r="IWB21" s="11"/>
      <c r="IWC21" s="11"/>
      <c r="IWD21" s="11"/>
      <c r="IWE21" s="11"/>
      <c r="IWF21" s="11"/>
      <c r="IWG21" s="11"/>
      <c r="IWH21" s="11"/>
      <c r="IWI21" s="11"/>
      <c r="IWJ21" s="11"/>
      <c r="IWK21" s="11"/>
      <c r="IWL21" s="11"/>
      <c r="IWM21" s="11"/>
      <c r="IWN21" s="11"/>
      <c r="IWO21" s="11"/>
      <c r="IWP21" s="11"/>
      <c r="IWQ21" s="11"/>
      <c r="IWR21" s="11"/>
      <c r="IWS21" s="11"/>
      <c r="IWT21" s="11"/>
      <c r="IWU21" s="11"/>
      <c r="IWV21" s="11"/>
      <c r="IWW21" s="11"/>
      <c r="IWX21" s="11"/>
      <c r="IWY21" s="11"/>
      <c r="IWZ21" s="11"/>
      <c r="IXA21" s="11"/>
      <c r="IXB21" s="11"/>
      <c r="IXC21" s="11"/>
      <c r="IXD21" s="11"/>
      <c r="IXE21" s="11"/>
      <c r="IXF21" s="11"/>
      <c r="IXG21" s="11"/>
      <c r="IXH21" s="11"/>
      <c r="IXI21" s="11"/>
      <c r="IXJ21" s="11"/>
      <c r="IXK21" s="11"/>
      <c r="IXL21" s="11"/>
      <c r="IXM21" s="11"/>
      <c r="IXN21" s="11"/>
      <c r="IXO21" s="11"/>
      <c r="IXP21" s="11"/>
      <c r="IXQ21" s="11"/>
      <c r="IXR21" s="11"/>
      <c r="IXS21" s="11"/>
      <c r="IXT21" s="11"/>
      <c r="IXU21" s="11"/>
      <c r="IXV21" s="11"/>
      <c r="IXW21" s="11"/>
      <c r="IXX21" s="11"/>
      <c r="IXY21" s="11"/>
      <c r="IXZ21" s="11"/>
      <c r="IYA21" s="11"/>
      <c r="IYB21" s="11"/>
      <c r="IYC21" s="11"/>
      <c r="IYD21" s="11"/>
      <c r="IYE21" s="11"/>
      <c r="IYF21" s="11"/>
      <c r="IYG21" s="11"/>
      <c r="IYH21" s="11"/>
      <c r="IYI21" s="11"/>
      <c r="IYJ21" s="11"/>
      <c r="IYK21" s="11"/>
      <c r="IYL21" s="11"/>
      <c r="IYM21" s="11"/>
      <c r="IYN21" s="11"/>
      <c r="IYO21" s="11"/>
      <c r="IYP21" s="11"/>
      <c r="IYQ21" s="11"/>
      <c r="IYR21" s="11"/>
      <c r="IYS21" s="11"/>
      <c r="IYT21" s="11"/>
      <c r="IYU21" s="11"/>
      <c r="IYV21" s="11"/>
      <c r="IYW21" s="11"/>
      <c r="IYX21" s="11"/>
      <c r="IYY21" s="11"/>
      <c r="IYZ21" s="11"/>
      <c r="IZA21" s="11"/>
      <c r="IZB21" s="11"/>
      <c r="IZC21" s="11"/>
      <c r="IZD21" s="11"/>
      <c r="IZE21" s="11"/>
      <c r="IZF21" s="11"/>
      <c r="IZG21" s="11"/>
      <c r="IZH21" s="11"/>
      <c r="IZI21" s="11"/>
      <c r="IZJ21" s="11"/>
      <c r="IZK21" s="11"/>
      <c r="IZL21" s="11"/>
      <c r="IZM21" s="11"/>
      <c r="IZN21" s="11"/>
      <c r="IZO21" s="11"/>
      <c r="IZP21" s="11"/>
      <c r="IZQ21" s="11"/>
      <c r="IZR21" s="11"/>
      <c r="IZS21" s="11"/>
      <c r="IZT21" s="11"/>
      <c r="IZU21" s="11"/>
      <c r="IZV21" s="11"/>
      <c r="IZW21" s="11"/>
      <c r="IZX21" s="11"/>
      <c r="IZY21" s="11"/>
      <c r="IZZ21" s="11"/>
      <c r="JAA21" s="11"/>
      <c r="JAB21" s="11"/>
      <c r="JAC21" s="11"/>
      <c r="JAD21" s="11"/>
      <c r="JAE21" s="11"/>
      <c r="JAF21" s="11"/>
      <c r="JAG21" s="11"/>
      <c r="JAH21" s="11"/>
      <c r="JAI21" s="11"/>
      <c r="JAJ21" s="11"/>
      <c r="JAK21" s="11"/>
      <c r="JAL21" s="11"/>
      <c r="JAM21" s="11"/>
      <c r="JAN21" s="11"/>
      <c r="JAO21" s="11"/>
      <c r="JAP21" s="11"/>
      <c r="JAQ21" s="11"/>
      <c r="JAR21" s="11"/>
      <c r="JAS21" s="11"/>
      <c r="JAT21" s="11"/>
      <c r="JAU21" s="11"/>
      <c r="JAV21" s="11"/>
      <c r="JAW21" s="11"/>
      <c r="JAX21" s="11"/>
      <c r="JAY21" s="11"/>
      <c r="JAZ21" s="11"/>
      <c r="JBA21" s="11"/>
      <c r="JBB21" s="11"/>
      <c r="JBC21" s="11"/>
      <c r="JBD21" s="11"/>
      <c r="JBE21" s="11"/>
      <c r="JBF21" s="11"/>
      <c r="JBG21" s="11"/>
      <c r="JBH21" s="11"/>
      <c r="JBI21" s="11"/>
      <c r="JBJ21" s="11"/>
      <c r="JBK21" s="11"/>
      <c r="JBL21" s="11"/>
      <c r="JBM21" s="11"/>
      <c r="JBN21" s="11"/>
      <c r="JBO21" s="11"/>
      <c r="JBP21" s="11"/>
      <c r="JBQ21" s="11"/>
      <c r="JBR21" s="11"/>
      <c r="JBS21" s="11"/>
      <c r="JBT21" s="11"/>
      <c r="JBU21" s="11"/>
      <c r="JBV21" s="11"/>
      <c r="JBW21" s="11"/>
      <c r="JBX21" s="11"/>
      <c r="JBY21" s="11"/>
      <c r="JBZ21" s="11"/>
      <c r="JCA21" s="11"/>
      <c r="JCB21" s="11"/>
      <c r="JCC21" s="11"/>
      <c r="JCD21" s="11"/>
      <c r="JCE21" s="11"/>
      <c r="JCF21" s="11"/>
      <c r="JCG21" s="11"/>
      <c r="JCH21" s="11"/>
      <c r="JCI21" s="11"/>
      <c r="JCJ21" s="11"/>
      <c r="JCK21" s="11"/>
      <c r="JCL21" s="11"/>
      <c r="JCM21" s="11"/>
      <c r="JCN21" s="11"/>
      <c r="JCO21" s="11"/>
      <c r="JCP21" s="11"/>
      <c r="JCQ21" s="11"/>
      <c r="JCR21" s="11"/>
      <c r="JCS21" s="11"/>
      <c r="JCT21" s="11"/>
      <c r="JCU21" s="11"/>
      <c r="JCV21" s="11"/>
      <c r="JCW21" s="11"/>
      <c r="JCX21" s="11"/>
      <c r="JCY21" s="11"/>
      <c r="JCZ21" s="11"/>
      <c r="JDA21" s="11"/>
      <c r="JDB21" s="11"/>
      <c r="JDC21" s="11"/>
      <c r="JDD21" s="11"/>
      <c r="JDE21" s="11"/>
      <c r="JDF21" s="11"/>
      <c r="JDG21" s="11"/>
      <c r="JDH21" s="11"/>
      <c r="JDI21" s="11"/>
      <c r="JDJ21" s="11"/>
      <c r="JDK21" s="11"/>
      <c r="JDL21" s="11"/>
      <c r="JDM21" s="11"/>
      <c r="JDN21" s="11"/>
      <c r="JDO21" s="11"/>
      <c r="JDP21" s="11"/>
      <c r="JDQ21" s="11"/>
      <c r="JDR21" s="11"/>
      <c r="JDS21" s="11"/>
      <c r="JDT21" s="11"/>
      <c r="JDU21" s="11"/>
      <c r="JDV21" s="11"/>
      <c r="JDW21" s="11"/>
      <c r="JDX21" s="11"/>
      <c r="JDY21" s="11"/>
      <c r="JDZ21" s="11"/>
      <c r="JEA21" s="11"/>
      <c r="JEB21" s="11"/>
      <c r="JEC21" s="11"/>
      <c r="JED21" s="11"/>
      <c r="JEE21" s="11"/>
      <c r="JEF21" s="11"/>
      <c r="JEG21" s="11"/>
      <c r="JEH21" s="11"/>
      <c r="JEI21" s="11"/>
      <c r="JEJ21" s="11"/>
      <c r="JEK21" s="11"/>
      <c r="JEL21" s="11"/>
      <c r="JEM21" s="11"/>
      <c r="JEN21" s="11"/>
      <c r="JEO21" s="11"/>
      <c r="JEP21" s="11"/>
      <c r="JEQ21" s="11"/>
      <c r="JER21" s="11"/>
      <c r="JES21" s="11"/>
      <c r="JET21" s="11"/>
      <c r="JEU21" s="11"/>
      <c r="JEV21" s="11"/>
      <c r="JEW21" s="11"/>
      <c r="JEX21" s="11"/>
      <c r="JEY21" s="11"/>
      <c r="JEZ21" s="11"/>
      <c r="JFA21" s="11"/>
      <c r="JFB21" s="11"/>
      <c r="JFC21" s="11"/>
      <c r="JFD21" s="11"/>
      <c r="JFE21" s="11"/>
      <c r="JFF21" s="11"/>
      <c r="JFG21" s="11"/>
      <c r="JFH21" s="11"/>
      <c r="JFI21" s="11"/>
      <c r="JFJ21" s="11"/>
      <c r="JFK21" s="11"/>
      <c r="JFL21" s="11"/>
      <c r="JFM21" s="11"/>
      <c r="JFN21" s="11"/>
      <c r="JFO21" s="11"/>
      <c r="JFP21" s="11"/>
      <c r="JFQ21" s="11"/>
      <c r="JFR21" s="11"/>
      <c r="JFS21" s="11"/>
      <c r="JFT21" s="11"/>
      <c r="JFU21" s="11"/>
      <c r="JFV21" s="11"/>
      <c r="JFW21" s="11"/>
      <c r="JFX21" s="11"/>
      <c r="JFY21" s="11"/>
      <c r="JFZ21" s="11"/>
      <c r="JGA21" s="11"/>
      <c r="JGB21" s="11"/>
      <c r="JGC21" s="11"/>
      <c r="JGD21" s="11"/>
      <c r="JGE21" s="11"/>
      <c r="JGF21" s="11"/>
      <c r="JGG21" s="11"/>
      <c r="JGH21" s="11"/>
      <c r="JGI21" s="11"/>
      <c r="JGJ21" s="11"/>
      <c r="JGK21" s="11"/>
      <c r="JGL21" s="11"/>
      <c r="JGM21" s="11"/>
      <c r="JGN21" s="11"/>
      <c r="JGO21" s="11"/>
      <c r="JGP21" s="11"/>
      <c r="JGQ21" s="11"/>
      <c r="JGR21" s="11"/>
      <c r="JGS21" s="11"/>
      <c r="JGT21" s="11"/>
      <c r="JGU21" s="11"/>
      <c r="JGV21" s="11"/>
      <c r="JGW21" s="11"/>
      <c r="JGX21" s="11"/>
      <c r="JGY21" s="11"/>
      <c r="JGZ21" s="11"/>
      <c r="JHA21" s="11"/>
      <c r="JHB21" s="11"/>
      <c r="JHC21" s="11"/>
      <c r="JHD21" s="11"/>
      <c r="JHE21" s="11"/>
      <c r="JHF21" s="11"/>
      <c r="JHG21" s="11"/>
      <c r="JHH21" s="11"/>
      <c r="JHI21" s="11"/>
      <c r="JHJ21" s="11"/>
      <c r="JHK21" s="11"/>
      <c r="JHL21" s="11"/>
      <c r="JHM21" s="11"/>
      <c r="JHN21" s="11"/>
      <c r="JHO21" s="11"/>
      <c r="JHP21" s="11"/>
      <c r="JHQ21" s="11"/>
      <c r="JHR21" s="11"/>
      <c r="JHS21" s="11"/>
      <c r="JHT21" s="11"/>
      <c r="JHU21" s="11"/>
      <c r="JHV21" s="11"/>
      <c r="JHW21" s="11"/>
      <c r="JHX21" s="11"/>
      <c r="JHY21" s="11"/>
      <c r="JHZ21" s="11"/>
      <c r="JIA21" s="11"/>
      <c r="JIB21" s="11"/>
      <c r="JIC21" s="11"/>
      <c r="JID21" s="11"/>
      <c r="JIE21" s="11"/>
      <c r="JIF21" s="11"/>
      <c r="JIG21" s="11"/>
      <c r="JIH21" s="11"/>
      <c r="JII21" s="11"/>
      <c r="JIJ21" s="11"/>
      <c r="JIK21" s="11"/>
      <c r="JIL21" s="11"/>
      <c r="JIM21" s="11"/>
      <c r="JIN21" s="11"/>
      <c r="JIO21" s="11"/>
      <c r="JIP21" s="11"/>
      <c r="JIQ21" s="11"/>
      <c r="JIR21" s="11"/>
      <c r="JIS21" s="11"/>
      <c r="JIT21" s="11"/>
      <c r="JIU21" s="11"/>
      <c r="JIV21" s="11"/>
      <c r="JIW21" s="11"/>
      <c r="JIX21" s="11"/>
      <c r="JIY21" s="11"/>
      <c r="JIZ21" s="11"/>
      <c r="JJA21" s="11"/>
      <c r="JJB21" s="11"/>
      <c r="JJC21" s="11"/>
      <c r="JJD21" s="11"/>
      <c r="JJE21" s="11"/>
      <c r="JJF21" s="11"/>
      <c r="JJG21" s="11"/>
      <c r="JJH21" s="11"/>
      <c r="JJI21" s="11"/>
      <c r="JJJ21" s="11"/>
      <c r="JJK21" s="11"/>
      <c r="JJL21" s="11"/>
      <c r="JJM21" s="11"/>
      <c r="JJN21" s="11"/>
      <c r="JJO21" s="11"/>
      <c r="JJP21" s="11"/>
      <c r="JJQ21" s="11"/>
      <c r="JJR21" s="11"/>
      <c r="JJS21" s="11"/>
      <c r="JJT21" s="11"/>
      <c r="JJU21" s="11"/>
      <c r="JJV21" s="11"/>
      <c r="JJW21" s="11"/>
      <c r="JJX21" s="11"/>
      <c r="JJY21" s="11"/>
      <c r="JJZ21" s="11"/>
      <c r="JKA21" s="11"/>
      <c r="JKB21" s="11"/>
      <c r="JKC21" s="11"/>
      <c r="JKD21" s="11"/>
      <c r="JKE21" s="11"/>
      <c r="JKF21" s="11"/>
      <c r="JKG21" s="11"/>
      <c r="JKH21" s="11"/>
      <c r="JKI21" s="11"/>
      <c r="JKJ21" s="11"/>
      <c r="JKK21" s="11"/>
      <c r="JKL21" s="11"/>
      <c r="JKM21" s="11"/>
      <c r="JKN21" s="11"/>
      <c r="JKO21" s="11"/>
      <c r="JKP21" s="11"/>
      <c r="JKQ21" s="11"/>
      <c r="JKR21" s="11"/>
      <c r="JKS21" s="11"/>
      <c r="JKT21" s="11"/>
      <c r="JKU21" s="11"/>
      <c r="JKV21" s="11"/>
      <c r="JKW21" s="11"/>
      <c r="JKX21" s="11"/>
      <c r="JKY21" s="11"/>
      <c r="JKZ21" s="11"/>
      <c r="JLA21" s="11"/>
      <c r="JLB21" s="11"/>
      <c r="JLC21" s="11"/>
      <c r="JLD21" s="11"/>
      <c r="JLE21" s="11"/>
      <c r="JLF21" s="11"/>
      <c r="JLG21" s="11"/>
      <c r="JLH21" s="11"/>
      <c r="JLI21" s="11"/>
      <c r="JLJ21" s="11"/>
      <c r="JLK21" s="11"/>
      <c r="JLL21" s="11"/>
      <c r="JLM21" s="11"/>
      <c r="JLN21" s="11"/>
      <c r="JLO21" s="11"/>
      <c r="JLP21" s="11"/>
      <c r="JLQ21" s="11"/>
      <c r="JLR21" s="11"/>
      <c r="JLS21" s="11"/>
      <c r="JLT21" s="11"/>
      <c r="JLU21" s="11"/>
      <c r="JLV21" s="11"/>
      <c r="JLW21" s="11"/>
      <c r="JLX21" s="11"/>
      <c r="JLY21" s="11"/>
      <c r="JLZ21" s="11"/>
      <c r="JMA21" s="11"/>
      <c r="JMB21" s="11"/>
      <c r="JMC21" s="11"/>
      <c r="JMD21" s="11"/>
      <c r="JME21" s="11"/>
      <c r="JMF21" s="11"/>
      <c r="JMG21" s="11"/>
      <c r="JMH21" s="11"/>
      <c r="JMI21" s="11"/>
      <c r="JMJ21" s="11"/>
      <c r="JMK21" s="11"/>
      <c r="JML21" s="11"/>
      <c r="JMM21" s="11"/>
      <c r="JMN21" s="11"/>
      <c r="JMO21" s="11"/>
      <c r="JMP21" s="11"/>
      <c r="JMQ21" s="11"/>
      <c r="JMR21" s="11"/>
      <c r="JMS21" s="11"/>
      <c r="JMT21" s="11"/>
      <c r="JMU21" s="11"/>
      <c r="JMV21" s="11"/>
      <c r="JMW21" s="11"/>
      <c r="JMX21" s="11"/>
      <c r="JMY21" s="11"/>
      <c r="JMZ21" s="11"/>
      <c r="JNA21" s="11"/>
      <c r="JNB21" s="11"/>
      <c r="JNC21" s="11"/>
      <c r="JND21" s="11"/>
      <c r="JNE21" s="11"/>
      <c r="JNF21" s="11"/>
      <c r="JNG21" s="11"/>
      <c r="JNH21" s="11"/>
      <c r="JNI21" s="11"/>
      <c r="JNJ21" s="11"/>
      <c r="JNK21" s="11"/>
      <c r="JNL21" s="11"/>
      <c r="JNM21" s="11"/>
      <c r="JNN21" s="11"/>
      <c r="JNO21" s="11"/>
      <c r="JNP21" s="11"/>
      <c r="JNQ21" s="11"/>
      <c r="JNR21" s="11"/>
      <c r="JNS21" s="11"/>
      <c r="JNT21" s="11"/>
      <c r="JNU21" s="11"/>
      <c r="JNV21" s="11"/>
      <c r="JNW21" s="11"/>
      <c r="JNX21" s="11"/>
      <c r="JNY21" s="11"/>
      <c r="JNZ21" s="11"/>
      <c r="JOA21" s="11"/>
      <c r="JOB21" s="11"/>
      <c r="JOC21" s="11"/>
      <c r="JOD21" s="11"/>
      <c r="JOE21" s="11"/>
      <c r="JOF21" s="11"/>
      <c r="JOG21" s="11"/>
      <c r="JOH21" s="11"/>
      <c r="JOI21" s="11"/>
      <c r="JOJ21" s="11"/>
      <c r="JOK21" s="11"/>
      <c r="JOL21" s="11"/>
      <c r="JOM21" s="11"/>
      <c r="JON21" s="11"/>
      <c r="JOO21" s="11"/>
      <c r="JOP21" s="11"/>
      <c r="JOQ21" s="11"/>
      <c r="JOR21" s="11"/>
      <c r="JOS21" s="11"/>
      <c r="JOT21" s="11"/>
      <c r="JOU21" s="11"/>
      <c r="JOV21" s="11"/>
      <c r="JOW21" s="11"/>
      <c r="JOX21" s="11"/>
      <c r="JOY21" s="11"/>
      <c r="JOZ21" s="11"/>
      <c r="JPA21" s="11"/>
      <c r="JPB21" s="11"/>
      <c r="JPC21" s="11"/>
      <c r="JPD21" s="11"/>
      <c r="JPE21" s="11"/>
      <c r="JPF21" s="11"/>
      <c r="JPG21" s="11"/>
      <c r="JPH21" s="11"/>
      <c r="JPI21" s="11"/>
      <c r="JPJ21" s="11"/>
      <c r="JPK21" s="11"/>
      <c r="JPL21" s="11"/>
      <c r="JPM21" s="11"/>
      <c r="JPN21" s="11"/>
      <c r="JPO21" s="11"/>
      <c r="JPP21" s="11"/>
      <c r="JPQ21" s="11"/>
      <c r="JPR21" s="11"/>
      <c r="JPS21" s="11"/>
      <c r="JPT21" s="11"/>
      <c r="JPU21" s="11"/>
      <c r="JPV21" s="11"/>
      <c r="JPW21" s="11"/>
      <c r="JPX21" s="11"/>
      <c r="JPY21" s="11"/>
      <c r="JPZ21" s="11"/>
      <c r="JQA21" s="11"/>
      <c r="JQB21" s="11"/>
      <c r="JQC21" s="11"/>
      <c r="JQD21" s="11"/>
      <c r="JQE21" s="11"/>
      <c r="JQF21" s="11"/>
      <c r="JQG21" s="11"/>
      <c r="JQH21" s="11"/>
      <c r="JQI21" s="11"/>
      <c r="JQJ21" s="11"/>
      <c r="JQK21" s="11"/>
      <c r="JQL21" s="11"/>
      <c r="JQM21" s="11"/>
      <c r="JQN21" s="11"/>
      <c r="JQO21" s="11"/>
      <c r="JQP21" s="11"/>
      <c r="JQQ21" s="11"/>
      <c r="JQR21" s="11"/>
      <c r="JQS21" s="11"/>
      <c r="JQT21" s="11"/>
      <c r="JQU21" s="11"/>
      <c r="JQV21" s="11"/>
      <c r="JQW21" s="11"/>
      <c r="JQX21" s="11"/>
      <c r="JQY21" s="11"/>
      <c r="JQZ21" s="11"/>
      <c r="JRA21" s="11"/>
      <c r="JRB21" s="11"/>
      <c r="JRC21" s="11"/>
      <c r="JRD21" s="11"/>
      <c r="JRE21" s="11"/>
      <c r="JRF21" s="11"/>
      <c r="JRG21" s="11"/>
      <c r="JRH21" s="11"/>
      <c r="JRI21" s="11"/>
      <c r="JRJ21" s="11"/>
      <c r="JRK21" s="11"/>
      <c r="JRL21" s="11"/>
      <c r="JRM21" s="11"/>
      <c r="JRN21" s="11"/>
      <c r="JRO21" s="11"/>
      <c r="JRP21" s="11"/>
      <c r="JRQ21" s="11"/>
      <c r="JRR21" s="11"/>
      <c r="JRS21" s="11"/>
      <c r="JRT21" s="11"/>
      <c r="JRU21" s="11"/>
      <c r="JRV21" s="11"/>
      <c r="JRW21" s="11"/>
      <c r="JRX21" s="11"/>
      <c r="JRY21" s="11"/>
      <c r="JRZ21" s="11"/>
      <c r="JSA21" s="11"/>
      <c r="JSB21" s="11"/>
      <c r="JSC21" s="11"/>
      <c r="JSD21" s="11"/>
      <c r="JSE21" s="11"/>
      <c r="JSF21" s="11"/>
      <c r="JSG21" s="11"/>
      <c r="JSH21" s="11"/>
      <c r="JSI21" s="11"/>
      <c r="JSJ21" s="11"/>
      <c r="JSK21" s="11"/>
      <c r="JSL21" s="11"/>
      <c r="JSM21" s="11"/>
      <c r="JSN21" s="11"/>
      <c r="JSO21" s="11"/>
      <c r="JSP21" s="11"/>
      <c r="JSQ21" s="11"/>
      <c r="JSR21" s="11"/>
      <c r="JSS21" s="11"/>
      <c r="JST21" s="11"/>
      <c r="JSU21" s="11"/>
      <c r="JSV21" s="11"/>
      <c r="JSW21" s="11"/>
      <c r="JSX21" s="11"/>
      <c r="JSY21" s="11"/>
      <c r="JSZ21" s="11"/>
      <c r="JTA21" s="11"/>
      <c r="JTB21" s="11"/>
      <c r="JTC21" s="11"/>
      <c r="JTD21" s="11"/>
      <c r="JTE21" s="11"/>
      <c r="JTF21" s="11"/>
      <c r="JTG21" s="11"/>
      <c r="JTH21" s="11"/>
      <c r="JTI21" s="11"/>
      <c r="JTJ21" s="11"/>
      <c r="JTK21" s="11"/>
      <c r="JTL21" s="11"/>
      <c r="JTM21" s="11"/>
      <c r="JTN21" s="11"/>
      <c r="JTO21" s="11"/>
      <c r="JTP21" s="11"/>
      <c r="JTQ21" s="11"/>
      <c r="JTR21" s="11"/>
      <c r="JTS21" s="11"/>
      <c r="JTT21" s="11"/>
      <c r="JTU21" s="11"/>
      <c r="JTV21" s="11"/>
      <c r="JTW21" s="11"/>
      <c r="JTX21" s="11"/>
      <c r="JTY21" s="11"/>
      <c r="JTZ21" s="11"/>
      <c r="JUA21" s="11"/>
      <c r="JUB21" s="11"/>
      <c r="JUC21" s="11"/>
      <c r="JUD21" s="11"/>
      <c r="JUE21" s="11"/>
      <c r="JUF21" s="11"/>
      <c r="JUG21" s="11"/>
      <c r="JUH21" s="11"/>
      <c r="JUI21" s="11"/>
      <c r="JUJ21" s="11"/>
      <c r="JUK21" s="11"/>
      <c r="JUL21" s="11"/>
      <c r="JUM21" s="11"/>
      <c r="JUN21" s="11"/>
      <c r="JUO21" s="11"/>
      <c r="JUP21" s="11"/>
      <c r="JUQ21" s="11"/>
      <c r="JUR21" s="11"/>
      <c r="JUS21" s="11"/>
      <c r="JUT21" s="11"/>
      <c r="JUU21" s="11"/>
      <c r="JUV21" s="11"/>
      <c r="JUW21" s="11"/>
      <c r="JUX21" s="11"/>
      <c r="JUY21" s="11"/>
      <c r="JUZ21" s="11"/>
      <c r="JVA21" s="11"/>
      <c r="JVB21" s="11"/>
      <c r="JVC21" s="11"/>
      <c r="JVD21" s="11"/>
      <c r="JVE21" s="11"/>
      <c r="JVF21" s="11"/>
      <c r="JVG21" s="11"/>
      <c r="JVH21" s="11"/>
      <c r="JVI21" s="11"/>
      <c r="JVJ21" s="11"/>
      <c r="JVK21" s="11"/>
      <c r="JVL21" s="11"/>
      <c r="JVM21" s="11"/>
      <c r="JVN21" s="11"/>
      <c r="JVO21" s="11"/>
      <c r="JVP21" s="11"/>
      <c r="JVQ21" s="11"/>
      <c r="JVR21" s="11"/>
      <c r="JVS21" s="11"/>
      <c r="JVT21" s="11"/>
      <c r="JVU21" s="11"/>
      <c r="JVV21" s="11"/>
      <c r="JVW21" s="11"/>
      <c r="JVX21" s="11"/>
      <c r="JVY21" s="11"/>
      <c r="JVZ21" s="11"/>
      <c r="JWA21" s="11"/>
      <c r="JWB21" s="11"/>
      <c r="JWC21" s="11"/>
      <c r="JWD21" s="11"/>
      <c r="JWE21" s="11"/>
      <c r="JWF21" s="11"/>
      <c r="JWG21" s="11"/>
      <c r="JWH21" s="11"/>
      <c r="JWI21" s="11"/>
      <c r="JWJ21" s="11"/>
      <c r="JWK21" s="11"/>
      <c r="JWL21" s="11"/>
      <c r="JWM21" s="11"/>
      <c r="JWN21" s="11"/>
      <c r="JWO21" s="11"/>
      <c r="JWP21" s="11"/>
      <c r="JWQ21" s="11"/>
      <c r="JWR21" s="11"/>
      <c r="JWS21" s="11"/>
      <c r="JWT21" s="11"/>
      <c r="JWU21" s="11"/>
      <c r="JWV21" s="11"/>
      <c r="JWW21" s="11"/>
      <c r="JWX21" s="11"/>
      <c r="JWY21" s="11"/>
      <c r="JWZ21" s="11"/>
      <c r="JXA21" s="11"/>
      <c r="JXB21" s="11"/>
      <c r="JXC21" s="11"/>
      <c r="JXD21" s="11"/>
      <c r="JXE21" s="11"/>
      <c r="JXF21" s="11"/>
      <c r="JXG21" s="11"/>
      <c r="JXH21" s="11"/>
      <c r="JXI21" s="11"/>
      <c r="JXJ21" s="11"/>
      <c r="JXK21" s="11"/>
      <c r="JXL21" s="11"/>
      <c r="JXM21" s="11"/>
      <c r="JXN21" s="11"/>
      <c r="JXO21" s="11"/>
      <c r="JXP21" s="11"/>
      <c r="JXQ21" s="11"/>
      <c r="JXR21" s="11"/>
      <c r="JXS21" s="11"/>
      <c r="JXT21" s="11"/>
      <c r="JXU21" s="11"/>
      <c r="JXV21" s="11"/>
      <c r="JXW21" s="11"/>
      <c r="JXX21" s="11"/>
      <c r="JXY21" s="11"/>
      <c r="JXZ21" s="11"/>
      <c r="JYA21" s="11"/>
      <c r="JYB21" s="11"/>
      <c r="JYC21" s="11"/>
      <c r="JYD21" s="11"/>
      <c r="JYE21" s="11"/>
      <c r="JYF21" s="11"/>
      <c r="JYG21" s="11"/>
      <c r="JYH21" s="11"/>
      <c r="JYI21" s="11"/>
      <c r="JYJ21" s="11"/>
      <c r="JYK21" s="11"/>
      <c r="JYL21" s="11"/>
      <c r="JYM21" s="11"/>
      <c r="JYN21" s="11"/>
      <c r="JYO21" s="11"/>
      <c r="JYP21" s="11"/>
      <c r="JYQ21" s="11"/>
      <c r="JYR21" s="11"/>
      <c r="JYS21" s="11"/>
      <c r="JYT21" s="11"/>
      <c r="JYU21" s="11"/>
      <c r="JYV21" s="11"/>
      <c r="JYW21" s="11"/>
      <c r="JYX21" s="11"/>
      <c r="JYY21" s="11"/>
      <c r="JYZ21" s="11"/>
      <c r="JZA21" s="11"/>
      <c r="JZB21" s="11"/>
      <c r="JZC21" s="11"/>
      <c r="JZD21" s="11"/>
      <c r="JZE21" s="11"/>
      <c r="JZF21" s="11"/>
      <c r="JZG21" s="11"/>
      <c r="JZH21" s="11"/>
      <c r="JZI21" s="11"/>
      <c r="JZJ21" s="11"/>
      <c r="JZK21" s="11"/>
      <c r="JZL21" s="11"/>
      <c r="JZM21" s="11"/>
      <c r="JZN21" s="11"/>
      <c r="JZO21" s="11"/>
      <c r="JZP21" s="11"/>
      <c r="JZQ21" s="11"/>
      <c r="JZR21" s="11"/>
      <c r="JZS21" s="11"/>
      <c r="JZT21" s="11"/>
      <c r="JZU21" s="11"/>
      <c r="JZV21" s="11"/>
      <c r="JZW21" s="11"/>
      <c r="JZX21" s="11"/>
      <c r="JZY21" s="11"/>
      <c r="JZZ21" s="11"/>
      <c r="KAA21" s="11"/>
      <c r="KAB21" s="11"/>
      <c r="KAC21" s="11"/>
      <c r="KAD21" s="11"/>
      <c r="KAE21" s="11"/>
      <c r="KAF21" s="11"/>
      <c r="KAG21" s="11"/>
      <c r="KAH21" s="11"/>
      <c r="KAI21" s="11"/>
      <c r="KAJ21" s="11"/>
      <c r="KAK21" s="11"/>
      <c r="KAL21" s="11"/>
      <c r="KAM21" s="11"/>
      <c r="KAN21" s="11"/>
      <c r="KAO21" s="11"/>
      <c r="KAP21" s="11"/>
      <c r="KAQ21" s="11"/>
      <c r="KAR21" s="11"/>
      <c r="KAS21" s="11"/>
      <c r="KAT21" s="11"/>
      <c r="KAU21" s="11"/>
      <c r="KAV21" s="11"/>
      <c r="KAW21" s="11"/>
      <c r="KAX21" s="11"/>
      <c r="KAY21" s="11"/>
      <c r="KAZ21" s="11"/>
      <c r="KBA21" s="11"/>
      <c r="KBB21" s="11"/>
      <c r="KBC21" s="11"/>
      <c r="KBD21" s="11"/>
      <c r="KBE21" s="11"/>
      <c r="KBF21" s="11"/>
      <c r="KBG21" s="11"/>
      <c r="KBH21" s="11"/>
      <c r="KBI21" s="11"/>
      <c r="KBJ21" s="11"/>
      <c r="KBK21" s="11"/>
      <c r="KBL21" s="11"/>
      <c r="KBM21" s="11"/>
      <c r="KBN21" s="11"/>
      <c r="KBO21" s="11"/>
      <c r="KBP21" s="11"/>
      <c r="KBQ21" s="11"/>
      <c r="KBR21" s="11"/>
      <c r="KBS21" s="11"/>
      <c r="KBT21" s="11"/>
      <c r="KBU21" s="11"/>
      <c r="KBV21" s="11"/>
      <c r="KBW21" s="11"/>
      <c r="KBX21" s="11"/>
      <c r="KBY21" s="11"/>
      <c r="KBZ21" s="11"/>
      <c r="KCA21" s="11"/>
      <c r="KCB21" s="11"/>
      <c r="KCC21" s="11"/>
      <c r="KCD21" s="11"/>
      <c r="KCE21" s="11"/>
      <c r="KCF21" s="11"/>
      <c r="KCG21" s="11"/>
      <c r="KCH21" s="11"/>
      <c r="KCI21" s="11"/>
      <c r="KCJ21" s="11"/>
      <c r="KCK21" s="11"/>
      <c r="KCL21" s="11"/>
      <c r="KCM21" s="11"/>
      <c r="KCN21" s="11"/>
      <c r="KCO21" s="11"/>
      <c r="KCP21" s="11"/>
      <c r="KCQ21" s="11"/>
      <c r="KCR21" s="11"/>
      <c r="KCS21" s="11"/>
      <c r="KCT21" s="11"/>
      <c r="KCU21" s="11"/>
      <c r="KCV21" s="11"/>
      <c r="KCW21" s="11"/>
      <c r="KCX21" s="11"/>
      <c r="KCY21" s="11"/>
      <c r="KCZ21" s="11"/>
      <c r="KDA21" s="11"/>
      <c r="KDB21" s="11"/>
      <c r="KDC21" s="11"/>
      <c r="KDD21" s="11"/>
      <c r="KDE21" s="11"/>
      <c r="KDF21" s="11"/>
      <c r="KDG21" s="11"/>
      <c r="KDH21" s="11"/>
      <c r="KDI21" s="11"/>
      <c r="KDJ21" s="11"/>
      <c r="KDK21" s="11"/>
      <c r="KDL21" s="11"/>
      <c r="KDM21" s="11"/>
      <c r="KDN21" s="11"/>
      <c r="KDO21" s="11"/>
      <c r="KDP21" s="11"/>
      <c r="KDQ21" s="11"/>
      <c r="KDR21" s="11"/>
      <c r="KDS21" s="11"/>
      <c r="KDT21" s="11"/>
      <c r="KDU21" s="11"/>
      <c r="KDV21" s="11"/>
      <c r="KDW21" s="11"/>
      <c r="KDX21" s="11"/>
      <c r="KDY21" s="11"/>
      <c r="KDZ21" s="11"/>
      <c r="KEA21" s="11"/>
      <c r="KEB21" s="11"/>
      <c r="KEC21" s="11"/>
      <c r="KED21" s="11"/>
      <c r="KEE21" s="11"/>
      <c r="KEF21" s="11"/>
      <c r="KEG21" s="11"/>
      <c r="KEH21" s="11"/>
      <c r="KEI21" s="11"/>
      <c r="KEJ21" s="11"/>
      <c r="KEK21" s="11"/>
      <c r="KEL21" s="11"/>
      <c r="KEM21" s="11"/>
      <c r="KEN21" s="11"/>
      <c r="KEO21" s="11"/>
      <c r="KEP21" s="11"/>
      <c r="KEQ21" s="11"/>
      <c r="KER21" s="11"/>
      <c r="KES21" s="11"/>
      <c r="KET21" s="11"/>
      <c r="KEU21" s="11"/>
      <c r="KEV21" s="11"/>
      <c r="KEW21" s="11"/>
      <c r="KEX21" s="11"/>
      <c r="KEY21" s="11"/>
      <c r="KEZ21" s="11"/>
      <c r="KFA21" s="11"/>
      <c r="KFB21" s="11"/>
      <c r="KFC21" s="11"/>
      <c r="KFD21" s="11"/>
      <c r="KFE21" s="11"/>
      <c r="KFF21" s="11"/>
      <c r="KFG21" s="11"/>
      <c r="KFH21" s="11"/>
      <c r="KFI21" s="11"/>
      <c r="KFJ21" s="11"/>
      <c r="KFK21" s="11"/>
      <c r="KFL21" s="11"/>
      <c r="KFM21" s="11"/>
      <c r="KFN21" s="11"/>
      <c r="KFO21" s="11"/>
      <c r="KFP21" s="11"/>
      <c r="KFQ21" s="11"/>
      <c r="KFR21" s="11"/>
      <c r="KFS21" s="11"/>
      <c r="KFT21" s="11"/>
      <c r="KFU21" s="11"/>
      <c r="KFV21" s="11"/>
      <c r="KFW21" s="11"/>
      <c r="KFX21" s="11"/>
      <c r="KFY21" s="11"/>
      <c r="KFZ21" s="11"/>
      <c r="KGA21" s="11"/>
      <c r="KGB21" s="11"/>
      <c r="KGC21" s="11"/>
      <c r="KGD21" s="11"/>
      <c r="KGE21" s="11"/>
      <c r="KGF21" s="11"/>
      <c r="KGG21" s="11"/>
      <c r="KGH21" s="11"/>
      <c r="KGI21" s="11"/>
      <c r="KGJ21" s="11"/>
      <c r="KGK21" s="11"/>
      <c r="KGL21" s="11"/>
      <c r="KGM21" s="11"/>
      <c r="KGN21" s="11"/>
      <c r="KGO21" s="11"/>
      <c r="KGP21" s="11"/>
      <c r="KGQ21" s="11"/>
      <c r="KGR21" s="11"/>
      <c r="KGS21" s="11"/>
      <c r="KGT21" s="11"/>
      <c r="KGU21" s="11"/>
      <c r="KGV21" s="11"/>
      <c r="KGW21" s="11"/>
      <c r="KGX21" s="11"/>
      <c r="KGY21" s="11"/>
      <c r="KGZ21" s="11"/>
      <c r="KHA21" s="11"/>
      <c r="KHB21" s="11"/>
      <c r="KHC21" s="11"/>
      <c r="KHD21" s="11"/>
      <c r="KHE21" s="11"/>
      <c r="KHF21" s="11"/>
      <c r="KHG21" s="11"/>
      <c r="KHH21" s="11"/>
      <c r="KHI21" s="11"/>
      <c r="KHJ21" s="11"/>
      <c r="KHK21" s="11"/>
      <c r="KHL21" s="11"/>
      <c r="KHM21" s="11"/>
      <c r="KHN21" s="11"/>
      <c r="KHO21" s="11"/>
      <c r="KHP21" s="11"/>
      <c r="KHQ21" s="11"/>
      <c r="KHR21" s="11"/>
      <c r="KHS21" s="11"/>
      <c r="KHT21" s="11"/>
      <c r="KHU21" s="11"/>
      <c r="KHV21" s="11"/>
      <c r="KHW21" s="11"/>
      <c r="KHX21" s="11"/>
      <c r="KHY21" s="11"/>
      <c r="KHZ21" s="11"/>
      <c r="KIA21" s="11"/>
      <c r="KIB21" s="11"/>
      <c r="KIC21" s="11"/>
      <c r="KID21" s="11"/>
      <c r="KIE21" s="11"/>
      <c r="KIF21" s="11"/>
      <c r="KIG21" s="11"/>
      <c r="KIH21" s="11"/>
      <c r="KII21" s="11"/>
      <c r="KIJ21" s="11"/>
      <c r="KIK21" s="11"/>
      <c r="KIL21" s="11"/>
      <c r="KIM21" s="11"/>
      <c r="KIN21" s="11"/>
      <c r="KIO21" s="11"/>
      <c r="KIP21" s="11"/>
      <c r="KIQ21" s="11"/>
      <c r="KIR21" s="11"/>
      <c r="KIS21" s="11"/>
      <c r="KIT21" s="11"/>
      <c r="KIU21" s="11"/>
      <c r="KIV21" s="11"/>
      <c r="KIW21" s="11"/>
      <c r="KIX21" s="11"/>
      <c r="KIY21" s="11"/>
      <c r="KIZ21" s="11"/>
      <c r="KJA21" s="11"/>
      <c r="KJB21" s="11"/>
      <c r="KJC21" s="11"/>
      <c r="KJD21" s="11"/>
      <c r="KJE21" s="11"/>
      <c r="KJF21" s="11"/>
      <c r="KJG21" s="11"/>
      <c r="KJH21" s="11"/>
      <c r="KJI21" s="11"/>
      <c r="KJJ21" s="11"/>
      <c r="KJK21" s="11"/>
      <c r="KJL21" s="11"/>
      <c r="KJM21" s="11"/>
      <c r="KJN21" s="11"/>
      <c r="KJO21" s="11"/>
      <c r="KJP21" s="11"/>
      <c r="KJQ21" s="11"/>
      <c r="KJR21" s="11"/>
      <c r="KJS21" s="11"/>
      <c r="KJT21" s="11"/>
      <c r="KJU21" s="11"/>
      <c r="KJV21" s="11"/>
      <c r="KJW21" s="11"/>
      <c r="KJX21" s="11"/>
      <c r="KJY21" s="11"/>
      <c r="KJZ21" s="11"/>
      <c r="KKA21" s="11"/>
      <c r="KKB21" s="11"/>
      <c r="KKC21" s="11"/>
      <c r="KKD21" s="11"/>
      <c r="KKE21" s="11"/>
      <c r="KKF21" s="11"/>
      <c r="KKG21" s="11"/>
      <c r="KKH21" s="11"/>
      <c r="KKI21" s="11"/>
      <c r="KKJ21" s="11"/>
      <c r="KKK21" s="11"/>
      <c r="KKL21" s="11"/>
      <c r="KKM21" s="11"/>
      <c r="KKN21" s="11"/>
      <c r="KKO21" s="11"/>
      <c r="KKP21" s="11"/>
      <c r="KKQ21" s="11"/>
      <c r="KKR21" s="11"/>
      <c r="KKS21" s="11"/>
      <c r="KKT21" s="11"/>
      <c r="KKU21" s="11"/>
      <c r="KKV21" s="11"/>
      <c r="KKW21" s="11"/>
      <c r="KKX21" s="11"/>
      <c r="KKY21" s="11"/>
      <c r="KKZ21" s="11"/>
      <c r="KLA21" s="11"/>
      <c r="KLB21" s="11"/>
      <c r="KLC21" s="11"/>
      <c r="KLD21" s="11"/>
      <c r="KLE21" s="11"/>
      <c r="KLF21" s="11"/>
      <c r="KLG21" s="11"/>
      <c r="KLH21" s="11"/>
      <c r="KLI21" s="11"/>
      <c r="KLJ21" s="11"/>
      <c r="KLK21" s="11"/>
      <c r="KLL21" s="11"/>
      <c r="KLM21" s="11"/>
      <c r="KLN21" s="11"/>
      <c r="KLO21" s="11"/>
      <c r="KLP21" s="11"/>
      <c r="KLQ21" s="11"/>
      <c r="KLR21" s="11"/>
      <c r="KLS21" s="11"/>
      <c r="KLT21" s="11"/>
      <c r="KLU21" s="11"/>
      <c r="KLV21" s="11"/>
      <c r="KLW21" s="11"/>
      <c r="KLX21" s="11"/>
      <c r="KLY21" s="11"/>
      <c r="KLZ21" s="11"/>
      <c r="KMA21" s="11"/>
      <c r="KMB21" s="11"/>
      <c r="KMC21" s="11"/>
      <c r="KMD21" s="11"/>
      <c r="KME21" s="11"/>
      <c r="KMF21" s="11"/>
      <c r="KMG21" s="11"/>
      <c r="KMH21" s="11"/>
      <c r="KMI21" s="11"/>
      <c r="KMJ21" s="11"/>
      <c r="KMK21" s="11"/>
      <c r="KML21" s="11"/>
      <c r="KMM21" s="11"/>
      <c r="KMN21" s="11"/>
      <c r="KMO21" s="11"/>
      <c r="KMP21" s="11"/>
      <c r="KMQ21" s="11"/>
      <c r="KMR21" s="11"/>
      <c r="KMS21" s="11"/>
      <c r="KMT21" s="11"/>
      <c r="KMU21" s="11"/>
      <c r="KMV21" s="11"/>
      <c r="KMW21" s="11"/>
      <c r="KMX21" s="11"/>
      <c r="KMY21" s="11"/>
      <c r="KMZ21" s="11"/>
      <c r="KNA21" s="11"/>
      <c r="KNB21" s="11"/>
      <c r="KNC21" s="11"/>
      <c r="KND21" s="11"/>
      <c r="KNE21" s="11"/>
      <c r="KNF21" s="11"/>
      <c r="KNG21" s="11"/>
      <c r="KNH21" s="11"/>
      <c r="KNI21" s="11"/>
      <c r="KNJ21" s="11"/>
      <c r="KNK21" s="11"/>
      <c r="KNL21" s="11"/>
      <c r="KNM21" s="11"/>
      <c r="KNN21" s="11"/>
      <c r="KNO21" s="11"/>
      <c r="KNP21" s="11"/>
      <c r="KNQ21" s="11"/>
      <c r="KNR21" s="11"/>
      <c r="KNS21" s="11"/>
      <c r="KNT21" s="11"/>
      <c r="KNU21" s="11"/>
      <c r="KNV21" s="11"/>
      <c r="KNW21" s="11"/>
      <c r="KNX21" s="11"/>
      <c r="KNY21" s="11"/>
      <c r="KNZ21" s="11"/>
      <c r="KOA21" s="11"/>
      <c r="KOB21" s="11"/>
      <c r="KOC21" s="11"/>
      <c r="KOD21" s="11"/>
      <c r="KOE21" s="11"/>
      <c r="KOF21" s="11"/>
      <c r="KOG21" s="11"/>
      <c r="KOH21" s="11"/>
      <c r="KOI21" s="11"/>
      <c r="KOJ21" s="11"/>
      <c r="KOK21" s="11"/>
      <c r="KOL21" s="11"/>
      <c r="KOM21" s="11"/>
      <c r="KON21" s="11"/>
      <c r="KOO21" s="11"/>
      <c r="KOP21" s="11"/>
      <c r="KOQ21" s="11"/>
      <c r="KOR21" s="11"/>
      <c r="KOS21" s="11"/>
      <c r="KOT21" s="11"/>
      <c r="KOU21" s="11"/>
      <c r="KOV21" s="11"/>
      <c r="KOW21" s="11"/>
      <c r="KOX21" s="11"/>
      <c r="KOY21" s="11"/>
      <c r="KOZ21" s="11"/>
      <c r="KPA21" s="11"/>
      <c r="KPB21" s="11"/>
      <c r="KPC21" s="11"/>
      <c r="KPD21" s="11"/>
      <c r="KPE21" s="11"/>
      <c r="KPF21" s="11"/>
      <c r="KPG21" s="11"/>
      <c r="KPH21" s="11"/>
      <c r="KPI21" s="11"/>
      <c r="KPJ21" s="11"/>
      <c r="KPK21" s="11"/>
      <c r="KPL21" s="11"/>
      <c r="KPM21" s="11"/>
      <c r="KPN21" s="11"/>
      <c r="KPO21" s="11"/>
      <c r="KPP21" s="11"/>
      <c r="KPQ21" s="11"/>
      <c r="KPR21" s="11"/>
      <c r="KPS21" s="11"/>
      <c r="KPT21" s="11"/>
      <c r="KPU21" s="11"/>
      <c r="KPV21" s="11"/>
      <c r="KPW21" s="11"/>
      <c r="KPX21" s="11"/>
      <c r="KPY21" s="11"/>
      <c r="KPZ21" s="11"/>
      <c r="KQA21" s="11"/>
      <c r="KQB21" s="11"/>
      <c r="KQC21" s="11"/>
      <c r="KQD21" s="11"/>
      <c r="KQE21" s="11"/>
      <c r="KQF21" s="11"/>
      <c r="KQG21" s="11"/>
      <c r="KQH21" s="11"/>
      <c r="KQI21" s="11"/>
      <c r="KQJ21" s="11"/>
      <c r="KQK21" s="11"/>
      <c r="KQL21" s="11"/>
      <c r="KQM21" s="11"/>
      <c r="KQN21" s="11"/>
      <c r="KQO21" s="11"/>
      <c r="KQP21" s="11"/>
      <c r="KQQ21" s="11"/>
      <c r="KQR21" s="11"/>
      <c r="KQS21" s="11"/>
      <c r="KQT21" s="11"/>
      <c r="KQU21" s="11"/>
      <c r="KQV21" s="11"/>
      <c r="KQW21" s="11"/>
      <c r="KQX21" s="11"/>
      <c r="KQY21" s="11"/>
      <c r="KQZ21" s="11"/>
      <c r="KRA21" s="11"/>
      <c r="KRB21" s="11"/>
      <c r="KRC21" s="11"/>
      <c r="KRD21" s="11"/>
      <c r="KRE21" s="11"/>
      <c r="KRF21" s="11"/>
      <c r="KRG21" s="11"/>
      <c r="KRH21" s="11"/>
      <c r="KRI21" s="11"/>
      <c r="KRJ21" s="11"/>
      <c r="KRK21" s="11"/>
      <c r="KRL21" s="11"/>
      <c r="KRM21" s="11"/>
      <c r="KRN21" s="11"/>
      <c r="KRO21" s="11"/>
      <c r="KRP21" s="11"/>
      <c r="KRQ21" s="11"/>
      <c r="KRR21" s="11"/>
      <c r="KRS21" s="11"/>
      <c r="KRT21" s="11"/>
      <c r="KRU21" s="11"/>
      <c r="KRV21" s="11"/>
      <c r="KRW21" s="11"/>
      <c r="KRX21" s="11"/>
      <c r="KRY21" s="11"/>
      <c r="KRZ21" s="11"/>
      <c r="KSA21" s="11"/>
      <c r="KSB21" s="11"/>
      <c r="KSC21" s="11"/>
      <c r="KSD21" s="11"/>
      <c r="KSE21" s="11"/>
      <c r="KSF21" s="11"/>
      <c r="KSG21" s="11"/>
      <c r="KSH21" s="11"/>
      <c r="KSI21" s="11"/>
      <c r="KSJ21" s="11"/>
      <c r="KSK21" s="11"/>
      <c r="KSL21" s="11"/>
      <c r="KSM21" s="11"/>
      <c r="KSN21" s="11"/>
      <c r="KSO21" s="11"/>
      <c r="KSP21" s="11"/>
      <c r="KSQ21" s="11"/>
      <c r="KSR21" s="11"/>
      <c r="KSS21" s="11"/>
      <c r="KST21" s="11"/>
      <c r="KSU21" s="11"/>
      <c r="KSV21" s="11"/>
      <c r="KSW21" s="11"/>
      <c r="KSX21" s="11"/>
      <c r="KSY21" s="11"/>
      <c r="KSZ21" s="11"/>
      <c r="KTA21" s="11"/>
      <c r="KTB21" s="11"/>
      <c r="KTC21" s="11"/>
      <c r="KTD21" s="11"/>
      <c r="KTE21" s="11"/>
      <c r="KTF21" s="11"/>
      <c r="KTG21" s="11"/>
      <c r="KTH21" s="11"/>
      <c r="KTI21" s="11"/>
      <c r="KTJ21" s="11"/>
      <c r="KTK21" s="11"/>
      <c r="KTL21" s="11"/>
      <c r="KTM21" s="11"/>
      <c r="KTN21" s="11"/>
      <c r="KTO21" s="11"/>
      <c r="KTP21" s="11"/>
      <c r="KTQ21" s="11"/>
      <c r="KTR21" s="11"/>
      <c r="KTS21" s="11"/>
      <c r="KTT21" s="11"/>
      <c r="KTU21" s="11"/>
      <c r="KTV21" s="11"/>
      <c r="KTW21" s="11"/>
      <c r="KTX21" s="11"/>
      <c r="KTY21" s="11"/>
      <c r="KTZ21" s="11"/>
      <c r="KUA21" s="11"/>
      <c r="KUB21" s="11"/>
      <c r="KUC21" s="11"/>
      <c r="KUD21" s="11"/>
      <c r="KUE21" s="11"/>
      <c r="KUF21" s="11"/>
      <c r="KUG21" s="11"/>
      <c r="KUH21" s="11"/>
      <c r="KUI21" s="11"/>
      <c r="KUJ21" s="11"/>
      <c r="KUK21" s="11"/>
      <c r="KUL21" s="11"/>
      <c r="KUM21" s="11"/>
      <c r="KUN21" s="11"/>
      <c r="KUO21" s="11"/>
      <c r="KUP21" s="11"/>
      <c r="KUQ21" s="11"/>
      <c r="KUR21" s="11"/>
      <c r="KUS21" s="11"/>
      <c r="KUT21" s="11"/>
      <c r="KUU21" s="11"/>
      <c r="KUV21" s="11"/>
      <c r="KUW21" s="11"/>
      <c r="KUX21" s="11"/>
      <c r="KUY21" s="11"/>
      <c r="KUZ21" s="11"/>
      <c r="KVA21" s="11"/>
      <c r="KVB21" s="11"/>
      <c r="KVC21" s="11"/>
      <c r="KVD21" s="11"/>
      <c r="KVE21" s="11"/>
      <c r="KVF21" s="11"/>
      <c r="KVG21" s="11"/>
      <c r="KVH21" s="11"/>
      <c r="KVI21" s="11"/>
      <c r="KVJ21" s="11"/>
      <c r="KVK21" s="11"/>
      <c r="KVL21" s="11"/>
      <c r="KVM21" s="11"/>
      <c r="KVN21" s="11"/>
      <c r="KVO21" s="11"/>
      <c r="KVP21" s="11"/>
      <c r="KVQ21" s="11"/>
      <c r="KVR21" s="11"/>
      <c r="KVS21" s="11"/>
      <c r="KVT21" s="11"/>
      <c r="KVU21" s="11"/>
      <c r="KVV21" s="11"/>
      <c r="KVW21" s="11"/>
      <c r="KVX21" s="11"/>
      <c r="KVY21" s="11"/>
      <c r="KVZ21" s="11"/>
      <c r="KWA21" s="11"/>
      <c r="KWB21" s="11"/>
      <c r="KWC21" s="11"/>
      <c r="KWD21" s="11"/>
      <c r="KWE21" s="11"/>
      <c r="KWF21" s="11"/>
      <c r="KWG21" s="11"/>
      <c r="KWH21" s="11"/>
      <c r="KWI21" s="11"/>
      <c r="KWJ21" s="11"/>
      <c r="KWK21" s="11"/>
      <c r="KWL21" s="11"/>
      <c r="KWM21" s="11"/>
      <c r="KWN21" s="11"/>
      <c r="KWO21" s="11"/>
      <c r="KWP21" s="11"/>
      <c r="KWQ21" s="11"/>
      <c r="KWR21" s="11"/>
      <c r="KWS21" s="11"/>
      <c r="KWT21" s="11"/>
      <c r="KWU21" s="11"/>
      <c r="KWV21" s="11"/>
      <c r="KWW21" s="11"/>
      <c r="KWX21" s="11"/>
      <c r="KWY21" s="11"/>
      <c r="KWZ21" s="11"/>
      <c r="KXA21" s="11"/>
      <c r="KXB21" s="11"/>
      <c r="KXC21" s="11"/>
      <c r="KXD21" s="11"/>
      <c r="KXE21" s="11"/>
      <c r="KXF21" s="11"/>
      <c r="KXG21" s="11"/>
      <c r="KXH21" s="11"/>
      <c r="KXI21" s="11"/>
      <c r="KXJ21" s="11"/>
      <c r="KXK21" s="11"/>
      <c r="KXL21" s="11"/>
      <c r="KXM21" s="11"/>
      <c r="KXN21" s="11"/>
      <c r="KXO21" s="11"/>
      <c r="KXP21" s="11"/>
      <c r="KXQ21" s="11"/>
      <c r="KXR21" s="11"/>
      <c r="KXS21" s="11"/>
      <c r="KXT21" s="11"/>
      <c r="KXU21" s="11"/>
      <c r="KXV21" s="11"/>
      <c r="KXW21" s="11"/>
      <c r="KXX21" s="11"/>
      <c r="KXY21" s="11"/>
      <c r="KXZ21" s="11"/>
      <c r="KYA21" s="11"/>
      <c r="KYB21" s="11"/>
      <c r="KYC21" s="11"/>
      <c r="KYD21" s="11"/>
      <c r="KYE21" s="11"/>
      <c r="KYF21" s="11"/>
      <c r="KYG21" s="11"/>
      <c r="KYH21" s="11"/>
      <c r="KYI21" s="11"/>
      <c r="KYJ21" s="11"/>
      <c r="KYK21" s="11"/>
      <c r="KYL21" s="11"/>
      <c r="KYM21" s="11"/>
      <c r="KYN21" s="11"/>
      <c r="KYO21" s="11"/>
      <c r="KYP21" s="11"/>
      <c r="KYQ21" s="11"/>
      <c r="KYR21" s="11"/>
      <c r="KYS21" s="11"/>
      <c r="KYT21" s="11"/>
      <c r="KYU21" s="11"/>
      <c r="KYV21" s="11"/>
      <c r="KYW21" s="11"/>
      <c r="KYX21" s="11"/>
      <c r="KYY21" s="11"/>
      <c r="KYZ21" s="11"/>
      <c r="KZA21" s="11"/>
      <c r="KZB21" s="11"/>
      <c r="KZC21" s="11"/>
      <c r="KZD21" s="11"/>
      <c r="KZE21" s="11"/>
      <c r="KZF21" s="11"/>
      <c r="KZG21" s="11"/>
      <c r="KZH21" s="11"/>
      <c r="KZI21" s="11"/>
      <c r="KZJ21" s="11"/>
      <c r="KZK21" s="11"/>
      <c r="KZL21" s="11"/>
      <c r="KZM21" s="11"/>
      <c r="KZN21" s="11"/>
      <c r="KZO21" s="11"/>
      <c r="KZP21" s="11"/>
      <c r="KZQ21" s="11"/>
      <c r="KZR21" s="11"/>
      <c r="KZS21" s="11"/>
      <c r="KZT21" s="11"/>
      <c r="KZU21" s="11"/>
      <c r="KZV21" s="11"/>
      <c r="KZW21" s="11"/>
      <c r="KZX21" s="11"/>
      <c r="KZY21" s="11"/>
      <c r="KZZ21" s="11"/>
      <c r="LAA21" s="11"/>
      <c r="LAB21" s="11"/>
      <c r="LAC21" s="11"/>
      <c r="LAD21" s="11"/>
      <c r="LAE21" s="11"/>
      <c r="LAF21" s="11"/>
      <c r="LAG21" s="11"/>
      <c r="LAH21" s="11"/>
      <c r="LAI21" s="11"/>
      <c r="LAJ21" s="11"/>
      <c r="LAK21" s="11"/>
      <c r="LAL21" s="11"/>
      <c r="LAM21" s="11"/>
      <c r="LAN21" s="11"/>
      <c r="LAO21" s="11"/>
      <c r="LAP21" s="11"/>
      <c r="LAQ21" s="11"/>
      <c r="LAR21" s="11"/>
      <c r="LAS21" s="11"/>
      <c r="LAT21" s="11"/>
      <c r="LAU21" s="11"/>
      <c r="LAV21" s="11"/>
      <c r="LAW21" s="11"/>
      <c r="LAX21" s="11"/>
      <c r="LAY21" s="11"/>
      <c r="LAZ21" s="11"/>
      <c r="LBA21" s="11"/>
      <c r="LBB21" s="11"/>
      <c r="LBC21" s="11"/>
      <c r="LBD21" s="11"/>
      <c r="LBE21" s="11"/>
      <c r="LBF21" s="11"/>
      <c r="LBG21" s="11"/>
      <c r="LBH21" s="11"/>
      <c r="LBI21" s="11"/>
      <c r="LBJ21" s="11"/>
      <c r="LBK21" s="11"/>
      <c r="LBL21" s="11"/>
      <c r="LBM21" s="11"/>
      <c r="LBN21" s="11"/>
      <c r="LBO21" s="11"/>
      <c r="LBP21" s="11"/>
      <c r="LBQ21" s="11"/>
      <c r="LBR21" s="11"/>
      <c r="LBS21" s="11"/>
      <c r="LBT21" s="11"/>
      <c r="LBU21" s="11"/>
      <c r="LBV21" s="11"/>
      <c r="LBW21" s="11"/>
      <c r="LBX21" s="11"/>
      <c r="LBY21" s="11"/>
      <c r="LBZ21" s="11"/>
      <c r="LCA21" s="11"/>
      <c r="LCB21" s="11"/>
      <c r="LCC21" s="11"/>
      <c r="LCD21" s="11"/>
      <c r="LCE21" s="11"/>
      <c r="LCF21" s="11"/>
      <c r="LCG21" s="11"/>
      <c r="LCH21" s="11"/>
      <c r="LCI21" s="11"/>
      <c r="LCJ21" s="11"/>
      <c r="LCK21" s="11"/>
      <c r="LCL21" s="11"/>
      <c r="LCM21" s="11"/>
      <c r="LCN21" s="11"/>
      <c r="LCO21" s="11"/>
      <c r="LCP21" s="11"/>
      <c r="LCQ21" s="11"/>
      <c r="LCR21" s="11"/>
      <c r="LCS21" s="11"/>
      <c r="LCT21" s="11"/>
      <c r="LCU21" s="11"/>
      <c r="LCV21" s="11"/>
      <c r="LCW21" s="11"/>
      <c r="LCX21" s="11"/>
      <c r="LCY21" s="11"/>
      <c r="LCZ21" s="11"/>
      <c r="LDA21" s="11"/>
      <c r="LDB21" s="11"/>
      <c r="LDC21" s="11"/>
      <c r="LDD21" s="11"/>
      <c r="LDE21" s="11"/>
      <c r="LDF21" s="11"/>
      <c r="LDG21" s="11"/>
      <c r="LDH21" s="11"/>
      <c r="LDI21" s="11"/>
      <c r="LDJ21" s="11"/>
      <c r="LDK21" s="11"/>
      <c r="LDL21" s="11"/>
      <c r="LDM21" s="11"/>
      <c r="LDN21" s="11"/>
      <c r="LDO21" s="11"/>
      <c r="LDP21" s="11"/>
      <c r="LDQ21" s="11"/>
      <c r="LDR21" s="11"/>
      <c r="LDS21" s="11"/>
      <c r="LDT21" s="11"/>
      <c r="LDU21" s="11"/>
      <c r="LDV21" s="11"/>
      <c r="LDW21" s="11"/>
      <c r="LDX21" s="11"/>
      <c r="LDY21" s="11"/>
      <c r="LDZ21" s="11"/>
      <c r="LEA21" s="11"/>
      <c r="LEB21" s="11"/>
      <c r="LEC21" s="11"/>
      <c r="LED21" s="11"/>
      <c r="LEE21" s="11"/>
      <c r="LEF21" s="11"/>
      <c r="LEG21" s="11"/>
      <c r="LEH21" s="11"/>
      <c r="LEI21" s="11"/>
      <c r="LEJ21" s="11"/>
      <c r="LEK21" s="11"/>
      <c r="LEL21" s="11"/>
      <c r="LEM21" s="11"/>
      <c r="LEN21" s="11"/>
      <c r="LEO21" s="11"/>
      <c r="LEP21" s="11"/>
      <c r="LEQ21" s="11"/>
      <c r="LER21" s="11"/>
      <c r="LES21" s="11"/>
      <c r="LET21" s="11"/>
      <c r="LEU21" s="11"/>
      <c r="LEV21" s="11"/>
      <c r="LEW21" s="11"/>
      <c r="LEX21" s="11"/>
      <c r="LEY21" s="11"/>
      <c r="LEZ21" s="11"/>
      <c r="LFA21" s="11"/>
      <c r="LFB21" s="11"/>
      <c r="LFC21" s="11"/>
      <c r="LFD21" s="11"/>
      <c r="LFE21" s="11"/>
      <c r="LFF21" s="11"/>
      <c r="LFG21" s="11"/>
      <c r="LFH21" s="11"/>
      <c r="LFI21" s="11"/>
      <c r="LFJ21" s="11"/>
      <c r="LFK21" s="11"/>
      <c r="LFL21" s="11"/>
      <c r="LFM21" s="11"/>
      <c r="LFN21" s="11"/>
      <c r="LFO21" s="11"/>
      <c r="LFP21" s="11"/>
      <c r="LFQ21" s="11"/>
      <c r="LFR21" s="11"/>
      <c r="LFS21" s="11"/>
      <c r="LFT21" s="11"/>
      <c r="LFU21" s="11"/>
      <c r="LFV21" s="11"/>
      <c r="LFW21" s="11"/>
      <c r="LFX21" s="11"/>
      <c r="LFY21" s="11"/>
      <c r="LFZ21" s="11"/>
      <c r="LGA21" s="11"/>
      <c r="LGB21" s="11"/>
      <c r="LGC21" s="11"/>
      <c r="LGD21" s="11"/>
      <c r="LGE21" s="11"/>
      <c r="LGF21" s="11"/>
      <c r="LGG21" s="11"/>
      <c r="LGH21" s="11"/>
      <c r="LGI21" s="11"/>
      <c r="LGJ21" s="11"/>
      <c r="LGK21" s="11"/>
      <c r="LGL21" s="11"/>
      <c r="LGM21" s="11"/>
      <c r="LGN21" s="11"/>
      <c r="LGO21" s="11"/>
      <c r="LGP21" s="11"/>
      <c r="LGQ21" s="11"/>
      <c r="LGR21" s="11"/>
      <c r="LGS21" s="11"/>
      <c r="LGT21" s="11"/>
      <c r="LGU21" s="11"/>
      <c r="LGV21" s="11"/>
      <c r="LGW21" s="11"/>
      <c r="LGX21" s="11"/>
      <c r="LGY21" s="11"/>
      <c r="LGZ21" s="11"/>
      <c r="LHA21" s="11"/>
      <c r="LHB21" s="11"/>
      <c r="LHC21" s="11"/>
      <c r="LHD21" s="11"/>
      <c r="LHE21" s="11"/>
      <c r="LHF21" s="11"/>
      <c r="LHG21" s="11"/>
      <c r="LHH21" s="11"/>
      <c r="LHI21" s="11"/>
      <c r="LHJ21" s="11"/>
      <c r="LHK21" s="11"/>
      <c r="LHL21" s="11"/>
      <c r="LHM21" s="11"/>
      <c r="LHN21" s="11"/>
      <c r="LHO21" s="11"/>
      <c r="LHP21" s="11"/>
      <c r="LHQ21" s="11"/>
      <c r="LHR21" s="11"/>
      <c r="LHS21" s="11"/>
      <c r="LHT21" s="11"/>
      <c r="LHU21" s="11"/>
      <c r="LHV21" s="11"/>
      <c r="LHW21" s="11"/>
      <c r="LHX21" s="11"/>
      <c r="LHY21" s="11"/>
      <c r="LHZ21" s="11"/>
      <c r="LIA21" s="11"/>
      <c r="LIB21" s="11"/>
      <c r="LIC21" s="11"/>
      <c r="LID21" s="11"/>
      <c r="LIE21" s="11"/>
      <c r="LIF21" s="11"/>
      <c r="LIG21" s="11"/>
      <c r="LIH21" s="11"/>
      <c r="LII21" s="11"/>
      <c r="LIJ21" s="11"/>
      <c r="LIK21" s="11"/>
      <c r="LIL21" s="11"/>
      <c r="LIM21" s="11"/>
      <c r="LIN21" s="11"/>
      <c r="LIO21" s="11"/>
      <c r="LIP21" s="11"/>
      <c r="LIQ21" s="11"/>
      <c r="LIR21" s="11"/>
      <c r="LIS21" s="11"/>
      <c r="LIT21" s="11"/>
      <c r="LIU21" s="11"/>
      <c r="LIV21" s="11"/>
      <c r="LIW21" s="11"/>
      <c r="LIX21" s="11"/>
      <c r="LIY21" s="11"/>
      <c r="LIZ21" s="11"/>
      <c r="LJA21" s="11"/>
      <c r="LJB21" s="11"/>
      <c r="LJC21" s="11"/>
      <c r="LJD21" s="11"/>
      <c r="LJE21" s="11"/>
      <c r="LJF21" s="11"/>
      <c r="LJG21" s="11"/>
      <c r="LJH21" s="11"/>
      <c r="LJI21" s="11"/>
      <c r="LJJ21" s="11"/>
      <c r="LJK21" s="11"/>
      <c r="LJL21" s="11"/>
      <c r="LJM21" s="11"/>
      <c r="LJN21" s="11"/>
      <c r="LJO21" s="11"/>
      <c r="LJP21" s="11"/>
      <c r="LJQ21" s="11"/>
      <c r="LJR21" s="11"/>
      <c r="LJS21" s="11"/>
      <c r="LJT21" s="11"/>
      <c r="LJU21" s="11"/>
      <c r="LJV21" s="11"/>
      <c r="LJW21" s="11"/>
      <c r="LJX21" s="11"/>
      <c r="LJY21" s="11"/>
      <c r="LJZ21" s="11"/>
      <c r="LKA21" s="11"/>
      <c r="LKB21" s="11"/>
      <c r="LKC21" s="11"/>
      <c r="LKD21" s="11"/>
      <c r="LKE21" s="11"/>
      <c r="LKF21" s="11"/>
      <c r="LKG21" s="11"/>
      <c r="LKH21" s="11"/>
      <c r="LKI21" s="11"/>
      <c r="LKJ21" s="11"/>
      <c r="LKK21" s="11"/>
      <c r="LKL21" s="11"/>
      <c r="LKM21" s="11"/>
      <c r="LKN21" s="11"/>
      <c r="LKO21" s="11"/>
      <c r="LKP21" s="11"/>
      <c r="LKQ21" s="11"/>
      <c r="LKR21" s="11"/>
      <c r="LKS21" s="11"/>
      <c r="LKT21" s="11"/>
      <c r="LKU21" s="11"/>
      <c r="LKV21" s="11"/>
      <c r="LKW21" s="11"/>
      <c r="LKX21" s="11"/>
      <c r="LKY21" s="11"/>
      <c r="LKZ21" s="11"/>
      <c r="LLA21" s="11"/>
      <c r="LLB21" s="11"/>
      <c r="LLC21" s="11"/>
      <c r="LLD21" s="11"/>
      <c r="LLE21" s="11"/>
      <c r="LLF21" s="11"/>
      <c r="LLG21" s="11"/>
      <c r="LLH21" s="11"/>
      <c r="LLI21" s="11"/>
      <c r="LLJ21" s="11"/>
      <c r="LLK21" s="11"/>
      <c r="LLL21" s="11"/>
      <c r="LLM21" s="11"/>
      <c r="LLN21" s="11"/>
      <c r="LLO21" s="11"/>
      <c r="LLP21" s="11"/>
      <c r="LLQ21" s="11"/>
      <c r="LLR21" s="11"/>
      <c r="LLS21" s="11"/>
      <c r="LLT21" s="11"/>
      <c r="LLU21" s="11"/>
      <c r="LLV21" s="11"/>
      <c r="LLW21" s="11"/>
      <c r="LLX21" s="11"/>
      <c r="LLY21" s="11"/>
      <c r="LLZ21" s="11"/>
      <c r="LMA21" s="11"/>
      <c r="LMB21" s="11"/>
      <c r="LMC21" s="11"/>
      <c r="LMD21" s="11"/>
      <c r="LME21" s="11"/>
      <c r="LMF21" s="11"/>
      <c r="LMG21" s="11"/>
      <c r="LMH21" s="11"/>
      <c r="LMI21" s="11"/>
      <c r="LMJ21" s="11"/>
      <c r="LMK21" s="11"/>
      <c r="LML21" s="11"/>
      <c r="LMM21" s="11"/>
      <c r="LMN21" s="11"/>
      <c r="LMO21" s="11"/>
      <c r="LMP21" s="11"/>
      <c r="LMQ21" s="11"/>
      <c r="LMR21" s="11"/>
      <c r="LMS21" s="11"/>
      <c r="LMT21" s="11"/>
      <c r="LMU21" s="11"/>
      <c r="LMV21" s="11"/>
      <c r="LMW21" s="11"/>
      <c r="LMX21" s="11"/>
      <c r="LMY21" s="11"/>
      <c r="LMZ21" s="11"/>
      <c r="LNA21" s="11"/>
      <c r="LNB21" s="11"/>
      <c r="LNC21" s="11"/>
      <c r="LND21" s="11"/>
      <c r="LNE21" s="11"/>
      <c r="LNF21" s="11"/>
      <c r="LNG21" s="11"/>
      <c r="LNH21" s="11"/>
      <c r="LNI21" s="11"/>
      <c r="LNJ21" s="11"/>
      <c r="LNK21" s="11"/>
      <c r="LNL21" s="11"/>
      <c r="LNM21" s="11"/>
      <c r="LNN21" s="11"/>
      <c r="LNO21" s="11"/>
      <c r="LNP21" s="11"/>
      <c r="LNQ21" s="11"/>
      <c r="LNR21" s="11"/>
      <c r="LNS21" s="11"/>
      <c r="LNT21" s="11"/>
      <c r="LNU21" s="11"/>
      <c r="LNV21" s="11"/>
      <c r="LNW21" s="11"/>
      <c r="LNX21" s="11"/>
      <c r="LNY21" s="11"/>
      <c r="LNZ21" s="11"/>
      <c r="LOA21" s="11"/>
      <c r="LOB21" s="11"/>
      <c r="LOC21" s="11"/>
      <c r="LOD21" s="11"/>
      <c r="LOE21" s="11"/>
      <c r="LOF21" s="11"/>
      <c r="LOG21" s="11"/>
      <c r="LOH21" s="11"/>
      <c r="LOI21" s="11"/>
      <c r="LOJ21" s="11"/>
      <c r="LOK21" s="11"/>
      <c r="LOL21" s="11"/>
      <c r="LOM21" s="11"/>
      <c r="LON21" s="11"/>
      <c r="LOO21" s="11"/>
      <c r="LOP21" s="11"/>
      <c r="LOQ21" s="11"/>
      <c r="LOR21" s="11"/>
      <c r="LOS21" s="11"/>
      <c r="LOT21" s="11"/>
      <c r="LOU21" s="11"/>
      <c r="LOV21" s="11"/>
      <c r="LOW21" s="11"/>
      <c r="LOX21" s="11"/>
      <c r="LOY21" s="11"/>
      <c r="LOZ21" s="11"/>
      <c r="LPA21" s="11"/>
      <c r="LPB21" s="11"/>
      <c r="LPC21" s="11"/>
      <c r="LPD21" s="11"/>
      <c r="LPE21" s="11"/>
      <c r="LPF21" s="11"/>
      <c r="LPG21" s="11"/>
      <c r="LPH21" s="11"/>
      <c r="LPI21" s="11"/>
      <c r="LPJ21" s="11"/>
      <c r="LPK21" s="11"/>
      <c r="LPL21" s="11"/>
      <c r="LPM21" s="11"/>
      <c r="LPN21" s="11"/>
      <c r="LPO21" s="11"/>
      <c r="LPP21" s="11"/>
      <c r="LPQ21" s="11"/>
      <c r="LPR21" s="11"/>
      <c r="LPS21" s="11"/>
      <c r="LPT21" s="11"/>
      <c r="LPU21" s="11"/>
      <c r="LPV21" s="11"/>
      <c r="LPW21" s="11"/>
      <c r="LPX21" s="11"/>
      <c r="LPY21" s="11"/>
      <c r="LPZ21" s="11"/>
      <c r="LQA21" s="11"/>
      <c r="LQB21" s="11"/>
      <c r="LQC21" s="11"/>
      <c r="LQD21" s="11"/>
      <c r="LQE21" s="11"/>
      <c r="LQF21" s="11"/>
      <c r="LQG21" s="11"/>
      <c r="LQH21" s="11"/>
      <c r="LQI21" s="11"/>
      <c r="LQJ21" s="11"/>
      <c r="LQK21" s="11"/>
      <c r="LQL21" s="11"/>
      <c r="LQM21" s="11"/>
      <c r="LQN21" s="11"/>
      <c r="LQO21" s="11"/>
      <c r="LQP21" s="11"/>
      <c r="LQQ21" s="11"/>
      <c r="LQR21" s="11"/>
      <c r="LQS21" s="11"/>
      <c r="LQT21" s="11"/>
      <c r="LQU21" s="11"/>
      <c r="LQV21" s="11"/>
      <c r="LQW21" s="11"/>
      <c r="LQX21" s="11"/>
      <c r="LQY21" s="11"/>
      <c r="LQZ21" s="11"/>
      <c r="LRA21" s="11"/>
      <c r="LRB21" s="11"/>
      <c r="LRC21" s="11"/>
      <c r="LRD21" s="11"/>
      <c r="LRE21" s="11"/>
      <c r="LRF21" s="11"/>
      <c r="LRG21" s="11"/>
      <c r="LRH21" s="11"/>
      <c r="LRI21" s="11"/>
      <c r="LRJ21" s="11"/>
      <c r="LRK21" s="11"/>
      <c r="LRL21" s="11"/>
      <c r="LRM21" s="11"/>
      <c r="LRN21" s="11"/>
      <c r="LRO21" s="11"/>
      <c r="LRP21" s="11"/>
      <c r="LRQ21" s="11"/>
      <c r="LRR21" s="11"/>
      <c r="LRS21" s="11"/>
      <c r="LRT21" s="11"/>
      <c r="LRU21" s="11"/>
      <c r="LRV21" s="11"/>
      <c r="LRW21" s="11"/>
      <c r="LRX21" s="11"/>
      <c r="LRY21" s="11"/>
      <c r="LRZ21" s="11"/>
      <c r="LSA21" s="11"/>
      <c r="LSB21" s="11"/>
      <c r="LSC21" s="11"/>
      <c r="LSD21" s="11"/>
      <c r="LSE21" s="11"/>
      <c r="LSF21" s="11"/>
      <c r="LSG21" s="11"/>
      <c r="LSH21" s="11"/>
      <c r="LSI21" s="11"/>
      <c r="LSJ21" s="11"/>
      <c r="LSK21" s="11"/>
      <c r="LSL21" s="11"/>
      <c r="LSM21" s="11"/>
      <c r="LSN21" s="11"/>
      <c r="LSO21" s="11"/>
      <c r="LSP21" s="11"/>
      <c r="LSQ21" s="11"/>
      <c r="LSR21" s="11"/>
      <c r="LSS21" s="11"/>
      <c r="LST21" s="11"/>
      <c r="LSU21" s="11"/>
      <c r="LSV21" s="11"/>
      <c r="LSW21" s="11"/>
      <c r="LSX21" s="11"/>
      <c r="LSY21" s="11"/>
      <c r="LSZ21" s="11"/>
      <c r="LTA21" s="11"/>
      <c r="LTB21" s="11"/>
      <c r="LTC21" s="11"/>
      <c r="LTD21" s="11"/>
      <c r="LTE21" s="11"/>
      <c r="LTF21" s="11"/>
      <c r="LTG21" s="11"/>
      <c r="LTH21" s="11"/>
      <c r="LTI21" s="11"/>
      <c r="LTJ21" s="11"/>
      <c r="LTK21" s="11"/>
      <c r="LTL21" s="11"/>
      <c r="LTM21" s="11"/>
      <c r="LTN21" s="11"/>
      <c r="LTO21" s="11"/>
      <c r="LTP21" s="11"/>
      <c r="LTQ21" s="11"/>
      <c r="LTR21" s="11"/>
      <c r="LTS21" s="11"/>
      <c r="LTT21" s="11"/>
      <c r="LTU21" s="11"/>
      <c r="LTV21" s="11"/>
      <c r="LTW21" s="11"/>
      <c r="LTX21" s="11"/>
      <c r="LTY21" s="11"/>
      <c r="LTZ21" s="11"/>
      <c r="LUA21" s="11"/>
      <c r="LUB21" s="11"/>
      <c r="LUC21" s="11"/>
      <c r="LUD21" s="11"/>
      <c r="LUE21" s="11"/>
      <c r="LUF21" s="11"/>
      <c r="LUG21" s="11"/>
      <c r="LUH21" s="11"/>
      <c r="LUI21" s="11"/>
      <c r="LUJ21" s="11"/>
      <c r="LUK21" s="11"/>
      <c r="LUL21" s="11"/>
      <c r="LUM21" s="11"/>
      <c r="LUN21" s="11"/>
      <c r="LUO21" s="11"/>
      <c r="LUP21" s="11"/>
      <c r="LUQ21" s="11"/>
      <c r="LUR21" s="11"/>
      <c r="LUS21" s="11"/>
      <c r="LUT21" s="11"/>
      <c r="LUU21" s="11"/>
      <c r="LUV21" s="11"/>
      <c r="LUW21" s="11"/>
      <c r="LUX21" s="11"/>
      <c r="LUY21" s="11"/>
      <c r="LUZ21" s="11"/>
      <c r="LVA21" s="11"/>
      <c r="LVB21" s="11"/>
      <c r="LVC21" s="11"/>
      <c r="LVD21" s="11"/>
      <c r="LVE21" s="11"/>
      <c r="LVF21" s="11"/>
      <c r="LVG21" s="11"/>
      <c r="LVH21" s="11"/>
      <c r="LVI21" s="11"/>
      <c r="LVJ21" s="11"/>
      <c r="LVK21" s="11"/>
      <c r="LVL21" s="11"/>
      <c r="LVM21" s="11"/>
      <c r="LVN21" s="11"/>
      <c r="LVO21" s="11"/>
      <c r="LVP21" s="11"/>
      <c r="LVQ21" s="11"/>
      <c r="LVR21" s="11"/>
      <c r="LVS21" s="11"/>
      <c r="LVT21" s="11"/>
      <c r="LVU21" s="11"/>
      <c r="LVV21" s="11"/>
      <c r="LVW21" s="11"/>
      <c r="LVX21" s="11"/>
      <c r="LVY21" s="11"/>
      <c r="LVZ21" s="11"/>
      <c r="LWA21" s="11"/>
      <c r="LWB21" s="11"/>
      <c r="LWC21" s="11"/>
      <c r="LWD21" s="11"/>
      <c r="LWE21" s="11"/>
      <c r="LWF21" s="11"/>
      <c r="LWG21" s="11"/>
      <c r="LWH21" s="11"/>
      <c r="LWI21" s="11"/>
      <c r="LWJ21" s="11"/>
      <c r="LWK21" s="11"/>
      <c r="LWL21" s="11"/>
      <c r="LWM21" s="11"/>
      <c r="LWN21" s="11"/>
      <c r="LWO21" s="11"/>
      <c r="LWP21" s="11"/>
      <c r="LWQ21" s="11"/>
      <c r="LWR21" s="11"/>
      <c r="LWS21" s="11"/>
      <c r="LWT21" s="11"/>
      <c r="LWU21" s="11"/>
      <c r="LWV21" s="11"/>
      <c r="LWW21" s="11"/>
      <c r="LWX21" s="11"/>
      <c r="LWY21" s="11"/>
      <c r="LWZ21" s="11"/>
      <c r="LXA21" s="11"/>
      <c r="LXB21" s="11"/>
      <c r="LXC21" s="11"/>
      <c r="LXD21" s="11"/>
      <c r="LXE21" s="11"/>
      <c r="LXF21" s="11"/>
      <c r="LXG21" s="11"/>
      <c r="LXH21" s="11"/>
      <c r="LXI21" s="11"/>
      <c r="LXJ21" s="11"/>
      <c r="LXK21" s="11"/>
      <c r="LXL21" s="11"/>
      <c r="LXM21" s="11"/>
      <c r="LXN21" s="11"/>
      <c r="LXO21" s="11"/>
      <c r="LXP21" s="11"/>
      <c r="LXQ21" s="11"/>
      <c r="LXR21" s="11"/>
      <c r="LXS21" s="11"/>
      <c r="LXT21" s="11"/>
      <c r="LXU21" s="11"/>
      <c r="LXV21" s="11"/>
      <c r="LXW21" s="11"/>
      <c r="LXX21" s="11"/>
      <c r="LXY21" s="11"/>
      <c r="LXZ21" s="11"/>
      <c r="LYA21" s="11"/>
      <c r="LYB21" s="11"/>
      <c r="LYC21" s="11"/>
      <c r="LYD21" s="11"/>
      <c r="LYE21" s="11"/>
      <c r="LYF21" s="11"/>
      <c r="LYG21" s="11"/>
      <c r="LYH21" s="11"/>
      <c r="LYI21" s="11"/>
      <c r="LYJ21" s="11"/>
      <c r="LYK21" s="11"/>
      <c r="LYL21" s="11"/>
      <c r="LYM21" s="11"/>
      <c r="LYN21" s="11"/>
      <c r="LYO21" s="11"/>
      <c r="LYP21" s="11"/>
      <c r="LYQ21" s="11"/>
      <c r="LYR21" s="11"/>
      <c r="LYS21" s="11"/>
      <c r="LYT21" s="11"/>
      <c r="LYU21" s="11"/>
      <c r="LYV21" s="11"/>
      <c r="LYW21" s="11"/>
      <c r="LYX21" s="11"/>
      <c r="LYY21" s="11"/>
      <c r="LYZ21" s="11"/>
      <c r="LZA21" s="11"/>
      <c r="LZB21" s="11"/>
      <c r="LZC21" s="11"/>
      <c r="LZD21" s="11"/>
      <c r="LZE21" s="11"/>
      <c r="LZF21" s="11"/>
      <c r="LZG21" s="11"/>
      <c r="LZH21" s="11"/>
      <c r="LZI21" s="11"/>
      <c r="LZJ21" s="11"/>
      <c r="LZK21" s="11"/>
      <c r="LZL21" s="11"/>
      <c r="LZM21" s="11"/>
      <c r="LZN21" s="11"/>
      <c r="LZO21" s="11"/>
      <c r="LZP21" s="11"/>
      <c r="LZQ21" s="11"/>
      <c r="LZR21" s="11"/>
      <c r="LZS21" s="11"/>
      <c r="LZT21" s="11"/>
      <c r="LZU21" s="11"/>
      <c r="LZV21" s="11"/>
      <c r="LZW21" s="11"/>
      <c r="LZX21" s="11"/>
      <c r="LZY21" s="11"/>
      <c r="LZZ21" s="11"/>
      <c r="MAA21" s="11"/>
      <c r="MAB21" s="11"/>
      <c r="MAC21" s="11"/>
      <c r="MAD21" s="11"/>
      <c r="MAE21" s="11"/>
      <c r="MAF21" s="11"/>
      <c r="MAG21" s="11"/>
      <c r="MAH21" s="11"/>
      <c r="MAI21" s="11"/>
      <c r="MAJ21" s="11"/>
      <c r="MAK21" s="11"/>
      <c r="MAL21" s="11"/>
      <c r="MAM21" s="11"/>
      <c r="MAN21" s="11"/>
      <c r="MAO21" s="11"/>
      <c r="MAP21" s="11"/>
      <c r="MAQ21" s="11"/>
      <c r="MAR21" s="11"/>
      <c r="MAS21" s="11"/>
      <c r="MAT21" s="11"/>
      <c r="MAU21" s="11"/>
      <c r="MAV21" s="11"/>
      <c r="MAW21" s="11"/>
      <c r="MAX21" s="11"/>
      <c r="MAY21" s="11"/>
      <c r="MAZ21" s="11"/>
      <c r="MBA21" s="11"/>
      <c r="MBB21" s="11"/>
      <c r="MBC21" s="11"/>
      <c r="MBD21" s="11"/>
      <c r="MBE21" s="11"/>
      <c r="MBF21" s="11"/>
      <c r="MBG21" s="11"/>
      <c r="MBH21" s="11"/>
      <c r="MBI21" s="11"/>
      <c r="MBJ21" s="11"/>
      <c r="MBK21" s="11"/>
      <c r="MBL21" s="11"/>
      <c r="MBM21" s="11"/>
      <c r="MBN21" s="11"/>
      <c r="MBO21" s="11"/>
      <c r="MBP21" s="11"/>
      <c r="MBQ21" s="11"/>
      <c r="MBR21" s="11"/>
      <c r="MBS21" s="11"/>
      <c r="MBT21" s="11"/>
      <c r="MBU21" s="11"/>
      <c r="MBV21" s="11"/>
      <c r="MBW21" s="11"/>
      <c r="MBX21" s="11"/>
      <c r="MBY21" s="11"/>
      <c r="MBZ21" s="11"/>
      <c r="MCA21" s="11"/>
      <c r="MCB21" s="11"/>
      <c r="MCC21" s="11"/>
      <c r="MCD21" s="11"/>
      <c r="MCE21" s="11"/>
      <c r="MCF21" s="11"/>
      <c r="MCG21" s="11"/>
      <c r="MCH21" s="11"/>
      <c r="MCI21" s="11"/>
      <c r="MCJ21" s="11"/>
      <c r="MCK21" s="11"/>
      <c r="MCL21" s="11"/>
      <c r="MCM21" s="11"/>
      <c r="MCN21" s="11"/>
      <c r="MCO21" s="11"/>
      <c r="MCP21" s="11"/>
      <c r="MCQ21" s="11"/>
      <c r="MCR21" s="11"/>
      <c r="MCS21" s="11"/>
      <c r="MCT21" s="11"/>
      <c r="MCU21" s="11"/>
      <c r="MCV21" s="11"/>
      <c r="MCW21" s="11"/>
      <c r="MCX21" s="11"/>
      <c r="MCY21" s="11"/>
      <c r="MCZ21" s="11"/>
      <c r="MDA21" s="11"/>
      <c r="MDB21" s="11"/>
      <c r="MDC21" s="11"/>
      <c r="MDD21" s="11"/>
      <c r="MDE21" s="11"/>
      <c r="MDF21" s="11"/>
      <c r="MDG21" s="11"/>
      <c r="MDH21" s="11"/>
      <c r="MDI21" s="11"/>
      <c r="MDJ21" s="11"/>
      <c r="MDK21" s="11"/>
      <c r="MDL21" s="11"/>
      <c r="MDM21" s="11"/>
      <c r="MDN21" s="11"/>
      <c r="MDO21" s="11"/>
      <c r="MDP21" s="11"/>
      <c r="MDQ21" s="11"/>
      <c r="MDR21" s="11"/>
      <c r="MDS21" s="11"/>
      <c r="MDT21" s="11"/>
      <c r="MDU21" s="11"/>
      <c r="MDV21" s="11"/>
      <c r="MDW21" s="11"/>
      <c r="MDX21" s="11"/>
      <c r="MDY21" s="11"/>
      <c r="MDZ21" s="11"/>
      <c r="MEA21" s="11"/>
      <c r="MEB21" s="11"/>
      <c r="MEC21" s="11"/>
      <c r="MED21" s="11"/>
      <c r="MEE21" s="11"/>
      <c r="MEF21" s="11"/>
      <c r="MEG21" s="11"/>
      <c r="MEH21" s="11"/>
      <c r="MEI21" s="11"/>
      <c r="MEJ21" s="11"/>
      <c r="MEK21" s="11"/>
      <c r="MEL21" s="11"/>
      <c r="MEM21" s="11"/>
      <c r="MEN21" s="11"/>
      <c r="MEO21" s="11"/>
      <c r="MEP21" s="11"/>
      <c r="MEQ21" s="11"/>
      <c r="MER21" s="11"/>
      <c r="MES21" s="11"/>
      <c r="MET21" s="11"/>
      <c r="MEU21" s="11"/>
      <c r="MEV21" s="11"/>
      <c r="MEW21" s="11"/>
      <c r="MEX21" s="11"/>
      <c r="MEY21" s="11"/>
      <c r="MEZ21" s="11"/>
      <c r="MFA21" s="11"/>
      <c r="MFB21" s="11"/>
      <c r="MFC21" s="11"/>
      <c r="MFD21" s="11"/>
      <c r="MFE21" s="11"/>
      <c r="MFF21" s="11"/>
      <c r="MFG21" s="11"/>
      <c r="MFH21" s="11"/>
      <c r="MFI21" s="11"/>
      <c r="MFJ21" s="11"/>
      <c r="MFK21" s="11"/>
      <c r="MFL21" s="11"/>
      <c r="MFM21" s="11"/>
      <c r="MFN21" s="11"/>
      <c r="MFO21" s="11"/>
      <c r="MFP21" s="11"/>
      <c r="MFQ21" s="11"/>
      <c r="MFR21" s="11"/>
      <c r="MFS21" s="11"/>
      <c r="MFT21" s="11"/>
      <c r="MFU21" s="11"/>
      <c r="MFV21" s="11"/>
      <c r="MFW21" s="11"/>
      <c r="MFX21" s="11"/>
      <c r="MFY21" s="11"/>
      <c r="MFZ21" s="11"/>
      <c r="MGA21" s="11"/>
      <c r="MGB21" s="11"/>
      <c r="MGC21" s="11"/>
      <c r="MGD21" s="11"/>
      <c r="MGE21" s="11"/>
      <c r="MGF21" s="11"/>
      <c r="MGG21" s="11"/>
      <c r="MGH21" s="11"/>
      <c r="MGI21" s="11"/>
      <c r="MGJ21" s="11"/>
      <c r="MGK21" s="11"/>
      <c r="MGL21" s="11"/>
      <c r="MGM21" s="11"/>
      <c r="MGN21" s="11"/>
      <c r="MGO21" s="11"/>
      <c r="MGP21" s="11"/>
      <c r="MGQ21" s="11"/>
      <c r="MGR21" s="11"/>
      <c r="MGS21" s="11"/>
      <c r="MGT21" s="11"/>
      <c r="MGU21" s="11"/>
      <c r="MGV21" s="11"/>
      <c r="MGW21" s="11"/>
      <c r="MGX21" s="11"/>
      <c r="MGY21" s="11"/>
      <c r="MGZ21" s="11"/>
      <c r="MHA21" s="11"/>
      <c r="MHB21" s="11"/>
      <c r="MHC21" s="11"/>
      <c r="MHD21" s="11"/>
      <c r="MHE21" s="11"/>
      <c r="MHF21" s="11"/>
      <c r="MHG21" s="11"/>
      <c r="MHH21" s="11"/>
      <c r="MHI21" s="11"/>
      <c r="MHJ21" s="11"/>
      <c r="MHK21" s="11"/>
      <c r="MHL21" s="11"/>
      <c r="MHM21" s="11"/>
      <c r="MHN21" s="11"/>
      <c r="MHO21" s="11"/>
      <c r="MHP21" s="11"/>
      <c r="MHQ21" s="11"/>
      <c r="MHR21" s="11"/>
      <c r="MHS21" s="11"/>
      <c r="MHT21" s="11"/>
      <c r="MHU21" s="11"/>
      <c r="MHV21" s="11"/>
      <c r="MHW21" s="11"/>
      <c r="MHX21" s="11"/>
      <c r="MHY21" s="11"/>
      <c r="MHZ21" s="11"/>
      <c r="MIA21" s="11"/>
      <c r="MIB21" s="11"/>
      <c r="MIC21" s="11"/>
      <c r="MID21" s="11"/>
      <c r="MIE21" s="11"/>
      <c r="MIF21" s="11"/>
      <c r="MIG21" s="11"/>
      <c r="MIH21" s="11"/>
      <c r="MII21" s="11"/>
      <c r="MIJ21" s="11"/>
      <c r="MIK21" s="11"/>
      <c r="MIL21" s="11"/>
      <c r="MIM21" s="11"/>
      <c r="MIN21" s="11"/>
      <c r="MIO21" s="11"/>
      <c r="MIP21" s="11"/>
      <c r="MIQ21" s="11"/>
      <c r="MIR21" s="11"/>
      <c r="MIS21" s="11"/>
      <c r="MIT21" s="11"/>
      <c r="MIU21" s="11"/>
      <c r="MIV21" s="11"/>
      <c r="MIW21" s="11"/>
      <c r="MIX21" s="11"/>
      <c r="MIY21" s="11"/>
      <c r="MIZ21" s="11"/>
      <c r="MJA21" s="11"/>
      <c r="MJB21" s="11"/>
      <c r="MJC21" s="11"/>
      <c r="MJD21" s="11"/>
      <c r="MJE21" s="11"/>
      <c r="MJF21" s="11"/>
      <c r="MJG21" s="11"/>
      <c r="MJH21" s="11"/>
      <c r="MJI21" s="11"/>
      <c r="MJJ21" s="11"/>
      <c r="MJK21" s="11"/>
      <c r="MJL21" s="11"/>
      <c r="MJM21" s="11"/>
      <c r="MJN21" s="11"/>
      <c r="MJO21" s="11"/>
      <c r="MJP21" s="11"/>
      <c r="MJQ21" s="11"/>
      <c r="MJR21" s="11"/>
      <c r="MJS21" s="11"/>
      <c r="MJT21" s="11"/>
      <c r="MJU21" s="11"/>
      <c r="MJV21" s="11"/>
      <c r="MJW21" s="11"/>
      <c r="MJX21" s="11"/>
      <c r="MJY21" s="11"/>
      <c r="MJZ21" s="11"/>
      <c r="MKA21" s="11"/>
      <c r="MKB21" s="11"/>
      <c r="MKC21" s="11"/>
      <c r="MKD21" s="11"/>
      <c r="MKE21" s="11"/>
      <c r="MKF21" s="11"/>
      <c r="MKG21" s="11"/>
      <c r="MKH21" s="11"/>
      <c r="MKI21" s="11"/>
      <c r="MKJ21" s="11"/>
      <c r="MKK21" s="11"/>
      <c r="MKL21" s="11"/>
      <c r="MKM21" s="11"/>
      <c r="MKN21" s="11"/>
      <c r="MKO21" s="11"/>
      <c r="MKP21" s="11"/>
      <c r="MKQ21" s="11"/>
      <c r="MKR21" s="11"/>
      <c r="MKS21" s="11"/>
      <c r="MKT21" s="11"/>
      <c r="MKU21" s="11"/>
      <c r="MKV21" s="11"/>
      <c r="MKW21" s="11"/>
      <c r="MKX21" s="11"/>
      <c r="MKY21" s="11"/>
      <c r="MKZ21" s="11"/>
      <c r="MLA21" s="11"/>
      <c r="MLB21" s="11"/>
      <c r="MLC21" s="11"/>
      <c r="MLD21" s="11"/>
      <c r="MLE21" s="11"/>
      <c r="MLF21" s="11"/>
      <c r="MLG21" s="11"/>
      <c r="MLH21" s="11"/>
      <c r="MLI21" s="11"/>
      <c r="MLJ21" s="11"/>
      <c r="MLK21" s="11"/>
      <c r="MLL21" s="11"/>
      <c r="MLM21" s="11"/>
      <c r="MLN21" s="11"/>
      <c r="MLO21" s="11"/>
      <c r="MLP21" s="11"/>
      <c r="MLQ21" s="11"/>
      <c r="MLR21" s="11"/>
      <c r="MLS21" s="11"/>
      <c r="MLT21" s="11"/>
      <c r="MLU21" s="11"/>
      <c r="MLV21" s="11"/>
      <c r="MLW21" s="11"/>
      <c r="MLX21" s="11"/>
      <c r="MLY21" s="11"/>
      <c r="MLZ21" s="11"/>
      <c r="MMA21" s="11"/>
      <c r="MMB21" s="11"/>
      <c r="MMC21" s="11"/>
      <c r="MMD21" s="11"/>
      <c r="MME21" s="11"/>
      <c r="MMF21" s="11"/>
      <c r="MMG21" s="11"/>
      <c r="MMH21" s="11"/>
      <c r="MMI21" s="11"/>
      <c r="MMJ21" s="11"/>
      <c r="MMK21" s="11"/>
      <c r="MML21" s="11"/>
      <c r="MMM21" s="11"/>
      <c r="MMN21" s="11"/>
      <c r="MMO21" s="11"/>
      <c r="MMP21" s="11"/>
      <c r="MMQ21" s="11"/>
      <c r="MMR21" s="11"/>
      <c r="MMS21" s="11"/>
      <c r="MMT21" s="11"/>
      <c r="MMU21" s="11"/>
      <c r="MMV21" s="11"/>
      <c r="MMW21" s="11"/>
      <c r="MMX21" s="11"/>
      <c r="MMY21" s="11"/>
      <c r="MMZ21" s="11"/>
      <c r="MNA21" s="11"/>
      <c r="MNB21" s="11"/>
      <c r="MNC21" s="11"/>
      <c r="MND21" s="11"/>
      <c r="MNE21" s="11"/>
      <c r="MNF21" s="11"/>
      <c r="MNG21" s="11"/>
      <c r="MNH21" s="11"/>
      <c r="MNI21" s="11"/>
      <c r="MNJ21" s="11"/>
      <c r="MNK21" s="11"/>
      <c r="MNL21" s="11"/>
      <c r="MNM21" s="11"/>
      <c r="MNN21" s="11"/>
      <c r="MNO21" s="11"/>
      <c r="MNP21" s="11"/>
      <c r="MNQ21" s="11"/>
      <c r="MNR21" s="11"/>
      <c r="MNS21" s="11"/>
      <c r="MNT21" s="11"/>
      <c r="MNU21" s="11"/>
      <c r="MNV21" s="11"/>
      <c r="MNW21" s="11"/>
      <c r="MNX21" s="11"/>
      <c r="MNY21" s="11"/>
      <c r="MNZ21" s="11"/>
      <c r="MOA21" s="11"/>
      <c r="MOB21" s="11"/>
      <c r="MOC21" s="11"/>
      <c r="MOD21" s="11"/>
      <c r="MOE21" s="11"/>
      <c r="MOF21" s="11"/>
      <c r="MOG21" s="11"/>
      <c r="MOH21" s="11"/>
      <c r="MOI21" s="11"/>
      <c r="MOJ21" s="11"/>
      <c r="MOK21" s="11"/>
      <c r="MOL21" s="11"/>
      <c r="MOM21" s="11"/>
      <c r="MON21" s="11"/>
      <c r="MOO21" s="11"/>
      <c r="MOP21" s="11"/>
      <c r="MOQ21" s="11"/>
      <c r="MOR21" s="11"/>
      <c r="MOS21" s="11"/>
      <c r="MOT21" s="11"/>
      <c r="MOU21" s="11"/>
      <c r="MOV21" s="11"/>
      <c r="MOW21" s="11"/>
      <c r="MOX21" s="11"/>
      <c r="MOY21" s="11"/>
      <c r="MOZ21" s="11"/>
      <c r="MPA21" s="11"/>
      <c r="MPB21" s="11"/>
      <c r="MPC21" s="11"/>
      <c r="MPD21" s="11"/>
      <c r="MPE21" s="11"/>
      <c r="MPF21" s="11"/>
      <c r="MPG21" s="11"/>
      <c r="MPH21" s="11"/>
      <c r="MPI21" s="11"/>
      <c r="MPJ21" s="11"/>
      <c r="MPK21" s="11"/>
      <c r="MPL21" s="11"/>
      <c r="MPM21" s="11"/>
      <c r="MPN21" s="11"/>
      <c r="MPO21" s="11"/>
      <c r="MPP21" s="11"/>
      <c r="MPQ21" s="11"/>
      <c r="MPR21" s="11"/>
      <c r="MPS21" s="11"/>
      <c r="MPT21" s="11"/>
      <c r="MPU21" s="11"/>
      <c r="MPV21" s="11"/>
      <c r="MPW21" s="11"/>
      <c r="MPX21" s="11"/>
      <c r="MPY21" s="11"/>
      <c r="MPZ21" s="11"/>
      <c r="MQA21" s="11"/>
      <c r="MQB21" s="11"/>
      <c r="MQC21" s="11"/>
      <c r="MQD21" s="11"/>
      <c r="MQE21" s="11"/>
      <c r="MQF21" s="11"/>
      <c r="MQG21" s="11"/>
      <c r="MQH21" s="11"/>
      <c r="MQI21" s="11"/>
      <c r="MQJ21" s="11"/>
      <c r="MQK21" s="11"/>
      <c r="MQL21" s="11"/>
      <c r="MQM21" s="11"/>
      <c r="MQN21" s="11"/>
      <c r="MQO21" s="11"/>
      <c r="MQP21" s="11"/>
      <c r="MQQ21" s="11"/>
      <c r="MQR21" s="11"/>
      <c r="MQS21" s="11"/>
      <c r="MQT21" s="11"/>
      <c r="MQU21" s="11"/>
      <c r="MQV21" s="11"/>
      <c r="MQW21" s="11"/>
      <c r="MQX21" s="11"/>
      <c r="MQY21" s="11"/>
      <c r="MQZ21" s="11"/>
      <c r="MRA21" s="11"/>
      <c r="MRB21" s="11"/>
      <c r="MRC21" s="11"/>
      <c r="MRD21" s="11"/>
      <c r="MRE21" s="11"/>
      <c r="MRF21" s="11"/>
      <c r="MRG21" s="11"/>
      <c r="MRH21" s="11"/>
      <c r="MRI21" s="11"/>
      <c r="MRJ21" s="11"/>
      <c r="MRK21" s="11"/>
      <c r="MRL21" s="11"/>
      <c r="MRM21" s="11"/>
      <c r="MRN21" s="11"/>
      <c r="MRO21" s="11"/>
      <c r="MRP21" s="11"/>
      <c r="MRQ21" s="11"/>
      <c r="MRR21" s="11"/>
      <c r="MRS21" s="11"/>
      <c r="MRT21" s="11"/>
      <c r="MRU21" s="11"/>
      <c r="MRV21" s="11"/>
      <c r="MRW21" s="11"/>
      <c r="MRX21" s="11"/>
      <c r="MRY21" s="11"/>
      <c r="MRZ21" s="11"/>
      <c r="MSA21" s="11"/>
      <c r="MSB21" s="11"/>
      <c r="MSC21" s="11"/>
      <c r="MSD21" s="11"/>
      <c r="MSE21" s="11"/>
      <c r="MSF21" s="11"/>
      <c r="MSG21" s="11"/>
      <c r="MSH21" s="11"/>
      <c r="MSI21" s="11"/>
      <c r="MSJ21" s="11"/>
      <c r="MSK21" s="11"/>
      <c r="MSL21" s="11"/>
      <c r="MSM21" s="11"/>
      <c r="MSN21" s="11"/>
      <c r="MSO21" s="11"/>
      <c r="MSP21" s="11"/>
      <c r="MSQ21" s="11"/>
      <c r="MSR21" s="11"/>
      <c r="MSS21" s="11"/>
      <c r="MST21" s="11"/>
      <c r="MSU21" s="11"/>
      <c r="MSV21" s="11"/>
      <c r="MSW21" s="11"/>
      <c r="MSX21" s="11"/>
      <c r="MSY21" s="11"/>
      <c r="MSZ21" s="11"/>
      <c r="MTA21" s="11"/>
      <c r="MTB21" s="11"/>
      <c r="MTC21" s="11"/>
      <c r="MTD21" s="11"/>
      <c r="MTE21" s="11"/>
      <c r="MTF21" s="11"/>
      <c r="MTG21" s="11"/>
      <c r="MTH21" s="11"/>
      <c r="MTI21" s="11"/>
      <c r="MTJ21" s="11"/>
      <c r="MTK21" s="11"/>
      <c r="MTL21" s="11"/>
      <c r="MTM21" s="11"/>
      <c r="MTN21" s="11"/>
      <c r="MTO21" s="11"/>
      <c r="MTP21" s="11"/>
      <c r="MTQ21" s="11"/>
      <c r="MTR21" s="11"/>
      <c r="MTS21" s="11"/>
      <c r="MTT21" s="11"/>
      <c r="MTU21" s="11"/>
      <c r="MTV21" s="11"/>
      <c r="MTW21" s="11"/>
      <c r="MTX21" s="11"/>
      <c r="MTY21" s="11"/>
      <c r="MTZ21" s="11"/>
      <c r="MUA21" s="11"/>
      <c r="MUB21" s="11"/>
      <c r="MUC21" s="11"/>
      <c r="MUD21" s="11"/>
      <c r="MUE21" s="11"/>
      <c r="MUF21" s="11"/>
      <c r="MUG21" s="11"/>
      <c r="MUH21" s="11"/>
      <c r="MUI21" s="11"/>
      <c r="MUJ21" s="11"/>
      <c r="MUK21" s="11"/>
      <c r="MUL21" s="11"/>
      <c r="MUM21" s="11"/>
      <c r="MUN21" s="11"/>
      <c r="MUO21" s="11"/>
      <c r="MUP21" s="11"/>
      <c r="MUQ21" s="11"/>
      <c r="MUR21" s="11"/>
      <c r="MUS21" s="11"/>
      <c r="MUT21" s="11"/>
      <c r="MUU21" s="11"/>
      <c r="MUV21" s="11"/>
      <c r="MUW21" s="11"/>
      <c r="MUX21" s="11"/>
      <c r="MUY21" s="11"/>
      <c r="MUZ21" s="11"/>
      <c r="MVA21" s="11"/>
      <c r="MVB21" s="11"/>
      <c r="MVC21" s="11"/>
      <c r="MVD21" s="11"/>
      <c r="MVE21" s="11"/>
      <c r="MVF21" s="11"/>
      <c r="MVG21" s="11"/>
      <c r="MVH21" s="11"/>
      <c r="MVI21" s="11"/>
      <c r="MVJ21" s="11"/>
      <c r="MVK21" s="11"/>
      <c r="MVL21" s="11"/>
      <c r="MVM21" s="11"/>
      <c r="MVN21" s="11"/>
      <c r="MVO21" s="11"/>
      <c r="MVP21" s="11"/>
      <c r="MVQ21" s="11"/>
      <c r="MVR21" s="11"/>
      <c r="MVS21" s="11"/>
      <c r="MVT21" s="11"/>
      <c r="MVU21" s="11"/>
      <c r="MVV21" s="11"/>
      <c r="MVW21" s="11"/>
      <c r="MVX21" s="11"/>
      <c r="MVY21" s="11"/>
      <c r="MVZ21" s="11"/>
      <c r="MWA21" s="11"/>
      <c r="MWB21" s="11"/>
      <c r="MWC21" s="11"/>
      <c r="MWD21" s="11"/>
      <c r="MWE21" s="11"/>
      <c r="MWF21" s="11"/>
      <c r="MWG21" s="11"/>
      <c r="MWH21" s="11"/>
      <c r="MWI21" s="11"/>
      <c r="MWJ21" s="11"/>
      <c r="MWK21" s="11"/>
      <c r="MWL21" s="11"/>
      <c r="MWM21" s="11"/>
      <c r="MWN21" s="11"/>
      <c r="MWO21" s="11"/>
      <c r="MWP21" s="11"/>
      <c r="MWQ21" s="11"/>
      <c r="MWR21" s="11"/>
      <c r="MWS21" s="11"/>
      <c r="MWT21" s="11"/>
      <c r="MWU21" s="11"/>
      <c r="MWV21" s="11"/>
      <c r="MWW21" s="11"/>
      <c r="MWX21" s="11"/>
      <c r="MWY21" s="11"/>
      <c r="MWZ21" s="11"/>
      <c r="MXA21" s="11"/>
      <c r="MXB21" s="11"/>
      <c r="MXC21" s="11"/>
      <c r="MXD21" s="11"/>
      <c r="MXE21" s="11"/>
      <c r="MXF21" s="11"/>
      <c r="MXG21" s="11"/>
      <c r="MXH21" s="11"/>
      <c r="MXI21" s="11"/>
      <c r="MXJ21" s="11"/>
      <c r="MXK21" s="11"/>
      <c r="MXL21" s="11"/>
      <c r="MXM21" s="11"/>
      <c r="MXN21" s="11"/>
      <c r="MXO21" s="11"/>
      <c r="MXP21" s="11"/>
      <c r="MXQ21" s="11"/>
      <c r="MXR21" s="11"/>
      <c r="MXS21" s="11"/>
      <c r="MXT21" s="11"/>
      <c r="MXU21" s="11"/>
      <c r="MXV21" s="11"/>
      <c r="MXW21" s="11"/>
      <c r="MXX21" s="11"/>
      <c r="MXY21" s="11"/>
      <c r="MXZ21" s="11"/>
      <c r="MYA21" s="11"/>
      <c r="MYB21" s="11"/>
      <c r="MYC21" s="11"/>
      <c r="MYD21" s="11"/>
      <c r="MYE21" s="11"/>
      <c r="MYF21" s="11"/>
      <c r="MYG21" s="11"/>
      <c r="MYH21" s="11"/>
      <c r="MYI21" s="11"/>
      <c r="MYJ21" s="11"/>
      <c r="MYK21" s="11"/>
      <c r="MYL21" s="11"/>
      <c r="MYM21" s="11"/>
      <c r="MYN21" s="11"/>
      <c r="MYO21" s="11"/>
      <c r="MYP21" s="11"/>
      <c r="MYQ21" s="11"/>
      <c r="MYR21" s="11"/>
      <c r="MYS21" s="11"/>
      <c r="MYT21" s="11"/>
      <c r="MYU21" s="11"/>
      <c r="MYV21" s="11"/>
      <c r="MYW21" s="11"/>
      <c r="MYX21" s="11"/>
      <c r="MYY21" s="11"/>
      <c r="MYZ21" s="11"/>
      <c r="MZA21" s="11"/>
      <c r="MZB21" s="11"/>
      <c r="MZC21" s="11"/>
      <c r="MZD21" s="11"/>
      <c r="MZE21" s="11"/>
      <c r="MZF21" s="11"/>
      <c r="MZG21" s="11"/>
      <c r="MZH21" s="11"/>
      <c r="MZI21" s="11"/>
      <c r="MZJ21" s="11"/>
      <c r="MZK21" s="11"/>
      <c r="MZL21" s="11"/>
      <c r="MZM21" s="11"/>
      <c r="MZN21" s="11"/>
      <c r="MZO21" s="11"/>
      <c r="MZP21" s="11"/>
      <c r="MZQ21" s="11"/>
      <c r="MZR21" s="11"/>
      <c r="MZS21" s="11"/>
      <c r="MZT21" s="11"/>
      <c r="MZU21" s="11"/>
      <c r="MZV21" s="11"/>
      <c r="MZW21" s="11"/>
      <c r="MZX21" s="11"/>
      <c r="MZY21" s="11"/>
      <c r="MZZ21" s="11"/>
      <c r="NAA21" s="11"/>
      <c r="NAB21" s="11"/>
      <c r="NAC21" s="11"/>
      <c r="NAD21" s="11"/>
      <c r="NAE21" s="11"/>
      <c r="NAF21" s="11"/>
      <c r="NAG21" s="11"/>
      <c r="NAH21" s="11"/>
      <c r="NAI21" s="11"/>
      <c r="NAJ21" s="11"/>
      <c r="NAK21" s="11"/>
      <c r="NAL21" s="11"/>
      <c r="NAM21" s="11"/>
      <c r="NAN21" s="11"/>
      <c r="NAO21" s="11"/>
      <c r="NAP21" s="11"/>
      <c r="NAQ21" s="11"/>
      <c r="NAR21" s="11"/>
      <c r="NAS21" s="11"/>
      <c r="NAT21" s="11"/>
      <c r="NAU21" s="11"/>
      <c r="NAV21" s="11"/>
      <c r="NAW21" s="11"/>
      <c r="NAX21" s="11"/>
      <c r="NAY21" s="11"/>
      <c r="NAZ21" s="11"/>
      <c r="NBA21" s="11"/>
      <c r="NBB21" s="11"/>
      <c r="NBC21" s="11"/>
      <c r="NBD21" s="11"/>
      <c r="NBE21" s="11"/>
      <c r="NBF21" s="11"/>
      <c r="NBG21" s="11"/>
      <c r="NBH21" s="11"/>
      <c r="NBI21" s="11"/>
      <c r="NBJ21" s="11"/>
      <c r="NBK21" s="11"/>
      <c r="NBL21" s="11"/>
      <c r="NBM21" s="11"/>
      <c r="NBN21" s="11"/>
      <c r="NBO21" s="11"/>
      <c r="NBP21" s="11"/>
      <c r="NBQ21" s="11"/>
      <c r="NBR21" s="11"/>
      <c r="NBS21" s="11"/>
      <c r="NBT21" s="11"/>
      <c r="NBU21" s="11"/>
      <c r="NBV21" s="11"/>
      <c r="NBW21" s="11"/>
      <c r="NBX21" s="11"/>
      <c r="NBY21" s="11"/>
      <c r="NBZ21" s="11"/>
      <c r="NCA21" s="11"/>
      <c r="NCB21" s="11"/>
      <c r="NCC21" s="11"/>
      <c r="NCD21" s="11"/>
      <c r="NCE21" s="11"/>
      <c r="NCF21" s="11"/>
      <c r="NCG21" s="11"/>
      <c r="NCH21" s="11"/>
      <c r="NCI21" s="11"/>
      <c r="NCJ21" s="11"/>
      <c r="NCK21" s="11"/>
      <c r="NCL21" s="11"/>
      <c r="NCM21" s="11"/>
      <c r="NCN21" s="11"/>
      <c r="NCO21" s="11"/>
      <c r="NCP21" s="11"/>
      <c r="NCQ21" s="11"/>
      <c r="NCR21" s="11"/>
      <c r="NCS21" s="11"/>
      <c r="NCT21" s="11"/>
      <c r="NCU21" s="11"/>
      <c r="NCV21" s="11"/>
      <c r="NCW21" s="11"/>
      <c r="NCX21" s="11"/>
      <c r="NCY21" s="11"/>
      <c r="NCZ21" s="11"/>
      <c r="NDA21" s="11"/>
      <c r="NDB21" s="11"/>
      <c r="NDC21" s="11"/>
      <c r="NDD21" s="11"/>
      <c r="NDE21" s="11"/>
      <c r="NDF21" s="11"/>
      <c r="NDG21" s="11"/>
      <c r="NDH21" s="11"/>
      <c r="NDI21" s="11"/>
      <c r="NDJ21" s="11"/>
      <c r="NDK21" s="11"/>
      <c r="NDL21" s="11"/>
      <c r="NDM21" s="11"/>
      <c r="NDN21" s="11"/>
      <c r="NDO21" s="11"/>
      <c r="NDP21" s="11"/>
      <c r="NDQ21" s="11"/>
      <c r="NDR21" s="11"/>
      <c r="NDS21" s="11"/>
      <c r="NDT21" s="11"/>
      <c r="NDU21" s="11"/>
      <c r="NDV21" s="11"/>
      <c r="NDW21" s="11"/>
      <c r="NDX21" s="11"/>
      <c r="NDY21" s="11"/>
      <c r="NDZ21" s="11"/>
      <c r="NEA21" s="11"/>
      <c r="NEB21" s="11"/>
      <c r="NEC21" s="11"/>
      <c r="NED21" s="11"/>
      <c r="NEE21" s="11"/>
      <c r="NEF21" s="11"/>
      <c r="NEG21" s="11"/>
      <c r="NEH21" s="11"/>
      <c r="NEI21" s="11"/>
      <c r="NEJ21" s="11"/>
      <c r="NEK21" s="11"/>
      <c r="NEL21" s="11"/>
      <c r="NEM21" s="11"/>
      <c r="NEN21" s="11"/>
      <c r="NEO21" s="11"/>
      <c r="NEP21" s="11"/>
      <c r="NEQ21" s="11"/>
      <c r="NER21" s="11"/>
      <c r="NES21" s="11"/>
      <c r="NET21" s="11"/>
      <c r="NEU21" s="11"/>
      <c r="NEV21" s="11"/>
      <c r="NEW21" s="11"/>
      <c r="NEX21" s="11"/>
      <c r="NEY21" s="11"/>
      <c r="NEZ21" s="11"/>
      <c r="NFA21" s="11"/>
      <c r="NFB21" s="11"/>
      <c r="NFC21" s="11"/>
      <c r="NFD21" s="11"/>
      <c r="NFE21" s="11"/>
      <c r="NFF21" s="11"/>
      <c r="NFG21" s="11"/>
      <c r="NFH21" s="11"/>
      <c r="NFI21" s="11"/>
      <c r="NFJ21" s="11"/>
      <c r="NFK21" s="11"/>
      <c r="NFL21" s="11"/>
      <c r="NFM21" s="11"/>
      <c r="NFN21" s="11"/>
      <c r="NFO21" s="11"/>
      <c r="NFP21" s="11"/>
      <c r="NFQ21" s="11"/>
      <c r="NFR21" s="11"/>
      <c r="NFS21" s="11"/>
      <c r="NFT21" s="11"/>
      <c r="NFU21" s="11"/>
      <c r="NFV21" s="11"/>
      <c r="NFW21" s="11"/>
      <c r="NFX21" s="11"/>
      <c r="NFY21" s="11"/>
      <c r="NFZ21" s="11"/>
      <c r="NGA21" s="11"/>
      <c r="NGB21" s="11"/>
      <c r="NGC21" s="11"/>
      <c r="NGD21" s="11"/>
      <c r="NGE21" s="11"/>
      <c r="NGF21" s="11"/>
      <c r="NGG21" s="11"/>
      <c r="NGH21" s="11"/>
      <c r="NGI21" s="11"/>
      <c r="NGJ21" s="11"/>
      <c r="NGK21" s="11"/>
      <c r="NGL21" s="11"/>
      <c r="NGM21" s="11"/>
      <c r="NGN21" s="11"/>
      <c r="NGO21" s="11"/>
      <c r="NGP21" s="11"/>
      <c r="NGQ21" s="11"/>
      <c r="NGR21" s="11"/>
      <c r="NGS21" s="11"/>
      <c r="NGT21" s="11"/>
      <c r="NGU21" s="11"/>
      <c r="NGV21" s="11"/>
      <c r="NGW21" s="11"/>
      <c r="NGX21" s="11"/>
      <c r="NGY21" s="11"/>
      <c r="NGZ21" s="11"/>
      <c r="NHA21" s="11"/>
      <c r="NHB21" s="11"/>
      <c r="NHC21" s="11"/>
      <c r="NHD21" s="11"/>
      <c r="NHE21" s="11"/>
      <c r="NHF21" s="11"/>
      <c r="NHG21" s="11"/>
      <c r="NHH21" s="11"/>
      <c r="NHI21" s="11"/>
      <c r="NHJ21" s="11"/>
      <c r="NHK21" s="11"/>
      <c r="NHL21" s="11"/>
      <c r="NHM21" s="11"/>
      <c r="NHN21" s="11"/>
      <c r="NHO21" s="11"/>
      <c r="NHP21" s="11"/>
      <c r="NHQ21" s="11"/>
      <c r="NHR21" s="11"/>
      <c r="NHS21" s="11"/>
      <c r="NHT21" s="11"/>
      <c r="NHU21" s="11"/>
      <c r="NHV21" s="11"/>
      <c r="NHW21" s="11"/>
      <c r="NHX21" s="11"/>
      <c r="NHY21" s="11"/>
      <c r="NHZ21" s="11"/>
      <c r="NIA21" s="11"/>
      <c r="NIB21" s="11"/>
      <c r="NIC21" s="11"/>
      <c r="NID21" s="11"/>
      <c r="NIE21" s="11"/>
      <c r="NIF21" s="11"/>
      <c r="NIG21" s="11"/>
      <c r="NIH21" s="11"/>
      <c r="NII21" s="11"/>
      <c r="NIJ21" s="11"/>
      <c r="NIK21" s="11"/>
      <c r="NIL21" s="11"/>
      <c r="NIM21" s="11"/>
      <c r="NIN21" s="11"/>
      <c r="NIO21" s="11"/>
      <c r="NIP21" s="11"/>
      <c r="NIQ21" s="11"/>
      <c r="NIR21" s="11"/>
      <c r="NIS21" s="11"/>
      <c r="NIT21" s="11"/>
      <c r="NIU21" s="11"/>
      <c r="NIV21" s="11"/>
      <c r="NIW21" s="11"/>
      <c r="NIX21" s="11"/>
      <c r="NIY21" s="11"/>
      <c r="NIZ21" s="11"/>
      <c r="NJA21" s="11"/>
      <c r="NJB21" s="11"/>
      <c r="NJC21" s="11"/>
      <c r="NJD21" s="11"/>
      <c r="NJE21" s="11"/>
      <c r="NJF21" s="11"/>
      <c r="NJG21" s="11"/>
      <c r="NJH21" s="11"/>
      <c r="NJI21" s="11"/>
      <c r="NJJ21" s="11"/>
      <c r="NJK21" s="11"/>
      <c r="NJL21" s="11"/>
      <c r="NJM21" s="11"/>
      <c r="NJN21" s="11"/>
      <c r="NJO21" s="11"/>
      <c r="NJP21" s="11"/>
      <c r="NJQ21" s="11"/>
      <c r="NJR21" s="11"/>
      <c r="NJS21" s="11"/>
      <c r="NJT21" s="11"/>
      <c r="NJU21" s="11"/>
      <c r="NJV21" s="11"/>
      <c r="NJW21" s="11"/>
      <c r="NJX21" s="11"/>
      <c r="NJY21" s="11"/>
      <c r="NJZ21" s="11"/>
      <c r="NKA21" s="11"/>
      <c r="NKB21" s="11"/>
      <c r="NKC21" s="11"/>
      <c r="NKD21" s="11"/>
      <c r="NKE21" s="11"/>
      <c r="NKF21" s="11"/>
      <c r="NKG21" s="11"/>
      <c r="NKH21" s="11"/>
      <c r="NKI21" s="11"/>
      <c r="NKJ21" s="11"/>
      <c r="NKK21" s="11"/>
      <c r="NKL21" s="11"/>
      <c r="NKM21" s="11"/>
      <c r="NKN21" s="11"/>
      <c r="NKO21" s="11"/>
      <c r="NKP21" s="11"/>
      <c r="NKQ21" s="11"/>
      <c r="NKR21" s="11"/>
      <c r="NKS21" s="11"/>
      <c r="NKT21" s="11"/>
      <c r="NKU21" s="11"/>
      <c r="NKV21" s="11"/>
      <c r="NKW21" s="11"/>
      <c r="NKX21" s="11"/>
      <c r="NKY21" s="11"/>
      <c r="NKZ21" s="11"/>
      <c r="NLA21" s="11"/>
      <c r="NLB21" s="11"/>
      <c r="NLC21" s="11"/>
      <c r="NLD21" s="11"/>
      <c r="NLE21" s="11"/>
      <c r="NLF21" s="11"/>
      <c r="NLG21" s="11"/>
      <c r="NLH21" s="11"/>
      <c r="NLI21" s="11"/>
      <c r="NLJ21" s="11"/>
      <c r="NLK21" s="11"/>
      <c r="NLL21" s="11"/>
      <c r="NLM21" s="11"/>
      <c r="NLN21" s="11"/>
      <c r="NLO21" s="11"/>
      <c r="NLP21" s="11"/>
      <c r="NLQ21" s="11"/>
      <c r="NLR21" s="11"/>
      <c r="NLS21" s="11"/>
      <c r="NLT21" s="11"/>
      <c r="NLU21" s="11"/>
      <c r="NLV21" s="11"/>
      <c r="NLW21" s="11"/>
      <c r="NLX21" s="11"/>
      <c r="NLY21" s="11"/>
      <c r="NLZ21" s="11"/>
      <c r="NMA21" s="11"/>
      <c r="NMB21" s="11"/>
      <c r="NMC21" s="11"/>
      <c r="NMD21" s="11"/>
      <c r="NME21" s="11"/>
      <c r="NMF21" s="11"/>
      <c r="NMG21" s="11"/>
      <c r="NMH21" s="11"/>
      <c r="NMI21" s="11"/>
      <c r="NMJ21" s="11"/>
      <c r="NMK21" s="11"/>
      <c r="NML21" s="11"/>
      <c r="NMM21" s="11"/>
      <c r="NMN21" s="11"/>
      <c r="NMO21" s="11"/>
      <c r="NMP21" s="11"/>
      <c r="NMQ21" s="11"/>
      <c r="NMR21" s="11"/>
      <c r="NMS21" s="11"/>
      <c r="NMT21" s="11"/>
      <c r="NMU21" s="11"/>
      <c r="NMV21" s="11"/>
      <c r="NMW21" s="11"/>
      <c r="NMX21" s="11"/>
      <c r="NMY21" s="11"/>
      <c r="NMZ21" s="11"/>
      <c r="NNA21" s="11"/>
      <c r="NNB21" s="11"/>
      <c r="NNC21" s="11"/>
      <c r="NND21" s="11"/>
      <c r="NNE21" s="11"/>
      <c r="NNF21" s="11"/>
      <c r="NNG21" s="11"/>
      <c r="NNH21" s="11"/>
      <c r="NNI21" s="11"/>
      <c r="NNJ21" s="11"/>
      <c r="NNK21" s="11"/>
      <c r="NNL21" s="11"/>
      <c r="NNM21" s="11"/>
      <c r="NNN21" s="11"/>
      <c r="NNO21" s="11"/>
      <c r="NNP21" s="11"/>
      <c r="NNQ21" s="11"/>
      <c r="NNR21" s="11"/>
      <c r="NNS21" s="11"/>
      <c r="NNT21" s="11"/>
      <c r="NNU21" s="11"/>
      <c r="NNV21" s="11"/>
      <c r="NNW21" s="11"/>
      <c r="NNX21" s="11"/>
      <c r="NNY21" s="11"/>
      <c r="NNZ21" s="11"/>
      <c r="NOA21" s="11"/>
      <c r="NOB21" s="11"/>
      <c r="NOC21" s="11"/>
      <c r="NOD21" s="11"/>
      <c r="NOE21" s="11"/>
      <c r="NOF21" s="11"/>
      <c r="NOG21" s="11"/>
      <c r="NOH21" s="11"/>
      <c r="NOI21" s="11"/>
      <c r="NOJ21" s="11"/>
      <c r="NOK21" s="11"/>
      <c r="NOL21" s="11"/>
      <c r="NOM21" s="11"/>
      <c r="NON21" s="11"/>
      <c r="NOO21" s="11"/>
      <c r="NOP21" s="11"/>
      <c r="NOQ21" s="11"/>
      <c r="NOR21" s="11"/>
      <c r="NOS21" s="11"/>
      <c r="NOT21" s="11"/>
      <c r="NOU21" s="11"/>
      <c r="NOV21" s="11"/>
      <c r="NOW21" s="11"/>
      <c r="NOX21" s="11"/>
      <c r="NOY21" s="11"/>
      <c r="NOZ21" s="11"/>
      <c r="NPA21" s="11"/>
      <c r="NPB21" s="11"/>
      <c r="NPC21" s="11"/>
      <c r="NPD21" s="11"/>
      <c r="NPE21" s="11"/>
      <c r="NPF21" s="11"/>
      <c r="NPG21" s="11"/>
      <c r="NPH21" s="11"/>
      <c r="NPI21" s="11"/>
      <c r="NPJ21" s="11"/>
      <c r="NPK21" s="11"/>
      <c r="NPL21" s="11"/>
      <c r="NPM21" s="11"/>
      <c r="NPN21" s="11"/>
      <c r="NPO21" s="11"/>
      <c r="NPP21" s="11"/>
      <c r="NPQ21" s="11"/>
      <c r="NPR21" s="11"/>
      <c r="NPS21" s="11"/>
      <c r="NPT21" s="11"/>
      <c r="NPU21" s="11"/>
      <c r="NPV21" s="11"/>
      <c r="NPW21" s="11"/>
      <c r="NPX21" s="11"/>
      <c r="NPY21" s="11"/>
      <c r="NPZ21" s="11"/>
      <c r="NQA21" s="11"/>
      <c r="NQB21" s="11"/>
      <c r="NQC21" s="11"/>
      <c r="NQD21" s="11"/>
      <c r="NQE21" s="11"/>
      <c r="NQF21" s="11"/>
      <c r="NQG21" s="11"/>
      <c r="NQH21" s="11"/>
      <c r="NQI21" s="11"/>
      <c r="NQJ21" s="11"/>
      <c r="NQK21" s="11"/>
      <c r="NQL21" s="11"/>
      <c r="NQM21" s="11"/>
      <c r="NQN21" s="11"/>
      <c r="NQO21" s="11"/>
      <c r="NQP21" s="11"/>
      <c r="NQQ21" s="11"/>
      <c r="NQR21" s="11"/>
      <c r="NQS21" s="11"/>
      <c r="NQT21" s="11"/>
      <c r="NQU21" s="11"/>
      <c r="NQV21" s="11"/>
      <c r="NQW21" s="11"/>
      <c r="NQX21" s="11"/>
      <c r="NQY21" s="11"/>
      <c r="NQZ21" s="11"/>
      <c r="NRA21" s="11"/>
      <c r="NRB21" s="11"/>
      <c r="NRC21" s="11"/>
      <c r="NRD21" s="11"/>
      <c r="NRE21" s="11"/>
      <c r="NRF21" s="11"/>
      <c r="NRG21" s="11"/>
      <c r="NRH21" s="11"/>
      <c r="NRI21" s="11"/>
      <c r="NRJ21" s="11"/>
      <c r="NRK21" s="11"/>
      <c r="NRL21" s="11"/>
      <c r="NRM21" s="11"/>
      <c r="NRN21" s="11"/>
      <c r="NRO21" s="11"/>
      <c r="NRP21" s="11"/>
      <c r="NRQ21" s="11"/>
      <c r="NRR21" s="11"/>
      <c r="NRS21" s="11"/>
      <c r="NRT21" s="11"/>
      <c r="NRU21" s="11"/>
      <c r="NRV21" s="11"/>
      <c r="NRW21" s="11"/>
      <c r="NRX21" s="11"/>
      <c r="NRY21" s="11"/>
      <c r="NRZ21" s="11"/>
      <c r="NSA21" s="11"/>
      <c r="NSB21" s="11"/>
      <c r="NSC21" s="11"/>
      <c r="NSD21" s="11"/>
      <c r="NSE21" s="11"/>
      <c r="NSF21" s="11"/>
      <c r="NSG21" s="11"/>
      <c r="NSH21" s="11"/>
      <c r="NSI21" s="11"/>
      <c r="NSJ21" s="11"/>
      <c r="NSK21" s="11"/>
      <c r="NSL21" s="11"/>
      <c r="NSM21" s="11"/>
      <c r="NSN21" s="11"/>
      <c r="NSO21" s="11"/>
      <c r="NSP21" s="11"/>
      <c r="NSQ21" s="11"/>
      <c r="NSR21" s="11"/>
      <c r="NSS21" s="11"/>
      <c r="NST21" s="11"/>
      <c r="NSU21" s="11"/>
      <c r="NSV21" s="11"/>
      <c r="NSW21" s="11"/>
      <c r="NSX21" s="11"/>
      <c r="NSY21" s="11"/>
      <c r="NSZ21" s="11"/>
      <c r="NTA21" s="11"/>
      <c r="NTB21" s="11"/>
      <c r="NTC21" s="11"/>
      <c r="NTD21" s="11"/>
      <c r="NTE21" s="11"/>
      <c r="NTF21" s="11"/>
      <c r="NTG21" s="11"/>
      <c r="NTH21" s="11"/>
      <c r="NTI21" s="11"/>
      <c r="NTJ21" s="11"/>
      <c r="NTK21" s="11"/>
      <c r="NTL21" s="11"/>
      <c r="NTM21" s="11"/>
      <c r="NTN21" s="11"/>
      <c r="NTO21" s="11"/>
      <c r="NTP21" s="11"/>
      <c r="NTQ21" s="11"/>
      <c r="NTR21" s="11"/>
      <c r="NTS21" s="11"/>
      <c r="NTT21" s="11"/>
      <c r="NTU21" s="11"/>
      <c r="NTV21" s="11"/>
      <c r="NTW21" s="11"/>
      <c r="NTX21" s="11"/>
      <c r="NTY21" s="11"/>
      <c r="NTZ21" s="11"/>
      <c r="NUA21" s="11"/>
      <c r="NUB21" s="11"/>
      <c r="NUC21" s="11"/>
      <c r="NUD21" s="11"/>
      <c r="NUE21" s="11"/>
      <c r="NUF21" s="11"/>
      <c r="NUG21" s="11"/>
      <c r="NUH21" s="11"/>
      <c r="NUI21" s="11"/>
      <c r="NUJ21" s="11"/>
      <c r="NUK21" s="11"/>
      <c r="NUL21" s="11"/>
      <c r="NUM21" s="11"/>
      <c r="NUN21" s="11"/>
      <c r="NUO21" s="11"/>
      <c r="NUP21" s="11"/>
      <c r="NUQ21" s="11"/>
      <c r="NUR21" s="11"/>
      <c r="NUS21" s="11"/>
      <c r="NUT21" s="11"/>
      <c r="NUU21" s="11"/>
      <c r="NUV21" s="11"/>
      <c r="NUW21" s="11"/>
      <c r="NUX21" s="11"/>
      <c r="NUY21" s="11"/>
      <c r="NUZ21" s="11"/>
      <c r="NVA21" s="11"/>
      <c r="NVB21" s="11"/>
      <c r="NVC21" s="11"/>
      <c r="NVD21" s="11"/>
      <c r="NVE21" s="11"/>
      <c r="NVF21" s="11"/>
      <c r="NVG21" s="11"/>
      <c r="NVH21" s="11"/>
      <c r="NVI21" s="11"/>
      <c r="NVJ21" s="11"/>
      <c r="NVK21" s="11"/>
      <c r="NVL21" s="11"/>
      <c r="NVM21" s="11"/>
      <c r="NVN21" s="11"/>
      <c r="NVO21" s="11"/>
      <c r="NVP21" s="11"/>
      <c r="NVQ21" s="11"/>
      <c r="NVR21" s="11"/>
      <c r="NVS21" s="11"/>
      <c r="NVT21" s="11"/>
      <c r="NVU21" s="11"/>
      <c r="NVV21" s="11"/>
      <c r="NVW21" s="11"/>
      <c r="NVX21" s="11"/>
      <c r="NVY21" s="11"/>
      <c r="NVZ21" s="11"/>
      <c r="NWA21" s="11"/>
      <c r="NWB21" s="11"/>
      <c r="NWC21" s="11"/>
      <c r="NWD21" s="11"/>
      <c r="NWE21" s="11"/>
      <c r="NWF21" s="11"/>
      <c r="NWG21" s="11"/>
      <c r="NWH21" s="11"/>
      <c r="NWI21" s="11"/>
      <c r="NWJ21" s="11"/>
      <c r="NWK21" s="11"/>
      <c r="NWL21" s="11"/>
      <c r="NWM21" s="11"/>
      <c r="NWN21" s="11"/>
      <c r="NWO21" s="11"/>
      <c r="NWP21" s="11"/>
      <c r="NWQ21" s="11"/>
      <c r="NWR21" s="11"/>
      <c r="NWS21" s="11"/>
      <c r="NWT21" s="11"/>
      <c r="NWU21" s="11"/>
      <c r="NWV21" s="11"/>
      <c r="NWW21" s="11"/>
      <c r="NWX21" s="11"/>
      <c r="NWY21" s="11"/>
      <c r="NWZ21" s="11"/>
      <c r="NXA21" s="11"/>
      <c r="NXB21" s="11"/>
      <c r="NXC21" s="11"/>
      <c r="NXD21" s="11"/>
      <c r="NXE21" s="11"/>
      <c r="NXF21" s="11"/>
      <c r="NXG21" s="11"/>
      <c r="NXH21" s="11"/>
      <c r="NXI21" s="11"/>
      <c r="NXJ21" s="11"/>
      <c r="NXK21" s="11"/>
      <c r="NXL21" s="11"/>
      <c r="NXM21" s="11"/>
      <c r="NXN21" s="11"/>
      <c r="NXO21" s="11"/>
      <c r="NXP21" s="11"/>
      <c r="NXQ21" s="11"/>
      <c r="NXR21" s="11"/>
      <c r="NXS21" s="11"/>
      <c r="NXT21" s="11"/>
      <c r="NXU21" s="11"/>
      <c r="NXV21" s="11"/>
      <c r="NXW21" s="11"/>
      <c r="NXX21" s="11"/>
      <c r="NXY21" s="11"/>
      <c r="NXZ21" s="11"/>
      <c r="NYA21" s="11"/>
      <c r="NYB21" s="11"/>
      <c r="NYC21" s="11"/>
      <c r="NYD21" s="11"/>
      <c r="NYE21" s="11"/>
      <c r="NYF21" s="11"/>
      <c r="NYG21" s="11"/>
      <c r="NYH21" s="11"/>
      <c r="NYI21" s="11"/>
      <c r="NYJ21" s="11"/>
      <c r="NYK21" s="11"/>
      <c r="NYL21" s="11"/>
      <c r="NYM21" s="11"/>
      <c r="NYN21" s="11"/>
      <c r="NYO21" s="11"/>
      <c r="NYP21" s="11"/>
      <c r="NYQ21" s="11"/>
      <c r="NYR21" s="11"/>
      <c r="NYS21" s="11"/>
      <c r="NYT21" s="11"/>
      <c r="NYU21" s="11"/>
      <c r="NYV21" s="11"/>
      <c r="NYW21" s="11"/>
      <c r="NYX21" s="11"/>
      <c r="NYY21" s="11"/>
      <c r="NYZ21" s="11"/>
      <c r="NZA21" s="11"/>
      <c r="NZB21" s="11"/>
      <c r="NZC21" s="11"/>
      <c r="NZD21" s="11"/>
      <c r="NZE21" s="11"/>
      <c r="NZF21" s="11"/>
      <c r="NZG21" s="11"/>
      <c r="NZH21" s="11"/>
      <c r="NZI21" s="11"/>
      <c r="NZJ21" s="11"/>
      <c r="NZK21" s="11"/>
      <c r="NZL21" s="11"/>
      <c r="NZM21" s="11"/>
      <c r="NZN21" s="11"/>
      <c r="NZO21" s="11"/>
      <c r="NZP21" s="11"/>
      <c r="NZQ21" s="11"/>
      <c r="NZR21" s="11"/>
      <c r="NZS21" s="11"/>
      <c r="NZT21" s="11"/>
      <c r="NZU21" s="11"/>
      <c r="NZV21" s="11"/>
      <c r="NZW21" s="11"/>
      <c r="NZX21" s="11"/>
      <c r="NZY21" s="11"/>
      <c r="NZZ21" s="11"/>
      <c r="OAA21" s="11"/>
      <c r="OAB21" s="11"/>
      <c r="OAC21" s="11"/>
      <c r="OAD21" s="11"/>
      <c r="OAE21" s="11"/>
      <c r="OAF21" s="11"/>
      <c r="OAG21" s="11"/>
      <c r="OAH21" s="11"/>
      <c r="OAI21" s="11"/>
      <c r="OAJ21" s="11"/>
      <c r="OAK21" s="11"/>
      <c r="OAL21" s="11"/>
      <c r="OAM21" s="11"/>
      <c r="OAN21" s="11"/>
      <c r="OAO21" s="11"/>
      <c r="OAP21" s="11"/>
      <c r="OAQ21" s="11"/>
      <c r="OAR21" s="11"/>
      <c r="OAS21" s="11"/>
      <c r="OAT21" s="11"/>
      <c r="OAU21" s="11"/>
      <c r="OAV21" s="11"/>
      <c r="OAW21" s="11"/>
      <c r="OAX21" s="11"/>
      <c r="OAY21" s="11"/>
      <c r="OAZ21" s="11"/>
      <c r="OBA21" s="11"/>
      <c r="OBB21" s="11"/>
      <c r="OBC21" s="11"/>
      <c r="OBD21" s="11"/>
      <c r="OBE21" s="11"/>
      <c r="OBF21" s="11"/>
      <c r="OBG21" s="11"/>
      <c r="OBH21" s="11"/>
      <c r="OBI21" s="11"/>
      <c r="OBJ21" s="11"/>
      <c r="OBK21" s="11"/>
      <c r="OBL21" s="11"/>
      <c r="OBM21" s="11"/>
      <c r="OBN21" s="11"/>
      <c r="OBO21" s="11"/>
      <c r="OBP21" s="11"/>
      <c r="OBQ21" s="11"/>
      <c r="OBR21" s="11"/>
      <c r="OBS21" s="11"/>
      <c r="OBT21" s="11"/>
      <c r="OBU21" s="11"/>
      <c r="OBV21" s="11"/>
      <c r="OBW21" s="11"/>
      <c r="OBX21" s="11"/>
      <c r="OBY21" s="11"/>
      <c r="OBZ21" s="11"/>
      <c r="OCA21" s="11"/>
      <c r="OCB21" s="11"/>
      <c r="OCC21" s="11"/>
      <c r="OCD21" s="11"/>
      <c r="OCE21" s="11"/>
      <c r="OCF21" s="11"/>
      <c r="OCG21" s="11"/>
      <c r="OCH21" s="11"/>
      <c r="OCI21" s="11"/>
      <c r="OCJ21" s="11"/>
      <c r="OCK21" s="11"/>
      <c r="OCL21" s="11"/>
      <c r="OCM21" s="11"/>
      <c r="OCN21" s="11"/>
      <c r="OCO21" s="11"/>
      <c r="OCP21" s="11"/>
      <c r="OCQ21" s="11"/>
      <c r="OCR21" s="11"/>
      <c r="OCS21" s="11"/>
      <c r="OCT21" s="11"/>
      <c r="OCU21" s="11"/>
      <c r="OCV21" s="11"/>
      <c r="OCW21" s="11"/>
      <c r="OCX21" s="11"/>
      <c r="OCY21" s="11"/>
      <c r="OCZ21" s="11"/>
      <c r="ODA21" s="11"/>
      <c r="ODB21" s="11"/>
      <c r="ODC21" s="11"/>
      <c r="ODD21" s="11"/>
      <c r="ODE21" s="11"/>
      <c r="ODF21" s="11"/>
      <c r="ODG21" s="11"/>
      <c r="ODH21" s="11"/>
      <c r="ODI21" s="11"/>
      <c r="ODJ21" s="11"/>
      <c r="ODK21" s="11"/>
      <c r="ODL21" s="11"/>
      <c r="ODM21" s="11"/>
      <c r="ODN21" s="11"/>
      <c r="ODO21" s="11"/>
      <c r="ODP21" s="11"/>
      <c r="ODQ21" s="11"/>
      <c r="ODR21" s="11"/>
      <c r="ODS21" s="11"/>
      <c r="ODT21" s="11"/>
      <c r="ODU21" s="11"/>
      <c r="ODV21" s="11"/>
      <c r="ODW21" s="11"/>
      <c r="ODX21" s="11"/>
      <c r="ODY21" s="11"/>
      <c r="ODZ21" s="11"/>
      <c r="OEA21" s="11"/>
      <c r="OEB21" s="11"/>
      <c r="OEC21" s="11"/>
      <c r="OED21" s="11"/>
      <c r="OEE21" s="11"/>
      <c r="OEF21" s="11"/>
      <c r="OEG21" s="11"/>
      <c r="OEH21" s="11"/>
      <c r="OEI21" s="11"/>
      <c r="OEJ21" s="11"/>
      <c r="OEK21" s="11"/>
      <c r="OEL21" s="11"/>
      <c r="OEM21" s="11"/>
      <c r="OEN21" s="11"/>
      <c r="OEO21" s="11"/>
      <c r="OEP21" s="11"/>
      <c r="OEQ21" s="11"/>
      <c r="OER21" s="11"/>
      <c r="OES21" s="11"/>
      <c r="OET21" s="11"/>
      <c r="OEU21" s="11"/>
      <c r="OEV21" s="11"/>
      <c r="OEW21" s="11"/>
      <c r="OEX21" s="11"/>
      <c r="OEY21" s="11"/>
      <c r="OEZ21" s="11"/>
      <c r="OFA21" s="11"/>
      <c r="OFB21" s="11"/>
      <c r="OFC21" s="11"/>
      <c r="OFD21" s="11"/>
      <c r="OFE21" s="11"/>
      <c r="OFF21" s="11"/>
      <c r="OFG21" s="11"/>
      <c r="OFH21" s="11"/>
      <c r="OFI21" s="11"/>
      <c r="OFJ21" s="11"/>
      <c r="OFK21" s="11"/>
      <c r="OFL21" s="11"/>
      <c r="OFM21" s="11"/>
      <c r="OFN21" s="11"/>
      <c r="OFO21" s="11"/>
      <c r="OFP21" s="11"/>
      <c r="OFQ21" s="11"/>
      <c r="OFR21" s="11"/>
      <c r="OFS21" s="11"/>
      <c r="OFT21" s="11"/>
      <c r="OFU21" s="11"/>
      <c r="OFV21" s="11"/>
      <c r="OFW21" s="11"/>
      <c r="OFX21" s="11"/>
      <c r="OFY21" s="11"/>
      <c r="OFZ21" s="11"/>
      <c r="OGA21" s="11"/>
      <c r="OGB21" s="11"/>
      <c r="OGC21" s="11"/>
      <c r="OGD21" s="11"/>
      <c r="OGE21" s="11"/>
      <c r="OGF21" s="11"/>
      <c r="OGG21" s="11"/>
      <c r="OGH21" s="11"/>
      <c r="OGI21" s="11"/>
      <c r="OGJ21" s="11"/>
      <c r="OGK21" s="11"/>
      <c r="OGL21" s="11"/>
      <c r="OGM21" s="11"/>
      <c r="OGN21" s="11"/>
      <c r="OGO21" s="11"/>
      <c r="OGP21" s="11"/>
      <c r="OGQ21" s="11"/>
      <c r="OGR21" s="11"/>
      <c r="OGS21" s="11"/>
      <c r="OGT21" s="11"/>
      <c r="OGU21" s="11"/>
      <c r="OGV21" s="11"/>
      <c r="OGW21" s="11"/>
      <c r="OGX21" s="11"/>
      <c r="OGY21" s="11"/>
      <c r="OGZ21" s="11"/>
      <c r="OHA21" s="11"/>
      <c r="OHB21" s="11"/>
      <c r="OHC21" s="11"/>
      <c r="OHD21" s="11"/>
      <c r="OHE21" s="11"/>
      <c r="OHF21" s="11"/>
      <c r="OHG21" s="11"/>
      <c r="OHH21" s="11"/>
      <c r="OHI21" s="11"/>
      <c r="OHJ21" s="11"/>
      <c r="OHK21" s="11"/>
      <c r="OHL21" s="11"/>
      <c r="OHM21" s="11"/>
      <c r="OHN21" s="11"/>
      <c r="OHO21" s="11"/>
      <c r="OHP21" s="11"/>
      <c r="OHQ21" s="11"/>
      <c r="OHR21" s="11"/>
      <c r="OHS21" s="11"/>
      <c r="OHT21" s="11"/>
      <c r="OHU21" s="11"/>
      <c r="OHV21" s="11"/>
      <c r="OHW21" s="11"/>
      <c r="OHX21" s="11"/>
      <c r="OHY21" s="11"/>
      <c r="OHZ21" s="11"/>
      <c r="OIA21" s="11"/>
      <c r="OIB21" s="11"/>
      <c r="OIC21" s="11"/>
      <c r="OID21" s="11"/>
      <c r="OIE21" s="11"/>
      <c r="OIF21" s="11"/>
      <c r="OIG21" s="11"/>
      <c r="OIH21" s="11"/>
      <c r="OII21" s="11"/>
      <c r="OIJ21" s="11"/>
      <c r="OIK21" s="11"/>
      <c r="OIL21" s="11"/>
      <c r="OIM21" s="11"/>
      <c r="OIN21" s="11"/>
      <c r="OIO21" s="11"/>
      <c r="OIP21" s="11"/>
      <c r="OIQ21" s="11"/>
      <c r="OIR21" s="11"/>
      <c r="OIS21" s="11"/>
      <c r="OIT21" s="11"/>
      <c r="OIU21" s="11"/>
      <c r="OIV21" s="11"/>
      <c r="OIW21" s="11"/>
      <c r="OIX21" s="11"/>
      <c r="OIY21" s="11"/>
      <c r="OIZ21" s="11"/>
      <c r="OJA21" s="11"/>
      <c r="OJB21" s="11"/>
      <c r="OJC21" s="11"/>
      <c r="OJD21" s="11"/>
      <c r="OJE21" s="11"/>
      <c r="OJF21" s="11"/>
      <c r="OJG21" s="11"/>
      <c r="OJH21" s="11"/>
      <c r="OJI21" s="11"/>
      <c r="OJJ21" s="11"/>
      <c r="OJK21" s="11"/>
      <c r="OJL21" s="11"/>
      <c r="OJM21" s="11"/>
      <c r="OJN21" s="11"/>
      <c r="OJO21" s="11"/>
      <c r="OJP21" s="11"/>
      <c r="OJQ21" s="11"/>
      <c r="OJR21" s="11"/>
      <c r="OJS21" s="11"/>
      <c r="OJT21" s="11"/>
      <c r="OJU21" s="11"/>
      <c r="OJV21" s="11"/>
      <c r="OJW21" s="11"/>
      <c r="OJX21" s="11"/>
      <c r="OJY21" s="11"/>
      <c r="OJZ21" s="11"/>
      <c r="OKA21" s="11"/>
      <c r="OKB21" s="11"/>
      <c r="OKC21" s="11"/>
      <c r="OKD21" s="11"/>
      <c r="OKE21" s="11"/>
      <c r="OKF21" s="11"/>
      <c r="OKG21" s="11"/>
      <c r="OKH21" s="11"/>
      <c r="OKI21" s="11"/>
      <c r="OKJ21" s="11"/>
      <c r="OKK21" s="11"/>
      <c r="OKL21" s="11"/>
      <c r="OKM21" s="11"/>
      <c r="OKN21" s="11"/>
      <c r="OKO21" s="11"/>
      <c r="OKP21" s="11"/>
      <c r="OKQ21" s="11"/>
      <c r="OKR21" s="11"/>
      <c r="OKS21" s="11"/>
      <c r="OKT21" s="11"/>
      <c r="OKU21" s="11"/>
      <c r="OKV21" s="11"/>
      <c r="OKW21" s="11"/>
      <c r="OKX21" s="11"/>
      <c r="OKY21" s="11"/>
      <c r="OKZ21" s="11"/>
      <c r="OLA21" s="11"/>
      <c r="OLB21" s="11"/>
      <c r="OLC21" s="11"/>
      <c r="OLD21" s="11"/>
      <c r="OLE21" s="11"/>
      <c r="OLF21" s="11"/>
      <c r="OLG21" s="11"/>
      <c r="OLH21" s="11"/>
      <c r="OLI21" s="11"/>
      <c r="OLJ21" s="11"/>
      <c r="OLK21" s="11"/>
      <c r="OLL21" s="11"/>
      <c r="OLM21" s="11"/>
      <c r="OLN21" s="11"/>
      <c r="OLO21" s="11"/>
      <c r="OLP21" s="11"/>
      <c r="OLQ21" s="11"/>
      <c r="OLR21" s="11"/>
      <c r="OLS21" s="11"/>
      <c r="OLT21" s="11"/>
      <c r="OLU21" s="11"/>
      <c r="OLV21" s="11"/>
      <c r="OLW21" s="11"/>
      <c r="OLX21" s="11"/>
      <c r="OLY21" s="11"/>
      <c r="OLZ21" s="11"/>
      <c r="OMA21" s="11"/>
      <c r="OMB21" s="11"/>
      <c r="OMC21" s="11"/>
      <c r="OMD21" s="11"/>
      <c r="OME21" s="11"/>
      <c r="OMF21" s="11"/>
      <c r="OMG21" s="11"/>
      <c r="OMH21" s="11"/>
      <c r="OMI21" s="11"/>
      <c r="OMJ21" s="11"/>
      <c r="OMK21" s="11"/>
      <c r="OML21" s="11"/>
      <c r="OMM21" s="11"/>
      <c r="OMN21" s="11"/>
      <c r="OMO21" s="11"/>
      <c r="OMP21" s="11"/>
      <c r="OMQ21" s="11"/>
      <c r="OMR21" s="11"/>
      <c r="OMS21" s="11"/>
      <c r="OMT21" s="11"/>
      <c r="OMU21" s="11"/>
      <c r="OMV21" s="11"/>
      <c r="OMW21" s="11"/>
      <c r="OMX21" s="11"/>
      <c r="OMY21" s="11"/>
      <c r="OMZ21" s="11"/>
      <c r="ONA21" s="11"/>
      <c r="ONB21" s="11"/>
      <c r="ONC21" s="11"/>
      <c r="OND21" s="11"/>
      <c r="ONE21" s="11"/>
      <c r="ONF21" s="11"/>
      <c r="ONG21" s="11"/>
      <c r="ONH21" s="11"/>
      <c r="ONI21" s="11"/>
      <c r="ONJ21" s="11"/>
      <c r="ONK21" s="11"/>
      <c r="ONL21" s="11"/>
      <c r="ONM21" s="11"/>
      <c r="ONN21" s="11"/>
      <c r="ONO21" s="11"/>
      <c r="ONP21" s="11"/>
      <c r="ONQ21" s="11"/>
      <c r="ONR21" s="11"/>
      <c r="ONS21" s="11"/>
      <c r="ONT21" s="11"/>
      <c r="ONU21" s="11"/>
      <c r="ONV21" s="11"/>
      <c r="ONW21" s="11"/>
      <c r="ONX21" s="11"/>
      <c r="ONY21" s="11"/>
      <c r="ONZ21" s="11"/>
      <c r="OOA21" s="11"/>
      <c r="OOB21" s="11"/>
      <c r="OOC21" s="11"/>
      <c r="OOD21" s="11"/>
      <c r="OOE21" s="11"/>
      <c r="OOF21" s="11"/>
      <c r="OOG21" s="11"/>
      <c r="OOH21" s="11"/>
      <c r="OOI21" s="11"/>
      <c r="OOJ21" s="11"/>
      <c r="OOK21" s="11"/>
      <c r="OOL21" s="11"/>
      <c r="OOM21" s="11"/>
      <c r="OON21" s="11"/>
      <c r="OOO21" s="11"/>
      <c r="OOP21" s="11"/>
      <c r="OOQ21" s="11"/>
      <c r="OOR21" s="11"/>
      <c r="OOS21" s="11"/>
      <c r="OOT21" s="11"/>
      <c r="OOU21" s="11"/>
      <c r="OOV21" s="11"/>
      <c r="OOW21" s="11"/>
      <c r="OOX21" s="11"/>
      <c r="OOY21" s="11"/>
      <c r="OOZ21" s="11"/>
      <c r="OPA21" s="11"/>
      <c r="OPB21" s="11"/>
      <c r="OPC21" s="11"/>
      <c r="OPD21" s="11"/>
      <c r="OPE21" s="11"/>
      <c r="OPF21" s="11"/>
      <c r="OPG21" s="11"/>
      <c r="OPH21" s="11"/>
      <c r="OPI21" s="11"/>
      <c r="OPJ21" s="11"/>
      <c r="OPK21" s="11"/>
      <c r="OPL21" s="11"/>
      <c r="OPM21" s="11"/>
      <c r="OPN21" s="11"/>
      <c r="OPO21" s="11"/>
      <c r="OPP21" s="11"/>
      <c r="OPQ21" s="11"/>
      <c r="OPR21" s="11"/>
      <c r="OPS21" s="11"/>
      <c r="OPT21" s="11"/>
      <c r="OPU21" s="11"/>
      <c r="OPV21" s="11"/>
      <c r="OPW21" s="11"/>
      <c r="OPX21" s="11"/>
      <c r="OPY21" s="11"/>
      <c r="OPZ21" s="11"/>
      <c r="OQA21" s="11"/>
      <c r="OQB21" s="11"/>
      <c r="OQC21" s="11"/>
      <c r="OQD21" s="11"/>
      <c r="OQE21" s="11"/>
      <c r="OQF21" s="11"/>
      <c r="OQG21" s="11"/>
      <c r="OQH21" s="11"/>
      <c r="OQI21" s="11"/>
      <c r="OQJ21" s="11"/>
      <c r="OQK21" s="11"/>
      <c r="OQL21" s="11"/>
      <c r="OQM21" s="11"/>
      <c r="OQN21" s="11"/>
      <c r="OQO21" s="11"/>
      <c r="OQP21" s="11"/>
      <c r="OQQ21" s="11"/>
      <c r="OQR21" s="11"/>
      <c r="OQS21" s="11"/>
      <c r="OQT21" s="11"/>
      <c r="OQU21" s="11"/>
      <c r="OQV21" s="11"/>
      <c r="OQW21" s="11"/>
      <c r="OQX21" s="11"/>
      <c r="OQY21" s="11"/>
      <c r="OQZ21" s="11"/>
      <c r="ORA21" s="11"/>
      <c r="ORB21" s="11"/>
      <c r="ORC21" s="11"/>
      <c r="ORD21" s="11"/>
      <c r="ORE21" s="11"/>
      <c r="ORF21" s="11"/>
      <c r="ORG21" s="11"/>
      <c r="ORH21" s="11"/>
      <c r="ORI21" s="11"/>
      <c r="ORJ21" s="11"/>
      <c r="ORK21" s="11"/>
      <c r="ORL21" s="11"/>
      <c r="ORM21" s="11"/>
      <c r="ORN21" s="11"/>
      <c r="ORO21" s="11"/>
      <c r="ORP21" s="11"/>
      <c r="ORQ21" s="11"/>
      <c r="ORR21" s="11"/>
      <c r="ORS21" s="11"/>
      <c r="ORT21" s="11"/>
      <c r="ORU21" s="11"/>
      <c r="ORV21" s="11"/>
      <c r="ORW21" s="11"/>
      <c r="ORX21" s="11"/>
      <c r="ORY21" s="11"/>
      <c r="ORZ21" s="11"/>
      <c r="OSA21" s="11"/>
      <c r="OSB21" s="11"/>
      <c r="OSC21" s="11"/>
      <c r="OSD21" s="11"/>
      <c r="OSE21" s="11"/>
      <c r="OSF21" s="11"/>
      <c r="OSG21" s="11"/>
      <c r="OSH21" s="11"/>
      <c r="OSI21" s="11"/>
      <c r="OSJ21" s="11"/>
      <c r="OSK21" s="11"/>
      <c r="OSL21" s="11"/>
      <c r="OSM21" s="11"/>
      <c r="OSN21" s="11"/>
      <c r="OSO21" s="11"/>
      <c r="OSP21" s="11"/>
      <c r="OSQ21" s="11"/>
      <c r="OSR21" s="11"/>
      <c r="OSS21" s="11"/>
      <c r="OST21" s="11"/>
      <c r="OSU21" s="11"/>
      <c r="OSV21" s="11"/>
      <c r="OSW21" s="11"/>
      <c r="OSX21" s="11"/>
      <c r="OSY21" s="11"/>
      <c r="OSZ21" s="11"/>
      <c r="OTA21" s="11"/>
      <c r="OTB21" s="11"/>
      <c r="OTC21" s="11"/>
      <c r="OTD21" s="11"/>
      <c r="OTE21" s="11"/>
      <c r="OTF21" s="11"/>
      <c r="OTG21" s="11"/>
      <c r="OTH21" s="11"/>
      <c r="OTI21" s="11"/>
      <c r="OTJ21" s="11"/>
      <c r="OTK21" s="11"/>
      <c r="OTL21" s="11"/>
      <c r="OTM21" s="11"/>
      <c r="OTN21" s="11"/>
      <c r="OTO21" s="11"/>
      <c r="OTP21" s="11"/>
      <c r="OTQ21" s="11"/>
      <c r="OTR21" s="11"/>
      <c r="OTS21" s="11"/>
      <c r="OTT21" s="11"/>
      <c r="OTU21" s="11"/>
      <c r="OTV21" s="11"/>
      <c r="OTW21" s="11"/>
      <c r="OTX21" s="11"/>
      <c r="OTY21" s="11"/>
      <c r="OTZ21" s="11"/>
      <c r="OUA21" s="11"/>
      <c r="OUB21" s="11"/>
      <c r="OUC21" s="11"/>
      <c r="OUD21" s="11"/>
      <c r="OUE21" s="11"/>
      <c r="OUF21" s="11"/>
      <c r="OUG21" s="11"/>
      <c r="OUH21" s="11"/>
      <c r="OUI21" s="11"/>
      <c r="OUJ21" s="11"/>
      <c r="OUK21" s="11"/>
      <c r="OUL21" s="11"/>
      <c r="OUM21" s="11"/>
      <c r="OUN21" s="11"/>
      <c r="OUO21" s="11"/>
      <c r="OUP21" s="11"/>
      <c r="OUQ21" s="11"/>
      <c r="OUR21" s="11"/>
      <c r="OUS21" s="11"/>
      <c r="OUT21" s="11"/>
      <c r="OUU21" s="11"/>
      <c r="OUV21" s="11"/>
      <c r="OUW21" s="11"/>
      <c r="OUX21" s="11"/>
      <c r="OUY21" s="11"/>
      <c r="OUZ21" s="11"/>
      <c r="OVA21" s="11"/>
      <c r="OVB21" s="11"/>
      <c r="OVC21" s="11"/>
      <c r="OVD21" s="11"/>
      <c r="OVE21" s="11"/>
      <c r="OVF21" s="11"/>
      <c r="OVG21" s="11"/>
      <c r="OVH21" s="11"/>
      <c r="OVI21" s="11"/>
      <c r="OVJ21" s="11"/>
      <c r="OVK21" s="11"/>
      <c r="OVL21" s="11"/>
      <c r="OVM21" s="11"/>
      <c r="OVN21" s="11"/>
      <c r="OVO21" s="11"/>
      <c r="OVP21" s="11"/>
      <c r="OVQ21" s="11"/>
      <c r="OVR21" s="11"/>
      <c r="OVS21" s="11"/>
      <c r="OVT21" s="11"/>
      <c r="OVU21" s="11"/>
      <c r="OVV21" s="11"/>
      <c r="OVW21" s="11"/>
      <c r="OVX21" s="11"/>
      <c r="OVY21" s="11"/>
      <c r="OVZ21" s="11"/>
      <c r="OWA21" s="11"/>
      <c r="OWB21" s="11"/>
      <c r="OWC21" s="11"/>
      <c r="OWD21" s="11"/>
      <c r="OWE21" s="11"/>
      <c r="OWF21" s="11"/>
      <c r="OWG21" s="11"/>
      <c r="OWH21" s="11"/>
      <c r="OWI21" s="11"/>
      <c r="OWJ21" s="11"/>
      <c r="OWK21" s="11"/>
      <c r="OWL21" s="11"/>
      <c r="OWM21" s="11"/>
      <c r="OWN21" s="11"/>
      <c r="OWO21" s="11"/>
      <c r="OWP21" s="11"/>
      <c r="OWQ21" s="11"/>
      <c r="OWR21" s="11"/>
      <c r="OWS21" s="11"/>
      <c r="OWT21" s="11"/>
      <c r="OWU21" s="11"/>
      <c r="OWV21" s="11"/>
      <c r="OWW21" s="11"/>
      <c r="OWX21" s="11"/>
      <c r="OWY21" s="11"/>
      <c r="OWZ21" s="11"/>
      <c r="OXA21" s="11"/>
      <c r="OXB21" s="11"/>
      <c r="OXC21" s="11"/>
      <c r="OXD21" s="11"/>
      <c r="OXE21" s="11"/>
      <c r="OXF21" s="11"/>
      <c r="OXG21" s="11"/>
      <c r="OXH21" s="11"/>
      <c r="OXI21" s="11"/>
      <c r="OXJ21" s="11"/>
      <c r="OXK21" s="11"/>
      <c r="OXL21" s="11"/>
      <c r="OXM21" s="11"/>
      <c r="OXN21" s="11"/>
      <c r="OXO21" s="11"/>
      <c r="OXP21" s="11"/>
      <c r="OXQ21" s="11"/>
      <c r="OXR21" s="11"/>
      <c r="OXS21" s="11"/>
      <c r="OXT21" s="11"/>
      <c r="OXU21" s="11"/>
      <c r="OXV21" s="11"/>
      <c r="OXW21" s="11"/>
      <c r="OXX21" s="11"/>
      <c r="OXY21" s="11"/>
      <c r="OXZ21" s="11"/>
      <c r="OYA21" s="11"/>
      <c r="OYB21" s="11"/>
      <c r="OYC21" s="11"/>
      <c r="OYD21" s="11"/>
      <c r="OYE21" s="11"/>
      <c r="OYF21" s="11"/>
      <c r="OYG21" s="11"/>
      <c r="OYH21" s="11"/>
      <c r="OYI21" s="11"/>
      <c r="OYJ21" s="11"/>
      <c r="OYK21" s="11"/>
      <c r="OYL21" s="11"/>
      <c r="OYM21" s="11"/>
      <c r="OYN21" s="11"/>
      <c r="OYO21" s="11"/>
      <c r="OYP21" s="11"/>
      <c r="OYQ21" s="11"/>
      <c r="OYR21" s="11"/>
      <c r="OYS21" s="11"/>
      <c r="OYT21" s="11"/>
      <c r="OYU21" s="11"/>
      <c r="OYV21" s="11"/>
      <c r="OYW21" s="11"/>
      <c r="OYX21" s="11"/>
      <c r="OYY21" s="11"/>
      <c r="OYZ21" s="11"/>
      <c r="OZA21" s="11"/>
      <c r="OZB21" s="11"/>
      <c r="OZC21" s="11"/>
      <c r="OZD21" s="11"/>
      <c r="OZE21" s="11"/>
      <c r="OZF21" s="11"/>
      <c r="OZG21" s="11"/>
      <c r="OZH21" s="11"/>
      <c r="OZI21" s="11"/>
      <c r="OZJ21" s="11"/>
      <c r="OZK21" s="11"/>
      <c r="OZL21" s="11"/>
      <c r="OZM21" s="11"/>
      <c r="OZN21" s="11"/>
      <c r="OZO21" s="11"/>
      <c r="OZP21" s="11"/>
      <c r="OZQ21" s="11"/>
      <c r="OZR21" s="11"/>
      <c r="OZS21" s="11"/>
      <c r="OZT21" s="11"/>
      <c r="OZU21" s="11"/>
      <c r="OZV21" s="11"/>
      <c r="OZW21" s="11"/>
      <c r="OZX21" s="11"/>
      <c r="OZY21" s="11"/>
      <c r="OZZ21" s="11"/>
      <c r="PAA21" s="11"/>
      <c r="PAB21" s="11"/>
      <c r="PAC21" s="11"/>
      <c r="PAD21" s="11"/>
      <c r="PAE21" s="11"/>
      <c r="PAF21" s="11"/>
      <c r="PAG21" s="11"/>
      <c r="PAH21" s="11"/>
      <c r="PAI21" s="11"/>
      <c r="PAJ21" s="11"/>
      <c r="PAK21" s="11"/>
      <c r="PAL21" s="11"/>
      <c r="PAM21" s="11"/>
      <c r="PAN21" s="11"/>
      <c r="PAO21" s="11"/>
      <c r="PAP21" s="11"/>
      <c r="PAQ21" s="11"/>
      <c r="PAR21" s="11"/>
      <c r="PAS21" s="11"/>
      <c r="PAT21" s="11"/>
      <c r="PAU21" s="11"/>
      <c r="PAV21" s="11"/>
      <c r="PAW21" s="11"/>
      <c r="PAX21" s="11"/>
      <c r="PAY21" s="11"/>
      <c r="PAZ21" s="11"/>
      <c r="PBA21" s="11"/>
      <c r="PBB21" s="11"/>
      <c r="PBC21" s="11"/>
      <c r="PBD21" s="11"/>
      <c r="PBE21" s="11"/>
      <c r="PBF21" s="11"/>
      <c r="PBG21" s="11"/>
      <c r="PBH21" s="11"/>
      <c r="PBI21" s="11"/>
      <c r="PBJ21" s="11"/>
      <c r="PBK21" s="11"/>
      <c r="PBL21" s="11"/>
      <c r="PBM21" s="11"/>
      <c r="PBN21" s="11"/>
      <c r="PBO21" s="11"/>
      <c r="PBP21" s="11"/>
      <c r="PBQ21" s="11"/>
      <c r="PBR21" s="11"/>
      <c r="PBS21" s="11"/>
      <c r="PBT21" s="11"/>
      <c r="PBU21" s="11"/>
      <c r="PBV21" s="11"/>
      <c r="PBW21" s="11"/>
      <c r="PBX21" s="11"/>
      <c r="PBY21" s="11"/>
      <c r="PBZ21" s="11"/>
      <c r="PCA21" s="11"/>
      <c r="PCB21" s="11"/>
      <c r="PCC21" s="11"/>
      <c r="PCD21" s="11"/>
      <c r="PCE21" s="11"/>
      <c r="PCF21" s="11"/>
      <c r="PCG21" s="11"/>
      <c r="PCH21" s="11"/>
      <c r="PCI21" s="11"/>
      <c r="PCJ21" s="11"/>
      <c r="PCK21" s="11"/>
      <c r="PCL21" s="11"/>
      <c r="PCM21" s="11"/>
      <c r="PCN21" s="11"/>
      <c r="PCO21" s="11"/>
      <c r="PCP21" s="11"/>
      <c r="PCQ21" s="11"/>
      <c r="PCR21" s="11"/>
      <c r="PCS21" s="11"/>
      <c r="PCT21" s="11"/>
      <c r="PCU21" s="11"/>
      <c r="PCV21" s="11"/>
      <c r="PCW21" s="11"/>
      <c r="PCX21" s="11"/>
      <c r="PCY21" s="11"/>
      <c r="PCZ21" s="11"/>
      <c r="PDA21" s="11"/>
      <c r="PDB21" s="11"/>
      <c r="PDC21" s="11"/>
      <c r="PDD21" s="11"/>
      <c r="PDE21" s="11"/>
      <c r="PDF21" s="11"/>
      <c r="PDG21" s="11"/>
      <c r="PDH21" s="11"/>
      <c r="PDI21" s="11"/>
      <c r="PDJ21" s="11"/>
      <c r="PDK21" s="11"/>
      <c r="PDL21" s="11"/>
      <c r="PDM21" s="11"/>
      <c r="PDN21" s="11"/>
      <c r="PDO21" s="11"/>
      <c r="PDP21" s="11"/>
      <c r="PDQ21" s="11"/>
      <c r="PDR21" s="11"/>
      <c r="PDS21" s="11"/>
      <c r="PDT21" s="11"/>
      <c r="PDU21" s="11"/>
      <c r="PDV21" s="11"/>
      <c r="PDW21" s="11"/>
      <c r="PDX21" s="11"/>
      <c r="PDY21" s="11"/>
      <c r="PDZ21" s="11"/>
      <c r="PEA21" s="11"/>
      <c r="PEB21" s="11"/>
      <c r="PEC21" s="11"/>
      <c r="PED21" s="11"/>
      <c r="PEE21" s="11"/>
      <c r="PEF21" s="11"/>
      <c r="PEG21" s="11"/>
      <c r="PEH21" s="11"/>
      <c r="PEI21" s="11"/>
      <c r="PEJ21" s="11"/>
      <c r="PEK21" s="11"/>
      <c r="PEL21" s="11"/>
      <c r="PEM21" s="11"/>
      <c r="PEN21" s="11"/>
      <c r="PEO21" s="11"/>
      <c r="PEP21" s="11"/>
      <c r="PEQ21" s="11"/>
      <c r="PER21" s="11"/>
      <c r="PES21" s="11"/>
      <c r="PET21" s="11"/>
      <c r="PEU21" s="11"/>
      <c r="PEV21" s="11"/>
      <c r="PEW21" s="11"/>
      <c r="PEX21" s="11"/>
      <c r="PEY21" s="11"/>
      <c r="PEZ21" s="11"/>
      <c r="PFA21" s="11"/>
      <c r="PFB21" s="11"/>
      <c r="PFC21" s="11"/>
      <c r="PFD21" s="11"/>
      <c r="PFE21" s="11"/>
      <c r="PFF21" s="11"/>
      <c r="PFG21" s="11"/>
      <c r="PFH21" s="11"/>
      <c r="PFI21" s="11"/>
      <c r="PFJ21" s="11"/>
      <c r="PFK21" s="11"/>
      <c r="PFL21" s="11"/>
      <c r="PFM21" s="11"/>
      <c r="PFN21" s="11"/>
      <c r="PFO21" s="11"/>
      <c r="PFP21" s="11"/>
      <c r="PFQ21" s="11"/>
      <c r="PFR21" s="11"/>
      <c r="PFS21" s="11"/>
      <c r="PFT21" s="11"/>
      <c r="PFU21" s="11"/>
      <c r="PFV21" s="11"/>
      <c r="PFW21" s="11"/>
      <c r="PFX21" s="11"/>
      <c r="PFY21" s="11"/>
      <c r="PFZ21" s="11"/>
      <c r="PGA21" s="11"/>
      <c r="PGB21" s="11"/>
      <c r="PGC21" s="11"/>
      <c r="PGD21" s="11"/>
      <c r="PGE21" s="11"/>
      <c r="PGF21" s="11"/>
      <c r="PGG21" s="11"/>
      <c r="PGH21" s="11"/>
      <c r="PGI21" s="11"/>
      <c r="PGJ21" s="11"/>
      <c r="PGK21" s="11"/>
      <c r="PGL21" s="11"/>
      <c r="PGM21" s="11"/>
      <c r="PGN21" s="11"/>
      <c r="PGO21" s="11"/>
      <c r="PGP21" s="11"/>
      <c r="PGQ21" s="11"/>
      <c r="PGR21" s="11"/>
      <c r="PGS21" s="11"/>
      <c r="PGT21" s="11"/>
      <c r="PGU21" s="11"/>
      <c r="PGV21" s="11"/>
      <c r="PGW21" s="11"/>
      <c r="PGX21" s="11"/>
      <c r="PGY21" s="11"/>
      <c r="PGZ21" s="11"/>
      <c r="PHA21" s="11"/>
      <c r="PHB21" s="11"/>
      <c r="PHC21" s="11"/>
      <c r="PHD21" s="11"/>
      <c r="PHE21" s="11"/>
      <c r="PHF21" s="11"/>
      <c r="PHG21" s="11"/>
      <c r="PHH21" s="11"/>
      <c r="PHI21" s="11"/>
      <c r="PHJ21" s="11"/>
      <c r="PHK21" s="11"/>
      <c r="PHL21" s="11"/>
      <c r="PHM21" s="11"/>
      <c r="PHN21" s="11"/>
      <c r="PHO21" s="11"/>
      <c r="PHP21" s="11"/>
      <c r="PHQ21" s="11"/>
      <c r="PHR21" s="11"/>
      <c r="PHS21" s="11"/>
      <c r="PHT21" s="11"/>
      <c r="PHU21" s="11"/>
      <c r="PHV21" s="11"/>
      <c r="PHW21" s="11"/>
      <c r="PHX21" s="11"/>
      <c r="PHY21" s="11"/>
      <c r="PHZ21" s="11"/>
      <c r="PIA21" s="11"/>
      <c r="PIB21" s="11"/>
      <c r="PIC21" s="11"/>
      <c r="PID21" s="11"/>
      <c r="PIE21" s="11"/>
      <c r="PIF21" s="11"/>
      <c r="PIG21" s="11"/>
      <c r="PIH21" s="11"/>
      <c r="PII21" s="11"/>
      <c r="PIJ21" s="11"/>
      <c r="PIK21" s="11"/>
      <c r="PIL21" s="11"/>
      <c r="PIM21" s="11"/>
      <c r="PIN21" s="11"/>
      <c r="PIO21" s="11"/>
      <c r="PIP21" s="11"/>
      <c r="PIQ21" s="11"/>
      <c r="PIR21" s="11"/>
      <c r="PIS21" s="11"/>
      <c r="PIT21" s="11"/>
      <c r="PIU21" s="11"/>
      <c r="PIV21" s="11"/>
      <c r="PIW21" s="11"/>
      <c r="PIX21" s="11"/>
      <c r="PIY21" s="11"/>
      <c r="PIZ21" s="11"/>
      <c r="PJA21" s="11"/>
      <c r="PJB21" s="11"/>
      <c r="PJC21" s="11"/>
      <c r="PJD21" s="11"/>
      <c r="PJE21" s="11"/>
      <c r="PJF21" s="11"/>
      <c r="PJG21" s="11"/>
      <c r="PJH21" s="11"/>
      <c r="PJI21" s="11"/>
      <c r="PJJ21" s="11"/>
      <c r="PJK21" s="11"/>
      <c r="PJL21" s="11"/>
      <c r="PJM21" s="11"/>
      <c r="PJN21" s="11"/>
      <c r="PJO21" s="11"/>
      <c r="PJP21" s="11"/>
      <c r="PJQ21" s="11"/>
      <c r="PJR21" s="11"/>
      <c r="PJS21" s="11"/>
      <c r="PJT21" s="11"/>
      <c r="PJU21" s="11"/>
      <c r="PJV21" s="11"/>
      <c r="PJW21" s="11"/>
      <c r="PJX21" s="11"/>
      <c r="PJY21" s="11"/>
      <c r="PJZ21" s="11"/>
      <c r="PKA21" s="11"/>
      <c r="PKB21" s="11"/>
      <c r="PKC21" s="11"/>
      <c r="PKD21" s="11"/>
      <c r="PKE21" s="11"/>
      <c r="PKF21" s="11"/>
      <c r="PKG21" s="11"/>
      <c r="PKH21" s="11"/>
      <c r="PKI21" s="11"/>
      <c r="PKJ21" s="11"/>
      <c r="PKK21" s="11"/>
      <c r="PKL21" s="11"/>
      <c r="PKM21" s="11"/>
      <c r="PKN21" s="11"/>
      <c r="PKO21" s="11"/>
      <c r="PKP21" s="11"/>
      <c r="PKQ21" s="11"/>
      <c r="PKR21" s="11"/>
      <c r="PKS21" s="11"/>
      <c r="PKT21" s="11"/>
      <c r="PKU21" s="11"/>
      <c r="PKV21" s="11"/>
      <c r="PKW21" s="11"/>
      <c r="PKX21" s="11"/>
      <c r="PKY21" s="11"/>
      <c r="PKZ21" s="11"/>
      <c r="PLA21" s="11"/>
      <c r="PLB21" s="11"/>
      <c r="PLC21" s="11"/>
      <c r="PLD21" s="11"/>
      <c r="PLE21" s="11"/>
      <c r="PLF21" s="11"/>
      <c r="PLG21" s="11"/>
      <c r="PLH21" s="11"/>
      <c r="PLI21" s="11"/>
      <c r="PLJ21" s="11"/>
      <c r="PLK21" s="11"/>
      <c r="PLL21" s="11"/>
      <c r="PLM21" s="11"/>
      <c r="PLN21" s="11"/>
      <c r="PLO21" s="11"/>
      <c r="PLP21" s="11"/>
      <c r="PLQ21" s="11"/>
      <c r="PLR21" s="11"/>
      <c r="PLS21" s="11"/>
      <c r="PLT21" s="11"/>
      <c r="PLU21" s="11"/>
      <c r="PLV21" s="11"/>
      <c r="PLW21" s="11"/>
      <c r="PLX21" s="11"/>
      <c r="PLY21" s="11"/>
      <c r="PLZ21" s="11"/>
      <c r="PMA21" s="11"/>
      <c r="PMB21" s="11"/>
      <c r="PMC21" s="11"/>
      <c r="PMD21" s="11"/>
      <c r="PME21" s="11"/>
      <c r="PMF21" s="11"/>
      <c r="PMG21" s="11"/>
      <c r="PMH21" s="11"/>
      <c r="PMI21" s="11"/>
      <c r="PMJ21" s="11"/>
      <c r="PMK21" s="11"/>
      <c r="PML21" s="11"/>
      <c r="PMM21" s="11"/>
      <c r="PMN21" s="11"/>
      <c r="PMO21" s="11"/>
      <c r="PMP21" s="11"/>
      <c r="PMQ21" s="11"/>
      <c r="PMR21" s="11"/>
      <c r="PMS21" s="11"/>
      <c r="PMT21" s="11"/>
      <c r="PMU21" s="11"/>
      <c r="PMV21" s="11"/>
      <c r="PMW21" s="11"/>
      <c r="PMX21" s="11"/>
      <c r="PMY21" s="11"/>
      <c r="PMZ21" s="11"/>
      <c r="PNA21" s="11"/>
      <c r="PNB21" s="11"/>
      <c r="PNC21" s="11"/>
      <c r="PND21" s="11"/>
      <c r="PNE21" s="11"/>
      <c r="PNF21" s="11"/>
      <c r="PNG21" s="11"/>
      <c r="PNH21" s="11"/>
      <c r="PNI21" s="11"/>
      <c r="PNJ21" s="11"/>
      <c r="PNK21" s="11"/>
      <c r="PNL21" s="11"/>
      <c r="PNM21" s="11"/>
      <c r="PNN21" s="11"/>
      <c r="PNO21" s="11"/>
      <c r="PNP21" s="11"/>
      <c r="PNQ21" s="11"/>
      <c r="PNR21" s="11"/>
      <c r="PNS21" s="11"/>
      <c r="PNT21" s="11"/>
      <c r="PNU21" s="11"/>
      <c r="PNV21" s="11"/>
      <c r="PNW21" s="11"/>
      <c r="PNX21" s="11"/>
      <c r="PNY21" s="11"/>
      <c r="PNZ21" s="11"/>
      <c r="POA21" s="11"/>
      <c r="POB21" s="11"/>
      <c r="POC21" s="11"/>
      <c r="POD21" s="11"/>
      <c r="POE21" s="11"/>
      <c r="POF21" s="11"/>
      <c r="POG21" s="11"/>
      <c r="POH21" s="11"/>
      <c r="POI21" s="11"/>
      <c r="POJ21" s="11"/>
      <c r="POK21" s="11"/>
      <c r="POL21" s="11"/>
      <c r="POM21" s="11"/>
      <c r="PON21" s="11"/>
      <c r="POO21" s="11"/>
      <c r="POP21" s="11"/>
      <c r="POQ21" s="11"/>
      <c r="POR21" s="11"/>
      <c r="POS21" s="11"/>
      <c r="POT21" s="11"/>
      <c r="POU21" s="11"/>
      <c r="POV21" s="11"/>
      <c r="POW21" s="11"/>
      <c r="POX21" s="11"/>
      <c r="POY21" s="11"/>
      <c r="POZ21" s="11"/>
      <c r="PPA21" s="11"/>
      <c r="PPB21" s="11"/>
      <c r="PPC21" s="11"/>
      <c r="PPD21" s="11"/>
      <c r="PPE21" s="11"/>
      <c r="PPF21" s="11"/>
      <c r="PPG21" s="11"/>
      <c r="PPH21" s="11"/>
      <c r="PPI21" s="11"/>
      <c r="PPJ21" s="11"/>
      <c r="PPK21" s="11"/>
      <c r="PPL21" s="11"/>
      <c r="PPM21" s="11"/>
      <c r="PPN21" s="11"/>
      <c r="PPO21" s="11"/>
      <c r="PPP21" s="11"/>
      <c r="PPQ21" s="11"/>
      <c r="PPR21" s="11"/>
      <c r="PPS21" s="11"/>
      <c r="PPT21" s="11"/>
      <c r="PPU21" s="11"/>
      <c r="PPV21" s="11"/>
      <c r="PPW21" s="11"/>
      <c r="PPX21" s="11"/>
      <c r="PPY21" s="11"/>
      <c r="PPZ21" s="11"/>
      <c r="PQA21" s="11"/>
      <c r="PQB21" s="11"/>
      <c r="PQC21" s="11"/>
      <c r="PQD21" s="11"/>
      <c r="PQE21" s="11"/>
      <c r="PQF21" s="11"/>
      <c r="PQG21" s="11"/>
      <c r="PQH21" s="11"/>
      <c r="PQI21" s="11"/>
      <c r="PQJ21" s="11"/>
      <c r="PQK21" s="11"/>
      <c r="PQL21" s="11"/>
      <c r="PQM21" s="11"/>
      <c r="PQN21" s="11"/>
      <c r="PQO21" s="11"/>
      <c r="PQP21" s="11"/>
      <c r="PQQ21" s="11"/>
      <c r="PQR21" s="11"/>
      <c r="PQS21" s="11"/>
      <c r="PQT21" s="11"/>
      <c r="PQU21" s="11"/>
      <c r="PQV21" s="11"/>
      <c r="PQW21" s="11"/>
      <c r="PQX21" s="11"/>
      <c r="PQY21" s="11"/>
      <c r="PQZ21" s="11"/>
      <c r="PRA21" s="11"/>
      <c r="PRB21" s="11"/>
      <c r="PRC21" s="11"/>
      <c r="PRD21" s="11"/>
      <c r="PRE21" s="11"/>
      <c r="PRF21" s="11"/>
      <c r="PRG21" s="11"/>
      <c r="PRH21" s="11"/>
      <c r="PRI21" s="11"/>
      <c r="PRJ21" s="11"/>
      <c r="PRK21" s="11"/>
      <c r="PRL21" s="11"/>
      <c r="PRM21" s="11"/>
      <c r="PRN21" s="11"/>
      <c r="PRO21" s="11"/>
      <c r="PRP21" s="11"/>
      <c r="PRQ21" s="11"/>
      <c r="PRR21" s="11"/>
      <c r="PRS21" s="11"/>
      <c r="PRT21" s="11"/>
      <c r="PRU21" s="11"/>
      <c r="PRV21" s="11"/>
      <c r="PRW21" s="11"/>
      <c r="PRX21" s="11"/>
      <c r="PRY21" s="11"/>
      <c r="PRZ21" s="11"/>
      <c r="PSA21" s="11"/>
      <c r="PSB21" s="11"/>
      <c r="PSC21" s="11"/>
      <c r="PSD21" s="11"/>
      <c r="PSE21" s="11"/>
      <c r="PSF21" s="11"/>
      <c r="PSG21" s="11"/>
      <c r="PSH21" s="11"/>
      <c r="PSI21" s="11"/>
      <c r="PSJ21" s="11"/>
      <c r="PSK21" s="11"/>
      <c r="PSL21" s="11"/>
      <c r="PSM21" s="11"/>
      <c r="PSN21" s="11"/>
      <c r="PSO21" s="11"/>
      <c r="PSP21" s="11"/>
      <c r="PSQ21" s="11"/>
      <c r="PSR21" s="11"/>
      <c r="PSS21" s="11"/>
      <c r="PST21" s="11"/>
      <c r="PSU21" s="11"/>
      <c r="PSV21" s="11"/>
      <c r="PSW21" s="11"/>
      <c r="PSX21" s="11"/>
      <c r="PSY21" s="11"/>
      <c r="PSZ21" s="11"/>
      <c r="PTA21" s="11"/>
      <c r="PTB21" s="11"/>
      <c r="PTC21" s="11"/>
      <c r="PTD21" s="11"/>
      <c r="PTE21" s="11"/>
      <c r="PTF21" s="11"/>
      <c r="PTG21" s="11"/>
      <c r="PTH21" s="11"/>
      <c r="PTI21" s="11"/>
      <c r="PTJ21" s="11"/>
      <c r="PTK21" s="11"/>
      <c r="PTL21" s="11"/>
      <c r="PTM21" s="11"/>
      <c r="PTN21" s="11"/>
      <c r="PTO21" s="11"/>
      <c r="PTP21" s="11"/>
      <c r="PTQ21" s="11"/>
      <c r="PTR21" s="11"/>
      <c r="PTS21" s="11"/>
      <c r="PTT21" s="11"/>
      <c r="PTU21" s="11"/>
      <c r="PTV21" s="11"/>
      <c r="PTW21" s="11"/>
      <c r="PTX21" s="11"/>
      <c r="PTY21" s="11"/>
      <c r="PTZ21" s="11"/>
      <c r="PUA21" s="11"/>
      <c r="PUB21" s="11"/>
      <c r="PUC21" s="11"/>
      <c r="PUD21" s="11"/>
      <c r="PUE21" s="11"/>
      <c r="PUF21" s="11"/>
      <c r="PUG21" s="11"/>
      <c r="PUH21" s="11"/>
      <c r="PUI21" s="11"/>
      <c r="PUJ21" s="11"/>
      <c r="PUK21" s="11"/>
      <c r="PUL21" s="11"/>
      <c r="PUM21" s="11"/>
      <c r="PUN21" s="11"/>
      <c r="PUO21" s="11"/>
      <c r="PUP21" s="11"/>
      <c r="PUQ21" s="11"/>
      <c r="PUR21" s="11"/>
      <c r="PUS21" s="11"/>
      <c r="PUT21" s="11"/>
      <c r="PUU21" s="11"/>
      <c r="PUV21" s="11"/>
      <c r="PUW21" s="11"/>
      <c r="PUX21" s="11"/>
      <c r="PUY21" s="11"/>
      <c r="PUZ21" s="11"/>
      <c r="PVA21" s="11"/>
      <c r="PVB21" s="11"/>
      <c r="PVC21" s="11"/>
      <c r="PVD21" s="11"/>
      <c r="PVE21" s="11"/>
      <c r="PVF21" s="11"/>
      <c r="PVG21" s="11"/>
      <c r="PVH21" s="11"/>
      <c r="PVI21" s="11"/>
      <c r="PVJ21" s="11"/>
      <c r="PVK21" s="11"/>
      <c r="PVL21" s="11"/>
      <c r="PVM21" s="11"/>
      <c r="PVN21" s="11"/>
      <c r="PVO21" s="11"/>
      <c r="PVP21" s="11"/>
      <c r="PVQ21" s="11"/>
      <c r="PVR21" s="11"/>
      <c r="PVS21" s="11"/>
      <c r="PVT21" s="11"/>
      <c r="PVU21" s="11"/>
      <c r="PVV21" s="11"/>
      <c r="PVW21" s="11"/>
      <c r="PVX21" s="11"/>
      <c r="PVY21" s="11"/>
      <c r="PVZ21" s="11"/>
      <c r="PWA21" s="11"/>
      <c r="PWB21" s="11"/>
      <c r="PWC21" s="11"/>
      <c r="PWD21" s="11"/>
      <c r="PWE21" s="11"/>
      <c r="PWF21" s="11"/>
      <c r="PWG21" s="11"/>
      <c r="PWH21" s="11"/>
      <c r="PWI21" s="11"/>
      <c r="PWJ21" s="11"/>
      <c r="PWK21" s="11"/>
      <c r="PWL21" s="11"/>
      <c r="PWM21" s="11"/>
      <c r="PWN21" s="11"/>
      <c r="PWO21" s="11"/>
      <c r="PWP21" s="11"/>
      <c r="PWQ21" s="11"/>
      <c r="PWR21" s="11"/>
      <c r="PWS21" s="11"/>
      <c r="PWT21" s="11"/>
      <c r="PWU21" s="11"/>
      <c r="PWV21" s="11"/>
      <c r="PWW21" s="11"/>
      <c r="PWX21" s="11"/>
      <c r="PWY21" s="11"/>
      <c r="PWZ21" s="11"/>
      <c r="PXA21" s="11"/>
      <c r="PXB21" s="11"/>
      <c r="PXC21" s="11"/>
      <c r="PXD21" s="11"/>
      <c r="PXE21" s="11"/>
      <c r="PXF21" s="11"/>
      <c r="PXG21" s="11"/>
      <c r="PXH21" s="11"/>
      <c r="PXI21" s="11"/>
      <c r="PXJ21" s="11"/>
      <c r="PXK21" s="11"/>
      <c r="PXL21" s="11"/>
      <c r="PXM21" s="11"/>
      <c r="PXN21" s="11"/>
      <c r="PXO21" s="11"/>
      <c r="PXP21" s="11"/>
      <c r="PXQ21" s="11"/>
      <c r="PXR21" s="11"/>
      <c r="PXS21" s="11"/>
      <c r="PXT21" s="11"/>
      <c r="PXU21" s="11"/>
      <c r="PXV21" s="11"/>
      <c r="PXW21" s="11"/>
      <c r="PXX21" s="11"/>
      <c r="PXY21" s="11"/>
      <c r="PXZ21" s="11"/>
      <c r="PYA21" s="11"/>
      <c r="PYB21" s="11"/>
      <c r="PYC21" s="11"/>
      <c r="PYD21" s="11"/>
      <c r="PYE21" s="11"/>
      <c r="PYF21" s="11"/>
      <c r="PYG21" s="11"/>
      <c r="PYH21" s="11"/>
      <c r="PYI21" s="11"/>
      <c r="PYJ21" s="11"/>
      <c r="PYK21" s="11"/>
      <c r="PYL21" s="11"/>
      <c r="PYM21" s="11"/>
      <c r="PYN21" s="11"/>
      <c r="PYO21" s="11"/>
      <c r="PYP21" s="11"/>
      <c r="PYQ21" s="11"/>
      <c r="PYR21" s="11"/>
      <c r="PYS21" s="11"/>
      <c r="PYT21" s="11"/>
      <c r="PYU21" s="11"/>
      <c r="PYV21" s="11"/>
      <c r="PYW21" s="11"/>
      <c r="PYX21" s="11"/>
      <c r="PYY21" s="11"/>
      <c r="PYZ21" s="11"/>
      <c r="PZA21" s="11"/>
      <c r="PZB21" s="11"/>
      <c r="PZC21" s="11"/>
      <c r="PZD21" s="11"/>
      <c r="PZE21" s="11"/>
      <c r="PZF21" s="11"/>
      <c r="PZG21" s="11"/>
      <c r="PZH21" s="11"/>
      <c r="PZI21" s="11"/>
      <c r="PZJ21" s="11"/>
      <c r="PZK21" s="11"/>
      <c r="PZL21" s="11"/>
      <c r="PZM21" s="11"/>
      <c r="PZN21" s="11"/>
      <c r="PZO21" s="11"/>
      <c r="PZP21" s="11"/>
      <c r="PZQ21" s="11"/>
      <c r="PZR21" s="11"/>
      <c r="PZS21" s="11"/>
      <c r="PZT21" s="11"/>
      <c r="PZU21" s="11"/>
      <c r="PZV21" s="11"/>
      <c r="PZW21" s="11"/>
      <c r="PZX21" s="11"/>
      <c r="PZY21" s="11"/>
      <c r="PZZ21" s="11"/>
      <c r="QAA21" s="11"/>
      <c r="QAB21" s="11"/>
      <c r="QAC21" s="11"/>
      <c r="QAD21" s="11"/>
      <c r="QAE21" s="11"/>
      <c r="QAF21" s="11"/>
      <c r="QAG21" s="11"/>
      <c r="QAH21" s="11"/>
      <c r="QAI21" s="11"/>
      <c r="QAJ21" s="11"/>
      <c r="QAK21" s="11"/>
      <c r="QAL21" s="11"/>
      <c r="QAM21" s="11"/>
      <c r="QAN21" s="11"/>
      <c r="QAO21" s="11"/>
      <c r="QAP21" s="11"/>
      <c r="QAQ21" s="11"/>
      <c r="QAR21" s="11"/>
      <c r="QAS21" s="11"/>
      <c r="QAT21" s="11"/>
      <c r="QAU21" s="11"/>
      <c r="QAV21" s="11"/>
      <c r="QAW21" s="11"/>
      <c r="QAX21" s="11"/>
      <c r="QAY21" s="11"/>
      <c r="QAZ21" s="11"/>
      <c r="QBA21" s="11"/>
      <c r="QBB21" s="11"/>
      <c r="QBC21" s="11"/>
      <c r="QBD21" s="11"/>
      <c r="QBE21" s="11"/>
      <c r="QBF21" s="11"/>
      <c r="QBG21" s="11"/>
      <c r="QBH21" s="11"/>
      <c r="QBI21" s="11"/>
      <c r="QBJ21" s="11"/>
      <c r="QBK21" s="11"/>
      <c r="QBL21" s="11"/>
      <c r="QBM21" s="11"/>
      <c r="QBN21" s="11"/>
      <c r="QBO21" s="11"/>
      <c r="QBP21" s="11"/>
      <c r="QBQ21" s="11"/>
      <c r="QBR21" s="11"/>
      <c r="QBS21" s="11"/>
      <c r="QBT21" s="11"/>
      <c r="QBU21" s="11"/>
      <c r="QBV21" s="11"/>
      <c r="QBW21" s="11"/>
      <c r="QBX21" s="11"/>
      <c r="QBY21" s="11"/>
      <c r="QBZ21" s="11"/>
      <c r="QCA21" s="11"/>
      <c r="QCB21" s="11"/>
      <c r="QCC21" s="11"/>
      <c r="QCD21" s="11"/>
      <c r="QCE21" s="11"/>
      <c r="QCF21" s="11"/>
      <c r="QCG21" s="11"/>
      <c r="QCH21" s="11"/>
      <c r="QCI21" s="11"/>
      <c r="QCJ21" s="11"/>
      <c r="QCK21" s="11"/>
      <c r="QCL21" s="11"/>
      <c r="QCM21" s="11"/>
      <c r="QCN21" s="11"/>
      <c r="QCO21" s="11"/>
      <c r="QCP21" s="11"/>
      <c r="QCQ21" s="11"/>
      <c r="QCR21" s="11"/>
      <c r="QCS21" s="11"/>
      <c r="QCT21" s="11"/>
      <c r="QCU21" s="11"/>
      <c r="QCV21" s="11"/>
      <c r="QCW21" s="11"/>
      <c r="QCX21" s="11"/>
      <c r="QCY21" s="11"/>
      <c r="QCZ21" s="11"/>
      <c r="QDA21" s="11"/>
      <c r="QDB21" s="11"/>
      <c r="QDC21" s="11"/>
      <c r="QDD21" s="11"/>
      <c r="QDE21" s="11"/>
      <c r="QDF21" s="11"/>
      <c r="QDG21" s="11"/>
      <c r="QDH21" s="11"/>
      <c r="QDI21" s="11"/>
      <c r="QDJ21" s="11"/>
      <c r="QDK21" s="11"/>
      <c r="QDL21" s="11"/>
      <c r="QDM21" s="11"/>
      <c r="QDN21" s="11"/>
      <c r="QDO21" s="11"/>
      <c r="QDP21" s="11"/>
      <c r="QDQ21" s="11"/>
      <c r="QDR21" s="11"/>
      <c r="QDS21" s="11"/>
      <c r="QDT21" s="11"/>
      <c r="QDU21" s="11"/>
      <c r="QDV21" s="11"/>
      <c r="QDW21" s="11"/>
      <c r="QDX21" s="11"/>
      <c r="QDY21" s="11"/>
      <c r="QDZ21" s="11"/>
      <c r="QEA21" s="11"/>
      <c r="QEB21" s="11"/>
      <c r="QEC21" s="11"/>
      <c r="QED21" s="11"/>
      <c r="QEE21" s="11"/>
      <c r="QEF21" s="11"/>
      <c r="QEG21" s="11"/>
      <c r="QEH21" s="11"/>
      <c r="QEI21" s="11"/>
      <c r="QEJ21" s="11"/>
      <c r="QEK21" s="11"/>
      <c r="QEL21" s="11"/>
      <c r="QEM21" s="11"/>
      <c r="QEN21" s="11"/>
      <c r="QEO21" s="11"/>
      <c r="QEP21" s="11"/>
      <c r="QEQ21" s="11"/>
      <c r="QER21" s="11"/>
      <c r="QES21" s="11"/>
      <c r="QET21" s="11"/>
      <c r="QEU21" s="11"/>
      <c r="QEV21" s="11"/>
      <c r="QEW21" s="11"/>
      <c r="QEX21" s="11"/>
      <c r="QEY21" s="11"/>
      <c r="QEZ21" s="11"/>
      <c r="QFA21" s="11"/>
      <c r="QFB21" s="11"/>
      <c r="QFC21" s="11"/>
      <c r="QFD21" s="11"/>
      <c r="QFE21" s="11"/>
      <c r="QFF21" s="11"/>
      <c r="QFG21" s="11"/>
      <c r="QFH21" s="11"/>
      <c r="QFI21" s="11"/>
      <c r="QFJ21" s="11"/>
      <c r="QFK21" s="11"/>
      <c r="QFL21" s="11"/>
      <c r="QFM21" s="11"/>
      <c r="QFN21" s="11"/>
      <c r="QFO21" s="11"/>
      <c r="QFP21" s="11"/>
      <c r="QFQ21" s="11"/>
      <c r="QFR21" s="11"/>
      <c r="QFS21" s="11"/>
      <c r="QFT21" s="11"/>
      <c r="QFU21" s="11"/>
      <c r="QFV21" s="11"/>
      <c r="QFW21" s="11"/>
      <c r="QFX21" s="11"/>
      <c r="QFY21" s="11"/>
      <c r="QFZ21" s="11"/>
      <c r="QGA21" s="11"/>
      <c r="QGB21" s="11"/>
      <c r="QGC21" s="11"/>
      <c r="QGD21" s="11"/>
      <c r="QGE21" s="11"/>
      <c r="QGF21" s="11"/>
      <c r="QGG21" s="11"/>
      <c r="QGH21" s="11"/>
      <c r="QGI21" s="11"/>
      <c r="QGJ21" s="11"/>
      <c r="QGK21" s="11"/>
      <c r="QGL21" s="11"/>
      <c r="QGM21" s="11"/>
      <c r="QGN21" s="11"/>
      <c r="QGO21" s="11"/>
      <c r="QGP21" s="11"/>
      <c r="QGQ21" s="11"/>
      <c r="QGR21" s="11"/>
      <c r="QGS21" s="11"/>
      <c r="QGT21" s="11"/>
      <c r="QGU21" s="11"/>
      <c r="QGV21" s="11"/>
      <c r="QGW21" s="11"/>
      <c r="QGX21" s="11"/>
      <c r="QGY21" s="11"/>
      <c r="QGZ21" s="11"/>
      <c r="QHA21" s="11"/>
      <c r="QHB21" s="11"/>
      <c r="QHC21" s="11"/>
      <c r="QHD21" s="11"/>
      <c r="QHE21" s="11"/>
      <c r="QHF21" s="11"/>
      <c r="QHG21" s="11"/>
      <c r="QHH21" s="11"/>
      <c r="QHI21" s="11"/>
      <c r="QHJ21" s="11"/>
      <c r="QHK21" s="11"/>
      <c r="QHL21" s="11"/>
      <c r="QHM21" s="11"/>
      <c r="QHN21" s="11"/>
      <c r="QHO21" s="11"/>
      <c r="QHP21" s="11"/>
      <c r="QHQ21" s="11"/>
      <c r="QHR21" s="11"/>
      <c r="QHS21" s="11"/>
      <c r="QHT21" s="11"/>
      <c r="QHU21" s="11"/>
      <c r="QHV21" s="11"/>
      <c r="QHW21" s="11"/>
      <c r="QHX21" s="11"/>
      <c r="QHY21" s="11"/>
      <c r="QHZ21" s="11"/>
      <c r="QIA21" s="11"/>
      <c r="QIB21" s="11"/>
      <c r="QIC21" s="11"/>
      <c r="QID21" s="11"/>
      <c r="QIE21" s="11"/>
      <c r="QIF21" s="11"/>
      <c r="QIG21" s="11"/>
      <c r="QIH21" s="11"/>
      <c r="QII21" s="11"/>
      <c r="QIJ21" s="11"/>
      <c r="QIK21" s="11"/>
      <c r="QIL21" s="11"/>
      <c r="QIM21" s="11"/>
      <c r="QIN21" s="11"/>
      <c r="QIO21" s="11"/>
      <c r="QIP21" s="11"/>
      <c r="QIQ21" s="11"/>
      <c r="QIR21" s="11"/>
      <c r="QIS21" s="11"/>
      <c r="QIT21" s="11"/>
      <c r="QIU21" s="11"/>
      <c r="QIV21" s="11"/>
      <c r="QIW21" s="11"/>
      <c r="QIX21" s="11"/>
      <c r="QIY21" s="11"/>
      <c r="QIZ21" s="11"/>
      <c r="QJA21" s="11"/>
      <c r="QJB21" s="11"/>
      <c r="QJC21" s="11"/>
      <c r="QJD21" s="11"/>
      <c r="QJE21" s="11"/>
      <c r="QJF21" s="11"/>
      <c r="QJG21" s="11"/>
      <c r="QJH21" s="11"/>
      <c r="QJI21" s="11"/>
      <c r="QJJ21" s="11"/>
      <c r="QJK21" s="11"/>
      <c r="QJL21" s="11"/>
      <c r="QJM21" s="11"/>
      <c r="QJN21" s="11"/>
      <c r="QJO21" s="11"/>
      <c r="QJP21" s="11"/>
      <c r="QJQ21" s="11"/>
      <c r="QJR21" s="11"/>
      <c r="QJS21" s="11"/>
      <c r="QJT21" s="11"/>
      <c r="QJU21" s="11"/>
      <c r="QJV21" s="11"/>
      <c r="QJW21" s="11"/>
      <c r="QJX21" s="11"/>
      <c r="QJY21" s="11"/>
      <c r="QJZ21" s="11"/>
      <c r="QKA21" s="11"/>
      <c r="QKB21" s="11"/>
      <c r="QKC21" s="11"/>
      <c r="QKD21" s="11"/>
      <c r="QKE21" s="11"/>
      <c r="QKF21" s="11"/>
      <c r="QKG21" s="11"/>
      <c r="QKH21" s="11"/>
      <c r="QKI21" s="11"/>
      <c r="QKJ21" s="11"/>
      <c r="QKK21" s="11"/>
      <c r="QKL21" s="11"/>
      <c r="QKM21" s="11"/>
      <c r="QKN21" s="11"/>
      <c r="QKO21" s="11"/>
      <c r="QKP21" s="11"/>
      <c r="QKQ21" s="11"/>
      <c r="QKR21" s="11"/>
      <c r="QKS21" s="11"/>
      <c r="QKT21" s="11"/>
      <c r="QKU21" s="11"/>
      <c r="QKV21" s="11"/>
      <c r="QKW21" s="11"/>
      <c r="QKX21" s="11"/>
      <c r="QKY21" s="11"/>
      <c r="QKZ21" s="11"/>
      <c r="QLA21" s="11"/>
      <c r="QLB21" s="11"/>
      <c r="QLC21" s="11"/>
      <c r="QLD21" s="11"/>
      <c r="QLE21" s="11"/>
      <c r="QLF21" s="11"/>
      <c r="QLG21" s="11"/>
      <c r="QLH21" s="11"/>
      <c r="QLI21" s="11"/>
      <c r="QLJ21" s="11"/>
      <c r="QLK21" s="11"/>
      <c r="QLL21" s="11"/>
      <c r="QLM21" s="11"/>
      <c r="QLN21" s="11"/>
      <c r="QLO21" s="11"/>
      <c r="QLP21" s="11"/>
      <c r="QLQ21" s="11"/>
      <c r="QLR21" s="11"/>
      <c r="QLS21" s="11"/>
      <c r="QLT21" s="11"/>
      <c r="QLU21" s="11"/>
      <c r="QLV21" s="11"/>
      <c r="QLW21" s="11"/>
      <c r="QLX21" s="11"/>
      <c r="QLY21" s="11"/>
      <c r="QLZ21" s="11"/>
      <c r="QMA21" s="11"/>
      <c r="QMB21" s="11"/>
      <c r="QMC21" s="11"/>
      <c r="QMD21" s="11"/>
      <c r="QME21" s="11"/>
      <c r="QMF21" s="11"/>
      <c r="QMG21" s="11"/>
      <c r="QMH21" s="11"/>
      <c r="QMI21" s="11"/>
      <c r="QMJ21" s="11"/>
      <c r="QMK21" s="11"/>
      <c r="QML21" s="11"/>
      <c r="QMM21" s="11"/>
      <c r="QMN21" s="11"/>
      <c r="QMO21" s="11"/>
      <c r="QMP21" s="11"/>
      <c r="QMQ21" s="11"/>
      <c r="QMR21" s="11"/>
      <c r="QMS21" s="11"/>
      <c r="QMT21" s="11"/>
      <c r="QMU21" s="11"/>
      <c r="QMV21" s="11"/>
      <c r="QMW21" s="11"/>
      <c r="QMX21" s="11"/>
      <c r="QMY21" s="11"/>
      <c r="QMZ21" s="11"/>
      <c r="QNA21" s="11"/>
      <c r="QNB21" s="11"/>
      <c r="QNC21" s="11"/>
      <c r="QND21" s="11"/>
      <c r="QNE21" s="11"/>
      <c r="QNF21" s="11"/>
      <c r="QNG21" s="11"/>
      <c r="QNH21" s="11"/>
      <c r="QNI21" s="11"/>
      <c r="QNJ21" s="11"/>
      <c r="QNK21" s="11"/>
      <c r="QNL21" s="11"/>
      <c r="QNM21" s="11"/>
      <c r="QNN21" s="11"/>
      <c r="QNO21" s="11"/>
      <c r="QNP21" s="11"/>
      <c r="QNQ21" s="11"/>
      <c r="QNR21" s="11"/>
      <c r="QNS21" s="11"/>
      <c r="QNT21" s="11"/>
      <c r="QNU21" s="11"/>
      <c r="QNV21" s="11"/>
      <c r="QNW21" s="11"/>
      <c r="QNX21" s="11"/>
      <c r="QNY21" s="11"/>
      <c r="QNZ21" s="11"/>
      <c r="QOA21" s="11"/>
      <c r="QOB21" s="11"/>
      <c r="QOC21" s="11"/>
      <c r="QOD21" s="11"/>
      <c r="QOE21" s="11"/>
      <c r="QOF21" s="11"/>
      <c r="QOG21" s="11"/>
      <c r="QOH21" s="11"/>
      <c r="QOI21" s="11"/>
      <c r="QOJ21" s="11"/>
      <c r="QOK21" s="11"/>
      <c r="QOL21" s="11"/>
      <c r="QOM21" s="11"/>
      <c r="QON21" s="11"/>
      <c r="QOO21" s="11"/>
      <c r="QOP21" s="11"/>
      <c r="QOQ21" s="11"/>
      <c r="QOR21" s="11"/>
      <c r="QOS21" s="11"/>
      <c r="QOT21" s="11"/>
      <c r="QOU21" s="11"/>
      <c r="QOV21" s="11"/>
      <c r="QOW21" s="11"/>
      <c r="QOX21" s="11"/>
      <c r="QOY21" s="11"/>
      <c r="QOZ21" s="11"/>
      <c r="QPA21" s="11"/>
      <c r="QPB21" s="11"/>
      <c r="QPC21" s="11"/>
      <c r="QPD21" s="11"/>
      <c r="QPE21" s="11"/>
      <c r="QPF21" s="11"/>
      <c r="QPG21" s="11"/>
      <c r="QPH21" s="11"/>
      <c r="QPI21" s="11"/>
      <c r="QPJ21" s="11"/>
      <c r="QPK21" s="11"/>
      <c r="QPL21" s="11"/>
      <c r="QPM21" s="11"/>
      <c r="QPN21" s="11"/>
      <c r="QPO21" s="11"/>
      <c r="QPP21" s="11"/>
      <c r="QPQ21" s="11"/>
      <c r="QPR21" s="11"/>
      <c r="QPS21" s="11"/>
      <c r="QPT21" s="11"/>
      <c r="QPU21" s="11"/>
      <c r="QPV21" s="11"/>
      <c r="QPW21" s="11"/>
      <c r="QPX21" s="11"/>
      <c r="QPY21" s="11"/>
      <c r="QPZ21" s="11"/>
      <c r="QQA21" s="11"/>
      <c r="QQB21" s="11"/>
      <c r="QQC21" s="11"/>
      <c r="QQD21" s="11"/>
      <c r="QQE21" s="11"/>
      <c r="QQF21" s="11"/>
      <c r="QQG21" s="11"/>
      <c r="QQH21" s="11"/>
      <c r="QQI21" s="11"/>
      <c r="QQJ21" s="11"/>
      <c r="QQK21" s="11"/>
      <c r="QQL21" s="11"/>
      <c r="QQM21" s="11"/>
      <c r="QQN21" s="11"/>
      <c r="QQO21" s="11"/>
      <c r="QQP21" s="11"/>
      <c r="QQQ21" s="11"/>
      <c r="QQR21" s="11"/>
      <c r="QQS21" s="11"/>
      <c r="QQT21" s="11"/>
      <c r="QQU21" s="11"/>
      <c r="QQV21" s="11"/>
      <c r="QQW21" s="11"/>
      <c r="QQX21" s="11"/>
      <c r="QQY21" s="11"/>
      <c r="QQZ21" s="11"/>
      <c r="QRA21" s="11"/>
      <c r="QRB21" s="11"/>
      <c r="QRC21" s="11"/>
      <c r="QRD21" s="11"/>
      <c r="QRE21" s="11"/>
      <c r="QRF21" s="11"/>
      <c r="QRG21" s="11"/>
      <c r="QRH21" s="11"/>
      <c r="QRI21" s="11"/>
      <c r="QRJ21" s="11"/>
      <c r="QRK21" s="11"/>
      <c r="QRL21" s="11"/>
      <c r="QRM21" s="11"/>
      <c r="QRN21" s="11"/>
      <c r="QRO21" s="11"/>
      <c r="QRP21" s="11"/>
      <c r="QRQ21" s="11"/>
      <c r="QRR21" s="11"/>
      <c r="QRS21" s="11"/>
      <c r="QRT21" s="11"/>
      <c r="QRU21" s="11"/>
      <c r="QRV21" s="11"/>
      <c r="QRW21" s="11"/>
      <c r="QRX21" s="11"/>
      <c r="QRY21" s="11"/>
      <c r="QRZ21" s="11"/>
      <c r="QSA21" s="11"/>
      <c r="QSB21" s="11"/>
      <c r="QSC21" s="11"/>
      <c r="QSD21" s="11"/>
      <c r="QSE21" s="11"/>
      <c r="QSF21" s="11"/>
      <c r="QSG21" s="11"/>
      <c r="QSH21" s="11"/>
      <c r="QSI21" s="11"/>
      <c r="QSJ21" s="11"/>
      <c r="QSK21" s="11"/>
      <c r="QSL21" s="11"/>
      <c r="QSM21" s="11"/>
      <c r="QSN21" s="11"/>
      <c r="QSO21" s="11"/>
      <c r="QSP21" s="11"/>
      <c r="QSQ21" s="11"/>
      <c r="QSR21" s="11"/>
      <c r="QSS21" s="11"/>
      <c r="QST21" s="11"/>
      <c r="QSU21" s="11"/>
      <c r="QSV21" s="11"/>
      <c r="QSW21" s="11"/>
      <c r="QSX21" s="11"/>
      <c r="QSY21" s="11"/>
      <c r="QSZ21" s="11"/>
      <c r="QTA21" s="11"/>
      <c r="QTB21" s="11"/>
      <c r="QTC21" s="11"/>
      <c r="QTD21" s="11"/>
      <c r="QTE21" s="11"/>
      <c r="QTF21" s="11"/>
      <c r="QTG21" s="11"/>
      <c r="QTH21" s="11"/>
      <c r="QTI21" s="11"/>
      <c r="QTJ21" s="11"/>
      <c r="QTK21" s="11"/>
      <c r="QTL21" s="11"/>
      <c r="QTM21" s="11"/>
      <c r="QTN21" s="11"/>
      <c r="QTO21" s="11"/>
      <c r="QTP21" s="11"/>
      <c r="QTQ21" s="11"/>
      <c r="QTR21" s="11"/>
      <c r="QTS21" s="11"/>
      <c r="QTT21" s="11"/>
      <c r="QTU21" s="11"/>
      <c r="QTV21" s="11"/>
      <c r="QTW21" s="11"/>
      <c r="QTX21" s="11"/>
      <c r="QTY21" s="11"/>
      <c r="QTZ21" s="11"/>
      <c r="QUA21" s="11"/>
      <c r="QUB21" s="11"/>
      <c r="QUC21" s="11"/>
      <c r="QUD21" s="11"/>
      <c r="QUE21" s="11"/>
      <c r="QUF21" s="11"/>
      <c r="QUG21" s="11"/>
      <c r="QUH21" s="11"/>
      <c r="QUI21" s="11"/>
      <c r="QUJ21" s="11"/>
      <c r="QUK21" s="11"/>
      <c r="QUL21" s="11"/>
      <c r="QUM21" s="11"/>
      <c r="QUN21" s="11"/>
      <c r="QUO21" s="11"/>
      <c r="QUP21" s="11"/>
      <c r="QUQ21" s="11"/>
      <c r="QUR21" s="11"/>
      <c r="QUS21" s="11"/>
      <c r="QUT21" s="11"/>
      <c r="QUU21" s="11"/>
      <c r="QUV21" s="11"/>
      <c r="QUW21" s="11"/>
      <c r="QUX21" s="11"/>
      <c r="QUY21" s="11"/>
      <c r="QUZ21" s="11"/>
      <c r="QVA21" s="11"/>
      <c r="QVB21" s="11"/>
      <c r="QVC21" s="11"/>
      <c r="QVD21" s="11"/>
      <c r="QVE21" s="11"/>
      <c r="QVF21" s="11"/>
      <c r="QVG21" s="11"/>
      <c r="QVH21" s="11"/>
      <c r="QVI21" s="11"/>
      <c r="QVJ21" s="11"/>
      <c r="QVK21" s="11"/>
      <c r="QVL21" s="11"/>
      <c r="QVM21" s="11"/>
      <c r="QVN21" s="11"/>
      <c r="QVO21" s="11"/>
      <c r="QVP21" s="11"/>
      <c r="QVQ21" s="11"/>
      <c r="QVR21" s="11"/>
      <c r="QVS21" s="11"/>
      <c r="QVT21" s="11"/>
      <c r="QVU21" s="11"/>
      <c r="QVV21" s="11"/>
      <c r="QVW21" s="11"/>
      <c r="QVX21" s="11"/>
      <c r="QVY21" s="11"/>
      <c r="QVZ21" s="11"/>
      <c r="QWA21" s="11"/>
      <c r="QWB21" s="11"/>
      <c r="QWC21" s="11"/>
      <c r="QWD21" s="11"/>
      <c r="QWE21" s="11"/>
      <c r="QWF21" s="11"/>
      <c r="QWG21" s="11"/>
      <c r="QWH21" s="11"/>
      <c r="QWI21" s="11"/>
      <c r="QWJ21" s="11"/>
      <c r="QWK21" s="11"/>
      <c r="QWL21" s="11"/>
      <c r="QWM21" s="11"/>
      <c r="QWN21" s="11"/>
      <c r="QWO21" s="11"/>
      <c r="QWP21" s="11"/>
      <c r="QWQ21" s="11"/>
      <c r="QWR21" s="11"/>
      <c r="QWS21" s="11"/>
      <c r="QWT21" s="11"/>
      <c r="QWU21" s="11"/>
      <c r="QWV21" s="11"/>
      <c r="QWW21" s="11"/>
      <c r="QWX21" s="11"/>
      <c r="QWY21" s="11"/>
      <c r="QWZ21" s="11"/>
      <c r="QXA21" s="11"/>
      <c r="QXB21" s="11"/>
      <c r="QXC21" s="11"/>
      <c r="QXD21" s="11"/>
      <c r="QXE21" s="11"/>
      <c r="QXF21" s="11"/>
      <c r="QXG21" s="11"/>
      <c r="QXH21" s="11"/>
      <c r="QXI21" s="11"/>
      <c r="QXJ21" s="11"/>
      <c r="QXK21" s="11"/>
      <c r="QXL21" s="11"/>
      <c r="QXM21" s="11"/>
      <c r="QXN21" s="11"/>
      <c r="QXO21" s="11"/>
      <c r="QXP21" s="11"/>
      <c r="QXQ21" s="11"/>
      <c r="QXR21" s="11"/>
      <c r="QXS21" s="11"/>
      <c r="QXT21" s="11"/>
      <c r="QXU21" s="11"/>
      <c r="QXV21" s="11"/>
      <c r="QXW21" s="11"/>
      <c r="QXX21" s="11"/>
      <c r="QXY21" s="11"/>
      <c r="QXZ21" s="11"/>
      <c r="QYA21" s="11"/>
      <c r="QYB21" s="11"/>
      <c r="QYC21" s="11"/>
      <c r="QYD21" s="11"/>
      <c r="QYE21" s="11"/>
      <c r="QYF21" s="11"/>
      <c r="QYG21" s="11"/>
      <c r="QYH21" s="11"/>
      <c r="QYI21" s="11"/>
      <c r="QYJ21" s="11"/>
      <c r="QYK21" s="11"/>
      <c r="QYL21" s="11"/>
      <c r="QYM21" s="11"/>
      <c r="QYN21" s="11"/>
      <c r="QYO21" s="11"/>
      <c r="QYP21" s="11"/>
      <c r="QYQ21" s="11"/>
      <c r="QYR21" s="11"/>
      <c r="QYS21" s="11"/>
      <c r="QYT21" s="11"/>
      <c r="QYU21" s="11"/>
      <c r="QYV21" s="11"/>
      <c r="QYW21" s="11"/>
      <c r="QYX21" s="11"/>
      <c r="QYY21" s="11"/>
      <c r="QYZ21" s="11"/>
      <c r="QZA21" s="11"/>
      <c r="QZB21" s="11"/>
      <c r="QZC21" s="11"/>
      <c r="QZD21" s="11"/>
      <c r="QZE21" s="11"/>
      <c r="QZF21" s="11"/>
      <c r="QZG21" s="11"/>
      <c r="QZH21" s="11"/>
      <c r="QZI21" s="11"/>
      <c r="QZJ21" s="11"/>
      <c r="QZK21" s="11"/>
      <c r="QZL21" s="11"/>
      <c r="QZM21" s="11"/>
      <c r="QZN21" s="11"/>
      <c r="QZO21" s="11"/>
      <c r="QZP21" s="11"/>
      <c r="QZQ21" s="11"/>
      <c r="QZR21" s="11"/>
      <c r="QZS21" s="11"/>
      <c r="QZT21" s="11"/>
      <c r="QZU21" s="11"/>
      <c r="QZV21" s="11"/>
      <c r="QZW21" s="11"/>
      <c r="QZX21" s="11"/>
      <c r="QZY21" s="11"/>
      <c r="QZZ21" s="11"/>
      <c r="RAA21" s="11"/>
      <c r="RAB21" s="11"/>
      <c r="RAC21" s="11"/>
      <c r="RAD21" s="11"/>
      <c r="RAE21" s="11"/>
      <c r="RAF21" s="11"/>
      <c r="RAG21" s="11"/>
      <c r="RAH21" s="11"/>
      <c r="RAI21" s="11"/>
      <c r="RAJ21" s="11"/>
      <c r="RAK21" s="11"/>
      <c r="RAL21" s="11"/>
      <c r="RAM21" s="11"/>
      <c r="RAN21" s="11"/>
      <c r="RAO21" s="11"/>
      <c r="RAP21" s="11"/>
      <c r="RAQ21" s="11"/>
      <c r="RAR21" s="11"/>
      <c r="RAS21" s="11"/>
      <c r="RAT21" s="11"/>
      <c r="RAU21" s="11"/>
      <c r="RAV21" s="11"/>
      <c r="RAW21" s="11"/>
      <c r="RAX21" s="11"/>
      <c r="RAY21" s="11"/>
      <c r="RAZ21" s="11"/>
      <c r="RBA21" s="11"/>
      <c r="RBB21" s="11"/>
      <c r="RBC21" s="11"/>
      <c r="RBD21" s="11"/>
      <c r="RBE21" s="11"/>
      <c r="RBF21" s="11"/>
      <c r="RBG21" s="11"/>
      <c r="RBH21" s="11"/>
      <c r="RBI21" s="11"/>
      <c r="RBJ21" s="11"/>
      <c r="RBK21" s="11"/>
      <c r="RBL21" s="11"/>
      <c r="RBM21" s="11"/>
      <c r="RBN21" s="11"/>
      <c r="RBO21" s="11"/>
      <c r="RBP21" s="11"/>
      <c r="RBQ21" s="11"/>
      <c r="RBR21" s="11"/>
      <c r="RBS21" s="11"/>
      <c r="RBT21" s="11"/>
      <c r="RBU21" s="11"/>
      <c r="RBV21" s="11"/>
      <c r="RBW21" s="11"/>
      <c r="RBX21" s="11"/>
      <c r="RBY21" s="11"/>
      <c r="RBZ21" s="11"/>
      <c r="RCA21" s="11"/>
      <c r="RCB21" s="11"/>
      <c r="RCC21" s="11"/>
      <c r="RCD21" s="11"/>
      <c r="RCE21" s="11"/>
      <c r="RCF21" s="11"/>
      <c r="RCG21" s="11"/>
      <c r="RCH21" s="11"/>
      <c r="RCI21" s="11"/>
      <c r="RCJ21" s="11"/>
      <c r="RCK21" s="11"/>
      <c r="RCL21" s="11"/>
      <c r="RCM21" s="11"/>
      <c r="RCN21" s="11"/>
      <c r="RCO21" s="11"/>
      <c r="RCP21" s="11"/>
      <c r="RCQ21" s="11"/>
      <c r="RCR21" s="11"/>
      <c r="RCS21" s="11"/>
      <c r="RCT21" s="11"/>
      <c r="RCU21" s="11"/>
      <c r="RCV21" s="11"/>
      <c r="RCW21" s="11"/>
      <c r="RCX21" s="11"/>
      <c r="RCY21" s="11"/>
      <c r="RCZ21" s="11"/>
      <c r="RDA21" s="11"/>
      <c r="RDB21" s="11"/>
      <c r="RDC21" s="11"/>
      <c r="RDD21" s="11"/>
      <c r="RDE21" s="11"/>
      <c r="RDF21" s="11"/>
      <c r="RDG21" s="11"/>
      <c r="RDH21" s="11"/>
      <c r="RDI21" s="11"/>
      <c r="RDJ21" s="11"/>
      <c r="RDK21" s="11"/>
      <c r="RDL21" s="11"/>
      <c r="RDM21" s="11"/>
      <c r="RDN21" s="11"/>
      <c r="RDO21" s="11"/>
      <c r="RDP21" s="11"/>
      <c r="RDQ21" s="11"/>
      <c r="RDR21" s="11"/>
      <c r="RDS21" s="11"/>
      <c r="RDT21" s="11"/>
      <c r="RDU21" s="11"/>
      <c r="RDV21" s="11"/>
      <c r="RDW21" s="11"/>
      <c r="RDX21" s="11"/>
      <c r="RDY21" s="11"/>
      <c r="RDZ21" s="11"/>
      <c r="REA21" s="11"/>
      <c r="REB21" s="11"/>
      <c r="REC21" s="11"/>
      <c r="RED21" s="11"/>
      <c r="REE21" s="11"/>
      <c r="REF21" s="11"/>
      <c r="REG21" s="11"/>
      <c r="REH21" s="11"/>
      <c r="REI21" s="11"/>
      <c r="REJ21" s="11"/>
      <c r="REK21" s="11"/>
      <c r="REL21" s="11"/>
      <c r="REM21" s="11"/>
      <c r="REN21" s="11"/>
      <c r="REO21" s="11"/>
      <c r="REP21" s="11"/>
      <c r="REQ21" s="11"/>
      <c r="RER21" s="11"/>
      <c r="RES21" s="11"/>
      <c r="RET21" s="11"/>
      <c r="REU21" s="11"/>
      <c r="REV21" s="11"/>
      <c r="REW21" s="11"/>
      <c r="REX21" s="11"/>
      <c r="REY21" s="11"/>
      <c r="REZ21" s="11"/>
      <c r="RFA21" s="11"/>
      <c r="RFB21" s="11"/>
      <c r="RFC21" s="11"/>
      <c r="RFD21" s="11"/>
      <c r="RFE21" s="11"/>
      <c r="RFF21" s="11"/>
      <c r="RFG21" s="11"/>
      <c r="RFH21" s="11"/>
      <c r="RFI21" s="11"/>
      <c r="RFJ21" s="11"/>
      <c r="RFK21" s="11"/>
      <c r="RFL21" s="11"/>
      <c r="RFM21" s="11"/>
      <c r="RFN21" s="11"/>
      <c r="RFO21" s="11"/>
      <c r="RFP21" s="11"/>
      <c r="RFQ21" s="11"/>
      <c r="RFR21" s="11"/>
      <c r="RFS21" s="11"/>
      <c r="RFT21" s="11"/>
      <c r="RFU21" s="11"/>
      <c r="RFV21" s="11"/>
      <c r="RFW21" s="11"/>
      <c r="RFX21" s="11"/>
      <c r="RFY21" s="11"/>
      <c r="RFZ21" s="11"/>
      <c r="RGA21" s="11"/>
      <c r="RGB21" s="11"/>
      <c r="RGC21" s="11"/>
      <c r="RGD21" s="11"/>
      <c r="RGE21" s="11"/>
      <c r="RGF21" s="11"/>
      <c r="RGG21" s="11"/>
      <c r="RGH21" s="11"/>
      <c r="RGI21" s="11"/>
      <c r="RGJ21" s="11"/>
      <c r="RGK21" s="11"/>
      <c r="RGL21" s="11"/>
      <c r="RGM21" s="11"/>
      <c r="RGN21" s="11"/>
      <c r="RGO21" s="11"/>
      <c r="RGP21" s="11"/>
      <c r="RGQ21" s="11"/>
      <c r="RGR21" s="11"/>
      <c r="RGS21" s="11"/>
      <c r="RGT21" s="11"/>
      <c r="RGU21" s="11"/>
      <c r="RGV21" s="11"/>
      <c r="RGW21" s="11"/>
      <c r="RGX21" s="11"/>
      <c r="RGY21" s="11"/>
      <c r="RGZ21" s="11"/>
      <c r="RHA21" s="11"/>
      <c r="RHB21" s="11"/>
      <c r="RHC21" s="11"/>
      <c r="RHD21" s="11"/>
      <c r="RHE21" s="11"/>
      <c r="RHF21" s="11"/>
      <c r="RHG21" s="11"/>
      <c r="RHH21" s="11"/>
      <c r="RHI21" s="11"/>
      <c r="RHJ21" s="11"/>
      <c r="RHK21" s="11"/>
      <c r="RHL21" s="11"/>
      <c r="RHM21" s="11"/>
      <c r="RHN21" s="11"/>
      <c r="RHO21" s="11"/>
      <c r="RHP21" s="11"/>
      <c r="RHQ21" s="11"/>
      <c r="RHR21" s="11"/>
      <c r="RHS21" s="11"/>
      <c r="RHT21" s="11"/>
      <c r="RHU21" s="11"/>
      <c r="RHV21" s="11"/>
      <c r="RHW21" s="11"/>
      <c r="RHX21" s="11"/>
      <c r="RHY21" s="11"/>
      <c r="RHZ21" s="11"/>
      <c r="RIA21" s="11"/>
      <c r="RIB21" s="11"/>
      <c r="RIC21" s="11"/>
      <c r="RID21" s="11"/>
      <c r="RIE21" s="11"/>
      <c r="RIF21" s="11"/>
      <c r="RIG21" s="11"/>
      <c r="RIH21" s="11"/>
      <c r="RII21" s="11"/>
      <c r="RIJ21" s="11"/>
      <c r="RIK21" s="11"/>
      <c r="RIL21" s="11"/>
      <c r="RIM21" s="11"/>
      <c r="RIN21" s="11"/>
      <c r="RIO21" s="11"/>
      <c r="RIP21" s="11"/>
      <c r="RIQ21" s="11"/>
      <c r="RIR21" s="11"/>
      <c r="RIS21" s="11"/>
      <c r="RIT21" s="11"/>
      <c r="RIU21" s="11"/>
      <c r="RIV21" s="11"/>
      <c r="RIW21" s="11"/>
      <c r="RIX21" s="11"/>
      <c r="RIY21" s="11"/>
      <c r="RIZ21" s="11"/>
      <c r="RJA21" s="11"/>
      <c r="RJB21" s="11"/>
      <c r="RJC21" s="11"/>
      <c r="RJD21" s="11"/>
      <c r="RJE21" s="11"/>
      <c r="RJF21" s="11"/>
      <c r="RJG21" s="11"/>
      <c r="RJH21" s="11"/>
      <c r="RJI21" s="11"/>
      <c r="RJJ21" s="11"/>
      <c r="RJK21" s="11"/>
      <c r="RJL21" s="11"/>
      <c r="RJM21" s="11"/>
      <c r="RJN21" s="11"/>
      <c r="RJO21" s="11"/>
      <c r="RJP21" s="11"/>
      <c r="RJQ21" s="11"/>
      <c r="RJR21" s="11"/>
      <c r="RJS21" s="11"/>
      <c r="RJT21" s="11"/>
      <c r="RJU21" s="11"/>
      <c r="RJV21" s="11"/>
      <c r="RJW21" s="11"/>
      <c r="RJX21" s="11"/>
      <c r="RJY21" s="11"/>
      <c r="RJZ21" s="11"/>
      <c r="RKA21" s="11"/>
      <c r="RKB21" s="11"/>
      <c r="RKC21" s="11"/>
      <c r="RKD21" s="11"/>
      <c r="RKE21" s="11"/>
      <c r="RKF21" s="11"/>
      <c r="RKG21" s="11"/>
      <c r="RKH21" s="11"/>
      <c r="RKI21" s="11"/>
      <c r="RKJ21" s="11"/>
      <c r="RKK21" s="11"/>
      <c r="RKL21" s="11"/>
      <c r="RKM21" s="11"/>
      <c r="RKN21" s="11"/>
      <c r="RKO21" s="11"/>
      <c r="RKP21" s="11"/>
      <c r="RKQ21" s="11"/>
      <c r="RKR21" s="11"/>
      <c r="RKS21" s="11"/>
      <c r="RKT21" s="11"/>
      <c r="RKU21" s="11"/>
      <c r="RKV21" s="11"/>
      <c r="RKW21" s="11"/>
      <c r="RKX21" s="11"/>
      <c r="RKY21" s="11"/>
      <c r="RKZ21" s="11"/>
      <c r="RLA21" s="11"/>
      <c r="RLB21" s="11"/>
      <c r="RLC21" s="11"/>
      <c r="RLD21" s="11"/>
      <c r="RLE21" s="11"/>
      <c r="RLF21" s="11"/>
      <c r="RLG21" s="11"/>
      <c r="RLH21" s="11"/>
      <c r="RLI21" s="11"/>
      <c r="RLJ21" s="11"/>
      <c r="RLK21" s="11"/>
      <c r="RLL21" s="11"/>
      <c r="RLM21" s="11"/>
      <c r="RLN21" s="11"/>
      <c r="RLO21" s="11"/>
      <c r="RLP21" s="11"/>
      <c r="RLQ21" s="11"/>
      <c r="RLR21" s="11"/>
      <c r="RLS21" s="11"/>
      <c r="RLT21" s="11"/>
      <c r="RLU21" s="11"/>
      <c r="RLV21" s="11"/>
      <c r="RLW21" s="11"/>
      <c r="RLX21" s="11"/>
      <c r="RLY21" s="11"/>
      <c r="RLZ21" s="11"/>
      <c r="RMA21" s="11"/>
      <c r="RMB21" s="11"/>
      <c r="RMC21" s="11"/>
      <c r="RMD21" s="11"/>
      <c r="RME21" s="11"/>
      <c r="RMF21" s="11"/>
      <c r="RMG21" s="11"/>
      <c r="RMH21" s="11"/>
      <c r="RMI21" s="11"/>
      <c r="RMJ21" s="11"/>
      <c r="RMK21" s="11"/>
      <c r="RML21" s="11"/>
      <c r="RMM21" s="11"/>
      <c r="RMN21" s="11"/>
      <c r="RMO21" s="11"/>
      <c r="RMP21" s="11"/>
      <c r="RMQ21" s="11"/>
      <c r="RMR21" s="11"/>
      <c r="RMS21" s="11"/>
      <c r="RMT21" s="11"/>
      <c r="RMU21" s="11"/>
      <c r="RMV21" s="11"/>
      <c r="RMW21" s="11"/>
      <c r="RMX21" s="11"/>
      <c r="RMY21" s="11"/>
      <c r="RMZ21" s="11"/>
      <c r="RNA21" s="11"/>
      <c r="RNB21" s="11"/>
      <c r="RNC21" s="11"/>
      <c r="RND21" s="11"/>
      <c r="RNE21" s="11"/>
      <c r="RNF21" s="11"/>
      <c r="RNG21" s="11"/>
      <c r="RNH21" s="11"/>
      <c r="RNI21" s="11"/>
      <c r="RNJ21" s="11"/>
      <c r="RNK21" s="11"/>
      <c r="RNL21" s="11"/>
      <c r="RNM21" s="11"/>
      <c r="RNN21" s="11"/>
      <c r="RNO21" s="11"/>
      <c r="RNP21" s="11"/>
      <c r="RNQ21" s="11"/>
      <c r="RNR21" s="11"/>
      <c r="RNS21" s="11"/>
      <c r="RNT21" s="11"/>
      <c r="RNU21" s="11"/>
      <c r="RNV21" s="11"/>
      <c r="RNW21" s="11"/>
      <c r="RNX21" s="11"/>
      <c r="RNY21" s="11"/>
      <c r="RNZ21" s="11"/>
      <c r="ROA21" s="11"/>
      <c r="ROB21" s="11"/>
      <c r="ROC21" s="11"/>
      <c r="ROD21" s="11"/>
      <c r="ROE21" s="11"/>
      <c r="ROF21" s="11"/>
      <c r="ROG21" s="11"/>
      <c r="ROH21" s="11"/>
      <c r="ROI21" s="11"/>
      <c r="ROJ21" s="11"/>
      <c r="ROK21" s="11"/>
      <c r="ROL21" s="11"/>
      <c r="ROM21" s="11"/>
      <c r="RON21" s="11"/>
      <c r="ROO21" s="11"/>
      <c r="ROP21" s="11"/>
      <c r="ROQ21" s="11"/>
      <c r="ROR21" s="11"/>
      <c r="ROS21" s="11"/>
      <c r="ROT21" s="11"/>
      <c r="ROU21" s="11"/>
      <c r="ROV21" s="11"/>
      <c r="ROW21" s="11"/>
      <c r="ROX21" s="11"/>
      <c r="ROY21" s="11"/>
      <c r="ROZ21" s="11"/>
      <c r="RPA21" s="11"/>
      <c r="RPB21" s="11"/>
      <c r="RPC21" s="11"/>
      <c r="RPD21" s="11"/>
      <c r="RPE21" s="11"/>
      <c r="RPF21" s="11"/>
      <c r="RPG21" s="11"/>
      <c r="RPH21" s="11"/>
      <c r="RPI21" s="11"/>
      <c r="RPJ21" s="11"/>
      <c r="RPK21" s="11"/>
      <c r="RPL21" s="11"/>
      <c r="RPM21" s="11"/>
      <c r="RPN21" s="11"/>
      <c r="RPO21" s="11"/>
      <c r="RPP21" s="11"/>
      <c r="RPQ21" s="11"/>
      <c r="RPR21" s="11"/>
      <c r="RPS21" s="11"/>
      <c r="RPT21" s="11"/>
      <c r="RPU21" s="11"/>
      <c r="RPV21" s="11"/>
      <c r="RPW21" s="11"/>
      <c r="RPX21" s="11"/>
      <c r="RPY21" s="11"/>
      <c r="RPZ21" s="11"/>
      <c r="RQA21" s="11"/>
      <c r="RQB21" s="11"/>
      <c r="RQC21" s="11"/>
      <c r="RQD21" s="11"/>
      <c r="RQE21" s="11"/>
      <c r="RQF21" s="11"/>
      <c r="RQG21" s="11"/>
      <c r="RQH21" s="11"/>
      <c r="RQI21" s="11"/>
      <c r="RQJ21" s="11"/>
      <c r="RQK21" s="11"/>
      <c r="RQL21" s="11"/>
      <c r="RQM21" s="11"/>
      <c r="RQN21" s="11"/>
      <c r="RQO21" s="11"/>
      <c r="RQP21" s="11"/>
      <c r="RQQ21" s="11"/>
      <c r="RQR21" s="11"/>
      <c r="RQS21" s="11"/>
      <c r="RQT21" s="11"/>
      <c r="RQU21" s="11"/>
      <c r="RQV21" s="11"/>
      <c r="RQW21" s="11"/>
      <c r="RQX21" s="11"/>
      <c r="RQY21" s="11"/>
      <c r="RQZ21" s="11"/>
      <c r="RRA21" s="11"/>
      <c r="RRB21" s="11"/>
      <c r="RRC21" s="11"/>
      <c r="RRD21" s="11"/>
      <c r="RRE21" s="11"/>
      <c r="RRF21" s="11"/>
      <c r="RRG21" s="11"/>
      <c r="RRH21" s="11"/>
      <c r="RRI21" s="11"/>
      <c r="RRJ21" s="11"/>
      <c r="RRK21" s="11"/>
      <c r="RRL21" s="11"/>
      <c r="RRM21" s="11"/>
      <c r="RRN21" s="11"/>
      <c r="RRO21" s="11"/>
      <c r="RRP21" s="11"/>
      <c r="RRQ21" s="11"/>
      <c r="RRR21" s="11"/>
      <c r="RRS21" s="11"/>
      <c r="RRT21" s="11"/>
      <c r="RRU21" s="11"/>
      <c r="RRV21" s="11"/>
      <c r="RRW21" s="11"/>
      <c r="RRX21" s="11"/>
      <c r="RRY21" s="11"/>
      <c r="RRZ21" s="11"/>
      <c r="RSA21" s="11"/>
      <c r="RSB21" s="11"/>
      <c r="RSC21" s="11"/>
      <c r="RSD21" s="11"/>
      <c r="RSE21" s="11"/>
      <c r="RSF21" s="11"/>
      <c r="RSG21" s="11"/>
      <c r="RSH21" s="11"/>
      <c r="RSI21" s="11"/>
      <c r="RSJ21" s="11"/>
      <c r="RSK21" s="11"/>
      <c r="RSL21" s="11"/>
      <c r="RSM21" s="11"/>
      <c r="RSN21" s="11"/>
      <c r="RSO21" s="11"/>
      <c r="RSP21" s="11"/>
      <c r="RSQ21" s="11"/>
      <c r="RSR21" s="11"/>
      <c r="RSS21" s="11"/>
      <c r="RST21" s="11"/>
      <c r="RSU21" s="11"/>
      <c r="RSV21" s="11"/>
      <c r="RSW21" s="11"/>
      <c r="RSX21" s="11"/>
      <c r="RSY21" s="11"/>
      <c r="RSZ21" s="11"/>
      <c r="RTA21" s="11"/>
      <c r="RTB21" s="11"/>
      <c r="RTC21" s="11"/>
      <c r="RTD21" s="11"/>
      <c r="RTE21" s="11"/>
      <c r="RTF21" s="11"/>
      <c r="RTG21" s="11"/>
      <c r="RTH21" s="11"/>
      <c r="RTI21" s="11"/>
      <c r="RTJ21" s="11"/>
      <c r="RTK21" s="11"/>
      <c r="RTL21" s="11"/>
      <c r="RTM21" s="11"/>
      <c r="RTN21" s="11"/>
      <c r="RTO21" s="11"/>
      <c r="RTP21" s="11"/>
      <c r="RTQ21" s="11"/>
      <c r="RTR21" s="11"/>
      <c r="RTS21" s="11"/>
      <c r="RTT21" s="11"/>
      <c r="RTU21" s="11"/>
      <c r="RTV21" s="11"/>
      <c r="RTW21" s="11"/>
      <c r="RTX21" s="11"/>
      <c r="RTY21" s="11"/>
      <c r="RTZ21" s="11"/>
      <c r="RUA21" s="11"/>
      <c r="RUB21" s="11"/>
      <c r="RUC21" s="11"/>
      <c r="RUD21" s="11"/>
      <c r="RUE21" s="11"/>
      <c r="RUF21" s="11"/>
      <c r="RUG21" s="11"/>
      <c r="RUH21" s="11"/>
      <c r="RUI21" s="11"/>
      <c r="RUJ21" s="11"/>
      <c r="RUK21" s="11"/>
      <c r="RUL21" s="11"/>
      <c r="RUM21" s="11"/>
      <c r="RUN21" s="11"/>
      <c r="RUO21" s="11"/>
      <c r="RUP21" s="11"/>
      <c r="RUQ21" s="11"/>
      <c r="RUR21" s="11"/>
      <c r="RUS21" s="11"/>
      <c r="RUT21" s="11"/>
      <c r="RUU21" s="11"/>
      <c r="RUV21" s="11"/>
      <c r="RUW21" s="11"/>
      <c r="RUX21" s="11"/>
      <c r="RUY21" s="11"/>
      <c r="RUZ21" s="11"/>
      <c r="RVA21" s="11"/>
      <c r="RVB21" s="11"/>
      <c r="RVC21" s="11"/>
      <c r="RVD21" s="11"/>
      <c r="RVE21" s="11"/>
      <c r="RVF21" s="11"/>
      <c r="RVG21" s="11"/>
      <c r="RVH21" s="11"/>
      <c r="RVI21" s="11"/>
      <c r="RVJ21" s="11"/>
      <c r="RVK21" s="11"/>
      <c r="RVL21" s="11"/>
      <c r="RVM21" s="11"/>
      <c r="RVN21" s="11"/>
      <c r="RVO21" s="11"/>
      <c r="RVP21" s="11"/>
      <c r="RVQ21" s="11"/>
      <c r="RVR21" s="11"/>
      <c r="RVS21" s="11"/>
      <c r="RVT21" s="11"/>
      <c r="RVU21" s="11"/>
      <c r="RVV21" s="11"/>
      <c r="RVW21" s="11"/>
      <c r="RVX21" s="11"/>
      <c r="RVY21" s="11"/>
      <c r="RVZ21" s="11"/>
      <c r="RWA21" s="11"/>
      <c r="RWB21" s="11"/>
      <c r="RWC21" s="11"/>
      <c r="RWD21" s="11"/>
      <c r="RWE21" s="11"/>
      <c r="RWF21" s="11"/>
      <c r="RWG21" s="11"/>
      <c r="RWH21" s="11"/>
      <c r="RWI21" s="11"/>
      <c r="RWJ21" s="11"/>
      <c r="RWK21" s="11"/>
      <c r="RWL21" s="11"/>
      <c r="RWM21" s="11"/>
      <c r="RWN21" s="11"/>
      <c r="RWO21" s="11"/>
      <c r="RWP21" s="11"/>
      <c r="RWQ21" s="11"/>
      <c r="RWR21" s="11"/>
      <c r="RWS21" s="11"/>
      <c r="RWT21" s="11"/>
      <c r="RWU21" s="11"/>
      <c r="RWV21" s="11"/>
      <c r="RWW21" s="11"/>
      <c r="RWX21" s="11"/>
      <c r="RWY21" s="11"/>
      <c r="RWZ21" s="11"/>
      <c r="RXA21" s="11"/>
      <c r="RXB21" s="11"/>
      <c r="RXC21" s="11"/>
      <c r="RXD21" s="11"/>
      <c r="RXE21" s="11"/>
      <c r="RXF21" s="11"/>
      <c r="RXG21" s="11"/>
      <c r="RXH21" s="11"/>
      <c r="RXI21" s="11"/>
      <c r="RXJ21" s="11"/>
      <c r="RXK21" s="11"/>
      <c r="RXL21" s="11"/>
      <c r="RXM21" s="11"/>
      <c r="RXN21" s="11"/>
      <c r="RXO21" s="11"/>
      <c r="RXP21" s="11"/>
      <c r="RXQ21" s="11"/>
      <c r="RXR21" s="11"/>
      <c r="RXS21" s="11"/>
      <c r="RXT21" s="11"/>
      <c r="RXU21" s="11"/>
      <c r="RXV21" s="11"/>
      <c r="RXW21" s="11"/>
      <c r="RXX21" s="11"/>
      <c r="RXY21" s="11"/>
      <c r="RXZ21" s="11"/>
      <c r="RYA21" s="11"/>
      <c r="RYB21" s="11"/>
      <c r="RYC21" s="11"/>
      <c r="RYD21" s="11"/>
      <c r="RYE21" s="11"/>
      <c r="RYF21" s="11"/>
      <c r="RYG21" s="11"/>
      <c r="RYH21" s="11"/>
      <c r="RYI21" s="11"/>
      <c r="RYJ21" s="11"/>
      <c r="RYK21" s="11"/>
      <c r="RYL21" s="11"/>
      <c r="RYM21" s="11"/>
      <c r="RYN21" s="11"/>
      <c r="RYO21" s="11"/>
      <c r="RYP21" s="11"/>
      <c r="RYQ21" s="11"/>
      <c r="RYR21" s="11"/>
      <c r="RYS21" s="11"/>
      <c r="RYT21" s="11"/>
      <c r="RYU21" s="11"/>
      <c r="RYV21" s="11"/>
      <c r="RYW21" s="11"/>
      <c r="RYX21" s="11"/>
      <c r="RYY21" s="11"/>
      <c r="RYZ21" s="11"/>
      <c r="RZA21" s="11"/>
      <c r="RZB21" s="11"/>
      <c r="RZC21" s="11"/>
      <c r="RZD21" s="11"/>
      <c r="RZE21" s="11"/>
      <c r="RZF21" s="11"/>
      <c r="RZG21" s="11"/>
      <c r="RZH21" s="11"/>
      <c r="RZI21" s="11"/>
      <c r="RZJ21" s="11"/>
      <c r="RZK21" s="11"/>
      <c r="RZL21" s="11"/>
      <c r="RZM21" s="11"/>
      <c r="RZN21" s="11"/>
      <c r="RZO21" s="11"/>
      <c r="RZP21" s="11"/>
      <c r="RZQ21" s="11"/>
      <c r="RZR21" s="11"/>
      <c r="RZS21" s="11"/>
      <c r="RZT21" s="11"/>
      <c r="RZU21" s="11"/>
      <c r="RZV21" s="11"/>
      <c r="RZW21" s="11"/>
      <c r="RZX21" s="11"/>
      <c r="RZY21" s="11"/>
      <c r="RZZ21" s="11"/>
      <c r="SAA21" s="11"/>
      <c r="SAB21" s="11"/>
      <c r="SAC21" s="11"/>
      <c r="SAD21" s="11"/>
      <c r="SAE21" s="11"/>
      <c r="SAF21" s="11"/>
      <c r="SAG21" s="11"/>
      <c r="SAH21" s="11"/>
      <c r="SAI21" s="11"/>
      <c r="SAJ21" s="11"/>
      <c r="SAK21" s="11"/>
      <c r="SAL21" s="11"/>
      <c r="SAM21" s="11"/>
      <c r="SAN21" s="11"/>
      <c r="SAO21" s="11"/>
      <c r="SAP21" s="11"/>
      <c r="SAQ21" s="11"/>
      <c r="SAR21" s="11"/>
      <c r="SAS21" s="11"/>
      <c r="SAT21" s="11"/>
      <c r="SAU21" s="11"/>
      <c r="SAV21" s="11"/>
      <c r="SAW21" s="11"/>
      <c r="SAX21" s="11"/>
      <c r="SAY21" s="11"/>
      <c r="SAZ21" s="11"/>
      <c r="SBA21" s="11"/>
      <c r="SBB21" s="11"/>
      <c r="SBC21" s="11"/>
      <c r="SBD21" s="11"/>
      <c r="SBE21" s="11"/>
      <c r="SBF21" s="11"/>
      <c r="SBG21" s="11"/>
      <c r="SBH21" s="11"/>
      <c r="SBI21" s="11"/>
      <c r="SBJ21" s="11"/>
      <c r="SBK21" s="11"/>
      <c r="SBL21" s="11"/>
      <c r="SBM21" s="11"/>
      <c r="SBN21" s="11"/>
      <c r="SBO21" s="11"/>
      <c r="SBP21" s="11"/>
      <c r="SBQ21" s="11"/>
      <c r="SBR21" s="11"/>
      <c r="SBS21" s="11"/>
      <c r="SBT21" s="11"/>
      <c r="SBU21" s="11"/>
      <c r="SBV21" s="11"/>
      <c r="SBW21" s="11"/>
      <c r="SBX21" s="11"/>
      <c r="SBY21" s="11"/>
      <c r="SBZ21" s="11"/>
      <c r="SCA21" s="11"/>
      <c r="SCB21" s="11"/>
      <c r="SCC21" s="11"/>
      <c r="SCD21" s="11"/>
      <c r="SCE21" s="11"/>
      <c r="SCF21" s="11"/>
      <c r="SCG21" s="11"/>
      <c r="SCH21" s="11"/>
      <c r="SCI21" s="11"/>
      <c r="SCJ21" s="11"/>
      <c r="SCK21" s="11"/>
      <c r="SCL21" s="11"/>
      <c r="SCM21" s="11"/>
      <c r="SCN21" s="11"/>
      <c r="SCO21" s="11"/>
      <c r="SCP21" s="11"/>
      <c r="SCQ21" s="11"/>
      <c r="SCR21" s="11"/>
      <c r="SCS21" s="11"/>
      <c r="SCT21" s="11"/>
      <c r="SCU21" s="11"/>
      <c r="SCV21" s="11"/>
      <c r="SCW21" s="11"/>
      <c r="SCX21" s="11"/>
      <c r="SCY21" s="11"/>
      <c r="SCZ21" s="11"/>
      <c r="SDA21" s="11"/>
      <c r="SDB21" s="11"/>
      <c r="SDC21" s="11"/>
      <c r="SDD21" s="11"/>
      <c r="SDE21" s="11"/>
      <c r="SDF21" s="11"/>
      <c r="SDG21" s="11"/>
      <c r="SDH21" s="11"/>
      <c r="SDI21" s="11"/>
      <c r="SDJ21" s="11"/>
      <c r="SDK21" s="11"/>
      <c r="SDL21" s="11"/>
      <c r="SDM21" s="11"/>
      <c r="SDN21" s="11"/>
      <c r="SDO21" s="11"/>
      <c r="SDP21" s="11"/>
      <c r="SDQ21" s="11"/>
      <c r="SDR21" s="11"/>
      <c r="SDS21" s="11"/>
      <c r="SDT21" s="11"/>
      <c r="SDU21" s="11"/>
      <c r="SDV21" s="11"/>
      <c r="SDW21" s="11"/>
      <c r="SDX21" s="11"/>
      <c r="SDY21" s="11"/>
      <c r="SDZ21" s="11"/>
      <c r="SEA21" s="11"/>
      <c r="SEB21" s="11"/>
      <c r="SEC21" s="11"/>
      <c r="SED21" s="11"/>
      <c r="SEE21" s="11"/>
      <c r="SEF21" s="11"/>
      <c r="SEG21" s="11"/>
      <c r="SEH21" s="11"/>
      <c r="SEI21" s="11"/>
      <c r="SEJ21" s="11"/>
      <c r="SEK21" s="11"/>
      <c r="SEL21" s="11"/>
      <c r="SEM21" s="11"/>
      <c r="SEN21" s="11"/>
      <c r="SEO21" s="11"/>
      <c r="SEP21" s="11"/>
      <c r="SEQ21" s="11"/>
      <c r="SER21" s="11"/>
      <c r="SES21" s="11"/>
      <c r="SET21" s="11"/>
      <c r="SEU21" s="11"/>
      <c r="SEV21" s="11"/>
      <c r="SEW21" s="11"/>
      <c r="SEX21" s="11"/>
      <c r="SEY21" s="11"/>
      <c r="SEZ21" s="11"/>
      <c r="SFA21" s="11"/>
      <c r="SFB21" s="11"/>
      <c r="SFC21" s="11"/>
      <c r="SFD21" s="11"/>
      <c r="SFE21" s="11"/>
      <c r="SFF21" s="11"/>
      <c r="SFG21" s="11"/>
      <c r="SFH21" s="11"/>
      <c r="SFI21" s="11"/>
      <c r="SFJ21" s="11"/>
      <c r="SFK21" s="11"/>
      <c r="SFL21" s="11"/>
      <c r="SFM21" s="11"/>
      <c r="SFN21" s="11"/>
      <c r="SFO21" s="11"/>
      <c r="SFP21" s="11"/>
      <c r="SFQ21" s="11"/>
      <c r="SFR21" s="11"/>
      <c r="SFS21" s="11"/>
      <c r="SFT21" s="11"/>
      <c r="SFU21" s="11"/>
      <c r="SFV21" s="11"/>
      <c r="SFW21" s="11"/>
      <c r="SFX21" s="11"/>
      <c r="SFY21" s="11"/>
      <c r="SFZ21" s="11"/>
      <c r="SGA21" s="11"/>
      <c r="SGB21" s="11"/>
      <c r="SGC21" s="11"/>
      <c r="SGD21" s="11"/>
      <c r="SGE21" s="11"/>
      <c r="SGF21" s="11"/>
      <c r="SGG21" s="11"/>
      <c r="SGH21" s="11"/>
      <c r="SGI21" s="11"/>
      <c r="SGJ21" s="11"/>
      <c r="SGK21" s="11"/>
      <c r="SGL21" s="11"/>
      <c r="SGM21" s="11"/>
      <c r="SGN21" s="11"/>
      <c r="SGO21" s="11"/>
      <c r="SGP21" s="11"/>
      <c r="SGQ21" s="11"/>
      <c r="SGR21" s="11"/>
      <c r="SGS21" s="11"/>
      <c r="SGT21" s="11"/>
      <c r="SGU21" s="11"/>
      <c r="SGV21" s="11"/>
      <c r="SGW21" s="11"/>
      <c r="SGX21" s="11"/>
      <c r="SGY21" s="11"/>
      <c r="SGZ21" s="11"/>
      <c r="SHA21" s="11"/>
      <c r="SHB21" s="11"/>
      <c r="SHC21" s="11"/>
      <c r="SHD21" s="11"/>
      <c r="SHE21" s="11"/>
      <c r="SHF21" s="11"/>
      <c r="SHG21" s="11"/>
      <c r="SHH21" s="11"/>
      <c r="SHI21" s="11"/>
      <c r="SHJ21" s="11"/>
      <c r="SHK21" s="11"/>
      <c r="SHL21" s="11"/>
      <c r="SHM21" s="11"/>
      <c r="SHN21" s="11"/>
      <c r="SHO21" s="11"/>
      <c r="SHP21" s="11"/>
      <c r="SHQ21" s="11"/>
      <c r="SHR21" s="11"/>
      <c r="SHS21" s="11"/>
      <c r="SHT21" s="11"/>
      <c r="SHU21" s="11"/>
      <c r="SHV21" s="11"/>
      <c r="SHW21" s="11"/>
      <c r="SHX21" s="11"/>
      <c r="SHY21" s="11"/>
      <c r="SHZ21" s="11"/>
      <c r="SIA21" s="11"/>
      <c r="SIB21" s="11"/>
      <c r="SIC21" s="11"/>
      <c r="SID21" s="11"/>
      <c r="SIE21" s="11"/>
      <c r="SIF21" s="11"/>
      <c r="SIG21" s="11"/>
      <c r="SIH21" s="11"/>
      <c r="SII21" s="11"/>
      <c r="SIJ21" s="11"/>
      <c r="SIK21" s="11"/>
      <c r="SIL21" s="11"/>
      <c r="SIM21" s="11"/>
      <c r="SIN21" s="11"/>
      <c r="SIO21" s="11"/>
      <c r="SIP21" s="11"/>
      <c r="SIQ21" s="11"/>
      <c r="SIR21" s="11"/>
      <c r="SIS21" s="11"/>
      <c r="SIT21" s="11"/>
      <c r="SIU21" s="11"/>
      <c r="SIV21" s="11"/>
      <c r="SIW21" s="11"/>
      <c r="SIX21" s="11"/>
      <c r="SIY21" s="11"/>
      <c r="SIZ21" s="11"/>
      <c r="SJA21" s="11"/>
      <c r="SJB21" s="11"/>
      <c r="SJC21" s="11"/>
      <c r="SJD21" s="11"/>
      <c r="SJE21" s="11"/>
      <c r="SJF21" s="11"/>
      <c r="SJG21" s="11"/>
      <c r="SJH21" s="11"/>
      <c r="SJI21" s="11"/>
      <c r="SJJ21" s="11"/>
      <c r="SJK21" s="11"/>
      <c r="SJL21" s="11"/>
      <c r="SJM21" s="11"/>
      <c r="SJN21" s="11"/>
      <c r="SJO21" s="11"/>
      <c r="SJP21" s="11"/>
      <c r="SJQ21" s="11"/>
      <c r="SJR21" s="11"/>
      <c r="SJS21" s="11"/>
      <c r="SJT21" s="11"/>
      <c r="SJU21" s="11"/>
      <c r="SJV21" s="11"/>
      <c r="SJW21" s="11"/>
      <c r="SJX21" s="11"/>
      <c r="SJY21" s="11"/>
      <c r="SJZ21" s="11"/>
      <c r="SKA21" s="11"/>
      <c r="SKB21" s="11"/>
      <c r="SKC21" s="11"/>
      <c r="SKD21" s="11"/>
      <c r="SKE21" s="11"/>
      <c r="SKF21" s="11"/>
      <c r="SKG21" s="11"/>
      <c r="SKH21" s="11"/>
      <c r="SKI21" s="11"/>
      <c r="SKJ21" s="11"/>
      <c r="SKK21" s="11"/>
      <c r="SKL21" s="11"/>
      <c r="SKM21" s="11"/>
      <c r="SKN21" s="11"/>
      <c r="SKO21" s="11"/>
      <c r="SKP21" s="11"/>
      <c r="SKQ21" s="11"/>
      <c r="SKR21" s="11"/>
      <c r="SKS21" s="11"/>
      <c r="SKT21" s="11"/>
      <c r="SKU21" s="11"/>
      <c r="SKV21" s="11"/>
      <c r="SKW21" s="11"/>
      <c r="SKX21" s="11"/>
      <c r="SKY21" s="11"/>
      <c r="SKZ21" s="11"/>
      <c r="SLA21" s="11"/>
      <c r="SLB21" s="11"/>
      <c r="SLC21" s="11"/>
      <c r="SLD21" s="11"/>
      <c r="SLE21" s="11"/>
      <c r="SLF21" s="11"/>
      <c r="SLG21" s="11"/>
      <c r="SLH21" s="11"/>
      <c r="SLI21" s="11"/>
      <c r="SLJ21" s="11"/>
      <c r="SLK21" s="11"/>
      <c r="SLL21" s="11"/>
      <c r="SLM21" s="11"/>
      <c r="SLN21" s="11"/>
      <c r="SLO21" s="11"/>
      <c r="SLP21" s="11"/>
      <c r="SLQ21" s="11"/>
      <c r="SLR21" s="11"/>
      <c r="SLS21" s="11"/>
      <c r="SLT21" s="11"/>
      <c r="SLU21" s="11"/>
      <c r="SLV21" s="11"/>
      <c r="SLW21" s="11"/>
      <c r="SLX21" s="11"/>
      <c r="SLY21" s="11"/>
      <c r="SLZ21" s="11"/>
      <c r="SMA21" s="11"/>
      <c r="SMB21" s="11"/>
      <c r="SMC21" s="11"/>
      <c r="SMD21" s="11"/>
      <c r="SME21" s="11"/>
      <c r="SMF21" s="11"/>
      <c r="SMG21" s="11"/>
      <c r="SMH21" s="11"/>
      <c r="SMI21" s="11"/>
      <c r="SMJ21" s="11"/>
      <c r="SMK21" s="11"/>
      <c r="SML21" s="11"/>
      <c r="SMM21" s="11"/>
      <c r="SMN21" s="11"/>
      <c r="SMO21" s="11"/>
      <c r="SMP21" s="11"/>
      <c r="SMQ21" s="11"/>
      <c r="SMR21" s="11"/>
      <c r="SMS21" s="11"/>
      <c r="SMT21" s="11"/>
      <c r="SMU21" s="11"/>
      <c r="SMV21" s="11"/>
      <c r="SMW21" s="11"/>
      <c r="SMX21" s="11"/>
      <c r="SMY21" s="11"/>
      <c r="SMZ21" s="11"/>
      <c r="SNA21" s="11"/>
      <c r="SNB21" s="11"/>
      <c r="SNC21" s="11"/>
      <c r="SND21" s="11"/>
      <c r="SNE21" s="11"/>
      <c r="SNF21" s="11"/>
      <c r="SNG21" s="11"/>
      <c r="SNH21" s="11"/>
      <c r="SNI21" s="11"/>
      <c r="SNJ21" s="11"/>
      <c r="SNK21" s="11"/>
      <c r="SNL21" s="11"/>
      <c r="SNM21" s="11"/>
      <c r="SNN21" s="11"/>
      <c r="SNO21" s="11"/>
      <c r="SNP21" s="11"/>
      <c r="SNQ21" s="11"/>
      <c r="SNR21" s="11"/>
      <c r="SNS21" s="11"/>
      <c r="SNT21" s="11"/>
      <c r="SNU21" s="11"/>
      <c r="SNV21" s="11"/>
      <c r="SNW21" s="11"/>
      <c r="SNX21" s="11"/>
      <c r="SNY21" s="11"/>
      <c r="SNZ21" s="11"/>
      <c r="SOA21" s="11"/>
      <c r="SOB21" s="11"/>
      <c r="SOC21" s="11"/>
      <c r="SOD21" s="11"/>
      <c r="SOE21" s="11"/>
      <c r="SOF21" s="11"/>
      <c r="SOG21" s="11"/>
      <c r="SOH21" s="11"/>
      <c r="SOI21" s="11"/>
      <c r="SOJ21" s="11"/>
      <c r="SOK21" s="11"/>
      <c r="SOL21" s="11"/>
      <c r="SOM21" s="11"/>
      <c r="SON21" s="11"/>
      <c r="SOO21" s="11"/>
      <c r="SOP21" s="11"/>
      <c r="SOQ21" s="11"/>
      <c r="SOR21" s="11"/>
      <c r="SOS21" s="11"/>
      <c r="SOT21" s="11"/>
      <c r="SOU21" s="11"/>
      <c r="SOV21" s="11"/>
      <c r="SOW21" s="11"/>
      <c r="SOX21" s="11"/>
      <c r="SOY21" s="11"/>
      <c r="SOZ21" s="11"/>
      <c r="SPA21" s="11"/>
      <c r="SPB21" s="11"/>
      <c r="SPC21" s="11"/>
      <c r="SPD21" s="11"/>
      <c r="SPE21" s="11"/>
      <c r="SPF21" s="11"/>
      <c r="SPG21" s="11"/>
      <c r="SPH21" s="11"/>
      <c r="SPI21" s="11"/>
      <c r="SPJ21" s="11"/>
      <c r="SPK21" s="11"/>
      <c r="SPL21" s="11"/>
      <c r="SPM21" s="11"/>
      <c r="SPN21" s="11"/>
      <c r="SPO21" s="11"/>
      <c r="SPP21" s="11"/>
      <c r="SPQ21" s="11"/>
      <c r="SPR21" s="11"/>
      <c r="SPS21" s="11"/>
      <c r="SPT21" s="11"/>
      <c r="SPU21" s="11"/>
      <c r="SPV21" s="11"/>
      <c r="SPW21" s="11"/>
      <c r="SPX21" s="11"/>
      <c r="SPY21" s="11"/>
      <c r="SPZ21" s="11"/>
      <c r="SQA21" s="11"/>
      <c r="SQB21" s="11"/>
      <c r="SQC21" s="11"/>
      <c r="SQD21" s="11"/>
      <c r="SQE21" s="11"/>
      <c r="SQF21" s="11"/>
      <c r="SQG21" s="11"/>
      <c r="SQH21" s="11"/>
      <c r="SQI21" s="11"/>
      <c r="SQJ21" s="11"/>
      <c r="SQK21" s="11"/>
      <c r="SQL21" s="11"/>
      <c r="SQM21" s="11"/>
      <c r="SQN21" s="11"/>
      <c r="SQO21" s="11"/>
      <c r="SQP21" s="11"/>
      <c r="SQQ21" s="11"/>
      <c r="SQR21" s="11"/>
      <c r="SQS21" s="11"/>
      <c r="SQT21" s="11"/>
      <c r="SQU21" s="11"/>
      <c r="SQV21" s="11"/>
      <c r="SQW21" s="11"/>
      <c r="SQX21" s="11"/>
      <c r="SQY21" s="11"/>
      <c r="SQZ21" s="11"/>
      <c r="SRA21" s="11"/>
      <c r="SRB21" s="11"/>
      <c r="SRC21" s="11"/>
      <c r="SRD21" s="11"/>
      <c r="SRE21" s="11"/>
      <c r="SRF21" s="11"/>
      <c r="SRG21" s="11"/>
      <c r="SRH21" s="11"/>
      <c r="SRI21" s="11"/>
      <c r="SRJ21" s="11"/>
      <c r="SRK21" s="11"/>
      <c r="SRL21" s="11"/>
      <c r="SRM21" s="11"/>
      <c r="SRN21" s="11"/>
      <c r="SRO21" s="11"/>
      <c r="SRP21" s="11"/>
      <c r="SRQ21" s="11"/>
      <c r="SRR21" s="11"/>
      <c r="SRS21" s="11"/>
      <c r="SRT21" s="11"/>
      <c r="SRU21" s="11"/>
      <c r="SRV21" s="11"/>
      <c r="SRW21" s="11"/>
      <c r="SRX21" s="11"/>
      <c r="SRY21" s="11"/>
      <c r="SRZ21" s="11"/>
      <c r="SSA21" s="11"/>
      <c r="SSB21" s="11"/>
      <c r="SSC21" s="11"/>
      <c r="SSD21" s="11"/>
      <c r="SSE21" s="11"/>
      <c r="SSF21" s="11"/>
      <c r="SSG21" s="11"/>
      <c r="SSH21" s="11"/>
      <c r="SSI21" s="11"/>
      <c r="SSJ21" s="11"/>
      <c r="SSK21" s="11"/>
      <c r="SSL21" s="11"/>
      <c r="SSM21" s="11"/>
      <c r="SSN21" s="11"/>
      <c r="SSO21" s="11"/>
      <c r="SSP21" s="11"/>
      <c r="SSQ21" s="11"/>
      <c r="SSR21" s="11"/>
      <c r="SSS21" s="11"/>
      <c r="SST21" s="11"/>
      <c r="SSU21" s="11"/>
      <c r="SSV21" s="11"/>
      <c r="SSW21" s="11"/>
      <c r="SSX21" s="11"/>
      <c r="SSY21" s="11"/>
      <c r="SSZ21" s="11"/>
      <c r="STA21" s="11"/>
      <c r="STB21" s="11"/>
      <c r="STC21" s="11"/>
      <c r="STD21" s="11"/>
      <c r="STE21" s="11"/>
      <c r="STF21" s="11"/>
      <c r="STG21" s="11"/>
      <c r="STH21" s="11"/>
      <c r="STI21" s="11"/>
      <c r="STJ21" s="11"/>
      <c r="STK21" s="11"/>
      <c r="STL21" s="11"/>
      <c r="STM21" s="11"/>
      <c r="STN21" s="11"/>
      <c r="STO21" s="11"/>
      <c r="STP21" s="11"/>
      <c r="STQ21" s="11"/>
      <c r="STR21" s="11"/>
      <c r="STS21" s="11"/>
      <c r="STT21" s="11"/>
      <c r="STU21" s="11"/>
      <c r="STV21" s="11"/>
      <c r="STW21" s="11"/>
      <c r="STX21" s="11"/>
      <c r="STY21" s="11"/>
      <c r="STZ21" s="11"/>
      <c r="SUA21" s="11"/>
      <c r="SUB21" s="11"/>
      <c r="SUC21" s="11"/>
      <c r="SUD21" s="11"/>
      <c r="SUE21" s="11"/>
      <c r="SUF21" s="11"/>
      <c r="SUG21" s="11"/>
      <c r="SUH21" s="11"/>
      <c r="SUI21" s="11"/>
      <c r="SUJ21" s="11"/>
      <c r="SUK21" s="11"/>
      <c r="SUL21" s="11"/>
      <c r="SUM21" s="11"/>
      <c r="SUN21" s="11"/>
      <c r="SUO21" s="11"/>
      <c r="SUP21" s="11"/>
      <c r="SUQ21" s="11"/>
      <c r="SUR21" s="11"/>
      <c r="SUS21" s="11"/>
      <c r="SUT21" s="11"/>
      <c r="SUU21" s="11"/>
      <c r="SUV21" s="11"/>
      <c r="SUW21" s="11"/>
      <c r="SUX21" s="11"/>
      <c r="SUY21" s="11"/>
      <c r="SUZ21" s="11"/>
      <c r="SVA21" s="11"/>
      <c r="SVB21" s="11"/>
      <c r="SVC21" s="11"/>
      <c r="SVD21" s="11"/>
      <c r="SVE21" s="11"/>
      <c r="SVF21" s="11"/>
      <c r="SVG21" s="11"/>
      <c r="SVH21" s="11"/>
      <c r="SVI21" s="11"/>
      <c r="SVJ21" s="11"/>
      <c r="SVK21" s="11"/>
      <c r="SVL21" s="11"/>
      <c r="SVM21" s="11"/>
      <c r="SVN21" s="11"/>
      <c r="SVO21" s="11"/>
      <c r="SVP21" s="11"/>
      <c r="SVQ21" s="11"/>
      <c r="SVR21" s="11"/>
      <c r="SVS21" s="11"/>
      <c r="SVT21" s="11"/>
      <c r="SVU21" s="11"/>
      <c r="SVV21" s="11"/>
      <c r="SVW21" s="11"/>
      <c r="SVX21" s="11"/>
      <c r="SVY21" s="11"/>
      <c r="SVZ21" s="11"/>
      <c r="SWA21" s="11"/>
      <c r="SWB21" s="11"/>
      <c r="SWC21" s="11"/>
      <c r="SWD21" s="11"/>
      <c r="SWE21" s="11"/>
      <c r="SWF21" s="11"/>
      <c r="SWG21" s="11"/>
      <c r="SWH21" s="11"/>
      <c r="SWI21" s="11"/>
      <c r="SWJ21" s="11"/>
      <c r="SWK21" s="11"/>
      <c r="SWL21" s="11"/>
      <c r="SWM21" s="11"/>
      <c r="SWN21" s="11"/>
      <c r="SWO21" s="11"/>
      <c r="SWP21" s="11"/>
      <c r="SWQ21" s="11"/>
      <c r="SWR21" s="11"/>
      <c r="SWS21" s="11"/>
      <c r="SWT21" s="11"/>
      <c r="SWU21" s="11"/>
      <c r="SWV21" s="11"/>
      <c r="SWW21" s="11"/>
      <c r="SWX21" s="11"/>
      <c r="SWY21" s="11"/>
      <c r="SWZ21" s="11"/>
      <c r="SXA21" s="11"/>
      <c r="SXB21" s="11"/>
      <c r="SXC21" s="11"/>
      <c r="SXD21" s="11"/>
      <c r="SXE21" s="11"/>
      <c r="SXF21" s="11"/>
      <c r="SXG21" s="11"/>
      <c r="SXH21" s="11"/>
      <c r="SXI21" s="11"/>
      <c r="SXJ21" s="11"/>
      <c r="SXK21" s="11"/>
      <c r="SXL21" s="11"/>
      <c r="SXM21" s="11"/>
      <c r="SXN21" s="11"/>
      <c r="SXO21" s="11"/>
      <c r="SXP21" s="11"/>
      <c r="SXQ21" s="11"/>
      <c r="SXR21" s="11"/>
      <c r="SXS21" s="11"/>
      <c r="SXT21" s="11"/>
      <c r="SXU21" s="11"/>
      <c r="SXV21" s="11"/>
      <c r="SXW21" s="11"/>
      <c r="SXX21" s="11"/>
      <c r="SXY21" s="11"/>
      <c r="SXZ21" s="11"/>
      <c r="SYA21" s="11"/>
      <c r="SYB21" s="11"/>
      <c r="SYC21" s="11"/>
      <c r="SYD21" s="11"/>
      <c r="SYE21" s="11"/>
      <c r="SYF21" s="11"/>
      <c r="SYG21" s="11"/>
      <c r="SYH21" s="11"/>
      <c r="SYI21" s="11"/>
      <c r="SYJ21" s="11"/>
      <c r="SYK21" s="11"/>
      <c r="SYL21" s="11"/>
      <c r="SYM21" s="11"/>
      <c r="SYN21" s="11"/>
      <c r="SYO21" s="11"/>
      <c r="SYP21" s="11"/>
      <c r="SYQ21" s="11"/>
      <c r="SYR21" s="11"/>
      <c r="SYS21" s="11"/>
      <c r="SYT21" s="11"/>
      <c r="SYU21" s="11"/>
      <c r="SYV21" s="11"/>
      <c r="SYW21" s="11"/>
      <c r="SYX21" s="11"/>
      <c r="SYY21" s="11"/>
      <c r="SYZ21" s="11"/>
      <c r="SZA21" s="11"/>
      <c r="SZB21" s="11"/>
      <c r="SZC21" s="11"/>
      <c r="SZD21" s="11"/>
      <c r="SZE21" s="11"/>
      <c r="SZF21" s="11"/>
      <c r="SZG21" s="11"/>
      <c r="SZH21" s="11"/>
      <c r="SZI21" s="11"/>
      <c r="SZJ21" s="11"/>
      <c r="SZK21" s="11"/>
      <c r="SZL21" s="11"/>
      <c r="SZM21" s="11"/>
      <c r="SZN21" s="11"/>
      <c r="SZO21" s="11"/>
      <c r="SZP21" s="11"/>
      <c r="SZQ21" s="11"/>
      <c r="SZR21" s="11"/>
      <c r="SZS21" s="11"/>
      <c r="SZT21" s="11"/>
      <c r="SZU21" s="11"/>
      <c r="SZV21" s="11"/>
      <c r="SZW21" s="11"/>
      <c r="SZX21" s="11"/>
      <c r="SZY21" s="11"/>
      <c r="SZZ21" s="11"/>
      <c r="TAA21" s="11"/>
      <c r="TAB21" s="11"/>
      <c r="TAC21" s="11"/>
      <c r="TAD21" s="11"/>
      <c r="TAE21" s="11"/>
      <c r="TAF21" s="11"/>
      <c r="TAG21" s="11"/>
      <c r="TAH21" s="11"/>
      <c r="TAI21" s="11"/>
      <c r="TAJ21" s="11"/>
      <c r="TAK21" s="11"/>
      <c r="TAL21" s="11"/>
      <c r="TAM21" s="11"/>
      <c r="TAN21" s="11"/>
      <c r="TAO21" s="11"/>
      <c r="TAP21" s="11"/>
      <c r="TAQ21" s="11"/>
      <c r="TAR21" s="11"/>
      <c r="TAS21" s="11"/>
      <c r="TAT21" s="11"/>
      <c r="TAU21" s="11"/>
      <c r="TAV21" s="11"/>
      <c r="TAW21" s="11"/>
      <c r="TAX21" s="11"/>
      <c r="TAY21" s="11"/>
      <c r="TAZ21" s="11"/>
      <c r="TBA21" s="11"/>
      <c r="TBB21" s="11"/>
      <c r="TBC21" s="11"/>
      <c r="TBD21" s="11"/>
      <c r="TBE21" s="11"/>
      <c r="TBF21" s="11"/>
      <c r="TBG21" s="11"/>
      <c r="TBH21" s="11"/>
      <c r="TBI21" s="11"/>
      <c r="TBJ21" s="11"/>
      <c r="TBK21" s="11"/>
      <c r="TBL21" s="11"/>
      <c r="TBM21" s="11"/>
      <c r="TBN21" s="11"/>
      <c r="TBO21" s="11"/>
      <c r="TBP21" s="11"/>
      <c r="TBQ21" s="11"/>
      <c r="TBR21" s="11"/>
      <c r="TBS21" s="11"/>
      <c r="TBT21" s="11"/>
      <c r="TBU21" s="11"/>
      <c r="TBV21" s="11"/>
      <c r="TBW21" s="11"/>
      <c r="TBX21" s="11"/>
      <c r="TBY21" s="11"/>
      <c r="TBZ21" s="11"/>
      <c r="TCA21" s="11"/>
      <c r="TCB21" s="11"/>
      <c r="TCC21" s="11"/>
      <c r="TCD21" s="11"/>
      <c r="TCE21" s="11"/>
      <c r="TCF21" s="11"/>
      <c r="TCG21" s="11"/>
      <c r="TCH21" s="11"/>
      <c r="TCI21" s="11"/>
      <c r="TCJ21" s="11"/>
      <c r="TCK21" s="11"/>
      <c r="TCL21" s="11"/>
      <c r="TCM21" s="11"/>
      <c r="TCN21" s="11"/>
      <c r="TCO21" s="11"/>
      <c r="TCP21" s="11"/>
      <c r="TCQ21" s="11"/>
      <c r="TCR21" s="11"/>
      <c r="TCS21" s="11"/>
      <c r="TCT21" s="11"/>
      <c r="TCU21" s="11"/>
      <c r="TCV21" s="11"/>
      <c r="TCW21" s="11"/>
      <c r="TCX21" s="11"/>
      <c r="TCY21" s="11"/>
      <c r="TCZ21" s="11"/>
      <c r="TDA21" s="11"/>
      <c r="TDB21" s="11"/>
      <c r="TDC21" s="11"/>
      <c r="TDD21" s="11"/>
      <c r="TDE21" s="11"/>
      <c r="TDF21" s="11"/>
      <c r="TDG21" s="11"/>
      <c r="TDH21" s="11"/>
      <c r="TDI21" s="11"/>
      <c r="TDJ21" s="11"/>
      <c r="TDK21" s="11"/>
      <c r="TDL21" s="11"/>
      <c r="TDM21" s="11"/>
      <c r="TDN21" s="11"/>
      <c r="TDO21" s="11"/>
      <c r="TDP21" s="11"/>
      <c r="TDQ21" s="11"/>
      <c r="TDR21" s="11"/>
      <c r="TDS21" s="11"/>
      <c r="TDT21" s="11"/>
      <c r="TDU21" s="11"/>
      <c r="TDV21" s="11"/>
      <c r="TDW21" s="11"/>
      <c r="TDX21" s="11"/>
      <c r="TDY21" s="11"/>
      <c r="TDZ21" s="11"/>
      <c r="TEA21" s="11"/>
      <c r="TEB21" s="11"/>
      <c r="TEC21" s="11"/>
      <c r="TED21" s="11"/>
      <c r="TEE21" s="11"/>
      <c r="TEF21" s="11"/>
      <c r="TEG21" s="11"/>
      <c r="TEH21" s="11"/>
      <c r="TEI21" s="11"/>
      <c r="TEJ21" s="11"/>
      <c r="TEK21" s="11"/>
      <c r="TEL21" s="11"/>
      <c r="TEM21" s="11"/>
      <c r="TEN21" s="11"/>
      <c r="TEO21" s="11"/>
      <c r="TEP21" s="11"/>
      <c r="TEQ21" s="11"/>
      <c r="TER21" s="11"/>
      <c r="TES21" s="11"/>
      <c r="TET21" s="11"/>
      <c r="TEU21" s="11"/>
      <c r="TEV21" s="11"/>
      <c r="TEW21" s="11"/>
      <c r="TEX21" s="11"/>
      <c r="TEY21" s="11"/>
      <c r="TEZ21" s="11"/>
      <c r="TFA21" s="11"/>
      <c r="TFB21" s="11"/>
      <c r="TFC21" s="11"/>
      <c r="TFD21" s="11"/>
      <c r="TFE21" s="11"/>
      <c r="TFF21" s="11"/>
      <c r="TFG21" s="11"/>
      <c r="TFH21" s="11"/>
      <c r="TFI21" s="11"/>
      <c r="TFJ21" s="11"/>
      <c r="TFK21" s="11"/>
      <c r="TFL21" s="11"/>
      <c r="TFM21" s="11"/>
      <c r="TFN21" s="11"/>
      <c r="TFO21" s="11"/>
      <c r="TFP21" s="11"/>
      <c r="TFQ21" s="11"/>
      <c r="TFR21" s="11"/>
      <c r="TFS21" s="11"/>
      <c r="TFT21" s="11"/>
      <c r="TFU21" s="11"/>
      <c r="TFV21" s="11"/>
      <c r="TFW21" s="11"/>
      <c r="TFX21" s="11"/>
      <c r="TFY21" s="11"/>
      <c r="TFZ21" s="11"/>
      <c r="TGA21" s="11"/>
      <c r="TGB21" s="11"/>
      <c r="TGC21" s="11"/>
      <c r="TGD21" s="11"/>
      <c r="TGE21" s="11"/>
      <c r="TGF21" s="11"/>
      <c r="TGG21" s="11"/>
      <c r="TGH21" s="11"/>
      <c r="TGI21" s="11"/>
      <c r="TGJ21" s="11"/>
      <c r="TGK21" s="11"/>
      <c r="TGL21" s="11"/>
      <c r="TGM21" s="11"/>
      <c r="TGN21" s="11"/>
      <c r="TGO21" s="11"/>
      <c r="TGP21" s="11"/>
      <c r="TGQ21" s="11"/>
      <c r="TGR21" s="11"/>
      <c r="TGS21" s="11"/>
      <c r="TGT21" s="11"/>
      <c r="TGU21" s="11"/>
      <c r="TGV21" s="11"/>
      <c r="TGW21" s="11"/>
      <c r="TGX21" s="11"/>
      <c r="TGY21" s="11"/>
      <c r="TGZ21" s="11"/>
      <c r="THA21" s="11"/>
      <c r="THB21" s="11"/>
      <c r="THC21" s="11"/>
      <c r="THD21" s="11"/>
      <c r="THE21" s="11"/>
      <c r="THF21" s="11"/>
      <c r="THG21" s="11"/>
      <c r="THH21" s="11"/>
      <c r="THI21" s="11"/>
      <c r="THJ21" s="11"/>
      <c r="THK21" s="11"/>
      <c r="THL21" s="11"/>
      <c r="THM21" s="11"/>
      <c r="THN21" s="11"/>
      <c r="THO21" s="11"/>
      <c r="THP21" s="11"/>
      <c r="THQ21" s="11"/>
      <c r="THR21" s="11"/>
      <c r="THS21" s="11"/>
      <c r="THT21" s="11"/>
      <c r="THU21" s="11"/>
      <c r="THV21" s="11"/>
      <c r="THW21" s="11"/>
      <c r="THX21" s="11"/>
      <c r="THY21" s="11"/>
      <c r="THZ21" s="11"/>
      <c r="TIA21" s="11"/>
      <c r="TIB21" s="11"/>
      <c r="TIC21" s="11"/>
      <c r="TID21" s="11"/>
      <c r="TIE21" s="11"/>
      <c r="TIF21" s="11"/>
      <c r="TIG21" s="11"/>
      <c r="TIH21" s="11"/>
      <c r="TII21" s="11"/>
      <c r="TIJ21" s="11"/>
      <c r="TIK21" s="11"/>
      <c r="TIL21" s="11"/>
      <c r="TIM21" s="11"/>
      <c r="TIN21" s="11"/>
      <c r="TIO21" s="11"/>
      <c r="TIP21" s="11"/>
      <c r="TIQ21" s="11"/>
      <c r="TIR21" s="11"/>
      <c r="TIS21" s="11"/>
      <c r="TIT21" s="11"/>
      <c r="TIU21" s="11"/>
      <c r="TIV21" s="11"/>
      <c r="TIW21" s="11"/>
      <c r="TIX21" s="11"/>
      <c r="TIY21" s="11"/>
      <c r="TIZ21" s="11"/>
      <c r="TJA21" s="11"/>
      <c r="TJB21" s="11"/>
      <c r="TJC21" s="11"/>
      <c r="TJD21" s="11"/>
      <c r="TJE21" s="11"/>
      <c r="TJF21" s="11"/>
      <c r="TJG21" s="11"/>
      <c r="TJH21" s="11"/>
      <c r="TJI21" s="11"/>
      <c r="TJJ21" s="11"/>
      <c r="TJK21" s="11"/>
      <c r="TJL21" s="11"/>
      <c r="TJM21" s="11"/>
      <c r="TJN21" s="11"/>
      <c r="TJO21" s="11"/>
      <c r="TJP21" s="11"/>
      <c r="TJQ21" s="11"/>
      <c r="TJR21" s="11"/>
      <c r="TJS21" s="11"/>
      <c r="TJT21" s="11"/>
      <c r="TJU21" s="11"/>
      <c r="TJV21" s="11"/>
      <c r="TJW21" s="11"/>
      <c r="TJX21" s="11"/>
      <c r="TJY21" s="11"/>
      <c r="TJZ21" s="11"/>
      <c r="TKA21" s="11"/>
      <c r="TKB21" s="11"/>
      <c r="TKC21" s="11"/>
      <c r="TKD21" s="11"/>
      <c r="TKE21" s="11"/>
      <c r="TKF21" s="11"/>
      <c r="TKG21" s="11"/>
      <c r="TKH21" s="11"/>
      <c r="TKI21" s="11"/>
      <c r="TKJ21" s="11"/>
      <c r="TKK21" s="11"/>
      <c r="TKL21" s="11"/>
      <c r="TKM21" s="11"/>
      <c r="TKN21" s="11"/>
      <c r="TKO21" s="11"/>
      <c r="TKP21" s="11"/>
      <c r="TKQ21" s="11"/>
      <c r="TKR21" s="11"/>
      <c r="TKS21" s="11"/>
      <c r="TKT21" s="11"/>
      <c r="TKU21" s="11"/>
      <c r="TKV21" s="11"/>
      <c r="TKW21" s="11"/>
      <c r="TKX21" s="11"/>
      <c r="TKY21" s="11"/>
      <c r="TKZ21" s="11"/>
      <c r="TLA21" s="11"/>
      <c r="TLB21" s="11"/>
      <c r="TLC21" s="11"/>
      <c r="TLD21" s="11"/>
      <c r="TLE21" s="11"/>
      <c r="TLF21" s="11"/>
      <c r="TLG21" s="11"/>
      <c r="TLH21" s="11"/>
      <c r="TLI21" s="11"/>
      <c r="TLJ21" s="11"/>
      <c r="TLK21" s="11"/>
      <c r="TLL21" s="11"/>
      <c r="TLM21" s="11"/>
      <c r="TLN21" s="11"/>
      <c r="TLO21" s="11"/>
      <c r="TLP21" s="11"/>
      <c r="TLQ21" s="11"/>
      <c r="TLR21" s="11"/>
      <c r="TLS21" s="11"/>
      <c r="TLT21" s="11"/>
      <c r="TLU21" s="11"/>
      <c r="TLV21" s="11"/>
      <c r="TLW21" s="11"/>
      <c r="TLX21" s="11"/>
      <c r="TLY21" s="11"/>
      <c r="TLZ21" s="11"/>
      <c r="TMA21" s="11"/>
      <c r="TMB21" s="11"/>
      <c r="TMC21" s="11"/>
      <c r="TMD21" s="11"/>
      <c r="TME21" s="11"/>
      <c r="TMF21" s="11"/>
      <c r="TMG21" s="11"/>
      <c r="TMH21" s="11"/>
      <c r="TMI21" s="11"/>
      <c r="TMJ21" s="11"/>
      <c r="TMK21" s="11"/>
      <c r="TML21" s="11"/>
      <c r="TMM21" s="11"/>
      <c r="TMN21" s="11"/>
      <c r="TMO21" s="11"/>
      <c r="TMP21" s="11"/>
      <c r="TMQ21" s="11"/>
      <c r="TMR21" s="11"/>
      <c r="TMS21" s="11"/>
      <c r="TMT21" s="11"/>
      <c r="TMU21" s="11"/>
      <c r="TMV21" s="11"/>
      <c r="TMW21" s="11"/>
      <c r="TMX21" s="11"/>
      <c r="TMY21" s="11"/>
      <c r="TMZ21" s="11"/>
      <c r="TNA21" s="11"/>
      <c r="TNB21" s="11"/>
      <c r="TNC21" s="11"/>
      <c r="TND21" s="11"/>
      <c r="TNE21" s="11"/>
      <c r="TNF21" s="11"/>
      <c r="TNG21" s="11"/>
      <c r="TNH21" s="11"/>
      <c r="TNI21" s="11"/>
      <c r="TNJ21" s="11"/>
      <c r="TNK21" s="11"/>
      <c r="TNL21" s="11"/>
      <c r="TNM21" s="11"/>
      <c r="TNN21" s="11"/>
      <c r="TNO21" s="11"/>
      <c r="TNP21" s="11"/>
      <c r="TNQ21" s="11"/>
      <c r="TNR21" s="11"/>
      <c r="TNS21" s="11"/>
      <c r="TNT21" s="11"/>
      <c r="TNU21" s="11"/>
      <c r="TNV21" s="11"/>
      <c r="TNW21" s="11"/>
      <c r="TNX21" s="11"/>
      <c r="TNY21" s="11"/>
      <c r="TNZ21" s="11"/>
      <c r="TOA21" s="11"/>
      <c r="TOB21" s="11"/>
      <c r="TOC21" s="11"/>
      <c r="TOD21" s="11"/>
      <c r="TOE21" s="11"/>
      <c r="TOF21" s="11"/>
      <c r="TOG21" s="11"/>
      <c r="TOH21" s="11"/>
      <c r="TOI21" s="11"/>
      <c r="TOJ21" s="11"/>
      <c r="TOK21" s="11"/>
      <c r="TOL21" s="11"/>
      <c r="TOM21" s="11"/>
      <c r="TON21" s="11"/>
      <c r="TOO21" s="11"/>
      <c r="TOP21" s="11"/>
      <c r="TOQ21" s="11"/>
      <c r="TOR21" s="11"/>
      <c r="TOS21" s="11"/>
      <c r="TOT21" s="11"/>
      <c r="TOU21" s="11"/>
      <c r="TOV21" s="11"/>
      <c r="TOW21" s="11"/>
      <c r="TOX21" s="11"/>
      <c r="TOY21" s="11"/>
      <c r="TOZ21" s="11"/>
      <c r="TPA21" s="11"/>
      <c r="TPB21" s="11"/>
      <c r="TPC21" s="11"/>
      <c r="TPD21" s="11"/>
      <c r="TPE21" s="11"/>
      <c r="TPF21" s="11"/>
      <c r="TPG21" s="11"/>
      <c r="TPH21" s="11"/>
      <c r="TPI21" s="11"/>
      <c r="TPJ21" s="11"/>
      <c r="TPK21" s="11"/>
      <c r="TPL21" s="11"/>
      <c r="TPM21" s="11"/>
      <c r="TPN21" s="11"/>
      <c r="TPO21" s="11"/>
      <c r="TPP21" s="11"/>
      <c r="TPQ21" s="11"/>
      <c r="TPR21" s="11"/>
      <c r="TPS21" s="11"/>
      <c r="TPT21" s="11"/>
      <c r="TPU21" s="11"/>
      <c r="TPV21" s="11"/>
      <c r="TPW21" s="11"/>
      <c r="TPX21" s="11"/>
      <c r="TPY21" s="11"/>
      <c r="TPZ21" s="11"/>
      <c r="TQA21" s="11"/>
      <c r="TQB21" s="11"/>
      <c r="TQC21" s="11"/>
      <c r="TQD21" s="11"/>
      <c r="TQE21" s="11"/>
      <c r="TQF21" s="11"/>
      <c r="TQG21" s="11"/>
      <c r="TQH21" s="11"/>
      <c r="TQI21" s="11"/>
      <c r="TQJ21" s="11"/>
      <c r="TQK21" s="11"/>
      <c r="TQL21" s="11"/>
      <c r="TQM21" s="11"/>
      <c r="TQN21" s="11"/>
      <c r="TQO21" s="11"/>
      <c r="TQP21" s="11"/>
      <c r="TQQ21" s="11"/>
      <c r="TQR21" s="11"/>
      <c r="TQS21" s="11"/>
      <c r="TQT21" s="11"/>
      <c r="TQU21" s="11"/>
      <c r="TQV21" s="11"/>
      <c r="TQW21" s="11"/>
      <c r="TQX21" s="11"/>
      <c r="TQY21" s="11"/>
      <c r="TQZ21" s="11"/>
      <c r="TRA21" s="11"/>
      <c r="TRB21" s="11"/>
      <c r="TRC21" s="11"/>
      <c r="TRD21" s="11"/>
      <c r="TRE21" s="11"/>
      <c r="TRF21" s="11"/>
      <c r="TRG21" s="11"/>
      <c r="TRH21" s="11"/>
      <c r="TRI21" s="11"/>
      <c r="TRJ21" s="11"/>
      <c r="TRK21" s="11"/>
      <c r="TRL21" s="11"/>
      <c r="TRM21" s="11"/>
      <c r="TRN21" s="11"/>
      <c r="TRO21" s="11"/>
      <c r="TRP21" s="11"/>
      <c r="TRQ21" s="11"/>
      <c r="TRR21" s="11"/>
      <c r="TRS21" s="11"/>
      <c r="TRT21" s="11"/>
      <c r="TRU21" s="11"/>
      <c r="TRV21" s="11"/>
      <c r="TRW21" s="11"/>
      <c r="TRX21" s="11"/>
      <c r="TRY21" s="11"/>
      <c r="TRZ21" s="11"/>
      <c r="TSA21" s="11"/>
      <c r="TSB21" s="11"/>
      <c r="TSC21" s="11"/>
      <c r="TSD21" s="11"/>
      <c r="TSE21" s="11"/>
      <c r="TSF21" s="11"/>
      <c r="TSG21" s="11"/>
      <c r="TSH21" s="11"/>
      <c r="TSI21" s="11"/>
      <c r="TSJ21" s="11"/>
      <c r="TSK21" s="11"/>
      <c r="TSL21" s="11"/>
      <c r="TSM21" s="11"/>
      <c r="TSN21" s="11"/>
      <c r="TSO21" s="11"/>
      <c r="TSP21" s="11"/>
      <c r="TSQ21" s="11"/>
      <c r="TSR21" s="11"/>
      <c r="TSS21" s="11"/>
      <c r="TST21" s="11"/>
      <c r="TSU21" s="11"/>
      <c r="TSV21" s="11"/>
      <c r="TSW21" s="11"/>
      <c r="TSX21" s="11"/>
      <c r="TSY21" s="11"/>
      <c r="TSZ21" s="11"/>
      <c r="TTA21" s="11"/>
      <c r="TTB21" s="11"/>
      <c r="TTC21" s="11"/>
      <c r="TTD21" s="11"/>
      <c r="TTE21" s="11"/>
      <c r="TTF21" s="11"/>
      <c r="TTG21" s="11"/>
      <c r="TTH21" s="11"/>
      <c r="TTI21" s="11"/>
      <c r="TTJ21" s="11"/>
      <c r="TTK21" s="11"/>
      <c r="TTL21" s="11"/>
      <c r="TTM21" s="11"/>
      <c r="TTN21" s="11"/>
      <c r="TTO21" s="11"/>
      <c r="TTP21" s="11"/>
      <c r="TTQ21" s="11"/>
      <c r="TTR21" s="11"/>
      <c r="TTS21" s="11"/>
      <c r="TTT21" s="11"/>
      <c r="TTU21" s="11"/>
      <c r="TTV21" s="11"/>
      <c r="TTW21" s="11"/>
      <c r="TTX21" s="11"/>
      <c r="TTY21" s="11"/>
      <c r="TTZ21" s="11"/>
      <c r="TUA21" s="11"/>
      <c r="TUB21" s="11"/>
      <c r="TUC21" s="11"/>
      <c r="TUD21" s="11"/>
      <c r="TUE21" s="11"/>
      <c r="TUF21" s="11"/>
      <c r="TUG21" s="11"/>
      <c r="TUH21" s="11"/>
      <c r="TUI21" s="11"/>
      <c r="TUJ21" s="11"/>
      <c r="TUK21" s="11"/>
      <c r="TUL21" s="11"/>
      <c r="TUM21" s="11"/>
      <c r="TUN21" s="11"/>
      <c r="TUO21" s="11"/>
      <c r="TUP21" s="11"/>
      <c r="TUQ21" s="11"/>
      <c r="TUR21" s="11"/>
      <c r="TUS21" s="11"/>
      <c r="TUT21" s="11"/>
      <c r="TUU21" s="11"/>
      <c r="TUV21" s="11"/>
      <c r="TUW21" s="11"/>
      <c r="TUX21" s="11"/>
      <c r="TUY21" s="11"/>
      <c r="TUZ21" s="11"/>
      <c r="TVA21" s="11"/>
      <c r="TVB21" s="11"/>
      <c r="TVC21" s="11"/>
      <c r="TVD21" s="11"/>
      <c r="TVE21" s="11"/>
      <c r="TVF21" s="11"/>
      <c r="TVG21" s="11"/>
      <c r="TVH21" s="11"/>
      <c r="TVI21" s="11"/>
      <c r="TVJ21" s="11"/>
      <c r="TVK21" s="11"/>
      <c r="TVL21" s="11"/>
      <c r="TVM21" s="11"/>
      <c r="TVN21" s="11"/>
      <c r="TVO21" s="11"/>
      <c r="TVP21" s="11"/>
      <c r="TVQ21" s="11"/>
      <c r="TVR21" s="11"/>
      <c r="TVS21" s="11"/>
      <c r="TVT21" s="11"/>
      <c r="TVU21" s="11"/>
      <c r="TVV21" s="11"/>
      <c r="TVW21" s="11"/>
      <c r="TVX21" s="11"/>
      <c r="TVY21" s="11"/>
      <c r="TVZ21" s="11"/>
      <c r="TWA21" s="11"/>
      <c r="TWB21" s="11"/>
      <c r="TWC21" s="11"/>
      <c r="TWD21" s="11"/>
      <c r="TWE21" s="11"/>
      <c r="TWF21" s="11"/>
      <c r="TWG21" s="11"/>
      <c r="TWH21" s="11"/>
      <c r="TWI21" s="11"/>
      <c r="TWJ21" s="11"/>
      <c r="TWK21" s="11"/>
      <c r="TWL21" s="11"/>
      <c r="TWM21" s="11"/>
      <c r="TWN21" s="11"/>
      <c r="TWO21" s="11"/>
      <c r="TWP21" s="11"/>
      <c r="TWQ21" s="11"/>
      <c r="TWR21" s="11"/>
      <c r="TWS21" s="11"/>
      <c r="TWT21" s="11"/>
      <c r="TWU21" s="11"/>
      <c r="TWV21" s="11"/>
      <c r="TWW21" s="11"/>
      <c r="TWX21" s="11"/>
      <c r="TWY21" s="11"/>
      <c r="TWZ21" s="11"/>
      <c r="TXA21" s="11"/>
      <c r="TXB21" s="11"/>
      <c r="TXC21" s="11"/>
      <c r="TXD21" s="11"/>
      <c r="TXE21" s="11"/>
      <c r="TXF21" s="11"/>
      <c r="TXG21" s="11"/>
      <c r="TXH21" s="11"/>
      <c r="TXI21" s="11"/>
      <c r="TXJ21" s="11"/>
      <c r="TXK21" s="11"/>
      <c r="TXL21" s="11"/>
      <c r="TXM21" s="11"/>
      <c r="TXN21" s="11"/>
      <c r="TXO21" s="11"/>
      <c r="TXP21" s="11"/>
      <c r="TXQ21" s="11"/>
      <c r="TXR21" s="11"/>
      <c r="TXS21" s="11"/>
      <c r="TXT21" s="11"/>
      <c r="TXU21" s="11"/>
      <c r="TXV21" s="11"/>
      <c r="TXW21" s="11"/>
      <c r="TXX21" s="11"/>
      <c r="TXY21" s="11"/>
      <c r="TXZ21" s="11"/>
      <c r="TYA21" s="11"/>
      <c r="TYB21" s="11"/>
      <c r="TYC21" s="11"/>
      <c r="TYD21" s="11"/>
      <c r="TYE21" s="11"/>
      <c r="TYF21" s="11"/>
      <c r="TYG21" s="11"/>
      <c r="TYH21" s="11"/>
      <c r="TYI21" s="11"/>
      <c r="TYJ21" s="11"/>
      <c r="TYK21" s="11"/>
      <c r="TYL21" s="11"/>
      <c r="TYM21" s="11"/>
      <c r="TYN21" s="11"/>
      <c r="TYO21" s="11"/>
      <c r="TYP21" s="11"/>
      <c r="TYQ21" s="11"/>
      <c r="TYR21" s="11"/>
      <c r="TYS21" s="11"/>
      <c r="TYT21" s="11"/>
      <c r="TYU21" s="11"/>
      <c r="TYV21" s="11"/>
      <c r="TYW21" s="11"/>
      <c r="TYX21" s="11"/>
      <c r="TYY21" s="11"/>
      <c r="TYZ21" s="11"/>
      <c r="TZA21" s="11"/>
      <c r="TZB21" s="11"/>
      <c r="TZC21" s="11"/>
      <c r="TZD21" s="11"/>
      <c r="TZE21" s="11"/>
      <c r="TZF21" s="11"/>
      <c r="TZG21" s="11"/>
      <c r="TZH21" s="11"/>
      <c r="TZI21" s="11"/>
      <c r="TZJ21" s="11"/>
      <c r="TZK21" s="11"/>
      <c r="TZL21" s="11"/>
      <c r="TZM21" s="11"/>
      <c r="TZN21" s="11"/>
      <c r="TZO21" s="11"/>
      <c r="TZP21" s="11"/>
      <c r="TZQ21" s="11"/>
      <c r="TZR21" s="11"/>
      <c r="TZS21" s="11"/>
      <c r="TZT21" s="11"/>
      <c r="TZU21" s="11"/>
      <c r="TZV21" s="11"/>
      <c r="TZW21" s="11"/>
      <c r="TZX21" s="11"/>
      <c r="TZY21" s="11"/>
      <c r="TZZ21" s="11"/>
      <c r="UAA21" s="11"/>
      <c r="UAB21" s="11"/>
      <c r="UAC21" s="11"/>
      <c r="UAD21" s="11"/>
      <c r="UAE21" s="11"/>
      <c r="UAF21" s="11"/>
      <c r="UAG21" s="11"/>
      <c r="UAH21" s="11"/>
      <c r="UAI21" s="11"/>
      <c r="UAJ21" s="11"/>
      <c r="UAK21" s="11"/>
      <c r="UAL21" s="11"/>
      <c r="UAM21" s="11"/>
      <c r="UAN21" s="11"/>
      <c r="UAO21" s="11"/>
      <c r="UAP21" s="11"/>
      <c r="UAQ21" s="11"/>
      <c r="UAR21" s="11"/>
      <c r="UAS21" s="11"/>
      <c r="UAT21" s="11"/>
      <c r="UAU21" s="11"/>
      <c r="UAV21" s="11"/>
      <c r="UAW21" s="11"/>
      <c r="UAX21" s="11"/>
      <c r="UAY21" s="11"/>
      <c r="UAZ21" s="11"/>
      <c r="UBA21" s="11"/>
      <c r="UBB21" s="11"/>
      <c r="UBC21" s="11"/>
      <c r="UBD21" s="11"/>
      <c r="UBE21" s="11"/>
      <c r="UBF21" s="11"/>
      <c r="UBG21" s="11"/>
      <c r="UBH21" s="11"/>
      <c r="UBI21" s="11"/>
      <c r="UBJ21" s="11"/>
      <c r="UBK21" s="11"/>
      <c r="UBL21" s="11"/>
      <c r="UBM21" s="11"/>
      <c r="UBN21" s="11"/>
      <c r="UBO21" s="11"/>
      <c r="UBP21" s="11"/>
      <c r="UBQ21" s="11"/>
      <c r="UBR21" s="11"/>
      <c r="UBS21" s="11"/>
      <c r="UBT21" s="11"/>
      <c r="UBU21" s="11"/>
      <c r="UBV21" s="11"/>
      <c r="UBW21" s="11"/>
      <c r="UBX21" s="11"/>
      <c r="UBY21" s="11"/>
      <c r="UBZ21" s="11"/>
      <c r="UCA21" s="11"/>
      <c r="UCB21" s="11"/>
      <c r="UCC21" s="11"/>
      <c r="UCD21" s="11"/>
      <c r="UCE21" s="11"/>
      <c r="UCF21" s="11"/>
      <c r="UCG21" s="11"/>
      <c r="UCH21" s="11"/>
      <c r="UCI21" s="11"/>
      <c r="UCJ21" s="11"/>
      <c r="UCK21" s="11"/>
      <c r="UCL21" s="11"/>
      <c r="UCM21" s="11"/>
      <c r="UCN21" s="11"/>
      <c r="UCO21" s="11"/>
      <c r="UCP21" s="11"/>
      <c r="UCQ21" s="11"/>
      <c r="UCR21" s="11"/>
      <c r="UCS21" s="11"/>
      <c r="UCT21" s="11"/>
      <c r="UCU21" s="11"/>
      <c r="UCV21" s="11"/>
      <c r="UCW21" s="11"/>
      <c r="UCX21" s="11"/>
      <c r="UCY21" s="11"/>
      <c r="UCZ21" s="11"/>
      <c r="UDA21" s="11"/>
      <c r="UDB21" s="11"/>
      <c r="UDC21" s="11"/>
      <c r="UDD21" s="11"/>
      <c r="UDE21" s="11"/>
      <c r="UDF21" s="11"/>
      <c r="UDG21" s="11"/>
      <c r="UDH21" s="11"/>
      <c r="UDI21" s="11"/>
      <c r="UDJ21" s="11"/>
      <c r="UDK21" s="11"/>
      <c r="UDL21" s="11"/>
      <c r="UDM21" s="11"/>
      <c r="UDN21" s="11"/>
      <c r="UDO21" s="11"/>
      <c r="UDP21" s="11"/>
      <c r="UDQ21" s="11"/>
      <c r="UDR21" s="11"/>
      <c r="UDS21" s="11"/>
      <c r="UDT21" s="11"/>
      <c r="UDU21" s="11"/>
      <c r="UDV21" s="11"/>
      <c r="UDW21" s="11"/>
      <c r="UDX21" s="11"/>
      <c r="UDY21" s="11"/>
      <c r="UDZ21" s="11"/>
      <c r="UEA21" s="11"/>
      <c r="UEB21" s="11"/>
      <c r="UEC21" s="11"/>
      <c r="UED21" s="11"/>
      <c r="UEE21" s="11"/>
      <c r="UEF21" s="11"/>
      <c r="UEG21" s="11"/>
      <c r="UEH21" s="11"/>
      <c r="UEI21" s="11"/>
      <c r="UEJ21" s="11"/>
      <c r="UEK21" s="11"/>
      <c r="UEL21" s="11"/>
      <c r="UEM21" s="11"/>
      <c r="UEN21" s="11"/>
      <c r="UEO21" s="11"/>
      <c r="UEP21" s="11"/>
      <c r="UEQ21" s="11"/>
      <c r="UER21" s="11"/>
      <c r="UES21" s="11"/>
      <c r="UET21" s="11"/>
      <c r="UEU21" s="11"/>
      <c r="UEV21" s="11"/>
      <c r="UEW21" s="11"/>
      <c r="UEX21" s="11"/>
      <c r="UEY21" s="11"/>
      <c r="UEZ21" s="11"/>
      <c r="UFA21" s="11"/>
      <c r="UFB21" s="11"/>
      <c r="UFC21" s="11"/>
      <c r="UFD21" s="11"/>
      <c r="UFE21" s="11"/>
      <c r="UFF21" s="11"/>
      <c r="UFG21" s="11"/>
      <c r="UFH21" s="11"/>
      <c r="UFI21" s="11"/>
      <c r="UFJ21" s="11"/>
      <c r="UFK21" s="11"/>
      <c r="UFL21" s="11"/>
      <c r="UFM21" s="11"/>
      <c r="UFN21" s="11"/>
      <c r="UFO21" s="11"/>
      <c r="UFP21" s="11"/>
      <c r="UFQ21" s="11"/>
      <c r="UFR21" s="11"/>
      <c r="UFS21" s="11"/>
      <c r="UFT21" s="11"/>
      <c r="UFU21" s="11"/>
      <c r="UFV21" s="11"/>
      <c r="UFW21" s="11"/>
      <c r="UFX21" s="11"/>
      <c r="UFY21" s="11"/>
      <c r="UFZ21" s="11"/>
      <c r="UGA21" s="11"/>
      <c r="UGB21" s="11"/>
      <c r="UGC21" s="11"/>
      <c r="UGD21" s="11"/>
      <c r="UGE21" s="11"/>
      <c r="UGF21" s="11"/>
      <c r="UGG21" s="11"/>
      <c r="UGH21" s="11"/>
      <c r="UGI21" s="11"/>
      <c r="UGJ21" s="11"/>
      <c r="UGK21" s="11"/>
      <c r="UGL21" s="11"/>
      <c r="UGM21" s="11"/>
      <c r="UGN21" s="11"/>
      <c r="UGO21" s="11"/>
      <c r="UGP21" s="11"/>
      <c r="UGQ21" s="11"/>
      <c r="UGR21" s="11"/>
      <c r="UGS21" s="11"/>
      <c r="UGT21" s="11"/>
      <c r="UGU21" s="11"/>
      <c r="UGV21" s="11"/>
      <c r="UGW21" s="11"/>
      <c r="UGX21" s="11"/>
      <c r="UGY21" s="11"/>
      <c r="UGZ21" s="11"/>
      <c r="UHA21" s="11"/>
      <c r="UHB21" s="11"/>
      <c r="UHC21" s="11"/>
      <c r="UHD21" s="11"/>
      <c r="UHE21" s="11"/>
      <c r="UHF21" s="11"/>
      <c r="UHG21" s="11"/>
      <c r="UHH21" s="11"/>
      <c r="UHI21" s="11"/>
      <c r="UHJ21" s="11"/>
      <c r="UHK21" s="11"/>
      <c r="UHL21" s="11"/>
      <c r="UHM21" s="11"/>
      <c r="UHN21" s="11"/>
      <c r="UHO21" s="11"/>
      <c r="UHP21" s="11"/>
      <c r="UHQ21" s="11"/>
      <c r="UHR21" s="11"/>
      <c r="UHS21" s="11"/>
      <c r="UHT21" s="11"/>
      <c r="UHU21" s="11"/>
      <c r="UHV21" s="11"/>
      <c r="UHW21" s="11"/>
      <c r="UHX21" s="11"/>
      <c r="UHY21" s="11"/>
      <c r="UHZ21" s="11"/>
      <c r="UIA21" s="11"/>
      <c r="UIB21" s="11"/>
      <c r="UIC21" s="11"/>
      <c r="UID21" s="11"/>
      <c r="UIE21" s="11"/>
      <c r="UIF21" s="11"/>
      <c r="UIG21" s="11"/>
      <c r="UIH21" s="11"/>
      <c r="UII21" s="11"/>
      <c r="UIJ21" s="11"/>
      <c r="UIK21" s="11"/>
      <c r="UIL21" s="11"/>
      <c r="UIM21" s="11"/>
      <c r="UIN21" s="11"/>
      <c r="UIO21" s="11"/>
      <c r="UIP21" s="11"/>
      <c r="UIQ21" s="11"/>
      <c r="UIR21" s="11"/>
      <c r="UIS21" s="11"/>
      <c r="UIT21" s="11"/>
      <c r="UIU21" s="11"/>
      <c r="UIV21" s="11"/>
      <c r="UIW21" s="11"/>
      <c r="UIX21" s="11"/>
      <c r="UIY21" s="11"/>
      <c r="UIZ21" s="11"/>
      <c r="UJA21" s="11"/>
      <c r="UJB21" s="11"/>
      <c r="UJC21" s="11"/>
      <c r="UJD21" s="11"/>
      <c r="UJE21" s="11"/>
      <c r="UJF21" s="11"/>
      <c r="UJG21" s="11"/>
      <c r="UJH21" s="11"/>
      <c r="UJI21" s="11"/>
      <c r="UJJ21" s="11"/>
      <c r="UJK21" s="11"/>
      <c r="UJL21" s="11"/>
      <c r="UJM21" s="11"/>
      <c r="UJN21" s="11"/>
      <c r="UJO21" s="11"/>
      <c r="UJP21" s="11"/>
      <c r="UJQ21" s="11"/>
      <c r="UJR21" s="11"/>
      <c r="UJS21" s="11"/>
      <c r="UJT21" s="11"/>
      <c r="UJU21" s="11"/>
      <c r="UJV21" s="11"/>
      <c r="UJW21" s="11"/>
      <c r="UJX21" s="11"/>
      <c r="UJY21" s="11"/>
      <c r="UJZ21" s="11"/>
      <c r="UKA21" s="11"/>
      <c r="UKB21" s="11"/>
      <c r="UKC21" s="11"/>
      <c r="UKD21" s="11"/>
      <c r="UKE21" s="11"/>
      <c r="UKF21" s="11"/>
      <c r="UKG21" s="11"/>
      <c r="UKH21" s="11"/>
      <c r="UKI21" s="11"/>
      <c r="UKJ21" s="11"/>
      <c r="UKK21" s="11"/>
      <c r="UKL21" s="11"/>
      <c r="UKM21" s="11"/>
      <c r="UKN21" s="11"/>
      <c r="UKO21" s="11"/>
      <c r="UKP21" s="11"/>
      <c r="UKQ21" s="11"/>
      <c r="UKR21" s="11"/>
      <c r="UKS21" s="11"/>
      <c r="UKT21" s="11"/>
      <c r="UKU21" s="11"/>
      <c r="UKV21" s="11"/>
      <c r="UKW21" s="11"/>
      <c r="UKX21" s="11"/>
      <c r="UKY21" s="11"/>
      <c r="UKZ21" s="11"/>
      <c r="ULA21" s="11"/>
      <c r="ULB21" s="11"/>
      <c r="ULC21" s="11"/>
      <c r="ULD21" s="11"/>
      <c r="ULE21" s="11"/>
      <c r="ULF21" s="11"/>
      <c r="ULG21" s="11"/>
      <c r="ULH21" s="11"/>
      <c r="ULI21" s="11"/>
      <c r="ULJ21" s="11"/>
      <c r="ULK21" s="11"/>
      <c r="ULL21" s="11"/>
      <c r="ULM21" s="11"/>
      <c r="ULN21" s="11"/>
      <c r="ULO21" s="11"/>
      <c r="ULP21" s="11"/>
      <c r="ULQ21" s="11"/>
      <c r="ULR21" s="11"/>
      <c r="ULS21" s="11"/>
      <c r="ULT21" s="11"/>
      <c r="ULU21" s="11"/>
      <c r="ULV21" s="11"/>
      <c r="ULW21" s="11"/>
      <c r="ULX21" s="11"/>
      <c r="ULY21" s="11"/>
      <c r="ULZ21" s="11"/>
      <c r="UMA21" s="11"/>
      <c r="UMB21" s="11"/>
      <c r="UMC21" s="11"/>
      <c r="UMD21" s="11"/>
      <c r="UME21" s="11"/>
      <c r="UMF21" s="11"/>
      <c r="UMG21" s="11"/>
      <c r="UMH21" s="11"/>
      <c r="UMI21" s="11"/>
      <c r="UMJ21" s="11"/>
      <c r="UMK21" s="11"/>
      <c r="UML21" s="11"/>
      <c r="UMM21" s="11"/>
      <c r="UMN21" s="11"/>
      <c r="UMO21" s="11"/>
      <c r="UMP21" s="11"/>
      <c r="UMQ21" s="11"/>
      <c r="UMR21" s="11"/>
      <c r="UMS21" s="11"/>
      <c r="UMT21" s="11"/>
      <c r="UMU21" s="11"/>
      <c r="UMV21" s="11"/>
      <c r="UMW21" s="11"/>
      <c r="UMX21" s="11"/>
      <c r="UMY21" s="11"/>
      <c r="UMZ21" s="11"/>
      <c r="UNA21" s="11"/>
      <c r="UNB21" s="11"/>
      <c r="UNC21" s="11"/>
      <c r="UND21" s="11"/>
      <c r="UNE21" s="11"/>
      <c r="UNF21" s="11"/>
      <c r="UNG21" s="11"/>
      <c r="UNH21" s="11"/>
      <c r="UNI21" s="11"/>
      <c r="UNJ21" s="11"/>
      <c r="UNK21" s="11"/>
      <c r="UNL21" s="11"/>
      <c r="UNM21" s="11"/>
      <c r="UNN21" s="11"/>
      <c r="UNO21" s="11"/>
      <c r="UNP21" s="11"/>
      <c r="UNQ21" s="11"/>
      <c r="UNR21" s="11"/>
      <c r="UNS21" s="11"/>
      <c r="UNT21" s="11"/>
      <c r="UNU21" s="11"/>
      <c r="UNV21" s="11"/>
      <c r="UNW21" s="11"/>
      <c r="UNX21" s="11"/>
      <c r="UNY21" s="11"/>
      <c r="UNZ21" s="11"/>
      <c r="UOA21" s="11"/>
      <c r="UOB21" s="11"/>
      <c r="UOC21" s="11"/>
      <c r="UOD21" s="11"/>
      <c r="UOE21" s="11"/>
      <c r="UOF21" s="11"/>
      <c r="UOG21" s="11"/>
      <c r="UOH21" s="11"/>
      <c r="UOI21" s="11"/>
      <c r="UOJ21" s="11"/>
      <c r="UOK21" s="11"/>
      <c r="UOL21" s="11"/>
      <c r="UOM21" s="11"/>
      <c r="UON21" s="11"/>
      <c r="UOO21" s="11"/>
      <c r="UOP21" s="11"/>
      <c r="UOQ21" s="11"/>
      <c r="UOR21" s="11"/>
      <c r="UOS21" s="11"/>
      <c r="UOT21" s="11"/>
      <c r="UOU21" s="11"/>
      <c r="UOV21" s="11"/>
      <c r="UOW21" s="11"/>
      <c r="UOX21" s="11"/>
      <c r="UOY21" s="11"/>
      <c r="UOZ21" s="11"/>
      <c r="UPA21" s="11"/>
      <c r="UPB21" s="11"/>
      <c r="UPC21" s="11"/>
      <c r="UPD21" s="11"/>
      <c r="UPE21" s="11"/>
      <c r="UPF21" s="11"/>
      <c r="UPG21" s="11"/>
      <c r="UPH21" s="11"/>
      <c r="UPI21" s="11"/>
      <c r="UPJ21" s="11"/>
      <c r="UPK21" s="11"/>
      <c r="UPL21" s="11"/>
      <c r="UPM21" s="11"/>
      <c r="UPN21" s="11"/>
      <c r="UPO21" s="11"/>
      <c r="UPP21" s="11"/>
      <c r="UPQ21" s="11"/>
      <c r="UPR21" s="11"/>
      <c r="UPS21" s="11"/>
      <c r="UPT21" s="11"/>
      <c r="UPU21" s="11"/>
      <c r="UPV21" s="11"/>
      <c r="UPW21" s="11"/>
      <c r="UPX21" s="11"/>
      <c r="UPY21" s="11"/>
      <c r="UPZ21" s="11"/>
      <c r="UQA21" s="11"/>
      <c r="UQB21" s="11"/>
      <c r="UQC21" s="11"/>
      <c r="UQD21" s="11"/>
      <c r="UQE21" s="11"/>
      <c r="UQF21" s="11"/>
      <c r="UQG21" s="11"/>
      <c r="UQH21" s="11"/>
      <c r="UQI21" s="11"/>
      <c r="UQJ21" s="11"/>
      <c r="UQK21" s="11"/>
      <c r="UQL21" s="11"/>
      <c r="UQM21" s="11"/>
      <c r="UQN21" s="11"/>
      <c r="UQO21" s="11"/>
      <c r="UQP21" s="11"/>
      <c r="UQQ21" s="11"/>
      <c r="UQR21" s="11"/>
      <c r="UQS21" s="11"/>
      <c r="UQT21" s="11"/>
      <c r="UQU21" s="11"/>
      <c r="UQV21" s="11"/>
      <c r="UQW21" s="11"/>
      <c r="UQX21" s="11"/>
      <c r="UQY21" s="11"/>
      <c r="UQZ21" s="11"/>
      <c r="URA21" s="11"/>
      <c r="URB21" s="11"/>
      <c r="URC21" s="11"/>
      <c r="URD21" s="11"/>
      <c r="URE21" s="11"/>
      <c r="URF21" s="11"/>
      <c r="URG21" s="11"/>
      <c r="URH21" s="11"/>
      <c r="URI21" s="11"/>
      <c r="URJ21" s="11"/>
      <c r="URK21" s="11"/>
      <c r="URL21" s="11"/>
      <c r="URM21" s="11"/>
      <c r="URN21" s="11"/>
      <c r="URO21" s="11"/>
      <c r="URP21" s="11"/>
      <c r="URQ21" s="11"/>
      <c r="URR21" s="11"/>
      <c r="URS21" s="11"/>
      <c r="URT21" s="11"/>
      <c r="URU21" s="11"/>
      <c r="URV21" s="11"/>
      <c r="URW21" s="11"/>
      <c r="URX21" s="11"/>
      <c r="URY21" s="11"/>
      <c r="URZ21" s="11"/>
      <c r="USA21" s="11"/>
      <c r="USB21" s="11"/>
      <c r="USC21" s="11"/>
      <c r="USD21" s="11"/>
      <c r="USE21" s="11"/>
      <c r="USF21" s="11"/>
      <c r="USG21" s="11"/>
      <c r="USH21" s="11"/>
      <c r="USI21" s="11"/>
      <c r="USJ21" s="11"/>
      <c r="USK21" s="11"/>
      <c r="USL21" s="11"/>
      <c r="USM21" s="11"/>
      <c r="USN21" s="11"/>
      <c r="USO21" s="11"/>
      <c r="USP21" s="11"/>
      <c r="USQ21" s="11"/>
      <c r="USR21" s="11"/>
      <c r="USS21" s="11"/>
      <c r="UST21" s="11"/>
      <c r="USU21" s="11"/>
      <c r="USV21" s="11"/>
      <c r="USW21" s="11"/>
      <c r="USX21" s="11"/>
      <c r="USY21" s="11"/>
      <c r="USZ21" s="11"/>
      <c r="UTA21" s="11"/>
      <c r="UTB21" s="11"/>
      <c r="UTC21" s="11"/>
      <c r="UTD21" s="11"/>
      <c r="UTE21" s="11"/>
      <c r="UTF21" s="11"/>
      <c r="UTG21" s="11"/>
      <c r="UTH21" s="11"/>
      <c r="UTI21" s="11"/>
      <c r="UTJ21" s="11"/>
      <c r="UTK21" s="11"/>
      <c r="UTL21" s="11"/>
      <c r="UTM21" s="11"/>
      <c r="UTN21" s="11"/>
      <c r="UTO21" s="11"/>
      <c r="UTP21" s="11"/>
      <c r="UTQ21" s="11"/>
      <c r="UTR21" s="11"/>
      <c r="UTS21" s="11"/>
      <c r="UTT21" s="11"/>
      <c r="UTU21" s="11"/>
      <c r="UTV21" s="11"/>
      <c r="UTW21" s="11"/>
      <c r="UTX21" s="11"/>
      <c r="UTY21" s="11"/>
      <c r="UTZ21" s="11"/>
      <c r="UUA21" s="11"/>
      <c r="UUB21" s="11"/>
      <c r="UUC21" s="11"/>
      <c r="UUD21" s="11"/>
      <c r="UUE21" s="11"/>
      <c r="UUF21" s="11"/>
      <c r="UUG21" s="11"/>
      <c r="UUH21" s="11"/>
      <c r="UUI21" s="11"/>
      <c r="UUJ21" s="11"/>
      <c r="UUK21" s="11"/>
      <c r="UUL21" s="11"/>
      <c r="UUM21" s="11"/>
      <c r="UUN21" s="11"/>
      <c r="UUO21" s="11"/>
      <c r="UUP21" s="11"/>
      <c r="UUQ21" s="11"/>
      <c r="UUR21" s="11"/>
      <c r="UUS21" s="11"/>
      <c r="UUT21" s="11"/>
      <c r="UUU21" s="11"/>
      <c r="UUV21" s="11"/>
      <c r="UUW21" s="11"/>
      <c r="UUX21" s="11"/>
      <c r="UUY21" s="11"/>
      <c r="UUZ21" s="11"/>
      <c r="UVA21" s="11"/>
      <c r="UVB21" s="11"/>
      <c r="UVC21" s="11"/>
      <c r="UVD21" s="11"/>
      <c r="UVE21" s="11"/>
      <c r="UVF21" s="11"/>
      <c r="UVG21" s="11"/>
      <c r="UVH21" s="11"/>
      <c r="UVI21" s="11"/>
      <c r="UVJ21" s="11"/>
      <c r="UVK21" s="11"/>
      <c r="UVL21" s="11"/>
      <c r="UVM21" s="11"/>
      <c r="UVN21" s="11"/>
      <c r="UVO21" s="11"/>
      <c r="UVP21" s="11"/>
      <c r="UVQ21" s="11"/>
      <c r="UVR21" s="11"/>
      <c r="UVS21" s="11"/>
      <c r="UVT21" s="11"/>
      <c r="UVU21" s="11"/>
      <c r="UVV21" s="11"/>
      <c r="UVW21" s="11"/>
      <c r="UVX21" s="11"/>
      <c r="UVY21" s="11"/>
      <c r="UVZ21" s="11"/>
      <c r="UWA21" s="11"/>
      <c r="UWB21" s="11"/>
      <c r="UWC21" s="11"/>
      <c r="UWD21" s="11"/>
      <c r="UWE21" s="11"/>
      <c r="UWF21" s="11"/>
      <c r="UWG21" s="11"/>
      <c r="UWH21" s="11"/>
      <c r="UWI21" s="11"/>
      <c r="UWJ21" s="11"/>
      <c r="UWK21" s="11"/>
      <c r="UWL21" s="11"/>
      <c r="UWM21" s="11"/>
      <c r="UWN21" s="11"/>
      <c r="UWO21" s="11"/>
      <c r="UWP21" s="11"/>
      <c r="UWQ21" s="11"/>
      <c r="UWR21" s="11"/>
      <c r="UWS21" s="11"/>
      <c r="UWT21" s="11"/>
      <c r="UWU21" s="11"/>
      <c r="UWV21" s="11"/>
      <c r="UWW21" s="11"/>
      <c r="UWX21" s="11"/>
      <c r="UWY21" s="11"/>
      <c r="UWZ21" s="11"/>
      <c r="UXA21" s="11"/>
      <c r="UXB21" s="11"/>
      <c r="UXC21" s="11"/>
      <c r="UXD21" s="11"/>
      <c r="UXE21" s="11"/>
      <c r="UXF21" s="11"/>
      <c r="UXG21" s="11"/>
      <c r="UXH21" s="11"/>
      <c r="UXI21" s="11"/>
      <c r="UXJ21" s="11"/>
      <c r="UXK21" s="11"/>
      <c r="UXL21" s="11"/>
      <c r="UXM21" s="11"/>
      <c r="UXN21" s="11"/>
      <c r="UXO21" s="11"/>
      <c r="UXP21" s="11"/>
      <c r="UXQ21" s="11"/>
      <c r="UXR21" s="11"/>
      <c r="UXS21" s="11"/>
      <c r="UXT21" s="11"/>
      <c r="UXU21" s="11"/>
      <c r="UXV21" s="11"/>
      <c r="UXW21" s="11"/>
      <c r="UXX21" s="11"/>
      <c r="UXY21" s="11"/>
      <c r="UXZ21" s="11"/>
      <c r="UYA21" s="11"/>
      <c r="UYB21" s="11"/>
      <c r="UYC21" s="11"/>
      <c r="UYD21" s="11"/>
      <c r="UYE21" s="11"/>
      <c r="UYF21" s="11"/>
      <c r="UYG21" s="11"/>
      <c r="UYH21" s="11"/>
      <c r="UYI21" s="11"/>
      <c r="UYJ21" s="11"/>
      <c r="UYK21" s="11"/>
      <c r="UYL21" s="11"/>
      <c r="UYM21" s="11"/>
      <c r="UYN21" s="11"/>
      <c r="UYO21" s="11"/>
      <c r="UYP21" s="11"/>
      <c r="UYQ21" s="11"/>
      <c r="UYR21" s="11"/>
      <c r="UYS21" s="11"/>
      <c r="UYT21" s="11"/>
      <c r="UYU21" s="11"/>
      <c r="UYV21" s="11"/>
      <c r="UYW21" s="11"/>
      <c r="UYX21" s="11"/>
      <c r="UYY21" s="11"/>
      <c r="UYZ21" s="11"/>
      <c r="UZA21" s="11"/>
      <c r="UZB21" s="11"/>
      <c r="UZC21" s="11"/>
      <c r="UZD21" s="11"/>
      <c r="UZE21" s="11"/>
      <c r="UZF21" s="11"/>
      <c r="UZG21" s="11"/>
      <c r="UZH21" s="11"/>
      <c r="UZI21" s="11"/>
      <c r="UZJ21" s="11"/>
      <c r="UZK21" s="11"/>
      <c r="UZL21" s="11"/>
      <c r="UZM21" s="11"/>
      <c r="UZN21" s="11"/>
      <c r="UZO21" s="11"/>
      <c r="UZP21" s="11"/>
      <c r="UZQ21" s="11"/>
      <c r="UZR21" s="11"/>
      <c r="UZS21" s="11"/>
      <c r="UZT21" s="11"/>
      <c r="UZU21" s="11"/>
      <c r="UZV21" s="11"/>
      <c r="UZW21" s="11"/>
      <c r="UZX21" s="11"/>
      <c r="UZY21" s="11"/>
      <c r="UZZ21" s="11"/>
      <c r="VAA21" s="11"/>
      <c r="VAB21" s="11"/>
      <c r="VAC21" s="11"/>
      <c r="VAD21" s="11"/>
      <c r="VAE21" s="11"/>
      <c r="VAF21" s="11"/>
      <c r="VAG21" s="11"/>
      <c r="VAH21" s="11"/>
      <c r="VAI21" s="11"/>
      <c r="VAJ21" s="11"/>
      <c r="VAK21" s="11"/>
      <c r="VAL21" s="11"/>
      <c r="VAM21" s="11"/>
      <c r="VAN21" s="11"/>
      <c r="VAO21" s="11"/>
      <c r="VAP21" s="11"/>
      <c r="VAQ21" s="11"/>
      <c r="VAR21" s="11"/>
      <c r="VAS21" s="11"/>
      <c r="VAT21" s="11"/>
      <c r="VAU21" s="11"/>
      <c r="VAV21" s="11"/>
      <c r="VAW21" s="11"/>
      <c r="VAX21" s="11"/>
      <c r="VAY21" s="11"/>
      <c r="VAZ21" s="11"/>
      <c r="VBA21" s="11"/>
      <c r="VBB21" s="11"/>
      <c r="VBC21" s="11"/>
      <c r="VBD21" s="11"/>
      <c r="VBE21" s="11"/>
      <c r="VBF21" s="11"/>
      <c r="VBG21" s="11"/>
      <c r="VBH21" s="11"/>
      <c r="VBI21" s="11"/>
      <c r="VBJ21" s="11"/>
      <c r="VBK21" s="11"/>
      <c r="VBL21" s="11"/>
      <c r="VBM21" s="11"/>
      <c r="VBN21" s="11"/>
      <c r="VBO21" s="11"/>
      <c r="VBP21" s="11"/>
      <c r="VBQ21" s="11"/>
      <c r="VBR21" s="11"/>
      <c r="VBS21" s="11"/>
      <c r="VBT21" s="11"/>
      <c r="VBU21" s="11"/>
      <c r="VBV21" s="11"/>
      <c r="VBW21" s="11"/>
      <c r="VBX21" s="11"/>
      <c r="VBY21" s="11"/>
      <c r="VBZ21" s="11"/>
      <c r="VCA21" s="11"/>
      <c r="VCB21" s="11"/>
      <c r="VCC21" s="11"/>
      <c r="VCD21" s="11"/>
      <c r="VCE21" s="11"/>
      <c r="VCF21" s="11"/>
      <c r="VCG21" s="11"/>
      <c r="VCH21" s="11"/>
      <c r="VCI21" s="11"/>
      <c r="VCJ21" s="11"/>
      <c r="VCK21" s="11"/>
      <c r="VCL21" s="11"/>
      <c r="VCM21" s="11"/>
      <c r="VCN21" s="11"/>
      <c r="VCO21" s="11"/>
      <c r="VCP21" s="11"/>
      <c r="VCQ21" s="11"/>
      <c r="VCR21" s="11"/>
      <c r="VCS21" s="11"/>
      <c r="VCT21" s="11"/>
      <c r="VCU21" s="11"/>
      <c r="VCV21" s="11"/>
      <c r="VCW21" s="11"/>
      <c r="VCX21" s="11"/>
      <c r="VCY21" s="11"/>
      <c r="VCZ21" s="11"/>
      <c r="VDA21" s="11"/>
      <c r="VDB21" s="11"/>
      <c r="VDC21" s="11"/>
      <c r="VDD21" s="11"/>
      <c r="VDE21" s="11"/>
      <c r="VDF21" s="11"/>
      <c r="VDG21" s="11"/>
      <c r="VDH21" s="11"/>
      <c r="VDI21" s="11"/>
      <c r="VDJ21" s="11"/>
      <c r="VDK21" s="11"/>
      <c r="VDL21" s="11"/>
      <c r="VDM21" s="11"/>
      <c r="VDN21" s="11"/>
      <c r="VDO21" s="11"/>
      <c r="VDP21" s="11"/>
      <c r="VDQ21" s="11"/>
      <c r="VDR21" s="11"/>
      <c r="VDS21" s="11"/>
      <c r="VDT21" s="11"/>
      <c r="VDU21" s="11"/>
      <c r="VDV21" s="11"/>
      <c r="VDW21" s="11"/>
      <c r="VDX21" s="11"/>
      <c r="VDY21" s="11"/>
      <c r="VDZ21" s="11"/>
      <c r="VEA21" s="11"/>
      <c r="VEB21" s="11"/>
      <c r="VEC21" s="11"/>
      <c r="VED21" s="11"/>
      <c r="VEE21" s="11"/>
      <c r="VEF21" s="11"/>
      <c r="VEG21" s="11"/>
      <c r="VEH21" s="11"/>
      <c r="VEI21" s="11"/>
      <c r="VEJ21" s="11"/>
      <c r="VEK21" s="11"/>
      <c r="VEL21" s="11"/>
      <c r="VEM21" s="11"/>
      <c r="VEN21" s="11"/>
      <c r="VEO21" s="11"/>
      <c r="VEP21" s="11"/>
      <c r="VEQ21" s="11"/>
      <c r="VER21" s="11"/>
      <c r="VES21" s="11"/>
      <c r="VET21" s="11"/>
      <c r="VEU21" s="11"/>
      <c r="VEV21" s="11"/>
      <c r="VEW21" s="11"/>
      <c r="VEX21" s="11"/>
      <c r="VEY21" s="11"/>
      <c r="VEZ21" s="11"/>
      <c r="VFA21" s="11"/>
      <c r="VFB21" s="11"/>
      <c r="VFC21" s="11"/>
      <c r="VFD21" s="11"/>
      <c r="VFE21" s="11"/>
      <c r="VFF21" s="11"/>
      <c r="VFG21" s="11"/>
      <c r="VFH21" s="11"/>
      <c r="VFI21" s="11"/>
      <c r="VFJ21" s="11"/>
      <c r="VFK21" s="11"/>
      <c r="VFL21" s="11"/>
      <c r="VFM21" s="11"/>
      <c r="VFN21" s="11"/>
      <c r="VFO21" s="11"/>
      <c r="VFP21" s="11"/>
      <c r="VFQ21" s="11"/>
      <c r="VFR21" s="11"/>
      <c r="VFS21" s="11"/>
      <c r="VFT21" s="11"/>
      <c r="VFU21" s="11"/>
      <c r="VFV21" s="11"/>
      <c r="VFW21" s="11"/>
      <c r="VFX21" s="11"/>
      <c r="VFY21" s="11"/>
      <c r="VFZ21" s="11"/>
      <c r="VGA21" s="11"/>
      <c r="VGB21" s="11"/>
      <c r="VGC21" s="11"/>
      <c r="VGD21" s="11"/>
      <c r="VGE21" s="11"/>
      <c r="VGF21" s="11"/>
      <c r="VGG21" s="11"/>
      <c r="VGH21" s="11"/>
      <c r="VGI21" s="11"/>
      <c r="VGJ21" s="11"/>
      <c r="VGK21" s="11"/>
      <c r="VGL21" s="11"/>
      <c r="VGM21" s="11"/>
      <c r="VGN21" s="11"/>
      <c r="VGO21" s="11"/>
      <c r="VGP21" s="11"/>
      <c r="VGQ21" s="11"/>
      <c r="VGR21" s="11"/>
      <c r="VGS21" s="11"/>
      <c r="VGT21" s="11"/>
      <c r="VGU21" s="11"/>
      <c r="VGV21" s="11"/>
      <c r="VGW21" s="11"/>
      <c r="VGX21" s="11"/>
      <c r="VGY21" s="11"/>
      <c r="VGZ21" s="11"/>
      <c r="VHA21" s="11"/>
      <c r="VHB21" s="11"/>
      <c r="VHC21" s="11"/>
      <c r="VHD21" s="11"/>
      <c r="VHE21" s="11"/>
      <c r="VHF21" s="11"/>
      <c r="VHG21" s="11"/>
      <c r="VHH21" s="11"/>
      <c r="VHI21" s="11"/>
      <c r="VHJ21" s="11"/>
      <c r="VHK21" s="11"/>
      <c r="VHL21" s="11"/>
      <c r="VHM21" s="11"/>
      <c r="VHN21" s="11"/>
      <c r="VHO21" s="11"/>
      <c r="VHP21" s="11"/>
      <c r="VHQ21" s="11"/>
      <c r="VHR21" s="11"/>
      <c r="VHS21" s="11"/>
      <c r="VHT21" s="11"/>
      <c r="VHU21" s="11"/>
      <c r="VHV21" s="11"/>
      <c r="VHW21" s="11"/>
      <c r="VHX21" s="11"/>
      <c r="VHY21" s="11"/>
      <c r="VHZ21" s="11"/>
      <c r="VIA21" s="11"/>
      <c r="VIB21" s="11"/>
      <c r="VIC21" s="11"/>
      <c r="VID21" s="11"/>
      <c r="VIE21" s="11"/>
      <c r="VIF21" s="11"/>
      <c r="VIG21" s="11"/>
      <c r="VIH21" s="11"/>
      <c r="VII21" s="11"/>
      <c r="VIJ21" s="11"/>
      <c r="VIK21" s="11"/>
      <c r="VIL21" s="11"/>
      <c r="VIM21" s="11"/>
      <c r="VIN21" s="11"/>
      <c r="VIO21" s="11"/>
      <c r="VIP21" s="11"/>
      <c r="VIQ21" s="11"/>
      <c r="VIR21" s="11"/>
      <c r="VIS21" s="11"/>
      <c r="VIT21" s="11"/>
      <c r="VIU21" s="11"/>
      <c r="VIV21" s="11"/>
      <c r="VIW21" s="11"/>
      <c r="VIX21" s="11"/>
      <c r="VIY21" s="11"/>
      <c r="VIZ21" s="11"/>
      <c r="VJA21" s="11"/>
      <c r="VJB21" s="11"/>
      <c r="VJC21" s="11"/>
      <c r="VJD21" s="11"/>
      <c r="VJE21" s="11"/>
      <c r="VJF21" s="11"/>
      <c r="VJG21" s="11"/>
      <c r="VJH21" s="11"/>
      <c r="VJI21" s="11"/>
      <c r="VJJ21" s="11"/>
      <c r="VJK21" s="11"/>
      <c r="VJL21" s="11"/>
      <c r="VJM21" s="11"/>
      <c r="VJN21" s="11"/>
      <c r="VJO21" s="11"/>
      <c r="VJP21" s="11"/>
      <c r="VJQ21" s="11"/>
      <c r="VJR21" s="11"/>
      <c r="VJS21" s="11"/>
      <c r="VJT21" s="11"/>
      <c r="VJU21" s="11"/>
      <c r="VJV21" s="11"/>
      <c r="VJW21" s="11"/>
      <c r="VJX21" s="11"/>
      <c r="VJY21" s="11"/>
      <c r="VJZ21" s="11"/>
      <c r="VKA21" s="11"/>
      <c r="VKB21" s="11"/>
      <c r="VKC21" s="11"/>
      <c r="VKD21" s="11"/>
      <c r="VKE21" s="11"/>
      <c r="VKF21" s="11"/>
      <c r="VKG21" s="11"/>
      <c r="VKH21" s="11"/>
      <c r="VKI21" s="11"/>
      <c r="VKJ21" s="11"/>
      <c r="VKK21" s="11"/>
      <c r="VKL21" s="11"/>
      <c r="VKM21" s="11"/>
      <c r="VKN21" s="11"/>
      <c r="VKO21" s="11"/>
      <c r="VKP21" s="11"/>
      <c r="VKQ21" s="11"/>
      <c r="VKR21" s="11"/>
      <c r="VKS21" s="11"/>
      <c r="VKT21" s="11"/>
      <c r="VKU21" s="11"/>
      <c r="VKV21" s="11"/>
      <c r="VKW21" s="11"/>
      <c r="VKX21" s="11"/>
      <c r="VKY21" s="11"/>
      <c r="VKZ21" s="11"/>
      <c r="VLA21" s="11"/>
      <c r="VLB21" s="11"/>
      <c r="VLC21" s="11"/>
      <c r="VLD21" s="11"/>
      <c r="VLE21" s="11"/>
      <c r="VLF21" s="11"/>
      <c r="VLG21" s="11"/>
      <c r="VLH21" s="11"/>
      <c r="VLI21" s="11"/>
      <c r="VLJ21" s="11"/>
      <c r="VLK21" s="11"/>
      <c r="VLL21" s="11"/>
      <c r="VLM21" s="11"/>
      <c r="VLN21" s="11"/>
      <c r="VLO21" s="11"/>
      <c r="VLP21" s="11"/>
      <c r="VLQ21" s="11"/>
      <c r="VLR21" s="11"/>
      <c r="VLS21" s="11"/>
      <c r="VLT21" s="11"/>
      <c r="VLU21" s="11"/>
      <c r="VLV21" s="11"/>
      <c r="VLW21" s="11"/>
      <c r="VLX21" s="11"/>
      <c r="VLY21" s="11"/>
      <c r="VLZ21" s="11"/>
      <c r="VMA21" s="11"/>
      <c r="VMB21" s="11"/>
      <c r="VMC21" s="11"/>
      <c r="VMD21" s="11"/>
      <c r="VME21" s="11"/>
      <c r="VMF21" s="11"/>
      <c r="VMG21" s="11"/>
      <c r="VMH21" s="11"/>
      <c r="VMI21" s="11"/>
      <c r="VMJ21" s="11"/>
      <c r="VMK21" s="11"/>
      <c r="VML21" s="11"/>
      <c r="VMM21" s="11"/>
      <c r="VMN21" s="11"/>
      <c r="VMO21" s="11"/>
      <c r="VMP21" s="11"/>
      <c r="VMQ21" s="11"/>
      <c r="VMR21" s="11"/>
      <c r="VMS21" s="11"/>
      <c r="VMT21" s="11"/>
      <c r="VMU21" s="11"/>
      <c r="VMV21" s="11"/>
      <c r="VMW21" s="11"/>
      <c r="VMX21" s="11"/>
      <c r="VMY21" s="11"/>
      <c r="VMZ21" s="11"/>
      <c r="VNA21" s="11"/>
      <c r="VNB21" s="11"/>
      <c r="VNC21" s="11"/>
      <c r="VND21" s="11"/>
      <c r="VNE21" s="11"/>
      <c r="VNF21" s="11"/>
      <c r="VNG21" s="11"/>
      <c r="VNH21" s="11"/>
      <c r="VNI21" s="11"/>
      <c r="VNJ21" s="11"/>
      <c r="VNK21" s="11"/>
      <c r="VNL21" s="11"/>
      <c r="VNM21" s="11"/>
      <c r="VNN21" s="11"/>
      <c r="VNO21" s="11"/>
      <c r="VNP21" s="11"/>
      <c r="VNQ21" s="11"/>
      <c r="VNR21" s="11"/>
      <c r="VNS21" s="11"/>
      <c r="VNT21" s="11"/>
      <c r="VNU21" s="11"/>
      <c r="VNV21" s="11"/>
      <c r="VNW21" s="11"/>
      <c r="VNX21" s="11"/>
      <c r="VNY21" s="11"/>
      <c r="VNZ21" s="11"/>
      <c r="VOA21" s="11"/>
      <c r="VOB21" s="11"/>
      <c r="VOC21" s="11"/>
      <c r="VOD21" s="11"/>
      <c r="VOE21" s="11"/>
      <c r="VOF21" s="11"/>
      <c r="VOG21" s="11"/>
      <c r="VOH21" s="11"/>
      <c r="VOI21" s="11"/>
      <c r="VOJ21" s="11"/>
      <c r="VOK21" s="11"/>
      <c r="VOL21" s="11"/>
      <c r="VOM21" s="11"/>
      <c r="VON21" s="11"/>
      <c r="VOO21" s="11"/>
      <c r="VOP21" s="11"/>
      <c r="VOQ21" s="11"/>
      <c r="VOR21" s="11"/>
      <c r="VOS21" s="11"/>
      <c r="VOT21" s="11"/>
      <c r="VOU21" s="11"/>
      <c r="VOV21" s="11"/>
      <c r="VOW21" s="11"/>
      <c r="VOX21" s="11"/>
      <c r="VOY21" s="11"/>
      <c r="VOZ21" s="11"/>
      <c r="VPA21" s="11"/>
      <c r="VPB21" s="11"/>
      <c r="VPC21" s="11"/>
      <c r="VPD21" s="11"/>
      <c r="VPE21" s="11"/>
      <c r="VPF21" s="11"/>
      <c r="VPG21" s="11"/>
      <c r="VPH21" s="11"/>
      <c r="VPI21" s="11"/>
      <c r="VPJ21" s="11"/>
      <c r="VPK21" s="11"/>
      <c r="VPL21" s="11"/>
      <c r="VPM21" s="11"/>
      <c r="VPN21" s="11"/>
      <c r="VPO21" s="11"/>
      <c r="VPP21" s="11"/>
      <c r="VPQ21" s="11"/>
      <c r="VPR21" s="11"/>
      <c r="VPS21" s="11"/>
      <c r="VPT21" s="11"/>
      <c r="VPU21" s="11"/>
      <c r="VPV21" s="11"/>
      <c r="VPW21" s="11"/>
      <c r="VPX21" s="11"/>
      <c r="VPY21" s="11"/>
      <c r="VPZ21" s="11"/>
      <c r="VQA21" s="11"/>
      <c r="VQB21" s="11"/>
      <c r="VQC21" s="11"/>
      <c r="VQD21" s="11"/>
      <c r="VQE21" s="11"/>
      <c r="VQF21" s="11"/>
      <c r="VQG21" s="11"/>
      <c r="VQH21" s="11"/>
      <c r="VQI21" s="11"/>
      <c r="VQJ21" s="11"/>
      <c r="VQK21" s="11"/>
      <c r="VQL21" s="11"/>
      <c r="VQM21" s="11"/>
      <c r="VQN21" s="11"/>
      <c r="VQO21" s="11"/>
      <c r="VQP21" s="11"/>
      <c r="VQQ21" s="11"/>
      <c r="VQR21" s="11"/>
      <c r="VQS21" s="11"/>
      <c r="VQT21" s="11"/>
      <c r="VQU21" s="11"/>
      <c r="VQV21" s="11"/>
      <c r="VQW21" s="11"/>
      <c r="VQX21" s="11"/>
      <c r="VQY21" s="11"/>
      <c r="VQZ21" s="11"/>
      <c r="VRA21" s="11"/>
      <c r="VRB21" s="11"/>
      <c r="VRC21" s="11"/>
      <c r="VRD21" s="11"/>
      <c r="VRE21" s="11"/>
      <c r="VRF21" s="11"/>
      <c r="VRG21" s="11"/>
      <c r="VRH21" s="11"/>
      <c r="VRI21" s="11"/>
      <c r="VRJ21" s="11"/>
      <c r="VRK21" s="11"/>
      <c r="VRL21" s="11"/>
      <c r="VRM21" s="11"/>
      <c r="VRN21" s="11"/>
      <c r="VRO21" s="11"/>
      <c r="VRP21" s="11"/>
      <c r="VRQ21" s="11"/>
      <c r="VRR21" s="11"/>
      <c r="VRS21" s="11"/>
      <c r="VRT21" s="11"/>
      <c r="VRU21" s="11"/>
      <c r="VRV21" s="11"/>
      <c r="VRW21" s="11"/>
      <c r="VRX21" s="11"/>
      <c r="VRY21" s="11"/>
      <c r="VRZ21" s="11"/>
      <c r="VSA21" s="11"/>
      <c r="VSB21" s="11"/>
      <c r="VSC21" s="11"/>
      <c r="VSD21" s="11"/>
      <c r="VSE21" s="11"/>
      <c r="VSF21" s="11"/>
      <c r="VSG21" s="11"/>
      <c r="VSH21" s="11"/>
      <c r="VSI21" s="11"/>
      <c r="VSJ21" s="11"/>
      <c r="VSK21" s="11"/>
      <c r="VSL21" s="11"/>
      <c r="VSM21" s="11"/>
      <c r="VSN21" s="11"/>
      <c r="VSO21" s="11"/>
      <c r="VSP21" s="11"/>
      <c r="VSQ21" s="11"/>
      <c r="VSR21" s="11"/>
      <c r="VSS21" s="11"/>
      <c r="VST21" s="11"/>
      <c r="VSU21" s="11"/>
      <c r="VSV21" s="11"/>
      <c r="VSW21" s="11"/>
      <c r="VSX21" s="11"/>
      <c r="VSY21" s="11"/>
      <c r="VSZ21" s="11"/>
      <c r="VTA21" s="11"/>
      <c r="VTB21" s="11"/>
      <c r="VTC21" s="11"/>
      <c r="VTD21" s="11"/>
      <c r="VTE21" s="11"/>
      <c r="VTF21" s="11"/>
      <c r="VTG21" s="11"/>
      <c r="VTH21" s="11"/>
      <c r="VTI21" s="11"/>
      <c r="VTJ21" s="11"/>
      <c r="VTK21" s="11"/>
      <c r="VTL21" s="11"/>
      <c r="VTM21" s="11"/>
      <c r="VTN21" s="11"/>
      <c r="VTO21" s="11"/>
      <c r="VTP21" s="11"/>
      <c r="VTQ21" s="11"/>
      <c r="VTR21" s="11"/>
      <c r="VTS21" s="11"/>
      <c r="VTT21" s="11"/>
      <c r="VTU21" s="11"/>
      <c r="VTV21" s="11"/>
      <c r="VTW21" s="11"/>
      <c r="VTX21" s="11"/>
      <c r="VTY21" s="11"/>
      <c r="VTZ21" s="11"/>
      <c r="VUA21" s="11"/>
      <c r="VUB21" s="11"/>
      <c r="VUC21" s="11"/>
      <c r="VUD21" s="11"/>
      <c r="VUE21" s="11"/>
      <c r="VUF21" s="11"/>
      <c r="VUG21" s="11"/>
      <c r="VUH21" s="11"/>
      <c r="VUI21" s="11"/>
      <c r="VUJ21" s="11"/>
      <c r="VUK21" s="11"/>
      <c r="VUL21" s="11"/>
      <c r="VUM21" s="11"/>
      <c r="VUN21" s="11"/>
      <c r="VUO21" s="11"/>
      <c r="VUP21" s="11"/>
      <c r="VUQ21" s="11"/>
      <c r="VUR21" s="11"/>
      <c r="VUS21" s="11"/>
      <c r="VUT21" s="11"/>
      <c r="VUU21" s="11"/>
      <c r="VUV21" s="11"/>
      <c r="VUW21" s="11"/>
      <c r="VUX21" s="11"/>
      <c r="VUY21" s="11"/>
      <c r="VUZ21" s="11"/>
      <c r="VVA21" s="11"/>
      <c r="VVB21" s="11"/>
      <c r="VVC21" s="11"/>
      <c r="VVD21" s="11"/>
      <c r="VVE21" s="11"/>
      <c r="VVF21" s="11"/>
      <c r="VVG21" s="11"/>
      <c r="VVH21" s="11"/>
      <c r="VVI21" s="11"/>
      <c r="VVJ21" s="11"/>
      <c r="VVK21" s="11"/>
      <c r="VVL21" s="11"/>
      <c r="VVM21" s="11"/>
      <c r="VVN21" s="11"/>
      <c r="VVO21" s="11"/>
      <c r="VVP21" s="11"/>
      <c r="VVQ21" s="11"/>
      <c r="VVR21" s="11"/>
      <c r="VVS21" s="11"/>
      <c r="VVT21" s="11"/>
      <c r="VVU21" s="11"/>
      <c r="VVV21" s="11"/>
      <c r="VVW21" s="11"/>
      <c r="VVX21" s="11"/>
      <c r="VVY21" s="11"/>
      <c r="VVZ21" s="11"/>
      <c r="VWA21" s="11"/>
      <c r="VWB21" s="11"/>
      <c r="VWC21" s="11"/>
      <c r="VWD21" s="11"/>
      <c r="VWE21" s="11"/>
      <c r="VWF21" s="11"/>
      <c r="VWG21" s="11"/>
      <c r="VWH21" s="11"/>
      <c r="VWI21" s="11"/>
      <c r="VWJ21" s="11"/>
      <c r="VWK21" s="11"/>
      <c r="VWL21" s="11"/>
      <c r="VWM21" s="11"/>
      <c r="VWN21" s="11"/>
      <c r="VWO21" s="11"/>
      <c r="VWP21" s="11"/>
      <c r="VWQ21" s="11"/>
      <c r="VWR21" s="11"/>
      <c r="VWS21" s="11"/>
      <c r="VWT21" s="11"/>
      <c r="VWU21" s="11"/>
      <c r="VWV21" s="11"/>
      <c r="VWW21" s="11"/>
      <c r="VWX21" s="11"/>
      <c r="VWY21" s="11"/>
      <c r="VWZ21" s="11"/>
      <c r="VXA21" s="11"/>
      <c r="VXB21" s="11"/>
      <c r="VXC21" s="11"/>
      <c r="VXD21" s="11"/>
      <c r="VXE21" s="11"/>
      <c r="VXF21" s="11"/>
      <c r="VXG21" s="11"/>
      <c r="VXH21" s="11"/>
      <c r="VXI21" s="11"/>
      <c r="VXJ21" s="11"/>
      <c r="VXK21" s="11"/>
      <c r="VXL21" s="11"/>
      <c r="VXM21" s="11"/>
      <c r="VXN21" s="11"/>
      <c r="VXO21" s="11"/>
      <c r="VXP21" s="11"/>
      <c r="VXQ21" s="11"/>
      <c r="VXR21" s="11"/>
      <c r="VXS21" s="11"/>
      <c r="VXT21" s="11"/>
      <c r="VXU21" s="11"/>
      <c r="VXV21" s="11"/>
      <c r="VXW21" s="11"/>
      <c r="VXX21" s="11"/>
      <c r="VXY21" s="11"/>
      <c r="VXZ21" s="11"/>
      <c r="VYA21" s="11"/>
      <c r="VYB21" s="11"/>
      <c r="VYC21" s="11"/>
      <c r="VYD21" s="11"/>
      <c r="VYE21" s="11"/>
      <c r="VYF21" s="11"/>
      <c r="VYG21" s="11"/>
      <c r="VYH21" s="11"/>
      <c r="VYI21" s="11"/>
      <c r="VYJ21" s="11"/>
      <c r="VYK21" s="11"/>
      <c r="VYL21" s="11"/>
      <c r="VYM21" s="11"/>
      <c r="VYN21" s="11"/>
      <c r="VYO21" s="11"/>
      <c r="VYP21" s="11"/>
      <c r="VYQ21" s="11"/>
      <c r="VYR21" s="11"/>
      <c r="VYS21" s="11"/>
      <c r="VYT21" s="11"/>
      <c r="VYU21" s="11"/>
      <c r="VYV21" s="11"/>
      <c r="VYW21" s="11"/>
      <c r="VYX21" s="11"/>
      <c r="VYY21" s="11"/>
      <c r="VYZ21" s="11"/>
      <c r="VZA21" s="11"/>
      <c r="VZB21" s="11"/>
      <c r="VZC21" s="11"/>
      <c r="VZD21" s="11"/>
      <c r="VZE21" s="11"/>
      <c r="VZF21" s="11"/>
      <c r="VZG21" s="11"/>
      <c r="VZH21" s="11"/>
      <c r="VZI21" s="11"/>
      <c r="VZJ21" s="11"/>
      <c r="VZK21" s="11"/>
      <c r="VZL21" s="11"/>
      <c r="VZM21" s="11"/>
      <c r="VZN21" s="11"/>
      <c r="VZO21" s="11"/>
      <c r="VZP21" s="11"/>
      <c r="VZQ21" s="11"/>
      <c r="VZR21" s="11"/>
      <c r="VZS21" s="11"/>
      <c r="VZT21" s="11"/>
      <c r="VZU21" s="11"/>
      <c r="VZV21" s="11"/>
      <c r="VZW21" s="11"/>
      <c r="VZX21" s="11"/>
      <c r="VZY21" s="11"/>
      <c r="VZZ21" s="11"/>
      <c r="WAA21" s="11"/>
      <c r="WAB21" s="11"/>
      <c r="WAC21" s="11"/>
      <c r="WAD21" s="11"/>
      <c r="WAE21" s="11"/>
      <c r="WAF21" s="11"/>
      <c r="WAG21" s="11"/>
      <c r="WAH21" s="11"/>
      <c r="WAI21" s="11"/>
      <c r="WAJ21" s="11"/>
      <c r="WAK21" s="11"/>
      <c r="WAL21" s="11"/>
      <c r="WAM21" s="11"/>
      <c r="WAN21" s="11"/>
      <c r="WAO21" s="11"/>
      <c r="WAP21" s="11"/>
      <c r="WAQ21" s="11"/>
      <c r="WAR21" s="11"/>
      <c r="WAS21" s="11"/>
      <c r="WAT21" s="11"/>
      <c r="WAU21" s="11"/>
      <c r="WAV21" s="11"/>
      <c r="WAW21" s="11"/>
      <c r="WAX21" s="11"/>
      <c r="WAY21" s="11"/>
      <c r="WAZ21" s="11"/>
      <c r="WBA21" s="11"/>
      <c r="WBB21" s="11"/>
      <c r="WBC21" s="11"/>
      <c r="WBD21" s="11"/>
      <c r="WBE21" s="11"/>
      <c r="WBF21" s="11"/>
      <c r="WBG21" s="11"/>
      <c r="WBH21" s="11"/>
      <c r="WBI21" s="11"/>
      <c r="WBJ21" s="11"/>
      <c r="WBK21" s="11"/>
      <c r="WBL21" s="11"/>
      <c r="WBM21" s="11"/>
      <c r="WBN21" s="11"/>
      <c r="WBO21" s="11"/>
      <c r="WBP21" s="11"/>
      <c r="WBQ21" s="11"/>
      <c r="WBR21" s="11"/>
      <c r="WBS21" s="11"/>
      <c r="WBT21" s="11"/>
      <c r="WBU21" s="11"/>
      <c r="WBV21" s="11"/>
      <c r="WBW21" s="11"/>
      <c r="WBX21" s="11"/>
      <c r="WBY21" s="11"/>
      <c r="WBZ21" s="11"/>
      <c r="WCA21" s="11"/>
      <c r="WCB21" s="11"/>
      <c r="WCC21" s="11"/>
      <c r="WCD21" s="11"/>
      <c r="WCE21" s="11"/>
      <c r="WCF21" s="11"/>
      <c r="WCG21" s="11"/>
      <c r="WCH21" s="11"/>
      <c r="WCI21" s="11"/>
      <c r="WCJ21" s="11"/>
      <c r="WCK21" s="11"/>
      <c r="WCL21" s="11"/>
      <c r="WCM21" s="11"/>
      <c r="WCN21" s="11"/>
      <c r="WCO21" s="11"/>
      <c r="WCP21" s="11"/>
      <c r="WCQ21" s="11"/>
      <c r="WCR21" s="11"/>
      <c r="WCS21" s="11"/>
      <c r="WCT21" s="11"/>
      <c r="WCU21" s="11"/>
      <c r="WCV21" s="11"/>
      <c r="WCW21" s="11"/>
      <c r="WCX21" s="11"/>
      <c r="WCY21" s="11"/>
      <c r="WCZ21" s="11"/>
      <c r="WDA21" s="11"/>
      <c r="WDB21" s="11"/>
      <c r="WDC21" s="11"/>
      <c r="WDD21" s="11"/>
      <c r="WDE21" s="11"/>
      <c r="WDF21" s="11"/>
      <c r="WDG21" s="11"/>
      <c r="WDH21" s="11"/>
      <c r="WDI21" s="11"/>
      <c r="WDJ21" s="11"/>
      <c r="WDK21" s="11"/>
      <c r="WDL21" s="11"/>
      <c r="WDM21" s="11"/>
      <c r="WDN21" s="11"/>
      <c r="WDO21" s="11"/>
      <c r="WDP21" s="11"/>
      <c r="WDQ21" s="11"/>
      <c r="WDR21" s="11"/>
      <c r="WDS21" s="11"/>
      <c r="WDT21" s="11"/>
      <c r="WDU21" s="11"/>
      <c r="WDV21" s="11"/>
      <c r="WDW21" s="11"/>
      <c r="WDX21" s="11"/>
      <c r="WDY21" s="11"/>
      <c r="WDZ21" s="11"/>
      <c r="WEA21" s="11"/>
      <c r="WEB21" s="11"/>
      <c r="WEC21" s="11"/>
      <c r="WED21" s="11"/>
      <c r="WEE21" s="11"/>
      <c r="WEF21" s="11"/>
      <c r="WEG21" s="11"/>
      <c r="WEH21" s="11"/>
      <c r="WEI21" s="11"/>
      <c r="WEJ21" s="11"/>
      <c r="WEK21" s="11"/>
      <c r="WEL21" s="11"/>
      <c r="WEM21" s="11"/>
      <c r="WEN21" s="11"/>
      <c r="WEO21" s="11"/>
      <c r="WEP21" s="11"/>
      <c r="WEQ21" s="11"/>
      <c r="WER21" s="11"/>
      <c r="WES21" s="11"/>
      <c r="WET21" s="11"/>
      <c r="WEU21" s="11"/>
      <c r="WEV21" s="11"/>
      <c r="WEW21" s="11"/>
      <c r="WEX21" s="11"/>
      <c r="WEY21" s="11"/>
      <c r="WEZ21" s="11"/>
      <c r="WFA21" s="11"/>
      <c r="WFB21" s="11"/>
      <c r="WFC21" s="11"/>
      <c r="WFD21" s="11"/>
      <c r="WFE21" s="11"/>
      <c r="WFF21" s="11"/>
      <c r="WFG21" s="11"/>
      <c r="WFH21" s="11"/>
      <c r="WFI21" s="11"/>
      <c r="WFJ21" s="11"/>
      <c r="WFK21" s="11"/>
      <c r="WFL21" s="11"/>
      <c r="WFM21" s="11"/>
      <c r="WFN21" s="11"/>
      <c r="WFO21" s="11"/>
      <c r="WFP21" s="11"/>
      <c r="WFQ21" s="11"/>
      <c r="WFR21" s="11"/>
      <c r="WFS21" s="11"/>
      <c r="WFT21" s="11"/>
      <c r="WFU21" s="11"/>
      <c r="WFV21" s="11"/>
      <c r="WFW21" s="11"/>
      <c r="WFX21" s="11"/>
      <c r="WFY21" s="11"/>
      <c r="WFZ21" s="11"/>
      <c r="WGA21" s="11"/>
      <c r="WGB21" s="11"/>
      <c r="WGC21" s="11"/>
      <c r="WGD21" s="11"/>
      <c r="WGE21" s="11"/>
      <c r="WGF21" s="11"/>
      <c r="WGG21" s="11"/>
      <c r="WGH21" s="11"/>
      <c r="WGI21" s="11"/>
      <c r="WGJ21" s="11"/>
      <c r="WGK21" s="11"/>
      <c r="WGL21" s="11"/>
      <c r="WGM21" s="11"/>
      <c r="WGN21" s="11"/>
      <c r="WGO21" s="11"/>
      <c r="WGP21" s="11"/>
      <c r="WGQ21" s="11"/>
      <c r="WGR21" s="11"/>
      <c r="WGS21" s="11"/>
      <c r="WGT21" s="11"/>
      <c r="WGU21" s="11"/>
      <c r="WGV21" s="11"/>
      <c r="WGW21" s="11"/>
      <c r="WGX21" s="11"/>
      <c r="WGY21" s="11"/>
      <c r="WGZ21" s="11"/>
      <c r="WHA21" s="11"/>
      <c r="WHB21" s="11"/>
      <c r="WHC21" s="11"/>
      <c r="WHD21" s="11"/>
      <c r="WHE21" s="11"/>
      <c r="WHF21" s="11"/>
      <c r="WHG21" s="11"/>
      <c r="WHH21" s="11"/>
      <c r="WHI21" s="11"/>
      <c r="WHJ21" s="11"/>
      <c r="WHK21" s="11"/>
      <c r="WHL21" s="11"/>
      <c r="WHM21" s="11"/>
      <c r="WHN21" s="11"/>
      <c r="WHO21" s="11"/>
      <c r="WHP21" s="11"/>
      <c r="WHQ21" s="11"/>
      <c r="WHR21" s="11"/>
      <c r="WHS21" s="11"/>
      <c r="WHT21" s="11"/>
      <c r="WHU21" s="11"/>
      <c r="WHV21" s="11"/>
      <c r="WHW21" s="11"/>
      <c r="WHX21" s="11"/>
      <c r="WHY21" s="11"/>
      <c r="WHZ21" s="11"/>
      <c r="WIA21" s="11"/>
      <c r="WIB21" s="11"/>
      <c r="WIC21" s="11"/>
      <c r="WID21" s="11"/>
      <c r="WIE21" s="11"/>
      <c r="WIF21" s="11"/>
      <c r="WIG21" s="11"/>
      <c r="WIH21" s="11"/>
      <c r="WII21" s="11"/>
      <c r="WIJ21" s="11"/>
      <c r="WIK21" s="11"/>
      <c r="WIL21" s="11"/>
      <c r="WIM21" s="11"/>
      <c r="WIN21" s="11"/>
      <c r="WIO21" s="11"/>
      <c r="WIP21" s="11"/>
      <c r="WIQ21" s="11"/>
      <c r="WIR21" s="11"/>
      <c r="WIS21" s="11"/>
      <c r="WIT21" s="11"/>
      <c r="WIU21" s="11"/>
      <c r="WIV21" s="11"/>
      <c r="WIW21" s="11"/>
      <c r="WIX21" s="11"/>
      <c r="WIY21" s="11"/>
      <c r="WIZ21" s="11"/>
      <c r="WJA21" s="11"/>
      <c r="WJB21" s="11"/>
      <c r="WJC21" s="11"/>
      <c r="WJD21" s="11"/>
      <c r="WJE21" s="11"/>
      <c r="WJF21" s="11"/>
      <c r="WJG21" s="11"/>
      <c r="WJH21" s="11"/>
      <c r="WJI21" s="11"/>
      <c r="WJJ21" s="11"/>
      <c r="WJK21" s="11"/>
      <c r="WJL21" s="11"/>
      <c r="WJM21" s="11"/>
      <c r="WJN21" s="11"/>
      <c r="WJO21" s="11"/>
      <c r="WJP21" s="11"/>
      <c r="WJQ21" s="11"/>
      <c r="WJR21" s="11"/>
      <c r="WJS21" s="11"/>
      <c r="WJT21" s="11"/>
      <c r="WJU21" s="11"/>
      <c r="WJV21" s="11"/>
      <c r="WJW21" s="11"/>
      <c r="WJX21" s="11"/>
      <c r="WJY21" s="11"/>
      <c r="WJZ21" s="11"/>
      <c r="WKA21" s="11"/>
      <c r="WKB21" s="11"/>
      <c r="WKC21" s="11"/>
      <c r="WKD21" s="11"/>
      <c r="WKE21" s="11"/>
      <c r="WKF21" s="11"/>
      <c r="WKG21" s="11"/>
      <c r="WKH21" s="11"/>
      <c r="WKI21" s="11"/>
      <c r="WKJ21" s="11"/>
      <c r="WKK21" s="11"/>
      <c r="WKL21" s="11"/>
      <c r="WKM21" s="11"/>
      <c r="WKN21" s="11"/>
      <c r="WKO21" s="11"/>
      <c r="WKP21" s="11"/>
      <c r="WKQ21" s="11"/>
      <c r="WKR21" s="11"/>
      <c r="WKS21" s="11"/>
      <c r="WKT21" s="11"/>
      <c r="WKU21" s="11"/>
      <c r="WKV21" s="11"/>
      <c r="WKW21" s="11"/>
      <c r="WKX21" s="11"/>
      <c r="WKY21" s="11"/>
      <c r="WKZ21" s="11"/>
      <c r="WLA21" s="11"/>
      <c r="WLB21" s="11"/>
      <c r="WLC21" s="11"/>
      <c r="WLD21" s="11"/>
      <c r="WLE21" s="11"/>
      <c r="WLF21" s="11"/>
      <c r="WLG21" s="11"/>
      <c r="WLH21" s="11"/>
      <c r="WLI21" s="11"/>
      <c r="WLJ21" s="11"/>
      <c r="WLK21" s="11"/>
      <c r="WLL21" s="11"/>
      <c r="WLM21" s="11"/>
      <c r="WLN21" s="11"/>
      <c r="WLO21" s="11"/>
      <c r="WLP21" s="11"/>
      <c r="WLQ21" s="11"/>
      <c r="WLR21" s="11"/>
      <c r="WLS21" s="11"/>
      <c r="WLT21" s="11"/>
      <c r="WLU21" s="11"/>
      <c r="WLV21" s="11"/>
      <c r="WLW21" s="11"/>
      <c r="WLX21" s="11"/>
      <c r="WLY21" s="11"/>
      <c r="WLZ21" s="11"/>
      <c r="WMA21" s="11"/>
      <c r="WMB21" s="11"/>
      <c r="WMC21" s="11"/>
      <c r="WMD21" s="11"/>
      <c r="WME21" s="11"/>
      <c r="WMF21" s="11"/>
      <c r="WMG21" s="11"/>
      <c r="WMH21" s="11"/>
      <c r="WMI21" s="11"/>
      <c r="WMJ21" s="11"/>
      <c r="WMK21" s="11"/>
      <c r="WML21" s="11"/>
      <c r="WMM21" s="11"/>
      <c r="WMN21" s="11"/>
      <c r="WMO21" s="11"/>
      <c r="WMP21" s="11"/>
      <c r="WMQ21" s="11"/>
      <c r="WMR21" s="11"/>
      <c r="WMS21" s="11"/>
      <c r="WMT21" s="11"/>
      <c r="WMU21" s="11"/>
      <c r="WMV21" s="11"/>
      <c r="WMW21" s="11"/>
      <c r="WMX21" s="11"/>
      <c r="WMY21" s="11"/>
      <c r="WMZ21" s="11"/>
      <c r="WNA21" s="11"/>
      <c r="WNB21" s="11"/>
      <c r="WNC21" s="11"/>
      <c r="WND21" s="11"/>
      <c r="WNE21" s="11"/>
      <c r="WNF21" s="11"/>
      <c r="WNG21" s="11"/>
      <c r="WNH21" s="11"/>
      <c r="WNI21" s="11"/>
      <c r="WNJ21" s="11"/>
      <c r="WNK21" s="11"/>
      <c r="WNL21" s="11"/>
      <c r="WNM21" s="11"/>
      <c r="WNN21" s="11"/>
      <c r="WNO21" s="11"/>
      <c r="WNP21" s="11"/>
      <c r="WNQ21" s="11"/>
      <c r="WNR21" s="11"/>
      <c r="WNS21" s="11"/>
      <c r="WNT21" s="11"/>
      <c r="WNU21" s="11"/>
      <c r="WNV21" s="11"/>
      <c r="WNW21" s="11"/>
      <c r="WNX21" s="11"/>
      <c r="WNY21" s="11"/>
      <c r="WNZ21" s="11"/>
      <c r="WOA21" s="11"/>
      <c r="WOB21" s="11"/>
      <c r="WOC21" s="11"/>
      <c r="WOD21" s="11"/>
      <c r="WOE21" s="11"/>
      <c r="WOF21" s="11"/>
      <c r="WOG21" s="11"/>
      <c r="WOH21" s="11"/>
      <c r="WOI21" s="11"/>
      <c r="WOJ21" s="11"/>
      <c r="WOK21" s="11"/>
      <c r="WOL21" s="11"/>
      <c r="WOM21" s="11"/>
      <c r="WON21" s="11"/>
      <c r="WOO21" s="11"/>
      <c r="WOP21" s="11"/>
      <c r="WOQ21" s="11"/>
      <c r="WOR21" s="11"/>
      <c r="WOS21" s="11"/>
      <c r="WOT21" s="11"/>
      <c r="WOU21" s="11"/>
      <c r="WOV21" s="11"/>
      <c r="WOW21" s="11"/>
      <c r="WOX21" s="11"/>
      <c r="WOY21" s="11"/>
      <c r="WOZ21" s="11"/>
      <c r="WPA21" s="11"/>
      <c r="WPB21" s="11"/>
      <c r="WPC21" s="11"/>
      <c r="WPD21" s="11"/>
      <c r="WPE21" s="11"/>
      <c r="WPF21" s="11"/>
      <c r="WPG21" s="11"/>
      <c r="WPH21" s="11"/>
      <c r="WPI21" s="11"/>
      <c r="WPJ21" s="11"/>
      <c r="WPK21" s="11"/>
      <c r="WPL21" s="11"/>
      <c r="WPM21" s="11"/>
      <c r="WPN21" s="11"/>
      <c r="WPO21" s="11"/>
      <c r="WPP21" s="11"/>
      <c r="WPQ21" s="11"/>
      <c r="WPR21" s="11"/>
      <c r="WPS21" s="11"/>
      <c r="WPT21" s="11"/>
      <c r="WPU21" s="11"/>
      <c r="WPV21" s="11"/>
      <c r="WPW21" s="11"/>
      <c r="WPX21" s="11"/>
      <c r="WPY21" s="11"/>
      <c r="WPZ21" s="11"/>
      <c r="WQA21" s="11"/>
      <c r="WQB21" s="11"/>
      <c r="WQC21" s="11"/>
      <c r="WQD21" s="11"/>
      <c r="WQE21" s="11"/>
      <c r="WQF21" s="11"/>
      <c r="WQG21" s="11"/>
      <c r="WQH21" s="11"/>
      <c r="WQI21" s="11"/>
      <c r="WQJ21" s="11"/>
      <c r="WQK21" s="11"/>
      <c r="WQL21" s="11"/>
      <c r="WQM21" s="11"/>
      <c r="WQN21" s="11"/>
      <c r="WQO21" s="11"/>
      <c r="WQP21" s="11"/>
      <c r="WQQ21" s="11"/>
      <c r="WQR21" s="11"/>
      <c r="WQS21" s="11"/>
      <c r="WQT21" s="11"/>
      <c r="WQU21" s="11"/>
      <c r="WQV21" s="11"/>
      <c r="WQW21" s="11"/>
      <c r="WQX21" s="11"/>
      <c r="WQY21" s="11"/>
      <c r="WQZ21" s="11"/>
      <c r="WRA21" s="11"/>
      <c r="WRB21" s="11"/>
      <c r="WRC21" s="11"/>
      <c r="WRD21" s="11"/>
      <c r="WRE21" s="11"/>
      <c r="WRF21" s="11"/>
      <c r="WRG21" s="11"/>
      <c r="WRH21" s="11"/>
      <c r="WRI21" s="11"/>
      <c r="WRJ21" s="11"/>
      <c r="WRK21" s="11"/>
      <c r="WRL21" s="11"/>
      <c r="WRM21" s="11"/>
      <c r="WRN21" s="11"/>
      <c r="WRO21" s="11"/>
      <c r="WRP21" s="11"/>
      <c r="WRQ21" s="11"/>
      <c r="WRR21" s="11"/>
      <c r="WRS21" s="11"/>
      <c r="WRT21" s="11"/>
      <c r="WRU21" s="11"/>
      <c r="WRV21" s="11"/>
      <c r="WRW21" s="11"/>
      <c r="WRX21" s="11"/>
      <c r="WRY21" s="11"/>
      <c r="WRZ21" s="11"/>
      <c r="WSA21" s="11"/>
      <c r="WSB21" s="11"/>
      <c r="WSC21" s="11"/>
      <c r="WSD21" s="11"/>
      <c r="WSE21" s="11"/>
      <c r="WSF21" s="11"/>
      <c r="WSG21" s="11"/>
      <c r="WSH21" s="11"/>
      <c r="WSI21" s="11"/>
      <c r="WSJ21" s="11"/>
      <c r="WSK21" s="11"/>
      <c r="WSL21" s="11"/>
      <c r="WSM21" s="11"/>
      <c r="WSN21" s="11"/>
      <c r="WSO21" s="11"/>
      <c r="WSP21" s="11"/>
      <c r="WSQ21" s="11"/>
      <c r="WSR21" s="11"/>
      <c r="WSS21" s="11"/>
      <c r="WST21" s="11"/>
      <c r="WSU21" s="11"/>
      <c r="WSV21" s="11"/>
      <c r="WSW21" s="11"/>
      <c r="WSX21" s="11"/>
      <c r="WSY21" s="11"/>
      <c r="WSZ21" s="11"/>
      <c r="WTA21" s="11"/>
      <c r="WTB21" s="11"/>
      <c r="WTC21" s="11"/>
      <c r="WTD21" s="11"/>
      <c r="WTE21" s="11"/>
      <c r="WTF21" s="11"/>
      <c r="WTG21" s="11"/>
      <c r="WTH21" s="11"/>
      <c r="WTI21" s="11"/>
      <c r="WTJ21" s="11"/>
      <c r="WTK21" s="11"/>
      <c r="WTL21" s="11"/>
      <c r="WTM21" s="11"/>
      <c r="WTN21" s="11"/>
      <c r="WTO21" s="11"/>
      <c r="WTP21" s="11"/>
      <c r="WTQ21" s="11"/>
      <c r="WTR21" s="11"/>
      <c r="WTS21" s="11"/>
      <c r="WTT21" s="11"/>
      <c r="WTU21" s="11"/>
      <c r="WTV21" s="11"/>
      <c r="WTW21" s="11"/>
      <c r="WTX21" s="11"/>
      <c r="WTY21" s="11"/>
      <c r="WTZ21" s="11"/>
      <c r="WUA21" s="11"/>
      <c r="WUB21" s="11"/>
      <c r="WUC21" s="11"/>
      <c r="WUD21" s="11"/>
      <c r="WUE21" s="11"/>
      <c r="WUF21" s="11"/>
      <c r="WUG21" s="11"/>
      <c r="WUH21" s="11"/>
      <c r="WUI21" s="11"/>
      <c r="WUJ21" s="11"/>
      <c r="WUK21" s="11"/>
      <c r="WUL21" s="11"/>
      <c r="WUM21" s="11"/>
      <c r="WUN21" s="11"/>
      <c r="WUO21" s="11"/>
      <c r="WUP21" s="11"/>
      <c r="WUQ21" s="11"/>
      <c r="WUR21" s="11"/>
      <c r="WUS21" s="11"/>
      <c r="WUT21" s="11"/>
      <c r="WUU21" s="11"/>
      <c r="WUV21" s="11"/>
      <c r="WUW21" s="11"/>
      <c r="WUX21" s="11"/>
      <c r="WUY21" s="11"/>
      <c r="WUZ21" s="11"/>
      <c r="WVA21" s="11"/>
      <c r="WVB21" s="11"/>
      <c r="WVC21" s="11"/>
      <c r="WVD21" s="11"/>
      <c r="WVE21" s="11"/>
      <c r="WVF21" s="11"/>
      <c r="WVG21" s="11"/>
      <c r="WVH21" s="11"/>
      <c r="WVI21" s="11"/>
      <c r="WVJ21" s="11"/>
      <c r="WVK21" s="11"/>
      <c r="WVL21" s="11"/>
      <c r="WVM21" s="11"/>
      <c r="WVN21" s="11"/>
      <c r="WVO21" s="11"/>
      <c r="WVP21" s="11"/>
      <c r="WVQ21" s="11"/>
      <c r="WVR21" s="11"/>
      <c r="WVS21" s="11"/>
      <c r="WVT21" s="11"/>
      <c r="WVU21" s="11"/>
      <c r="WVV21" s="11"/>
      <c r="WVW21" s="11"/>
      <c r="WVX21" s="11"/>
      <c r="WVY21" s="11"/>
      <c r="WVZ21" s="11"/>
      <c r="WWA21" s="11"/>
      <c r="WWB21" s="11"/>
      <c r="WWC21" s="11"/>
      <c r="WWD21" s="11"/>
      <c r="WWE21" s="11"/>
      <c r="WWF21" s="11"/>
      <c r="WWG21" s="11"/>
      <c r="WWH21" s="11"/>
      <c r="WWI21" s="11"/>
      <c r="WWJ21" s="11"/>
      <c r="WWK21" s="11"/>
      <c r="WWL21" s="11"/>
      <c r="WWM21" s="11"/>
      <c r="WWN21" s="11"/>
      <c r="WWO21" s="11"/>
      <c r="WWP21" s="11"/>
      <c r="WWQ21" s="11"/>
      <c r="WWR21" s="11"/>
      <c r="WWS21" s="11"/>
      <c r="WWT21" s="11"/>
      <c r="WWU21" s="11"/>
      <c r="WWV21" s="11"/>
      <c r="WWW21" s="11"/>
      <c r="WWX21" s="11"/>
      <c r="WWY21" s="11"/>
      <c r="WWZ21" s="11"/>
      <c r="WXA21" s="11"/>
      <c r="WXB21" s="11"/>
      <c r="WXC21" s="11"/>
      <c r="WXD21" s="11"/>
      <c r="WXE21" s="11"/>
      <c r="WXF21" s="11"/>
      <c r="WXG21" s="11"/>
      <c r="WXH21" s="11"/>
      <c r="WXI21" s="11"/>
      <c r="WXJ21" s="11"/>
      <c r="WXK21" s="11"/>
      <c r="WXL21" s="11"/>
      <c r="WXM21" s="11"/>
      <c r="WXN21" s="11"/>
      <c r="WXO21" s="11"/>
      <c r="WXP21" s="11"/>
      <c r="WXQ21" s="11"/>
      <c r="WXR21" s="11"/>
      <c r="WXS21" s="11"/>
      <c r="WXT21" s="11"/>
      <c r="WXU21" s="11"/>
      <c r="WXV21" s="11"/>
      <c r="WXW21" s="11"/>
      <c r="WXX21" s="11"/>
      <c r="WXY21" s="11"/>
      <c r="WXZ21" s="11"/>
      <c r="WYA21" s="11"/>
      <c r="WYB21" s="11"/>
      <c r="WYC21" s="11"/>
      <c r="WYD21" s="11"/>
      <c r="WYE21" s="11"/>
      <c r="WYF21" s="11"/>
      <c r="WYG21" s="11"/>
      <c r="WYH21" s="11"/>
      <c r="WYI21" s="11"/>
      <c r="WYJ21" s="11"/>
      <c r="WYK21" s="11"/>
      <c r="WYL21" s="11"/>
      <c r="WYM21" s="11"/>
      <c r="WYN21" s="11"/>
      <c r="WYO21" s="11"/>
      <c r="WYP21" s="11"/>
      <c r="WYQ21" s="11"/>
      <c r="WYR21" s="11"/>
      <c r="WYS21" s="11"/>
      <c r="WYT21" s="11"/>
      <c r="WYU21" s="11"/>
      <c r="WYV21" s="11"/>
      <c r="WYW21" s="11"/>
      <c r="WYX21" s="11"/>
      <c r="WYY21" s="11"/>
      <c r="WYZ21" s="11"/>
      <c r="WZA21" s="11"/>
      <c r="WZB21" s="11"/>
      <c r="WZC21" s="11"/>
      <c r="WZD21" s="11"/>
      <c r="WZE21" s="11"/>
      <c r="WZF21" s="11"/>
      <c r="WZG21" s="11"/>
      <c r="WZH21" s="11"/>
      <c r="WZI21" s="11"/>
      <c r="WZJ21" s="11"/>
      <c r="WZK21" s="11"/>
      <c r="WZL21" s="11"/>
      <c r="WZM21" s="11"/>
      <c r="WZN21" s="11"/>
      <c r="WZO21" s="11"/>
      <c r="WZP21" s="11"/>
      <c r="WZQ21" s="11"/>
      <c r="WZR21" s="11"/>
      <c r="WZS21" s="11"/>
      <c r="WZT21" s="11"/>
      <c r="WZU21" s="11"/>
      <c r="WZV21" s="11"/>
      <c r="WZW21" s="11"/>
      <c r="WZX21" s="11"/>
      <c r="WZY21" s="11"/>
      <c r="WZZ21" s="11"/>
      <c r="XAA21" s="11"/>
      <c r="XAB21" s="11"/>
      <c r="XAC21" s="11"/>
      <c r="XAD21" s="11"/>
      <c r="XAE21" s="11"/>
      <c r="XAF21" s="11"/>
      <c r="XAG21" s="11"/>
      <c r="XAH21" s="11"/>
      <c r="XAI21" s="11"/>
      <c r="XAJ21" s="11"/>
      <c r="XAK21" s="11"/>
      <c r="XAL21" s="11"/>
      <c r="XAM21" s="11"/>
      <c r="XAN21" s="11"/>
      <c r="XAO21" s="11"/>
      <c r="XAP21" s="11"/>
      <c r="XAQ21" s="11"/>
      <c r="XAR21" s="11"/>
      <c r="XAS21" s="11"/>
      <c r="XAT21" s="11"/>
      <c r="XAU21" s="11"/>
      <c r="XAV21" s="11"/>
      <c r="XAW21" s="11"/>
      <c r="XAX21" s="11"/>
      <c r="XAY21" s="11"/>
      <c r="XAZ21" s="11"/>
      <c r="XBA21" s="11"/>
      <c r="XBB21" s="11"/>
      <c r="XBC21" s="11"/>
      <c r="XBD21" s="11"/>
      <c r="XBE21" s="11"/>
      <c r="XBF21" s="11"/>
      <c r="XBG21" s="11"/>
      <c r="XBH21" s="11"/>
      <c r="XBI21" s="11"/>
      <c r="XBJ21" s="11"/>
      <c r="XBK21" s="11"/>
      <c r="XBL21" s="11"/>
      <c r="XBM21" s="11"/>
      <c r="XBN21" s="11"/>
      <c r="XBO21" s="11"/>
      <c r="XBP21" s="11"/>
      <c r="XBQ21" s="11"/>
      <c r="XBR21" s="11"/>
      <c r="XBS21" s="11"/>
      <c r="XBT21" s="11"/>
      <c r="XBU21" s="11"/>
      <c r="XBV21" s="11"/>
      <c r="XBW21" s="11"/>
      <c r="XBX21" s="11"/>
      <c r="XBY21" s="11"/>
      <c r="XBZ21" s="11"/>
      <c r="XCA21" s="11"/>
      <c r="XCB21" s="11"/>
      <c r="XCC21" s="11"/>
      <c r="XCD21" s="11"/>
      <c r="XCE21" s="11"/>
      <c r="XCF21" s="11"/>
      <c r="XCG21" s="11"/>
      <c r="XCH21" s="11"/>
      <c r="XCI21" s="11"/>
      <c r="XCJ21" s="11"/>
      <c r="XCK21" s="11"/>
      <c r="XCL21" s="11"/>
      <c r="XCM21" s="11"/>
      <c r="XCN21" s="11"/>
      <c r="XCO21" s="11"/>
      <c r="XCP21" s="11"/>
      <c r="XCQ21" s="11"/>
      <c r="XCR21" s="11"/>
      <c r="XCS21" s="11"/>
      <c r="XCT21" s="11"/>
      <c r="XCU21" s="11"/>
      <c r="XCV21" s="11"/>
      <c r="XCW21" s="11"/>
      <c r="XCX21" s="11"/>
      <c r="XCY21" s="11"/>
      <c r="XCZ21" s="11"/>
      <c r="XDA21" s="11"/>
      <c r="XDB21" s="11"/>
      <c r="XDC21" s="11"/>
      <c r="XDD21" s="11"/>
      <c r="XDE21" s="11"/>
      <c r="XDF21" s="11"/>
      <c r="XDG21" s="11"/>
      <c r="XDH21" s="11"/>
      <c r="XDI21" s="11"/>
      <c r="XDJ21" s="11"/>
      <c r="XDK21" s="11"/>
      <c r="XDL21" s="11"/>
      <c r="XDM21" s="11"/>
      <c r="XDN21" s="11"/>
      <c r="XDO21" s="11"/>
      <c r="XDP21" s="11"/>
      <c r="XDQ21" s="11"/>
      <c r="XDR21" s="11"/>
      <c r="XDS21" s="11"/>
      <c r="XDT21" s="11"/>
      <c r="XDU21" s="11"/>
      <c r="XDV21" s="11"/>
      <c r="XDW21" s="11"/>
      <c r="XDX21" s="11"/>
      <c r="XDY21" s="11"/>
      <c r="XDZ21" s="11"/>
      <c r="XEA21" s="11"/>
      <c r="XEB21" s="11"/>
      <c r="XEC21" s="11"/>
      <c r="XED21" s="11"/>
      <c r="XEE21" s="11"/>
      <c r="XEF21" s="11"/>
      <c r="XEG21" s="11"/>
      <c r="XEH21" s="11"/>
      <c r="XEI21" s="11"/>
      <c r="XEJ21" s="11"/>
      <c r="XEK21" s="11"/>
      <c r="XEL21" s="11"/>
      <c r="XEM21" s="11"/>
      <c r="XEN21" s="11"/>
      <c r="XEO21" s="11"/>
      <c r="XEP21" s="11"/>
      <c r="XEQ21" s="11"/>
      <c r="XER21" s="11"/>
      <c r="XES21" s="11"/>
      <c r="XET21" s="11"/>
      <c r="XEU21" s="11"/>
    </row>
    <row r="22" spans="1:16375" s="349" customFormat="1" ht="45" customHeight="1" thickBot="1" x14ac:dyDescent="0.3">
      <c r="B22" s="440" t="s">
        <v>224</v>
      </c>
      <c r="C22" s="441"/>
      <c r="D22" s="441"/>
      <c r="E22" s="441"/>
      <c r="F22" s="462" t="s">
        <v>14734</v>
      </c>
      <c r="G22" s="455"/>
      <c r="H22" s="460"/>
      <c r="I22" s="401"/>
      <c r="J22" s="460"/>
      <c r="K22" s="461">
        <f>SUM(K23:K34)</f>
        <v>0</v>
      </c>
      <c r="L22" s="461">
        <f>SUM(L23:L34)</f>
        <v>0</v>
      </c>
    </row>
    <row r="23" spans="1:16375" s="350" customFormat="1" ht="39.950000000000003" customHeight="1" x14ac:dyDescent="0.2">
      <c r="B23" s="372" t="s">
        <v>55</v>
      </c>
      <c r="C23" s="372" t="s">
        <v>16648</v>
      </c>
      <c r="D23" s="383" t="s">
        <v>774</v>
      </c>
      <c r="E23" s="372" t="s">
        <v>391</v>
      </c>
      <c r="F23" s="384" t="s">
        <v>15308</v>
      </c>
      <c r="G23" s="372" t="s">
        <v>14839</v>
      </c>
      <c r="H23" s="377">
        <v>70000</v>
      </c>
      <c r="I23" s="385"/>
      <c r="J23" s="380">
        <f>ROUND((I23*1.2875),2)</f>
        <v>0</v>
      </c>
      <c r="K23" s="377">
        <f t="shared" ref="K23:K34" si="3">H23*I23</f>
        <v>0</v>
      </c>
      <c r="L23" s="377">
        <f t="shared" ref="L23:L34" si="4">H23*J23</f>
        <v>0</v>
      </c>
      <c r="M23" s="349"/>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c r="BY23" s="11"/>
      <c r="BZ23" s="11"/>
      <c r="CA23" s="11"/>
      <c r="CB23" s="11"/>
      <c r="CC23" s="11"/>
      <c r="CD23" s="11"/>
      <c r="CE23" s="11"/>
      <c r="CF23" s="11"/>
      <c r="CG23" s="11"/>
      <c r="CH23" s="11"/>
      <c r="CI23" s="11"/>
      <c r="CJ23" s="11"/>
      <c r="CK23" s="11"/>
      <c r="CL23" s="11"/>
      <c r="CM23" s="11"/>
      <c r="CN23" s="11"/>
      <c r="CO23" s="11"/>
      <c r="CP23" s="11"/>
      <c r="CQ23" s="11"/>
      <c r="CR23" s="11"/>
      <c r="CS23" s="11"/>
      <c r="CT23" s="11"/>
      <c r="CU23" s="11"/>
      <c r="CV23" s="11"/>
      <c r="CW23" s="11"/>
      <c r="CX23" s="11"/>
      <c r="CY23" s="11"/>
      <c r="CZ23" s="11"/>
      <c r="DA23" s="11"/>
      <c r="DB23" s="11"/>
      <c r="DC23" s="11"/>
      <c r="DD23" s="11"/>
      <c r="DE23" s="11"/>
      <c r="DF23" s="11"/>
      <c r="DG23" s="11"/>
      <c r="DH23" s="11"/>
      <c r="DI23" s="11"/>
      <c r="DJ23" s="11"/>
      <c r="DK23" s="11"/>
      <c r="DL23" s="11"/>
      <c r="DM23" s="11"/>
      <c r="DN23" s="11"/>
      <c r="DO23" s="11"/>
      <c r="DP23" s="11"/>
      <c r="DQ23" s="11"/>
      <c r="DR23" s="11"/>
      <c r="DS23" s="11"/>
      <c r="DT23" s="11"/>
      <c r="DU23" s="11"/>
      <c r="DV23" s="11"/>
      <c r="DW23" s="11"/>
      <c r="DX23" s="11"/>
      <c r="DY23" s="11"/>
      <c r="DZ23" s="11"/>
      <c r="EA23" s="11"/>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c r="HM23" s="11"/>
      <c r="HN23" s="11"/>
      <c r="HO23" s="11"/>
      <c r="HP23" s="11"/>
      <c r="HQ23" s="11"/>
      <c r="HR23" s="11"/>
      <c r="HS23" s="11"/>
      <c r="HT23" s="11"/>
      <c r="HU23" s="11"/>
      <c r="HV23" s="11"/>
      <c r="HW23" s="11"/>
      <c r="HX23" s="11"/>
      <c r="HY23" s="11"/>
      <c r="HZ23" s="11"/>
      <c r="IA23" s="11"/>
      <c r="IB23" s="11"/>
      <c r="IC23" s="11"/>
      <c r="ID23" s="11"/>
      <c r="IE23" s="11"/>
      <c r="IF23" s="11"/>
      <c r="IG23" s="11"/>
      <c r="IH23" s="11"/>
      <c r="II23" s="11"/>
      <c r="IJ23" s="11"/>
      <c r="IK23" s="11"/>
      <c r="IL23" s="11"/>
      <c r="IM23" s="11"/>
      <c r="IN23" s="11"/>
      <c r="IO23" s="11"/>
      <c r="IP23" s="11"/>
      <c r="IQ23" s="11"/>
      <c r="IR23" s="11"/>
      <c r="IS23" s="11"/>
      <c r="IT23" s="11"/>
      <c r="IU23" s="11"/>
      <c r="IV23" s="11"/>
      <c r="IW23" s="11"/>
      <c r="IX23" s="11"/>
      <c r="IY23" s="11"/>
      <c r="IZ23" s="11"/>
      <c r="JA23" s="11"/>
      <c r="JB23" s="11"/>
      <c r="JC23" s="11"/>
      <c r="JD23" s="11"/>
      <c r="JE23" s="11"/>
      <c r="JF23" s="11"/>
      <c r="JG23" s="11"/>
      <c r="JH23" s="11"/>
      <c r="JI23" s="11"/>
      <c r="JJ23" s="11"/>
      <c r="JK23" s="11"/>
      <c r="JL23" s="11"/>
      <c r="JM23" s="11"/>
      <c r="JN23" s="11"/>
      <c r="JO23" s="11"/>
      <c r="JP23" s="11"/>
      <c r="JQ23" s="11"/>
      <c r="JR23" s="11"/>
      <c r="JS23" s="11"/>
      <c r="JT23" s="11"/>
      <c r="JU23" s="11"/>
      <c r="JV23" s="11"/>
      <c r="JW23" s="11"/>
      <c r="JX23" s="11"/>
      <c r="JY23" s="11"/>
      <c r="JZ23" s="11"/>
      <c r="KA23" s="11"/>
      <c r="KB23" s="11"/>
      <c r="KC23" s="11"/>
      <c r="KD23" s="11"/>
      <c r="KE23" s="11"/>
      <c r="KF23" s="11"/>
      <c r="KG23" s="11"/>
      <c r="KH23" s="11"/>
      <c r="KI23" s="11"/>
      <c r="KJ23" s="11"/>
      <c r="KK23" s="11"/>
      <c r="KL23" s="11"/>
      <c r="KM23" s="11"/>
      <c r="KN23" s="11"/>
      <c r="KO23" s="11"/>
      <c r="KP23" s="11"/>
      <c r="KQ23" s="11"/>
      <c r="KR23" s="11"/>
      <c r="KS23" s="11"/>
      <c r="KT23" s="11"/>
      <c r="KU23" s="11"/>
      <c r="KV23" s="11"/>
      <c r="KW23" s="11"/>
      <c r="KX23" s="11"/>
      <c r="KY23" s="11"/>
      <c r="KZ23" s="11"/>
      <c r="LA23" s="11"/>
      <c r="LB23" s="11"/>
      <c r="LC23" s="11"/>
      <c r="LD23" s="11"/>
      <c r="LE23" s="11"/>
      <c r="LF23" s="11"/>
      <c r="LG23" s="11"/>
      <c r="LH23" s="11"/>
      <c r="LI23" s="11"/>
      <c r="LJ23" s="11"/>
      <c r="LK23" s="11"/>
      <c r="LL23" s="11"/>
      <c r="LM23" s="11"/>
      <c r="LN23" s="11"/>
      <c r="LO23" s="11"/>
      <c r="LP23" s="11"/>
      <c r="LQ23" s="11"/>
      <c r="LR23" s="11"/>
      <c r="LS23" s="11"/>
      <c r="LT23" s="11"/>
      <c r="LU23" s="11"/>
      <c r="LV23" s="11"/>
      <c r="LW23" s="11"/>
      <c r="LX23" s="11"/>
      <c r="LY23" s="11"/>
      <c r="LZ23" s="11"/>
      <c r="MA23" s="11"/>
      <c r="MB23" s="11"/>
      <c r="MC23" s="11"/>
      <c r="MD23" s="11"/>
      <c r="ME23" s="11"/>
      <c r="MF23" s="11"/>
      <c r="MG23" s="11"/>
      <c r="MH23" s="11"/>
      <c r="MI23" s="11"/>
      <c r="MJ23" s="11"/>
      <c r="MK23" s="11"/>
      <c r="ML23" s="11"/>
      <c r="MM23" s="11"/>
      <c r="MN23" s="11"/>
      <c r="MO23" s="11"/>
      <c r="MP23" s="11"/>
      <c r="MQ23" s="11"/>
      <c r="MR23" s="11"/>
      <c r="MS23" s="11"/>
      <c r="MT23" s="11"/>
      <c r="MU23" s="11"/>
      <c r="MV23" s="11"/>
      <c r="MW23" s="11"/>
      <c r="MX23" s="11"/>
      <c r="MY23" s="11"/>
      <c r="MZ23" s="11"/>
      <c r="NA23" s="11"/>
      <c r="NB23" s="11"/>
      <c r="NC23" s="11"/>
      <c r="ND23" s="11"/>
      <c r="NE23" s="11"/>
      <c r="NF23" s="11"/>
      <c r="NG23" s="11"/>
      <c r="NH23" s="11"/>
      <c r="NI23" s="11"/>
      <c r="NJ23" s="11"/>
      <c r="NK23" s="11"/>
      <c r="NL23" s="11"/>
      <c r="NM23" s="11"/>
      <c r="NN23" s="11"/>
      <c r="NO23" s="11"/>
      <c r="NP23" s="11"/>
      <c r="NQ23" s="11"/>
      <c r="NR23" s="11"/>
      <c r="NS23" s="11"/>
      <c r="NT23" s="11"/>
      <c r="NU23" s="11"/>
      <c r="NV23" s="11"/>
      <c r="NW23" s="11"/>
      <c r="NX23" s="11"/>
      <c r="NY23" s="11"/>
      <c r="NZ23" s="11"/>
      <c r="OA23" s="11"/>
      <c r="OB23" s="11"/>
      <c r="OC23" s="11"/>
      <c r="OD23" s="11"/>
      <c r="OE23" s="11"/>
      <c r="OF23" s="11"/>
      <c r="OG23" s="11"/>
      <c r="OH23" s="11"/>
      <c r="OI23" s="11"/>
      <c r="OJ23" s="11"/>
      <c r="OK23" s="11"/>
      <c r="OL23" s="11"/>
      <c r="OM23" s="11"/>
      <c r="ON23" s="11"/>
      <c r="OO23" s="11"/>
      <c r="OP23" s="11"/>
      <c r="OQ23" s="11"/>
      <c r="OR23" s="11"/>
      <c r="OS23" s="11"/>
      <c r="OT23" s="11"/>
      <c r="OU23" s="11"/>
      <c r="OV23" s="11"/>
      <c r="OW23" s="11"/>
      <c r="OX23" s="11"/>
      <c r="OY23" s="11"/>
      <c r="OZ23" s="11"/>
      <c r="PA23" s="11"/>
      <c r="PB23" s="11"/>
      <c r="PC23" s="11"/>
      <c r="PD23" s="11"/>
      <c r="PE23" s="11"/>
      <c r="PF23" s="11"/>
      <c r="PG23" s="11"/>
      <c r="PH23" s="11"/>
      <c r="PI23" s="11"/>
      <c r="PJ23" s="11"/>
      <c r="PK23" s="11"/>
      <c r="PL23" s="11"/>
      <c r="PM23" s="11"/>
      <c r="PN23" s="11"/>
      <c r="PO23" s="11"/>
      <c r="PP23" s="11"/>
      <c r="PQ23" s="11"/>
      <c r="PR23" s="11"/>
      <c r="PS23" s="11"/>
      <c r="PT23" s="11"/>
      <c r="PU23" s="11"/>
      <c r="PV23" s="11"/>
      <c r="PW23" s="11"/>
      <c r="PX23" s="11"/>
      <c r="PY23" s="11"/>
      <c r="PZ23" s="11"/>
      <c r="QA23" s="11"/>
      <c r="QB23" s="11"/>
      <c r="QC23" s="11"/>
      <c r="QD23" s="11"/>
      <c r="QE23" s="11"/>
      <c r="QF23" s="11"/>
      <c r="QG23" s="11"/>
      <c r="QH23" s="11"/>
      <c r="QI23" s="11"/>
      <c r="QJ23" s="11"/>
      <c r="QK23" s="11"/>
      <c r="QL23" s="11"/>
      <c r="QM23" s="11"/>
      <c r="QN23" s="11"/>
      <c r="QO23" s="11"/>
      <c r="QP23" s="11"/>
      <c r="QQ23" s="11"/>
      <c r="QR23" s="11"/>
      <c r="QS23" s="11"/>
      <c r="QT23" s="11"/>
      <c r="QU23" s="11"/>
      <c r="QV23" s="11"/>
      <c r="QW23" s="11"/>
      <c r="QX23" s="11"/>
      <c r="QY23" s="11"/>
      <c r="QZ23" s="11"/>
      <c r="RA23" s="11"/>
      <c r="RB23" s="11"/>
      <c r="RC23" s="11"/>
      <c r="RD23" s="11"/>
      <c r="RE23" s="11"/>
      <c r="RF23" s="11"/>
      <c r="RG23" s="11"/>
      <c r="RH23" s="11"/>
      <c r="RI23" s="11"/>
      <c r="RJ23" s="11"/>
      <c r="RK23" s="11"/>
      <c r="RL23" s="11"/>
      <c r="RM23" s="11"/>
      <c r="RN23" s="11"/>
      <c r="RO23" s="11"/>
      <c r="RP23" s="11"/>
      <c r="RQ23" s="11"/>
      <c r="RR23" s="11"/>
      <c r="RS23" s="11"/>
      <c r="RT23" s="11"/>
      <c r="RU23" s="11"/>
      <c r="RV23" s="11"/>
      <c r="RW23" s="11"/>
      <c r="RX23" s="11"/>
      <c r="RY23" s="11"/>
      <c r="RZ23" s="11"/>
      <c r="SA23" s="11"/>
      <c r="SB23" s="11"/>
      <c r="SC23" s="11"/>
      <c r="SD23" s="11"/>
      <c r="SE23" s="11"/>
      <c r="SF23" s="11"/>
      <c r="SG23" s="11"/>
      <c r="SH23" s="11"/>
      <c r="SI23" s="11"/>
      <c r="SJ23" s="11"/>
      <c r="SK23" s="11"/>
      <c r="SL23" s="11"/>
      <c r="SM23" s="11"/>
      <c r="SN23" s="11"/>
      <c r="SO23" s="11"/>
      <c r="SP23" s="11"/>
      <c r="SQ23" s="11"/>
      <c r="SR23" s="11"/>
      <c r="SS23" s="11"/>
      <c r="ST23" s="11"/>
      <c r="SU23" s="11"/>
      <c r="SV23" s="11"/>
      <c r="SW23" s="11"/>
      <c r="SX23" s="11"/>
      <c r="SY23" s="11"/>
      <c r="SZ23" s="11"/>
      <c r="TA23" s="11"/>
      <c r="TB23" s="11"/>
      <c r="TC23" s="11"/>
      <c r="TD23" s="11"/>
      <c r="TE23" s="11"/>
      <c r="TF23" s="11"/>
      <c r="TG23" s="11"/>
      <c r="TH23" s="11"/>
      <c r="TI23" s="11"/>
      <c r="TJ23" s="11"/>
      <c r="TK23" s="11"/>
      <c r="TL23" s="11"/>
      <c r="TM23" s="11"/>
      <c r="TN23" s="11"/>
      <c r="TO23" s="11"/>
      <c r="TP23" s="11"/>
      <c r="TQ23" s="11"/>
      <c r="TR23" s="11"/>
      <c r="TS23" s="11"/>
      <c r="TT23" s="11"/>
      <c r="TU23" s="11"/>
      <c r="TV23" s="11"/>
      <c r="TW23" s="11"/>
      <c r="TX23" s="11"/>
      <c r="TY23" s="11"/>
      <c r="TZ23" s="11"/>
      <c r="UA23" s="11"/>
      <c r="UB23" s="11"/>
      <c r="UC23" s="11"/>
      <c r="UD23" s="11"/>
      <c r="UE23" s="11"/>
      <c r="UF23" s="11"/>
      <c r="UG23" s="11"/>
      <c r="UH23" s="11"/>
      <c r="UI23" s="11"/>
      <c r="UJ23" s="11"/>
      <c r="UK23" s="11"/>
      <c r="UL23" s="11"/>
      <c r="UM23" s="11"/>
      <c r="UN23" s="11"/>
      <c r="UO23" s="11"/>
      <c r="UP23" s="11"/>
      <c r="UQ23" s="11"/>
      <c r="UR23" s="11"/>
      <c r="US23" s="11"/>
      <c r="UT23" s="11"/>
      <c r="UU23" s="11"/>
      <c r="UV23" s="11"/>
      <c r="UW23" s="11"/>
      <c r="UX23" s="11"/>
      <c r="UY23" s="11"/>
      <c r="UZ23" s="11"/>
      <c r="VA23" s="11"/>
      <c r="VB23" s="11"/>
      <c r="VC23" s="11"/>
      <c r="VD23" s="11"/>
      <c r="VE23" s="11"/>
      <c r="VF23" s="11"/>
      <c r="VG23" s="11"/>
      <c r="VH23" s="11"/>
      <c r="VI23" s="11"/>
      <c r="VJ23" s="11"/>
      <c r="VK23" s="11"/>
      <c r="VL23" s="11"/>
      <c r="VM23" s="11"/>
      <c r="VN23" s="11"/>
      <c r="VO23" s="11"/>
      <c r="VP23" s="11"/>
      <c r="VQ23" s="11"/>
      <c r="VR23" s="11"/>
      <c r="VS23" s="11"/>
      <c r="VT23" s="11"/>
      <c r="VU23" s="11"/>
      <c r="VV23" s="11"/>
      <c r="VW23" s="11"/>
      <c r="VX23" s="11"/>
      <c r="VY23" s="11"/>
      <c r="VZ23" s="11"/>
      <c r="WA23" s="11"/>
      <c r="WB23" s="11"/>
      <c r="WC23" s="11"/>
      <c r="WD23" s="11"/>
      <c r="WE23" s="11"/>
      <c r="WF23" s="11"/>
      <c r="WG23" s="11"/>
      <c r="WH23" s="11"/>
      <c r="WI23" s="11"/>
      <c r="WJ23" s="11"/>
      <c r="WK23" s="11"/>
      <c r="WL23" s="11"/>
      <c r="WM23" s="11"/>
      <c r="WN23" s="11"/>
      <c r="WO23" s="11"/>
      <c r="WP23" s="11"/>
      <c r="WQ23" s="11"/>
      <c r="WR23" s="11"/>
      <c r="WS23" s="11"/>
      <c r="WT23" s="11"/>
      <c r="WU23" s="11"/>
      <c r="WV23" s="11"/>
      <c r="WW23" s="11"/>
      <c r="WX23" s="11"/>
      <c r="WY23" s="11"/>
      <c r="WZ23" s="11"/>
      <c r="XA23" s="11"/>
      <c r="XB23" s="11"/>
      <c r="XC23" s="11"/>
      <c r="XD23" s="11"/>
      <c r="XE23" s="11"/>
      <c r="XF23" s="11"/>
      <c r="XG23" s="11"/>
      <c r="XH23" s="11"/>
      <c r="XI23" s="11"/>
      <c r="XJ23" s="11"/>
      <c r="XK23" s="11"/>
      <c r="XL23" s="11"/>
      <c r="XM23" s="11"/>
      <c r="XN23" s="11"/>
      <c r="XO23" s="11"/>
      <c r="XP23" s="11"/>
      <c r="XQ23" s="11"/>
      <c r="XR23" s="11"/>
      <c r="XS23" s="11"/>
      <c r="XT23" s="11"/>
      <c r="XU23" s="11"/>
      <c r="XV23" s="11"/>
      <c r="XW23" s="11"/>
      <c r="XX23" s="11"/>
      <c r="XY23" s="11"/>
      <c r="XZ23" s="11"/>
      <c r="YA23" s="11"/>
      <c r="YB23" s="11"/>
      <c r="YC23" s="11"/>
      <c r="YD23" s="11"/>
      <c r="YE23" s="11"/>
      <c r="YF23" s="11"/>
      <c r="YG23" s="11"/>
      <c r="YH23" s="11"/>
      <c r="YI23" s="11"/>
      <c r="YJ23" s="11"/>
      <c r="YK23" s="11"/>
      <c r="YL23" s="11"/>
      <c r="YM23" s="11"/>
      <c r="YN23" s="11"/>
      <c r="YO23" s="11"/>
      <c r="YP23" s="11"/>
      <c r="YQ23" s="11"/>
      <c r="YR23" s="11"/>
      <c r="YS23" s="11"/>
      <c r="YT23" s="11"/>
      <c r="YU23" s="11"/>
      <c r="YV23" s="11"/>
      <c r="YW23" s="11"/>
      <c r="YX23" s="11"/>
      <c r="YY23" s="11"/>
      <c r="YZ23" s="11"/>
      <c r="ZA23" s="11"/>
      <c r="ZB23" s="11"/>
      <c r="ZC23" s="11"/>
      <c r="ZD23" s="11"/>
      <c r="ZE23" s="11"/>
      <c r="ZF23" s="11"/>
      <c r="ZG23" s="11"/>
      <c r="ZH23" s="11"/>
      <c r="ZI23" s="11"/>
      <c r="ZJ23" s="11"/>
      <c r="ZK23" s="11"/>
      <c r="ZL23" s="11"/>
      <c r="ZM23" s="11"/>
      <c r="ZN23" s="11"/>
      <c r="ZO23" s="11"/>
      <c r="ZP23" s="11"/>
      <c r="ZQ23" s="11"/>
      <c r="ZR23" s="11"/>
      <c r="ZS23" s="11"/>
      <c r="ZT23" s="11"/>
      <c r="ZU23" s="11"/>
      <c r="ZV23" s="11"/>
      <c r="ZW23" s="11"/>
      <c r="ZX23" s="11"/>
      <c r="ZY23" s="11"/>
      <c r="ZZ23" s="11"/>
      <c r="AAA23" s="11"/>
      <c r="AAB23" s="11"/>
      <c r="AAC23" s="11"/>
      <c r="AAD23" s="11"/>
      <c r="AAE23" s="11"/>
      <c r="AAF23" s="11"/>
      <c r="AAG23" s="11"/>
      <c r="AAH23" s="11"/>
      <c r="AAI23" s="11"/>
      <c r="AAJ23" s="11"/>
      <c r="AAK23" s="11"/>
      <c r="AAL23" s="11"/>
      <c r="AAM23" s="11"/>
      <c r="AAN23" s="11"/>
      <c r="AAO23" s="11"/>
      <c r="AAP23" s="11"/>
      <c r="AAQ23" s="11"/>
      <c r="AAR23" s="11"/>
      <c r="AAS23" s="11"/>
      <c r="AAT23" s="11"/>
      <c r="AAU23" s="11"/>
      <c r="AAV23" s="11"/>
      <c r="AAW23" s="11"/>
      <c r="AAX23" s="11"/>
      <c r="AAY23" s="11"/>
      <c r="AAZ23" s="11"/>
      <c r="ABA23" s="11"/>
      <c r="ABB23" s="11"/>
      <c r="ABC23" s="11"/>
      <c r="ABD23" s="11"/>
      <c r="ABE23" s="11"/>
      <c r="ABF23" s="11"/>
      <c r="ABG23" s="11"/>
      <c r="ABH23" s="11"/>
      <c r="ABI23" s="11"/>
      <c r="ABJ23" s="11"/>
      <c r="ABK23" s="11"/>
      <c r="ABL23" s="11"/>
      <c r="ABM23" s="11"/>
      <c r="ABN23" s="11"/>
      <c r="ABO23" s="11"/>
      <c r="ABP23" s="11"/>
      <c r="ABQ23" s="11"/>
      <c r="ABR23" s="11"/>
      <c r="ABS23" s="11"/>
      <c r="ABT23" s="11"/>
      <c r="ABU23" s="11"/>
      <c r="ABV23" s="11"/>
      <c r="ABW23" s="11"/>
      <c r="ABX23" s="11"/>
      <c r="ABY23" s="11"/>
      <c r="ABZ23" s="11"/>
      <c r="ACA23" s="11"/>
      <c r="ACB23" s="11"/>
      <c r="ACC23" s="11"/>
      <c r="ACD23" s="11"/>
      <c r="ACE23" s="11"/>
      <c r="ACF23" s="11"/>
      <c r="ACG23" s="11"/>
      <c r="ACH23" s="11"/>
      <c r="ACI23" s="11"/>
      <c r="ACJ23" s="11"/>
      <c r="ACK23" s="11"/>
      <c r="ACL23" s="11"/>
      <c r="ACM23" s="11"/>
      <c r="ACN23" s="11"/>
      <c r="ACO23" s="11"/>
      <c r="ACP23" s="11"/>
      <c r="ACQ23" s="11"/>
      <c r="ACR23" s="11"/>
      <c r="ACS23" s="11"/>
      <c r="ACT23" s="11"/>
      <c r="ACU23" s="11"/>
      <c r="ACV23" s="11"/>
      <c r="ACW23" s="11"/>
      <c r="ACX23" s="11"/>
      <c r="ACY23" s="11"/>
      <c r="ACZ23" s="11"/>
      <c r="ADA23" s="11"/>
      <c r="ADB23" s="11"/>
      <c r="ADC23" s="11"/>
      <c r="ADD23" s="11"/>
      <c r="ADE23" s="11"/>
      <c r="ADF23" s="11"/>
      <c r="ADG23" s="11"/>
      <c r="ADH23" s="11"/>
      <c r="ADI23" s="11"/>
      <c r="ADJ23" s="11"/>
      <c r="ADK23" s="11"/>
      <c r="ADL23" s="11"/>
      <c r="ADM23" s="11"/>
      <c r="ADN23" s="11"/>
      <c r="ADO23" s="11"/>
      <c r="ADP23" s="11"/>
      <c r="ADQ23" s="11"/>
      <c r="ADR23" s="11"/>
      <c r="ADS23" s="11"/>
      <c r="ADT23" s="11"/>
      <c r="ADU23" s="11"/>
      <c r="ADV23" s="11"/>
      <c r="ADW23" s="11"/>
      <c r="ADX23" s="11"/>
      <c r="ADY23" s="11"/>
      <c r="ADZ23" s="11"/>
      <c r="AEA23" s="11"/>
      <c r="AEB23" s="11"/>
      <c r="AEC23" s="11"/>
      <c r="AED23" s="11"/>
      <c r="AEE23" s="11"/>
      <c r="AEF23" s="11"/>
      <c r="AEG23" s="11"/>
      <c r="AEH23" s="11"/>
      <c r="AEI23" s="11"/>
      <c r="AEJ23" s="11"/>
      <c r="AEK23" s="11"/>
      <c r="AEL23" s="11"/>
      <c r="AEM23" s="11"/>
      <c r="AEN23" s="11"/>
      <c r="AEO23" s="11"/>
      <c r="AEP23" s="11"/>
      <c r="AEQ23" s="11"/>
      <c r="AER23" s="11"/>
      <c r="AES23" s="11"/>
      <c r="AET23" s="11"/>
      <c r="AEU23" s="11"/>
      <c r="AEV23" s="11"/>
      <c r="AEW23" s="11"/>
      <c r="AEX23" s="11"/>
      <c r="AEY23" s="11"/>
      <c r="AEZ23" s="11"/>
      <c r="AFA23" s="11"/>
      <c r="AFB23" s="11"/>
      <c r="AFC23" s="11"/>
      <c r="AFD23" s="11"/>
      <c r="AFE23" s="11"/>
      <c r="AFF23" s="11"/>
      <c r="AFG23" s="11"/>
      <c r="AFH23" s="11"/>
      <c r="AFI23" s="11"/>
      <c r="AFJ23" s="11"/>
      <c r="AFK23" s="11"/>
      <c r="AFL23" s="11"/>
      <c r="AFM23" s="11"/>
      <c r="AFN23" s="11"/>
      <c r="AFO23" s="11"/>
      <c r="AFP23" s="11"/>
      <c r="AFQ23" s="11"/>
      <c r="AFR23" s="11"/>
      <c r="AFS23" s="11"/>
      <c r="AFT23" s="11"/>
      <c r="AFU23" s="11"/>
      <c r="AFV23" s="11"/>
      <c r="AFW23" s="11"/>
      <c r="AFX23" s="11"/>
      <c r="AFY23" s="11"/>
      <c r="AFZ23" s="11"/>
      <c r="AGA23" s="11"/>
      <c r="AGB23" s="11"/>
      <c r="AGC23" s="11"/>
      <c r="AGD23" s="11"/>
      <c r="AGE23" s="11"/>
      <c r="AGF23" s="11"/>
      <c r="AGG23" s="11"/>
      <c r="AGH23" s="11"/>
      <c r="AGI23" s="11"/>
      <c r="AGJ23" s="11"/>
      <c r="AGK23" s="11"/>
      <c r="AGL23" s="11"/>
      <c r="AGM23" s="11"/>
      <c r="AGN23" s="11"/>
      <c r="AGO23" s="11"/>
      <c r="AGP23" s="11"/>
      <c r="AGQ23" s="11"/>
      <c r="AGR23" s="11"/>
      <c r="AGS23" s="11"/>
      <c r="AGT23" s="11"/>
      <c r="AGU23" s="11"/>
      <c r="AGV23" s="11"/>
      <c r="AGW23" s="11"/>
      <c r="AGX23" s="11"/>
      <c r="AGY23" s="11"/>
      <c r="AGZ23" s="11"/>
      <c r="AHA23" s="11"/>
      <c r="AHB23" s="11"/>
      <c r="AHC23" s="11"/>
      <c r="AHD23" s="11"/>
      <c r="AHE23" s="11"/>
      <c r="AHF23" s="11"/>
      <c r="AHG23" s="11"/>
      <c r="AHH23" s="11"/>
      <c r="AHI23" s="11"/>
      <c r="AHJ23" s="11"/>
      <c r="AHK23" s="11"/>
      <c r="AHL23" s="11"/>
      <c r="AHM23" s="11"/>
      <c r="AHN23" s="11"/>
      <c r="AHO23" s="11"/>
      <c r="AHP23" s="11"/>
      <c r="AHQ23" s="11"/>
      <c r="AHR23" s="11"/>
      <c r="AHS23" s="11"/>
      <c r="AHT23" s="11"/>
      <c r="AHU23" s="11"/>
      <c r="AHV23" s="11"/>
      <c r="AHW23" s="11"/>
      <c r="AHX23" s="11"/>
      <c r="AHY23" s="11"/>
      <c r="AHZ23" s="11"/>
      <c r="AIA23" s="11"/>
      <c r="AIB23" s="11"/>
      <c r="AIC23" s="11"/>
      <c r="AID23" s="11"/>
      <c r="AIE23" s="11"/>
      <c r="AIF23" s="11"/>
      <c r="AIG23" s="11"/>
      <c r="AIH23" s="11"/>
      <c r="AII23" s="11"/>
      <c r="AIJ23" s="11"/>
      <c r="AIK23" s="11"/>
      <c r="AIL23" s="11"/>
      <c r="AIM23" s="11"/>
      <c r="AIN23" s="11"/>
      <c r="AIO23" s="11"/>
      <c r="AIP23" s="11"/>
      <c r="AIQ23" s="11"/>
      <c r="AIR23" s="11"/>
      <c r="AIS23" s="11"/>
      <c r="AIT23" s="11"/>
      <c r="AIU23" s="11"/>
      <c r="AIV23" s="11"/>
      <c r="AIW23" s="11"/>
      <c r="AIX23" s="11"/>
      <c r="AIY23" s="11"/>
      <c r="AIZ23" s="11"/>
      <c r="AJA23" s="11"/>
      <c r="AJB23" s="11"/>
      <c r="AJC23" s="11"/>
      <c r="AJD23" s="11"/>
      <c r="AJE23" s="11"/>
      <c r="AJF23" s="11"/>
      <c r="AJG23" s="11"/>
      <c r="AJH23" s="11"/>
      <c r="AJI23" s="11"/>
      <c r="AJJ23" s="11"/>
      <c r="AJK23" s="11"/>
      <c r="AJL23" s="11"/>
      <c r="AJM23" s="11"/>
      <c r="AJN23" s="11"/>
      <c r="AJO23" s="11"/>
      <c r="AJP23" s="11"/>
      <c r="AJQ23" s="11"/>
      <c r="AJR23" s="11"/>
      <c r="AJS23" s="11"/>
      <c r="AJT23" s="11"/>
      <c r="AJU23" s="11"/>
      <c r="AJV23" s="11"/>
      <c r="AJW23" s="11"/>
      <c r="AJX23" s="11"/>
      <c r="AJY23" s="11"/>
      <c r="AJZ23" s="11"/>
      <c r="AKA23" s="11"/>
      <c r="AKB23" s="11"/>
      <c r="AKC23" s="11"/>
      <c r="AKD23" s="11"/>
      <c r="AKE23" s="11"/>
      <c r="AKF23" s="11"/>
      <c r="AKG23" s="11"/>
      <c r="AKH23" s="11"/>
      <c r="AKI23" s="11"/>
      <c r="AKJ23" s="11"/>
      <c r="AKK23" s="11"/>
      <c r="AKL23" s="11"/>
      <c r="AKM23" s="11"/>
      <c r="AKN23" s="11"/>
      <c r="AKO23" s="11"/>
      <c r="AKP23" s="11"/>
      <c r="AKQ23" s="11"/>
      <c r="AKR23" s="11"/>
      <c r="AKS23" s="11"/>
      <c r="AKT23" s="11"/>
      <c r="AKU23" s="11"/>
      <c r="AKV23" s="11"/>
      <c r="AKW23" s="11"/>
      <c r="AKX23" s="11"/>
      <c r="AKY23" s="11"/>
      <c r="AKZ23" s="11"/>
      <c r="ALA23" s="11"/>
      <c r="ALB23" s="11"/>
      <c r="ALC23" s="11"/>
      <c r="ALD23" s="11"/>
      <c r="ALE23" s="11"/>
      <c r="ALF23" s="11"/>
      <c r="ALG23" s="11"/>
      <c r="ALH23" s="11"/>
      <c r="ALI23" s="11"/>
      <c r="ALJ23" s="11"/>
      <c r="ALK23" s="11"/>
      <c r="ALL23" s="11"/>
      <c r="ALM23" s="11"/>
      <c r="ALN23" s="11"/>
      <c r="ALO23" s="11"/>
      <c r="ALP23" s="11"/>
      <c r="ALQ23" s="11"/>
      <c r="ALR23" s="11"/>
      <c r="ALS23" s="11"/>
      <c r="ALT23" s="11"/>
      <c r="ALU23" s="11"/>
      <c r="ALV23" s="11"/>
      <c r="ALW23" s="11"/>
      <c r="ALX23" s="11"/>
      <c r="ALY23" s="11"/>
      <c r="ALZ23" s="11"/>
      <c r="AMA23" s="11"/>
      <c r="AMB23" s="11"/>
      <c r="AMC23" s="11"/>
      <c r="AMD23" s="11"/>
      <c r="AME23" s="11"/>
      <c r="AMF23" s="11"/>
      <c r="AMG23" s="11"/>
      <c r="AMH23" s="11"/>
      <c r="AMI23" s="11"/>
      <c r="AMJ23" s="11"/>
      <c r="AMK23" s="11"/>
      <c r="AML23" s="11"/>
      <c r="AMM23" s="11"/>
      <c r="AMN23" s="11"/>
      <c r="AMO23" s="11"/>
      <c r="AMP23" s="11"/>
      <c r="AMQ23" s="11"/>
      <c r="AMR23" s="11"/>
      <c r="AMS23" s="11"/>
      <c r="AMT23" s="11"/>
      <c r="AMU23" s="11"/>
      <c r="AMV23" s="11"/>
      <c r="AMW23" s="11"/>
      <c r="AMX23" s="11"/>
      <c r="AMY23" s="11"/>
      <c r="AMZ23" s="11"/>
      <c r="ANA23" s="11"/>
      <c r="ANB23" s="11"/>
      <c r="ANC23" s="11"/>
      <c r="AND23" s="11"/>
      <c r="ANE23" s="11"/>
      <c r="ANF23" s="11"/>
      <c r="ANG23" s="11"/>
      <c r="ANH23" s="11"/>
      <c r="ANI23" s="11"/>
      <c r="ANJ23" s="11"/>
      <c r="ANK23" s="11"/>
      <c r="ANL23" s="11"/>
      <c r="ANM23" s="11"/>
      <c r="ANN23" s="11"/>
      <c r="ANO23" s="11"/>
      <c r="ANP23" s="11"/>
      <c r="ANQ23" s="11"/>
      <c r="ANR23" s="11"/>
      <c r="ANS23" s="11"/>
      <c r="ANT23" s="11"/>
      <c r="ANU23" s="11"/>
      <c r="ANV23" s="11"/>
      <c r="ANW23" s="11"/>
      <c r="ANX23" s="11"/>
      <c r="ANY23" s="11"/>
      <c r="ANZ23" s="11"/>
      <c r="AOA23" s="11"/>
      <c r="AOB23" s="11"/>
      <c r="AOC23" s="11"/>
      <c r="AOD23" s="11"/>
      <c r="AOE23" s="11"/>
      <c r="AOF23" s="11"/>
      <c r="AOG23" s="11"/>
      <c r="AOH23" s="11"/>
      <c r="AOI23" s="11"/>
      <c r="AOJ23" s="11"/>
      <c r="AOK23" s="11"/>
      <c r="AOL23" s="11"/>
      <c r="AOM23" s="11"/>
      <c r="AON23" s="11"/>
      <c r="AOO23" s="11"/>
      <c r="AOP23" s="11"/>
      <c r="AOQ23" s="11"/>
      <c r="AOR23" s="11"/>
      <c r="AOS23" s="11"/>
      <c r="AOT23" s="11"/>
      <c r="AOU23" s="11"/>
      <c r="AOV23" s="11"/>
      <c r="AOW23" s="11"/>
      <c r="AOX23" s="11"/>
      <c r="AOY23" s="11"/>
      <c r="AOZ23" s="11"/>
      <c r="APA23" s="11"/>
      <c r="APB23" s="11"/>
      <c r="APC23" s="11"/>
      <c r="APD23" s="11"/>
      <c r="APE23" s="11"/>
      <c r="APF23" s="11"/>
      <c r="APG23" s="11"/>
      <c r="APH23" s="11"/>
      <c r="API23" s="11"/>
      <c r="APJ23" s="11"/>
      <c r="APK23" s="11"/>
      <c r="APL23" s="11"/>
      <c r="APM23" s="11"/>
      <c r="APN23" s="11"/>
      <c r="APO23" s="11"/>
      <c r="APP23" s="11"/>
      <c r="APQ23" s="11"/>
      <c r="APR23" s="11"/>
      <c r="APS23" s="11"/>
      <c r="APT23" s="11"/>
      <c r="APU23" s="11"/>
      <c r="APV23" s="11"/>
      <c r="APW23" s="11"/>
      <c r="APX23" s="11"/>
      <c r="APY23" s="11"/>
      <c r="APZ23" s="11"/>
      <c r="AQA23" s="11"/>
      <c r="AQB23" s="11"/>
      <c r="AQC23" s="11"/>
      <c r="AQD23" s="11"/>
      <c r="AQE23" s="11"/>
      <c r="AQF23" s="11"/>
      <c r="AQG23" s="11"/>
      <c r="AQH23" s="11"/>
      <c r="AQI23" s="11"/>
      <c r="AQJ23" s="11"/>
      <c r="AQK23" s="11"/>
      <c r="AQL23" s="11"/>
      <c r="AQM23" s="11"/>
      <c r="AQN23" s="11"/>
      <c r="AQO23" s="11"/>
      <c r="AQP23" s="11"/>
      <c r="AQQ23" s="11"/>
      <c r="AQR23" s="11"/>
      <c r="AQS23" s="11"/>
      <c r="AQT23" s="11"/>
      <c r="AQU23" s="11"/>
      <c r="AQV23" s="11"/>
      <c r="AQW23" s="11"/>
      <c r="AQX23" s="11"/>
      <c r="AQY23" s="11"/>
      <c r="AQZ23" s="11"/>
      <c r="ARA23" s="11"/>
      <c r="ARB23" s="11"/>
      <c r="ARC23" s="11"/>
      <c r="ARD23" s="11"/>
      <c r="ARE23" s="11"/>
      <c r="ARF23" s="11"/>
      <c r="ARG23" s="11"/>
      <c r="ARH23" s="11"/>
      <c r="ARI23" s="11"/>
      <c r="ARJ23" s="11"/>
      <c r="ARK23" s="11"/>
      <c r="ARL23" s="11"/>
      <c r="ARM23" s="11"/>
      <c r="ARN23" s="11"/>
      <c r="ARO23" s="11"/>
      <c r="ARP23" s="11"/>
      <c r="ARQ23" s="11"/>
      <c r="ARR23" s="11"/>
      <c r="ARS23" s="11"/>
      <c r="ART23" s="11"/>
      <c r="ARU23" s="11"/>
      <c r="ARV23" s="11"/>
      <c r="ARW23" s="11"/>
      <c r="ARX23" s="11"/>
      <c r="ARY23" s="11"/>
      <c r="ARZ23" s="11"/>
      <c r="ASA23" s="11"/>
      <c r="ASB23" s="11"/>
      <c r="ASC23" s="11"/>
      <c r="ASD23" s="11"/>
      <c r="ASE23" s="11"/>
      <c r="ASF23" s="11"/>
      <c r="ASG23" s="11"/>
      <c r="ASH23" s="11"/>
      <c r="ASI23" s="11"/>
      <c r="ASJ23" s="11"/>
      <c r="ASK23" s="11"/>
      <c r="ASL23" s="11"/>
      <c r="ASM23" s="11"/>
      <c r="ASN23" s="11"/>
      <c r="ASO23" s="11"/>
      <c r="ASP23" s="11"/>
      <c r="ASQ23" s="11"/>
      <c r="ASR23" s="11"/>
      <c r="ASS23" s="11"/>
      <c r="AST23" s="11"/>
      <c r="ASU23" s="11"/>
      <c r="ASV23" s="11"/>
      <c r="ASW23" s="11"/>
      <c r="ASX23" s="11"/>
      <c r="ASY23" s="11"/>
      <c r="ASZ23" s="11"/>
      <c r="ATA23" s="11"/>
      <c r="ATB23" s="11"/>
      <c r="ATC23" s="11"/>
      <c r="ATD23" s="11"/>
      <c r="ATE23" s="11"/>
      <c r="ATF23" s="11"/>
      <c r="ATG23" s="11"/>
      <c r="ATH23" s="11"/>
      <c r="ATI23" s="11"/>
      <c r="ATJ23" s="11"/>
      <c r="ATK23" s="11"/>
      <c r="ATL23" s="11"/>
      <c r="ATM23" s="11"/>
      <c r="ATN23" s="11"/>
      <c r="ATO23" s="11"/>
      <c r="ATP23" s="11"/>
      <c r="ATQ23" s="11"/>
      <c r="ATR23" s="11"/>
      <c r="ATS23" s="11"/>
      <c r="ATT23" s="11"/>
      <c r="ATU23" s="11"/>
      <c r="ATV23" s="11"/>
      <c r="ATW23" s="11"/>
      <c r="ATX23" s="11"/>
      <c r="ATY23" s="11"/>
      <c r="ATZ23" s="11"/>
      <c r="AUA23" s="11"/>
      <c r="AUB23" s="11"/>
      <c r="AUC23" s="11"/>
      <c r="AUD23" s="11"/>
      <c r="AUE23" s="11"/>
      <c r="AUF23" s="11"/>
      <c r="AUG23" s="11"/>
      <c r="AUH23" s="11"/>
      <c r="AUI23" s="11"/>
      <c r="AUJ23" s="11"/>
      <c r="AUK23" s="11"/>
      <c r="AUL23" s="11"/>
      <c r="AUM23" s="11"/>
      <c r="AUN23" s="11"/>
      <c r="AUO23" s="11"/>
      <c r="AUP23" s="11"/>
      <c r="AUQ23" s="11"/>
      <c r="AUR23" s="11"/>
      <c r="AUS23" s="11"/>
      <c r="AUT23" s="11"/>
      <c r="AUU23" s="11"/>
      <c r="AUV23" s="11"/>
      <c r="AUW23" s="11"/>
      <c r="AUX23" s="11"/>
      <c r="AUY23" s="11"/>
      <c r="AUZ23" s="11"/>
      <c r="AVA23" s="11"/>
      <c r="AVB23" s="11"/>
      <c r="AVC23" s="11"/>
      <c r="AVD23" s="11"/>
      <c r="AVE23" s="11"/>
      <c r="AVF23" s="11"/>
      <c r="AVG23" s="11"/>
      <c r="AVH23" s="11"/>
      <c r="AVI23" s="11"/>
      <c r="AVJ23" s="11"/>
      <c r="AVK23" s="11"/>
      <c r="AVL23" s="11"/>
      <c r="AVM23" s="11"/>
      <c r="AVN23" s="11"/>
      <c r="AVO23" s="11"/>
      <c r="AVP23" s="11"/>
      <c r="AVQ23" s="11"/>
      <c r="AVR23" s="11"/>
      <c r="AVS23" s="11"/>
      <c r="AVT23" s="11"/>
      <c r="AVU23" s="11"/>
      <c r="AVV23" s="11"/>
      <c r="AVW23" s="11"/>
      <c r="AVX23" s="11"/>
      <c r="AVY23" s="11"/>
      <c r="AVZ23" s="11"/>
      <c r="AWA23" s="11"/>
      <c r="AWB23" s="11"/>
      <c r="AWC23" s="11"/>
      <c r="AWD23" s="11"/>
      <c r="AWE23" s="11"/>
      <c r="AWF23" s="11"/>
      <c r="AWG23" s="11"/>
      <c r="AWH23" s="11"/>
      <c r="AWI23" s="11"/>
      <c r="AWJ23" s="11"/>
      <c r="AWK23" s="11"/>
      <c r="AWL23" s="11"/>
      <c r="AWM23" s="11"/>
      <c r="AWN23" s="11"/>
      <c r="AWO23" s="11"/>
      <c r="AWP23" s="11"/>
      <c r="AWQ23" s="11"/>
      <c r="AWR23" s="11"/>
      <c r="AWS23" s="11"/>
      <c r="AWT23" s="11"/>
      <c r="AWU23" s="11"/>
      <c r="AWV23" s="11"/>
      <c r="AWW23" s="11"/>
      <c r="AWX23" s="11"/>
      <c r="AWY23" s="11"/>
      <c r="AWZ23" s="11"/>
      <c r="AXA23" s="11"/>
      <c r="AXB23" s="11"/>
      <c r="AXC23" s="11"/>
      <c r="AXD23" s="11"/>
      <c r="AXE23" s="11"/>
      <c r="AXF23" s="11"/>
      <c r="AXG23" s="11"/>
      <c r="AXH23" s="11"/>
      <c r="AXI23" s="11"/>
      <c r="AXJ23" s="11"/>
      <c r="AXK23" s="11"/>
      <c r="AXL23" s="11"/>
      <c r="AXM23" s="11"/>
      <c r="AXN23" s="11"/>
      <c r="AXO23" s="11"/>
      <c r="AXP23" s="11"/>
      <c r="AXQ23" s="11"/>
      <c r="AXR23" s="11"/>
      <c r="AXS23" s="11"/>
      <c r="AXT23" s="11"/>
      <c r="AXU23" s="11"/>
      <c r="AXV23" s="11"/>
      <c r="AXW23" s="11"/>
      <c r="AXX23" s="11"/>
      <c r="AXY23" s="11"/>
      <c r="AXZ23" s="11"/>
      <c r="AYA23" s="11"/>
      <c r="AYB23" s="11"/>
      <c r="AYC23" s="11"/>
      <c r="AYD23" s="11"/>
      <c r="AYE23" s="11"/>
      <c r="AYF23" s="11"/>
      <c r="AYG23" s="11"/>
      <c r="AYH23" s="11"/>
      <c r="AYI23" s="11"/>
      <c r="AYJ23" s="11"/>
      <c r="AYK23" s="11"/>
      <c r="AYL23" s="11"/>
      <c r="AYM23" s="11"/>
      <c r="AYN23" s="11"/>
      <c r="AYO23" s="11"/>
      <c r="AYP23" s="11"/>
      <c r="AYQ23" s="11"/>
      <c r="AYR23" s="11"/>
      <c r="AYS23" s="11"/>
      <c r="AYT23" s="11"/>
      <c r="AYU23" s="11"/>
      <c r="AYV23" s="11"/>
      <c r="AYW23" s="11"/>
      <c r="AYX23" s="11"/>
      <c r="AYY23" s="11"/>
      <c r="AYZ23" s="11"/>
      <c r="AZA23" s="11"/>
      <c r="AZB23" s="11"/>
      <c r="AZC23" s="11"/>
      <c r="AZD23" s="11"/>
      <c r="AZE23" s="11"/>
      <c r="AZF23" s="11"/>
      <c r="AZG23" s="11"/>
      <c r="AZH23" s="11"/>
      <c r="AZI23" s="11"/>
      <c r="AZJ23" s="11"/>
      <c r="AZK23" s="11"/>
      <c r="AZL23" s="11"/>
      <c r="AZM23" s="11"/>
      <c r="AZN23" s="11"/>
      <c r="AZO23" s="11"/>
      <c r="AZP23" s="11"/>
      <c r="AZQ23" s="11"/>
      <c r="AZR23" s="11"/>
      <c r="AZS23" s="11"/>
      <c r="AZT23" s="11"/>
      <c r="AZU23" s="11"/>
      <c r="AZV23" s="11"/>
      <c r="AZW23" s="11"/>
      <c r="AZX23" s="11"/>
      <c r="AZY23" s="11"/>
      <c r="AZZ23" s="11"/>
      <c r="BAA23" s="11"/>
      <c r="BAB23" s="11"/>
      <c r="BAC23" s="11"/>
      <c r="BAD23" s="11"/>
      <c r="BAE23" s="11"/>
      <c r="BAF23" s="11"/>
      <c r="BAG23" s="11"/>
      <c r="BAH23" s="11"/>
      <c r="BAI23" s="11"/>
      <c r="BAJ23" s="11"/>
      <c r="BAK23" s="11"/>
      <c r="BAL23" s="11"/>
      <c r="BAM23" s="11"/>
      <c r="BAN23" s="11"/>
      <c r="BAO23" s="11"/>
      <c r="BAP23" s="11"/>
      <c r="BAQ23" s="11"/>
      <c r="BAR23" s="11"/>
      <c r="BAS23" s="11"/>
      <c r="BAT23" s="11"/>
      <c r="BAU23" s="11"/>
      <c r="BAV23" s="11"/>
      <c r="BAW23" s="11"/>
      <c r="BAX23" s="11"/>
      <c r="BAY23" s="11"/>
      <c r="BAZ23" s="11"/>
      <c r="BBA23" s="11"/>
      <c r="BBB23" s="11"/>
      <c r="BBC23" s="11"/>
      <c r="BBD23" s="11"/>
      <c r="BBE23" s="11"/>
      <c r="BBF23" s="11"/>
      <c r="BBG23" s="11"/>
      <c r="BBH23" s="11"/>
      <c r="BBI23" s="11"/>
      <c r="BBJ23" s="11"/>
      <c r="BBK23" s="11"/>
      <c r="BBL23" s="11"/>
      <c r="BBM23" s="11"/>
      <c r="BBN23" s="11"/>
      <c r="BBO23" s="11"/>
      <c r="BBP23" s="11"/>
      <c r="BBQ23" s="11"/>
      <c r="BBR23" s="11"/>
      <c r="BBS23" s="11"/>
      <c r="BBT23" s="11"/>
      <c r="BBU23" s="11"/>
      <c r="BBV23" s="11"/>
      <c r="BBW23" s="11"/>
      <c r="BBX23" s="11"/>
      <c r="BBY23" s="11"/>
      <c r="BBZ23" s="11"/>
      <c r="BCA23" s="11"/>
      <c r="BCB23" s="11"/>
      <c r="BCC23" s="11"/>
      <c r="BCD23" s="11"/>
      <c r="BCE23" s="11"/>
      <c r="BCF23" s="11"/>
      <c r="BCG23" s="11"/>
      <c r="BCH23" s="11"/>
      <c r="BCI23" s="11"/>
      <c r="BCJ23" s="11"/>
      <c r="BCK23" s="11"/>
      <c r="BCL23" s="11"/>
      <c r="BCM23" s="11"/>
      <c r="BCN23" s="11"/>
      <c r="BCO23" s="11"/>
      <c r="BCP23" s="11"/>
      <c r="BCQ23" s="11"/>
      <c r="BCR23" s="11"/>
      <c r="BCS23" s="11"/>
      <c r="BCT23" s="11"/>
      <c r="BCU23" s="11"/>
      <c r="BCV23" s="11"/>
      <c r="BCW23" s="11"/>
      <c r="BCX23" s="11"/>
      <c r="BCY23" s="11"/>
      <c r="BCZ23" s="11"/>
      <c r="BDA23" s="11"/>
      <c r="BDB23" s="11"/>
      <c r="BDC23" s="11"/>
      <c r="BDD23" s="11"/>
      <c r="BDE23" s="11"/>
      <c r="BDF23" s="11"/>
      <c r="BDG23" s="11"/>
      <c r="BDH23" s="11"/>
      <c r="BDI23" s="11"/>
      <c r="BDJ23" s="11"/>
      <c r="BDK23" s="11"/>
      <c r="BDL23" s="11"/>
      <c r="BDM23" s="11"/>
      <c r="BDN23" s="11"/>
      <c r="BDO23" s="11"/>
      <c r="BDP23" s="11"/>
      <c r="BDQ23" s="11"/>
      <c r="BDR23" s="11"/>
      <c r="BDS23" s="11"/>
      <c r="BDT23" s="11"/>
      <c r="BDU23" s="11"/>
      <c r="BDV23" s="11"/>
      <c r="BDW23" s="11"/>
      <c r="BDX23" s="11"/>
      <c r="BDY23" s="11"/>
      <c r="BDZ23" s="11"/>
      <c r="BEA23" s="11"/>
      <c r="BEB23" s="11"/>
      <c r="BEC23" s="11"/>
      <c r="BED23" s="11"/>
      <c r="BEE23" s="11"/>
      <c r="BEF23" s="11"/>
      <c r="BEG23" s="11"/>
      <c r="BEH23" s="11"/>
      <c r="BEI23" s="11"/>
      <c r="BEJ23" s="11"/>
      <c r="BEK23" s="11"/>
      <c r="BEL23" s="11"/>
      <c r="BEM23" s="11"/>
      <c r="BEN23" s="11"/>
      <c r="BEO23" s="11"/>
      <c r="BEP23" s="11"/>
      <c r="BEQ23" s="11"/>
      <c r="BER23" s="11"/>
      <c r="BES23" s="11"/>
      <c r="BET23" s="11"/>
      <c r="BEU23" s="11"/>
      <c r="BEV23" s="11"/>
      <c r="BEW23" s="11"/>
      <c r="BEX23" s="11"/>
      <c r="BEY23" s="11"/>
      <c r="BEZ23" s="11"/>
      <c r="BFA23" s="11"/>
      <c r="BFB23" s="11"/>
      <c r="BFC23" s="11"/>
      <c r="BFD23" s="11"/>
      <c r="BFE23" s="11"/>
      <c r="BFF23" s="11"/>
      <c r="BFG23" s="11"/>
      <c r="BFH23" s="11"/>
      <c r="BFI23" s="11"/>
      <c r="BFJ23" s="11"/>
      <c r="BFK23" s="11"/>
      <c r="BFL23" s="11"/>
      <c r="BFM23" s="11"/>
      <c r="BFN23" s="11"/>
      <c r="BFO23" s="11"/>
      <c r="BFP23" s="11"/>
      <c r="BFQ23" s="11"/>
      <c r="BFR23" s="11"/>
      <c r="BFS23" s="11"/>
      <c r="BFT23" s="11"/>
      <c r="BFU23" s="11"/>
      <c r="BFV23" s="11"/>
      <c r="BFW23" s="11"/>
      <c r="BFX23" s="11"/>
      <c r="BFY23" s="11"/>
      <c r="BFZ23" s="11"/>
      <c r="BGA23" s="11"/>
      <c r="BGB23" s="11"/>
      <c r="BGC23" s="11"/>
      <c r="BGD23" s="11"/>
      <c r="BGE23" s="11"/>
      <c r="BGF23" s="11"/>
      <c r="BGG23" s="11"/>
      <c r="BGH23" s="11"/>
      <c r="BGI23" s="11"/>
      <c r="BGJ23" s="11"/>
      <c r="BGK23" s="11"/>
      <c r="BGL23" s="11"/>
      <c r="BGM23" s="11"/>
      <c r="BGN23" s="11"/>
      <c r="BGO23" s="11"/>
      <c r="BGP23" s="11"/>
      <c r="BGQ23" s="11"/>
      <c r="BGR23" s="11"/>
      <c r="BGS23" s="11"/>
      <c r="BGT23" s="11"/>
      <c r="BGU23" s="11"/>
      <c r="BGV23" s="11"/>
      <c r="BGW23" s="11"/>
      <c r="BGX23" s="11"/>
      <c r="BGY23" s="11"/>
      <c r="BGZ23" s="11"/>
      <c r="BHA23" s="11"/>
      <c r="BHB23" s="11"/>
      <c r="BHC23" s="11"/>
      <c r="BHD23" s="11"/>
      <c r="BHE23" s="11"/>
      <c r="BHF23" s="11"/>
      <c r="BHG23" s="11"/>
      <c r="BHH23" s="11"/>
      <c r="BHI23" s="11"/>
      <c r="BHJ23" s="11"/>
      <c r="BHK23" s="11"/>
      <c r="BHL23" s="11"/>
      <c r="BHM23" s="11"/>
      <c r="BHN23" s="11"/>
      <c r="BHO23" s="11"/>
      <c r="BHP23" s="11"/>
      <c r="BHQ23" s="11"/>
      <c r="BHR23" s="11"/>
      <c r="BHS23" s="11"/>
      <c r="BHT23" s="11"/>
      <c r="BHU23" s="11"/>
      <c r="BHV23" s="11"/>
      <c r="BHW23" s="11"/>
      <c r="BHX23" s="11"/>
      <c r="BHY23" s="11"/>
      <c r="BHZ23" s="11"/>
      <c r="BIA23" s="11"/>
      <c r="BIB23" s="11"/>
      <c r="BIC23" s="11"/>
      <c r="BID23" s="11"/>
      <c r="BIE23" s="11"/>
      <c r="BIF23" s="11"/>
      <c r="BIG23" s="11"/>
      <c r="BIH23" s="11"/>
      <c r="BII23" s="11"/>
      <c r="BIJ23" s="11"/>
      <c r="BIK23" s="11"/>
      <c r="BIL23" s="11"/>
      <c r="BIM23" s="11"/>
      <c r="BIN23" s="11"/>
      <c r="BIO23" s="11"/>
      <c r="BIP23" s="11"/>
      <c r="BIQ23" s="11"/>
      <c r="BIR23" s="11"/>
      <c r="BIS23" s="11"/>
      <c r="BIT23" s="11"/>
      <c r="BIU23" s="11"/>
      <c r="BIV23" s="11"/>
      <c r="BIW23" s="11"/>
      <c r="BIX23" s="11"/>
      <c r="BIY23" s="11"/>
      <c r="BIZ23" s="11"/>
      <c r="BJA23" s="11"/>
      <c r="BJB23" s="11"/>
      <c r="BJC23" s="11"/>
      <c r="BJD23" s="11"/>
      <c r="BJE23" s="11"/>
      <c r="BJF23" s="11"/>
      <c r="BJG23" s="11"/>
      <c r="BJH23" s="11"/>
      <c r="BJI23" s="11"/>
      <c r="BJJ23" s="11"/>
      <c r="BJK23" s="11"/>
      <c r="BJL23" s="11"/>
      <c r="BJM23" s="11"/>
      <c r="BJN23" s="11"/>
      <c r="BJO23" s="11"/>
      <c r="BJP23" s="11"/>
      <c r="BJQ23" s="11"/>
      <c r="BJR23" s="11"/>
      <c r="BJS23" s="11"/>
      <c r="BJT23" s="11"/>
      <c r="BJU23" s="11"/>
      <c r="BJV23" s="11"/>
      <c r="BJW23" s="11"/>
      <c r="BJX23" s="11"/>
      <c r="BJY23" s="11"/>
      <c r="BJZ23" s="11"/>
      <c r="BKA23" s="11"/>
      <c r="BKB23" s="11"/>
      <c r="BKC23" s="11"/>
      <c r="BKD23" s="11"/>
      <c r="BKE23" s="11"/>
      <c r="BKF23" s="11"/>
      <c r="BKG23" s="11"/>
      <c r="BKH23" s="11"/>
      <c r="BKI23" s="11"/>
      <c r="BKJ23" s="11"/>
      <c r="BKK23" s="11"/>
      <c r="BKL23" s="11"/>
      <c r="BKM23" s="11"/>
      <c r="BKN23" s="11"/>
      <c r="BKO23" s="11"/>
      <c r="BKP23" s="11"/>
      <c r="BKQ23" s="11"/>
      <c r="BKR23" s="11"/>
      <c r="BKS23" s="11"/>
      <c r="BKT23" s="11"/>
      <c r="BKU23" s="11"/>
      <c r="BKV23" s="11"/>
      <c r="BKW23" s="11"/>
      <c r="BKX23" s="11"/>
      <c r="BKY23" s="11"/>
      <c r="BKZ23" s="11"/>
      <c r="BLA23" s="11"/>
      <c r="BLB23" s="11"/>
      <c r="BLC23" s="11"/>
      <c r="BLD23" s="11"/>
      <c r="BLE23" s="11"/>
      <c r="BLF23" s="11"/>
      <c r="BLG23" s="11"/>
      <c r="BLH23" s="11"/>
      <c r="BLI23" s="11"/>
      <c r="BLJ23" s="11"/>
      <c r="BLK23" s="11"/>
      <c r="BLL23" s="11"/>
      <c r="BLM23" s="11"/>
      <c r="BLN23" s="11"/>
      <c r="BLO23" s="11"/>
      <c r="BLP23" s="11"/>
      <c r="BLQ23" s="11"/>
      <c r="BLR23" s="11"/>
      <c r="BLS23" s="11"/>
      <c r="BLT23" s="11"/>
      <c r="BLU23" s="11"/>
      <c r="BLV23" s="11"/>
      <c r="BLW23" s="11"/>
      <c r="BLX23" s="11"/>
      <c r="BLY23" s="11"/>
      <c r="BLZ23" s="11"/>
      <c r="BMA23" s="11"/>
      <c r="BMB23" s="11"/>
      <c r="BMC23" s="11"/>
      <c r="BMD23" s="11"/>
      <c r="BME23" s="11"/>
      <c r="BMF23" s="11"/>
      <c r="BMG23" s="11"/>
      <c r="BMH23" s="11"/>
      <c r="BMI23" s="11"/>
      <c r="BMJ23" s="11"/>
      <c r="BMK23" s="11"/>
      <c r="BML23" s="11"/>
      <c r="BMM23" s="11"/>
      <c r="BMN23" s="11"/>
      <c r="BMO23" s="11"/>
      <c r="BMP23" s="11"/>
      <c r="BMQ23" s="11"/>
      <c r="BMR23" s="11"/>
      <c r="BMS23" s="11"/>
      <c r="BMT23" s="11"/>
      <c r="BMU23" s="11"/>
      <c r="BMV23" s="11"/>
      <c r="BMW23" s="11"/>
      <c r="BMX23" s="11"/>
      <c r="BMY23" s="11"/>
      <c r="BMZ23" s="11"/>
      <c r="BNA23" s="11"/>
      <c r="BNB23" s="11"/>
      <c r="BNC23" s="11"/>
      <c r="BND23" s="11"/>
      <c r="BNE23" s="11"/>
      <c r="BNF23" s="11"/>
      <c r="BNG23" s="11"/>
      <c r="BNH23" s="11"/>
      <c r="BNI23" s="11"/>
      <c r="BNJ23" s="11"/>
      <c r="BNK23" s="11"/>
      <c r="BNL23" s="11"/>
      <c r="BNM23" s="11"/>
      <c r="BNN23" s="11"/>
      <c r="BNO23" s="11"/>
      <c r="BNP23" s="11"/>
      <c r="BNQ23" s="11"/>
      <c r="BNR23" s="11"/>
      <c r="BNS23" s="11"/>
      <c r="BNT23" s="11"/>
      <c r="BNU23" s="11"/>
      <c r="BNV23" s="11"/>
      <c r="BNW23" s="11"/>
      <c r="BNX23" s="11"/>
      <c r="BNY23" s="11"/>
      <c r="BNZ23" s="11"/>
      <c r="BOA23" s="11"/>
      <c r="BOB23" s="11"/>
      <c r="BOC23" s="11"/>
      <c r="BOD23" s="11"/>
      <c r="BOE23" s="11"/>
      <c r="BOF23" s="11"/>
      <c r="BOG23" s="11"/>
      <c r="BOH23" s="11"/>
      <c r="BOI23" s="11"/>
      <c r="BOJ23" s="11"/>
      <c r="BOK23" s="11"/>
      <c r="BOL23" s="11"/>
      <c r="BOM23" s="11"/>
      <c r="BON23" s="11"/>
      <c r="BOO23" s="11"/>
      <c r="BOP23" s="11"/>
      <c r="BOQ23" s="11"/>
      <c r="BOR23" s="11"/>
      <c r="BOS23" s="11"/>
      <c r="BOT23" s="11"/>
      <c r="BOU23" s="11"/>
      <c r="BOV23" s="11"/>
      <c r="BOW23" s="11"/>
      <c r="BOX23" s="11"/>
      <c r="BOY23" s="11"/>
      <c r="BOZ23" s="11"/>
      <c r="BPA23" s="11"/>
      <c r="BPB23" s="11"/>
      <c r="BPC23" s="11"/>
      <c r="BPD23" s="11"/>
      <c r="BPE23" s="11"/>
      <c r="BPF23" s="11"/>
      <c r="BPG23" s="11"/>
      <c r="BPH23" s="11"/>
      <c r="BPI23" s="11"/>
      <c r="BPJ23" s="11"/>
      <c r="BPK23" s="11"/>
      <c r="BPL23" s="11"/>
      <c r="BPM23" s="11"/>
      <c r="BPN23" s="11"/>
      <c r="BPO23" s="11"/>
      <c r="BPP23" s="11"/>
      <c r="BPQ23" s="11"/>
      <c r="BPR23" s="11"/>
      <c r="BPS23" s="11"/>
      <c r="BPT23" s="11"/>
      <c r="BPU23" s="11"/>
      <c r="BPV23" s="11"/>
      <c r="BPW23" s="11"/>
      <c r="BPX23" s="11"/>
      <c r="BPY23" s="11"/>
      <c r="BPZ23" s="11"/>
      <c r="BQA23" s="11"/>
      <c r="BQB23" s="11"/>
      <c r="BQC23" s="11"/>
      <c r="BQD23" s="11"/>
      <c r="BQE23" s="11"/>
      <c r="BQF23" s="11"/>
      <c r="BQG23" s="11"/>
      <c r="BQH23" s="11"/>
      <c r="BQI23" s="11"/>
      <c r="BQJ23" s="11"/>
      <c r="BQK23" s="11"/>
      <c r="BQL23" s="11"/>
      <c r="BQM23" s="11"/>
      <c r="BQN23" s="11"/>
      <c r="BQO23" s="11"/>
      <c r="BQP23" s="11"/>
      <c r="BQQ23" s="11"/>
      <c r="BQR23" s="11"/>
      <c r="BQS23" s="11"/>
      <c r="BQT23" s="11"/>
      <c r="BQU23" s="11"/>
      <c r="BQV23" s="11"/>
      <c r="BQW23" s="11"/>
      <c r="BQX23" s="11"/>
      <c r="BQY23" s="11"/>
      <c r="BQZ23" s="11"/>
      <c r="BRA23" s="11"/>
      <c r="BRB23" s="11"/>
      <c r="BRC23" s="11"/>
      <c r="BRD23" s="11"/>
      <c r="BRE23" s="11"/>
      <c r="BRF23" s="11"/>
      <c r="BRG23" s="11"/>
      <c r="BRH23" s="11"/>
      <c r="BRI23" s="11"/>
      <c r="BRJ23" s="11"/>
      <c r="BRK23" s="11"/>
      <c r="BRL23" s="11"/>
      <c r="BRM23" s="11"/>
      <c r="BRN23" s="11"/>
      <c r="BRO23" s="11"/>
      <c r="BRP23" s="11"/>
      <c r="BRQ23" s="11"/>
      <c r="BRR23" s="11"/>
      <c r="BRS23" s="11"/>
      <c r="BRT23" s="11"/>
      <c r="BRU23" s="11"/>
      <c r="BRV23" s="11"/>
      <c r="BRW23" s="11"/>
      <c r="BRX23" s="11"/>
      <c r="BRY23" s="11"/>
      <c r="BRZ23" s="11"/>
      <c r="BSA23" s="11"/>
      <c r="BSB23" s="11"/>
      <c r="BSC23" s="11"/>
      <c r="BSD23" s="11"/>
      <c r="BSE23" s="11"/>
      <c r="BSF23" s="11"/>
      <c r="BSG23" s="11"/>
      <c r="BSH23" s="11"/>
      <c r="BSI23" s="11"/>
      <c r="BSJ23" s="11"/>
      <c r="BSK23" s="11"/>
      <c r="BSL23" s="11"/>
      <c r="BSM23" s="11"/>
      <c r="BSN23" s="11"/>
      <c r="BSO23" s="11"/>
      <c r="BSP23" s="11"/>
      <c r="BSQ23" s="11"/>
      <c r="BSR23" s="11"/>
      <c r="BSS23" s="11"/>
      <c r="BST23" s="11"/>
      <c r="BSU23" s="11"/>
      <c r="BSV23" s="11"/>
      <c r="BSW23" s="11"/>
      <c r="BSX23" s="11"/>
      <c r="BSY23" s="11"/>
      <c r="BSZ23" s="11"/>
      <c r="BTA23" s="11"/>
      <c r="BTB23" s="11"/>
      <c r="BTC23" s="11"/>
      <c r="BTD23" s="11"/>
      <c r="BTE23" s="11"/>
      <c r="BTF23" s="11"/>
      <c r="BTG23" s="11"/>
      <c r="BTH23" s="11"/>
      <c r="BTI23" s="11"/>
      <c r="BTJ23" s="11"/>
      <c r="BTK23" s="11"/>
      <c r="BTL23" s="11"/>
      <c r="BTM23" s="11"/>
      <c r="BTN23" s="11"/>
      <c r="BTO23" s="11"/>
      <c r="BTP23" s="11"/>
      <c r="BTQ23" s="11"/>
      <c r="BTR23" s="11"/>
      <c r="BTS23" s="11"/>
      <c r="BTT23" s="11"/>
      <c r="BTU23" s="11"/>
      <c r="BTV23" s="11"/>
      <c r="BTW23" s="11"/>
      <c r="BTX23" s="11"/>
      <c r="BTY23" s="11"/>
      <c r="BTZ23" s="11"/>
      <c r="BUA23" s="11"/>
      <c r="BUB23" s="11"/>
      <c r="BUC23" s="11"/>
      <c r="BUD23" s="11"/>
      <c r="BUE23" s="11"/>
      <c r="BUF23" s="11"/>
      <c r="BUG23" s="11"/>
      <c r="BUH23" s="11"/>
      <c r="BUI23" s="11"/>
      <c r="BUJ23" s="11"/>
      <c r="BUK23" s="11"/>
      <c r="BUL23" s="11"/>
      <c r="BUM23" s="11"/>
      <c r="BUN23" s="11"/>
      <c r="BUO23" s="11"/>
      <c r="BUP23" s="11"/>
      <c r="BUQ23" s="11"/>
      <c r="BUR23" s="11"/>
      <c r="BUS23" s="11"/>
      <c r="BUT23" s="11"/>
      <c r="BUU23" s="11"/>
      <c r="BUV23" s="11"/>
      <c r="BUW23" s="11"/>
      <c r="BUX23" s="11"/>
      <c r="BUY23" s="11"/>
      <c r="BUZ23" s="11"/>
      <c r="BVA23" s="11"/>
      <c r="BVB23" s="11"/>
      <c r="BVC23" s="11"/>
      <c r="BVD23" s="11"/>
      <c r="BVE23" s="11"/>
      <c r="BVF23" s="11"/>
      <c r="BVG23" s="11"/>
      <c r="BVH23" s="11"/>
      <c r="BVI23" s="11"/>
      <c r="BVJ23" s="11"/>
      <c r="BVK23" s="11"/>
      <c r="BVL23" s="11"/>
      <c r="BVM23" s="11"/>
      <c r="BVN23" s="11"/>
      <c r="BVO23" s="11"/>
      <c r="BVP23" s="11"/>
      <c r="BVQ23" s="11"/>
      <c r="BVR23" s="11"/>
      <c r="BVS23" s="11"/>
      <c r="BVT23" s="11"/>
      <c r="BVU23" s="11"/>
      <c r="BVV23" s="11"/>
      <c r="BVW23" s="11"/>
      <c r="BVX23" s="11"/>
      <c r="BVY23" s="11"/>
      <c r="BVZ23" s="11"/>
      <c r="BWA23" s="11"/>
      <c r="BWB23" s="11"/>
      <c r="BWC23" s="11"/>
      <c r="BWD23" s="11"/>
      <c r="BWE23" s="11"/>
      <c r="BWF23" s="11"/>
      <c r="BWG23" s="11"/>
      <c r="BWH23" s="11"/>
      <c r="BWI23" s="11"/>
      <c r="BWJ23" s="11"/>
      <c r="BWK23" s="11"/>
      <c r="BWL23" s="11"/>
      <c r="BWM23" s="11"/>
      <c r="BWN23" s="11"/>
      <c r="BWO23" s="11"/>
      <c r="BWP23" s="11"/>
      <c r="BWQ23" s="11"/>
      <c r="BWR23" s="11"/>
      <c r="BWS23" s="11"/>
      <c r="BWT23" s="11"/>
      <c r="BWU23" s="11"/>
      <c r="BWV23" s="11"/>
      <c r="BWW23" s="11"/>
      <c r="BWX23" s="11"/>
      <c r="BWY23" s="11"/>
      <c r="BWZ23" s="11"/>
      <c r="BXA23" s="11"/>
      <c r="BXB23" s="11"/>
      <c r="BXC23" s="11"/>
      <c r="BXD23" s="11"/>
      <c r="BXE23" s="11"/>
      <c r="BXF23" s="11"/>
      <c r="BXG23" s="11"/>
      <c r="BXH23" s="11"/>
      <c r="BXI23" s="11"/>
      <c r="BXJ23" s="11"/>
      <c r="BXK23" s="11"/>
      <c r="BXL23" s="11"/>
      <c r="BXM23" s="11"/>
      <c r="BXN23" s="11"/>
      <c r="BXO23" s="11"/>
      <c r="BXP23" s="11"/>
      <c r="BXQ23" s="11"/>
      <c r="BXR23" s="11"/>
      <c r="BXS23" s="11"/>
      <c r="BXT23" s="11"/>
      <c r="BXU23" s="11"/>
      <c r="BXV23" s="11"/>
      <c r="BXW23" s="11"/>
      <c r="BXX23" s="11"/>
      <c r="BXY23" s="11"/>
      <c r="BXZ23" s="11"/>
      <c r="BYA23" s="11"/>
      <c r="BYB23" s="11"/>
      <c r="BYC23" s="11"/>
      <c r="BYD23" s="11"/>
      <c r="BYE23" s="11"/>
      <c r="BYF23" s="11"/>
      <c r="BYG23" s="11"/>
      <c r="BYH23" s="11"/>
      <c r="BYI23" s="11"/>
      <c r="BYJ23" s="11"/>
      <c r="BYK23" s="11"/>
      <c r="BYL23" s="11"/>
      <c r="BYM23" s="11"/>
      <c r="BYN23" s="11"/>
      <c r="BYO23" s="11"/>
      <c r="BYP23" s="11"/>
      <c r="BYQ23" s="11"/>
      <c r="BYR23" s="11"/>
      <c r="BYS23" s="11"/>
      <c r="BYT23" s="11"/>
      <c r="BYU23" s="11"/>
      <c r="BYV23" s="11"/>
      <c r="BYW23" s="11"/>
      <c r="BYX23" s="11"/>
      <c r="BYY23" s="11"/>
      <c r="BYZ23" s="11"/>
      <c r="BZA23" s="11"/>
      <c r="BZB23" s="11"/>
      <c r="BZC23" s="11"/>
      <c r="BZD23" s="11"/>
      <c r="BZE23" s="11"/>
      <c r="BZF23" s="11"/>
      <c r="BZG23" s="11"/>
      <c r="BZH23" s="11"/>
      <c r="BZI23" s="11"/>
      <c r="BZJ23" s="11"/>
      <c r="BZK23" s="11"/>
      <c r="BZL23" s="11"/>
      <c r="BZM23" s="11"/>
      <c r="BZN23" s="11"/>
      <c r="BZO23" s="11"/>
      <c r="BZP23" s="11"/>
      <c r="BZQ23" s="11"/>
      <c r="BZR23" s="11"/>
      <c r="BZS23" s="11"/>
      <c r="BZT23" s="11"/>
      <c r="BZU23" s="11"/>
      <c r="BZV23" s="11"/>
      <c r="BZW23" s="11"/>
      <c r="BZX23" s="11"/>
      <c r="BZY23" s="11"/>
      <c r="BZZ23" s="11"/>
      <c r="CAA23" s="11"/>
      <c r="CAB23" s="11"/>
      <c r="CAC23" s="11"/>
      <c r="CAD23" s="11"/>
      <c r="CAE23" s="11"/>
      <c r="CAF23" s="11"/>
      <c r="CAG23" s="11"/>
      <c r="CAH23" s="11"/>
      <c r="CAI23" s="11"/>
      <c r="CAJ23" s="11"/>
      <c r="CAK23" s="11"/>
      <c r="CAL23" s="11"/>
      <c r="CAM23" s="11"/>
      <c r="CAN23" s="11"/>
      <c r="CAO23" s="11"/>
      <c r="CAP23" s="11"/>
      <c r="CAQ23" s="11"/>
      <c r="CAR23" s="11"/>
      <c r="CAS23" s="11"/>
      <c r="CAT23" s="11"/>
      <c r="CAU23" s="11"/>
      <c r="CAV23" s="11"/>
      <c r="CAW23" s="11"/>
      <c r="CAX23" s="11"/>
      <c r="CAY23" s="11"/>
      <c r="CAZ23" s="11"/>
      <c r="CBA23" s="11"/>
      <c r="CBB23" s="11"/>
      <c r="CBC23" s="11"/>
      <c r="CBD23" s="11"/>
      <c r="CBE23" s="11"/>
      <c r="CBF23" s="11"/>
      <c r="CBG23" s="11"/>
      <c r="CBH23" s="11"/>
      <c r="CBI23" s="11"/>
      <c r="CBJ23" s="11"/>
      <c r="CBK23" s="11"/>
      <c r="CBL23" s="11"/>
      <c r="CBM23" s="11"/>
      <c r="CBN23" s="11"/>
      <c r="CBO23" s="11"/>
      <c r="CBP23" s="11"/>
      <c r="CBQ23" s="11"/>
      <c r="CBR23" s="11"/>
      <c r="CBS23" s="11"/>
      <c r="CBT23" s="11"/>
      <c r="CBU23" s="11"/>
      <c r="CBV23" s="11"/>
      <c r="CBW23" s="11"/>
      <c r="CBX23" s="11"/>
      <c r="CBY23" s="11"/>
      <c r="CBZ23" s="11"/>
      <c r="CCA23" s="11"/>
      <c r="CCB23" s="11"/>
      <c r="CCC23" s="11"/>
      <c r="CCD23" s="11"/>
      <c r="CCE23" s="11"/>
      <c r="CCF23" s="11"/>
      <c r="CCG23" s="11"/>
      <c r="CCH23" s="11"/>
      <c r="CCI23" s="11"/>
      <c r="CCJ23" s="11"/>
      <c r="CCK23" s="11"/>
      <c r="CCL23" s="11"/>
      <c r="CCM23" s="11"/>
      <c r="CCN23" s="11"/>
      <c r="CCO23" s="11"/>
      <c r="CCP23" s="11"/>
      <c r="CCQ23" s="11"/>
      <c r="CCR23" s="11"/>
      <c r="CCS23" s="11"/>
      <c r="CCT23" s="11"/>
      <c r="CCU23" s="11"/>
      <c r="CCV23" s="11"/>
      <c r="CCW23" s="11"/>
      <c r="CCX23" s="11"/>
      <c r="CCY23" s="11"/>
      <c r="CCZ23" s="11"/>
      <c r="CDA23" s="11"/>
      <c r="CDB23" s="11"/>
      <c r="CDC23" s="11"/>
      <c r="CDD23" s="11"/>
      <c r="CDE23" s="11"/>
      <c r="CDF23" s="11"/>
      <c r="CDG23" s="11"/>
      <c r="CDH23" s="11"/>
      <c r="CDI23" s="11"/>
      <c r="CDJ23" s="11"/>
      <c r="CDK23" s="11"/>
      <c r="CDL23" s="11"/>
      <c r="CDM23" s="11"/>
      <c r="CDN23" s="11"/>
      <c r="CDO23" s="11"/>
      <c r="CDP23" s="11"/>
      <c r="CDQ23" s="11"/>
      <c r="CDR23" s="11"/>
      <c r="CDS23" s="11"/>
      <c r="CDT23" s="11"/>
      <c r="CDU23" s="11"/>
      <c r="CDV23" s="11"/>
      <c r="CDW23" s="11"/>
      <c r="CDX23" s="11"/>
      <c r="CDY23" s="11"/>
      <c r="CDZ23" s="11"/>
      <c r="CEA23" s="11"/>
      <c r="CEB23" s="11"/>
      <c r="CEC23" s="11"/>
      <c r="CED23" s="11"/>
      <c r="CEE23" s="11"/>
      <c r="CEF23" s="11"/>
      <c r="CEG23" s="11"/>
      <c r="CEH23" s="11"/>
      <c r="CEI23" s="11"/>
      <c r="CEJ23" s="11"/>
      <c r="CEK23" s="11"/>
      <c r="CEL23" s="11"/>
      <c r="CEM23" s="11"/>
      <c r="CEN23" s="11"/>
      <c r="CEO23" s="11"/>
      <c r="CEP23" s="11"/>
      <c r="CEQ23" s="11"/>
      <c r="CER23" s="11"/>
      <c r="CES23" s="11"/>
      <c r="CET23" s="11"/>
      <c r="CEU23" s="11"/>
      <c r="CEV23" s="11"/>
      <c r="CEW23" s="11"/>
      <c r="CEX23" s="11"/>
      <c r="CEY23" s="11"/>
      <c r="CEZ23" s="11"/>
      <c r="CFA23" s="11"/>
      <c r="CFB23" s="11"/>
      <c r="CFC23" s="11"/>
      <c r="CFD23" s="11"/>
      <c r="CFE23" s="11"/>
      <c r="CFF23" s="11"/>
      <c r="CFG23" s="11"/>
      <c r="CFH23" s="11"/>
      <c r="CFI23" s="11"/>
      <c r="CFJ23" s="11"/>
      <c r="CFK23" s="11"/>
      <c r="CFL23" s="11"/>
      <c r="CFM23" s="11"/>
      <c r="CFN23" s="11"/>
      <c r="CFO23" s="11"/>
      <c r="CFP23" s="11"/>
      <c r="CFQ23" s="11"/>
      <c r="CFR23" s="11"/>
      <c r="CFS23" s="11"/>
      <c r="CFT23" s="11"/>
      <c r="CFU23" s="11"/>
      <c r="CFV23" s="11"/>
      <c r="CFW23" s="11"/>
      <c r="CFX23" s="11"/>
      <c r="CFY23" s="11"/>
      <c r="CFZ23" s="11"/>
      <c r="CGA23" s="11"/>
      <c r="CGB23" s="11"/>
      <c r="CGC23" s="11"/>
      <c r="CGD23" s="11"/>
      <c r="CGE23" s="11"/>
      <c r="CGF23" s="11"/>
      <c r="CGG23" s="11"/>
      <c r="CGH23" s="11"/>
      <c r="CGI23" s="11"/>
      <c r="CGJ23" s="11"/>
      <c r="CGK23" s="11"/>
      <c r="CGL23" s="11"/>
      <c r="CGM23" s="11"/>
      <c r="CGN23" s="11"/>
      <c r="CGO23" s="11"/>
      <c r="CGP23" s="11"/>
      <c r="CGQ23" s="11"/>
      <c r="CGR23" s="11"/>
      <c r="CGS23" s="11"/>
      <c r="CGT23" s="11"/>
      <c r="CGU23" s="11"/>
      <c r="CGV23" s="11"/>
      <c r="CGW23" s="11"/>
      <c r="CGX23" s="11"/>
      <c r="CGY23" s="11"/>
      <c r="CGZ23" s="11"/>
      <c r="CHA23" s="11"/>
      <c r="CHB23" s="11"/>
      <c r="CHC23" s="11"/>
      <c r="CHD23" s="11"/>
      <c r="CHE23" s="11"/>
      <c r="CHF23" s="11"/>
      <c r="CHG23" s="11"/>
      <c r="CHH23" s="11"/>
      <c r="CHI23" s="11"/>
      <c r="CHJ23" s="11"/>
      <c r="CHK23" s="11"/>
      <c r="CHL23" s="11"/>
      <c r="CHM23" s="11"/>
      <c r="CHN23" s="11"/>
      <c r="CHO23" s="11"/>
      <c r="CHP23" s="11"/>
      <c r="CHQ23" s="11"/>
      <c r="CHR23" s="11"/>
      <c r="CHS23" s="11"/>
      <c r="CHT23" s="11"/>
      <c r="CHU23" s="11"/>
      <c r="CHV23" s="11"/>
      <c r="CHW23" s="11"/>
      <c r="CHX23" s="11"/>
      <c r="CHY23" s="11"/>
      <c r="CHZ23" s="11"/>
      <c r="CIA23" s="11"/>
      <c r="CIB23" s="11"/>
      <c r="CIC23" s="11"/>
      <c r="CID23" s="11"/>
      <c r="CIE23" s="11"/>
      <c r="CIF23" s="11"/>
      <c r="CIG23" s="11"/>
      <c r="CIH23" s="11"/>
      <c r="CII23" s="11"/>
      <c r="CIJ23" s="11"/>
      <c r="CIK23" s="11"/>
      <c r="CIL23" s="11"/>
      <c r="CIM23" s="11"/>
      <c r="CIN23" s="11"/>
      <c r="CIO23" s="11"/>
      <c r="CIP23" s="11"/>
      <c r="CIQ23" s="11"/>
      <c r="CIR23" s="11"/>
      <c r="CIS23" s="11"/>
      <c r="CIT23" s="11"/>
      <c r="CIU23" s="11"/>
      <c r="CIV23" s="11"/>
      <c r="CIW23" s="11"/>
      <c r="CIX23" s="11"/>
      <c r="CIY23" s="11"/>
      <c r="CIZ23" s="11"/>
      <c r="CJA23" s="11"/>
      <c r="CJB23" s="11"/>
      <c r="CJC23" s="11"/>
      <c r="CJD23" s="11"/>
      <c r="CJE23" s="11"/>
      <c r="CJF23" s="11"/>
      <c r="CJG23" s="11"/>
      <c r="CJH23" s="11"/>
      <c r="CJI23" s="11"/>
      <c r="CJJ23" s="11"/>
      <c r="CJK23" s="11"/>
      <c r="CJL23" s="11"/>
      <c r="CJM23" s="11"/>
      <c r="CJN23" s="11"/>
      <c r="CJO23" s="11"/>
      <c r="CJP23" s="11"/>
      <c r="CJQ23" s="11"/>
      <c r="CJR23" s="11"/>
      <c r="CJS23" s="11"/>
      <c r="CJT23" s="11"/>
      <c r="CJU23" s="11"/>
      <c r="CJV23" s="11"/>
      <c r="CJW23" s="11"/>
      <c r="CJX23" s="11"/>
      <c r="CJY23" s="11"/>
      <c r="CJZ23" s="11"/>
      <c r="CKA23" s="11"/>
      <c r="CKB23" s="11"/>
      <c r="CKC23" s="11"/>
      <c r="CKD23" s="11"/>
      <c r="CKE23" s="11"/>
      <c r="CKF23" s="11"/>
      <c r="CKG23" s="11"/>
      <c r="CKH23" s="11"/>
      <c r="CKI23" s="11"/>
      <c r="CKJ23" s="11"/>
      <c r="CKK23" s="11"/>
      <c r="CKL23" s="11"/>
      <c r="CKM23" s="11"/>
      <c r="CKN23" s="11"/>
      <c r="CKO23" s="11"/>
      <c r="CKP23" s="11"/>
      <c r="CKQ23" s="11"/>
      <c r="CKR23" s="11"/>
      <c r="CKS23" s="11"/>
      <c r="CKT23" s="11"/>
      <c r="CKU23" s="11"/>
      <c r="CKV23" s="11"/>
      <c r="CKW23" s="11"/>
      <c r="CKX23" s="11"/>
      <c r="CKY23" s="11"/>
      <c r="CKZ23" s="11"/>
      <c r="CLA23" s="11"/>
      <c r="CLB23" s="11"/>
      <c r="CLC23" s="11"/>
      <c r="CLD23" s="11"/>
      <c r="CLE23" s="11"/>
      <c r="CLF23" s="11"/>
      <c r="CLG23" s="11"/>
      <c r="CLH23" s="11"/>
      <c r="CLI23" s="11"/>
      <c r="CLJ23" s="11"/>
      <c r="CLK23" s="11"/>
      <c r="CLL23" s="11"/>
      <c r="CLM23" s="11"/>
      <c r="CLN23" s="11"/>
      <c r="CLO23" s="11"/>
      <c r="CLP23" s="11"/>
      <c r="CLQ23" s="11"/>
      <c r="CLR23" s="11"/>
      <c r="CLS23" s="11"/>
      <c r="CLT23" s="11"/>
      <c r="CLU23" s="11"/>
      <c r="CLV23" s="11"/>
      <c r="CLW23" s="11"/>
      <c r="CLX23" s="11"/>
      <c r="CLY23" s="11"/>
      <c r="CLZ23" s="11"/>
      <c r="CMA23" s="11"/>
      <c r="CMB23" s="11"/>
      <c r="CMC23" s="11"/>
      <c r="CMD23" s="11"/>
      <c r="CME23" s="11"/>
      <c r="CMF23" s="11"/>
      <c r="CMG23" s="11"/>
      <c r="CMH23" s="11"/>
      <c r="CMI23" s="11"/>
      <c r="CMJ23" s="11"/>
      <c r="CMK23" s="11"/>
      <c r="CML23" s="11"/>
      <c r="CMM23" s="11"/>
      <c r="CMN23" s="11"/>
      <c r="CMO23" s="11"/>
      <c r="CMP23" s="11"/>
      <c r="CMQ23" s="11"/>
      <c r="CMR23" s="11"/>
      <c r="CMS23" s="11"/>
      <c r="CMT23" s="11"/>
      <c r="CMU23" s="11"/>
      <c r="CMV23" s="11"/>
      <c r="CMW23" s="11"/>
      <c r="CMX23" s="11"/>
      <c r="CMY23" s="11"/>
      <c r="CMZ23" s="11"/>
      <c r="CNA23" s="11"/>
      <c r="CNB23" s="11"/>
      <c r="CNC23" s="11"/>
      <c r="CND23" s="11"/>
      <c r="CNE23" s="11"/>
      <c r="CNF23" s="11"/>
      <c r="CNG23" s="11"/>
      <c r="CNH23" s="11"/>
      <c r="CNI23" s="11"/>
      <c r="CNJ23" s="11"/>
      <c r="CNK23" s="11"/>
      <c r="CNL23" s="11"/>
      <c r="CNM23" s="11"/>
      <c r="CNN23" s="11"/>
      <c r="CNO23" s="11"/>
      <c r="CNP23" s="11"/>
      <c r="CNQ23" s="11"/>
      <c r="CNR23" s="11"/>
      <c r="CNS23" s="11"/>
      <c r="CNT23" s="11"/>
      <c r="CNU23" s="11"/>
      <c r="CNV23" s="11"/>
      <c r="CNW23" s="11"/>
      <c r="CNX23" s="11"/>
      <c r="CNY23" s="11"/>
      <c r="CNZ23" s="11"/>
      <c r="COA23" s="11"/>
      <c r="COB23" s="11"/>
      <c r="COC23" s="11"/>
      <c r="COD23" s="11"/>
      <c r="COE23" s="11"/>
      <c r="COF23" s="11"/>
      <c r="COG23" s="11"/>
      <c r="COH23" s="11"/>
      <c r="COI23" s="11"/>
      <c r="COJ23" s="11"/>
      <c r="COK23" s="11"/>
      <c r="COL23" s="11"/>
      <c r="COM23" s="11"/>
      <c r="CON23" s="11"/>
      <c r="COO23" s="11"/>
      <c r="COP23" s="11"/>
      <c r="COQ23" s="11"/>
      <c r="COR23" s="11"/>
      <c r="COS23" s="11"/>
      <c r="COT23" s="11"/>
      <c r="COU23" s="11"/>
      <c r="COV23" s="11"/>
      <c r="COW23" s="11"/>
      <c r="COX23" s="11"/>
      <c r="COY23" s="11"/>
      <c r="COZ23" s="11"/>
      <c r="CPA23" s="11"/>
      <c r="CPB23" s="11"/>
      <c r="CPC23" s="11"/>
      <c r="CPD23" s="11"/>
      <c r="CPE23" s="11"/>
      <c r="CPF23" s="11"/>
      <c r="CPG23" s="11"/>
      <c r="CPH23" s="11"/>
      <c r="CPI23" s="11"/>
      <c r="CPJ23" s="11"/>
      <c r="CPK23" s="11"/>
      <c r="CPL23" s="11"/>
      <c r="CPM23" s="11"/>
      <c r="CPN23" s="11"/>
      <c r="CPO23" s="11"/>
      <c r="CPP23" s="11"/>
      <c r="CPQ23" s="11"/>
      <c r="CPR23" s="11"/>
      <c r="CPS23" s="11"/>
      <c r="CPT23" s="11"/>
      <c r="CPU23" s="11"/>
      <c r="CPV23" s="11"/>
      <c r="CPW23" s="11"/>
      <c r="CPX23" s="11"/>
      <c r="CPY23" s="11"/>
      <c r="CPZ23" s="11"/>
      <c r="CQA23" s="11"/>
      <c r="CQB23" s="11"/>
      <c r="CQC23" s="11"/>
      <c r="CQD23" s="11"/>
      <c r="CQE23" s="11"/>
      <c r="CQF23" s="11"/>
      <c r="CQG23" s="11"/>
      <c r="CQH23" s="11"/>
      <c r="CQI23" s="11"/>
      <c r="CQJ23" s="11"/>
      <c r="CQK23" s="11"/>
      <c r="CQL23" s="11"/>
      <c r="CQM23" s="11"/>
      <c r="CQN23" s="11"/>
      <c r="CQO23" s="11"/>
      <c r="CQP23" s="11"/>
      <c r="CQQ23" s="11"/>
      <c r="CQR23" s="11"/>
      <c r="CQS23" s="11"/>
      <c r="CQT23" s="11"/>
      <c r="CQU23" s="11"/>
      <c r="CQV23" s="11"/>
      <c r="CQW23" s="11"/>
      <c r="CQX23" s="11"/>
      <c r="CQY23" s="11"/>
      <c r="CQZ23" s="11"/>
      <c r="CRA23" s="11"/>
      <c r="CRB23" s="11"/>
      <c r="CRC23" s="11"/>
      <c r="CRD23" s="11"/>
      <c r="CRE23" s="11"/>
      <c r="CRF23" s="11"/>
      <c r="CRG23" s="11"/>
      <c r="CRH23" s="11"/>
      <c r="CRI23" s="11"/>
      <c r="CRJ23" s="11"/>
      <c r="CRK23" s="11"/>
      <c r="CRL23" s="11"/>
      <c r="CRM23" s="11"/>
      <c r="CRN23" s="11"/>
      <c r="CRO23" s="11"/>
      <c r="CRP23" s="11"/>
      <c r="CRQ23" s="11"/>
      <c r="CRR23" s="11"/>
      <c r="CRS23" s="11"/>
      <c r="CRT23" s="11"/>
      <c r="CRU23" s="11"/>
      <c r="CRV23" s="11"/>
      <c r="CRW23" s="11"/>
      <c r="CRX23" s="11"/>
      <c r="CRY23" s="11"/>
      <c r="CRZ23" s="11"/>
      <c r="CSA23" s="11"/>
      <c r="CSB23" s="11"/>
      <c r="CSC23" s="11"/>
      <c r="CSD23" s="11"/>
      <c r="CSE23" s="11"/>
      <c r="CSF23" s="11"/>
      <c r="CSG23" s="11"/>
      <c r="CSH23" s="11"/>
      <c r="CSI23" s="11"/>
      <c r="CSJ23" s="11"/>
      <c r="CSK23" s="11"/>
      <c r="CSL23" s="11"/>
      <c r="CSM23" s="11"/>
      <c r="CSN23" s="11"/>
      <c r="CSO23" s="11"/>
      <c r="CSP23" s="11"/>
      <c r="CSQ23" s="11"/>
      <c r="CSR23" s="11"/>
      <c r="CSS23" s="11"/>
      <c r="CST23" s="11"/>
      <c r="CSU23" s="11"/>
      <c r="CSV23" s="11"/>
      <c r="CSW23" s="11"/>
      <c r="CSX23" s="11"/>
      <c r="CSY23" s="11"/>
      <c r="CSZ23" s="11"/>
      <c r="CTA23" s="11"/>
      <c r="CTB23" s="11"/>
      <c r="CTC23" s="11"/>
      <c r="CTD23" s="11"/>
      <c r="CTE23" s="11"/>
      <c r="CTF23" s="11"/>
      <c r="CTG23" s="11"/>
      <c r="CTH23" s="11"/>
      <c r="CTI23" s="11"/>
      <c r="CTJ23" s="11"/>
      <c r="CTK23" s="11"/>
      <c r="CTL23" s="11"/>
      <c r="CTM23" s="11"/>
      <c r="CTN23" s="11"/>
      <c r="CTO23" s="11"/>
      <c r="CTP23" s="11"/>
      <c r="CTQ23" s="11"/>
      <c r="CTR23" s="11"/>
      <c r="CTS23" s="11"/>
      <c r="CTT23" s="11"/>
      <c r="CTU23" s="11"/>
      <c r="CTV23" s="11"/>
      <c r="CTW23" s="11"/>
      <c r="CTX23" s="11"/>
      <c r="CTY23" s="11"/>
      <c r="CTZ23" s="11"/>
      <c r="CUA23" s="11"/>
      <c r="CUB23" s="11"/>
      <c r="CUC23" s="11"/>
      <c r="CUD23" s="11"/>
      <c r="CUE23" s="11"/>
      <c r="CUF23" s="11"/>
      <c r="CUG23" s="11"/>
      <c r="CUH23" s="11"/>
      <c r="CUI23" s="11"/>
      <c r="CUJ23" s="11"/>
      <c r="CUK23" s="11"/>
      <c r="CUL23" s="11"/>
      <c r="CUM23" s="11"/>
      <c r="CUN23" s="11"/>
      <c r="CUO23" s="11"/>
      <c r="CUP23" s="11"/>
      <c r="CUQ23" s="11"/>
      <c r="CUR23" s="11"/>
      <c r="CUS23" s="11"/>
      <c r="CUT23" s="11"/>
      <c r="CUU23" s="11"/>
      <c r="CUV23" s="11"/>
      <c r="CUW23" s="11"/>
      <c r="CUX23" s="11"/>
      <c r="CUY23" s="11"/>
      <c r="CUZ23" s="11"/>
      <c r="CVA23" s="11"/>
      <c r="CVB23" s="11"/>
      <c r="CVC23" s="11"/>
      <c r="CVD23" s="11"/>
      <c r="CVE23" s="11"/>
      <c r="CVF23" s="11"/>
      <c r="CVG23" s="11"/>
      <c r="CVH23" s="11"/>
      <c r="CVI23" s="11"/>
      <c r="CVJ23" s="11"/>
      <c r="CVK23" s="11"/>
      <c r="CVL23" s="11"/>
      <c r="CVM23" s="11"/>
      <c r="CVN23" s="11"/>
      <c r="CVO23" s="11"/>
      <c r="CVP23" s="11"/>
      <c r="CVQ23" s="11"/>
      <c r="CVR23" s="11"/>
      <c r="CVS23" s="11"/>
      <c r="CVT23" s="11"/>
      <c r="CVU23" s="11"/>
      <c r="CVV23" s="11"/>
      <c r="CVW23" s="11"/>
      <c r="CVX23" s="11"/>
      <c r="CVY23" s="11"/>
      <c r="CVZ23" s="11"/>
      <c r="CWA23" s="11"/>
      <c r="CWB23" s="11"/>
      <c r="CWC23" s="11"/>
      <c r="CWD23" s="11"/>
      <c r="CWE23" s="11"/>
      <c r="CWF23" s="11"/>
      <c r="CWG23" s="11"/>
      <c r="CWH23" s="11"/>
      <c r="CWI23" s="11"/>
      <c r="CWJ23" s="11"/>
      <c r="CWK23" s="11"/>
      <c r="CWL23" s="11"/>
      <c r="CWM23" s="11"/>
      <c r="CWN23" s="11"/>
      <c r="CWO23" s="11"/>
      <c r="CWP23" s="11"/>
      <c r="CWQ23" s="11"/>
      <c r="CWR23" s="11"/>
      <c r="CWS23" s="11"/>
      <c r="CWT23" s="11"/>
      <c r="CWU23" s="11"/>
      <c r="CWV23" s="11"/>
      <c r="CWW23" s="11"/>
      <c r="CWX23" s="11"/>
      <c r="CWY23" s="11"/>
      <c r="CWZ23" s="11"/>
      <c r="CXA23" s="11"/>
      <c r="CXB23" s="11"/>
      <c r="CXC23" s="11"/>
      <c r="CXD23" s="11"/>
      <c r="CXE23" s="11"/>
      <c r="CXF23" s="11"/>
      <c r="CXG23" s="11"/>
      <c r="CXH23" s="11"/>
      <c r="CXI23" s="11"/>
      <c r="CXJ23" s="11"/>
      <c r="CXK23" s="11"/>
      <c r="CXL23" s="11"/>
      <c r="CXM23" s="11"/>
      <c r="CXN23" s="11"/>
      <c r="CXO23" s="11"/>
      <c r="CXP23" s="11"/>
      <c r="CXQ23" s="11"/>
      <c r="CXR23" s="11"/>
      <c r="CXS23" s="11"/>
      <c r="CXT23" s="11"/>
      <c r="CXU23" s="11"/>
      <c r="CXV23" s="11"/>
      <c r="CXW23" s="11"/>
      <c r="CXX23" s="11"/>
      <c r="CXY23" s="11"/>
      <c r="CXZ23" s="11"/>
      <c r="CYA23" s="11"/>
      <c r="CYB23" s="11"/>
      <c r="CYC23" s="11"/>
      <c r="CYD23" s="11"/>
      <c r="CYE23" s="11"/>
      <c r="CYF23" s="11"/>
      <c r="CYG23" s="11"/>
      <c r="CYH23" s="11"/>
      <c r="CYI23" s="11"/>
      <c r="CYJ23" s="11"/>
      <c r="CYK23" s="11"/>
      <c r="CYL23" s="11"/>
      <c r="CYM23" s="11"/>
      <c r="CYN23" s="11"/>
      <c r="CYO23" s="11"/>
      <c r="CYP23" s="11"/>
      <c r="CYQ23" s="11"/>
      <c r="CYR23" s="11"/>
      <c r="CYS23" s="11"/>
      <c r="CYT23" s="11"/>
      <c r="CYU23" s="11"/>
      <c r="CYV23" s="11"/>
      <c r="CYW23" s="11"/>
      <c r="CYX23" s="11"/>
      <c r="CYY23" s="11"/>
      <c r="CYZ23" s="11"/>
      <c r="CZA23" s="11"/>
      <c r="CZB23" s="11"/>
      <c r="CZC23" s="11"/>
      <c r="CZD23" s="11"/>
      <c r="CZE23" s="11"/>
      <c r="CZF23" s="11"/>
      <c r="CZG23" s="11"/>
      <c r="CZH23" s="11"/>
      <c r="CZI23" s="11"/>
      <c r="CZJ23" s="11"/>
      <c r="CZK23" s="11"/>
      <c r="CZL23" s="11"/>
      <c r="CZM23" s="11"/>
      <c r="CZN23" s="11"/>
      <c r="CZO23" s="11"/>
      <c r="CZP23" s="11"/>
      <c r="CZQ23" s="11"/>
      <c r="CZR23" s="11"/>
      <c r="CZS23" s="11"/>
      <c r="CZT23" s="11"/>
      <c r="CZU23" s="11"/>
      <c r="CZV23" s="11"/>
      <c r="CZW23" s="11"/>
      <c r="CZX23" s="11"/>
      <c r="CZY23" s="11"/>
      <c r="CZZ23" s="11"/>
      <c r="DAA23" s="11"/>
      <c r="DAB23" s="11"/>
      <c r="DAC23" s="11"/>
      <c r="DAD23" s="11"/>
      <c r="DAE23" s="11"/>
      <c r="DAF23" s="11"/>
      <c r="DAG23" s="11"/>
      <c r="DAH23" s="11"/>
      <c r="DAI23" s="11"/>
      <c r="DAJ23" s="11"/>
      <c r="DAK23" s="11"/>
      <c r="DAL23" s="11"/>
      <c r="DAM23" s="11"/>
      <c r="DAN23" s="11"/>
      <c r="DAO23" s="11"/>
      <c r="DAP23" s="11"/>
      <c r="DAQ23" s="11"/>
      <c r="DAR23" s="11"/>
      <c r="DAS23" s="11"/>
      <c r="DAT23" s="11"/>
      <c r="DAU23" s="11"/>
      <c r="DAV23" s="11"/>
      <c r="DAW23" s="11"/>
      <c r="DAX23" s="11"/>
      <c r="DAY23" s="11"/>
      <c r="DAZ23" s="11"/>
      <c r="DBA23" s="11"/>
      <c r="DBB23" s="11"/>
      <c r="DBC23" s="11"/>
      <c r="DBD23" s="11"/>
      <c r="DBE23" s="11"/>
      <c r="DBF23" s="11"/>
      <c r="DBG23" s="11"/>
      <c r="DBH23" s="11"/>
      <c r="DBI23" s="11"/>
      <c r="DBJ23" s="11"/>
      <c r="DBK23" s="11"/>
      <c r="DBL23" s="11"/>
      <c r="DBM23" s="11"/>
      <c r="DBN23" s="11"/>
      <c r="DBO23" s="11"/>
      <c r="DBP23" s="11"/>
      <c r="DBQ23" s="11"/>
      <c r="DBR23" s="11"/>
      <c r="DBS23" s="11"/>
      <c r="DBT23" s="11"/>
      <c r="DBU23" s="11"/>
      <c r="DBV23" s="11"/>
      <c r="DBW23" s="11"/>
      <c r="DBX23" s="11"/>
      <c r="DBY23" s="11"/>
      <c r="DBZ23" s="11"/>
      <c r="DCA23" s="11"/>
      <c r="DCB23" s="11"/>
      <c r="DCC23" s="11"/>
      <c r="DCD23" s="11"/>
      <c r="DCE23" s="11"/>
      <c r="DCF23" s="11"/>
      <c r="DCG23" s="11"/>
      <c r="DCH23" s="11"/>
      <c r="DCI23" s="11"/>
      <c r="DCJ23" s="11"/>
      <c r="DCK23" s="11"/>
      <c r="DCL23" s="11"/>
      <c r="DCM23" s="11"/>
      <c r="DCN23" s="11"/>
      <c r="DCO23" s="11"/>
      <c r="DCP23" s="11"/>
      <c r="DCQ23" s="11"/>
      <c r="DCR23" s="11"/>
      <c r="DCS23" s="11"/>
      <c r="DCT23" s="11"/>
      <c r="DCU23" s="11"/>
      <c r="DCV23" s="11"/>
      <c r="DCW23" s="11"/>
      <c r="DCX23" s="11"/>
      <c r="DCY23" s="11"/>
      <c r="DCZ23" s="11"/>
      <c r="DDA23" s="11"/>
      <c r="DDB23" s="11"/>
      <c r="DDC23" s="11"/>
      <c r="DDD23" s="11"/>
      <c r="DDE23" s="11"/>
      <c r="DDF23" s="11"/>
      <c r="DDG23" s="11"/>
      <c r="DDH23" s="11"/>
      <c r="DDI23" s="11"/>
      <c r="DDJ23" s="11"/>
      <c r="DDK23" s="11"/>
      <c r="DDL23" s="11"/>
      <c r="DDM23" s="11"/>
      <c r="DDN23" s="11"/>
      <c r="DDO23" s="11"/>
      <c r="DDP23" s="11"/>
      <c r="DDQ23" s="11"/>
      <c r="DDR23" s="11"/>
      <c r="DDS23" s="11"/>
      <c r="DDT23" s="11"/>
      <c r="DDU23" s="11"/>
      <c r="DDV23" s="11"/>
      <c r="DDW23" s="11"/>
      <c r="DDX23" s="11"/>
      <c r="DDY23" s="11"/>
      <c r="DDZ23" s="11"/>
      <c r="DEA23" s="11"/>
      <c r="DEB23" s="11"/>
      <c r="DEC23" s="11"/>
      <c r="DED23" s="11"/>
      <c r="DEE23" s="11"/>
      <c r="DEF23" s="11"/>
      <c r="DEG23" s="11"/>
      <c r="DEH23" s="11"/>
      <c r="DEI23" s="11"/>
      <c r="DEJ23" s="11"/>
      <c r="DEK23" s="11"/>
      <c r="DEL23" s="11"/>
      <c r="DEM23" s="11"/>
      <c r="DEN23" s="11"/>
      <c r="DEO23" s="11"/>
      <c r="DEP23" s="11"/>
      <c r="DEQ23" s="11"/>
      <c r="DER23" s="11"/>
      <c r="DES23" s="11"/>
      <c r="DET23" s="11"/>
      <c r="DEU23" s="11"/>
      <c r="DEV23" s="11"/>
      <c r="DEW23" s="11"/>
      <c r="DEX23" s="11"/>
      <c r="DEY23" s="11"/>
      <c r="DEZ23" s="11"/>
      <c r="DFA23" s="11"/>
      <c r="DFB23" s="11"/>
      <c r="DFC23" s="11"/>
      <c r="DFD23" s="11"/>
      <c r="DFE23" s="11"/>
      <c r="DFF23" s="11"/>
      <c r="DFG23" s="11"/>
      <c r="DFH23" s="11"/>
      <c r="DFI23" s="11"/>
      <c r="DFJ23" s="11"/>
      <c r="DFK23" s="11"/>
      <c r="DFL23" s="11"/>
      <c r="DFM23" s="11"/>
      <c r="DFN23" s="11"/>
      <c r="DFO23" s="11"/>
      <c r="DFP23" s="11"/>
      <c r="DFQ23" s="11"/>
      <c r="DFR23" s="11"/>
      <c r="DFS23" s="11"/>
      <c r="DFT23" s="11"/>
      <c r="DFU23" s="11"/>
      <c r="DFV23" s="11"/>
      <c r="DFW23" s="11"/>
      <c r="DFX23" s="11"/>
      <c r="DFY23" s="11"/>
      <c r="DFZ23" s="11"/>
      <c r="DGA23" s="11"/>
      <c r="DGB23" s="11"/>
      <c r="DGC23" s="11"/>
      <c r="DGD23" s="11"/>
      <c r="DGE23" s="11"/>
      <c r="DGF23" s="11"/>
      <c r="DGG23" s="11"/>
      <c r="DGH23" s="11"/>
      <c r="DGI23" s="11"/>
      <c r="DGJ23" s="11"/>
      <c r="DGK23" s="11"/>
      <c r="DGL23" s="11"/>
      <c r="DGM23" s="11"/>
      <c r="DGN23" s="11"/>
      <c r="DGO23" s="11"/>
      <c r="DGP23" s="11"/>
      <c r="DGQ23" s="11"/>
      <c r="DGR23" s="11"/>
      <c r="DGS23" s="11"/>
      <c r="DGT23" s="11"/>
      <c r="DGU23" s="11"/>
      <c r="DGV23" s="11"/>
      <c r="DGW23" s="11"/>
      <c r="DGX23" s="11"/>
      <c r="DGY23" s="11"/>
      <c r="DGZ23" s="11"/>
      <c r="DHA23" s="11"/>
      <c r="DHB23" s="11"/>
      <c r="DHC23" s="11"/>
      <c r="DHD23" s="11"/>
      <c r="DHE23" s="11"/>
      <c r="DHF23" s="11"/>
      <c r="DHG23" s="11"/>
      <c r="DHH23" s="11"/>
      <c r="DHI23" s="11"/>
      <c r="DHJ23" s="11"/>
      <c r="DHK23" s="11"/>
      <c r="DHL23" s="11"/>
      <c r="DHM23" s="11"/>
      <c r="DHN23" s="11"/>
      <c r="DHO23" s="11"/>
      <c r="DHP23" s="11"/>
      <c r="DHQ23" s="11"/>
      <c r="DHR23" s="11"/>
      <c r="DHS23" s="11"/>
      <c r="DHT23" s="11"/>
      <c r="DHU23" s="11"/>
      <c r="DHV23" s="11"/>
      <c r="DHW23" s="11"/>
      <c r="DHX23" s="11"/>
      <c r="DHY23" s="11"/>
      <c r="DHZ23" s="11"/>
      <c r="DIA23" s="11"/>
      <c r="DIB23" s="11"/>
      <c r="DIC23" s="11"/>
      <c r="DID23" s="11"/>
      <c r="DIE23" s="11"/>
      <c r="DIF23" s="11"/>
      <c r="DIG23" s="11"/>
      <c r="DIH23" s="11"/>
      <c r="DII23" s="11"/>
      <c r="DIJ23" s="11"/>
      <c r="DIK23" s="11"/>
      <c r="DIL23" s="11"/>
      <c r="DIM23" s="11"/>
      <c r="DIN23" s="11"/>
      <c r="DIO23" s="11"/>
      <c r="DIP23" s="11"/>
      <c r="DIQ23" s="11"/>
      <c r="DIR23" s="11"/>
      <c r="DIS23" s="11"/>
      <c r="DIT23" s="11"/>
      <c r="DIU23" s="11"/>
      <c r="DIV23" s="11"/>
      <c r="DIW23" s="11"/>
      <c r="DIX23" s="11"/>
      <c r="DIY23" s="11"/>
      <c r="DIZ23" s="11"/>
      <c r="DJA23" s="11"/>
      <c r="DJB23" s="11"/>
      <c r="DJC23" s="11"/>
      <c r="DJD23" s="11"/>
      <c r="DJE23" s="11"/>
      <c r="DJF23" s="11"/>
      <c r="DJG23" s="11"/>
      <c r="DJH23" s="11"/>
      <c r="DJI23" s="11"/>
      <c r="DJJ23" s="11"/>
      <c r="DJK23" s="11"/>
      <c r="DJL23" s="11"/>
      <c r="DJM23" s="11"/>
      <c r="DJN23" s="11"/>
      <c r="DJO23" s="11"/>
      <c r="DJP23" s="11"/>
      <c r="DJQ23" s="11"/>
      <c r="DJR23" s="11"/>
      <c r="DJS23" s="11"/>
      <c r="DJT23" s="11"/>
      <c r="DJU23" s="11"/>
      <c r="DJV23" s="11"/>
      <c r="DJW23" s="11"/>
      <c r="DJX23" s="11"/>
      <c r="DJY23" s="11"/>
      <c r="DJZ23" s="11"/>
      <c r="DKA23" s="11"/>
      <c r="DKB23" s="11"/>
      <c r="DKC23" s="11"/>
      <c r="DKD23" s="11"/>
      <c r="DKE23" s="11"/>
      <c r="DKF23" s="11"/>
      <c r="DKG23" s="11"/>
      <c r="DKH23" s="11"/>
      <c r="DKI23" s="11"/>
      <c r="DKJ23" s="11"/>
      <c r="DKK23" s="11"/>
      <c r="DKL23" s="11"/>
      <c r="DKM23" s="11"/>
      <c r="DKN23" s="11"/>
      <c r="DKO23" s="11"/>
      <c r="DKP23" s="11"/>
      <c r="DKQ23" s="11"/>
      <c r="DKR23" s="11"/>
      <c r="DKS23" s="11"/>
      <c r="DKT23" s="11"/>
      <c r="DKU23" s="11"/>
      <c r="DKV23" s="11"/>
      <c r="DKW23" s="11"/>
      <c r="DKX23" s="11"/>
      <c r="DKY23" s="11"/>
      <c r="DKZ23" s="11"/>
      <c r="DLA23" s="11"/>
      <c r="DLB23" s="11"/>
      <c r="DLC23" s="11"/>
      <c r="DLD23" s="11"/>
      <c r="DLE23" s="11"/>
      <c r="DLF23" s="11"/>
      <c r="DLG23" s="11"/>
      <c r="DLH23" s="11"/>
      <c r="DLI23" s="11"/>
      <c r="DLJ23" s="11"/>
      <c r="DLK23" s="11"/>
      <c r="DLL23" s="11"/>
      <c r="DLM23" s="11"/>
      <c r="DLN23" s="11"/>
      <c r="DLO23" s="11"/>
      <c r="DLP23" s="11"/>
      <c r="DLQ23" s="11"/>
      <c r="DLR23" s="11"/>
      <c r="DLS23" s="11"/>
      <c r="DLT23" s="11"/>
      <c r="DLU23" s="11"/>
      <c r="DLV23" s="11"/>
      <c r="DLW23" s="11"/>
      <c r="DLX23" s="11"/>
      <c r="DLY23" s="11"/>
      <c r="DLZ23" s="11"/>
      <c r="DMA23" s="11"/>
      <c r="DMB23" s="11"/>
      <c r="DMC23" s="11"/>
      <c r="DMD23" s="11"/>
      <c r="DME23" s="11"/>
      <c r="DMF23" s="11"/>
      <c r="DMG23" s="11"/>
      <c r="DMH23" s="11"/>
      <c r="DMI23" s="11"/>
      <c r="DMJ23" s="11"/>
      <c r="DMK23" s="11"/>
      <c r="DML23" s="11"/>
      <c r="DMM23" s="11"/>
      <c r="DMN23" s="11"/>
      <c r="DMO23" s="11"/>
      <c r="DMP23" s="11"/>
      <c r="DMQ23" s="11"/>
      <c r="DMR23" s="11"/>
      <c r="DMS23" s="11"/>
      <c r="DMT23" s="11"/>
      <c r="DMU23" s="11"/>
      <c r="DMV23" s="11"/>
      <c r="DMW23" s="11"/>
      <c r="DMX23" s="11"/>
      <c r="DMY23" s="11"/>
      <c r="DMZ23" s="11"/>
      <c r="DNA23" s="11"/>
      <c r="DNB23" s="11"/>
      <c r="DNC23" s="11"/>
      <c r="DND23" s="11"/>
      <c r="DNE23" s="11"/>
      <c r="DNF23" s="11"/>
      <c r="DNG23" s="11"/>
      <c r="DNH23" s="11"/>
      <c r="DNI23" s="11"/>
      <c r="DNJ23" s="11"/>
      <c r="DNK23" s="11"/>
      <c r="DNL23" s="11"/>
      <c r="DNM23" s="11"/>
      <c r="DNN23" s="11"/>
      <c r="DNO23" s="11"/>
      <c r="DNP23" s="11"/>
      <c r="DNQ23" s="11"/>
      <c r="DNR23" s="11"/>
      <c r="DNS23" s="11"/>
      <c r="DNT23" s="11"/>
      <c r="DNU23" s="11"/>
      <c r="DNV23" s="11"/>
      <c r="DNW23" s="11"/>
      <c r="DNX23" s="11"/>
      <c r="DNY23" s="11"/>
      <c r="DNZ23" s="11"/>
      <c r="DOA23" s="11"/>
      <c r="DOB23" s="11"/>
      <c r="DOC23" s="11"/>
      <c r="DOD23" s="11"/>
      <c r="DOE23" s="11"/>
      <c r="DOF23" s="11"/>
      <c r="DOG23" s="11"/>
      <c r="DOH23" s="11"/>
      <c r="DOI23" s="11"/>
      <c r="DOJ23" s="11"/>
      <c r="DOK23" s="11"/>
      <c r="DOL23" s="11"/>
      <c r="DOM23" s="11"/>
      <c r="DON23" s="11"/>
      <c r="DOO23" s="11"/>
      <c r="DOP23" s="11"/>
      <c r="DOQ23" s="11"/>
      <c r="DOR23" s="11"/>
      <c r="DOS23" s="11"/>
      <c r="DOT23" s="11"/>
      <c r="DOU23" s="11"/>
      <c r="DOV23" s="11"/>
      <c r="DOW23" s="11"/>
      <c r="DOX23" s="11"/>
      <c r="DOY23" s="11"/>
      <c r="DOZ23" s="11"/>
      <c r="DPA23" s="11"/>
      <c r="DPB23" s="11"/>
      <c r="DPC23" s="11"/>
      <c r="DPD23" s="11"/>
      <c r="DPE23" s="11"/>
      <c r="DPF23" s="11"/>
      <c r="DPG23" s="11"/>
      <c r="DPH23" s="11"/>
      <c r="DPI23" s="11"/>
      <c r="DPJ23" s="11"/>
      <c r="DPK23" s="11"/>
      <c r="DPL23" s="11"/>
      <c r="DPM23" s="11"/>
      <c r="DPN23" s="11"/>
      <c r="DPO23" s="11"/>
      <c r="DPP23" s="11"/>
      <c r="DPQ23" s="11"/>
      <c r="DPR23" s="11"/>
      <c r="DPS23" s="11"/>
      <c r="DPT23" s="11"/>
      <c r="DPU23" s="11"/>
      <c r="DPV23" s="11"/>
      <c r="DPW23" s="11"/>
      <c r="DPX23" s="11"/>
      <c r="DPY23" s="11"/>
      <c r="DPZ23" s="11"/>
      <c r="DQA23" s="11"/>
      <c r="DQB23" s="11"/>
      <c r="DQC23" s="11"/>
      <c r="DQD23" s="11"/>
      <c r="DQE23" s="11"/>
      <c r="DQF23" s="11"/>
      <c r="DQG23" s="11"/>
      <c r="DQH23" s="11"/>
      <c r="DQI23" s="11"/>
      <c r="DQJ23" s="11"/>
      <c r="DQK23" s="11"/>
      <c r="DQL23" s="11"/>
      <c r="DQM23" s="11"/>
      <c r="DQN23" s="11"/>
      <c r="DQO23" s="11"/>
      <c r="DQP23" s="11"/>
      <c r="DQQ23" s="11"/>
      <c r="DQR23" s="11"/>
      <c r="DQS23" s="11"/>
      <c r="DQT23" s="11"/>
      <c r="DQU23" s="11"/>
      <c r="DQV23" s="11"/>
      <c r="DQW23" s="11"/>
      <c r="DQX23" s="11"/>
      <c r="DQY23" s="11"/>
      <c r="DQZ23" s="11"/>
      <c r="DRA23" s="11"/>
      <c r="DRB23" s="11"/>
      <c r="DRC23" s="11"/>
      <c r="DRD23" s="11"/>
      <c r="DRE23" s="11"/>
      <c r="DRF23" s="11"/>
      <c r="DRG23" s="11"/>
      <c r="DRH23" s="11"/>
      <c r="DRI23" s="11"/>
      <c r="DRJ23" s="11"/>
      <c r="DRK23" s="11"/>
      <c r="DRL23" s="11"/>
      <c r="DRM23" s="11"/>
      <c r="DRN23" s="11"/>
      <c r="DRO23" s="11"/>
      <c r="DRP23" s="11"/>
      <c r="DRQ23" s="11"/>
      <c r="DRR23" s="11"/>
      <c r="DRS23" s="11"/>
      <c r="DRT23" s="11"/>
      <c r="DRU23" s="11"/>
      <c r="DRV23" s="11"/>
      <c r="DRW23" s="11"/>
      <c r="DRX23" s="11"/>
      <c r="DRY23" s="11"/>
      <c r="DRZ23" s="11"/>
      <c r="DSA23" s="11"/>
      <c r="DSB23" s="11"/>
      <c r="DSC23" s="11"/>
      <c r="DSD23" s="11"/>
      <c r="DSE23" s="11"/>
      <c r="DSF23" s="11"/>
      <c r="DSG23" s="11"/>
      <c r="DSH23" s="11"/>
      <c r="DSI23" s="11"/>
      <c r="DSJ23" s="11"/>
      <c r="DSK23" s="11"/>
      <c r="DSL23" s="11"/>
      <c r="DSM23" s="11"/>
      <c r="DSN23" s="11"/>
      <c r="DSO23" s="11"/>
      <c r="DSP23" s="11"/>
      <c r="DSQ23" s="11"/>
      <c r="DSR23" s="11"/>
      <c r="DSS23" s="11"/>
      <c r="DST23" s="11"/>
      <c r="DSU23" s="11"/>
      <c r="DSV23" s="11"/>
      <c r="DSW23" s="11"/>
      <c r="DSX23" s="11"/>
      <c r="DSY23" s="11"/>
      <c r="DSZ23" s="11"/>
      <c r="DTA23" s="11"/>
      <c r="DTB23" s="11"/>
      <c r="DTC23" s="11"/>
      <c r="DTD23" s="11"/>
      <c r="DTE23" s="11"/>
      <c r="DTF23" s="11"/>
      <c r="DTG23" s="11"/>
      <c r="DTH23" s="11"/>
      <c r="DTI23" s="11"/>
      <c r="DTJ23" s="11"/>
      <c r="DTK23" s="11"/>
      <c r="DTL23" s="11"/>
      <c r="DTM23" s="11"/>
      <c r="DTN23" s="11"/>
      <c r="DTO23" s="11"/>
      <c r="DTP23" s="11"/>
      <c r="DTQ23" s="11"/>
      <c r="DTR23" s="11"/>
      <c r="DTS23" s="11"/>
      <c r="DTT23" s="11"/>
      <c r="DTU23" s="11"/>
      <c r="DTV23" s="11"/>
      <c r="DTW23" s="11"/>
      <c r="DTX23" s="11"/>
      <c r="DTY23" s="11"/>
      <c r="DTZ23" s="11"/>
      <c r="DUA23" s="11"/>
      <c r="DUB23" s="11"/>
      <c r="DUC23" s="11"/>
      <c r="DUD23" s="11"/>
      <c r="DUE23" s="11"/>
      <c r="DUF23" s="11"/>
      <c r="DUG23" s="11"/>
      <c r="DUH23" s="11"/>
      <c r="DUI23" s="11"/>
      <c r="DUJ23" s="11"/>
      <c r="DUK23" s="11"/>
      <c r="DUL23" s="11"/>
      <c r="DUM23" s="11"/>
      <c r="DUN23" s="11"/>
      <c r="DUO23" s="11"/>
      <c r="DUP23" s="11"/>
      <c r="DUQ23" s="11"/>
      <c r="DUR23" s="11"/>
      <c r="DUS23" s="11"/>
      <c r="DUT23" s="11"/>
      <c r="DUU23" s="11"/>
      <c r="DUV23" s="11"/>
      <c r="DUW23" s="11"/>
      <c r="DUX23" s="11"/>
      <c r="DUY23" s="11"/>
      <c r="DUZ23" s="11"/>
      <c r="DVA23" s="11"/>
      <c r="DVB23" s="11"/>
      <c r="DVC23" s="11"/>
      <c r="DVD23" s="11"/>
      <c r="DVE23" s="11"/>
      <c r="DVF23" s="11"/>
      <c r="DVG23" s="11"/>
      <c r="DVH23" s="11"/>
      <c r="DVI23" s="11"/>
      <c r="DVJ23" s="11"/>
      <c r="DVK23" s="11"/>
      <c r="DVL23" s="11"/>
      <c r="DVM23" s="11"/>
      <c r="DVN23" s="11"/>
      <c r="DVO23" s="11"/>
      <c r="DVP23" s="11"/>
      <c r="DVQ23" s="11"/>
      <c r="DVR23" s="11"/>
      <c r="DVS23" s="11"/>
      <c r="DVT23" s="11"/>
      <c r="DVU23" s="11"/>
      <c r="DVV23" s="11"/>
      <c r="DVW23" s="11"/>
      <c r="DVX23" s="11"/>
      <c r="DVY23" s="11"/>
      <c r="DVZ23" s="11"/>
      <c r="DWA23" s="11"/>
      <c r="DWB23" s="11"/>
      <c r="DWC23" s="11"/>
      <c r="DWD23" s="11"/>
      <c r="DWE23" s="11"/>
      <c r="DWF23" s="11"/>
      <c r="DWG23" s="11"/>
      <c r="DWH23" s="11"/>
      <c r="DWI23" s="11"/>
      <c r="DWJ23" s="11"/>
      <c r="DWK23" s="11"/>
      <c r="DWL23" s="11"/>
      <c r="DWM23" s="11"/>
      <c r="DWN23" s="11"/>
      <c r="DWO23" s="11"/>
      <c r="DWP23" s="11"/>
      <c r="DWQ23" s="11"/>
      <c r="DWR23" s="11"/>
      <c r="DWS23" s="11"/>
      <c r="DWT23" s="11"/>
      <c r="DWU23" s="11"/>
      <c r="DWV23" s="11"/>
      <c r="DWW23" s="11"/>
      <c r="DWX23" s="11"/>
      <c r="DWY23" s="11"/>
      <c r="DWZ23" s="11"/>
      <c r="DXA23" s="11"/>
      <c r="DXB23" s="11"/>
      <c r="DXC23" s="11"/>
      <c r="DXD23" s="11"/>
      <c r="DXE23" s="11"/>
      <c r="DXF23" s="11"/>
      <c r="DXG23" s="11"/>
      <c r="DXH23" s="11"/>
      <c r="DXI23" s="11"/>
      <c r="DXJ23" s="11"/>
      <c r="DXK23" s="11"/>
      <c r="DXL23" s="11"/>
      <c r="DXM23" s="11"/>
      <c r="DXN23" s="11"/>
      <c r="DXO23" s="11"/>
      <c r="DXP23" s="11"/>
      <c r="DXQ23" s="11"/>
      <c r="DXR23" s="11"/>
      <c r="DXS23" s="11"/>
      <c r="DXT23" s="11"/>
      <c r="DXU23" s="11"/>
      <c r="DXV23" s="11"/>
      <c r="DXW23" s="11"/>
      <c r="DXX23" s="11"/>
      <c r="DXY23" s="11"/>
      <c r="DXZ23" s="11"/>
      <c r="DYA23" s="11"/>
      <c r="DYB23" s="11"/>
      <c r="DYC23" s="11"/>
      <c r="DYD23" s="11"/>
      <c r="DYE23" s="11"/>
      <c r="DYF23" s="11"/>
      <c r="DYG23" s="11"/>
      <c r="DYH23" s="11"/>
      <c r="DYI23" s="11"/>
      <c r="DYJ23" s="11"/>
      <c r="DYK23" s="11"/>
      <c r="DYL23" s="11"/>
      <c r="DYM23" s="11"/>
      <c r="DYN23" s="11"/>
      <c r="DYO23" s="11"/>
      <c r="DYP23" s="11"/>
      <c r="DYQ23" s="11"/>
      <c r="DYR23" s="11"/>
      <c r="DYS23" s="11"/>
      <c r="DYT23" s="11"/>
      <c r="DYU23" s="11"/>
      <c r="DYV23" s="11"/>
      <c r="DYW23" s="11"/>
      <c r="DYX23" s="11"/>
      <c r="DYY23" s="11"/>
      <c r="DYZ23" s="11"/>
      <c r="DZA23" s="11"/>
      <c r="DZB23" s="11"/>
      <c r="DZC23" s="11"/>
      <c r="DZD23" s="11"/>
      <c r="DZE23" s="11"/>
      <c r="DZF23" s="11"/>
      <c r="DZG23" s="11"/>
      <c r="DZH23" s="11"/>
      <c r="DZI23" s="11"/>
      <c r="DZJ23" s="11"/>
      <c r="DZK23" s="11"/>
      <c r="DZL23" s="11"/>
      <c r="DZM23" s="11"/>
      <c r="DZN23" s="11"/>
      <c r="DZO23" s="11"/>
      <c r="DZP23" s="11"/>
      <c r="DZQ23" s="11"/>
      <c r="DZR23" s="11"/>
      <c r="DZS23" s="11"/>
      <c r="DZT23" s="11"/>
      <c r="DZU23" s="11"/>
      <c r="DZV23" s="11"/>
      <c r="DZW23" s="11"/>
      <c r="DZX23" s="11"/>
      <c r="DZY23" s="11"/>
      <c r="DZZ23" s="11"/>
      <c r="EAA23" s="11"/>
      <c r="EAB23" s="11"/>
      <c r="EAC23" s="11"/>
      <c r="EAD23" s="11"/>
      <c r="EAE23" s="11"/>
      <c r="EAF23" s="11"/>
      <c r="EAG23" s="11"/>
      <c r="EAH23" s="11"/>
      <c r="EAI23" s="11"/>
      <c r="EAJ23" s="11"/>
      <c r="EAK23" s="11"/>
      <c r="EAL23" s="11"/>
      <c r="EAM23" s="11"/>
      <c r="EAN23" s="11"/>
      <c r="EAO23" s="11"/>
      <c r="EAP23" s="11"/>
      <c r="EAQ23" s="11"/>
      <c r="EAR23" s="11"/>
      <c r="EAS23" s="11"/>
      <c r="EAT23" s="11"/>
      <c r="EAU23" s="11"/>
      <c r="EAV23" s="11"/>
      <c r="EAW23" s="11"/>
      <c r="EAX23" s="11"/>
      <c r="EAY23" s="11"/>
      <c r="EAZ23" s="11"/>
      <c r="EBA23" s="11"/>
      <c r="EBB23" s="11"/>
      <c r="EBC23" s="11"/>
      <c r="EBD23" s="11"/>
      <c r="EBE23" s="11"/>
      <c r="EBF23" s="11"/>
      <c r="EBG23" s="11"/>
      <c r="EBH23" s="11"/>
      <c r="EBI23" s="11"/>
      <c r="EBJ23" s="11"/>
      <c r="EBK23" s="11"/>
      <c r="EBL23" s="11"/>
      <c r="EBM23" s="11"/>
      <c r="EBN23" s="11"/>
      <c r="EBO23" s="11"/>
      <c r="EBP23" s="11"/>
      <c r="EBQ23" s="11"/>
      <c r="EBR23" s="11"/>
      <c r="EBS23" s="11"/>
      <c r="EBT23" s="11"/>
      <c r="EBU23" s="11"/>
      <c r="EBV23" s="11"/>
      <c r="EBW23" s="11"/>
      <c r="EBX23" s="11"/>
      <c r="EBY23" s="11"/>
      <c r="EBZ23" s="11"/>
      <c r="ECA23" s="11"/>
      <c r="ECB23" s="11"/>
      <c r="ECC23" s="11"/>
      <c r="ECD23" s="11"/>
      <c r="ECE23" s="11"/>
      <c r="ECF23" s="11"/>
      <c r="ECG23" s="11"/>
      <c r="ECH23" s="11"/>
      <c r="ECI23" s="11"/>
      <c r="ECJ23" s="11"/>
      <c r="ECK23" s="11"/>
      <c r="ECL23" s="11"/>
      <c r="ECM23" s="11"/>
      <c r="ECN23" s="11"/>
      <c r="ECO23" s="11"/>
      <c r="ECP23" s="11"/>
      <c r="ECQ23" s="11"/>
      <c r="ECR23" s="11"/>
      <c r="ECS23" s="11"/>
      <c r="ECT23" s="11"/>
      <c r="ECU23" s="11"/>
      <c r="ECV23" s="11"/>
      <c r="ECW23" s="11"/>
      <c r="ECX23" s="11"/>
      <c r="ECY23" s="11"/>
      <c r="ECZ23" s="11"/>
      <c r="EDA23" s="11"/>
      <c r="EDB23" s="11"/>
      <c r="EDC23" s="11"/>
      <c r="EDD23" s="11"/>
      <c r="EDE23" s="11"/>
      <c r="EDF23" s="11"/>
      <c r="EDG23" s="11"/>
      <c r="EDH23" s="11"/>
      <c r="EDI23" s="11"/>
      <c r="EDJ23" s="11"/>
      <c r="EDK23" s="11"/>
      <c r="EDL23" s="11"/>
      <c r="EDM23" s="11"/>
      <c r="EDN23" s="11"/>
      <c r="EDO23" s="11"/>
      <c r="EDP23" s="11"/>
      <c r="EDQ23" s="11"/>
      <c r="EDR23" s="11"/>
      <c r="EDS23" s="11"/>
      <c r="EDT23" s="11"/>
      <c r="EDU23" s="11"/>
      <c r="EDV23" s="11"/>
      <c r="EDW23" s="11"/>
      <c r="EDX23" s="11"/>
      <c r="EDY23" s="11"/>
      <c r="EDZ23" s="11"/>
      <c r="EEA23" s="11"/>
      <c r="EEB23" s="11"/>
      <c r="EEC23" s="11"/>
      <c r="EED23" s="11"/>
      <c r="EEE23" s="11"/>
      <c r="EEF23" s="11"/>
      <c r="EEG23" s="11"/>
      <c r="EEH23" s="11"/>
      <c r="EEI23" s="11"/>
      <c r="EEJ23" s="11"/>
      <c r="EEK23" s="11"/>
      <c r="EEL23" s="11"/>
      <c r="EEM23" s="11"/>
      <c r="EEN23" s="11"/>
      <c r="EEO23" s="11"/>
      <c r="EEP23" s="11"/>
      <c r="EEQ23" s="11"/>
      <c r="EER23" s="11"/>
      <c r="EES23" s="11"/>
      <c r="EET23" s="11"/>
      <c r="EEU23" s="11"/>
      <c r="EEV23" s="11"/>
      <c r="EEW23" s="11"/>
      <c r="EEX23" s="11"/>
      <c r="EEY23" s="11"/>
      <c r="EEZ23" s="11"/>
      <c r="EFA23" s="11"/>
      <c r="EFB23" s="11"/>
      <c r="EFC23" s="11"/>
      <c r="EFD23" s="11"/>
      <c r="EFE23" s="11"/>
      <c r="EFF23" s="11"/>
      <c r="EFG23" s="11"/>
      <c r="EFH23" s="11"/>
      <c r="EFI23" s="11"/>
      <c r="EFJ23" s="11"/>
      <c r="EFK23" s="11"/>
      <c r="EFL23" s="11"/>
      <c r="EFM23" s="11"/>
      <c r="EFN23" s="11"/>
      <c r="EFO23" s="11"/>
      <c r="EFP23" s="11"/>
      <c r="EFQ23" s="11"/>
      <c r="EFR23" s="11"/>
      <c r="EFS23" s="11"/>
      <c r="EFT23" s="11"/>
      <c r="EFU23" s="11"/>
      <c r="EFV23" s="11"/>
      <c r="EFW23" s="11"/>
      <c r="EFX23" s="11"/>
      <c r="EFY23" s="11"/>
      <c r="EFZ23" s="11"/>
      <c r="EGA23" s="11"/>
      <c r="EGB23" s="11"/>
      <c r="EGC23" s="11"/>
      <c r="EGD23" s="11"/>
      <c r="EGE23" s="11"/>
      <c r="EGF23" s="11"/>
      <c r="EGG23" s="11"/>
      <c r="EGH23" s="11"/>
      <c r="EGI23" s="11"/>
      <c r="EGJ23" s="11"/>
      <c r="EGK23" s="11"/>
      <c r="EGL23" s="11"/>
      <c r="EGM23" s="11"/>
      <c r="EGN23" s="11"/>
      <c r="EGO23" s="11"/>
      <c r="EGP23" s="11"/>
      <c r="EGQ23" s="11"/>
      <c r="EGR23" s="11"/>
      <c r="EGS23" s="11"/>
      <c r="EGT23" s="11"/>
      <c r="EGU23" s="11"/>
      <c r="EGV23" s="11"/>
      <c r="EGW23" s="11"/>
      <c r="EGX23" s="11"/>
      <c r="EGY23" s="11"/>
      <c r="EGZ23" s="11"/>
      <c r="EHA23" s="11"/>
      <c r="EHB23" s="11"/>
      <c r="EHC23" s="11"/>
      <c r="EHD23" s="11"/>
      <c r="EHE23" s="11"/>
      <c r="EHF23" s="11"/>
      <c r="EHG23" s="11"/>
      <c r="EHH23" s="11"/>
      <c r="EHI23" s="11"/>
      <c r="EHJ23" s="11"/>
      <c r="EHK23" s="11"/>
      <c r="EHL23" s="11"/>
      <c r="EHM23" s="11"/>
      <c r="EHN23" s="11"/>
      <c r="EHO23" s="11"/>
      <c r="EHP23" s="11"/>
      <c r="EHQ23" s="11"/>
      <c r="EHR23" s="11"/>
      <c r="EHS23" s="11"/>
      <c r="EHT23" s="11"/>
      <c r="EHU23" s="11"/>
      <c r="EHV23" s="11"/>
      <c r="EHW23" s="11"/>
      <c r="EHX23" s="11"/>
      <c r="EHY23" s="11"/>
      <c r="EHZ23" s="11"/>
      <c r="EIA23" s="11"/>
      <c r="EIB23" s="11"/>
      <c r="EIC23" s="11"/>
      <c r="EID23" s="11"/>
      <c r="EIE23" s="11"/>
      <c r="EIF23" s="11"/>
      <c r="EIG23" s="11"/>
      <c r="EIH23" s="11"/>
      <c r="EII23" s="11"/>
      <c r="EIJ23" s="11"/>
      <c r="EIK23" s="11"/>
      <c r="EIL23" s="11"/>
      <c r="EIM23" s="11"/>
      <c r="EIN23" s="11"/>
      <c r="EIO23" s="11"/>
      <c r="EIP23" s="11"/>
      <c r="EIQ23" s="11"/>
      <c r="EIR23" s="11"/>
      <c r="EIS23" s="11"/>
      <c r="EIT23" s="11"/>
      <c r="EIU23" s="11"/>
      <c r="EIV23" s="11"/>
      <c r="EIW23" s="11"/>
      <c r="EIX23" s="11"/>
      <c r="EIY23" s="11"/>
      <c r="EIZ23" s="11"/>
      <c r="EJA23" s="11"/>
      <c r="EJB23" s="11"/>
      <c r="EJC23" s="11"/>
      <c r="EJD23" s="11"/>
      <c r="EJE23" s="11"/>
      <c r="EJF23" s="11"/>
      <c r="EJG23" s="11"/>
      <c r="EJH23" s="11"/>
      <c r="EJI23" s="11"/>
      <c r="EJJ23" s="11"/>
      <c r="EJK23" s="11"/>
      <c r="EJL23" s="11"/>
      <c r="EJM23" s="11"/>
      <c r="EJN23" s="11"/>
      <c r="EJO23" s="11"/>
      <c r="EJP23" s="11"/>
      <c r="EJQ23" s="11"/>
      <c r="EJR23" s="11"/>
      <c r="EJS23" s="11"/>
      <c r="EJT23" s="11"/>
      <c r="EJU23" s="11"/>
      <c r="EJV23" s="11"/>
      <c r="EJW23" s="11"/>
      <c r="EJX23" s="11"/>
      <c r="EJY23" s="11"/>
      <c r="EJZ23" s="11"/>
      <c r="EKA23" s="11"/>
      <c r="EKB23" s="11"/>
      <c r="EKC23" s="11"/>
      <c r="EKD23" s="11"/>
      <c r="EKE23" s="11"/>
      <c r="EKF23" s="11"/>
      <c r="EKG23" s="11"/>
      <c r="EKH23" s="11"/>
      <c r="EKI23" s="11"/>
      <c r="EKJ23" s="11"/>
      <c r="EKK23" s="11"/>
      <c r="EKL23" s="11"/>
      <c r="EKM23" s="11"/>
      <c r="EKN23" s="11"/>
      <c r="EKO23" s="11"/>
      <c r="EKP23" s="11"/>
      <c r="EKQ23" s="11"/>
      <c r="EKR23" s="11"/>
      <c r="EKS23" s="11"/>
      <c r="EKT23" s="11"/>
      <c r="EKU23" s="11"/>
      <c r="EKV23" s="11"/>
      <c r="EKW23" s="11"/>
      <c r="EKX23" s="11"/>
      <c r="EKY23" s="11"/>
      <c r="EKZ23" s="11"/>
      <c r="ELA23" s="11"/>
      <c r="ELB23" s="11"/>
      <c r="ELC23" s="11"/>
      <c r="ELD23" s="11"/>
      <c r="ELE23" s="11"/>
      <c r="ELF23" s="11"/>
      <c r="ELG23" s="11"/>
      <c r="ELH23" s="11"/>
      <c r="ELI23" s="11"/>
      <c r="ELJ23" s="11"/>
      <c r="ELK23" s="11"/>
      <c r="ELL23" s="11"/>
      <c r="ELM23" s="11"/>
      <c r="ELN23" s="11"/>
      <c r="ELO23" s="11"/>
      <c r="ELP23" s="11"/>
      <c r="ELQ23" s="11"/>
      <c r="ELR23" s="11"/>
      <c r="ELS23" s="11"/>
      <c r="ELT23" s="11"/>
      <c r="ELU23" s="11"/>
      <c r="ELV23" s="11"/>
      <c r="ELW23" s="11"/>
      <c r="ELX23" s="11"/>
      <c r="ELY23" s="11"/>
      <c r="ELZ23" s="11"/>
      <c r="EMA23" s="11"/>
      <c r="EMB23" s="11"/>
      <c r="EMC23" s="11"/>
      <c r="EMD23" s="11"/>
      <c r="EME23" s="11"/>
      <c r="EMF23" s="11"/>
      <c r="EMG23" s="11"/>
      <c r="EMH23" s="11"/>
      <c r="EMI23" s="11"/>
      <c r="EMJ23" s="11"/>
      <c r="EMK23" s="11"/>
      <c r="EML23" s="11"/>
      <c r="EMM23" s="11"/>
      <c r="EMN23" s="11"/>
      <c r="EMO23" s="11"/>
      <c r="EMP23" s="11"/>
      <c r="EMQ23" s="11"/>
      <c r="EMR23" s="11"/>
      <c r="EMS23" s="11"/>
      <c r="EMT23" s="11"/>
      <c r="EMU23" s="11"/>
      <c r="EMV23" s="11"/>
      <c r="EMW23" s="11"/>
      <c r="EMX23" s="11"/>
      <c r="EMY23" s="11"/>
      <c r="EMZ23" s="11"/>
      <c r="ENA23" s="11"/>
      <c r="ENB23" s="11"/>
      <c r="ENC23" s="11"/>
      <c r="END23" s="11"/>
      <c r="ENE23" s="11"/>
      <c r="ENF23" s="11"/>
      <c r="ENG23" s="11"/>
      <c r="ENH23" s="11"/>
      <c r="ENI23" s="11"/>
      <c r="ENJ23" s="11"/>
      <c r="ENK23" s="11"/>
      <c r="ENL23" s="11"/>
      <c r="ENM23" s="11"/>
      <c r="ENN23" s="11"/>
      <c r="ENO23" s="11"/>
      <c r="ENP23" s="11"/>
      <c r="ENQ23" s="11"/>
      <c r="ENR23" s="11"/>
      <c r="ENS23" s="11"/>
      <c r="ENT23" s="11"/>
      <c r="ENU23" s="11"/>
      <c r="ENV23" s="11"/>
      <c r="ENW23" s="11"/>
      <c r="ENX23" s="11"/>
      <c r="ENY23" s="11"/>
      <c r="ENZ23" s="11"/>
      <c r="EOA23" s="11"/>
      <c r="EOB23" s="11"/>
      <c r="EOC23" s="11"/>
      <c r="EOD23" s="11"/>
      <c r="EOE23" s="11"/>
      <c r="EOF23" s="11"/>
      <c r="EOG23" s="11"/>
      <c r="EOH23" s="11"/>
      <c r="EOI23" s="11"/>
      <c r="EOJ23" s="11"/>
      <c r="EOK23" s="11"/>
      <c r="EOL23" s="11"/>
      <c r="EOM23" s="11"/>
      <c r="EON23" s="11"/>
      <c r="EOO23" s="11"/>
      <c r="EOP23" s="11"/>
      <c r="EOQ23" s="11"/>
      <c r="EOR23" s="11"/>
      <c r="EOS23" s="11"/>
      <c r="EOT23" s="11"/>
      <c r="EOU23" s="11"/>
      <c r="EOV23" s="11"/>
      <c r="EOW23" s="11"/>
      <c r="EOX23" s="11"/>
      <c r="EOY23" s="11"/>
      <c r="EOZ23" s="11"/>
      <c r="EPA23" s="11"/>
      <c r="EPB23" s="11"/>
      <c r="EPC23" s="11"/>
      <c r="EPD23" s="11"/>
      <c r="EPE23" s="11"/>
      <c r="EPF23" s="11"/>
      <c r="EPG23" s="11"/>
      <c r="EPH23" s="11"/>
      <c r="EPI23" s="11"/>
      <c r="EPJ23" s="11"/>
      <c r="EPK23" s="11"/>
      <c r="EPL23" s="11"/>
      <c r="EPM23" s="11"/>
      <c r="EPN23" s="11"/>
      <c r="EPO23" s="11"/>
      <c r="EPP23" s="11"/>
      <c r="EPQ23" s="11"/>
      <c r="EPR23" s="11"/>
      <c r="EPS23" s="11"/>
      <c r="EPT23" s="11"/>
      <c r="EPU23" s="11"/>
      <c r="EPV23" s="11"/>
      <c r="EPW23" s="11"/>
      <c r="EPX23" s="11"/>
      <c r="EPY23" s="11"/>
      <c r="EPZ23" s="11"/>
      <c r="EQA23" s="11"/>
      <c r="EQB23" s="11"/>
      <c r="EQC23" s="11"/>
      <c r="EQD23" s="11"/>
      <c r="EQE23" s="11"/>
      <c r="EQF23" s="11"/>
      <c r="EQG23" s="11"/>
      <c r="EQH23" s="11"/>
      <c r="EQI23" s="11"/>
      <c r="EQJ23" s="11"/>
      <c r="EQK23" s="11"/>
      <c r="EQL23" s="11"/>
      <c r="EQM23" s="11"/>
      <c r="EQN23" s="11"/>
      <c r="EQO23" s="11"/>
      <c r="EQP23" s="11"/>
      <c r="EQQ23" s="11"/>
      <c r="EQR23" s="11"/>
      <c r="EQS23" s="11"/>
      <c r="EQT23" s="11"/>
      <c r="EQU23" s="11"/>
      <c r="EQV23" s="11"/>
      <c r="EQW23" s="11"/>
      <c r="EQX23" s="11"/>
      <c r="EQY23" s="11"/>
      <c r="EQZ23" s="11"/>
      <c r="ERA23" s="11"/>
      <c r="ERB23" s="11"/>
      <c r="ERC23" s="11"/>
      <c r="ERD23" s="11"/>
      <c r="ERE23" s="11"/>
      <c r="ERF23" s="11"/>
      <c r="ERG23" s="11"/>
      <c r="ERH23" s="11"/>
      <c r="ERI23" s="11"/>
      <c r="ERJ23" s="11"/>
      <c r="ERK23" s="11"/>
      <c r="ERL23" s="11"/>
      <c r="ERM23" s="11"/>
      <c r="ERN23" s="11"/>
      <c r="ERO23" s="11"/>
      <c r="ERP23" s="11"/>
      <c r="ERQ23" s="11"/>
      <c r="ERR23" s="11"/>
      <c r="ERS23" s="11"/>
      <c r="ERT23" s="11"/>
      <c r="ERU23" s="11"/>
      <c r="ERV23" s="11"/>
      <c r="ERW23" s="11"/>
      <c r="ERX23" s="11"/>
      <c r="ERY23" s="11"/>
      <c r="ERZ23" s="11"/>
      <c r="ESA23" s="11"/>
      <c r="ESB23" s="11"/>
      <c r="ESC23" s="11"/>
      <c r="ESD23" s="11"/>
      <c r="ESE23" s="11"/>
      <c r="ESF23" s="11"/>
      <c r="ESG23" s="11"/>
      <c r="ESH23" s="11"/>
      <c r="ESI23" s="11"/>
      <c r="ESJ23" s="11"/>
      <c r="ESK23" s="11"/>
      <c r="ESL23" s="11"/>
      <c r="ESM23" s="11"/>
      <c r="ESN23" s="11"/>
      <c r="ESO23" s="11"/>
      <c r="ESP23" s="11"/>
      <c r="ESQ23" s="11"/>
      <c r="ESR23" s="11"/>
      <c r="ESS23" s="11"/>
      <c r="EST23" s="11"/>
      <c r="ESU23" s="11"/>
      <c r="ESV23" s="11"/>
      <c r="ESW23" s="11"/>
      <c r="ESX23" s="11"/>
      <c r="ESY23" s="11"/>
      <c r="ESZ23" s="11"/>
      <c r="ETA23" s="11"/>
      <c r="ETB23" s="11"/>
      <c r="ETC23" s="11"/>
      <c r="ETD23" s="11"/>
      <c r="ETE23" s="11"/>
      <c r="ETF23" s="11"/>
      <c r="ETG23" s="11"/>
      <c r="ETH23" s="11"/>
      <c r="ETI23" s="11"/>
      <c r="ETJ23" s="11"/>
      <c r="ETK23" s="11"/>
      <c r="ETL23" s="11"/>
      <c r="ETM23" s="11"/>
      <c r="ETN23" s="11"/>
      <c r="ETO23" s="11"/>
      <c r="ETP23" s="11"/>
      <c r="ETQ23" s="11"/>
      <c r="ETR23" s="11"/>
      <c r="ETS23" s="11"/>
      <c r="ETT23" s="11"/>
      <c r="ETU23" s="11"/>
      <c r="ETV23" s="11"/>
      <c r="ETW23" s="11"/>
      <c r="ETX23" s="11"/>
      <c r="ETY23" s="11"/>
      <c r="ETZ23" s="11"/>
      <c r="EUA23" s="11"/>
      <c r="EUB23" s="11"/>
      <c r="EUC23" s="11"/>
      <c r="EUD23" s="11"/>
      <c r="EUE23" s="11"/>
      <c r="EUF23" s="11"/>
      <c r="EUG23" s="11"/>
      <c r="EUH23" s="11"/>
      <c r="EUI23" s="11"/>
      <c r="EUJ23" s="11"/>
      <c r="EUK23" s="11"/>
      <c r="EUL23" s="11"/>
      <c r="EUM23" s="11"/>
      <c r="EUN23" s="11"/>
      <c r="EUO23" s="11"/>
      <c r="EUP23" s="11"/>
      <c r="EUQ23" s="11"/>
      <c r="EUR23" s="11"/>
      <c r="EUS23" s="11"/>
      <c r="EUT23" s="11"/>
      <c r="EUU23" s="11"/>
      <c r="EUV23" s="11"/>
      <c r="EUW23" s="11"/>
      <c r="EUX23" s="11"/>
      <c r="EUY23" s="11"/>
      <c r="EUZ23" s="11"/>
      <c r="EVA23" s="11"/>
      <c r="EVB23" s="11"/>
      <c r="EVC23" s="11"/>
      <c r="EVD23" s="11"/>
      <c r="EVE23" s="11"/>
      <c r="EVF23" s="11"/>
      <c r="EVG23" s="11"/>
      <c r="EVH23" s="11"/>
      <c r="EVI23" s="11"/>
      <c r="EVJ23" s="11"/>
      <c r="EVK23" s="11"/>
      <c r="EVL23" s="11"/>
      <c r="EVM23" s="11"/>
      <c r="EVN23" s="11"/>
      <c r="EVO23" s="11"/>
      <c r="EVP23" s="11"/>
      <c r="EVQ23" s="11"/>
      <c r="EVR23" s="11"/>
      <c r="EVS23" s="11"/>
      <c r="EVT23" s="11"/>
      <c r="EVU23" s="11"/>
      <c r="EVV23" s="11"/>
      <c r="EVW23" s="11"/>
      <c r="EVX23" s="11"/>
      <c r="EVY23" s="11"/>
      <c r="EVZ23" s="11"/>
      <c r="EWA23" s="11"/>
      <c r="EWB23" s="11"/>
      <c r="EWC23" s="11"/>
      <c r="EWD23" s="11"/>
      <c r="EWE23" s="11"/>
      <c r="EWF23" s="11"/>
      <c r="EWG23" s="11"/>
      <c r="EWH23" s="11"/>
      <c r="EWI23" s="11"/>
      <c r="EWJ23" s="11"/>
      <c r="EWK23" s="11"/>
      <c r="EWL23" s="11"/>
      <c r="EWM23" s="11"/>
      <c r="EWN23" s="11"/>
      <c r="EWO23" s="11"/>
      <c r="EWP23" s="11"/>
      <c r="EWQ23" s="11"/>
      <c r="EWR23" s="11"/>
      <c r="EWS23" s="11"/>
      <c r="EWT23" s="11"/>
      <c r="EWU23" s="11"/>
      <c r="EWV23" s="11"/>
      <c r="EWW23" s="11"/>
      <c r="EWX23" s="11"/>
      <c r="EWY23" s="11"/>
      <c r="EWZ23" s="11"/>
      <c r="EXA23" s="11"/>
      <c r="EXB23" s="11"/>
      <c r="EXC23" s="11"/>
      <c r="EXD23" s="11"/>
      <c r="EXE23" s="11"/>
      <c r="EXF23" s="11"/>
      <c r="EXG23" s="11"/>
      <c r="EXH23" s="11"/>
      <c r="EXI23" s="11"/>
      <c r="EXJ23" s="11"/>
      <c r="EXK23" s="11"/>
      <c r="EXL23" s="11"/>
      <c r="EXM23" s="11"/>
      <c r="EXN23" s="11"/>
      <c r="EXO23" s="11"/>
      <c r="EXP23" s="11"/>
      <c r="EXQ23" s="11"/>
      <c r="EXR23" s="11"/>
      <c r="EXS23" s="11"/>
      <c r="EXT23" s="11"/>
      <c r="EXU23" s="11"/>
      <c r="EXV23" s="11"/>
      <c r="EXW23" s="11"/>
      <c r="EXX23" s="11"/>
      <c r="EXY23" s="11"/>
      <c r="EXZ23" s="11"/>
      <c r="EYA23" s="11"/>
      <c r="EYB23" s="11"/>
      <c r="EYC23" s="11"/>
      <c r="EYD23" s="11"/>
      <c r="EYE23" s="11"/>
      <c r="EYF23" s="11"/>
      <c r="EYG23" s="11"/>
      <c r="EYH23" s="11"/>
      <c r="EYI23" s="11"/>
      <c r="EYJ23" s="11"/>
      <c r="EYK23" s="11"/>
      <c r="EYL23" s="11"/>
      <c r="EYM23" s="11"/>
      <c r="EYN23" s="11"/>
      <c r="EYO23" s="11"/>
      <c r="EYP23" s="11"/>
      <c r="EYQ23" s="11"/>
      <c r="EYR23" s="11"/>
      <c r="EYS23" s="11"/>
      <c r="EYT23" s="11"/>
      <c r="EYU23" s="11"/>
      <c r="EYV23" s="11"/>
      <c r="EYW23" s="11"/>
      <c r="EYX23" s="11"/>
      <c r="EYY23" s="11"/>
      <c r="EYZ23" s="11"/>
      <c r="EZA23" s="11"/>
      <c r="EZB23" s="11"/>
      <c r="EZC23" s="11"/>
      <c r="EZD23" s="11"/>
      <c r="EZE23" s="11"/>
      <c r="EZF23" s="11"/>
      <c r="EZG23" s="11"/>
      <c r="EZH23" s="11"/>
      <c r="EZI23" s="11"/>
      <c r="EZJ23" s="11"/>
      <c r="EZK23" s="11"/>
      <c r="EZL23" s="11"/>
      <c r="EZM23" s="11"/>
      <c r="EZN23" s="11"/>
      <c r="EZO23" s="11"/>
      <c r="EZP23" s="11"/>
      <c r="EZQ23" s="11"/>
      <c r="EZR23" s="11"/>
      <c r="EZS23" s="11"/>
      <c r="EZT23" s="11"/>
      <c r="EZU23" s="11"/>
      <c r="EZV23" s="11"/>
      <c r="EZW23" s="11"/>
      <c r="EZX23" s="11"/>
      <c r="EZY23" s="11"/>
      <c r="EZZ23" s="11"/>
      <c r="FAA23" s="11"/>
      <c r="FAB23" s="11"/>
      <c r="FAC23" s="11"/>
      <c r="FAD23" s="11"/>
      <c r="FAE23" s="11"/>
      <c r="FAF23" s="11"/>
      <c r="FAG23" s="11"/>
      <c r="FAH23" s="11"/>
      <c r="FAI23" s="11"/>
      <c r="FAJ23" s="11"/>
      <c r="FAK23" s="11"/>
      <c r="FAL23" s="11"/>
      <c r="FAM23" s="11"/>
      <c r="FAN23" s="11"/>
      <c r="FAO23" s="11"/>
      <c r="FAP23" s="11"/>
      <c r="FAQ23" s="11"/>
      <c r="FAR23" s="11"/>
      <c r="FAS23" s="11"/>
      <c r="FAT23" s="11"/>
      <c r="FAU23" s="11"/>
      <c r="FAV23" s="11"/>
      <c r="FAW23" s="11"/>
      <c r="FAX23" s="11"/>
      <c r="FAY23" s="11"/>
      <c r="FAZ23" s="11"/>
      <c r="FBA23" s="11"/>
      <c r="FBB23" s="11"/>
      <c r="FBC23" s="11"/>
      <c r="FBD23" s="11"/>
      <c r="FBE23" s="11"/>
      <c r="FBF23" s="11"/>
      <c r="FBG23" s="11"/>
      <c r="FBH23" s="11"/>
      <c r="FBI23" s="11"/>
      <c r="FBJ23" s="11"/>
      <c r="FBK23" s="11"/>
      <c r="FBL23" s="11"/>
      <c r="FBM23" s="11"/>
      <c r="FBN23" s="11"/>
      <c r="FBO23" s="11"/>
      <c r="FBP23" s="11"/>
      <c r="FBQ23" s="11"/>
      <c r="FBR23" s="11"/>
      <c r="FBS23" s="11"/>
      <c r="FBT23" s="11"/>
      <c r="FBU23" s="11"/>
      <c r="FBV23" s="11"/>
      <c r="FBW23" s="11"/>
      <c r="FBX23" s="11"/>
      <c r="FBY23" s="11"/>
      <c r="FBZ23" s="11"/>
      <c r="FCA23" s="11"/>
      <c r="FCB23" s="11"/>
      <c r="FCC23" s="11"/>
      <c r="FCD23" s="11"/>
      <c r="FCE23" s="11"/>
      <c r="FCF23" s="11"/>
      <c r="FCG23" s="11"/>
      <c r="FCH23" s="11"/>
      <c r="FCI23" s="11"/>
      <c r="FCJ23" s="11"/>
      <c r="FCK23" s="11"/>
      <c r="FCL23" s="11"/>
      <c r="FCM23" s="11"/>
      <c r="FCN23" s="11"/>
      <c r="FCO23" s="11"/>
      <c r="FCP23" s="11"/>
      <c r="FCQ23" s="11"/>
      <c r="FCR23" s="11"/>
      <c r="FCS23" s="11"/>
      <c r="FCT23" s="11"/>
      <c r="FCU23" s="11"/>
      <c r="FCV23" s="11"/>
      <c r="FCW23" s="11"/>
      <c r="FCX23" s="11"/>
      <c r="FCY23" s="11"/>
      <c r="FCZ23" s="11"/>
      <c r="FDA23" s="11"/>
      <c r="FDB23" s="11"/>
      <c r="FDC23" s="11"/>
      <c r="FDD23" s="11"/>
      <c r="FDE23" s="11"/>
      <c r="FDF23" s="11"/>
      <c r="FDG23" s="11"/>
      <c r="FDH23" s="11"/>
      <c r="FDI23" s="11"/>
      <c r="FDJ23" s="11"/>
      <c r="FDK23" s="11"/>
      <c r="FDL23" s="11"/>
      <c r="FDM23" s="11"/>
      <c r="FDN23" s="11"/>
      <c r="FDO23" s="11"/>
      <c r="FDP23" s="11"/>
      <c r="FDQ23" s="11"/>
      <c r="FDR23" s="11"/>
      <c r="FDS23" s="11"/>
      <c r="FDT23" s="11"/>
      <c r="FDU23" s="11"/>
      <c r="FDV23" s="11"/>
      <c r="FDW23" s="11"/>
      <c r="FDX23" s="11"/>
      <c r="FDY23" s="11"/>
      <c r="FDZ23" s="11"/>
      <c r="FEA23" s="11"/>
      <c r="FEB23" s="11"/>
      <c r="FEC23" s="11"/>
      <c r="FED23" s="11"/>
      <c r="FEE23" s="11"/>
      <c r="FEF23" s="11"/>
      <c r="FEG23" s="11"/>
      <c r="FEH23" s="11"/>
      <c r="FEI23" s="11"/>
      <c r="FEJ23" s="11"/>
      <c r="FEK23" s="11"/>
      <c r="FEL23" s="11"/>
      <c r="FEM23" s="11"/>
      <c r="FEN23" s="11"/>
      <c r="FEO23" s="11"/>
      <c r="FEP23" s="11"/>
      <c r="FEQ23" s="11"/>
      <c r="FER23" s="11"/>
      <c r="FES23" s="11"/>
      <c r="FET23" s="11"/>
      <c r="FEU23" s="11"/>
      <c r="FEV23" s="11"/>
      <c r="FEW23" s="11"/>
      <c r="FEX23" s="11"/>
      <c r="FEY23" s="11"/>
      <c r="FEZ23" s="11"/>
      <c r="FFA23" s="11"/>
      <c r="FFB23" s="11"/>
      <c r="FFC23" s="11"/>
      <c r="FFD23" s="11"/>
      <c r="FFE23" s="11"/>
      <c r="FFF23" s="11"/>
      <c r="FFG23" s="11"/>
      <c r="FFH23" s="11"/>
      <c r="FFI23" s="11"/>
      <c r="FFJ23" s="11"/>
      <c r="FFK23" s="11"/>
      <c r="FFL23" s="11"/>
      <c r="FFM23" s="11"/>
      <c r="FFN23" s="11"/>
      <c r="FFO23" s="11"/>
      <c r="FFP23" s="11"/>
      <c r="FFQ23" s="11"/>
      <c r="FFR23" s="11"/>
      <c r="FFS23" s="11"/>
      <c r="FFT23" s="11"/>
      <c r="FFU23" s="11"/>
      <c r="FFV23" s="11"/>
      <c r="FFW23" s="11"/>
      <c r="FFX23" s="11"/>
      <c r="FFY23" s="11"/>
      <c r="FFZ23" s="11"/>
      <c r="FGA23" s="11"/>
      <c r="FGB23" s="11"/>
      <c r="FGC23" s="11"/>
      <c r="FGD23" s="11"/>
      <c r="FGE23" s="11"/>
      <c r="FGF23" s="11"/>
      <c r="FGG23" s="11"/>
      <c r="FGH23" s="11"/>
      <c r="FGI23" s="11"/>
      <c r="FGJ23" s="11"/>
      <c r="FGK23" s="11"/>
      <c r="FGL23" s="11"/>
      <c r="FGM23" s="11"/>
      <c r="FGN23" s="11"/>
      <c r="FGO23" s="11"/>
      <c r="FGP23" s="11"/>
      <c r="FGQ23" s="11"/>
      <c r="FGR23" s="11"/>
      <c r="FGS23" s="11"/>
      <c r="FGT23" s="11"/>
      <c r="FGU23" s="11"/>
      <c r="FGV23" s="11"/>
      <c r="FGW23" s="11"/>
      <c r="FGX23" s="11"/>
      <c r="FGY23" s="11"/>
      <c r="FGZ23" s="11"/>
      <c r="FHA23" s="11"/>
      <c r="FHB23" s="11"/>
      <c r="FHC23" s="11"/>
      <c r="FHD23" s="11"/>
      <c r="FHE23" s="11"/>
      <c r="FHF23" s="11"/>
      <c r="FHG23" s="11"/>
      <c r="FHH23" s="11"/>
      <c r="FHI23" s="11"/>
      <c r="FHJ23" s="11"/>
      <c r="FHK23" s="11"/>
      <c r="FHL23" s="11"/>
      <c r="FHM23" s="11"/>
      <c r="FHN23" s="11"/>
      <c r="FHO23" s="11"/>
      <c r="FHP23" s="11"/>
      <c r="FHQ23" s="11"/>
      <c r="FHR23" s="11"/>
      <c r="FHS23" s="11"/>
      <c r="FHT23" s="11"/>
      <c r="FHU23" s="11"/>
      <c r="FHV23" s="11"/>
      <c r="FHW23" s="11"/>
      <c r="FHX23" s="11"/>
      <c r="FHY23" s="11"/>
      <c r="FHZ23" s="11"/>
      <c r="FIA23" s="11"/>
      <c r="FIB23" s="11"/>
      <c r="FIC23" s="11"/>
      <c r="FID23" s="11"/>
      <c r="FIE23" s="11"/>
      <c r="FIF23" s="11"/>
      <c r="FIG23" s="11"/>
      <c r="FIH23" s="11"/>
      <c r="FII23" s="11"/>
      <c r="FIJ23" s="11"/>
      <c r="FIK23" s="11"/>
      <c r="FIL23" s="11"/>
      <c r="FIM23" s="11"/>
      <c r="FIN23" s="11"/>
      <c r="FIO23" s="11"/>
      <c r="FIP23" s="11"/>
      <c r="FIQ23" s="11"/>
      <c r="FIR23" s="11"/>
      <c r="FIS23" s="11"/>
      <c r="FIT23" s="11"/>
      <c r="FIU23" s="11"/>
      <c r="FIV23" s="11"/>
      <c r="FIW23" s="11"/>
      <c r="FIX23" s="11"/>
      <c r="FIY23" s="11"/>
      <c r="FIZ23" s="11"/>
      <c r="FJA23" s="11"/>
      <c r="FJB23" s="11"/>
      <c r="FJC23" s="11"/>
      <c r="FJD23" s="11"/>
      <c r="FJE23" s="11"/>
      <c r="FJF23" s="11"/>
      <c r="FJG23" s="11"/>
      <c r="FJH23" s="11"/>
      <c r="FJI23" s="11"/>
      <c r="FJJ23" s="11"/>
      <c r="FJK23" s="11"/>
      <c r="FJL23" s="11"/>
      <c r="FJM23" s="11"/>
      <c r="FJN23" s="11"/>
      <c r="FJO23" s="11"/>
      <c r="FJP23" s="11"/>
      <c r="FJQ23" s="11"/>
      <c r="FJR23" s="11"/>
      <c r="FJS23" s="11"/>
      <c r="FJT23" s="11"/>
      <c r="FJU23" s="11"/>
      <c r="FJV23" s="11"/>
      <c r="FJW23" s="11"/>
      <c r="FJX23" s="11"/>
      <c r="FJY23" s="11"/>
      <c r="FJZ23" s="11"/>
      <c r="FKA23" s="11"/>
      <c r="FKB23" s="11"/>
      <c r="FKC23" s="11"/>
      <c r="FKD23" s="11"/>
      <c r="FKE23" s="11"/>
      <c r="FKF23" s="11"/>
      <c r="FKG23" s="11"/>
      <c r="FKH23" s="11"/>
      <c r="FKI23" s="11"/>
      <c r="FKJ23" s="11"/>
      <c r="FKK23" s="11"/>
      <c r="FKL23" s="11"/>
      <c r="FKM23" s="11"/>
      <c r="FKN23" s="11"/>
      <c r="FKO23" s="11"/>
      <c r="FKP23" s="11"/>
      <c r="FKQ23" s="11"/>
      <c r="FKR23" s="11"/>
      <c r="FKS23" s="11"/>
      <c r="FKT23" s="11"/>
      <c r="FKU23" s="11"/>
      <c r="FKV23" s="11"/>
      <c r="FKW23" s="11"/>
      <c r="FKX23" s="11"/>
      <c r="FKY23" s="11"/>
      <c r="FKZ23" s="11"/>
      <c r="FLA23" s="11"/>
      <c r="FLB23" s="11"/>
      <c r="FLC23" s="11"/>
      <c r="FLD23" s="11"/>
      <c r="FLE23" s="11"/>
      <c r="FLF23" s="11"/>
      <c r="FLG23" s="11"/>
      <c r="FLH23" s="11"/>
      <c r="FLI23" s="11"/>
      <c r="FLJ23" s="11"/>
      <c r="FLK23" s="11"/>
      <c r="FLL23" s="11"/>
      <c r="FLM23" s="11"/>
      <c r="FLN23" s="11"/>
      <c r="FLO23" s="11"/>
      <c r="FLP23" s="11"/>
      <c r="FLQ23" s="11"/>
      <c r="FLR23" s="11"/>
      <c r="FLS23" s="11"/>
      <c r="FLT23" s="11"/>
      <c r="FLU23" s="11"/>
      <c r="FLV23" s="11"/>
      <c r="FLW23" s="11"/>
      <c r="FLX23" s="11"/>
      <c r="FLY23" s="11"/>
      <c r="FLZ23" s="11"/>
      <c r="FMA23" s="11"/>
      <c r="FMB23" s="11"/>
      <c r="FMC23" s="11"/>
      <c r="FMD23" s="11"/>
      <c r="FME23" s="11"/>
      <c r="FMF23" s="11"/>
      <c r="FMG23" s="11"/>
      <c r="FMH23" s="11"/>
      <c r="FMI23" s="11"/>
      <c r="FMJ23" s="11"/>
      <c r="FMK23" s="11"/>
      <c r="FML23" s="11"/>
      <c r="FMM23" s="11"/>
      <c r="FMN23" s="11"/>
      <c r="FMO23" s="11"/>
      <c r="FMP23" s="11"/>
      <c r="FMQ23" s="11"/>
      <c r="FMR23" s="11"/>
      <c r="FMS23" s="11"/>
      <c r="FMT23" s="11"/>
      <c r="FMU23" s="11"/>
      <c r="FMV23" s="11"/>
      <c r="FMW23" s="11"/>
      <c r="FMX23" s="11"/>
      <c r="FMY23" s="11"/>
      <c r="FMZ23" s="11"/>
      <c r="FNA23" s="11"/>
      <c r="FNB23" s="11"/>
      <c r="FNC23" s="11"/>
      <c r="FND23" s="11"/>
      <c r="FNE23" s="11"/>
      <c r="FNF23" s="11"/>
      <c r="FNG23" s="11"/>
      <c r="FNH23" s="11"/>
      <c r="FNI23" s="11"/>
      <c r="FNJ23" s="11"/>
      <c r="FNK23" s="11"/>
      <c r="FNL23" s="11"/>
      <c r="FNM23" s="11"/>
      <c r="FNN23" s="11"/>
      <c r="FNO23" s="11"/>
      <c r="FNP23" s="11"/>
      <c r="FNQ23" s="11"/>
      <c r="FNR23" s="11"/>
      <c r="FNS23" s="11"/>
      <c r="FNT23" s="11"/>
      <c r="FNU23" s="11"/>
      <c r="FNV23" s="11"/>
      <c r="FNW23" s="11"/>
      <c r="FNX23" s="11"/>
      <c r="FNY23" s="11"/>
      <c r="FNZ23" s="11"/>
      <c r="FOA23" s="11"/>
      <c r="FOB23" s="11"/>
      <c r="FOC23" s="11"/>
      <c r="FOD23" s="11"/>
      <c r="FOE23" s="11"/>
      <c r="FOF23" s="11"/>
      <c r="FOG23" s="11"/>
      <c r="FOH23" s="11"/>
      <c r="FOI23" s="11"/>
      <c r="FOJ23" s="11"/>
      <c r="FOK23" s="11"/>
      <c r="FOL23" s="11"/>
      <c r="FOM23" s="11"/>
      <c r="FON23" s="11"/>
      <c r="FOO23" s="11"/>
      <c r="FOP23" s="11"/>
      <c r="FOQ23" s="11"/>
      <c r="FOR23" s="11"/>
      <c r="FOS23" s="11"/>
      <c r="FOT23" s="11"/>
      <c r="FOU23" s="11"/>
      <c r="FOV23" s="11"/>
      <c r="FOW23" s="11"/>
      <c r="FOX23" s="11"/>
      <c r="FOY23" s="11"/>
      <c r="FOZ23" s="11"/>
      <c r="FPA23" s="11"/>
      <c r="FPB23" s="11"/>
      <c r="FPC23" s="11"/>
      <c r="FPD23" s="11"/>
      <c r="FPE23" s="11"/>
      <c r="FPF23" s="11"/>
      <c r="FPG23" s="11"/>
      <c r="FPH23" s="11"/>
      <c r="FPI23" s="11"/>
      <c r="FPJ23" s="11"/>
      <c r="FPK23" s="11"/>
      <c r="FPL23" s="11"/>
      <c r="FPM23" s="11"/>
      <c r="FPN23" s="11"/>
      <c r="FPO23" s="11"/>
      <c r="FPP23" s="11"/>
      <c r="FPQ23" s="11"/>
      <c r="FPR23" s="11"/>
      <c r="FPS23" s="11"/>
      <c r="FPT23" s="11"/>
      <c r="FPU23" s="11"/>
      <c r="FPV23" s="11"/>
      <c r="FPW23" s="11"/>
      <c r="FPX23" s="11"/>
      <c r="FPY23" s="11"/>
      <c r="FPZ23" s="11"/>
      <c r="FQA23" s="11"/>
      <c r="FQB23" s="11"/>
      <c r="FQC23" s="11"/>
      <c r="FQD23" s="11"/>
      <c r="FQE23" s="11"/>
      <c r="FQF23" s="11"/>
      <c r="FQG23" s="11"/>
      <c r="FQH23" s="11"/>
      <c r="FQI23" s="11"/>
      <c r="FQJ23" s="11"/>
      <c r="FQK23" s="11"/>
      <c r="FQL23" s="11"/>
      <c r="FQM23" s="11"/>
      <c r="FQN23" s="11"/>
      <c r="FQO23" s="11"/>
      <c r="FQP23" s="11"/>
      <c r="FQQ23" s="11"/>
      <c r="FQR23" s="11"/>
      <c r="FQS23" s="11"/>
      <c r="FQT23" s="11"/>
      <c r="FQU23" s="11"/>
      <c r="FQV23" s="11"/>
      <c r="FQW23" s="11"/>
      <c r="FQX23" s="11"/>
      <c r="FQY23" s="11"/>
      <c r="FQZ23" s="11"/>
      <c r="FRA23" s="11"/>
      <c r="FRB23" s="11"/>
      <c r="FRC23" s="11"/>
      <c r="FRD23" s="11"/>
      <c r="FRE23" s="11"/>
      <c r="FRF23" s="11"/>
      <c r="FRG23" s="11"/>
      <c r="FRH23" s="11"/>
      <c r="FRI23" s="11"/>
      <c r="FRJ23" s="11"/>
      <c r="FRK23" s="11"/>
      <c r="FRL23" s="11"/>
      <c r="FRM23" s="11"/>
      <c r="FRN23" s="11"/>
      <c r="FRO23" s="11"/>
      <c r="FRP23" s="11"/>
      <c r="FRQ23" s="11"/>
      <c r="FRR23" s="11"/>
      <c r="FRS23" s="11"/>
      <c r="FRT23" s="11"/>
      <c r="FRU23" s="11"/>
      <c r="FRV23" s="11"/>
      <c r="FRW23" s="11"/>
      <c r="FRX23" s="11"/>
      <c r="FRY23" s="11"/>
      <c r="FRZ23" s="11"/>
      <c r="FSA23" s="11"/>
      <c r="FSB23" s="11"/>
      <c r="FSC23" s="11"/>
      <c r="FSD23" s="11"/>
      <c r="FSE23" s="11"/>
      <c r="FSF23" s="11"/>
      <c r="FSG23" s="11"/>
      <c r="FSH23" s="11"/>
      <c r="FSI23" s="11"/>
      <c r="FSJ23" s="11"/>
      <c r="FSK23" s="11"/>
      <c r="FSL23" s="11"/>
      <c r="FSM23" s="11"/>
      <c r="FSN23" s="11"/>
      <c r="FSO23" s="11"/>
      <c r="FSP23" s="11"/>
      <c r="FSQ23" s="11"/>
      <c r="FSR23" s="11"/>
      <c r="FSS23" s="11"/>
      <c r="FST23" s="11"/>
      <c r="FSU23" s="11"/>
      <c r="FSV23" s="11"/>
      <c r="FSW23" s="11"/>
      <c r="FSX23" s="11"/>
      <c r="FSY23" s="11"/>
      <c r="FSZ23" s="11"/>
      <c r="FTA23" s="11"/>
      <c r="FTB23" s="11"/>
      <c r="FTC23" s="11"/>
      <c r="FTD23" s="11"/>
      <c r="FTE23" s="11"/>
      <c r="FTF23" s="11"/>
      <c r="FTG23" s="11"/>
      <c r="FTH23" s="11"/>
      <c r="FTI23" s="11"/>
      <c r="FTJ23" s="11"/>
      <c r="FTK23" s="11"/>
      <c r="FTL23" s="11"/>
      <c r="FTM23" s="11"/>
      <c r="FTN23" s="11"/>
      <c r="FTO23" s="11"/>
      <c r="FTP23" s="11"/>
      <c r="FTQ23" s="11"/>
      <c r="FTR23" s="11"/>
      <c r="FTS23" s="11"/>
      <c r="FTT23" s="11"/>
      <c r="FTU23" s="11"/>
      <c r="FTV23" s="11"/>
      <c r="FTW23" s="11"/>
      <c r="FTX23" s="11"/>
      <c r="FTY23" s="11"/>
      <c r="FTZ23" s="11"/>
      <c r="FUA23" s="11"/>
      <c r="FUB23" s="11"/>
      <c r="FUC23" s="11"/>
      <c r="FUD23" s="11"/>
      <c r="FUE23" s="11"/>
      <c r="FUF23" s="11"/>
      <c r="FUG23" s="11"/>
      <c r="FUH23" s="11"/>
      <c r="FUI23" s="11"/>
      <c r="FUJ23" s="11"/>
      <c r="FUK23" s="11"/>
      <c r="FUL23" s="11"/>
      <c r="FUM23" s="11"/>
      <c r="FUN23" s="11"/>
      <c r="FUO23" s="11"/>
      <c r="FUP23" s="11"/>
      <c r="FUQ23" s="11"/>
      <c r="FUR23" s="11"/>
      <c r="FUS23" s="11"/>
      <c r="FUT23" s="11"/>
      <c r="FUU23" s="11"/>
      <c r="FUV23" s="11"/>
      <c r="FUW23" s="11"/>
      <c r="FUX23" s="11"/>
      <c r="FUY23" s="11"/>
      <c r="FUZ23" s="11"/>
      <c r="FVA23" s="11"/>
      <c r="FVB23" s="11"/>
      <c r="FVC23" s="11"/>
      <c r="FVD23" s="11"/>
      <c r="FVE23" s="11"/>
      <c r="FVF23" s="11"/>
      <c r="FVG23" s="11"/>
      <c r="FVH23" s="11"/>
      <c r="FVI23" s="11"/>
      <c r="FVJ23" s="11"/>
      <c r="FVK23" s="11"/>
      <c r="FVL23" s="11"/>
      <c r="FVM23" s="11"/>
      <c r="FVN23" s="11"/>
      <c r="FVO23" s="11"/>
      <c r="FVP23" s="11"/>
      <c r="FVQ23" s="11"/>
      <c r="FVR23" s="11"/>
      <c r="FVS23" s="11"/>
      <c r="FVT23" s="11"/>
      <c r="FVU23" s="11"/>
      <c r="FVV23" s="11"/>
      <c r="FVW23" s="11"/>
      <c r="FVX23" s="11"/>
      <c r="FVY23" s="11"/>
      <c r="FVZ23" s="11"/>
      <c r="FWA23" s="11"/>
      <c r="FWB23" s="11"/>
      <c r="FWC23" s="11"/>
      <c r="FWD23" s="11"/>
      <c r="FWE23" s="11"/>
      <c r="FWF23" s="11"/>
      <c r="FWG23" s="11"/>
      <c r="FWH23" s="11"/>
      <c r="FWI23" s="11"/>
      <c r="FWJ23" s="11"/>
      <c r="FWK23" s="11"/>
      <c r="FWL23" s="11"/>
      <c r="FWM23" s="11"/>
      <c r="FWN23" s="11"/>
      <c r="FWO23" s="11"/>
      <c r="FWP23" s="11"/>
      <c r="FWQ23" s="11"/>
      <c r="FWR23" s="11"/>
      <c r="FWS23" s="11"/>
      <c r="FWT23" s="11"/>
      <c r="FWU23" s="11"/>
      <c r="FWV23" s="11"/>
      <c r="FWW23" s="11"/>
      <c r="FWX23" s="11"/>
      <c r="FWY23" s="11"/>
      <c r="FWZ23" s="11"/>
      <c r="FXA23" s="11"/>
      <c r="FXB23" s="11"/>
      <c r="FXC23" s="11"/>
      <c r="FXD23" s="11"/>
      <c r="FXE23" s="11"/>
      <c r="FXF23" s="11"/>
      <c r="FXG23" s="11"/>
      <c r="FXH23" s="11"/>
      <c r="FXI23" s="11"/>
      <c r="FXJ23" s="11"/>
      <c r="FXK23" s="11"/>
      <c r="FXL23" s="11"/>
      <c r="FXM23" s="11"/>
      <c r="FXN23" s="11"/>
      <c r="FXO23" s="11"/>
      <c r="FXP23" s="11"/>
      <c r="FXQ23" s="11"/>
      <c r="FXR23" s="11"/>
      <c r="FXS23" s="11"/>
      <c r="FXT23" s="11"/>
      <c r="FXU23" s="11"/>
      <c r="FXV23" s="11"/>
      <c r="FXW23" s="11"/>
      <c r="FXX23" s="11"/>
      <c r="FXY23" s="11"/>
      <c r="FXZ23" s="11"/>
      <c r="FYA23" s="11"/>
      <c r="FYB23" s="11"/>
      <c r="FYC23" s="11"/>
      <c r="FYD23" s="11"/>
      <c r="FYE23" s="11"/>
      <c r="FYF23" s="11"/>
      <c r="FYG23" s="11"/>
      <c r="FYH23" s="11"/>
      <c r="FYI23" s="11"/>
      <c r="FYJ23" s="11"/>
      <c r="FYK23" s="11"/>
      <c r="FYL23" s="11"/>
      <c r="FYM23" s="11"/>
      <c r="FYN23" s="11"/>
      <c r="FYO23" s="11"/>
      <c r="FYP23" s="11"/>
      <c r="FYQ23" s="11"/>
      <c r="FYR23" s="11"/>
      <c r="FYS23" s="11"/>
      <c r="FYT23" s="11"/>
      <c r="FYU23" s="11"/>
      <c r="FYV23" s="11"/>
      <c r="FYW23" s="11"/>
      <c r="FYX23" s="11"/>
      <c r="FYY23" s="11"/>
      <c r="FYZ23" s="11"/>
      <c r="FZA23" s="11"/>
      <c r="FZB23" s="11"/>
      <c r="FZC23" s="11"/>
      <c r="FZD23" s="11"/>
      <c r="FZE23" s="11"/>
      <c r="FZF23" s="11"/>
      <c r="FZG23" s="11"/>
      <c r="FZH23" s="11"/>
      <c r="FZI23" s="11"/>
      <c r="FZJ23" s="11"/>
      <c r="FZK23" s="11"/>
      <c r="FZL23" s="11"/>
      <c r="FZM23" s="11"/>
      <c r="FZN23" s="11"/>
      <c r="FZO23" s="11"/>
      <c r="FZP23" s="11"/>
      <c r="FZQ23" s="11"/>
      <c r="FZR23" s="11"/>
      <c r="FZS23" s="11"/>
      <c r="FZT23" s="11"/>
      <c r="FZU23" s="11"/>
      <c r="FZV23" s="11"/>
      <c r="FZW23" s="11"/>
      <c r="FZX23" s="11"/>
      <c r="FZY23" s="11"/>
      <c r="FZZ23" s="11"/>
      <c r="GAA23" s="11"/>
      <c r="GAB23" s="11"/>
      <c r="GAC23" s="11"/>
      <c r="GAD23" s="11"/>
      <c r="GAE23" s="11"/>
      <c r="GAF23" s="11"/>
      <c r="GAG23" s="11"/>
      <c r="GAH23" s="11"/>
      <c r="GAI23" s="11"/>
      <c r="GAJ23" s="11"/>
      <c r="GAK23" s="11"/>
      <c r="GAL23" s="11"/>
      <c r="GAM23" s="11"/>
      <c r="GAN23" s="11"/>
      <c r="GAO23" s="11"/>
      <c r="GAP23" s="11"/>
      <c r="GAQ23" s="11"/>
      <c r="GAR23" s="11"/>
      <c r="GAS23" s="11"/>
      <c r="GAT23" s="11"/>
      <c r="GAU23" s="11"/>
      <c r="GAV23" s="11"/>
      <c r="GAW23" s="11"/>
      <c r="GAX23" s="11"/>
      <c r="GAY23" s="11"/>
      <c r="GAZ23" s="11"/>
      <c r="GBA23" s="11"/>
      <c r="GBB23" s="11"/>
      <c r="GBC23" s="11"/>
      <c r="GBD23" s="11"/>
      <c r="GBE23" s="11"/>
      <c r="GBF23" s="11"/>
      <c r="GBG23" s="11"/>
      <c r="GBH23" s="11"/>
      <c r="GBI23" s="11"/>
      <c r="GBJ23" s="11"/>
      <c r="GBK23" s="11"/>
      <c r="GBL23" s="11"/>
      <c r="GBM23" s="11"/>
      <c r="GBN23" s="11"/>
      <c r="GBO23" s="11"/>
      <c r="GBP23" s="11"/>
      <c r="GBQ23" s="11"/>
      <c r="GBR23" s="11"/>
      <c r="GBS23" s="11"/>
      <c r="GBT23" s="11"/>
      <c r="GBU23" s="11"/>
      <c r="GBV23" s="11"/>
      <c r="GBW23" s="11"/>
      <c r="GBX23" s="11"/>
      <c r="GBY23" s="11"/>
      <c r="GBZ23" s="11"/>
      <c r="GCA23" s="11"/>
      <c r="GCB23" s="11"/>
      <c r="GCC23" s="11"/>
      <c r="GCD23" s="11"/>
      <c r="GCE23" s="11"/>
      <c r="GCF23" s="11"/>
      <c r="GCG23" s="11"/>
      <c r="GCH23" s="11"/>
      <c r="GCI23" s="11"/>
      <c r="GCJ23" s="11"/>
      <c r="GCK23" s="11"/>
      <c r="GCL23" s="11"/>
      <c r="GCM23" s="11"/>
      <c r="GCN23" s="11"/>
      <c r="GCO23" s="11"/>
      <c r="GCP23" s="11"/>
      <c r="GCQ23" s="11"/>
      <c r="GCR23" s="11"/>
      <c r="GCS23" s="11"/>
      <c r="GCT23" s="11"/>
      <c r="GCU23" s="11"/>
      <c r="GCV23" s="11"/>
      <c r="GCW23" s="11"/>
      <c r="GCX23" s="11"/>
      <c r="GCY23" s="11"/>
      <c r="GCZ23" s="11"/>
      <c r="GDA23" s="11"/>
      <c r="GDB23" s="11"/>
      <c r="GDC23" s="11"/>
      <c r="GDD23" s="11"/>
      <c r="GDE23" s="11"/>
      <c r="GDF23" s="11"/>
      <c r="GDG23" s="11"/>
      <c r="GDH23" s="11"/>
      <c r="GDI23" s="11"/>
      <c r="GDJ23" s="11"/>
      <c r="GDK23" s="11"/>
      <c r="GDL23" s="11"/>
      <c r="GDM23" s="11"/>
      <c r="GDN23" s="11"/>
      <c r="GDO23" s="11"/>
      <c r="GDP23" s="11"/>
      <c r="GDQ23" s="11"/>
      <c r="GDR23" s="11"/>
      <c r="GDS23" s="11"/>
      <c r="GDT23" s="11"/>
      <c r="GDU23" s="11"/>
      <c r="GDV23" s="11"/>
      <c r="GDW23" s="11"/>
      <c r="GDX23" s="11"/>
      <c r="GDY23" s="11"/>
      <c r="GDZ23" s="11"/>
      <c r="GEA23" s="11"/>
      <c r="GEB23" s="11"/>
      <c r="GEC23" s="11"/>
      <c r="GED23" s="11"/>
      <c r="GEE23" s="11"/>
      <c r="GEF23" s="11"/>
      <c r="GEG23" s="11"/>
      <c r="GEH23" s="11"/>
      <c r="GEI23" s="11"/>
      <c r="GEJ23" s="11"/>
      <c r="GEK23" s="11"/>
      <c r="GEL23" s="11"/>
      <c r="GEM23" s="11"/>
      <c r="GEN23" s="11"/>
      <c r="GEO23" s="11"/>
      <c r="GEP23" s="11"/>
      <c r="GEQ23" s="11"/>
      <c r="GER23" s="11"/>
      <c r="GES23" s="11"/>
      <c r="GET23" s="11"/>
      <c r="GEU23" s="11"/>
      <c r="GEV23" s="11"/>
      <c r="GEW23" s="11"/>
      <c r="GEX23" s="11"/>
      <c r="GEY23" s="11"/>
      <c r="GEZ23" s="11"/>
      <c r="GFA23" s="11"/>
      <c r="GFB23" s="11"/>
      <c r="GFC23" s="11"/>
      <c r="GFD23" s="11"/>
      <c r="GFE23" s="11"/>
      <c r="GFF23" s="11"/>
      <c r="GFG23" s="11"/>
      <c r="GFH23" s="11"/>
      <c r="GFI23" s="11"/>
      <c r="GFJ23" s="11"/>
      <c r="GFK23" s="11"/>
      <c r="GFL23" s="11"/>
      <c r="GFM23" s="11"/>
      <c r="GFN23" s="11"/>
      <c r="GFO23" s="11"/>
      <c r="GFP23" s="11"/>
      <c r="GFQ23" s="11"/>
      <c r="GFR23" s="11"/>
      <c r="GFS23" s="11"/>
      <c r="GFT23" s="11"/>
      <c r="GFU23" s="11"/>
      <c r="GFV23" s="11"/>
      <c r="GFW23" s="11"/>
      <c r="GFX23" s="11"/>
      <c r="GFY23" s="11"/>
      <c r="GFZ23" s="11"/>
      <c r="GGA23" s="11"/>
      <c r="GGB23" s="11"/>
      <c r="GGC23" s="11"/>
      <c r="GGD23" s="11"/>
      <c r="GGE23" s="11"/>
      <c r="GGF23" s="11"/>
      <c r="GGG23" s="11"/>
      <c r="GGH23" s="11"/>
      <c r="GGI23" s="11"/>
      <c r="GGJ23" s="11"/>
      <c r="GGK23" s="11"/>
      <c r="GGL23" s="11"/>
      <c r="GGM23" s="11"/>
      <c r="GGN23" s="11"/>
      <c r="GGO23" s="11"/>
      <c r="GGP23" s="11"/>
      <c r="GGQ23" s="11"/>
      <c r="GGR23" s="11"/>
      <c r="GGS23" s="11"/>
      <c r="GGT23" s="11"/>
      <c r="GGU23" s="11"/>
      <c r="GGV23" s="11"/>
      <c r="GGW23" s="11"/>
      <c r="GGX23" s="11"/>
      <c r="GGY23" s="11"/>
      <c r="GGZ23" s="11"/>
      <c r="GHA23" s="11"/>
      <c r="GHB23" s="11"/>
      <c r="GHC23" s="11"/>
      <c r="GHD23" s="11"/>
      <c r="GHE23" s="11"/>
      <c r="GHF23" s="11"/>
      <c r="GHG23" s="11"/>
      <c r="GHH23" s="11"/>
      <c r="GHI23" s="11"/>
      <c r="GHJ23" s="11"/>
      <c r="GHK23" s="11"/>
      <c r="GHL23" s="11"/>
      <c r="GHM23" s="11"/>
      <c r="GHN23" s="11"/>
      <c r="GHO23" s="11"/>
      <c r="GHP23" s="11"/>
      <c r="GHQ23" s="11"/>
      <c r="GHR23" s="11"/>
      <c r="GHS23" s="11"/>
      <c r="GHT23" s="11"/>
      <c r="GHU23" s="11"/>
      <c r="GHV23" s="11"/>
      <c r="GHW23" s="11"/>
      <c r="GHX23" s="11"/>
      <c r="GHY23" s="11"/>
      <c r="GHZ23" s="11"/>
      <c r="GIA23" s="11"/>
      <c r="GIB23" s="11"/>
      <c r="GIC23" s="11"/>
      <c r="GID23" s="11"/>
      <c r="GIE23" s="11"/>
      <c r="GIF23" s="11"/>
      <c r="GIG23" s="11"/>
      <c r="GIH23" s="11"/>
      <c r="GII23" s="11"/>
      <c r="GIJ23" s="11"/>
      <c r="GIK23" s="11"/>
      <c r="GIL23" s="11"/>
      <c r="GIM23" s="11"/>
      <c r="GIN23" s="11"/>
      <c r="GIO23" s="11"/>
      <c r="GIP23" s="11"/>
      <c r="GIQ23" s="11"/>
      <c r="GIR23" s="11"/>
      <c r="GIS23" s="11"/>
      <c r="GIT23" s="11"/>
      <c r="GIU23" s="11"/>
      <c r="GIV23" s="11"/>
      <c r="GIW23" s="11"/>
      <c r="GIX23" s="11"/>
      <c r="GIY23" s="11"/>
      <c r="GIZ23" s="11"/>
      <c r="GJA23" s="11"/>
      <c r="GJB23" s="11"/>
      <c r="GJC23" s="11"/>
      <c r="GJD23" s="11"/>
      <c r="GJE23" s="11"/>
      <c r="GJF23" s="11"/>
      <c r="GJG23" s="11"/>
      <c r="GJH23" s="11"/>
      <c r="GJI23" s="11"/>
      <c r="GJJ23" s="11"/>
      <c r="GJK23" s="11"/>
      <c r="GJL23" s="11"/>
      <c r="GJM23" s="11"/>
      <c r="GJN23" s="11"/>
      <c r="GJO23" s="11"/>
      <c r="GJP23" s="11"/>
      <c r="GJQ23" s="11"/>
      <c r="GJR23" s="11"/>
      <c r="GJS23" s="11"/>
      <c r="GJT23" s="11"/>
      <c r="GJU23" s="11"/>
      <c r="GJV23" s="11"/>
      <c r="GJW23" s="11"/>
      <c r="GJX23" s="11"/>
      <c r="GJY23" s="11"/>
      <c r="GJZ23" s="11"/>
      <c r="GKA23" s="11"/>
      <c r="GKB23" s="11"/>
      <c r="GKC23" s="11"/>
      <c r="GKD23" s="11"/>
      <c r="GKE23" s="11"/>
      <c r="GKF23" s="11"/>
      <c r="GKG23" s="11"/>
      <c r="GKH23" s="11"/>
      <c r="GKI23" s="11"/>
      <c r="GKJ23" s="11"/>
      <c r="GKK23" s="11"/>
      <c r="GKL23" s="11"/>
      <c r="GKM23" s="11"/>
      <c r="GKN23" s="11"/>
      <c r="GKO23" s="11"/>
      <c r="GKP23" s="11"/>
      <c r="GKQ23" s="11"/>
      <c r="GKR23" s="11"/>
      <c r="GKS23" s="11"/>
      <c r="GKT23" s="11"/>
      <c r="GKU23" s="11"/>
      <c r="GKV23" s="11"/>
      <c r="GKW23" s="11"/>
      <c r="GKX23" s="11"/>
      <c r="GKY23" s="11"/>
      <c r="GKZ23" s="11"/>
      <c r="GLA23" s="11"/>
      <c r="GLB23" s="11"/>
      <c r="GLC23" s="11"/>
      <c r="GLD23" s="11"/>
      <c r="GLE23" s="11"/>
      <c r="GLF23" s="11"/>
      <c r="GLG23" s="11"/>
      <c r="GLH23" s="11"/>
      <c r="GLI23" s="11"/>
      <c r="GLJ23" s="11"/>
      <c r="GLK23" s="11"/>
      <c r="GLL23" s="11"/>
      <c r="GLM23" s="11"/>
      <c r="GLN23" s="11"/>
      <c r="GLO23" s="11"/>
      <c r="GLP23" s="11"/>
      <c r="GLQ23" s="11"/>
      <c r="GLR23" s="11"/>
      <c r="GLS23" s="11"/>
      <c r="GLT23" s="11"/>
      <c r="GLU23" s="11"/>
      <c r="GLV23" s="11"/>
      <c r="GLW23" s="11"/>
      <c r="GLX23" s="11"/>
      <c r="GLY23" s="11"/>
      <c r="GLZ23" s="11"/>
      <c r="GMA23" s="11"/>
      <c r="GMB23" s="11"/>
      <c r="GMC23" s="11"/>
      <c r="GMD23" s="11"/>
      <c r="GME23" s="11"/>
      <c r="GMF23" s="11"/>
      <c r="GMG23" s="11"/>
      <c r="GMH23" s="11"/>
      <c r="GMI23" s="11"/>
      <c r="GMJ23" s="11"/>
      <c r="GMK23" s="11"/>
      <c r="GML23" s="11"/>
      <c r="GMM23" s="11"/>
      <c r="GMN23" s="11"/>
      <c r="GMO23" s="11"/>
      <c r="GMP23" s="11"/>
      <c r="GMQ23" s="11"/>
      <c r="GMR23" s="11"/>
      <c r="GMS23" s="11"/>
      <c r="GMT23" s="11"/>
      <c r="GMU23" s="11"/>
      <c r="GMV23" s="11"/>
      <c r="GMW23" s="11"/>
      <c r="GMX23" s="11"/>
      <c r="GMY23" s="11"/>
      <c r="GMZ23" s="11"/>
      <c r="GNA23" s="11"/>
      <c r="GNB23" s="11"/>
      <c r="GNC23" s="11"/>
      <c r="GND23" s="11"/>
      <c r="GNE23" s="11"/>
      <c r="GNF23" s="11"/>
      <c r="GNG23" s="11"/>
      <c r="GNH23" s="11"/>
      <c r="GNI23" s="11"/>
      <c r="GNJ23" s="11"/>
      <c r="GNK23" s="11"/>
      <c r="GNL23" s="11"/>
      <c r="GNM23" s="11"/>
      <c r="GNN23" s="11"/>
      <c r="GNO23" s="11"/>
      <c r="GNP23" s="11"/>
      <c r="GNQ23" s="11"/>
      <c r="GNR23" s="11"/>
      <c r="GNS23" s="11"/>
      <c r="GNT23" s="11"/>
      <c r="GNU23" s="11"/>
      <c r="GNV23" s="11"/>
      <c r="GNW23" s="11"/>
      <c r="GNX23" s="11"/>
      <c r="GNY23" s="11"/>
      <c r="GNZ23" s="11"/>
      <c r="GOA23" s="11"/>
      <c r="GOB23" s="11"/>
      <c r="GOC23" s="11"/>
      <c r="GOD23" s="11"/>
      <c r="GOE23" s="11"/>
      <c r="GOF23" s="11"/>
      <c r="GOG23" s="11"/>
      <c r="GOH23" s="11"/>
      <c r="GOI23" s="11"/>
      <c r="GOJ23" s="11"/>
      <c r="GOK23" s="11"/>
      <c r="GOL23" s="11"/>
      <c r="GOM23" s="11"/>
      <c r="GON23" s="11"/>
      <c r="GOO23" s="11"/>
      <c r="GOP23" s="11"/>
      <c r="GOQ23" s="11"/>
      <c r="GOR23" s="11"/>
      <c r="GOS23" s="11"/>
      <c r="GOT23" s="11"/>
      <c r="GOU23" s="11"/>
      <c r="GOV23" s="11"/>
      <c r="GOW23" s="11"/>
      <c r="GOX23" s="11"/>
      <c r="GOY23" s="11"/>
      <c r="GOZ23" s="11"/>
      <c r="GPA23" s="11"/>
      <c r="GPB23" s="11"/>
      <c r="GPC23" s="11"/>
      <c r="GPD23" s="11"/>
      <c r="GPE23" s="11"/>
      <c r="GPF23" s="11"/>
      <c r="GPG23" s="11"/>
      <c r="GPH23" s="11"/>
      <c r="GPI23" s="11"/>
      <c r="GPJ23" s="11"/>
      <c r="GPK23" s="11"/>
      <c r="GPL23" s="11"/>
      <c r="GPM23" s="11"/>
      <c r="GPN23" s="11"/>
      <c r="GPO23" s="11"/>
      <c r="GPP23" s="11"/>
      <c r="GPQ23" s="11"/>
      <c r="GPR23" s="11"/>
      <c r="GPS23" s="11"/>
      <c r="GPT23" s="11"/>
      <c r="GPU23" s="11"/>
      <c r="GPV23" s="11"/>
      <c r="GPW23" s="11"/>
      <c r="GPX23" s="11"/>
      <c r="GPY23" s="11"/>
      <c r="GPZ23" s="11"/>
      <c r="GQA23" s="11"/>
      <c r="GQB23" s="11"/>
      <c r="GQC23" s="11"/>
      <c r="GQD23" s="11"/>
      <c r="GQE23" s="11"/>
      <c r="GQF23" s="11"/>
      <c r="GQG23" s="11"/>
      <c r="GQH23" s="11"/>
      <c r="GQI23" s="11"/>
      <c r="GQJ23" s="11"/>
      <c r="GQK23" s="11"/>
      <c r="GQL23" s="11"/>
      <c r="GQM23" s="11"/>
      <c r="GQN23" s="11"/>
      <c r="GQO23" s="11"/>
      <c r="GQP23" s="11"/>
      <c r="GQQ23" s="11"/>
      <c r="GQR23" s="11"/>
      <c r="GQS23" s="11"/>
      <c r="GQT23" s="11"/>
      <c r="GQU23" s="11"/>
      <c r="GQV23" s="11"/>
      <c r="GQW23" s="11"/>
      <c r="GQX23" s="11"/>
      <c r="GQY23" s="11"/>
      <c r="GQZ23" s="11"/>
      <c r="GRA23" s="11"/>
      <c r="GRB23" s="11"/>
      <c r="GRC23" s="11"/>
      <c r="GRD23" s="11"/>
      <c r="GRE23" s="11"/>
      <c r="GRF23" s="11"/>
      <c r="GRG23" s="11"/>
      <c r="GRH23" s="11"/>
      <c r="GRI23" s="11"/>
      <c r="GRJ23" s="11"/>
      <c r="GRK23" s="11"/>
      <c r="GRL23" s="11"/>
      <c r="GRM23" s="11"/>
      <c r="GRN23" s="11"/>
      <c r="GRO23" s="11"/>
      <c r="GRP23" s="11"/>
      <c r="GRQ23" s="11"/>
      <c r="GRR23" s="11"/>
      <c r="GRS23" s="11"/>
      <c r="GRT23" s="11"/>
      <c r="GRU23" s="11"/>
      <c r="GRV23" s="11"/>
      <c r="GRW23" s="11"/>
      <c r="GRX23" s="11"/>
      <c r="GRY23" s="11"/>
      <c r="GRZ23" s="11"/>
      <c r="GSA23" s="11"/>
      <c r="GSB23" s="11"/>
      <c r="GSC23" s="11"/>
      <c r="GSD23" s="11"/>
      <c r="GSE23" s="11"/>
      <c r="GSF23" s="11"/>
      <c r="GSG23" s="11"/>
      <c r="GSH23" s="11"/>
      <c r="GSI23" s="11"/>
      <c r="GSJ23" s="11"/>
      <c r="GSK23" s="11"/>
      <c r="GSL23" s="11"/>
      <c r="GSM23" s="11"/>
      <c r="GSN23" s="11"/>
      <c r="GSO23" s="11"/>
      <c r="GSP23" s="11"/>
      <c r="GSQ23" s="11"/>
      <c r="GSR23" s="11"/>
      <c r="GSS23" s="11"/>
      <c r="GST23" s="11"/>
      <c r="GSU23" s="11"/>
      <c r="GSV23" s="11"/>
      <c r="GSW23" s="11"/>
      <c r="GSX23" s="11"/>
      <c r="GSY23" s="11"/>
      <c r="GSZ23" s="11"/>
      <c r="GTA23" s="11"/>
      <c r="GTB23" s="11"/>
      <c r="GTC23" s="11"/>
      <c r="GTD23" s="11"/>
      <c r="GTE23" s="11"/>
      <c r="GTF23" s="11"/>
      <c r="GTG23" s="11"/>
      <c r="GTH23" s="11"/>
      <c r="GTI23" s="11"/>
      <c r="GTJ23" s="11"/>
      <c r="GTK23" s="11"/>
      <c r="GTL23" s="11"/>
      <c r="GTM23" s="11"/>
      <c r="GTN23" s="11"/>
      <c r="GTO23" s="11"/>
      <c r="GTP23" s="11"/>
      <c r="GTQ23" s="11"/>
      <c r="GTR23" s="11"/>
      <c r="GTS23" s="11"/>
      <c r="GTT23" s="11"/>
      <c r="GTU23" s="11"/>
      <c r="GTV23" s="11"/>
      <c r="GTW23" s="11"/>
      <c r="GTX23" s="11"/>
      <c r="GTY23" s="11"/>
      <c r="GTZ23" s="11"/>
      <c r="GUA23" s="11"/>
      <c r="GUB23" s="11"/>
      <c r="GUC23" s="11"/>
      <c r="GUD23" s="11"/>
      <c r="GUE23" s="11"/>
      <c r="GUF23" s="11"/>
      <c r="GUG23" s="11"/>
      <c r="GUH23" s="11"/>
      <c r="GUI23" s="11"/>
      <c r="GUJ23" s="11"/>
      <c r="GUK23" s="11"/>
      <c r="GUL23" s="11"/>
      <c r="GUM23" s="11"/>
      <c r="GUN23" s="11"/>
      <c r="GUO23" s="11"/>
      <c r="GUP23" s="11"/>
      <c r="GUQ23" s="11"/>
      <c r="GUR23" s="11"/>
      <c r="GUS23" s="11"/>
      <c r="GUT23" s="11"/>
      <c r="GUU23" s="11"/>
      <c r="GUV23" s="11"/>
      <c r="GUW23" s="11"/>
      <c r="GUX23" s="11"/>
      <c r="GUY23" s="11"/>
      <c r="GUZ23" s="11"/>
      <c r="GVA23" s="11"/>
      <c r="GVB23" s="11"/>
      <c r="GVC23" s="11"/>
      <c r="GVD23" s="11"/>
      <c r="GVE23" s="11"/>
      <c r="GVF23" s="11"/>
      <c r="GVG23" s="11"/>
      <c r="GVH23" s="11"/>
      <c r="GVI23" s="11"/>
      <c r="GVJ23" s="11"/>
      <c r="GVK23" s="11"/>
      <c r="GVL23" s="11"/>
      <c r="GVM23" s="11"/>
      <c r="GVN23" s="11"/>
      <c r="GVO23" s="11"/>
      <c r="GVP23" s="11"/>
      <c r="GVQ23" s="11"/>
      <c r="GVR23" s="11"/>
      <c r="GVS23" s="11"/>
      <c r="GVT23" s="11"/>
      <c r="GVU23" s="11"/>
      <c r="GVV23" s="11"/>
      <c r="GVW23" s="11"/>
      <c r="GVX23" s="11"/>
      <c r="GVY23" s="11"/>
      <c r="GVZ23" s="11"/>
      <c r="GWA23" s="11"/>
      <c r="GWB23" s="11"/>
      <c r="GWC23" s="11"/>
      <c r="GWD23" s="11"/>
      <c r="GWE23" s="11"/>
      <c r="GWF23" s="11"/>
      <c r="GWG23" s="11"/>
      <c r="GWH23" s="11"/>
      <c r="GWI23" s="11"/>
      <c r="GWJ23" s="11"/>
      <c r="GWK23" s="11"/>
      <c r="GWL23" s="11"/>
      <c r="GWM23" s="11"/>
      <c r="GWN23" s="11"/>
      <c r="GWO23" s="11"/>
      <c r="GWP23" s="11"/>
      <c r="GWQ23" s="11"/>
      <c r="GWR23" s="11"/>
      <c r="GWS23" s="11"/>
      <c r="GWT23" s="11"/>
      <c r="GWU23" s="11"/>
      <c r="GWV23" s="11"/>
      <c r="GWW23" s="11"/>
      <c r="GWX23" s="11"/>
      <c r="GWY23" s="11"/>
      <c r="GWZ23" s="11"/>
      <c r="GXA23" s="11"/>
      <c r="GXB23" s="11"/>
      <c r="GXC23" s="11"/>
      <c r="GXD23" s="11"/>
      <c r="GXE23" s="11"/>
      <c r="GXF23" s="11"/>
      <c r="GXG23" s="11"/>
      <c r="GXH23" s="11"/>
      <c r="GXI23" s="11"/>
      <c r="GXJ23" s="11"/>
      <c r="GXK23" s="11"/>
      <c r="GXL23" s="11"/>
      <c r="GXM23" s="11"/>
      <c r="GXN23" s="11"/>
      <c r="GXO23" s="11"/>
      <c r="GXP23" s="11"/>
      <c r="GXQ23" s="11"/>
      <c r="GXR23" s="11"/>
      <c r="GXS23" s="11"/>
      <c r="GXT23" s="11"/>
      <c r="GXU23" s="11"/>
      <c r="GXV23" s="11"/>
      <c r="GXW23" s="11"/>
      <c r="GXX23" s="11"/>
      <c r="GXY23" s="11"/>
      <c r="GXZ23" s="11"/>
      <c r="GYA23" s="11"/>
      <c r="GYB23" s="11"/>
      <c r="GYC23" s="11"/>
      <c r="GYD23" s="11"/>
      <c r="GYE23" s="11"/>
      <c r="GYF23" s="11"/>
      <c r="GYG23" s="11"/>
      <c r="GYH23" s="11"/>
      <c r="GYI23" s="11"/>
      <c r="GYJ23" s="11"/>
      <c r="GYK23" s="11"/>
      <c r="GYL23" s="11"/>
      <c r="GYM23" s="11"/>
      <c r="GYN23" s="11"/>
      <c r="GYO23" s="11"/>
      <c r="GYP23" s="11"/>
      <c r="GYQ23" s="11"/>
      <c r="GYR23" s="11"/>
      <c r="GYS23" s="11"/>
      <c r="GYT23" s="11"/>
      <c r="GYU23" s="11"/>
      <c r="GYV23" s="11"/>
      <c r="GYW23" s="11"/>
      <c r="GYX23" s="11"/>
      <c r="GYY23" s="11"/>
      <c r="GYZ23" s="11"/>
      <c r="GZA23" s="11"/>
      <c r="GZB23" s="11"/>
      <c r="GZC23" s="11"/>
      <c r="GZD23" s="11"/>
      <c r="GZE23" s="11"/>
      <c r="GZF23" s="11"/>
      <c r="GZG23" s="11"/>
      <c r="GZH23" s="11"/>
      <c r="GZI23" s="11"/>
      <c r="GZJ23" s="11"/>
      <c r="GZK23" s="11"/>
      <c r="GZL23" s="11"/>
      <c r="GZM23" s="11"/>
      <c r="GZN23" s="11"/>
      <c r="GZO23" s="11"/>
      <c r="GZP23" s="11"/>
      <c r="GZQ23" s="11"/>
      <c r="GZR23" s="11"/>
      <c r="GZS23" s="11"/>
      <c r="GZT23" s="11"/>
      <c r="GZU23" s="11"/>
      <c r="GZV23" s="11"/>
      <c r="GZW23" s="11"/>
      <c r="GZX23" s="11"/>
      <c r="GZY23" s="11"/>
      <c r="GZZ23" s="11"/>
      <c r="HAA23" s="11"/>
      <c r="HAB23" s="11"/>
      <c r="HAC23" s="11"/>
      <c r="HAD23" s="11"/>
      <c r="HAE23" s="11"/>
      <c r="HAF23" s="11"/>
      <c r="HAG23" s="11"/>
      <c r="HAH23" s="11"/>
      <c r="HAI23" s="11"/>
      <c r="HAJ23" s="11"/>
      <c r="HAK23" s="11"/>
      <c r="HAL23" s="11"/>
      <c r="HAM23" s="11"/>
      <c r="HAN23" s="11"/>
      <c r="HAO23" s="11"/>
      <c r="HAP23" s="11"/>
      <c r="HAQ23" s="11"/>
      <c r="HAR23" s="11"/>
      <c r="HAS23" s="11"/>
      <c r="HAT23" s="11"/>
      <c r="HAU23" s="11"/>
      <c r="HAV23" s="11"/>
      <c r="HAW23" s="11"/>
      <c r="HAX23" s="11"/>
      <c r="HAY23" s="11"/>
      <c r="HAZ23" s="11"/>
      <c r="HBA23" s="11"/>
      <c r="HBB23" s="11"/>
      <c r="HBC23" s="11"/>
      <c r="HBD23" s="11"/>
      <c r="HBE23" s="11"/>
      <c r="HBF23" s="11"/>
      <c r="HBG23" s="11"/>
      <c r="HBH23" s="11"/>
      <c r="HBI23" s="11"/>
      <c r="HBJ23" s="11"/>
      <c r="HBK23" s="11"/>
      <c r="HBL23" s="11"/>
      <c r="HBM23" s="11"/>
      <c r="HBN23" s="11"/>
      <c r="HBO23" s="11"/>
      <c r="HBP23" s="11"/>
      <c r="HBQ23" s="11"/>
      <c r="HBR23" s="11"/>
      <c r="HBS23" s="11"/>
      <c r="HBT23" s="11"/>
      <c r="HBU23" s="11"/>
      <c r="HBV23" s="11"/>
      <c r="HBW23" s="11"/>
      <c r="HBX23" s="11"/>
      <c r="HBY23" s="11"/>
      <c r="HBZ23" s="11"/>
      <c r="HCA23" s="11"/>
      <c r="HCB23" s="11"/>
      <c r="HCC23" s="11"/>
      <c r="HCD23" s="11"/>
      <c r="HCE23" s="11"/>
      <c r="HCF23" s="11"/>
      <c r="HCG23" s="11"/>
      <c r="HCH23" s="11"/>
      <c r="HCI23" s="11"/>
      <c r="HCJ23" s="11"/>
      <c r="HCK23" s="11"/>
      <c r="HCL23" s="11"/>
      <c r="HCM23" s="11"/>
      <c r="HCN23" s="11"/>
      <c r="HCO23" s="11"/>
      <c r="HCP23" s="11"/>
      <c r="HCQ23" s="11"/>
      <c r="HCR23" s="11"/>
      <c r="HCS23" s="11"/>
      <c r="HCT23" s="11"/>
      <c r="HCU23" s="11"/>
      <c r="HCV23" s="11"/>
      <c r="HCW23" s="11"/>
      <c r="HCX23" s="11"/>
      <c r="HCY23" s="11"/>
      <c r="HCZ23" s="11"/>
      <c r="HDA23" s="11"/>
      <c r="HDB23" s="11"/>
      <c r="HDC23" s="11"/>
      <c r="HDD23" s="11"/>
      <c r="HDE23" s="11"/>
      <c r="HDF23" s="11"/>
      <c r="HDG23" s="11"/>
      <c r="HDH23" s="11"/>
      <c r="HDI23" s="11"/>
      <c r="HDJ23" s="11"/>
      <c r="HDK23" s="11"/>
      <c r="HDL23" s="11"/>
      <c r="HDM23" s="11"/>
      <c r="HDN23" s="11"/>
      <c r="HDO23" s="11"/>
      <c r="HDP23" s="11"/>
      <c r="HDQ23" s="11"/>
      <c r="HDR23" s="11"/>
      <c r="HDS23" s="11"/>
      <c r="HDT23" s="11"/>
      <c r="HDU23" s="11"/>
      <c r="HDV23" s="11"/>
      <c r="HDW23" s="11"/>
      <c r="HDX23" s="11"/>
      <c r="HDY23" s="11"/>
      <c r="HDZ23" s="11"/>
      <c r="HEA23" s="11"/>
      <c r="HEB23" s="11"/>
      <c r="HEC23" s="11"/>
      <c r="HED23" s="11"/>
      <c r="HEE23" s="11"/>
      <c r="HEF23" s="11"/>
      <c r="HEG23" s="11"/>
      <c r="HEH23" s="11"/>
      <c r="HEI23" s="11"/>
      <c r="HEJ23" s="11"/>
      <c r="HEK23" s="11"/>
      <c r="HEL23" s="11"/>
      <c r="HEM23" s="11"/>
      <c r="HEN23" s="11"/>
      <c r="HEO23" s="11"/>
      <c r="HEP23" s="11"/>
      <c r="HEQ23" s="11"/>
      <c r="HER23" s="11"/>
      <c r="HES23" s="11"/>
      <c r="HET23" s="11"/>
      <c r="HEU23" s="11"/>
      <c r="HEV23" s="11"/>
      <c r="HEW23" s="11"/>
      <c r="HEX23" s="11"/>
      <c r="HEY23" s="11"/>
      <c r="HEZ23" s="11"/>
      <c r="HFA23" s="11"/>
      <c r="HFB23" s="11"/>
      <c r="HFC23" s="11"/>
      <c r="HFD23" s="11"/>
      <c r="HFE23" s="11"/>
      <c r="HFF23" s="11"/>
      <c r="HFG23" s="11"/>
      <c r="HFH23" s="11"/>
      <c r="HFI23" s="11"/>
      <c r="HFJ23" s="11"/>
      <c r="HFK23" s="11"/>
      <c r="HFL23" s="11"/>
      <c r="HFM23" s="11"/>
      <c r="HFN23" s="11"/>
      <c r="HFO23" s="11"/>
      <c r="HFP23" s="11"/>
      <c r="HFQ23" s="11"/>
      <c r="HFR23" s="11"/>
      <c r="HFS23" s="11"/>
      <c r="HFT23" s="11"/>
      <c r="HFU23" s="11"/>
      <c r="HFV23" s="11"/>
      <c r="HFW23" s="11"/>
      <c r="HFX23" s="11"/>
      <c r="HFY23" s="11"/>
      <c r="HFZ23" s="11"/>
      <c r="HGA23" s="11"/>
      <c r="HGB23" s="11"/>
      <c r="HGC23" s="11"/>
      <c r="HGD23" s="11"/>
      <c r="HGE23" s="11"/>
      <c r="HGF23" s="11"/>
      <c r="HGG23" s="11"/>
      <c r="HGH23" s="11"/>
      <c r="HGI23" s="11"/>
      <c r="HGJ23" s="11"/>
      <c r="HGK23" s="11"/>
      <c r="HGL23" s="11"/>
      <c r="HGM23" s="11"/>
      <c r="HGN23" s="11"/>
      <c r="HGO23" s="11"/>
      <c r="HGP23" s="11"/>
      <c r="HGQ23" s="11"/>
      <c r="HGR23" s="11"/>
      <c r="HGS23" s="11"/>
      <c r="HGT23" s="11"/>
      <c r="HGU23" s="11"/>
      <c r="HGV23" s="11"/>
      <c r="HGW23" s="11"/>
      <c r="HGX23" s="11"/>
      <c r="HGY23" s="11"/>
      <c r="HGZ23" s="11"/>
      <c r="HHA23" s="11"/>
      <c r="HHB23" s="11"/>
      <c r="HHC23" s="11"/>
      <c r="HHD23" s="11"/>
      <c r="HHE23" s="11"/>
      <c r="HHF23" s="11"/>
      <c r="HHG23" s="11"/>
      <c r="HHH23" s="11"/>
      <c r="HHI23" s="11"/>
      <c r="HHJ23" s="11"/>
      <c r="HHK23" s="11"/>
      <c r="HHL23" s="11"/>
      <c r="HHM23" s="11"/>
      <c r="HHN23" s="11"/>
      <c r="HHO23" s="11"/>
      <c r="HHP23" s="11"/>
      <c r="HHQ23" s="11"/>
      <c r="HHR23" s="11"/>
      <c r="HHS23" s="11"/>
      <c r="HHT23" s="11"/>
      <c r="HHU23" s="11"/>
      <c r="HHV23" s="11"/>
      <c r="HHW23" s="11"/>
      <c r="HHX23" s="11"/>
      <c r="HHY23" s="11"/>
      <c r="HHZ23" s="11"/>
      <c r="HIA23" s="11"/>
      <c r="HIB23" s="11"/>
      <c r="HIC23" s="11"/>
      <c r="HID23" s="11"/>
      <c r="HIE23" s="11"/>
      <c r="HIF23" s="11"/>
      <c r="HIG23" s="11"/>
      <c r="HIH23" s="11"/>
      <c r="HII23" s="11"/>
      <c r="HIJ23" s="11"/>
      <c r="HIK23" s="11"/>
      <c r="HIL23" s="11"/>
      <c r="HIM23" s="11"/>
      <c r="HIN23" s="11"/>
      <c r="HIO23" s="11"/>
      <c r="HIP23" s="11"/>
      <c r="HIQ23" s="11"/>
      <c r="HIR23" s="11"/>
      <c r="HIS23" s="11"/>
      <c r="HIT23" s="11"/>
      <c r="HIU23" s="11"/>
      <c r="HIV23" s="11"/>
      <c r="HIW23" s="11"/>
      <c r="HIX23" s="11"/>
      <c r="HIY23" s="11"/>
      <c r="HIZ23" s="11"/>
      <c r="HJA23" s="11"/>
      <c r="HJB23" s="11"/>
      <c r="HJC23" s="11"/>
      <c r="HJD23" s="11"/>
      <c r="HJE23" s="11"/>
      <c r="HJF23" s="11"/>
      <c r="HJG23" s="11"/>
      <c r="HJH23" s="11"/>
      <c r="HJI23" s="11"/>
      <c r="HJJ23" s="11"/>
      <c r="HJK23" s="11"/>
      <c r="HJL23" s="11"/>
      <c r="HJM23" s="11"/>
      <c r="HJN23" s="11"/>
      <c r="HJO23" s="11"/>
      <c r="HJP23" s="11"/>
      <c r="HJQ23" s="11"/>
      <c r="HJR23" s="11"/>
      <c r="HJS23" s="11"/>
      <c r="HJT23" s="11"/>
      <c r="HJU23" s="11"/>
      <c r="HJV23" s="11"/>
      <c r="HJW23" s="11"/>
      <c r="HJX23" s="11"/>
      <c r="HJY23" s="11"/>
      <c r="HJZ23" s="11"/>
      <c r="HKA23" s="11"/>
      <c r="HKB23" s="11"/>
      <c r="HKC23" s="11"/>
      <c r="HKD23" s="11"/>
      <c r="HKE23" s="11"/>
      <c r="HKF23" s="11"/>
      <c r="HKG23" s="11"/>
      <c r="HKH23" s="11"/>
      <c r="HKI23" s="11"/>
      <c r="HKJ23" s="11"/>
      <c r="HKK23" s="11"/>
      <c r="HKL23" s="11"/>
      <c r="HKM23" s="11"/>
      <c r="HKN23" s="11"/>
      <c r="HKO23" s="11"/>
      <c r="HKP23" s="11"/>
      <c r="HKQ23" s="11"/>
      <c r="HKR23" s="11"/>
      <c r="HKS23" s="11"/>
      <c r="HKT23" s="11"/>
      <c r="HKU23" s="11"/>
      <c r="HKV23" s="11"/>
      <c r="HKW23" s="11"/>
      <c r="HKX23" s="11"/>
      <c r="HKY23" s="11"/>
      <c r="HKZ23" s="11"/>
      <c r="HLA23" s="11"/>
      <c r="HLB23" s="11"/>
      <c r="HLC23" s="11"/>
      <c r="HLD23" s="11"/>
      <c r="HLE23" s="11"/>
      <c r="HLF23" s="11"/>
      <c r="HLG23" s="11"/>
      <c r="HLH23" s="11"/>
      <c r="HLI23" s="11"/>
      <c r="HLJ23" s="11"/>
      <c r="HLK23" s="11"/>
      <c r="HLL23" s="11"/>
      <c r="HLM23" s="11"/>
      <c r="HLN23" s="11"/>
      <c r="HLO23" s="11"/>
      <c r="HLP23" s="11"/>
      <c r="HLQ23" s="11"/>
      <c r="HLR23" s="11"/>
      <c r="HLS23" s="11"/>
      <c r="HLT23" s="11"/>
      <c r="HLU23" s="11"/>
      <c r="HLV23" s="11"/>
      <c r="HLW23" s="11"/>
      <c r="HLX23" s="11"/>
      <c r="HLY23" s="11"/>
      <c r="HLZ23" s="11"/>
      <c r="HMA23" s="11"/>
      <c r="HMB23" s="11"/>
      <c r="HMC23" s="11"/>
      <c r="HMD23" s="11"/>
      <c r="HME23" s="11"/>
      <c r="HMF23" s="11"/>
      <c r="HMG23" s="11"/>
      <c r="HMH23" s="11"/>
      <c r="HMI23" s="11"/>
      <c r="HMJ23" s="11"/>
      <c r="HMK23" s="11"/>
      <c r="HML23" s="11"/>
      <c r="HMM23" s="11"/>
      <c r="HMN23" s="11"/>
      <c r="HMO23" s="11"/>
      <c r="HMP23" s="11"/>
      <c r="HMQ23" s="11"/>
      <c r="HMR23" s="11"/>
      <c r="HMS23" s="11"/>
      <c r="HMT23" s="11"/>
      <c r="HMU23" s="11"/>
      <c r="HMV23" s="11"/>
      <c r="HMW23" s="11"/>
      <c r="HMX23" s="11"/>
      <c r="HMY23" s="11"/>
      <c r="HMZ23" s="11"/>
      <c r="HNA23" s="11"/>
      <c r="HNB23" s="11"/>
      <c r="HNC23" s="11"/>
      <c r="HND23" s="11"/>
      <c r="HNE23" s="11"/>
      <c r="HNF23" s="11"/>
      <c r="HNG23" s="11"/>
      <c r="HNH23" s="11"/>
      <c r="HNI23" s="11"/>
      <c r="HNJ23" s="11"/>
      <c r="HNK23" s="11"/>
      <c r="HNL23" s="11"/>
      <c r="HNM23" s="11"/>
      <c r="HNN23" s="11"/>
      <c r="HNO23" s="11"/>
      <c r="HNP23" s="11"/>
      <c r="HNQ23" s="11"/>
      <c r="HNR23" s="11"/>
      <c r="HNS23" s="11"/>
      <c r="HNT23" s="11"/>
      <c r="HNU23" s="11"/>
      <c r="HNV23" s="11"/>
      <c r="HNW23" s="11"/>
      <c r="HNX23" s="11"/>
      <c r="HNY23" s="11"/>
      <c r="HNZ23" s="11"/>
      <c r="HOA23" s="11"/>
      <c r="HOB23" s="11"/>
      <c r="HOC23" s="11"/>
      <c r="HOD23" s="11"/>
      <c r="HOE23" s="11"/>
      <c r="HOF23" s="11"/>
      <c r="HOG23" s="11"/>
      <c r="HOH23" s="11"/>
      <c r="HOI23" s="11"/>
      <c r="HOJ23" s="11"/>
      <c r="HOK23" s="11"/>
      <c r="HOL23" s="11"/>
      <c r="HOM23" s="11"/>
      <c r="HON23" s="11"/>
      <c r="HOO23" s="11"/>
      <c r="HOP23" s="11"/>
      <c r="HOQ23" s="11"/>
      <c r="HOR23" s="11"/>
      <c r="HOS23" s="11"/>
      <c r="HOT23" s="11"/>
      <c r="HOU23" s="11"/>
      <c r="HOV23" s="11"/>
      <c r="HOW23" s="11"/>
      <c r="HOX23" s="11"/>
      <c r="HOY23" s="11"/>
      <c r="HOZ23" s="11"/>
      <c r="HPA23" s="11"/>
      <c r="HPB23" s="11"/>
      <c r="HPC23" s="11"/>
      <c r="HPD23" s="11"/>
      <c r="HPE23" s="11"/>
      <c r="HPF23" s="11"/>
      <c r="HPG23" s="11"/>
      <c r="HPH23" s="11"/>
      <c r="HPI23" s="11"/>
      <c r="HPJ23" s="11"/>
      <c r="HPK23" s="11"/>
      <c r="HPL23" s="11"/>
      <c r="HPM23" s="11"/>
      <c r="HPN23" s="11"/>
      <c r="HPO23" s="11"/>
      <c r="HPP23" s="11"/>
      <c r="HPQ23" s="11"/>
      <c r="HPR23" s="11"/>
      <c r="HPS23" s="11"/>
      <c r="HPT23" s="11"/>
      <c r="HPU23" s="11"/>
      <c r="HPV23" s="11"/>
      <c r="HPW23" s="11"/>
      <c r="HPX23" s="11"/>
      <c r="HPY23" s="11"/>
      <c r="HPZ23" s="11"/>
      <c r="HQA23" s="11"/>
      <c r="HQB23" s="11"/>
      <c r="HQC23" s="11"/>
      <c r="HQD23" s="11"/>
      <c r="HQE23" s="11"/>
      <c r="HQF23" s="11"/>
      <c r="HQG23" s="11"/>
      <c r="HQH23" s="11"/>
      <c r="HQI23" s="11"/>
      <c r="HQJ23" s="11"/>
      <c r="HQK23" s="11"/>
      <c r="HQL23" s="11"/>
      <c r="HQM23" s="11"/>
      <c r="HQN23" s="11"/>
      <c r="HQO23" s="11"/>
      <c r="HQP23" s="11"/>
      <c r="HQQ23" s="11"/>
      <c r="HQR23" s="11"/>
      <c r="HQS23" s="11"/>
      <c r="HQT23" s="11"/>
      <c r="HQU23" s="11"/>
      <c r="HQV23" s="11"/>
      <c r="HQW23" s="11"/>
      <c r="HQX23" s="11"/>
      <c r="HQY23" s="11"/>
      <c r="HQZ23" s="11"/>
      <c r="HRA23" s="11"/>
      <c r="HRB23" s="11"/>
      <c r="HRC23" s="11"/>
      <c r="HRD23" s="11"/>
      <c r="HRE23" s="11"/>
      <c r="HRF23" s="11"/>
      <c r="HRG23" s="11"/>
      <c r="HRH23" s="11"/>
      <c r="HRI23" s="11"/>
      <c r="HRJ23" s="11"/>
      <c r="HRK23" s="11"/>
      <c r="HRL23" s="11"/>
      <c r="HRM23" s="11"/>
      <c r="HRN23" s="11"/>
      <c r="HRO23" s="11"/>
      <c r="HRP23" s="11"/>
      <c r="HRQ23" s="11"/>
      <c r="HRR23" s="11"/>
      <c r="HRS23" s="11"/>
      <c r="HRT23" s="11"/>
      <c r="HRU23" s="11"/>
      <c r="HRV23" s="11"/>
      <c r="HRW23" s="11"/>
      <c r="HRX23" s="11"/>
      <c r="HRY23" s="11"/>
      <c r="HRZ23" s="11"/>
      <c r="HSA23" s="11"/>
      <c r="HSB23" s="11"/>
      <c r="HSC23" s="11"/>
      <c r="HSD23" s="11"/>
      <c r="HSE23" s="11"/>
      <c r="HSF23" s="11"/>
      <c r="HSG23" s="11"/>
      <c r="HSH23" s="11"/>
      <c r="HSI23" s="11"/>
      <c r="HSJ23" s="11"/>
      <c r="HSK23" s="11"/>
      <c r="HSL23" s="11"/>
      <c r="HSM23" s="11"/>
      <c r="HSN23" s="11"/>
      <c r="HSO23" s="11"/>
      <c r="HSP23" s="11"/>
      <c r="HSQ23" s="11"/>
      <c r="HSR23" s="11"/>
      <c r="HSS23" s="11"/>
      <c r="HST23" s="11"/>
      <c r="HSU23" s="11"/>
      <c r="HSV23" s="11"/>
      <c r="HSW23" s="11"/>
      <c r="HSX23" s="11"/>
      <c r="HSY23" s="11"/>
      <c r="HSZ23" s="11"/>
      <c r="HTA23" s="11"/>
      <c r="HTB23" s="11"/>
      <c r="HTC23" s="11"/>
      <c r="HTD23" s="11"/>
      <c r="HTE23" s="11"/>
      <c r="HTF23" s="11"/>
      <c r="HTG23" s="11"/>
      <c r="HTH23" s="11"/>
      <c r="HTI23" s="11"/>
      <c r="HTJ23" s="11"/>
      <c r="HTK23" s="11"/>
      <c r="HTL23" s="11"/>
      <c r="HTM23" s="11"/>
      <c r="HTN23" s="11"/>
      <c r="HTO23" s="11"/>
      <c r="HTP23" s="11"/>
      <c r="HTQ23" s="11"/>
      <c r="HTR23" s="11"/>
      <c r="HTS23" s="11"/>
      <c r="HTT23" s="11"/>
      <c r="HTU23" s="11"/>
      <c r="HTV23" s="11"/>
      <c r="HTW23" s="11"/>
      <c r="HTX23" s="11"/>
      <c r="HTY23" s="11"/>
      <c r="HTZ23" s="11"/>
      <c r="HUA23" s="11"/>
      <c r="HUB23" s="11"/>
      <c r="HUC23" s="11"/>
      <c r="HUD23" s="11"/>
      <c r="HUE23" s="11"/>
      <c r="HUF23" s="11"/>
      <c r="HUG23" s="11"/>
      <c r="HUH23" s="11"/>
      <c r="HUI23" s="11"/>
      <c r="HUJ23" s="11"/>
      <c r="HUK23" s="11"/>
      <c r="HUL23" s="11"/>
      <c r="HUM23" s="11"/>
      <c r="HUN23" s="11"/>
      <c r="HUO23" s="11"/>
      <c r="HUP23" s="11"/>
      <c r="HUQ23" s="11"/>
      <c r="HUR23" s="11"/>
      <c r="HUS23" s="11"/>
      <c r="HUT23" s="11"/>
      <c r="HUU23" s="11"/>
      <c r="HUV23" s="11"/>
      <c r="HUW23" s="11"/>
      <c r="HUX23" s="11"/>
      <c r="HUY23" s="11"/>
      <c r="HUZ23" s="11"/>
      <c r="HVA23" s="11"/>
      <c r="HVB23" s="11"/>
      <c r="HVC23" s="11"/>
      <c r="HVD23" s="11"/>
      <c r="HVE23" s="11"/>
      <c r="HVF23" s="11"/>
      <c r="HVG23" s="11"/>
      <c r="HVH23" s="11"/>
      <c r="HVI23" s="11"/>
      <c r="HVJ23" s="11"/>
      <c r="HVK23" s="11"/>
      <c r="HVL23" s="11"/>
      <c r="HVM23" s="11"/>
      <c r="HVN23" s="11"/>
      <c r="HVO23" s="11"/>
      <c r="HVP23" s="11"/>
      <c r="HVQ23" s="11"/>
      <c r="HVR23" s="11"/>
      <c r="HVS23" s="11"/>
      <c r="HVT23" s="11"/>
      <c r="HVU23" s="11"/>
      <c r="HVV23" s="11"/>
      <c r="HVW23" s="11"/>
      <c r="HVX23" s="11"/>
      <c r="HVY23" s="11"/>
      <c r="HVZ23" s="11"/>
      <c r="HWA23" s="11"/>
      <c r="HWB23" s="11"/>
      <c r="HWC23" s="11"/>
      <c r="HWD23" s="11"/>
      <c r="HWE23" s="11"/>
      <c r="HWF23" s="11"/>
      <c r="HWG23" s="11"/>
      <c r="HWH23" s="11"/>
      <c r="HWI23" s="11"/>
      <c r="HWJ23" s="11"/>
      <c r="HWK23" s="11"/>
      <c r="HWL23" s="11"/>
      <c r="HWM23" s="11"/>
      <c r="HWN23" s="11"/>
      <c r="HWO23" s="11"/>
      <c r="HWP23" s="11"/>
      <c r="HWQ23" s="11"/>
      <c r="HWR23" s="11"/>
      <c r="HWS23" s="11"/>
      <c r="HWT23" s="11"/>
      <c r="HWU23" s="11"/>
      <c r="HWV23" s="11"/>
      <c r="HWW23" s="11"/>
      <c r="HWX23" s="11"/>
      <c r="HWY23" s="11"/>
      <c r="HWZ23" s="11"/>
      <c r="HXA23" s="11"/>
      <c r="HXB23" s="11"/>
      <c r="HXC23" s="11"/>
      <c r="HXD23" s="11"/>
      <c r="HXE23" s="11"/>
      <c r="HXF23" s="11"/>
      <c r="HXG23" s="11"/>
      <c r="HXH23" s="11"/>
      <c r="HXI23" s="11"/>
      <c r="HXJ23" s="11"/>
      <c r="HXK23" s="11"/>
      <c r="HXL23" s="11"/>
      <c r="HXM23" s="11"/>
      <c r="HXN23" s="11"/>
      <c r="HXO23" s="11"/>
      <c r="HXP23" s="11"/>
      <c r="HXQ23" s="11"/>
      <c r="HXR23" s="11"/>
      <c r="HXS23" s="11"/>
      <c r="HXT23" s="11"/>
      <c r="HXU23" s="11"/>
      <c r="HXV23" s="11"/>
      <c r="HXW23" s="11"/>
      <c r="HXX23" s="11"/>
      <c r="HXY23" s="11"/>
      <c r="HXZ23" s="11"/>
      <c r="HYA23" s="11"/>
      <c r="HYB23" s="11"/>
      <c r="HYC23" s="11"/>
      <c r="HYD23" s="11"/>
      <c r="HYE23" s="11"/>
      <c r="HYF23" s="11"/>
      <c r="HYG23" s="11"/>
      <c r="HYH23" s="11"/>
      <c r="HYI23" s="11"/>
      <c r="HYJ23" s="11"/>
      <c r="HYK23" s="11"/>
      <c r="HYL23" s="11"/>
      <c r="HYM23" s="11"/>
      <c r="HYN23" s="11"/>
      <c r="HYO23" s="11"/>
      <c r="HYP23" s="11"/>
      <c r="HYQ23" s="11"/>
      <c r="HYR23" s="11"/>
      <c r="HYS23" s="11"/>
      <c r="HYT23" s="11"/>
      <c r="HYU23" s="11"/>
      <c r="HYV23" s="11"/>
      <c r="HYW23" s="11"/>
      <c r="HYX23" s="11"/>
      <c r="HYY23" s="11"/>
      <c r="HYZ23" s="11"/>
      <c r="HZA23" s="11"/>
      <c r="HZB23" s="11"/>
      <c r="HZC23" s="11"/>
      <c r="HZD23" s="11"/>
      <c r="HZE23" s="11"/>
      <c r="HZF23" s="11"/>
      <c r="HZG23" s="11"/>
      <c r="HZH23" s="11"/>
      <c r="HZI23" s="11"/>
      <c r="HZJ23" s="11"/>
      <c r="HZK23" s="11"/>
      <c r="HZL23" s="11"/>
      <c r="HZM23" s="11"/>
      <c r="HZN23" s="11"/>
      <c r="HZO23" s="11"/>
      <c r="HZP23" s="11"/>
      <c r="HZQ23" s="11"/>
      <c r="HZR23" s="11"/>
      <c r="HZS23" s="11"/>
      <c r="HZT23" s="11"/>
      <c r="HZU23" s="11"/>
      <c r="HZV23" s="11"/>
      <c r="HZW23" s="11"/>
      <c r="HZX23" s="11"/>
      <c r="HZY23" s="11"/>
      <c r="HZZ23" s="11"/>
      <c r="IAA23" s="11"/>
      <c r="IAB23" s="11"/>
      <c r="IAC23" s="11"/>
      <c r="IAD23" s="11"/>
      <c r="IAE23" s="11"/>
      <c r="IAF23" s="11"/>
      <c r="IAG23" s="11"/>
      <c r="IAH23" s="11"/>
      <c r="IAI23" s="11"/>
      <c r="IAJ23" s="11"/>
      <c r="IAK23" s="11"/>
      <c r="IAL23" s="11"/>
      <c r="IAM23" s="11"/>
      <c r="IAN23" s="11"/>
      <c r="IAO23" s="11"/>
      <c r="IAP23" s="11"/>
      <c r="IAQ23" s="11"/>
      <c r="IAR23" s="11"/>
      <c r="IAS23" s="11"/>
      <c r="IAT23" s="11"/>
      <c r="IAU23" s="11"/>
      <c r="IAV23" s="11"/>
      <c r="IAW23" s="11"/>
      <c r="IAX23" s="11"/>
      <c r="IAY23" s="11"/>
      <c r="IAZ23" s="11"/>
      <c r="IBA23" s="11"/>
      <c r="IBB23" s="11"/>
      <c r="IBC23" s="11"/>
      <c r="IBD23" s="11"/>
      <c r="IBE23" s="11"/>
      <c r="IBF23" s="11"/>
      <c r="IBG23" s="11"/>
      <c r="IBH23" s="11"/>
      <c r="IBI23" s="11"/>
      <c r="IBJ23" s="11"/>
      <c r="IBK23" s="11"/>
      <c r="IBL23" s="11"/>
      <c r="IBM23" s="11"/>
      <c r="IBN23" s="11"/>
      <c r="IBO23" s="11"/>
      <c r="IBP23" s="11"/>
      <c r="IBQ23" s="11"/>
      <c r="IBR23" s="11"/>
      <c r="IBS23" s="11"/>
      <c r="IBT23" s="11"/>
      <c r="IBU23" s="11"/>
      <c r="IBV23" s="11"/>
      <c r="IBW23" s="11"/>
      <c r="IBX23" s="11"/>
      <c r="IBY23" s="11"/>
      <c r="IBZ23" s="11"/>
      <c r="ICA23" s="11"/>
      <c r="ICB23" s="11"/>
      <c r="ICC23" s="11"/>
      <c r="ICD23" s="11"/>
      <c r="ICE23" s="11"/>
      <c r="ICF23" s="11"/>
      <c r="ICG23" s="11"/>
      <c r="ICH23" s="11"/>
      <c r="ICI23" s="11"/>
      <c r="ICJ23" s="11"/>
      <c r="ICK23" s="11"/>
      <c r="ICL23" s="11"/>
      <c r="ICM23" s="11"/>
      <c r="ICN23" s="11"/>
      <c r="ICO23" s="11"/>
      <c r="ICP23" s="11"/>
      <c r="ICQ23" s="11"/>
      <c r="ICR23" s="11"/>
      <c r="ICS23" s="11"/>
      <c r="ICT23" s="11"/>
      <c r="ICU23" s="11"/>
      <c r="ICV23" s="11"/>
      <c r="ICW23" s="11"/>
      <c r="ICX23" s="11"/>
      <c r="ICY23" s="11"/>
      <c r="ICZ23" s="11"/>
      <c r="IDA23" s="11"/>
      <c r="IDB23" s="11"/>
      <c r="IDC23" s="11"/>
      <c r="IDD23" s="11"/>
      <c r="IDE23" s="11"/>
      <c r="IDF23" s="11"/>
      <c r="IDG23" s="11"/>
      <c r="IDH23" s="11"/>
      <c r="IDI23" s="11"/>
      <c r="IDJ23" s="11"/>
      <c r="IDK23" s="11"/>
      <c r="IDL23" s="11"/>
      <c r="IDM23" s="11"/>
      <c r="IDN23" s="11"/>
      <c r="IDO23" s="11"/>
      <c r="IDP23" s="11"/>
      <c r="IDQ23" s="11"/>
      <c r="IDR23" s="11"/>
      <c r="IDS23" s="11"/>
      <c r="IDT23" s="11"/>
      <c r="IDU23" s="11"/>
      <c r="IDV23" s="11"/>
      <c r="IDW23" s="11"/>
      <c r="IDX23" s="11"/>
      <c r="IDY23" s="11"/>
      <c r="IDZ23" s="11"/>
      <c r="IEA23" s="11"/>
      <c r="IEB23" s="11"/>
      <c r="IEC23" s="11"/>
      <c r="IED23" s="11"/>
      <c r="IEE23" s="11"/>
      <c r="IEF23" s="11"/>
      <c r="IEG23" s="11"/>
      <c r="IEH23" s="11"/>
      <c r="IEI23" s="11"/>
      <c r="IEJ23" s="11"/>
      <c r="IEK23" s="11"/>
      <c r="IEL23" s="11"/>
      <c r="IEM23" s="11"/>
      <c r="IEN23" s="11"/>
      <c r="IEO23" s="11"/>
      <c r="IEP23" s="11"/>
      <c r="IEQ23" s="11"/>
      <c r="IER23" s="11"/>
      <c r="IES23" s="11"/>
      <c r="IET23" s="11"/>
      <c r="IEU23" s="11"/>
      <c r="IEV23" s="11"/>
      <c r="IEW23" s="11"/>
      <c r="IEX23" s="11"/>
      <c r="IEY23" s="11"/>
      <c r="IEZ23" s="11"/>
      <c r="IFA23" s="11"/>
      <c r="IFB23" s="11"/>
      <c r="IFC23" s="11"/>
      <c r="IFD23" s="11"/>
      <c r="IFE23" s="11"/>
      <c r="IFF23" s="11"/>
      <c r="IFG23" s="11"/>
      <c r="IFH23" s="11"/>
      <c r="IFI23" s="11"/>
      <c r="IFJ23" s="11"/>
      <c r="IFK23" s="11"/>
      <c r="IFL23" s="11"/>
      <c r="IFM23" s="11"/>
      <c r="IFN23" s="11"/>
      <c r="IFO23" s="11"/>
      <c r="IFP23" s="11"/>
      <c r="IFQ23" s="11"/>
      <c r="IFR23" s="11"/>
      <c r="IFS23" s="11"/>
      <c r="IFT23" s="11"/>
      <c r="IFU23" s="11"/>
      <c r="IFV23" s="11"/>
      <c r="IFW23" s="11"/>
      <c r="IFX23" s="11"/>
      <c r="IFY23" s="11"/>
      <c r="IFZ23" s="11"/>
      <c r="IGA23" s="11"/>
      <c r="IGB23" s="11"/>
      <c r="IGC23" s="11"/>
      <c r="IGD23" s="11"/>
      <c r="IGE23" s="11"/>
      <c r="IGF23" s="11"/>
      <c r="IGG23" s="11"/>
      <c r="IGH23" s="11"/>
      <c r="IGI23" s="11"/>
      <c r="IGJ23" s="11"/>
      <c r="IGK23" s="11"/>
      <c r="IGL23" s="11"/>
      <c r="IGM23" s="11"/>
      <c r="IGN23" s="11"/>
      <c r="IGO23" s="11"/>
      <c r="IGP23" s="11"/>
      <c r="IGQ23" s="11"/>
      <c r="IGR23" s="11"/>
      <c r="IGS23" s="11"/>
      <c r="IGT23" s="11"/>
      <c r="IGU23" s="11"/>
      <c r="IGV23" s="11"/>
      <c r="IGW23" s="11"/>
      <c r="IGX23" s="11"/>
      <c r="IGY23" s="11"/>
      <c r="IGZ23" s="11"/>
      <c r="IHA23" s="11"/>
      <c r="IHB23" s="11"/>
      <c r="IHC23" s="11"/>
      <c r="IHD23" s="11"/>
      <c r="IHE23" s="11"/>
      <c r="IHF23" s="11"/>
      <c r="IHG23" s="11"/>
      <c r="IHH23" s="11"/>
      <c r="IHI23" s="11"/>
      <c r="IHJ23" s="11"/>
      <c r="IHK23" s="11"/>
      <c r="IHL23" s="11"/>
      <c r="IHM23" s="11"/>
      <c r="IHN23" s="11"/>
      <c r="IHO23" s="11"/>
      <c r="IHP23" s="11"/>
      <c r="IHQ23" s="11"/>
      <c r="IHR23" s="11"/>
      <c r="IHS23" s="11"/>
      <c r="IHT23" s="11"/>
      <c r="IHU23" s="11"/>
      <c r="IHV23" s="11"/>
      <c r="IHW23" s="11"/>
      <c r="IHX23" s="11"/>
      <c r="IHY23" s="11"/>
      <c r="IHZ23" s="11"/>
      <c r="IIA23" s="11"/>
      <c r="IIB23" s="11"/>
      <c r="IIC23" s="11"/>
      <c r="IID23" s="11"/>
      <c r="IIE23" s="11"/>
      <c r="IIF23" s="11"/>
      <c r="IIG23" s="11"/>
      <c r="IIH23" s="11"/>
      <c r="III23" s="11"/>
      <c r="IIJ23" s="11"/>
      <c r="IIK23" s="11"/>
      <c r="IIL23" s="11"/>
      <c r="IIM23" s="11"/>
      <c r="IIN23" s="11"/>
      <c r="IIO23" s="11"/>
      <c r="IIP23" s="11"/>
      <c r="IIQ23" s="11"/>
      <c r="IIR23" s="11"/>
      <c r="IIS23" s="11"/>
      <c r="IIT23" s="11"/>
      <c r="IIU23" s="11"/>
      <c r="IIV23" s="11"/>
      <c r="IIW23" s="11"/>
      <c r="IIX23" s="11"/>
      <c r="IIY23" s="11"/>
      <c r="IIZ23" s="11"/>
      <c r="IJA23" s="11"/>
      <c r="IJB23" s="11"/>
      <c r="IJC23" s="11"/>
      <c r="IJD23" s="11"/>
      <c r="IJE23" s="11"/>
      <c r="IJF23" s="11"/>
      <c r="IJG23" s="11"/>
      <c r="IJH23" s="11"/>
      <c r="IJI23" s="11"/>
      <c r="IJJ23" s="11"/>
      <c r="IJK23" s="11"/>
      <c r="IJL23" s="11"/>
      <c r="IJM23" s="11"/>
      <c r="IJN23" s="11"/>
      <c r="IJO23" s="11"/>
      <c r="IJP23" s="11"/>
      <c r="IJQ23" s="11"/>
      <c r="IJR23" s="11"/>
      <c r="IJS23" s="11"/>
      <c r="IJT23" s="11"/>
      <c r="IJU23" s="11"/>
      <c r="IJV23" s="11"/>
      <c r="IJW23" s="11"/>
      <c r="IJX23" s="11"/>
      <c r="IJY23" s="11"/>
      <c r="IJZ23" s="11"/>
      <c r="IKA23" s="11"/>
      <c r="IKB23" s="11"/>
      <c r="IKC23" s="11"/>
      <c r="IKD23" s="11"/>
      <c r="IKE23" s="11"/>
      <c r="IKF23" s="11"/>
      <c r="IKG23" s="11"/>
      <c r="IKH23" s="11"/>
      <c r="IKI23" s="11"/>
      <c r="IKJ23" s="11"/>
      <c r="IKK23" s="11"/>
      <c r="IKL23" s="11"/>
      <c r="IKM23" s="11"/>
      <c r="IKN23" s="11"/>
      <c r="IKO23" s="11"/>
      <c r="IKP23" s="11"/>
      <c r="IKQ23" s="11"/>
      <c r="IKR23" s="11"/>
      <c r="IKS23" s="11"/>
      <c r="IKT23" s="11"/>
      <c r="IKU23" s="11"/>
      <c r="IKV23" s="11"/>
      <c r="IKW23" s="11"/>
      <c r="IKX23" s="11"/>
      <c r="IKY23" s="11"/>
      <c r="IKZ23" s="11"/>
      <c r="ILA23" s="11"/>
      <c r="ILB23" s="11"/>
      <c r="ILC23" s="11"/>
      <c r="ILD23" s="11"/>
      <c r="ILE23" s="11"/>
      <c r="ILF23" s="11"/>
      <c r="ILG23" s="11"/>
      <c r="ILH23" s="11"/>
      <c r="ILI23" s="11"/>
      <c r="ILJ23" s="11"/>
      <c r="ILK23" s="11"/>
      <c r="ILL23" s="11"/>
      <c r="ILM23" s="11"/>
      <c r="ILN23" s="11"/>
      <c r="ILO23" s="11"/>
      <c r="ILP23" s="11"/>
      <c r="ILQ23" s="11"/>
      <c r="ILR23" s="11"/>
      <c r="ILS23" s="11"/>
      <c r="ILT23" s="11"/>
      <c r="ILU23" s="11"/>
      <c r="ILV23" s="11"/>
      <c r="ILW23" s="11"/>
      <c r="ILX23" s="11"/>
      <c r="ILY23" s="11"/>
      <c r="ILZ23" s="11"/>
      <c r="IMA23" s="11"/>
      <c r="IMB23" s="11"/>
      <c r="IMC23" s="11"/>
      <c r="IMD23" s="11"/>
      <c r="IME23" s="11"/>
      <c r="IMF23" s="11"/>
      <c r="IMG23" s="11"/>
      <c r="IMH23" s="11"/>
      <c r="IMI23" s="11"/>
      <c r="IMJ23" s="11"/>
      <c r="IMK23" s="11"/>
      <c r="IML23" s="11"/>
      <c r="IMM23" s="11"/>
      <c r="IMN23" s="11"/>
      <c r="IMO23" s="11"/>
      <c r="IMP23" s="11"/>
      <c r="IMQ23" s="11"/>
      <c r="IMR23" s="11"/>
      <c r="IMS23" s="11"/>
      <c r="IMT23" s="11"/>
      <c r="IMU23" s="11"/>
      <c r="IMV23" s="11"/>
      <c r="IMW23" s="11"/>
      <c r="IMX23" s="11"/>
      <c r="IMY23" s="11"/>
      <c r="IMZ23" s="11"/>
      <c r="INA23" s="11"/>
      <c r="INB23" s="11"/>
      <c r="INC23" s="11"/>
      <c r="IND23" s="11"/>
      <c r="INE23" s="11"/>
      <c r="INF23" s="11"/>
      <c r="ING23" s="11"/>
      <c r="INH23" s="11"/>
      <c r="INI23" s="11"/>
      <c r="INJ23" s="11"/>
      <c r="INK23" s="11"/>
      <c r="INL23" s="11"/>
      <c r="INM23" s="11"/>
      <c r="INN23" s="11"/>
      <c r="INO23" s="11"/>
      <c r="INP23" s="11"/>
      <c r="INQ23" s="11"/>
      <c r="INR23" s="11"/>
      <c r="INS23" s="11"/>
      <c r="INT23" s="11"/>
      <c r="INU23" s="11"/>
      <c r="INV23" s="11"/>
      <c r="INW23" s="11"/>
      <c r="INX23" s="11"/>
      <c r="INY23" s="11"/>
      <c r="INZ23" s="11"/>
      <c r="IOA23" s="11"/>
      <c r="IOB23" s="11"/>
      <c r="IOC23" s="11"/>
      <c r="IOD23" s="11"/>
      <c r="IOE23" s="11"/>
      <c r="IOF23" s="11"/>
      <c r="IOG23" s="11"/>
      <c r="IOH23" s="11"/>
      <c r="IOI23" s="11"/>
      <c r="IOJ23" s="11"/>
      <c r="IOK23" s="11"/>
      <c r="IOL23" s="11"/>
      <c r="IOM23" s="11"/>
      <c r="ION23" s="11"/>
      <c r="IOO23" s="11"/>
      <c r="IOP23" s="11"/>
      <c r="IOQ23" s="11"/>
      <c r="IOR23" s="11"/>
      <c r="IOS23" s="11"/>
      <c r="IOT23" s="11"/>
      <c r="IOU23" s="11"/>
      <c r="IOV23" s="11"/>
      <c r="IOW23" s="11"/>
      <c r="IOX23" s="11"/>
      <c r="IOY23" s="11"/>
      <c r="IOZ23" s="11"/>
      <c r="IPA23" s="11"/>
      <c r="IPB23" s="11"/>
      <c r="IPC23" s="11"/>
      <c r="IPD23" s="11"/>
      <c r="IPE23" s="11"/>
      <c r="IPF23" s="11"/>
      <c r="IPG23" s="11"/>
      <c r="IPH23" s="11"/>
      <c r="IPI23" s="11"/>
      <c r="IPJ23" s="11"/>
      <c r="IPK23" s="11"/>
      <c r="IPL23" s="11"/>
      <c r="IPM23" s="11"/>
      <c r="IPN23" s="11"/>
      <c r="IPO23" s="11"/>
      <c r="IPP23" s="11"/>
      <c r="IPQ23" s="11"/>
      <c r="IPR23" s="11"/>
      <c r="IPS23" s="11"/>
      <c r="IPT23" s="11"/>
      <c r="IPU23" s="11"/>
      <c r="IPV23" s="11"/>
      <c r="IPW23" s="11"/>
      <c r="IPX23" s="11"/>
      <c r="IPY23" s="11"/>
      <c r="IPZ23" s="11"/>
      <c r="IQA23" s="11"/>
      <c r="IQB23" s="11"/>
      <c r="IQC23" s="11"/>
      <c r="IQD23" s="11"/>
      <c r="IQE23" s="11"/>
      <c r="IQF23" s="11"/>
      <c r="IQG23" s="11"/>
      <c r="IQH23" s="11"/>
      <c r="IQI23" s="11"/>
      <c r="IQJ23" s="11"/>
      <c r="IQK23" s="11"/>
      <c r="IQL23" s="11"/>
      <c r="IQM23" s="11"/>
      <c r="IQN23" s="11"/>
      <c r="IQO23" s="11"/>
      <c r="IQP23" s="11"/>
      <c r="IQQ23" s="11"/>
      <c r="IQR23" s="11"/>
      <c r="IQS23" s="11"/>
      <c r="IQT23" s="11"/>
      <c r="IQU23" s="11"/>
      <c r="IQV23" s="11"/>
      <c r="IQW23" s="11"/>
      <c r="IQX23" s="11"/>
      <c r="IQY23" s="11"/>
      <c r="IQZ23" s="11"/>
      <c r="IRA23" s="11"/>
      <c r="IRB23" s="11"/>
      <c r="IRC23" s="11"/>
      <c r="IRD23" s="11"/>
      <c r="IRE23" s="11"/>
      <c r="IRF23" s="11"/>
      <c r="IRG23" s="11"/>
      <c r="IRH23" s="11"/>
      <c r="IRI23" s="11"/>
      <c r="IRJ23" s="11"/>
      <c r="IRK23" s="11"/>
      <c r="IRL23" s="11"/>
      <c r="IRM23" s="11"/>
      <c r="IRN23" s="11"/>
      <c r="IRO23" s="11"/>
      <c r="IRP23" s="11"/>
      <c r="IRQ23" s="11"/>
      <c r="IRR23" s="11"/>
      <c r="IRS23" s="11"/>
      <c r="IRT23" s="11"/>
      <c r="IRU23" s="11"/>
      <c r="IRV23" s="11"/>
      <c r="IRW23" s="11"/>
      <c r="IRX23" s="11"/>
      <c r="IRY23" s="11"/>
      <c r="IRZ23" s="11"/>
      <c r="ISA23" s="11"/>
      <c r="ISB23" s="11"/>
      <c r="ISC23" s="11"/>
      <c r="ISD23" s="11"/>
      <c r="ISE23" s="11"/>
      <c r="ISF23" s="11"/>
      <c r="ISG23" s="11"/>
      <c r="ISH23" s="11"/>
      <c r="ISI23" s="11"/>
      <c r="ISJ23" s="11"/>
      <c r="ISK23" s="11"/>
      <c r="ISL23" s="11"/>
      <c r="ISM23" s="11"/>
      <c r="ISN23" s="11"/>
      <c r="ISO23" s="11"/>
      <c r="ISP23" s="11"/>
      <c r="ISQ23" s="11"/>
      <c r="ISR23" s="11"/>
      <c r="ISS23" s="11"/>
      <c r="IST23" s="11"/>
      <c r="ISU23" s="11"/>
      <c r="ISV23" s="11"/>
      <c r="ISW23" s="11"/>
      <c r="ISX23" s="11"/>
      <c r="ISY23" s="11"/>
      <c r="ISZ23" s="11"/>
      <c r="ITA23" s="11"/>
      <c r="ITB23" s="11"/>
      <c r="ITC23" s="11"/>
      <c r="ITD23" s="11"/>
      <c r="ITE23" s="11"/>
      <c r="ITF23" s="11"/>
      <c r="ITG23" s="11"/>
      <c r="ITH23" s="11"/>
      <c r="ITI23" s="11"/>
      <c r="ITJ23" s="11"/>
      <c r="ITK23" s="11"/>
      <c r="ITL23" s="11"/>
      <c r="ITM23" s="11"/>
      <c r="ITN23" s="11"/>
      <c r="ITO23" s="11"/>
      <c r="ITP23" s="11"/>
      <c r="ITQ23" s="11"/>
      <c r="ITR23" s="11"/>
      <c r="ITS23" s="11"/>
      <c r="ITT23" s="11"/>
      <c r="ITU23" s="11"/>
      <c r="ITV23" s="11"/>
      <c r="ITW23" s="11"/>
      <c r="ITX23" s="11"/>
      <c r="ITY23" s="11"/>
      <c r="ITZ23" s="11"/>
      <c r="IUA23" s="11"/>
      <c r="IUB23" s="11"/>
      <c r="IUC23" s="11"/>
      <c r="IUD23" s="11"/>
      <c r="IUE23" s="11"/>
      <c r="IUF23" s="11"/>
      <c r="IUG23" s="11"/>
      <c r="IUH23" s="11"/>
      <c r="IUI23" s="11"/>
      <c r="IUJ23" s="11"/>
      <c r="IUK23" s="11"/>
      <c r="IUL23" s="11"/>
      <c r="IUM23" s="11"/>
      <c r="IUN23" s="11"/>
      <c r="IUO23" s="11"/>
      <c r="IUP23" s="11"/>
      <c r="IUQ23" s="11"/>
      <c r="IUR23" s="11"/>
      <c r="IUS23" s="11"/>
      <c r="IUT23" s="11"/>
      <c r="IUU23" s="11"/>
      <c r="IUV23" s="11"/>
      <c r="IUW23" s="11"/>
      <c r="IUX23" s="11"/>
      <c r="IUY23" s="11"/>
      <c r="IUZ23" s="11"/>
      <c r="IVA23" s="11"/>
      <c r="IVB23" s="11"/>
      <c r="IVC23" s="11"/>
      <c r="IVD23" s="11"/>
      <c r="IVE23" s="11"/>
      <c r="IVF23" s="11"/>
      <c r="IVG23" s="11"/>
      <c r="IVH23" s="11"/>
      <c r="IVI23" s="11"/>
      <c r="IVJ23" s="11"/>
      <c r="IVK23" s="11"/>
      <c r="IVL23" s="11"/>
      <c r="IVM23" s="11"/>
      <c r="IVN23" s="11"/>
      <c r="IVO23" s="11"/>
      <c r="IVP23" s="11"/>
      <c r="IVQ23" s="11"/>
      <c r="IVR23" s="11"/>
      <c r="IVS23" s="11"/>
      <c r="IVT23" s="11"/>
      <c r="IVU23" s="11"/>
      <c r="IVV23" s="11"/>
      <c r="IVW23" s="11"/>
      <c r="IVX23" s="11"/>
      <c r="IVY23" s="11"/>
      <c r="IVZ23" s="11"/>
      <c r="IWA23" s="11"/>
      <c r="IWB23" s="11"/>
      <c r="IWC23" s="11"/>
      <c r="IWD23" s="11"/>
      <c r="IWE23" s="11"/>
      <c r="IWF23" s="11"/>
      <c r="IWG23" s="11"/>
      <c r="IWH23" s="11"/>
      <c r="IWI23" s="11"/>
      <c r="IWJ23" s="11"/>
      <c r="IWK23" s="11"/>
      <c r="IWL23" s="11"/>
      <c r="IWM23" s="11"/>
      <c r="IWN23" s="11"/>
      <c r="IWO23" s="11"/>
      <c r="IWP23" s="11"/>
      <c r="IWQ23" s="11"/>
      <c r="IWR23" s="11"/>
      <c r="IWS23" s="11"/>
      <c r="IWT23" s="11"/>
      <c r="IWU23" s="11"/>
      <c r="IWV23" s="11"/>
      <c r="IWW23" s="11"/>
      <c r="IWX23" s="11"/>
      <c r="IWY23" s="11"/>
      <c r="IWZ23" s="11"/>
      <c r="IXA23" s="11"/>
      <c r="IXB23" s="11"/>
      <c r="IXC23" s="11"/>
      <c r="IXD23" s="11"/>
      <c r="IXE23" s="11"/>
      <c r="IXF23" s="11"/>
      <c r="IXG23" s="11"/>
      <c r="IXH23" s="11"/>
      <c r="IXI23" s="11"/>
      <c r="IXJ23" s="11"/>
      <c r="IXK23" s="11"/>
      <c r="IXL23" s="11"/>
      <c r="IXM23" s="11"/>
      <c r="IXN23" s="11"/>
      <c r="IXO23" s="11"/>
      <c r="IXP23" s="11"/>
      <c r="IXQ23" s="11"/>
      <c r="IXR23" s="11"/>
      <c r="IXS23" s="11"/>
      <c r="IXT23" s="11"/>
      <c r="IXU23" s="11"/>
      <c r="IXV23" s="11"/>
      <c r="IXW23" s="11"/>
      <c r="IXX23" s="11"/>
      <c r="IXY23" s="11"/>
      <c r="IXZ23" s="11"/>
      <c r="IYA23" s="11"/>
      <c r="IYB23" s="11"/>
      <c r="IYC23" s="11"/>
      <c r="IYD23" s="11"/>
      <c r="IYE23" s="11"/>
      <c r="IYF23" s="11"/>
      <c r="IYG23" s="11"/>
      <c r="IYH23" s="11"/>
      <c r="IYI23" s="11"/>
      <c r="IYJ23" s="11"/>
      <c r="IYK23" s="11"/>
      <c r="IYL23" s="11"/>
      <c r="IYM23" s="11"/>
      <c r="IYN23" s="11"/>
      <c r="IYO23" s="11"/>
      <c r="IYP23" s="11"/>
      <c r="IYQ23" s="11"/>
      <c r="IYR23" s="11"/>
      <c r="IYS23" s="11"/>
      <c r="IYT23" s="11"/>
      <c r="IYU23" s="11"/>
      <c r="IYV23" s="11"/>
      <c r="IYW23" s="11"/>
      <c r="IYX23" s="11"/>
      <c r="IYY23" s="11"/>
      <c r="IYZ23" s="11"/>
      <c r="IZA23" s="11"/>
      <c r="IZB23" s="11"/>
      <c r="IZC23" s="11"/>
      <c r="IZD23" s="11"/>
      <c r="IZE23" s="11"/>
      <c r="IZF23" s="11"/>
      <c r="IZG23" s="11"/>
      <c r="IZH23" s="11"/>
      <c r="IZI23" s="11"/>
      <c r="IZJ23" s="11"/>
      <c r="IZK23" s="11"/>
      <c r="IZL23" s="11"/>
      <c r="IZM23" s="11"/>
      <c r="IZN23" s="11"/>
      <c r="IZO23" s="11"/>
      <c r="IZP23" s="11"/>
      <c r="IZQ23" s="11"/>
      <c r="IZR23" s="11"/>
      <c r="IZS23" s="11"/>
      <c r="IZT23" s="11"/>
      <c r="IZU23" s="11"/>
      <c r="IZV23" s="11"/>
      <c r="IZW23" s="11"/>
      <c r="IZX23" s="11"/>
      <c r="IZY23" s="11"/>
      <c r="IZZ23" s="11"/>
      <c r="JAA23" s="11"/>
      <c r="JAB23" s="11"/>
      <c r="JAC23" s="11"/>
      <c r="JAD23" s="11"/>
      <c r="JAE23" s="11"/>
      <c r="JAF23" s="11"/>
      <c r="JAG23" s="11"/>
      <c r="JAH23" s="11"/>
      <c r="JAI23" s="11"/>
      <c r="JAJ23" s="11"/>
      <c r="JAK23" s="11"/>
      <c r="JAL23" s="11"/>
      <c r="JAM23" s="11"/>
      <c r="JAN23" s="11"/>
      <c r="JAO23" s="11"/>
      <c r="JAP23" s="11"/>
      <c r="JAQ23" s="11"/>
      <c r="JAR23" s="11"/>
      <c r="JAS23" s="11"/>
      <c r="JAT23" s="11"/>
      <c r="JAU23" s="11"/>
      <c r="JAV23" s="11"/>
      <c r="JAW23" s="11"/>
      <c r="JAX23" s="11"/>
      <c r="JAY23" s="11"/>
      <c r="JAZ23" s="11"/>
      <c r="JBA23" s="11"/>
      <c r="JBB23" s="11"/>
      <c r="JBC23" s="11"/>
      <c r="JBD23" s="11"/>
      <c r="JBE23" s="11"/>
      <c r="JBF23" s="11"/>
      <c r="JBG23" s="11"/>
      <c r="JBH23" s="11"/>
      <c r="JBI23" s="11"/>
      <c r="JBJ23" s="11"/>
      <c r="JBK23" s="11"/>
      <c r="JBL23" s="11"/>
      <c r="JBM23" s="11"/>
      <c r="JBN23" s="11"/>
      <c r="JBO23" s="11"/>
      <c r="JBP23" s="11"/>
      <c r="JBQ23" s="11"/>
      <c r="JBR23" s="11"/>
      <c r="JBS23" s="11"/>
      <c r="JBT23" s="11"/>
      <c r="JBU23" s="11"/>
      <c r="JBV23" s="11"/>
      <c r="JBW23" s="11"/>
      <c r="JBX23" s="11"/>
      <c r="JBY23" s="11"/>
      <c r="JBZ23" s="11"/>
      <c r="JCA23" s="11"/>
      <c r="JCB23" s="11"/>
      <c r="JCC23" s="11"/>
      <c r="JCD23" s="11"/>
      <c r="JCE23" s="11"/>
      <c r="JCF23" s="11"/>
      <c r="JCG23" s="11"/>
      <c r="JCH23" s="11"/>
      <c r="JCI23" s="11"/>
      <c r="JCJ23" s="11"/>
      <c r="JCK23" s="11"/>
      <c r="JCL23" s="11"/>
      <c r="JCM23" s="11"/>
      <c r="JCN23" s="11"/>
      <c r="JCO23" s="11"/>
      <c r="JCP23" s="11"/>
      <c r="JCQ23" s="11"/>
      <c r="JCR23" s="11"/>
      <c r="JCS23" s="11"/>
      <c r="JCT23" s="11"/>
      <c r="JCU23" s="11"/>
      <c r="JCV23" s="11"/>
      <c r="JCW23" s="11"/>
      <c r="JCX23" s="11"/>
      <c r="JCY23" s="11"/>
      <c r="JCZ23" s="11"/>
      <c r="JDA23" s="11"/>
      <c r="JDB23" s="11"/>
      <c r="JDC23" s="11"/>
      <c r="JDD23" s="11"/>
      <c r="JDE23" s="11"/>
      <c r="JDF23" s="11"/>
      <c r="JDG23" s="11"/>
      <c r="JDH23" s="11"/>
      <c r="JDI23" s="11"/>
      <c r="JDJ23" s="11"/>
      <c r="JDK23" s="11"/>
      <c r="JDL23" s="11"/>
      <c r="JDM23" s="11"/>
      <c r="JDN23" s="11"/>
      <c r="JDO23" s="11"/>
      <c r="JDP23" s="11"/>
      <c r="JDQ23" s="11"/>
      <c r="JDR23" s="11"/>
      <c r="JDS23" s="11"/>
      <c r="JDT23" s="11"/>
      <c r="JDU23" s="11"/>
      <c r="JDV23" s="11"/>
      <c r="JDW23" s="11"/>
      <c r="JDX23" s="11"/>
      <c r="JDY23" s="11"/>
      <c r="JDZ23" s="11"/>
      <c r="JEA23" s="11"/>
      <c r="JEB23" s="11"/>
      <c r="JEC23" s="11"/>
      <c r="JED23" s="11"/>
      <c r="JEE23" s="11"/>
      <c r="JEF23" s="11"/>
      <c r="JEG23" s="11"/>
      <c r="JEH23" s="11"/>
      <c r="JEI23" s="11"/>
      <c r="JEJ23" s="11"/>
      <c r="JEK23" s="11"/>
      <c r="JEL23" s="11"/>
      <c r="JEM23" s="11"/>
      <c r="JEN23" s="11"/>
      <c r="JEO23" s="11"/>
      <c r="JEP23" s="11"/>
      <c r="JEQ23" s="11"/>
      <c r="JER23" s="11"/>
      <c r="JES23" s="11"/>
      <c r="JET23" s="11"/>
      <c r="JEU23" s="11"/>
      <c r="JEV23" s="11"/>
      <c r="JEW23" s="11"/>
      <c r="JEX23" s="11"/>
      <c r="JEY23" s="11"/>
      <c r="JEZ23" s="11"/>
      <c r="JFA23" s="11"/>
      <c r="JFB23" s="11"/>
      <c r="JFC23" s="11"/>
      <c r="JFD23" s="11"/>
      <c r="JFE23" s="11"/>
      <c r="JFF23" s="11"/>
      <c r="JFG23" s="11"/>
      <c r="JFH23" s="11"/>
      <c r="JFI23" s="11"/>
      <c r="JFJ23" s="11"/>
      <c r="JFK23" s="11"/>
      <c r="JFL23" s="11"/>
      <c r="JFM23" s="11"/>
      <c r="JFN23" s="11"/>
      <c r="JFO23" s="11"/>
      <c r="JFP23" s="11"/>
      <c r="JFQ23" s="11"/>
      <c r="JFR23" s="11"/>
      <c r="JFS23" s="11"/>
      <c r="JFT23" s="11"/>
      <c r="JFU23" s="11"/>
      <c r="JFV23" s="11"/>
      <c r="JFW23" s="11"/>
      <c r="JFX23" s="11"/>
      <c r="JFY23" s="11"/>
      <c r="JFZ23" s="11"/>
      <c r="JGA23" s="11"/>
      <c r="JGB23" s="11"/>
      <c r="JGC23" s="11"/>
      <c r="JGD23" s="11"/>
      <c r="JGE23" s="11"/>
      <c r="JGF23" s="11"/>
      <c r="JGG23" s="11"/>
      <c r="JGH23" s="11"/>
      <c r="JGI23" s="11"/>
      <c r="JGJ23" s="11"/>
      <c r="JGK23" s="11"/>
      <c r="JGL23" s="11"/>
      <c r="JGM23" s="11"/>
      <c r="JGN23" s="11"/>
      <c r="JGO23" s="11"/>
      <c r="JGP23" s="11"/>
      <c r="JGQ23" s="11"/>
      <c r="JGR23" s="11"/>
      <c r="JGS23" s="11"/>
      <c r="JGT23" s="11"/>
      <c r="JGU23" s="11"/>
      <c r="JGV23" s="11"/>
      <c r="JGW23" s="11"/>
      <c r="JGX23" s="11"/>
      <c r="JGY23" s="11"/>
      <c r="JGZ23" s="11"/>
      <c r="JHA23" s="11"/>
      <c r="JHB23" s="11"/>
      <c r="JHC23" s="11"/>
      <c r="JHD23" s="11"/>
      <c r="JHE23" s="11"/>
      <c r="JHF23" s="11"/>
      <c r="JHG23" s="11"/>
      <c r="JHH23" s="11"/>
      <c r="JHI23" s="11"/>
      <c r="JHJ23" s="11"/>
      <c r="JHK23" s="11"/>
      <c r="JHL23" s="11"/>
      <c r="JHM23" s="11"/>
      <c r="JHN23" s="11"/>
      <c r="JHO23" s="11"/>
      <c r="JHP23" s="11"/>
      <c r="JHQ23" s="11"/>
      <c r="JHR23" s="11"/>
      <c r="JHS23" s="11"/>
      <c r="JHT23" s="11"/>
      <c r="JHU23" s="11"/>
      <c r="JHV23" s="11"/>
      <c r="JHW23" s="11"/>
      <c r="JHX23" s="11"/>
      <c r="JHY23" s="11"/>
      <c r="JHZ23" s="11"/>
      <c r="JIA23" s="11"/>
      <c r="JIB23" s="11"/>
      <c r="JIC23" s="11"/>
      <c r="JID23" s="11"/>
      <c r="JIE23" s="11"/>
      <c r="JIF23" s="11"/>
      <c r="JIG23" s="11"/>
      <c r="JIH23" s="11"/>
      <c r="JII23" s="11"/>
      <c r="JIJ23" s="11"/>
      <c r="JIK23" s="11"/>
      <c r="JIL23" s="11"/>
      <c r="JIM23" s="11"/>
      <c r="JIN23" s="11"/>
      <c r="JIO23" s="11"/>
      <c r="JIP23" s="11"/>
      <c r="JIQ23" s="11"/>
      <c r="JIR23" s="11"/>
      <c r="JIS23" s="11"/>
      <c r="JIT23" s="11"/>
      <c r="JIU23" s="11"/>
      <c r="JIV23" s="11"/>
      <c r="JIW23" s="11"/>
      <c r="JIX23" s="11"/>
      <c r="JIY23" s="11"/>
      <c r="JIZ23" s="11"/>
      <c r="JJA23" s="11"/>
      <c r="JJB23" s="11"/>
      <c r="JJC23" s="11"/>
      <c r="JJD23" s="11"/>
      <c r="JJE23" s="11"/>
      <c r="JJF23" s="11"/>
      <c r="JJG23" s="11"/>
      <c r="JJH23" s="11"/>
      <c r="JJI23" s="11"/>
      <c r="JJJ23" s="11"/>
      <c r="JJK23" s="11"/>
      <c r="JJL23" s="11"/>
      <c r="JJM23" s="11"/>
      <c r="JJN23" s="11"/>
      <c r="JJO23" s="11"/>
      <c r="JJP23" s="11"/>
      <c r="JJQ23" s="11"/>
      <c r="JJR23" s="11"/>
      <c r="JJS23" s="11"/>
      <c r="JJT23" s="11"/>
      <c r="JJU23" s="11"/>
      <c r="JJV23" s="11"/>
      <c r="JJW23" s="11"/>
      <c r="JJX23" s="11"/>
      <c r="JJY23" s="11"/>
      <c r="JJZ23" s="11"/>
      <c r="JKA23" s="11"/>
      <c r="JKB23" s="11"/>
      <c r="JKC23" s="11"/>
      <c r="JKD23" s="11"/>
      <c r="JKE23" s="11"/>
      <c r="JKF23" s="11"/>
      <c r="JKG23" s="11"/>
      <c r="JKH23" s="11"/>
      <c r="JKI23" s="11"/>
      <c r="JKJ23" s="11"/>
      <c r="JKK23" s="11"/>
      <c r="JKL23" s="11"/>
      <c r="JKM23" s="11"/>
      <c r="JKN23" s="11"/>
      <c r="JKO23" s="11"/>
      <c r="JKP23" s="11"/>
      <c r="JKQ23" s="11"/>
      <c r="JKR23" s="11"/>
      <c r="JKS23" s="11"/>
      <c r="JKT23" s="11"/>
      <c r="JKU23" s="11"/>
      <c r="JKV23" s="11"/>
      <c r="JKW23" s="11"/>
      <c r="JKX23" s="11"/>
      <c r="JKY23" s="11"/>
      <c r="JKZ23" s="11"/>
      <c r="JLA23" s="11"/>
      <c r="JLB23" s="11"/>
      <c r="JLC23" s="11"/>
      <c r="JLD23" s="11"/>
      <c r="JLE23" s="11"/>
      <c r="JLF23" s="11"/>
      <c r="JLG23" s="11"/>
      <c r="JLH23" s="11"/>
      <c r="JLI23" s="11"/>
      <c r="JLJ23" s="11"/>
      <c r="JLK23" s="11"/>
      <c r="JLL23" s="11"/>
      <c r="JLM23" s="11"/>
      <c r="JLN23" s="11"/>
      <c r="JLO23" s="11"/>
      <c r="JLP23" s="11"/>
      <c r="JLQ23" s="11"/>
      <c r="JLR23" s="11"/>
      <c r="JLS23" s="11"/>
      <c r="JLT23" s="11"/>
      <c r="JLU23" s="11"/>
      <c r="JLV23" s="11"/>
      <c r="JLW23" s="11"/>
      <c r="JLX23" s="11"/>
      <c r="JLY23" s="11"/>
      <c r="JLZ23" s="11"/>
      <c r="JMA23" s="11"/>
      <c r="JMB23" s="11"/>
      <c r="JMC23" s="11"/>
      <c r="JMD23" s="11"/>
      <c r="JME23" s="11"/>
      <c r="JMF23" s="11"/>
      <c r="JMG23" s="11"/>
      <c r="JMH23" s="11"/>
      <c r="JMI23" s="11"/>
      <c r="JMJ23" s="11"/>
      <c r="JMK23" s="11"/>
      <c r="JML23" s="11"/>
      <c r="JMM23" s="11"/>
      <c r="JMN23" s="11"/>
      <c r="JMO23" s="11"/>
      <c r="JMP23" s="11"/>
      <c r="JMQ23" s="11"/>
      <c r="JMR23" s="11"/>
      <c r="JMS23" s="11"/>
      <c r="JMT23" s="11"/>
      <c r="JMU23" s="11"/>
      <c r="JMV23" s="11"/>
      <c r="JMW23" s="11"/>
      <c r="JMX23" s="11"/>
      <c r="JMY23" s="11"/>
      <c r="JMZ23" s="11"/>
      <c r="JNA23" s="11"/>
      <c r="JNB23" s="11"/>
      <c r="JNC23" s="11"/>
      <c r="JND23" s="11"/>
      <c r="JNE23" s="11"/>
      <c r="JNF23" s="11"/>
      <c r="JNG23" s="11"/>
      <c r="JNH23" s="11"/>
      <c r="JNI23" s="11"/>
      <c r="JNJ23" s="11"/>
      <c r="JNK23" s="11"/>
      <c r="JNL23" s="11"/>
      <c r="JNM23" s="11"/>
      <c r="JNN23" s="11"/>
      <c r="JNO23" s="11"/>
      <c r="JNP23" s="11"/>
      <c r="JNQ23" s="11"/>
      <c r="JNR23" s="11"/>
      <c r="JNS23" s="11"/>
      <c r="JNT23" s="11"/>
      <c r="JNU23" s="11"/>
      <c r="JNV23" s="11"/>
      <c r="JNW23" s="11"/>
      <c r="JNX23" s="11"/>
      <c r="JNY23" s="11"/>
      <c r="JNZ23" s="11"/>
      <c r="JOA23" s="11"/>
      <c r="JOB23" s="11"/>
      <c r="JOC23" s="11"/>
      <c r="JOD23" s="11"/>
      <c r="JOE23" s="11"/>
      <c r="JOF23" s="11"/>
      <c r="JOG23" s="11"/>
      <c r="JOH23" s="11"/>
      <c r="JOI23" s="11"/>
      <c r="JOJ23" s="11"/>
      <c r="JOK23" s="11"/>
      <c r="JOL23" s="11"/>
      <c r="JOM23" s="11"/>
      <c r="JON23" s="11"/>
      <c r="JOO23" s="11"/>
      <c r="JOP23" s="11"/>
      <c r="JOQ23" s="11"/>
      <c r="JOR23" s="11"/>
      <c r="JOS23" s="11"/>
      <c r="JOT23" s="11"/>
      <c r="JOU23" s="11"/>
      <c r="JOV23" s="11"/>
      <c r="JOW23" s="11"/>
      <c r="JOX23" s="11"/>
      <c r="JOY23" s="11"/>
      <c r="JOZ23" s="11"/>
      <c r="JPA23" s="11"/>
      <c r="JPB23" s="11"/>
      <c r="JPC23" s="11"/>
      <c r="JPD23" s="11"/>
      <c r="JPE23" s="11"/>
      <c r="JPF23" s="11"/>
      <c r="JPG23" s="11"/>
      <c r="JPH23" s="11"/>
      <c r="JPI23" s="11"/>
      <c r="JPJ23" s="11"/>
      <c r="JPK23" s="11"/>
      <c r="JPL23" s="11"/>
      <c r="JPM23" s="11"/>
      <c r="JPN23" s="11"/>
      <c r="JPO23" s="11"/>
      <c r="JPP23" s="11"/>
      <c r="JPQ23" s="11"/>
      <c r="JPR23" s="11"/>
      <c r="JPS23" s="11"/>
      <c r="JPT23" s="11"/>
      <c r="JPU23" s="11"/>
      <c r="JPV23" s="11"/>
      <c r="JPW23" s="11"/>
      <c r="JPX23" s="11"/>
      <c r="JPY23" s="11"/>
      <c r="JPZ23" s="11"/>
      <c r="JQA23" s="11"/>
      <c r="JQB23" s="11"/>
      <c r="JQC23" s="11"/>
      <c r="JQD23" s="11"/>
      <c r="JQE23" s="11"/>
      <c r="JQF23" s="11"/>
      <c r="JQG23" s="11"/>
      <c r="JQH23" s="11"/>
      <c r="JQI23" s="11"/>
      <c r="JQJ23" s="11"/>
      <c r="JQK23" s="11"/>
      <c r="JQL23" s="11"/>
      <c r="JQM23" s="11"/>
      <c r="JQN23" s="11"/>
      <c r="JQO23" s="11"/>
      <c r="JQP23" s="11"/>
      <c r="JQQ23" s="11"/>
      <c r="JQR23" s="11"/>
      <c r="JQS23" s="11"/>
      <c r="JQT23" s="11"/>
      <c r="JQU23" s="11"/>
      <c r="JQV23" s="11"/>
      <c r="JQW23" s="11"/>
      <c r="JQX23" s="11"/>
      <c r="JQY23" s="11"/>
      <c r="JQZ23" s="11"/>
      <c r="JRA23" s="11"/>
      <c r="JRB23" s="11"/>
      <c r="JRC23" s="11"/>
      <c r="JRD23" s="11"/>
      <c r="JRE23" s="11"/>
      <c r="JRF23" s="11"/>
      <c r="JRG23" s="11"/>
      <c r="JRH23" s="11"/>
      <c r="JRI23" s="11"/>
      <c r="JRJ23" s="11"/>
      <c r="JRK23" s="11"/>
      <c r="JRL23" s="11"/>
      <c r="JRM23" s="11"/>
      <c r="JRN23" s="11"/>
      <c r="JRO23" s="11"/>
      <c r="JRP23" s="11"/>
      <c r="JRQ23" s="11"/>
      <c r="JRR23" s="11"/>
      <c r="JRS23" s="11"/>
      <c r="JRT23" s="11"/>
      <c r="JRU23" s="11"/>
      <c r="JRV23" s="11"/>
      <c r="JRW23" s="11"/>
      <c r="JRX23" s="11"/>
      <c r="JRY23" s="11"/>
      <c r="JRZ23" s="11"/>
      <c r="JSA23" s="11"/>
      <c r="JSB23" s="11"/>
      <c r="JSC23" s="11"/>
      <c r="JSD23" s="11"/>
      <c r="JSE23" s="11"/>
      <c r="JSF23" s="11"/>
      <c r="JSG23" s="11"/>
      <c r="JSH23" s="11"/>
      <c r="JSI23" s="11"/>
      <c r="JSJ23" s="11"/>
      <c r="JSK23" s="11"/>
      <c r="JSL23" s="11"/>
      <c r="JSM23" s="11"/>
      <c r="JSN23" s="11"/>
      <c r="JSO23" s="11"/>
      <c r="JSP23" s="11"/>
      <c r="JSQ23" s="11"/>
      <c r="JSR23" s="11"/>
      <c r="JSS23" s="11"/>
      <c r="JST23" s="11"/>
      <c r="JSU23" s="11"/>
      <c r="JSV23" s="11"/>
      <c r="JSW23" s="11"/>
      <c r="JSX23" s="11"/>
      <c r="JSY23" s="11"/>
      <c r="JSZ23" s="11"/>
      <c r="JTA23" s="11"/>
      <c r="JTB23" s="11"/>
      <c r="JTC23" s="11"/>
      <c r="JTD23" s="11"/>
      <c r="JTE23" s="11"/>
      <c r="JTF23" s="11"/>
      <c r="JTG23" s="11"/>
      <c r="JTH23" s="11"/>
      <c r="JTI23" s="11"/>
      <c r="JTJ23" s="11"/>
      <c r="JTK23" s="11"/>
      <c r="JTL23" s="11"/>
      <c r="JTM23" s="11"/>
      <c r="JTN23" s="11"/>
      <c r="JTO23" s="11"/>
      <c r="JTP23" s="11"/>
      <c r="JTQ23" s="11"/>
      <c r="JTR23" s="11"/>
      <c r="JTS23" s="11"/>
      <c r="JTT23" s="11"/>
      <c r="JTU23" s="11"/>
      <c r="JTV23" s="11"/>
      <c r="JTW23" s="11"/>
      <c r="JTX23" s="11"/>
      <c r="JTY23" s="11"/>
      <c r="JTZ23" s="11"/>
      <c r="JUA23" s="11"/>
      <c r="JUB23" s="11"/>
      <c r="JUC23" s="11"/>
      <c r="JUD23" s="11"/>
      <c r="JUE23" s="11"/>
      <c r="JUF23" s="11"/>
      <c r="JUG23" s="11"/>
      <c r="JUH23" s="11"/>
      <c r="JUI23" s="11"/>
      <c r="JUJ23" s="11"/>
      <c r="JUK23" s="11"/>
      <c r="JUL23" s="11"/>
      <c r="JUM23" s="11"/>
      <c r="JUN23" s="11"/>
      <c r="JUO23" s="11"/>
      <c r="JUP23" s="11"/>
      <c r="JUQ23" s="11"/>
      <c r="JUR23" s="11"/>
      <c r="JUS23" s="11"/>
      <c r="JUT23" s="11"/>
      <c r="JUU23" s="11"/>
      <c r="JUV23" s="11"/>
      <c r="JUW23" s="11"/>
      <c r="JUX23" s="11"/>
      <c r="JUY23" s="11"/>
      <c r="JUZ23" s="11"/>
      <c r="JVA23" s="11"/>
      <c r="JVB23" s="11"/>
      <c r="JVC23" s="11"/>
      <c r="JVD23" s="11"/>
      <c r="JVE23" s="11"/>
      <c r="JVF23" s="11"/>
      <c r="JVG23" s="11"/>
      <c r="JVH23" s="11"/>
      <c r="JVI23" s="11"/>
      <c r="JVJ23" s="11"/>
      <c r="JVK23" s="11"/>
      <c r="JVL23" s="11"/>
      <c r="JVM23" s="11"/>
      <c r="JVN23" s="11"/>
      <c r="JVO23" s="11"/>
      <c r="JVP23" s="11"/>
      <c r="JVQ23" s="11"/>
      <c r="JVR23" s="11"/>
      <c r="JVS23" s="11"/>
      <c r="JVT23" s="11"/>
      <c r="JVU23" s="11"/>
      <c r="JVV23" s="11"/>
      <c r="JVW23" s="11"/>
      <c r="JVX23" s="11"/>
      <c r="JVY23" s="11"/>
      <c r="JVZ23" s="11"/>
      <c r="JWA23" s="11"/>
      <c r="JWB23" s="11"/>
      <c r="JWC23" s="11"/>
      <c r="JWD23" s="11"/>
      <c r="JWE23" s="11"/>
      <c r="JWF23" s="11"/>
      <c r="JWG23" s="11"/>
      <c r="JWH23" s="11"/>
      <c r="JWI23" s="11"/>
      <c r="JWJ23" s="11"/>
      <c r="JWK23" s="11"/>
      <c r="JWL23" s="11"/>
      <c r="JWM23" s="11"/>
      <c r="JWN23" s="11"/>
      <c r="JWO23" s="11"/>
      <c r="JWP23" s="11"/>
      <c r="JWQ23" s="11"/>
      <c r="JWR23" s="11"/>
      <c r="JWS23" s="11"/>
      <c r="JWT23" s="11"/>
      <c r="JWU23" s="11"/>
      <c r="JWV23" s="11"/>
      <c r="JWW23" s="11"/>
      <c r="JWX23" s="11"/>
      <c r="JWY23" s="11"/>
      <c r="JWZ23" s="11"/>
      <c r="JXA23" s="11"/>
      <c r="JXB23" s="11"/>
      <c r="JXC23" s="11"/>
      <c r="JXD23" s="11"/>
      <c r="JXE23" s="11"/>
      <c r="JXF23" s="11"/>
      <c r="JXG23" s="11"/>
      <c r="JXH23" s="11"/>
      <c r="JXI23" s="11"/>
      <c r="JXJ23" s="11"/>
      <c r="JXK23" s="11"/>
      <c r="JXL23" s="11"/>
      <c r="JXM23" s="11"/>
      <c r="JXN23" s="11"/>
      <c r="JXO23" s="11"/>
      <c r="JXP23" s="11"/>
      <c r="JXQ23" s="11"/>
      <c r="JXR23" s="11"/>
      <c r="JXS23" s="11"/>
      <c r="JXT23" s="11"/>
      <c r="JXU23" s="11"/>
      <c r="JXV23" s="11"/>
      <c r="JXW23" s="11"/>
      <c r="JXX23" s="11"/>
      <c r="JXY23" s="11"/>
      <c r="JXZ23" s="11"/>
      <c r="JYA23" s="11"/>
      <c r="JYB23" s="11"/>
      <c r="JYC23" s="11"/>
      <c r="JYD23" s="11"/>
      <c r="JYE23" s="11"/>
      <c r="JYF23" s="11"/>
      <c r="JYG23" s="11"/>
      <c r="JYH23" s="11"/>
      <c r="JYI23" s="11"/>
      <c r="JYJ23" s="11"/>
      <c r="JYK23" s="11"/>
      <c r="JYL23" s="11"/>
      <c r="JYM23" s="11"/>
      <c r="JYN23" s="11"/>
      <c r="JYO23" s="11"/>
      <c r="JYP23" s="11"/>
      <c r="JYQ23" s="11"/>
      <c r="JYR23" s="11"/>
      <c r="JYS23" s="11"/>
      <c r="JYT23" s="11"/>
      <c r="JYU23" s="11"/>
      <c r="JYV23" s="11"/>
      <c r="JYW23" s="11"/>
      <c r="JYX23" s="11"/>
      <c r="JYY23" s="11"/>
      <c r="JYZ23" s="11"/>
      <c r="JZA23" s="11"/>
      <c r="JZB23" s="11"/>
      <c r="JZC23" s="11"/>
      <c r="JZD23" s="11"/>
      <c r="JZE23" s="11"/>
      <c r="JZF23" s="11"/>
      <c r="JZG23" s="11"/>
      <c r="JZH23" s="11"/>
      <c r="JZI23" s="11"/>
      <c r="JZJ23" s="11"/>
      <c r="JZK23" s="11"/>
      <c r="JZL23" s="11"/>
      <c r="JZM23" s="11"/>
      <c r="JZN23" s="11"/>
      <c r="JZO23" s="11"/>
      <c r="JZP23" s="11"/>
      <c r="JZQ23" s="11"/>
      <c r="JZR23" s="11"/>
      <c r="JZS23" s="11"/>
      <c r="JZT23" s="11"/>
      <c r="JZU23" s="11"/>
      <c r="JZV23" s="11"/>
      <c r="JZW23" s="11"/>
      <c r="JZX23" s="11"/>
      <c r="JZY23" s="11"/>
      <c r="JZZ23" s="11"/>
      <c r="KAA23" s="11"/>
      <c r="KAB23" s="11"/>
      <c r="KAC23" s="11"/>
      <c r="KAD23" s="11"/>
      <c r="KAE23" s="11"/>
      <c r="KAF23" s="11"/>
      <c r="KAG23" s="11"/>
      <c r="KAH23" s="11"/>
      <c r="KAI23" s="11"/>
      <c r="KAJ23" s="11"/>
      <c r="KAK23" s="11"/>
      <c r="KAL23" s="11"/>
      <c r="KAM23" s="11"/>
      <c r="KAN23" s="11"/>
      <c r="KAO23" s="11"/>
      <c r="KAP23" s="11"/>
      <c r="KAQ23" s="11"/>
      <c r="KAR23" s="11"/>
      <c r="KAS23" s="11"/>
      <c r="KAT23" s="11"/>
      <c r="KAU23" s="11"/>
      <c r="KAV23" s="11"/>
      <c r="KAW23" s="11"/>
      <c r="KAX23" s="11"/>
      <c r="KAY23" s="11"/>
      <c r="KAZ23" s="11"/>
      <c r="KBA23" s="11"/>
      <c r="KBB23" s="11"/>
      <c r="KBC23" s="11"/>
      <c r="KBD23" s="11"/>
      <c r="KBE23" s="11"/>
      <c r="KBF23" s="11"/>
      <c r="KBG23" s="11"/>
      <c r="KBH23" s="11"/>
      <c r="KBI23" s="11"/>
      <c r="KBJ23" s="11"/>
      <c r="KBK23" s="11"/>
      <c r="KBL23" s="11"/>
      <c r="KBM23" s="11"/>
      <c r="KBN23" s="11"/>
      <c r="KBO23" s="11"/>
      <c r="KBP23" s="11"/>
      <c r="KBQ23" s="11"/>
      <c r="KBR23" s="11"/>
      <c r="KBS23" s="11"/>
      <c r="KBT23" s="11"/>
      <c r="KBU23" s="11"/>
      <c r="KBV23" s="11"/>
      <c r="KBW23" s="11"/>
      <c r="KBX23" s="11"/>
      <c r="KBY23" s="11"/>
      <c r="KBZ23" s="11"/>
      <c r="KCA23" s="11"/>
      <c r="KCB23" s="11"/>
      <c r="KCC23" s="11"/>
      <c r="KCD23" s="11"/>
      <c r="KCE23" s="11"/>
      <c r="KCF23" s="11"/>
      <c r="KCG23" s="11"/>
      <c r="KCH23" s="11"/>
      <c r="KCI23" s="11"/>
      <c r="KCJ23" s="11"/>
      <c r="KCK23" s="11"/>
      <c r="KCL23" s="11"/>
      <c r="KCM23" s="11"/>
      <c r="KCN23" s="11"/>
      <c r="KCO23" s="11"/>
      <c r="KCP23" s="11"/>
      <c r="KCQ23" s="11"/>
      <c r="KCR23" s="11"/>
      <c r="KCS23" s="11"/>
      <c r="KCT23" s="11"/>
      <c r="KCU23" s="11"/>
      <c r="KCV23" s="11"/>
      <c r="KCW23" s="11"/>
      <c r="KCX23" s="11"/>
      <c r="KCY23" s="11"/>
      <c r="KCZ23" s="11"/>
      <c r="KDA23" s="11"/>
      <c r="KDB23" s="11"/>
      <c r="KDC23" s="11"/>
      <c r="KDD23" s="11"/>
      <c r="KDE23" s="11"/>
      <c r="KDF23" s="11"/>
      <c r="KDG23" s="11"/>
      <c r="KDH23" s="11"/>
      <c r="KDI23" s="11"/>
      <c r="KDJ23" s="11"/>
      <c r="KDK23" s="11"/>
      <c r="KDL23" s="11"/>
      <c r="KDM23" s="11"/>
      <c r="KDN23" s="11"/>
      <c r="KDO23" s="11"/>
      <c r="KDP23" s="11"/>
      <c r="KDQ23" s="11"/>
      <c r="KDR23" s="11"/>
      <c r="KDS23" s="11"/>
      <c r="KDT23" s="11"/>
      <c r="KDU23" s="11"/>
      <c r="KDV23" s="11"/>
      <c r="KDW23" s="11"/>
      <c r="KDX23" s="11"/>
      <c r="KDY23" s="11"/>
      <c r="KDZ23" s="11"/>
      <c r="KEA23" s="11"/>
      <c r="KEB23" s="11"/>
      <c r="KEC23" s="11"/>
      <c r="KED23" s="11"/>
      <c r="KEE23" s="11"/>
      <c r="KEF23" s="11"/>
      <c r="KEG23" s="11"/>
      <c r="KEH23" s="11"/>
      <c r="KEI23" s="11"/>
      <c r="KEJ23" s="11"/>
      <c r="KEK23" s="11"/>
      <c r="KEL23" s="11"/>
      <c r="KEM23" s="11"/>
      <c r="KEN23" s="11"/>
      <c r="KEO23" s="11"/>
      <c r="KEP23" s="11"/>
      <c r="KEQ23" s="11"/>
      <c r="KER23" s="11"/>
      <c r="KES23" s="11"/>
      <c r="KET23" s="11"/>
      <c r="KEU23" s="11"/>
      <c r="KEV23" s="11"/>
      <c r="KEW23" s="11"/>
      <c r="KEX23" s="11"/>
      <c r="KEY23" s="11"/>
      <c r="KEZ23" s="11"/>
      <c r="KFA23" s="11"/>
      <c r="KFB23" s="11"/>
      <c r="KFC23" s="11"/>
      <c r="KFD23" s="11"/>
      <c r="KFE23" s="11"/>
      <c r="KFF23" s="11"/>
      <c r="KFG23" s="11"/>
      <c r="KFH23" s="11"/>
      <c r="KFI23" s="11"/>
      <c r="KFJ23" s="11"/>
      <c r="KFK23" s="11"/>
      <c r="KFL23" s="11"/>
      <c r="KFM23" s="11"/>
      <c r="KFN23" s="11"/>
      <c r="KFO23" s="11"/>
      <c r="KFP23" s="11"/>
      <c r="KFQ23" s="11"/>
      <c r="KFR23" s="11"/>
      <c r="KFS23" s="11"/>
      <c r="KFT23" s="11"/>
      <c r="KFU23" s="11"/>
      <c r="KFV23" s="11"/>
      <c r="KFW23" s="11"/>
      <c r="KFX23" s="11"/>
      <c r="KFY23" s="11"/>
      <c r="KFZ23" s="11"/>
      <c r="KGA23" s="11"/>
      <c r="KGB23" s="11"/>
      <c r="KGC23" s="11"/>
      <c r="KGD23" s="11"/>
      <c r="KGE23" s="11"/>
      <c r="KGF23" s="11"/>
      <c r="KGG23" s="11"/>
      <c r="KGH23" s="11"/>
      <c r="KGI23" s="11"/>
      <c r="KGJ23" s="11"/>
      <c r="KGK23" s="11"/>
      <c r="KGL23" s="11"/>
      <c r="KGM23" s="11"/>
      <c r="KGN23" s="11"/>
      <c r="KGO23" s="11"/>
      <c r="KGP23" s="11"/>
      <c r="KGQ23" s="11"/>
      <c r="KGR23" s="11"/>
      <c r="KGS23" s="11"/>
      <c r="KGT23" s="11"/>
      <c r="KGU23" s="11"/>
      <c r="KGV23" s="11"/>
      <c r="KGW23" s="11"/>
      <c r="KGX23" s="11"/>
      <c r="KGY23" s="11"/>
      <c r="KGZ23" s="11"/>
      <c r="KHA23" s="11"/>
      <c r="KHB23" s="11"/>
      <c r="KHC23" s="11"/>
      <c r="KHD23" s="11"/>
      <c r="KHE23" s="11"/>
      <c r="KHF23" s="11"/>
      <c r="KHG23" s="11"/>
      <c r="KHH23" s="11"/>
      <c r="KHI23" s="11"/>
      <c r="KHJ23" s="11"/>
      <c r="KHK23" s="11"/>
      <c r="KHL23" s="11"/>
      <c r="KHM23" s="11"/>
      <c r="KHN23" s="11"/>
      <c r="KHO23" s="11"/>
      <c r="KHP23" s="11"/>
      <c r="KHQ23" s="11"/>
      <c r="KHR23" s="11"/>
      <c r="KHS23" s="11"/>
      <c r="KHT23" s="11"/>
      <c r="KHU23" s="11"/>
      <c r="KHV23" s="11"/>
      <c r="KHW23" s="11"/>
      <c r="KHX23" s="11"/>
      <c r="KHY23" s="11"/>
      <c r="KHZ23" s="11"/>
      <c r="KIA23" s="11"/>
      <c r="KIB23" s="11"/>
      <c r="KIC23" s="11"/>
      <c r="KID23" s="11"/>
      <c r="KIE23" s="11"/>
      <c r="KIF23" s="11"/>
      <c r="KIG23" s="11"/>
      <c r="KIH23" s="11"/>
      <c r="KII23" s="11"/>
      <c r="KIJ23" s="11"/>
      <c r="KIK23" s="11"/>
      <c r="KIL23" s="11"/>
      <c r="KIM23" s="11"/>
      <c r="KIN23" s="11"/>
      <c r="KIO23" s="11"/>
      <c r="KIP23" s="11"/>
      <c r="KIQ23" s="11"/>
      <c r="KIR23" s="11"/>
      <c r="KIS23" s="11"/>
      <c r="KIT23" s="11"/>
      <c r="KIU23" s="11"/>
      <c r="KIV23" s="11"/>
      <c r="KIW23" s="11"/>
      <c r="KIX23" s="11"/>
      <c r="KIY23" s="11"/>
      <c r="KIZ23" s="11"/>
      <c r="KJA23" s="11"/>
      <c r="KJB23" s="11"/>
      <c r="KJC23" s="11"/>
      <c r="KJD23" s="11"/>
      <c r="KJE23" s="11"/>
      <c r="KJF23" s="11"/>
      <c r="KJG23" s="11"/>
      <c r="KJH23" s="11"/>
      <c r="KJI23" s="11"/>
      <c r="KJJ23" s="11"/>
      <c r="KJK23" s="11"/>
      <c r="KJL23" s="11"/>
      <c r="KJM23" s="11"/>
      <c r="KJN23" s="11"/>
      <c r="KJO23" s="11"/>
      <c r="KJP23" s="11"/>
      <c r="KJQ23" s="11"/>
      <c r="KJR23" s="11"/>
      <c r="KJS23" s="11"/>
      <c r="KJT23" s="11"/>
      <c r="KJU23" s="11"/>
      <c r="KJV23" s="11"/>
      <c r="KJW23" s="11"/>
      <c r="KJX23" s="11"/>
      <c r="KJY23" s="11"/>
      <c r="KJZ23" s="11"/>
      <c r="KKA23" s="11"/>
      <c r="KKB23" s="11"/>
      <c r="KKC23" s="11"/>
      <c r="KKD23" s="11"/>
      <c r="KKE23" s="11"/>
      <c r="KKF23" s="11"/>
      <c r="KKG23" s="11"/>
      <c r="KKH23" s="11"/>
      <c r="KKI23" s="11"/>
      <c r="KKJ23" s="11"/>
      <c r="KKK23" s="11"/>
      <c r="KKL23" s="11"/>
      <c r="KKM23" s="11"/>
      <c r="KKN23" s="11"/>
      <c r="KKO23" s="11"/>
      <c r="KKP23" s="11"/>
      <c r="KKQ23" s="11"/>
      <c r="KKR23" s="11"/>
      <c r="KKS23" s="11"/>
      <c r="KKT23" s="11"/>
      <c r="KKU23" s="11"/>
      <c r="KKV23" s="11"/>
      <c r="KKW23" s="11"/>
      <c r="KKX23" s="11"/>
      <c r="KKY23" s="11"/>
      <c r="KKZ23" s="11"/>
      <c r="KLA23" s="11"/>
      <c r="KLB23" s="11"/>
      <c r="KLC23" s="11"/>
      <c r="KLD23" s="11"/>
      <c r="KLE23" s="11"/>
      <c r="KLF23" s="11"/>
      <c r="KLG23" s="11"/>
      <c r="KLH23" s="11"/>
      <c r="KLI23" s="11"/>
      <c r="KLJ23" s="11"/>
      <c r="KLK23" s="11"/>
      <c r="KLL23" s="11"/>
      <c r="KLM23" s="11"/>
      <c r="KLN23" s="11"/>
      <c r="KLO23" s="11"/>
      <c r="KLP23" s="11"/>
      <c r="KLQ23" s="11"/>
      <c r="KLR23" s="11"/>
      <c r="KLS23" s="11"/>
      <c r="KLT23" s="11"/>
      <c r="KLU23" s="11"/>
      <c r="KLV23" s="11"/>
      <c r="KLW23" s="11"/>
      <c r="KLX23" s="11"/>
      <c r="KLY23" s="11"/>
      <c r="KLZ23" s="11"/>
      <c r="KMA23" s="11"/>
      <c r="KMB23" s="11"/>
      <c r="KMC23" s="11"/>
      <c r="KMD23" s="11"/>
      <c r="KME23" s="11"/>
      <c r="KMF23" s="11"/>
      <c r="KMG23" s="11"/>
      <c r="KMH23" s="11"/>
      <c r="KMI23" s="11"/>
      <c r="KMJ23" s="11"/>
      <c r="KMK23" s="11"/>
      <c r="KML23" s="11"/>
      <c r="KMM23" s="11"/>
      <c r="KMN23" s="11"/>
      <c r="KMO23" s="11"/>
      <c r="KMP23" s="11"/>
      <c r="KMQ23" s="11"/>
      <c r="KMR23" s="11"/>
      <c r="KMS23" s="11"/>
      <c r="KMT23" s="11"/>
      <c r="KMU23" s="11"/>
      <c r="KMV23" s="11"/>
      <c r="KMW23" s="11"/>
      <c r="KMX23" s="11"/>
      <c r="KMY23" s="11"/>
      <c r="KMZ23" s="11"/>
      <c r="KNA23" s="11"/>
      <c r="KNB23" s="11"/>
      <c r="KNC23" s="11"/>
      <c r="KND23" s="11"/>
      <c r="KNE23" s="11"/>
      <c r="KNF23" s="11"/>
      <c r="KNG23" s="11"/>
      <c r="KNH23" s="11"/>
      <c r="KNI23" s="11"/>
      <c r="KNJ23" s="11"/>
      <c r="KNK23" s="11"/>
      <c r="KNL23" s="11"/>
      <c r="KNM23" s="11"/>
      <c r="KNN23" s="11"/>
      <c r="KNO23" s="11"/>
      <c r="KNP23" s="11"/>
      <c r="KNQ23" s="11"/>
      <c r="KNR23" s="11"/>
      <c r="KNS23" s="11"/>
      <c r="KNT23" s="11"/>
      <c r="KNU23" s="11"/>
      <c r="KNV23" s="11"/>
      <c r="KNW23" s="11"/>
      <c r="KNX23" s="11"/>
      <c r="KNY23" s="11"/>
      <c r="KNZ23" s="11"/>
      <c r="KOA23" s="11"/>
      <c r="KOB23" s="11"/>
      <c r="KOC23" s="11"/>
      <c r="KOD23" s="11"/>
      <c r="KOE23" s="11"/>
      <c r="KOF23" s="11"/>
      <c r="KOG23" s="11"/>
      <c r="KOH23" s="11"/>
      <c r="KOI23" s="11"/>
      <c r="KOJ23" s="11"/>
      <c r="KOK23" s="11"/>
      <c r="KOL23" s="11"/>
      <c r="KOM23" s="11"/>
      <c r="KON23" s="11"/>
      <c r="KOO23" s="11"/>
      <c r="KOP23" s="11"/>
      <c r="KOQ23" s="11"/>
      <c r="KOR23" s="11"/>
      <c r="KOS23" s="11"/>
      <c r="KOT23" s="11"/>
      <c r="KOU23" s="11"/>
      <c r="KOV23" s="11"/>
      <c r="KOW23" s="11"/>
      <c r="KOX23" s="11"/>
      <c r="KOY23" s="11"/>
      <c r="KOZ23" s="11"/>
      <c r="KPA23" s="11"/>
      <c r="KPB23" s="11"/>
      <c r="KPC23" s="11"/>
      <c r="KPD23" s="11"/>
      <c r="KPE23" s="11"/>
      <c r="KPF23" s="11"/>
      <c r="KPG23" s="11"/>
      <c r="KPH23" s="11"/>
      <c r="KPI23" s="11"/>
      <c r="KPJ23" s="11"/>
      <c r="KPK23" s="11"/>
      <c r="KPL23" s="11"/>
      <c r="KPM23" s="11"/>
      <c r="KPN23" s="11"/>
      <c r="KPO23" s="11"/>
      <c r="KPP23" s="11"/>
      <c r="KPQ23" s="11"/>
      <c r="KPR23" s="11"/>
      <c r="KPS23" s="11"/>
      <c r="KPT23" s="11"/>
      <c r="KPU23" s="11"/>
      <c r="KPV23" s="11"/>
      <c r="KPW23" s="11"/>
      <c r="KPX23" s="11"/>
      <c r="KPY23" s="11"/>
      <c r="KPZ23" s="11"/>
      <c r="KQA23" s="11"/>
      <c r="KQB23" s="11"/>
      <c r="KQC23" s="11"/>
      <c r="KQD23" s="11"/>
      <c r="KQE23" s="11"/>
      <c r="KQF23" s="11"/>
      <c r="KQG23" s="11"/>
      <c r="KQH23" s="11"/>
      <c r="KQI23" s="11"/>
      <c r="KQJ23" s="11"/>
      <c r="KQK23" s="11"/>
      <c r="KQL23" s="11"/>
      <c r="KQM23" s="11"/>
      <c r="KQN23" s="11"/>
      <c r="KQO23" s="11"/>
      <c r="KQP23" s="11"/>
      <c r="KQQ23" s="11"/>
      <c r="KQR23" s="11"/>
      <c r="KQS23" s="11"/>
      <c r="KQT23" s="11"/>
      <c r="KQU23" s="11"/>
      <c r="KQV23" s="11"/>
      <c r="KQW23" s="11"/>
      <c r="KQX23" s="11"/>
      <c r="KQY23" s="11"/>
      <c r="KQZ23" s="11"/>
      <c r="KRA23" s="11"/>
      <c r="KRB23" s="11"/>
      <c r="KRC23" s="11"/>
      <c r="KRD23" s="11"/>
      <c r="KRE23" s="11"/>
      <c r="KRF23" s="11"/>
      <c r="KRG23" s="11"/>
      <c r="KRH23" s="11"/>
      <c r="KRI23" s="11"/>
      <c r="KRJ23" s="11"/>
      <c r="KRK23" s="11"/>
      <c r="KRL23" s="11"/>
      <c r="KRM23" s="11"/>
      <c r="KRN23" s="11"/>
      <c r="KRO23" s="11"/>
      <c r="KRP23" s="11"/>
      <c r="KRQ23" s="11"/>
      <c r="KRR23" s="11"/>
      <c r="KRS23" s="11"/>
      <c r="KRT23" s="11"/>
      <c r="KRU23" s="11"/>
      <c r="KRV23" s="11"/>
      <c r="KRW23" s="11"/>
      <c r="KRX23" s="11"/>
      <c r="KRY23" s="11"/>
      <c r="KRZ23" s="11"/>
      <c r="KSA23" s="11"/>
      <c r="KSB23" s="11"/>
      <c r="KSC23" s="11"/>
      <c r="KSD23" s="11"/>
      <c r="KSE23" s="11"/>
      <c r="KSF23" s="11"/>
      <c r="KSG23" s="11"/>
      <c r="KSH23" s="11"/>
      <c r="KSI23" s="11"/>
      <c r="KSJ23" s="11"/>
      <c r="KSK23" s="11"/>
      <c r="KSL23" s="11"/>
      <c r="KSM23" s="11"/>
      <c r="KSN23" s="11"/>
      <c r="KSO23" s="11"/>
      <c r="KSP23" s="11"/>
      <c r="KSQ23" s="11"/>
      <c r="KSR23" s="11"/>
      <c r="KSS23" s="11"/>
      <c r="KST23" s="11"/>
      <c r="KSU23" s="11"/>
      <c r="KSV23" s="11"/>
      <c r="KSW23" s="11"/>
      <c r="KSX23" s="11"/>
      <c r="KSY23" s="11"/>
      <c r="KSZ23" s="11"/>
      <c r="KTA23" s="11"/>
      <c r="KTB23" s="11"/>
      <c r="KTC23" s="11"/>
      <c r="KTD23" s="11"/>
      <c r="KTE23" s="11"/>
      <c r="KTF23" s="11"/>
      <c r="KTG23" s="11"/>
      <c r="KTH23" s="11"/>
      <c r="KTI23" s="11"/>
      <c r="KTJ23" s="11"/>
      <c r="KTK23" s="11"/>
      <c r="KTL23" s="11"/>
      <c r="KTM23" s="11"/>
      <c r="KTN23" s="11"/>
      <c r="KTO23" s="11"/>
      <c r="KTP23" s="11"/>
      <c r="KTQ23" s="11"/>
      <c r="KTR23" s="11"/>
      <c r="KTS23" s="11"/>
      <c r="KTT23" s="11"/>
      <c r="KTU23" s="11"/>
      <c r="KTV23" s="11"/>
      <c r="KTW23" s="11"/>
      <c r="KTX23" s="11"/>
      <c r="KTY23" s="11"/>
      <c r="KTZ23" s="11"/>
      <c r="KUA23" s="11"/>
      <c r="KUB23" s="11"/>
      <c r="KUC23" s="11"/>
      <c r="KUD23" s="11"/>
      <c r="KUE23" s="11"/>
      <c r="KUF23" s="11"/>
      <c r="KUG23" s="11"/>
      <c r="KUH23" s="11"/>
      <c r="KUI23" s="11"/>
      <c r="KUJ23" s="11"/>
      <c r="KUK23" s="11"/>
      <c r="KUL23" s="11"/>
      <c r="KUM23" s="11"/>
      <c r="KUN23" s="11"/>
      <c r="KUO23" s="11"/>
      <c r="KUP23" s="11"/>
      <c r="KUQ23" s="11"/>
      <c r="KUR23" s="11"/>
      <c r="KUS23" s="11"/>
      <c r="KUT23" s="11"/>
      <c r="KUU23" s="11"/>
      <c r="KUV23" s="11"/>
      <c r="KUW23" s="11"/>
      <c r="KUX23" s="11"/>
      <c r="KUY23" s="11"/>
      <c r="KUZ23" s="11"/>
      <c r="KVA23" s="11"/>
      <c r="KVB23" s="11"/>
      <c r="KVC23" s="11"/>
      <c r="KVD23" s="11"/>
      <c r="KVE23" s="11"/>
      <c r="KVF23" s="11"/>
      <c r="KVG23" s="11"/>
      <c r="KVH23" s="11"/>
      <c r="KVI23" s="11"/>
      <c r="KVJ23" s="11"/>
      <c r="KVK23" s="11"/>
      <c r="KVL23" s="11"/>
      <c r="KVM23" s="11"/>
      <c r="KVN23" s="11"/>
      <c r="KVO23" s="11"/>
      <c r="KVP23" s="11"/>
      <c r="KVQ23" s="11"/>
      <c r="KVR23" s="11"/>
      <c r="KVS23" s="11"/>
      <c r="KVT23" s="11"/>
      <c r="KVU23" s="11"/>
      <c r="KVV23" s="11"/>
      <c r="KVW23" s="11"/>
      <c r="KVX23" s="11"/>
      <c r="KVY23" s="11"/>
      <c r="KVZ23" s="11"/>
      <c r="KWA23" s="11"/>
      <c r="KWB23" s="11"/>
      <c r="KWC23" s="11"/>
      <c r="KWD23" s="11"/>
      <c r="KWE23" s="11"/>
      <c r="KWF23" s="11"/>
      <c r="KWG23" s="11"/>
      <c r="KWH23" s="11"/>
      <c r="KWI23" s="11"/>
      <c r="KWJ23" s="11"/>
      <c r="KWK23" s="11"/>
      <c r="KWL23" s="11"/>
      <c r="KWM23" s="11"/>
      <c r="KWN23" s="11"/>
      <c r="KWO23" s="11"/>
      <c r="KWP23" s="11"/>
      <c r="KWQ23" s="11"/>
      <c r="KWR23" s="11"/>
      <c r="KWS23" s="11"/>
      <c r="KWT23" s="11"/>
      <c r="KWU23" s="11"/>
      <c r="KWV23" s="11"/>
      <c r="KWW23" s="11"/>
      <c r="KWX23" s="11"/>
      <c r="KWY23" s="11"/>
      <c r="KWZ23" s="11"/>
      <c r="KXA23" s="11"/>
      <c r="KXB23" s="11"/>
      <c r="KXC23" s="11"/>
      <c r="KXD23" s="11"/>
      <c r="KXE23" s="11"/>
      <c r="KXF23" s="11"/>
      <c r="KXG23" s="11"/>
      <c r="KXH23" s="11"/>
      <c r="KXI23" s="11"/>
      <c r="KXJ23" s="11"/>
      <c r="KXK23" s="11"/>
      <c r="KXL23" s="11"/>
      <c r="KXM23" s="11"/>
      <c r="KXN23" s="11"/>
      <c r="KXO23" s="11"/>
      <c r="KXP23" s="11"/>
      <c r="KXQ23" s="11"/>
      <c r="KXR23" s="11"/>
      <c r="KXS23" s="11"/>
      <c r="KXT23" s="11"/>
      <c r="KXU23" s="11"/>
      <c r="KXV23" s="11"/>
      <c r="KXW23" s="11"/>
      <c r="KXX23" s="11"/>
      <c r="KXY23" s="11"/>
      <c r="KXZ23" s="11"/>
      <c r="KYA23" s="11"/>
      <c r="KYB23" s="11"/>
      <c r="KYC23" s="11"/>
      <c r="KYD23" s="11"/>
      <c r="KYE23" s="11"/>
      <c r="KYF23" s="11"/>
      <c r="KYG23" s="11"/>
      <c r="KYH23" s="11"/>
      <c r="KYI23" s="11"/>
      <c r="KYJ23" s="11"/>
      <c r="KYK23" s="11"/>
      <c r="KYL23" s="11"/>
      <c r="KYM23" s="11"/>
      <c r="KYN23" s="11"/>
      <c r="KYO23" s="11"/>
      <c r="KYP23" s="11"/>
      <c r="KYQ23" s="11"/>
      <c r="KYR23" s="11"/>
      <c r="KYS23" s="11"/>
      <c r="KYT23" s="11"/>
      <c r="KYU23" s="11"/>
      <c r="KYV23" s="11"/>
      <c r="KYW23" s="11"/>
      <c r="KYX23" s="11"/>
      <c r="KYY23" s="11"/>
      <c r="KYZ23" s="11"/>
      <c r="KZA23" s="11"/>
      <c r="KZB23" s="11"/>
      <c r="KZC23" s="11"/>
      <c r="KZD23" s="11"/>
      <c r="KZE23" s="11"/>
      <c r="KZF23" s="11"/>
      <c r="KZG23" s="11"/>
      <c r="KZH23" s="11"/>
      <c r="KZI23" s="11"/>
      <c r="KZJ23" s="11"/>
      <c r="KZK23" s="11"/>
      <c r="KZL23" s="11"/>
      <c r="KZM23" s="11"/>
      <c r="KZN23" s="11"/>
      <c r="KZO23" s="11"/>
      <c r="KZP23" s="11"/>
      <c r="KZQ23" s="11"/>
      <c r="KZR23" s="11"/>
      <c r="KZS23" s="11"/>
      <c r="KZT23" s="11"/>
      <c r="KZU23" s="11"/>
      <c r="KZV23" s="11"/>
      <c r="KZW23" s="11"/>
      <c r="KZX23" s="11"/>
      <c r="KZY23" s="11"/>
      <c r="KZZ23" s="11"/>
      <c r="LAA23" s="11"/>
      <c r="LAB23" s="11"/>
      <c r="LAC23" s="11"/>
      <c r="LAD23" s="11"/>
      <c r="LAE23" s="11"/>
      <c r="LAF23" s="11"/>
      <c r="LAG23" s="11"/>
      <c r="LAH23" s="11"/>
      <c r="LAI23" s="11"/>
      <c r="LAJ23" s="11"/>
      <c r="LAK23" s="11"/>
      <c r="LAL23" s="11"/>
      <c r="LAM23" s="11"/>
      <c r="LAN23" s="11"/>
      <c r="LAO23" s="11"/>
      <c r="LAP23" s="11"/>
      <c r="LAQ23" s="11"/>
      <c r="LAR23" s="11"/>
      <c r="LAS23" s="11"/>
      <c r="LAT23" s="11"/>
      <c r="LAU23" s="11"/>
      <c r="LAV23" s="11"/>
      <c r="LAW23" s="11"/>
      <c r="LAX23" s="11"/>
      <c r="LAY23" s="11"/>
      <c r="LAZ23" s="11"/>
      <c r="LBA23" s="11"/>
      <c r="LBB23" s="11"/>
      <c r="LBC23" s="11"/>
      <c r="LBD23" s="11"/>
      <c r="LBE23" s="11"/>
      <c r="LBF23" s="11"/>
      <c r="LBG23" s="11"/>
      <c r="LBH23" s="11"/>
      <c r="LBI23" s="11"/>
      <c r="LBJ23" s="11"/>
      <c r="LBK23" s="11"/>
      <c r="LBL23" s="11"/>
      <c r="LBM23" s="11"/>
      <c r="LBN23" s="11"/>
      <c r="LBO23" s="11"/>
      <c r="LBP23" s="11"/>
      <c r="LBQ23" s="11"/>
      <c r="LBR23" s="11"/>
      <c r="LBS23" s="11"/>
      <c r="LBT23" s="11"/>
      <c r="LBU23" s="11"/>
      <c r="LBV23" s="11"/>
      <c r="LBW23" s="11"/>
      <c r="LBX23" s="11"/>
      <c r="LBY23" s="11"/>
      <c r="LBZ23" s="11"/>
      <c r="LCA23" s="11"/>
      <c r="LCB23" s="11"/>
      <c r="LCC23" s="11"/>
      <c r="LCD23" s="11"/>
      <c r="LCE23" s="11"/>
      <c r="LCF23" s="11"/>
      <c r="LCG23" s="11"/>
      <c r="LCH23" s="11"/>
      <c r="LCI23" s="11"/>
      <c r="LCJ23" s="11"/>
      <c r="LCK23" s="11"/>
      <c r="LCL23" s="11"/>
      <c r="LCM23" s="11"/>
      <c r="LCN23" s="11"/>
      <c r="LCO23" s="11"/>
      <c r="LCP23" s="11"/>
      <c r="LCQ23" s="11"/>
      <c r="LCR23" s="11"/>
      <c r="LCS23" s="11"/>
      <c r="LCT23" s="11"/>
      <c r="LCU23" s="11"/>
      <c r="LCV23" s="11"/>
      <c r="LCW23" s="11"/>
      <c r="LCX23" s="11"/>
      <c r="LCY23" s="11"/>
      <c r="LCZ23" s="11"/>
      <c r="LDA23" s="11"/>
      <c r="LDB23" s="11"/>
      <c r="LDC23" s="11"/>
      <c r="LDD23" s="11"/>
      <c r="LDE23" s="11"/>
      <c r="LDF23" s="11"/>
      <c r="LDG23" s="11"/>
      <c r="LDH23" s="11"/>
      <c r="LDI23" s="11"/>
      <c r="LDJ23" s="11"/>
      <c r="LDK23" s="11"/>
      <c r="LDL23" s="11"/>
      <c r="LDM23" s="11"/>
      <c r="LDN23" s="11"/>
      <c r="LDO23" s="11"/>
      <c r="LDP23" s="11"/>
      <c r="LDQ23" s="11"/>
      <c r="LDR23" s="11"/>
      <c r="LDS23" s="11"/>
      <c r="LDT23" s="11"/>
      <c r="LDU23" s="11"/>
      <c r="LDV23" s="11"/>
      <c r="LDW23" s="11"/>
      <c r="LDX23" s="11"/>
      <c r="LDY23" s="11"/>
      <c r="LDZ23" s="11"/>
      <c r="LEA23" s="11"/>
      <c r="LEB23" s="11"/>
      <c r="LEC23" s="11"/>
      <c r="LED23" s="11"/>
      <c r="LEE23" s="11"/>
      <c r="LEF23" s="11"/>
      <c r="LEG23" s="11"/>
      <c r="LEH23" s="11"/>
      <c r="LEI23" s="11"/>
      <c r="LEJ23" s="11"/>
      <c r="LEK23" s="11"/>
      <c r="LEL23" s="11"/>
      <c r="LEM23" s="11"/>
      <c r="LEN23" s="11"/>
      <c r="LEO23" s="11"/>
      <c r="LEP23" s="11"/>
      <c r="LEQ23" s="11"/>
      <c r="LER23" s="11"/>
      <c r="LES23" s="11"/>
      <c r="LET23" s="11"/>
      <c r="LEU23" s="11"/>
      <c r="LEV23" s="11"/>
      <c r="LEW23" s="11"/>
      <c r="LEX23" s="11"/>
      <c r="LEY23" s="11"/>
      <c r="LEZ23" s="11"/>
      <c r="LFA23" s="11"/>
      <c r="LFB23" s="11"/>
      <c r="LFC23" s="11"/>
      <c r="LFD23" s="11"/>
      <c r="LFE23" s="11"/>
      <c r="LFF23" s="11"/>
      <c r="LFG23" s="11"/>
      <c r="LFH23" s="11"/>
      <c r="LFI23" s="11"/>
      <c r="LFJ23" s="11"/>
      <c r="LFK23" s="11"/>
      <c r="LFL23" s="11"/>
      <c r="LFM23" s="11"/>
      <c r="LFN23" s="11"/>
      <c r="LFO23" s="11"/>
      <c r="LFP23" s="11"/>
      <c r="LFQ23" s="11"/>
      <c r="LFR23" s="11"/>
      <c r="LFS23" s="11"/>
      <c r="LFT23" s="11"/>
      <c r="LFU23" s="11"/>
      <c r="LFV23" s="11"/>
      <c r="LFW23" s="11"/>
      <c r="LFX23" s="11"/>
      <c r="LFY23" s="11"/>
      <c r="LFZ23" s="11"/>
      <c r="LGA23" s="11"/>
      <c r="LGB23" s="11"/>
      <c r="LGC23" s="11"/>
      <c r="LGD23" s="11"/>
      <c r="LGE23" s="11"/>
      <c r="LGF23" s="11"/>
      <c r="LGG23" s="11"/>
      <c r="LGH23" s="11"/>
      <c r="LGI23" s="11"/>
      <c r="LGJ23" s="11"/>
      <c r="LGK23" s="11"/>
      <c r="LGL23" s="11"/>
      <c r="LGM23" s="11"/>
      <c r="LGN23" s="11"/>
      <c r="LGO23" s="11"/>
      <c r="LGP23" s="11"/>
      <c r="LGQ23" s="11"/>
      <c r="LGR23" s="11"/>
      <c r="LGS23" s="11"/>
      <c r="LGT23" s="11"/>
      <c r="LGU23" s="11"/>
      <c r="LGV23" s="11"/>
      <c r="LGW23" s="11"/>
      <c r="LGX23" s="11"/>
      <c r="LGY23" s="11"/>
      <c r="LGZ23" s="11"/>
      <c r="LHA23" s="11"/>
      <c r="LHB23" s="11"/>
      <c r="LHC23" s="11"/>
      <c r="LHD23" s="11"/>
      <c r="LHE23" s="11"/>
      <c r="LHF23" s="11"/>
      <c r="LHG23" s="11"/>
      <c r="LHH23" s="11"/>
      <c r="LHI23" s="11"/>
      <c r="LHJ23" s="11"/>
      <c r="LHK23" s="11"/>
      <c r="LHL23" s="11"/>
      <c r="LHM23" s="11"/>
      <c r="LHN23" s="11"/>
      <c r="LHO23" s="11"/>
      <c r="LHP23" s="11"/>
      <c r="LHQ23" s="11"/>
      <c r="LHR23" s="11"/>
      <c r="LHS23" s="11"/>
      <c r="LHT23" s="11"/>
      <c r="LHU23" s="11"/>
      <c r="LHV23" s="11"/>
      <c r="LHW23" s="11"/>
      <c r="LHX23" s="11"/>
      <c r="LHY23" s="11"/>
      <c r="LHZ23" s="11"/>
      <c r="LIA23" s="11"/>
      <c r="LIB23" s="11"/>
      <c r="LIC23" s="11"/>
      <c r="LID23" s="11"/>
      <c r="LIE23" s="11"/>
      <c r="LIF23" s="11"/>
      <c r="LIG23" s="11"/>
      <c r="LIH23" s="11"/>
      <c r="LII23" s="11"/>
      <c r="LIJ23" s="11"/>
      <c r="LIK23" s="11"/>
      <c r="LIL23" s="11"/>
      <c r="LIM23" s="11"/>
      <c r="LIN23" s="11"/>
      <c r="LIO23" s="11"/>
      <c r="LIP23" s="11"/>
      <c r="LIQ23" s="11"/>
      <c r="LIR23" s="11"/>
      <c r="LIS23" s="11"/>
      <c r="LIT23" s="11"/>
      <c r="LIU23" s="11"/>
      <c r="LIV23" s="11"/>
      <c r="LIW23" s="11"/>
      <c r="LIX23" s="11"/>
      <c r="LIY23" s="11"/>
      <c r="LIZ23" s="11"/>
      <c r="LJA23" s="11"/>
      <c r="LJB23" s="11"/>
      <c r="LJC23" s="11"/>
      <c r="LJD23" s="11"/>
      <c r="LJE23" s="11"/>
      <c r="LJF23" s="11"/>
      <c r="LJG23" s="11"/>
      <c r="LJH23" s="11"/>
      <c r="LJI23" s="11"/>
      <c r="LJJ23" s="11"/>
      <c r="LJK23" s="11"/>
      <c r="LJL23" s="11"/>
      <c r="LJM23" s="11"/>
      <c r="LJN23" s="11"/>
      <c r="LJO23" s="11"/>
      <c r="LJP23" s="11"/>
      <c r="LJQ23" s="11"/>
      <c r="LJR23" s="11"/>
      <c r="LJS23" s="11"/>
      <c r="LJT23" s="11"/>
      <c r="LJU23" s="11"/>
      <c r="LJV23" s="11"/>
      <c r="LJW23" s="11"/>
      <c r="LJX23" s="11"/>
      <c r="LJY23" s="11"/>
      <c r="LJZ23" s="11"/>
      <c r="LKA23" s="11"/>
      <c r="LKB23" s="11"/>
      <c r="LKC23" s="11"/>
      <c r="LKD23" s="11"/>
      <c r="LKE23" s="11"/>
      <c r="LKF23" s="11"/>
      <c r="LKG23" s="11"/>
      <c r="LKH23" s="11"/>
      <c r="LKI23" s="11"/>
      <c r="LKJ23" s="11"/>
      <c r="LKK23" s="11"/>
      <c r="LKL23" s="11"/>
      <c r="LKM23" s="11"/>
      <c r="LKN23" s="11"/>
      <c r="LKO23" s="11"/>
      <c r="LKP23" s="11"/>
      <c r="LKQ23" s="11"/>
      <c r="LKR23" s="11"/>
      <c r="LKS23" s="11"/>
      <c r="LKT23" s="11"/>
      <c r="LKU23" s="11"/>
      <c r="LKV23" s="11"/>
      <c r="LKW23" s="11"/>
      <c r="LKX23" s="11"/>
      <c r="LKY23" s="11"/>
      <c r="LKZ23" s="11"/>
      <c r="LLA23" s="11"/>
      <c r="LLB23" s="11"/>
      <c r="LLC23" s="11"/>
      <c r="LLD23" s="11"/>
      <c r="LLE23" s="11"/>
      <c r="LLF23" s="11"/>
      <c r="LLG23" s="11"/>
      <c r="LLH23" s="11"/>
      <c r="LLI23" s="11"/>
      <c r="LLJ23" s="11"/>
      <c r="LLK23" s="11"/>
      <c r="LLL23" s="11"/>
      <c r="LLM23" s="11"/>
      <c r="LLN23" s="11"/>
      <c r="LLO23" s="11"/>
      <c r="LLP23" s="11"/>
      <c r="LLQ23" s="11"/>
      <c r="LLR23" s="11"/>
      <c r="LLS23" s="11"/>
      <c r="LLT23" s="11"/>
      <c r="LLU23" s="11"/>
      <c r="LLV23" s="11"/>
      <c r="LLW23" s="11"/>
      <c r="LLX23" s="11"/>
      <c r="LLY23" s="11"/>
      <c r="LLZ23" s="11"/>
      <c r="LMA23" s="11"/>
      <c r="LMB23" s="11"/>
      <c r="LMC23" s="11"/>
      <c r="LMD23" s="11"/>
      <c r="LME23" s="11"/>
      <c r="LMF23" s="11"/>
      <c r="LMG23" s="11"/>
      <c r="LMH23" s="11"/>
      <c r="LMI23" s="11"/>
      <c r="LMJ23" s="11"/>
      <c r="LMK23" s="11"/>
      <c r="LML23" s="11"/>
      <c r="LMM23" s="11"/>
      <c r="LMN23" s="11"/>
      <c r="LMO23" s="11"/>
      <c r="LMP23" s="11"/>
      <c r="LMQ23" s="11"/>
      <c r="LMR23" s="11"/>
      <c r="LMS23" s="11"/>
      <c r="LMT23" s="11"/>
      <c r="LMU23" s="11"/>
      <c r="LMV23" s="11"/>
      <c r="LMW23" s="11"/>
      <c r="LMX23" s="11"/>
      <c r="LMY23" s="11"/>
      <c r="LMZ23" s="11"/>
      <c r="LNA23" s="11"/>
      <c r="LNB23" s="11"/>
      <c r="LNC23" s="11"/>
      <c r="LND23" s="11"/>
      <c r="LNE23" s="11"/>
      <c r="LNF23" s="11"/>
      <c r="LNG23" s="11"/>
      <c r="LNH23" s="11"/>
      <c r="LNI23" s="11"/>
      <c r="LNJ23" s="11"/>
      <c r="LNK23" s="11"/>
      <c r="LNL23" s="11"/>
      <c r="LNM23" s="11"/>
      <c r="LNN23" s="11"/>
      <c r="LNO23" s="11"/>
      <c r="LNP23" s="11"/>
      <c r="LNQ23" s="11"/>
      <c r="LNR23" s="11"/>
      <c r="LNS23" s="11"/>
      <c r="LNT23" s="11"/>
      <c r="LNU23" s="11"/>
      <c r="LNV23" s="11"/>
      <c r="LNW23" s="11"/>
      <c r="LNX23" s="11"/>
      <c r="LNY23" s="11"/>
      <c r="LNZ23" s="11"/>
      <c r="LOA23" s="11"/>
      <c r="LOB23" s="11"/>
      <c r="LOC23" s="11"/>
      <c r="LOD23" s="11"/>
      <c r="LOE23" s="11"/>
      <c r="LOF23" s="11"/>
      <c r="LOG23" s="11"/>
      <c r="LOH23" s="11"/>
      <c r="LOI23" s="11"/>
      <c r="LOJ23" s="11"/>
      <c r="LOK23" s="11"/>
      <c r="LOL23" s="11"/>
      <c r="LOM23" s="11"/>
      <c r="LON23" s="11"/>
      <c r="LOO23" s="11"/>
      <c r="LOP23" s="11"/>
      <c r="LOQ23" s="11"/>
      <c r="LOR23" s="11"/>
      <c r="LOS23" s="11"/>
      <c r="LOT23" s="11"/>
      <c r="LOU23" s="11"/>
      <c r="LOV23" s="11"/>
      <c r="LOW23" s="11"/>
      <c r="LOX23" s="11"/>
      <c r="LOY23" s="11"/>
      <c r="LOZ23" s="11"/>
      <c r="LPA23" s="11"/>
      <c r="LPB23" s="11"/>
      <c r="LPC23" s="11"/>
      <c r="LPD23" s="11"/>
      <c r="LPE23" s="11"/>
      <c r="LPF23" s="11"/>
      <c r="LPG23" s="11"/>
      <c r="LPH23" s="11"/>
      <c r="LPI23" s="11"/>
      <c r="LPJ23" s="11"/>
      <c r="LPK23" s="11"/>
      <c r="LPL23" s="11"/>
      <c r="LPM23" s="11"/>
      <c r="LPN23" s="11"/>
      <c r="LPO23" s="11"/>
      <c r="LPP23" s="11"/>
      <c r="LPQ23" s="11"/>
      <c r="LPR23" s="11"/>
      <c r="LPS23" s="11"/>
      <c r="LPT23" s="11"/>
      <c r="LPU23" s="11"/>
      <c r="LPV23" s="11"/>
      <c r="LPW23" s="11"/>
      <c r="LPX23" s="11"/>
      <c r="LPY23" s="11"/>
      <c r="LPZ23" s="11"/>
      <c r="LQA23" s="11"/>
      <c r="LQB23" s="11"/>
      <c r="LQC23" s="11"/>
      <c r="LQD23" s="11"/>
      <c r="LQE23" s="11"/>
      <c r="LQF23" s="11"/>
      <c r="LQG23" s="11"/>
      <c r="LQH23" s="11"/>
      <c r="LQI23" s="11"/>
      <c r="LQJ23" s="11"/>
      <c r="LQK23" s="11"/>
      <c r="LQL23" s="11"/>
      <c r="LQM23" s="11"/>
      <c r="LQN23" s="11"/>
      <c r="LQO23" s="11"/>
      <c r="LQP23" s="11"/>
      <c r="LQQ23" s="11"/>
      <c r="LQR23" s="11"/>
      <c r="LQS23" s="11"/>
      <c r="LQT23" s="11"/>
      <c r="LQU23" s="11"/>
      <c r="LQV23" s="11"/>
      <c r="LQW23" s="11"/>
      <c r="LQX23" s="11"/>
      <c r="LQY23" s="11"/>
      <c r="LQZ23" s="11"/>
      <c r="LRA23" s="11"/>
      <c r="LRB23" s="11"/>
      <c r="LRC23" s="11"/>
      <c r="LRD23" s="11"/>
      <c r="LRE23" s="11"/>
      <c r="LRF23" s="11"/>
      <c r="LRG23" s="11"/>
      <c r="LRH23" s="11"/>
      <c r="LRI23" s="11"/>
      <c r="LRJ23" s="11"/>
      <c r="LRK23" s="11"/>
      <c r="LRL23" s="11"/>
      <c r="LRM23" s="11"/>
      <c r="LRN23" s="11"/>
      <c r="LRO23" s="11"/>
      <c r="LRP23" s="11"/>
      <c r="LRQ23" s="11"/>
      <c r="LRR23" s="11"/>
      <c r="LRS23" s="11"/>
      <c r="LRT23" s="11"/>
      <c r="LRU23" s="11"/>
      <c r="LRV23" s="11"/>
      <c r="LRW23" s="11"/>
      <c r="LRX23" s="11"/>
      <c r="LRY23" s="11"/>
      <c r="LRZ23" s="11"/>
      <c r="LSA23" s="11"/>
      <c r="LSB23" s="11"/>
      <c r="LSC23" s="11"/>
      <c r="LSD23" s="11"/>
      <c r="LSE23" s="11"/>
      <c r="LSF23" s="11"/>
      <c r="LSG23" s="11"/>
      <c r="LSH23" s="11"/>
      <c r="LSI23" s="11"/>
      <c r="LSJ23" s="11"/>
      <c r="LSK23" s="11"/>
      <c r="LSL23" s="11"/>
      <c r="LSM23" s="11"/>
      <c r="LSN23" s="11"/>
      <c r="LSO23" s="11"/>
      <c r="LSP23" s="11"/>
      <c r="LSQ23" s="11"/>
      <c r="LSR23" s="11"/>
      <c r="LSS23" s="11"/>
      <c r="LST23" s="11"/>
      <c r="LSU23" s="11"/>
      <c r="LSV23" s="11"/>
      <c r="LSW23" s="11"/>
      <c r="LSX23" s="11"/>
      <c r="LSY23" s="11"/>
      <c r="LSZ23" s="11"/>
      <c r="LTA23" s="11"/>
      <c r="LTB23" s="11"/>
      <c r="LTC23" s="11"/>
      <c r="LTD23" s="11"/>
      <c r="LTE23" s="11"/>
      <c r="LTF23" s="11"/>
      <c r="LTG23" s="11"/>
      <c r="LTH23" s="11"/>
      <c r="LTI23" s="11"/>
      <c r="LTJ23" s="11"/>
      <c r="LTK23" s="11"/>
      <c r="LTL23" s="11"/>
      <c r="LTM23" s="11"/>
      <c r="LTN23" s="11"/>
      <c r="LTO23" s="11"/>
      <c r="LTP23" s="11"/>
      <c r="LTQ23" s="11"/>
      <c r="LTR23" s="11"/>
      <c r="LTS23" s="11"/>
      <c r="LTT23" s="11"/>
      <c r="LTU23" s="11"/>
      <c r="LTV23" s="11"/>
      <c r="LTW23" s="11"/>
      <c r="LTX23" s="11"/>
      <c r="LTY23" s="11"/>
      <c r="LTZ23" s="11"/>
      <c r="LUA23" s="11"/>
      <c r="LUB23" s="11"/>
      <c r="LUC23" s="11"/>
      <c r="LUD23" s="11"/>
      <c r="LUE23" s="11"/>
      <c r="LUF23" s="11"/>
      <c r="LUG23" s="11"/>
      <c r="LUH23" s="11"/>
      <c r="LUI23" s="11"/>
      <c r="LUJ23" s="11"/>
      <c r="LUK23" s="11"/>
      <c r="LUL23" s="11"/>
      <c r="LUM23" s="11"/>
      <c r="LUN23" s="11"/>
      <c r="LUO23" s="11"/>
      <c r="LUP23" s="11"/>
      <c r="LUQ23" s="11"/>
      <c r="LUR23" s="11"/>
      <c r="LUS23" s="11"/>
      <c r="LUT23" s="11"/>
      <c r="LUU23" s="11"/>
      <c r="LUV23" s="11"/>
      <c r="LUW23" s="11"/>
      <c r="LUX23" s="11"/>
      <c r="LUY23" s="11"/>
      <c r="LUZ23" s="11"/>
      <c r="LVA23" s="11"/>
      <c r="LVB23" s="11"/>
      <c r="LVC23" s="11"/>
      <c r="LVD23" s="11"/>
      <c r="LVE23" s="11"/>
      <c r="LVF23" s="11"/>
      <c r="LVG23" s="11"/>
      <c r="LVH23" s="11"/>
      <c r="LVI23" s="11"/>
      <c r="LVJ23" s="11"/>
      <c r="LVK23" s="11"/>
      <c r="LVL23" s="11"/>
      <c r="LVM23" s="11"/>
      <c r="LVN23" s="11"/>
      <c r="LVO23" s="11"/>
      <c r="LVP23" s="11"/>
      <c r="LVQ23" s="11"/>
      <c r="LVR23" s="11"/>
      <c r="LVS23" s="11"/>
      <c r="LVT23" s="11"/>
      <c r="LVU23" s="11"/>
      <c r="LVV23" s="11"/>
      <c r="LVW23" s="11"/>
      <c r="LVX23" s="11"/>
      <c r="LVY23" s="11"/>
      <c r="LVZ23" s="11"/>
      <c r="LWA23" s="11"/>
      <c r="LWB23" s="11"/>
      <c r="LWC23" s="11"/>
      <c r="LWD23" s="11"/>
      <c r="LWE23" s="11"/>
      <c r="LWF23" s="11"/>
      <c r="LWG23" s="11"/>
      <c r="LWH23" s="11"/>
      <c r="LWI23" s="11"/>
      <c r="LWJ23" s="11"/>
      <c r="LWK23" s="11"/>
      <c r="LWL23" s="11"/>
      <c r="LWM23" s="11"/>
      <c r="LWN23" s="11"/>
      <c r="LWO23" s="11"/>
      <c r="LWP23" s="11"/>
      <c r="LWQ23" s="11"/>
      <c r="LWR23" s="11"/>
      <c r="LWS23" s="11"/>
      <c r="LWT23" s="11"/>
      <c r="LWU23" s="11"/>
      <c r="LWV23" s="11"/>
      <c r="LWW23" s="11"/>
      <c r="LWX23" s="11"/>
      <c r="LWY23" s="11"/>
      <c r="LWZ23" s="11"/>
      <c r="LXA23" s="11"/>
      <c r="LXB23" s="11"/>
      <c r="LXC23" s="11"/>
      <c r="LXD23" s="11"/>
      <c r="LXE23" s="11"/>
      <c r="LXF23" s="11"/>
      <c r="LXG23" s="11"/>
      <c r="LXH23" s="11"/>
      <c r="LXI23" s="11"/>
      <c r="LXJ23" s="11"/>
      <c r="LXK23" s="11"/>
      <c r="LXL23" s="11"/>
      <c r="LXM23" s="11"/>
      <c r="LXN23" s="11"/>
      <c r="LXO23" s="11"/>
      <c r="LXP23" s="11"/>
      <c r="LXQ23" s="11"/>
      <c r="LXR23" s="11"/>
      <c r="LXS23" s="11"/>
      <c r="LXT23" s="11"/>
      <c r="LXU23" s="11"/>
      <c r="LXV23" s="11"/>
      <c r="LXW23" s="11"/>
      <c r="LXX23" s="11"/>
      <c r="LXY23" s="11"/>
      <c r="LXZ23" s="11"/>
      <c r="LYA23" s="11"/>
      <c r="LYB23" s="11"/>
      <c r="LYC23" s="11"/>
      <c r="LYD23" s="11"/>
      <c r="LYE23" s="11"/>
      <c r="LYF23" s="11"/>
      <c r="LYG23" s="11"/>
      <c r="LYH23" s="11"/>
      <c r="LYI23" s="11"/>
      <c r="LYJ23" s="11"/>
      <c r="LYK23" s="11"/>
      <c r="LYL23" s="11"/>
      <c r="LYM23" s="11"/>
      <c r="LYN23" s="11"/>
      <c r="LYO23" s="11"/>
      <c r="LYP23" s="11"/>
      <c r="LYQ23" s="11"/>
      <c r="LYR23" s="11"/>
      <c r="LYS23" s="11"/>
      <c r="LYT23" s="11"/>
      <c r="LYU23" s="11"/>
      <c r="LYV23" s="11"/>
      <c r="LYW23" s="11"/>
      <c r="LYX23" s="11"/>
      <c r="LYY23" s="11"/>
      <c r="LYZ23" s="11"/>
      <c r="LZA23" s="11"/>
      <c r="LZB23" s="11"/>
      <c r="LZC23" s="11"/>
      <c r="LZD23" s="11"/>
      <c r="LZE23" s="11"/>
      <c r="LZF23" s="11"/>
      <c r="LZG23" s="11"/>
      <c r="LZH23" s="11"/>
      <c r="LZI23" s="11"/>
      <c r="LZJ23" s="11"/>
      <c r="LZK23" s="11"/>
      <c r="LZL23" s="11"/>
      <c r="LZM23" s="11"/>
      <c r="LZN23" s="11"/>
      <c r="LZO23" s="11"/>
      <c r="LZP23" s="11"/>
      <c r="LZQ23" s="11"/>
      <c r="LZR23" s="11"/>
      <c r="LZS23" s="11"/>
      <c r="LZT23" s="11"/>
      <c r="LZU23" s="11"/>
      <c r="LZV23" s="11"/>
      <c r="LZW23" s="11"/>
      <c r="LZX23" s="11"/>
      <c r="LZY23" s="11"/>
      <c r="LZZ23" s="11"/>
      <c r="MAA23" s="11"/>
      <c r="MAB23" s="11"/>
      <c r="MAC23" s="11"/>
      <c r="MAD23" s="11"/>
      <c r="MAE23" s="11"/>
      <c r="MAF23" s="11"/>
      <c r="MAG23" s="11"/>
      <c r="MAH23" s="11"/>
      <c r="MAI23" s="11"/>
      <c r="MAJ23" s="11"/>
      <c r="MAK23" s="11"/>
      <c r="MAL23" s="11"/>
      <c r="MAM23" s="11"/>
      <c r="MAN23" s="11"/>
      <c r="MAO23" s="11"/>
      <c r="MAP23" s="11"/>
      <c r="MAQ23" s="11"/>
      <c r="MAR23" s="11"/>
      <c r="MAS23" s="11"/>
      <c r="MAT23" s="11"/>
      <c r="MAU23" s="11"/>
      <c r="MAV23" s="11"/>
      <c r="MAW23" s="11"/>
      <c r="MAX23" s="11"/>
      <c r="MAY23" s="11"/>
      <c r="MAZ23" s="11"/>
      <c r="MBA23" s="11"/>
      <c r="MBB23" s="11"/>
      <c r="MBC23" s="11"/>
      <c r="MBD23" s="11"/>
      <c r="MBE23" s="11"/>
      <c r="MBF23" s="11"/>
      <c r="MBG23" s="11"/>
      <c r="MBH23" s="11"/>
      <c r="MBI23" s="11"/>
      <c r="MBJ23" s="11"/>
      <c r="MBK23" s="11"/>
      <c r="MBL23" s="11"/>
      <c r="MBM23" s="11"/>
      <c r="MBN23" s="11"/>
      <c r="MBO23" s="11"/>
      <c r="MBP23" s="11"/>
      <c r="MBQ23" s="11"/>
      <c r="MBR23" s="11"/>
      <c r="MBS23" s="11"/>
      <c r="MBT23" s="11"/>
      <c r="MBU23" s="11"/>
      <c r="MBV23" s="11"/>
      <c r="MBW23" s="11"/>
      <c r="MBX23" s="11"/>
      <c r="MBY23" s="11"/>
      <c r="MBZ23" s="11"/>
      <c r="MCA23" s="11"/>
      <c r="MCB23" s="11"/>
      <c r="MCC23" s="11"/>
      <c r="MCD23" s="11"/>
      <c r="MCE23" s="11"/>
      <c r="MCF23" s="11"/>
      <c r="MCG23" s="11"/>
      <c r="MCH23" s="11"/>
      <c r="MCI23" s="11"/>
      <c r="MCJ23" s="11"/>
      <c r="MCK23" s="11"/>
      <c r="MCL23" s="11"/>
      <c r="MCM23" s="11"/>
      <c r="MCN23" s="11"/>
      <c r="MCO23" s="11"/>
      <c r="MCP23" s="11"/>
      <c r="MCQ23" s="11"/>
      <c r="MCR23" s="11"/>
      <c r="MCS23" s="11"/>
      <c r="MCT23" s="11"/>
      <c r="MCU23" s="11"/>
      <c r="MCV23" s="11"/>
      <c r="MCW23" s="11"/>
      <c r="MCX23" s="11"/>
      <c r="MCY23" s="11"/>
      <c r="MCZ23" s="11"/>
      <c r="MDA23" s="11"/>
      <c r="MDB23" s="11"/>
      <c r="MDC23" s="11"/>
      <c r="MDD23" s="11"/>
      <c r="MDE23" s="11"/>
      <c r="MDF23" s="11"/>
      <c r="MDG23" s="11"/>
      <c r="MDH23" s="11"/>
      <c r="MDI23" s="11"/>
      <c r="MDJ23" s="11"/>
      <c r="MDK23" s="11"/>
      <c r="MDL23" s="11"/>
      <c r="MDM23" s="11"/>
      <c r="MDN23" s="11"/>
      <c r="MDO23" s="11"/>
      <c r="MDP23" s="11"/>
      <c r="MDQ23" s="11"/>
      <c r="MDR23" s="11"/>
      <c r="MDS23" s="11"/>
      <c r="MDT23" s="11"/>
      <c r="MDU23" s="11"/>
      <c r="MDV23" s="11"/>
      <c r="MDW23" s="11"/>
      <c r="MDX23" s="11"/>
      <c r="MDY23" s="11"/>
      <c r="MDZ23" s="11"/>
      <c r="MEA23" s="11"/>
      <c r="MEB23" s="11"/>
      <c r="MEC23" s="11"/>
      <c r="MED23" s="11"/>
      <c r="MEE23" s="11"/>
      <c r="MEF23" s="11"/>
      <c r="MEG23" s="11"/>
      <c r="MEH23" s="11"/>
      <c r="MEI23" s="11"/>
      <c r="MEJ23" s="11"/>
      <c r="MEK23" s="11"/>
      <c r="MEL23" s="11"/>
      <c r="MEM23" s="11"/>
      <c r="MEN23" s="11"/>
      <c r="MEO23" s="11"/>
      <c r="MEP23" s="11"/>
      <c r="MEQ23" s="11"/>
      <c r="MER23" s="11"/>
      <c r="MES23" s="11"/>
      <c r="MET23" s="11"/>
      <c r="MEU23" s="11"/>
      <c r="MEV23" s="11"/>
      <c r="MEW23" s="11"/>
      <c r="MEX23" s="11"/>
      <c r="MEY23" s="11"/>
      <c r="MEZ23" s="11"/>
      <c r="MFA23" s="11"/>
      <c r="MFB23" s="11"/>
      <c r="MFC23" s="11"/>
      <c r="MFD23" s="11"/>
      <c r="MFE23" s="11"/>
      <c r="MFF23" s="11"/>
      <c r="MFG23" s="11"/>
      <c r="MFH23" s="11"/>
      <c r="MFI23" s="11"/>
      <c r="MFJ23" s="11"/>
      <c r="MFK23" s="11"/>
      <c r="MFL23" s="11"/>
      <c r="MFM23" s="11"/>
      <c r="MFN23" s="11"/>
      <c r="MFO23" s="11"/>
      <c r="MFP23" s="11"/>
      <c r="MFQ23" s="11"/>
      <c r="MFR23" s="11"/>
      <c r="MFS23" s="11"/>
      <c r="MFT23" s="11"/>
      <c r="MFU23" s="11"/>
      <c r="MFV23" s="11"/>
      <c r="MFW23" s="11"/>
      <c r="MFX23" s="11"/>
      <c r="MFY23" s="11"/>
      <c r="MFZ23" s="11"/>
      <c r="MGA23" s="11"/>
      <c r="MGB23" s="11"/>
      <c r="MGC23" s="11"/>
      <c r="MGD23" s="11"/>
      <c r="MGE23" s="11"/>
      <c r="MGF23" s="11"/>
      <c r="MGG23" s="11"/>
      <c r="MGH23" s="11"/>
      <c r="MGI23" s="11"/>
      <c r="MGJ23" s="11"/>
      <c r="MGK23" s="11"/>
      <c r="MGL23" s="11"/>
      <c r="MGM23" s="11"/>
      <c r="MGN23" s="11"/>
      <c r="MGO23" s="11"/>
      <c r="MGP23" s="11"/>
      <c r="MGQ23" s="11"/>
      <c r="MGR23" s="11"/>
      <c r="MGS23" s="11"/>
      <c r="MGT23" s="11"/>
      <c r="MGU23" s="11"/>
      <c r="MGV23" s="11"/>
      <c r="MGW23" s="11"/>
      <c r="MGX23" s="11"/>
      <c r="MGY23" s="11"/>
      <c r="MGZ23" s="11"/>
      <c r="MHA23" s="11"/>
      <c r="MHB23" s="11"/>
      <c r="MHC23" s="11"/>
      <c r="MHD23" s="11"/>
      <c r="MHE23" s="11"/>
      <c r="MHF23" s="11"/>
      <c r="MHG23" s="11"/>
      <c r="MHH23" s="11"/>
      <c r="MHI23" s="11"/>
      <c r="MHJ23" s="11"/>
      <c r="MHK23" s="11"/>
      <c r="MHL23" s="11"/>
      <c r="MHM23" s="11"/>
      <c r="MHN23" s="11"/>
      <c r="MHO23" s="11"/>
      <c r="MHP23" s="11"/>
      <c r="MHQ23" s="11"/>
      <c r="MHR23" s="11"/>
      <c r="MHS23" s="11"/>
      <c r="MHT23" s="11"/>
      <c r="MHU23" s="11"/>
      <c r="MHV23" s="11"/>
      <c r="MHW23" s="11"/>
      <c r="MHX23" s="11"/>
      <c r="MHY23" s="11"/>
      <c r="MHZ23" s="11"/>
      <c r="MIA23" s="11"/>
      <c r="MIB23" s="11"/>
      <c r="MIC23" s="11"/>
      <c r="MID23" s="11"/>
      <c r="MIE23" s="11"/>
      <c r="MIF23" s="11"/>
      <c r="MIG23" s="11"/>
      <c r="MIH23" s="11"/>
      <c r="MII23" s="11"/>
      <c r="MIJ23" s="11"/>
      <c r="MIK23" s="11"/>
      <c r="MIL23" s="11"/>
      <c r="MIM23" s="11"/>
      <c r="MIN23" s="11"/>
      <c r="MIO23" s="11"/>
      <c r="MIP23" s="11"/>
      <c r="MIQ23" s="11"/>
      <c r="MIR23" s="11"/>
      <c r="MIS23" s="11"/>
      <c r="MIT23" s="11"/>
      <c r="MIU23" s="11"/>
      <c r="MIV23" s="11"/>
      <c r="MIW23" s="11"/>
      <c r="MIX23" s="11"/>
      <c r="MIY23" s="11"/>
      <c r="MIZ23" s="11"/>
      <c r="MJA23" s="11"/>
      <c r="MJB23" s="11"/>
      <c r="MJC23" s="11"/>
      <c r="MJD23" s="11"/>
      <c r="MJE23" s="11"/>
      <c r="MJF23" s="11"/>
      <c r="MJG23" s="11"/>
      <c r="MJH23" s="11"/>
      <c r="MJI23" s="11"/>
      <c r="MJJ23" s="11"/>
      <c r="MJK23" s="11"/>
      <c r="MJL23" s="11"/>
      <c r="MJM23" s="11"/>
      <c r="MJN23" s="11"/>
      <c r="MJO23" s="11"/>
      <c r="MJP23" s="11"/>
      <c r="MJQ23" s="11"/>
      <c r="MJR23" s="11"/>
      <c r="MJS23" s="11"/>
      <c r="MJT23" s="11"/>
      <c r="MJU23" s="11"/>
      <c r="MJV23" s="11"/>
      <c r="MJW23" s="11"/>
      <c r="MJX23" s="11"/>
      <c r="MJY23" s="11"/>
      <c r="MJZ23" s="11"/>
      <c r="MKA23" s="11"/>
      <c r="MKB23" s="11"/>
      <c r="MKC23" s="11"/>
      <c r="MKD23" s="11"/>
      <c r="MKE23" s="11"/>
      <c r="MKF23" s="11"/>
      <c r="MKG23" s="11"/>
      <c r="MKH23" s="11"/>
      <c r="MKI23" s="11"/>
      <c r="MKJ23" s="11"/>
      <c r="MKK23" s="11"/>
      <c r="MKL23" s="11"/>
      <c r="MKM23" s="11"/>
      <c r="MKN23" s="11"/>
      <c r="MKO23" s="11"/>
      <c r="MKP23" s="11"/>
      <c r="MKQ23" s="11"/>
      <c r="MKR23" s="11"/>
      <c r="MKS23" s="11"/>
      <c r="MKT23" s="11"/>
      <c r="MKU23" s="11"/>
      <c r="MKV23" s="11"/>
      <c r="MKW23" s="11"/>
      <c r="MKX23" s="11"/>
      <c r="MKY23" s="11"/>
      <c r="MKZ23" s="11"/>
      <c r="MLA23" s="11"/>
      <c r="MLB23" s="11"/>
      <c r="MLC23" s="11"/>
      <c r="MLD23" s="11"/>
      <c r="MLE23" s="11"/>
      <c r="MLF23" s="11"/>
      <c r="MLG23" s="11"/>
      <c r="MLH23" s="11"/>
      <c r="MLI23" s="11"/>
      <c r="MLJ23" s="11"/>
      <c r="MLK23" s="11"/>
      <c r="MLL23" s="11"/>
      <c r="MLM23" s="11"/>
      <c r="MLN23" s="11"/>
      <c r="MLO23" s="11"/>
      <c r="MLP23" s="11"/>
      <c r="MLQ23" s="11"/>
      <c r="MLR23" s="11"/>
      <c r="MLS23" s="11"/>
      <c r="MLT23" s="11"/>
      <c r="MLU23" s="11"/>
      <c r="MLV23" s="11"/>
      <c r="MLW23" s="11"/>
      <c r="MLX23" s="11"/>
      <c r="MLY23" s="11"/>
      <c r="MLZ23" s="11"/>
      <c r="MMA23" s="11"/>
      <c r="MMB23" s="11"/>
      <c r="MMC23" s="11"/>
      <c r="MMD23" s="11"/>
      <c r="MME23" s="11"/>
      <c r="MMF23" s="11"/>
      <c r="MMG23" s="11"/>
      <c r="MMH23" s="11"/>
      <c r="MMI23" s="11"/>
      <c r="MMJ23" s="11"/>
      <c r="MMK23" s="11"/>
      <c r="MML23" s="11"/>
      <c r="MMM23" s="11"/>
      <c r="MMN23" s="11"/>
      <c r="MMO23" s="11"/>
      <c r="MMP23" s="11"/>
      <c r="MMQ23" s="11"/>
      <c r="MMR23" s="11"/>
      <c r="MMS23" s="11"/>
      <c r="MMT23" s="11"/>
      <c r="MMU23" s="11"/>
      <c r="MMV23" s="11"/>
      <c r="MMW23" s="11"/>
      <c r="MMX23" s="11"/>
      <c r="MMY23" s="11"/>
      <c r="MMZ23" s="11"/>
      <c r="MNA23" s="11"/>
      <c r="MNB23" s="11"/>
      <c r="MNC23" s="11"/>
      <c r="MND23" s="11"/>
      <c r="MNE23" s="11"/>
      <c r="MNF23" s="11"/>
      <c r="MNG23" s="11"/>
      <c r="MNH23" s="11"/>
      <c r="MNI23" s="11"/>
      <c r="MNJ23" s="11"/>
      <c r="MNK23" s="11"/>
      <c r="MNL23" s="11"/>
      <c r="MNM23" s="11"/>
      <c r="MNN23" s="11"/>
      <c r="MNO23" s="11"/>
      <c r="MNP23" s="11"/>
      <c r="MNQ23" s="11"/>
      <c r="MNR23" s="11"/>
      <c r="MNS23" s="11"/>
      <c r="MNT23" s="11"/>
      <c r="MNU23" s="11"/>
      <c r="MNV23" s="11"/>
      <c r="MNW23" s="11"/>
      <c r="MNX23" s="11"/>
      <c r="MNY23" s="11"/>
      <c r="MNZ23" s="11"/>
      <c r="MOA23" s="11"/>
      <c r="MOB23" s="11"/>
      <c r="MOC23" s="11"/>
      <c r="MOD23" s="11"/>
      <c r="MOE23" s="11"/>
      <c r="MOF23" s="11"/>
      <c r="MOG23" s="11"/>
      <c r="MOH23" s="11"/>
      <c r="MOI23" s="11"/>
      <c r="MOJ23" s="11"/>
      <c r="MOK23" s="11"/>
      <c r="MOL23" s="11"/>
      <c r="MOM23" s="11"/>
      <c r="MON23" s="11"/>
      <c r="MOO23" s="11"/>
      <c r="MOP23" s="11"/>
      <c r="MOQ23" s="11"/>
      <c r="MOR23" s="11"/>
      <c r="MOS23" s="11"/>
      <c r="MOT23" s="11"/>
      <c r="MOU23" s="11"/>
      <c r="MOV23" s="11"/>
      <c r="MOW23" s="11"/>
      <c r="MOX23" s="11"/>
      <c r="MOY23" s="11"/>
      <c r="MOZ23" s="11"/>
      <c r="MPA23" s="11"/>
      <c r="MPB23" s="11"/>
      <c r="MPC23" s="11"/>
      <c r="MPD23" s="11"/>
      <c r="MPE23" s="11"/>
      <c r="MPF23" s="11"/>
      <c r="MPG23" s="11"/>
      <c r="MPH23" s="11"/>
      <c r="MPI23" s="11"/>
      <c r="MPJ23" s="11"/>
      <c r="MPK23" s="11"/>
      <c r="MPL23" s="11"/>
      <c r="MPM23" s="11"/>
      <c r="MPN23" s="11"/>
      <c r="MPO23" s="11"/>
      <c r="MPP23" s="11"/>
      <c r="MPQ23" s="11"/>
      <c r="MPR23" s="11"/>
      <c r="MPS23" s="11"/>
      <c r="MPT23" s="11"/>
      <c r="MPU23" s="11"/>
      <c r="MPV23" s="11"/>
      <c r="MPW23" s="11"/>
      <c r="MPX23" s="11"/>
      <c r="MPY23" s="11"/>
      <c r="MPZ23" s="11"/>
      <c r="MQA23" s="11"/>
      <c r="MQB23" s="11"/>
      <c r="MQC23" s="11"/>
      <c r="MQD23" s="11"/>
      <c r="MQE23" s="11"/>
      <c r="MQF23" s="11"/>
      <c r="MQG23" s="11"/>
      <c r="MQH23" s="11"/>
      <c r="MQI23" s="11"/>
      <c r="MQJ23" s="11"/>
      <c r="MQK23" s="11"/>
      <c r="MQL23" s="11"/>
      <c r="MQM23" s="11"/>
      <c r="MQN23" s="11"/>
      <c r="MQO23" s="11"/>
      <c r="MQP23" s="11"/>
      <c r="MQQ23" s="11"/>
      <c r="MQR23" s="11"/>
      <c r="MQS23" s="11"/>
      <c r="MQT23" s="11"/>
      <c r="MQU23" s="11"/>
      <c r="MQV23" s="11"/>
      <c r="MQW23" s="11"/>
      <c r="MQX23" s="11"/>
      <c r="MQY23" s="11"/>
      <c r="MQZ23" s="11"/>
      <c r="MRA23" s="11"/>
      <c r="MRB23" s="11"/>
      <c r="MRC23" s="11"/>
      <c r="MRD23" s="11"/>
      <c r="MRE23" s="11"/>
      <c r="MRF23" s="11"/>
      <c r="MRG23" s="11"/>
      <c r="MRH23" s="11"/>
      <c r="MRI23" s="11"/>
      <c r="MRJ23" s="11"/>
      <c r="MRK23" s="11"/>
      <c r="MRL23" s="11"/>
      <c r="MRM23" s="11"/>
      <c r="MRN23" s="11"/>
      <c r="MRO23" s="11"/>
      <c r="MRP23" s="11"/>
      <c r="MRQ23" s="11"/>
      <c r="MRR23" s="11"/>
      <c r="MRS23" s="11"/>
      <c r="MRT23" s="11"/>
      <c r="MRU23" s="11"/>
      <c r="MRV23" s="11"/>
      <c r="MRW23" s="11"/>
      <c r="MRX23" s="11"/>
      <c r="MRY23" s="11"/>
      <c r="MRZ23" s="11"/>
      <c r="MSA23" s="11"/>
      <c r="MSB23" s="11"/>
      <c r="MSC23" s="11"/>
      <c r="MSD23" s="11"/>
      <c r="MSE23" s="11"/>
      <c r="MSF23" s="11"/>
      <c r="MSG23" s="11"/>
      <c r="MSH23" s="11"/>
      <c r="MSI23" s="11"/>
      <c r="MSJ23" s="11"/>
      <c r="MSK23" s="11"/>
      <c r="MSL23" s="11"/>
      <c r="MSM23" s="11"/>
      <c r="MSN23" s="11"/>
      <c r="MSO23" s="11"/>
      <c r="MSP23" s="11"/>
      <c r="MSQ23" s="11"/>
      <c r="MSR23" s="11"/>
      <c r="MSS23" s="11"/>
      <c r="MST23" s="11"/>
      <c r="MSU23" s="11"/>
      <c r="MSV23" s="11"/>
      <c r="MSW23" s="11"/>
      <c r="MSX23" s="11"/>
      <c r="MSY23" s="11"/>
      <c r="MSZ23" s="11"/>
      <c r="MTA23" s="11"/>
      <c r="MTB23" s="11"/>
      <c r="MTC23" s="11"/>
      <c r="MTD23" s="11"/>
      <c r="MTE23" s="11"/>
      <c r="MTF23" s="11"/>
      <c r="MTG23" s="11"/>
      <c r="MTH23" s="11"/>
      <c r="MTI23" s="11"/>
      <c r="MTJ23" s="11"/>
      <c r="MTK23" s="11"/>
      <c r="MTL23" s="11"/>
      <c r="MTM23" s="11"/>
      <c r="MTN23" s="11"/>
      <c r="MTO23" s="11"/>
      <c r="MTP23" s="11"/>
      <c r="MTQ23" s="11"/>
      <c r="MTR23" s="11"/>
      <c r="MTS23" s="11"/>
      <c r="MTT23" s="11"/>
      <c r="MTU23" s="11"/>
      <c r="MTV23" s="11"/>
      <c r="MTW23" s="11"/>
      <c r="MTX23" s="11"/>
      <c r="MTY23" s="11"/>
      <c r="MTZ23" s="11"/>
      <c r="MUA23" s="11"/>
      <c r="MUB23" s="11"/>
      <c r="MUC23" s="11"/>
      <c r="MUD23" s="11"/>
      <c r="MUE23" s="11"/>
      <c r="MUF23" s="11"/>
      <c r="MUG23" s="11"/>
      <c r="MUH23" s="11"/>
      <c r="MUI23" s="11"/>
      <c r="MUJ23" s="11"/>
      <c r="MUK23" s="11"/>
      <c r="MUL23" s="11"/>
      <c r="MUM23" s="11"/>
      <c r="MUN23" s="11"/>
      <c r="MUO23" s="11"/>
      <c r="MUP23" s="11"/>
      <c r="MUQ23" s="11"/>
      <c r="MUR23" s="11"/>
      <c r="MUS23" s="11"/>
      <c r="MUT23" s="11"/>
      <c r="MUU23" s="11"/>
      <c r="MUV23" s="11"/>
      <c r="MUW23" s="11"/>
      <c r="MUX23" s="11"/>
      <c r="MUY23" s="11"/>
      <c r="MUZ23" s="11"/>
      <c r="MVA23" s="11"/>
      <c r="MVB23" s="11"/>
      <c r="MVC23" s="11"/>
      <c r="MVD23" s="11"/>
      <c r="MVE23" s="11"/>
      <c r="MVF23" s="11"/>
      <c r="MVG23" s="11"/>
      <c r="MVH23" s="11"/>
      <c r="MVI23" s="11"/>
      <c r="MVJ23" s="11"/>
      <c r="MVK23" s="11"/>
      <c r="MVL23" s="11"/>
      <c r="MVM23" s="11"/>
      <c r="MVN23" s="11"/>
      <c r="MVO23" s="11"/>
      <c r="MVP23" s="11"/>
      <c r="MVQ23" s="11"/>
      <c r="MVR23" s="11"/>
      <c r="MVS23" s="11"/>
      <c r="MVT23" s="11"/>
      <c r="MVU23" s="11"/>
      <c r="MVV23" s="11"/>
      <c r="MVW23" s="11"/>
      <c r="MVX23" s="11"/>
      <c r="MVY23" s="11"/>
      <c r="MVZ23" s="11"/>
      <c r="MWA23" s="11"/>
      <c r="MWB23" s="11"/>
      <c r="MWC23" s="11"/>
      <c r="MWD23" s="11"/>
      <c r="MWE23" s="11"/>
      <c r="MWF23" s="11"/>
      <c r="MWG23" s="11"/>
      <c r="MWH23" s="11"/>
      <c r="MWI23" s="11"/>
      <c r="MWJ23" s="11"/>
      <c r="MWK23" s="11"/>
      <c r="MWL23" s="11"/>
      <c r="MWM23" s="11"/>
      <c r="MWN23" s="11"/>
      <c r="MWO23" s="11"/>
      <c r="MWP23" s="11"/>
      <c r="MWQ23" s="11"/>
      <c r="MWR23" s="11"/>
      <c r="MWS23" s="11"/>
      <c r="MWT23" s="11"/>
      <c r="MWU23" s="11"/>
      <c r="MWV23" s="11"/>
      <c r="MWW23" s="11"/>
      <c r="MWX23" s="11"/>
      <c r="MWY23" s="11"/>
      <c r="MWZ23" s="11"/>
      <c r="MXA23" s="11"/>
      <c r="MXB23" s="11"/>
      <c r="MXC23" s="11"/>
      <c r="MXD23" s="11"/>
      <c r="MXE23" s="11"/>
      <c r="MXF23" s="11"/>
      <c r="MXG23" s="11"/>
      <c r="MXH23" s="11"/>
      <c r="MXI23" s="11"/>
      <c r="MXJ23" s="11"/>
      <c r="MXK23" s="11"/>
      <c r="MXL23" s="11"/>
      <c r="MXM23" s="11"/>
      <c r="MXN23" s="11"/>
      <c r="MXO23" s="11"/>
      <c r="MXP23" s="11"/>
      <c r="MXQ23" s="11"/>
      <c r="MXR23" s="11"/>
      <c r="MXS23" s="11"/>
      <c r="MXT23" s="11"/>
      <c r="MXU23" s="11"/>
      <c r="MXV23" s="11"/>
      <c r="MXW23" s="11"/>
      <c r="MXX23" s="11"/>
      <c r="MXY23" s="11"/>
      <c r="MXZ23" s="11"/>
      <c r="MYA23" s="11"/>
      <c r="MYB23" s="11"/>
      <c r="MYC23" s="11"/>
      <c r="MYD23" s="11"/>
      <c r="MYE23" s="11"/>
      <c r="MYF23" s="11"/>
      <c r="MYG23" s="11"/>
      <c r="MYH23" s="11"/>
      <c r="MYI23" s="11"/>
      <c r="MYJ23" s="11"/>
      <c r="MYK23" s="11"/>
      <c r="MYL23" s="11"/>
      <c r="MYM23" s="11"/>
      <c r="MYN23" s="11"/>
      <c r="MYO23" s="11"/>
      <c r="MYP23" s="11"/>
      <c r="MYQ23" s="11"/>
      <c r="MYR23" s="11"/>
      <c r="MYS23" s="11"/>
      <c r="MYT23" s="11"/>
      <c r="MYU23" s="11"/>
      <c r="MYV23" s="11"/>
      <c r="MYW23" s="11"/>
      <c r="MYX23" s="11"/>
      <c r="MYY23" s="11"/>
      <c r="MYZ23" s="11"/>
      <c r="MZA23" s="11"/>
      <c r="MZB23" s="11"/>
      <c r="MZC23" s="11"/>
      <c r="MZD23" s="11"/>
      <c r="MZE23" s="11"/>
      <c r="MZF23" s="11"/>
      <c r="MZG23" s="11"/>
      <c r="MZH23" s="11"/>
      <c r="MZI23" s="11"/>
      <c r="MZJ23" s="11"/>
      <c r="MZK23" s="11"/>
      <c r="MZL23" s="11"/>
      <c r="MZM23" s="11"/>
      <c r="MZN23" s="11"/>
      <c r="MZO23" s="11"/>
      <c r="MZP23" s="11"/>
      <c r="MZQ23" s="11"/>
      <c r="MZR23" s="11"/>
      <c r="MZS23" s="11"/>
      <c r="MZT23" s="11"/>
      <c r="MZU23" s="11"/>
      <c r="MZV23" s="11"/>
      <c r="MZW23" s="11"/>
      <c r="MZX23" s="11"/>
      <c r="MZY23" s="11"/>
      <c r="MZZ23" s="11"/>
      <c r="NAA23" s="11"/>
      <c r="NAB23" s="11"/>
      <c r="NAC23" s="11"/>
      <c r="NAD23" s="11"/>
      <c r="NAE23" s="11"/>
      <c r="NAF23" s="11"/>
      <c r="NAG23" s="11"/>
      <c r="NAH23" s="11"/>
      <c r="NAI23" s="11"/>
      <c r="NAJ23" s="11"/>
      <c r="NAK23" s="11"/>
      <c r="NAL23" s="11"/>
      <c r="NAM23" s="11"/>
      <c r="NAN23" s="11"/>
      <c r="NAO23" s="11"/>
      <c r="NAP23" s="11"/>
      <c r="NAQ23" s="11"/>
      <c r="NAR23" s="11"/>
      <c r="NAS23" s="11"/>
      <c r="NAT23" s="11"/>
      <c r="NAU23" s="11"/>
      <c r="NAV23" s="11"/>
      <c r="NAW23" s="11"/>
      <c r="NAX23" s="11"/>
      <c r="NAY23" s="11"/>
      <c r="NAZ23" s="11"/>
      <c r="NBA23" s="11"/>
      <c r="NBB23" s="11"/>
      <c r="NBC23" s="11"/>
      <c r="NBD23" s="11"/>
      <c r="NBE23" s="11"/>
      <c r="NBF23" s="11"/>
      <c r="NBG23" s="11"/>
      <c r="NBH23" s="11"/>
      <c r="NBI23" s="11"/>
      <c r="NBJ23" s="11"/>
      <c r="NBK23" s="11"/>
      <c r="NBL23" s="11"/>
      <c r="NBM23" s="11"/>
      <c r="NBN23" s="11"/>
      <c r="NBO23" s="11"/>
      <c r="NBP23" s="11"/>
      <c r="NBQ23" s="11"/>
      <c r="NBR23" s="11"/>
      <c r="NBS23" s="11"/>
      <c r="NBT23" s="11"/>
      <c r="NBU23" s="11"/>
      <c r="NBV23" s="11"/>
      <c r="NBW23" s="11"/>
      <c r="NBX23" s="11"/>
      <c r="NBY23" s="11"/>
      <c r="NBZ23" s="11"/>
      <c r="NCA23" s="11"/>
      <c r="NCB23" s="11"/>
      <c r="NCC23" s="11"/>
      <c r="NCD23" s="11"/>
      <c r="NCE23" s="11"/>
      <c r="NCF23" s="11"/>
      <c r="NCG23" s="11"/>
      <c r="NCH23" s="11"/>
      <c r="NCI23" s="11"/>
      <c r="NCJ23" s="11"/>
      <c r="NCK23" s="11"/>
      <c r="NCL23" s="11"/>
      <c r="NCM23" s="11"/>
      <c r="NCN23" s="11"/>
      <c r="NCO23" s="11"/>
      <c r="NCP23" s="11"/>
      <c r="NCQ23" s="11"/>
      <c r="NCR23" s="11"/>
      <c r="NCS23" s="11"/>
      <c r="NCT23" s="11"/>
      <c r="NCU23" s="11"/>
      <c r="NCV23" s="11"/>
      <c r="NCW23" s="11"/>
      <c r="NCX23" s="11"/>
      <c r="NCY23" s="11"/>
      <c r="NCZ23" s="11"/>
      <c r="NDA23" s="11"/>
      <c r="NDB23" s="11"/>
      <c r="NDC23" s="11"/>
      <c r="NDD23" s="11"/>
      <c r="NDE23" s="11"/>
      <c r="NDF23" s="11"/>
      <c r="NDG23" s="11"/>
      <c r="NDH23" s="11"/>
      <c r="NDI23" s="11"/>
      <c r="NDJ23" s="11"/>
      <c r="NDK23" s="11"/>
      <c r="NDL23" s="11"/>
      <c r="NDM23" s="11"/>
      <c r="NDN23" s="11"/>
      <c r="NDO23" s="11"/>
      <c r="NDP23" s="11"/>
      <c r="NDQ23" s="11"/>
      <c r="NDR23" s="11"/>
      <c r="NDS23" s="11"/>
      <c r="NDT23" s="11"/>
      <c r="NDU23" s="11"/>
      <c r="NDV23" s="11"/>
      <c r="NDW23" s="11"/>
      <c r="NDX23" s="11"/>
      <c r="NDY23" s="11"/>
      <c r="NDZ23" s="11"/>
      <c r="NEA23" s="11"/>
      <c r="NEB23" s="11"/>
      <c r="NEC23" s="11"/>
      <c r="NED23" s="11"/>
      <c r="NEE23" s="11"/>
      <c r="NEF23" s="11"/>
      <c r="NEG23" s="11"/>
      <c r="NEH23" s="11"/>
      <c r="NEI23" s="11"/>
      <c r="NEJ23" s="11"/>
      <c r="NEK23" s="11"/>
      <c r="NEL23" s="11"/>
      <c r="NEM23" s="11"/>
      <c r="NEN23" s="11"/>
      <c r="NEO23" s="11"/>
      <c r="NEP23" s="11"/>
      <c r="NEQ23" s="11"/>
      <c r="NER23" s="11"/>
      <c r="NES23" s="11"/>
      <c r="NET23" s="11"/>
      <c r="NEU23" s="11"/>
      <c r="NEV23" s="11"/>
      <c r="NEW23" s="11"/>
      <c r="NEX23" s="11"/>
      <c r="NEY23" s="11"/>
      <c r="NEZ23" s="11"/>
      <c r="NFA23" s="11"/>
      <c r="NFB23" s="11"/>
      <c r="NFC23" s="11"/>
      <c r="NFD23" s="11"/>
      <c r="NFE23" s="11"/>
      <c r="NFF23" s="11"/>
      <c r="NFG23" s="11"/>
      <c r="NFH23" s="11"/>
      <c r="NFI23" s="11"/>
      <c r="NFJ23" s="11"/>
      <c r="NFK23" s="11"/>
      <c r="NFL23" s="11"/>
      <c r="NFM23" s="11"/>
      <c r="NFN23" s="11"/>
      <c r="NFO23" s="11"/>
      <c r="NFP23" s="11"/>
      <c r="NFQ23" s="11"/>
      <c r="NFR23" s="11"/>
      <c r="NFS23" s="11"/>
      <c r="NFT23" s="11"/>
      <c r="NFU23" s="11"/>
      <c r="NFV23" s="11"/>
      <c r="NFW23" s="11"/>
      <c r="NFX23" s="11"/>
      <c r="NFY23" s="11"/>
      <c r="NFZ23" s="11"/>
      <c r="NGA23" s="11"/>
      <c r="NGB23" s="11"/>
      <c r="NGC23" s="11"/>
      <c r="NGD23" s="11"/>
      <c r="NGE23" s="11"/>
      <c r="NGF23" s="11"/>
      <c r="NGG23" s="11"/>
      <c r="NGH23" s="11"/>
      <c r="NGI23" s="11"/>
      <c r="NGJ23" s="11"/>
      <c r="NGK23" s="11"/>
      <c r="NGL23" s="11"/>
      <c r="NGM23" s="11"/>
      <c r="NGN23" s="11"/>
      <c r="NGO23" s="11"/>
      <c r="NGP23" s="11"/>
      <c r="NGQ23" s="11"/>
      <c r="NGR23" s="11"/>
      <c r="NGS23" s="11"/>
      <c r="NGT23" s="11"/>
      <c r="NGU23" s="11"/>
      <c r="NGV23" s="11"/>
      <c r="NGW23" s="11"/>
      <c r="NGX23" s="11"/>
      <c r="NGY23" s="11"/>
      <c r="NGZ23" s="11"/>
      <c r="NHA23" s="11"/>
      <c r="NHB23" s="11"/>
      <c r="NHC23" s="11"/>
      <c r="NHD23" s="11"/>
      <c r="NHE23" s="11"/>
      <c r="NHF23" s="11"/>
      <c r="NHG23" s="11"/>
      <c r="NHH23" s="11"/>
      <c r="NHI23" s="11"/>
      <c r="NHJ23" s="11"/>
      <c r="NHK23" s="11"/>
      <c r="NHL23" s="11"/>
      <c r="NHM23" s="11"/>
      <c r="NHN23" s="11"/>
      <c r="NHO23" s="11"/>
      <c r="NHP23" s="11"/>
      <c r="NHQ23" s="11"/>
      <c r="NHR23" s="11"/>
      <c r="NHS23" s="11"/>
      <c r="NHT23" s="11"/>
      <c r="NHU23" s="11"/>
      <c r="NHV23" s="11"/>
      <c r="NHW23" s="11"/>
      <c r="NHX23" s="11"/>
      <c r="NHY23" s="11"/>
      <c r="NHZ23" s="11"/>
      <c r="NIA23" s="11"/>
      <c r="NIB23" s="11"/>
      <c r="NIC23" s="11"/>
      <c r="NID23" s="11"/>
      <c r="NIE23" s="11"/>
      <c r="NIF23" s="11"/>
      <c r="NIG23" s="11"/>
      <c r="NIH23" s="11"/>
      <c r="NII23" s="11"/>
      <c r="NIJ23" s="11"/>
      <c r="NIK23" s="11"/>
      <c r="NIL23" s="11"/>
      <c r="NIM23" s="11"/>
      <c r="NIN23" s="11"/>
      <c r="NIO23" s="11"/>
      <c r="NIP23" s="11"/>
      <c r="NIQ23" s="11"/>
      <c r="NIR23" s="11"/>
      <c r="NIS23" s="11"/>
      <c r="NIT23" s="11"/>
      <c r="NIU23" s="11"/>
      <c r="NIV23" s="11"/>
      <c r="NIW23" s="11"/>
      <c r="NIX23" s="11"/>
      <c r="NIY23" s="11"/>
      <c r="NIZ23" s="11"/>
      <c r="NJA23" s="11"/>
      <c r="NJB23" s="11"/>
      <c r="NJC23" s="11"/>
      <c r="NJD23" s="11"/>
      <c r="NJE23" s="11"/>
      <c r="NJF23" s="11"/>
      <c r="NJG23" s="11"/>
      <c r="NJH23" s="11"/>
      <c r="NJI23" s="11"/>
      <c r="NJJ23" s="11"/>
      <c r="NJK23" s="11"/>
      <c r="NJL23" s="11"/>
      <c r="NJM23" s="11"/>
      <c r="NJN23" s="11"/>
      <c r="NJO23" s="11"/>
      <c r="NJP23" s="11"/>
      <c r="NJQ23" s="11"/>
      <c r="NJR23" s="11"/>
      <c r="NJS23" s="11"/>
      <c r="NJT23" s="11"/>
      <c r="NJU23" s="11"/>
      <c r="NJV23" s="11"/>
      <c r="NJW23" s="11"/>
      <c r="NJX23" s="11"/>
      <c r="NJY23" s="11"/>
      <c r="NJZ23" s="11"/>
      <c r="NKA23" s="11"/>
      <c r="NKB23" s="11"/>
      <c r="NKC23" s="11"/>
      <c r="NKD23" s="11"/>
      <c r="NKE23" s="11"/>
      <c r="NKF23" s="11"/>
      <c r="NKG23" s="11"/>
      <c r="NKH23" s="11"/>
      <c r="NKI23" s="11"/>
      <c r="NKJ23" s="11"/>
      <c r="NKK23" s="11"/>
      <c r="NKL23" s="11"/>
      <c r="NKM23" s="11"/>
      <c r="NKN23" s="11"/>
      <c r="NKO23" s="11"/>
      <c r="NKP23" s="11"/>
      <c r="NKQ23" s="11"/>
      <c r="NKR23" s="11"/>
      <c r="NKS23" s="11"/>
      <c r="NKT23" s="11"/>
      <c r="NKU23" s="11"/>
      <c r="NKV23" s="11"/>
      <c r="NKW23" s="11"/>
      <c r="NKX23" s="11"/>
      <c r="NKY23" s="11"/>
      <c r="NKZ23" s="11"/>
      <c r="NLA23" s="11"/>
      <c r="NLB23" s="11"/>
      <c r="NLC23" s="11"/>
      <c r="NLD23" s="11"/>
      <c r="NLE23" s="11"/>
      <c r="NLF23" s="11"/>
      <c r="NLG23" s="11"/>
      <c r="NLH23" s="11"/>
      <c r="NLI23" s="11"/>
      <c r="NLJ23" s="11"/>
      <c r="NLK23" s="11"/>
      <c r="NLL23" s="11"/>
      <c r="NLM23" s="11"/>
      <c r="NLN23" s="11"/>
      <c r="NLO23" s="11"/>
      <c r="NLP23" s="11"/>
      <c r="NLQ23" s="11"/>
      <c r="NLR23" s="11"/>
      <c r="NLS23" s="11"/>
      <c r="NLT23" s="11"/>
      <c r="NLU23" s="11"/>
      <c r="NLV23" s="11"/>
      <c r="NLW23" s="11"/>
      <c r="NLX23" s="11"/>
      <c r="NLY23" s="11"/>
      <c r="NLZ23" s="11"/>
      <c r="NMA23" s="11"/>
      <c r="NMB23" s="11"/>
      <c r="NMC23" s="11"/>
      <c r="NMD23" s="11"/>
      <c r="NME23" s="11"/>
      <c r="NMF23" s="11"/>
      <c r="NMG23" s="11"/>
      <c r="NMH23" s="11"/>
      <c r="NMI23" s="11"/>
      <c r="NMJ23" s="11"/>
      <c r="NMK23" s="11"/>
      <c r="NML23" s="11"/>
      <c r="NMM23" s="11"/>
      <c r="NMN23" s="11"/>
      <c r="NMO23" s="11"/>
      <c r="NMP23" s="11"/>
      <c r="NMQ23" s="11"/>
      <c r="NMR23" s="11"/>
      <c r="NMS23" s="11"/>
      <c r="NMT23" s="11"/>
      <c r="NMU23" s="11"/>
      <c r="NMV23" s="11"/>
      <c r="NMW23" s="11"/>
      <c r="NMX23" s="11"/>
      <c r="NMY23" s="11"/>
      <c r="NMZ23" s="11"/>
      <c r="NNA23" s="11"/>
      <c r="NNB23" s="11"/>
      <c r="NNC23" s="11"/>
      <c r="NND23" s="11"/>
      <c r="NNE23" s="11"/>
      <c r="NNF23" s="11"/>
      <c r="NNG23" s="11"/>
      <c r="NNH23" s="11"/>
      <c r="NNI23" s="11"/>
      <c r="NNJ23" s="11"/>
      <c r="NNK23" s="11"/>
      <c r="NNL23" s="11"/>
      <c r="NNM23" s="11"/>
      <c r="NNN23" s="11"/>
      <c r="NNO23" s="11"/>
      <c r="NNP23" s="11"/>
      <c r="NNQ23" s="11"/>
      <c r="NNR23" s="11"/>
      <c r="NNS23" s="11"/>
      <c r="NNT23" s="11"/>
      <c r="NNU23" s="11"/>
      <c r="NNV23" s="11"/>
      <c r="NNW23" s="11"/>
      <c r="NNX23" s="11"/>
      <c r="NNY23" s="11"/>
      <c r="NNZ23" s="11"/>
      <c r="NOA23" s="11"/>
      <c r="NOB23" s="11"/>
      <c r="NOC23" s="11"/>
      <c r="NOD23" s="11"/>
      <c r="NOE23" s="11"/>
      <c r="NOF23" s="11"/>
      <c r="NOG23" s="11"/>
      <c r="NOH23" s="11"/>
      <c r="NOI23" s="11"/>
      <c r="NOJ23" s="11"/>
      <c r="NOK23" s="11"/>
      <c r="NOL23" s="11"/>
      <c r="NOM23" s="11"/>
      <c r="NON23" s="11"/>
      <c r="NOO23" s="11"/>
      <c r="NOP23" s="11"/>
      <c r="NOQ23" s="11"/>
      <c r="NOR23" s="11"/>
      <c r="NOS23" s="11"/>
      <c r="NOT23" s="11"/>
      <c r="NOU23" s="11"/>
      <c r="NOV23" s="11"/>
      <c r="NOW23" s="11"/>
      <c r="NOX23" s="11"/>
      <c r="NOY23" s="11"/>
      <c r="NOZ23" s="11"/>
      <c r="NPA23" s="11"/>
      <c r="NPB23" s="11"/>
      <c r="NPC23" s="11"/>
      <c r="NPD23" s="11"/>
      <c r="NPE23" s="11"/>
      <c r="NPF23" s="11"/>
      <c r="NPG23" s="11"/>
      <c r="NPH23" s="11"/>
      <c r="NPI23" s="11"/>
      <c r="NPJ23" s="11"/>
      <c r="NPK23" s="11"/>
      <c r="NPL23" s="11"/>
      <c r="NPM23" s="11"/>
      <c r="NPN23" s="11"/>
      <c r="NPO23" s="11"/>
      <c r="NPP23" s="11"/>
      <c r="NPQ23" s="11"/>
      <c r="NPR23" s="11"/>
      <c r="NPS23" s="11"/>
      <c r="NPT23" s="11"/>
      <c r="NPU23" s="11"/>
      <c r="NPV23" s="11"/>
      <c r="NPW23" s="11"/>
      <c r="NPX23" s="11"/>
      <c r="NPY23" s="11"/>
      <c r="NPZ23" s="11"/>
      <c r="NQA23" s="11"/>
      <c r="NQB23" s="11"/>
      <c r="NQC23" s="11"/>
      <c r="NQD23" s="11"/>
      <c r="NQE23" s="11"/>
      <c r="NQF23" s="11"/>
      <c r="NQG23" s="11"/>
      <c r="NQH23" s="11"/>
      <c r="NQI23" s="11"/>
      <c r="NQJ23" s="11"/>
      <c r="NQK23" s="11"/>
      <c r="NQL23" s="11"/>
      <c r="NQM23" s="11"/>
      <c r="NQN23" s="11"/>
      <c r="NQO23" s="11"/>
      <c r="NQP23" s="11"/>
      <c r="NQQ23" s="11"/>
      <c r="NQR23" s="11"/>
      <c r="NQS23" s="11"/>
      <c r="NQT23" s="11"/>
      <c r="NQU23" s="11"/>
      <c r="NQV23" s="11"/>
      <c r="NQW23" s="11"/>
      <c r="NQX23" s="11"/>
      <c r="NQY23" s="11"/>
      <c r="NQZ23" s="11"/>
      <c r="NRA23" s="11"/>
      <c r="NRB23" s="11"/>
      <c r="NRC23" s="11"/>
      <c r="NRD23" s="11"/>
      <c r="NRE23" s="11"/>
      <c r="NRF23" s="11"/>
      <c r="NRG23" s="11"/>
      <c r="NRH23" s="11"/>
      <c r="NRI23" s="11"/>
      <c r="NRJ23" s="11"/>
      <c r="NRK23" s="11"/>
      <c r="NRL23" s="11"/>
      <c r="NRM23" s="11"/>
      <c r="NRN23" s="11"/>
      <c r="NRO23" s="11"/>
      <c r="NRP23" s="11"/>
      <c r="NRQ23" s="11"/>
      <c r="NRR23" s="11"/>
      <c r="NRS23" s="11"/>
      <c r="NRT23" s="11"/>
      <c r="NRU23" s="11"/>
      <c r="NRV23" s="11"/>
      <c r="NRW23" s="11"/>
      <c r="NRX23" s="11"/>
      <c r="NRY23" s="11"/>
      <c r="NRZ23" s="11"/>
      <c r="NSA23" s="11"/>
      <c r="NSB23" s="11"/>
      <c r="NSC23" s="11"/>
      <c r="NSD23" s="11"/>
      <c r="NSE23" s="11"/>
      <c r="NSF23" s="11"/>
      <c r="NSG23" s="11"/>
      <c r="NSH23" s="11"/>
      <c r="NSI23" s="11"/>
      <c r="NSJ23" s="11"/>
      <c r="NSK23" s="11"/>
      <c r="NSL23" s="11"/>
      <c r="NSM23" s="11"/>
      <c r="NSN23" s="11"/>
      <c r="NSO23" s="11"/>
      <c r="NSP23" s="11"/>
      <c r="NSQ23" s="11"/>
      <c r="NSR23" s="11"/>
      <c r="NSS23" s="11"/>
      <c r="NST23" s="11"/>
      <c r="NSU23" s="11"/>
      <c r="NSV23" s="11"/>
      <c r="NSW23" s="11"/>
      <c r="NSX23" s="11"/>
      <c r="NSY23" s="11"/>
      <c r="NSZ23" s="11"/>
      <c r="NTA23" s="11"/>
      <c r="NTB23" s="11"/>
      <c r="NTC23" s="11"/>
      <c r="NTD23" s="11"/>
      <c r="NTE23" s="11"/>
      <c r="NTF23" s="11"/>
      <c r="NTG23" s="11"/>
      <c r="NTH23" s="11"/>
      <c r="NTI23" s="11"/>
      <c r="NTJ23" s="11"/>
      <c r="NTK23" s="11"/>
      <c r="NTL23" s="11"/>
      <c r="NTM23" s="11"/>
      <c r="NTN23" s="11"/>
      <c r="NTO23" s="11"/>
      <c r="NTP23" s="11"/>
      <c r="NTQ23" s="11"/>
      <c r="NTR23" s="11"/>
      <c r="NTS23" s="11"/>
      <c r="NTT23" s="11"/>
      <c r="NTU23" s="11"/>
      <c r="NTV23" s="11"/>
      <c r="NTW23" s="11"/>
      <c r="NTX23" s="11"/>
      <c r="NTY23" s="11"/>
      <c r="NTZ23" s="11"/>
      <c r="NUA23" s="11"/>
      <c r="NUB23" s="11"/>
      <c r="NUC23" s="11"/>
      <c r="NUD23" s="11"/>
      <c r="NUE23" s="11"/>
      <c r="NUF23" s="11"/>
      <c r="NUG23" s="11"/>
      <c r="NUH23" s="11"/>
      <c r="NUI23" s="11"/>
      <c r="NUJ23" s="11"/>
      <c r="NUK23" s="11"/>
      <c r="NUL23" s="11"/>
      <c r="NUM23" s="11"/>
      <c r="NUN23" s="11"/>
      <c r="NUO23" s="11"/>
      <c r="NUP23" s="11"/>
      <c r="NUQ23" s="11"/>
      <c r="NUR23" s="11"/>
      <c r="NUS23" s="11"/>
      <c r="NUT23" s="11"/>
      <c r="NUU23" s="11"/>
      <c r="NUV23" s="11"/>
      <c r="NUW23" s="11"/>
      <c r="NUX23" s="11"/>
      <c r="NUY23" s="11"/>
      <c r="NUZ23" s="11"/>
      <c r="NVA23" s="11"/>
      <c r="NVB23" s="11"/>
      <c r="NVC23" s="11"/>
      <c r="NVD23" s="11"/>
      <c r="NVE23" s="11"/>
      <c r="NVF23" s="11"/>
      <c r="NVG23" s="11"/>
      <c r="NVH23" s="11"/>
      <c r="NVI23" s="11"/>
      <c r="NVJ23" s="11"/>
      <c r="NVK23" s="11"/>
      <c r="NVL23" s="11"/>
      <c r="NVM23" s="11"/>
      <c r="NVN23" s="11"/>
      <c r="NVO23" s="11"/>
      <c r="NVP23" s="11"/>
      <c r="NVQ23" s="11"/>
      <c r="NVR23" s="11"/>
      <c r="NVS23" s="11"/>
      <c r="NVT23" s="11"/>
      <c r="NVU23" s="11"/>
      <c r="NVV23" s="11"/>
      <c r="NVW23" s="11"/>
      <c r="NVX23" s="11"/>
      <c r="NVY23" s="11"/>
      <c r="NVZ23" s="11"/>
      <c r="NWA23" s="11"/>
      <c r="NWB23" s="11"/>
      <c r="NWC23" s="11"/>
      <c r="NWD23" s="11"/>
      <c r="NWE23" s="11"/>
      <c r="NWF23" s="11"/>
      <c r="NWG23" s="11"/>
      <c r="NWH23" s="11"/>
      <c r="NWI23" s="11"/>
      <c r="NWJ23" s="11"/>
      <c r="NWK23" s="11"/>
      <c r="NWL23" s="11"/>
      <c r="NWM23" s="11"/>
      <c r="NWN23" s="11"/>
      <c r="NWO23" s="11"/>
      <c r="NWP23" s="11"/>
      <c r="NWQ23" s="11"/>
      <c r="NWR23" s="11"/>
      <c r="NWS23" s="11"/>
      <c r="NWT23" s="11"/>
      <c r="NWU23" s="11"/>
      <c r="NWV23" s="11"/>
      <c r="NWW23" s="11"/>
      <c r="NWX23" s="11"/>
      <c r="NWY23" s="11"/>
      <c r="NWZ23" s="11"/>
      <c r="NXA23" s="11"/>
      <c r="NXB23" s="11"/>
      <c r="NXC23" s="11"/>
      <c r="NXD23" s="11"/>
      <c r="NXE23" s="11"/>
      <c r="NXF23" s="11"/>
      <c r="NXG23" s="11"/>
      <c r="NXH23" s="11"/>
      <c r="NXI23" s="11"/>
      <c r="NXJ23" s="11"/>
      <c r="NXK23" s="11"/>
      <c r="NXL23" s="11"/>
      <c r="NXM23" s="11"/>
      <c r="NXN23" s="11"/>
      <c r="NXO23" s="11"/>
      <c r="NXP23" s="11"/>
      <c r="NXQ23" s="11"/>
      <c r="NXR23" s="11"/>
      <c r="NXS23" s="11"/>
      <c r="NXT23" s="11"/>
      <c r="NXU23" s="11"/>
      <c r="NXV23" s="11"/>
      <c r="NXW23" s="11"/>
      <c r="NXX23" s="11"/>
      <c r="NXY23" s="11"/>
      <c r="NXZ23" s="11"/>
      <c r="NYA23" s="11"/>
      <c r="NYB23" s="11"/>
      <c r="NYC23" s="11"/>
      <c r="NYD23" s="11"/>
      <c r="NYE23" s="11"/>
      <c r="NYF23" s="11"/>
      <c r="NYG23" s="11"/>
      <c r="NYH23" s="11"/>
      <c r="NYI23" s="11"/>
      <c r="NYJ23" s="11"/>
      <c r="NYK23" s="11"/>
      <c r="NYL23" s="11"/>
      <c r="NYM23" s="11"/>
      <c r="NYN23" s="11"/>
      <c r="NYO23" s="11"/>
      <c r="NYP23" s="11"/>
      <c r="NYQ23" s="11"/>
      <c r="NYR23" s="11"/>
      <c r="NYS23" s="11"/>
      <c r="NYT23" s="11"/>
      <c r="NYU23" s="11"/>
      <c r="NYV23" s="11"/>
      <c r="NYW23" s="11"/>
      <c r="NYX23" s="11"/>
      <c r="NYY23" s="11"/>
      <c r="NYZ23" s="11"/>
      <c r="NZA23" s="11"/>
      <c r="NZB23" s="11"/>
      <c r="NZC23" s="11"/>
      <c r="NZD23" s="11"/>
      <c r="NZE23" s="11"/>
      <c r="NZF23" s="11"/>
      <c r="NZG23" s="11"/>
      <c r="NZH23" s="11"/>
      <c r="NZI23" s="11"/>
      <c r="NZJ23" s="11"/>
      <c r="NZK23" s="11"/>
      <c r="NZL23" s="11"/>
      <c r="NZM23" s="11"/>
      <c r="NZN23" s="11"/>
      <c r="NZO23" s="11"/>
      <c r="NZP23" s="11"/>
      <c r="NZQ23" s="11"/>
      <c r="NZR23" s="11"/>
      <c r="NZS23" s="11"/>
      <c r="NZT23" s="11"/>
      <c r="NZU23" s="11"/>
      <c r="NZV23" s="11"/>
      <c r="NZW23" s="11"/>
      <c r="NZX23" s="11"/>
      <c r="NZY23" s="11"/>
      <c r="NZZ23" s="11"/>
      <c r="OAA23" s="11"/>
      <c r="OAB23" s="11"/>
      <c r="OAC23" s="11"/>
      <c r="OAD23" s="11"/>
      <c r="OAE23" s="11"/>
      <c r="OAF23" s="11"/>
      <c r="OAG23" s="11"/>
      <c r="OAH23" s="11"/>
      <c r="OAI23" s="11"/>
      <c r="OAJ23" s="11"/>
      <c r="OAK23" s="11"/>
      <c r="OAL23" s="11"/>
      <c r="OAM23" s="11"/>
      <c r="OAN23" s="11"/>
      <c r="OAO23" s="11"/>
      <c r="OAP23" s="11"/>
      <c r="OAQ23" s="11"/>
      <c r="OAR23" s="11"/>
      <c r="OAS23" s="11"/>
      <c r="OAT23" s="11"/>
      <c r="OAU23" s="11"/>
      <c r="OAV23" s="11"/>
      <c r="OAW23" s="11"/>
      <c r="OAX23" s="11"/>
      <c r="OAY23" s="11"/>
      <c r="OAZ23" s="11"/>
      <c r="OBA23" s="11"/>
      <c r="OBB23" s="11"/>
      <c r="OBC23" s="11"/>
      <c r="OBD23" s="11"/>
      <c r="OBE23" s="11"/>
      <c r="OBF23" s="11"/>
      <c r="OBG23" s="11"/>
      <c r="OBH23" s="11"/>
      <c r="OBI23" s="11"/>
      <c r="OBJ23" s="11"/>
      <c r="OBK23" s="11"/>
      <c r="OBL23" s="11"/>
      <c r="OBM23" s="11"/>
      <c r="OBN23" s="11"/>
      <c r="OBO23" s="11"/>
      <c r="OBP23" s="11"/>
      <c r="OBQ23" s="11"/>
      <c r="OBR23" s="11"/>
      <c r="OBS23" s="11"/>
      <c r="OBT23" s="11"/>
      <c r="OBU23" s="11"/>
      <c r="OBV23" s="11"/>
      <c r="OBW23" s="11"/>
      <c r="OBX23" s="11"/>
      <c r="OBY23" s="11"/>
      <c r="OBZ23" s="11"/>
      <c r="OCA23" s="11"/>
      <c r="OCB23" s="11"/>
      <c r="OCC23" s="11"/>
      <c r="OCD23" s="11"/>
      <c r="OCE23" s="11"/>
      <c r="OCF23" s="11"/>
      <c r="OCG23" s="11"/>
      <c r="OCH23" s="11"/>
      <c r="OCI23" s="11"/>
      <c r="OCJ23" s="11"/>
      <c r="OCK23" s="11"/>
      <c r="OCL23" s="11"/>
      <c r="OCM23" s="11"/>
      <c r="OCN23" s="11"/>
      <c r="OCO23" s="11"/>
      <c r="OCP23" s="11"/>
      <c r="OCQ23" s="11"/>
      <c r="OCR23" s="11"/>
      <c r="OCS23" s="11"/>
      <c r="OCT23" s="11"/>
      <c r="OCU23" s="11"/>
      <c r="OCV23" s="11"/>
      <c r="OCW23" s="11"/>
      <c r="OCX23" s="11"/>
      <c r="OCY23" s="11"/>
      <c r="OCZ23" s="11"/>
      <c r="ODA23" s="11"/>
      <c r="ODB23" s="11"/>
      <c r="ODC23" s="11"/>
      <c r="ODD23" s="11"/>
      <c r="ODE23" s="11"/>
      <c r="ODF23" s="11"/>
      <c r="ODG23" s="11"/>
      <c r="ODH23" s="11"/>
      <c r="ODI23" s="11"/>
      <c r="ODJ23" s="11"/>
      <c r="ODK23" s="11"/>
      <c r="ODL23" s="11"/>
      <c r="ODM23" s="11"/>
      <c r="ODN23" s="11"/>
      <c r="ODO23" s="11"/>
      <c r="ODP23" s="11"/>
      <c r="ODQ23" s="11"/>
      <c r="ODR23" s="11"/>
      <c r="ODS23" s="11"/>
      <c r="ODT23" s="11"/>
      <c r="ODU23" s="11"/>
      <c r="ODV23" s="11"/>
      <c r="ODW23" s="11"/>
      <c r="ODX23" s="11"/>
      <c r="ODY23" s="11"/>
      <c r="ODZ23" s="11"/>
      <c r="OEA23" s="11"/>
      <c r="OEB23" s="11"/>
      <c r="OEC23" s="11"/>
      <c r="OED23" s="11"/>
      <c r="OEE23" s="11"/>
      <c r="OEF23" s="11"/>
      <c r="OEG23" s="11"/>
      <c r="OEH23" s="11"/>
      <c r="OEI23" s="11"/>
      <c r="OEJ23" s="11"/>
      <c r="OEK23" s="11"/>
      <c r="OEL23" s="11"/>
      <c r="OEM23" s="11"/>
      <c r="OEN23" s="11"/>
      <c r="OEO23" s="11"/>
      <c r="OEP23" s="11"/>
      <c r="OEQ23" s="11"/>
      <c r="OER23" s="11"/>
      <c r="OES23" s="11"/>
      <c r="OET23" s="11"/>
      <c r="OEU23" s="11"/>
      <c r="OEV23" s="11"/>
      <c r="OEW23" s="11"/>
      <c r="OEX23" s="11"/>
      <c r="OEY23" s="11"/>
      <c r="OEZ23" s="11"/>
      <c r="OFA23" s="11"/>
      <c r="OFB23" s="11"/>
      <c r="OFC23" s="11"/>
      <c r="OFD23" s="11"/>
      <c r="OFE23" s="11"/>
      <c r="OFF23" s="11"/>
      <c r="OFG23" s="11"/>
      <c r="OFH23" s="11"/>
      <c r="OFI23" s="11"/>
      <c r="OFJ23" s="11"/>
      <c r="OFK23" s="11"/>
      <c r="OFL23" s="11"/>
      <c r="OFM23" s="11"/>
      <c r="OFN23" s="11"/>
      <c r="OFO23" s="11"/>
      <c r="OFP23" s="11"/>
      <c r="OFQ23" s="11"/>
      <c r="OFR23" s="11"/>
      <c r="OFS23" s="11"/>
      <c r="OFT23" s="11"/>
      <c r="OFU23" s="11"/>
      <c r="OFV23" s="11"/>
      <c r="OFW23" s="11"/>
      <c r="OFX23" s="11"/>
      <c r="OFY23" s="11"/>
      <c r="OFZ23" s="11"/>
      <c r="OGA23" s="11"/>
      <c r="OGB23" s="11"/>
      <c r="OGC23" s="11"/>
      <c r="OGD23" s="11"/>
      <c r="OGE23" s="11"/>
      <c r="OGF23" s="11"/>
      <c r="OGG23" s="11"/>
      <c r="OGH23" s="11"/>
      <c r="OGI23" s="11"/>
      <c r="OGJ23" s="11"/>
      <c r="OGK23" s="11"/>
      <c r="OGL23" s="11"/>
      <c r="OGM23" s="11"/>
      <c r="OGN23" s="11"/>
      <c r="OGO23" s="11"/>
      <c r="OGP23" s="11"/>
      <c r="OGQ23" s="11"/>
      <c r="OGR23" s="11"/>
      <c r="OGS23" s="11"/>
      <c r="OGT23" s="11"/>
      <c r="OGU23" s="11"/>
      <c r="OGV23" s="11"/>
      <c r="OGW23" s="11"/>
      <c r="OGX23" s="11"/>
      <c r="OGY23" s="11"/>
      <c r="OGZ23" s="11"/>
      <c r="OHA23" s="11"/>
      <c r="OHB23" s="11"/>
      <c r="OHC23" s="11"/>
      <c r="OHD23" s="11"/>
      <c r="OHE23" s="11"/>
      <c r="OHF23" s="11"/>
      <c r="OHG23" s="11"/>
      <c r="OHH23" s="11"/>
      <c r="OHI23" s="11"/>
      <c r="OHJ23" s="11"/>
      <c r="OHK23" s="11"/>
      <c r="OHL23" s="11"/>
      <c r="OHM23" s="11"/>
      <c r="OHN23" s="11"/>
      <c r="OHO23" s="11"/>
      <c r="OHP23" s="11"/>
      <c r="OHQ23" s="11"/>
      <c r="OHR23" s="11"/>
      <c r="OHS23" s="11"/>
      <c r="OHT23" s="11"/>
      <c r="OHU23" s="11"/>
      <c r="OHV23" s="11"/>
      <c r="OHW23" s="11"/>
      <c r="OHX23" s="11"/>
      <c r="OHY23" s="11"/>
      <c r="OHZ23" s="11"/>
      <c r="OIA23" s="11"/>
      <c r="OIB23" s="11"/>
      <c r="OIC23" s="11"/>
      <c r="OID23" s="11"/>
      <c r="OIE23" s="11"/>
      <c r="OIF23" s="11"/>
      <c r="OIG23" s="11"/>
      <c r="OIH23" s="11"/>
      <c r="OII23" s="11"/>
      <c r="OIJ23" s="11"/>
      <c r="OIK23" s="11"/>
      <c r="OIL23" s="11"/>
      <c r="OIM23" s="11"/>
      <c r="OIN23" s="11"/>
      <c r="OIO23" s="11"/>
      <c r="OIP23" s="11"/>
      <c r="OIQ23" s="11"/>
      <c r="OIR23" s="11"/>
      <c r="OIS23" s="11"/>
      <c r="OIT23" s="11"/>
      <c r="OIU23" s="11"/>
      <c r="OIV23" s="11"/>
      <c r="OIW23" s="11"/>
      <c r="OIX23" s="11"/>
      <c r="OIY23" s="11"/>
      <c r="OIZ23" s="11"/>
      <c r="OJA23" s="11"/>
      <c r="OJB23" s="11"/>
      <c r="OJC23" s="11"/>
      <c r="OJD23" s="11"/>
      <c r="OJE23" s="11"/>
      <c r="OJF23" s="11"/>
      <c r="OJG23" s="11"/>
      <c r="OJH23" s="11"/>
      <c r="OJI23" s="11"/>
      <c r="OJJ23" s="11"/>
      <c r="OJK23" s="11"/>
      <c r="OJL23" s="11"/>
      <c r="OJM23" s="11"/>
      <c r="OJN23" s="11"/>
      <c r="OJO23" s="11"/>
      <c r="OJP23" s="11"/>
      <c r="OJQ23" s="11"/>
      <c r="OJR23" s="11"/>
      <c r="OJS23" s="11"/>
      <c r="OJT23" s="11"/>
      <c r="OJU23" s="11"/>
      <c r="OJV23" s="11"/>
      <c r="OJW23" s="11"/>
      <c r="OJX23" s="11"/>
      <c r="OJY23" s="11"/>
      <c r="OJZ23" s="11"/>
      <c r="OKA23" s="11"/>
      <c r="OKB23" s="11"/>
      <c r="OKC23" s="11"/>
      <c r="OKD23" s="11"/>
      <c r="OKE23" s="11"/>
      <c r="OKF23" s="11"/>
      <c r="OKG23" s="11"/>
      <c r="OKH23" s="11"/>
      <c r="OKI23" s="11"/>
      <c r="OKJ23" s="11"/>
      <c r="OKK23" s="11"/>
      <c r="OKL23" s="11"/>
      <c r="OKM23" s="11"/>
      <c r="OKN23" s="11"/>
      <c r="OKO23" s="11"/>
      <c r="OKP23" s="11"/>
      <c r="OKQ23" s="11"/>
      <c r="OKR23" s="11"/>
      <c r="OKS23" s="11"/>
      <c r="OKT23" s="11"/>
      <c r="OKU23" s="11"/>
      <c r="OKV23" s="11"/>
      <c r="OKW23" s="11"/>
      <c r="OKX23" s="11"/>
      <c r="OKY23" s="11"/>
      <c r="OKZ23" s="11"/>
      <c r="OLA23" s="11"/>
      <c r="OLB23" s="11"/>
      <c r="OLC23" s="11"/>
      <c r="OLD23" s="11"/>
      <c r="OLE23" s="11"/>
      <c r="OLF23" s="11"/>
      <c r="OLG23" s="11"/>
      <c r="OLH23" s="11"/>
      <c r="OLI23" s="11"/>
      <c r="OLJ23" s="11"/>
      <c r="OLK23" s="11"/>
      <c r="OLL23" s="11"/>
      <c r="OLM23" s="11"/>
      <c r="OLN23" s="11"/>
      <c r="OLO23" s="11"/>
      <c r="OLP23" s="11"/>
      <c r="OLQ23" s="11"/>
      <c r="OLR23" s="11"/>
      <c r="OLS23" s="11"/>
      <c r="OLT23" s="11"/>
      <c r="OLU23" s="11"/>
      <c r="OLV23" s="11"/>
      <c r="OLW23" s="11"/>
      <c r="OLX23" s="11"/>
      <c r="OLY23" s="11"/>
      <c r="OLZ23" s="11"/>
      <c r="OMA23" s="11"/>
      <c r="OMB23" s="11"/>
      <c r="OMC23" s="11"/>
      <c r="OMD23" s="11"/>
      <c r="OME23" s="11"/>
      <c r="OMF23" s="11"/>
      <c r="OMG23" s="11"/>
      <c r="OMH23" s="11"/>
      <c r="OMI23" s="11"/>
      <c r="OMJ23" s="11"/>
      <c r="OMK23" s="11"/>
      <c r="OML23" s="11"/>
      <c r="OMM23" s="11"/>
      <c r="OMN23" s="11"/>
      <c r="OMO23" s="11"/>
      <c r="OMP23" s="11"/>
      <c r="OMQ23" s="11"/>
      <c r="OMR23" s="11"/>
      <c r="OMS23" s="11"/>
      <c r="OMT23" s="11"/>
      <c r="OMU23" s="11"/>
      <c r="OMV23" s="11"/>
      <c r="OMW23" s="11"/>
      <c r="OMX23" s="11"/>
      <c r="OMY23" s="11"/>
      <c r="OMZ23" s="11"/>
      <c r="ONA23" s="11"/>
      <c r="ONB23" s="11"/>
      <c r="ONC23" s="11"/>
      <c r="OND23" s="11"/>
      <c r="ONE23" s="11"/>
      <c r="ONF23" s="11"/>
      <c r="ONG23" s="11"/>
      <c r="ONH23" s="11"/>
      <c r="ONI23" s="11"/>
      <c r="ONJ23" s="11"/>
      <c r="ONK23" s="11"/>
      <c r="ONL23" s="11"/>
      <c r="ONM23" s="11"/>
      <c r="ONN23" s="11"/>
      <c r="ONO23" s="11"/>
      <c r="ONP23" s="11"/>
      <c r="ONQ23" s="11"/>
      <c r="ONR23" s="11"/>
      <c r="ONS23" s="11"/>
      <c r="ONT23" s="11"/>
      <c r="ONU23" s="11"/>
      <c r="ONV23" s="11"/>
      <c r="ONW23" s="11"/>
      <c r="ONX23" s="11"/>
      <c r="ONY23" s="11"/>
      <c r="ONZ23" s="11"/>
      <c r="OOA23" s="11"/>
      <c r="OOB23" s="11"/>
      <c r="OOC23" s="11"/>
      <c r="OOD23" s="11"/>
      <c r="OOE23" s="11"/>
      <c r="OOF23" s="11"/>
      <c r="OOG23" s="11"/>
      <c r="OOH23" s="11"/>
      <c r="OOI23" s="11"/>
      <c r="OOJ23" s="11"/>
      <c r="OOK23" s="11"/>
      <c r="OOL23" s="11"/>
      <c r="OOM23" s="11"/>
      <c r="OON23" s="11"/>
      <c r="OOO23" s="11"/>
      <c r="OOP23" s="11"/>
      <c r="OOQ23" s="11"/>
      <c r="OOR23" s="11"/>
      <c r="OOS23" s="11"/>
      <c r="OOT23" s="11"/>
      <c r="OOU23" s="11"/>
      <c r="OOV23" s="11"/>
      <c r="OOW23" s="11"/>
      <c r="OOX23" s="11"/>
      <c r="OOY23" s="11"/>
      <c r="OOZ23" s="11"/>
      <c r="OPA23" s="11"/>
      <c r="OPB23" s="11"/>
      <c r="OPC23" s="11"/>
      <c r="OPD23" s="11"/>
      <c r="OPE23" s="11"/>
      <c r="OPF23" s="11"/>
      <c r="OPG23" s="11"/>
      <c r="OPH23" s="11"/>
      <c r="OPI23" s="11"/>
      <c r="OPJ23" s="11"/>
      <c r="OPK23" s="11"/>
      <c r="OPL23" s="11"/>
      <c r="OPM23" s="11"/>
      <c r="OPN23" s="11"/>
      <c r="OPO23" s="11"/>
      <c r="OPP23" s="11"/>
      <c r="OPQ23" s="11"/>
      <c r="OPR23" s="11"/>
      <c r="OPS23" s="11"/>
      <c r="OPT23" s="11"/>
      <c r="OPU23" s="11"/>
      <c r="OPV23" s="11"/>
      <c r="OPW23" s="11"/>
      <c r="OPX23" s="11"/>
      <c r="OPY23" s="11"/>
      <c r="OPZ23" s="11"/>
      <c r="OQA23" s="11"/>
      <c r="OQB23" s="11"/>
      <c r="OQC23" s="11"/>
      <c r="OQD23" s="11"/>
      <c r="OQE23" s="11"/>
      <c r="OQF23" s="11"/>
      <c r="OQG23" s="11"/>
      <c r="OQH23" s="11"/>
      <c r="OQI23" s="11"/>
      <c r="OQJ23" s="11"/>
      <c r="OQK23" s="11"/>
      <c r="OQL23" s="11"/>
      <c r="OQM23" s="11"/>
      <c r="OQN23" s="11"/>
      <c r="OQO23" s="11"/>
      <c r="OQP23" s="11"/>
      <c r="OQQ23" s="11"/>
      <c r="OQR23" s="11"/>
      <c r="OQS23" s="11"/>
      <c r="OQT23" s="11"/>
      <c r="OQU23" s="11"/>
      <c r="OQV23" s="11"/>
      <c r="OQW23" s="11"/>
      <c r="OQX23" s="11"/>
      <c r="OQY23" s="11"/>
      <c r="OQZ23" s="11"/>
      <c r="ORA23" s="11"/>
      <c r="ORB23" s="11"/>
      <c r="ORC23" s="11"/>
      <c r="ORD23" s="11"/>
      <c r="ORE23" s="11"/>
      <c r="ORF23" s="11"/>
      <c r="ORG23" s="11"/>
      <c r="ORH23" s="11"/>
      <c r="ORI23" s="11"/>
      <c r="ORJ23" s="11"/>
      <c r="ORK23" s="11"/>
      <c r="ORL23" s="11"/>
      <c r="ORM23" s="11"/>
      <c r="ORN23" s="11"/>
      <c r="ORO23" s="11"/>
      <c r="ORP23" s="11"/>
      <c r="ORQ23" s="11"/>
      <c r="ORR23" s="11"/>
      <c r="ORS23" s="11"/>
      <c r="ORT23" s="11"/>
      <c r="ORU23" s="11"/>
      <c r="ORV23" s="11"/>
      <c r="ORW23" s="11"/>
      <c r="ORX23" s="11"/>
      <c r="ORY23" s="11"/>
      <c r="ORZ23" s="11"/>
      <c r="OSA23" s="11"/>
      <c r="OSB23" s="11"/>
      <c r="OSC23" s="11"/>
      <c r="OSD23" s="11"/>
      <c r="OSE23" s="11"/>
      <c r="OSF23" s="11"/>
      <c r="OSG23" s="11"/>
      <c r="OSH23" s="11"/>
      <c r="OSI23" s="11"/>
      <c r="OSJ23" s="11"/>
      <c r="OSK23" s="11"/>
      <c r="OSL23" s="11"/>
      <c r="OSM23" s="11"/>
      <c r="OSN23" s="11"/>
      <c r="OSO23" s="11"/>
      <c r="OSP23" s="11"/>
      <c r="OSQ23" s="11"/>
      <c r="OSR23" s="11"/>
      <c r="OSS23" s="11"/>
      <c r="OST23" s="11"/>
      <c r="OSU23" s="11"/>
      <c r="OSV23" s="11"/>
      <c r="OSW23" s="11"/>
      <c r="OSX23" s="11"/>
      <c r="OSY23" s="11"/>
      <c r="OSZ23" s="11"/>
      <c r="OTA23" s="11"/>
      <c r="OTB23" s="11"/>
      <c r="OTC23" s="11"/>
      <c r="OTD23" s="11"/>
      <c r="OTE23" s="11"/>
      <c r="OTF23" s="11"/>
      <c r="OTG23" s="11"/>
      <c r="OTH23" s="11"/>
      <c r="OTI23" s="11"/>
      <c r="OTJ23" s="11"/>
      <c r="OTK23" s="11"/>
      <c r="OTL23" s="11"/>
      <c r="OTM23" s="11"/>
      <c r="OTN23" s="11"/>
      <c r="OTO23" s="11"/>
      <c r="OTP23" s="11"/>
      <c r="OTQ23" s="11"/>
      <c r="OTR23" s="11"/>
      <c r="OTS23" s="11"/>
      <c r="OTT23" s="11"/>
      <c r="OTU23" s="11"/>
      <c r="OTV23" s="11"/>
      <c r="OTW23" s="11"/>
      <c r="OTX23" s="11"/>
      <c r="OTY23" s="11"/>
      <c r="OTZ23" s="11"/>
      <c r="OUA23" s="11"/>
      <c r="OUB23" s="11"/>
      <c r="OUC23" s="11"/>
      <c r="OUD23" s="11"/>
      <c r="OUE23" s="11"/>
      <c r="OUF23" s="11"/>
      <c r="OUG23" s="11"/>
      <c r="OUH23" s="11"/>
      <c r="OUI23" s="11"/>
      <c r="OUJ23" s="11"/>
      <c r="OUK23" s="11"/>
      <c r="OUL23" s="11"/>
      <c r="OUM23" s="11"/>
      <c r="OUN23" s="11"/>
      <c r="OUO23" s="11"/>
      <c r="OUP23" s="11"/>
      <c r="OUQ23" s="11"/>
      <c r="OUR23" s="11"/>
      <c r="OUS23" s="11"/>
      <c r="OUT23" s="11"/>
      <c r="OUU23" s="11"/>
      <c r="OUV23" s="11"/>
      <c r="OUW23" s="11"/>
      <c r="OUX23" s="11"/>
      <c r="OUY23" s="11"/>
      <c r="OUZ23" s="11"/>
      <c r="OVA23" s="11"/>
      <c r="OVB23" s="11"/>
      <c r="OVC23" s="11"/>
      <c r="OVD23" s="11"/>
      <c r="OVE23" s="11"/>
      <c r="OVF23" s="11"/>
      <c r="OVG23" s="11"/>
      <c r="OVH23" s="11"/>
      <c r="OVI23" s="11"/>
      <c r="OVJ23" s="11"/>
      <c r="OVK23" s="11"/>
      <c r="OVL23" s="11"/>
      <c r="OVM23" s="11"/>
      <c r="OVN23" s="11"/>
      <c r="OVO23" s="11"/>
      <c r="OVP23" s="11"/>
      <c r="OVQ23" s="11"/>
      <c r="OVR23" s="11"/>
      <c r="OVS23" s="11"/>
      <c r="OVT23" s="11"/>
      <c r="OVU23" s="11"/>
      <c r="OVV23" s="11"/>
      <c r="OVW23" s="11"/>
      <c r="OVX23" s="11"/>
      <c r="OVY23" s="11"/>
      <c r="OVZ23" s="11"/>
      <c r="OWA23" s="11"/>
      <c r="OWB23" s="11"/>
      <c r="OWC23" s="11"/>
      <c r="OWD23" s="11"/>
      <c r="OWE23" s="11"/>
      <c r="OWF23" s="11"/>
      <c r="OWG23" s="11"/>
      <c r="OWH23" s="11"/>
      <c r="OWI23" s="11"/>
      <c r="OWJ23" s="11"/>
      <c r="OWK23" s="11"/>
      <c r="OWL23" s="11"/>
      <c r="OWM23" s="11"/>
      <c r="OWN23" s="11"/>
      <c r="OWO23" s="11"/>
      <c r="OWP23" s="11"/>
      <c r="OWQ23" s="11"/>
      <c r="OWR23" s="11"/>
      <c r="OWS23" s="11"/>
      <c r="OWT23" s="11"/>
      <c r="OWU23" s="11"/>
      <c r="OWV23" s="11"/>
      <c r="OWW23" s="11"/>
      <c r="OWX23" s="11"/>
      <c r="OWY23" s="11"/>
      <c r="OWZ23" s="11"/>
      <c r="OXA23" s="11"/>
      <c r="OXB23" s="11"/>
      <c r="OXC23" s="11"/>
      <c r="OXD23" s="11"/>
      <c r="OXE23" s="11"/>
      <c r="OXF23" s="11"/>
      <c r="OXG23" s="11"/>
      <c r="OXH23" s="11"/>
      <c r="OXI23" s="11"/>
      <c r="OXJ23" s="11"/>
      <c r="OXK23" s="11"/>
      <c r="OXL23" s="11"/>
      <c r="OXM23" s="11"/>
      <c r="OXN23" s="11"/>
      <c r="OXO23" s="11"/>
      <c r="OXP23" s="11"/>
      <c r="OXQ23" s="11"/>
      <c r="OXR23" s="11"/>
      <c r="OXS23" s="11"/>
      <c r="OXT23" s="11"/>
      <c r="OXU23" s="11"/>
      <c r="OXV23" s="11"/>
      <c r="OXW23" s="11"/>
      <c r="OXX23" s="11"/>
      <c r="OXY23" s="11"/>
      <c r="OXZ23" s="11"/>
      <c r="OYA23" s="11"/>
      <c r="OYB23" s="11"/>
      <c r="OYC23" s="11"/>
      <c r="OYD23" s="11"/>
      <c r="OYE23" s="11"/>
      <c r="OYF23" s="11"/>
      <c r="OYG23" s="11"/>
      <c r="OYH23" s="11"/>
      <c r="OYI23" s="11"/>
      <c r="OYJ23" s="11"/>
      <c r="OYK23" s="11"/>
      <c r="OYL23" s="11"/>
      <c r="OYM23" s="11"/>
      <c r="OYN23" s="11"/>
      <c r="OYO23" s="11"/>
      <c r="OYP23" s="11"/>
      <c r="OYQ23" s="11"/>
      <c r="OYR23" s="11"/>
      <c r="OYS23" s="11"/>
      <c r="OYT23" s="11"/>
      <c r="OYU23" s="11"/>
      <c r="OYV23" s="11"/>
      <c r="OYW23" s="11"/>
      <c r="OYX23" s="11"/>
      <c r="OYY23" s="11"/>
      <c r="OYZ23" s="11"/>
      <c r="OZA23" s="11"/>
      <c r="OZB23" s="11"/>
      <c r="OZC23" s="11"/>
      <c r="OZD23" s="11"/>
      <c r="OZE23" s="11"/>
      <c r="OZF23" s="11"/>
      <c r="OZG23" s="11"/>
      <c r="OZH23" s="11"/>
      <c r="OZI23" s="11"/>
      <c r="OZJ23" s="11"/>
      <c r="OZK23" s="11"/>
      <c r="OZL23" s="11"/>
      <c r="OZM23" s="11"/>
      <c r="OZN23" s="11"/>
      <c r="OZO23" s="11"/>
      <c r="OZP23" s="11"/>
      <c r="OZQ23" s="11"/>
      <c r="OZR23" s="11"/>
      <c r="OZS23" s="11"/>
      <c r="OZT23" s="11"/>
      <c r="OZU23" s="11"/>
      <c r="OZV23" s="11"/>
      <c r="OZW23" s="11"/>
      <c r="OZX23" s="11"/>
      <c r="OZY23" s="11"/>
      <c r="OZZ23" s="11"/>
      <c r="PAA23" s="11"/>
      <c r="PAB23" s="11"/>
      <c r="PAC23" s="11"/>
      <c r="PAD23" s="11"/>
      <c r="PAE23" s="11"/>
      <c r="PAF23" s="11"/>
      <c r="PAG23" s="11"/>
      <c r="PAH23" s="11"/>
      <c r="PAI23" s="11"/>
      <c r="PAJ23" s="11"/>
      <c r="PAK23" s="11"/>
      <c r="PAL23" s="11"/>
      <c r="PAM23" s="11"/>
      <c r="PAN23" s="11"/>
      <c r="PAO23" s="11"/>
      <c r="PAP23" s="11"/>
      <c r="PAQ23" s="11"/>
      <c r="PAR23" s="11"/>
      <c r="PAS23" s="11"/>
      <c r="PAT23" s="11"/>
      <c r="PAU23" s="11"/>
      <c r="PAV23" s="11"/>
      <c r="PAW23" s="11"/>
      <c r="PAX23" s="11"/>
      <c r="PAY23" s="11"/>
      <c r="PAZ23" s="11"/>
      <c r="PBA23" s="11"/>
      <c r="PBB23" s="11"/>
      <c r="PBC23" s="11"/>
      <c r="PBD23" s="11"/>
      <c r="PBE23" s="11"/>
      <c r="PBF23" s="11"/>
      <c r="PBG23" s="11"/>
      <c r="PBH23" s="11"/>
      <c r="PBI23" s="11"/>
      <c r="PBJ23" s="11"/>
      <c r="PBK23" s="11"/>
      <c r="PBL23" s="11"/>
      <c r="PBM23" s="11"/>
      <c r="PBN23" s="11"/>
      <c r="PBO23" s="11"/>
      <c r="PBP23" s="11"/>
      <c r="PBQ23" s="11"/>
      <c r="PBR23" s="11"/>
      <c r="PBS23" s="11"/>
      <c r="PBT23" s="11"/>
      <c r="PBU23" s="11"/>
      <c r="PBV23" s="11"/>
      <c r="PBW23" s="11"/>
      <c r="PBX23" s="11"/>
      <c r="PBY23" s="11"/>
      <c r="PBZ23" s="11"/>
      <c r="PCA23" s="11"/>
      <c r="PCB23" s="11"/>
      <c r="PCC23" s="11"/>
      <c r="PCD23" s="11"/>
      <c r="PCE23" s="11"/>
      <c r="PCF23" s="11"/>
      <c r="PCG23" s="11"/>
      <c r="PCH23" s="11"/>
      <c r="PCI23" s="11"/>
      <c r="PCJ23" s="11"/>
      <c r="PCK23" s="11"/>
      <c r="PCL23" s="11"/>
      <c r="PCM23" s="11"/>
      <c r="PCN23" s="11"/>
      <c r="PCO23" s="11"/>
      <c r="PCP23" s="11"/>
      <c r="PCQ23" s="11"/>
      <c r="PCR23" s="11"/>
      <c r="PCS23" s="11"/>
      <c r="PCT23" s="11"/>
      <c r="PCU23" s="11"/>
      <c r="PCV23" s="11"/>
      <c r="PCW23" s="11"/>
      <c r="PCX23" s="11"/>
      <c r="PCY23" s="11"/>
      <c r="PCZ23" s="11"/>
      <c r="PDA23" s="11"/>
      <c r="PDB23" s="11"/>
      <c r="PDC23" s="11"/>
      <c r="PDD23" s="11"/>
      <c r="PDE23" s="11"/>
      <c r="PDF23" s="11"/>
      <c r="PDG23" s="11"/>
      <c r="PDH23" s="11"/>
      <c r="PDI23" s="11"/>
      <c r="PDJ23" s="11"/>
      <c r="PDK23" s="11"/>
      <c r="PDL23" s="11"/>
      <c r="PDM23" s="11"/>
      <c r="PDN23" s="11"/>
      <c r="PDO23" s="11"/>
      <c r="PDP23" s="11"/>
      <c r="PDQ23" s="11"/>
      <c r="PDR23" s="11"/>
      <c r="PDS23" s="11"/>
      <c r="PDT23" s="11"/>
      <c r="PDU23" s="11"/>
      <c r="PDV23" s="11"/>
      <c r="PDW23" s="11"/>
      <c r="PDX23" s="11"/>
      <c r="PDY23" s="11"/>
      <c r="PDZ23" s="11"/>
      <c r="PEA23" s="11"/>
      <c r="PEB23" s="11"/>
      <c r="PEC23" s="11"/>
      <c r="PED23" s="11"/>
      <c r="PEE23" s="11"/>
      <c r="PEF23" s="11"/>
      <c r="PEG23" s="11"/>
      <c r="PEH23" s="11"/>
      <c r="PEI23" s="11"/>
      <c r="PEJ23" s="11"/>
      <c r="PEK23" s="11"/>
      <c r="PEL23" s="11"/>
      <c r="PEM23" s="11"/>
      <c r="PEN23" s="11"/>
      <c r="PEO23" s="11"/>
      <c r="PEP23" s="11"/>
      <c r="PEQ23" s="11"/>
      <c r="PER23" s="11"/>
      <c r="PES23" s="11"/>
      <c r="PET23" s="11"/>
      <c r="PEU23" s="11"/>
      <c r="PEV23" s="11"/>
      <c r="PEW23" s="11"/>
      <c r="PEX23" s="11"/>
      <c r="PEY23" s="11"/>
      <c r="PEZ23" s="11"/>
      <c r="PFA23" s="11"/>
      <c r="PFB23" s="11"/>
      <c r="PFC23" s="11"/>
      <c r="PFD23" s="11"/>
      <c r="PFE23" s="11"/>
      <c r="PFF23" s="11"/>
      <c r="PFG23" s="11"/>
      <c r="PFH23" s="11"/>
      <c r="PFI23" s="11"/>
      <c r="PFJ23" s="11"/>
      <c r="PFK23" s="11"/>
      <c r="PFL23" s="11"/>
      <c r="PFM23" s="11"/>
      <c r="PFN23" s="11"/>
      <c r="PFO23" s="11"/>
      <c r="PFP23" s="11"/>
      <c r="PFQ23" s="11"/>
      <c r="PFR23" s="11"/>
      <c r="PFS23" s="11"/>
      <c r="PFT23" s="11"/>
      <c r="PFU23" s="11"/>
      <c r="PFV23" s="11"/>
      <c r="PFW23" s="11"/>
      <c r="PFX23" s="11"/>
      <c r="PFY23" s="11"/>
      <c r="PFZ23" s="11"/>
      <c r="PGA23" s="11"/>
      <c r="PGB23" s="11"/>
      <c r="PGC23" s="11"/>
      <c r="PGD23" s="11"/>
      <c r="PGE23" s="11"/>
      <c r="PGF23" s="11"/>
      <c r="PGG23" s="11"/>
      <c r="PGH23" s="11"/>
      <c r="PGI23" s="11"/>
      <c r="PGJ23" s="11"/>
      <c r="PGK23" s="11"/>
      <c r="PGL23" s="11"/>
      <c r="PGM23" s="11"/>
      <c r="PGN23" s="11"/>
      <c r="PGO23" s="11"/>
      <c r="PGP23" s="11"/>
      <c r="PGQ23" s="11"/>
      <c r="PGR23" s="11"/>
      <c r="PGS23" s="11"/>
      <c r="PGT23" s="11"/>
      <c r="PGU23" s="11"/>
      <c r="PGV23" s="11"/>
      <c r="PGW23" s="11"/>
      <c r="PGX23" s="11"/>
      <c r="PGY23" s="11"/>
      <c r="PGZ23" s="11"/>
      <c r="PHA23" s="11"/>
      <c r="PHB23" s="11"/>
      <c r="PHC23" s="11"/>
      <c r="PHD23" s="11"/>
      <c r="PHE23" s="11"/>
      <c r="PHF23" s="11"/>
      <c r="PHG23" s="11"/>
      <c r="PHH23" s="11"/>
      <c r="PHI23" s="11"/>
      <c r="PHJ23" s="11"/>
      <c r="PHK23" s="11"/>
      <c r="PHL23" s="11"/>
      <c r="PHM23" s="11"/>
      <c r="PHN23" s="11"/>
      <c r="PHO23" s="11"/>
      <c r="PHP23" s="11"/>
      <c r="PHQ23" s="11"/>
      <c r="PHR23" s="11"/>
      <c r="PHS23" s="11"/>
      <c r="PHT23" s="11"/>
      <c r="PHU23" s="11"/>
      <c r="PHV23" s="11"/>
      <c r="PHW23" s="11"/>
      <c r="PHX23" s="11"/>
      <c r="PHY23" s="11"/>
      <c r="PHZ23" s="11"/>
      <c r="PIA23" s="11"/>
      <c r="PIB23" s="11"/>
      <c r="PIC23" s="11"/>
      <c r="PID23" s="11"/>
      <c r="PIE23" s="11"/>
      <c r="PIF23" s="11"/>
      <c r="PIG23" s="11"/>
      <c r="PIH23" s="11"/>
      <c r="PII23" s="11"/>
      <c r="PIJ23" s="11"/>
      <c r="PIK23" s="11"/>
      <c r="PIL23" s="11"/>
      <c r="PIM23" s="11"/>
      <c r="PIN23" s="11"/>
      <c r="PIO23" s="11"/>
      <c r="PIP23" s="11"/>
      <c r="PIQ23" s="11"/>
      <c r="PIR23" s="11"/>
      <c r="PIS23" s="11"/>
      <c r="PIT23" s="11"/>
      <c r="PIU23" s="11"/>
      <c r="PIV23" s="11"/>
      <c r="PIW23" s="11"/>
      <c r="PIX23" s="11"/>
      <c r="PIY23" s="11"/>
      <c r="PIZ23" s="11"/>
      <c r="PJA23" s="11"/>
      <c r="PJB23" s="11"/>
      <c r="PJC23" s="11"/>
      <c r="PJD23" s="11"/>
      <c r="PJE23" s="11"/>
      <c r="PJF23" s="11"/>
      <c r="PJG23" s="11"/>
      <c r="PJH23" s="11"/>
      <c r="PJI23" s="11"/>
      <c r="PJJ23" s="11"/>
      <c r="PJK23" s="11"/>
      <c r="PJL23" s="11"/>
      <c r="PJM23" s="11"/>
      <c r="PJN23" s="11"/>
      <c r="PJO23" s="11"/>
      <c r="PJP23" s="11"/>
      <c r="PJQ23" s="11"/>
      <c r="PJR23" s="11"/>
      <c r="PJS23" s="11"/>
      <c r="PJT23" s="11"/>
      <c r="PJU23" s="11"/>
      <c r="PJV23" s="11"/>
      <c r="PJW23" s="11"/>
      <c r="PJX23" s="11"/>
      <c r="PJY23" s="11"/>
      <c r="PJZ23" s="11"/>
      <c r="PKA23" s="11"/>
      <c r="PKB23" s="11"/>
      <c r="PKC23" s="11"/>
      <c r="PKD23" s="11"/>
      <c r="PKE23" s="11"/>
      <c r="PKF23" s="11"/>
      <c r="PKG23" s="11"/>
      <c r="PKH23" s="11"/>
      <c r="PKI23" s="11"/>
      <c r="PKJ23" s="11"/>
      <c r="PKK23" s="11"/>
      <c r="PKL23" s="11"/>
      <c r="PKM23" s="11"/>
      <c r="PKN23" s="11"/>
      <c r="PKO23" s="11"/>
      <c r="PKP23" s="11"/>
      <c r="PKQ23" s="11"/>
      <c r="PKR23" s="11"/>
      <c r="PKS23" s="11"/>
      <c r="PKT23" s="11"/>
      <c r="PKU23" s="11"/>
      <c r="PKV23" s="11"/>
      <c r="PKW23" s="11"/>
      <c r="PKX23" s="11"/>
      <c r="PKY23" s="11"/>
      <c r="PKZ23" s="11"/>
      <c r="PLA23" s="11"/>
      <c r="PLB23" s="11"/>
      <c r="PLC23" s="11"/>
      <c r="PLD23" s="11"/>
      <c r="PLE23" s="11"/>
      <c r="PLF23" s="11"/>
      <c r="PLG23" s="11"/>
      <c r="PLH23" s="11"/>
      <c r="PLI23" s="11"/>
      <c r="PLJ23" s="11"/>
      <c r="PLK23" s="11"/>
      <c r="PLL23" s="11"/>
      <c r="PLM23" s="11"/>
      <c r="PLN23" s="11"/>
      <c r="PLO23" s="11"/>
      <c r="PLP23" s="11"/>
      <c r="PLQ23" s="11"/>
      <c r="PLR23" s="11"/>
      <c r="PLS23" s="11"/>
      <c r="PLT23" s="11"/>
      <c r="PLU23" s="11"/>
      <c r="PLV23" s="11"/>
      <c r="PLW23" s="11"/>
      <c r="PLX23" s="11"/>
      <c r="PLY23" s="11"/>
      <c r="PLZ23" s="11"/>
      <c r="PMA23" s="11"/>
      <c r="PMB23" s="11"/>
      <c r="PMC23" s="11"/>
      <c r="PMD23" s="11"/>
      <c r="PME23" s="11"/>
      <c r="PMF23" s="11"/>
      <c r="PMG23" s="11"/>
      <c r="PMH23" s="11"/>
      <c r="PMI23" s="11"/>
      <c r="PMJ23" s="11"/>
      <c r="PMK23" s="11"/>
      <c r="PML23" s="11"/>
      <c r="PMM23" s="11"/>
      <c r="PMN23" s="11"/>
      <c r="PMO23" s="11"/>
      <c r="PMP23" s="11"/>
      <c r="PMQ23" s="11"/>
      <c r="PMR23" s="11"/>
      <c r="PMS23" s="11"/>
      <c r="PMT23" s="11"/>
      <c r="PMU23" s="11"/>
      <c r="PMV23" s="11"/>
      <c r="PMW23" s="11"/>
      <c r="PMX23" s="11"/>
      <c r="PMY23" s="11"/>
      <c r="PMZ23" s="11"/>
      <c r="PNA23" s="11"/>
      <c r="PNB23" s="11"/>
      <c r="PNC23" s="11"/>
      <c r="PND23" s="11"/>
      <c r="PNE23" s="11"/>
      <c r="PNF23" s="11"/>
      <c r="PNG23" s="11"/>
      <c r="PNH23" s="11"/>
      <c r="PNI23" s="11"/>
      <c r="PNJ23" s="11"/>
      <c r="PNK23" s="11"/>
      <c r="PNL23" s="11"/>
      <c r="PNM23" s="11"/>
      <c r="PNN23" s="11"/>
      <c r="PNO23" s="11"/>
      <c r="PNP23" s="11"/>
      <c r="PNQ23" s="11"/>
      <c r="PNR23" s="11"/>
      <c r="PNS23" s="11"/>
      <c r="PNT23" s="11"/>
      <c r="PNU23" s="11"/>
      <c r="PNV23" s="11"/>
      <c r="PNW23" s="11"/>
      <c r="PNX23" s="11"/>
      <c r="PNY23" s="11"/>
      <c r="PNZ23" s="11"/>
      <c r="POA23" s="11"/>
      <c r="POB23" s="11"/>
      <c r="POC23" s="11"/>
      <c r="POD23" s="11"/>
      <c r="POE23" s="11"/>
      <c r="POF23" s="11"/>
      <c r="POG23" s="11"/>
      <c r="POH23" s="11"/>
      <c r="POI23" s="11"/>
      <c r="POJ23" s="11"/>
      <c r="POK23" s="11"/>
      <c r="POL23" s="11"/>
      <c r="POM23" s="11"/>
      <c r="PON23" s="11"/>
      <c r="POO23" s="11"/>
      <c r="POP23" s="11"/>
      <c r="POQ23" s="11"/>
      <c r="POR23" s="11"/>
      <c r="POS23" s="11"/>
      <c r="POT23" s="11"/>
      <c r="POU23" s="11"/>
      <c r="POV23" s="11"/>
      <c r="POW23" s="11"/>
      <c r="POX23" s="11"/>
      <c r="POY23" s="11"/>
      <c r="POZ23" s="11"/>
      <c r="PPA23" s="11"/>
      <c r="PPB23" s="11"/>
      <c r="PPC23" s="11"/>
      <c r="PPD23" s="11"/>
      <c r="PPE23" s="11"/>
      <c r="PPF23" s="11"/>
      <c r="PPG23" s="11"/>
      <c r="PPH23" s="11"/>
      <c r="PPI23" s="11"/>
      <c r="PPJ23" s="11"/>
      <c r="PPK23" s="11"/>
      <c r="PPL23" s="11"/>
      <c r="PPM23" s="11"/>
      <c r="PPN23" s="11"/>
      <c r="PPO23" s="11"/>
      <c r="PPP23" s="11"/>
      <c r="PPQ23" s="11"/>
      <c r="PPR23" s="11"/>
      <c r="PPS23" s="11"/>
      <c r="PPT23" s="11"/>
      <c r="PPU23" s="11"/>
      <c r="PPV23" s="11"/>
      <c r="PPW23" s="11"/>
      <c r="PPX23" s="11"/>
      <c r="PPY23" s="11"/>
      <c r="PPZ23" s="11"/>
      <c r="PQA23" s="11"/>
      <c r="PQB23" s="11"/>
      <c r="PQC23" s="11"/>
      <c r="PQD23" s="11"/>
      <c r="PQE23" s="11"/>
      <c r="PQF23" s="11"/>
      <c r="PQG23" s="11"/>
      <c r="PQH23" s="11"/>
      <c r="PQI23" s="11"/>
      <c r="PQJ23" s="11"/>
      <c r="PQK23" s="11"/>
      <c r="PQL23" s="11"/>
      <c r="PQM23" s="11"/>
      <c r="PQN23" s="11"/>
      <c r="PQO23" s="11"/>
      <c r="PQP23" s="11"/>
      <c r="PQQ23" s="11"/>
      <c r="PQR23" s="11"/>
      <c r="PQS23" s="11"/>
      <c r="PQT23" s="11"/>
      <c r="PQU23" s="11"/>
      <c r="PQV23" s="11"/>
      <c r="PQW23" s="11"/>
      <c r="PQX23" s="11"/>
      <c r="PQY23" s="11"/>
      <c r="PQZ23" s="11"/>
      <c r="PRA23" s="11"/>
      <c r="PRB23" s="11"/>
      <c r="PRC23" s="11"/>
      <c r="PRD23" s="11"/>
      <c r="PRE23" s="11"/>
      <c r="PRF23" s="11"/>
      <c r="PRG23" s="11"/>
      <c r="PRH23" s="11"/>
      <c r="PRI23" s="11"/>
      <c r="PRJ23" s="11"/>
      <c r="PRK23" s="11"/>
      <c r="PRL23" s="11"/>
      <c r="PRM23" s="11"/>
      <c r="PRN23" s="11"/>
      <c r="PRO23" s="11"/>
      <c r="PRP23" s="11"/>
      <c r="PRQ23" s="11"/>
      <c r="PRR23" s="11"/>
      <c r="PRS23" s="11"/>
      <c r="PRT23" s="11"/>
      <c r="PRU23" s="11"/>
      <c r="PRV23" s="11"/>
      <c r="PRW23" s="11"/>
      <c r="PRX23" s="11"/>
      <c r="PRY23" s="11"/>
      <c r="PRZ23" s="11"/>
      <c r="PSA23" s="11"/>
      <c r="PSB23" s="11"/>
      <c r="PSC23" s="11"/>
      <c r="PSD23" s="11"/>
      <c r="PSE23" s="11"/>
      <c r="PSF23" s="11"/>
      <c r="PSG23" s="11"/>
      <c r="PSH23" s="11"/>
      <c r="PSI23" s="11"/>
      <c r="PSJ23" s="11"/>
      <c r="PSK23" s="11"/>
      <c r="PSL23" s="11"/>
      <c r="PSM23" s="11"/>
      <c r="PSN23" s="11"/>
      <c r="PSO23" s="11"/>
      <c r="PSP23" s="11"/>
      <c r="PSQ23" s="11"/>
      <c r="PSR23" s="11"/>
      <c r="PSS23" s="11"/>
      <c r="PST23" s="11"/>
      <c r="PSU23" s="11"/>
      <c r="PSV23" s="11"/>
      <c r="PSW23" s="11"/>
      <c r="PSX23" s="11"/>
      <c r="PSY23" s="11"/>
      <c r="PSZ23" s="11"/>
      <c r="PTA23" s="11"/>
      <c r="PTB23" s="11"/>
      <c r="PTC23" s="11"/>
      <c r="PTD23" s="11"/>
      <c r="PTE23" s="11"/>
      <c r="PTF23" s="11"/>
      <c r="PTG23" s="11"/>
      <c r="PTH23" s="11"/>
      <c r="PTI23" s="11"/>
      <c r="PTJ23" s="11"/>
      <c r="PTK23" s="11"/>
      <c r="PTL23" s="11"/>
      <c r="PTM23" s="11"/>
      <c r="PTN23" s="11"/>
      <c r="PTO23" s="11"/>
      <c r="PTP23" s="11"/>
      <c r="PTQ23" s="11"/>
      <c r="PTR23" s="11"/>
      <c r="PTS23" s="11"/>
      <c r="PTT23" s="11"/>
      <c r="PTU23" s="11"/>
      <c r="PTV23" s="11"/>
      <c r="PTW23" s="11"/>
      <c r="PTX23" s="11"/>
      <c r="PTY23" s="11"/>
      <c r="PTZ23" s="11"/>
      <c r="PUA23" s="11"/>
      <c r="PUB23" s="11"/>
      <c r="PUC23" s="11"/>
      <c r="PUD23" s="11"/>
      <c r="PUE23" s="11"/>
      <c r="PUF23" s="11"/>
      <c r="PUG23" s="11"/>
      <c r="PUH23" s="11"/>
      <c r="PUI23" s="11"/>
      <c r="PUJ23" s="11"/>
      <c r="PUK23" s="11"/>
      <c r="PUL23" s="11"/>
      <c r="PUM23" s="11"/>
      <c r="PUN23" s="11"/>
      <c r="PUO23" s="11"/>
      <c r="PUP23" s="11"/>
      <c r="PUQ23" s="11"/>
      <c r="PUR23" s="11"/>
      <c r="PUS23" s="11"/>
      <c r="PUT23" s="11"/>
      <c r="PUU23" s="11"/>
      <c r="PUV23" s="11"/>
      <c r="PUW23" s="11"/>
      <c r="PUX23" s="11"/>
      <c r="PUY23" s="11"/>
      <c r="PUZ23" s="11"/>
      <c r="PVA23" s="11"/>
      <c r="PVB23" s="11"/>
      <c r="PVC23" s="11"/>
      <c r="PVD23" s="11"/>
      <c r="PVE23" s="11"/>
      <c r="PVF23" s="11"/>
      <c r="PVG23" s="11"/>
      <c r="PVH23" s="11"/>
      <c r="PVI23" s="11"/>
      <c r="PVJ23" s="11"/>
      <c r="PVK23" s="11"/>
      <c r="PVL23" s="11"/>
      <c r="PVM23" s="11"/>
      <c r="PVN23" s="11"/>
      <c r="PVO23" s="11"/>
      <c r="PVP23" s="11"/>
      <c r="PVQ23" s="11"/>
      <c r="PVR23" s="11"/>
      <c r="PVS23" s="11"/>
      <c r="PVT23" s="11"/>
      <c r="PVU23" s="11"/>
      <c r="PVV23" s="11"/>
      <c r="PVW23" s="11"/>
      <c r="PVX23" s="11"/>
      <c r="PVY23" s="11"/>
      <c r="PVZ23" s="11"/>
      <c r="PWA23" s="11"/>
      <c r="PWB23" s="11"/>
      <c r="PWC23" s="11"/>
      <c r="PWD23" s="11"/>
      <c r="PWE23" s="11"/>
      <c r="PWF23" s="11"/>
      <c r="PWG23" s="11"/>
      <c r="PWH23" s="11"/>
      <c r="PWI23" s="11"/>
      <c r="PWJ23" s="11"/>
      <c r="PWK23" s="11"/>
      <c r="PWL23" s="11"/>
      <c r="PWM23" s="11"/>
      <c r="PWN23" s="11"/>
      <c r="PWO23" s="11"/>
      <c r="PWP23" s="11"/>
      <c r="PWQ23" s="11"/>
      <c r="PWR23" s="11"/>
      <c r="PWS23" s="11"/>
      <c r="PWT23" s="11"/>
      <c r="PWU23" s="11"/>
      <c r="PWV23" s="11"/>
      <c r="PWW23" s="11"/>
      <c r="PWX23" s="11"/>
      <c r="PWY23" s="11"/>
      <c r="PWZ23" s="11"/>
      <c r="PXA23" s="11"/>
      <c r="PXB23" s="11"/>
      <c r="PXC23" s="11"/>
      <c r="PXD23" s="11"/>
      <c r="PXE23" s="11"/>
      <c r="PXF23" s="11"/>
      <c r="PXG23" s="11"/>
      <c r="PXH23" s="11"/>
      <c r="PXI23" s="11"/>
      <c r="PXJ23" s="11"/>
      <c r="PXK23" s="11"/>
      <c r="PXL23" s="11"/>
      <c r="PXM23" s="11"/>
      <c r="PXN23" s="11"/>
      <c r="PXO23" s="11"/>
      <c r="PXP23" s="11"/>
      <c r="PXQ23" s="11"/>
      <c r="PXR23" s="11"/>
      <c r="PXS23" s="11"/>
      <c r="PXT23" s="11"/>
      <c r="PXU23" s="11"/>
      <c r="PXV23" s="11"/>
      <c r="PXW23" s="11"/>
      <c r="PXX23" s="11"/>
      <c r="PXY23" s="11"/>
      <c r="PXZ23" s="11"/>
      <c r="PYA23" s="11"/>
      <c r="PYB23" s="11"/>
      <c r="PYC23" s="11"/>
      <c r="PYD23" s="11"/>
      <c r="PYE23" s="11"/>
      <c r="PYF23" s="11"/>
      <c r="PYG23" s="11"/>
      <c r="PYH23" s="11"/>
      <c r="PYI23" s="11"/>
      <c r="PYJ23" s="11"/>
      <c r="PYK23" s="11"/>
      <c r="PYL23" s="11"/>
      <c r="PYM23" s="11"/>
      <c r="PYN23" s="11"/>
      <c r="PYO23" s="11"/>
      <c r="PYP23" s="11"/>
      <c r="PYQ23" s="11"/>
      <c r="PYR23" s="11"/>
      <c r="PYS23" s="11"/>
      <c r="PYT23" s="11"/>
      <c r="PYU23" s="11"/>
      <c r="PYV23" s="11"/>
      <c r="PYW23" s="11"/>
      <c r="PYX23" s="11"/>
      <c r="PYY23" s="11"/>
      <c r="PYZ23" s="11"/>
      <c r="PZA23" s="11"/>
      <c r="PZB23" s="11"/>
      <c r="PZC23" s="11"/>
      <c r="PZD23" s="11"/>
      <c r="PZE23" s="11"/>
      <c r="PZF23" s="11"/>
      <c r="PZG23" s="11"/>
      <c r="PZH23" s="11"/>
      <c r="PZI23" s="11"/>
      <c r="PZJ23" s="11"/>
      <c r="PZK23" s="11"/>
      <c r="PZL23" s="11"/>
      <c r="PZM23" s="11"/>
      <c r="PZN23" s="11"/>
      <c r="PZO23" s="11"/>
      <c r="PZP23" s="11"/>
      <c r="PZQ23" s="11"/>
      <c r="PZR23" s="11"/>
      <c r="PZS23" s="11"/>
      <c r="PZT23" s="11"/>
      <c r="PZU23" s="11"/>
      <c r="PZV23" s="11"/>
      <c r="PZW23" s="11"/>
      <c r="PZX23" s="11"/>
      <c r="PZY23" s="11"/>
      <c r="PZZ23" s="11"/>
      <c r="QAA23" s="11"/>
      <c r="QAB23" s="11"/>
      <c r="QAC23" s="11"/>
      <c r="QAD23" s="11"/>
      <c r="QAE23" s="11"/>
      <c r="QAF23" s="11"/>
      <c r="QAG23" s="11"/>
      <c r="QAH23" s="11"/>
      <c r="QAI23" s="11"/>
      <c r="QAJ23" s="11"/>
      <c r="QAK23" s="11"/>
      <c r="QAL23" s="11"/>
      <c r="QAM23" s="11"/>
      <c r="QAN23" s="11"/>
      <c r="QAO23" s="11"/>
      <c r="QAP23" s="11"/>
      <c r="QAQ23" s="11"/>
      <c r="QAR23" s="11"/>
      <c r="QAS23" s="11"/>
      <c r="QAT23" s="11"/>
      <c r="QAU23" s="11"/>
      <c r="QAV23" s="11"/>
      <c r="QAW23" s="11"/>
      <c r="QAX23" s="11"/>
      <c r="QAY23" s="11"/>
      <c r="QAZ23" s="11"/>
      <c r="QBA23" s="11"/>
      <c r="QBB23" s="11"/>
      <c r="QBC23" s="11"/>
      <c r="QBD23" s="11"/>
      <c r="QBE23" s="11"/>
      <c r="QBF23" s="11"/>
      <c r="QBG23" s="11"/>
      <c r="QBH23" s="11"/>
      <c r="QBI23" s="11"/>
      <c r="QBJ23" s="11"/>
      <c r="QBK23" s="11"/>
      <c r="QBL23" s="11"/>
      <c r="QBM23" s="11"/>
      <c r="QBN23" s="11"/>
      <c r="QBO23" s="11"/>
      <c r="QBP23" s="11"/>
      <c r="QBQ23" s="11"/>
      <c r="QBR23" s="11"/>
      <c r="QBS23" s="11"/>
      <c r="QBT23" s="11"/>
      <c r="QBU23" s="11"/>
      <c r="QBV23" s="11"/>
      <c r="QBW23" s="11"/>
      <c r="QBX23" s="11"/>
      <c r="QBY23" s="11"/>
      <c r="QBZ23" s="11"/>
      <c r="QCA23" s="11"/>
      <c r="QCB23" s="11"/>
      <c r="QCC23" s="11"/>
      <c r="QCD23" s="11"/>
      <c r="QCE23" s="11"/>
      <c r="QCF23" s="11"/>
      <c r="QCG23" s="11"/>
      <c r="QCH23" s="11"/>
      <c r="QCI23" s="11"/>
      <c r="QCJ23" s="11"/>
      <c r="QCK23" s="11"/>
      <c r="QCL23" s="11"/>
      <c r="QCM23" s="11"/>
      <c r="QCN23" s="11"/>
      <c r="QCO23" s="11"/>
      <c r="QCP23" s="11"/>
      <c r="QCQ23" s="11"/>
      <c r="QCR23" s="11"/>
      <c r="QCS23" s="11"/>
      <c r="QCT23" s="11"/>
      <c r="QCU23" s="11"/>
      <c r="QCV23" s="11"/>
      <c r="QCW23" s="11"/>
      <c r="QCX23" s="11"/>
      <c r="QCY23" s="11"/>
      <c r="QCZ23" s="11"/>
      <c r="QDA23" s="11"/>
      <c r="QDB23" s="11"/>
      <c r="QDC23" s="11"/>
      <c r="QDD23" s="11"/>
      <c r="QDE23" s="11"/>
      <c r="QDF23" s="11"/>
      <c r="QDG23" s="11"/>
      <c r="QDH23" s="11"/>
      <c r="QDI23" s="11"/>
      <c r="QDJ23" s="11"/>
      <c r="QDK23" s="11"/>
      <c r="QDL23" s="11"/>
      <c r="QDM23" s="11"/>
      <c r="QDN23" s="11"/>
      <c r="QDO23" s="11"/>
      <c r="QDP23" s="11"/>
      <c r="QDQ23" s="11"/>
      <c r="QDR23" s="11"/>
      <c r="QDS23" s="11"/>
      <c r="QDT23" s="11"/>
      <c r="QDU23" s="11"/>
      <c r="QDV23" s="11"/>
      <c r="QDW23" s="11"/>
      <c r="QDX23" s="11"/>
      <c r="QDY23" s="11"/>
      <c r="QDZ23" s="11"/>
      <c r="QEA23" s="11"/>
      <c r="QEB23" s="11"/>
      <c r="QEC23" s="11"/>
      <c r="QED23" s="11"/>
      <c r="QEE23" s="11"/>
      <c r="QEF23" s="11"/>
      <c r="QEG23" s="11"/>
      <c r="QEH23" s="11"/>
      <c r="QEI23" s="11"/>
      <c r="QEJ23" s="11"/>
      <c r="QEK23" s="11"/>
      <c r="QEL23" s="11"/>
      <c r="QEM23" s="11"/>
      <c r="QEN23" s="11"/>
      <c r="QEO23" s="11"/>
      <c r="QEP23" s="11"/>
      <c r="QEQ23" s="11"/>
      <c r="QER23" s="11"/>
      <c r="QES23" s="11"/>
      <c r="QET23" s="11"/>
      <c r="QEU23" s="11"/>
      <c r="QEV23" s="11"/>
      <c r="QEW23" s="11"/>
      <c r="QEX23" s="11"/>
      <c r="QEY23" s="11"/>
      <c r="QEZ23" s="11"/>
      <c r="QFA23" s="11"/>
      <c r="QFB23" s="11"/>
      <c r="QFC23" s="11"/>
      <c r="QFD23" s="11"/>
      <c r="QFE23" s="11"/>
      <c r="QFF23" s="11"/>
      <c r="QFG23" s="11"/>
      <c r="QFH23" s="11"/>
      <c r="QFI23" s="11"/>
      <c r="QFJ23" s="11"/>
      <c r="QFK23" s="11"/>
      <c r="QFL23" s="11"/>
      <c r="QFM23" s="11"/>
      <c r="QFN23" s="11"/>
      <c r="QFO23" s="11"/>
      <c r="QFP23" s="11"/>
      <c r="QFQ23" s="11"/>
      <c r="QFR23" s="11"/>
      <c r="QFS23" s="11"/>
      <c r="QFT23" s="11"/>
      <c r="QFU23" s="11"/>
      <c r="QFV23" s="11"/>
      <c r="QFW23" s="11"/>
      <c r="QFX23" s="11"/>
      <c r="QFY23" s="11"/>
      <c r="QFZ23" s="11"/>
      <c r="QGA23" s="11"/>
      <c r="QGB23" s="11"/>
      <c r="QGC23" s="11"/>
      <c r="QGD23" s="11"/>
      <c r="QGE23" s="11"/>
      <c r="QGF23" s="11"/>
      <c r="QGG23" s="11"/>
      <c r="QGH23" s="11"/>
      <c r="QGI23" s="11"/>
      <c r="QGJ23" s="11"/>
      <c r="QGK23" s="11"/>
      <c r="QGL23" s="11"/>
      <c r="QGM23" s="11"/>
      <c r="QGN23" s="11"/>
      <c r="QGO23" s="11"/>
      <c r="QGP23" s="11"/>
      <c r="QGQ23" s="11"/>
      <c r="QGR23" s="11"/>
      <c r="QGS23" s="11"/>
      <c r="QGT23" s="11"/>
      <c r="QGU23" s="11"/>
      <c r="QGV23" s="11"/>
      <c r="QGW23" s="11"/>
      <c r="QGX23" s="11"/>
      <c r="QGY23" s="11"/>
      <c r="QGZ23" s="11"/>
      <c r="QHA23" s="11"/>
      <c r="QHB23" s="11"/>
      <c r="QHC23" s="11"/>
      <c r="QHD23" s="11"/>
      <c r="QHE23" s="11"/>
      <c r="QHF23" s="11"/>
      <c r="QHG23" s="11"/>
      <c r="QHH23" s="11"/>
      <c r="QHI23" s="11"/>
      <c r="QHJ23" s="11"/>
      <c r="QHK23" s="11"/>
      <c r="QHL23" s="11"/>
      <c r="QHM23" s="11"/>
      <c r="QHN23" s="11"/>
      <c r="QHO23" s="11"/>
      <c r="QHP23" s="11"/>
      <c r="QHQ23" s="11"/>
      <c r="QHR23" s="11"/>
      <c r="QHS23" s="11"/>
      <c r="QHT23" s="11"/>
      <c r="QHU23" s="11"/>
      <c r="QHV23" s="11"/>
      <c r="QHW23" s="11"/>
      <c r="QHX23" s="11"/>
      <c r="QHY23" s="11"/>
      <c r="QHZ23" s="11"/>
      <c r="QIA23" s="11"/>
      <c r="QIB23" s="11"/>
      <c r="QIC23" s="11"/>
      <c r="QID23" s="11"/>
      <c r="QIE23" s="11"/>
      <c r="QIF23" s="11"/>
      <c r="QIG23" s="11"/>
      <c r="QIH23" s="11"/>
      <c r="QII23" s="11"/>
      <c r="QIJ23" s="11"/>
      <c r="QIK23" s="11"/>
      <c r="QIL23" s="11"/>
      <c r="QIM23" s="11"/>
      <c r="QIN23" s="11"/>
      <c r="QIO23" s="11"/>
      <c r="QIP23" s="11"/>
      <c r="QIQ23" s="11"/>
      <c r="QIR23" s="11"/>
      <c r="QIS23" s="11"/>
      <c r="QIT23" s="11"/>
      <c r="QIU23" s="11"/>
      <c r="QIV23" s="11"/>
      <c r="QIW23" s="11"/>
      <c r="QIX23" s="11"/>
      <c r="QIY23" s="11"/>
      <c r="QIZ23" s="11"/>
      <c r="QJA23" s="11"/>
      <c r="QJB23" s="11"/>
      <c r="QJC23" s="11"/>
      <c r="QJD23" s="11"/>
      <c r="QJE23" s="11"/>
      <c r="QJF23" s="11"/>
      <c r="QJG23" s="11"/>
      <c r="QJH23" s="11"/>
      <c r="QJI23" s="11"/>
      <c r="QJJ23" s="11"/>
      <c r="QJK23" s="11"/>
      <c r="QJL23" s="11"/>
      <c r="QJM23" s="11"/>
      <c r="QJN23" s="11"/>
      <c r="QJO23" s="11"/>
      <c r="QJP23" s="11"/>
      <c r="QJQ23" s="11"/>
      <c r="QJR23" s="11"/>
      <c r="QJS23" s="11"/>
      <c r="QJT23" s="11"/>
      <c r="QJU23" s="11"/>
      <c r="QJV23" s="11"/>
      <c r="QJW23" s="11"/>
      <c r="QJX23" s="11"/>
      <c r="QJY23" s="11"/>
      <c r="QJZ23" s="11"/>
      <c r="QKA23" s="11"/>
      <c r="QKB23" s="11"/>
      <c r="QKC23" s="11"/>
      <c r="QKD23" s="11"/>
      <c r="QKE23" s="11"/>
      <c r="QKF23" s="11"/>
      <c r="QKG23" s="11"/>
      <c r="QKH23" s="11"/>
      <c r="QKI23" s="11"/>
      <c r="QKJ23" s="11"/>
      <c r="QKK23" s="11"/>
      <c r="QKL23" s="11"/>
      <c r="QKM23" s="11"/>
      <c r="QKN23" s="11"/>
      <c r="QKO23" s="11"/>
      <c r="QKP23" s="11"/>
      <c r="QKQ23" s="11"/>
      <c r="QKR23" s="11"/>
      <c r="QKS23" s="11"/>
      <c r="QKT23" s="11"/>
      <c r="QKU23" s="11"/>
      <c r="QKV23" s="11"/>
      <c r="QKW23" s="11"/>
      <c r="QKX23" s="11"/>
      <c r="QKY23" s="11"/>
      <c r="QKZ23" s="11"/>
      <c r="QLA23" s="11"/>
      <c r="QLB23" s="11"/>
      <c r="QLC23" s="11"/>
      <c r="QLD23" s="11"/>
      <c r="QLE23" s="11"/>
      <c r="QLF23" s="11"/>
      <c r="QLG23" s="11"/>
      <c r="QLH23" s="11"/>
      <c r="QLI23" s="11"/>
      <c r="QLJ23" s="11"/>
      <c r="QLK23" s="11"/>
      <c r="QLL23" s="11"/>
      <c r="QLM23" s="11"/>
      <c r="QLN23" s="11"/>
      <c r="QLO23" s="11"/>
      <c r="QLP23" s="11"/>
      <c r="QLQ23" s="11"/>
      <c r="QLR23" s="11"/>
      <c r="QLS23" s="11"/>
      <c r="QLT23" s="11"/>
      <c r="QLU23" s="11"/>
      <c r="QLV23" s="11"/>
      <c r="QLW23" s="11"/>
      <c r="QLX23" s="11"/>
      <c r="QLY23" s="11"/>
      <c r="QLZ23" s="11"/>
      <c r="QMA23" s="11"/>
      <c r="QMB23" s="11"/>
      <c r="QMC23" s="11"/>
      <c r="QMD23" s="11"/>
      <c r="QME23" s="11"/>
      <c r="QMF23" s="11"/>
      <c r="QMG23" s="11"/>
      <c r="QMH23" s="11"/>
      <c r="QMI23" s="11"/>
      <c r="QMJ23" s="11"/>
      <c r="QMK23" s="11"/>
      <c r="QML23" s="11"/>
      <c r="QMM23" s="11"/>
      <c r="QMN23" s="11"/>
      <c r="QMO23" s="11"/>
      <c r="QMP23" s="11"/>
      <c r="QMQ23" s="11"/>
      <c r="QMR23" s="11"/>
      <c r="QMS23" s="11"/>
      <c r="QMT23" s="11"/>
      <c r="QMU23" s="11"/>
      <c r="QMV23" s="11"/>
      <c r="QMW23" s="11"/>
      <c r="QMX23" s="11"/>
      <c r="QMY23" s="11"/>
      <c r="QMZ23" s="11"/>
      <c r="QNA23" s="11"/>
      <c r="QNB23" s="11"/>
      <c r="QNC23" s="11"/>
      <c r="QND23" s="11"/>
      <c r="QNE23" s="11"/>
      <c r="QNF23" s="11"/>
      <c r="QNG23" s="11"/>
      <c r="QNH23" s="11"/>
      <c r="QNI23" s="11"/>
      <c r="QNJ23" s="11"/>
      <c r="QNK23" s="11"/>
      <c r="QNL23" s="11"/>
      <c r="QNM23" s="11"/>
      <c r="QNN23" s="11"/>
      <c r="QNO23" s="11"/>
      <c r="QNP23" s="11"/>
      <c r="QNQ23" s="11"/>
      <c r="QNR23" s="11"/>
      <c r="QNS23" s="11"/>
      <c r="QNT23" s="11"/>
      <c r="QNU23" s="11"/>
      <c r="QNV23" s="11"/>
      <c r="QNW23" s="11"/>
      <c r="QNX23" s="11"/>
      <c r="QNY23" s="11"/>
      <c r="QNZ23" s="11"/>
      <c r="QOA23" s="11"/>
      <c r="QOB23" s="11"/>
      <c r="QOC23" s="11"/>
      <c r="QOD23" s="11"/>
      <c r="QOE23" s="11"/>
      <c r="QOF23" s="11"/>
      <c r="QOG23" s="11"/>
      <c r="QOH23" s="11"/>
      <c r="QOI23" s="11"/>
      <c r="QOJ23" s="11"/>
      <c r="QOK23" s="11"/>
      <c r="QOL23" s="11"/>
      <c r="QOM23" s="11"/>
      <c r="QON23" s="11"/>
      <c r="QOO23" s="11"/>
      <c r="QOP23" s="11"/>
      <c r="QOQ23" s="11"/>
      <c r="QOR23" s="11"/>
      <c r="QOS23" s="11"/>
      <c r="QOT23" s="11"/>
      <c r="QOU23" s="11"/>
      <c r="QOV23" s="11"/>
      <c r="QOW23" s="11"/>
      <c r="QOX23" s="11"/>
      <c r="QOY23" s="11"/>
      <c r="QOZ23" s="11"/>
      <c r="QPA23" s="11"/>
      <c r="QPB23" s="11"/>
      <c r="QPC23" s="11"/>
      <c r="QPD23" s="11"/>
      <c r="QPE23" s="11"/>
      <c r="QPF23" s="11"/>
      <c r="QPG23" s="11"/>
      <c r="QPH23" s="11"/>
      <c r="QPI23" s="11"/>
      <c r="QPJ23" s="11"/>
      <c r="QPK23" s="11"/>
      <c r="QPL23" s="11"/>
      <c r="QPM23" s="11"/>
      <c r="QPN23" s="11"/>
      <c r="QPO23" s="11"/>
      <c r="QPP23" s="11"/>
      <c r="QPQ23" s="11"/>
      <c r="QPR23" s="11"/>
      <c r="QPS23" s="11"/>
      <c r="QPT23" s="11"/>
      <c r="QPU23" s="11"/>
      <c r="QPV23" s="11"/>
      <c r="QPW23" s="11"/>
      <c r="QPX23" s="11"/>
      <c r="QPY23" s="11"/>
      <c r="QPZ23" s="11"/>
      <c r="QQA23" s="11"/>
      <c r="QQB23" s="11"/>
      <c r="QQC23" s="11"/>
      <c r="QQD23" s="11"/>
      <c r="QQE23" s="11"/>
      <c r="QQF23" s="11"/>
      <c r="QQG23" s="11"/>
      <c r="QQH23" s="11"/>
      <c r="QQI23" s="11"/>
      <c r="QQJ23" s="11"/>
      <c r="QQK23" s="11"/>
      <c r="QQL23" s="11"/>
      <c r="QQM23" s="11"/>
      <c r="QQN23" s="11"/>
      <c r="QQO23" s="11"/>
      <c r="QQP23" s="11"/>
      <c r="QQQ23" s="11"/>
      <c r="QQR23" s="11"/>
      <c r="QQS23" s="11"/>
      <c r="QQT23" s="11"/>
      <c r="QQU23" s="11"/>
      <c r="QQV23" s="11"/>
      <c r="QQW23" s="11"/>
      <c r="QQX23" s="11"/>
      <c r="QQY23" s="11"/>
      <c r="QQZ23" s="11"/>
      <c r="QRA23" s="11"/>
      <c r="QRB23" s="11"/>
      <c r="QRC23" s="11"/>
      <c r="QRD23" s="11"/>
      <c r="QRE23" s="11"/>
      <c r="QRF23" s="11"/>
      <c r="QRG23" s="11"/>
      <c r="QRH23" s="11"/>
      <c r="QRI23" s="11"/>
      <c r="QRJ23" s="11"/>
      <c r="QRK23" s="11"/>
      <c r="QRL23" s="11"/>
      <c r="QRM23" s="11"/>
      <c r="QRN23" s="11"/>
      <c r="QRO23" s="11"/>
      <c r="QRP23" s="11"/>
      <c r="QRQ23" s="11"/>
      <c r="QRR23" s="11"/>
      <c r="QRS23" s="11"/>
      <c r="QRT23" s="11"/>
      <c r="QRU23" s="11"/>
      <c r="QRV23" s="11"/>
      <c r="QRW23" s="11"/>
      <c r="QRX23" s="11"/>
      <c r="QRY23" s="11"/>
      <c r="QRZ23" s="11"/>
      <c r="QSA23" s="11"/>
      <c r="QSB23" s="11"/>
      <c r="QSC23" s="11"/>
      <c r="QSD23" s="11"/>
      <c r="QSE23" s="11"/>
      <c r="QSF23" s="11"/>
      <c r="QSG23" s="11"/>
      <c r="QSH23" s="11"/>
      <c r="QSI23" s="11"/>
      <c r="QSJ23" s="11"/>
      <c r="QSK23" s="11"/>
      <c r="QSL23" s="11"/>
      <c r="QSM23" s="11"/>
      <c r="QSN23" s="11"/>
      <c r="QSO23" s="11"/>
      <c r="QSP23" s="11"/>
      <c r="QSQ23" s="11"/>
      <c r="QSR23" s="11"/>
      <c r="QSS23" s="11"/>
      <c r="QST23" s="11"/>
      <c r="QSU23" s="11"/>
      <c r="QSV23" s="11"/>
      <c r="QSW23" s="11"/>
      <c r="QSX23" s="11"/>
      <c r="QSY23" s="11"/>
      <c r="QSZ23" s="11"/>
      <c r="QTA23" s="11"/>
      <c r="QTB23" s="11"/>
      <c r="QTC23" s="11"/>
      <c r="QTD23" s="11"/>
      <c r="QTE23" s="11"/>
      <c r="QTF23" s="11"/>
      <c r="QTG23" s="11"/>
      <c r="QTH23" s="11"/>
      <c r="QTI23" s="11"/>
      <c r="QTJ23" s="11"/>
      <c r="QTK23" s="11"/>
      <c r="QTL23" s="11"/>
      <c r="QTM23" s="11"/>
      <c r="QTN23" s="11"/>
      <c r="QTO23" s="11"/>
      <c r="QTP23" s="11"/>
      <c r="QTQ23" s="11"/>
      <c r="QTR23" s="11"/>
      <c r="QTS23" s="11"/>
      <c r="QTT23" s="11"/>
      <c r="QTU23" s="11"/>
      <c r="QTV23" s="11"/>
      <c r="QTW23" s="11"/>
      <c r="QTX23" s="11"/>
      <c r="QTY23" s="11"/>
      <c r="QTZ23" s="11"/>
      <c r="QUA23" s="11"/>
      <c r="QUB23" s="11"/>
      <c r="QUC23" s="11"/>
      <c r="QUD23" s="11"/>
      <c r="QUE23" s="11"/>
      <c r="QUF23" s="11"/>
      <c r="QUG23" s="11"/>
      <c r="QUH23" s="11"/>
      <c r="QUI23" s="11"/>
      <c r="QUJ23" s="11"/>
      <c r="QUK23" s="11"/>
      <c r="QUL23" s="11"/>
      <c r="QUM23" s="11"/>
      <c r="QUN23" s="11"/>
      <c r="QUO23" s="11"/>
      <c r="QUP23" s="11"/>
      <c r="QUQ23" s="11"/>
      <c r="QUR23" s="11"/>
      <c r="QUS23" s="11"/>
      <c r="QUT23" s="11"/>
      <c r="QUU23" s="11"/>
      <c r="QUV23" s="11"/>
      <c r="QUW23" s="11"/>
      <c r="QUX23" s="11"/>
      <c r="QUY23" s="11"/>
      <c r="QUZ23" s="11"/>
      <c r="QVA23" s="11"/>
      <c r="QVB23" s="11"/>
      <c r="QVC23" s="11"/>
      <c r="QVD23" s="11"/>
      <c r="QVE23" s="11"/>
      <c r="QVF23" s="11"/>
      <c r="QVG23" s="11"/>
      <c r="QVH23" s="11"/>
      <c r="QVI23" s="11"/>
      <c r="QVJ23" s="11"/>
      <c r="QVK23" s="11"/>
      <c r="QVL23" s="11"/>
      <c r="QVM23" s="11"/>
      <c r="QVN23" s="11"/>
      <c r="QVO23" s="11"/>
      <c r="QVP23" s="11"/>
      <c r="QVQ23" s="11"/>
      <c r="QVR23" s="11"/>
      <c r="QVS23" s="11"/>
      <c r="QVT23" s="11"/>
      <c r="QVU23" s="11"/>
      <c r="QVV23" s="11"/>
      <c r="QVW23" s="11"/>
      <c r="QVX23" s="11"/>
      <c r="QVY23" s="11"/>
      <c r="QVZ23" s="11"/>
      <c r="QWA23" s="11"/>
      <c r="QWB23" s="11"/>
      <c r="QWC23" s="11"/>
      <c r="QWD23" s="11"/>
      <c r="QWE23" s="11"/>
      <c r="QWF23" s="11"/>
      <c r="QWG23" s="11"/>
      <c r="QWH23" s="11"/>
      <c r="QWI23" s="11"/>
      <c r="QWJ23" s="11"/>
      <c r="QWK23" s="11"/>
      <c r="QWL23" s="11"/>
      <c r="QWM23" s="11"/>
      <c r="QWN23" s="11"/>
      <c r="QWO23" s="11"/>
      <c r="QWP23" s="11"/>
      <c r="QWQ23" s="11"/>
      <c r="QWR23" s="11"/>
      <c r="QWS23" s="11"/>
      <c r="QWT23" s="11"/>
      <c r="QWU23" s="11"/>
      <c r="QWV23" s="11"/>
      <c r="QWW23" s="11"/>
      <c r="QWX23" s="11"/>
      <c r="QWY23" s="11"/>
      <c r="QWZ23" s="11"/>
      <c r="QXA23" s="11"/>
      <c r="QXB23" s="11"/>
      <c r="QXC23" s="11"/>
      <c r="QXD23" s="11"/>
      <c r="QXE23" s="11"/>
      <c r="QXF23" s="11"/>
      <c r="QXG23" s="11"/>
      <c r="QXH23" s="11"/>
      <c r="QXI23" s="11"/>
      <c r="QXJ23" s="11"/>
      <c r="QXK23" s="11"/>
      <c r="QXL23" s="11"/>
      <c r="QXM23" s="11"/>
      <c r="QXN23" s="11"/>
      <c r="QXO23" s="11"/>
      <c r="QXP23" s="11"/>
      <c r="QXQ23" s="11"/>
      <c r="QXR23" s="11"/>
      <c r="QXS23" s="11"/>
      <c r="QXT23" s="11"/>
      <c r="QXU23" s="11"/>
      <c r="QXV23" s="11"/>
      <c r="QXW23" s="11"/>
      <c r="QXX23" s="11"/>
      <c r="QXY23" s="11"/>
      <c r="QXZ23" s="11"/>
      <c r="QYA23" s="11"/>
      <c r="QYB23" s="11"/>
      <c r="QYC23" s="11"/>
      <c r="QYD23" s="11"/>
      <c r="QYE23" s="11"/>
      <c r="QYF23" s="11"/>
      <c r="QYG23" s="11"/>
      <c r="QYH23" s="11"/>
      <c r="QYI23" s="11"/>
      <c r="QYJ23" s="11"/>
      <c r="QYK23" s="11"/>
      <c r="QYL23" s="11"/>
      <c r="QYM23" s="11"/>
      <c r="QYN23" s="11"/>
      <c r="QYO23" s="11"/>
      <c r="QYP23" s="11"/>
      <c r="QYQ23" s="11"/>
      <c r="QYR23" s="11"/>
      <c r="QYS23" s="11"/>
      <c r="QYT23" s="11"/>
      <c r="QYU23" s="11"/>
      <c r="QYV23" s="11"/>
      <c r="QYW23" s="11"/>
      <c r="QYX23" s="11"/>
      <c r="QYY23" s="11"/>
      <c r="QYZ23" s="11"/>
      <c r="QZA23" s="11"/>
      <c r="QZB23" s="11"/>
      <c r="QZC23" s="11"/>
      <c r="QZD23" s="11"/>
      <c r="QZE23" s="11"/>
      <c r="QZF23" s="11"/>
      <c r="QZG23" s="11"/>
      <c r="QZH23" s="11"/>
      <c r="QZI23" s="11"/>
      <c r="QZJ23" s="11"/>
      <c r="QZK23" s="11"/>
      <c r="QZL23" s="11"/>
      <c r="QZM23" s="11"/>
      <c r="QZN23" s="11"/>
      <c r="QZO23" s="11"/>
      <c r="QZP23" s="11"/>
      <c r="QZQ23" s="11"/>
      <c r="QZR23" s="11"/>
      <c r="QZS23" s="11"/>
      <c r="QZT23" s="11"/>
      <c r="QZU23" s="11"/>
      <c r="QZV23" s="11"/>
      <c r="QZW23" s="11"/>
      <c r="QZX23" s="11"/>
      <c r="QZY23" s="11"/>
      <c r="QZZ23" s="11"/>
      <c r="RAA23" s="11"/>
      <c r="RAB23" s="11"/>
      <c r="RAC23" s="11"/>
      <c r="RAD23" s="11"/>
      <c r="RAE23" s="11"/>
      <c r="RAF23" s="11"/>
      <c r="RAG23" s="11"/>
      <c r="RAH23" s="11"/>
      <c r="RAI23" s="11"/>
      <c r="RAJ23" s="11"/>
      <c r="RAK23" s="11"/>
      <c r="RAL23" s="11"/>
      <c r="RAM23" s="11"/>
      <c r="RAN23" s="11"/>
      <c r="RAO23" s="11"/>
      <c r="RAP23" s="11"/>
      <c r="RAQ23" s="11"/>
      <c r="RAR23" s="11"/>
      <c r="RAS23" s="11"/>
      <c r="RAT23" s="11"/>
      <c r="RAU23" s="11"/>
      <c r="RAV23" s="11"/>
      <c r="RAW23" s="11"/>
      <c r="RAX23" s="11"/>
      <c r="RAY23" s="11"/>
      <c r="RAZ23" s="11"/>
      <c r="RBA23" s="11"/>
      <c r="RBB23" s="11"/>
      <c r="RBC23" s="11"/>
      <c r="RBD23" s="11"/>
      <c r="RBE23" s="11"/>
      <c r="RBF23" s="11"/>
      <c r="RBG23" s="11"/>
      <c r="RBH23" s="11"/>
      <c r="RBI23" s="11"/>
      <c r="RBJ23" s="11"/>
      <c r="RBK23" s="11"/>
      <c r="RBL23" s="11"/>
      <c r="RBM23" s="11"/>
      <c r="RBN23" s="11"/>
      <c r="RBO23" s="11"/>
      <c r="RBP23" s="11"/>
      <c r="RBQ23" s="11"/>
      <c r="RBR23" s="11"/>
      <c r="RBS23" s="11"/>
      <c r="RBT23" s="11"/>
      <c r="RBU23" s="11"/>
      <c r="RBV23" s="11"/>
      <c r="RBW23" s="11"/>
      <c r="RBX23" s="11"/>
      <c r="RBY23" s="11"/>
      <c r="RBZ23" s="11"/>
      <c r="RCA23" s="11"/>
      <c r="RCB23" s="11"/>
      <c r="RCC23" s="11"/>
      <c r="RCD23" s="11"/>
      <c r="RCE23" s="11"/>
      <c r="RCF23" s="11"/>
      <c r="RCG23" s="11"/>
      <c r="RCH23" s="11"/>
      <c r="RCI23" s="11"/>
      <c r="RCJ23" s="11"/>
      <c r="RCK23" s="11"/>
      <c r="RCL23" s="11"/>
      <c r="RCM23" s="11"/>
      <c r="RCN23" s="11"/>
      <c r="RCO23" s="11"/>
      <c r="RCP23" s="11"/>
      <c r="RCQ23" s="11"/>
      <c r="RCR23" s="11"/>
      <c r="RCS23" s="11"/>
      <c r="RCT23" s="11"/>
      <c r="RCU23" s="11"/>
      <c r="RCV23" s="11"/>
      <c r="RCW23" s="11"/>
      <c r="RCX23" s="11"/>
      <c r="RCY23" s="11"/>
      <c r="RCZ23" s="11"/>
      <c r="RDA23" s="11"/>
      <c r="RDB23" s="11"/>
      <c r="RDC23" s="11"/>
      <c r="RDD23" s="11"/>
      <c r="RDE23" s="11"/>
      <c r="RDF23" s="11"/>
      <c r="RDG23" s="11"/>
      <c r="RDH23" s="11"/>
      <c r="RDI23" s="11"/>
      <c r="RDJ23" s="11"/>
      <c r="RDK23" s="11"/>
      <c r="RDL23" s="11"/>
      <c r="RDM23" s="11"/>
      <c r="RDN23" s="11"/>
      <c r="RDO23" s="11"/>
      <c r="RDP23" s="11"/>
      <c r="RDQ23" s="11"/>
      <c r="RDR23" s="11"/>
      <c r="RDS23" s="11"/>
      <c r="RDT23" s="11"/>
      <c r="RDU23" s="11"/>
      <c r="RDV23" s="11"/>
      <c r="RDW23" s="11"/>
      <c r="RDX23" s="11"/>
      <c r="RDY23" s="11"/>
      <c r="RDZ23" s="11"/>
      <c r="REA23" s="11"/>
      <c r="REB23" s="11"/>
      <c r="REC23" s="11"/>
      <c r="RED23" s="11"/>
      <c r="REE23" s="11"/>
      <c r="REF23" s="11"/>
      <c r="REG23" s="11"/>
      <c r="REH23" s="11"/>
      <c r="REI23" s="11"/>
      <c r="REJ23" s="11"/>
      <c r="REK23" s="11"/>
      <c r="REL23" s="11"/>
      <c r="REM23" s="11"/>
      <c r="REN23" s="11"/>
      <c r="REO23" s="11"/>
      <c r="REP23" s="11"/>
      <c r="REQ23" s="11"/>
      <c r="RER23" s="11"/>
      <c r="RES23" s="11"/>
      <c r="RET23" s="11"/>
      <c r="REU23" s="11"/>
      <c r="REV23" s="11"/>
      <c r="REW23" s="11"/>
      <c r="REX23" s="11"/>
      <c r="REY23" s="11"/>
      <c r="REZ23" s="11"/>
      <c r="RFA23" s="11"/>
      <c r="RFB23" s="11"/>
      <c r="RFC23" s="11"/>
      <c r="RFD23" s="11"/>
      <c r="RFE23" s="11"/>
      <c r="RFF23" s="11"/>
      <c r="RFG23" s="11"/>
      <c r="RFH23" s="11"/>
      <c r="RFI23" s="11"/>
      <c r="RFJ23" s="11"/>
      <c r="RFK23" s="11"/>
      <c r="RFL23" s="11"/>
      <c r="RFM23" s="11"/>
      <c r="RFN23" s="11"/>
      <c r="RFO23" s="11"/>
      <c r="RFP23" s="11"/>
      <c r="RFQ23" s="11"/>
      <c r="RFR23" s="11"/>
      <c r="RFS23" s="11"/>
      <c r="RFT23" s="11"/>
      <c r="RFU23" s="11"/>
      <c r="RFV23" s="11"/>
      <c r="RFW23" s="11"/>
      <c r="RFX23" s="11"/>
      <c r="RFY23" s="11"/>
      <c r="RFZ23" s="11"/>
      <c r="RGA23" s="11"/>
      <c r="RGB23" s="11"/>
      <c r="RGC23" s="11"/>
      <c r="RGD23" s="11"/>
      <c r="RGE23" s="11"/>
      <c r="RGF23" s="11"/>
      <c r="RGG23" s="11"/>
      <c r="RGH23" s="11"/>
      <c r="RGI23" s="11"/>
      <c r="RGJ23" s="11"/>
      <c r="RGK23" s="11"/>
      <c r="RGL23" s="11"/>
      <c r="RGM23" s="11"/>
      <c r="RGN23" s="11"/>
      <c r="RGO23" s="11"/>
      <c r="RGP23" s="11"/>
      <c r="RGQ23" s="11"/>
      <c r="RGR23" s="11"/>
      <c r="RGS23" s="11"/>
      <c r="RGT23" s="11"/>
      <c r="RGU23" s="11"/>
      <c r="RGV23" s="11"/>
      <c r="RGW23" s="11"/>
      <c r="RGX23" s="11"/>
      <c r="RGY23" s="11"/>
      <c r="RGZ23" s="11"/>
      <c r="RHA23" s="11"/>
      <c r="RHB23" s="11"/>
      <c r="RHC23" s="11"/>
      <c r="RHD23" s="11"/>
      <c r="RHE23" s="11"/>
      <c r="RHF23" s="11"/>
      <c r="RHG23" s="11"/>
      <c r="RHH23" s="11"/>
      <c r="RHI23" s="11"/>
      <c r="RHJ23" s="11"/>
      <c r="RHK23" s="11"/>
      <c r="RHL23" s="11"/>
      <c r="RHM23" s="11"/>
      <c r="RHN23" s="11"/>
      <c r="RHO23" s="11"/>
      <c r="RHP23" s="11"/>
      <c r="RHQ23" s="11"/>
      <c r="RHR23" s="11"/>
      <c r="RHS23" s="11"/>
      <c r="RHT23" s="11"/>
      <c r="RHU23" s="11"/>
      <c r="RHV23" s="11"/>
      <c r="RHW23" s="11"/>
      <c r="RHX23" s="11"/>
      <c r="RHY23" s="11"/>
      <c r="RHZ23" s="11"/>
      <c r="RIA23" s="11"/>
      <c r="RIB23" s="11"/>
      <c r="RIC23" s="11"/>
      <c r="RID23" s="11"/>
      <c r="RIE23" s="11"/>
      <c r="RIF23" s="11"/>
      <c r="RIG23" s="11"/>
      <c r="RIH23" s="11"/>
      <c r="RII23" s="11"/>
      <c r="RIJ23" s="11"/>
      <c r="RIK23" s="11"/>
      <c r="RIL23" s="11"/>
      <c r="RIM23" s="11"/>
      <c r="RIN23" s="11"/>
      <c r="RIO23" s="11"/>
      <c r="RIP23" s="11"/>
      <c r="RIQ23" s="11"/>
      <c r="RIR23" s="11"/>
      <c r="RIS23" s="11"/>
      <c r="RIT23" s="11"/>
      <c r="RIU23" s="11"/>
      <c r="RIV23" s="11"/>
      <c r="RIW23" s="11"/>
      <c r="RIX23" s="11"/>
      <c r="RIY23" s="11"/>
      <c r="RIZ23" s="11"/>
      <c r="RJA23" s="11"/>
      <c r="RJB23" s="11"/>
      <c r="RJC23" s="11"/>
      <c r="RJD23" s="11"/>
      <c r="RJE23" s="11"/>
      <c r="RJF23" s="11"/>
      <c r="RJG23" s="11"/>
      <c r="RJH23" s="11"/>
      <c r="RJI23" s="11"/>
      <c r="RJJ23" s="11"/>
      <c r="RJK23" s="11"/>
      <c r="RJL23" s="11"/>
      <c r="RJM23" s="11"/>
      <c r="RJN23" s="11"/>
      <c r="RJO23" s="11"/>
      <c r="RJP23" s="11"/>
      <c r="RJQ23" s="11"/>
      <c r="RJR23" s="11"/>
      <c r="RJS23" s="11"/>
      <c r="RJT23" s="11"/>
      <c r="RJU23" s="11"/>
      <c r="RJV23" s="11"/>
      <c r="RJW23" s="11"/>
      <c r="RJX23" s="11"/>
      <c r="RJY23" s="11"/>
      <c r="RJZ23" s="11"/>
      <c r="RKA23" s="11"/>
      <c r="RKB23" s="11"/>
      <c r="RKC23" s="11"/>
      <c r="RKD23" s="11"/>
      <c r="RKE23" s="11"/>
      <c r="RKF23" s="11"/>
      <c r="RKG23" s="11"/>
      <c r="RKH23" s="11"/>
      <c r="RKI23" s="11"/>
      <c r="RKJ23" s="11"/>
      <c r="RKK23" s="11"/>
      <c r="RKL23" s="11"/>
      <c r="RKM23" s="11"/>
      <c r="RKN23" s="11"/>
      <c r="RKO23" s="11"/>
      <c r="RKP23" s="11"/>
      <c r="RKQ23" s="11"/>
      <c r="RKR23" s="11"/>
      <c r="RKS23" s="11"/>
      <c r="RKT23" s="11"/>
      <c r="RKU23" s="11"/>
      <c r="RKV23" s="11"/>
      <c r="RKW23" s="11"/>
      <c r="RKX23" s="11"/>
      <c r="RKY23" s="11"/>
      <c r="RKZ23" s="11"/>
      <c r="RLA23" s="11"/>
      <c r="RLB23" s="11"/>
      <c r="RLC23" s="11"/>
      <c r="RLD23" s="11"/>
      <c r="RLE23" s="11"/>
      <c r="RLF23" s="11"/>
      <c r="RLG23" s="11"/>
      <c r="RLH23" s="11"/>
      <c r="RLI23" s="11"/>
      <c r="RLJ23" s="11"/>
      <c r="RLK23" s="11"/>
      <c r="RLL23" s="11"/>
      <c r="RLM23" s="11"/>
      <c r="RLN23" s="11"/>
      <c r="RLO23" s="11"/>
      <c r="RLP23" s="11"/>
      <c r="RLQ23" s="11"/>
      <c r="RLR23" s="11"/>
      <c r="RLS23" s="11"/>
      <c r="RLT23" s="11"/>
      <c r="RLU23" s="11"/>
      <c r="RLV23" s="11"/>
      <c r="RLW23" s="11"/>
      <c r="RLX23" s="11"/>
      <c r="RLY23" s="11"/>
      <c r="RLZ23" s="11"/>
      <c r="RMA23" s="11"/>
      <c r="RMB23" s="11"/>
      <c r="RMC23" s="11"/>
      <c r="RMD23" s="11"/>
      <c r="RME23" s="11"/>
      <c r="RMF23" s="11"/>
      <c r="RMG23" s="11"/>
      <c r="RMH23" s="11"/>
      <c r="RMI23" s="11"/>
      <c r="RMJ23" s="11"/>
      <c r="RMK23" s="11"/>
      <c r="RML23" s="11"/>
      <c r="RMM23" s="11"/>
      <c r="RMN23" s="11"/>
      <c r="RMO23" s="11"/>
      <c r="RMP23" s="11"/>
      <c r="RMQ23" s="11"/>
      <c r="RMR23" s="11"/>
      <c r="RMS23" s="11"/>
      <c r="RMT23" s="11"/>
      <c r="RMU23" s="11"/>
      <c r="RMV23" s="11"/>
      <c r="RMW23" s="11"/>
      <c r="RMX23" s="11"/>
      <c r="RMY23" s="11"/>
      <c r="RMZ23" s="11"/>
      <c r="RNA23" s="11"/>
      <c r="RNB23" s="11"/>
      <c r="RNC23" s="11"/>
      <c r="RND23" s="11"/>
      <c r="RNE23" s="11"/>
      <c r="RNF23" s="11"/>
      <c r="RNG23" s="11"/>
      <c r="RNH23" s="11"/>
      <c r="RNI23" s="11"/>
      <c r="RNJ23" s="11"/>
      <c r="RNK23" s="11"/>
      <c r="RNL23" s="11"/>
      <c r="RNM23" s="11"/>
      <c r="RNN23" s="11"/>
      <c r="RNO23" s="11"/>
      <c r="RNP23" s="11"/>
      <c r="RNQ23" s="11"/>
      <c r="RNR23" s="11"/>
      <c r="RNS23" s="11"/>
      <c r="RNT23" s="11"/>
      <c r="RNU23" s="11"/>
      <c r="RNV23" s="11"/>
      <c r="RNW23" s="11"/>
      <c r="RNX23" s="11"/>
      <c r="RNY23" s="11"/>
      <c r="RNZ23" s="11"/>
      <c r="ROA23" s="11"/>
      <c r="ROB23" s="11"/>
      <c r="ROC23" s="11"/>
      <c r="ROD23" s="11"/>
      <c r="ROE23" s="11"/>
      <c r="ROF23" s="11"/>
      <c r="ROG23" s="11"/>
      <c r="ROH23" s="11"/>
      <c r="ROI23" s="11"/>
      <c r="ROJ23" s="11"/>
      <c r="ROK23" s="11"/>
      <c r="ROL23" s="11"/>
      <c r="ROM23" s="11"/>
      <c r="RON23" s="11"/>
      <c r="ROO23" s="11"/>
      <c r="ROP23" s="11"/>
      <c r="ROQ23" s="11"/>
      <c r="ROR23" s="11"/>
      <c r="ROS23" s="11"/>
      <c r="ROT23" s="11"/>
      <c r="ROU23" s="11"/>
      <c r="ROV23" s="11"/>
      <c r="ROW23" s="11"/>
      <c r="ROX23" s="11"/>
      <c r="ROY23" s="11"/>
      <c r="ROZ23" s="11"/>
      <c r="RPA23" s="11"/>
      <c r="RPB23" s="11"/>
      <c r="RPC23" s="11"/>
      <c r="RPD23" s="11"/>
      <c r="RPE23" s="11"/>
      <c r="RPF23" s="11"/>
      <c r="RPG23" s="11"/>
      <c r="RPH23" s="11"/>
      <c r="RPI23" s="11"/>
      <c r="RPJ23" s="11"/>
      <c r="RPK23" s="11"/>
      <c r="RPL23" s="11"/>
      <c r="RPM23" s="11"/>
      <c r="RPN23" s="11"/>
      <c r="RPO23" s="11"/>
      <c r="RPP23" s="11"/>
      <c r="RPQ23" s="11"/>
      <c r="RPR23" s="11"/>
      <c r="RPS23" s="11"/>
      <c r="RPT23" s="11"/>
      <c r="RPU23" s="11"/>
      <c r="RPV23" s="11"/>
      <c r="RPW23" s="11"/>
      <c r="RPX23" s="11"/>
      <c r="RPY23" s="11"/>
      <c r="RPZ23" s="11"/>
      <c r="RQA23" s="11"/>
      <c r="RQB23" s="11"/>
      <c r="RQC23" s="11"/>
      <c r="RQD23" s="11"/>
      <c r="RQE23" s="11"/>
      <c r="RQF23" s="11"/>
      <c r="RQG23" s="11"/>
      <c r="RQH23" s="11"/>
      <c r="RQI23" s="11"/>
      <c r="RQJ23" s="11"/>
      <c r="RQK23" s="11"/>
      <c r="RQL23" s="11"/>
      <c r="RQM23" s="11"/>
      <c r="RQN23" s="11"/>
      <c r="RQO23" s="11"/>
      <c r="RQP23" s="11"/>
      <c r="RQQ23" s="11"/>
      <c r="RQR23" s="11"/>
      <c r="RQS23" s="11"/>
      <c r="RQT23" s="11"/>
      <c r="RQU23" s="11"/>
      <c r="RQV23" s="11"/>
      <c r="RQW23" s="11"/>
      <c r="RQX23" s="11"/>
      <c r="RQY23" s="11"/>
      <c r="RQZ23" s="11"/>
      <c r="RRA23" s="11"/>
      <c r="RRB23" s="11"/>
      <c r="RRC23" s="11"/>
      <c r="RRD23" s="11"/>
      <c r="RRE23" s="11"/>
      <c r="RRF23" s="11"/>
      <c r="RRG23" s="11"/>
      <c r="RRH23" s="11"/>
      <c r="RRI23" s="11"/>
      <c r="RRJ23" s="11"/>
      <c r="RRK23" s="11"/>
      <c r="RRL23" s="11"/>
      <c r="RRM23" s="11"/>
      <c r="RRN23" s="11"/>
      <c r="RRO23" s="11"/>
      <c r="RRP23" s="11"/>
      <c r="RRQ23" s="11"/>
      <c r="RRR23" s="11"/>
      <c r="RRS23" s="11"/>
      <c r="RRT23" s="11"/>
      <c r="RRU23" s="11"/>
      <c r="RRV23" s="11"/>
      <c r="RRW23" s="11"/>
      <c r="RRX23" s="11"/>
      <c r="RRY23" s="11"/>
      <c r="RRZ23" s="11"/>
      <c r="RSA23" s="11"/>
      <c r="RSB23" s="11"/>
      <c r="RSC23" s="11"/>
      <c r="RSD23" s="11"/>
      <c r="RSE23" s="11"/>
      <c r="RSF23" s="11"/>
      <c r="RSG23" s="11"/>
      <c r="RSH23" s="11"/>
      <c r="RSI23" s="11"/>
      <c r="RSJ23" s="11"/>
      <c r="RSK23" s="11"/>
      <c r="RSL23" s="11"/>
      <c r="RSM23" s="11"/>
      <c r="RSN23" s="11"/>
      <c r="RSO23" s="11"/>
      <c r="RSP23" s="11"/>
      <c r="RSQ23" s="11"/>
      <c r="RSR23" s="11"/>
      <c r="RSS23" s="11"/>
      <c r="RST23" s="11"/>
      <c r="RSU23" s="11"/>
      <c r="RSV23" s="11"/>
      <c r="RSW23" s="11"/>
      <c r="RSX23" s="11"/>
      <c r="RSY23" s="11"/>
      <c r="RSZ23" s="11"/>
      <c r="RTA23" s="11"/>
      <c r="RTB23" s="11"/>
      <c r="RTC23" s="11"/>
      <c r="RTD23" s="11"/>
      <c r="RTE23" s="11"/>
      <c r="RTF23" s="11"/>
      <c r="RTG23" s="11"/>
      <c r="RTH23" s="11"/>
      <c r="RTI23" s="11"/>
      <c r="RTJ23" s="11"/>
      <c r="RTK23" s="11"/>
      <c r="RTL23" s="11"/>
      <c r="RTM23" s="11"/>
      <c r="RTN23" s="11"/>
      <c r="RTO23" s="11"/>
      <c r="RTP23" s="11"/>
      <c r="RTQ23" s="11"/>
      <c r="RTR23" s="11"/>
      <c r="RTS23" s="11"/>
      <c r="RTT23" s="11"/>
      <c r="RTU23" s="11"/>
      <c r="RTV23" s="11"/>
      <c r="RTW23" s="11"/>
      <c r="RTX23" s="11"/>
      <c r="RTY23" s="11"/>
      <c r="RTZ23" s="11"/>
      <c r="RUA23" s="11"/>
      <c r="RUB23" s="11"/>
      <c r="RUC23" s="11"/>
      <c r="RUD23" s="11"/>
      <c r="RUE23" s="11"/>
      <c r="RUF23" s="11"/>
      <c r="RUG23" s="11"/>
      <c r="RUH23" s="11"/>
      <c r="RUI23" s="11"/>
      <c r="RUJ23" s="11"/>
      <c r="RUK23" s="11"/>
      <c r="RUL23" s="11"/>
      <c r="RUM23" s="11"/>
      <c r="RUN23" s="11"/>
      <c r="RUO23" s="11"/>
      <c r="RUP23" s="11"/>
      <c r="RUQ23" s="11"/>
      <c r="RUR23" s="11"/>
      <c r="RUS23" s="11"/>
      <c r="RUT23" s="11"/>
      <c r="RUU23" s="11"/>
      <c r="RUV23" s="11"/>
      <c r="RUW23" s="11"/>
      <c r="RUX23" s="11"/>
      <c r="RUY23" s="11"/>
      <c r="RUZ23" s="11"/>
      <c r="RVA23" s="11"/>
      <c r="RVB23" s="11"/>
      <c r="RVC23" s="11"/>
      <c r="RVD23" s="11"/>
      <c r="RVE23" s="11"/>
      <c r="RVF23" s="11"/>
      <c r="RVG23" s="11"/>
      <c r="RVH23" s="11"/>
      <c r="RVI23" s="11"/>
      <c r="RVJ23" s="11"/>
      <c r="RVK23" s="11"/>
      <c r="RVL23" s="11"/>
      <c r="RVM23" s="11"/>
      <c r="RVN23" s="11"/>
      <c r="RVO23" s="11"/>
      <c r="RVP23" s="11"/>
      <c r="RVQ23" s="11"/>
      <c r="RVR23" s="11"/>
      <c r="RVS23" s="11"/>
      <c r="RVT23" s="11"/>
      <c r="RVU23" s="11"/>
      <c r="RVV23" s="11"/>
      <c r="RVW23" s="11"/>
      <c r="RVX23" s="11"/>
      <c r="RVY23" s="11"/>
      <c r="RVZ23" s="11"/>
      <c r="RWA23" s="11"/>
      <c r="RWB23" s="11"/>
      <c r="RWC23" s="11"/>
      <c r="RWD23" s="11"/>
      <c r="RWE23" s="11"/>
      <c r="RWF23" s="11"/>
      <c r="RWG23" s="11"/>
      <c r="RWH23" s="11"/>
      <c r="RWI23" s="11"/>
      <c r="RWJ23" s="11"/>
      <c r="RWK23" s="11"/>
      <c r="RWL23" s="11"/>
      <c r="RWM23" s="11"/>
      <c r="RWN23" s="11"/>
      <c r="RWO23" s="11"/>
      <c r="RWP23" s="11"/>
      <c r="RWQ23" s="11"/>
      <c r="RWR23" s="11"/>
      <c r="RWS23" s="11"/>
      <c r="RWT23" s="11"/>
      <c r="RWU23" s="11"/>
      <c r="RWV23" s="11"/>
      <c r="RWW23" s="11"/>
      <c r="RWX23" s="11"/>
      <c r="RWY23" s="11"/>
      <c r="RWZ23" s="11"/>
      <c r="RXA23" s="11"/>
      <c r="RXB23" s="11"/>
      <c r="RXC23" s="11"/>
      <c r="RXD23" s="11"/>
      <c r="RXE23" s="11"/>
      <c r="RXF23" s="11"/>
      <c r="RXG23" s="11"/>
      <c r="RXH23" s="11"/>
      <c r="RXI23" s="11"/>
      <c r="RXJ23" s="11"/>
      <c r="RXK23" s="11"/>
      <c r="RXL23" s="11"/>
      <c r="RXM23" s="11"/>
      <c r="RXN23" s="11"/>
      <c r="RXO23" s="11"/>
      <c r="RXP23" s="11"/>
      <c r="RXQ23" s="11"/>
      <c r="RXR23" s="11"/>
      <c r="RXS23" s="11"/>
      <c r="RXT23" s="11"/>
      <c r="RXU23" s="11"/>
      <c r="RXV23" s="11"/>
      <c r="RXW23" s="11"/>
      <c r="RXX23" s="11"/>
      <c r="RXY23" s="11"/>
      <c r="RXZ23" s="11"/>
      <c r="RYA23" s="11"/>
      <c r="RYB23" s="11"/>
      <c r="RYC23" s="11"/>
      <c r="RYD23" s="11"/>
      <c r="RYE23" s="11"/>
      <c r="RYF23" s="11"/>
      <c r="RYG23" s="11"/>
      <c r="RYH23" s="11"/>
      <c r="RYI23" s="11"/>
      <c r="RYJ23" s="11"/>
      <c r="RYK23" s="11"/>
      <c r="RYL23" s="11"/>
      <c r="RYM23" s="11"/>
      <c r="RYN23" s="11"/>
      <c r="RYO23" s="11"/>
      <c r="RYP23" s="11"/>
      <c r="RYQ23" s="11"/>
      <c r="RYR23" s="11"/>
      <c r="RYS23" s="11"/>
      <c r="RYT23" s="11"/>
      <c r="RYU23" s="11"/>
      <c r="RYV23" s="11"/>
      <c r="RYW23" s="11"/>
      <c r="RYX23" s="11"/>
      <c r="RYY23" s="11"/>
      <c r="RYZ23" s="11"/>
      <c r="RZA23" s="11"/>
      <c r="RZB23" s="11"/>
      <c r="RZC23" s="11"/>
      <c r="RZD23" s="11"/>
      <c r="RZE23" s="11"/>
      <c r="RZF23" s="11"/>
      <c r="RZG23" s="11"/>
      <c r="RZH23" s="11"/>
      <c r="RZI23" s="11"/>
      <c r="RZJ23" s="11"/>
      <c r="RZK23" s="11"/>
      <c r="RZL23" s="11"/>
      <c r="RZM23" s="11"/>
      <c r="RZN23" s="11"/>
      <c r="RZO23" s="11"/>
      <c r="RZP23" s="11"/>
      <c r="RZQ23" s="11"/>
      <c r="RZR23" s="11"/>
      <c r="RZS23" s="11"/>
      <c r="RZT23" s="11"/>
      <c r="RZU23" s="11"/>
      <c r="RZV23" s="11"/>
      <c r="RZW23" s="11"/>
      <c r="RZX23" s="11"/>
      <c r="RZY23" s="11"/>
      <c r="RZZ23" s="11"/>
      <c r="SAA23" s="11"/>
      <c r="SAB23" s="11"/>
      <c r="SAC23" s="11"/>
      <c r="SAD23" s="11"/>
      <c r="SAE23" s="11"/>
      <c r="SAF23" s="11"/>
      <c r="SAG23" s="11"/>
      <c r="SAH23" s="11"/>
      <c r="SAI23" s="11"/>
      <c r="SAJ23" s="11"/>
      <c r="SAK23" s="11"/>
      <c r="SAL23" s="11"/>
      <c r="SAM23" s="11"/>
      <c r="SAN23" s="11"/>
      <c r="SAO23" s="11"/>
      <c r="SAP23" s="11"/>
      <c r="SAQ23" s="11"/>
      <c r="SAR23" s="11"/>
      <c r="SAS23" s="11"/>
      <c r="SAT23" s="11"/>
      <c r="SAU23" s="11"/>
      <c r="SAV23" s="11"/>
      <c r="SAW23" s="11"/>
      <c r="SAX23" s="11"/>
      <c r="SAY23" s="11"/>
      <c r="SAZ23" s="11"/>
      <c r="SBA23" s="11"/>
      <c r="SBB23" s="11"/>
      <c r="SBC23" s="11"/>
      <c r="SBD23" s="11"/>
      <c r="SBE23" s="11"/>
      <c r="SBF23" s="11"/>
      <c r="SBG23" s="11"/>
      <c r="SBH23" s="11"/>
      <c r="SBI23" s="11"/>
      <c r="SBJ23" s="11"/>
      <c r="SBK23" s="11"/>
      <c r="SBL23" s="11"/>
      <c r="SBM23" s="11"/>
      <c r="SBN23" s="11"/>
      <c r="SBO23" s="11"/>
      <c r="SBP23" s="11"/>
      <c r="SBQ23" s="11"/>
      <c r="SBR23" s="11"/>
      <c r="SBS23" s="11"/>
      <c r="SBT23" s="11"/>
      <c r="SBU23" s="11"/>
      <c r="SBV23" s="11"/>
      <c r="SBW23" s="11"/>
      <c r="SBX23" s="11"/>
      <c r="SBY23" s="11"/>
      <c r="SBZ23" s="11"/>
      <c r="SCA23" s="11"/>
      <c r="SCB23" s="11"/>
      <c r="SCC23" s="11"/>
      <c r="SCD23" s="11"/>
      <c r="SCE23" s="11"/>
      <c r="SCF23" s="11"/>
      <c r="SCG23" s="11"/>
      <c r="SCH23" s="11"/>
      <c r="SCI23" s="11"/>
      <c r="SCJ23" s="11"/>
      <c r="SCK23" s="11"/>
      <c r="SCL23" s="11"/>
      <c r="SCM23" s="11"/>
      <c r="SCN23" s="11"/>
      <c r="SCO23" s="11"/>
      <c r="SCP23" s="11"/>
      <c r="SCQ23" s="11"/>
      <c r="SCR23" s="11"/>
      <c r="SCS23" s="11"/>
      <c r="SCT23" s="11"/>
      <c r="SCU23" s="11"/>
      <c r="SCV23" s="11"/>
      <c r="SCW23" s="11"/>
      <c r="SCX23" s="11"/>
      <c r="SCY23" s="11"/>
      <c r="SCZ23" s="11"/>
      <c r="SDA23" s="11"/>
      <c r="SDB23" s="11"/>
      <c r="SDC23" s="11"/>
      <c r="SDD23" s="11"/>
      <c r="SDE23" s="11"/>
      <c r="SDF23" s="11"/>
      <c r="SDG23" s="11"/>
      <c r="SDH23" s="11"/>
      <c r="SDI23" s="11"/>
      <c r="SDJ23" s="11"/>
      <c r="SDK23" s="11"/>
      <c r="SDL23" s="11"/>
      <c r="SDM23" s="11"/>
      <c r="SDN23" s="11"/>
      <c r="SDO23" s="11"/>
      <c r="SDP23" s="11"/>
      <c r="SDQ23" s="11"/>
      <c r="SDR23" s="11"/>
      <c r="SDS23" s="11"/>
      <c r="SDT23" s="11"/>
      <c r="SDU23" s="11"/>
      <c r="SDV23" s="11"/>
      <c r="SDW23" s="11"/>
      <c r="SDX23" s="11"/>
      <c r="SDY23" s="11"/>
      <c r="SDZ23" s="11"/>
      <c r="SEA23" s="11"/>
      <c r="SEB23" s="11"/>
      <c r="SEC23" s="11"/>
      <c r="SED23" s="11"/>
      <c r="SEE23" s="11"/>
      <c r="SEF23" s="11"/>
      <c r="SEG23" s="11"/>
      <c r="SEH23" s="11"/>
      <c r="SEI23" s="11"/>
      <c r="SEJ23" s="11"/>
      <c r="SEK23" s="11"/>
      <c r="SEL23" s="11"/>
      <c r="SEM23" s="11"/>
      <c r="SEN23" s="11"/>
      <c r="SEO23" s="11"/>
      <c r="SEP23" s="11"/>
      <c r="SEQ23" s="11"/>
      <c r="SER23" s="11"/>
      <c r="SES23" s="11"/>
      <c r="SET23" s="11"/>
      <c r="SEU23" s="11"/>
      <c r="SEV23" s="11"/>
      <c r="SEW23" s="11"/>
      <c r="SEX23" s="11"/>
      <c r="SEY23" s="11"/>
      <c r="SEZ23" s="11"/>
      <c r="SFA23" s="11"/>
      <c r="SFB23" s="11"/>
      <c r="SFC23" s="11"/>
      <c r="SFD23" s="11"/>
      <c r="SFE23" s="11"/>
      <c r="SFF23" s="11"/>
      <c r="SFG23" s="11"/>
      <c r="SFH23" s="11"/>
      <c r="SFI23" s="11"/>
      <c r="SFJ23" s="11"/>
      <c r="SFK23" s="11"/>
      <c r="SFL23" s="11"/>
      <c r="SFM23" s="11"/>
      <c r="SFN23" s="11"/>
      <c r="SFO23" s="11"/>
      <c r="SFP23" s="11"/>
      <c r="SFQ23" s="11"/>
      <c r="SFR23" s="11"/>
      <c r="SFS23" s="11"/>
      <c r="SFT23" s="11"/>
      <c r="SFU23" s="11"/>
      <c r="SFV23" s="11"/>
      <c r="SFW23" s="11"/>
      <c r="SFX23" s="11"/>
      <c r="SFY23" s="11"/>
      <c r="SFZ23" s="11"/>
      <c r="SGA23" s="11"/>
      <c r="SGB23" s="11"/>
      <c r="SGC23" s="11"/>
      <c r="SGD23" s="11"/>
      <c r="SGE23" s="11"/>
      <c r="SGF23" s="11"/>
      <c r="SGG23" s="11"/>
      <c r="SGH23" s="11"/>
      <c r="SGI23" s="11"/>
      <c r="SGJ23" s="11"/>
      <c r="SGK23" s="11"/>
      <c r="SGL23" s="11"/>
      <c r="SGM23" s="11"/>
      <c r="SGN23" s="11"/>
      <c r="SGO23" s="11"/>
      <c r="SGP23" s="11"/>
      <c r="SGQ23" s="11"/>
      <c r="SGR23" s="11"/>
      <c r="SGS23" s="11"/>
      <c r="SGT23" s="11"/>
      <c r="SGU23" s="11"/>
      <c r="SGV23" s="11"/>
      <c r="SGW23" s="11"/>
      <c r="SGX23" s="11"/>
      <c r="SGY23" s="11"/>
      <c r="SGZ23" s="11"/>
      <c r="SHA23" s="11"/>
      <c r="SHB23" s="11"/>
      <c r="SHC23" s="11"/>
      <c r="SHD23" s="11"/>
      <c r="SHE23" s="11"/>
      <c r="SHF23" s="11"/>
      <c r="SHG23" s="11"/>
      <c r="SHH23" s="11"/>
      <c r="SHI23" s="11"/>
      <c r="SHJ23" s="11"/>
      <c r="SHK23" s="11"/>
      <c r="SHL23" s="11"/>
      <c r="SHM23" s="11"/>
      <c r="SHN23" s="11"/>
      <c r="SHO23" s="11"/>
      <c r="SHP23" s="11"/>
      <c r="SHQ23" s="11"/>
      <c r="SHR23" s="11"/>
      <c r="SHS23" s="11"/>
      <c r="SHT23" s="11"/>
      <c r="SHU23" s="11"/>
      <c r="SHV23" s="11"/>
      <c r="SHW23" s="11"/>
      <c r="SHX23" s="11"/>
      <c r="SHY23" s="11"/>
      <c r="SHZ23" s="11"/>
      <c r="SIA23" s="11"/>
      <c r="SIB23" s="11"/>
      <c r="SIC23" s="11"/>
      <c r="SID23" s="11"/>
      <c r="SIE23" s="11"/>
      <c r="SIF23" s="11"/>
      <c r="SIG23" s="11"/>
      <c r="SIH23" s="11"/>
      <c r="SII23" s="11"/>
      <c r="SIJ23" s="11"/>
      <c r="SIK23" s="11"/>
      <c r="SIL23" s="11"/>
      <c r="SIM23" s="11"/>
      <c r="SIN23" s="11"/>
      <c r="SIO23" s="11"/>
      <c r="SIP23" s="11"/>
      <c r="SIQ23" s="11"/>
      <c r="SIR23" s="11"/>
      <c r="SIS23" s="11"/>
      <c r="SIT23" s="11"/>
      <c r="SIU23" s="11"/>
      <c r="SIV23" s="11"/>
      <c r="SIW23" s="11"/>
      <c r="SIX23" s="11"/>
      <c r="SIY23" s="11"/>
      <c r="SIZ23" s="11"/>
      <c r="SJA23" s="11"/>
      <c r="SJB23" s="11"/>
      <c r="SJC23" s="11"/>
      <c r="SJD23" s="11"/>
      <c r="SJE23" s="11"/>
      <c r="SJF23" s="11"/>
      <c r="SJG23" s="11"/>
      <c r="SJH23" s="11"/>
      <c r="SJI23" s="11"/>
      <c r="SJJ23" s="11"/>
      <c r="SJK23" s="11"/>
      <c r="SJL23" s="11"/>
      <c r="SJM23" s="11"/>
      <c r="SJN23" s="11"/>
      <c r="SJO23" s="11"/>
      <c r="SJP23" s="11"/>
      <c r="SJQ23" s="11"/>
      <c r="SJR23" s="11"/>
      <c r="SJS23" s="11"/>
      <c r="SJT23" s="11"/>
      <c r="SJU23" s="11"/>
      <c r="SJV23" s="11"/>
      <c r="SJW23" s="11"/>
      <c r="SJX23" s="11"/>
      <c r="SJY23" s="11"/>
      <c r="SJZ23" s="11"/>
      <c r="SKA23" s="11"/>
      <c r="SKB23" s="11"/>
      <c r="SKC23" s="11"/>
      <c r="SKD23" s="11"/>
      <c r="SKE23" s="11"/>
      <c r="SKF23" s="11"/>
      <c r="SKG23" s="11"/>
      <c r="SKH23" s="11"/>
      <c r="SKI23" s="11"/>
      <c r="SKJ23" s="11"/>
      <c r="SKK23" s="11"/>
      <c r="SKL23" s="11"/>
      <c r="SKM23" s="11"/>
      <c r="SKN23" s="11"/>
      <c r="SKO23" s="11"/>
      <c r="SKP23" s="11"/>
      <c r="SKQ23" s="11"/>
      <c r="SKR23" s="11"/>
      <c r="SKS23" s="11"/>
      <c r="SKT23" s="11"/>
      <c r="SKU23" s="11"/>
      <c r="SKV23" s="11"/>
      <c r="SKW23" s="11"/>
      <c r="SKX23" s="11"/>
      <c r="SKY23" s="11"/>
      <c r="SKZ23" s="11"/>
      <c r="SLA23" s="11"/>
      <c r="SLB23" s="11"/>
      <c r="SLC23" s="11"/>
      <c r="SLD23" s="11"/>
      <c r="SLE23" s="11"/>
      <c r="SLF23" s="11"/>
      <c r="SLG23" s="11"/>
      <c r="SLH23" s="11"/>
      <c r="SLI23" s="11"/>
      <c r="SLJ23" s="11"/>
      <c r="SLK23" s="11"/>
      <c r="SLL23" s="11"/>
      <c r="SLM23" s="11"/>
      <c r="SLN23" s="11"/>
      <c r="SLO23" s="11"/>
      <c r="SLP23" s="11"/>
      <c r="SLQ23" s="11"/>
      <c r="SLR23" s="11"/>
      <c r="SLS23" s="11"/>
      <c r="SLT23" s="11"/>
      <c r="SLU23" s="11"/>
      <c r="SLV23" s="11"/>
      <c r="SLW23" s="11"/>
      <c r="SLX23" s="11"/>
      <c r="SLY23" s="11"/>
      <c r="SLZ23" s="11"/>
      <c r="SMA23" s="11"/>
      <c r="SMB23" s="11"/>
      <c r="SMC23" s="11"/>
      <c r="SMD23" s="11"/>
      <c r="SME23" s="11"/>
      <c r="SMF23" s="11"/>
      <c r="SMG23" s="11"/>
      <c r="SMH23" s="11"/>
      <c r="SMI23" s="11"/>
      <c r="SMJ23" s="11"/>
      <c r="SMK23" s="11"/>
      <c r="SML23" s="11"/>
      <c r="SMM23" s="11"/>
      <c r="SMN23" s="11"/>
      <c r="SMO23" s="11"/>
      <c r="SMP23" s="11"/>
      <c r="SMQ23" s="11"/>
      <c r="SMR23" s="11"/>
      <c r="SMS23" s="11"/>
      <c r="SMT23" s="11"/>
      <c r="SMU23" s="11"/>
      <c r="SMV23" s="11"/>
      <c r="SMW23" s="11"/>
      <c r="SMX23" s="11"/>
      <c r="SMY23" s="11"/>
      <c r="SMZ23" s="11"/>
      <c r="SNA23" s="11"/>
      <c r="SNB23" s="11"/>
      <c r="SNC23" s="11"/>
      <c r="SND23" s="11"/>
      <c r="SNE23" s="11"/>
      <c r="SNF23" s="11"/>
      <c r="SNG23" s="11"/>
      <c r="SNH23" s="11"/>
      <c r="SNI23" s="11"/>
      <c r="SNJ23" s="11"/>
      <c r="SNK23" s="11"/>
      <c r="SNL23" s="11"/>
      <c r="SNM23" s="11"/>
      <c r="SNN23" s="11"/>
      <c r="SNO23" s="11"/>
      <c r="SNP23" s="11"/>
      <c r="SNQ23" s="11"/>
      <c r="SNR23" s="11"/>
      <c r="SNS23" s="11"/>
      <c r="SNT23" s="11"/>
      <c r="SNU23" s="11"/>
      <c r="SNV23" s="11"/>
      <c r="SNW23" s="11"/>
      <c r="SNX23" s="11"/>
      <c r="SNY23" s="11"/>
      <c r="SNZ23" s="11"/>
      <c r="SOA23" s="11"/>
      <c r="SOB23" s="11"/>
      <c r="SOC23" s="11"/>
      <c r="SOD23" s="11"/>
      <c r="SOE23" s="11"/>
      <c r="SOF23" s="11"/>
      <c r="SOG23" s="11"/>
      <c r="SOH23" s="11"/>
      <c r="SOI23" s="11"/>
      <c r="SOJ23" s="11"/>
      <c r="SOK23" s="11"/>
      <c r="SOL23" s="11"/>
      <c r="SOM23" s="11"/>
      <c r="SON23" s="11"/>
      <c r="SOO23" s="11"/>
      <c r="SOP23" s="11"/>
      <c r="SOQ23" s="11"/>
      <c r="SOR23" s="11"/>
      <c r="SOS23" s="11"/>
      <c r="SOT23" s="11"/>
      <c r="SOU23" s="11"/>
      <c r="SOV23" s="11"/>
      <c r="SOW23" s="11"/>
      <c r="SOX23" s="11"/>
      <c r="SOY23" s="11"/>
      <c r="SOZ23" s="11"/>
      <c r="SPA23" s="11"/>
      <c r="SPB23" s="11"/>
      <c r="SPC23" s="11"/>
      <c r="SPD23" s="11"/>
      <c r="SPE23" s="11"/>
      <c r="SPF23" s="11"/>
      <c r="SPG23" s="11"/>
      <c r="SPH23" s="11"/>
      <c r="SPI23" s="11"/>
      <c r="SPJ23" s="11"/>
      <c r="SPK23" s="11"/>
      <c r="SPL23" s="11"/>
      <c r="SPM23" s="11"/>
      <c r="SPN23" s="11"/>
      <c r="SPO23" s="11"/>
      <c r="SPP23" s="11"/>
      <c r="SPQ23" s="11"/>
      <c r="SPR23" s="11"/>
      <c r="SPS23" s="11"/>
      <c r="SPT23" s="11"/>
      <c r="SPU23" s="11"/>
      <c r="SPV23" s="11"/>
      <c r="SPW23" s="11"/>
      <c r="SPX23" s="11"/>
      <c r="SPY23" s="11"/>
      <c r="SPZ23" s="11"/>
      <c r="SQA23" s="11"/>
      <c r="SQB23" s="11"/>
      <c r="SQC23" s="11"/>
      <c r="SQD23" s="11"/>
      <c r="SQE23" s="11"/>
      <c r="SQF23" s="11"/>
      <c r="SQG23" s="11"/>
      <c r="SQH23" s="11"/>
      <c r="SQI23" s="11"/>
      <c r="SQJ23" s="11"/>
      <c r="SQK23" s="11"/>
      <c r="SQL23" s="11"/>
      <c r="SQM23" s="11"/>
      <c r="SQN23" s="11"/>
      <c r="SQO23" s="11"/>
      <c r="SQP23" s="11"/>
      <c r="SQQ23" s="11"/>
      <c r="SQR23" s="11"/>
      <c r="SQS23" s="11"/>
      <c r="SQT23" s="11"/>
      <c r="SQU23" s="11"/>
      <c r="SQV23" s="11"/>
      <c r="SQW23" s="11"/>
      <c r="SQX23" s="11"/>
      <c r="SQY23" s="11"/>
      <c r="SQZ23" s="11"/>
      <c r="SRA23" s="11"/>
      <c r="SRB23" s="11"/>
      <c r="SRC23" s="11"/>
      <c r="SRD23" s="11"/>
      <c r="SRE23" s="11"/>
      <c r="SRF23" s="11"/>
      <c r="SRG23" s="11"/>
      <c r="SRH23" s="11"/>
      <c r="SRI23" s="11"/>
      <c r="SRJ23" s="11"/>
      <c r="SRK23" s="11"/>
      <c r="SRL23" s="11"/>
      <c r="SRM23" s="11"/>
      <c r="SRN23" s="11"/>
      <c r="SRO23" s="11"/>
      <c r="SRP23" s="11"/>
      <c r="SRQ23" s="11"/>
      <c r="SRR23" s="11"/>
      <c r="SRS23" s="11"/>
      <c r="SRT23" s="11"/>
      <c r="SRU23" s="11"/>
      <c r="SRV23" s="11"/>
      <c r="SRW23" s="11"/>
      <c r="SRX23" s="11"/>
      <c r="SRY23" s="11"/>
      <c r="SRZ23" s="11"/>
      <c r="SSA23" s="11"/>
      <c r="SSB23" s="11"/>
      <c r="SSC23" s="11"/>
      <c r="SSD23" s="11"/>
      <c r="SSE23" s="11"/>
      <c r="SSF23" s="11"/>
      <c r="SSG23" s="11"/>
      <c r="SSH23" s="11"/>
      <c r="SSI23" s="11"/>
      <c r="SSJ23" s="11"/>
      <c r="SSK23" s="11"/>
      <c r="SSL23" s="11"/>
      <c r="SSM23" s="11"/>
      <c r="SSN23" s="11"/>
      <c r="SSO23" s="11"/>
      <c r="SSP23" s="11"/>
      <c r="SSQ23" s="11"/>
      <c r="SSR23" s="11"/>
      <c r="SSS23" s="11"/>
      <c r="SST23" s="11"/>
      <c r="SSU23" s="11"/>
      <c r="SSV23" s="11"/>
      <c r="SSW23" s="11"/>
      <c r="SSX23" s="11"/>
      <c r="SSY23" s="11"/>
      <c r="SSZ23" s="11"/>
      <c r="STA23" s="11"/>
      <c r="STB23" s="11"/>
      <c r="STC23" s="11"/>
      <c r="STD23" s="11"/>
      <c r="STE23" s="11"/>
      <c r="STF23" s="11"/>
      <c r="STG23" s="11"/>
      <c r="STH23" s="11"/>
      <c r="STI23" s="11"/>
      <c r="STJ23" s="11"/>
      <c r="STK23" s="11"/>
      <c r="STL23" s="11"/>
      <c r="STM23" s="11"/>
      <c r="STN23" s="11"/>
      <c r="STO23" s="11"/>
      <c r="STP23" s="11"/>
      <c r="STQ23" s="11"/>
      <c r="STR23" s="11"/>
      <c r="STS23" s="11"/>
      <c r="STT23" s="11"/>
      <c r="STU23" s="11"/>
      <c r="STV23" s="11"/>
      <c r="STW23" s="11"/>
      <c r="STX23" s="11"/>
      <c r="STY23" s="11"/>
      <c r="STZ23" s="11"/>
      <c r="SUA23" s="11"/>
      <c r="SUB23" s="11"/>
      <c r="SUC23" s="11"/>
      <c r="SUD23" s="11"/>
      <c r="SUE23" s="11"/>
      <c r="SUF23" s="11"/>
      <c r="SUG23" s="11"/>
      <c r="SUH23" s="11"/>
      <c r="SUI23" s="11"/>
      <c r="SUJ23" s="11"/>
      <c r="SUK23" s="11"/>
      <c r="SUL23" s="11"/>
      <c r="SUM23" s="11"/>
      <c r="SUN23" s="11"/>
      <c r="SUO23" s="11"/>
      <c r="SUP23" s="11"/>
      <c r="SUQ23" s="11"/>
      <c r="SUR23" s="11"/>
      <c r="SUS23" s="11"/>
      <c r="SUT23" s="11"/>
      <c r="SUU23" s="11"/>
      <c r="SUV23" s="11"/>
      <c r="SUW23" s="11"/>
      <c r="SUX23" s="11"/>
      <c r="SUY23" s="11"/>
      <c r="SUZ23" s="11"/>
      <c r="SVA23" s="11"/>
      <c r="SVB23" s="11"/>
      <c r="SVC23" s="11"/>
      <c r="SVD23" s="11"/>
      <c r="SVE23" s="11"/>
      <c r="SVF23" s="11"/>
      <c r="SVG23" s="11"/>
      <c r="SVH23" s="11"/>
      <c r="SVI23" s="11"/>
      <c r="SVJ23" s="11"/>
      <c r="SVK23" s="11"/>
      <c r="SVL23" s="11"/>
      <c r="SVM23" s="11"/>
      <c r="SVN23" s="11"/>
      <c r="SVO23" s="11"/>
      <c r="SVP23" s="11"/>
      <c r="SVQ23" s="11"/>
      <c r="SVR23" s="11"/>
      <c r="SVS23" s="11"/>
      <c r="SVT23" s="11"/>
      <c r="SVU23" s="11"/>
      <c r="SVV23" s="11"/>
      <c r="SVW23" s="11"/>
      <c r="SVX23" s="11"/>
      <c r="SVY23" s="11"/>
      <c r="SVZ23" s="11"/>
      <c r="SWA23" s="11"/>
      <c r="SWB23" s="11"/>
      <c r="SWC23" s="11"/>
      <c r="SWD23" s="11"/>
      <c r="SWE23" s="11"/>
      <c r="SWF23" s="11"/>
      <c r="SWG23" s="11"/>
      <c r="SWH23" s="11"/>
      <c r="SWI23" s="11"/>
      <c r="SWJ23" s="11"/>
      <c r="SWK23" s="11"/>
      <c r="SWL23" s="11"/>
      <c r="SWM23" s="11"/>
      <c r="SWN23" s="11"/>
      <c r="SWO23" s="11"/>
      <c r="SWP23" s="11"/>
      <c r="SWQ23" s="11"/>
      <c r="SWR23" s="11"/>
      <c r="SWS23" s="11"/>
      <c r="SWT23" s="11"/>
      <c r="SWU23" s="11"/>
      <c r="SWV23" s="11"/>
      <c r="SWW23" s="11"/>
      <c r="SWX23" s="11"/>
      <c r="SWY23" s="11"/>
      <c r="SWZ23" s="11"/>
      <c r="SXA23" s="11"/>
      <c r="SXB23" s="11"/>
      <c r="SXC23" s="11"/>
      <c r="SXD23" s="11"/>
      <c r="SXE23" s="11"/>
      <c r="SXF23" s="11"/>
      <c r="SXG23" s="11"/>
      <c r="SXH23" s="11"/>
      <c r="SXI23" s="11"/>
      <c r="SXJ23" s="11"/>
      <c r="SXK23" s="11"/>
      <c r="SXL23" s="11"/>
      <c r="SXM23" s="11"/>
      <c r="SXN23" s="11"/>
      <c r="SXO23" s="11"/>
      <c r="SXP23" s="11"/>
      <c r="SXQ23" s="11"/>
      <c r="SXR23" s="11"/>
      <c r="SXS23" s="11"/>
      <c r="SXT23" s="11"/>
      <c r="SXU23" s="11"/>
      <c r="SXV23" s="11"/>
      <c r="SXW23" s="11"/>
      <c r="SXX23" s="11"/>
      <c r="SXY23" s="11"/>
      <c r="SXZ23" s="11"/>
      <c r="SYA23" s="11"/>
      <c r="SYB23" s="11"/>
      <c r="SYC23" s="11"/>
      <c r="SYD23" s="11"/>
      <c r="SYE23" s="11"/>
      <c r="SYF23" s="11"/>
      <c r="SYG23" s="11"/>
      <c r="SYH23" s="11"/>
      <c r="SYI23" s="11"/>
      <c r="SYJ23" s="11"/>
      <c r="SYK23" s="11"/>
      <c r="SYL23" s="11"/>
      <c r="SYM23" s="11"/>
      <c r="SYN23" s="11"/>
      <c r="SYO23" s="11"/>
      <c r="SYP23" s="11"/>
      <c r="SYQ23" s="11"/>
      <c r="SYR23" s="11"/>
      <c r="SYS23" s="11"/>
      <c r="SYT23" s="11"/>
      <c r="SYU23" s="11"/>
      <c r="SYV23" s="11"/>
      <c r="SYW23" s="11"/>
      <c r="SYX23" s="11"/>
      <c r="SYY23" s="11"/>
      <c r="SYZ23" s="11"/>
      <c r="SZA23" s="11"/>
      <c r="SZB23" s="11"/>
      <c r="SZC23" s="11"/>
      <c r="SZD23" s="11"/>
      <c r="SZE23" s="11"/>
      <c r="SZF23" s="11"/>
      <c r="SZG23" s="11"/>
      <c r="SZH23" s="11"/>
      <c r="SZI23" s="11"/>
      <c r="SZJ23" s="11"/>
      <c r="SZK23" s="11"/>
      <c r="SZL23" s="11"/>
      <c r="SZM23" s="11"/>
      <c r="SZN23" s="11"/>
      <c r="SZO23" s="11"/>
      <c r="SZP23" s="11"/>
      <c r="SZQ23" s="11"/>
      <c r="SZR23" s="11"/>
      <c r="SZS23" s="11"/>
      <c r="SZT23" s="11"/>
      <c r="SZU23" s="11"/>
      <c r="SZV23" s="11"/>
      <c r="SZW23" s="11"/>
      <c r="SZX23" s="11"/>
      <c r="SZY23" s="11"/>
      <c r="SZZ23" s="11"/>
      <c r="TAA23" s="11"/>
      <c r="TAB23" s="11"/>
      <c r="TAC23" s="11"/>
      <c r="TAD23" s="11"/>
      <c r="TAE23" s="11"/>
      <c r="TAF23" s="11"/>
      <c r="TAG23" s="11"/>
      <c r="TAH23" s="11"/>
      <c r="TAI23" s="11"/>
      <c r="TAJ23" s="11"/>
      <c r="TAK23" s="11"/>
      <c r="TAL23" s="11"/>
      <c r="TAM23" s="11"/>
      <c r="TAN23" s="11"/>
      <c r="TAO23" s="11"/>
      <c r="TAP23" s="11"/>
      <c r="TAQ23" s="11"/>
      <c r="TAR23" s="11"/>
      <c r="TAS23" s="11"/>
      <c r="TAT23" s="11"/>
      <c r="TAU23" s="11"/>
      <c r="TAV23" s="11"/>
      <c r="TAW23" s="11"/>
      <c r="TAX23" s="11"/>
      <c r="TAY23" s="11"/>
      <c r="TAZ23" s="11"/>
      <c r="TBA23" s="11"/>
      <c r="TBB23" s="11"/>
      <c r="TBC23" s="11"/>
      <c r="TBD23" s="11"/>
      <c r="TBE23" s="11"/>
      <c r="TBF23" s="11"/>
      <c r="TBG23" s="11"/>
      <c r="TBH23" s="11"/>
      <c r="TBI23" s="11"/>
      <c r="TBJ23" s="11"/>
      <c r="TBK23" s="11"/>
      <c r="TBL23" s="11"/>
      <c r="TBM23" s="11"/>
      <c r="TBN23" s="11"/>
      <c r="TBO23" s="11"/>
      <c r="TBP23" s="11"/>
      <c r="TBQ23" s="11"/>
      <c r="TBR23" s="11"/>
      <c r="TBS23" s="11"/>
      <c r="TBT23" s="11"/>
      <c r="TBU23" s="11"/>
      <c r="TBV23" s="11"/>
      <c r="TBW23" s="11"/>
      <c r="TBX23" s="11"/>
      <c r="TBY23" s="11"/>
      <c r="TBZ23" s="11"/>
      <c r="TCA23" s="11"/>
      <c r="TCB23" s="11"/>
      <c r="TCC23" s="11"/>
      <c r="TCD23" s="11"/>
      <c r="TCE23" s="11"/>
      <c r="TCF23" s="11"/>
      <c r="TCG23" s="11"/>
      <c r="TCH23" s="11"/>
      <c r="TCI23" s="11"/>
      <c r="TCJ23" s="11"/>
      <c r="TCK23" s="11"/>
      <c r="TCL23" s="11"/>
      <c r="TCM23" s="11"/>
      <c r="TCN23" s="11"/>
      <c r="TCO23" s="11"/>
      <c r="TCP23" s="11"/>
      <c r="TCQ23" s="11"/>
      <c r="TCR23" s="11"/>
      <c r="TCS23" s="11"/>
      <c r="TCT23" s="11"/>
      <c r="TCU23" s="11"/>
      <c r="TCV23" s="11"/>
      <c r="TCW23" s="11"/>
      <c r="TCX23" s="11"/>
      <c r="TCY23" s="11"/>
      <c r="TCZ23" s="11"/>
      <c r="TDA23" s="11"/>
      <c r="TDB23" s="11"/>
      <c r="TDC23" s="11"/>
      <c r="TDD23" s="11"/>
      <c r="TDE23" s="11"/>
      <c r="TDF23" s="11"/>
      <c r="TDG23" s="11"/>
      <c r="TDH23" s="11"/>
      <c r="TDI23" s="11"/>
      <c r="TDJ23" s="11"/>
      <c r="TDK23" s="11"/>
      <c r="TDL23" s="11"/>
      <c r="TDM23" s="11"/>
      <c r="TDN23" s="11"/>
      <c r="TDO23" s="11"/>
      <c r="TDP23" s="11"/>
      <c r="TDQ23" s="11"/>
      <c r="TDR23" s="11"/>
      <c r="TDS23" s="11"/>
      <c r="TDT23" s="11"/>
      <c r="TDU23" s="11"/>
      <c r="TDV23" s="11"/>
      <c r="TDW23" s="11"/>
      <c r="TDX23" s="11"/>
      <c r="TDY23" s="11"/>
      <c r="TDZ23" s="11"/>
      <c r="TEA23" s="11"/>
      <c r="TEB23" s="11"/>
      <c r="TEC23" s="11"/>
      <c r="TED23" s="11"/>
      <c r="TEE23" s="11"/>
      <c r="TEF23" s="11"/>
      <c r="TEG23" s="11"/>
      <c r="TEH23" s="11"/>
      <c r="TEI23" s="11"/>
      <c r="TEJ23" s="11"/>
      <c r="TEK23" s="11"/>
      <c r="TEL23" s="11"/>
      <c r="TEM23" s="11"/>
      <c r="TEN23" s="11"/>
      <c r="TEO23" s="11"/>
      <c r="TEP23" s="11"/>
      <c r="TEQ23" s="11"/>
      <c r="TER23" s="11"/>
      <c r="TES23" s="11"/>
      <c r="TET23" s="11"/>
      <c r="TEU23" s="11"/>
      <c r="TEV23" s="11"/>
      <c r="TEW23" s="11"/>
      <c r="TEX23" s="11"/>
      <c r="TEY23" s="11"/>
      <c r="TEZ23" s="11"/>
      <c r="TFA23" s="11"/>
      <c r="TFB23" s="11"/>
      <c r="TFC23" s="11"/>
      <c r="TFD23" s="11"/>
      <c r="TFE23" s="11"/>
      <c r="TFF23" s="11"/>
      <c r="TFG23" s="11"/>
      <c r="TFH23" s="11"/>
      <c r="TFI23" s="11"/>
      <c r="TFJ23" s="11"/>
      <c r="TFK23" s="11"/>
      <c r="TFL23" s="11"/>
      <c r="TFM23" s="11"/>
      <c r="TFN23" s="11"/>
      <c r="TFO23" s="11"/>
      <c r="TFP23" s="11"/>
      <c r="TFQ23" s="11"/>
      <c r="TFR23" s="11"/>
      <c r="TFS23" s="11"/>
      <c r="TFT23" s="11"/>
      <c r="TFU23" s="11"/>
      <c r="TFV23" s="11"/>
      <c r="TFW23" s="11"/>
      <c r="TFX23" s="11"/>
      <c r="TFY23" s="11"/>
      <c r="TFZ23" s="11"/>
      <c r="TGA23" s="11"/>
      <c r="TGB23" s="11"/>
      <c r="TGC23" s="11"/>
      <c r="TGD23" s="11"/>
      <c r="TGE23" s="11"/>
      <c r="TGF23" s="11"/>
      <c r="TGG23" s="11"/>
      <c r="TGH23" s="11"/>
      <c r="TGI23" s="11"/>
      <c r="TGJ23" s="11"/>
      <c r="TGK23" s="11"/>
      <c r="TGL23" s="11"/>
      <c r="TGM23" s="11"/>
      <c r="TGN23" s="11"/>
      <c r="TGO23" s="11"/>
      <c r="TGP23" s="11"/>
      <c r="TGQ23" s="11"/>
      <c r="TGR23" s="11"/>
      <c r="TGS23" s="11"/>
      <c r="TGT23" s="11"/>
      <c r="TGU23" s="11"/>
      <c r="TGV23" s="11"/>
      <c r="TGW23" s="11"/>
      <c r="TGX23" s="11"/>
      <c r="TGY23" s="11"/>
      <c r="TGZ23" s="11"/>
      <c r="THA23" s="11"/>
      <c r="THB23" s="11"/>
      <c r="THC23" s="11"/>
      <c r="THD23" s="11"/>
      <c r="THE23" s="11"/>
      <c r="THF23" s="11"/>
      <c r="THG23" s="11"/>
      <c r="THH23" s="11"/>
      <c r="THI23" s="11"/>
      <c r="THJ23" s="11"/>
      <c r="THK23" s="11"/>
      <c r="THL23" s="11"/>
      <c r="THM23" s="11"/>
      <c r="THN23" s="11"/>
      <c r="THO23" s="11"/>
      <c r="THP23" s="11"/>
      <c r="THQ23" s="11"/>
      <c r="THR23" s="11"/>
      <c r="THS23" s="11"/>
      <c r="THT23" s="11"/>
      <c r="THU23" s="11"/>
      <c r="THV23" s="11"/>
      <c r="THW23" s="11"/>
      <c r="THX23" s="11"/>
      <c r="THY23" s="11"/>
      <c r="THZ23" s="11"/>
      <c r="TIA23" s="11"/>
      <c r="TIB23" s="11"/>
      <c r="TIC23" s="11"/>
      <c r="TID23" s="11"/>
      <c r="TIE23" s="11"/>
      <c r="TIF23" s="11"/>
      <c r="TIG23" s="11"/>
      <c r="TIH23" s="11"/>
      <c r="TII23" s="11"/>
      <c r="TIJ23" s="11"/>
      <c r="TIK23" s="11"/>
      <c r="TIL23" s="11"/>
      <c r="TIM23" s="11"/>
      <c r="TIN23" s="11"/>
      <c r="TIO23" s="11"/>
      <c r="TIP23" s="11"/>
      <c r="TIQ23" s="11"/>
      <c r="TIR23" s="11"/>
      <c r="TIS23" s="11"/>
      <c r="TIT23" s="11"/>
      <c r="TIU23" s="11"/>
      <c r="TIV23" s="11"/>
      <c r="TIW23" s="11"/>
      <c r="TIX23" s="11"/>
      <c r="TIY23" s="11"/>
      <c r="TIZ23" s="11"/>
      <c r="TJA23" s="11"/>
      <c r="TJB23" s="11"/>
      <c r="TJC23" s="11"/>
      <c r="TJD23" s="11"/>
      <c r="TJE23" s="11"/>
      <c r="TJF23" s="11"/>
      <c r="TJG23" s="11"/>
      <c r="TJH23" s="11"/>
      <c r="TJI23" s="11"/>
      <c r="TJJ23" s="11"/>
      <c r="TJK23" s="11"/>
      <c r="TJL23" s="11"/>
      <c r="TJM23" s="11"/>
      <c r="TJN23" s="11"/>
      <c r="TJO23" s="11"/>
      <c r="TJP23" s="11"/>
      <c r="TJQ23" s="11"/>
      <c r="TJR23" s="11"/>
      <c r="TJS23" s="11"/>
      <c r="TJT23" s="11"/>
      <c r="TJU23" s="11"/>
      <c r="TJV23" s="11"/>
      <c r="TJW23" s="11"/>
      <c r="TJX23" s="11"/>
      <c r="TJY23" s="11"/>
      <c r="TJZ23" s="11"/>
      <c r="TKA23" s="11"/>
      <c r="TKB23" s="11"/>
      <c r="TKC23" s="11"/>
      <c r="TKD23" s="11"/>
      <c r="TKE23" s="11"/>
      <c r="TKF23" s="11"/>
      <c r="TKG23" s="11"/>
      <c r="TKH23" s="11"/>
      <c r="TKI23" s="11"/>
      <c r="TKJ23" s="11"/>
      <c r="TKK23" s="11"/>
      <c r="TKL23" s="11"/>
      <c r="TKM23" s="11"/>
      <c r="TKN23" s="11"/>
      <c r="TKO23" s="11"/>
      <c r="TKP23" s="11"/>
      <c r="TKQ23" s="11"/>
      <c r="TKR23" s="11"/>
      <c r="TKS23" s="11"/>
      <c r="TKT23" s="11"/>
      <c r="TKU23" s="11"/>
      <c r="TKV23" s="11"/>
      <c r="TKW23" s="11"/>
      <c r="TKX23" s="11"/>
      <c r="TKY23" s="11"/>
      <c r="TKZ23" s="11"/>
      <c r="TLA23" s="11"/>
      <c r="TLB23" s="11"/>
      <c r="TLC23" s="11"/>
      <c r="TLD23" s="11"/>
      <c r="TLE23" s="11"/>
      <c r="TLF23" s="11"/>
      <c r="TLG23" s="11"/>
      <c r="TLH23" s="11"/>
      <c r="TLI23" s="11"/>
      <c r="TLJ23" s="11"/>
      <c r="TLK23" s="11"/>
      <c r="TLL23" s="11"/>
      <c r="TLM23" s="11"/>
      <c r="TLN23" s="11"/>
      <c r="TLO23" s="11"/>
      <c r="TLP23" s="11"/>
      <c r="TLQ23" s="11"/>
      <c r="TLR23" s="11"/>
      <c r="TLS23" s="11"/>
      <c r="TLT23" s="11"/>
      <c r="TLU23" s="11"/>
      <c r="TLV23" s="11"/>
      <c r="TLW23" s="11"/>
      <c r="TLX23" s="11"/>
      <c r="TLY23" s="11"/>
      <c r="TLZ23" s="11"/>
      <c r="TMA23" s="11"/>
      <c r="TMB23" s="11"/>
      <c r="TMC23" s="11"/>
      <c r="TMD23" s="11"/>
      <c r="TME23" s="11"/>
      <c r="TMF23" s="11"/>
      <c r="TMG23" s="11"/>
      <c r="TMH23" s="11"/>
      <c r="TMI23" s="11"/>
      <c r="TMJ23" s="11"/>
      <c r="TMK23" s="11"/>
      <c r="TML23" s="11"/>
      <c r="TMM23" s="11"/>
      <c r="TMN23" s="11"/>
      <c r="TMO23" s="11"/>
      <c r="TMP23" s="11"/>
      <c r="TMQ23" s="11"/>
      <c r="TMR23" s="11"/>
      <c r="TMS23" s="11"/>
      <c r="TMT23" s="11"/>
      <c r="TMU23" s="11"/>
      <c r="TMV23" s="11"/>
      <c r="TMW23" s="11"/>
      <c r="TMX23" s="11"/>
      <c r="TMY23" s="11"/>
      <c r="TMZ23" s="11"/>
      <c r="TNA23" s="11"/>
      <c r="TNB23" s="11"/>
      <c r="TNC23" s="11"/>
      <c r="TND23" s="11"/>
      <c r="TNE23" s="11"/>
      <c r="TNF23" s="11"/>
      <c r="TNG23" s="11"/>
      <c r="TNH23" s="11"/>
      <c r="TNI23" s="11"/>
      <c r="TNJ23" s="11"/>
      <c r="TNK23" s="11"/>
      <c r="TNL23" s="11"/>
      <c r="TNM23" s="11"/>
      <c r="TNN23" s="11"/>
      <c r="TNO23" s="11"/>
      <c r="TNP23" s="11"/>
      <c r="TNQ23" s="11"/>
      <c r="TNR23" s="11"/>
      <c r="TNS23" s="11"/>
      <c r="TNT23" s="11"/>
      <c r="TNU23" s="11"/>
      <c r="TNV23" s="11"/>
      <c r="TNW23" s="11"/>
      <c r="TNX23" s="11"/>
      <c r="TNY23" s="11"/>
      <c r="TNZ23" s="11"/>
      <c r="TOA23" s="11"/>
      <c r="TOB23" s="11"/>
      <c r="TOC23" s="11"/>
      <c r="TOD23" s="11"/>
      <c r="TOE23" s="11"/>
      <c r="TOF23" s="11"/>
      <c r="TOG23" s="11"/>
      <c r="TOH23" s="11"/>
      <c r="TOI23" s="11"/>
      <c r="TOJ23" s="11"/>
      <c r="TOK23" s="11"/>
      <c r="TOL23" s="11"/>
      <c r="TOM23" s="11"/>
      <c r="TON23" s="11"/>
      <c r="TOO23" s="11"/>
      <c r="TOP23" s="11"/>
      <c r="TOQ23" s="11"/>
      <c r="TOR23" s="11"/>
      <c r="TOS23" s="11"/>
      <c r="TOT23" s="11"/>
      <c r="TOU23" s="11"/>
      <c r="TOV23" s="11"/>
      <c r="TOW23" s="11"/>
      <c r="TOX23" s="11"/>
      <c r="TOY23" s="11"/>
      <c r="TOZ23" s="11"/>
      <c r="TPA23" s="11"/>
      <c r="TPB23" s="11"/>
      <c r="TPC23" s="11"/>
      <c r="TPD23" s="11"/>
      <c r="TPE23" s="11"/>
      <c r="TPF23" s="11"/>
      <c r="TPG23" s="11"/>
      <c r="TPH23" s="11"/>
      <c r="TPI23" s="11"/>
      <c r="TPJ23" s="11"/>
      <c r="TPK23" s="11"/>
      <c r="TPL23" s="11"/>
      <c r="TPM23" s="11"/>
      <c r="TPN23" s="11"/>
      <c r="TPO23" s="11"/>
      <c r="TPP23" s="11"/>
      <c r="TPQ23" s="11"/>
      <c r="TPR23" s="11"/>
      <c r="TPS23" s="11"/>
      <c r="TPT23" s="11"/>
      <c r="TPU23" s="11"/>
      <c r="TPV23" s="11"/>
      <c r="TPW23" s="11"/>
      <c r="TPX23" s="11"/>
      <c r="TPY23" s="11"/>
      <c r="TPZ23" s="11"/>
      <c r="TQA23" s="11"/>
      <c r="TQB23" s="11"/>
      <c r="TQC23" s="11"/>
      <c r="TQD23" s="11"/>
      <c r="TQE23" s="11"/>
      <c r="TQF23" s="11"/>
      <c r="TQG23" s="11"/>
      <c r="TQH23" s="11"/>
      <c r="TQI23" s="11"/>
      <c r="TQJ23" s="11"/>
      <c r="TQK23" s="11"/>
      <c r="TQL23" s="11"/>
      <c r="TQM23" s="11"/>
      <c r="TQN23" s="11"/>
      <c r="TQO23" s="11"/>
      <c r="TQP23" s="11"/>
      <c r="TQQ23" s="11"/>
      <c r="TQR23" s="11"/>
      <c r="TQS23" s="11"/>
      <c r="TQT23" s="11"/>
      <c r="TQU23" s="11"/>
      <c r="TQV23" s="11"/>
      <c r="TQW23" s="11"/>
      <c r="TQX23" s="11"/>
      <c r="TQY23" s="11"/>
      <c r="TQZ23" s="11"/>
      <c r="TRA23" s="11"/>
      <c r="TRB23" s="11"/>
      <c r="TRC23" s="11"/>
      <c r="TRD23" s="11"/>
      <c r="TRE23" s="11"/>
      <c r="TRF23" s="11"/>
      <c r="TRG23" s="11"/>
      <c r="TRH23" s="11"/>
      <c r="TRI23" s="11"/>
      <c r="TRJ23" s="11"/>
      <c r="TRK23" s="11"/>
      <c r="TRL23" s="11"/>
      <c r="TRM23" s="11"/>
      <c r="TRN23" s="11"/>
      <c r="TRO23" s="11"/>
      <c r="TRP23" s="11"/>
      <c r="TRQ23" s="11"/>
      <c r="TRR23" s="11"/>
      <c r="TRS23" s="11"/>
      <c r="TRT23" s="11"/>
      <c r="TRU23" s="11"/>
      <c r="TRV23" s="11"/>
      <c r="TRW23" s="11"/>
      <c r="TRX23" s="11"/>
      <c r="TRY23" s="11"/>
      <c r="TRZ23" s="11"/>
      <c r="TSA23" s="11"/>
      <c r="TSB23" s="11"/>
      <c r="TSC23" s="11"/>
      <c r="TSD23" s="11"/>
      <c r="TSE23" s="11"/>
      <c r="TSF23" s="11"/>
      <c r="TSG23" s="11"/>
      <c r="TSH23" s="11"/>
      <c r="TSI23" s="11"/>
      <c r="TSJ23" s="11"/>
      <c r="TSK23" s="11"/>
      <c r="TSL23" s="11"/>
      <c r="TSM23" s="11"/>
      <c r="TSN23" s="11"/>
      <c r="TSO23" s="11"/>
      <c r="TSP23" s="11"/>
      <c r="TSQ23" s="11"/>
      <c r="TSR23" s="11"/>
      <c r="TSS23" s="11"/>
      <c r="TST23" s="11"/>
      <c r="TSU23" s="11"/>
      <c r="TSV23" s="11"/>
      <c r="TSW23" s="11"/>
      <c r="TSX23" s="11"/>
      <c r="TSY23" s="11"/>
      <c r="TSZ23" s="11"/>
      <c r="TTA23" s="11"/>
      <c r="TTB23" s="11"/>
      <c r="TTC23" s="11"/>
      <c r="TTD23" s="11"/>
      <c r="TTE23" s="11"/>
      <c r="TTF23" s="11"/>
      <c r="TTG23" s="11"/>
      <c r="TTH23" s="11"/>
      <c r="TTI23" s="11"/>
      <c r="TTJ23" s="11"/>
      <c r="TTK23" s="11"/>
      <c r="TTL23" s="11"/>
      <c r="TTM23" s="11"/>
      <c r="TTN23" s="11"/>
      <c r="TTO23" s="11"/>
      <c r="TTP23" s="11"/>
      <c r="TTQ23" s="11"/>
      <c r="TTR23" s="11"/>
      <c r="TTS23" s="11"/>
      <c r="TTT23" s="11"/>
      <c r="TTU23" s="11"/>
      <c r="TTV23" s="11"/>
      <c r="TTW23" s="11"/>
      <c r="TTX23" s="11"/>
      <c r="TTY23" s="11"/>
      <c r="TTZ23" s="11"/>
      <c r="TUA23" s="11"/>
      <c r="TUB23" s="11"/>
      <c r="TUC23" s="11"/>
      <c r="TUD23" s="11"/>
      <c r="TUE23" s="11"/>
      <c r="TUF23" s="11"/>
      <c r="TUG23" s="11"/>
      <c r="TUH23" s="11"/>
      <c r="TUI23" s="11"/>
      <c r="TUJ23" s="11"/>
      <c r="TUK23" s="11"/>
      <c r="TUL23" s="11"/>
      <c r="TUM23" s="11"/>
      <c r="TUN23" s="11"/>
      <c r="TUO23" s="11"/>
      <c r="TUP23" s="11"/>
      <c r="TUQ23" s="11"/>
      <c r="TUR23" s="11"/>
      <c r="TUS23" s="11"/>
      <c r="TUT23" s="11"/>
      <c r="TUU23" s="11"/>
      <c r="TUV23" s="11"/>
      <c r="TUW23" s="11"/>
      <c r="TUX23" s="11"/>
      <c r="TUY23" s="11"/>
      <c r="TUZ23" s="11"/>
      <c r="TVA23" s="11"/>
      <c r="TVB23" s="11"/>
      <c r="TVC23" s="11"/>
      <c r="TVD23" s="11"/>
      <c r="TVE23" s="11"/>
      <c r="TVF23" s="11"/>
      <c r="TVG23" s="11"/>
      <c r="TVH23" s="11"/>
      <c r="TVI23" s="11"/>
      <c r="TVJ23" s="11"/>
      <c r="TVK23" s="11"/>
      <c r="TVL23" s="11"/>
      <c r="TVM23" s="11"/>
      <c r="TVN23" s="11"/>
      <c r="TVO23" s="11"/>
      <c r="TVP23" s="11"/>
      <c r="TVQ23" s="11"/>
      <c r="TVR23" s="11"/>
      <c r="TVS23" s="11"/>
      <c r="TVT23" s="11"/>
      <c r="TVU23" s="11"/>
      <c r="TVV23" s="11"/>
      <c r="TVW23" s="11"/>
      <c r="TVX23" s="11"/>
      <c r="TVY23" s="11"/>
      <c r="TVZ23" s="11"/>
      <c r="TWA23" s="11"/>
      <c r="TWB23" s="11"/>
      <c r="TWC23" s="11"/>
      <c r="TWD23" s="11"/>
      <c r="TWE23" s="11"/>
      <c r="TWF23" s="11"/>
      <c r="TWG23" s="11"/>
      <c r="TWH23" s="11"/>
      <c r="TWI23" s="11"/>
      <c r="TWJ23" s="11"/>
      <c r="TWK23" s="11"/>
      <c r="TWL23" s="11"/>
      <c r="TWM23" s="11"/>
      <c r="TWN23" s="11"/>
      <c r="TWO23" s="11"/>
      <c r="TWP23" s="11"/>
      <c r="TWQ23" s="11"/>
      <c r="TWR23" s="11"/>
      <c r="TWS23" s="11"/>
      <c r="TWT23" s="11"/>
      <c r="TWU23" s="11"/>
      <c r="TWV23" s="11"/>
      <c r="TWW23" s="11"/>
      <c r="TWX23" s="11"/>
      <c r="TWY23" s="11"/>
      <c r="TWZ23" s="11"/>
      <c r="TXA23" s="11"/>
      <c r="TXB23" s="11"/>
      <c r="TXC23" s="11"/>
      <c r="TXD23" s="11"/>
      <c r="TXE23" s="11"/>
      <c r="TXF23" s="11"/>
      <c r="TXG23" s="11"/>
      <c r="TXH23" s="11"/>
      <c r="TXI23" s="11"/>
      <c r="TXJ23" s="11"/>
      <c r="TXK23" s="11"/>
      <c r="TXL23" s="11"/>
      <c r="TXM23" s="11"/>
      <c r="TXN23" s="11"/>
      <c r="TXO23" s="11"/>
      <c r="TXP23" s="11"/>
      <c r="TXQ23" s="11"/>
      <c r="TXR23" s="11"/>
      <c r="TXS23" s="11"/>
      <c r="TXT23" s="11"/>
      <c r="TXU23" s="11"/>
      <c r="TXV23" s="11"/>
      <c r="TXW23" s="11"/>
      <c r="TXX23" s="11"/>
      <c r="TXY23" s="11"/>
      <c r="TXZ23" s="11"/>
      <c r="TYA23" s="11"/>
      <c r="TYB23" s="11"/>
      <c r="TYC23" s="11"/>
      <c r="TYD23" s="11"/>
      <c r="TYE23" s="11"/>
      <c r="TYF23" s="11"/>
      <c r="TYG23" s="11"/>
      <c r="TYH23" s="11"/>
      <c r="TYI23" s="11"/>
      <c r="TYJ23" s="11"/>
      <c r="TYK23" s="11"/>
      <c r="TYL23" s="11"/>
      <c r="TYM23" s="11"/>
      <c r="TYN23" s="11"/>
      <c r="TYO23" s="11"/>
      <c r="TYP23" s="11"/>
      <c r="TYQ23" s="11"/>
      <c r="TYR23" s="11"/>
      <c r="TYS23" s="11"/>
      <c r="TYT23" s="11"/>
      <c r="TYU23" s="11"/>
      <c r="TYV23" s="11"/>
      <c r="TYW23" s="11"/>
      <c r="TYX23" s="11"/>
      <c r="TYY23" s="11"/>
      <c r="TYZ23" s="11"/>
      <c r="TZA23" s="11"/>
      <c r="TZB23" s="11"/>
      <c r="TZC23" s="11"/>
      <c r="TZD23" s="11"/>
      <c r="TZE23" s="11"/>
      <c r="TZF23" s="11"/>
      <c r="TZG23" s="11"/>
      <c r="TZH23" s="11"/>
      <c r="TZI23" s="11"/>
      <c r="TZJ23" s="11"/>
      <c r="TZK23" s="11"/>
      <c r="TZL23" s="11"/>
      <c r="TZM23" s="11"/>
      <c r="TZN23" s="11"/>
      <c r="TZO23" s="11"/>
      <c r="TZP23" s="11"/>
      <c r="TZQ23" s="11"/>
      <c r="TZR23" s="11"/>
      <c r="TZS23" s="11"/>
      <c r="TZT23" s="11"/>
      <c r="TZU23" s="11"/>
      <c r="TZV23" s="11"/>
      <c r="TZW23" s="11"/>
      <c r="TZX23" s="11"/>
      <c r="TZY23" s="11"/>
      <c r="TZZ23" s="11"/>
      <c r="UAA23" s="11"/>
      <c r="UAB23" s="11"/>
      <c r="UAC23" s="11"/>
      <c r="UAD23" s="11"/>
      <c r="UAE23" s="11"/>
      <c r="UAF23" s="11"/>
      <c r="UAG23" s="11"/>
      <c r="UAH23" s="11"/>
      <c r="UAI23" s="11"/>
      <c r="UAJ23" s="11"/>
      <c r="UAK23" s="11"/>
      <c r="UAL23" s="11"/>
      <c r="UAM23" s="11"/>
      <c r="UAN23" s="11"/>
      <c r="UAO23" s="11"/>
      <c r="UAP23" s="11"/>
      <c r="UAQ23" s="11"/>
      <c r="UAR23" s="11"/>
      <c r="UAS23" s="11"/>
      <c r="UAT23" s="11"/>
      <c r="UAU23" s="11"/>
      <c r="UAV23" s="11"/>
      <c r="UAW23" s="11"/>
      <c r="UAX23" s="11"/>
      <c r="UAY23" s="11"/>
      <c r="UAZ23" s="11"/>
      <c r="UBA23" s="11"/>
      <c r="UBB23" s="11"/>
      <c r="UBC23" s="11"/>
      <c r="UBD23" s="11"/>
      <c r="UBE23" s="11"/>
      <c r="UBF23" s="11"/>
      <c r="UBG23" s="11"/>
      <c r="UBH23" s="11"/>
      <c r="UBI23" s="11"/>
      <c r="UBJ23" s="11"/>
      <c r="UBK23" s="11"/>
      <c r="UBL23" s="11"/>
      <c r="UBM23" s="11"/>
      <c r="UBN23" s="11"/>
      <c r="UBO23" s="11"/>
      <c r="UBP23" s="11"/>
      <c r="UBQ23" s="11"/>
      <c r="UBR23" s="11"/>
      <c r="UBS23" s="11"/>
      <c r="UBT23" s="11"/>
      <c r="UBU23" s="11"/>
      <c r="UBV23" s="11"/>
      <c r="UBW23" s="11"/>
      <c r="UBX23" s="11"/>
      <c r="UBY23" s="11"/>
      <c r="UBZ23" s="11"/>
      <c r="UCA23" s="11"/>
      <c r="UCB23" s="11"/>
      <c r="UCC23" s="11"/>
      <c r="UCD23" s="11"/>
      <c r="UCE23" s="11"/>
      <c r="UCF23" s="11"/>
      <c r="UCG23" s="11"/>
      <c r="UCH23" s="11"/>
      <c r="UCI23" s="11"/>
      <c r="UCJ23" s="11"/>
      <c r="UCK23" s="11"/>
      <c r="UCL23" s="11"/>
      <c r="UCM23" s="11"/>
      <c r="UCN23" s="11"/>
      <c r="UCO23" s="11"/>
      <c r="UCP23" s="11"/>
      <c r="UCQ23" s="11"/>
      <c r="UCR23" s="11"/>
      <c r="UCS23" s="11"/>
      <c r="UCT23" s="11"/>
      <c r="UCU23" s="11"/>
      <c r="UCV23" s="11"/>
      <c r="UCW23" s="11"/>
      <c r="UCX23" s="11"/>
      <c r="UCY23" s="11"/>
      <c r="UCZ23" s="11"/>
      <c r="UDA23" s="11"/>
      <c r="UDB23" s="11"/>
      <c r="UDC23" s="11"/>
      <c r="UDD23" s="11"/>
      <c r="UDE23" s="11"/>
      <c r="UDF23" s="11"/>
      <c r="UDG23" s="11"/>
      <c r="UDH23" s="11"/>
      <c r="UDI23" s="11"/>
      <c r="UDJ23" s="11"/>
      <c r="UDK23" s="11"/>
      <c r="UDL23" s="11"/>
      <c r="UDM23" s="11"/>
      <c r="UDN23" s="11"/>
      <c r="UDO23" s="11"/>
      <c r="UDP23" s="11"/>
      <c r="UDQ23" s="11"/>
      <c r="UDR23" s="11"/>
      <c r="UDS23" s="11"/>
      <c r="UDT23" s="11"/>
      <c r="UDU23" s="11"/>
      <c r="UDV23" s="11"/>
      <c r="UDW23" s="11"/>
      <c r="UDX23" s="11"/>
      <c r="UDY23" s="11"/>
      <c r="UDZ23" s="11"/>
      <c r="UEA23" s="11"/>
      <c r="UEB23" s="11"/>
      <c r="UEC23" s="11"/>
      <c r="UED23" s="11"/>
      <c r="UEE23" s="11"/>
      <c r="UEF23" s="11"/>
      <c r="UEG23" s="11"/>
      <c r="UEH23" s="11"/>
      <c r="UEI23" s="11"/>
      <c r="UEJ23" s="11"/>
      <c r="UEK23" s="11"/>
      <c r="UEL23" s="11"/>
      <c r="UEM23" s="11"/>
      <c r="UEN23" s="11"/>
      <c r="UEO23" s="11"/>
      <c r="UEP23" s="11"/>
      <c r="UEQ23" s="11"/>
      <c r="UER23" s="11"/>
      <c r="UES23" s="11"/>
      <c r="UET23" s="11"/>
      <c r="UEU23" s="11"/>
      <c r="UEV23" s="11"/>
      <c r="UEW23" s="11"/>
      <c r="UEX23" s="11"/>
      <c r="UEY23" s="11"/>
      <c r="UEZ23" s="11"/>
      <c r="UFA23" s="11"/>
      <c r="UFB23" s="11"/>
      <c r="UFC23" s="11"/>
      <c r="UFD23" s="11"/>
      <c r="UFE23" s="11"/>
      <c r="UFF23" s="11"/>
      <c r="UFG23" s="11"/>
      <c r="UFH23" s="11"/>
      <c r="UFI23" s="11"/>
      <c r="UFJ23" s="11"/>
      <c r="UFK23" s="11"/>
      <c r="UFL23" s="11"/>
      <c r="UFM23" s="11"/>
      <c r="UFN23" s="11"/>
      <c r="UFO23" s="11"/>
      <c r="UFP23" s="11"/>
      <c r="UFQ23" s="11"/>
      <c r="UFR23" s="11"/>
      <c r="UFS23" s="11"/>
      <c r="UFT23" s="11"/>
      <c r="UFU23" s="11"/>
      <c r="UFV23" s="11"/>
      <c r="UFW23" s="11"/>
      <c r="UFX23" s="11"/>
      <c r="UFY23" s="11"/>
      <c r="UFZ23" s="11"/>
      <c r="UGA23" s="11"/>
      <c r="UGB23" s="11"/>
      <c r="UGC23" s="11"/>
      <c r="UGD23" s="11"/>
      <c r="UGE23" s="11"/>
      <c r="UGF23" s="11"/>
      <c r="UGG23" s="11"/>
      <c r="UGH23" s="11"/>
      <c r="UGI23" s="11"/>
      <c r="UGJ23" s="11"/>
      <c r="UGK23" s="11"/>
      <c r="UGL23" s="11"/>
      <c r="UGM23" s="11"/>
      <c r="UGN23" s="11"/>
      <c r="UGO23" s="11"/>
      <c r="UGP23" s="11"/>
      <c r="UGQ23" s="11"/>
      <c r="UGR23" s="11"/>
      <c r="UGS23" s="11"/>
      <c r="UGT23" s="11"/>
      <c r="UGU23" s="11"/>
      <c r="UGV23" s="11"/>
      <c r="UGW23" s="11"/>
      <c r="UGX23" s="11"/>
      <c r="UGY23" s="11"/>
      <c r="UGZ23" s="11"/>
      <c r="UHA23" s="11"/>
      <c r="UHB23" s="11"/>
      <c r="UHC23" s="11"/>
      <c r="UHD23" s="11"/>
      <c r="UHE23" s="11"/>
      <c r="UHF23" s="11"/>
      <c r="UHG23" s="11"/>
      <c r="UHH23" s="11"/>
      <c r="UHI23" s="11"/>
      <c r="UHJ23" s="11"/>
      <c r="UHK23" s="11"/>
      <c r="UHL23" s="11"/>
      <c r="UHM23" s="11"/>
      <c r="UHN23" s="11"/>
      <c r="UHO23" s="11"/>
      <c r="UHP23" s="11"/>
      <c r="UHQ23" s="11"/>
      <c r="UHR23" s="11"/>
      <c r="UHS23" s="11"/>
      <c r="UHT23" s="11"/>
      <c r="UHU23" s="11"/>
      <c r="UHV23" s="11"/>
      <c r="UHW23" s="11"/>
      <c r="UHX23" s="11"/>
      <c r="UHY23" s="11"/>
      <c r="UHZ23" s="11"/>
      <c r="UIA23" s="11"/>
      <c r="UIB23" s="11"/>
      <c r="UIC23" s="11"/>
      <c r="UID23" s="11"/>
      <c r="UIE23" s="11"/>
      <c r="UIF23" s="11"/>
      <c r="UIG23" s="11"/>
      <c r="UIH23" s="11"/>
      <c r="UII23" s="11"/>
      <c r="UIJ23" s="11"/>
      <c r="UIK23" s="11"/>
      <c r="UIL23" s="11"/>
      <c r="UIM23" s="11"/>
      <c r="UIN23" s="11"/>
      <c r="UIO23" s="11"/>
      <c r="UIP23" s="11"/>
      <c r="UIQ23" s="11"/>
      <c r="UIR23" s="11"/>
      <c r="UIS23" s="11"/>
      <c r="UIT23" s="11"/>
      <c r="UIU23" s="11"/>
      <c r="UIV23" s="11"/>
      <c r="UIW23" s="11"/>
      <c r="UIX23" s="11"/>
      <c r="UIY23" s="11"/>
      <c r="UIZ23" s="11"/>
      <c r="UJA23" s="11"/>
      <c r="UJB23" s="11"/>
      <c r="UJC23" s="11"/>
      <c r="UJD23" s="11"/>
      <c r="UJE23" s="11"/>
      <c r="UJF23" s="11"/>
      <c r="UJG23" s="11"/>
      <c r="UJH23" s="11"/>
      <c r="UJI23" s="11"/>
      <c r="UJJ23" s="11"/>
      <c r="UJK23" s="11"/>
      <c r="UJL23" s="11"/>
      <c r="UJM23" s="11"/>
      <c r="UJN23" s="11"/>
      <c r="UJO23" s="11"/>
      <c r="UJP23" s="11"/>
      <c r="UJQ23" s="11"/>
      <c r="UJR23" s="11"/>
      <c r="UJS23" s="11"/>
      <c r="UJT23" s="11"/>
      <c r="UJU23" s="11"/>
      <c r="UJV23" s="11"/>
      <c r="UJW23" s="11"/>
      <c r="UJX23" s="11"/>
      <c r="UJY23" s="11"/>
      <c r="UJZ23" s="11"/>
      <c r="UKA23" s="11"/>
      <c r="UKB23" s="11"/>
      <c r="UKC23" s="11"/>
      <c r="UKD23" s="11"/>
      <c r="UKE23" s="11"/>
      <c r="UKF23" s="11"/>
      <c r="UKG23" s="11"/>
      <c r="UKH23" s="11"/>
      <c r="UKI23" s="11"/>
      <c r="UKJ23" s="11"/>
      <c r="UKK23" s="11"/>
      <c r="UKL23" s="11"/>
      <c r="UKM23" s="11"/>
      <c r="UKN23" s="11"/>
      <c r="UKO23" s="11"/>
      <c r="UKP23" s="11"/>
      <c r="UKQ23" s="11"/>
      <c r="UKR23" s="11"/>
      <c r="UKS23" s="11"/>
      <c r="UKT23" s="11"/>
      <c r="UKU23" s="11"/>
      <c r="UKV23" s="11"/>
      <c r="UKW23" s="11"/>
      <c r="UKX23" s="11"/>
      <c r="UKY23" s="11"/>
      <c r="UKZ23" s="11"/>
      <c r="ULA23" s="11"/>
      <c r="ULB23" s="11"/>
      <c r="ULC23" s="11"/>
      <c r="ULD23" s="11"/>
      <c r="ULE23" s="11"/>
      <c r="ULF23" s="11"/>
      <c r="ULG23" s="11"/>
      <c r="ULH23" s="11"/>
      <c r="ULI23" s="11"/>
      <c r="ULJ23" s="11"/>
      <c r="ULK23" s="11"/>
      <c r="ULL23" s="11"/>
      <c r="ULM23" s="11"/>
      <c r="ULN23" s="11"/>
      <c r="ULO23" s="11"/>
      <c r="ULP23" s="11"/>
      <c r="ULQ23" s="11"/>
      <c r="ULR23" s="11"/>
      <c r="ULS23" s="11"/>
      <c r="ULT23" s="11"/>
      <c r="ULU23" s="11"/>
      <c r="ULV23" s="11"/>
      <c r="ULW23" s="11"/>
      <c r="ULX23" s="11"/>
      <c r="ULY23" s="11"/>
      <c r="ULZ23" s="11"/>
      <c r="UMA23" s="11"/>
      <c r="UMB23" s="11"/>
      <c r="UMC23" s="11"/>
      <c r="UMD23" s="11"/>
      <c r="UME23" s="11"/>
      <c r="UMF23" s="11"/>
      <c r="UMG23" s="11"/>
      <c r="UMH23" s="11"/>
      <c r="UMI23" s="11"/>
      <c r="UMJ23" s="11"/>
      <c r="UMK23" s="11"/>
      <c r="UML23" s="11"/>
      <c r="UMM23" s="11"/>
      <c r="UMN23" s="11"/>
      <c r="UMO23" s="11"/>
      <c r="UMP23" s="11"/>
      <c r="UMQ23" s="11"/>
      <c r="UMR23" s="11"/>
      <c r="UMS23" s="11"/>
      <c r="UMT23" s="11"/>
      <c r="UMU23" s="11"/>
      <c r="UMV23" s="11"/>
      <c r="UMW23" s="11"/>
      <c r="UMX23" s="11"/>
      <c r="UMY23" s="11"/>
      <c r="UMZ23" s="11"/>
      <c r="UNA23" s="11"/>
      <c r="UNB23" s="11"/>
      <c r="UNC23" s="11"/>
      <c r="UND23" s="11"/>
      <c r="UNE23" s="11"/>
      <c r="UNF23" s="11"/>
      <c r="UNG23" s="11"/>
      <c r="UNH23" s="11"/>
      <c r="UNI23" s="11"/>
      <c r="UNJ23" s="11"/>
      <c r="UNK23" s="11"/>
      <c r="UNL23" s="11"/>
      <c r="UNM23" s="11"/>
      <c r="UNN23" s="11"/>
      <c r="UNO23" s="11"/>
      <c r="UNP23" s="11"/>
      <c r="UNQ23" s="11"/>
      <c r="UNR23" s="11"/>
      <c r="UNS23" s="11"/>
      <c r="UNT23" s="11"/>
      <c r="UNU23" s="11"/>
      <c r="UNV23" s="11"/>
      <c r="UNW23" s="11"/>
      <c r="UNX23" s="11"/>
      <c r="UNY23" s="11"/>
      <c r="UNZ23" s="11"/>
      <c r="UOA23" s="11"/>
      <c r="UOB23" s="11"/>
      <c r="UOC23" s="11"/>
      <c r="UOD23" s="11"/>
      <c r="UOE23" s="11"/>
      <c r="UOF23" s="11"/>
      <c r="UOG23" s="11"/>
      <c r="UOH23" s="11"/>
      <c r="UOI23" s="11"/>
      <c r="UOJ23" s="11"/>
      <c r="UOK23" s="11"/>
      <c r="UOL23" s="11"/>
      <c r="UOM23" s="11"/>
      <c r="UON23" s="11"/>
      <c r="UOO23" s="11"/>
      <c r="UOP23" s="11"/>
      <c r="UOQ23" s="11"/>
      <c r="UOR23" s="11"/>
      <c r="UOS23" s="11"/>
      <c r="UOT23" s="11"/>
      <c r="UOU23" s="11"/>
      <c r="UOV23" s="11"/>
      <c r="UOW23" s="11"/>
      <c r="UOX23" s="11"/>
      <c r="UOY23" s="11"/>
      <c r="UOZ23" s="11"/>
      <c r="UPA23" s="11"/>
      <c r="UPB23" s="11"/>
      <c r="UPC23" s="11"/>
      <c r="UPD23" s="11"/>
      <c r="UPE23" s="11"/>
      <c r="UPF23" s="11"/>
      <c r="UPG23" s="11"/>
      <c r="UPH23" s="11"/>
      <c r="UPI23" s="11"/>
      <c r="UPJ23" s="11"/>
      <c r="UPK23" s="11"/>
      <c r="UPL23" s="11"/>
      <c r="UPM23" s="11"/>
      <c r="UPN23" s="11"/>
      <c r="UPO23" s="11"/>
      <c r="UPP23" s="11"/>
      <c r="UPQ23" s="11"/>
      <c r="UPR23" s="11"/>
      <c r="UPS23" s="11"/>
      <c r="UPT23" s="11"/>
      <c r="UPU23" s="11"/>
      <c r="UPV23" s="11"/>
      <c r="UPW23" s="11"/>
      <c r="UPX23" s="11"/>
      <c r="UPY23" s="11"/>
      <c r="UPZ23" s="11"/>
      <c r="UQA23" s="11"/>
      <c r="UQB23" s="11"/>
      <c r="UQC23" s="11"/>
      <c r="UQD23" s="11"/>
      <c r="UQE23" s="11"/>
      <c r="UQF23" s="11"/>
      <c r="UQG23" s="11"/>
      <c r="UQH23" s="11"/>
      <c r="UQI23" s="11"/>
      <c r="UQJ23" s="11"/>
      <c r="UQK23" s="11"/>
      <c r="UQL23" s="11"/>
      <c r="UQM23" s="11"/>
      <c r="UQN23" s="11"/>
      <c r="UQO23" s="11"/>
      <c r="UQP23" s="11"/>
      <c r="UQQ23" s="11"/>
      <c r="UQR23" s="11"/>
      <c r="UQS23" s="11"/>
      <c r="UQT23" s="11"/>
      <c r="UQU23" s="11"/>
      <c r="UQV23" s="11"/>
      <c r="UQW23" s="11"/>
      <c r="UQX23" s="11"/>
      <c r="UQY23" s="11"/>
      <c r="UQZ23" s="11"/>
      <c r="URA23" s="11"/>
      <c r="URB23" s="11"/>
      <c r="URC23" s="11"/>
      <c r="URD23" s="11"/>
      <c r="URE23" s="11"/>
      <c r="URF23" s="11"/>
      <c r="URG23" s="11"/>
      <c r="URH23" s="11"/>
      <c r="URI23" s="11"/>
      <c r="URJ23" s="11"/>
      <c r="URK23" s="11"/>
      <c r="URL23" s="11"/>
      <c r="URM23" s="11"/>
      <c r="URN23" s="11"/>
      <c r="URO23" s="11"/>
      <c r="URP23" s="11"/>
      <c r="URQ23" s="11"/>
      <c r="URR23" s="11"/>
      <c r="URS23" s="11"/>
      <c r="URT23" s="11"/>
      <c r="URU23" s="11"/>
      <c r="URV23" s="11"/>
      <c r="URW23" s="11"/>
      <c r="URX23" s="11"/>
      <c r="URY23" s="11"/>
      <c r="URZ23" s="11"/>
      <c r="USA23" s="11"/>
      <c r="USB23" s="11"/>
      <c r="USC23" s="11"/>
      <c r="USD23" s="11"/>
      <c r="USE23" s="11"/>
      <c r="USF23" s="11"/>
      <c r="USG23" s="11"/>
      <c r="USH23" s="11"/>
      <c r="USI23" s="11"/>
      <c r="USJ23" s="11"/>
      <c r="USK23" s="11"/>
      <c r="USL23" s="11"/>
      <c r="USM23" s="11"/>
      <c r="USN23" s="11"/>
      <c r="USO23" s="11"/>
      <c r="USP23" s="11"/>
      <c r="USQ23" s="11"/>
      <c r="USR23" s="11"/>
      <c r="USS23" s="11"/>
      <c r="UST23" s="11"/>
      <c r="USU23" s="11"/>
      <c r="USV23" s="11"/>
      <c r="USW23" s="11"/>
      <c r="USX23" s="11"/>
      <c r="USY23" s="11"/>
      <c r="USZ23" s="11"/>
      <c r="UTA23" s="11"/>
      <c r="UTB23" s="11"/>
      <c r="UTC23" s="11"/>
      <c r="UTD23" s="11"/>
      <c r="UTE23" s="11"/>
      <c r="UTF23" s="11"/>
      <c r="UTG23" s="11"/>
      <c r="UTH23" s="11"/>
      <c r="UTI23" s="11"/>
      <c r="UTJ23" s="11"/>
      <c r="UTK23" s="11"/>
      <c r="UTL23" s="11"/>
      <c r="UTM23" s="11"/>
      <c r="UTN23" s="11"/>
      <c r="UTO23" s="11"/>
      <c r="UTP23" s="11"/>
      <c r="UTQ23" s="11"/>
      <c r="UTR23" s="11"/>
      <c r="UTS23" s="11"/>
      <c r="UTT23" s="11"/>
      <c r="UTU23" s="11"/>
      <c r="UTV23" s="11"/>
      <c r="UTW23" s="11"/>
      <c r="UTX23" s="11"/>
      <c r="UTY23" s="11"/>
      <c r="UTZ23" s="11"/>
      <c r="UUA23" s="11"/>
      <c r="UUB23" s="11"/>
      <c r="UUC23" s="11"/>
      <c r="UUD23" s="11"/>
      <c r="UUE23" s="11"/>
      <c r="UUF23" s="11"/>
      <c r="UUG23" s="11"/>
      <c r="UUH23" s="11"/>
      <c r="UUI23" s="11"/>
      <c r="UUJ23" s="11"/>
      <c r="UUK23" s="11"/>
      <c r="UUL23" s="11"/>
      <c r="UUM23" s="11"/>
      <c r="UUN23" s="11"/>
      <c r="UUO23" s="11"/>
      <c r="UUP23" s="11"/>
      <c r="UUQ23" s="11"/>
      <c r="UUR23" s="11"/>
      <c r="UUS23" s="11"/>
      <c r="UUT23" s="11"/>
      <c r="UUU23" s="11"/>
      <c r="UUV23" s="11"/>
      <c r="UUW23" s="11"/>
      <c r="UUX23" s="11"/>
      <c r="UUY23" s="11"/>
      <c r="UUZ23" s="11"/>
      <c r="UVA23" s="11"/>
      <c r="UVB23" s="11"/>
      <c r="UVC23" s="11"/>
      <c r="UVD23" s="11"/>
      <c r="UVE23" s="11"/>
      <c r="UVF23" s="11"/>
      <c r="UVG23" s="11"/>
      <c r="UVH23" s="11"/>
      <c r="UVI23" s="11"/>
      <c r="UVJ23" s="11"/>
      <c r="UVK23" s="11"/>
      <c r="UVL23" s="11"/>
      <c r="UVM23" s="11"/>
      <c r="UVN23" s="11"/>
      <c r="UVO23" s="11"/>
      <c r="UVP23" s="11"/>
      <c r="UVQ23" s="11"/>
      <c r="UVR23" s="11"/>
      <c r="UVS23" s="11"/>
      <c r="UVT23" s="11"/>
      <c r="UVU23" s="11"/>
      <c r="UVV23" s="11"/>
      <c r="UVW23" s="11"/>
      <c r="UVX23" s="11"/>
      <c r="UVY23" s="11"/>
      <c r="UVZ23" s="11"/>
      <c r="UWA23" s="11"/>
      <c r="UWB23" s="11"/>
      <c r="UWC23" s="11"/>
      <c r="UWD23" s="11"/>
      <c r="UWE23" s="11"/>
      <c r="UWF23" s="11"/>
      <c r="UWG23" s="11"/>
      <c r="UWH23" s="11"/>
      <c r="UWI23" s="11"/>
      <c r="UWJ23" s="11"/>
      <c r="UWK23" s="11"/>
      <c r="UWL23" s="11"/>
      <c r="UWM23" s="11"/>
      <c r="UWN23" s="11"/>
      <c r="UWO23" s="11"/>
      <c r="UWP23" s="11"/>
      <c r="UWQ23" s="11"/>
      <c r="UWR23" s="11"/>
      <c r="UWS23" s="11"/>
      <c r="UWT23" s="11"/>
      <c r="UWU23" s="11"/>
      <c r="UWV23" s="11"/>
      <c r="UWW23" s="11"/>
      <c r="UWX23" s="11"/>
      <c r="UWY23" s="11"/>
      <c r="UWZ23" s="11"/>
      <c r="UXA23" s="11"/>
      <c r="UXB23" s="11"/>
      <c r="UXC23" s="11"/>
      <c r="UXD23" s="11"/>
      <c r="UXE23" s="11"/>
      <c r="UXF23" s="11"/>
      <c r="UXG23" s="11"/>
      <c r="UXH23" s="11"/>
      <c r="UXI23" s="11"/>
      <c r="UXJ23" s="11"/>
      <c r="UXK23" s="11"/>
      <c r="UXL23" s="11"/>
      <c r="UXM23" s="11"/>
      <c r="UXN23" s="11"/>
      <c r="UXO23" s="11"/>
      <c r="UXP23" s="11"/>
      <c r="UXQ23" s="11"/>
      <c r="UXR23" s="11"/>
      <c r="UXS23" s="11"/>
      <c r="UXT23" s="11"/>
      <c r="UXU23" s="11"/>
      <c r="UXV23" s="11"/>
      <c r="UXW23" s="11"/>
      <c r="UXX23" s="11"/>
      <c r="UXY23" s="11"/>
      <c r="UXZ23" s="11"/>
      <c r="UYA23" s="11"/>
      <c r="UYB23" s="11"/>
      <c r="UYC23" s="11"/>
      <c r="UYD23" s="11"/>
      <c r="UYE23" s="11"/>
      <c r="UYF23" s="11"/>
      <c r="UYG23" s="11"/>
      <c r="UYH23" s="11"/>
      <c r="UYI23" s="11"/>
      <c r="UYJ23" s="11"/>
      <c r="UYK23" s="11"/>
      <c r="UYL23" s="11"/>
      <c r="UYM23" s="11"/>
      <c r="UYN23" s="11"/>
      <c r="UYO23" s="11"/>
      <c r="UYP23" s="11"/>
      <c r="UYQ23" s="11"/>
      <c r="UYR23" s="11"/>
      <c r="UYS23" s="11"/>
      <c r="UYT23" s="11"/>
      <c r="UYU23" s="11"/>
      <c r="UYV23" s="11"/>
      <c r="UYW23" s="11"/>
      <c r="UYX23" s="11"/>
      <c r="UYY23" s="11"/>
      <c r="UYZ23" s="11"/>
      <c r="UZA23" s="11"/>
      <c r="UZB23" s="11"/>
      <c r="UZC23" s="11"/>
      <c r="UZD23" s="11"/>
      <c r="UZE23" s="11"/>
      <c r="UZF23" s="11"/>
      <c r="UZG23" s="11"/>
      <c r="UZH23" s="11"/>
      <c r="UZI23" s="11"/>
      <c r="UZJ23" s="11"/>
      <c r="UZK23" s="11"/>
      <c r="UZL23" s="11"/>
      <c r="UZM23" s="11"/>
      <c r="UZN23" s="11"/>
      <c r="UZO23" s="11"/>
      <c r="UZP23" s="11"/>
      <c r="UZQ23" s="11"/>
      <c r="UZR23" s="11"/>
      <c r="UZS23" s="11"/>
      <c r="UZT23" s="11"/>
      <c r="UZU23" s="11"/>
      <c r="UZV23" s="11"/>
      <c r="UZW23" s="11"/>
      <c r="UZX23" s="11"/>
      <c r="UZY23" s="11"/>
      <c r="UZZ23" s="11"/>
      <c r="VAA23" s="11"/>
      <c r="VAB23" s="11"/>
      <c r="VAC23" s="11"/>
      <c r="VAD23" s="11"/>
      <c r="VAE23" s="11"/>
      <c r="VAF23" s="11"/>
      <c r="VAG23" s="11"/>
      <c r="VAH23" s="11"/>
      <c r="VAI23" s="11"/>
      <c r="VAJ23" s="11"/>
      <c r="VAK23" s="11"/>
      <c r="VAL23" s="11"/>
      <c r="VAM23" s="11"/>
      <c r="VAN23" s="11"/>
      <c r="VAO23" s="11"/>
      <c r="VAP23" s="11"/>
      <c r="VAQ23" s="11"/>
      <c r="VAR23" s="11"/>
      <c r="VAS23" s="11"/>
      <c r="VAT23" s="11"/>
      <c r="VAU23" s="11"/>
      <c r="VAV23" s="11"/>
      <c r="VAW23" s="11"/>
      <c r="VAX23" s="11"/>
      <c r="VAY23" s="11"/>
      <c r="VAZ23" s="11"/>
      <c r="VBA23" s="11"/>
      <c r="VBB23" s="11"/>
      <c r="VBC23" s="11"/>
      <c r="VBD23" s="11"/>
      <c r="VBE23" s="11"/>
      <c r="VBF23" s="11"/>
      <c r="VBG23" s="11"/>
      <c r="VBH23" s="11"/>
      <c r="VBI23" s="11"/>
      <c r="VBJ23" s="11"/>
      <c r="VBK23" s="11"/>
      <c r="VBL23" s="11"/>
      <c r="VBM23" s="11"/>
      <c r="VBN23" s="11"/>
      <c r="VBO23" s="11"/>
      <c r="VBP23" s="11"/>
      <c r="VBQ23" s="11"/>
      <c r="VBR23" s="11"/>
      <c r="VBS23" s="11"/>
      <c r="VBT23" s="11"/>
      <c r="VBU23" s="11"/>
      <c r="VBV23" s="11"/>
      <c r="VBW23" s="11"/>
      <c r="VBX23" s="11"/>
      <c r="VBY23" s="11"/>
      <c r="VBZ23" s="11"/>
      <c r="VCA23" s="11"/>
      <c r="VCB23" s="11"/>
      <c r="VCC23" s="11"/>
      <c r="VCD23" s="11"/>
      <c r="VCE23" s="11"/>
      <c r="VCF23" s="11"/>
      <c r="VCG23" s="11"/>
      <c r="VCH23" s="11"/>
      <c r="VCI23" s="11"/>
      <c r="VCJ23" s="11"/>
      <c r="VCK23" s="11"/>
      <c r="VCL23" s="11"/>
      <c r="VCM23" s="11"/>
      <c r="VCN23" s="11"/>
      <c r="VCO23" s="11"/>
      <c r="VCP23" s="11"/>
      <c r="VCQ23" s="11"/>
      <c r="VCR23" s="11"/>
      <c r="VCS23" s="11"/>
      <c r="VCT23" s="11"/>
      <c r="VCU23" s="11"/>
      <c r="VCV23" s="11"/>
      <c r="VCW23" s="11"/>
      <c r="VCX23" s="11"/>
      <c r="VCY23" s="11"/>
      <c r="VCZ23" s="11"/>
      <c r="VDA23" s="11"/>
      <c r="VDB23" s="11"/>
      <c r="VDC23" s="11"/>
      <c r="VDD23" s="11"/>
      <c r="VDE23" s="11"/>
      <c r="VDF23" s="11"/>
      <c r="VDG23" s="11"/>
      <c r="VDH23" s="11"/>
      <c r="VDI23" s="11"/>
      <c r="VDJ23" s="11"/>
      <c r="VDK23" s="11"/>
      <c r="VDL23" s="11"/>
      <c r="VDM23" s="11"/>
      <c r="VDN23" s="11"/>
      <c r="VDO23" s="11"/>
      <c r="VDP23" s="11"/>
      <c r="VDQ23" s="11"/>
      <c r="VDR23" s="11"/>
      <c r="VDS23" s="11"/>
      <c r="VDT23" s="11"/>
      <c r="VDU23" s="11"/>
      <c r="VDV23" s="11"/>
      <c r="VDW23" s="11"/>
      <c r="VDX23" s="11"/>
      <c r="VDY23" s="11"/>
      <c r="VDZ23" s="11"/>
      <c r="VEA23" s="11"/>
      <c r="VEB23" s="11"/>
      <c r="VEC23" s="11"/>
      <c r="VED23" s="11"/>
      <c r="VEE23" s="11"/>
      <c r="VEF23" s="11"/>
      <c r="VEG23" s="11"/>
      <c r="VEH23" s="11"/>
      <c r="VEI23" s="11"/>
      <c r="VEJ23" s="11"/>
      <c r="VEK23" s="11"/>
      <c r="VEL23" s="11"/>
      <c r="VEM23" s="11"/>
      <c r="VEN23" s="11"/>
      <c r="VEO23" s="11"/>
      <c r="VEP23" s="11"/>
      <c r="VEQ23" s="11"/>
      <c r="VER23" s="11"/>
      <c r="VES23" s="11"/>
      <c r="VET23" s="11"/>
      <c r="VEU23" s="11"/>
      <c r="VEV23" s="11"/>
      <c r="VEW23" s="11"/>
      <c r="VEX23" s="11"/>
      <c r="VEY23" s="11"/>
      <c r="VEZ23" s="11"/>
      <c r="VFA23" s="11"/>
      <c r="VFB23" s="11"/>
      <c r="VFC23" s="11"/>
      <c r="VFD23" s="11"/>
      <c r="VFE23" s="11"/>
      <c r="VFF23" s="11"/>
      <c r="VFG23" s="11"/>
      <c r="VFH23" s="11"/>
      <c r="VFI23" s="11"/>
      <c r="VFJ23" s="11"/>
      <c r="VFK23" s="11"/>
      <c r="VFL23" s="11"/>
      <c r="VFM23" s="11"/>
      <c r="VFN23" s="11"/>
      <c r="VFO23" s="11"/>
      <c r="VFP23" s="11"/>
      <c r="VFQ23" s="11"/>
      <c r="VFR23" s="11"/>
      <c r="VFS23" s="11"/>
      <c r="VFT23" s="11"/>
      <c r="VFU23" s="11"/>
      <c r="VFV23" s="11"/>
      <c r="VFW23" s="11"/>
      <c r="VFX23" s="11"/>
      <c r="VFY23" s="11"/>
      <c r="VFZ23" s="11"/>
      <c r="VGA23" s="11"/>
      <c r="VGB23" s="11"/>
      <c r="VGC23" s="11"/>
      <c r="VGD23" s="11"/>
      <c r="VGE23" s="11"/>
      <c r="VGF23" s="11"/>
      <c r="VGG23" s="11"/>
      <c r="VGH23" s="11"/>
      <c r="VGI23" s="11"/>
      <c r="VGJ23" s="11"/>
      <c r="VGK23" s="11"/>
      <c r="VGL23" s="11"/>
      <c r="VGM23" s="11"/>
      <c r="VGN23" s="11"/>
      <c r="VGO23" s="11"/>
      <c r="VGP23" s="11"/>
      <c r="VGQ23" s="11"/>
      <c r="VGR23" s="11"/>
      <c r="VGS23" s="11"/>
      <c r="VGT23" s="11"/>
      <c r="VGU23" s="11"/>
      <c r="VGV23" s="11"/>
      <c r="VGW23" s="11"/>
      <c r="VGX23" s="11"/>
      <c r="VGY23" s="11"/>
      <c r="VGZ23" s="11"/>
      <c r="VHA23" s="11"/>
      <c r="VHB23" s="11"/>
      <c r="VHC23" s="11"/>
      <c r="VHD23" s="11"/>
      <c r="VHE23" s="11"/>
      <c r="VHF23" s="11"/>
      <c r="VHG23" s="11"/>
      <c r="VHH23" s="11"/>
      <c r="VHI23" s="11"/>
      <c r="VHJ23" s="11"/>
      <c r="VHK23" s="11"/>
      <c r="VHL23" s="11"/>
      <c r="VHM23" s="11"/>
      <c r="VHN23" s="11"/>
      <c r="VHO23" s="11"/>
      <c r="VHP23" s="11"/>
      <c r="VHQ23" s="11"/>
      <c r="VHR23" s="11"/>
      <c r="VHS23" s="11"/>
      <c r="VHT23" s="11"/>
      <c r="VHU23" s="11"/>
      <c r="VHV23" s="11"/>
      <c r="VHW23" s="11"/>
      <c r="VHX23" s="11"/>
      <c r="VHY23" s="11"/>
      <c r="VHZ23" s="11"/>
      <c r="VIA23" s="11"/>
      <c r="VIB23" s="11"/>
      <c r="VIC23" s="11"/>
      <c r="VID23" s="11"/>
      <c r="VIE23" s="11"/>
      <c r="VIF23" s="11"/>
      <c r="VIG23" s="11"/>
      <c r="VIH23" s="11"/>
      <c r="VII23" s="11"/>
      <c r="VIJ23" s="11"/>
      <c r="VIK23" s="11"/>
      <c r="VIL23" s="11"/>
      <c r="VIM23" s="11"/>
      <c r="VIN23" s="11"/>
      <c r="VIO23" s="11"/>
      <c r="VIP23" s="11"/>
      <c r="VIQ23" s="11"/>
      <c r="VIR23" s="11"/>
      <c r="VIS23" s="11"/>
      <c r="VIT23" s="11"/>
      <c r="VIU23" s="11"/>
      <c r="VIV23" s="11"/>
      <c r="VIW23" s="11"/>
      <c r="VIX23" s="11"/>
      <c r="VIY23" s="11"/>
      <c r="VIZ23" s="11"/>
      <c r="VJA23" s="11"/>
      <c r="VJB23" s="11"/>
      <c r="VJC23" s="11"/>
      <c r="VJD23" s="11"/>
      <c r="VJE23" s="11"/>
      <c r="VJF23" s="11"/>
      <c r="VJG23" s="11"/>
      <c r="VJH23" s="11"/>
      <c r="VJI23" s="11"/>
      <c r="VJJ23" s="11"/>
      <c r="VJK23" s="11"/>
      <c r="VJL23" s="11"/>
      <c r="VJM23" s="11"/>
      <c r="VJN23" s="11"/>
      <c r="VJO23" s="11"/>
      <c r="VJP23" s="11"/>
      <c r="VJQ23" s="11"/>
      <c r="VJR23" s="11"/>
      <c r="VJS23" s="11"/>
      <c r="VJT23" s="11"/>
      <c r="VJU23" s="11"/>
      <c r="VJV23" s="11"/>
      <c r="VJW23" s="11"/>
      <c r="VJX23" s="11"/>
      <c r="VJY23" s="11"/>
      <c r="VJZ23" s="11"/>
      <c r="VKA23" s="11"/>
      <c r="VKB23" s="11"/>
      <c r="VKC23" s="11"/>
      <c r="VKD23" s="11"/>
      <c r="VKE23" s="11"/>
      <c r="VKF23" s="11"/>
      <c r="VKG23" s="11"/>
      <c r="VKH23" s="11"/>
      <c r="VKI23" s="11"/>
      <c r="VKJ23" s="11"/>
      <c r="VKK23" s="11"/>
      <c r="VKL23" s="11"/>
      <c r="VKM23" s="11"/>
      <c r="VKN23" s="11"/>
      <c r="VKO23" s="11"/>
      <c r="VKP23" s="11"/>
      <c r="VKQ23" s="11"/>
      <c r="VKR23" s="11"/>
      <c r="VKS23" s="11"/>
      <c r="VKT23" s="11"/>
      <c r="VKU23" s="11"/>
      <c r="VKV23" s="11"/>
      <c r="VKW23" s="11"/>
      <c r="VKX23" s="11"/>
      <c r="VKY23" s="11"/>
      <c r="VKZ23" s="11"/>
      <c r="VLA23" s="11"/>
      <c r="VLB23" s="11"/>
      <c r="VLC23" s="11"/>
      <c r="VLD23" s="11"/>
      <c r="VLE23" s="11"/>
      <c r="VLF23" s="11"/>
      <c r="VLG23" s="11"/>
      <c r="VLH23" s="11"/>
      <c r="VLI23" s="11"/>
      <c r="VLJ23" s="11"/>
      <c r="VLK23" s="11"/>
      <c r="VLL23" s="11"/>
      <c r="VLM23" s="11"/>
      <c r="VLN23" s="11"/>
      <c r="VLO23" s="11"/>
      <c r="VLP23" s="11"/>
      <c r="VLQ23" s="11"/>
      <c r="VLR23" s="11"/>
      <c r="VLS23" s="11"/>
      <c r="VLT23" s="11"/>
      <c r="VLU23" s="11"/>
      <c r="VLV23" s="11"/>
      <c r="VLW23" s="11"/>
      <c r="VLX23" s="11"/>
      <c r="VLY23" s="11"/>
      <c r="VLZ23" s="11"/>
      <c r="VMA23" s="11"/>
      <c r="VMB23" s="11"/>
      <c r="VMC23" s="11"/>
      <c r="VMD23" s="11"/>
      <c r="VME23" s="11"/>
      <c r="VMF23" s="11"/>
      <c r="VMG23" s="11"/>
      <c r="VMH23" s="11"/>
      <c r="VMI23" s="11"/>
      <c r="VMJ23" s="11"/>
      <c r="VMK23" s="11"/>
      <c r="VML23" s="11"/>
      <c r="VMM23" s="11"/>
      <c r="VMN23" s="11"/>
      <c r="VMO23" s="11"/>
      <c r="VMP23" s="11"/>
      <c r="VMQ23" s="11"/>
      <c r="VMR23" s="11"/>
      <c r="VMS23" s="11"/>
      <c r="VMT23" s="11"/>
      <c r="VMU23" s="11"/>
      <c r="VMV23" s="11"/>
      <c r="VMW23" s="11"/>
      <c r="VMX23" s="11"/>
      <c r="VMY23" s="11"/>
      <c r="VMZ23" s="11"/>
      <c r="VNA23" s="11"/>
      <c r="VNB23" s="11"/>
      <c r="VNC23" s="11"/>
      <c r="VND23" s="11"/>
      <c r="VNE23" s="11"/>
      <c r="VNF23" s="11"/>
      <c r="VNG23" s="11"/>
      <c r="VNH23" s="11"/>
      <c r="VNI23" s="11"/>
      <c r="VNJ23" s="11"/>
      <c r="VNK23" s="11"/>
      <c r="VNL23" s="11"/>
      <c r="VNM23" s="11"/>
      <c r="VNN23" s="11"/>
      <c r="VNO23" s="11"/>
      <c r="VNP23" s="11"/>
      <c r="VNQ23" s="11"/>
      <c r="VNR23" s="11"/>
      <c r="VNS23" s="11"/>
      <c r="VNT23" s="11"/>
      <c r="VNU23" s="11"/>
      <c r="VNV23" s="11"/>
      <c r="VNW23" s="11"/>
      <c r="VNX23" s="11"/>
      <c r="VNY23" s="11"/>
      <c r="VNZ23" s="11"/>
      <c r="VOA23" s="11"/>
      <c r="VOB23" s="11"/>
      <c r="VOC23" s="11"/>
      <c r="VOD23" s="11"/>
      <c r="VOE23" s="11"/>
      <c r="VOF23" s="11"/>
      <c r="VOG23" s="11"/>
      <c r="VOH23" s="11"/>
      <c r="VOI23" s="11"/>
      <c r="VOJ23" s="11"/>
      <c r="VOK23" s="11"/>
      <c r="VOL23" s="11"/>
      <c r="VOM23" s="11"/>
      <c r="VON23" s="11"/>
      <c r="VOO23" s="11"/>
      <c r="VOP23" s="11"/>
      <c r="VOQ23" s="11"/>
      <c r="VOR23" s="11"/>
      <c r="VOS23" s="11"/>
      <c r="VOT23" s="11"/>
      <c r="VOU23" s="11"/>
      <c r="VOV23" s="11"/>
      <c r="VOW23" s="11"/>
      <c r="VOX23" s="11"/>
      <c r="VOY23" s="11"/>
      <c r="VOZ23" s="11"/>
      <c r="VPA23" s="11"/>
      <c r="VPB23" s="11"/>
      <c r="VPC23" s="11"/>
      <c r="VPD23" s="11"/>
      <c r="VPE23" s="11"/>
      <c r="VPF23" s="11"/>
      <c r="VPG23" s="11"/>
      <c r="VPH23" s="11"/>
      <c r="VPI23" s="11"/>
      <c r="VPJ23" s="11"/>
      <c r="VPK23" s="11"/>
      <c r="VPL23" s="11"/>
      <c r="VPM23" s="11"/>
      <c r="VPN23" s="11"/>
      <c r="VPO23" s="11"/>
      <c r="VPP23" s="11"/>
      <c r="VPQ23" s="11"/>
      <c r="VPR23" s="11"/>
      <c r="VPS23" s="11"/>
      <c r="VPT23" s="11"/>
      <c r="VPU23" s="11"/>
      <c r="VPV23" s="11"/>
      <c r="VPW23" s="11"/>
      <c r="VPX23" s="11"/>
      <c r="VPY23" s="11"/>
      <c r="VPZ23" s="11"/>
      <c r="VQA23" s="11"/>
      <c r="VQB23" s="11"/>
      <c r="VQC23" s="11"/>
      <c r="VQD23" s="11"/>
      <c r="VQE23" s="11"/>
      <c r="VQF23" s="11"/>
      <c r="VQG23" s="11"/>
      <c r="VQH23" s="11"/>
      <c r="VQI23" s="11"/>
      <c r="VQJ23" s="11"/>
      <c r="VQK23" s="11"/>
      <c r="VQL23" s="11"/>
      <c r="VQM23" s="11"/>
      <c r="VQN23" s="11"/>
      <c r="VQO23" s="11"/>
      <c r="VQP23" s="11"/>
      <c r="VQQ23" s="11"/>
      <c r="VQR23" s="11"/>
      <c r="VQS23" s="11"/>
      <c r="VQT23" s="11"/>
      <c r="VQU23" s="11"/>
      <c r="VQV23" s="11"/>
      <c r="VQW23" s="11"/>
      <c r="VQX23" s="11"/>
      <c r="VQY23" s="11"/>
      <c r="VQZ23" s="11"/>
      <c r="VRA23" s="11"/>
      <c r="VRB23" s="11"/>
      <c r="VRC23" s="11"/>
      <c r="VRD23" s="11"/>
      <c r="VRE23" s="11"/>
      <c r="VRF23" s="11"/>
      <c r="VRG23" s="11"/>
      <c r="VRH23" s="11"/>
      <c r="VRI23" s="11"/>
      <c r="VRJ23" s="11"/>
      <c r="VRK23" s="11"/>
      <c r="VRL23" s="11"/>
      <c r="VRM23" s="11"/>
      <c r="VRN23" s="11"/>
      <c r="VRO23" s="11"/>
      <c r="VRP23" s="11"/>
      <c r="VRQ23" s="11"/>
      <c r="VRR23" s="11"/>
      <c r="VRS23" s="11"/>
      <c r="VRT23" s="11"/>
      <c r="VRU23" s="11"/>
      <c r="VRV23" s="11"/>
      <c r="VRW23" s="11"/>
      <c r="VRX23" s="11"/>
      <c r="VRY23" s="11"/>
      <c r="VRZ23" s="11"/>
      <c r="VSA23" s="11"/>
      <c r="VSB23" s="11"/>
      <c r="VSC23" s="11"/>
      <c r="VSD23" s="11"/>
      <c r="VSE23" s="11"/>
      <c r="VSF23" s="11"/>
      <c r="VSG23" s="11"/>
      <c r="VSH23" s="11"/>
      <c r="VSI23" s="11"/>
      <c r="VSJ23" s="11"/>
      <c r="VSK23" s="11"/>
      <c r="VSL23" s="11"/>
      <c r="VSM23" s="11"/>
      <c r="VSN23" s="11"/>
      <c r="VSO23" s="11"/>
      <c r="VSP23" s="11"/>
      <c r="VSQ23" s="11"/>
      <c r="VSR23" s="11"/>
      <c r="VSS23" s="11"/>
      <c r="VST23" s="11"/>
      <c r="VSU23" s="11"/>
      <c r="VSV23" s="11"/>
      <c r="VSW23" s="11"/>
      <c r="VSX23" s="11"/>
      <c r="VSY23" s="11"/>
      <c r="VSZ23" s="11"/>
      <c r="VTA23" s="11"/>
      <c r="VTB23" s="11"/>
      <c r="VTC23" s="11"/>
      <c r="VTD23" s="11"/>
      <c r="VTE23" s="11"/>
      <c r="VTF23" s="11"/>
      <c r="VTG23" s="11"/>
      <c r="VTH23" s="11"/>
      <c r="VTI23" s="11"/>
      <c r="VTJ23" s="11"/>
      <c r="VTK23" s="11"/>
      <c r="VTL23" s="11"/>
      <c r="VTM23" s="11"/>
      <c r="VTN23" s="11"/>
      <c r="VTO23" s="11"/>
      <c r="VTP23" s="11"/>
      <c r="VTQ23" s="11"/>
      <c r="VTR23" s="11"/>
      <c r="VTS23" s="11"/>
      <c r="VTT23" s="11"/>
      <c r="VTU23" s="11"/>
      <c r="VTV23" s="11"/>
      <c r="VTW23" s="11"/>
      <c r="VTX23" s="11"/>
      <c r="VTY23" s="11"/>
      <c r="VTZ23" s="11"/>
      <c r="VUA23" s="11"/>
      <c r="VUB23" s="11"/>
      <c r="VUC23" s="11"/>
      <c r="VUD23" s="11"/>
      <c r="VUE23" s="11"/>
      <c r="VUF23" s="11"/>
      <c r="VUG23" s="11"/>
      <c r="VUH23" s="11"/>
      <c r="VUI23" s="11"/>
      <c r="VUJ23" s="11"/>
      <c r="VUK23" s="11"/>
      <c r="VUL23" s="11"/>
      <c r="VUM23" s="11"/>
      <c r="VUN23" s="11"/>
      <c r="VUO23" s="11"/>
      <c r="VUP23" s="11"/>
      <c r="VUQ23" s="11"/>
      <c r="VUR23" s="11"/>
      <c r="VUS23" s="11"/>
      <c r="VUT23" s="11"/>
      <c r="VUU23" s="11"/>
      <c r="VUV23" s="11"/>
      <c r="VUW23" s="11"/>
      <c r="VUX23" s="11"/>
      <c r="VUY23" s="11"/>
      <c r="VUZ23" s="11"/>
      <c r="VVA23" s="11"/>
      <c r="VVB23" s="11"/>
      <c r="VVC23" s="11"/>
      <c r="VVD23" s="11"/>
      <c r="VVE23" s="11"/>
      <c r="VVF23" s="11"/>
      <c r="VVG23" s="11"/>
      <c r="VVH23" s="11"/>
      <c r="VVI23" s="11"/>
      <c r="VVJ23" s="11"/>
      <c r="VVK23" s="11"/>
      <c r="VVL23" s="11"/>
      <c r="VVM23" s="11"/>
      <c r="VVN23" s="11"/>
      <c r="VVO23" s="11"/>
      <c r="VVP23" s="11"/>
      <c r="VVQ23" s="11"/>
      <c r="VVR23" s="11"/>
      <c r="VVS23" s="11"/>
      <c r="VVT23" s="11"/>
      <c r="VVU23" s="11"/>
      <c r="VVV23" s="11"/>
      <c r="VVW23" s="11"/>
      <c r="VVX23" s="11"/>
      <c r="VVY23" s="11"/>
      <c r="VVZ23" s="11"/>
      <c r="VWA23" s="11"/>
      <c r="VWB23" s="11"/>
      <c r="VWC23" s="11"/>
      <c r="VWD23" s="11"/>
      <c r="VWE23" s="11"/>
      <c r="VWF23" s="11"/>
      <c r="VWG23" s="11"/>
      <c r="VWH23" s="11"/>
      <c r="VWI23" s="11"/>
      <c r="VWJ23" s="11"/>
      <c r="VWK23" s="11"/>
      <c r="VWL23" s="11"/>
      <c r="VWM23" s="11"/>
      <c r="VWN23" s="11"/>
      <c r="VWO23" s="11"/>
      <c r="VWP23" s="11"/>
      <c r="VWQ23" s="11"/>
      <c r="VWR23" s="11"/>
      <c r="VWS23" s="11"/>
      <c r="VWT23" s="11"/>
      <c r="VWU23" s="11"/>
      <c r="VWV23" s="11"/>
      <c r="VWW23" s="11"/>
      <c r="VWX23" s="11"/>
      <c r="VWY23" s="11"/>
      <c r="VWZ23" s="11"/>
      <c r="VXA23" s="11"/>
      <c r="VXB23" s="11"/>
      <c r="VXC23" s="11"/>
      <c r="VXD23" s="11"/>
      <c r="VXE23" s="11"/>
      <c r="VXF23" s="11"/>
      <c r="VXG23" s="11"/>
      <c r="VXH23" s="11"/>
      <c r="VXI23" s="11"/>
      <c r="VXJ23" s="11"/>
      <c r="VXK23" s="11"/>
      <c r="VXL23" s="11"/>
      <c r="VXM23" s="11"/>
      <c r="VXN23" s="11"/>
      <c r="VXO23" s="11"/>
      <c r="VXP23" s="11"/>
      <c r="VXQ23" s="11"/>
      <c r="VXR23" s="11"/>
      <c r="VXS23" s="11"/>
      <c r="VXT23" s="11"/>
      <c r="VXU23" s="11"/>
      <c r="VXV23" s="11"/>
      <c r="VXW23" s="11"/>
      <c r="VXX23" s="11"/>
      <c r="VXY23" s="11"/>
      <c r="VXZ23" s="11"/>
      <c r="VYA23" s="11"/>
      <c r="VYB23" s="11"/>
      <c r="VYC23" s="11"/>
      <c r="VYD23" s="11"/>
      <c r="VYE23" s="11"/>
      <c r="VYF23" s="11"/>
      <c r="VYG23" s="11"/>
      <c r="VYH23" s="11"/>
      <c r="VYI23" s="11"/>
      <c r="VYJ23" s="11"/>
      <c r="VYK23" s="11"/>
      <c r="VYL23" s="11"/>
      <c r="VYM23" s="11"/>
      <c r="VYN23" s="11"/>
      <c r="VYO23" s="11"/>
      <c r="VYP23" s="11"/>
      <c r="VYQ23" s="11"/>
      <c r="VYR23" s="11"/>
      <c r="VYS23" s="11"/>
      <c r="VYT23" s="11"/>
      <c r="VYU23" s="11"/>
      <c r="VYV23" s="11"/>
      <c r="VYW23" s="11"/>
      <c r="VYX23" s="11"/>
      <c r="VYY23" s="11"/>
      <c r="VYZ23" s="11"/>
      <c r="VZA23" s="11"/>
      <c r="VZB23" s="11"/>
      <c r="VZC23" s="11"/>
      <c r="VZD23" s="11"/>
      <c r="VZE23" s="11"/>
      <c r="VZF23" s="11"/>
      <c r="VZG23" s="11"/>
      <c r="VZH23" s="11"/>
      <c r="VZI23" s="11"/>
      <c r="VZJ23" s="11"/>
      <c r="VZK23" s="11"/>
      <c r="VZL23" s="11"/>
      <c r="VZM23" s="11"/>
      <c r="VZN23" s="11"/>
      <c r="VZO23" s="11"/>
      <c r="VZP23" s="11"/>
      <c r="VZQ23" s="11"/>
      <c r="VZR23" s="11"/>
      <c r="VZS23" s="11"/>
      <c r="VZT23" s="11"/>
      <c r="VZU23" s="11"/>
      <c r="VZV23" s="11"/>
      <c r="VZW23" s="11"/>
      <c r="VZX23" s="11"/>
      <c r="VZY23" s="11"/>
      <c r="VZZ23" s="11"/>
      <c r="WAA23" s="11"/>
      <c r="WAB23" s="11"/>
      <c r="WAC23" s="11"/>
      <c r="WAD23" s="11"/>
      <c r="WAE23" s="11"/>
      <c r="WAF23" s="11"/>
      <c r="WAG23" s="11"/>
      <c r="WAH23" s="11"/>
      <c r="WAI23" s="11"/>
      <c r="WAJ23" s="11"/>
      <c r="WAK23" s="11"/>
      <c r="WAL23" s="11"/>
      <c r="WAM23" s="11"/>
      <c r="WAN23" s="11"/>
      <c r="WAO23" s="11"/>
      <c r="WAP23" s="11"/>
      <c r="WAQ23" s="11"/>
      <c r="WAR23" s="11"/>
      <c r="WAS23" s="11"/>
      <c r="WAT23" s="11"/>
      <c r="WAU23" s="11"/>
      <c r="WAV23" s="11"/>
      <c r="WAW23" s="11"/>
      <c r="WAX23" s="11"/>
      <c r="WAY23" s="11"/>
      <c r="WAZ23" s="11"/>
      <c r="WBA23" s="11"/>
      <c r="WBB23" s="11"/>
      <c r="WBC23" s="11"/>
      <c r="WBD23" s="11"/>
      <c r="WBE23" s="11"/>
      <c r="WBF23" s="11"/>
      <c r="WBG23" s="11"/>
      <c r="WBH23" s="11"/>
      <c r="WBI23" s="11"/>
      <c r="WBJ23" s="11"/>
      <c r="WBK23" s="11"/>
      <c r="WBL23" s="11"/>
      <c r="WBM23" s="11"/>
      <c r="WBN23" s="11"/>
      <c r="WBO23" s="11"/>
      <c r="WBP23" s="11"/>
      <c r="WBQ23" s="11"/>
      <c r="WBR23" s="11"/>
      <c r="WBS23" s="11"/>
      <c r="WBT23" s="11"/>
      <c r="WBU23" s="11"/>
      <c r="WBV23" s="11"/>
      <c r="WBW23" s="11"/>
      <c r="WBX23" s="11"/>
      <c r="WBY23" s="11"/>
      <c r="WBZ23" s="11"/>
      <c r="WCA23" s="11"/>
      <c r="WCB23" s="11"/>
      <c r="WCC23" s="11"/>
      <c r="WCD23" s="11"/>
      <c r="WCE23" s="11"/>
      <c r="WCF23" s="11"/>
      <c r="WCG23" s="11"/>
      <c r="WCH23" s="11"/>
      <c r="WCI23" s="11"/>
      <c r="WCJ23" s="11"/>
      <c r="WCK23" s="11"/>
      <c r="WCL23" s="11"/>
      <c r="WCM23" s="11"/>
      <c r="WCN23" s="11"/>
      <c r="WCO23" s="11"/>
      <c r="WCP23" s="11"/>
      <c r="WCQ23" s="11"/>
      <c r="WCR23" s="11"/>
      <c r="WCS23" s="11"/>
      <c r="WCT23" s="11"/>
      <c r="WCU23" s="11"/>
      <c r="WCV23" s="11"/>
      <c r="WCW23" s="11"/>
      <c r="WCX23" s="11"/>
      <c r="WCY23" s="11"/>
      <c r="WCZ23" s="11"/>
      <c r="WDA23" s="11"/>
      <c r="WDB23" s="11"/>
      <c r="WDC23" s="11"/>
      <c r="WDD23" s="11"/>
      <c r="WDE23" s="11"/>
      <c r="WDF23" s="11"/>
      <c r="WDG23" s="11"/>
      <c r="WDH23" s="11"/>
      <c r="WDI23" s="11"/>
      <c r="WDJ23" s="11"/>
      <c r="WDK23" s="11"/>
      <c r="WDL23" s="11"/>
      <c r="WDM23" s="11"/>
      <c r="WDN23" s="11"/>
      <c r="WDO23" s="11"/>
      <c r="WDP23" s="11"/>
      <c r="WDQ23" s="11"/>
      <c r="WDR23" s="11"/>
      <c r="WDS23" s="11"/>
      <c r="WDT23" s="11"/>
      <c r="WDU23" s="11"/>
      <c r="WDV23" s="11"/>
      <c r="WDW23" s="11"/>
      <c r="WDX23" s="11"/>
      <c r="WDY23" s="11"/>
      <c r="WDZ23" s="11"/>
      <c r="WEA23" s="11"/>
      <c r="WEB23" s="11"/>
      <c r="WEC23" s="11"/>
      <c r="WED23" s="11"/>
      <c r="WEE23" s="11"/>
      <c r="WEF23" s="11"/>
      <c r="WEG23" s="11"/>
      <c r="WEH23" s="11"/>
      <c r="WEI23" s="11"/>
      <c r="WEJ23" s="11"/>
      <c r="WEK23" s="11"/>
      <c r="WEL23" s="11"/>
      <c r="WEM23" s="11"/>
      <c r="WEN23" s="11"/>
      <c r="WEO23" s="11"/>
      <c r="WEP23" s="11"/>
      <c r="WEQ23" s="11"/>
      <c r="WER23" s="11"/>
      <c r="WES23" s="11"/>
      <c r="WET23" s="11"/>
      <c r="WEU23" s="11"/>
      <c r="WEV23" s="11"/>
      <c r="WEW23" s="11"/>
      <c r="WEX23" s="11"/>
      <c r="WEY23" s="11"/>
      <c r="WEZ23" s="11"/>
      <c r="WFA23" s="11"/>
      <c r="WFB23" s="11"/>
      <c r="WFC23" s="11"/>
      <c r="WFD23" s="11"/>
      <c r="WFE23" s="11"/>
      <c r="WFF23" s="11"/>
      <c r="WFG23" s="11"/>
      <c r="WFH23" s="11"/>
      <c r="WFI23" s="11"/>
      <c r="WFJ23" s="11"/>
      <c r="WFK23" s="11"/>
      <c r="WFL23" s="11"/>
      <c r="WFM23" s="11"/>
      <c r="WFN23" s="11"/>
      <c r="WFO23" s="11"/>
      <c r="WFP23" s="11"/>
      <c r="WFQ23" s="11"/>
      <c r="WFR23" s="11"/>
      <c r="WFS23" s="11"/>
      <c r="WFT23" s="11"/>
      <c r="WFU23" s="11"/>
      <c r="WFV23" s="11"/>
      <c r="WFW23" s="11"/>
      <c r="WFX23" s="11"/>
      <c r="WFY23" s="11"/>
      <c r="WFZ23" s="11"/>
      <c r="WGA23" s="11"/>
      <c r="WGB23" s="11"/>
      <c r="WGC23" s="11"/>
      <c r="WGD23" s="11"/>
      <c r="WGE23" s="11"/>
      <c r="WGF23" s="11"/>
      <c r="WGG23" s="11"/>
      <c r="WGH23" s="11"/>
      <c r="WGI23" s="11"/>
      <c r="WGJ23" s="11"/>
      <c r="WGK23" s="11"/>
      <c r="WGL23" s="11"/>
      <c r="WGM23" s="11"/>
      <c r="WGN23" s="11"/>
      <c r="WGO23" s="11"/>
      <c r="WGP23" s="11"/>
      <c r="WGQ23" s="11"/>
      <c r="WGR23" s="11"/>
      <c r="WGS23" s="11"/>
      <c r="WGT23" s="11"/>
      <c r="WGU23" s="11"/>
      <c r="WGV23" s="11"/>
      <c r="WGW23" s="11"/>
      <c r="WGX23" s="11"/>
      <c r="WGY23" s="11"/>
      <c r="WGZ23" s="11"/>
      <c r="WHA23" s="11"/>
      <c r="WHB23" s="11"/>
      <c r="WHC23" s="11"/>
      <c r="WHD23" s="11"/>
      <c r="WHE23" s="11"/>
      <c r="WHF23" s="11"/>
      <c r="WHG23" s="11"/>
      <c r="WHH23" s="11"/>
      <c r="WHI23" s="11"/>
      <c r="WHJ23" s="11"/>
      <c r="WHK23" s="11"/>
      <c r="WHL23" s="11"/>
      <c r="WHM23" s="11"/>
      <c r="WHN23" s="11"/>
      <c r="WHO23" s="11"/>
      <c r="WHP23" s="11"/>
      <c r="WHQ23" s="11"/>
      <c r="WHR23" s="11"/>
      <c r="WHS23" s="11"/>
      <c r="WHT23" s="11"/>
      <c r="WHU23" s="11"/>
      <c r="WHV23" s="11"/>
      <c r="WHW23" s="11"/>
      <c r="WHX23" s="11"/>
      <c r="WHY23" s="11"/>
      <c r="WHZ23" s="11"/>
      <c r="WIA23" s="11"/>
      <c r="WIB23" s="11"/>
      <c r="WIC23" s="11"/>
      <c r="WID23" s="11"/>
      <c r="WIE23" s="11"/>
      <c r="WIF23" s="11"/>
      <c r="WIG23" s="11"/>
      <c r="WIH23" s="11"/>
      <c r="WII23" s="11"/>
      <c r="WIJ23" s="11"/>
      <c r="WIK23" s="11"/>
      <c r="WIL23" s="11"/>
      <c r="WIM23" s="11"/>
      <c r="WIN23" s="11"/>
      <c r="WIO23" s="11"/>
      <c r="WIP23" s="11"/>
      <c r="WIQ23" s="11"/>
      <c r="WIR23" s="11"/>
      <c r="WIS23" s="11"/>
      <c r="WIT23" s="11"/>
      <c r="WIU23" s="11"/>
      <c r="WIV23" s="11"/>
      <c r="WIW23" s="11"/>
      <c r="WIX23" s="11"/>
      <c r="WIY23" s="11"/>
      <c r="WIZ23" s="11"/>
      <c r="WJA23" s="11"/>
      <c r="WJB23" s="11"/>
      <c r="WJC23" s="11"/>
      <c r="WJD23" s="11"/>
      <c r="WJE23" s="11"/>
      <c r="WJF23" s="11"/>
      <c r="WJG23" s="11"/>
      <c r="WJH23" s="11"/>
      <c r="WJI23" s="11"/>
      <c r="WJJ23" s="11"/>
      <c r="WJK23" s="11"/>
      <c r="WJL23" s="11"/>
      <c r="WJM23" s="11"/>
      <c r="WJN23" s="11"/>
      <c r="WJO23" s="11"/>
      <c r="WJP23" s="11"/>
      <c r="WJQ23" s="11"/>
      <c r="WJR23" s="11"/>
      <c r="WJS23" s="11"/>
      <c r="WJT23" s="11"/>
      <c r="WJU23" s="11"/>
      <c r="WJV23" s="11"/>
      <c r="WJW23" s="11"/>
      <c r="WJX23" s="11"/>
      <c r="WJY23" s="11"/>
      <c r="WJZ23" s="11"/>
      <c r="WKA23" s="11"/>
      <c r="WKB23" s="11"/>
      <c r="WKC23" s="11"/>
      <c r="WKD23" s="11"/>
      <c r="WKE23" s="11"/>
      <c r="WKF23" s="11"/>
      <c r="WKG23" s="11"/>
      <c r="WKH23" s="11"/>
      <c r="WKI23" s="11"/>
      <c r="WKJ23" s="11"/>
      <c r="WKK23" s="11"/>
      <c r="WKL23" s="11"/>
      <c r="WKM23" s="11"/>
      <c r="WKN23" s="11"/>
      <c r="WKO23" s="11"/>
      <c r="WKP23" s="11"/>
      <c r="WKQ23" s="11"/>
      <c r="WKR23" s="11"/>
      <c r="WKS23" s="11"/>
      <c r="WKT23" s="11"/>
      <c r="WKU23" s="11"/>
      <c r="WKV23" s="11"/>
      <c r="WKW23" s="11"/>
      <c r="WKX23" s="11"/>
      <c r="WKY23" s="11"/>
      <c r="WKZ23" s="11"/>
      <c r="WLA23" s="11"/>
      <c r="WLB23" s="11"/>
      <c r="WLC23" s="11"/>
      <c r="WLD23" s="11"/>
      <c r="WLE23" s="11"/>
      <c r="WLF23" s="11"/>
      <c r="WLG23" s="11"/>
      <c r="WLH23" s="11"/>
      <c r="WLI23" s="11"/>
      <c r="WLJ23" s="11"/>
      <c r="WLK23" s="11"/>
      <c r="WLL23" s="11"/>
      <c r="WLM23" s="11"/>
      <c r="WLN23" s="11"/>
      <c r="WLO23" s="11"/>
      <c r="WLP23" s="11"/>
      <c r="WLQ23" s="11"/>
      <c r="WLR23" s="11"/>
      <c r="WLS23" s="11"/>
      <c r="WLT23" s="11"/>
      <c r="WLU23" s="11"/>
      <c r="WLV23" s="11"/>
      <c r="WLW23" s="11"/>
      <c r="WLX23" s="11"/>
      <c r="WLY23" s="11"/>
      <c r="WLZ23" s="11"/>
      <c r="WMA23" s="11"/>
      <c r="WMB23" s="11"/>
      <c r="WMC23" s="11"/>
      <c r="WMD23" s="11"/>
      <c r="WME23" s="11"/>
      <c r="WMF23" s="11"/>
      <c r="WMG23" s="11"/>
      <c r="WMH23" s="11"/>
      <c r="WMI23" s="11"/>
      <c r="WMJ23" s="11"/>
      <c r="WMK23" s="11"/>
      <c r="WML23" s="11"/>
      <c r="WMM23" s="11"/>
      <c r="WMN23" s="11"/>
      <c r="WMO23" s="11"/>
      <c r="WMP23" s="11"/>
      <c r="WMQ23" s="11"/>
      <c r="WMR23" s="11"/>
      <c r="WMS23" s="11"/>
      <c r="WMT23" s="11"/>
      <c r="WMU23" s="11"/>
      <c r="WMV23" s="11"/>
      <c r="WMW23" s="11"/>
      <c r="WMX23" s="11"/>
      <c r="WMY23" s="11"/>
      <c r="WMZ23" s="11"/>
      <c r="WNA23" s="11"/>
      <c r="WNB23" s="11"/>
      <c r="WNC23" s="11"/>
      <c r="WND23" s="11"/>
      <c r="WNE23" s="11"/>
      <c r="WNF23" s="11"/>
      <c r="WNG23" s="11"/>
      <c r="WNH23" s="11"/>
      <c r="WNI23" s="11"/>
      <c r="WNJ23" s="11"/>
      <c r="WNK23" s="11"/>
      <c r="WNL23" s="11"/>
      <c r="WNM23" s="11"/>
      <c r="WNN23" s="11"/>
      <c r="WNO23" s="11"/>
      <c r="WNP23" s="11"/>
      <c r="WNQ23" s="11"/>
      <c r="WNR23" s="11"/>
      <c r="WNS23" s="11"/>
      <c r="WNT23" s="11"/>
      <c r="WNU23" s="11"/>
      <c r="WNV23" s="11"/>
      <c r="WNW23" s="11"/>
      <c r="WNX23" s="11"/>
      <c r="WNY23" s="11"/>
      <c r="WNZ23" s="11"/>
      <c r="WOA23" s="11"/>
      <c r="WOB23" s="11"/>
      <c r="WOC23" s="11"/>
      <c r="WOD23" s="11"/>
      <c r="WOE23" s="11"/>
      <c r="WOF23" s="11"/>
      <c r="WOG23" s="11"/>
      <c r="WOH23" s="11"/>
      <c r="WOI23" s="11"/>
      <c r="WOJ23" s="11"/>
      <c r="WOK23" s="11"/>
      <c r="WOL23" s="11"/>
      <c r="WOM23" s="11"/>
      <c r="WON23" s="11"/>
      <c r="WOO23" s="11"/>
      <c r="WOP23" s="11"/>
      <c r="WOQ23" s="11"/>
      <c r="WOR23" s="11"/>
      <c r="WOS23" s="11"/>
      <c r="WOT23" s="11"/>
      <c r="WOU23" s="11"/>
      <c r="WOV23" s="11"/>
      <c r="WOW23" s="11"/>
      <c r="WOX23" s="11"/>
      <c r="WOY23" s="11"/>
      <c r="WOZ23" s="11"/>
      <c r="WPA23" s="11"/>
      <c r="WPB23" s="11"/>
      <c r="WPC23" s="11"/>
      <c r="WPD23" s="11"/>
      <c r="WPE23" s="11"/>
      <c r="WPF23" s="11"/>
      <c r="WPG23" s="11"/>
      <c r="WPH23" s="11"/>
      <c r="WPI23" s="11"/>
      <c r="WPJ23" s="11"/>
      <c r="WPK23" s="11"/>
      <c r="WPL23" s="11"/>
      <c r="WPM23" s="11"/>
      <c r="WPN23" s="11"/>
      <c r="WPO23" s="11"/>
      <c r="WPP23" s="11"/>
      <c r="WPQ23" s="11"/>
      <c r="WPR23" s="11"/>
      <c r="WPS23" s="11"/>
      <c r="WPT23" s="11"/>
      <c r="WPU23" s="11"/>
      <c r="WPV23" s="11"/>
      <c r="WPW23" s="11"/>
      <c r="WPX23" s="11"/>
      <c r="WPY23" s="11"/>
      <c r="WPZ23" s="11"/>
      <c r="WQA23" s="11"/>
      <c r="WQB23" s="11"/>
      <c r="WQC23" s="11"/>
      <c r="WQD23" s="11"/>
      <c r="WQE23" s="11"/>
      <c r="WQF23" s="11"/>
      <c r="WQG23" s="11"/>
      <c r="WQH23" s="11"/>
      <c r="WQI23" s="11"/>
      <c r="WQJ23" s="11"/>
      <c r="WQK23" s="11"/>
      <c r="WQL23" s="11"/>
      <c r="WQM23" s="11"/>
      <c r="WQN23" s="11"/>
      <c r="WQO23" s="11"/>
      <c r="WQP23" s="11"/>
      <c r="WQQ23" s="11"/>
      <c r="WQR23" s="11"/>
      <c r="WQS23" s="11"/>
      <c r="WQT23" s="11"/>
      <c r="WQU23" s="11"/>
      <c r="WQV23" s="11"/>
      <c r="WQW23" s="11"/>
      <c r="WQX23" s="11"/>
      <c r="WQY23" s="11"/>
      <c r="WQZ23" s="11"/>
      <c r="WRA23" s="11"/>
      <c r="WRB23" s="11"/>
      <c r="WRC23" s="11"/>
      <c r="WRD23" s="11"/>
      <c r="WRE23" s="11"/>
      <c r="WRF23" s="11"/>
      <c r="WRG23" s="11"/>
      <c r="WRH23" s="11"/>
      <c r="WRI23" s="11"/>
      <c r="WRJ23" s="11"/>
      <c r="WRK23" s="11"/>
      <c r="WRL23" s="11"/>
      <c r="WRM23" s="11"/>
      <c r="WRN23" s="11"/>
      <c r="WRO23" s="11"/>
      <c r="WRP23" s="11"/>
      <c r="WRQ23" s="11"/>
      <c r="WRR23" s="11"/>
      <c r="WRS23" s="11"/>
      <c r="WRT23" s="11"/>
      <c r="WRU23" s="11"/>
      <c r="WRV23" s="11"/>
      <c r="WRW23" s="11"/>
      <c r="WRX23" s="11"/>
      <c r="WRY23" s="11"/>
      <c r="WRZ23" s="11"/>
      <c r="WSA23" s="11"/>
      <c r="WSB23" s="11"/>
      <c r="WSC23" s="11"/>
      <c r="WSD23" s="11"/>
      <c r="WSE23" s="11"/>
      <c r="WSF23" s="11"/>
      <c r="WSG23" s="11"/>
      <c r="WSH23" s="11"/>
      <c r="WSI23" s="11"/>
      <c r="WSJ23" s="11"/>
      <c r="WSK23" s="11"/>
      <c r="WSL23" s="11"/>
      <c r="WSM23" s="11"/>
      <c r="WSN23" s="11"/>
      <c r="WSO23" s="11"/>
      <c r="WSP23" s="11"/>
      <c r="WSQ23" s="11"/>
      <c r="WSR23" s="11"/>
      <c r="WSS23" s="11"/>
      <c r="WST23" s="11"/>
      <c r="WSU23" s="11"/>
      <c r="WSV23" s="11"/>
      <c r="WSW23" s="11"/>
      <c r="WSX23" s="11"/>
      <c r="WSY23" s="11"/>
      <c r="WSZ23" s="11"/>
      <c r="WTA23" s="11"/>
      <c r="WTB23" s="11"/>
      <c r="WTC23" s="11"/>
      <c r="WTD23" s="11"/>
      <c r="WTE23" s="11"/>
      <c r="WTF23" s="11"/>
      <c r="WTG23" s="11"/>
      <c r="WTH23" s="11"/>
      <c r="WTI23" s="11"/>
      <c r="WTJ23" s="11"/>
      <c r="WTK23" s="11"/>
      <c r="WTL23" s="11"/>
      <c r="WTM23" s="11"/>
      <c r="WTN23" s="11"/>
      <c r="WTO23" s="11"/>
      <c r="WTP23" s="11"/>
      <c r="WTQ23" s="11"/>
      <c r="WTR23" s="11"/>
      <c r="WTS23" s="11"/>
      <c r="WTT23" s="11"/>
      <c r="WTU23" s="11"/>
      <c r="WTV23" s="11"/>
      <c r="WTW23" s="11"/>
      <c r="WTX23" s="11"/>
      <c r="WTY23" s="11"/>
      <c r="WTZ23" s="11"/>
      <c r="WUA23" s="11"/>
      <c r="WUB23" s="11"/>
      <c r="WUC23" s="11"/>
      <c r="WUD23" s="11"/>
      <c r="WUE23" s="11"/>
      <c r="WUF23" s="11"/>
      <c r="WUG23" s="11"/>
      <c r="WUH23" s="11"/>
      <c r="WUI23" s="11"/>
      <c r="WUJ23" s="11"/>
      <c r="WUK23" s="11"/>
      <c r="WUL23" s="11"/>
      <c r="WUM23" s="11"/>
      <c r="WUN23" s="11"/>
      <c r="WUO23" s="11"/>
      <c r="WUP23" s="11"/>
      <c r="WUQ23" s="11"/>
      <c r="WUR23" s="11"/>
      <c r="WUS23" s="11"/>
      <c r="WUT23" s="11"/>
      <c r="WUU23" s="11"/>
      <c r="WUV23" s="11"/>
      <c r="WUW23" s="11"/>
      <c r="WUX23" s="11"/>
      <c r="WUY23" s="11"/>
      <c r="WUZ23" s="11"/>
      <c r="WVA23" s="11"/>
      <c r="WVB23" s="11"/>
      <c r="WVC23" s="11"/>
      <c r="WVD23" s="11"/>
      <c r="WVE23" s="11"/>
      <c r="WVF23" s="11"/>
      <c r="WVG23" s="11"/>
      <c r="WVH23" s="11"/>
      <c r="WVI23" s="11"/>
      <c r="WVJ23" s="11"/>
      <c r="WVK23" s="11"/>
      <c r="WVL23" s="11"/>
      <c r="WVM23" s="11"/>
      <c r="WVN23" s="11"/>
      <c r="WVO23" s="11"/>
      <c r="WVP23" s="11"/>
      <c r="WVQ23" s="11"/>
      <c r="WVR23" s="11"/>
      <c r="WVS23" s="11"/>
      <c r="WVT23" s="11"/>
      <c r="WVU23" s="11"/>
      <c r="WVV23" s="11"/>
      <c r="WVW23" s="11"/>
      <c r="WVX23" s="11"/>
      <c r="WVY23" s="11"/>
      <c r="WVZ23" s="11"/>
      <c r="WWA23" s="11"/>
      <c r="WWB23" s="11"/>
      <c r="WWC23" s="11"/>
      <c r="WWD23" s="11"/>
      <c r="WWE23" s="11"/>
      <c r="WWF23" s="11"/>
      <c r="WWG23" s="11"/>
      <c r="WWH23" s="11"/>
      <c r="WWI23" s="11"/>
      <c r="WWJ23" s="11"/>
      <c r="WWK23" s="11"/>
      <c r="WWL23" s="11"/>
      <c r="WWM23" s="11"/>
      <c r="WWN23" s="11"/>
      <c r="WWO23" s="11"/>
      <c r="WWP23" s="11"/>
      <c r="WWQ23" s="11"/>
      <c r="WWR23" s="11"/>
      <c r="WWS23" s="11"/>
      <c r="WWT23" s="11"/>
      <c r="WWU23" s="11"/>
      <c r="WWV23" s="11"/>
      <c r="WWW23" s="11"/>
      <c r="WWX23" s="11"/>
      <c r="WWY23" s="11"/>
      <c r="WWZ23" s="11"/>
      <c r="WXA23" s="11"/>
      <c r="WXB23" s="11"/>
      <c r="WXC23" s="11"/>
      <c r="WXD23" s="11"/>
      <c r="WXE23" s="11"/>
      <c r="WXF23" s="11"/>
      <c r="WXG23" s="11"/>
      <c r="WXH23" s="11"/>
      <c r="WXI23" s="11"/>
      <c r="WXJ23" s="11"/>
      <c r="WXK23" s="11"/>
      <c r="WXL23" s="11"/>
      <c r="WXM23" s="11"/>
      <c r="WXN23" s="11"/>
      <c r="WXO23" s="11"/>
      <c r="WXP23" s="11"/>
      <c r="WXQ23" s="11"/>
      <c r="WXR23" s="11"/>
      <c r="WXS23" s="11"/>
      <c r="WXT23" s="11"/>
      <c r="WXU23" s="11"/>
      <c r="WXV23" s="11"/>
      <c r="WXW23" s="11"/>
      <c r="WXX23" s="11"/>
      <c r="WXY23" s="11"/>
      <c r="WXZ23" s="11"/>
      <c r="WYA23" s="11"/>
      <c r="WYB23" s="11"/>
      <c r="WYC23" s="11"/>
      <c r="WYD23" s="11"/>
      <c r="WYE23" s="11"/>
      <c r="WYF23" s="11"/>
      <c r="WYG23" s="11"/>
      <c r="WYH23" s="11"/>
      <c r="WYI23" s="11"/>
      <c r="WYJ23" s="11"/>
      <c r="WYK23" s="11"/>
      <c r="WYL23" s="11"/>
      <c r="WYM23" s="11"/>
      <c r="WYN23" s="11"/>
      <c r="WYO23" s="11"/>
      <c r="WYP23" s="11"/>
      <c r="WYQ23" s="11"/>
      <c r="WYR23" s="11"/>
      <c r="WYS23" s="11"/>
      <c r="WYT23" s="11"/>
      <c r="WYU23" s="11"/>
      <c r="WYV23" s="11"/>
      <c r="WYW23" s="11"/>
      <c r="WYX23" s="11"/>
      <c r="WYY23" s="11"/>
      <c r="WYZ23" s="11"/>
      <c r="WZA23" s="11"/>
      <c r="WZB23" s="11"/>
      <c r="WZC23" s="11"/>
      <c r="WZD23" s="11"/>
      <c r="WZE23" s="11"/>
      <c r="WZF23" s="11"/>
      <c r="WZG23" s="11"/>
      <c r="WZH23" s="11"/>
      <c r="WZI23" s="11"/>
      <c r="WZJ23" s="11"/>
      <c r="WZK23" s="11"/>
      <c r="WZL23" s="11"/>
      <c r="WZM23" s="11"/>
      <c r="WZN23" s="11"/>
      <c r="WZO23" s="11"/>
      <c r="WZP23" s="11"/>
      <c r="WZQ23" s="11"/>
      <c r="WZR23" s="11"/>
      <c r="WZS23" s="11"/>
      <c r="WZT23" s="11"/>
      <c r="WZU23" s="11"/>
      <c r="WZV23" s="11"/>
      <c r="WZW23" s="11"/>
      <c r="WZX23" s="11"/>
      <c r="WZY23" s="11"/>
      <c r="WZZ23" s="11"/>
      <c r="XAA23" s="11"/>
      <c r="XAB23" s="11"/>
      <c r="XAC23" s="11"/>
      <c r="XAD23" s="11"/>
      <c r="XAE23" s="11"/>
      <c r="XAF23" s="11"/>
      <c r="XAG23" s="11"/>
      <c r="XAH23" s="11"/>
      <c r="XAI23" s="11"/>
      <c r="XAJ23" s="11"/>
      <c r="XAK23" s="11"/>
      <c r="XAL23" s="11"/>
      <c r="XAM23" s="11"/>
      <c r="XAN23" s="11"/>
      <c r="XAO23" s="11"/>
      <c r="XAP23" s="11"/>
      <c r="XAQ23" s="11"/>
      <c r="XAR23" s="11"/>
      <c r="XAS23" s="11"/>
      <c r="XAT23" s="11"/>
      <c r="XAU23" s="11"/>
      <c r="XAV23" s="11"/>
      <c r="XAW23" s="11"/>
      <c r="XAX23" s="11"/>
      <c r="XAY23" s="11"/>
      <c r="XAZ23" s="11"/>
      <c r="XBA23" s="11"/>
      <c r="XBB23" s="11"/>
      <c r="XBC23" s="11"/>
      <c r="XBD23" s="11"/>
      <c r="XBE23" s="11"/>
      <c r="XBF23" s="11"/>
      <c r="XBG23" s="11"/>
      <c r="XBH23" s="11"/>
      <c r="XBI23" s="11"/>
      <c r="XBJ23" s="11"/>
      <c r="XBK23" s="11"/>
      <c r="XBL23" s="11"/>
      <c r="XBM23" s="11"/>
      <c r="XBN23" s="11"/>
      <c r="XBO23" s="11"/>
      <c r="XBP23" s="11"/>
      <c r="XBQ23" s="11"/>
      <c r="XBR23" s="11"/>
      <c r="XBS23" s="11"/>
      <c r="XBT23" s="11"/>
      <c r="XBU23" s="11"/>
      <c r="XBV23" s="11"/>
      <c r="XBW23" s="11"/>
      <c r="XBX23" s="11"/>
      <c r="XBY23" s="11"/>
      <c r="XBZ23" s="11"/>
      <c r="XCA23" s="11"/>
      <c r="XCB23" s="11"/>
      <c r="XCC23" s="11"/>
      <c r="XCD23" s="11"/>
      <c r="XCE23" s="11"/>
      <c r="XCF23" s="11"/>
      <c r="XCG23" s="11"/>
      <c r="XCH23" s="11"/>
      <c r="XCI23" s="11"/>
      <c r="XCJ23" s="11"/>
      <c r="XCK23" s="11"/>
      <c r="XCL23" s="11"/>
      <c r="XCM23" s="11"/>
      <c r="XCN23" s="11"/>
      <c r="XCO23" s="11"/>
      <c r="XCP23" s="11"/>
      <c r="XCQ23" s="11"/>
      <c r="XCR23" s="11"/>
      <c r="XCS23" s="11"/>
      <c r="XCT23" s="11"/>
      <c r="XCU23" s="11"/>
      <c r="XCV23" s="11"/>
      <c r="XCW23" s="11"/>
      <c r="XCX23" s="11"/>
      <c r="XCY23" s="11"/>
      <c r="XCZ23" s="11"/>
      <c r="XDA23" s="11"/>
      <c r="XDB23" s="11"/>
      <c r="XDC23" s="11"/>
      <c r="XDD23" s="11"/>
      <c r="XDE23" s="11"/>
      <c r="XDF23" s="11"/>
      <c r="XDG23" s="11"/>
      <c r="XDH23" s="11"/>
      <c r="XDI23" s="11"/>
      <c r="XDJ23" s="11"/>
      <c r="XDK23" s="11"/>
      <c r="XDL23" s="11"/>
      <c r="XDM23" s="11"/>
      <c r="XDN23" s="11"/>
      <c r="XDO23" s="11"/>
      <c r="XDP23" s="11"/>
      <c r="XDQ23" s="11"/>
      <c r="XDR23" s="11"/>
      <c r="XDS23" s="11"/>
      <c r="XDT23" s="11"/>
      <c r="XDU23" s="11"/>
      <c r="XDV23" s="11"/>
      <c r="XDW23" s="11"/>
      <c r="XDX23" s="11"/>
      <c r="XDY23" s="11"/>
      <c r="XDZ23" s="11"/>
      <c r="XEA23" s="11"/>
      <c r="XEB23" s="11"/>
      <c r="XEC23" s="11"/>
      <c r="XED23" s="11"/>
      <c r="XEE23" s="11"/>
      <c r="XEF23" s="11"/>
      <c r="XEG23" s="11"/>
      <c r="XEH23" s="11"/>
      <c r="XEI23" s="11"/>
      <c r="XEJ23" s="11"/>
      <c r="XEK23" s="11"/>
      <c r="XEL23" s="11"/>
      <c r="XEM23" s="11"/>
      <c r="XEN23" s="11"/>
      <c r="XEO23" s="11"/>
      <c r="XEP23" s="11"/>
      <c r="XEQ23" s="11"/>
      <c r="XER23" s="11"/>
      <c r="XES23" s="11"/>
      <c r="XET23" s="11"/>
      <c r="XEU23" s="11"/>
    </row>
    <row r="24" spans="1:16375" ht="39.950000000000003" customHeight="1" x14ac:dyDescent="0.2">
      <c r="B24" s="372" t="s">
        <v>56</v>
      </c>
      <c r="C24" s="372" t="s">
        <v>16648</v>
      </c>
      <c r="D24" s="383" t="s">
        <v>1795</v>
      </c>
      <c r="E24" s="372" t="s">
        <v>391</v>
      </c>
      <c r="F24" s="384" t="s">
        <v>1796</v>
      </c>
      <c r="G24" s="372" t="s">
        <v>14839</v>
      </c>
      <c r="H24" s="377">
        <v>14000</v>
      </c>
      <c r="I24" s="378"/>
      <c r="J24" s="380">
        <f t="shared" ref="J24:J33" si="5">ROUND((I24*1.2875),2)</f>
        <v>0</v>
      </c>
      <c r="K24" s="377">
        <f t="shared" si="3"/>
        <v>0</v>
      </c>
      <c r="L24" s="377">
        <f t="shared" si="4"/>
        <v>0</v>
      </c>
      <c r="N24" s="351"/>
    </row>
    <row r="25" spans="1:16375" ht="39.950000000000003" customHeight="1" x14ac:dyDescent="0.2">
      <c r="B25" s="372" t="s">
        <v>57</v>
      </c>
      <c r="C25" s="372" t="s">
        <v>16648</v>
      </c>
      <c r="D25" s="383" t="s">
        <v>1797</v>
      </c>
      <c r="E25" s="372" t="s">
        <v>391</v>
      </c>
      <c r="F25" s="384" t="s">
        <v>1798</v>
      </c>
      <c r="G25" s="372" t="s">
        <v>14839</v>
      </c>
      <c r="H25" s="377">
        <v>7000</v>
      </c>
      <c r="I25" s="378"/>
      <c r="J25" s="380">
        <f t="shared" si="5"/>
        <v>0</v>
      </c>
      <c r="K25" s="377">
        <f t="shared" si="3"/>
        <v>0</v>
      </c>
      <c r="L25" s="377">
        <f t="shared" si="4"/>
        <v>0</v>
      </c>
    </row>
    <row r="26" spans="1:16375" ht="39.950000000000003" customHeight="1" x14ac:dyDescent="0.2">
      <c r="B26" s="372" t="s">
        <v>277</v>
      </c>
      <c r="C26" s="372" t="s">
        <v>16648</v>
      </c>
      <c r="D26" s="383" t="s">
        <v>1823</v>
      </c>
      <c r="E26" s="372" t="s">
        <v>391</v>
      </c>
      <c r="F26" s="384" t="s">
        <v>1824</v>
      </c>
      <c r="G26" s="372" t="s">
        <v>14839</v>
      </c>
      <c r="H26" s="377">
        <v>800</v>
      </c>
      <c r="I26" s="378"/>
      <c r="J26" s="380">
        <f t="shared" si="5"/>
        <v>0</v>
      </c>
      <c r="K26" s="377">
        <f t="shared" si="3"/>
        <v>0</v>
      </c>
      <c r="L26" s="377">
        <f t="shared" si="4"/>
        <v>0</v>
      </c>
    </row>
    <row r="27" spans="1:16375" ht="51.75" customHeight="1" x14ac:dyDescent="0.2">
      <c r="A27" s="366"/>
      <c r="B27" s="371" t="s">
        <v>278</v>
      </c>
      <c r="C27" s="372" t="s">
        <v>16648</v>
      </c>
      <c r="D27" s="383" t="s">
        <v>6452</v>
      </c>
      <c r="E27" s="372" t="s">
        <v>391</v>
      </c>
      <c r="F27" s="384" t="s">
        <v>6453</v>
      </c>
      <c r="G27" s="372" t="s">
        <v>14839</v>
      </c>
      <c r="H27" s="377">
        <v>800</v>
      </c>
      <c r="I27" s="378"/>
      <c r="J27" s="380">
        <f t="shared" si="5"/>
        <v>0</v>
      </c>
      <c r="K27" s="377">
        <f t="shared" si="3"/>
        <v>0</v>
      </c>
      <c r="L27" s="377">
        <f t="shared" si="4"/>
        <v>0</v>
      </c>
    </row>
    <row r="28" spans="1:16375" ht="46.5" customHeight="1" x14ac:dyDescent="0.2">
      <c r="B28" s="372" t="s">
        <v>279</v>
      </c>
      <c r="C28" s="372" t="s">
        <v>16648</v>
      </c>
      <c r="D28" s="383" t="s">
        <v>6454</v>
      </c>
      <c r="E28" s="372" t="s">
        <v>391</v>
      </c>
      <c r="F28" s="384" t="s">
        <v>6455</v>
      </c>
      <c r="G28" s="372" t="s">
        <v>14839</v>
      </c>
      <c r="H28" s="377">
        <v>800</v>
      </c>
      <c r="I28" s="378"/>
      <c r="J28" s="380">
        <f t="shared" si="5"/>
        <v>0</v>
      </c>
      <c r="K28" s="377">
        <f t="shared" si="3"/>
        <v>0</v>
      </c>
      <c r="L28" s="377">
        <f t="shared" si="4"/>
        <v>0</v>
      </c>
    </row>
    <row r="29" spans="1:16375" s="350" customFormat="1" ht="39.950000000000003" customHeight="1" x14ac:dyDescent="0.2">
      <c r="B29" s="372" t="s">
        <v>280</v>
      </c>
      <c r="C29" s="372" t="s">
        <v>16648</v>
      </c>
      <c r="D29" s="383" t="s">
        <v>1819</v>
      </c>
      <c r="E29" s="372" t="s">
        <v>391</v>
      </c>
      <c r="F29" s="384" t="s">
        <v>1820</v>
      </c>
      <c r="G29" s="386" t="s">
        <v>14839</v>
      </c>
      <c r="H29" s="377">
        <v>800</v>
      </c>
      <c r="I29" s="378"/>
      <c r="J29" s="380">
        <f t="shared" si="5"/>
        <v>0</v>
      </c>
      <c r="K29" s="377">
        <f t="shared" si="3"/>
        <v>0</v>
      </c>
      <c r="L29" s="377">
        <f t="shared" si="4"/>
        <v>0</v>
      </c>
      <c r="M29" s="349"/>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11"/>
      <c r="BT29" s="11"/>
      <c r="BU29" s="11"/>
      <c r="BV29" s="11"/>
      <c r="BW29" s="11"/>
      <c r="BX29" s="11"/>
      <c r="BY29" s="11"/>
      <c r="BZ29" s="11"/>
      <c r="CA29" s="11"/>
      <c r="CB29" s="11"/>
      <c r="CC29" s="11"/>
      <c r="CD29" s="11"/>
      <c r="CE29" s="11"/>
      <c r="CF29" s="11"/>
      <c r="CG29" s="11"/>
      <c r="CH29" s="11"/>
      <c r="CI29" s="11"/>
      <c r="CJ29" s="11"/>
      <c r="CK29" s="11"/>
      <c r="CL29" s="11"/>
      <c r="CM29" s="11"/>
      <c r="CN29" s="11"/>
      <c r="CO29" s="11"/>
      <c r="CP29" s="11"/>
      <c r="CQ29" s="11"/>
      <c r="CR29" s="11"/>
      <c r="CS29" s="11"/>
      <c r="CT29" s="11"/>
      <c r="CU29" s="11"/>
      <c r="CV29" s="11"/>
      <c r="CW29" s="11"/>
      <c r="CX29" s="11"/>
      <c r="CY29" s="11"/>
      <c r="CZ29" s="11"/>
      <c r="DA29" s="11"/>
      <c r="DB29" s="11"/>
      <c r="DC29" s="11"/>
      <c r="DD29" s="11"/>
      <c r="DE29" s="11"/>
      <c r="DF29" s="11"/>
      <c r="DG29" s="11"/>
      <c r="DH29" s="11"/>
      <c r="DI29" s="11"/>
      <c r="DJ29" s="11"/>
      <c r="DK29" s="11"/>
      <c r="DL29" s="11"/>
      <c r="DM29" s="11"/>
      <c r="DN29" s="11"/>
      <c r="DO29" s="11"/>
      <c r="DP29" s="11"/>
      <c r="DQ29" s="11"/>
      <c r="DR29" s="11"/>
      <c r="DS29" s="11"/>
      <c r="DT29" s="11"/>
      <c r="DU29" s="11"/>
      <c r="DV29" s="11"/>
      <c r="DW29" s="11"/>
      <c r="DX29" s="11"/>
      <c r="DY29" s="11"/>
      <c r="DZ29" s="11"/>
      <c r="EA29" s="11"/>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c r="HM29" s="11"/>
      <c r="HN29" s="11"/>
      <c r="HO29" s="11"/>
      <c r="HP29" s="11"/>
      <c r="HQ29" s="11"/>
      <c r="HR29" s="11"/>
      <c r="HS29" s="11"/>
      <c r="HT29" s="11"/>
      <c r="HU29" s="11"/>
      <c r="HV29" s="11"/>
      <c r="HW29" s="11"/>
      <c r="HX29" s="11"/>
      <c r="HY29" s="11"/>
      <c r="HZ29" s="11"/>
      <c r="IA29" s="11"/>
      <c r="IB29" s="11"/>
      <c r="IC29" s="11"/>
      <c r="ID29" s="11"/>
      <c r="IE29" s="11"/>
      <c r="IF29" s="11"/>
      <c r="IG29" s="11"/>
      <c r="IH29" s="11"/>
      <c r="II29" s="11"/>
      <c r="IJ29" s="11"/>
      <c r="IK29" s="11"/>
      <c r="IL29" s="11"/>
      <c r="IM29" s="11"/>
      <c r="IN29" s="11"/>
      <c r="IO29" s="11"/>
      <c r="IP29" s="11"/>
      <c r="IQ29" s="11"/>
      <c r="IR29" s="11"/>
      <c r="IS29" s="11"/>
      <c r="IT29" s="11"/>
      <c r="IU29" s="11"/>
      <c r="IV29" s="11"/>
      <c r="IW29" s="11"/>
      <c r="IX29" s="11"/>
      <c r="IY29" s="11"/>
      <c r="IZ29" s="11"/>
      <c r="JA29" s="11"/>
      <c r="JB29" s="11"/>
      <c r="JC29" s="11"/>
      <c r="JD29" s="11"/>
      <c r="JE29" s="11"/>
      <c r="JF29" s="11"/>
      <c r="JG29" s="11"/>
      <c r="JH29" s="11"/>
      <c r="JI29" s="11"/>
      <c r="JJ29" s="11"/>
      <c r="JK29" s="11"/>
      <c r="JL29" s="11"/>
      <c r="JM29" s="11"/>
      <c r="JN29" s="11"/>
      <c r="JO29" s="11"/>
      <c r="JP29" s="11"/>
      <c r="JQ29" s="11"/>
      <c r="JR29" s="11"/>
      <c r="JS29" s="11"/>
      <c r="JT29" s="11"/>
      <c r="JU29" s="11"/>
      <c r="JV29" s="11"/>
      <c r="JW29" s="11"/>
      <c r="JX29" s="11"/>
      <c r="JY29" s="11"/>
      <c r="JZ29" s="11"/>
      <c r="KA29" s="11"/>
      <c r="KB29" s="11"/>
      <c r="KC29" s="11"/>
      <c r="KD29" s="11"/>
      <c r="KE29" s="11"/>
      <c r="KF29" s="11"/>
      <c r="KG29" s="11"/>
      <c r="KH29" s="11"/>
      <c r="KI29" s="11"/>
      <c r="KJ29" s="11"/>
      <c r="KK29" s="11"/>
      <c r="KL29" s="11"/>
      <c r="KM29" s="11"/>
      <c r="KN29" s="11"/>
      <c r="KO29" s="11"/>
      <c r="KP29" s="11"/>
      <c r="KQ29" s="11"/>
      <c r="KR29" s="11"/>
      <c r="KS29" s="11"/>
      <c r="KT29" s="11"/>
      <c r="KU29" s="11"/>
      <c r="KV29" s="11"/>
      <c r="KW29" s="11"/>
      <c r="KX29" s="11"/>
      <c r="KY29" s="11"/>
      <c r="KZ29" s="11"/>
      <c r="LA29" s="11"/>
      <c r="LB29" s="11"/>
      <c r="LC29" s="11"/>
      <c r="LD29" s="11"/>
      <c r="LE29" s="11"/>
      <c r="LF29" s="11"/>
      <c r="LG29" s="11"/>
      <c r="LH29" s="11"/>
      <c r="LI29" s="11"/>
      <c r="LJ29" s="11"/>
      <c r="LK29" s="11"/>
      <c r="LL29" s="11"/>
      <c r="LM29" s="11"/>
      <c r="LN29" s="11"/>
      <c r="LO29" s="11"/>
      <c r="LP29" s="11"/>
      <c r="LQ29" s="11"/>
      <c r="LR29" s="11"/>
      <c r="LS29" s="11"/>
      <c r="LT29" s="11"/>
      <c r="LU29" s="11"/>
      <c r="LV29" s="11"/>
      <c r="LW29" s="11"/>
      <c r="LX29" s="11"/>
      <c r="LY29" s="11"/>
      <c r="LZ29" s="11"/>
      <c r="MA29" s="11"/>
      <c r="MB29" s="11"/>
      <c r="MC29" s="11"/>
      <c r="MD29" s="11"/>
      <c r="ME29" s="11"/>
      <c r="MF29" s="11"/>
      <c r="MG29" s="11"/>
      <c r="MH29" s="11"/>
      <c r="MI29" s="11"/>
      <c r="MJ29" s="11"/>
      <c r="MK29" s="11"/>
      <c r="ML29" s="11"/>
      <c r="MM29" s="11"/>
      <c r="MN29" s="11"/>
      <c r="MO29" s="11"/>
      <c r="MP29" s="11"/>
      <c r="MQ29" s="11"/>
      <c r="MR29" s="11"/>
      <c r="MS29" s="11"/>
      <c r="MT29" s="11"/>
      <c r="MU29" s="11"/>
      <c r="MV29" s="11"/>
      <c r="MW29" s="11"/>
      <c r="MX29" s="11"/>
      <c r="MY29" s="11"/>
      <c r="MZ29" s="11"/>
      <c r="NA29" s="11"/>
      <c r="NB29" s="11"/>
      <c r="NC29" s="11"/>
      <c r="ND29" s="11"/>
      <c r="NE29" s="11"/>
      <c r="NF29" s="11"/>
      <c r="NG29" s="11"/>
      <c r="NH29" s="11"/>
      <c r="NI29" s="11"/>
      <c r="NJ29" s="11"/>
      <c r="NK29" s="11"/>
      <c r="NL29" s="11"/>
      <c r="NM29" s="11"/>
      <c r="NN29" s="11"/>
      <c r="NO29" s="11"/>
      <c r="NP29" s="11"/>
      <c r="NQ29" s="11"/>
      <c r="NR29" s="11"/>
      <c r="NS29" s="11"/>
      <c r="NT29" s="11"/>
      <c r="NU29" s="11"/>
      <c r="NV29" s="11"/>
      <c r="NW29" s="11"/>
      <c r="NX29" s="11"/>
      <c r="NY29" s="11"/>
      <c r="NZ29" s="11"/>
      <c r="OA29" s="11"/>
      <c r="OB29" s="11"/>
      <c r="OC29" s="11"/>
      <c r="OD29" s="11"/>
      <c r="OE29" s="11"/>
      <c r="OF29" s="11"/>
      <c r="OG29" s="11"/>
      <c r="OH29" s="11"/>
      <c r="OI29" s="11"/>
      <c r="OJ29" s="11"/>
      <c r="OK29" s="11"/>
      <c r="OL29" s="11"/>
      <c r="OM29" s="11"/>
      <c r="ON29" s="11"/>
      <c r="OO29" s="11"/>
      <c r="OP29" s="11"/>
      <c r="OQ29" s="11"/>
      <c r="OR29" s="11"/>
      <c r="OS29" s="11"/>
      <c r="OT29" s="11"/>
      <c r="OU29" s="11"/>
      <c r="OV29" s="11"/>
      <c r="OW29" s="11"/>
      <c r="OX29" s="11"/>
      <c r="OY29" s="11"/>
      <c r="OZ29" s="11"/>
      <c r="PA29" s="11"/>
      <c r="PB29" s="11"/>
      <c r="PC29" s="11"/>
      <c r="PD29" s="11"/>
      <c r="PE29" s="11"/>
      <c r="PF29" s="11"/>
      <c r="PG29" s="11"/>
      <c r="PH29" s="11"/>
      <c r="PI29" s="11"/>
      <c r="PJ29" s="11"/>
      <c r="PK29" s="11"/>
      <c r="PL29" s="11"/>
      <c r="PM29" s="11"/>
      <c r="PN29" s="11"/>
      <c r="PO29" s="11"/>
      <c r="PP29" s="11"/>
      <c r="PQ29" s="11"/>
      <c r="PR29" s="11"/>
      <c r="PS29" s="11"/>
      <c r="PT29" s="11"/>
      <c r="PU29" s="11"/>
      <c r="PV29" s="11"/>
      <c r="PW29" s="11"/>
      <c r="PX29" s="11"/>
      <c r="PY29" s="11"/>
      <c r="PZ29" s="11"/>
      <c r="QA29" s="11"/>
      <c r="QB29" s="11"/>
      <c r="QC29" s="11"/>
      <c r="QD29" s="11"/>
      <c r="QE29" s="11"/>
      <c r="QF29" s="11"/>
      <c r="QG29" s="11"/>
      <c r="QH29" s="11"/>
      <c r="QI29" s="11"/>
      <c r="QJ29" s="11"/>
      <c r="QK29" s="11"/>
      <c r="QL29" s="11"/>
      <c r="QM29" s="11"/>
      <c r="QN29" s="11"/>
      <c r="QO29" s="11"/>
      <c r="QP29" s="11"/>
      <c r="QQ29" s="11"/>
      <c r="QR29" s="11"/>
      <c r="QS29" s="11"/>
      <c r="QT29" s="11"/>
      <c r="QU29" s="11"/>
      <c r="QV29" s="11"/>
      <c r="QW29" s="11"/>
      <c r="QX29" s="11"/>
      <c r="QY29" s="11"/>
      <c r="QZ29" s="11"/>
      <c r="RA29" s="11"/>
      <c r="RB29" s="11"/>
      <c r="RC29" s="11"/>
      <c r="RD29" s="11"/>
      <c r="RE29" s="11"/>
      <c r="RF29" s="11"/>
      <c r="RG29" s="11"/>
      <c r="RH29" s="11"/>
      <c r="RI29" s="11"/>
      <c r="RJ29" s="11"/>
      <c r="RK29" s="11"/>
      <c r="RL29" s="11"/>
      <c r="RM29" s="11"/>
      <c r="RN29" s="11"/>
      <c r="RO29" s="11"/>
      <c r="RP29" s="11"/>
      <c r="RQ29" s="11"/>
      <c r="RR29" s="11"/>
      <c r="RS29" s="11"/>
      <c r="RT29" s="11"/>
      <c r="RU29" s="11"/>
      <c r="RV29" s="11"/>
      <c r="RW29" s="11"/>
      <c r="RX29" s="11"/>
      <c r="RY29" s="11"/>
      <c r="RZ29" s="11"/>
      <c r="SA29" s="11"/>
      <c r="SB29" s="11"/>
      <c r="SC29" s="11"/>
      <c r="SD29" s="11"/>
      <c r="SE29" s="11"/>
      <c r="SF29" s="11"/>
      <c r="SG29" s="11"/>
      <c r="SH29" s="11"/>
      <c r="SI29" s="11"/>
      <c r="SJ29" s="11"/>
      <c r="SK29" s="11"/>
      <c r="SL29" s="11"/>
      <c r="SM29" s="11"/>
      <c r="SN29" s="11"/>
      <c r="SO29" s="11"/>
      <c r="SP29" s="11"/>
      <c r="SQ29" s="11"/>
      <c r="SR29" s="11"/>
      <c r="SS29" s="11"/>
      <c r="ST29" s="11"/>
      <c r="SU29" s="11"/>
      <c r="SV29" s="11"/>
      <c r="SW29" s="11"/>
      <c r="SX29" s="11"/>
      <c r="SY29" s="11"/>
      <c r="SZ29" s="11"/>
      <c r="TA29" s="11"/>
      <c r="TB29" s="11"/>
      <c r="TC29" s="11"/>
      <c r="TD29" s="11"/>
      <c r="TE29" s="11"/>
      <c r="TF29" s="11"/>
      <c r="TG29" s="11"/>
      <c r="TH29" s="11"/>
      <c r="TI29" s="11"/>
      <c r="TJ29" s="11"/>
      <c r="TK29" s="11"/>
      <c r="TL29" s="11"/>
      <c r="TM29" s="11"/>
      <c r="TN29" s="11"/>
      <c r="TO29" s="11"/>
      <c r="TP29" s="11"/>
      <c r="TQ29" s="11"/>
      <c r="TR29" s="11"/>
      <c r="TS29" s="11"/>
      <c r="TT29" s="11"/>
      <c r="TU29" s="11"/>
      <c r="TV29" s="11"/>
      <c r="TW29" s="11"/>
      <c r="TX29" s="11"/>
      <c r="TY29" s="11"/>
      <c r="TZ29" s="11"/>
      <c r="UA29" s="11"/>
      <c r="UB29" s="11"/>
      <c r="UC29" s="11"/>
      <c r="UD29" s="11"/>
      <c r="UE29" s="11"/>
      <c r="UF29" s="11"/>
      <c r="UG29" s="11"/>
      <c r="UH29" s="11"/>
      <c r="UI29" s="11"/>
      <c r="UJ29" s="11"/>
      <c r="UK29" s="11"/>
      <c r="UL29" s="11"/>
      <c r="UM29" s="11"/>
      <c r="UN29" s="11"/>
      <c r="UO29" s="11"/>
      <c r="UP29" s="11"/>
      <c r="UQ29" s="11"/>
      <c r="UR29" s="11"/>
      <c r="US29" s="11"/>
      <c r="UT29" s="11"/>
      <c r="UU29" s="11"/>
      <c r="UV29" s="11"/>
      <c r="UW29" s="11"/>
      <c r="UX29" s="11"/>
      <c r="UY29" s="11"/>
      <c r="UZ29" s="11"/>
      <c r="VA29" s="11"/>
      <c r="VB29" s="11"/>
      <c r="VC29" s="11"/>
      <c r="VD29" s="11"/>
      <c r="VE29" s="11"/>
      <c r="VF29" s="11"/>
      <c r="VG29" s="11"/>
      <c r="VH29" s="11"/>
      <c r="VI29" s="11"/>
      <c r="VJ29" s="11"/>
      <c r="VK29" s="11"/>
      <c r="VL29" s="11"/>
      <c r="VM29" s="11"/>
      <c r="VN29" s="11"/>
      <c r="VO29" s="11"/>
      <c r="VP29" s="11"/>
      <c r="VQ29" s="11"/>
      <c r="VR29" s="11"/>
      <c r="VS29" s="11"/>
      <c r="VT29" s="11"/>
      <c r="VU29" s="11"/>
      <c r="VV29" s="11"/>
      <c r="VW29" s="11"/>
      <c r="VX29" s="11"/>
      <c r="VY29" s="11"/>
      <c r="VZ29" s="11"/>
      <c r="WA29" s="11"/>
      <c r="WB29" s="11"/>
      <c r="WC29" s="11"/>
      <c r="WD29" s="11"/>
      <c r="WE29" s="11"/>
      <c r="WF29" s="11"/>
      <c r="WG29" s="11"/>
      <c r="WH29" s="11"/>
      <c r="WI29" s="11"/>
      <c r="WJ29" s="11"/>
      <c r="WK29" s="11"/>
      <c r="WL29" s="11"/>
      <c r="WM29" s="11"/>
      <c r="WN29" s="11"/>
      <c r="WO29" s="11"/>
      <c r="WP29" s="11"/>
      <c r="WQ29" s="11"/>
      <c r="WR29" s="11"/>
      <c r="WS29" s="11"/>
      <c r="WT29" s="11"/>
      <c r="WU29" s="11"/>
      <c r="WV29" s="11"/>
      <c r="WW29" s="11"/>
      <c r="WX29" s="11"/>
      <c r="WY29" s="11"/>
      <c r="WZ29" s="11"/>
      <c r="XA29" s="11"/>
      <c r="XB29" s="11"/>
      <c r="XC29" s="11"/>
      <c r="XD29" s="11"/>
      <c r="XE29" s="11"/>
      <c r="XF29" s="11"/>
      <c r="XG29" s="11"/>
      <c r="XH29" s="11"/>
      <c r="XI29" s="11"/>
      <c r="XJ29" s="11"/>
      <c r="XK29" s="11"/>
      <c r="XL29" s="11"/>
      <c r="XM29" s="11"/>
      <c r="XN29" s="11"/>
      <c r="XO29" s="11"/>
      <c r="XP29" s="11"/>
      <c r="XQ29" s="11"/>
      <c r="XR29" s="11"/>
      <c r="XS29" s="11"/>
      <c r="XT29" s="11"/>
      <c r="XU29" s="11"/>
      <c r="XV29" s="11"/>
      <c r="XW29" s="11"/>
      <c r="XX29" s="11"/>
      <c r="XY29" s="11"/>
      <c r="XZ29" s="11"/>
      <c r="YA29" s="11"/>
      <c r="YB29" s="11"/>
      <c r="YC29" s="11"/>
      <c r="YD29" s="11"/>
      <c r="YE29" s="11"/>
      <c r="YF29" s="11"/>
      <c r="YG29" s="11"/>
      <c r="YH29" s="11"/>
      <c r="YI29" s="11"/>
      <c r="YJ29" s="11"/>
      <c r="YK29" s="11"/>
      <c r="YL29" s="11"/>
      <c r="YM29" s="11"/>
      <c r="YN29" s="11"/>
      <c r="YO29" s="11"/>
      <c r="YP29" s="11"/>
      <c r="YQ29" s="11"/>
      <c r="YR29" s="11"/>
      <c r="YS29" s="11"/>
      <c r="YT29" s="11"/>
      <c r="YU29" s="11"/>
      <c r="YV29" s="11"/>
      <c r="YW29" s="11"/>
      <c r="YX29" s="11"/>
      <c r="YY29" s="11"/>
      <c r="YZ29" s="11"/>
      <c r="ZA29" s="11"/>
      <c r="ZB29" s="11"/>
      <c r="ZC29" s="11"/>
      <c r="ZD29" s="11"/>
      <c r="ZE29" s="11"/>
      <c r="ZF29" s="11"/>
      <c r="ZG29" s="11"/>
      <c r="ZH29" s="11"/>
      <c r="ZI29" s="11"/>
      <c r="ZJ29" s="11"/>
      <c r="ZK29" s="11"/>
      <c r="ZL29" s="11"/>
      <c r="ZM29" s="11"/>
      <c r="ZN29" s="11"/>
      <c r="ZO29" s="11"/>
      <c r="ZP29" s="11"/>
      <c r="ZQ29" s="11"/>
      <c r="ZR29" s="11"/>
      <c r="ZS29" s="11"/>
      <c r="ZT29" s="11"/>
      <c r="ZU29" s="11"/>
      <c r="ZV29" s="11"/>
      <c r="ZW29" s="11"/>
      <c r="ZX29" s="11"/>
      <c r="ZY29" s="11"/>
      <c r="ZZ29" s="11"/>
      <c r="AAA29" s="11"/>
      <c r="AAB29" s="11"/>
      <c r="AAC29" s="11"/>
      <c r="AAD29" s="11"/>
      <c r="AAE29" s="11"/>
      <c r="AAF29" s="11"/>
      <c r="AAG29" s="11"/>
      <c r="AAH29" s="11"/>
      <c r="AAI29" s="11"/>
      <c r="AAJ29" s="11"/>
      <c r="AAK29" s="11"/>
      <c r="AAL29" s="11"/>
      <c r="AAM29" s="11"/>
      <c r="AAN29" s="11"/>
      <c r="AAO29" s="11"/>
      <c r="AAP29" s="11"/>
      <c r="AAQ29" s="11"/>
      <c r="AAR29" s="11"/>
      <c r="AAS29" s="11"/>
      <c r="AAT29" s="11"/>
      <c r="AAU29" s="11"/>
      <c r="AAV29" s="11"/>
      <c r="AAW29" s="11"/>
      <c r="AAX29" s="11"/>
      <c r="AAY29" s="11"/>
      <c r="AAZ29" s="11"/>
      <c r="ABA29" s="11"/>
      <c r="ABB29" s="11"/>
      <c r="ABC29" s="11"/>
      <c r="ABD29" s="11"/>
      <c r="ABE29" s="11"/>
      <c r="ABF29" s="11"/>
      <c r="ABG29" s="11"/>
      <c r="ABH29" s="11"/>
      <c r="ABI29" s="11"/>
      <c r="ABJ29" s="11"/>
      <c r="ABK29" s="11"/>
      <c r="ABL29" s="11"/>
      <c r="ABM29" s="11"/>
      <c r="ABN29" s="11"/>
      <c r="ABO29" s="11"/>
      <c r="ABP29" s="11"/>
      <c r="ABQ29" s="11"/>
      <c r="ABR29" s="11"/>
      <c r="ABS29" s="11"/>
      <c r="ABT29" s="11"/>
      <c r="ABU29" s="11"/>
      <c r="ABV29" s="11"/>
      <c r="ABW29" s="11"/>
      <c r="ABX29" s="11"/>
      <c r="ABY29" s="11"/>
      <c r="ABZ29" s="11"/>
      <c r="ACA29" s="11"/>
      <c r="ACB29" s="11"/>
      <c r="ACC29" s="11"/>
      <c r="ACD29" s="11"/>
      <c r="ACE29" s="11"/>
      <c r="ACF29" s="11"/>
      <c r="ACG29" s="11"/>
      <c r="ACH29" s="11"/>
      <c r="ACI29" s="11"/>
      <c r="ACJ29" s="11"/>
      <c r="ACK29" s="11"/>
      <c r="ACL29" s="11"/>
      <c r="ACM29" s="11"/>
      <c r="ACN29" s="11"/>
      <c r="ACO29" s="11"/>
      <c r="ACP29" s="11"/>
      <c r="ACQ29" s="11"/>
      <c r="ACR29" s="11"/>
      <c r="ACS29" s="11"/>
      <c r="ACT29" s="11"/>
      <c r="ACU29" s="11"/>
      <c r="ACV29" s="11"/>
      <c r="ACW29" s="11"/>
      <c r="ACX29" s="11"/>
      <c r="ACY29" s="11"/>
      <c r="ACZ29" s="11"/>
      <c r="ADA29" s="11"/>
      <c r="ADB29" s="11"/>
      <c r="ADC29" s="11"/>
      <c r="ADD29" s="11"/>
      <c r="ADE29" s="11"/>
      <c r="ADF29" s="11"/>
      <c r="ADG29" s="11"/>
      <c r="ADH29" s="11"/>
      <c r="ADI29" s="11"/>
      <c r="ADJ29" s="11"/>
      <c r="ADK29" s="11"/>
      <c r="ADL29" s="11"/>
      <c r="ADM29" s="11"/>
      <c r="ADN29" s="11"/>
      <c r="ADO29" s="11"/>
      <c r="ADP29" s="11"/>
      <c r="ADQ29" s="11"/>
      <c r="ADR29" s="11"/>
      <c r="ADS29" s="11"/>
      <c r="ADT29" s="11"/>
      <c r="ADU29" s="11"/>
      <c r="ADV29" s="11"/>
      <c r="ADW29" s="11"/>
      <c r="ADX29" s="11"/>
      <c r="ADY29" s="11"/>
      <c r="ADZ29" s="11"/>
      <c r="AEA29" s="11"/>
      <c r="AEB29" s="11"/>
      <c r="AEC29" s="11"/>
      <c r="AED29" s="11"/>
      <c r="AEE29" s="11"/>
      <c r="AEF29" s="11"/>
      <c r="AEG29" s="11"/>
      <c r="AEH29" s="11"/>
      <c r="AEI29" s="11"/>
      <c r="AEJ29" s="11"/>
      <c r="AEK29" s="11"/>
      <c r="AEL29" s="11"/>
      <c r="AEM29" s="11"/>
      <c r="AEN29" s="11"/>
      <c r="AEO29" s="11"/>
      <c r="AEP29" s="11"/>
      <c r="AEQ29" s="11"/>
      <c r="AER29" s="11"/>
      <c r="AES29" s="11"/>
      <c r="AET29" s="11"/>
      <c r="AEU29" s="11"/>
      <c r="AEV29" s="11"/>
      <c r="AEW29" s="11"/>
      <c r="AEX29" s="11"/>
      <c r="AEY29" s="11"/>
      <c r="AEZ29" s="11"/>
      <c r="AFA29" s="11"/>
      <c r="AFB29" s="11"/>
      <c r="AFC29" s="11"/>
      <c r="AFD29" s="11"/>
      <c r="AFE29" s="11"/>
      <c r="AFF29" s="11"/>
      <c r="AFG29" s="11"/>
      <c r="AFH29" s="11"/>
      <c r="AFI29" s="11"/>
      <c r="AFJ29" s="11"/>
      <c r="AFK29" s="11"/>
      <c r="AFL29" s="11"/>
      <c r="AFM29" s="11"/>
      <c r="AFN29" s="11"/>
      <c r="AFO29" s="11"/>
      <c r="AFP29" s="11"/>
      <c r="AFQ29" s="11"/>
      <c r="AFR29" s="11"/>
      <c r="AFS29" s="11"/>
      <c r="AFT29" s="11"/>
      <c r="AFU29" s="11"/>
      <c r="AFV29" s="11"/>
      <c r="AFW29" s="11"/>
      <c r="AFX29" s="11"/>
      <c r="AFY29" s="11"/>
      <c r="AFZ29" s="11"/>
      <c r="AGA29" s="11"/>
      <c r="AGB29" s="11"/>
      <c r="AGC29" s="11"/>
      <c r="AGD29" s="11"/>
      <c r="AGE29" s="11"/>
      <c r="AGF29" s="11"/>
      <c r="AGG29" s="11"/>
      <c r="AGH29" s="11"/>
      <c r="AGI29" s="11"/>
      <c r="AGJ29" s="11"/>
      <c r="AGK29" s="11"/>
      <c r="AGL29" s="11"/>
      <c r="AGM29" s="11"/>
      <c r="AGN29" s="11"/>
      <c r="AGO29" s="11"/>
      <c r="AGP29" s="11"/>
      <c r="AGQ29" s="11"/>
      <c r="AGR29" s="11"/>
      <c r="AGS29" s="11"/>
      <c r="AGT29" s="11"/>
      <c r="AGU29" s="11"/>
      <c r="AGV29" s="11"/>
      <c r="AGW29" s="11"/>
      <c r="AGX29" s="11"/>
      <c r="AGY29" s="11"/>
      <c r="AGZ29" s="11"/>
      <c r="AHA29" s="11"/>
      <c r="AHB29" s="11"/>
      <c r="AHC29" s="11"/>
      <c r="AHD29" s="11"/>
      <c r="AHE29" s="11"/>
      <c r="AHF29" s="11"/>
      <c r="AHG29" s="11"/>
      <c r="AHH29" s="11"/>
      <c r="AHI29" s="11"/>
      <c r="AHJ29" s="11"/>
      <c r="AHK29" s="11"/>
      <c r="AHL29" s="11"/>
      <c r="AHM29" s="11"/>
      <c r="AHN29" s="11"/>
      <c r="AHO29" s="11"/>
      <c r="AHP29" s="11"/>
      <c r="AHQ29" s="11"/>
      <c r="AHR29" s="11"/>
      <c r="AHS29" s="11"/>
      <c r="AHT29" s="11"/>
      <c r="AHU29" s="11"/>
      <c r="AHV29" s="11"/>
      <c r="AHW29" s="11"/>
      <c r="AHX29" s="11"/>
      <c r="AHY29" s="11"/>
      <c r="AHZ29" s="11"/>
      <c r="AIA29" s="11"/>
      <c r="AIB29" s="11"/>
      <c r="AIC29" s="11"/>
      <c r="AID29" s="11"/>
      <c r="AIE29" s="11"/>
      <c r="AIF29" s="11"/>
      <c r="AIG29" s="11"/>
      <c r="AIH29" s="11"/>
      <c r="AII29" s="11"/>
      <c r="AIJ29" s="11"/>
      <c r="AIK29" s="11"/>
      <c r="AIL29" s="11"/>
      <c r="AIM29" s="11"/>
      <c r="AIN29" s="11"/>
      <c r="AIO29" s="11"/>
      <c r="AIP29" s="11"/>
      <c r="AIQ29" s="11"/>
      <c r="AIR29" s="11"/>
      <c r="AIS29" s="11"/>
      <c r="AIT29" s="11"/>
      <c r="AIU29" s="11"/>
      <c r="AIV29" s="11"/>
      <c r="AIW29" s="11"/>
      <c r="AIX29" s="11"/>
      <c r="AIY29" s="11"/>
      <c r="AIZ29" s="11"/>
      <c r="AJA29" s="11"/>
      <c r="AJB29" s="11"/>
      <c r="AJC29" s="11"/>
      <c r="AJD29" s="11"/>
      <c r="AJE29" s="11"/>
      <c r="AJF29" s="11"/>
      <c r="AJG29" s="11"/>
      <c r="AJH29" s="11"/>
      <c r="AJI29" s="11"/>
      <c r="AJJ29" s="11"/>
      <c r="AJK29" s="11"/>
      <c r="AJL29" s="11"/>
      <c r="AJM29" s="11"/>
      <c r="AJN29" s="11"/>
      <c r="AJO29" s="11"/>
      <c r="AJP29" s="11"/>
      <c r="AJQ29" s="11"/>
      <c r="AJR29" s="11"/>
      <c r="AJS29" s="11"/>
      <c r="AJT29" s="11"/>
      <c r="AJU29" s="11"/>
      <c r="AJV29" s="11"/>
      <c r="AJW29" s="11"/>
      <c r="AJX29" s="11"/>
      <c r="AJY29" s="11"/>
      <c r="AJZ29" s="11"/>
      <c r="AKA29" s="11"/>
      <c r="AKB29" s="11"/>
      <c r="AKC29" s="11"/>
      <c r="AKD29" s="11"/>
      <c r="AKE29" s="11"/>
      <c r="AKF29" s="11"/>
      <c r="AKG29" s="11"/>
      <c r="AKH29" s="11"/>
      <c r="AKI29" s="11"/>
      <c r="AKJ29" s="11"/>
      <c r="AKK29" s="11"/>
      <c r="AKL29" s="11"/>
      <c r="AKM29" s="11"/>
      <c r="AKN29" s="11"/>
      <c r="AKO29" s="11"/>
      <c r="AKP29" s="11"/>
      <c r="AKQ29" s="11"/>
      <c r="AKR29" s="11"/>
      <c r="AKS29" s="11"/>
      <c r="AKT29" s="11"/>
      <c r="AKU29" s="11"/>
      <c r="AKV29" s="11"/>
      <c r="AKW29" s="11"/>
      <c r="AKX29" s="11"/>
      <c r="AKY29" s="11"/>
      <c r="AKZ29" s="11"/>
      <c r="ALA29" s="11"/>
      <c r="ALB29" s="11"/>
      <c r="ALC29" s="11"/>
      <c r="ALD29" s="11"/>
      <c r="ALE29" s="11"/>
      <c r="ALF29" s="11"/>
      <c r="ALG29" s="11"/>
      <c r="ALH29" s="11"/>
      <c r="ALI29" s="11"/>
      <c r="ALJ29" s="11"/>
      <c r="ALK29" s="11"/>
      <c r="ALL29" s="11"/>
      <c r="ALM29" s="11"/>
      <c r="ALN29" s="11"/>
      <c r="ALO29" s="11"/>
      <c r="ALP29" s="11"/>
      <c r="ALQ29" s="11"/>
      <c r="ALR29" s="11"/>
      <c r="ALS29" s="11"/>
      <c r="ALT29" s="11"/>
      <c r="ALU29" s="11"/>
      <c r="ALV29" s="11"/>
      <c r="ALW29" s="11"/>
      <c r="ALX29" s="11"/>
      <c r="ALY29" s="11"/>
      <c r="ALZ29" s="11"/>
      <c r="AMA29" s="11"/>
      <c r="AMB29" s="11"/>
      <c r="AMC29" s="11"/>
      <c r="AMD29" s="11"/>
      <c r="AME29" s="11"/>
      <c r="AMF29" s="11"/>
      <c r="AMG29" s="11"/>
      <c r="AMH29" s="11"/>
      <c r="AMI29" s="11"/>
      <c r="AMJ29" s="11"/>
      <c r="AMK29" s="11"/>
      <c r="AML29" s="11"/>
      <c r="AMM29" s="11"/>
      <c r="AMN29" s="11"/>
      <c r="AMO29" s="11"/>
      <c r="AMP29" s="11"/>
      <c r="AMQ29" s="11"/>
      <c r="AMR29" s="11"/>
      <c r="AMS29" s="11"/>
      <c r="AMT29" s="11"/>
      <c r="AMU29" s="11"/>
      <c r="AMV29" s="11"/>
      <c r="AMW29" s="11"/>
      <c r="AMX29" s="11"/>
      <c r="AMY29" s="11"/>
      <c r="AMZ29" s="11"/>
      <c r="ANA29" s="11"/>
      <c r="ANB29" s="11"/>
      <c r="ANC29" s="11"/>
      <c r="AND29" s="11"/>
      <c r="ANE29" s="11"/>
      <c r="ANF29" s="11"/>
      <c r="ANG29" s="11"/>
      <c r="ANH29" s="11"/>
      <c r="ANI29" s="11"/>
      <c r="ANJ29" s="11"/>
      <c r="ANK29" s="11"/>
      <c r="ANL29" s="11"/>
      <c r="ANM29" s="11"/>
      <c r="ANN29" s="11"/>
      <c r="ANO29" s="11"/>
      <c r="ANP29" s="11"/>
      <c r="ANQ29" s="11"/>
      <c r="ANR29" s="11"/>
      <c r="ANS29" s="11"/>
      <c r="ANT29" s="11"/>
      <c r="ANU29" s="11"/>
      <c r="ANV29" s="11"/>
      <c r="ANW29" s="11"/>
      <c r="ANX29" s="11"/>
      <c r="ANY29" s="11"/>
      <c r="ANZ29" s="11"/>
      <c r="AOA29" s="11"/>
      <c r="AOB29" s="11"/>
      <c r="AOC29" s="11"/>
      <c r="AOD29" s="11"/>
      <c r="AOE29" s="11"/>
      <c r="AOF29" s="11"/>
      <c r="AOG29" s="11"/>
      <c r="AOH29" s="11"/>
      <c r="AOI29" s="11"/>
      <c r="AOJ29" s="11"/>
      <c r="AOK29" s="11"/>
      <c r="AOL29" s="11"/>
      <c r="AOM29" s="11"/>
      <c r="AON29" s="11"/>
      <c r="AOO29" s="11"/>
      <c r="AOP29" s="11"/>
      <c r="AOQ29" s="11"/>
      <c r="AOR29" s="11"/>
      <c r="AOS29" s="11"/>
      <c r="AOT29" s="11"/>
      <c r="AOU29" s="11"/>
      <c r="AOV29" s="11"/>
      <c r="AOW29" s="11"/>
      <c r="AOX29" s="11"/>
      <c r="AOY29" s="11"/>
      <c r="AOZ29" s="11"/>
      <c r="APA29" s="11"/>
      <c r="APB29" s="11"/>
      <c r="APC29" s="11"/>
      <c r="APD29" s="11"/>
      <c r="APE29" s="11"/>
      <c r="APF29" s="11"/>
      <c r="APG29" s="11"/>
      <c r="APH29" s="11"/>
      <c r="API29" s="11"/>
      <c r="APJ29" s="11"/>
      <c r="APK29" s="11"/>
      <c r="APL29" s="11"/>
      <c r="APM29" s="11"/>
      <c r="APN29" s="11"/>
      <c r="APO29" s="11"/>
      <c r="APP29" s="11"/>
      <c r="APQ29" s="11"/>
      <c r="APR29" s="11"/>
      <c r="APS29" s="11"/>
      <c r="APT29" s="11"/>
      <c r="APU29" s="11"/>
      <c r="APV29" s="11"/>
      <c r="APW29" s="11"/>
      <c r="APX29" s="11"/>
      <c r="APY29" s="11"/>
      <c r="APZ29" s="11"/>
      <c r="AQA29" s="11"/>
      <c r="AQB29" s="11"/>
      <c r="AQC29" s="11"/>
      <c r="AQD29" s="11"/>
      <c r="AQE29" s="11"/>
      <c r="AQF29" s="11"/>
      <c r="AQG29" s="11"/>
      <c r="AQH29" s="11"/>
      <c r="AQI29" s="11"/>
      <c r="AQJ29" s="11"/>
      <c r="AQK29" s="11"/>
      <c r="AQL29" s="11"/>
      <c r="AQM29" s="11"/>
      <c r="AQN29" s="11"/>
      <c r="AQO29" s="11"/>
      <c r="AQP29" s="11"/>
      <c r="AQQ29" s="11"/>
      <c r="AQR29" s="11"/>
      <c r="AQS29" s="11"/>
      <c r="AQT29" s="11"/>
      <c r="AQU29" s="11"/>
      <c r="AQV29" s="11"/>
      <c r="AQW29" s="11"/>
      <c r="AQX29" s="11"/>
      <c r="AQY29" s="11"/>
      <c r="AQZ29" s="11"/>
      <c r="ARA29" s="11"/>
      <c r="ARB29" s="11"/>
      <c r="ARC29" s="11"/>
      <c r="ARD29" s="11"/>
      <c r="ARE29" s="11"/>
      <c r="ARF29" s="11"/>
      <c r="ARG29" s="11"/>
      <c r="ARH29" s="11"/>
      <c r="ARI29" s="11"/>
      <c r="ARJ29" s="11"/>
      <c r="ARK29" s="11"/>
      <c r="ARL29" s="11"/>
      <c r="ARM29" s="11"/>
      <c r="ARN29" s="11"/>
      <c r="ARO29" s="11"/>
      <c r="ARP29" s="11"/>
      <c r="ARQ29" s="11"/>
      <c r="ARR29" s="11"/>
      <c r="ARS29" s="11"/>
      <c r="ART29" s="11"/>
      <c r="ARU29" s="11"/>
      <c r="ARV29" s="11"/>
      <c r="ARW29" s="11"/>
      <c r="ARX29" s="11"/>
      <c r="ARY29" s="11"/>
      <c r="ARZ29" s="11"/>
      <c r="ASA29" s="11"/>
      <c r="ASB29" s="11"/>
      <c r="ASC29" s="11"/>
      <c r="ASD29" s="11"/>
      <c r="ASE29" s="11"/>
      <c r="ASF29" s="11"/>
      <c r="ASG29" s="11"/>
      <c r="ASH29" s="11"/>
      <c r="ASI29" s="11"/>
      <c r="ASJ29" s="11"/>
      <c r="ASK29" s="11"/>
      <c r="ASL29" s="11"/>
      <c r="ASM29" s="11"/>
      <c r="ASN29" s="11"/>
      <c r="ASO29" s="11"/>
      <c r="ASP29" s="11"/>
      <c r="ASQ29" s="11"/>
      <c r="ASR29" s="11"/>
      <c r="ASS29" s="11"/>
      <c r="AST29" s="11"/>
      <c r="ASU29" s="11"/>
      <c r="ASV29" s="11"/>
      <c r="ASW29" s="11"/>
      <c r="ASX29" s="11"/>
      <c r="ASY29" s="11"/>
      <c r="ASZ29" s="11"/>
      <c r="ATA29" s="11"/>
      <c r="ATB29" s="11"/>
      <c r="ATC29" s="11"/>
      <c r="ATD29" s="11"/>
      <c r="ATE29" s="11"/>
      <c r="ATF29" s="11"/>
      <c r="ATG29" s="11"/>
      <c r="ATH29" s="11"/>
      <c r="ATI29" s="11"/>
      <c r="ATJ29" s="11"/>
      <c r="ATK29" s="11"/>
      <c r="ATL29" s="11"/>
      <c r="ATM29" s="11"/>
      <c r="ATN29" s="11"/>
      <c r="ATO29" s="11"/>
      <c r="ATP29" s="11"/>
      <c r="ATQ29" s="11"/>
      <c r="ATR29" s="11"/>
      <c r="ATS29" s="11"/>
      <c r="ATT29" s="11"/>
      <c r="ATU29" s="11"/>
      <c r="ATV29" s="11"/>
      <c r="ATW29" s="11"/>
      <c r="ATX29" s="11"/>
      <c r="ATY29" s="11"/>
      <c r="ATZ29" s="11"/>
      <c r="AUA29" s="11"/>
      <c r="AUB29" s="11"/>
      <c r="AUC29" s="11"/>
      <c r="AUD29" s="11"/>
      <c r="AUE29" s="11"/>
      <c r="AUF29" s="11"/>
      <c r="AUG29" s="11"/>
      <c r="AUH29" s="11"/>
      <c r="AUI29" s="11"/>
      <c r="AUJ29" s="11"/>
      <c r="AUK29" s="11"/>
      <c r="AUL29" s="11"/>
      <c r="AUM29" s="11"/>
      <c r="AUN29" s="11"/>
      <c r="AUO29" s="11"/>
      <c r="AUP29" s="11"/>
      <c r="AUQ29" s="11"/>
      <c r="AUR29" s="11"/>
      <c r="AUS29" s="11"/>
      <c r="AUT29" s="11"/>
      <c r="AUU29" s="11"/>
      <c r="AUV29" s="11"/>
      <c r="AUW29" s="11"/>
      <c r="AUX29" s="11"/>
      <c r="AUY29" s="11"/>
      <c r="AUZ29" s="11"/>
      <c r="AVA29" s="11"/>
      <c r="AVB29" s="11"/>
      <c r="AVC29" s="11"/>
      <c r="AVD29" s="11"/>
      <c r="AVE29" s="11"/>
      <c r="AVF29" s="11"/>
      <c r="AVG29" s="11"/>
      <c r="AVH29" s="11"/>
      <c r="AVI29" s="11"/>
      <c r="AVJ29" s="11"/>
      <c r="AVK29" s="11"/>
      <c r="AVL29" s="11"/>
      <c r="AVM29" s="11"/>
      <c r="AVN29" s="11"/>
      <c r="AVO29" s="11"/>
      <c r="AVP29" s="11"/>
      <c r="AVQ29" s="11"/>
      <c r="AVR29" s="11"/>
      <c r="AVS29" s="11"/>
      <c r="AVT29" s="11"/>
      <c r="AVU29" s="11"/>
      <c r="AVV29" s="11"/>
      <c r="AVW29" s="11"/>
      <c r="AVX29" s="11"/>
      <c r="AVY29" s="11"/>
      <c r="AVZ29" s="11"/>
      <c r="AWA29" s="11"/>
      <c r="AWB29" s="11"/>
      <c r="AWC29" s="11"/>
      <c r="AWD29" s="11"/>
      <c r="AWE29" s="11"/>
      <c r="AWF29" s="11"/>
      <c r="AWG29" s="11"/>
      <c r="AWH29" s="11"/>
      <c r="AWI29" s="11"/>
      <c r="AWJ29" s="11"/>
      <c r="AWK29" s="11"/>
      <c r="AWL29" s="11"/>
      <c r="AWM29" s="11"/>
      <c r="AWN29" s="11"/>
      <c r="AWO29" s="11"/>
      <c r="AWP29" s="11"/>
      <c r="AWQ29" s="11"/>
      <c r="AWR29" s="11"/>
      <c r="AWS29" s="11"/>
      <c r="AWT29" s="11"/>
      <c r="AWU29" s="11"/>
      <c r="AWV29" s="11"/>
      <c r="AWW29" s="11"/>
      <c r="AWX29" s="11"/>
      <c r="AWY29" s="11"/>
      <c r="AWZ29" s="11"/>
      <c r="AXA29" s="11"/>
      <c r="AXB29" s="11"/>
      <c r="AXC29" s="11"/>
      <c r="AXD29" s="11"/>
      <c r="AXE29" s="11"/>
      <c r="AXF29" s="11"/>
      <c r="AXG29" s="11"/>
      <c r="AXH29" s="11"/>
      <c r="AXI29" s="11"/>
      <c r="AXJ29" s="11"/>
      <c r="AXK29" s="11"/>
      <c r="AXL29" s="11"/>
      <c r="AXM29" s="11"/>
      <c r="AXN29" s="11"/>
      <c r="AXO29" s="11"/>
      <c r="AXP29" s="11"/>
      <c r="AXQ29" s="11"/>
      <c r="AXR29" s="11"/>
      <c r="AXS29" s="11"/>
      <c r="AXT29" s="11"/>
      <c r="AXU29" s="11"/>
      <c r="AXV29" s="11"/>
      <c r="AXW29" s="11"/>
      <c r="AXX29" s="11"/>
      <c r="AXY29" s="11"/>
      <c r="AXZ29" s="11"/>
      <c r="AYA29" s="11"/>
      <c r="AYB29" s="11"/>
      <c r="AYC29" s="11"/>
      <c r="AYD29" s="11"/>
      <c r="AYE29" s="11"/>
      <c r="AYF29" s="11"/>
      <c r="AYG29" s="11"/>
      <c r="AYH29" s="11"/>
      <c r="AYI29" s="11"/>
      <c r="AYJ29" s="11"/>
      <c r="AYK29" s="11"/>
      <c r="AYL29" s="11"/>
      <c r="AYM29" s="11"/>
      <c r="AYN29" s="11"/>
      <c r="AYO29" s="11"/>
      <c r="AYP29" s="11"/>
      <c r="AYQ29" s="11"/>
      <c r="AYR29" s="11"/>
      <c r="AYS29" s="11"/>
      <c r="AYT29" s="11"/>
      <c r="AYU29" s="11"/>
      <c r="AYV29" s="11"/>
      <c r="AYW29" s="11"/>
      <c r="AYX29" s="11"/>
      <c r="AYY29" s="11"/>
      <c r="AYZ29" s="11"/>
      <c r="AZA29" s="11"/>
      <c r="AZB29" s="11"/>
      <c r="AZC29" s="11"/>
      <c r="AZD29" s="11"/>
      <c r="AZE29" s="11"/>
      <c r="AZF29" s="11"/>
      <c r="AZG29" s="11"/>
      <c r="AZH29" s="11"/>
      <c r="AZI29" s="11"/>
      <c r="AZJ29" s="11"/>
      <c r="AZK29" s="11"/>
      <c r="AZL29" s="11"/>
      <c r="AZM29" s="11"/>
      <c r="AZN29" s="11"/>
      <c r="AZO29" s="11"/>
      <c r="AZP29" s="11"/>
      <c r="AZQ29" s="11"/>
      <c r="AZR29" s="11"/>
      <c r="AZS29" s="11"/>
      <c r="AZT29" s="11"/>
      <c r="AZU29" s="11"/>
      <c r="AZV29" s="11"/>
      <c r="AZW29" s="11"/>
      <c r="AZX29" s="11"/>
      <c r="AZY29" s="11"/>
      <c r="AZZ29" s="11"/>
      <c r="BAA29" s="11"/>
      <c r="BAB29" s="11"/>
      <c r="BAC29" s="11"/>
      <c r="BAD29" s="11"/>
      <c r="BAE29" s="11"/>
      <c r="BAF29" s="11"/>
      <c r="BAG29" s="11"/>
      <c r="BAH29" s="11"/>
      <c r="BAI29" s="11"/>
      <c r="BAJ29" s="11"/>
      <c r="BAK29" s="11"/>
      <c r="BAL29" s="11"/>
      <c r="BAM29" s="11"/>
      <c r="BAN29" s="11"/>
      <c r="BAO29" s="11"/>
      <c r="BAP29" s="11"/>
      <c r="BAQ29" s="11"/>
      <c r="BAR29" s="11"/>
      <c r="BAS29" s="11"/>
      <c r="BAT29" s="11"/>
      <c r="BAU29" s="11"/>
      <c r="BAV29" s="11"/>
      <c r="BAW29" s="11"/>
      <c r="BAX29" s="11"/>
      <c r="BAY29" s="11"/>
      <c r="BAZ29" s="11"/>
      <c r="BBA29" s="11"/>
      <c r="BBB29" s="11"/>
      <c r="BBC29" s="11"/>
      <c r="BBD29" s="11"/>
      <c r="BBE29" s="11"/>
      <c r="BBF29" s="11"/>
      <c r="BBG29" s="11"/>
      <c r="BBH29" s="11"/>
      <c r="BBI29" s="11"/>
      <c r="BBJ29" s="11"/>
      <c r="BBK29" s="11"/>
      <c r="BBL29" s="11"/>
      <c r="BBM29" s="11"/>
      <c r="BBN29" s="11"/>
      <c r="BBO29" s="11"/>
      <c r="BBP29" s="11"/>
      <c r="BBQ29" s="11"/>
      <c r="BBR29" s="11"/>
      <c r="BBS29" s="11"/>
      <c r="BBT29" s="11"/>
      <c r="BBU29" s="11"/>
      <c r="BBV29" s="11"/>
      <c r="BBW29" s="11"/>
      <c r="BBX29" s="11"/>
      <c r="BBY29" s="11"/>
      <c r="BBZ29" s="11"/>
      <c r="BCA29" s="11"/>
      <c r="BCB29" s="11"/>
      <c r="BCC29" s="11"/>
      <c r="BCD29" s="11"/>
      <c r="BCE29" s="11"/>
      <c r="BCF29" s="11"/>
      <c r="BCG29" s="11"/>
      <c r="BCH29" s="11"/>
      <c r="BCI29" s="11"/>
      <c r="BCJ29" s="11"/>
      <c r="BCK29" s="11"/>
      <c r="BCL29" s="11"/>
      <c r="BCM29" s="11"/>
      <c r="BCN29" s="11"/>
      <c r="BCO29" s="11"/>
      <c r="BCP29" s="11"/>
      <c r="BCQ29" s="11"/>
      <c r="BCR29" s="11"/>
      <c r="BCS29" s="11"/>
      <c r="BCT29" s="11"/>
      <c r="BCU29" s="11"/>
      <c r="BCV29" s="11"/>
      <c r="BCW29" s="11"/>
      <c r="BCX29" s="11"/>
      <c r="BCY29" s="11"/>
      <c r="BCZ29" s="11"/>
      <c r="BDA29" s="11"/>
      <c r="BDB29" s="11"/>
      <c r="BDC29" s="11"/>
      <c r="BDD29" s="11"/>
      <c r="BDE29" s="11"/>
      <c r="BDF29" s="11"/>
      <c r="BDG29" s="11"/>
      <c r="BDH29" s="11"/>
      <c r="BDI29" s="11"/>
      <c r="BDJ29" s="11"/>
      <c r="BDK29" s="11"/>
      <c r="BDL29" s="11"/>
      <c r="BDM29" s="11"/>
      <c r="BDN29" s="11"/>
      <c r="BDO29" s="11"/>
      <c r="BDP29" s="11"/>
      <c r="BDQ29" s="11"/>
      <c r="BDR29" s="11"/>
      <c r="BDS29" s="11"/>
      <c r="BDT29" s="11"/>
      <c r="BDU29" s="11"/>
      <c r="BDV29" s="11"/>
      <c r="BDW29" s="11"/>
      <c r="BDX29" s="11"/>
      <c r="BDY29" s="11"/>
      <c r="BDZ29" s="11"/>
      <c r="BEA29" s="11"/>
      <c r="BEB29" s="11"/>
      <c r="BEC29" s="11"/>
      <c r="BED29" s="11"/>
      <c r="BEE29" s="11"/>
      <c r="BEF29" s="11"/>
      <c r="BEG29" s="11"/>
      <c r="BEH29" s="11"/>
      <c r="BEI29" s="11"/>
      <c r="BEJ29" s="11"/>
      <c r="BEK29" s="11"/>
      <c r="BEL29" s="11"/>
      <c r="BEM29" s="11"/>
      <c r="BEN29" s="11"/>
      <c r="BEO29" s="11"/>
      <c r="BEP29" s="11"/>
      <c r="BEQ29" s="11"/>
      <c r="BER29" s="11"/>
      <c r="BES29" s="11"/>
      <c r="BET29" s="11"/>
      <c r="BEU29" s="11"/>
      <c r="BEV29" s="11"/>
      <c r="BEW29" s="11"/>
      <c r="BEX29" s="11"/>
      <c r="BEY29" s="11"/>
      <c r="BEZ29" s="11"/>
      <c r="BFA29" s="11"/>
      <c r="BFB29" s="11"/>
      <c r="BFC29" s="11"/>
      <c r="BFD29" s="11"/>
      <c r="BFE29" s="11"/>
      <c r="BFF29" s="11"/>
      <c r="BFG29" s="11"/>
      <c r="BFH29" s="11"/>
      <c r="BFI29" s="11"/>
      <c r="BFJ29" s="11"/>
      <c r="BFK29" s="11"/>
      <c r="BFL29" s="11"/>
      <c r="BFM29" s="11"/>
      <c r="BFN29" s="11"/>
      <c r="BFO29" s="11"/>
      <c r="BFP29" s="11"/>
      <c r="BFQ29" s="11"/>
      <c r="BFR29" s="11"/>
      <c r="BFS29" s="11"/>
      <c r="BFT29" s="11"/>
      <c r="BFU29" s="11"/>
      <c r="BFV29" s="11"/>
      <c r="BFW29" s="11"/>
      <c r="BFX29" s="11"/>
      <c r="BFY29" s="11"/>
      <c r="BFZ29" s="11"/>
      <c r="BGA29" s="11"/>
      <c r="BGB29" s="11"/>
      <c r="BGC29" s="11"/>
      <c r="BGD29" s="11"/>
      <c r="BGE29" s="11"/>
      <c r="BGF29" s="11"/>
      <c r="BGG29" s="11"/>
      <c r="BGH29" s="11"/>
      <c r="BGI29" s="11"/>
      <c r="BGJ29" s="11"/>
      <c r="BGK29" s="11"/>
      <c r="BGL29" s="11"/>
      <c r="BGM29" s="11"/>
      <c r="BGN29" s="11"/>
      <c r="BGO29" s="11"/>
      <c r="BGP29" s="11"/>
      <c r="BGQ29" s="11"/>
      <c r="BGR29" s="11"/>
      <c r="BGS29" s="11"/>
      <c r="BGT29" s="11"/>
      <c r="BGU29" s="11"/>
      <c r="BGV29" s="11"/>
      <c r="BGW29" s="11"/>
      <c r="BGX29" s="11"/>
      <c r="BGY29" s="11"/>
      <c r="BGZ29" s="11"/>
      <c r="BHA29" s="11"/>
      <c r="BHB29" s="11"/>
      <c r="BHC29" s="11"/>
      <c r="BHD29" s="11"/>
      <c r="BHE29" s="11"/>
      <c r="BHF29" s="11"/>
      <c r="BHG29" s="11"/>
      <c r="BHH29" s="11"/>
      <c r="BHI29" s="11"/>
      <c r="BHJ29" s="11"/>
      <c r="BHK29" s="11"/>
      <c r="BHL29" s="11"/>
      <c r="BHM29" s="11"/>
      <c r="BHN29" s="11"/>
      <c r="BHO29" s="11"/>
      <c r="BHP29" s="11"/>
      <c r="BHQ29" s="11"/>
      <c r="BHR29" s="11"/>
      <c r="BHS29" s="11"/>
      <c r="BHT29" s="11"/>
      <c r="BHU29" s="11"/>
      <c r="BHV29" s="11"/>
      <c r="BHW29" s="11"/>
      <c r="BHX29" s="11"/>
      <c r="BHY29" s="11"/>
      <c r="BHZ29" s="11"/>
      <c r="BIA29" s="11"/>
      <c r="BIB29" s="11"/>
      <c r="BIC29" s="11"/>
      <c r="BID29" s="11"/>
      <c r="BIE29" s="11"/>
      <c r="BIF29" s="11"/>
      <c r="BIG29" s="11"/>
      <c r="BIH29" s="11"/>
      <c r="BII29" s="11"/>
      <c r="BIJ29" s="11"/>
      <c r="BIK29" s="11"/>
      <c r="BIL29" s="11"/>
      <c r="BIM29" s="11"/>
      <c r="BIN29" s="11"/>
      <c r="BIO29" s="11"/>
      <c r="BIP29" s="11"/>
      <c r="BIQ29" s="11"/>
      <c r="BIR29" s="11"/>
      <c r="BIS29" s="11"/>
      <c r="BIT29" s="11"/>
      <c r="BIU29" s="11"/>
      <c r="BIV29" s="11"/>
      <c r="BIW29" s="11"/>
      <c r="BIX29" s="11"/>
      <c r="BIY29" s="11"/>
      <c r="BIZ29" s="11"/>
      <c r="BJA29" s="11"/>
      <c r="BJB29" s="11"/>
      <c r="BJC29" s="11"/>
      <c r="BJD29" s="11"/>
      <c r="BJE29" s="11"/>
      <c r="BJF29" s="11"/>
      <c r="BJG29" s="11"/>
      <c r="BJH29" s="11"/>
      <c r="BJI29" s="11"/>
      <c r="BJJ29" s="11"/>
      <c r="BJK29" s="11"/>
      <c r="BJL29" s="11"/>
      <c r="BJM29" s="11"/>
      <c r="BJN29" s="11"/>
      <c r="BJO29" s="11"/>
      <c r="BJP29" s="11"/>
      <c r="BJQ29" s="11"/>
      <c r="BJR29" s="11"/>
      <c r="BJS29" s="11"/>
      <c r="BJT29" s="11"/>
      <c r="BJU29" s="11"/>
      <c r="BJV29" s="11"/>
      <c r="BJW29" s="11"/>
      <c r="BJX29" s="11"/>
      <c r="BJY29" s="11"/>
      <c r="BJZ29" s="11"/>
      <c r="BKA29" s="11"/>
      <c r="BKB29" s="11"/>
      <c r="BKC29" s="11"/>
      <c r="BKD29" s="11"/>
      <c r="BKE29" s="11"/>
      <c r="BKF29" s="11"/>
      <c r="BKG29" s="11"/>
      <c r="BKH29" s="11"/>
      <c r="BKI29" s="11"/>
      <c r="BKJ29" s="11"/>
      <c r="BKK29" s="11"/>
      <c r="BKL29" s="11"/>
      <c r="BKM29" s="11"/>
      <c r="BKN29" s="11"/>
      <c r="BKO29" s="11"/>
      <c r="BKP29" s="11"/>
      <c r="BKQ29" s="11"/>
      <c r="BKR29" s="11"/>
      <c r="BKS29" s="11"/>
      <c r="BKT29" s="11"/>
      <c r="BKU29" s="11"/>
      <c r="BKV29" s="11"/>
      <c r="BKW29" s="11"/>
      <c r="BKX29" s="11"/>
      <c r="BKY29" s="11"/>
      <c r="BKZ29" s="11"/>
      <c r="BLA29" s="11"/>
      <c r="BLB29" s="11"/>
      <c r="BLC29" s="11"/>
      <c r="BLD29" s="11"/>
      <c r="BLE29" s="11"/>
      <c r="BLF29" s="11"/>
      <c r="BLG29" s="11"/>
      <c r="BLH29" s="11"/>
      <c r="BLI29" s="11"/>
      <c r="BLJ29" s="11"/>
      <c r="BLK29" s="11"/>
      <c r="BLL29" s="11"/>
      <c r="BLM29" s="11"/>
      <c r="BLN29" s="11"/>
      <c r="BLO29" s="11"/>
      <c r="BLP29" s="11"/>
      <c r="BLQ29" s="11"/>
      <c r="BLR29" s="11"/>
      <c r="BLS29" s="11"/>
      <c r="BLT29" s="11"/>
      <c r="BLU29" s="11"/>
      <c r="BLV29" s="11"/>
      <c r="BLW29" s="11"/>
      <c r="BLX29" s="11"/>
      <c r="BLY29" s="11"/>
      <c r="BLZ29" s="11"/>
      <c r="BMA29" s="11"/>
      <c r="BMB29" s="11"/>
      <c r="BMC29" s="11"/>
      <c r="BMD29" s="11"/>
      <c r="BME29" s="11"/>
      <c r="BMF29" s="11"/>
      <c r="BMG29" s="11"/>
      <c r="BMH29" s="11"/>
      <c r="BMI29" s="11"/>
      <c r="BMJ29" s="11"/>
      <c r="BMK29" s="11"/>
      <c r="BML29" s="11"/>
      <c r="BMM29" s="11"/>
      <c r="BMN29" s="11"/>
      <c r="BMO29" s="11"/>
      <c r="BMP29" s="11"/>
      <c r="BMQ29" s="11"/>
      <c r="BMR29" s="11"/>
      <c r="BMS29" s="11"/>
      <c r="BMT29" s="11"/>
      <c r="BMU29" s="11"/>
      <c r="BMV29" s="11"/>
      <c r="BMW29" s="11"/>
      <c r="BMX29" s="11"/>
      <c r="BMY29" s="11"/>
      <c r="BMZ29" s="11"/>
      <c r="BNA29" s="11"/>
      <c r="BNB29" s="11"/>
      <c r="BNC29" s="11"/>
      <c r="BND29" s="11"/>
      <c r="BNE29" s="11"/>
      <c r="BNF29" s="11"/>
      <c r="BNG29" s="11"/>
      <c r="BNH29" s="11"/>
      <c r="BNI29" s="11"/>
      <c r="BNJ29" s="11"/>
      <c r="BNK29" s="11"/>
      <c r="BNL29" s="11"/>
      <c r="BNM29" s="11"/>
      <c r="BNN29" s="11"/>
      <c r="BNO29" s="11"/>
      <c r="BNP29" s="11"/>
      <c r="BNQ29" s="11"/>
      <c r="BNR29" s="11"/>
      <c r="BNS29" s="11"/>
      <c r="BNT29" s="11"/>
      <c r="BNU29" s="11"/>
      <c r="BNV29" s="11"/>
      <c r="BNW29" s="11"/>
      <c r="BNX29" s="11"/>
      <c r="BNY29" s="11"/>
      <c r="BNZ29" s="11"/>
      <c r="BOA29" s="11"/>
      <c r="BOB29" s="11"/>
      <c r="BOC29" s="11"/>
      <c r="BOD29" s="11"/>
      <c r="BOE29" s="11"/>
      <c r="BOF29" s="11"/>
      <c r="BOG29" s="11"/>
      <c r="BOH29" s="11"/>
      <c r="BOI29" s="11"/>
      <c r="BOJ29" s="11"/>
      <c r="BOK29" s="11"/>
      <c r="BOL29" s="11"/>
      <c r="BOM29" s="11"/>
      <c r="BON29" s="11"/>
      <c r="BOO29" s="11"/>
      <c r="BOP29" s="11"/>
      <c r="BOQ29" s="11"/>
      <c r="BOR29" s="11"/>
      <c r="BOS29" s="11"/>
      <c r="BOT29" s="11"/>
      <c r="BOU29" s="11"/>
      <c r="BOV29" s="11"/>
      <c r="BOW29" s="11"/>
      <c r="BOX29" s="11"/>
      <c r="BOY29" s="11"/>
      <c r="BOZ29" s="11"/>
      <c r="BPA29" s="11"/>
      <c r="BPB29" s="11"/>
      <c r="BPC29" s="11"/>
      <c r="BPD29" s="11"/>
      <c r="BPE29" s="11"/>
      <c r="BPF29" s="11"/>
      <c r="BPG29" s="11"/>
      <c r="BPH29" s="11"/>
      <c r="BPI29" s="11"/>
      <c r="BPJ29" s="11"/>
      <c r="BPK29" s="11"/>
      <c r="BPL29" s="11"/>
      <c r="BPM29" s="11"/>
      <c r="BPN29" s="11"/>
      <c r="BPO29" s="11"/>
      <c r="BPP29" s="11"/>
      <c r="BPQ29" s="11"/>
      <c r="BPR29" s="11"/>
      <c r="BPS29" s="11"/>
      <c r="BPT29" s="11"/>
      <c r="BPU29" s="11"/>
      <c r="BPV29" s="11"/>
      <c r="BPW29" s="11"/>
      <c r="BPX29" s="11"/>
      <c r="BPY29" s="11"/>
      <c r="BPZ29" s="11"/>
      <c r="BQA29" s="11"/>
      <c r="BQB29" s="11"/>
      <c r="BQC29" s="11"/>
      <c r="BQD29" s="11"/>
      <c r="BQE29" s="11"/>
      <c r="BQF29" s="11"/>
      <c r="BQG29" s="11"/>
      <c r="BQH29" s="11"/>
      <c r="BQI29" s="11"/>
      <c r="BQJ29" s="11"/>
      <c r="BQK29" s="11"/>
      <c r="BQL29" s="11"/>
      <c r="BQM29" s="11"/>
      <c r="BQN29" s="11"/>
      <c r="BQO29" s="11"/>
      <c r="BQP29" s="11"/>
      <c r="BQQ29" s="11"/>
      <c r="BQR29" s="11"/>
      <c r="BQS29" s="11"/>
      <c r="BQT29" s="11"/>
      <c r="BQU29" s="11"/>
      <c r="BQV29" s="11"/>
      <c r="BQW29" s="11"/>
      <c r="BQX29" s="11"/>
      <c r="BQY29" s="11"/>
      <c r="BQZ29" s="11"/>
      <c r="BRA29" s="11"/>
      <c r="BRB29" s="11"/>
      <c r="BRC29" s="11"/>
      <c r="BRD29" s="11"/>
      <c r="BRE29" s="11"/>
      <c r="BRF29" s="11"/>
      <c r="BRG29" s="11"/>
      <c r="BRH29" s="11"/>
      <c r="BRI29" s="11"/>
      <c r="BRJ29" s="11"/>
      <c r="BRK29" s="11"/>
      <c r="BRL29" s="11"/>
      <c r="BRM29" s="11"/>
      <c r="BRN29" s="11"/>
      <c r="BRO29" s="11"/>
      <c r="BRP29" s="11"/>
      <c r="BRQ29" s="11"/>
      <c r="BRR29" s="11"/>
      <c r="BRS29" s="11"/>
      <c r="BRT29" s="11"/>
      <c r="BRU29" s="11"/>
      <c r="BRV29" s="11"/>
      <c r="BRW29" s="11"/>
      <c r="BRX29" s="11"/>
      <c r="BRY29" s="11"/>
      <c r="BRZ29" s="11"/>
      <c r="BSA29" s="11"/>
      <c r="BSB29" s="11"/>
      <c r="BSC29" s="11"/>
      <c r="BSD29" s="11"/>
      <c r="BSE29" s="11"/>
      <c r="BSF29" s="11"/>
      <c r="BSG29" s="11"/>
      <c r="BSH29" s="11"/>
      <c r="BSI29" s="11"/>
      <c r="BSJ29" s="11"/>
      <c r="BSK29" s="11"/>
      <c r="BSL29" s="11"/>
      <c r="BSM29" s="11"/>
      <c r="BSN29" s="11"/>
      <c r="BSO29" s="11"/>
      <c r="BSP29" s="11"/>
      <c r="BSQ29" s="11"/>
      <c r="BSR29" s="11"/>
      <c r="BSS29" s="11"/>
      <c r="BST29" s="11"/>
      <c r="BSU29" s="11"/>
      <c r="BSV29" s="11"/>
      <c r="BSW29" s="11"/>
      <c r="BSX29" s="11"/>
      <c r="BSY29" s="11"/>
      <c r="BSZ29" s="11"/>
      <c r="BTA29" s="11"/>
      <c r="BTB29" s="11"/>
      <c r="BTC29" s="11"/>
      <c r="BTD29" s="11"/>
      <c r="BTE29" s="11"/>
      <c r="BTF29" s="11"/>
      <c r="BTG29" s="11"/>
      <c r="BTH29" s="11"/>
      <c r="BTI29" s="11"/>
      <c r="BTJ29" s="11"/>
      <c r="BTK29" s="11"/>
      <c r="BTL29" s="11"/>
      <c r="BTM29" s="11"/>
      <c r="BTN29" s="11"/>
      <c r="BTO29" s="11"/>
      <c r="BTP29" s="11"/>
      <c r="BTQ29" s="11"/>
      <c r="BTR29" s="11"/>
      <c r="BTS29" s="11"/>
      <c r="BTT29" s="11"/>
      <c r="BTU29" s="11"/>
      <c r="BTV29" s="11"/>
      <c r="BTW29" s="11"/>
      <c r="BTX29" s="11"/>
      <c r="BTY29" s="11"/>
      <c r="BTZ29" s="11"/>
      <c r="BUA29" s="11"/>
      <c r="BUB29" s="11"/>
      <c r="BUC29" s="11"/>
      <c r="BUD29" s="11"/>
      <c r="BUE29" s="11"/>
      <c r="BUF29" s="11"/>
      <c r="BUG29" s="11"/>
      <c r="BUH29" s="11"/>
      <c r="BUI29" s="11"/>
      <c r="BUJ29" s="11"/>
      <c r="BUK29" s="11"/>
      <c r="BUL29" s="11"/>
      <c r="BUM29" s="11"/>
      <c r="BUN29" s="11"/>
      <c r="BUO29" s="11"/>
      <c r="BUP29" s="11"/>
      <c r="BUQ29" s="11"/>
      <c r="BUR29" s="11"/>
      <c r="BUS29" s="11"/>
      <c r="BUT29" s="11"/>
      <c r="BUU29" s="11"/>
      <c r="BUV29" s="11"/>
      <c r="BUW29" s="11"/>
      <c r="BUX29" s="11"/>
      <c r="BUY29" s="11"/>
      <c r="BUZ29" s="11"/>
      <c r="BVA29" s="11"/>
      <c r="BVB29" s="11"/>
      <c r="BVC29" s="11"/>
      <c r="BVD29" s="11"/>
      <c r="BVE29" s="11"/>
      <c r="BVF29" s="11"/>
      <c r="BVG29" s="11"/>
      <c r="BVH29" s="11"/>
      <c r="BVI29" s="11"/>
      <c r="BVJ29" s="11"/>
      <c r="BVK29" s="11"/>
      <c r="BVL29" s="11"/>
      <c r="BVM29" s="11"/>
      <c r="BVN29" s="11"/>
      <c r="BVO29" s="11"/>
      <c r="BVP29" s="11"/>
      <c r="BVQ29" s="11"/>
      <c r="BVR29" s="11"/>
      <c r="BVS29" s="11"/>
      <c r="BVT29" s="11"/>
      <c r="BVU29" s="11"/>
      <c r="BVV29" s="11"/>
      <c r="BVW29" s="11"/>
      <c r="BVX29" s="11"/>
      <c r="BVY29" s="11"/>
      <c r="BVZ29" s="11"/>
      <c r="BWA29" s="11"/>
      <c r="BWB29" s="11"/>
      <c r="BWC29" s="11"/>
      <c r="BWD29" s="11"/>
      <c r="BWE29" s="11"/>
      <c r="BWF29" s="11"/>
      <c r="BWG29" s="11"/>
      <c r="BWH29" s="11"/>
      <c r="BWI29" s="11"/>
      <c r="BWJ29" s="11"/>
      <c r="BWK29" s="11"/>
      <c r="BWL29" s="11"/>
      <c r="BWM29" s="11"/>
      <c r="BWN29" s="11"/>
      <c r="BWO29" s="11"/>
      <c r="BWP29" s="11"/>
      <c r="BWQ29" s="11"/>
      <c r="BWR29" s="11"/>
      <c r="BWS29" s="11"/>
      <c r="BWT29" s="11"/>
      <c r="BWU29" s="11"/>
      <c r="BWV29" s="11"/>
      <c r="BWW29" s="11"/>
      <c r="BWX29" s="11"/>
      <c r="BWY29" s="11"/>
      <c r="BWZ29" s="11"/>
      <c r="BXA29" s="11"/>
      <c r="BXB29" s="11"/>
      <c r="BXC29" s="11"/>
      <c r="BXD29" s="11"/>
      <c r="BXE29" s="11"/>
      <c r="BXF29" s="11"/>
      <c r="BXG29" s="11"/>
      <c r="BXH29" s="11"/>
      <c r="BXI29" s="11"/>
      <c r="BXJ29" s="11"/>
      <c r="BXK29" s="11"/>
      <c r="BXL29" s="11"/>
      <c r="BXM29" s="11"/>
      <c r="BXN29" s="11"/>
      <c r="BXO29" s="11"/>
      <c r="BXP29" s="11"/>
      <c r="BXQ29" s="11"/>
      <c r="BXR29" s="11"/>
      <c r="BXS29" s="11"/>
      <c r="BXT29" s="11"/>
      <c r="BXU29" s="11"/>
      <c r="BXV29" s="11"/>
      <c r="BXW29" s="11"/>
      <c r="BXX29" s="11"/>
      <c r="BXY29" s="11"/>
      <c r="BXZ29" s="11"/>
      <c r="BYA29" s="11"/>
      <c r="BYB29" s="11"/>
      <c r="BYC29" s="11"/>
      <c r="BYD29" s="11"/>
      <c r="BYE29" s="11"/>
      <c r="BYF29" s="11"/>
      <c r="BYG29" s="11"/>
      <c r="BYH29" s="11"/>
      <c r="BYI29" s="11"/>
      <c r="BYJ29" s="11"/>
      <c r="BYK29" s="11"/>
      <c r="BYL29" s="11"/>
      <c r="BYM29" s="11"/>
      <c r="BYN29" s="11"/>
      <c r="BYO29" s="11"/>
      <c r="BYP29" s="11"/>
      <c r="BYQ29" s="11"/>
      <c r="BYR29" s="11"/>
      <c r="BYS29" s="11"/>
      <c r="BYT29" s="11"/>
      <c r="BYU29" s="11"/>
      <c r="BYV29" s="11"/>
      <c r="BYW29" s="11"/>
      <c r="BYX29" s="11"/>
      <c r="BYY29" s="11"/>
      <c r="BYZ29" s="11"/>
      <c r="BZA29" s="11"/>
      <c r="BZB29" s="11"/>
      <c r="BZC29" s="11"/>
      <c r="BZD29" s="11"/>
      <c r="BZE29" s="11"/>
      <c r="BZF29" s="11"/>
      <c r="BZG29" s="11"/>
      <c r="BZH29" s="11"/>
      <c r="BZI29" s="11"/>
      <c r="BZJ29" s="11"/>
      <c r="BZK29" s="11"/>
      <c r="BZL29" s="11"/>
      <c r="BZM29" s="11"/>
      <c r="BZN29" s="11"/>
      <c r="BZO29" s="11"/>
      <c r="BZP29" s="11"/>
      <c r="BZQ29" s="11"/>
      <c r="BZR29" s="11"/>
      <c r="BZS29" s="11"/>
      <c r="BZT29" s="11"/>
      <c r="BZU29" s="11"/>
      <c r="BZV29" s="11"/>
      <c r="BZW29" s="11"/>
      <c r="BZX29" s="11"/>
      <c r="BZY29" s="11"/>
      <c r="BZZ29" s="11"/>
      <c r="CAA29" s="11"/>
      <c r="CAB29" s="11"/>
      <c r="CAC29" s="11"/>
      <c r="CAD29" s="11"/>
      <c r="CAE29" s="11"/>
      <c r="CAF29" s="11"/>
      <c r="CAG29" s="11"/>
      <c r="CAH29" s="11"/>
      <c r="CAI29" s="11"/>
      <c r="CAJ29" s="11"/>
      <c r="CAK29" s="11"/>
      <c r="CAL29" s="11"/>
      <c r="CAM29" s="11"/>
      <c r="CAN29" s="11"/>
      <c r="CAO29" s="11"/>
      <c r="CAP29" s="11"/>
      <c r="CAQ29" s="11"/>
      <c r="CAR29" s="11"/>
      <c r="CAS29" s="11"/>
      <c r="CAT29" s="11"/>
      <c r="CAU29" s="11"/>
      <c r="CAV29" s="11"/>
      <c r="CAW29" s="11"/>
      <c r="CAX29" s="11"/>
      <c r="CAY29" s="11"/>
      <c r="CAZ29" s="11"/>
      <c r="CBA29" s="11"/>
      <c r="CBB29" s="11"/>
      <c r="CBC29" s="11"/>
      <c r="CBD29" s="11"/>
      <c r="CBE29" s="11"/>
      <c r="CBF29" s="11"/>
      <c r="CBG29" s="11"/>
      <c r="CBH29" s="11"/>
      <c r="CBI29" s="11"/>
      <c r="CBJ29" s="11"/>
      <c r="CBK29" s="11"/>
      <c r="CBL29" s="11"/>
      <c r="CBM29" s="11"/>
      <c r="CBN29" s="11"/>
      <c r="CBO29" s="11"/>
      <c r="CBP29" s="11"/>
      <c r="CBQ29" s="11"/>
      <c r="CBR29" s="11"/>
      <c r="CBS29" s="11"/>
      <c r="CBT29" s="11"/>
      <c r="CBU29" s="11"/>
      <c r="CBV29" s="11"/>
      <c r="CBW29" s="11"/>
      <c r="CBX29" s="11"/>
      <c r="CBY29" s="11"/>
      <c r="CBZ29" s="11"/>
      <c r="CCA29" s="11"/>
      <c r="CCB29" s="11"/>
      <c r="CCC29" s="11"/>
      <c r="CCD29" s="11"/>
      <c r="CCE29" s="11"/>
      <c r="CCF29" s="11"/>
      <c r="CCG29" s="11"/>
      <c r="CCH29" s="11"/>
      <c r="CCI29" s="11"/>
      <c r="CCJ29" s="11"/>
      <c r="CCK29" s="11"/>
      <c r="CCL29" s="11"/>
      <c r="CCM29" s="11"/>
      <c r="CCN29" s="11"/>
      <c r="CCO29" s="11"/>
      <c r="CCP29" s="11"/>
      <c r="CCQ29" s="11"/>
      <c r="CCR29" s="11"/>
      <c r="CCS29" s="11"/>
      <c r="CCT29" s="11"/>
      <c r="CCU29" s="11"/>
      <c r="CCV29" s="11"/>
      <c r="CCW29" s="11"/>
      <c r="CCX29" s="11"/>
      <c r="CCY29" s="11"/>
      <c r="CCZ29" s="11"/>
      <c r="CDA29" s="11"/>
      <c r="CDB29" s="11"/>
      <c r="CDC29" s="11"/>
      <c r="CDD29" s="11"/>
      <c r="CDE29" s="11"/>
      <c r="CDF29" s="11"/>
      <c r="CDG29" s="11"/>
      <c r="CDH29" s="11"/>
      <c r="CDI29" s="11"/>
      <c r="CDJ29" s="11"/>
      <c r="CDK29" s="11"/>
      <c r="CDL29" s="11"/>
      <c r="CDM29" s="11"/>
      <c r="CDN29" s="11"/>
      <c r="CDO29" s="11"/>
      <c r="CDP29" s="11"/>
      <c r="CDQ29" s="11"/>
      <c r="CDR29" s="11"/>
      <c r="CDS29" s="11"/>
      <c r="CDT29" s="11"/>
      <c r="CDU29" s="11"/>
      <c r="CDV29" s="11"/>
      <c r="CDW29" s="11"/>
      <c r="CDX29" s="11"/>
      <c r="CDY29" s="11"/>
      <c r="CDZ29" s="11"/>
      <c r="CEA29" s="11"/>
      <c r="CEB29" s="11"/>
      <c r="CEC29" s="11"/>
      <c r="CED29" s="11"/>
      <c r="CEE29" s="11"/>
      <c r="CEF29" s="11"/>
      <c r="CEG29" s="11"/>
      <c r="CEH29" s="11"/>
      <c r="CEI29" s="11"/>
      <c r="CEJ29" s="11"/>
      <c r="CEK29" s="11"/>
      <c r="CEL29" s="11"/>
      <c r="CEM29" s="11"/>
      <c r="CEN29" s="11"/>
      <c r="CEO29" s="11"/>
      <c r="CEP29" s="11"/>
      <c r="CEQ29" s="11"/>
      <c r="CER29" s="11"/>
      <c r="CES29" s="11"/>
      <c r="CET29" s="11"/>
      <c r="CEU29" s="11"/>
      <c r="CEV29" s="11"/>
      <c r="CEW29" s="11"/>
      <c r="CEX29" s="11"/>
      <c r="CEY29" s="11"/>
      <c r="CEZ29" s="11"/>
      <c r="CFA29" s="11"/>
      <c r="CFB29" s="11"/>
      <c r="CFC29" s="11"/>
      <c r="CFD29" s="11"/>
      <c r="CFE29" s="11"/>
      <c r="CFF29" s="11"/>
      <c r="CFG29" s="11"/>
      <c r="CFH29" s="11"/>
      <c r="CFI29" s="11"/>
      <c r="CFJ29" s="11"/>
      <c r="CFK29" s="11"/>
      <c r="CFL29" s="11"/>
      <c r="CFM29" s="11"/>
      <c r="CFN29" s="11"/>
      <c r="CFO29" s="11"/>
      <c r="CFP29" s="11"/>
      <c r="CFQ29" s="11"/>
      <c r="CFR29" s="11"/>
      <c r="CFS29" s="11"/>
      <c r="CFT29" s="11"/>
      <c r="CFU29" s="11"/>
      <c r="CFV29" s="11"/>
      <c r="CFW29" s="11"/>
      <c r="CFX29" s="11"/>
      <c r="CFY29" s="11"/>
      <c r="CFZ29" s="11"/>
      <c r="CGA29" s="11"/>
      <c r="CGB29" s="11"/>
      <c r="CGC29" s="11"/>
      <c r="CGD29" s="11"/>
      <c r="CGE29" s="11"/>
      <c r="CGF29" s="11"/>
      <c r="CGG29" s="11"/>
      <c r="CGH29" s="11"/>
      <c r="CGI29" s="11"/>
      <c r="CGJ29" s="11"/>
      <c r="CGK29" s="11"/>
      <c r="CGL29" s="11"/>
      <c r="CGM29" s="11"/>
      <c r="CGN29" s="11"/>
      <c r="CGO29" s="11"/>
      <c r="CGP29" s="11"/>
      <c r="CGQ29" s="11"/>
      <c r="CGR29" s="11"/>
      <c r="CGS29" s="11"/>
      <c r="CGT29" s="11"/>
      <c r="CGU29" s="11"/>
      <c r="CGV29" s="11"/>
      <c r="CGW29" s="11"/>
      <c r="CGX29" s="11"/>
      <c r="CGY29" s="11"/>
      <c r="CGZ29" s="11"/>
      <c r="CHA29" s="11"/>
      <c r="CHB29" s="11"/>
      <c r="CHC29" s="11"/>
      <c r="CHD29" s="11"/>
      <c r="CHE29" s="11"/>
      <c r="CHF29" s="11"/>
      <c r="CHG29" s="11"/>
      <c r="CHH29" s="11"/>
      <c r="CHI29" s="11"/>
      <c r="CHJ29" s="11"/>
      <c r="CHK29" s="11"/>
      <c r="CHL29" s="11"/>
      <c r="CHM29" s="11"/>
      <c r="CHN29" s="11"/>
      <c r="CHO29" s="11"/>
      <c r="CHP29" s="11"/>
      <c r="CHQ29" s="11"/>
      <c r="CHR29" s="11"/>
      <c r="CHS29" s="11"/>
      <c r="CHT29" s="11"/>
      <c r="CHU29" s="11"/>
      <c r="CHV29" s="11"/>
      <c r="CHW29" s="11"/>
      <c r="CHX29" s="11"/>
      <c r="CHY29" s="11"/>
      <c r="CHZ29" s="11"/>
      <c r="CIA29" s="11"/>
      <c r="CIB29" s="11"/>
      <c r="CIC29" s="11"/>
      <c r="CID29" s="11"/>
      <c r="CIE29" s="11"/>
      <c r="CIF29" s="11"/>
      <c r="CIG29" s="11"/>
      <c r="CIH29" s="11"/>
      <c r="CII29" s="11"/>
      <c r="CIJ29" s="11"/>
      <c r="CIK29" s="11"/>
      <c r="CIL29" s="11"/>
      <c r="CIM29" s="11"/>
      <c r="CIN29" s="11"/>
      <c r="CIO29" s="11"/>
      <c r="CIP29" s="11"/>
      <c r="CIQ29" s="11"/>
      <c r="CIR29" s="11"/>
      <c r="CIS29" s="11"/>
      <c r="CIT29" s="11"/>
      <c r="CIU29" s="11"/>
      <c r="CIV29" s="11"/>
      <c r="CIW29" s="11"/>
      <c r="CIX29" s="11"/>
      <c r="CIY29" s="11"/>
      <c r="CIZ29" s="11"/>
      <c r="CJA29" s="11"/>
      <c r="CJB29" s="11"/>
      <c r="CJC29" s="11"/>
      <c r="CJD29" s="11"/>
      <c r="CJE29" s="11"/>
      <c r="CJF29" s="11"/>
      <c r="CJG29" s="11"/>
      <c r="CJH29" s="11"/>
      <c r="CJI29" s="11"/>
      <c r="CJJ29" s="11"/>
      <c r="CJK29" s="11"/>
      <c r="CJL29" s="11"/>
      <c r="CJM29" s="11"/>
      <c r="CJN29" s="11"/>
      <c r="CJO29" s="11"/>
      <c r="CJP29" s="11"/>
      <c r="CJQ29" s="11"/>
      <c r="CJR29" s="11"/>
      <c r="CJS29" s="11"/>
      <c r="CJT29" s="11"/>
      <c r="CJU29" s="11"/>
      <c r="CJV29" s="11"/>
      <c r="CJW29" s="11"/>
      <c r="CJX29" s="11"/>
      <c r="CJY29" s="11"/>
      <c r="CJZ29" s="11"/>
      <c r="CKA29" s="11"/>
      <c r="CKB29" s="11"/>
      <c r="CKC29" s="11"/>
      <c r="CKD29" s="11"/>
      <c r="CKE29" s="11"/>
      <c r="CKF29" s="11"/>
      <c r="CKG29" s="11"/>
      <c r="CKH29" s="11"/>
      <c r="CKI29" s="11"/>
      <c r="CKJ29" s="11"/>
      <c r="CKK29" s="11"/>
      <c r="CKL29" s="11"/>
      <c r="CKM29" s="11"/>
      <c r="CKN29" s="11"/>
      <c r="CKO29" s="11"/>
      <c r="CKP29" s="11"/>
      <c r="CKQ29" s="11"/>
      <c r="CKR29" s="11"/>
      <c r="CKS29" s="11"/>
      <c r="CKT29" s="11"/>
      <c r="CKU29" s="11"/>
      <c r="CKV29" s="11"/>
      <c r="CKW29" s="11"/>
      <c r="CKX29" s="11"/>
      <c r="CKY29" s="11"/>
      <c r="CKZ29" s="11"/>
      <c r="CLA29" s="11"/>
      <c r="CLB29" s="11"/>
      <c r="CLC29" s="11"/>
      <c r="CLD29" s="11"/>
      <c r="CLE29" s="11"/>
      <c r="CLF29" s="11"/>
      <c r="CLG29" s="11"/>
      <c r="CLH29" s="11"/>
      <c r="CLI29" s="11"/>
      <c r="CLJ29" s="11"/>
      <c r="CLK29" s="11"/>
      <c r="CLL29" s="11"/>
      <c r="CLM29" s="11"/>
      <c r="CLN29" s="11"/>
      <c r="CLO29" s="11"/>
      <c r="CLP29" s="11"/>
      <c r="CLQ29" s="11"/>
      <c r="CLR29" s="11"/>
      <c r="CLS29" s="11"/>
      <c r="CLT29" s="11"/>
      <c r="CLU29" s="11"/>
      <c r="CLV29" s="11"/>
      <c r="CLW29" s="11"/>
      <c r="CLX29" s="11"/>
      <c r="CLY29" s="11"/>
      <c r="CLZ29" s="11"/>
      <c r="CMA29" s="11"/>
      <c r="CMB29" s="11"/>
      <c r="CMC29" s="11"/>
      <c r="CMD29" s="11"/>
      <c r="CME29" s="11"/>
      <c r="CMF29" s="11"/>
      <c r="CMG29" s="11"/>
      <c r="CMH29" s="11"/>
      <c r="CMI29" s="11"/>
      <c r="CMJ29" s="11"/>
      <c r="CMK29" s="11"/>
      <c r="CML29" s="11"/>
      <c r="CMM29" s="11"/>
      <c r="CMN29" s="11"/>
      <c r="CMO29" s="11"/>
      <c r="CMP29" s="11"/>
      <c r="CMQ29" s="11"/>
      <c r="CMR29" s="11"/>
      <c r="CMS29" s="11"/>
      <c r="CMT29" s="11"/>
      <c r="CMU29" s="11"/>
      <c r="CMV29" s="11"/>
      <c r="CMW29" s="11"/>
      <c r="CMX29" s="11"/>
      <c r="CMY29" s="11"/>
      <c r="CMZ29" s="11"/>
      <c r="CNA29" s="11"/>
      <c r="CNB29" s="11"/>
      <c r="CNC29" s="11"/>
      <c r="CND29" s="11"/>
      <c r="CNE29" s="11"/>
      <c r="CNF29" s="11"/>
      <c r="CNG29" s="11"/>
      <c r="CNH29" s="11"/>
      <c r="CNI29" s="11"/>
      <c r="CNJ29" s="11"/>
      <c r="CNK29" s="11"/>
      <c r="CNL29" s="11"/>
      <c r="CNM29" s="11"/>
      <c r="CNN29" s="11"/>
      <c r="CNO29" s="11"/>
      <c r="CNP29" s="11"/>
      <c r="CNQ29" s="11"/>
      <c r="CNR29" s="11"/>
      <c r="CNS29" s="11"/>
      <c r="CNT29" s="11"/>
      <c r="CNU29" s="11"/>
      <c r="CNV29" s="11"/>
      <c r="CNW29" s="11"/>
      <c r="CNX29" s="11"/>
      <c r="CNY29" s="11"/>
      <c r="CNZ29" s="11"/>
      <c r="COA29" s="11"/>
      <c r="COB29" s="11"/>
      <c r="COC29" s="11"/>
      <c r="COD29" s="11"/>
      <c r="COE29" s="11"/>
      <c r="COF29" s="11"/>
      <c r="COG29" s="11"/>
      <c r="COH29" s="11"/>
      <c r="COI29" s="11"/>
      <c r="COJ29" s="11"/>
      <c r="COK29" s="11"/>
      <c r="COL29" s="11"/>
      <c r="COM29" s="11"/>
      <c r="CON29" s="11"/>
      <c r="COO29" s="11"/>
      <c r="COP29" s="11"/>
      <c r="COQ29" s="11"/>
      <c r="COR29" s="11"/>
      <c r="COS29" s="11"/>
      <c r="COT29" s="11"/>
      <c r="COU29" s="11"/>
      <c r="COV29" s="11"/>
      <c r="COW29" s="11"/>
      <c r="COX29" s="11"/>
      <c r="COY29" s="11"/>
      <c r="COZ29" s="11"/>
      <c r="CPA29" s="11"/>
      <c r="CPB29" s="11"/>
      <c r="CPC29" s="11"/>
      <c r="CPD29" s="11"/>
      <c r="CPE29" s="11"/>
      <c r="CPF29" s="11"/>
      <c r="CPG29" s="11"/>
      <c r="CPH29" s="11"/>
      <c r="CPI29" s="11"/>
      <c r="CPJ29" s="11"/>
      <c r="CPK29" s="11"/>
      <c r="CPL29" s="11"/>
      <c r="CPM29" s="11"/>
      <c r="CPN29" s="11"/>
      <c r="CPO29" s="11"/>
      <c r="CPP29" s="11"/>
      <c r="CPQ29" s="11"/>
      <c r="CPR29" s="11"/>
      <c r="CPS29" s="11"/>
      <c r="CPT29" s="11"/>
      <c r="CPU29" s="11"/>
      <c r="CPV29" s="11"/>
      <c r="CPW29" s="11"/>
      <c r="CPX29" s="11"/>
      <c r="CPY29" s="11"/>
      <c r="CPZ29" s="11"/>
      <c r="CQA29" s="11"/>
      <c r="CQB29" s="11"/>
      <c r="CQC29" s="11"/>
      <c r="CQD29" s="11"/>
      <c r="CQE29" s="11"/>
      <c r="CQF29" s="11"/>
      <c r="CQG29" s="11"/>
      <c r="CQH29" s="11"/>
      <c r="CQI29" s="11"/>
      <c r="CQJ29" s="11"/>
      <c r="CQK29" s="11"/>
      <c r="CQL29" s="11"/>
      <c r="CQM29" s="11"/>
      <c r="CQN29" s="11"/>
      <c r="CQO29" s="11"/>
      <c r="CQP29" s="11"/>
      <c r="CQQ29" s="11"/>
      <c r="CQR29" s="11"/>
      <c r="CQS29" s="11"/>
      <c r="CQT29" s="11"/>
      <c r="CQU29" s="11"/>
      <c r="CQV29" s="11"/>
      <c r="CQW29" s="11"/>
      <c r="CQX29" s="11"/>
      <c r="CQY29" s="11"/>
      <c r="CQZ29" s="11"/>
      <c r="CRA29" s="11"/>
      <c r="CRB29" s="11"/>
      <c r="CRC29" s="11"/>
      <c r="CRD29" s="11"/>
      <c r="CRE29" s="11"/>
      <c r="CRF29" s="11"/>
      <c r="CRG29" s="11"/>
      <c r="CRH29" s="11"/>
      <c r="CRI29" s="11"/>
      <c r="CRJ29" s="11"/>
      <c r="CRK29" s="11"/>
      <c r="CRL29" s="11"/>
      <c r="CRM29" s="11"/>
      <c r="CRN29" s="11"/>
      <c r="CRO29" s="11"/>
      <c r="CRP29" s="11"/>
      <c r="CRQ29" s="11"/>
      <c r="CRR29" s="11"/>
      <c r="CRS29" s="11"/>
      <c r="CRT29" s="11"/>
      <c r="CRU29" s="11"/>
      <c r="CRV29" s="11"/>
      <c r="CRW29" s="11"/>
      <c r="CRX29" s="11"/>
      <c r="CRY29" s="11"/>
      <c r="CRZ29" s="11"/>
      <c r="CSA29" s="11"/>
      <c r="CSB29" s="11"/>
      <c r="CSC29" s="11"/>
      <c r="CSD29" s="11"/>
      <c r="CSE29" s="11"/>
      <c r="CSF29" s="11"/>
      <c r="CSG29" s="11"/>
      <c r="CSH29" s="11"/>
      <c r="CSI29" s="11"/>
      <c r="CSJ29" s="11"/>
      <c r="CSK29" s="11"/>
      <c r="CSL29" s="11"/>
      <c r="CSM29" s="11"/>
      <c r="CSN29" s="11"/>
      <c r="CSO29" s="11"/>
      <c r="CSP29" s="11"/>
      <c r="CSQ29" s="11"/>
      <c r="CSR29" s="11"/>
      <c r="CSS29" s="11"/>
      <c r="CST29" s="11"/>
      <c r="CSU29" s="11"/>
      <c r="CSV29" s="11"/>
      <c r="CSW29" s="11"/>
      <c r="CSX29" s="11"/>
      <c r="CSY29" s="11"/>
      <c r="CSZ29" s="11"/>
      <c r="CTA29" s="11"/>
      <c r="CTB29" s="11"/>
      <c r="CTC29" s="11"/>
      <c r="CTD29" s="11"/>
      <c r="CTE29" s="11"/>
      <c r="CTF29" s="11"/>
      <c r="CTG29" s="11"/>
      <c r="CTH29" s="11"/>
      <c r="CTI29" s="11"/>
      <c r="CTJ29" s="11"/>
      <c r="CTK29" s="11"/>
      <c r="CTL29" s="11"/>
      <c r="CTM29" s="11"/>
      <c r="CTN29" s="11"/>
      <c r="CTO29" s="11"/>
      <c r="CTP29" s="11"/>
      <c r="CTQ29" s="11"/>
      <c r="CTR29" s="11"/>
      <c r="CTS29" s="11"/>
      <c r="CTT29" s="11"/>
      <c r="CTU29" s="11"/>
      <c r="CTV29" s="11"/>
      <c r="CTW29" s="11"/>
      <c r="CTX29" s="11"/>
      <c r="CTY29" s="11"/>
      <c r="CTZ29" s="11"/>
      <c r="CUA29" s="11"/>
      <c r="CUB29" s="11"/>
      <c r="CUC29" s="11"/>
      <c r="CUD29" s="11"/>
      <c r="CUE29" s="11"/>
      <c r="CUF29" s="11"/>
      <c r="CUG29" s="11"/>
      <c r="CUH29" s="11"/>
      <c r="CUI29" s="11"/>
      <c r="CUJ29" s="11"/>
      <c r="CUK29" s="11"/>
      <c r="CUL29" s="11"/>
      <c r="CUM29" s="11"/>
      <c r="CUN29" s="11"/>
      <c r="CUO29" s="11"/>
      <c r="CUP29" s="11"/>
      <c r="CUQ29" s="11"/>
      <c r="CUR29" s="11"/>
      <c r="CUS29" s="11"/>
      <c r="CUT29" s="11"/>
      <c r="CUU29" s="11"/>
      <c r="CUV29" s="11"/>
      <c r="CUW29" s="11"/>
      <c r="CUX29" s="11"/>
      <c r="CUY29" s="11"/>
      <c r="CUZ29" s="11"/>
      <c r="CVA29" s="11"/>
      <c r="CVB29" s="11"/>
      <c r="CVC29" s="11"/>
      <c r="CVD29" s="11"/>
      <c r="CVE29" s="11"/>
      <c r="CVF29" s="11"/>
      <c r="CVG29" s="11"/>
      <c r="CVH29" s="11"/>
      <c r="CVI29" s="11"/>
      <c r="CVJ29" s="11"/>
      <c r="CVK29" s="11"/>
      <c r="CVL29" s="11"/>
      <c r="CVM29" s="11"/>
      <c r="CVN29" s="11"/>
      <c r="CVO29" s="11"/>
      <c r="CVP29" s="11"/>
      <c r="CVQ29" s="11"/>
      <c r="CVR29" s="11"/>
      <c r="CVS29" s="11"/>
      <c r="CVT29" s="11"/>
      <c r="CVU29" s="11"/>
      <c r="CVV29" s="11"/>
      <c r="CVW29" s="11"/>
      <c r="CVX29" s="11"/>
      <c r="CVY29" s="11"/>
      <c r="CVZ29" s="11"/>
      <c r="CWA29" s="11"/>
      <c r="CWB29" s="11"/>
      <c r="CWC29" s="11"/>
      <c r="CWD29" s="11"/>
      <c r="CWE29" s="11"/>
      <c r="CWF29" s="11"/>
      <c r="CWG29" s="11"/>
      <c r="CWH29" s="11"/>
      <c r="CWI29" s="11"/>
      <c r="CWJ29" s="11"/>
      <c r="CWK29" s="11"/>
      <c r="CWL29" s="11"/>
      <c r="CWM29" s="11"/>
      <c r="CWN29" s="11"/>
      <c r="CWO29" s="11"/>
      <c r="CWP29" s="11"/>
      <c r="CWQ29" s="11"/>
      <c r="CWR29" s="11"/>
      <c r="CWS29" s="11"/>
      <c r="CWT29" s="11"/>
      <c r="CWU29" s="11"/>
      <c r="CWV29" s="11"/>
      <c r="CWW29" s="11"/>
      <c r="CWX29" s="11"/>
      <c r="CWY29" s="11"/>
      <c r="CWZ29" s="11"/>
      <c r="CXA29" s="11"/>
      <c r="CXB29" s="11"/>
      <c r="CXC29" s="11"/>
      <c r="CXD29" s="11"/>
      <c r="CXE29" s="11"/>
      <c r="CXF29" s="11"/>
      <c r="CXG29" s="11"/>
      <c r="CXH29" s="11"/>
      <c r="CXI29" s="11"/>
      <c r="CXJ29" s="11"/>
      <c r="CXK29" s="11"/>
      <c r="CXL29" s="11"/>
      <c r="CXM29" s="11"/>
      <c r="CXN29" s="11"/>
      <c r="CXO29" s="11"/>
      <c r="CXP29" s="11"/>
      <c r="CXQ29" s="11"/>
      <c r="CXR29" s="11"/>
      <c r="CXS29" s="11"/>
      <c r="CXT29" s="11"/>
      <c r="CXU29" s="11"/>
      <c r="CXV29" s="11"/>
      <c r="CXW29" s="11"/>
      <c r="CXX29" s="11"/>
      <c r="CXY29" s="11"/>
      <c r="CXZ29" s="11"/>
      <c r="CYA29" s="11"/>
      <c r="CYB29" s="11"/>
      <c r="CYC29" s="11"/>
      <c r="CYD29" s="11"/>
      <c r="CYE29" s="11"/>
      <c r="CYF29" s="11"/>
      <c r="CYG29" s="11"/>
      <c r="CYH29" s="11"/>
      <c r="CYI29" s="11"/>
      <c r="CYJ29" s="11"/>
      <c r="CYK29" s="11"/>
      <c r="CYL29" s="11"/>
      <c r="CYM29" s="11"/>
      <c r="CYN29" s="11"/>
      <c r="CYO29" s="11"/>
      <c r="CYP29" s="11"/>
      <c r="CYQ29" s="11"/>
      <c r="CYR29" s="11"/>
      <c r="CYS29" s="11"/>
      <c r="CYT29" s="11"/>
      <c r="CYU29" s="11"/>
      <c r="CYV29" s="11"/>
      <c r="CYW29" s="11"/>
      <c r="CYX29" s="11"/>
      <c r="CYY29" s="11"/>
      <c r="CYZ29" s="11"/>
      <c r="CZA29" s="11"/>
      <c r="CZB29" s="11"/>
      <c r="CZC29" s="11"/>
      <c r="CZD29" s="11"/>
      <c r="CZE29" s="11"/>
      <c r="CZF29" s="11"/>
      <c r="CZG29" s="11"/>
      <c r="CZH29" s="11"/>
      <c r="CZI29" s="11"/>
      <c r="CZJ29" s="11"/>
      <c r="CZK29" s="11"/>
      <c r="CZL29" s="11"/>
      <c r="CZM29" s="11"/>
      <c r="CZN29" s="11"/>
      <c r="CZO29" s="11"/>
      <c r="CZP29" s="11"/>
      <c r="CZQ29" s="11"/>
      <c r="CZR29" s="11"/>
      <c r="CZS29" s="11"/>
      <c r="CZT29" s="11"/>
      <c r="CZU29" s="11"/>
      <c r="CZV29" s="11"/>
      <c r="CZW29" s="11"/>
      <c r="CZX29" s="11"/>
      <c r="CZY29" s="11"/>
      <c r="CZZ29" s="11"/>
      <c r="DAA29" s="11"/>
      <c r="DAB29" s="11"/>
      <c r="DAC29" s="11"/>
      <c r="DAD29" s="11"/>
      <c r="DAE29" s="11"/>
      <c r="DAF29" s="11"/>
      <c r="DAG29" s="11"/>
      <c r="DAH29" s="11"/>
      <c r="DAI29" s="11"/>
      <c r="DAJ29" s="11"/>
      <c r="DAK29" s="11"/>
      <c r="DAL29" s="11"/>
      <c r="DAM29" s="11"/>
      <c r="DAN29" s="11"/>
      <c r="DAO29" s="11"/>
      <c r="DAP29" s="11"/>
      <c r="DAQ29" s="11"/>
      <c r="DAR29" s="11"/>
      <c r="DAS29" s="11"/>
      <c r="DAT29" s="11"/>
      <c r="DAU29" s="11"/>
      <c r="DAV29" s="11"/>
      <c r="DAW29" s="11"/>
      <c r="DAX29" s="11"/>
      <c r="DAY29" s="11"/>
      <c r="DAZ29" s="11"/>
      <c r="DBA29" s="11"/>
      <c r="DBB29" s="11"/>
      <c r="DBC29" s="11"/>
      <c r="DBD29" s="11"/>
      <c r="DBE29" s="11"/>
      <c r="DBF29" s="11"/>
      <c r="DBG29" s="11"/>
      <c r="DBH29" s="11"/>
      <c r="DBI29" s="11"/>
      <c r="DBJ29" s="11"/>
      <c r="DBK29" s="11"/>
      <c r="DBL29" s="11"/>
      <c r="DBM29" s="11"/>
      <c r="DBN29" s="11"/>
      <c r="DBO29" s="11"/>
      <c r="DBP29" s="11"/>
      <c r="DBQ29" s="11"/>
      <c r="DBR29" s="11"/>
      <c r="DBS29" s="11"/>
      <c r="DBT29" s="11"/>
      <c r="DBU29" s="11"/>
      <c r="DBV29" s="11"/>
      <c r="DBW29" s="11"/>
      <c r="DBX29" s="11"/>
      <c r="DBY29" s="11"/>
      <c r="DBZ29" s="11"/>
      <c r="DCA29" s="11"/>
      <c r="DCB29" s="11"/>
      <c r="DCC29" s="11"/>
      <c r="DCD29" s="11"/>
      <c r="DCE29" s="11"/>
      <c r="DCF29" s="11"/>
      <c r="DCG29" s="11"/>
      <c r="DCH29" s="11"/>
      <c r="DCI29" s="11"/>
      <c r="DCJ29" s="11"/>
      <c r="DCK29" s="11"/>
      <c r="DCL29" s="11"/>
      <c r="DCM29" s="11"/>
      <c r="DCN29" s="11"/>
      <c r="DCO29" s="11"/>
      <c r="DCP29" s="11"/>
      <c r="DCQ29" s="11"/>
      <c r="DCR29" s="11"/>
      <c r="DCS29" s="11"/>
      <c r="DCT29" s="11"/>
      <c r="DCU29" s="11"/>
      <c r="DCV29" s="11"/>
      <c r="DCW29" s="11"/>
      <c r="DCX29" s="11"/>
      <c r="DCY29" s="11"/>
      <c r="DCZ29" s="11"/>
      <c r="DDA29" s="11"/>
      <c r="DDB29" s="11"/>
      <c r="DDC29" s="11"/>
      <c r="DDD29" s="11"/>
      <c r="DDE29" s="11"/>
      <c r="DDF29" s="11"/>
      <c r="DDG29" s="11"/>
      <c r="DDH29" s="11"/>
      <c r="DDI29" s="11"/>
      <c r="DDJ29" s="11"/>
      <c r="DDK29" s="11"/>
      <c r="DDL29" s="11"/>
      <c r="DDM29" s="11"/>
      <c r="DDN29" s="11"/>
      <c r="DDO29" s="11"/>
      <c r="DDP29" s="11"/>
      <c r="DDQ29" s="11"/>
      <c r="DDR29" s="11"/>
      <c r="DDS29" s="11"/>
      <c r="DDT29" s="11"/>
      <c r="DDU29" s="11"/>
      <c r="DDV29" s="11"/>
      <c r="DDW29" s="11"/>
      <c r="DDX29" s="11"/>
      <c r="DDY29" s="11"/>
      <c r="DDZ29" s="11"/>
      <c r="DEA29" s="11"/>
      <c r="DEB29" s="11"/>
      <c r="DEC29" s="11"/>
      <c r="DED29" s="11"/>
      <c r="DEE29" s="11"/>
      <c r="DEF29" s="11"/>
      <c r="DEG29" s="11"/>
      <c r="DEH29" s="11"/>
      <c r="DEI29" s="11"/>
      <c r="DEJ29" s="11"/>
      <c r="DEK29" s="11"/>
      <c r="DEL29" s="11"/>
      <c r="DEM29" s="11"/>
      <c r="DEN29" s="11"/>
      <c r="DEO29" s="11"/>
      <c r="DEP29" s="11"/>
      <c r="DEQ29" s="11"/>
      <c r="DER29" s="11"/>
      <c r="DES29" s="11"/>
      <c r="DET29" s="11"/>
      <c r="DEU29" s="11"/>
      <c r="DEV29" s="11"/>
      <c r="DEW29" s="11"/>
      <c r="DEX29" s="11"/>
      <c r="DEY29" s="11"/>
      <c r="DEZ29" s="11"/>
      <c r="DFA29" s="11"/>
      <c r="DFB29" s="11"/>
      <c r="DFC29" s="11"/>
      <c r="DFD29" s="11"/>
      <c r="DFE29" s="11"/>
      <c r="DFF29" s="11"/>
      <c r="DFG29" s="11"/>
      <c r="DFH29" s="11"/>
      <c r="DFI29" s="11"/>
      <c r="DFJ29" s="11"/>
      <c r="DFK29" s="11"/>
      <c r="DFL29" s="11"/>
      <c r="DFM29" s="11"/>
      <c r="DFN29" s="11"/>
      <c r="DFO29" s="11"/>
      <c r="DFP29" s="11"/>
      <c r="DFQ29" s="11"/>
      <c r="DFR29" s="11"/>
      <c r="DFS29" s="11"/>
      <c r="DFT29" s="11"/>
      <c r="DFU29" s="11"/>
      <c r="DFV29" s="11"/>
      <c r="DFW29" s="11"/>
      <c r="DFX29" s="11"/>
      <c r="DFY29" s="11"/>
      <c r="DFZ29" s="11"/>
      <c r="DGA29" s="11"/>
      <c r="DGB29" s="11"/>
      <c r="DGC29" s="11"/>
      <c r="DGD29" s="11"/>
      <c r="DGE29" s="11"/>
      <c r="DGF29" s="11"/>
      <c r="DGG29" s="11"/>
      <c r="DGH29" s="11"/>
      <c r="DGI29" s="11"/>
      <c r="DGJ29" s="11"/>
      <c r="DGK29" s="11"/>
      <c r="DGL29" s="11"/>
      <c r="DGM29" s="11"/>
      <c r="DGN29" s="11"/>
      <c r="DGO29" s="11"/>
      <c r="DGP29" s="11"/>
      <c r="DGQ29" s="11"/>
      <c r="DGR29" s="11"/>
      <c r="DGS29" s="11"/>
      <c r="DGT29" s="11"/>
      <c r="DGU29" s="11"/>
      <c r="DGV29" s="11"/>
      <c r="DGW29" s="11"/>
      <c r="DGX29" s="11"/>
      <c r="DGY29" s="11"/>
      <c r="DGZ29" s="11"/>
      <c r="DHA29" s="11"/>
      <c r="DHB29" s="11"/>
      <c r="DHC29" s="11"/>
      <c r="DHD29" s="11"/>
      <c r="DHE29" s="11"/>
      <c r="DHF29" s="11"/>
      <c r="DHG29" s="11"/>
      <c r="DHH29" s="11"/>
      <c r="DHI29" s="11"/>
      <c r="DHJ29" s="11"/>
      <c r="DHK29" s="11"/>
      <c r="DHL29" s="11"/>
      <c r="DHM29" s="11"/>
      <c r="DHN29" s="11"/>
      <c r="DHO29" s="11"/>
      <c r="DHP29" s="11"/>
      <c r="DHQ29" s="11"/>
      <c r="DHR29" s="11"/>
      <c r="DHS29" s="11"/>
      <c r="DHT29" s="11"/>
      <c r="DHU29" s="11"/>
      <c r="DHV29" s="11"/>
      <c r="DHW29" s="11"/>
      <c r="DHX29" s="11"/>
      <c r="DHY29" s="11"/>
      <c r="DHZ29" s="11"/>
      <c r="DIA29" s="11"/>
      <c r="DIB29" s="11"/>
      <c r="DIC29" s="11"/>
      <c r="DID29" s="11"/>
      <c r="DIE29" s="11"/>
      <c r="DIF29" s="11"/>
      <c r="DIG29" s="11"/>
      <c r="DIH29" s="11"/>
      <c r="DII29" s="11"/>
      <c r="DIJ29" s="11"/>
      <c r="DIK29" s="11"/>
      <c r="DIL29" s="11"/>
      <c r="DIM29" s="11"/>
      <c r="DIN29" s="11"/>
      <c r="DIO29" s="11"/>
      <c r="DIP29" s="11"/>
      <c r="DIQ29" s="11"/>
      <c r="DIR29" s="11"/>
      <c r="DIS29" s="11"/>
      <c r="DIT29" s="11"/>
      <c r="DIU29" s="11"/>
      <c r="DIV29" s="11"/>
      <c r="DIW29" s="11"/>
      <c r="DIX29" s="11"/>
      <c r="DIY29" s="11"/>
      <c r="DIZ29" s="11"/>
      <c r="DJA29" s="11"/>
      <c r="DJB29" s="11"/>
      <c r="DJC29" s="11"/>
      <c r="DJD29" s="11"/>
      <c r="DJE29" s="11"/>
      <c r="DJF29" s="11"/>
      <c r="DJG29" s="11"/>
      <c r="DJH29" s="11"/>
      <c r="DJI29" s="11"/>
      <c r="DJJ29" s="11"/>
      <c r="DJK29" s="11"/>
      <c r="DJL29" s="11"/>
      <c r="DJM29" s="11"/>
      <c r="DJN29" s="11"/>
      <c r="DJO29" s="11"/>
      <c r="DJP29" s="11"/>
      <c r="DJQ29" s="11"/>
      <c r="DJR29" s="11"/>
      <c r="DJS29" s="11"/>
      <c r="DJT29" s="11"/>
      <c r="DJU29" s="11"/>
      <c r="DJV29" s="11"/>
      <c r="DJW29" s="11"/>
      <c r="DJX29" s="11"/>
      <c r="DJY29" s="11"/>
      <c r="DJZ29" s="11"/>
      <c r="DKA29" s="11"/>
      <c r="DKB29" s="11"/>
      <c r="DKC29" s="11"/>
      <c r="DKD29" s="11"/>
      <c r="DKE29" s="11"/>
      <c r="DKF29" s="11"/>
      <c r="DKG29" s="11"/>
      <c r="DKH29" s="11"/>
      <c r="DKI29" s="11"/>
      <c r="DKJ29" s="11"/>
      <c r="DKK29" s="11"/>
      <c r="DKL29" s="11"/>
      <c r="DKM29" s="11"/>
      <c r="DKN29" s="11"/>
      <c r="DKO29" s="11"/>
      <c r="DKP29" s="11"/>
      <c r="DKQ29" s="11"/>
      <c r="DKR29" s="11"/>
      <c r="DKS29" s="11"/>
      <c r="DKT29" s="11"/>
      <c r="DKU29" s="11"/>
      <c r="DKV29" s="11"/>
      <c r="DKW29" s="11"/>
      <c r="DKX29" s="11"/>
      <c r="DKY29" s="11"/>
      <c r="DKZ29" s="11"/>
      <c r="DLA29" s="11"/>
      <c r="DLB29" s="11"/>
      <c r="DLC29" s="11"/>
      <c r="DLD29" s="11"/>
      <c r="DLE29" s="11"/>
      <c r="DLF29" s="11"/>
      <c r="DLG29" s="11"/>
      <c r="DLH29" s="11"/>
      <c r="DLI29" s="11"/>
      <c r="DLJ29" s="11"/>
      <c r="DLK29" s="11"/>
      <c r="DLL29" s="11"/>
      <c r="DLM29" s="11"/>
      <c r="DLN29" s="11"/>
      <c r="DLO29" s="11"/>
      <c r="DLP29" s="11"/>
      <c r="DLQ29" s="11"/>
      <c r="DLR29" s="11"/>
      <c r="DLS29" s="11"/>
      <c r="DLT29" s="11"/>
      <c r="DLU29" s="11"/>
      <c r="DLV29" s="11"/>
      <c r="DLW29" s="11"/>
      <c r="DLX29" s="11"/>
      <c r="DLY29" s="11"/>
      <c r="DLZ29" s="11"/>
      <c r="DMA29" s="11"/>
      <c r="DMB29" s="11"/>
      <c r="DMC29" s="11"/>
      <c r="DMD29" s="11"/>
      <c r="DME29" s="11"/>
      <c r="DMF29" s="11"/>
      <c r="DMG29" s="11"/>
      <c r="DMH29" s="11"/>
      <c r="DMI29" s="11"/>
      <c r="DMJ29" s="11"/>
      <c r="DMK29" s="11"/>
      <c r="DML29" s="11"/>
      <c r="DMM29" s="11"/>
      <c r="DMN29" s="11"/>
      <c r="DMO29" s="11"/>
      <c r="DMP29" s="11"/>
      <c r="DMQ29" s="11"/>
      <c r="DMR29" s="11"/>
      <c r="DMS29" s="11"/>
      <c r="DMT29" s="11"/>
      <c r="DMU29" s="11"/>
      <c r="DMV29" s="11"/>
      <c r="DMW29" s="11"/>
      <c r="DMX29" s="11"/>
      <c r="DMY29" s="11"/>
      <c r="DMZ29" s="11"/>
      <c r="DNA29" s="11"/>
      <c r="DNB29" s="11"/>
      <c r="DNC29" s="11"/>
      <c r="DND29" s="11"/>
      <c r="DNE29" s="11"/>
      <c r="DNF29" s="11"/>
      <c r="DNG29" s="11"/>
      <c r="DNH29" s="11"/>
      <c r="DNI29" s="11"/>
      <c r="DNJ29" s="11"/>
      <c r="DNK29" s="11"/>
      <c r="DNL29" s="11"/>
      <c r="DNM29" s="11"/>
      <c r="DNN29" s="11"/>
      <c r="DNO29" s="11"/>
      <c r="DNP29" s="11"/>
      <c r="DNQ29" s="11"/>
      <c r="DNR29" s="11"/>
      <c r="DNS29" s="11"/>
      <c r="DNT29" s="11"/>
      <c r="DNU29" s="11"/>
      <c r="DNV29" s="11"/>
      <c r="DNW29" s="11"/>
      <c r="DNX29" s="11"/>
      <c r="DNY29" s="11"/>
      <c r="DNZ29" s="11"/>
      <c r="DOA29" s="11"/>
      <c r="DOB29" s="11"/>
      <c r="DOC29" s="11"/>
      <c r="DOD29" s="11"/>
      <c r="DOE29" s="11"/>
      <c r="DOF29" s="11"/>
      <c r="DOG29" s="11"/>
      <c r="DOH29" s="11"/>
      <c r="DOI29" s="11"/>
      <c r="DOJ29" s="11"/>
      <c r="DOK29" s="11"/>
      <c r="DOL29" s="11"/>
      <c r="DOM29" s="11"/>
      <c r="DON29" s="11"/>
      <c r="DOO29" s="11"/>
      <c r="DOP29" s="11"/>
      <c r="DOQ29" s="11"/>
      <c r="DOR29" s="11"/>
      <c r="DOS29" s="11"/>
      <c r="DOT29" s="11"/>
      <c r="DOU29" s="11"/>
      <c r="DOV29" s="11"/>
      <c r="DOW29" s="11"/>
      <c r="DOX29" s="11"/>
      <c r="DOY29" s="11"/>
      <c r="DOZ29" s="11"/>
      <c r="DPA29" s="11"/>
      <c r="DPB29" s="11"/>
      <c r="DPC29" s="11"/>
      <c r="DPD29" s="11"/>
      <c r="DPE29" s="11"/>
      <c r="DPF29" s="11"/>
      <c r="DPG29" s="11"/>
      <c r="DPH29" s="11"/>
      <c r="DPI29" s="11"/>
      <c r="DPJ29" s="11"/>
      <c r="DPK29" s="11"/>
      <c r="DPL29" s="11"/>
      <c r="DPM29" s="11"/>
      <c r="DPN29" s="11"/>
      <c r="DPO29" s="11"/>
      <c r="DPP29" s="11"/>
      <c r="DPQ29" s="11"/>
      <c r="DPR29" s="11"/>
      <c r="DPS29" s="11"/>
      <c r="DPT29" s="11"/>
      <c r="DPU29" s="11"/>
      <c r="DPV29" s="11"/>
      <c r="DPW29" s="11"/>
      <c r="DPX29" s="11"/>
      <c r="DPY29" s="11"/>
      <c r="DPZ29" s="11"/>
      <c r="DQA29" s="11"/>
      <c r="DQB29" s="11"/>
      <c r="DQC29" s="11"/>
      <c r="DQD29" s="11"/>
      <c r="DQE29" s="11"/>
      <c r="DQF29" s="11"/>
      <c r="DQG29" s="11"/>
      <c r="DQH29" s="11"/>
      <c r="DQI29" s="11"/>
      <c r="DQJ29" s="11"/>
      <c r="DQK29" s="11"/>
      <c r="DQL29" s="11"/>
      <c r="DQM29" s="11"/>
      <c r="DQN29" s="11"/>
      <c r="DQO29" s="11"/>
      <c r="DQP29" s="11"/>
      <c r="DQQ29" s="11"/>
      <c r="DQR29" s="11"/>
      <c r="DQS29" s="11"/>
      <c r="DQT29" s="11"/>
      <c r="DQU29" s="11"/>
      <c r="DQV29" s="11"/>
      <c r="DQW29" s="11"/>
      <c r="DQX29" s="11"/>
      <c r="DQY29" s="11"/>
      <c r="DQZ29" s="11"/>
      <c r="DRA29" s="11"/>
      <c r="DRB29" s="11"/>
      <c r="DRC29" s="11"/>
      <c r="DRD29" s="11"/>
      <c r="DRE29" s="11"/>
      <c r="DRF29" s="11"/>
      <c r="DRG29" s="11"/>
      <c r="DRH29" s="11"/>
      <c r="DRI29" s="11"/>
      <c r="DRJ29" s="11"/>
      <c r="DRK29" s="11"/>
      <c r="DRL29" s="11"/>
      <c r="DRM29" s="11"/>
      <c r="DRN29" s="11"/>
      <c r="DRO29" s="11"/>
      <c r="DRP29" s="11"/>
      <c r="DRQ29" s="11"/>
      <c r="DRR29" s="11"/>
      <c r="DRS29" s="11"/>
      <c r="DRT29" s="11"/>
      <c r="DRU29" s="11"/>
      <c r="DRV29" s="11"/>
      <c r="DRW29" s="11"/>
      <c r="DRX29" s="11"/>
      <c r="DRY29" s="11"/>
      <c r="DRZ29" s="11"/>
      <c r="DSA29" s="11"/>
      <c r="DSB29" s="11"/>
      <c r="DSC29" s="11"/>
      <c r="DSD29" s="11"/>
      <c r="DSE29" s="11"/>
      <c r="DSF29" s="11"/>
      <c r="DSG29" s="11"/>
      <c r="DSH29" s="11"/>
      <c r="DSI29" s="11"/>
      <c r="DSJ29" s="11"/>
      <c r="DSK29" s="11"/>
      <c r="DSL29" s="11"/>
      <c r="DSM29" s="11"/>
      <c r="DSN29" s="11"/>
      <c r="DSO29" s="11"/>
      <c r="DSP29" s="11"/>
      <c r="DSQ29" s="11"/>
      <c r="DSR29" s="11"/>
      <c r="DSS29" s="11"/>
      <c r="DST29" s="11"/>
      <c r="DSU29" s="11"/>
      <c r="DSV29" s="11"/>
      <c r="DSW29" s="11"/>
      <c r="DSX29" s="11"/>
      <c r="DSY29" s="11"/>
      <c r="DSZ29" s="11"/>
      <c r="DTA29" s="11"/>
      <c r="DTB29" s="11"/>
      <c r="DTC29" s="11"/>
      <c r="DTD29" s="11"/>
      <c r="DTE29" s="11"/>
      <c r="DTF29" s="11"/>
      <c r="DTG29" s="11"/>
      <c r="DTH29" s="11"/>
      <c r="DTI29" s="11"/>
      <c r="DTJ29" s="11"/>
      <c r="DTK29" s="11"/>
      <c r="DTL29" s="11"/>
      <c r="DTM29" s="11"/>
      <c r="DTN29" s="11"/>
      <c r="DTO29" s="11"/>
      <c r="DTP29" s="11"/>
      <c r="DTQ29" s="11"/>
      <c r="DTR29" s="11"/>
      <c r="DTS29" s="11"/>
      <c r="DTT29" s="11"/>
      <c r="DTU29" s="11"/>
      <c r="DTV29" s="11"/>
      <c r="DTW29" s="11"/>
      <c r="DTX29" s="11"/>
      <c r="DTY29" s="11"/>
      <c r="DTZ29" s="11"/>
      <c r="DUA29" s="11"/>
      <c r="DUB29" s="11"/>
      <c r="DUC29" s="11"/>
      <c r="DUD29" s="11"/>
      <c r="DUE29" s="11"/>
      <c r="DUF29" s="11"/>
      <c r="DUG29" s="11"/>
      <c r="DUH29" s="11"/>
      <c r="DUI29" s="11"/>
      <c r="DUJ29" s="11"/>
      <c r="DUK29" s="11"/>
      <c r="DUL29" s="11"/>
      <c r="DUM29" s="11"/>
      <c r="DUN29" s="11"/>
      <c r="DUO29" s="11"/>
      <c r="DUP29" s="11"/>
      <c r="DUQ29" s="11"/>
      <c r="DUR29" s="11"/>
      <c r="DUS29" s="11"/>
      <c r="DUT29" s="11"/>
      <c r="DUU29" s="11"/>
      <c r="DUV29" s="11"/>
      <c r="DUW29" s="11"/>
      <c r="DUX29" s="11"/>
      <c r="DUY29" s="11"/>
      <c r="DUZ29" s="11"/>
      <c r="DVA29" s="11"/>
      <c r="DVB29" s="11"/>
      <c r="DVC29" s="11"/>
      <c r="DVD29" s="11"/>
      <c r="DVE29" s="11"/>
      <c r="DVF29" s="11"/>
      <c r="DVG29" s="11"/>
      <c r="DVH29" s="11"/>
      <c r="DVI29" s="11"/>
      <c r="DVJ29" s="11"/>
      <c r="DVK29" s="11"/>
      <c r="DVL29" s="11"/>
      <c r="DVM29" s="11"/>
      <c r="DVN29" s="11"/>
      <c r="DVO29" s="11"/>
      <c r="DVP29" s="11"/>
      <c r="DVQ29" s="11"/>
      <c r="DVR29" s="11"/>
      <c r="DVS29" s="11"/>
      <c r="DVT29" s="11"/>
      <c r="DVU29" s="11"/>
      <c r="DVV29" s="11"/>
      <c r="DVW29" s="11"/>
      <c r="DVX29" s="11"/>
      <c r="DVY29" s="11"/>
      <c r="DVZ29" s="11"/>
      <c r="DWA29" s="11"/>
      <c r="DWB29" s="11"/>
      <c r="DWC29" s="11"/>
      <c r="DWD29" s="11"/>
      <c r="DWE29" s="11"/>
      <c r="DWF29" s="11"/>
      <c r="DWG29" s="11"/>
      <c r="DWH29" s="11"/>
      <c r="DWI29" s="11"/>
      <c r="DWJ29" s="11"/>
      <c r="DWK29" s="11"/>
      <c r="DWL29" s="11"/>
      <c r="DWM29" s="11"/>
      <c r="DWN29" s="11"/>
      <c r="DWO29" s="11"/>
      <c r="DWP29" s="11"/>
      <c r="DWQ29" s="11"/>
      <c r="DWR29" s="11"/>
      <c r="DWS29" s="11"/>
      <c r="DWT29" s="11"/>
      <c r="DWU29" s="11"/>
      <c r="DWV29" s="11"/>
      <c r="DWW29" s="11"/>
      <c r="DWX29" s="11"/>
      <c r="DWY29" s="11"/>
      <c r="DWZ29" s="11"/>
      <c r="DXA29" s="11"/>
      <c r="DXB29" s="11"/>
      <c r="DXC29" s="11"/>
      <c r="DXD29" s="11"/>
      <c r="DXE29" s="11"/>
      <c r="DXF29" s="11"/>
      <c r="DXG29" s="11"/>
      <c r="DXH29" s="11"/>
      <c r="DXI29" s="11"/>
      <c r="DXJ29" s="11"/>
      <c r="DXK29" s="11"/>
      <c r="DXL29" s="11"/>
      <c r="DXM29" s="11"/>
      <c r="DXN29" s="11"/>
      <c r="DXO29" s="11"/>
      <c r="DXP29" s="11"/>
      <c r="DXQ29" s="11"/>
      <c r="DXR29" s="11"/>
      <c r="DXS29" s="11"/>
      <c r="DXT29" s="11"/>
      <c r="DXU29" s="11"/>
      <c r="DXV29" s="11"/>
      <c r="DXW29" s="11"/>
      <c r="DXX29" s="11"/>
      <c r="DXY29" s="11"/>
      <c r="DXZ29" s="11"/>
      <c r="DYA29" s="11"/>
      <c r="DYB29" s="11"/>
      <c r="DYC29" s="11"/>
      <c r="DYD29" s="11"/>
      <c r="DYE29" s="11"/>
      <c r="DYF29" s="11"/>
      <c r="DYG29" s="11"/>
      <c r="DYH29" s="11"/>
      <c r="DYI29" s="11"/>
      <c r="DYJ29" s="11"/>
      <c r="DYK29" s="11"/>
      <c r="DYL29" s="11"/>
      <c r="DYM29" s="11"/>
      <c r="DYN29" s="11"/>
      <c r="DYO29" s="11"/>
      <c r="DYP29" s="11"/>
      <c r="DYQ29" s="11"/>
      <c r="DYR29" s="11"/>
      <c r="DYS29" s="11"/>
      <c r="DYT29" s="11"/>
      <c r="DYU29" s="11"/>
      <c r="DYV29" s="11"/>
      <c r="DYW29" s="11"/>
      <c r="DYX29" s="11"/>
      <c r="DYY29" s="11"/>
      <c r="DYZ29" s="11"/>
      <c r="DZA29" s="11"/>
      <c r="DZB29" s="11"/>
      <c r="DZC29" s="11"/>
      <c r="DZD29" s="11"/>
      <c r="DZE29" s="11"/>
      <c r="DZF29" s="11"/>
      <c r="DZG29" s="11"/>
      <c r="DZH29" s="11"/>
      <c r="DZI29" s="11"/>
      <c r="DZJ29" s="11"/>
      <c r="DZK29" s="11"/>
      <c r="DZL29" s="11"/>
      <c r="DZM29" s="11"/>
      <c r="DZN29" s="11"/>
      <c r="DZO29" s="11"/>
      <c r="DZP29" s="11"/>
      <c r="DZQ29" s="11"/>
      <c r="DZR29" s="11"/>
      <c r="DZS29" s="11"/>
      <c r="DZT29" s="11"/>
      <c r="DZU29" s="11"/>
      <c r="DZV29" s="11"/>
      <c r="DZW29" s="11"/>
      <c r="DZX29" s="11"/>
      <c r="DZY29" s="11"/>
      <c r="DZZ29" s="11"/>
      <c r="EAA29" s="11"/>
      <c r="EAB29" s="11"/>
      <c r="EAC29" s="11"/>
      <c r="EAD29" s="11"/>
      <c r="EAE29" s="11"/>
      <c r="EAF29" s="11"/>
      <c r="EAG29" s="11"/>
      <c r="EAH29" s="11"/>
      <c r="EAI29" s="11"/>
      <c r="EAJ29" s="11"/>
      <c r="EAK29" s="11"/>
      <c r="EAL29" s="11"/>
      <c r="EAM29" s="11"/>
      <c r="EAN29" s="11"/>
      <c r="EAO29" s="11"/>
      <c r="EAP29" s="11"/>
      <c r="EAQ29" s="11"/>
      <c r="EAR29" s="11"/>
      <c r="EAS29" s="11"/>
      <c r="EAT29" s="11"/>
      <c r="EAU29" s="11"/>
      <c r="EAV29" s="11"/>
      <c r="EAW29" s="11"/>
      <c r="EAX29" s="11"/>
      <c r="EAY29" s="11"/>
      <c r="EAZ29" s="11"/>
      <c r="EBA29" s="11"/>
      <c r="EBB29" s="11"/>
      <c r="EBC29" s="11"/>
      <c r="EBD29" s="11"/>
      <c r="EBE29" s="11"/>
      <c r="EBF29" s="11"/>
      <c r="EBG29" s="11"/>
      <c r="EBH29" s="11"/>
      <c r="EBI29" s="11"/>
      <c r="EBJ29" s="11"/>
      <c r="EBK29" s="11"/>
      <c r="EBL29" s="11"/>
      <c r="EBM29" s="11"/>
      <c r="EBN29" s="11"/>
      <c r="EBO29" s="11"/>
      <c r="EBP29" s="11"/>
      <c r="EBQ29" s="11"/>
      <c r="EBR29" s="11"/>
      <c r="EBS29" s="11"/>
      <c r="EBT29" s="11"/>
      <c r="EBU29" s="11"/>
      <c r="EBV29" s="11"/>
      <c r="EBW29" s="11"/>
      <c r="EBX29" s="11"/>
      <c r="EBY29" s="11"/>
      <c r="EBZ29" s="11"/>
      <c r="ECA29" s="11"/>
      <c r="ECB29" s="11"/>
      <c r="ECC29" s="11"/>
      <c r="ECD29" s="11"/>
      <c r="ECE29" s="11"/>
      <c r="ECF29" s="11"/>
      <c r="ECG29" s="11"/>
      <c r="ECH29" s="11"/>
      <c r="ECI29" s="11"/>
      <c r="ECJ29" s="11"/>
      <c r="ECK29" s="11"/>
      <c r="ECL29" s="11"/>
      <c r="ECM29" s="11"/>
      <c r="ECN29" s="11"/>
      <c r="ECO29" s="11"/>
      <c r="ECP29" s="11"/>
      <c r="ECQ29" s="11"/>
      <c r="ECR29" s="11"/>
      <c r="ECS29" s="11"/>
      <c r="ECT29" s="11"/>
      <c r="ECU29" s="11"/>
      <c r="ECV29" s="11"/>
      <c r="ECW29" s="11"/>
      <c r="ECX29" s="11"/>
      <c r="ECY29" s="11"/>
      <c r="ECZ29" s="11"/>
      <c r="EDA29" s="11"/>
      <c r="EDB29" s="11"/>
      <c r="EDC29" s="11"/>
      <c r="EDD29" s="11"/>
      <c r="EDE29" s="11"/>
      <c r="EDF29" s="11"/>
      <c r="EDG29" s="11"/>
      <c r="EDH29" s="11"/>
      <c r="EDI29" s="11"/>
      <c r="EDJ29" s="11"/>
      <c r="EDK29" s="11"/>
      <c r="EDL29" s="11"/>
      <c r="EDM29" s="11"/>
      <c r="EDN29" s="11"/>
      <c r="EDO29" s="11"/>
      <c r="EDP29" s="11"/>
      <c r="EDQ29" s="11"/>
      <c r="EDR29" s="11"/>
      <c r="EDS29" s="11"/>
      <c r="EDT29" s="11"/>
      <c r="EDU29" s="11"/>
      <c r="EDV29" s="11"/>
      <c r="EDW29" s="11"/>
      <c r="EDX29" s="11"/>
      <c r="EDY29" s="11"/>
      <c r="EDZ29" s="11"/>
      <c r="EEA29" s="11"/>
      <c r="EEB29" s="11"/>
      <c r="EEC29" s="11"/>
      <c r="EED29" s="11"/>
      <c r="EEE29" s="11"/>
      <c r="EEF29" s="11"/>
      <c r="EEG29" s="11"/>
      <c r="EEH29" s="11"/>
      <c r="EEI29" s="11"/>
      <c r="EEJ29" s="11"/>
      <c r="EEK29" s="11"/>
      <c r="EEL29" s="11"/>
      <c r="EEM29" s="11"/>
      <c r="EEN29" s="11"/>
      <c r="EEO29" s="11"/>
      <c r="EEP29" s="11"/>
      <c r="EEQ29" s="11"/>
      <c r="EER29" s="11"/>
      <c r="EES29" s="11"/>
      <c r="EET29" s="11"/>
      <c r="EEU29" s="11"/>
      <c r="EEV29" s="11"/>
      <c r="EEW29" s="11"/>
      <c r="EEX29" s="11"/>
      <c r="EEY29" s="11"/>
      <c r="EEZ29" s="11"/>
      <c r="EFA29" s="11"/>
      <c r="EFB29" s="11"/>
      <c r="EFC29" s="11"/>
      <c r="EFD29" s="11"/>
      <c r="EFE29" s="11"/>
      <c r="EFF29" s="11"/>
      <c r="EFG29" s="11"/>
      <c r="EFH29" s="11"/>
      <c r="EFI29" s="11"/>
      <c r="EFJ29" s="11"/>
      <c r="EFK29" s="11"/>
      <c r="EFL29" s="11"/>
      <c r="EFM29" s="11"/>
      <c r="EFN29" s="11"/>
      <c r="EFO29" s="11"/>
      <c r="EFP29" s="11"/>
      <c r="EFQ29" s="11"/>
      <c r="EFR29" s="11"/>
      <c r="EFS29" s="11"/>
      <c r="EFT29" s="11"/>
      <c r="EFU29" s="11"/>
      <c r="EFV29" s="11"/>
      <c r="EFW29" s="11"/>
      <c r="EFX29" s="11"/>
      <c r="EFY29" s="11"/>
      <c r="EFZ29" s="11"/>
      <c r="EGA29" s="11"/>
      <c r="EGB29" s="11"/>
      <c r="EGC29" s="11"/>
      <c r="EGD29" s="11"/>
      <c r="EGE29" s="11"/>
      <c r="EGF29" s="11"/>
      <c r="EGG29" s="11"/>
      <c r="EGH29" s="11"/>
      <c r="EGI29" s="11"/>
      <c r="EGJ29" s="11"/>
      <c r="EGK29" s="11"/>
      <c r="EGL29" s="11"/>
      <c r="EGM29" s="11"/>
      <c r="EGN29" s="11"/>
      <c r="EGO29" s="11"/>
      <c r="EGP29" s="11"/>
      <c r="EGQ29" s="11"/>
      <c r="EGR29" s="11"/>
      <c r="EGS29" s="11"/>
      <c r="EGT29" s="11"/>
      <c r="EGU29" s="11"/>
      <c r="EGV29" s="11"/>
      <c r="EGW29" s="11"/>
      <c r="EGX29" s="11"/>
      <c r="EGY29" s="11"/>
      <c r="EGZ29" s="11"/>
      <c r="EHA29" s="11"/>
      <c r="EHB29" s="11"/>
      <c r="EHC29" s="11"/>
      <c r="EHD29" s="11"/>
      <c r="EHE29" s="11"/>
      <c r="EHF29" s="11"/>
      <c r="EHG29" s="11"/>
      <c r="EHH29" s="11"/>
      <c r="EHI29" s="11"/>
      <c r="EHJ29" s="11"/>
      <c r="EHK29" s="11"/>
      <c r="EHL29" s="11"/>
      <c r="EHM29" s="11"/>
      <c r="EHN29" s="11"/>
      <c r="EHO29" s="11"/>
      <c r="EHP29" s="11"/>
      <c r="EHQ29" s="11"/>
      <c r="EHR29" s="11"/>
      <c r="EHS29" s="11"/>
      <c r="EHT29" s="11"/>
      <c r="EHU29" s="11"/>
      <c r="EHV29" s="11"/>
      <c r="EHW29" s="11"/>
      <c r="EHX29" s="11"/>
      <c r="EHY29" s="11"/>
      <c r="EHZ29" s="11"/>
      <c r="EIA29" s="11"/>
      <c r="EIB29" s="11"/>
      <c r="EIC29" s="11"/>
      <c r="EID29" s="11"/>
      <c r="EIE29" s="11"/>
      <c r="EIF29" s="11"/>
      <c r="EIG29" s="11"/>
      <c r="EIH29" s="11"/>
      <c r="EII29" s="11"/>
      <c r="EIJ29" s="11"/>
      <c r="EIK29" s="11"/>
      <c r="EIL29" s="11"/>
      <c r="EIM29" s="11"/>
      <c r="EIN29" s="11"/>
      <c r="EIO29" s="11"/>
      <c r="EIP29" s="11"/>
      <c r="EIQ29" s="11"/>
      <c r="EIR29" s="11"/>
      <c r="EIS29" s="11"/>
      <c r="EIT29" s="11"/>
      <c r="EIU29" s="11"/>
      <c r="EIV29" s="11"/>
      <c r="EIW29" s="11"/>
      <c r="EIX29" s="11"/>
      <c r="EIY29" s="11"/>
      <c r="EIZ29" s="11"/>
      <c r="EJA29" s="11"/>
      <c r="EJB29" s="11"/>
      <c r="EJC29" s="11"/>
      <c r="EJD29" s="11"/>
      <c r="EJE29" s="11"/>
      <c r="EJF29" s="11"/>
      <c r="EJG29" s="11"/>
      <c r="EJH29" s="11"/>
      <c r="EJI29" s="11"/>
      <c r="EJJ29" s="11"/>
      <c r="EJK29" s="11"/>
      <c r="EJL29" s="11"/>
      <c r="EJM29" s="11"/>
      <c r="EJN29" s="11"/>
      <c r="EJO29" s="11"/>
      <c r="EJP29" s="11"/>
      <c r="EJQ29" s="11"/>
      <c r="EJR29" s="11"/>
      <c r="EJS29" s="11"/>
      <c r="EJT29" s="11"/>
      <c r="EJU29" s="11"/>
      <c r="EJV29" s="11"/>
      <c r="EJW29" s="11"/>
      <c r="EJX29" s="11"/>
      <c r="EJY29" s="11"/>
      <c r="EJZ29" s="11"/>
      <c r="EKA29" s="11"/>
      <c r="EKB29" s="11"/>
      <c r="EKC29" s="11"/>
      <c r="EKD29" s="11"/>
      <c r="EKE29" s="11"/>
      <c r="EKF29" s="11"/>
      <c r="EKG29" s="11"/>
      <c r="EKH29" s="11"/>
      <c r="EKI29" s="11"/>
      <c r="EKJ29" s="11"/>
      <c r="EKK29" s="11"/>
      <c r="EKL29" s="11"/>
      <c r="EKM29" s="11"/>
      <c r="EKN29" s="11"/>
      <c r="EKO29" s="11"/>
      <c r="EKP29" s="11"/>
      <c r="EKQ29" s="11"/>
      <c r="EKR29" s="11"/>
      <c r="EKS29" s="11"/>
      <c r="EKT29" s="11"/>
      <c r="EKU29" s="11"/>
      <c r="EKV29" s="11"/>
      <c r="EKW29" s="11"/>
      <c r="EKX29" s="11"/>
      <c r="EKY29" s="11"/>
      <c r="EKZ29" s="11"/>
      <c r="ELA29" s="11"/>
      <c r="ELB29" s="11"/>
      <c r="ELC29" s="11"/>
      <c r="ELD29" s="11"/>
      <c r="ELE29" s="11"/>
      <c r="ELF29" s="11"/>
      <c r="ELG29" s="11"/>
      <c r="ELH29" s="11"/>
      <c r="ELI29" s="11"/>
      <c r="ELJ29" s="11"/>
      <c r="ELK29" s="11"/>
      <c r="ELL29" s="11"/>
      <c r="ELM29" s="11"/>
      <c r="ELN29" s="11"/>
      <c r="ELO29" s="11"/>
      <c r="ELP29" s="11"/>
      <c r="ELQ29" s="11"/>
      <c r="ELR29" s="11"/>
      <c r="ELS29" s="11"/>
      <c r="ELT29" s="11"/>
      <c r="ELU29" s="11"/>
      <c r="ELV29" s="11"/>
      <c r="ELW29" s="11"/>
      <c r="ELX29" s="11"/>
      <c r="ELY29" s="11"/>
      <c r="ELZ29" s="11"/>
      <c r="EMA29" s="11"/>
      <c r="EMB29" s="11"/>
      <c r="EMC29" s="11"/>
      <c r="EMD29" s="11"/>
      <c r="EME29" s="11"/>
      <c r="EMF29" s="11"/>
      <c r="EMG29" s="11"/>
      <c r="EMH29" s="11"/>
      <c r="EMI29" s="11"/>
      <c r="EMJ29" s="11"/>
      <c r="EMK29" s="11"/>
      <c r="EML29" s="11"/>
      <c r="EMM29" s="11"/>
      <c r="EMN29" s="11"/>
      <c r="EMO29" s="11"/>
      <c r="EMP29" s="11"/>
      <c r="EMQ29" s="11"/>
      <c r="EMR29" s="11"/>
      <c r="EMS29" s="11"/>
      <c r="EMT29" s="11"/>
      <c r="EMU29" s="11"/>
      <c r="EMV29" s="11"/>
      <c r="EMW29" s="11"/>
      <c r="EMX29" s="11"/>
      <c r="EMY29" s="11"/>
      <c r="EMZ29" s="11"/>
      <c r="ENA29" s="11"/>
      <c r="ENB29" s="11"/>
      <c r="ENC29" s="11"/>
      <c r="END29" s="11"/>
      <c r="ENE29" s="11"/>
      <c r="ENF29" s="11"/>
      <c r="ENG29" s="11"/>
      <c r="ENH29" s="11"/>
      <c r="ENI29" s="11"/>
      <c r="ENJ29" s="11"/>
      <c r="ENK29" s="11"/>
      <c r="ENL29" s="11"/>
      <c r="ENM29" s="11"/>
      <c r="ENN29" s="11"/>
      <c r="ENO29" s="11"/>
      <c r="ENP29" s="11"/>
      <c r="ENQ29" s="11"/>
      <c r="ENR29" s="11"/>
      <c r="ENS29" s="11"/>
      <c r="ENT29" s="11"/>
      <c r="ENU29" s="11"/>
      <c r="ENV29" s="11"/>
      <c r="ENW29" s="11"/>
      <c r="ENX29" s="11"/>
      <c r="ENY29" s="11"/>
      <c r="ENZ29" s="11"/>
      <c r="EOA29" s="11"/>
      <c r="EOB29" s="11"/>
      <c r="EOC29" s="11"/>
      <c r="EOD29" s="11"/>
      <c r="EOE29" s="11"/>
      <c r="EOF29" s="11"/>
      <c r="EOG29" s="11"/>
      <c r="EOH29" s="11"/>
      <c r="EOI29" s="11"/>
      <c r="EOJ29" s="11"/>
      <c r="EOK29" s="11"/>
      <c r="EOL29" s="11"/>
      <c r="EOM29" s="11"/>
      <c r="EON29" s="11"/>
      <c r="EOO29" s="11"/>
      <c r="EOP29" s="11"/>
      <c r="EOQ29" s="11"/>
      <c r="EOR29" s="11"/>
      <c r="EOS29" s="11"/>
      <c r="EOT29" s="11"/>
      <c r="EOU29" s="11"/>
      <c r="EOV29" s="11"/>
      <c r="EOW29" s="11"/>
      <c r="EOX29" s="11"/>
      <c r="EOY29" s="11"/>
      <c r="EOZ29" s="11"/>
      <c r="EPA29" s="11"/>
      <c r="EPB29" s="11"/>
      <c r="EPC29" s="11"/>
      <c r="EPD29" s="11"/>
      <c r="EPE29" s="11"/>
      <c r="EPF29" s="11"/>
      <c r="EPG29" s="11"/>
      <c r="EPH29" s="11"/>
      <c r="EPI29" s="11"/>
      <c r="EPJ29" s="11"/>
      <c r="EPK29" s="11"/>
      <c r="EPL29" s="11"/>
      <c r="EPM29" s="11"/>
      <c r="EPN29" s="11"/>
      <c r="EPO29" s="11"/>
      <c r="EPP29" s="11"/>
      <c r="EPQ29" s="11"/>
      <c r="EPR29" s="11"/>
      <c r="EPS29" s="11"/>
      <c r="EPT29" s="11"/>
      <c r="EPU29" s="11"/>
      <c r="EPV29" s="11"/>
      <c r="EPW29" s="11"/>
      <c r="EPX29" s="11"/>
      <c r="EPY29" s="11"/>
      <c r="EPZ29" s="11"/>
      <c r="EQA29" s="11"/>
      <c r="EQB29" s="11"/>
      <c r="EQC29" s="11"/>
      <c r="EQD29" s="11"/>
      <c r="EQE29" s="11"/>
      <c r="EQF29" s="11"/>
      <c r="EQG29" s="11"/>
      <c r="EQH29" s="11"/>
      <c r="EQI29" s="11"/>
      <c r="EQJ29" s="11"/>
      <c r="EQK29" s="11"/>
      <c r="EQL29" s="11"/>
      <c r="EQM29" s="11"/>
      <c r="EQN29" s="11"/>
      <c r="EQO29" s="11"/>
      <c r="EQP29" s="11"/>
      <c r="EQQ29" s="11"/>
      <c r="EQR29" s="11"/>
      <c r="EQS29" s="11"/>
      <c r="EQT29" s="11"/>
      <c r="EQU29" s="11"/>
      <c r="EQV29" s="11"/>
      <c r="EQW29" s="11"/>
      <c r="EQX29" s="11"/>
      <c r="EQY29" s="11"/>
      <c r="EQZ29" s="11"/>
      <c r="ERA29" s="11"/>
      <c r="ERB29" s="11"/>
      <c r="ERC29" s="11"/>
      <c r="ERD29" s="11"/>
      <c r="ERE29" s="11"/>
      <c r="ERF29" s="11"/>
      <c r="ERG29" s="11"/>
      <c r="ERH29" s="11"/>
      <c r="ERI29" s="11"/>
      <c r="ERJ29" s="11"/>
      <c r="ERK29" s="11"/>
      <c r="ERL29" s="11"/>
      <c r="ERM29" s="11"/>
      <c r="ERN29" s="11"/>
      <c r="ERO29" s="11"/>
      <c r="ERP29" s="11"/>
      <c r="ERQ29" s="11"/>
      <c r="ERR29" s="11"/>
      <c r="ERS29" s="11"/>
      <c r="ERT29" s="11"/>
      <c r="ERU29" s="11"/>
      <c r="ERV29" s="11"/>
      <c r="ERW29" s="11"/>
      <c r="ERX29" s="11"/>
      <c r="ERY29" s="11"/>
      <c r="ERZ29" s="11"/>
      <c r="ESA29" s="11"/>
      <c r="ESB29" s="11"/>
      <c r="ESC29" s="11"/>
      <c r="ESD29" s="11"/>
      <c r="ESE29" s="11"/>
      <c r="ESF29" s="11"/>
      <c r="ESG29" s="11"/>
      <c r="ESH29" s="11"/>
      <c r="ESI29" s="11"/>
      <c r="ESJ29" s="11"/>
      <c r="ESK29" s="11"/>
      <c r="ESL29" s="11"/>
      <c r="ESM29" s="11"/>
      <c r="ESN29" s="11"/>
      <c r="ESO29" s="11"/>
      <c r="ESP29" s="11"/>
      <c r="ESQ29" s="11"/>
      <c r="ESR29" s="11"/>
      <c r="ESS29" s="11"/>
      <c r="EST29" s="11"/>
      <c r="ESU29" s="11"/>
      <c r="ESV29" s="11"/>
      <c r="ESW29" s="11"/>
      <c r="ESX29" s="11"/>
      <c r="ESY29" s="11"/>
      <c r="ESZ29" s="11"/>
      <c r="ETA29" s="11"/>
      <c r="ETB29" s="11"/>
      <c r="ETC29" s="11"/>
      <c r="ETD29" s="11"/>
      <c r="ETE29" s="11"/>
      <c r="ETF29" s="11"/>
      <c r="ETG29" s="11"/>
      <c r="ETH29" s="11"/>
      <c r="ETI29" s="11"/>
      <c r="ETJ29" s="11"/>
      <c r="ETK29" s="11"/>
      <c r="ETL29" s="11"/>
      <c r="ETM29" s="11"/>
      <c r="ETN29" s="11"/>
      <c r="ETO29" s="11"/>
      <c r="ETP29" s="11"/>
      <c r="ETQ29" s="11"/>
      <c r="ETR29" s="11"/>
      <c r="ETS29" s="11"/>
      <c r="ETT29" s="11"/>
      <c r="ETU29" s="11"/>
      <c r="ETV29" s="11"/>
      <c r="ETW29" s="11"/>
      <c r="ETX29" s="11"/>
      <c r="ETY29" s="11"/>
      <c r="ETZ29" s="11"/>
      <c r="EUA29" s="11"/>
      <c r="EUB29" s="11"/>
      <c r="EUC29" s="11"/>
      <c r="EUD29" s="11"/>
      <c r="EUE29" s="11"/>
      <c r="EUF29" s="11"/>
      <c r="EUG29" s="11"/>
      <c r="EUH29" s="11"/>
      <c r="EUI29" s="11"/>
      <c r="EUJ29" s="11"/>
      <c r="EUK29" s="11"/>
      <c r="EUL29" s="11"/>
      <c r="EUM29" s="11"/>
      <c r="EUN29" s="11"/>
      <c r="EUO29" s="11"/>
      <c r="EUP29" s="11"/>
      <c r="EUQ29" s="11"/>
      <c r="EUR29" s="11"/>
      <c r="EUS29" s="11"/>
      <c r="EUT29" s="11"/>
      <c r="EUU29" s="11"/>
      <c r="EUV29" s="11"/>
      <c r="EUW29" s="11"/>
      <c r="EUX29" s="11"/>
      <c r="EUY29" s="11"/>
      <c r="EUZ29" s="11"/>
      <c r="EVA29" s="11"/>
      <c r="EVB29" s="11"/>
      <c r="EVC29" s="11"/>
      <c r="EVD29" s="11"/>
      <c r="EVE29" s="11"/>
      <c r="EVF29" s="11"/>
      <c r="EVG29" s="11"/>
      <c r="EVH29" s="11"/>
      <c r="EVI29" s="11"/>
      <c r="EVJ29" s="11"/>
      <c r="EVK29" s="11"/>
      <c r="EVL29" s="11"/>
      <c r="EVM29" s="11"/>
      <c r="EVN29" s="11"/>
      <c r="EVO29" s="11"/>
      <c r="EVP29" s="11"/>
      <c r="EVQ29" s="11"/>
      <c r="EVR29" s="11"/>
      <c r="EVS29" s="11"/>
      <c r="EVT29" s="11"/>
      <c r="EVU29" s="11"/>
      <c r="EVV29" s="11"/>
      <c r="EVW29" s="11"/>
      <c r="EVX29" s="11"/>
      <c r="EVY29" s="11"/>
      <c r="EVZ29" s="11"/>
      <c r="EWA29" s="11"/>
      <c r="EWB29" s="11"/>
      <c r="EWC29" s="11"/>
      <c r="EWD29" s="11"/>
      <c r="EWE29" s="11"/>
      <c r="EWF29" s="11"/>
      <c r="EWG29" s="11"/>
      <c r="EWH29" s="11"/>
      <c r="EWI29" s="11"/>
      <c r="EWJ29" s="11"/>
      <c r="EWK29" s="11"/>
      <c r="EWL29" s="11"/>
      <c r="EWM29" s="11"/>
      <c r="EWN29" s="11"/>
      <c r="EWO29" s="11"/>
      <c r="EWP29" s="11"/>
      <c r="EWQ29" s="11"/>
      <c r="EWR29" s="11"/>
      <c r="EWS29" s="11"/>
      <c r="EWT29" s="11"/>
      <c r="EWU29" s="11"/>
      <c r="EWV29" s="11"/>
      <c r="EWW29" s="11"/>
      <c r="EWX29" s="11"/>
      <c r="EWY29" s="11"/>
      <c r="EWZ29" s="11"/>
      <c r="EXA29" s="11"/>
      <c r="EXB29" s="11"/>
      <c r="EXC29" s="11"/>
      <c r="EXD29" s="11"/>
      <c r="EXE29" s="11"/>
      <c r="EXF29" s="11"/>
      <c r="EXG29" s="11"/>
      <c r="EXH29" s="11"/>
      <c r="EXI29" s="11"/>
      <c r="EXJ29" s="11"/>
      <c r="EXK29" s="11"/>
      <c r="EXL29" s="11"/>
      <c r="EXM29" s="11"/>
      <c r="EXN29" s="11"/>
      <c r="EXO29" s="11"/>
      <c r="EXP29" s="11"/>
      <c r="EXQ29" s="11"/>
      <c r="EXR29" s="11"/>
      <c r="EXS29" s="11"/>
      <c r="EXT29" s="11"/>
      <c r="EXU29" s="11"/>
      <c r="EXV29" s="11"/>
      <c r="EXW29" s="11"/>
      <c r="EXX29" s="11"/>
      <c r="EXY29" s="11"/>
      <c r="EXZ29" s="11"/>
      <c r="EYA29" s="11"/>
      <c r="EYB29" s="11"/>
      <c r="EYC29" s="11"/>
      <c r="EYD29" s="11"/>
      <c r="EYE29" s="11"/>
      <c r="EYF29" s="11"/>
      <c r="EYG29" s="11"/>
      <c r="EYH29" s="11"/>
      <c r="EYI29" s="11"/>
      <c r="EYJ29" s="11"/>
      <c r="EYK29" s="11"/>
      <c r="EYL29" s="11"/>
      <c r="EYM29" s="11"/>
      <c r="EYN29" s="11"/>
      <c r="EYO29" s="11"/>
      <c r="EYP29" s="11"/>
      <c r="EYQ29" s="11"/>
      <c r="EYR29" s="11"/>
      <c r="EYS29" s="11"/>
      <c r="EYT29" s="11"/>
      <c r="EYU29" s="11"/>
      <c r="EYV29" s="11"/>
      <c r="EYW29" s="11"/>
      <c r="EYX29" s="11"/>
      <c r="EYY29" s="11"/>
      <c r="EYZ29" s="11"/>
      <c r="EZA29" s="11"/>
      <c r="EZB29" s="11"/>
      <c r="EZC29" s="11"/>
      <c r="EZD29" s="11"/>
      <c r="EZE29" s="11"/>
      <c r="EZF29" s="11"/>
      <c r="EZG29" s="11"/>
      <c r="EZH29" s="11"/>
      <c r="EZI29" s="11"/>
      <c r="EZJ29" s="11"/>
      <c r="EZK29" s="11"/>
      <c r="EZL29" s="11"/>
      <c r="EZM29" s="11"/>
      <c r="EZN29" s="11"/>
      <c r="EZO29" s="11"/>
      <c r="EZP29" s="11"/>
      <c r="EZQ29" s="11"/>
      <c r="EZR29" s="11"/>
      <c r="EZS29" s="11"/>
      <c r="EZT29" s="11"/>
      <c r="EZU29" s="11"/>
      <c r="EZV29" s="11"/>
      <c r="EZW29" s="11"/>
      <c r="EZX29" s="11"/>
      <c r="EZY29" s="11"/>
      <c r="EZZ29" s="11"/>
      <c r="FAA29" s="11"/>
      <c r="FAB29" s="11"/>
      <c r="FAC29" s="11"/>
      <c r="FAD29" s="11"/>
      <c r="FAE29" s="11"/>
      <c r="FAF29" s="11"/>
      <c r="FAG29" s="11"/>
      <c r="FAH29" s="11"/>
      <c r="FAI29" s="11"/>
      <c r="FAJ29" s="11"/>
      <c r="FAK29" s="11"/>
      <c r="FAL29" s="11"/>
      <c r="FAM29" s="11"/>
      <c r="FAN29" s="11"/>
      <c r="FAO29" s="11"/>
      <c r="FAP29" s="11"/>
      <c r="FAQ29" s="11"/>
      <c r="FAR29" s="11"/>
      <c r="FAS29" s="11"/>
      <c r="FAT29" s="11"/>
      <c r="FAU29" s="11"/>
      <c r="FAV29" s="11"/>
      <c r="FAW29" s="11"/>
      <c r="FAX29" s="11"/>
      <c r="FAY29" s="11"/>
      <c r="FAZ29" s="11"/>
      <c r="FBA29" s="11"/>
      <c r="FBB29" s="11"/>
      <c r="FBC29" s="11"/>
      <c r="FBD29" s="11"/>
      <c r="FBE29" s="11"/>
      <c r="FBF29" s="11"/>
      <c r="FBG29" s="11"/>
      <c r="FBH29" s="11"/>
      <c r="FBI29" s="11"/>
      <c r="FBJ29" s="11"/>
      <c r="FBK29" s="11"/>
      <c r="FBL29" s="11"/>
      <c r="FBM29" s="11"/>
      <c r="FBN29" s="11"/>
      <c r="FBO29" s="11"/>
      <c r="FBP29" s="11"/>
      <c r="FBQ29" s="11"/>
      <c r="FBR29" s="11"/>
      <c r="FBS29" s="11"/>
      <c r="FBT29" s="11"/>
      <c r="FBU29" s="11"/>
      <c r="FBV29" s="11"/>
      <c r="FBW29" s="11"/>
      <c r="FBX29" s="11"/>
      <c r="FBY29" s="11"/>
      <c r="FBZ29" s="11"/>
      <c r="FCA29" s="11"/>
      <c r="FCB29" s="11"/>
      <c r="FCC29" s="11"/>
      <c r="FCD29" s="11"/>
      <c r="FCE29" s="11"/>
      <c r="FCF29" s="11"/>
      <c r="FCG29" s="11"/>
      <c r="FCH29" s="11"/>
      <c r="FCI29" s="11"/>
      <c r="FCJ29" s="11"/>
      <c r="FCK29" s="11"/>
      <c r="FCL29" s="11"/>
      <c r="FCM29" s="11"/>
      <c r="FCN29" s="11"/>
      <c r="FCO29" s="11"/>
      <c r="FCP29" s="11"/>
      <c r="FCQ29" s="11"/>
      <c r="FCR29" s="11"/>
      <c r="FCS29" s="11"/>
      <c r="FCT29" s="11"/>
      <c r="FCU29" s="11"/>
      <c r="FCV29" s="11"/>
      <c r="FCW29" s="11"/>
      <c r="FCX29" s="11"/>
      <c r="FCY29" s="11"/>
      <c r="FCZ29" s="11"/>
      <c r="FDA29" s="11"/>
      <c r="FDB29" s="11"/>
      <c r="FDC29" s="11"/>
      <c r="FDD29" s="11"/>
      <c r="FDE29" s="11"/>
      <c r="FDF29" s="11"/>
      <c r="FDG29" s="11"/>
      <c r="FDH29" s="11"/>
      <c r="FDI29" s="11"/>
      <c r="FDJ29" s="11"/>
      <c r="FDK29" s="11"/>
      <c r="FDL29" s="11"/>
      <c r="FDM29" s="11"/>
      <c r="FDN29" s="11"/>
      <c r="FDO29" s="11"/>
      <c r="FDP29" s="11"/>
      <c r="FDQ29" s="11"/>
      <c r="FDR29" s="11"/>
      <c r="FDS29" s="11"/>
      <c r="FDT29" s="11"/>
      <c r="FDU29" s="11"/>
      <c r="FDV29" s="11"/>
      <c r="FDW29" s="11"/>
      <c r="FDX29" s="11"/>
      <c r="FDY29" s="11"/>
      <c r="FDZ29" s="11"/>
      <c r="FEA29" s="11"/>
      <c r="FEB29" s="11"/>
      <c r="FEC29" s="11"/>
      <c r="FED29" s="11"/>
      <c r="FEE29" s="11"/>
      <c r="FEF29" s="11"/>
      <c r="FEG29" s="11"/>
      <c r="FEH29" s="11"/>
      <c r="FEI29" s="11"/>
      <c r="FEJ29" s="11"/>
      <c r="FEK29" s="11"/>
      <c r="FEL29" s="11"/>
      <c r="FEM29" s="11"/>
      <c r="FEN29" s="11"/>
      <c r="FEO29" s="11"/>
      <c r="FEP29" s="11"/>
      <c r="FEQ29" s="11"/>
      <c r="FER29" s="11"/>
      <c r="FES29" s="11"/>
      <c r="FET29" s="11"/>
      <c r="FEU29" s="11"/>
      <c r="FEV29" s="11"/>
      <c r="FEW29" s="11"/>
      <c r="FEX29" s="11"/>
      <c r="FEY29" s="11"/>
      <c r="FEZ29" s="11"/>
      <c r="FFA29" s="11"/>
      <c r="FFB29" s="11"/>
      <c r="FFC29" s="11"/>
      <c r="FFD29" s="11"/>
      <c r="FFE29" s="11"/>
      <c r="FFF29" s="11"/>
      <c r="FFG29" s="11"/>
      <c r="FFH29" s="11"/>
      <c r="FFI29" s="11"/>
      <c r="FFJ29" s="11"/>
      <c r="FFK29" s="11"/>
      <c r="FFL29" s="11"/>
      <c r="FFM29" s="11"/>
      <c r="FFN29" s="11"/>
      <c r="FFO29" s="11"/>
      <c r="FFP29" s="11"/>
      <c r="FFQ29" s="11"/>
      <c r="FFR29" s="11"/>
      <c r="FFS29" s="11"/>
      <c r="FFT29" s="11"/>
      <c r="FFU29" s="11"/>
      <c r="FFV29" s="11"/>
      <c r="FFW29" s="11"/>
      <c r="FFX29" s="11"/>
      <c r="FFY29" s="11"/>
      <c r="FFZ29" s="11"/>
      <c r="FGA29" s="11"/>
      <c r="FGB29" s="11"/>
      <c r="FGC29" s="11"/>
      <c r="FGD29" s="11"/>
      <c r="FGE29" s="11"/>
      <c r="FGF29" s="11"/>
      <c r="FGG29" s="11"/>
      <c r="FGH29" s="11"/>
      <c r="FGI29" s="11"/>
      <c r="FGJ29" s="11"/>
      <c r="FGK29" s="11"/>
      <c r="FGL29" s="11"/>
      <c r="FGM29" s="11"/>
      <c r="FGN29" s="11"/>
      <c r="FGO29" s="11"/>
      <c r="FGP29" s="11"/>
      <c r="FGQ29" s="11"/>
      <c r="FGR29" s="11"/>
      <c r="FGS29" s="11"/>
      <c r="FGT29" s="11"/>
      <c r="FGU29" s="11"/>
      <c r="FGV29" s="11"/>
      <c r="FGW29" s="11"/>
      <c r="FGX29" s="11"/>
      <c r="FGY29" s="11"/>
      <c r="FGZ29" s="11"/>
      <c r="FHA29" s="11"/>
      <c r="FHB29" s="11"/>
      <c r="FHC29" s="11"/>
      <c r="FHD29" s="11"/>
      <c r="FHE29" s="11"/>
      <c r="FHF29" s="11"/>
      <c r="FHG29" s="11"/>
      <c r="FHH29" s="11"/>
      <c r="FHI29" s="11"/>
      <c r="FHJ29" s="11"/>
      <c r="FHK29" s="11"/>
      <c r="FHL29" s="11"/>
      <c r="FHM29" s="11"/>
      <c r="FHN29" s="11"/>
      <c r="FHO29" s="11"/>
      <c r="FHP29" s="11"/>
      <c r="FHQ29" s="11"/>
      <c r="FHR29" s="11"/>
      <c r="FHS29" s="11"/>
      <c r="FHT29" s="11"/>
      <c r="FHU29" s="11"/>
      <c r="FHV29" s="11"/>
      <c r="FHW29" s="11"/>
      <c r="FHX29" s="11"/>
      <c r="FHY29" s="11"/>
      <c r="FHZ29" s="11"/>
      <c r="FIA29" s="11"/>
      <c r="FIB29" s="11"/>
      <c r="FIC29" s="11"/>
      <c r="FID29" s="11"/>
      <c r="FIE29" s="11"/>
      <c r="FIF29" s="11"/>
      <c r="FIG29" s="11"/>
      <c r="FIH29" s="11"/>
      <c r="FII29" s="11"/>
      <c r="FIJ29" s="11"/>
      <c r="FIK29" s="11"/>
      <c r="FIL29" s="11"/>
      <c r="FIM29" s="11"/>
      <c r="FIN29" s="11"/>
      <c r="FIO29" s="11"/>
      <c r="FIP29" s="11"/>
      <c r="FIQ29" s="11"/>
      <c r="FIR29" s="11"/>
      <c r="FIS29" s="11"/>
      <c r="FIT29" s="11"/>
      <c r="FIU29" s="11"/>
      <c r="FIV29" s="11"/>
      <c r="FIW29" s="11"/>
      <c r="FIX29" s="11"/>
      <c r="FIY29" s="11"/>
      <c r="FIZ29" s="11"/>
      <c r="FJA29" s="11"/>
      <c r="FJB29" s="11"/>
      <c r="FJC29" s="11"/>
      <c r="FJD29" s="11"/>
      <c r="FJE29" s="11"/>
      <c r="FJF29" s="11"/>
      <c r="FJG29" s="11"/>
      <c r="FJH29" s="11"/>
      <c r="FJI29" s="11"/>
      <c r="FJJ29" s="11"/>
      <c r="FJK29" s="11"/>
      <c r="FJL29" s="11"/>
      <c r="FJM29" s="11"/>
      <c r="FJN29" s="11"/>
      <c r="FJO29" s="11"/>
      <c r="FJP29" s="11"/>
      <c r="FJQ29" s="11"/>
      <c r="FJR29" s="11"/>
      <c r="FJS29" s="11"/>
      <c r="FJT29" s="11"/>
      <c r="FJU29" s="11"/>
      <c r="FJV29" s="11"/>
      <c r="FJW29" s="11"/>
      <c r="FJX29" s="11"/>
      <c r="FJY29" s="11"/>
      <c r="FJZ29" s="11"/>
      <c r="FKA29" s="11"/>
      <c r="FKB29" s="11"/>
      <c r="FKC29" s="11"/>
      <c r="FKD29" s="11"/>
      <c r="FKE29" s="11"/>
      <c r="FKF29" s="11"/>
      <c r="FKG29" s="11"/>
      <c r="FKH29" s="11"/>
      <c r="FKI29" s="11"/>
      <c r="FKJ29" s="11"/>
      <c r="FKK29" s="11"/>
      <c r="FKL29" s="11"/>
      <c r="FKM29" s="11"/>
      <c r="FKN29" s="11"/>
      <c r="FKO29" s="11"/>
      <c r="FKP29" s="11"/>
      <c r="FKQ29" s="11"/>
      <c r="FKR29" s="11"/>
      <c r="FKS29" s="11"/>
      <c r="FKT29" s="11"/>
      <c r="FKU29" s="11"/>
      <c r="FKV29" s="11"/>
      <c r="FKW29" s="11"/>
      <c r="FKX29" s="11"/>
      <c r="FKY29" s="11"/>
      <c r="FKZ29" s="11"/>
      <c r="FLA29" s="11"/>
      <c r="FLB29" s="11"/>
      <c r="FLC29" s="11"/>
      <c r="FLD29" s="11"/>
      <c r="FLE29" s="11"/>
      <c r="FLF29" s="11"/>
      <c r="FLG29" s="11"/>
      <c r="FLH29" s="11"/>
      <c r="FLI29" s="11"/>
      <c r="FLJ29" s="11"/>
      <c r="FLK29" s="11"/>
      <c r="FLL29" s="11"/>
      <c r="FLM29" s="11"/>
      <c r="FLN29" s="11"/>
      <c r="FLO29" s="11"/>
      <c r="FLP29" s="11"/>
      <c r="FLQ29" s="11"/>
      <c r="FLR29" s="11"/>
      <c r="FLS29" s="11"/>
      <c r="FLT29" s="11"/>
      <c r="FLU29" s="11"/>
      <c r="FLV29" s="11"/>
      <c r="FLW29" s="11"/>
      <c r="FLX29" s="11"/>
      <c r="FLY29" s="11"/>
      <c r="FLZ29" s="11"/>
      <c r="FMA29" s="11"/>
      <c r="FMB29" s="11"/>
      <c r="FMC29" s="11"/>
      <c r="FMD29" s="11"/>
      <c r="FME29" s="11"/>
      <c r="FMF29" s="11"/>
      <c r="FMG29" s="11"/>
      <c r="FMH29" s="11"/>
      <c r="FMI29" s="11"/>
      <c r="FMJ29" s="11"/>
      <c r="FMK29" s="11"/>
      <c r="FML29" s="11"/>
      <c r="FMM29" s="11"/>
      <c r="FMN29" s="11"/>
      <c r="FMO29" s="11"/>
      <c r="FMP29" s="11"/>
      <c r="FMQ29" s="11"/>
      <c r="FMR29" s="11"/>
      <c r="FMS29" s="11"/>
      <c r="FMT29" s="11"/>
      <c r="FMU29" s="11"/>
      <c r="FMV29" s="11"/>
      <c r="FMW29" s="11"/>
      <c r="FMX29" s="11"/>
      <c r="FMY29" s="11"/>
      <c r="FMZ29" s="11"/>
      <c r="FNA29" s="11"/>
      <c r="FNB29" s="11"/>
      <c r="FNC29" s="11"/>
      <c r="FND29" s="11"/>
      <c r="FNE29" s="11"/>
      <c r="FNF29" s="11"/>
      <c r="FNG29" s="11"/>
      <c r="FNH29" s="11"/>
      <c r="FNI29" s="11"/>
      <c r="FNJ29" s="11"/>
      <c r="FNK29" s="11"/>
      <c r="FNL29" s="11"/>
      <c r="FNM29" s="11"/>
      <c r="FNN29" s="11"/>
      <c r="FNO29" s="11"/>
      <c r="FNP29" s="11"/>
      <c r="FNQ29" s="11"/>
      <c r="FNR29" s="11"/>
      <c r="FNS29" s="11"/>
      <c r="FNT29" s="11"/>
      <c r="FNU29" s="11"/>
      <c r="FNV29" s="11"/>
      <c r="FNW29" s="11"/>
      <c r="FNX29" s="11"/>
      <c r="FNY29" s="11"/>
      <c r="FNZ29" s="11"/>
      <c r="FOA29" s="11"/>
      <c r="FOB29" s="11"/>
      <c r="FOC29" s="11"/>
      <c r="FOD29" s="11"/>
      <c r="FOE29" s="11"/>
      <c r="FOF29" s="11"/>
      <c r="FOG29" s="11"/>
      <c r="FOH29" s="11"/>
      <c r="FOI29" s="11"/>
      <c r="FOJ29" s="11"/>
      <c r="FOK29" s="11"/>
      <c r="FOL29" s="11"/>
      <c r="FOM29" s="11"/>
      <c r="FON29" s="11"/>
      <c r="FOO29" s="11"/>
      <c r="FOP29" s="11"/>
      <c r="FOQ29" s="11"/>
      <c r="FOR29" s="11"/>
      <c r="FOS29" s="11"/>
      <c r="FOT29" s="11"/>
      <c r="FOU29" s="11"/>
      <c r="FOV29" s="11"/>
      <c r="FOW29" s="11"/>
      <c r="FOX29" s="11"/>
      <c r="FOY29" s="11"/>
      <c r="FOZ29" s="11"/>
      <c r="FPA29" s="11"/>
      <c r="FPB29" s="11"/>
      <c r="FPC29" s="11"/>
      <c r="FPD29" s="11"/>
      <c r="FPE29" s="11"/>
      <c r="FPF29" s="11"/>
      <c r="FPG29" s="11"/>
      <c r="FPH29" s="11"/>
      <c r="FPI29" s="11"/>
      <c r="FPJ29" s="11"/>
      <c r="FPK29" s="11"/>
      <c r="FPL29" s="11"/>
      <c r="FPM29" s="11"/>
      <c r="FPN29" s="11"/>
      <c r="FPO29" s="11"/>
      <c r="FPP29" s="11"/>
      <c r="FPQ29" s="11"/>
      <c r="FPR29" s="11"/>
      <c r="FPS29" s="11"/>
      <c r="FPT29" s="11"/>
      <c r="FPU29" s="11"/>
      <c r="FPV29" s="11"/>
      <c r="FPW29" s="11"/>
      <c r="FPX29" s="11"/>
      <c r="FPY29" s="11"/>
      <c r="FPZ29" s="11"/>
      <c r="FQA29" s="11"/>
      <c r="FQB29" s="11"/>
      <c r="FQC29" s="11"/>
      <c r="FQD29" s="11"/>
      <c r="FQE29" s="11"/>
      <c r="FQF29" s="11"/>
      <c r="FQG29" s="11"/>
      <c r="FQH29" s="11"/>
      <c r="FQI29" s="11"/>
      <c r="FQJ29" s="11"/>
      <c r="FQK29" s="11"/>
      <c r="FQL29" s="11"/>
      <c r="FQM29" s="11"/>
      <c r="FQN29" s="11"/>
      <c r="FQO29" s="11"/>
      <c r="FQP29" s="11"/>
      <c r="FQQ29" s="11"/>
      <c r="FQR29" s="11"/>
      <c r="FQS29" s="11"/>
      <c r="FQT29" s="11"/>
      <c r="FQU29" s="11"/>
      <c r="FQV29" s="11"/>
      <c r="FQW29" s="11"/>
      <c r="FQX29" s="11"/>
      <c r="FQY29" s="11"/>
      <c r="FQZ29" s="11"/>
      <c r="FRA29" s="11"/>
      <c r="FRB29" s="11"/>
      <c r="FRC29" s="11"/>
      <c r="FRD29" s="11"/>
      <c r="FRE29" s="11"/>
      <c r="FRF29" s="11"/>
      <c r="FRG29" s="11"/>
      <c r="FRH29" s="11"/>
      <c r="FRI29" s="11"/>
      <c r="FRJ29" s="11"/>
      <c r="FRK29" s="11"/>
      <c r="FRL29" s="11"/>
      <c r="FRM29" s="11"/>
      <c r="FRN29" s="11"/>
      <c r="FRO29" s="11"/>
      <c r="FRP29" s="11"/>
      <c r="FRQ29" s="11"/>
      <c r="FRR29" s="11"/>
      <c r="FRS29" s="11"/>
      <c r="FRT29" s="11"/>
      <c r="FRU29" s="11"/>
      <c r="FRV29" s="11"/>
      <c r="FRW29" s="11"/>
      <c r="FRX29" s="11"/>
      <c r="FRY29" s="11"/>
      <c r="FRZ29" s="11"/>
      <c r="FSA29" s="11"/>
      <c r="FSB29" s="11"/>
      <c r="FSC29" s="11"/>
      <c r="FSD29" s="11"/>
      <c r="FSE29" s="11"/>
      <c r="FSF29" s="11"/>
      <c r="FSG29" s="11"/>
      <c r="FSH29" s="11"/>
      <c r="FSI29" s="11"/>
      <c r="FSJ29" s="11"/>
      <c r="FSK29" s="11"/>
      <c r="FSL29" s="11"/>
      <c r="FSM29" s="11"/>
      <c r="FSN29" s="11"/>
      <c r="FSO29" s="11"/>
      <c r="FSP29" s="11"/>
      <c r="FSQ29" s="11"/>
      <c r="FSR29" s="11"/>
      <c r="FSS29" s="11"/>
      <c r="FST29" s="11"/>
      <c r="FSU29" s="11"/>
      <c r="FSV29" s="11"/>
      <c r="FSW29" s="11"/>
      <c r="FSX29" s="11"/>
      <c r="FSY29" s="11"/>
      <c r="FSZ29" s="11"/>
      <c r="FTA29" s="11"/>
      <c r="FTB29" s="11"/>
      <c r="FTC29" s="11"/>
      <c r="FTD29" s="11"/>
      <c r="FTE29" s="11"/>
      <c r="FTF29" s="11"/>
      <c r="FTG29" s="11"/>
      <c r="FTH29" s="11"/>
      <c r="FTI29" s="11"/>
      <c r="FTJ29" s="11"/>
      <c r="FTK29" s="11"/>
      <c r="FTL29" s="11"/>
      <c r="FTM29" s="11"/>
      <c r="FTN29" s="11"/>
      <c r="FTO29" s="11"/>
      <c r="FTP29" s="11"/>
      <c r="FTQ29" s="11"/>
      <c r="FTR29" s="11"/>
      <c r="FTS29" s="11"/>
      <c r="FTT29" s="11"/>
      <c r="FTU29" s="11"/>
      <c r="FTV29" s="11"/>
      <c r="FTW29" s="11"/>
      <c r="FTX29" s="11"/>
      <c r="FTY29" s="11"/>
      <c r="FTZ29" s="11"/>
      <c r="FUA29" s="11"/>
      <c r="FUB29" s="11"/>
      <c r="FUC29" s="11"/>
      <c r="FUD29" s="11"/>
      <c r="FUE29" s="11"/>
      <c r="FUF29" s="11"/>
      <c r="FUG29" s="11"/>
      <c r="FUH29" s="11"/>
      <c r="FUI29" s="11"/>
      <c r="FUJ29" s="11"/>
      <c r="FUK29" s="11"/>
      <c r="FUL29" s="11"/>
      <c r="FUM29" s="11"/>
      <c r="FUN29" s="11"/>
      <c r="FUO29" s="11"/>
      <c r="FUP29" s="11"/>
      <c r="FUQ29" s="11"/>
      <c r="FUR29" s="11"/>
      <c r="FUS29" s="11"/>
      <c r="FUT29" s="11"/>
      <c r="FUU29" s="11"/>
      <c r="FUV29" s="11"/>
      <c r="FUW29" s="11"/>
      <c r="FUX29" s="11"/>
      <c r="FUY29" s="11"/>
      <c r="FUZ29" s="11"/>
      <c r="FVA29" s="11"/>
      <c r="FVB29" s="11"/>
      <c r="FVC29" s="11"/>
      <c r="FVD29" s="11"/>
      <c r="FVE29" s="11"/>
      <c r="FVF29" s="11"/>
      <c r="FVG29" s="11"/>
      <c r="FVH29" s="11"/>
      <c r="FVI29" s="11"/>
      <c r="FVJ29" s="11"/>
      <c r="FVK29" s="11"/>
      <c r="FVL29" s="11"/>
      <c r="FVM29" s="11"/>
      <c r="FVN29" s="11"/>
      <c r="FVO29" s="11"/>
      <c r="FVP29" s="11"/>
      <c r="FVQ29" s="11"/>
      <c r="FVR29" s="11"/>
      <c r="FVS29" s="11"/>
      <c r="FVT29" s="11"/>
      <c r="FVU29" s="11"/>
      <c r="FVV29" s="11"/>
      <c r="FVW29" s="11"/>
      <c r="FVX29" s="11"/>
      <c r="FVY29" s="11"/>
      <c r="FVZ29" s="11"/>
      <c r="FWA29" s="11"/>
      <c r="FWB29" s="11"/>
      <c r="FWC29" s="11"/>
      <c r="FWD29" s="11"/>
      <c r="FWE29" s="11"/>
      <c r="FWF29" s="11"/>
      <c r="FWG29" s="11"/>
      <c r="FWH29" s="11"/>
      <c r="FWI29" s="11"/>
      <c r="FWJ29" s="11"/>
      <c r="FWK29" s="11"/>
      <c r="FWL29" s="11"/>
      <c r="FWM29" s="11"/>
      <c r="FWN29" s="11"/>
      <c r="FWO29" s="11"/>
      <c r="FWP29" s="11"/>
      <c r="FWQ29" s="11"/>
      <c r="FWR29" s="11"/>
      <c r="FWS29" s="11"/>
      <c r="FWT29" s="11"/>
      <c r="FWU29" s="11"/>
      <c r="FWV29" s="11"/>
      <c r="FWW29" s="11"/>
      <c r="FWX29" s="11"/>
      <c r="FWY29" s="11"/>
      <c r="FWZ29" s="11"/>
      <c r="FXA29" s="11"/>
      <c r="FXB29" s="11"/>
      <c r="FXC29" s="11"/>
      <c r="FXD29" s="11"/>
      <c r="FXE29" s="11"/>
      <c r="FXF29" s="11"/>
      <c r="FXG29" s="11"/>
      <c r="FXH29" s="11"/>
      <c r="FXI29" s="11"/>
      <c r="FXJ29" s="11"/>
      <c r="FXK29" s="11"/>
      <c r="FXL29" s="11"/>
      <c r="FXM29" s="11"/>
      <c r="FXN29" s="11"/>
      <c r="FXO29" s="11"/>
      <c r="FXP29" s="11"/>
      <c r="FXQ29" s="11"/>
      <c r="FXR29" s="11"/>
      <c r="FXS29" s="11"/>
      <c r="FXT29" s="11"/>
      <c r="FXU29" s="11"/>
      <c r="FXV29" s="11"/>
      <c r="FXW29" s="11"/>
      <c r="FXX29" s="11"/>
      <c r="FXY29" s="11"/>
      <c r="FXZ29" s="11"/>
      <c r="FYA29" s="11"/>
      <c r="FYB29" s="11"/>
      <c r="FYC29" s="11"/>
      <c r="FYD29" s="11"/>
      <c r="FYE29" s="11"/>
      <c r="FYF29" s="11"/>
      <c r="FYG29" s="11"/>
      <c r="FYH29" s="11"/>
      <c r="FYI29" s="11"/>
      <c r="FYJ29" s="11"/>
      <c r="FYK29" s="11"/>
      <c r="FYL29" s="11"/>
      <c r="FYM29" s="11"/>
      <c r="FYN29" s="11"/>
      <c r="FYO29" s="11"/>
      <c r="FYP29" s="11"/>
      <c r="FYQ29" s="11"/>
      <c r="FYR29" s="11"/>
      <c r="FYS29" s="11"/>
      <c r="FYT29" s="11"/>
      <c r="FYU29" s="11"/>
      <c r="FYV29" s="11"/>
      <c r="FYW29" s="11"/>
      <c r="FYX29" s="11"/>
      <c r="FYY29" s="11"/>
      <c r="FYZ29" s="11"/>
      <c r="FZA29" s="11"/>
      <c r="FZB29" s="11"/>
      <c r="FZC29" s="11"/>
      <c r="FZD29" s="11"/>
      <c r="FZE29" s="11"/>
      <c r="FZF29" s="11"/>
      <c r="FZG29" s="11"/>
      <c r="FZH29" s="11"/>
      <c r="FZI29" s="11"/>
      <c r="FZJ29" s="11"/>
      <c r="FZK29" s="11"/>
      <c r="FZL29" s="11"/>
      <c r="FZM29" s="11"/>
      <c r="FZN29" s="11"/>
      <c r="FZO29" s="11"/>
      <c r="FZP29" s="11"/>
      <c r="FZQ29" s="11"/>
      <c r="FZR29" s="11"/>
      <c r="FZS29" s="11"/>
      <c r="FZT29" s="11"/>
      <c r="FZU29" s="11"/>
      <c r="FZV29" s="11"/>
      <c r="FZW29" s="11"/>
      <c r="FZX29" s="11"/>
      <c r="FZY29" s="11"/>
      <c r="FZZ29" s="11"/>
      <c r="GAA29" s="11"/>
      <c r="GAB29" s="11"/>
      <c r="GAC29" s="11"/>
      <c r="GAD29" s="11"/>
      <c r="GAE29" s="11"/>
      <c r="GAF29" s="11"/>
      <c r="GAG29" s="11"/>
      <c r="GAH29" s="11"/>
      <c r="GAI29" s="11"/>
      <c r="GAJ29" s="11"/>
      <c r="GAK29" s="11"/>
      <c r="GAL29" s="11"/>
      <c r="GAM29" s="11"/>
      <c r="GAN29" s="11"/>
      <c r="GAO29" s="11"/>
      <c r="GAP29" s="11"/>
      <c r="GAQ29" s="11"/>
      <c r="GAR29" s="11"/>
      <c r="GAS29" s="11"/>
      <c r="GAT29" s="11"/>
      <c r="GAU29" s="11"/>
      <c r="GAV29" s="11"/>
      <c r="GAW29" s="11"/>
      <c r="GAX29" s="11"/>
      <c r="GAY29" s="11"/>
      <c r="GAZ29" s="11"/>
      <c r="GBA29" s="11"/>
      <c r="GBB29" s="11"/>
      <c r="GBC29" s="11"/>
      <c r="GBD29" s="11"/>
      <c r="GBE29" s="11"/>
      <c r="GBF29" s="11"/>
      <c r="GBG29" s="11"/>
      <c r="GBH29" s="11"/>
      <c r="GBI29" s="11"/>
      <c r="GBJ29" s="11"/>
      <c r="GBK29" s="11"/>
      <c r="GBL29" s="11"/>
      <c r="GBM29" s="11"/>
      <c r="GBN29" s="11"/>
      <c r="GBO29" s="11"/>
      <c r="GBP29" s="11"/>
      <c r="GBQ29" s="11"/>
      <c r="GBR29" s="11"/>
      <c r="GBS29" s="11"/>
      <c r="GBT29" s="11"/>
      <c r="GBU29" s="11"/>
      <c r="GBV29" s="11"/>
      <c r="GBW29" s="11"/>
      <c r="GBX29" s="11"/>
      <c r="GBY29" s="11"/>
      <c r="GBZ29" s="11"/>
      <c r="GCA29" s="11"/>
      <c r="GCB29" s="11"/>
      <c r="GCC29" s="11"/>
      <c r="GCD29" s="11"/>
      <c r="GCE29" s="11"/>
      <c r="GCF29" s="11"/>
      <c r="GCG29" s="11"/>
      <c r="GCH29" s="11"/>
      <c r="GCI29" s="11"/>
      <c r="GCJ29" s="11"/>
      <c r="GCK29" s="11"/>
      <c r="GCL29" s="11"/>
      <c r="GCM29" s="11"/>
      <c r="GCN29" s="11"/>
      <c r="GCO29" s="11"/>
      <c r="GCP29" s="11"/>
      <c r="GCQ29" s="11"/>
      <c r="GCR29" s="11"/>
      <c r="GCS29" s="11"/>
      <c r="GCT29" s="11"/>
      <c r="GCU29" s="11"/>
      <c r="GCV29" s="11"/>
      <c r="GCW29" s="11"/>
      <c r="GCX29" s="11"/>
      <c r="GCY29" s="11"/>
      <c r="GCZ29" s="11"/>
      <c r="GDA29" s="11"/>
      <c r="GDB29" s="11"/>
      <c r="GDC29" s="11"/>
      <c r="GDD29" s="11"/>
      <c r="GDE29" s="11"/>
      <c r="GDF29" s="11"/>
      <c r="GDG29" s="11"/>
      <c r="GDH29" s="11"/>
      <c r="GDI29" s="11"/>
      <c r="GDJ29" s="11"/>
      <c r="GDK29" s="11"/>
      <c r="GDL29" s="11"/>
      <c r="GDM29" s="11"/>
      <c r="GDN29" s="11"/>
      <c r="GDO29" s="11"/>
      <c r="GDP29" s="11"/>
      <c r="GDQ29" s="11"/>
      <c r="GDR29" s="11"/>
      <c r="GDS29" s="11"/>
      <c r="GDT29" s="11"/>
      <c r="GDU29" s="11"/>
      <c r="GDV29" s="11"/>
      <c r="GDW29" s="11"/>
      <c r="GDX29" s="11"/>
      <c r="GDY29" s="11"/>
      <c r="GDZ29" s="11"/>
      <c r="GEA29" s="11"/>
      <c r="GEB29" s="11"/>
      <c r="GEC29" s="11"/>
      <c r="GED29" s="11"/>
      <c r="GEE29" s="11"/>
      <c r="GEF29" s="11"/>
      <c r="GEG29" s="11"/>
      <c r="GEH29" s="11"/>
      <c r="GEI29" s="11"/>
      <c r="GEJ29" s="11"/>
      <c r="GEK29" s="11"/>
      <c r="GEL29" s="11"/>
      <c r="GEM29" s="11"/>
      <c r="GEN29" s="11"/>
      <c r="GEO29" s="11"/>
      <c r="GEP29" s="11"/>
      <c r="GEQ29" s="11"/>
      <c r="GER29" s="11"/>
      <c r="GES29" s="11"/>
      <c r="GET29" s="11"/>
      <c r="GEU29" s="11"/>
      <c r="GEV29" s="11"/>
      <c r="GEW29" s="11"/>
      <c r="GEX29" s="11"/>
      <c r="GEY29" s="11"/>
      <c r="GEZ29" s="11"/>
      <c r="GFA29" s="11"/>
      <c r="GFB29" s="11"/>
      <c r="GFC29" s="11"/>
      <c r="GFD29" s="11"/>
      <c r="GFE29" s="11"/>
      <c r="GFF29" s="11"/>
      <c r="GFG29" s="11"/>
      <c r="GFH29" s="11"/>
      <c r="GFI29" s="11"/>
      <c r="GFJ29" s="11"/>
      <c r="GFK29" s="11"/>
      <c r="GFL29" s="11"/>
      <c r="GFM29" s="11"/>
      <c r="GFN29" s="11"/>
      <c r="GFO29" s="11"/>
      <c r="GFP29" s="11"/>
      <c r="GFQ29" s="11"/>
      <c r="GFR29" s="11"/>
      <c r="GFS29" s="11"/>
      <c r="GFT29" s="11"/>
      <c r="GFU29" s="11"/>
      <c r="GFV29" s="11"/>
      <c r="GFW29" s="11"/>
      <c r="GFX29" s="11"/>
      <c r="GFY29" s="11"/>
      <c r="GFZ29" s="11"/>
      <c r="GGA29" s="11"/>
      <c r="GGB29" s="11"/>
      <c r="GGC29" s="11"/>
      <c r="GGD29" s="11"/>
      <c r="GGE29" s="11"/>
      <c r="GGF29" s="11"/>
      <c r="GGG29" s="11"/>
      <c r="GGH29" s="11"/>
      <c r="GGI29" s="11"/>
      <c r="GGJ29" s="11"/>
      <c r="GGK29" s="11"/>
      <c r="GGL29" s="11"/>
      <c r="GGM29" s="11"/>
      <c r="GGN29" s="11"/>
      <c r="GGO29" s="11"/>
      <c r="GGP29" s="11"/>
      <c r="GGQ29" s="11"/>
      <c r="GGR29" s="11"/>
      <c r="GGS29" s="11"/>
      <c r="GGT29" s="11"/>
      <c r="GGU29" s="11"/>
      <c r="GGV29" s="11"/>
      <c r="GGW29" s="11"/>
      <c r="GGX29" s="11"/>
      <c r="GGY29" s="11"/>
      <c r="GGZ29" s="11"/>
      <c r="GHA29" s="11"/>
      <c r="GHB29" s="11"/>
      <c r="GHC29" s="11"/>
      <c r="GHD29" s="11"/>
      <c r="GHE29" s="11"/>
      <c r="GHF29" s="11"/>
      <c r="GHG29" s="11"/>
      <c r="GHH29" s="11"/>
      <c r="GHI29" s="11"/>
      <c r="GHJ29" s="11"/>
      <c r="GHK29" s="11"/>
      <c r="GHL29" s="11"/>
      <c r="GHM29" s="11"/>
      <c r="GHN29" s="11"/>
      <c r="GHO29" s="11"/>
      <c r="GHP29" s="11"/>
      <c r="GHQ29" s="11"/>
      <c r="GHR29" s="11"/>
      <c r="GHS29" s="11"/>
      <c r="GHT29" s="11"/>
      <c r="GHU29" s="11"/>
      <c r="GHV29" s="11"/>
      <c r="GHW29" s="11"/>
      <c r="GHX29" s="11"/>
      <c r="GHY29" s="11"/>
      <c r="GHZ29" s="11"/>
      <c r="GIA29" s="11"/>
      <c r="GIB29" s="11"/>
      <c r="GIC29" s="11"/>
      <c r="GID29" s="11"/>
      <c r="GIE29" s="11"/>
      <c r="GIF29" s="11"/>
      <c r="GIG29" s="11"/>
      <c r="GIH29" s="11"/>
      <c r="GII29" s="11"/>
      <c r="GIJ29" s="11"/>
      <c r="GIK29" s="11"/>
      <c r="GIL29" s="11"/>
      <c r="GIM29" s="11"/>
      <c r="GIN29" s="11"/>
      <c r="GIO29" s="11"/>
      <c r="GIP29" s="11"/>
      <c r="GIQ29" s="11"/>
      <c r="GIR29" s="11"/>
      <c r="GIS29" s="11"/>
      <c r="GIT29" s="11"/>
      <c r="GIU29" s="11"/>
      <c r="GIV29" s="11"/>
      <c r="GIW29" s="11"/>
      <c r="GIX29" s="11"/>
      <c r="GIY29" s="11"/>
      <c r="GIZ29" s="11"/>
      <c r="GJA29" s="11"/>
      <c r="GJB29" s="11"/>
      <c r="GJC29" s="11"/>
      <c r="GJD29" s="11"/>
      <c r="GJE29" s="11"/>
      <c r="GJF29" s="11"/>
      <c r="GJG29" s="11"/>
      <c r="GJH29" s="11"/>
      <c r="GJI29" s="11"/>
      <c r="GJJ29" s="11"/>
      <c r="GJK29" s="11"/>
      <c r="GJL29" s="11"/>
      <c r="GJM29" s="11"/>
      <c r="GJN29" s="11"/>
      <c r="GJO29" s="11"/>
      <c r="GJP29" s="11"/>
      <c r="GJQ29" s="11"/>
      <c r="GJR29" s="11"/>
      <c r="GJS29" s="11"/>
      <c r="GJT29" s="11"/>
      <c r="GJU29" s="11"/>
      <c r="GJV29" s="11"/>
      <c r="GJW29" s="11"/>
      <c r="GJX29" s="11"/>
      <c r="GJY29" s="11"/>
      <c r="GJZ29" s="11"/>
      <c r="GKA29" s="11"/>
      <c r="GKB29" s="11"/>
      <c r="GKC29" s="11"/>
      <c r="GKD29" s="11"/>
      <c r="GKE29" s="11"/>
      <c r="GKF29" s="11"/>
      <c r="GKG29" s="11"/>
      <c r="GKH29" s="11"/>
      <c r="GKI29" s="11"/>
      <c r="GKJ29" s="11"/>
      <c r="GKK29" s="11"/>
      <c r="GKL29" s="11"/>
      <c r="GKM29" s="11"/>
      <c r="GKN29" s="11"/>
      <c r="GKO29" s="11"/>
      <c r="GKP29" s="11"/>
      <c r="GKQ29" s="11"/>
      <c r="GKR29" s="11"/>
      <c r="GKS29" s="11"/>
      <c r="GKT29" s="11"/>
      <c r="GKU29" s="11"/>
      <c r="GKV29" s="11"/>
      <c r="GKW29" s="11"/>
      <c r="GKX29" s="11"/>
      <c r="GKY29" s="11"/>
      <c r="GKZ29" s="11"/>
      <c r="GLA29" s="11"/>
      <c r="GLB29" s="11"/>
      <c r="GLC29" s="11"/>
      <c r="GLD29" s="11"/>
      <c r="GLE29" s="11"/>
      <c r="GLF29" s="11"/>
      <c r="GLG29" s="11"/>
      <c r="GLH29" s="11"/>
      <c r="GLI29" s="11"/>
      <c r="GLJ29" s="11"/>
      <c r="GLK29" s="11"/>
      <c r="GLL29" s="11"/>
      <c r="GLM29" s="11"/>
      <c r="GLN29" s="11"/>
      <c r="GLO29" s="11"/>
      <c r="GLP29" s="11"/>
      <c r="GLQ29" s="11"/>
      <c r="GLR29" s="11"/>
      <c r="GLS29" s="11"/>
      <c r="GLT29" s="11"/>
      <c r="GLU29" s="11"/>
      <c r="GLV29" s="11"/>
      <c r="GLW29" s="11"/>
      <c r="GLX29" s="11"/>
      <c r="GLY29" s="11"/>
      <c r="GLZ29" s="11"/>
      <c r="GMA29" s="11"/>
      <c r="GMB29" s="11"/>
      <c r="GMC29" s="11"/>
      <c r="GMD29" s="11"/>
      <c r="GME29" s="11"/>
      <c r="GMF29" s="11"/>
      <c r="GMG29" s="11"/>
      <c r="GMH29" s="11"/>
      <c r="GMI29" s="11"/>
      <c r="GMJ29" s="11"/>
      <c r="GMK29" s="11"/>
      <c r="GML29" s="11"/>
      <c r="GMM29" s="11"/>
      <c r="GMN29" s="11"/>
      <c r="GMO29" s="11"/>
      <c r="GMP29" s="11"/>
      <c r="GMQ29" s="11"/>
      <c r="GMR29" s="11"/>
      <c r="GMS29" s="11"/>
      <c r="GMT29" s="11"/>
      <c r="GMU29" s="11"/>
      <c r="GMV29" s="11"/>
      <c r="GMW29" s="11"/>
      <c r="GMX29" s="11"/>
      <c r="GMY29" s="11"/>
      <c r="GMZ29" s="11"/>
      <c r="GNA29" s="11"/>
      <c r="GNB29" s="11"/>
      <c r="GNC29" s="11"/>
      <c r="GND29" s="11"/>
      <c r="GNE29" s="11"/>
      <c r="GNF29" s="11"/>
      <c r="GNG29" s="11"/>
      <c r="GNH29" s="11"/>
      <c r="GNI29" s="11"/>
      <c r="GNJ29" s="11"/>
      <c r="GNK29" s="11"/>
      <c r="GNL29" s="11"/>
      <c r="GNM29" s="11"/>
      <c r="GNN29" s="11"/>
      <c r="GNO29" s="11"/>
      <c r="GNP29" s="11"/>
      <c r="GNQ29" s="11"/>
      <c r="GNR29" s="11"/>
      <c r="GNS29" s="11"/>
      <c r="GNT29" s="11"/>
      <c r="GNU29" s="11"/>
      <c r="GNV29" s="11"/>
      <c r="GNW29" s="11"/>
      <c r="GNX29" s="11"/>
      <c r="GNY29" s="11"/>
      <c r="GNZ29" s="11"/>
      <c r="GOA29" s="11"/>
      <c r="GOB29" s="11"/>
      <c r="GOC29" s="11"/>
      <c r="GOD29" s="11"/>
      <c r="GOE29" s="11"/>
      <c r="GOF29" s="11"/>
      <c r="GOG29" s="11"/>
      <c r="GOH29" s="11"/>
      <c r="GOI29" s="11"/>
      <c r="GOJ29" s="11"/>
      <c r="GOK29" s="11"/>
      <c r="GOL29" s="11"/>
      <c r="GOM29" s="11"/>
      <c r="GON29" s="11"/>
      <c r="GOO29" s="11"/>
      <c r="GOP29" s="11"/>
      <c r="GOQ29" s="11"/>
      <c r="GOR29" s="11"/>
      <c r="GOS29" s="11"/>
      <c r="GOT29" s="11"/>
      <c r="GOU29" s="11"/>
      <c r="GOV29" s="11"/>
      <c r="GOW29" s="11"/>
      <c r="GOX29" s="11"/>
      <c r="GOY29" s="11"/>
      <c r="GOZ29" s="11"/>
      <c r="GPA29" s="11"/>
      <c r="GPB29" s="11"/>
      <c r="GPC29" s="11"/>
      <c r="GPD29" s="11"/>
      <c r="GPE29" s="11"/>
      <c r="GPF29" s="11"/>
      <c r="GPG29" s="11"/>
      <c r="GPH29" s="11"/>
      <c r="GPI29" s="11"/>
      <c r="GPJ29" s="11"/>
      <c r="GPK29" s="11"/>
      <c r="GPL29" s="11"/>
      <c r="GPM29" s="11"/>
      <c r="GPN29" s="11"/>
      <c r="GPO29" s="11"/>
      <c r="GPP29" s="11"/>
      <c r="GPQ29" s="11"/>
      <c r="GPR29" s="11"/>
      <c r="GPS29" s="11"/>
      <c r="GPT29" s="11"/>
      <c r="GPU29" s="11"/>
      <c r="GPV29" s="11"/>
      <c r="GPW29" s="11"/>
      <c r="GPX29" s="11"/>
      <c r="GPY29" s="11"/>
      <c r="GPZ29" s="11"/>
      <c r="GQA29" s="11"/>
      <c r="GQB29" s="11"/>
      <c r="GQC29" s="11"/>
      <c r="GQD29" s="11"/>
      <c r="GQE29" s="11"/>
      <c r="GQF29" s="11"/>
      <c r="GQG29" s="11"/>
      <c r="GQH29" s="11"/>
      <c r="GQI29" s="11"/>
      <c r="GQJ29" s="11"/>
      <c r="GQK29" s="11"/>
      <c r="GQL29" s="11"/>
      <c r="GQM29" s="11"/>
      <c r="GQN29" s="11"/>
      <c r="GQO29" s="11"/>
      <c r="GQP29" s="11"/>
      <c r="GQQ29" s="11"/>
      <c r="GQR29" s="11"/>
      <c r="GQS29" s="11"/>
      <c r="GQT29" s="11"/>
      <c r="GQU29" s="11"/>
      <c r="GQV29" s="11"/>
      <c r="GQW29" s="11"/>
      <c r="GQX29" s="11"/>
      <c r="GQY29" s="11"/>
      <c r="GQZ29" s="11"/>
      <c r="GRA29" s="11"/>
      <c r="GRB29" s="11"/>
      <c r="GRC29" s="11"/>
      <c r="GRD29" s="11"/>
      <c r="GRE29" s="11"/>
      <c r="GRF29" s="11"/>
      <c r="GRG29" s="11"/>
      <c r="GRH29" s="11"/>
      <c r="GRI29" s="11"/>
      <c r="GRJ29" s="11"/>
      <c r="GRK29" s="11"/>
      <c r="GRL29" s="11"/>
      <c r="GRM29" s="11"/>
      <c r="GRN29" s="11"/>
      <c r="GRO29" s="11"/>
      <c r="GRP29" s="11"/>
      <c r="GRQ29" s="11"/>
      <c r="GRR29" s="11"/>
      <c r="GRS29" s="11"/>
      <c r="GRT29" s="11"/>
      <c r="GRU29" s="11"/>
      <c r="GRV29" s="11"/>
      <c r="GRW29" s="11"/>
      <c r="GRX29" s="11"/>
      <c r="GRY29" s="11"/>
      <c r="GRZ29" s="11"/>
      <c r="GSA29" s="11"/>
      <c r="GSB29" s="11"/>
      <c r="GSC29" s="11"/>
      <c r="GSD29" s="11"/>
      <c r="GSE29" s="11"/>
      <c r="GSF29" s="11"/>
      <c r="GSG29" s="11"/>
      <c r="GSH29" s="11"/>
      <c r="GSI29" s="11"/>
      <c r="GSJ29" s="11"/>
      <c r="GSK29" s="11"/>
      <c r="GSL29" s="11"/>
      <c r="GSM29" s="11"/>
      <c r="GSN29" s="11"/>
      <c r="GSO29" s="11"/>
      <c r="GSP29" s="11"/>
      <c r="GSQ29" s="11"/>
      <c r="GSR29" s="11"/>
      <c r="GSS29" s="11"/>
      <c r="GST29" s="11"/>
      <c r="GSU29" s="11"/>
      <c r="GSV29" s="11"/>
      <c r="GSW29" s="11"/>
      <c r="GSX29" s="11"/>
      <c r="GSY29" s="11"/>
      <c r="GSZ29" s="11"/>
      <c r="GTA29" s="11"/>
      <c r="GTB29" s="11"/>
      <c r="GTC29" s="11"/>
      <c r="GTD29" s="11"/>
      <c r="GTE29" s="11"/>
      <c r="GTF29" s="11"/>
      <c r="GTG29" s="11"/>
      <c r="GTH29" s="11"/>
      <c r="GTI29" s="11"/>
      <c r="GTJ29" s="11"/>
      <c r="GTK29" s="11"/>
      <c r="GTL29" s="11"/>
      <c r="GTM29" s="11"/>
      <c r="GTN29" s="11"/>
      <c r="GTO29" s="11"/>
      <c r="GTP29" s="11"/>
      <c r="GTQ29" s="11"/>
      <c r="GTR29" s="11"/>
      <c r="GTS29" s="11"/>
      <c r="GTT29" s="11"/>
      <c r="GTU29" s="11"/>
      <c r="GTV29" s="11"/>
      <c r="GTW29" s="11"/>
      <c r="GTX29" s="11"/>
      <c r="GTY29" s="11"/>
      <c r="GTZ29" s="11"/>
      <c r="GUA29" s="11"/>
      <c r="GUB29" s="11"/>
      <c r="GUC29" s="11"/>
      <c r="GUD29" s="11"/>
      <c r="GUE29" s="11"/>
      <c r="GUF29" s="11"/>
      <c r="GUG29" s="11"/>
      <c r="GUH29" s="11"/>
      <c r="GUI29" s="11"/>
      <c r="GUJ29" s="11"/>
      <c r="GUK29" s="11"/>
      <c r="GUL29" s="11"/>
      <c r="GUM29" s="11"/>
      <c r="GUN29" s="11"/>
      <c r="GUO29" s="11"/>
      <c r="GUP29" s="11"/>
      <c r="GUQ29" s="11"/>
      <c r="GUR29" s="11"/>
      <c r="GUS29" s="11"/>
      <c r="GUT29" s="11"/>
      <c r="GUU29" s="11"/>
      <c r="GUV29" s="11"/>
      <c r="GUW29" s="11"/>
      <c r="GUX29" s="11"/>
      <c r="GUY29" s="11"/>
      <c r="GUZ29" s="11"/>
      <c r="GVA29" s="11"/>
      <c r="GVB29" s="11"/>
      <c r="GVC29" s="11"/>
      <c r="GVD29" s="11"/>
      <c r="GVE29" s="11"/>
      <c r="GVF29" s="11"/>
      <c r="GVG29" s="11"/>
      <c r="GVH29" s="11"/>
      <c r="GVI29" s="11"/>
      <c r="GVJ29" s="11"/>
      <c r="GVK29" s="11"/>
      <c r="GVL29" s="11"/>
      <c r="GVM29" s="11"/>
      <c r="GVN29" s="11"/>
      <c r="GVO29" s="11"/>
      <c r="GVP29" s="11"/>
      <c r="GVQ29" s="11"/>
      <c r="GVR29" s="11"/>
      <c r="GVS29" s="11"/>
      <c r="GVT29" s="11"/>
      <c r="GVU29" s="11"/>
      <c r="GVV29" s="11"/>
      <c r="GVW29" s="11"/>
      <c r="GVX29" s="11"/>
      <c r="GVY29" s="11"/>
      <c r="GVZ29" s="11"/>
      <c r="GWA29" s="11"/>
      <c r="GWB29" s="11"/>
      <c r="GWC29" s="11"/>
      <c r="GWD29" s="11"/>
      <c r="GWE29" s="11"/>
      <c r="GWF29" s="11"/>
      <c r="GWG29" s="11"/>
      <c r="GWH29" s="11"/>
      <c r="GWI29" s="11"/>
      <c r="GWJ29" s="11"/>
      <c r="GWK29" s="11"/>
      <c r="GWL29" s="11"/>
      <c r="GWM29" s="11"/>
      <c r="GWN29" s="11"/>
      <c r="GWO29" s="11"/>
      <c r="GWP29" s="11"/>
      <c r="GWQ29" s="11"/>
      <c r="GWR29" s="11"/>
      <c r="GWS29" s="11"/>
      <c r="GWT29" s="11"/>
      <c r="GWU29" s="11"/>
      <c r="GWV29" s="11"/>
      <c r="GWW29" s="11"/>
      <c r="GWX29" s="11"/>
      <c r="GWY29" s="11"/>
      <c r="GWZ29" s="11"/>
      <c r="GXA29" s="11"/>
      <c r="GXB29" s="11"/>
      <c r="GXC29" s="11"/>
      <c r="GXD29" s="11"/>
      <c r="GXE29" s="11"/>
      <c r="GXF29" s="11"/>
      <c r="GXG29" s="11"/>
      <c r="GXH29" s="11"/>
      <c r="GXI29" s="11"/>
      <c r="GXJ29" s="11"/>
      <c r="GXK29" s="11"/>
      <c r="GXL29" s="11"/>
      <c r="GXM29" s="11"/>
      <c r="GXN29" s="11"/>
      <c r="GXO29" s="11"/>
      <c r="GXP29" s="11"/>
      <c r="GXQ29" s="11"/>
      <c r="GXR29" s="11"/>
      <c r="GXS29" s="11"/>
      <c r="GXT29" s="11"/>
      <c r="GXU29" s="11"/>
      <c r="GXV29" s="11"/>
      <c r="GXW29" s="11"/>
      <c r="GXX29" s="11"/>
      <c r="GXY29" s="11"/>
      <c r="GXZ29" s="11"/>
      <c r="GYA29" s="11"/>
      <c r="GYB29" s="11"/>
      <c r="GYC29" s="11"/>
      <c r="GYD29" s="11"/>
      <c r="GYE29" s="11"/>
      <c r="GYF29" s="11"/>
      <c r="GYG29" s="11"/>
      <c r="GYH29" s="11"/>
      <c r="GYI29" s="11"/>
      <c r="GYJ29" s="11"/>
      <c r="GYK29" s="11"/>
      <c r="GYL29" s="11"/>
      <c r="GYM29" s="11"/>
      <c r="GYN29" s="11"/>
      <c r="GYO29" s="11"/>
      <c r="GYP29" s="11"/>
      <c r="GYQ29" s="11"/>
      <c r="GYR29" s="11"/>
      <c r="GYS29" s="11"/>
      <c r="GYT29" s="11"/>
      <c r="GYU29" s="11"/>
      <c r="GYV29" s="11"/>
      <c r="GYW29" s="11"/>
      <c r="GYX29" s="11"/>
      <c r="GYY29" s="11"/>
      <c r="GYZ29" s="11"/>
      <c r="GZA29" s="11"/>
      <c r="GZB29" s="11"/>
      <c r="GZC29" s="11"/>
      <c r="GZD29" s="11"/>
      <c r="GZE29" s="11"/>
      <c r="GZF29" s="11"/>
      <c r="GZG29" s="11"/>
      <c r="GZH29" s="11"/>
      <c r="GZI29" s="11"/>
      <c r="GZJ29" s="11"/>
      <c r="GZK29" s="11"/>
      <c r="GZL29" s="11"/>
      <c r="GZM29" s="11"/>
      <c r="GZN29" s="11"/>
      <c r="GZO29" s="11"/>
      <c r="GZP29" s="11"/>
      <c r="GZQ29" s="11"/>
      <c r="GZR29" s="11"/>
      <c r="GZS29" s="11"/>
      <c r="GZT29" s="11"/>
      <c r="GZU29" s="11"/>
      <c r="GZV29" s="11"/>
      <c r="GZW29" s="11"/>
      <c r="GZX29" s="11"/>
      <c r="GZY29" s="11"/>
      <c r="GZZ29" s="11"/>
      <c r="HAA29" s="11"/>
      <c r="HAB29" s="11"/>
      <c r="HAC29" s="11"/>
      <c r="HAD29" s="11"/>
      <c r="HAE29" s="11"/>
      <c r="HAF29" s="11"/>
      <c r="HAG29" s="11"/>
      <c r="HAH29" s="11"/>
      <c r="HAI29" s="11"/>
      <c r="HAJ29" s="11"/>
      <c r="HAK29" s="11"/>
      <c r="HAL29" s="11"/>
      <c r="HAM29" s="11"/>
      <c r="HAN29" s="11"/>
      <c r="HAO29" s="11"/>
      <c r="HAP29" s="11"/>
      <c r="HAQ29" s="11"/>
      <c r="HAR29" s="11"/>
      <c r="HAS29" s="11"/>
      <c r="HAT29" s="11"/>
      <c r="HAU29" s="11"/>
      <c r="HAV29" s="11"/>
      <c r="HAW29" s="11"/>
      <c r="HAX29" s="11"/>
      <c r="HAY29" s="11"/>
      <c r="HAZ29" s="11"/>
      <c r="HBA29" s="11"/>
      <c r="HBB29" s="11"/>
      <c r="HBC29" s="11"/>
      <c r="HBD29" s="11"/>
      <c r="HBE29" s="11"/>
      <c r="HBF29" s="11"/>
      <c r="HBG29" s="11"/>
      <c r="HBH29" s="11"/>
      <c r="HBI29" s="11"/>
      <c r="HBJ29" s="11"/>
      <c r="HBK29" s="11"/>
      <c r="HBL29" s="11"/>
      <c r="HBM29" s="11"/>
      <c r="HBN29" s="11"/>
      <c r="HBO29" s="11"/>
      <c r="HBP29" s="11"/>
      <c r="HBQ29" s="11"/>
      <c r="HBR29" s="11"/>
      <c r="HBS29" s="11"/>
      <c r="HBT29" s="11"/>
      <c r="HBU29" s="11"/>
      <c r="HBV29" s="11"/>
      <c r="HBW29" s="11"/>
      <c r="HBX29" s="11"/>
      <c r="HBY29" s="11"/>
      <c r="HBZ29" s="11"/>
      <c r="HCA29" s="11"/>
      <c r="HCB29" s="11"/>
      <c r="HCC29" s="11"/>
      <c r="HCD29" s="11"/>
      <c r="HCE29" s="11"/>
      <c r="HCF29" s="11"/>
      <c r="HCG29" s="11"/>
      <c r="HCH29" s="11"/>
      <c r="HCI29" s="11"/>
      <c r="HCJ29" s="11"/>
      <c r="HCK29" s="11"/>
      <c r="HCL29" s="11"/>
      <c r="HCM29" s="11"/>
      <c r="HCN29" s="11"/>
      <c r="HCO29" s="11"/>
      <c r="HCP29" s="11"/>
      <c r="HCQ29" s="11"/>
      <c r="HCR29" s="11"/>
      <c r="HCS29" s="11"/>
      <c r="HCT29" s="11"/>
      <c r="HCU29" s="11"/>
      <c r="HCV29" s="11"/>
      <c r="HCW29" s="11"/>
      <c r="HCX29" s="11"/>
      <c r="HCY29" s="11"/>
      <c r="HCZ29" s="11"/>
      <c r="HDA29" s="11"/>
      <c r="HDB29" s="11"/>
      <c r="HDC29" s="11"/>
      <c r="HDD29" s="11"/>
      <c r="HDE29" s="11"/>
      <c r="HDF29" s="11"/>
      <c r="HDG29" s="11"/>
      <c r="HDH29" s="11"/>
      <c r="HDI29" s="11"/>
      <c r="HDJ29" s="11"/>
      <c r="HDK29" s="11"/>
      <c r="HDL29" s="11"/>
      <c r="HDM29" s="11"/>
      <c r="HDN29" s="11"/>
      <c r="HDO29" s="11"/>
      <c r="HDP29" s="11"/>
      <c r="HDQ29" s="11"/>
      <c r="HDR29" s="11"/>
      <c r="HDS29" s="11"/>
      <c r="HDT29" s="11"/>
      <c r="HDU29" s="11"/>
      <c r="HDV29" s="11"/>
      <c r="HDW29" s="11"/>
      <c r="HDX29" s="11"/>
      <c r="HDY29" s="11"/>
      <c r="HDZ29" s="11"/>
      <c r="HEA29" s="11"/>
      <c r="HEB29" s="11"/>
      <c r="HEC29" s="11"/>
      <c r="HED29" s="11"/>
      <c r="HEE29" s="11"/>
      <c r="HEF29" s="11"/>
      <c r="HEG29" s="11"/>
      <c r="HEH29" s="11"/>
      <c r="HEI29" s="11"/>
      <c r="HEJ29" s="11"/>
      <c r="HEK29" s="11"/>
      <c r="HEL29" s="11"/>
      <c r="HEM29" s="11"/>
      <c r="HEN29" s="11"/>
      <c r="HEO29" s="11"/>
      <c r="HEP29" s="11"/>
      <c r="HEQ29" s="11"/>
      <c r="HER29" s="11"/>
      <c r="HES29" s="11"/>
      <c r="HET29" s="11"/>
      <c r="HEU29" s="11"/>
      <c r="HEV29" s="11"/>
      <c r="HEW29" s="11"/>
      <c r="HEX29" s="11"/>
      <c r="HEY29" s="11"/>
      <c r="HEZ29" s="11"/>
      <c r="HFA29" s="11"/>
      <c r="HFB29" s="11"/>
      <c r="HFC29" s="11"/>
      <c r="HFD29" s="11"/>
      <c r="HFE29" s="11"/>
      <c r="HFF29" s="11"/>
      <c r="HFG29" s="11"/>
      <c r="HFH29" s="11"/>
      <c r="HFI29" s="11"/>
      <c r="HFJ29" s="11"/>
      <c r="HFK29" s="11"/>
      <c r="HFL29" s="11"/>
      <c r="HFM29" s="11"/>
      <c r="HFN29" s="11"/>
      <c r="HFO29" s="11"/>
      <c r="HFP29" s="11"/>
      <c r="HFQ29" s="11"/>
      <c r="HFR29" s="11"/>
      <c r="HFS29" s="11"/>
      <c r="HFT29" s="11"/>
      <c r="HFU29" s="11"/>
      <c r="HFV29" s="11"/>
      <c r="HFW29" s="11"/>
      <c r="HFX29" s="11"/>
      <c r="HFY29" s="11"/>
      <c r="HFZ29" s="11"/>
      <c r="HGA29" s="11"/>
      <c r="HGB29" s="11"/>
      <c r="HGC29" s="11"/>
      <c r="HGD29" s="11"/>
      <c r="HGE29" s="11"/>
      <c r="HGF29" s="11"/>
      <c r="HGG29" s="11"/>
      <c r="HGH29" s="11"/>
      <c r="HGI29" s="11"/>
      <c r="HGJ29" s="11"/>
      <c r="HGK29" s="11"/>
      <c r="HGL29" s="11"/>
      <c r="HGM29" s="11"/>
      <c r="HGN29" s="11"/>
      <c r="HGO29" s="11"/>
      <c r="HGP29" s="11"/>
      <c r="HGQ29" s="11"/>
      <c r="HGR29" s="11"/>
      <c r="HGS29" s="11"/>
      <c r="HGT29" s="11"/>
      <c r="HGU29" s="11"/>
      <c r="HGV29" s="11"/>
      <c r="HGW29" s="11"/>
      <c r="HGX29" s="11"/>
      <c r="HGY29" s="11"/>
      <c r="HGZ29" s="11"/>
      <c r="HHA29" s="11"/>
      <c r="HHB29" s="11"/>
      <c r="HHC29" s="11"/>
      <c r="HHD29" s="11"/>
      <c r="HHE29" s="11"/>
      <c r="HHF29" s="11"/>
      <c r="HHG29" s="11"/>
      <c r="HHH29" s="11"/>
      <c r="HHI29" s="11"/>
      <c r="HHJ29" s="11"/>
      <c r="HHK29" s="11"/>
      <c r="HHL29" s="11"/>
      <c r="HHM29" s="11"/>
      <c r="HHN29" s="11"/>
      <c r="HHO29" s="11"/>
      <c r="HHP29" s="11"/>
      <c r="HHQ29" s="11"/>
      <c r="HHR29" s="11"/>
      <c r="HHS29" s="11"/>
      <c r="HHT29" s="11"/>
      <c r="HHU29" s="11"/>
      <c r="HHV29" s="11"/>
      <c r="HHW29" s="11"/>
      <c r="HHX29" s="11"/>
      <c r="HHY29" s="11"/>
      <c r="HHZ29" s="11"/>
      <c r="HIA29" s="11"/>
      <c r="HIB29" s="11"/>
      <c r="HIC29" s="11"/>
      <c r="HID29" s="11"/>
      <c r="HIE29" s="11"/>
      <c r="HIF29" s="11"/>
      <c r="HIG29" s="11"/>
      <c r="HIH29" s="11"/>
      <c r="HII29" s="11"/>
      <c r="HIJ29" s="11"/>
      <c r="HIK29" s="11"/>
      <c r="HIL29" s="11"/>
      <c r="HIM29" s="11"/>
      <c r="HIN29" s="11"/>
      <c r="HIO29" s="11"/>
      <c r="HIP29" s="11"/>
      <c r="HIQ29" s="11"/>
      <c r="HIR29" s="11"/>
      <c r="HIS29" s="11"/>
      <c r="HIT29" s="11"/>
      <c r="HIU29" s="11"/>
      <c r="HIV29" s="11"/>
      <c r="HIW29" s="11"/>
      <c r="HIX29" s="11"/>
      <c r="HIY29" s="11"/>
      <c r="HIZ29" s="11"/>
      <c r="HJA29" s="11"/>
      <c r="HJB29" s="11"/>
      <c r="HJC29" s="11"/>
      <c r="HJD29" s="11"/>
      <c r="HJE29" s="11"/>
      <c r="HJF29" s="11"/>
      <c r="HJG29" s="11"/>
      <c r="HJH29" s="11"/>
      <c r="HJI29" s="11"/>
      <c r="HJJ29" s="11"/>
      <c r="HJK29" s="11"/>
      <c r="HJL29" s="11"/>
      <c r="HJM29" s="11"/>
      <c r="HJN29" s="11"/>
      <c r="HJO29" s="11"/>
      <c r="HJP29" s="11"/>
      <c r="HJQ29" s="11"/>
      <c r="HJR29" s="11"/>
      <c r="HJS29" s="11"/>
      <c r="HJT29" s="11"/>
      <c r="HJU29" s="11"/>
      <c r="HJV29" s="11"/>
      <c r="HJW29" s="11"/>
      <c r="HJX29" s="11"/>
      <c r="HJY29" s="11"/>
      <c r="HJZ29" s="11"/>
      <c r="HKA29" s="11"/>
      <c r="HKB29" s="11"/>
      <c r="HKC29" s="11"/>
      <c r="HKD29" s="11"/>
      <c r="HKE29" s="11"/>
      <c r="HKF29" s="11"/>
      <c r="HKG29" s="11"/>
      <c r="HKH29" s="11"/>
      <c r="HKI29" s="11"/>
      <c r="HKJ29" s="11"/>
      <c r="HKK29" s="11"/>
      <c r="HKL29" s="11"/>
      <c r="HKM29" s="11"/>
      <c r="HKN29" s="11"/>
      <c r="HKO29" s="11"/>
      <c r="HKP29" s="11"/>
      <c r="HKQ29" s="11"/>
      <c r="HKR29" s="11"/>
      <c r="HKS29" s="11"/>
      <c r="HKT29" s="11"/>
      <c r="HKU29" s="11"/>
      <c r="HKV29" s="11"/>
      <c r="HKW29" s="11"/>
      <c r="HKX29" s="11"/>
      <c r="HKY29" s="11"/>
      <c r="HKZ29" s="11"/>
      <c r="HLA29" s="11"/>
      <c r="HLB29" s="11"/>
      <c r="HLC29" s="11"/>
      <c r="HLD29" s="11"/>
      <c r="HLE29" s="11"/>
      <c r="HLF29" s="11"/>
      <c r="HLG29" s="11"/>
      <c r="HLH29" s="11"/>
      <c r="HLI29" s="11"/>
      <c r="HLJ29" s="11"/>
      <c r="HLK29" s="11"/>
      <c r="HLL29" s="11"/>
      <c r="HLM29" s="11"/>
      <c r="HLN29" s="11"/>
      <c r="HLO29" s="11"/>
      <c r="HLP29" s="11"/>
      <c r="HLQ29" s="11"/>
      <c r="HLR29" s="11"/>
      <c r="HLS29" s="11"/>
      <c r="HLT29" s="11"/>
      <c r="HLU29" s="11"/>
      <c r="HLV29" s="11"/>
      <c r="HLW29" s="11"/>
      <c r="HLX29" s="11"/>
      <c r="HLY29" s="11"/>
      <c r="HLZ29" s="11"/>
      <c r="HMA29" s="11"/>
      <c r="HMB29" s="11"/>
      <c r="HMC29" s="11"/>
      <c r="HMD29" s="11"/>
      <c r="HME29" s="11"/>
      <c r="HMF29" s="11"/>
      <c r="HMG29" s="11"/>
      <c r="HMH29" s="11"/>
      <c r="HMI29" s="11"/>
      <c r="HMJ29" s="11"/>
      <c r="HMK29" s="11"/>
      <c r="HML29" s="11"/>
      <c r="HMM29" s="11"/>
      <c r="HMN29" s="11"/>
      <c r="HMO29" s="11"/>
      <c r="HMP29" s="11"/>
      <c r="HMQ29" s="11"/>
      <c r="HMR29" s="11"/>
      <c r="HMS29" s="11"/>
      <c r="HMT29" s="11"/>
      <c r="HMU29" s="11"/>
      <c r="HMV29" s="11"/>
      <c r="HMW29" s="11"/>
      <c r="HMX29" s="11"/>
      <c r="HMY29" s="11"/>
      <c r="HMZ29" s="11"/>
      <c r="HNA29" s="11"/>
      <c r="HNB29" s="11"/>
      <c r="HNC29" s="11"/>
      <c r="HND29" s="11"/>
      <c r="HNE29" s="11"/>
      <c r="HNF29" s="11"/>
      <c r="HNG29" s="11"/>
      <c r="HNH29" s="11"/>
      <c r="HNI29" s="11"/>
      <c r="HNJ29" s="11"/>
      <c r="HNK29" s="11"/>
      <c r="HNL29" s="11"/>
      <c r="HNM29" s="11"/>
      <c r="HNN29" s="11"/>
      <c r="HNO29" s="11"/>
      <c r="HNP29" s="11"/>
      <c r="HNQ29" s="11"/>
      <c r="HNR29" s="11"/>
      <c r="HNS29" s="11"/>
      <c r="HNT29" s="11"/>
      <c r="HNU29" s="11"/>
      <c r="HNV29" s="11"/>
      <c r="HNW29" s="11"/>
      <c r="HNX29" s="11"/>
      <c r="HNY29" s="11"/>
      <c r="HNZ29" s="11"/>
      <c r="HOA29" s="11"/>
      <c r="HOB29" s="11"/>
      <c r="HOC29" s="11"/>
      <c r="HOD29" s="11"/>
      <c r="HOE29" s="11"/>
      <c r="HOF29" s="11"/>
      <c r="HOG29" s="11"/>
      <c r="HOH29" s="11"/>
      <c r="HOI29" s="11"/>
      <c r="HOJ29" s="11"/>
      <c r="HOK29" s="11"/>
      <c r="HOL29" s="11"/>
      <c r="HOM29" s="11"/>
      <c r="HON29" s="11"/>
      <c r="HOO29" s="11"/>
      <c r="HOP29" s="11"/>
      <c r="HOQ29" s="11"/>
      <c r="HOR29" s="11"/>
      <c r="HOS29" s="11"/>
      <c r="HOT29" s="11"/>
      <c r="HOU29" s="11"/>
      <c r="HOV29" s="11"/>
      <c r="HOW29" s="11"/>
      <c r="HOX29" s="11"/>
      <c r="HOY29" s="11"/>
      <c r="HOZ29" s="11"/>
      <c r="HPA29" s="11"/>
      <c r="HPB29" s="11"/>
      <c r="HPC29" s="11"/>
      <c r="HPD29" s="11"/>
      <c r="HPE29" s="11"/>
      <c r="HPF29" s="11"/>
      <c r="HPG29" s="11"/>
      <c r="HPH29" s="11"/>
      <c r="HPI29" s="11"/>
      <c r="HPJ29" s="11"/>
      <c r="HPK29" s="11"/>
      <c r="HPL29" s="11"/>
      <c r="HPM29" s="11"/>
      <c r="HPN29" s="11"/>
      <c r="HPO29" s="11"/>
      <c r="HPP29" s="11"/>
      <c r="HPQ29" s="11"/>
      <c r="HPR29" s="11"/>
      <c r="HPS29" s="11"/>
      <c r="HPT29" s="11"/>
      <c r="HPU29" s="11"/>
      <c r="HPV29" s="11"/>
      <c r="HPW29" s="11"/>
      <c r="HPX29" s="11"/>
      <c r="HPY29" s="11"/>
      <c r="HPZ29" s="11"/>
      <c r="HQA29" s="11"/>
      <c r="HQB29" s="11"/>
      <c r="HQC29" s="11"/>
      <c r="HQD29" s="11"/>
      <c r="HQE29" s="11"/>
      <c r="HQF29" s="11"/>
      <c r="HQG29" s="11"/>
      <c r="HQH29" s="11"/>
      <c r="HQI29" s="11"/>
      <c r="HQJ29" s="11"/>
      <c r="HQK29" s="11"/>
      <c r="HQL29" s="11"/>
      <c r="HQM29" s="11"/>
      <c r="HQN29" s="11"/>
      <c r="HQO29" s="11"/>
      <c r="HQP29" s="11"/>
      <c r="HQQ29" s="11"/>
      <c r="HQR29" s="11"/>
      <c r="HQS29" s="11"/>
      <c r="HQT29" s="11"/>
      <c r="HQU29" s="11"/>
      <c r="HQV29" s="11"/>
      <c r="HQW29" s="11"/>
      <c r="HQX29" s="11"/>
      <c r="HQY29" s="11"/>
      <c r="HQZ29" s="11"/>
      <c r="HRA29" s="11"/>
      <c r="HRB29" s="11"/>
      <c r="HRC29" s="11"/>
      <c r="HRD29" s="11"/>
      <c r="HRE29" s="11"/>
      <c r="HRF29" s="11"/>
      <c r="HRG29" s="11"/>
      <c r="HRH29" s="11"/>
      <c r="HRI29" s="11"/>
      <c r="HRJ29" s="11"/>
      <c r="HRK29" s="11"/>
      <c r="HRL29" s="11"/>
      <c r="HRM29" s="11"/>
      <c r="HRN29" s="11"/>
      <c r="HRO29" s="11"/>
      <c r="HRP29" s="11"/>
      <c r="HRQ29" s="11"/>
      <c r="HRR29" s="11"/>
      <c r="HRS29" s="11"/>
      <c r="HRT29" s="11"/>
      <c r="HRU29" s="11"/>
      <c r="HRV29" s="11"/>
      <c r="HRW29" s="11"/>
      <c r="HRX29" s="11"/>
      <c r="HRY29" s="11"/>
      <c r="HRZ29" s="11"/>
      <c r="HSA29" s="11"/>
      <c r="HSB29" s="11"/>
      <c r="HSC29" s="11"/>
      <c r="HSD29" s="11"/>
      <c r="HSE29" s="11"/>
      <c r="HSF29" s="11"/>
      <c r="HSG29" s="11"/>
      <c r="HSH29" s="11"/>
      <c r="HSI29" s="11"/>
      <c r="HSJ29" s="11"/>
      <c r="HSK29" s="11"/>
      <c r="HSL29" s="11"/>
      <c r="HSM29" s="11"/>
      <c r="HSN29" s="11"/>
      <c r="HSO29" s="11"/>
      <c r="HSP29" s="11"/>
      <c r="HSQ29" s="11"/>
      <c r="HSR29" s="11"/>
      <c r="HSS29" s="11"/>
      <c r="HST29" s="11"/>
      <c r="HSU29" s="11"/>
      <c r="HSV29" s="11"/>
      <c r="HSW29" s="11"/>
      <c r="HSX29" s="11"/>
      <c r="HSY29" s="11"/>
      <c r="HSZ29" s="11"/>
      <c r="HTA29" s="11"/>
      <c r="HTB29" s="11"/>
      <c r="HTC29" s="11"/>
      <c r="HTD29" s="11"/>
      <c r="HTE29" s="11"/>
      <c r="HTF29" s="11"/>
      <c r="HTG29" s="11"/>
      <c r="HTH29" s="11"/>
      <c r="HTI29" s="11"/>
      <c r="HTJ29" s="11"/>
      <c r="HTK29" s="11"/>
      <c r="HTL29" s="11"/>
      <c r="HTM29" s="11"/>
      <c r="HTN29" s="11"/>
      <c r="HTO29" s="11"/>
      <c r="HTP29" s="11"/>
      <c r="HTQ29" s="11"/>
      <c r="HTR29" s="11"/>
      <c r="HTS29" s="11"/>
      <c r="HTT29" s="11"/>
      <c r="HTU29" s="11"/>
      <c r="HTV29" s="11"/>
      <c r="HTW29" s="11"/>
      <c r="HTX29" s="11"/>
      <c r="HTY29" s="11"/>
      <c r="HTZ29" s="11"/>
      <c r="HUA29" s="11"/>
      <c r="HUB29" s="11"/>
      <c r="HUC29" s="11"/>
      <c r="HUD29" s="11"/>
      <c r="HUE29" s="11"/>
      <c r="HUF29" s="11"/>
      <c r="HUG29" s="11"/>
      <c r="HUH29" s="11"/>
      <c r="HUI29" s="11"/>
      <c r="HUJ29" s="11"/>
      <c r="HUK29" s="11"/>
      <c r="HUL29" s="11"/>
      <c r="HUM29" s="11"/>
      <c r="HUN29" s="11"/>
      <c r="HUO29" s="11"/>
      <c r="HUP29" s="11"/>
      <c r="HUQ29" s="11"/>
      <c r="HUR29" s="11"/>
      <c r="HUS29" s="11"/>
      <c r="HUT29" s="11"/>
      <c r="HUU29" s="11"/>
      <c r="HUV29" s="11"/>
      <c r="HUW29" s="11"/>
      <c r="HUX29" s="11"/>
      <c r="HUY29" s="11"/>
      <c r="HUZ29" s="11"/>
      <c r="HVA29" s="11"/>
      <c r="HVB29" s="11"/>
      <c r="HVC29" s="11"/>
      <c r="HVD29" s="11"/>
      <c r="HVE29" s="11"/>
      <c r="HVF29" s="11"/>
      <c r="HVG29" s="11"/>
      <c r="HVH29" s="11"/>
      <c r="HVI29" s="11"/>
      <c r="HVJ29" s="11"/>
      <c r="HVK29" s="11"/>
      <c r="HVL29" s="11"/>
      <c r="HVM29" s="11"/>
      <c r="HVN29" s="11"/>
      <c r="HVO29" s="11"/>
      <c r="HVP29" s="11"/>
      <c r="HVQ29" s="11"/>
      <c r="HVR29" s="11"/>
      <c r="HVS29" s="11"/>
      <c r="HVT29" s="11"/>
      <c r="HVU29" s="11"/>
      <c r="HVV29" s="11"/>
      <c r="HVW29" s="11"/>
      <c r="HVX29" s="11"/>
      <c r="HVY29" s="11"/>
      <c r="HVZ29" s="11"/>
      <c r="HWA29" s="11"/>
      <c r="HWB29" s="11"/>
      <c r="HWC29" s="11"/>
      <c r="HWD29" s="11"/>
      <c r="HWE29" s="11"/>
      <c r="HWF29" s="11"/>
      <c r="HWG29" s="11"/>
      <c r="HWH29" s="11"/>
      <c r="HWI29" s="11"/>
      <c r="HWJ29" s="11"/>
      <c r="HWK29" s="11"/>
      <c r="HWL29" s="11"/>
      <c r="HWM29" s="11"/>
      <c r="HWN29" s="11"/>
      <c r="HWO29" s="11"/>
      <c r="HWP29" s="11"/>
      <c r="HWQ29" s="11"/>
      <c r="HWR29" s="11"/>
      <c r="HWS29" s="11"/>
      <c r="HWT29" s="11"/>
      <c r="HWU29" s="11"/>
      <c r="HWV29" s="11"/>
      <c r="HWW29" s="11"/>
      <c r="HWX29" s="11"/>
      <c r="HWY29" s="11"/>
      <c r="HWZ29" s="11"/>
      <c r="HXA29" s="11"/>
      <c r="HXB29" s="11"/>
      <c r="HXC29" s="11"/>
      <c r="HXD29" s="11"/>
      <c r="HXE29" s="11"/>
      <c r="HXF29" s="11"/>
      <c r="HXG29" s="11"/>
      <c r="HXH29" s="11"/>
      <c r="HXI29" s="11"/>
      <c r="HXJ29" s="11"/>
      <c r="HXK29" s="11"/>
      <c r="HXL29" s="11"/>
      <c r="HXM29" s="11"/>
      <c r="HXN29" s="11"/>
      <c r="HXO29" s="11"/>
      <c r="HXP29" s="11"/>
      <c r="HXQ29" s="11"/>
      <c r="HXR29" s="11"/>
      <c r="HXS29" s="11"/>
      <c r="HXT29" s="11"/>
      <c r="HXU29" s="11"/>
      <c r="HXV29" s="11"/>
      <c r="HXW29" s="11"/>
      <c r="HXX29" s="11"/>
      <c r="HXY29" s="11"/>
      <c r="HXZ29" s="11"/>
      <c r="HYA29" s="11"/>
      <c r="HYB29" s="11"/>
      <c r="HYC29" s="11"/>
      <c r="HYD29" s="11"/>
      <c r="HYE29" s="11"/>
      <c r="HYF29" s="11"/>
      <c r="HYG29" s="11"/>
      <c r="HYH29" s="11"/>
      <c r="HYI29" s="11"/>
      <c r="HYJ29" s="11"/>
      <c r="HYK29" s="11"/>
      <c r="HYL29" s="11"/>
      <c r="HYM29" s="11"/>
      <c r="HYN29" s="11"/>
      <c r="HYO29" s="11"/>
      <c r="HYP29" s="11"/>
      <c r="HYQ29" s="11"/>
      <c r="HYR29" s="11"/>
      <c r="HYS29" s="11"/>
      <c r="HYT29" s="11"/>
      <c r="HYU29" s="11"/>
      <c r="HYV29" s="11"/>
      <c r="HYW29" s="11"/>
      <c r="HYX29" s="11"/>
      <c r="HYY29" s="11"/>
      <c r="HYZ29" s="11"/>
      <c r="HZA29" s="11"/>
      <c r="HZB29" s="11"/>
      <c r="HZC29" s="11"/>
      <c r="HZD29" s="11"/>
      <c r="HZE29" s="11"/>
      <c r="HZF29" s="11"/>
      <c r="HZG29" s="11"/>
      <c r="HZH29" s="11"/>
      <c r="HZI29" s="11"/>
      <c r="HZJ29" s="11"/>
      <c r="HZK29" s="11"/>
      <c r="HZL29" s="11"/>
      <c r="HZM29" s="11"/>
      <c r="HZN29" s="11"/>
      <c r="HZO29" s="11"/>
      <c r="HZP29" s="11"/>
      <c r="HZQ29" s="11"/>
      <c r="HZR29" s="11"/>
      <c r="HZS29" s="11"/>
      <c r="HZT29" s="11"/>
      <c r="HZU29" s="11"/>
      <c r="HZV29" s="11"/>
      <c r="HZW29" s="11"/>
      <c r="HZX29" s="11"/>
      <c r="HZY29" s="11"/>
      <c r="HZZ29" s="11"/>
      <c r="IAA29" s="11"/>
      <c r="IAB29" s="11"/>
      <c r="IAC29" s="11"/>
      <c r="IAD29" s="11"/>
      <c r="IAE29" s="11"/>
      <c r="IAF29" s="11"/>
      <c r="IAG29" s="11"/>
      <c r="IAH29" s="11"/>
      <c r="IAI29" s="11"/>
      <c r="IAJ29" s="11"/>
      <c r="IAK29" s="11"/>
      <c r="IAL29" s="11"/>
      <c r="IAM29" s="11"/>
      <c r="IAN29" s="11"/>
      <c r="IAO29" s="11"/>
      <c r="IAP29" s="11"/>
      <c r="IAQ29" s="11"/>
      <c r="IAR29" s="11"/>
      <c r="IAS29" s="11"/>
      <c r="IAT29" s="11"/>
      <c r="IAU29" s="11"/>
      <c r="IAV29" s="11"/>
      <c r="IAW29" s="11"/>
      <c r="IAX29" s="11"/>
      <c r="IAY29" s="11"/>
      <c r="IAZ29" s="11"/>
      <c r="IBA29" s="11"/>
      <c r="IBB29" s="11"/>
      <c r="IBC29" s="11"/>
      <c r="IBD29" s="11"/>
      <c r="IBE29" s="11"/>
      <c r="IBF29" s="11"/>
      <c r="IBG29" s="11"/>
      <c r="IBH29" s="11"/>
      <c r="IBI29" s="11"/>
      <c r="IBJ29" s="11"/>
      <c r="IBK29" s="11"/>
      <c r="IBL29" s="11"/>
      <c r="IBM29" s="11"/>
      <c r="IBN29" s="11"/>
      <c r="IBO29" s="11"/>
      <c r="IBP29" s="11"/>
      <c r="IBQ29" s="11"/>
      <c r="IBR29" s="11"/>
      <c r="IBS29" s="11"/>
      <c r="IBT29" s="11"/>
      <c r="IBU29" s="11"/>
      <c r="IBV29" s="11"/>
      <c r="IBW29" s="11"/>
      <c r="IBX29" s="11"/>
      <c r="IBY29" s="11"/>
      <c r="IBZ29" s="11"/>
      <c r="ICA29" s="11"/>
      <c r="ICB29" s="11"/>
      <c r="ICC29" s="11"/>
      <c r="ICD29" s="11"/>
      <c r="ICE29" s="11"/>
      <c r="ICF29" s="11"/>
      <c r="ICG29" s="11"/>
      <c r="ICH29" s="11"/>
      <c r="ICI29" s="11"/>
      <c r="ICJ29" s="11"/>
      <c r="ICK29" s="11"/>
      <c r="ICL29" s="11"/>
      <c r="ICM29" s="11"/>
      <c r="ICN29" s="11"/>
      <c r="ICO29" s="11"/>
      <c r="ICP29" s="11"/>
      <c r="ICQ29" s="11"/>
      <c r="ICR29" s="11"/>
      <c r="ICS29" s="11"/>
      <c r="ICT29" s="11"/>
      <c r="ICU29" s="11"/>
      <c r="ICV29" s="11"/>
      <c r="ICW29" s="11"/>
      <c r="ICX29" s="11"/>
      <c r="ICY29" s="11"/>
      <c r="ICZ29" s="11"/>
      <c r="IDA29" s="11"/>
      <c r="IDB29" s="11"/>
      <c r="IDC29" s="11"/>
      <c r="IDD29" s="11"/>
      <c r="IDE29" s="11"/>
      <c r="IDF29" s="11"/>
      <c r="IDG29" s="11"/>
      <c r="IDH29" s="11"/>
      <c r="IDI29" s="11"/>
      <c r="IDJ29" s="11"/>
      <c r="IDK29" s="11"/>
      <c r="IDL29" s="11"/>
      <c r="IDM29" s="11"/>
      <c r="IDN29" s="11"/>
      <c r="IDO29" s="11"/>
      <c r="IDP29" s="11"/>
      <c r="IDQ29" s="11"/>
      <c r="IDR29" s="11"/>
      <c r="IDS29" s="11"/>
      <c r="IDT29" s="11"/>
      <c r="IDU29" s="11"/>
      <c r="IDV29" s="11"/>
      <c r="IDW29" s="11"/>
      <c r="IDX29" s="11"/>
      <c r="IDY29" s="11"/>
      <c r="IDZ29" s="11"/>
      <c r="IEA29" s="11"/>
      <c r="IEB29" s="11"/>
      <c r="IEC29" s="11"/>
      <c r="IED29" s="11"/>
      <c r="IEE29" s="11"/>
      <c r="IEF29" s="11"/>
      <c r="IEG29" s="11"/>
      <c r="IEH29" s="11"/>
      <c r="IEI29" s="11"/>
      <c r="IEJ29" s="11"/>
      <c r="IEK29" s="11"/>
      <c r="IEL29" s="11"/>
      <c r="IEM29" s="11"/>
      <c r="IEN29" s="11"/>
      <c r="IEO29" s="11"/>
      <c r="IEP29" s="11"/>
      <c r="IEQ29" s="11"/>
      <c r="IER29" s="11"/>
      <c r="IES29" s="11"/>
      <c r="IET29" s="11"/>
      <c r="IEU29" s="11"/>
      <c r="IEV29" s="11"/>
      <c r="IEW29" s="11"/>
      <c r="IEX29" s="11"/>
      <c r="IEY29" s="11"/>
      <c r="IEZ29" s="11"/>
      <c r="IFA29" s="11"/>
      <c r="IFB29" s="11"/>
      <c r="IFC29" s="11"/>
      <c r="IFD29" s="11"/>
      <c r="IFE29" s="11"/>
      <c r="IFF29" s="11"/>
      <c r="IFG29" s="11"/>
      <c r="IFH29" s="11"/>
      <c r="IFI29" s="11"/>
      <c r="IFJ29" s="11"/>
      <c r="IFK29" s="11"/>
      <c r="IFL29" s="11"/>
      <c r="IFM29" s="11"/>
      <c r="IFN29" s="11"/>
      <c r="IFO29" s="11"/>
      <c r="IFP29" s="11"/>
      <c r="IFQ29" s="11"/>
      <c r="IFR29" s="11"/>
      <c r="IFS29" s="11"/>
      <c r="IFT29" s="11"/>
      <c r="IFU29" s="11"/>
      <c r="IFV29" s="11"/>
      <c r="IFW29" s="11"/>
      <c r="IFX29" s="11"/>
      <c r="IFY29" s="11"/>
      <c r="IFZ29" s="11"/>
      <c r="IGA29" s="11"/>
      <c r="IGB29" s="11"/>
      <c r="IGC29" s="11"/>
      <c r="IGD29" s="11"/>
      <c r="IGE29" s="11"/>
      <c r="IGF29" s="11"/>
      <c r="IGG29" s="11"/>
      <c r="IGH29" s="11"/>
      <c r="IGI29" s="11"/>
      <c r="IGJ29" s="11"/>
      <c r="IGK29" s="11"/>
      <c r="IGL29" s="11"/>
      <c r="IGM29" s="11"/>
      <c r="IGN29" s="11"/>
      <c r="IGO29" s="11"/>
      <c r="IGP29" s="11"/>
      <c r="IGQ29" s="11"/>
      <c r="IGR29" s="11"/>
      <c r="IGS29" s="11"/>
      <c r="IGT29" s="11"/>
      <c r="IGU29" s="11"/>
      <c r="IGV29" s="11"/>
      <c r="IGW29" s="11"/>
      <c r="IGX29" s="11"/>
      <c r="IGY29" s="11"/>
      <c r="IGZ29" s="11"/>
      <c r="IHA29" s="11"/>
      <c r="IHB29" s="11"/>
      <c r="IHC29" s="11"/>
      <c r="IHD29" s="11"/>
      <c r="IHE29" s="11"/>
      <c r="IHF29" s="11"/>
      <c r="IHG29" s="11"/>
      <c r="IHH29" s="11"/>
      <c r="IHI29" s="11"/>
      <c r="IHJ29" s="11"/>
      <c r="IHK29" s="11"/>
      <c r="IHL29" s="11"/>
      <c r="IHM29" s="11"/>
      <c r="IHN29" s="11"/>
      <c r="IHO29" s="11"/>
      <c r="IHP29" s="11"/>
      <c r="IHQ29" s="11"/>
      <c r="IHR29" s="11"/>
      <c r="IHS29" s="11"/>
      <c r="IHT29" s="11"/>
      <c r="IHU29" s="11"/>
      <c r="IHV29" s="11"/>
      <c r="IHW29" s="11"/>
      <c r="IHX29" s="11"/>
      <c r="IHY29" s="11"/>
      <c r="IHZ29" s="11"/>
      <c r="IIA29" s="11"/>
      <c r="IIB29" s="11"/>
      <c r="IIC29" s="11"/>
      <c r="IID29" s="11"/>
      <c r="IIE29" s="11"/>
      <c r="IIF29" s="11"/>
      <c r="IIG29" s="11"/>
      <c r="IIH29" s="11"/>
      <c r="III29" s="11"/>
      <c r="IIJ29" s="11"/>
      <c r="IIK29" s="11"/>
      <c r="IIL29" s="11"/>
      <c r="IIM29" s="11"/>
      <c r="IIN29" s="11"/>
      <c r="IIO29" s="11"/>
      <c r="IIP29" s="11"/>
      <c r="IIQ29" s="11"/>
      <c r="IIR29" s="11"/>
      <c r="IIS29" s="11"/>
      <c r="IIT29" s="11"/>
      <c r="IIU29" s="11"/>
      <c r="IIV29" s="11"/>
      <c r="IIW29" s="11"/>
      <c r="IIX29" s="11"/>
      <c r="IIY29" s="11"/>
      <c r="IIZ29" s="11"/>
      <c r="IJA29" s="11"/>
      <c r="IJB29" s="11"/>
      <c r="IJC29" s="11"/>
      <c r="IJD29" s="11"/>
      <c r="IJE29" s="11"/>
      <c r="IJF29" s="11"/>
      <c r="IJG29" s="11"/>
      <c r="IJH29" s="11"/>
      <c r="IJI29" s="11"/>
      <c r="IJJ29" s="11"/>
      <c r="IJK29" s="11"/>
      <c r="IJL29" s="11"/>
      <c r="IJM29" s="11"/>
      <c r="IJN29" s="11"/>
      <c r="IJO29" s="11"/>
      <c r="IJP29" s="11"/>
      <c r="IJQ29" s="11"/>
      <c r="IJR29" s="11"/>
      <c r="IJS29" s="11"/>
      <c r="IJT29" s="11"/>
      <c r="IJU29" s="11"/>
      <c r="IJV29" s="11"/>
      <c r="IJW29" s="11"/>
      <c r="IJX29" s="11"/>
      <c r="IJY29" s="11"/>
      <c r="IJZ29" s="11"/>
      <c r="IKA29" s="11"/>
      <c r="IKB29" s="11"/>
      <c r="IKC29" s="11"/>
      <c r="IKD29" s="11"/>
      <c r="IKE29" s="11"/>
      <c r="IKF29" s="11"/>
      <c r="IKG29" s="11"/>
      <c r="IKH29" s="11"/>
      <c r="IKI29" s="11"/>
      <c r="IKJ29" s="11"/>
      <c r="IKK29" s="11"/>
      <c r="IKL29" s="11"/>
      <c r="IKM29" s="11"/>
      <c r="IKN29" s="11"/>
      <c r="IKO29" s="11"/>
      <c r="IKP29" s="11"/>
      <c r="IKQ29" s="11"/>
      <c r="IKR29" s="11"/>
      <c r="IKS29" s="11"/>
      <c r="IKT29" s="11"/>
      <c r="IKU29" s="11"/>
      <c r="IKV29" s="11"/>
      <c r="IKW29" s="11"/>
      <c r="IKX29" s="11"/>
      <c r="IKY29" s="11"/>
      <c r="IKZ29" s="11"/>
      <c r="ILA29" s="11"/>
      <c r="ILB29" s="11"/>
      <c r="ILC29" s="11"/>
      <c r="ILD29" s="11"/>
      <c r="ILE29" s="11"/>
      <c r="ILF29" s="11"/>
      <c r="ILG29" s="11"/>
      <c r="ILH29" s="11"/>
      <c r="ILI29" s="11"/>
      <c r="ILJ29" s="11"/>
      <c r="ILK29" s="11"/>
      <c r="ILL29" s="11"/>
      <c r="ILM29" s="11"/>
      <c r="ILN29" s="11"/>
      <c r="ILO29" s="11"/>
      <c r="ILP29" s="11"/>
      <c r="ILQ29" s="11"/>
      <c r="ILR29" s="11"/>
      <c r="ILS29" s="11"/>
      <c r="ILT29" s="11"/>
      <c r="ILU29" s="11"/>
      <c r="ILV29" s="11"/>
      <c r="ILW29" s="11"/>
      <c r="ILX29" s="11"/>
      <c r="ILY29" s="11"/>
      <c r="ILZ29" s="11"/>
      <c r="IMA29" s="11"/>
      <c r="IMB29" s="11"/>
      <c r="IMC29" s="11"/>
      <c r="IMD29" s="11"/>
      <c r="IME29" s="11"/>
      <c r="IMF29" s="11"/>
      <c r="IMG29" s="11"/>
      <c r="IMH29" s="11"/>
      <c r="IMI29" s="11"/>
      <c r="IMJ29" s="11"/>
      <c r="IMK29" s="11"/>
      <c r="IML29" s="11"/>
      <c r="IMM29" s="11"/>
      <c r="IMN29" s="11"/>
      <c r="IMO29" s="11"/>
      <c r="IMP29" s="11"/>
      <c r="IMQ29" s="11"/>
      <c r="IMR29" s="11"/>
      <c r="IMS29" s="11"/>
      <c r="IMT29" s="11"/>
      <c r="IMU29" s="11"/>
      <c r="IMV29" s="11"/>
      <c r="IMW29" s="11"/>
      <c r="IMX29" s="11"/>
      <c r="IMY29" s="11"/>
      <c r="IMZ29" s="11"/>
      <c r="INA29" s="11"/>
      <c r="INB29" s="11"/>
      <c r="INC29" s="11"/>
      <c r="IND29" s="11"/>
      <c r="INE29" s="11"/>
      <c r="INF29" s="11"/>
      <c r="ING29" s="11"/>
      <c r="INH29" s="11"/>
      <c r="INI29" s="11"/>
      <c r="INJ29" s="11"/>
      <c r="INK29" s="11"/>
      <c r="INL29" s="11"/>
      <c r="INM29" s="11"/>
      <c r="INN29" s="11"/>
      <c r="INO29" s="11"/>
      <c r="INP29" s="11"/>
      <c r="INQ29" s="11"/>
      <c r="INR29" s="11"/>
      <c r="INS29" s="11"/>
      <c r="INT29" s="11"/>
      <c r="INU29" s="11"/>
      <c r="INV29" s="11"/>
      <c r="INW29" s="11"/>
      <c r="INX29" s="11"/>
      <c r="INY29" s="11"/>
      <c r="INZ29" s="11"/>
      <c r="IOA29" s="11"/>
      <c r="IOB29" s="11"/>
      <c r="IOC29" s="11"/>
      <c r="IOD29" s="11"/>
      <c r="IOE29" s="11"/>
      <c r="IOF29" s="11"/>
      <c r="IOG29" s="11"/>
      <c r="IOH29" s="11"/>
      <c r="IOI29" s="11"/>
      <c r="IOJ29" s="11"/>
      <c r="IOK29" s="11"/>
      <c r="IOL29" s="11"/>
      <c r="IOM29" s="11"/>
      <c r="ION29" s="11"/>
      <c r="IOO29" s="11"/>
      <c r="IOP29" s="11"/>
      <c r="IOQ29" s="11"/>
      <c r="IOR29" s="11"/>
      <c r="IOS29" s="11"/>
      <c r="IOT29" s="11"/>
      <c r="IOU29" s="11"/>
      <c r="IOV29" s="11"/>
      <c r="IOW29" s="11"/>
      <c r="IOX29" s="11"/>
      <c r="IOY29" s="11"/>
      <c r="IOZ29" s="11"/>
      <c r="IPA29" s="11"/>
      <c r="IPB29" s="11"/>
      <c r="IPC29" s="11"/>
      <c r="IPD29" s="11"/>
      <c r="IPE29" s="11"/>
      <c r="IPF29" s="11"/>
      <c r="IPG29" s="11"/>
      <c r="IPH29" s="11"/>
      <c r="IPI29" s="11"/>
      <c r="IPJ29" s="11"/>
      <c r="IPK29" s="11"/>
      <c r="IPL29" s="11"/>
      <c r="IPM29" s="11"/>
      <c r="IPN29" s="11"/>
      <c r="IPO29" s="11"/>
      <c r="IPP29" s="11"/>
      <c r="IPQ29" s="11"/>
      <c r="IPR29" s="11"/>
      <c r="IPS29" s="11"/>
      <c r="IPT29" s="11"/>
      <c r="IPU29" s="11"/>
      <c r="IPV29" s="11"/>
      <c r="IPW29" s="11"/>
      <c r="IPX29" s="11"/>
      <c r="IPY29" s="11"/>
      <c r="IPZ29" s="11"/>
      <c r="IQA29" s="11"/>
      <c r="IQB29" s="11"/>
      <c r="IQC29" s="11"/>
      <c r="IQD29" s="11"/>
      <c r="IQE29" s="11"/>
      <c r="IQF29" s="11"/>
      <c r="IQG29" s="11"/>
      <c r="IQH29" s="11"/>
      <c r="IQI29" s="11"/>
      <c r="IQJ29" s="11"/>
      <c r="IQK29" s="11"/>
      <c r="IQL29" s="11"/>
      <c r="IQM29" s="11"/>
      <c r="IQN29" s="11"/>
      <c r="IQO29" s="11"/>
      <c r="IQP29" s="11"/>
      <c r="IQQ29" s="11"/>
      <c r="IQR29" s="11"/>
      <c r="IQS29" s="11"/>
      <c r="IQT29" s="11"/>
      <c r="IQU29" s="11"/>
      <c r="IQV29" s="11"/>
      <c r="IQW29" s="11"/>
      <c r="IQX29" s="11"/>
      <c r="IQY29" s="11"/>
      <c r="IQZ29" s="11"/>
      <c r="IRA29" s="11"/>
      <c r="IRB29" s="11"/>
      <c r="IRC29" s="11"/>
      <c r="IRD29" s="11"/>
      <c r="IRE29" s="11"/>
      <c r="IRF29" s="11"/>
      <c r="IRG29" s="11"/>
      <c r="IRH29" s="11"/>
      <c r="IRI29" s="11"/>
      <c r="IRJ29" s="11"/>
      <c r="IRK29" s="11"/>
      <c r="IRL29" s="11"/>
      <c r="IRM29" s="11"/>
      <c r="IRN29" s="11"/>
      <c r="IRO29" s="11"/>
      <c r="IRP29" s="11"/>
      <c r="IRQ29" s="11"/>
      <c r="IRR29" s="11"/>
      <c r="IRS29" s="11"/>
      <c r="IRT29" s="11"/>
      <c r="IRU29" s="11"/>
      <c r="IRV29" s="11"/>
      <c r="IRW29" s="11"/>
      <c r="IRX29" s="11"/>
      <c r="IRY29" s="11"/>
      <c r="IRZ29" s="11"/>
      <c r="ISA29" s="11"/>
      <c r="ISB29" s="11"/>
      <c r="ISC29" s="11"/>
      <c r="ISD29" s="11"/>
      <c r="ISE29" s="11"/>
      <c r="ISF29" s="11"/>
      <c r="ISG29" s="11"/>
      <c r="ISH29" s="11"/>
      <c r="ISI29" s="11"/>
      <c r="ISJ29" s="11"/>
      <c r="ISK29" s="11"/>
      <c r="ISL29" s="11"/>
      <c r="ISM29" s="11"/>
      <c r="ISN29" s="11"/>
      <c r="ISO29" s="11"/>
      <c r="ISP29" s="11"/>
      <c r="ISQ29" s="11"/>
      <c r="ISR29" s="11"/>
      <c r="ISS29" s="11"/>
      <c r="IST29" s="11"/>
      <c r="ISU29" s="11"/>
      <c r="ISV29" s="11"/>
      <c r="ISW29" s="11"/>
      <c r="ISX29" s="11"/>
      <c r="ISY29" s="11"/>
      <c r="ISZ29" s="11"/>
      <c r="ITA29" s="11"/>
      <c r="ITB29" s="11"/>
      <c r="ITC29" s="11"/>
      <c r="ITD29" s="11"/>
      <c r="ITE29" s="11"/>
      <c r="ITF29" s="11"/>
      <c r="ITG29" s="11"/>
      <c r="ITH29" s="11"/>
      <c r="ITI29" s="11"/>
      <c r="ITJ29" s="11"/>
      <c r="ITK29" s="11"/>
      <c r="ITL29" s="11"/>
      <c r="ITM29" s="11"/>
      <c r="ITN29" s="11"/>
      <c r="ITO29" s="11"/>
      <c r="ITP29" s="11"/>
      <c r="ITQ29" s="11"/>
      <c r="ITR29" s="11"/>
      <c r="ITS29" s="11"/>
      <c r="ITT29" s="11"/>
      <c r="ITU29" s="11"/>
      <c r="ITV29" s="11"/>
      <c r="ITW29" s="11"/>
      <c r="ITX29" s="11"/>
      <c r="ITY29" s="11"/>
      <c r="ITZ29" s="11"/>
      <c r="IUA29" s="11"/>
      <c r="IUB29" s="11"/>
      <c r="IUC29" s="11"/>
      <c r="IUD29" s="11"/>
      <c r="IUE29" s="11"/>
      <c r="IUF29" s="11"/>
      <c r="IUG29" s="11"/>
      <c r="IUH29" s="11"/>
      <c r="IUI29" s="11"/>
      <c r="IUJ29" s="11"/>
      <c r="IUK29" s="11"/>
      <c r="IUL29" s="11"/>
      <c r="IUM29" s="11"/>
      <c r="IUN29" s="11"/>
      <c r="IUO29" s="11"/>
      <c r="IUP29" s="11"/>
      <c r="IUQ29" s="11"/>
      <c r="IUR29" s="11"/>
      <c r="IUS29" s="11"/>
      <c r="IUT29" s="11"/>
      <c r="IUU29" s="11"/>
      <c r="IUV29" s="11"/>
      <c r="IUW29" s="11"/>
      <c r="IUX29" s="11"/>
      <c r="IUY29" s="11"/>
      <c r="IUZ29" s="11"/>
      <c r="IVA29" s="11"/>
      <c r="IVB29" s="11"/>
      <c r="IVC29" s="11"/>
      <c r="IVD29" s="11"/>
      <c r="IVE29" s="11"/>
      <c r="IVF29" s="11"/>
      <c r="IVG29" s="11"/>
      <c r="IVH29" s="11"/>
      <c r="IVI29" s="11"/>
      <c r="IVJ29" s="11"/>
      <c r="IVK29" s="11"/>
      <c r="IVL29" s="11"/>
      <c r="IVM29" s="11"/>
      <c r="IVN29" s="11"/>
      <c r="IVO29" s="11"/>
      <c r="IVP29" s="11"/>
      <c r="IVQ29" s="11"/>
      <c r="IVR29" s="11"/>
      <c r="IVS29" s="11"/>
      <c r="IVT29" s="11"/>
      <c r="IVU29" s="11"/>
      <c r="IVV29" s="11"/>
      <c r="IVW29" s="11"/>
      <c r="IVX29" s="11"/>
      <c r="IVY29" s="11"/>
      <c r="IVZ29" s="11"/>
      <c r="IWA29" s="11"/>
      <c r="IWB29" s="11"/>
      <c r="IWC29" s="11"/>
      <c r="IWD29" s="11"/>
      <c r="IWE29" s="11"/>
      <c r="IWF29" s="11"/>
      <c r="IWG29" s="11"/>
      <c r="IWH29" s="11"/>
      <c r="IWI29" s="11"/>
      <c r="IWJ29" s="11"/>
      <c r="IWK29" s="11"/>
      <c r="IWL29" s="11"/>
      <c r="IWM29" s="11"/>
      <c r="IWN29" s="11"/>
      <c r="IWO29" s="11"/>
      <c r="IWP29" s="11"/>
      <c r="IWQ29" s="11"/>
      <c r="IWR29" s="11"/>
      <c r="IWS29" s="11"/>
      <c r="IWT29" s="11"/>
      <c r="IWU29" s="11"/>
      <c r="IWV29" s="11"/>
      <c r="IWW29" s="11"/>
      <c r="IWX29" s="11"/>
      <c r="IWY29" s="11"/>
      <c r="IWZ29" s="11"/>
      <c r="IXA29" s="11"/>
      <c r="IXB29" s="11"/>
      <c r="IXC29" s="11"/>
      <c r="IXD29" s="11"/>
      <c r="IXE29" s="11"/>
      <c r="IXF29" s="11"/>
      <c r="IXG29" s="11"/>
      <c r="IXH29" s="11"/>
      <c r="IXI29" s="11"/>
      <c r="IXJ29" s="11"/>
      <c r="IXK29" s="11"/>
      <c r="IXL29" s="11"/>
      <c r="IXM29" s="11"/>
      <c r="IXN29" s="11"/>
      <c r="IXO29" s="11"/>
      <c r="IXP29" s="11"/>
      <c r="IXQ29" s="11"/>
      <c r="IXR29" s="11"/>
      <c r="IXS29" s="11"/>
      <c r="IXT29" s="11"/>
      <c r="IXU29" s="11"/>
      <c r="IXV29" s="11"/>
      <c r="IXW29" s="11"/>
      <c r="IXX29" s="11"/>
      <c r="IXY29" s="11"/>
      <c r="IXZ29" s="11"/>
      <c r="IYA29" s="11"/>
      <c r="IYB29" s="11"/>
      <c r="IYC29" s="11"/>
      <c r="IYD29" s="11"/>
      <c r="IYE29" s="11"/>
      <c r="IYF29" s="11"/>
      <c r="IYG29" s="11"/>
      <c r="IYH29" s="11"/>
      <c r="IYI29" s="11"/>
      <c r="IYJ29" s="11"/>
      <c r="IYK29" s="11"/>
      <c r="IYL29" s="11"/>
      <c r="IYM29" s="11"/>
      <c r="IYN29" s="11"/>
      <c r="IYO29" s="11"/>
      <c r="IYP29" s="11"/>
      <c r="IYQ29" s="11"/>
      <c r="IYR29" s="11"/>
      <c r="IYS29" s="11"/>
      <c r="IYT29" s="11"/>
      <c r="IYU29" s="11"/>
      <c r="IYV29" s="11"/>
      <c r="IYW29" s="11"/>
      <c r="IYX29" s="11"/>
      <c r="IYY29" s="11"/>
      <c r="IYZ29" s="11"/>
      <c r="IZA29" s="11"/>
      <c r="IZB29" s="11"/>
      <c r="IZC29" s="11"/>
      <c r="IZD29" s="11"/>
      <c r="IZE29" s="11"/>
      <c r="IZF29" s="11"/>
      <c r="IZG29" s="11"/>
      <c r="IZH29" s="11"/>
      <c r="IZI29" s="11"/>
      <c r="IZJ29" s="11"/>
      <c r="IZK29" s="11"/>
      <c r="IZL29" s="11"/>
      <c r="IZM29" s="11"/>
      <c r="IZN29" s="11"/>
      <c r="IZO29" s="11"/>
      <c r="IZP29" s="11"/>
      <c r="IZQ29" s="11"/>
      <c r="IZR29" s="11"/>
      <c r="IZS29" s="11"/>
      <c r="IZT29" s="11"/>
      <c r="IZU29" s="11"/>
      <c r="IZV29" s="11"/>
      <c r="IZW29" s="11"/>
      <c r="IZX29" s="11"/>
      <c r="IZY29" s="11"/>
      <c r="IZZ29" s="11"/>
      <c r="JAA29" s="11"/>
      <c r="JAB29" s="11"/>
      <c r="JAC29" s="11"/>
      <c r="JAD29" s="11"/>
      <c r="JAE29" s="11"/>
      <c r="JAF29" s="11"/>
      <c r="JAG29" s="11"/>
      <c r="JAH29" s="11"/>
      <c r="JAI29" s="11"/>
      <c r="JAJ29" s="11"/>
      <c r="JAK29" s="11"/>
      <c r="JAL29" s="11"/>
      <c r="JAM29" s="11"/>
      <c r="JAN29" s="11"/>
      <c r="JAO29" s="11"/>
      <c r="JAP29" s="11"/>
      <c r="JAQ29" s="11"/>
      <c r="JAR29" s="11"/>
      <c r="JAS29" s="11"/>
      <c r="JAT29" s="11"/>
      <c r="JAU29" s="11"/>
      <c r="JAV29" s="11"/>
      <c r="JAW29" s="11"/>
      <c r="JAX29" s="11"/>
      <c r="JAY29" s="11"/>
      <c r="JAZ29" s="11"/>
      <c r="JBA29" s="11"/>
      <c r="JBB29" s="11"/>
      <c r="JBC29" s="11"/>
      <c r="JBD29" s="11"/>
      <c r="JBE29" s="11"/>
      <c r="JBF29" s="11"/>
      <c r="JBG29" s="11"/>
      <c r="JBH29" s="11"/>
      <c r="JBI29" s="11"/>
      <c r="JBJ29" s="11"/>
      <c r="JBK29" s="11"/>
      <c r="JBL29" s="11"/>
      <c r="JBM29" s="11"/>
      <c r="JBN29" s="11"/>
      <c r="JBO29" s="11"/>
      <c r="JBP29" s="11"/>
      <c r="JBQ29" s="11"/>
      <c r="JBR29" s="11"/>
      <c r="JBS29" s="11"/>
      <c r="JBT29" s="11"/>
      <c r="JBU29" s="11"/>
      <c r="JBV29" s="11"/>
      <c r="JBW29" s="11"/>
      <c r="JBX29" s="11"/>
      <c r="JBY29" s="11"/>
      <c r="JBZ29" s="11"/>
      <c r="JCA29" s="11"/>
      <c r="JCB29" s="11"/>
      <c r="JCC29" s="11"/>
      <c r="JCD29" s="11"/>
      <c r="JCE29" s="11"/>
      <c r="JCF29" s="11"/>
      <c r="JCG29" s="11"/>
      <c r="JCH29" s="11"/>
      <c r="JCI29" s="11"/>
      <c r="JCJ29" s="11"/>
      <c r="JCK29" s="11"/>
      <c r="JCL29" s="11"/>
      <c r="JCM29" s="11"/>
      <c r="JCN29" s="11"/>
      <c r="JCO29" s="11"/>
      <c r="JCP29" s="11"/>
      <c r="JCQ29" s="11"/>
      <c r="JCR29" s="11"/>
      <c r="JCS29" s="11"/>
      <c r="JCT29" s="11"/>
      <c r="JCU29" s="11"/>
      <c r="JCV29" s="11"/>
      <c r="JCW29" s="11"/>
      <c r="JCX29" s="11"/>
      <c r="JCY29" s="11"/>
      <c r="JCZ29" s="11"/>
      <c r="JDA29" s="11"/>
      <c r="JDB29" s="11"/>
      <c r="JDC29" s="11"/>
      <c r="JDD29" s="11"/>
      <c r="JDE29" s="11"/>
      <c r="JDF29" s="11"/>
      <c r="JDG29" s="11"/>
      <c r="JDH29" s="11"/>
      <c r="JDI29" s="11"/>
      <c r="JDJ29" s="11"/>
      <c r="JDK29" s="11"/>
      <c r="JDL29" s="11"/>
      <c r="JDM29" s="11"/>
      <c r="JDN29" s="11"/>
      <c r="JDO29" s="11"/>
      <c r="JDP29" s="11"/>
      <c r="JDQ29" s="11"/>
      <c r="JDR29" s="11"/>
      <c r="JDS29" s="11"/>
      <c r="JDT29" s="11"/>
      <c r="JDU29" s="11"/>
      <c r="JDV29" s="11"/>
      <c r="JDW29" s="11"/>
      <c r="JDX29" s="11"/>
      <c r="JDY29" s="11"/>
      <c r="JDZ29" s="11"/>
      <c r="JEA29" s="11"/>
      <c r="JEB29" s="11"/>
      <c r="JEC29" s="11"/>
      <c r="JED29" s="11"/>
      <c r="JEE29" s="11"/>
      <c r="JEF29" s="11"/>
      <c r="JEG29" s="11"/>
      <c r="JEH29" s="11"/>
      <c r="JEI29" s="11"/>
      <c r="JEJ29" s="11"/>
      <c r="JEK29" s="11"/>
      <c r="JEL29" s="11"/>
      <c r="JEM29" s="11"/>
      <c r="JEN29" s="11"/>
      <c r="JEO29" s="11"/>
      <c r="JEP29" s="11"/>
      <c r="JEQ29" s="11"/>
      <c r="JER29" s="11"/>
      <c r="JES29" s="11"/>
      <c r="JET29" s="11"/>
      <c r="JEU29" s="11"/>
      <c r="JEV29" s="11"/>
      <c r="JEW29" s="11"/>
      <c r="JEX29" s="11"/>
      <c r="JEY29" s="11"/>
      <c r="JEZ29" s="11"/>
      <c r="JFA29" s="11"/>
      <c r="JFB29" s="11"/>
      <c r="JFC29" s="11"/>
      <c r="JFD29" s="11"/>
      <c r="JFE29" s="11"/>
      <c r="JFF29" s="11"/>
      <c r="JFG29" s="11"/>
      <c r="JFH29" s="11"/>
      <c r="JFI29" s="11"/>
      <c r="JFJ29" s="11"/>
      <c r="JFK29" s="11"/>
      <c r="JFL29" s="11"/>
      <c r="JFM29" s="11"/>
      <c r="JFN29" s="11"/>
      <c r="JFO29" s="11"/>
      <c r="JFP29" s="11"/>
      <c r="JFQ29" s="11"/>
      <c r="JFR29" s="11"/>
      <c r="JFS29" s="11"/>
      <c r="JFT29" s="11"/>
      <c r="JFU29" s="11"/>
      <c r="JFV29" s="11"/>
      <c r="JFW29" s="11"/>
      <c r="JFX29" s="11"/>
      <c r="JFY29" s="11"/>
      <c r="JFZ29" s="11"/>
      <c r="JGA29" s="11"/>
      <c r="JGB29" s="11"/>
      <c r="JGC29" s="11"/>
      <c r="JGD29" s="11"/>
      <c r="JGE29" s="11"/>
      <c r="JGF29" s="11"/>
      <c r="JGG29" s="11"/>
      <c r="JGH29" s="11"/>
      <c r="JGI29" s="11"/>
      <c r="JGJ29" s="11"/>
      <c r="JGK29" s="11"/>
      <c r="JGL29" s="11"/>
      <c r="JGM29" s="11"/>
      <c r="JGN29" s="11"/>
      <c r="JGO29" s="11"/>
      <c r="JGP29" s="11"/>
      <c r="JGQ29" s="11"/>
      <c r="JGR29" s="11"/>
      <c r="JGS29" s="11"/>
      <c r="JGT29" s="11"/>
      <c r="JGU29" s="11"/>
      <c r="JGV29" s="11"/>
      <c r="JGW29" s="11"/>
      <c r="JGX29" s="11"/>
      <c r="JGY29" s="11"/>
      <c r="JGZ29" s="11"/>
      <c r="JHA29" s="11"/>
      <c r="JHB29" s="11"/>
      <c r="JHC29" s="11"/>
      <c r="JHD29" s="11"/>
      <c r="JHE29" s="11"/>
      <c r="JHF29" s="11"/>
      <c r="JHG29" s="11"/>
      <c r="JHH29" s="11"/>
      <c r="JHI29" s="11"/>
      <c r="JHJ29" s="11"/>
      <c r="JHK29" s="11"/>
      <c r="JHL29" s="11"/>
      <c r="JHM29" s="11"/>
      <c r="JHN29" s="11"/>
      <c r="JHO29" s="11"/>
      <c r="JHP29" s="11"/>
      <c r="JHQ29" s="11"/>
      <c r="JHR29" s="11"/>
      <c r="JHS29" s="11"/>
      <c r="JHT29" s="11"/>
      <c r="JHU29" s="11"/>
      <c r="JHV29" s="11"/>
      <c r="JHW29" s="11"/>
      <c r="JHX29" s="11"/>
      <c r="JHY29" s="11"/>
      <c r="JHZ29" s="11"/>
      <c r="JIA29" s="11"/>
      <c r="JIB29" s="11"/>
      <c r="JIC29" s="11"/>
      <c r="JID29" s="11"/>
      <c r="JIE29" s="11"/>
      <c r="JIF29" s="11"/>
      <c r="JIG29" s="11"/>
      <c r="JIH29" s="11"/>
      <c r="JII29" s="11"/>
      <c r="JIJ29" s="11"/>
      <c r="JIK29" s="11"/>
      <c r="JIL29" s="11"/>
      <c r="JIM29" s="11"/>
      <c r="JIN29" s="11"/>
      <c r="JIO29" s="11"/>
      <c r="JIP29" s="11"/>
      <c r="JIQ29" s="11"/>
      <c r="JIR29" s="11"/>
      <c r="JIS29" s="11"/>
      <c r="JIT29" s="11"/>
      <c r="JIU29" s="11"/>
      <c r="JIV29" s="11"/>
      <c r="JIW29" s="11"/>
      <c r="JIX29" s="11"/>
      <c r="JIY29" s="11"/>
      <c r="JIZ29" s="11"/>
      <c r="JJA29" s="11"/>
      <c r="JJB29" s="11"/>
      <c r="JJC29" s="11"/>
      <c r="JJD29" s="11"/>
      <c r="JJE29" s="11"/>
      <c r="JJF29" s="11"/>
      <c r="JJG29" s="11"/>
      <c r="JJH29" s="11"/>
      <c r="JJI29" s="11"/>
      <c r="JJJ29" s="11"/>
      <c r="JJK29" s="11"/>
      <c r="JJL29" s="11"/>
      <c r="JJM29" s="11"/>
      <c r="JJN29" s="11"/>
      <c r="JJO29" s="11"/>
      <c r="JJP29" s="11"/>
      <c r="JJQ29" s="11"/>
      <c r="JJR29" s="11"/>
      <c r="JJS29" s="11"/>
      <c r="JJT29" s="11"/>
      <c r="JJU29" s="11"/>
      <c r="JJV29" s="11"/>
      <c r="JJW29" s="11"/>
      <c r="JJX29" s="11"/>
      <c r="JJY29" s="11"/>
      <c r="JJZ29" s="11"/>
      <c r="JKA29" s="11"/>
      <c r="JKB29" s="11"/>
      <c r="JKC29" s="11"/>
      <c r="JKD29" s="11"/>
      <c r="JKE29" s="11"/>
      <c r="JKF29" s="11"/>
      <c r="JKG29" s="11"/>
      <c r="JKH29" s="11"/>
      <c r="JKI29" s="11"/>
      <c r="JKJ29" s="11"/>
      <c r="JKK29" s="11"/>
      <c r="JKL29" s="11"/>
      <c r="JKM29" s="11"/>
      <c r="JKN29" s="11"/>
      <c r="JKO29" s="11"/>
      <c r="JKP29" s="11"/>
      <c r="JKQ29" s="11"/>
      <c r="JKR29" s="11"/>
      <c r="JKS29" s="11"/>
      <c r="JKT29" s="11"/>
      <c r="JKU29" s="11"/>
      <c r="JKV29" s="11"/>
      <c r="JKW29" s="11"/>
      <c r="JKX29" s="11"/>
      <c r="JKY29" s="11"/>
      <c r="JKZ29" s="11"/>
      <c r="JLA29" s="11"/>
      <c r="JLB29" s="11"/>
      <c r="JLC29" s="11"/>
      <c r="JLD29" s="11"/>
      <c r="JLE29" s="11"/>
      <c r="JLF29" s="11"/>
      <c r="JLG29" s="11"/>
      <c r="JLH29" s="11"/>
      <c r="JLI29" s="11"/>
      <c r="JLJ29" s="11"/>
      <c r="JLK29" s="11"/>
      <c r="JLL29" s="11"/>
      <c r="JLM29" s="11"/>
      <c r="JLN29" s="11"/>
      <c r="JLO29" s="11"/>
      <c r="JLP29" s="11"/>
      <c r="JLQ29" s="11"/>
      <c r="JLR29" s="11"/>
      <c r="JLS29" s="11"/>
      <c r="JLT29" s="11"/>
      <c r="JLU29" s="11"/>
      <c r="JLV29" s="11"/>
      <c r="JLW29" s="11"/>
      <c r="JLX29" s="11"/>
      <c r="JLY29" s="11"/>
      <c r="JLZ29" s="11"/>
      <c r="JMA29" s="11"/>
      <c r="JMB29" s="11"/>
      <c r="JMC29" s="11"/>
      <c r="JMD29" s="11"/>
      <c r="JME29" s="11"/>
      <c r="JMF29" s="11"/>
      <c r="JMG29" s="11"/>
      <c r="JMH29" s="11"/>
      <c r="JMI29" s="11"/>
      <c r="JMJ29" s="11"/>
      <c r="JMK29" s="11"/>
      <c r="JML29" s="11"/>
      <c r="JMM29" s="11"/>
      <c r="JMN29" s="11"/>
      <c r="JMO29" s="11"/>
      <c r="JMP29" s="11"/>
      <c r="JMQ29" s="11"/>
      <c r="JMR29" s="11"/>
      <c r="JMS29" s="11"/>
      <c r="JMT29" s="11"/>
      <c r="JMU29" s="11"/>
      <c r="JMV29" s="11"/>
      <c r="JMW29" s="11"/>
      <c r="JMX29" s="11"/>
      <c r="JMY29" s="11"/>
      <c r="JMZ29" s="11"/>
      <c r="JNA29" s="11"/>
      <c r="JNB29" s="11"/>
      <c r="JNC29" s="11"/>
      <c r="JND29" s="11"/>
      <c r="JNE29" s="11"/>
      <c r="JNF29" s="11"/>
      <c r="JNG29" s="11"/>
      <c r="JNH29" s="11"/>
      <c r="JNI29" s="11"/>
      <c r="JNJ29" s="11"/>
      <c r="JNK29" s="11"/>
      <c r="JNL29" s="11"/>
      <c r="JNM29" s="11"/>
      <c r="JNN29" s="11"/>
      <c r="JNO29" s="11"/>
      <c r="JNP29" s="11"/>
      <c r="JNQ29" s="11"/>
      <c r="JNR29" s="11"/>
      <c r="JNS29" s="11"/>
      <c r="JNT29" s="11"/>
      <c r="JNU29" s="11"/>
      <c r="JNV29" s="11"/>
      <c r="JNW29" s="11"/>
      <c r="JNX29" s="11"/>
      <c r="JNY29" s="11"/>
      <c r="JNZ29" s="11"/>
      <c r="JOA29" s="11"/>
      <c r="JOB29" s="11"/>
      <c r="JOC29" s="11"/>
      <c r="JOD29" s="11"/>
      <c r="JOE29" s="11"/>
      <c r="JOF29" s="11"/>
      <c r="JOG29" s="11"/>
      <c r="JOH29" s="11"/>
      <c r="JOI29" s="11"/>
      <c r="JOJ29" s="11"/>
      <c r="JOK29" s="11"/>
      <c r="JOL29" s="11"/>
      <c r="JOM29" s="11"/>
      <c r="JON29" s="11"/>
      <c r="JOO29" s="11"/>
      <c r="JOP29" s="11"/>
      <c r="JOQ29" s="11"/>
      <c r="JOR29" s="11"/>
      <c r="JOS29" s="11"/>
      <c r="JOT29" s="11"/>
      <c r="JOU29" s="11"/>
      <c r="JOV29" s="11"/>
      <c r="JOW29" s="11"/>
      <c r="JOX29" s="11"/>
      <c r="JOY29" s="11"/>
      <c r="JOZ29" s="11"/>
      <c r="JPA29" s="11"/>
      <c r="JPB29" s="11"/>
      <c r="JPC29" s="11"/>
      <c r="JPD29" s="11"/>
      <c r="JPE29" s="11"/>
      <c r="JPF29" s="11"/>
      <c r="JPG29" s="11"/>
      <c r="JPH29" s="11"/>
      <c r="JPI29" s="11"/>
      <c r="JPJ29" s="11"/>
      <c r="JPK29" s="11"/>
      <c r="JPL29" s="11"/>
      <c r="JPM29" s="11"/>
      <c r="JPN29" s="11"/>
      <c r="JPO29" s="11"/>
      <c r="JPP29" s="11"/>
      <c r="JPQ29" s="11"/>
      <c r="JPR29" s="11"/>
      <c r="JPS29" s="11"/>
      <c r="JPT29" s="11"/>
      <c r="JPU29" s="11"/>
      <c r="JPV29" s="11"/>
      <c r="JPW29" s="11"/>
      <c r="JPX29" s="11"/>
      <c r="JPY29" s="11"/>
      <c r="JPZ29" s="11"/>
      <c r="JQA29" s="11"/>
      <c r="JQB29" s="11"/>
      <c r="JQC29" s="11"/>
      <c r="JQD29" s="11"/>
      <c r="JQE29" s="11"/>
      <c r="JQF29" s="11"/>
      <c r="JQG29" s="11"/>
      <c r="JQH29" s="11"/>
      <c r="JQI29" s="11"/>
      <c r="JQJ29" s="11"/>
      <c r="JQK29" s="11"/>
      <c r="JQL29" s="11"/>
      <c r="JQM29" s="11"/>
      <c r="JQN29" s="11"/>
      <c r="JQO29" s="11"/>
      <c r="JQP29" s="11"/>
      <c r="JQQ29" s="11"/>
      <c r="JQR29" s="11"/>
      <c r="JQS29" s="11"/>
      <c r="JQT29" s="11"/>
      <c r="JQU29" s="11"/>
      <c r="JQV29" s="11"/>
      <c r="JQW29" s="11"/>
      <c r="JQX29" s="11"/>
      <c r="JQY29" s="11"/>
      <c r="JQZ29" s="11"/>
      <c r="JRA29" s="11"/>
      <c r="JRB29" s="11"/>
      <c r="JRC29" s="11"/>
      <c r="JRD29" s="11"/>
      <c r="JRE29" s="11"/>
      <c r="JRF29" s="11"/>
      <c r="JRG29" s="11"/>
      <c r="JRH29" s="11"/>
      <c r="JRI29" s="11"/>
      <c r="JRJ29" s="11"/>
      <c r="JRK29" s="11"/>
      <c r="JRL29" s="11"/>
      <c r="JRM29" s="11"/>
      <c r="JRN29" s="11"/>
      <c r="JRO29" s="11"/>
      <c r="JRP29" s="11"/>
      <c r="JRQ29" s="11"/>
      <c r="JRR29" s="11"/>
      <c r="JRS29" s="11"/>
      <c r="JRT29" s="11"/>
      <c r="JRU29" s="11"/>
      <c r="JRV29" s="11"/>
      <c r="JRW29" s="11"/>
      <c r="JRX29" s="11"/>
      <c r="JRY29" s="11"/>
      <c r="JRZ29" s="11"/>
      <c r="JSA29" s="11"/>
      <c r="JSB29" s="11"/>
      <c r="JSC29" s="11"/>
      <c r="JSD29" s="11"/>
      <c r="JSE29" s="11"/>
      <c r="JSF29" s="11"/>
      <c r="JSG29" s="11"/>
      <c r="JSH29" s="11"/>
      <c r="JSI29" s="11"/>
      <c r="JSJ29" s="11"/>
      <c r="JSK29" s="11"/>
      <c r="JSL29" s="11"/>
      <c r="JSM29" s="11"/>
      <c r="JSN29" s="11"/>
      <c r="JSO29" s="11"/>
      <c r="JSP29" s="11"/>
      <c r="JSQ29" s="11"/>
      <c r="JSR29" s="11"/>
      <c r="JSS29" s="11"/>
      <c r="JST29" s="11"/>
      <c r="JSU29" s="11"/>
      <c r="JSV29" s="11"/>
      <c r="JSW29" s="11"/>
      <c r="JSX29" s="11"/>
      <c r="JSY29" s="11"/>
      <c r="JSZ29" s="11"/>
      <c r="JTA29" s="11"/>
      <c r="JTB29" s="11"/>
      <c r="JTC29" s="11"/>
      <c r="JTD29" s="11"/>
      <c r="JTE29" s="11"/>
      <c r="JTF29" s="11"/>
      <c r="JTG29" s="11"/>
      <c r="JTH29" s="11"/>
      <c r="JTI29" s="11"/>
      <c r="JTJ29" s="11"/>
      <c r="JTK29" s="11"/>
      <c r="JTL29" s="11"/>
      <c r="JTM29" s="11"/>
      <c r="JTN29" s="11"/>
      <c r="JTO29" s="11"/>
      <c r="JTP29" s="11"/>
      <c r="JTQ29" s="11"/>
      <c r="JTR29" s="11"/>
      <c r="JTS29" s="11"/>
      <c r="JTT29" s="11"/>
      <c r="JTU29" s="11"/>
      <c r="JTV29" s="11"/>
      <c r="JTW29" s="11"/>
      <c r="JTX29" s="11"/>
      <c r="JTY29" s="11"/>
      <c r="JTZ29" s="11"/>
      <c r="JUA29" s="11"/>
      <c r="JUB29" s="11"/>
      <c r="JUC29" s="11"/>
      <c r="JUD29" s="11"/>
      <c r="JUE29" s="11"/>
      <c r="JUF29" s="11"/>
      <c r="JUG29" s="11"/>
      <c r="JUH29" s="11"/>
      <c r="JUI29" s="11"/>
      <c r="JUJ29" s="11"/>
      <c r="JUK29" s="11"/>
      <c r="JUL29" s="11"/>
      <c r="JUM29" s="11"/>
      <c r="JUN29" s="11"/>
      <c r="JUO29" s="11"/>
      <c r="JUP29" s="11"/>
      <c r="JUQ29" s="11"/>
      <c r="JUR29" s="11"/>
      <c r="JUS29" s="11"/>
      <c r="JUT29" s="11"/>
      <c r="JUU29" s="11"/>
      <c r="JUV29" s="11"/>
      <c r="JUW29" s="11"/>
      <c r="JUX29" s="11"/>
      <c r="JUY29" s="11"/>
      <c r="JUZ29" s="11"/>
      <c r="JVA29" s="11"/>
      <c r="JVB29" s="11"/>
      <c r="JVC29" s="11"/>
      <c r="JVD29" s="11"/>
      <c r="JVE29" s="11"/>
      <c r="JVF29" s="11"/>
      <c r="JVG29" s="11"/>
      <c r="JVH29" s="11"/>
      <c r="JVI29" s="11"/>
      <c r="JVJ29" s="11"/>
      <c r="JVK29" s="11"/>
      <c r="JVL29" s="11"/>
      <c r="JVM29" s="11"/>
      <c r="JVN29" s="11"/>
      <c r="JVO29" s="11"/>
      <c r="JVP29" s="11"/>
      <c r="JVQ29" s="11"/>
      <c r="JVR29" s="11"/>
      <c r="JVS29" s="11"/>
      <c r="JVT29" s="11"/>
      <c r="JVU29" s="11"/>
      <c r="JVV29" s="11"/>
      <c r="JVW29" s="11"/>
      <c r="JVX29" s="11"/>
      <c r="JVY29" s="11"/>
      <c r="JVZ29" s="11"/>
      <c r="JWA29" s="11"/>
      <c r="JWB29" s="11"/>
      <c r="JWC29" s="11"/>
      <c r="JWD29" s="11"/>
      <c r="JWE29" s="11"/>
      <c r="JWF29" s="11"/>
      <c r="JWG29" s="11"/>
      <c r="JWH29" s="11"/>
      <c r="JWI29" s="11"/>
      <c r="JWJ29" s="11"/>
      <c r="JWK29" s="11"/>
      <c r="JWL29" s="11"/>
      <c r="JWM29" s="11"/>
      <c r="JWN29" s="11"/>
      <c r="JWO29" s="11"/>
      <c r="JWP29" s="11"/>
      <c r="JWQ29" s="11"/>
      <c r="JWR29" s="11"/>
      <c r="JWS29" s="11"/>
      <c r="JWT29" s="11"/>
      <c r="JWU29" s="11"/>
      <c r="JWV29" s="11"/>
      <c r="JWW29" s="11"/>
      <c r="JWX29" s="11"/>
      <c r="JWY29" s="11"/>
      <c r="JWZ29" s="11"/>
      <c r="JXA29" s="11"/>
      <c r="JXB29" s="11"/>
      <c r="JXC29" s="11"/>
      <c r="JXD29" s="11"/>
      <c r="JXE29" s="11"/>
      <c r="JXF29" s="11"/>
      <c r="JXG29" s="11"/>
      <c r="JXH29" s="11"/>
      <c r="JXI29" s="11"/>
      <c r="JXJ29" s="11"/>
      <c r="JXK29" s="11"/>
      <c r="JXL29" s="11"/>
      <c r="JXM29" s="11"/>
      <c r="JXN29" s="11"/>
      <c r="JXO29" s="11"/>
      <c r="JXP29" s="11"/>
      <c r="JXQ29" s="11"/>
      <c r="JXR29" s="11"/>
      <c r="JXS29" s="11"/>
      <c r="JXT29" s="11"/>
      <c r="JXU29" s="11"/>
      <c r="JXV29" s="11"/>
      <c r="JXW29" s="11"/>
      <c r="JXX29" s="11"/>
      <c r="JXY29" s="11"/>
      <c r="JXZ29" s="11"/>
      <c r="JYA29" s="11"/>
      <c r="JYB29" s="11"/>
      <c r="JYC29" s="11"/>
      <c r="JYD29" s="11"/>
      <c r="JYE29" s="11"/>
      <c r="JYF29" s="11"/>
      <c r="JYG29" s="11"/>
      <c r="JYH29" s="11"/>
      <c r="JYI29" s="11"/>
      <c r="JYJ29" s="11"/>
      <c r="JYK29" s="11"/>
      <c r="JYL29" s="11"/>
      <c r="JYM29" s="11"/>
      <c r="JYN29" s="11"/>
      <c r="JYO29" s="11"/>
      <c r="JYP29" s="11"/>
      <c r="JYQ29" s="11"/>
      <c r="JYR29" s="11"/>
      <c r="JYS29" s="11"/>
      <c r="JYT29" s="11"/>
      <c r="JYU29" s="11"/>
      <c r="JYV29" s="11"/>
      <c r="JYW29" s="11"/>
      <c r="JYX29" s="11"/>
      <c r="JYY29" s="11"/>
      <c r="JYZ29" s="11"/>
      <c r="JZA29" s="11"/>
      <c r="JZB29" s="11"/>
      <c r="JZC29" s="11"/>
      <c r="JZD29" s="11"/>
      <c r="JZE29" s="11"/>
      <c r="JZF29" s="11"/>
      <c r="JZG29" s="11"/>
      <c r="JZH29" s="11"/>
      <c r="JZI29" s="11"/>
      <c r="JZJ29" s="11"/>
      <c r="JZK29" s="11"/>
      <c r="JZL29" s="11"/>
      <c r="JZM29" s="11"/>
      <c r="JZN29" s="11"/>
      <c r="JZO29" s="11"/>
      <c r="JZP29" s="11"/>
      <c r="JZQ29" s="11"/>
      <c r="JZR29" s="11"/>
      <c r="JZS29" s="11"/>
      <c r="JZT29" s="11"/>
      <c r="JZU29" s="11"/>
      <c r="JZV29" s="11"/>
      <c r="JZW29" s="11"/>
      <c r="JZX29" s="11"/>
      <c r="JZY29" s="11"/>
      <c r="JZZ29" s="11"/>
      <c r="KAA29" s="11"/>
      <c r="KAB29" s="11"/>
      <c r="KAC29" s="11"/>
      <c r="KAD29" s="11"/>
      <c r="KAE29" s="11"/>
      <c r="KAF29" s="11"/>
      <c r="KAG29" s="11"/>
      <c r="KAH29" s="11"/>
      <c r="KAI29" s="11"/>
      <c r="KAJ29" s="11"/>
      <c r="KAK29" s="11"/>
      <c r="KAL29" s="11"/>
      <c r="KAM29" s="11"/>
      <c r="KAN29" s="11"/>
      <c r="KAO29" s="11"/>
      <c r="KAP29" s="11"/>
      <c r="KAQ29" s="11"/>
      <c r="KAR29" s="11"/>
      <c r="KAS29" s="11"/>
      <c r="KAT29" s="11"/>
      <c r="KAU29" s="11"/>
      <c r="KAV29" s="11"/>
      <c r="KAW29" s="11"/>
      <c r="KAX29" s="11"/>
      <c r="KAY29" s="11"/>
      <c r="KAZ29" s="11"/>
      <c r="KBA29" s="11"/>
      <c r="KBB29" s="11"/>
      <c r="KBC29" s="11"/>
      <c r="KBD29" s="11"/>
      <c r="KBE29" s="11"/>
      <c r="KBF29" s="11"/>
      <c r="KBG29" s="11"/>
      <c r="KBH29" s="11"/>
      <c r="KBI29" s="11"/>
      <c r="KBJ29" s="11"/>
      <c r="KBK29" s="11"/>
      <c r="KBL29" s="11"/>
      <c r="KBM29" s="11"/>
      <c r="KBN29" s="11"/>
      <c r="KBO29" s="11"/>
      <c r="KBP29" s="11"/>
      <c r="KBQ29" s="11"/>
      <c r="KBR29" s="11"/>
      <c r="KBS29" s="11"/>
      <c r="KBT29" s="11"/>
      <c r="KBU29" s="11"/>
      <c r="KBV29" s="11"/>
      <c r="KBW29" s="11"/>
      <c r="KBX29" s="11"/>
      <c r="KBY29" s="11"/>
      <c r="KBZ29" s="11"/>
      <c r="KCA29" s="11"/>
      <c r="KCB29" s="11"/>
      <c r="KCC29" s="11"/>
      <c r="KCD29" s="11"/>
      <c r="KCE29" s="11"/>
      <c r="KCF29" s="11"/>
      <c r="KCG29" s="11"/>
      <c r="KCH29" s="11"/>
      <c r="KCI29" s="11"/>
      <c r="KCJ29" s="11"/>
      <c r="KCK29" s="11"/>
      <c r="KCL29" s="11"/>
      <c r="KCM29" s="11"/>
      <c r="KCN29" s="11"/>
      <c r="KCO29" s="11"/>
      <c r="KCP29" s="11"/>
      <c r="KCQ29" s="11"/>
      <c r="KCR29" s="11"/>
      <c r="KCS29" s="11"/>
      <c r="KCT29" s="11"/>
      <c r="KCU29" s="11"/>
      <c r="KCV29" s="11"/>
      <c r="KCW29" s="11"/>
      <c r="KCX29" s="11"/>
      <c r="KCY29" s="11"/>
      <c r="KCZ29" s="11"/>
      <c r="KDA29" s="11"/>
      <c r="KDB29" s="11"/>
      <c r="KDC29" s="11"/>
      <c r="KDD29" s="11"/>
      <c r="KDE29" s="11"/>
      <c r="KDF29" s="11"/>
      <c r="KDG29" s="11"/>
      <c r="KDH29" s="11"/>
      <c r="KDI29" s="11"/>
      <c r="KDJ29" s="11"/>
      <c r="KDK29" s="11"/>
      <c r="KDL29" s="11"/>
      <c r="KDM29" s="11"/>
      <c r="KDN29" s="11"/>
      <c r="KDO29" s="11"/>
      <c r="KDP29" s="11"/>
      <c r="KDQ29" s="11"/>
      <c r="KDR29" s="11"/>
      <c r="KDS29" s="11"/>
      <c r="KDT29" s="11"/>
      <c r="KDU29" s="11"/>
      <c r="KDV29" s="11"/>
      <c r="KDW29" s="11"/>
      <c r="KDX29" s="11"/>
      <c r="KDY29" s="11"/>
      <c r="KDZ29" s="11"/>
      <c r="KEA29" s="11"/>
      <c r="KEB29" s="11"/>
      <c r="KEC29" s="11"/>
      <c r="KED29" s="11"/>
      <c r="KEE29" s="11"/>
      <c r="KEF29" s="11"/>
      <c r="KEG29" s="11"/>
      <c r="KEH29" s="11"/>
      <c r="KEI29" s="11"/>
      <c r="KEJ29" s="11"/>
      <c r="KEK29" s="11"/>
      <c r="KEL29" s="11"/>
      <c r="KEM29" s="11"/>
      <c r="KEN29" s="11"/>
      <c r="KEO29" s="11"/>
      <c r="KEP29" s="11"/>
      <c r="KEQ29" s="11"/>
      <c r="KER29" s="11"/>
      <c r="KES29" s="11"/>
      <c r="KET29" s="11"/>
      <c r="KEU29" s="11"/>
      <c r="KEV29" s="11"/>
      <c r="KEW29" s="11"/>
      <c r="KEX29" s="11"/>
      <c r="KEY29" s="11"/>
      <c r="KEZ29" s="11"/>
      <c r="KFA29" s="11"/>
      <c r="KFB29" s="11"/>
      <c r="KFC29" s="11"/>
      <c r="KFD29" s="11"/>
      <c r="KFE29" s="11"/>
      <c r="KFF29" s="11"/>
      <c r="KFG29" s="11"/>
      <c r="KFH29" s="11"/>
      <c r="KFI29" s="11"/>
      <c r="KFJ29" s="11"/>
      <c r="KFK29" s="11"/>
      <c r="KFL29" s="11"/>
      <c r="KFM29" s="11"/>
      <c r="KFN29" s="11"/>
      <c r="KFO29" s="11"/>
      <c r="KFP29" s="11"/>
      <c r="KFQ29" s="11"/>
      <c r="KFR29" s="11"/>
      <c r="KFS29" s="11"/>
      <c r="KFT29" s="11"/>
      <c r="KFU29" s="11"/>
      <c r="KFV29" s="11"/>
      <c r="KFW29" s="11"/>
      <c r="KFX29" s="11"/>
      <c r="KFY29" s="11"/>
      <c r="KFZ29" s="11"/>
      <c r="KGA29" s="11"/>
      <c r="KGB29" s="11"/>
      <c r="KGC29" s="11"/>
      <c r="KGD29" s="11"/>
      <c r="KGE29" s="11"/>
      <c r="KGF29" s="11"/>
      <c r="KGG29" s="11"/>
      <c r="KGH29" s="11"/>
      <c r="KGI29" s="11"/>
      <c r="KGJ29" s="11"/>
      <c r="KGK29" s="11"/>
      <c r="KGL29" s="11"/>
      <c r="KGM29" s="11"/>
      <c r="KGN29" s="11"/>
      <c r="KGO29" s="11"/>
      <c r="KGP29" s="11"/>
      <c r="KGQ29" s="11"/>
      <c r="KGR29" s="11"/>
      <c r="KGS29" s="11"/>
      <c r="KGT29" s="11"/>
      <c r="KGU29" s="11"/>
      <c r="KGV29" s="11"/>
      <c r="KGW29" s="11"/>
      <c r="KGX29" s="11"/>
      <c r="KGY29" s="11"/>
      <c r="KGZ29" s="11"/>
      <c r="KHA29" s="11"/>
      <c r="KHB29" s="11"/>
      <c r="KHC29" s="11"/>
      <c r="KHD29" s="11"/>
      <c r="KHE29" s="11"/>
      <c r="KHF29" s="11"/>
      <c r="KHG29" s="11"/>
      <c r="KHH29" s="11"/>
      <c r="KHI29" s="11"/>
      <c r="KHJ29" s="11"/>
      <c r="KHK29" s="11"/>
      <c r="KHL29" s="11"/>
      <c r="KHM29" s="11"/>
      <c r="KHN29" s="11"/>
      <c r="KHO29" s="11"/>
      <c r="KHP29" s="11"/>
      <c r="KHQ29" s="11"/>
      <c r="KHR29" s="11"/>
      <c r="KHS29" s="11"/>
      <c r="KHT29" s="11"/>
      <c r="KHU29" s="11"/>
      <c r="KHV29" s="11"/>
      <c r="KHW29" s="11"/>
      <c r="KHX29" s="11"/>
      <c r="KHY29" s="11"/>
      <c r="KHZ29" s="11"/>
      <c r="KIA29" s="11"/>
      <c r="KIB29" s="11"/>
      <c r="KIC29" s="11"/>
      <c r="KID29" s="11"/>
      <c r="KIE29" s="11"/>
      <c r="KIF29" s="11"/>
      <c r="KIG29" s="11"/>
      <c r="KIH29" s="11"/>
      <c r="KII29" s="11"/>
      <c r="KIJ29" s="11"/>
      <c r="KIK29" s="11"/>
      <c r="KIL29" s="11"/>
      <c r="KIM29" s="11"/>
      <c r="KIN29" s="11"/>
      <c r="KIO29" s="11"/>
      <c r="KIP29" s="11"/>
      <c r="KIQ29" s="11"/>
      <c r="KIR29" s="11"/>
      <c r="KIS29" s="11"/>
      <c r="KIT29" s="11"/>
      <c r="KIU29" s="11"/>
      <c r="KIV29" s="11"/>
      <c r="KIW29" s="11"/>
      <c r="KIX29" s="11"/>
      <c r="KIY29" s="11"/>
      <c r="KIZ29" s="11"/>
      <c r="KJA29" s="11"/>
      <c r="KJB29" s="11"/>
      <c r="KJC29" s="11"/>
      <c r="KJD29" s="11"/>
      <c r="KJE29" s="11"/>
      <c r="KJF29" s="11"/>
      <c r="KJG29" s="11"/>
      <c r="KJH29" s="11"/>
      <c r="KJI29" s="11"/>
      <c r="KJJ29" s="11"/>
      <c r="KJK29" s="11"/>
      <c r="KJL29" s="11"/>
      <c r="KJM29" s="11"/>
      <c r="KJN29" s="11"/>
      <c r="KJO29" s="11"/>
      <c r="KJP29" s="11"/>
      <c r="KJQ29" s="11"/>
      <c r="KJR29" s="11"/>
      <c r="KJS29" s="11"/>
      <c r="KJT29" s="11"/>
      <c r="KJU29" s="11"/>
      <c r="KJV29" s="11"/>
      <c r="KJW29" s="11"/>
      <c r="KJX29" s="11"/>
      <c r="KJY29" s="11"/>
      <c r="KJZ29" s="11"/>
      <c r="KKA29" s="11"/>
      <c r="KKB29" s="11"/>
      <c r="KKC29" s="11"/>
      <c r="KKD29" s="11"/>
      <c r="KKE29" s="11"/>
      <c r="KKF29" s="11"/>
      <c r="KKG29" s="11"/>
      <c r="KKH29" s="11"/>
      <c r="KKI29" s="11"/>
      <c r="KKJ29" s="11"/>
      <c r="KKK29" s="11"/>
      <c r="KKL29" s="11"/>
      <c r="KKM29" s="11"/>
      <c r="KKN29" s="11"/>
      <c r="KKO29" s="11"/>
      <c r="KKP29" s="11"/>
      <c r="KKQ29" s="11"/>
      <c r="KKR29" s="11"/>
      <c r="KKS29" s="11"/>
      <c r="KKT29" s="11"/>
      <c r="KKU29" s="11"/>
      <c r="KKV29" s="11"/>
      <c r="KKW29" s="11"/>
      <c r="KKX29" s="11"/>
      <c r="KKY29" s="11"/>
      <c r="KKZ29" s="11"/>
      <c r="KLA29" s="11"/>
      <c r="KLB29" s="11"/>
      <c r="KLC29" s="11"/>
      <c r="KLD29" s="11"/>
      <c r="KLE29" s="11"/>
      <c r="KLF29" s="11"/>
      <c r="KLG29" s="11"/>
      <c r="KLH29" s="11"/>
      <c r="KLI29" s="11"/>
      <c r="KLJ29" s="11"/>
      <c r="KLK29" s="11"/>
      <c r="KLL29" s="11"/>
      <c r="KLM29" s="11"/>
      <c r="KLN29" s="11"/>
      <c r="KLO29" s="11"/>
      <c r="KLP29" s="11"/>
      <c r="KLQ29" s="11"/>
      <c r="KLR29" s="11"/>
      <c r="KLS29" s="11"/>
      <c r="KLT29" s="11"/>
      <c r="KLU29" s="11"/>
      <c r="KLV29" s="11"/>
      <c r="KLW29" s="11"/>
      <c r="KLX29" s="11"/>
      <c r="KLY29" s="11"/>
      <c r="KLZ29" s="11"/>
      <c r="KMA29" s="11"/>
      <c r="KMB29" s="11"/>
      <c r="KMC29" s="11"/>
      <c r="KMD29" s="11"/>
      <c r="KME29" s="11"/>
      <c r="KMF29" s="11"/>
      <c r="KMG29" s="11"/>
      <c r="KMH29" s="11"/>
      <c r="KMI29" s="11"/>
      <c r="KMJ29" s="11"/>
      <c r="KMK29" s="11"/>
      <c r="KML29" s="11"/>
      <c r="KMM29" s="11"/>
      <c r="KMN29" s="11"/>
      <c r="KMO29" s="11"/>
      <c r="KMP29" s="11"/>
      <c r="KMQ29" s="11"/>
      <c r="KMR29" s="11"/>
      <c r="KMS29" s="11"/>
      <c r="KMT29" s="11"/>
      <c r="KMU29" s="11"/>
      <c r="KMV29" s="11"/>
      <c r="KMW29" s="11"/>
      <c r="KMX29" s="11"/>
      <c r="KMY29" s="11"/>
      <c r="KMZ29" s="11"/>
      <c r="KNA29" s="11"/>
      <c r="KNB29" s="11"/>
      <c r="KNC29" s="11"/>
      <c r="KND29" s="11"/>
      <c r="KNE29" s="11"/>
      <c r="KNF29" s="11"/>
      <c r="KNG29" s="11"/>
      <c r="KNH29" s="11"/>
      <c r="KNI29" s="11"/>
      <c r="KNJ29" s="11"/>
      <c r="KNK29" s="11"/>
      <c r="KNL29" s="11"/>
      <c r="KNM29" s="11"/>
      <c r="KNN29" s="11"/>
      <c r="KNO29" s="11"/>
      <c r="KNP29" s="11"/>
      <c r="KNQ29" s="11"/>
      <c r="KNR29" s="11"/>
      <c r="KNS29" s="11"/>
      <c r="KNT29" s="11"/>
      <c r="KNU29" s="11"/>
      <c r="KNV29" s="11"/>
      <c r="KNW29" s="11"/>
      <c r="KNX29" s="11"/>
      <c r="KNY29" s="11"/>
      <c r="KNZ29" s="11"/>
      <c r="KOA29" s="11"/>
      <c r="KOB29" s="11"/>
      <c r="KOC29" s="11"/>
      <c r="KOD29" s="11"/>
      <c r="KOE29" s="11"/>
      <c r="KOF29" s="11"/>
      <c r="KOG29" s="11"/>
      <c r="KOH29" s="11"/>
      <c r="KOI29" s="11"/>
      <c r="KOJ29" s="11"/>
      <c r="KOK29" s="11"/>
      <c r="KOL29" s="11"/>
      <c r="KOM29" s="11"/>
      <c r="KON29" s="11"/>
      <c r="KOO29" s="11"/>
      <c r="KOP29" s="11"/>
      <c r="KOQ29" s="11"/>
      <c r="KOR29" s="11"/>
      <c r="KOS29" s="11"/>
      <c r="KOT29" s="11"/>
      <c r="KOU29" s="11"/>
      <c r="KOV29" s="11"/>
      <c r="KOW29" s="11"/>
      <c r="KOX29" s="11"/>
      <c r="KOY29" s="11"/>
      <c r="KOZ29" s="11"/>
      <c r="KPA29" s="11"/>
      <c r="KPB29" s="11"/>
      <c r="KPC29" s="11"/>
      <c r="KPD29" s="11"/>
      <c r="KPE29" s="11"/>
      <c r="KPF29" s="11"/>
      <c r="KPG29" s="11"/>
      <c r="KPH29" s="11"/>
      <c r="KPI29" s="11"/>
      <c r="KPJ29" s="11"/>
      <c r="KPK29" s="11"/>
      <c r="KPL29" s="11"/>
      <c r="KPM29" s="11"/>
      <c r="KPN29" s="11"/>
      <c r="KPO29" s="11"/>
      <c r="KPP29" s="11"/>
      <c r="KPQ29" s="11"/>
      <c r="KPR29" s="11"/>
      <c r="KPS29" s="11"/>
      <c r="KPT29" s="11"/>
      <c r="KPU29" s="11"/>
      <c r="KPV29" s="11"/>
      <c r="KPW29" s="11"/>
      <c r="KPX29" s="11"/>
      <c r="KPY29" s="11"/>
      <c r="KPZ29" s="11"/>
      <c r="KQA29" s="11"/>
      <c r="KQB29" s="11"/>
      <c r="KQC29" s="11"/>
      <c r="KQD29" s="11"/>
      <c r="KQE29" s="11"/>
      <c r="KQF29" s="11"/>
      <c r="KQG29" s="11"/>
      <c r="KQH29" s="11"/>
      <c r="KQI29" s="11"/>
      <c r="KQJ29" s="11"/>
      <c r="KQK29" s="11"/>
      <c r="KQL29" s="11"/>
      <c r="KQM29" s="11"/>
      <c r="KQN29" s="11"/>
      <c r="KQO29" s="11"/>
      <c r="KQP29" s="11"/>
      <c r="KQQ29" s="11"/>
      <c r="KQR29" s="11"/>
      <c r="KQS29" s="11"/>
      <c r="KQT29" s="11"/>
      <c r="KQU29" s="11"/>
      <c r="KQV29" s="11"/>
      <c r="KQW29" s="11"/>
      <c r="KQX29" s="11"/>
      <c r="KQY29" s="11"/>
      <c r="KQZ29" s="11"/>
      <c r="KRA29" s="11"/>
      <c r="KRB29" s="11"/>
      <c r="KRC29" s="11"/>
      <c r="KRD29" s="11"/>
      <c r="KRE29" s="11"/>
      <c r="KRF29" s="11"/>
      <c r="KRG29" s="11"/>
      <c r="KRH29" s="11"/>
      <c r="KRI29" s="11"/>
      <c r="KRJ29" s="11"/>
      <c r="KRK29" s="11"/>
      <c r="KRL29" s="11"/>
      <c r="KRM29" s="11"/>
      <c r="KRN29" s="11"/>
      <c r="KRO29" s="11"/>
      <c r="KRP29" s="11"/>
      <c r="KRQ29" s="11"/>
      <c r="KRR29" s="11"/>
      <c r="KRS29" s="11"/>
      <c r="KRT29" s="11"/>
      <c r="KRU29" s="11"/>
      <c r="KRV29" s="11"/>
      <c r="KRW29" s="11"/>
      <c r="KRX29" s="11"/>
      <c r="KRY29" s="11"/>
      <c r="KRZ29" s="11"/>
      <c r="KSA29" s="11"/>
      <c r="KSB29" s="11"/>
      <c r="KSC29" s="11"/>
      <c r="KSD29" s="11"/>
      <c r="KSE29" s="11"/>
      <c r="KSF29" s="11"/>
      <c r="KSG29" s="11"/>
      <c r="KSH29" s="11"/>
      <c r="KSI29" s="11"/>
      <c r="KSJ29" s="11"/>
      <c r="KSK29" s="11"/>
      <c r="KSL29" s="11"/>
      <c r="KSM29" s="11"/>
      <c r="KSN29" s="11"/>
      <c r="KSO29" s="11"/>
      <c r="KSP29" s="11"/>
      <c r="KSQ29" s="11"/>
      <c r="KSR29" s="11"/>
      <c r="KSS29" s="11"/>
      <c r="KST29" s="11"/>
      <c r="KSU29" s="11"/>
      <c r="KSV29" s="11"/>
      <c r="KSW29" s="11"/>
      <c r="KSX29" s="11"/>
      <c r="KSY29" s="11"/>
      <c r="KSZ29" s="11"/>
      <c r="KTA29" s="11"/>
      <c r="KTB29" s="11"/>
      <c r="KTC29" s="11"/>
      <c r="KTD29" s="11"/>
      <c r="KTE29" s="11"/>
      <c r="KTF29" s="11"/>
      <c r="KTG29" s="11"/>
      <c r="KTH29" s="11"/>
      <c r="KTI29" s="11"/>
      <c r="KTJ29" s="11"/>
      <c r="KTK29" s="11"/>
      <c r="KTL29" s="11"/>
      <c r="KTM29" s="11"/>
      <c r="KTN29" s="11"/>
      <c r="KTO29" s="11"/>
      <c r="KTP29" s="11"/>
      <c r="KTQ29" s="11"/>
      <c r="KTR29" s="11"/>
      <c r="KTS29" s="11"/>
      <c r="KTT29" s="11"/>
      <c r="KTU29" s="11"/>
      <c r="KTV29" s="11"/>
      <c r="KTW29" s="11"/>
      <c r="KTX29" s="11"/>
      <c r="KTY29" s="11"/>
      <c r="KTZ29" s="11"/>
      <c r="KUA29" s="11"/>
      <c r="KUB29" s="11"/>
      <c r="KUC29" s="11"/>
      <c r="KUD29" s="11"/>
      <c r="KUE29" s="11"/>
      <c r="KUF29" s="11"/>
      <c r="KUG29" s="11"/>
      <c r="KUH29" s="11"/>
      <c r="KUI29" s="11"/>
      <c r="KUJ29" s="11"/>
      <c r="KUK29" s="11"/>
      <c r="KUL29" s="11"/>
      <c r="KUM29" s="11"/>
      <c r="KUN29" s="11"/>
      <c r="KUO29" s="11"/>
      <c r="KUP29" s="11"/>
      <c r="KUQ29" s="11"/>
      <c r="KUR29" s="11"/>
      <c r="KUS29" s="11"/>
      <c r="KUT29" s="11"/>
      <c r="KUU29" s="11"/>
      <c r="KUV29" s="11"/>
      <c r="KUW29" s="11"/>
      <c r="KUX29" s="11"/>
      <c r="KUY29" s="11"/>
      <c r="KUZ29" s="11"/>
      <c r="KVA29" s="11"/>
      <c r="KVB29" s="11"/>
      <c r="KVC29" s="11"/>
      <c r="KVD29" s="11"/>
      <c r="KVE29" s="11"/>
      <c r="KVF29" s="11"/>
      <c r="KVG29" s="11"/>
      <c r="KVH29" s="11"/>
      <c r="KVI29" s="11"/>
      <c r="KVJ29" s="11"/>
      <c r="KVK29" s="11"/>
      <c r="KVL29" s="11"/>
      <c r="KVM29" s="11"/>
      <c r="KVN29" s="11"/>
      <c r="KVO29" s="11"/>
      <c r="KVP29" s="11"/>
      <c r="KVQ29" s="11"/>
      <c r="KVR29" s="11"/>
      <c r="KVS29" s="11"/>
      <c r="KVT29" s="11"/>
      <c r="KVU29" s="11"/>
      <c r="KVV29" s="11"/>
      <c r="KVW29" s="11"/>
      <c r="KVX29" s="11"/>
      <c r="KVY29" s="11"/>
      <c r="KVZ29" s="11"/>
      <c r="KWA29" s="11"/>
      <c r="KWB29" s="11"/>
      <c r="KWC29" s="11"/>
      <c r="KWD29" s="11"/>
      <c r="KWE29" s="11"/>
      <c r="KWF29" s="11"/>
      <c r="KWG29" s="11"/>
      <c r="KWH29" s="11"/>
      <c r="KWI29" s="11"/>
      <c r="KWJ29" s="11"/>
      <c r="KWK29" s="11"/>
      <c r="KWL29" s="11"/>
      <c r="KWM29" s="11"/>
      <c r="KWN29" s="11"/>
      <c r="KWO29" s="11"/>
      <c r="KWP29" s="11"/>
      <c r="KWQ29" s="11"/>
      <c r="KWR29" s="11"/>
      <c r="KWS29" s="11"/>
      <c r="KWT29" s="11"/>
      <c r="KWU29" s="11"/>
      <c r="KWV29" s="11"/>
      <c r="KWW29" s="11"/>
      <c r="KWX29" s="11"/>
      <c r="KWY29" s="11"/>
      <c r="KWZ29" s="11"/>
      <c r="KXA29" s="11"/>
      <c r="KXB29" s="11"/>
      <c r="KXC29" s="11"/>
      <c r="KXD29" s="11"/>
      <c r="KXE29" s="11"/>
      <c r="KXF29" s="11"/>
      <c r="KXG29" s="11"/>
      <c r="KXH29" s="11"/>
      <c r="KXI29" s="11"/>
      <c r="KXJ29" s="11"/>
      <c r="KXK29" s="11"/>
      <c r="KXL29" s="11"/>
      <c r="KXM29" s="11"/>
      <c r="KXN29" s="11"/>
      <c r="KXO29" s="11"/>
      <c r="KXP29" s="11"/>
      <c r="KXQ29" s="11"/>
      <c r="KXR29" s="11"/>
      <c r="KXS29" s="11"/>
      <c r="KXT29" s="11"/>
      <c r="KXU29" s="11"/>
      <c r="KXV29" s="11"/>
      <c r="KXW29" s="11"/>
      <c r="KXX29" s="11"/>
      <c r="KXY29" s="11"/>
      <c r="KXZ29" s="11"/>
      <c r="KYA29" s="11"/>
      <c r="KYB29" s="11"/>
      <c r="KYC29" s="11"/>
      <c r="KYD29" s="11"/>
      <c r="KYE29" s="11"/>
      <c r="KYF29" s="11"/>
      <c r="KYG29" s="11"/>
      <c r="KYH29" s="11"/>
      <c r="KYI29" s="11"/>
      <c r="KYJ29" s="11"/>
      <c r="KYK29" s="11"/>
      <c r="KYL29" s="11"/>
      <c r="KYM29" s="11"/>
      <c r="KYN29" s="11"/>
      <c r="KYO29" s="11"/>
      <c r="KYP29" s="11"/>
      <c r="KYQ29" s="11"/>
      <c r="KYR29" s="11"/>
      <c r="KYS29" s="11"/>
      <c r="KYT29" s="11"/>
      <c r="KYU29" s="11"/>
      <c r="KYV29" s="11"/>
      <c r="KYW29" s="11"/>
      <c r="KYX29" s="11"/>
      <c r="KYY29" s="11"/>
      <c r="KYZ29" s="11"/>
      <c r="KZA29" s="11"/>
      <c r="KZB29" s="11"/>
      <c r="KZC29" s="11"/>
      <c r="KZD29" s="11"/>
      <c r="KZE29" s="11"/>
      <c r="KZF29" s="11"/>
      <c r="KZG29" s="11"/>
      <c r="KZH29" s="11"/>
      <c r="KZI29" s="11"/>
      <c r="KZJ29" s="11"/>
      <c r="KZK29" s="11"/>
      <c r="KZL29" s="11"/>
      <c r="KZM29" s="11"/>
      <c r="KZN29" s="11"/>
      <c r="KZO29" s="11"/>
      <c r="KZP29" s="11"/>
      <c r="KZQ29" s="11"/>
      <c r="KZR29" s="11"/>
      <c r="KZS29" s="11"/>
      <c r="KZT29" s="11"/>
      <c r="KZU29" s="11"/>
      <c r="KZV29" s="11"/>
      <c r="KZW29" s="11"/>
      <c r="KZX29" s="11"/>
      <c r="KZY29" s="11"/>
      <c r="KZZ29" s="11"/>
      <c r="LAA29" s="11"/>
      <c r="LAB29" s="11"/>
      <c r="LAC29" s="11"/>
      <c r="LAD29" s="11"/>
      <c r="LAE29" s="11"/>
      <c r="LAF29" s="11"/>
      <c r="LAG29" s="11"/>
      <c r="LAH29" s="11"/>
      <c r="LAI29" s="11"/>
      <c r="LAJ29" s="11"/>
      <c r="LAK29" s="11"/>
      <c r="LAL29" s="11"/>
      <c r="LAM29" s="11"/>
      <c r="LAN29" s="11"/>
      <c r="LAO29" s="11"/>
      <c r="LAP29" s="11"/>
      <c r="LAQ29" s="11"/>
      <c r="LAR29" s="11"/>
      <c r="LAS29" s="11"/>
      <c r="LAT29" s="11"/>
      <c r="LAU29" s="11"/>
      <c r="LAV29" s="11"/>
      <c r="LAW29" s="11"/>
      <c r="LAX29" s="11"/>
      <c r="LAY29" s="11"/>
      <c r="LAZ29" s="11"/>
      <c r="LBA29" s="11"/>
      <c r="LBB29" s="11"/>
      <c r="LBC29" s="11"/>
      <c r="LBD29" s="11"/>
      <c r="LBE29" s="11"/>
      <c r="LBF29" s="11"/>
      <c r="LBG29" s="11"/>
      <c r="LBH29" s="11"/>
      <c r="LBI29" s="11"/>
      <c r="LBJ29" s="11"/>
      <c r="LBK29" s="11"/>
      <c r="LBL29" s="11"/>
      <c r="LBM29" s="11"/>
      <c r="LBN29" s="11"/>
      <c r="LBO29" s="11"/>
      <c r="LBP29" s="11"/>
      <c r="LBQ29" s="11"/>
      <c r="LBR29" s="11"/>
      <c r="LBS29" s="11"/>
      <c r="LBT29" s="11"/>
      <c r="LBU29" s="11"/>
      <c r="LBV29" s="11"/>
      <c r="LBW29" s="11"/>
      <c r="LBX29" s="11"/>
      <c r="LBY29" s="11"/>
      <c r="LBZ29" s="11"/>
      <c r="LCA29" s="11"/>
      <c r="LCB29" s="11"/>
      <c r="LCC29" s="11"/>
      <c r="LCD29" s="11"/>
      <c r="LCE29" s="11"/>
      <c r="LCF29" s="11"/>
      <c r="LCG29" s="11"/>
      <c r="LCH29" s="11"/>
      <c r="LCI29" s="11"/>
      <c r="LCJ29" s="11"/>
      <c r="LCK29" s="11"/>
      <c r="LCL29" s="11"/>
      <c r="LCM29" s="11"/>
      <c r="LCN29" s="11"/>
      <c r="LCO29" s="11"/>
      <c r="LCP29" s="11"/>
      <c r="LCQ29" s="11"/>
      <c r="LCR29" s="11"/>
      <c r="LCS29" s="11"/>
      <c r="LCT29" s="11"/>
      <c r="LCU29" s="11"/>
      <c r="LCV29" s="11"/>
      <c r="LCW29" s="11"/>
      <c r="LCX29" s="11"/>
      <c r="LCY29" s="11"/>
      <c r="LCZ29" s="11"/>
      <c r="LDA29" s="11"/>
      <c r="LDB29" s="11"/>
      <c r="LDC29" s="11"/>
      <c r="LDD29" s="11"/>
      <c r="LDE29" s="11"/>
      <c r="LDF29" s="11"/>
      <c r="LDG29" s="11"/>
      <c r="LDH29" s="11"/>
      <c r="LDI29" s="11"/>
      <c r="LDJ29" s="11"/>
      <c r="LDK29" s="11"/>
      <c r="LDL29" s="11"/>
      <c r="LDM29" s="11"/>
      <c r="LDN29" s="11"/>
      <c r="LDO29" s="11"/>
      <c r="LDP29" s="11"/>
      <c r="LDQ29" s="11"/>
      <c r="LDR29" s="11"/>
      <c r="LDS29" s="11"/>
      <c r="LDT29" s="11"/>
      <c r="LDU29" s="11"/>
      <c r="LDV29" s="11"/>
      <c r="LDW29" s="11"/>
      <c r="LDX29" s="11"/>
      <c r="LDY29" s="11"/>
      <c r="LDZ29" s="11"/>
      <c r="LEA29" s="11"/>
      <c r="LEB29" s="11"/>
      <c r="LEC29" s="11"/>
      <c r="LED29" s="11"/>
      <c r="LEE29" s="11"/>
      <c r="LEF29" s="11"/>
      <c r="LEG29" s="11"/>
      <c r="LEH29" s="11"/>
      <c r="LEI29" s="11"/>
      <c r="LEJ29" s="11"/>
      <c r="LEK29" s="11"/>
      <c r="LEL29" s="11"/>
      <c r="LEM29" s="11"/>
      <c r="LEN29" s="11"/>
      <c r="LEO29" s="11"/>
      <c r="LEP29" s="11"/>
      <c r="LEQ29" s="11"/>
      <c r="LER29" s="11"/>
      <c r="LES29" s="11"/>
      <c r="LET29" s="11"/>
      <c r="LEU29" s="11"/>
      <c r="LEV29" s="11"/>
      <c r="LEW29" s="11"/>
      <c r="LEX29" s="11"/>
      <c r="LEY29" s="11"/>
      <c r="LEZ29" s="11"/>
      <c r="LFA29" s="11"/>
      <c r="LFB29" s="11"/>
      <c r="LFC29" s="11"/>
      <c r="LFD29" s="11"/>
      <c r="LFE29" s="11"/>
      <c r="LFF29" s="11"/>
      <c r="LFG29" s="11"/>
      <c r="LFH29" s="11"/>
      <c r="LFI29" s="11"/>
      <c r="LFJ29" s="11"/>
      <c r="LFK29" s="11"/>
      <c r="LFL29" s="11"/>
      <c r="LFM29" s="11"/>
      <c r="LFN29" s="11"/>
      <c r="LFO29" s="11"/>
      <c r="LFP29" s="11"/>
      <c r="LFQ29" s="11"/>
      <c r="LFR29" s="11"/>
      <c r="LFS29" s="11"/>
      <c r="LFT29" s="11"/>
      <c r="LFU29" s="11"/>
      <c r="LFV29" s="11"/>
      <c r="LFW29" s="11"/>
      <c r="LFX29" s="11"/>
      <c r="LFY29" s="11"/>
      <c r="LFZ29" s="11"/>
      <c r="LGA29" s="11"/>
      <c r="LGB29" s="11"/>
      <c r="LGC29" s="11"/>
      <c r="LGD29" s="11"/>
      <c r="LGE29" s="11"/>
      <c r="LGF29" s="11"/>
      <c r="LGG29" s="11"/>
      <c r="LGH29" s="11"/>
      <c r="LGI29" s="11"/>
      <c r="LGJ29" s="11"/>
      <c r="LGK29" s="11"/>
      <c r="LGL29" s="11"/>
      <c r="LGM29" s="11"/>
      <c r="LGN29" s="11"/>
      <c r="LGO29" s="11"/>
      <c r="LGP29" s="11"/>
      <c r="LGQ29" s="11"/>
      <c r="LGR29" s="11"/>
      <c r="LGS29" s="11"/>
      <c r="LGT29" s="11"/>
      <c r="LGU29" s="11"/>
      <c r="LGV29" s="11"/>
      <c r="LGW29" s="11"/>
      <c r="LGX29" s="11"/>
      <c r="LGY29" s="11"/>
      <c r="LGZ29" s="11"/>
      <c r="LHA29" s="11"/>
      <c r="LHB29" s="11"/>
      <c r="LHC29" s="11"/>
      <c r="LHD29" s="11"/>
      <c r="LHE29" s="11"/>
      <c r="LHF29" s="11"/>
      <c r="LHG29" s="11"/>
      <c r="LHH29" s="11"/>
      <c r="LHI29" s="11"/>
      <c r="LHJ29" s="11"/>
      <c r="LHK29" s="11"/>
      <c r="LHL29" s="11"/>
      <c r="LHM29" s="11"/>
      <c r="LHN29" s="11"/>
      <c r="LHO29" s="11"/>
      <c r="LHP29" s="11"/>
      <c r="LHQ29" s="11"/>
      <c r="LHR29" s="11"/>
      <c r="LHS29" s="11"/>
      <c r="LHT29" s="11"/>
      <c r="LHU29" s="11"/>
      <c r="LHV29" s="11"/>
      <c r="LHW29" s="11"/>
      <c r="LHX29" s="11"/>
      <c r="LHY29" s="11"/>
      <c r="LHZ29" s="11"/>
      <c r="LIA29" s="11"/>
      <c r="LIB29" s="11"/>
      <c r="LIC29" s="11"/>
      <c r="LID29" s="11"/>
      <c r="LIE29" s="11"/>
      <c r="LIF29" s="11"/>
      <c r="LIG29" s="11"/>
      <c r="LIH29" s="11"/>
      <c r="LII29" s="11"/>
      <c r="LIJ29" s="11"/>
      <c r="LIK29" s="11"/>
      <c r="LIL29" s="11"/>
      <c r="LIM29" s="11"/>
      <c r="LIN29" s="11"/>
      <c r="LIO29" s="11"/>
      <c r="LIP29" s="11"/>
      <c r="LIQ29" s="11"/>
      <c r="LIR29" s="11"/>
      <c r="LIS29" s="11"/>
      <c r="LIT29" s="11"/>
      <c r="LIU29" s="11"/>
      <c r="LIV29" s="11"/>
      <c r="LIW29" s="11"/>
      <c r="LIX29" s="11"/>
      <c r="LIY29" s="11"/>
      <c r="LIZ29" s="11"/>
      <c r="LJA29" s="11"/>
      <c r="LJB29" s="11"/>
      <c r="LJC29" s="11"/>
      <c r="LJD29" s="11"/>
      <c r="LJE29" s="11"/>
      <c r="LJF29" s="11"/>
      <c r="LJG29" s="11"/>
      <c r="LJH29" s="11"/>
      <c r="LJI29" s="11"/>
      <c r="LJJ29" s="11"/>
      <c r="LJK29" s="11"/>
      <c r="LJL29" s="11"/>
      <c r="LJM29" s="11"/>
      <c r="LJN29" s="11"/>
      <c r="LJO29" s="11"/>
      <c r="LJP29" s="11"/>
      <c r="LJQ29" s="11"/>
      <c r="LJR29" s="11"/>
      <c r="LJS29" s="11"/>
      <c r="LJT29" s="11"/>
      <c r="LJU29" s="11"/>
      <c r="LJV29" s="11"/>
      <c r="LJW29" s="11"/>
      <c r="LJX29" s="11"/>
      <c r="LJY29" s="11"/>
      <c r="LJZ29" s="11"/>
      <c r="LKA29" s="11"/>
      <c r="LKB29" s="11"/>
      <c r="LKC29" s="11"/>
      <c r="LKD29" s="11"/>
      <c r="LKE29" s="11"/>
      <c r="LKF29" s="11"/>
      <c r="LKG29" s="11"/>
      <c r="LKH29" s="11"/>
      <c r="LKI29" s="11"/>
      <c r="LKJ29" s="11"/>
      <c r="LKK29" s="11"/>
      <c r="LKL29" s="11"/>
      <c r="LKM29" s="11"/>
      <c r="LKN29" s="11"/>
      <c r="LKO29" s="11"/>
      <c r="LKP29" s="11"/>
      <c r="LKQ29" s="11"/>
      <c r="LKR29" s="11"/>
      <c r="LKS29" s="11"/>
      <c r="LKT29" s="11"/>
      <c r="LKU29" s="11"/>
      <c r="LKV29" s="11"/>
      <c r="LKW29" s="11"/>
      <c r="LKX29" s="11"/>
      <c r="LKY29" s="11"/>
      <c r="LKZ29" s="11"/>
      <c r="LLA29" s="11"/>
      <c r="LLB29" s="11"/>
      <c r="LLC29" s="11"/>
      <c r="LLD29" s="11"/>
      <c r="LLE29" s="11"/>
      <c r="LLF29" s="11"/>
      <c r="LLG29" s="11"/>
      <c r="LLH29" s="11"/>
      <c r="LLI29" s="11"/>
      <c r="LLJ29" s="11"/>
      <c r="LLK29" s="11"/>
      <c r="LLL29" s="11"/>
      <c r="LLM29" s="11"/>
      <c r="LLN29" s="11"/>
      <c r="LLO29" s="11"/>
      <c r="LLP29" s="11"/>
      <c r="LLQ29" s="11"/>
      <c r="LLR29" s="11"/>
      <c r="LLS29" s="11"/>
      <c r="LLT29" s="11"/>
      <c r="LLU29" s="11"/>
      <c r="LLV29" s="11"/>
      <c r="LLW29" s="11"/>
      <c r="LLX29" s="11"/>
      <c r="LLY29" s="11"/>
      <c r="LLZ29" s="11"/>
      <c r="LMA29" s="11"/>
      <c r="LMB29" s="11"/>
      <c r="LMC29" s="11"/>
      <c r="LMD29" s="11"/>
      <c r="LME29" s="11"/>
      <c r="LMF29" s="11"/>
      <c r="LMG29" s="11"/>
      <c r="LMH29" s="11"/>
      <c r="LMI29" s="11"/>
      <c r="LMJ29" s="11"/>
      <c r="LMK29" s="11"/>
      <c r="LML29" s="11"/>
      <c r="LMM29" s="11"/>
      <c r="LMN29" s="11"/>
      <c r="LMO29" s="11"/>
      <c r="LMP29" s="11"/>
      <c r="LMQ29" s="11"/>
      <c r="LMR29" s="11"/>
      <c r="LMS29" s="11"/>
      <c r="LMT29" s="11"/>
      <c r="LMU29" s="11"/>
      <c r="LMV29" s="11"/>
      <c r="LMW29" s="11"/>
      <c r="LMX29" s="11"/>
      <c r="LMY29" s="11"/>
      <c r="LMZ29" s="11"/>
      <c r="LNA29" s="11"/>
      <c r="LNB29" s="11"/>
      <c r="LNC29" s="11"/>
      <c r="LND29" s="11"/>
      <c r="LNE29" s="11"/>
      <c r="LNF29" s="11"/>
      <c r="LNG29" s="11"/>
      <c r="LNH29" s="11"/>
      <c r="LNI29" s="11"/>
      <c r="LNJ29" s="11"/>
      <c r="LNK29" s="11"/>
      <c r="LNL29" s="11"/>
      <c r="LNM29" s="11"/>
      <c r="LNN29" s="11"/>
      <c r="LNO29" s="11"/>
      <c r="LNP29" s="11"/>
      <c r="LNQ29" s="11"/>
      <c r="LNR29" s="11"/>
      <c r="LNS29" s="11"/>
      <c r="LNT29" s="11"/>
      <c r="LNU29" s="11"/>
      <c r="LNV29" s="11"/>
      <c r="LNW29" s="11"/>
      <c r="LNX29" s="11"/>
      <c r="LNY29" s="11"/>
      <c r="LNZ29" s="11"/>
      <c r="LOA29" s="11"/>
      <c r="LOB29" s="11"/>
      <c r="LOC29" s="11"/>
      <c r="LOD29" s="11"/>
      <c r="LOE29" s="11"/>
      <c r="LOF29" s="11"/>
      <c r="LOG29" s="11"/>
      <c r="LOH29" s="11"/>
      <c r="LOI29" s="11"/>
      <c r="LOJ29" s="11"/>
      <c r="LOK29" s="11"/>
      <c r="LOL29" s="11"/>
      <c r="LOM29" s="11"/>
      <c r="LON29" s="11"/>
      <c r="LOO29" s="11"/>
      <c r="LOP29" s="11"/>
      <c r="LOQ29" s="11"/>
      <c r="LOR29" s="11"/>
      <c r="LOS29" s="11"/>
      <c r="LOT29" s="11"/>
      <c r="LOU29" s="11"/>
      <c r="LOV29" s="11"/>
      <c r="LOW29" s="11"/>
      <c r="LOX29" s="11"/>
      <c r="LOY29" s="11"/>
      <c r="LOZ29" s="11"/>
      <c r="LPA29" s="11"/>
      <c r="LPB29" s="11"/>
      <c r="LPC29" s="11"/>
      <c r="LPD29" s="11"/>
      <c r="LPE29" s="11"/>
      <c r="LPF29" s="11"/>
      <c r="LPG29" s="11"/>
      <c r="LPH29" s="11"/>
      <c r="LPI29" s="11"/>
      <c r="LPJ29" s="11"/>
      <c r="LPK29" s="11"/>
      <c r="LPL29" s="11"/>
      <c r="LPM29" s="11"/>
      <c r="LPN29" s="11"/>
      <c r="LPO29" s="11"/>
      <c r="LPP29" s="11"/>
      <c r="LPQ29" s="11"/>
      <c r="LPR29" s="11"/>
      <c r="LPS29" s="11"/>
      <c r="LPT29" s="11"/>
      <c r="LPU29" s="11"/>
      <c r="LPV29" s="11"/>
      <c r="LPW29" s="11"/>
      <c r="LPX29" s="11"/>
      <c r="LPY29" s="11"/>
      <c r="LPZ29" s="11"/>
      <c r="LQA29" s="11"/>
      <c r="LQB29" s="11"/>
      <c r="LQC29" s="11"/>
      <c r="LQD29" s="11"/>
      <c r="LQE29" s="11"/>
      <c r="LQF29" s="11"/>
      <c r="LQG29" s="11"/>
      <c r="LQH29" s="11"/>
      <c r="LQI29" s="11"/>
      <c r="LQJ29" s="11"/>
      <c r="LQK29" s="11"/>
      <c r="LQL29" s="11"/>
      <c r="LQM29" s="11"/>
      <c r="LQN29" s="11"/>
      <c r="LQO29" s="11"/>
      <c r="LQP29" s="11"/>
      <c r="LQQ29" s="11"/>
      <c r="LQR29" s="11"/>
      <c r="LQS29" s="11"/>
      <c r="LQT29" s="11"/>
      <c r="LQU29" s="11"/>
      <c r="LQV29" s="11"/>
      <c r="LQW29" s="11"/>
      <c r="LQX29" s="11"/>
      <c r="LQY29" s="11"/>
      <c r="LQZ29" s="11"/>
      <c r="LRA29" s="11"/>
      <c r="LRB29" s="11"/>
      <c r="LRC29" s="11"/>
      <c r="LRD29" s="11"/>
      <c r="LRE29" s="11"/>
      <c r="LRF29" s="11"/>
      <c r="LRG29" s="11"/>
      <c r="LRH29" s="11"/>
      <c r="LRI29" s="11"/>
      <c r="LRJ29" s="11"/>
      <c r="LRK29" s="11"/>
      <c r="LRL29" s="11"/>
      <c r="LRM29" s="11"/>
      <c r="LRN29" s="11"/>
      <c r="LRO29" s="11"/>
      <c r="LRP29" s="11"/>
      <c r="LRQ29" s="11"/>
      <c r="LRR29" s="11"/>
      <c r="LRS29" s="11"/>
      <c r="LRT29" s="11"/>
      <c r="LRU29" s="11"/>
      <c r="LRV29" s="11"/>
      <c r="LRW29" s="11"/>
      <c r="LRX29" s="11"/>
      <c r="LRY29" s="11"/>
      <c r="LRZ29" s="11"/>
      <c r="LSA29" s="11"/>
      <c r="LSB29" s="11"/>
      <c r="LSC29" s="11"/>
      <c r="LSD29" s="11"/>
      <c r="LSE29" s="11"/>
      <c r="LSF29" s="11"/>
      <c r="LSG29" s="11"/>
      <c r="LSH29" s="11"/>
      <c r="LSI29" s="11"/>
      <c r="LSJ29" s="11"/>
      <c r="LSK29" s="11"/>
      <c r="LSL29" s="11"/>
      <c r="LSM29" s="11"/>
      <c r="LSN29" s="11"/>
      <c r="LSO29" s="11"/>
      <c r="LSP29" s="11"/>
      <c r="LSQ29" s="11"/>
      <c r="LSR29" s="11"/>
      <c r="LSS29" s="11"/>
      <c r="LST29" s="11"/>
      <c r="LSU29" s="11"/>
      <c r="LSV29" s="11"/>
      <c r="LSW29" s="11"/>
      <c r="LSX29" s="11"/>
      <c r="LSY29" s="11"/>
      <c r="LSZ29" s="11"/>
      <c r="LTA29" s="11"/>
      <c r="LTB29" s="11"/>
      <c r="LTC29" s="11"/>
      <c r="LTD29" s="11"/>
      <c r="LTE29" s="11"/>
      <c r="LTF29" s="11"/>
      <c r="LTG29" s="11"/>
      <c r="LTH29" s="11"/>
      <c r="LTI29" s="11"/>
      <c r="LTJ29" s="11"/>
      <c r="LTK29" s="11"/>
      <c r="LTL29" s="11"/>
      <c r="LTM29" s="11"/>
      <c r="LTN29" s="11"/>
      <c r="LTO29" s="11"/>
      <c r="LTP29" s="11"/>
      <c r="LTQ29" s="11"/>
      <c r="LTR29" s="11"/>
      <c r="LTS29" s="11"/>
      <c r="LTT29" s="11"/>
      <c r="LTU29" s="11"/>
      <c r="LTV29" s="11"/>
      <c r="LTW29" s="11"/>
      <c r="LTX29" s="11"/>
      <c r="LTY29" s="11"/>
      <c r="LTZ29" s="11"/>
      <c r="LUA29" s="11"/>
      <c r="LUB29" s="11"/>
      <c r="LUC29" s="11"/>
      <c r="LUD29" s="11"/>
      <c r="LUE29" s="11"/>
      <c r="LUF29" s="11"/>
      <c r="LUG29" s="11"/>
      <c r="LUH29" s="11"/>
      <c r="LUI29" s="11"/>
      <c r="LUJ29" s="11"/>
      <c r="LUK29" s="11"/>
      <c r="LUL29" s="11"/>
      <c r="LUM29" s="11"/>
      <c r="LUN29" s="11"/>
      <c r="LUO29" s="11"/>
      <c r="LUP29" s="11"/>
      <c r="LUQ29" s="11"/>
      <c r="LUR29" s="11"/>
      <c r="LUS29" s="11"/>
      <c r="LUT29" s="11"/>
      <c r="LUU29" s="11"/>
      <c r="LUV29" s="11"/>
      <c r="LUW29" s="11"/>
      <c r="LUX29" s="11"/>
      <c r="LUY29" s="11"/>
      <c r="LUZ29" s="11"/>
      <c r="LVA29" s="11"/>
      <c r="LVB29" s="11"/>
      <c r="LVC29" s="11"/>
      <c r="LVD29" s="11"/>
      <c r="LVE29" s="11"/>
      <c r="LVF29" s="11"/>
      <c r="LVG29" s="11"/>
      <c r="LVH29" s="11"/>
      <c r="LVI29" s="11"/>
      <c r="LVJ29" s="11"/>
      <c r="LVK29" s="11"/>
      <c r="LVL29" s="11"/>
      <c r="LVM29" s="11"/>
      <c r="LVN29" s="11"/>
      <c r="LVO29" s="11"/>
      <c r="LVP29" s="11"/>
      <c r="LVQ29" s="11"/>
      <c r="LVR29" s="11"/>
      <c r="LVS29" s="11"/>
      <c r="LVT29" s="11"/>
      <c r="LVU29" s="11"/>
      <c r="LVV29" s="11"/>
      <c r="LVW29" s="11"/>
      <c r="LVX29" s="11"/>
      <c r="LVY29" s="11"/>
      <c r="LVZ29" s="11"/>
      <c r="LWA29" s="11"/>
      <c r="LWB29" s="11"/>
      <c r="LWC29" s="11"/>
      <c r="LWD29" s="11"/>
      <c r="LWE29" s="11"/>
      <c r="LWF29" s="11"/>
      <c r="LWG29" s="11"/>
      <c r="LWH29" s="11"/>
      <c r="LWI29" s="11"/>
      <c r="LWJ29" s="11"/>
      <c r="LWK29" s="11"/>
      <c r="LWL29" s="11"/>
      <c r="LWM29" s="11"/>
      <c r="LWN29" s="11"/>
      <c r="LWO29" s="11"/>
      <c r="LWP29" s="11"/>
      <c r="LWQ29" s="11"/>
      <c r="LWR29" s="11"/>
      <c r="LWS29" s="11"/>
      <c r="LWT29" s="11"/>
      <c r="LWU29" s="11"/>
      <c r="LWV29" s="11"/>
      <c r="LWW29" s="11"/>
      <c r="LWX29" s="11"/>
      <c r="LWY29" s="11"/>
      <c r="LWZ29" s="11"/>
      <c r="LXA29" s="11"/>
      <c r="LXB29" s="11"/>
      <c r="LXC29" s="11"/>
      <c r="LXD29" s="11"/>
      <c r="LXE29" s="11"/>
      <c r="LXF29" s="11"/>
      <c r="LXG29" s="11"/>
      <c r="LXH29" s="11"/>
      <c r="LXI29" s="11"/>
      <c r="LXJ29" s="11"/>
      <c r="LXK29" s="11"/>
      <c r="LXL29" s="11"/>
      <c r="LXM29" s="11"/>
      <c r="LXN29" s="11"/>
      <c r="LXO29" s="11"/>
      <c r="LXP29" s="11"/>
      <c r="LXQ29" s="11"/>
      <c r="LXR29" s="11"/>
      <c r="LXS29" s="11"/>
      <c r="LXT29" s="11"/>
      <c r="LXU29" s="11"/>
      <c r="LXV29" s="11"/>
      <c r="LXW29" s="11"/>
      <c r="LXX29" s="11"/>
      <c r="LXY29" s="11"/>
      <c r="LXZ29" s="11"/>
      <c r="LYA29" s="11"/>
      <c r="LYB29" s="11"/>
      <c r="LYC29" s="11"/>
      <c r="LYD29" s="11"/>
      <c r="LYE29" s="11"/>
      <c r="LYF29" s="11"/>
      <c r="LYG29" s="11"/>
      <c r="LYH29" s="11"/>
      <c r="LYI29" s="11"/>
      <c r="LYJ29" s="11"/>
      <c r="LYK29" s="11"/>
      <c r="LYL29" s="11"/>
      <c r="LYM29" s="11"/>
      <c r="LYN29" s="11"/>
      <c r="LYO29" s="11"/>
      <c r="LYP29" s="11"/>
      <c r="LYQ29" s="11"/>
      <c r="LYR29" s="11"/>
      <c r="LYS29" s="11"/>
      <c r="LYT29" s="11"/>
      <c r="LYU29" s="11"/>
      <c r="LYV29" s="11"/>
      <c r="LYW29" s="11"/>
      <c r="LYX29" s="11"/>
      <c r="LYY29" s="11"/>
      <c r="LYZ29" s="11"/>
      <c r="LZA29" s="11"/>
      <c r="LZB29" s="11"/>
      <c r="LZC29" s="11"/>
      <c r="LZD29" s="11"/>
      <c r="LZE29" s="11"/>
      <c r="LZF29" s="11"/>
      <c r="LZG29" s="11"/>
      <c r="LZH29" s="11"/>
      <c r="LZI29" s="11"/>
      <c r="LZJ29" s="11"/>
      <c r="LZK29" s="11"/>
      <c r="LZL29" s="11"/>
      <c r="LZM29" s="11"/>
      <c r="LZN29" s="11"/>
      <c r="LZO29" s="11"/>
      <c r="LZP29" s="11"/>
      <c r="LZQ29" s="11"/>
      <c r="LZR29" s="11"/>
      <c r="LZS29" s="11"/>
      <c r="LZT29" s="11"/>
      <c r="LZU29" s="11"/>
      <c r="LZV29" s="11"/>
      <c r="LZW29" s="11"/>
      <c r="LZX29" s="11"/>
      <c r="LZY29" s="11"/>
      <c r="LZZ29" s="11"/>
      <c r="MAA29" s="11"/>
      <c r="MAB29" s="11"/>
      <c r="MAC29" s="11"/>
      <c r="MAD29" s="11"/>
      <c r="MAE29" s="11"/>
      <c r="MAF29" s="11"/>
      <c r="MAG29" s="11"/>
      <c r="MAH29" s="11"/>
      <c r="MAI29" s="11"/>
      <c r="MAJ29" s="11"/>
      <c r="MAK29" s="11"/>
      <c r="MAL29" s="11"/>
      <c r="MAM29" s="11"/>
      <c r="MAN29" s="11"/>
      <c r="MAO29" s="11"/>
      <c r="MAP29" s="11"/>
      <c r="MAQ29" s="11"/>
      <c r="MAR29" s="11"/>
      <c r="MAS29" s="11"/>
      <c r="MAT29" s="11"/>
      <c r="MAU29" s="11"/>
      <c r="MAV29" s="11"/>
      <c r="MAW29" s="11"/>
      <c r="MAX29" s="11"/>
      <c r="MAY29" s="11"/>
      <c r="MAZ29" s="11"/>
      <c r="MBA29" s="11"/>
      <c r="MBB29" s="11"/>
      <c r="MBC29" s="11"/>
      <c r="MBD29" s="11"/>
      <c r="MBE29" s="11"/>
      <c r="MBF29" s="11"/>
      <c r="MBG29" s="11"/>
      <c r="MBH29" s="11"/>
      <c r="MBI29" s="11"/>
      <c r="MBJ29" s="11"/>
      <c r="MBK29" s="11"/>
      <c r="MBL29" s="11"/>
      <c r="MBM29" s="11"/>
      <c r="MBN29" s="11"/>
      <c r="MBO29" s="11"/>
      <c r="MBP29" s="11"/>
      <c r="MBQ29" s="11"/>
      <c r="MBR29" s="11"/>
      <c r="MBS29" s="11"/>
      <c r="MBT29" s="11"/>
      <c r="MBU29" s="11"/>
      <c r="MBV29" s="11"/>
      <c r="MBW29" s="11"/>
      <c r="MBX29" s="11"/>
      <c r="MBY29" s="11"/>
      <c r="MBZ29" s="11"/>
      <c r="MCA29" s="11"/>
      <c r="MCB29" s="11"/>
      <c r="MCC29" s="11"/>
      <c r="MCD29" s="11"/>
      <c r="MCE29" s="11"/>
      <c r="MCF29" s="11"/>
      <c r="MCG29" s="11"/>
      <c r="MCH29" s="11"/>
      <c r="MCI29" s="11"/>
      <c r="MCJ29" s="11"/>
      <c r="MCK29" s="11"/>
      <c r="MCL29" s="11"/>
      <c r="MCM29" s="11"/>
      <c r="MCN29" s="11"/>
      <c r="MCO29" s="11"/>
      <c r="MCP29" s="11"/>
      <c r="MCQ29" s="11"/>
      <c r="MCR29" s="11"/>
      <c r="MCS29" s="11"/>
      <c r="MCT29" s="11"/>
      <c r="MCU29" s="11"/>
      <c r="MCV29" s="11"/>
      <c r="MCW29" s="11"/>
      <c r="MCX29" s="11"/>
      <c r="MCY29" s="11"/>
      <c r="MCZ29" s="11"/>
      <c r="MDA29" s="11"/>
      <c r="MDB29" s="11"/>
      <c r="MDC29" s="11"/>
      <c r="MDD29" s="11"/>
      <c r="MDE29" s="11"/>
      <c r="MDF29" s="11"/>
      <c r="MDG29" s="11"/>
      <c r="MDH29" s="11"/>
      <c r="MDI29" s="11"/>
      <c r="MDJ29" s="11"/>
      <c r="MDK29" s="11"/>
      <c r="MDL29" s="11"/>
      <c r="MDM29" s="11"/>
      <c r="MDN29" s="11"/>
      <c r="MDO29" s="11"/>
      <c r="MDP29" s="11"/>
      <c r="MDQ29" s="11"/>
      <c r="MDR29" s="11"/>
      <c r="MDS29" s="11"/>
      <c r="MDT29" s="11"/>
      <c r="MDU29" s="11"/>
      <c r="MDV29" s="11"/>
      <c r="MDW29" s="11"/>
      <c r="MDX29" s="11"/>
      <c r="MDY29" s="11"/>
      <c r="MDZ29" s="11"/>
      <c r="MEA29" s="11"/>
      <c r="MEB29" s="11"/>
      <c r="MEC29" s="11"/>
      <c r="MED29" s="11"/>
      <c r="MEE29" s="11"/>
      <c r="MEF29" s="11"/>
      <c r="MEG29" s="11"/>
      <c r="MEH29" s="11"/>
      <c r="MEI29" s="11"/>
      <c r="MEJ29" s="11"/>
      <c r="MEK29" s="11"/>
      <c r="MEL29" s="11"/>
      <c r="MEM29" s="11"/>
      <c r="MEN29" s="11"/>
      <c r="MEO29" s="11"/>
      <c r="MEP29" s="11"/>
      <c r="MEQ29" s="11"/>
      <c r="MER29" s="11"/>
      <c r="MES29" s="11"/>
      <c r="MET29" s="11"/>
      <c r="MEU29" s="11"/>
      <c r="MEV29" s="11"/>
      <c r="MEW29" s="11"/>
      <c r="MEX29" s="11"/>
      <c r="MEY29" s="11"/>
      <c r="MEZ29" s="11"/>
      <c r="MFA29" s="11"/>
      <c r="MFB29" s="11"/>
      <c r="MFC29" s="11"/>
      <c r="MFD29" s="11"/>
      <c r="MFE29" s="11"/>
      <c r="MFF29" s="11"/>
      <c r="MFG29" s="11"/>
      <c r="MFH29" s="11"/>
      <c r="MFI29" s="11"/>
      <c r="MFJ29" s="11"/>
      <c r="MFK29" s="11"/>
      <c r="MFL29" s="11"/>
      <c r="MFM29" s="11"/>
      <c r="MFN29" s="11"/>
      <c r="MFO29" s="11"/>
      <c r="MFP29" s="11"/>
      <c r="MFQ29" s="11"/>
      <c r="MFR29" s="11"/>
      <c r="MFS29" s="11"/>
      <c r="MFT29" s="11"/>
      <c r="MFU29" s="11"/>
      <c r="MFV29" s="11"/>
      <c r="MFW29" s="11"/>
      <c r="MFX29" s="11"/>
      <c r="MFY29" s="11"/>
      <c r="MFZ29" s="11"/>
      <c r="MGA29" s="11"/>
      <c r="MGB29" s="11"/>
      <c r="MGC29" s="11"/>
      <c r="MGD29" s="11"/>
      <c r="MGE29" s="11"/>
      <c r="MGF29" s="11"/>
      <c r="MGG29" s="11"/>
      <c r="MGH29" s="11"/>
      <c r="MGI29" s="11"/>
      <c r="MGJ29" s="11"/>
      <c r="MGK29" s="11"/>
      <c r="MGL29" s="11"/>
      <c r="MGM29" s="11"/>
      <c r="MGN29" s="11"/>
      <c r="MGO29" s="11"/>
      <c r="MGP29" s="11"/>
      <c r="MGQ29" s="11"/>
      <c r="MGR29" s="11"/>
      <c r="MGS29" s="11"/>
      <c r="MGT29" s="11"/>
      <c r="MGU29" s="11"/>
      <c r="MGV29" s="11"/>
      <c r="MGW29" s="11"/>
      <c r="MGX29" s="11"/>
      <c r="MGY29" s="11"/>
      <c r="MGZ29" s="11"/>
      <c r="MHA29" s="11"/>
      <c r="MHB29" s="11"/>
      <c r="MHC29" s="11"/>
      <c r="MHD29" s="11"/>
      <c r="MHE29" s="11"/>
      <c r="MHF29" s="11"/>
      <c r="MHG29" s="11"/>
      <c r="MHH29" s="11"/>
      <c r="MHI29" s="11"/>
      <c r="MHJ29" s="11"/>
      <c r="MHK29" s="11"/>
      <c r="MHL29" s="11"/>
      <c r="MHM29" s="11"/>
      <c r="MHN29" s="11"/>
      <c r="MHO29" s="11"/>
      <c r="MHP29" s="11"/>
      <c r="MHQ29" s="11"/>
      <c r="MHR29" s="11"/>
      <c r="MHS29" s="11"/>
      <c r="MHT29" s="11"/>
      <c r="MHU29" s="11"/>
      <c r="MHV29" s="11"/>
      <c r="MHW29" s="11"/>
      <c r="MHX29" s="11"/>
      <c r="MHY29" s="11"/>
      <c r="MHZ29" s="11"/>
      <c r="MIA29" s="11"/>
      <c r="MIB29" s="11"/>
      <c r="MIC29" s="11"/>
      <c r="MID29" s="11"/>
      <c r="MIE29" s="11"/>
      <c r="MIF29" s="11"/>
      <c r="MIG29" s="11"/>
      <c r="MIH29" s="11"/>
      <c r="MII29" s="11"/>
      <c r="MIJ29" s="11"/>
      <c r="MIK29" s="11"/>
      <c r="MIL29" s="11"/>
      <c r="MIM29" s="11"/>
      <c r="MIN29" s="11"/>
      <c r="MIO29" s="11"/>
      <c r="MIP29" s="11"/>
      <c r="MIQ29" s="11"/>
      <c r="MIR29" s="11"/>
      <c r="MIS29" s="11"/>
      <c r="MIT29" s="11"/>
      <c r="MIU29" s="11"/>
      <c r="MIV29" s="11"/>
      <c r="MIW29" s="11"/>
      <c r="MIX29" s="11"/>
      <c r="MIY29" s="11"/>
      <c r="MIZ29" s="11"/>
      <c r="MJA29" s="11"/>
      <c r="MJB29" s="11"/>
      <c r="MJC29" s="11"/>
      <c r="MJD29" s="11"/>
      <c r="MJE29" s="11"/>
      <c r="MJF29" s="11"/>
      <c r="MJG29" s="11"/>
      <c r="MJH29" s="11"/>
      <c r="MJI29" s="11"/>
      <c r="MJJ29" s="11"/>
      <c r="MJK29" s="11"/>
      <c r="MJL29" s="11"/>
      <c r="MJM29" s="11"/>
      <c r="MJN29" s="11"/>
      <c r="MJO29" s="11"/>
      <c r="MJP29" s="11"/>
      <c r="MJQ29" s="11"/>
      <c r="MJR29" s="11"/>
      <c r="MJS29" s="11"/>
      <c r="MJT29" s="11"/>
      <c r="MJU29" s="11"/>
      <c r="MJV29" s="11"/>
      <c r="MJW29" s="11"/>
      <c r="MJX29" s="11"/>
      <c r="MJY29" s="11"/>
      <c r="MJZ29" s="11"/>
      <c r="MKA29" s="11"/>
      <c r="MKB29" s="11"/>
      <c r="MKC29" s="11"/>
      <c r="MKD29" s="11"/>
      <c r="MKE29" s="11"/>
      <c r="MKF29" s="11"/>
      <c r="MKG29" s="11"/>
      <c r="MKH29" s="11"/>
      <c r="MKI29" s="11"/>
      <c r="MKJ29" s="11"/>
      <c r="MKK29" s="11"/>
      <c r="MKL29" s="11"/>
      <c r="MKM29" s="11"/>
      <c r="MKN29" s="11"/>
      <c r="MKO29" s="11"/>
      <c r="MKP29" s="11"/>
      <c r="MKQ29" s="11"/>
      <c r="MKR29" s="11"/>
      <c r="MKS29" s="11"/>
      <c r="MKT29" s="11"/>
      <c r="MKU29" s="11"/>
      <c r="MKV29" s="11"/>
      <c r="MKW29" s="11"/>
      <c r="MKX29" s="11"/>
      <c r="MKY29" s="11"/>
      <c r="MKZ29" s="11"/>
      <c r="MLA29" s="11"/>
      <c r="MLB29" s="11"/>
      <c r="MLC29" s="11"/>
      <c r="MLD29" s="11"/>
      <c r="MLE29" s="11"/>
      <c r="MLF29" s="11"/>
      <c r="MLG29" s="11"/>
      <c r="MLH29" s="11"/>
      <c r="MLI29" s="11"/>
      <c r="MLJ29" s="11"/>
      <c r="MLK29" s="11"/>
      <c r="MLL29" s="11"/>
      <c r="MLM29" s="11"/>
      <c r="MLN29" s="11"/>
      <c r="MLO29" s="11"/>
      <c r="MLP29" s="11"/>
      <c r="MLQ29" s="11"/>
      <c r="MLR29" s="11"/>
      <c r="MLS29" s="11"/>
      <c r="MLT29" s="11"/>
      <c r="MLU29" s="11"/>
      <c r="MLV29" s="11"/>
      <c r="MLW29" s="11"/>
      <c r="MLX29" s="11"/>
      <c r="MLY29" s="11"/>
      <c r="MLZ29" s="11"/>
      <c r="MMA29" s="11"/>
      <c r="MMB29" s="11"/>
      <c r="MMC29" s="11"/>
      <c r="MMD29" s="11"/>
      <c r="MME29" s="11"/>
      <c r="MMF29" s="11"/>
      <c r="MMG29" s="11"/>
      <c r="MMH29" s="11"/>
      <c r="MMI29" s="11"/>
      <c r="MMJ29" s="11"/>
      <c r="MMK29" s="11"/>
      <c r="MML29" s="11"/>
      <c r="MMM29" s="11"/>
      <c r="MMN29" s="11"/>
      <c r="MMO29" s="11"/>
      <c r="MMP29" s="11"/>
      <c r="MMQ29" s="11"/>
      <c r="MMR29" s="11"/>
      <c r="MMS29" s="11"/>
      <c r="MMT29" s="11"/>
      <c r="MMU29" s="11"/>
      <c r="MMV29" s="11"/>
      <c r="MMW29" s="11"/>
      <c r="MMX29" s="11"/>
      <c r="MMY29" s="11"/>
      <c r="MMZ29" s="11"/>
      <c r="MNA29" s="11"/>
      <c r="MNB29" s="11"/>
      <c r="MNC29" s="11"/>
      <c r="MND29" s="11"/>
      <c r="MNE29" s="11"/>
      <c r="MNF29" s="11"/>
      <c r="MNG29" s="11"/>
      <c r="MNH29" s="11"/>
      <c r="MNI29" s="11"/>
      <c r="MNJ29" s="11"/>
      <c r="MNK29" s="11"/>
      <c r="MNL29" s="11"/>
      <c r="MNM29" s="11"/>
      <c r="MNN29" s="11"/>
      <c r="MNO29" s="11"/>
      <c r="MNP29" s="11"/>
      <c r="MNQ29" s="11"/>
      <c r="MNR29" s="11"/>
      <c r="MNS29" s="11"/>
      <c r="MNT29" s="11"/>
      <c r="MNU29" s="11"/>
      <c r="MNV29" s="11"/>
      <c r="MNW29" s="11"/>
      <c r="MNX29" s="11"/>
      <c r="MNY29" s="11"/>
      <c r="MNZ29" s="11"/>
      <c r="MOA29" s="11"/>
      <c r="MOB29" s="11"/>
      <c r="MOC29" s="11"/>
      <c r="MOD29" s="11"/>
      <c r="MOE29" s="11"/>
      <c r="MOF29" s="11"/>
      <c r="MOG29" s="11"/>
      <c r="MOH29" s="11"/>
      <c r="MOI29" s="11"/>
      <c r="MOJ29" s="11"/>
      <c r="MOK29" s="11"/>
      <c r="MOL29" s="11"/>
      <c r="MOM29" s="11"/>
      <c r="MON29" s="11"/>
      <c r="MOO29" s="11"/>
      <c r="MOP29" s="11"/>
      <c r="MOQ29" s="11"/>
      <c r="MOR29" s="11"/>
      <c r="MOS29" s="11"/>
      <c r="MOT29" s="11"/>
      <c r="MOU29" s="11"/>
      <c r="MOV29" s="11"/>
      <c r="MOW29" s="11"/>
      <c r="MOX29" s="11"/>
      <c r="MOY29" s="11"/>
      <c r="MOZ29" s="11"/>
      <c r="MPA29" s="11"/>
      <c r="MPB29" s="11"/>
      <c r="MPC29" s="11"/>
      <c r="MPD29" s="11"/>
      <c r="MPE29" s="11"/>
      <c r="MPF29" s="11"/>
      <c r="MPG29" s="11"/>
      <c r="MPH29" s="11"/>
      <c r="MPI29" s="11"/>
      <c r="MPJ29" s="11"/>
      <c r="MPK29" s="11"/>
      <c r="MPL29" s="11"/>
      <c r="MPM29" s="11"/>
      <c r="MPN29" s="11"/>
      <c r="MPO29" s="11"/>
      <c r="MPP29" s="11"/>
      <c r="MPQ29" s="11"/>
      <c r="MPR29" s="11"/>
      <c r="MPS29" s="11"/>
      <c r="MPT29" s="11"/>
      <c r="MPU29" s="11"/>
      <c r="MPV29" s="11"/>
      <c r="MPW29" s="11"/>
      <c r="MPX29" s="11"/>
      <c r="MPY29" s="11"/>
      <c r="MPZ29" s="11"/>
      <c r="MQA29" s="11"/>
      <c r="MQB29" s="11"/>
      <c r="MQC29" s="11"/>
      <c r="MQD29" s="11"/>
      <c r="MQE29" s="11"/>
      <c r="MQF29" s="11"/>
      <c r="MQG29" s="11"/>
      <c r="MQH29" s="11"/>
      <c r="MQI29" s="11"/>
      <c r="MQJ29" s="11"/>
      <c r="MQK29" s="11"/>
      <c r="MQL29" s="11"/>
      <c r="MQM29" s="11"/>
      <c r="MQN29" s="11"/>
      <c r="MQO29" s="11"/>
      <c r="MQP29" s="11"/>
      <c r="MQQ29" s="11"/>
      <c r="MQR29" s="11"/>
      <c r="MQS29" s="11"/>
      <c r="MQT29" s="11"/>
      <c r="MQU29" s="11"/>
      <c r="MQV29" s="11"/>
      <c r="MQW29" s="11"/>
      <c r="MQX29" s="11"/>
      <c r="MQY29" s="11"/>
      <c r="MQZ29" s="11"/>
      <c r="MRA29" s="11"/>
      <c r="MRB29" s="11"/>
      <c r="MRC29" s="11"/>
      <c r="MRD29" s="11"/>
      <c r="MRE29" s="11"/>
      <c r="MRF29" s="11"/>
      <c r="MRG29" s="11"/>
      <c r="MRH29" s="11"/>
      <c r="MRI29" s="11"/>
      <c r="MRJ29" s="11"/>
      <c r="MRK29" s="11"/>
      <c r="MRL29" s="11"/>
      <c r="MRM29" s="11"/>
      <c r="MRN29" s="11"/>
      <c r="MRO29" s="11"/>
      <c r="MRP29" s="11"/>
      <c r="MRQ29" s="11"/>
      <c r="MRR29" s="11"/>
      <c r="MRS29" s="11"/>
      <c r="MRT29" s="11"/>
      <c r="MRU29" s="11"/>
      <c r="MRV29" s="11"/>
      <c r="MRW29" s="11"/>
      <c r="MRX29" s="11"/>
      <c r="MRY29" s="11"/>
      <c r="MRZ29" s="11"/>
      <c r="MSA29" s="11"/>
      <c r="MSB29" s="11"/>
      <c r="MSC29" s="11"/>
      <c r="MSD29" s="11"/>
      <c r="MSE29" s="11"/>
      <c r="MSF29" s="11"/>
      <c r="MSG29" s="11"/>
      <c r="MSH29" s="11"/>
      <c r="MSI29" s="11"/>
      <c r="MSJ29" s="11"/>
      <c r="MSK29" s="11"/>
      <c r="MSL29" s="11"/>
      <c r="MSM29" s="11"/>
      <c r="MSN29" s="11"/>
      <c r="MSO29" s="11"/>
      <c r="MSP29" s="11"/>
      <c r="MSQ29" s="11"/>
      <c r="MSR29" s="11"/>
      <c r="MSS29" s="11"/>
      <c r="MST29" s="11"/>
      <c r="MSU29" s="11"/>
      <c r="MSV29" s="11"/>
      <c r="MSW29" s="11"/>
      <c r="MSX29" s="11"/>
      <c r="MSY29" s="11"/>
      <c r="MSZ29" s="11"/>
      <c r="MTA29" s="11"/>
      <c r="MTB29" s="11"/>
      <c r="MTC29" s="11"/>
      <c r="MTD29" s="11"/>
      <c r="MTE29" s="11"/>
      <c r="MTF29" s="11"/>
      <c r="MTG29" s="11"/>
      <c r="MTH29" s="11"/>
      <c r="MTI29" s="11"/>
      <c r="MTJ29" s="11"/>
      <c r="MTK29" s="11"/>
      <c r="MTL29" s="11"/>
      <c r="MTM29" s="11"/>
      <c r="MTN29" s="11"/>
      <c r="MTO29" s="11"/>
      <c r="MTP29" s="11"/>
      <c r="MTQ29" s="11"/>
      <c r="MTR29" s="11"/>
      <c r="MTS29" s="11"/>
      <c r="MTT29" s="11"/>
      <c r="MTU29" s="11"/>
      <c r="MTV29" s="11"/>
      <c r="MTW29" s="11"/>
      <c r="MTX29" s="11"/>
      <c r="MTY29" s="11"/>
      <c r="MTZ29" s="11"/>
      <c r="MUA29" s="11"/>
      <c r="MUB29" s="11"/>
      <c r="MUC29" s="11"/>
      <c r="MUD29" s="11"/>
      <c r="MUE29" s="11"/>
      <c r="MUF29" s="11"/>
      <c r="MUG29" s="11"/>
      <c r="MUH29" s="11"/>
      <c r="MUI29" s="11"/>
      <c r="MUJ29" s="11"/>
      <c r="MUK29" s="11"/>
      <c r="MUL29" s="11"/>
      <c r="MUM29" s="11"/>
      <c r="MUN29" s="11"/>
      <c r="MUO29" s="11"/>
      <c r="MUP29" s="11"/>
      <c r="MUQ29" s="11"/>
      <c r="MUR29" s="11"/>
      <c r="MUS29" s="11"/>
      <c r="MUT29" s="11"/>
      <c r="MUU29" s="11"/>
      <c r="MUV29" s="11"/>
      <c r="MUW29" s="11"/>
      <c r="MUX29" s="11"/>
      <c r="MUY29" s="11"/>
      <c r="MUZ29" s="11"/>
      <c r="MVA29" s="11"/>
      <c r="MVB29" s="11"/>
      <c r="MVC29" s="11"/>
      <c r="MVD29" s="11"/>
      <c r="MVE29" s="11"/>
      <c r="MVF29" s="11"/>
      <c r="MVG29" s="11"/>
      <c r="MVH29" s="11"/>
      <c r="MVI29" s="11"/>
      <c r="MVJ29" s="11"/>
      <c r="MVK29" s="11"/>
      <c r="MVL29" s="11"/>
      <c r="MVM29" s="11"/>
      <c r="MVN29" s="11"/>
      <c r="MVO29" s="11"/>
      <c r="MVP29" s="11"/>
      <c r="MVQ29" s="11"/>
      <c r="MVR29" s="11"/>
      <c r="MVS29" s="11"/>
      <c r="MVT29" s="11"/>
      <c r="MVU29" s="11"/>
      <c r="MVV29" s="11"/>
      <c r="MVW29" s="11"/>
      <c r="MVX29" s="11"/>
      <c r="MVY29" s="11"/>
      <c r="MVZ29" s="11"/>
      <c r="MWA29" s="11"/>
      <c r="MWB29" s="11"/>
      <c r="MWC29" s="11"/>
      <c r="MWD29" s="11"/>
      <c r="MWE29" s="11"/>
      <c r="MWF29" s="11"/>
      <c r="MWG29" s="11"/>
      <c r="MWH29" s="11"/>
      <c r="MWI29" s="11"/>
      <c r="MWJ29" s="11"/>
      <c r="MWK29" s="11"/>
      <c r="MWL29" s="11"/>
      <c r="MWM29" s="11"/>
      <c r="MWN29" s="11"/>
      <c r="MWO29" s="11"/>
      <c r="MWP29" s="11"/>
      <c r="MWQ29" s="11"/>
      <c r="MWR29" s="11"/>
      <c r="MWS29" s="11"/>
      <c r="MWT29" s="11"/>
      <c r="MWU29" s="11"/>
      <c r="MWV29" s="11"/>
      <c r="MWW29" s="11"/>
      <c r="MWX29" s="11"/>
      <c r="MWY29" s="11"/>
      <c r="MWZ29" s="11"/>
      <c r="MXA29" s="11"/>
      <c r="MXB29" s="11"/>
      <c r="MXC29" s="11"/>
      <c r="MXD29" s="11"/>
      <c r="MXE29" s="11"/>
      <c r="MXF29" s="11"/>
      <c r="MXG29" s="11"/>
      <c r="MXH29" s="11"/>
      <c r="MXI29" s="11"/>
      <c r="MXJ29" s="11"/>
      <c r="MXK29" s="11"/>
      <c r="MXL29" s="11"/>
      <c r="MXM29" s="11"/>
      <c r="MXN29" s="11"/>
      <c r="MXO29" s="11"/>
      <c r="MXP29" s="11"/>
      <c r="MXQ29" s="11"/>
      <c r="MXR29" s="11"/>
      <c r="MXS29" s="11"/>
      <c r="MXT29" s="11"/>
      <c r="MXU29" s="11"/>
      <c r="MXV29" s="11"/>
      <c r="MXW29" s="11"/>
      <c r="MXX29" s="11"/>
      <c r="MXY29" s="11"/>
      <c r="MXZ29" s="11"/>
      <c r="MYA29" s="11"/>
      <c r="MYB29" s="11"/>
      <c r="MYC29" s="11"/>
      <c r="MYD29" s="11"/>
      <c r="MYE29" s="11"/>
      <c r="MYF29" s="11"/>
      <c r="MYG29" s="11"/>
      <c r="MYH29" s="11"/>
      <c r="MYI29" s="11"/>
      <c r="MYJ29" s="11"/>
      <c r="MYK29" s="11"/>
      <c r="MYL29" s="11"/>
      <c r="MYM29" s="11"/>
      <c r="MYN29" s="11"/>
      <c r="MYO29" s="11"/>
      <c r="MYP29" s="11"/>
      <c r="MYQ29" s="11"/>
      <c r="MYR29" s="11"/>
      <c r="MYS29" s="11"/>
      <c r="MYT29" s="11"/>
      <c r="MYU29" s="11"/>
      <c r="MYV29" s="11"/>
      <c r="MYW29" s="11"/>
      <c r="MYX29" s="11"/>
      <c r="MYY29" s="11"/>
      <c r="MYZ29" s="11"/>
      <c r="MZA29" s="11"/>
      <c r="MZB29" s="11"/>
      <c r="MZC29" s="11"/>
      <c r="MZD29" s="11"/>
      <c r="MZE29" s="11"/>
      <c r="MZF29" s="11"/>
      <c r="MZG29" s="11"/>
      <c r="MZH29" s="11"/>
      <c r="MZI29" s="11"/>
      <c r="MZJ29" s="11"/>
      <c r="MZK29" s="11"/>
      <c r="MZL29" s="11"/>
      <c r="MZM29" s="11"/>
      <c r="MZN29" s="11"/>
      <c r="MZO29" s="11"/>
      <c r="MZP29" s="11"/>
      <c r="MZQ29" s="11"/>
      <c r="MZR29" s="11"/>
      <c r="MZS29" s="11"/>
      <c r="MZT29" s="11"/>
      <c r="MZU29" s="11"/>
      <c r="MZV29" s="11"/>
      <c r="MZW29" s="11"/>
      <c r="MZX29" s="11"/>
      <c r="MZY29" s="11"/>
      <c r="MZZ29" s="11"/>
      <c r="NAA29" s="11"/>
      <c r="NAB29" s="11"/>
      <c r="NAC29" s="11"/>
      <c r="NAD29" s="11"/>
      <c r="NAE29" s="11"/>
      <c r="NAF29" s="11"/>
      <c r="NAG29" s="11"/>
      <c r="NAH29" s="11"/>
      <c r="NAI29" s="11"/>
      <c r="NAJ29" s="11"/>
      <c r="NAK29" s="11"/>
      <c r="NAL29" s="11"/>
      <c r="NAM29" s="11"/>
      <c r="NAN29" s="11"/>
      <c r="NAO29" s="11"/>
      <c r="NAP29" s="11"/>
      <c r="NAQ29" s="11"/>
      <c r="NAR29" s="11"/>
      <c r="NAS29" s="11"/>
      <c r="NAT29" s="11"/>
      <c r="NAU29" s="11"/>
      <c r="NAV29" s="11"/>
      <c r="NAW29" s="11"/>
      <c r="NAX29" s="11"/>
      <c r="NAY29" s="11"/>
      <c r="NAZ29" s="11"/>
      <c r="NBA29" s="11"/>
      <c r="NBB29" s="11"/>
      <c r="NBC29" s="11"/>
      <c r="NBD29" s="11"/>
      <c r="NBE29" s="11"/>
      <c r="NBF29" s="11"/>
      <c r="NBG29" s="11"/>
      <c r="NBH29" s="11"/>
      <c r="NBI29" s="11"/>
      <c r="NBJ29" s="11"/>
      <c r="NBK29" s="11"/>
      <c r="NBL29" s="11"/>
      <c r="NBM29" s="11"/>
      <c r="NBN29" s="11"/>
      <c r="NBO29" s="11"/>
      <c r="NBP29" s="11"/>
      <c r="NBQ29" s="11"/>
      <c r="NBR29" s="11"/>
      <c r="NBS29" s="11"/>
      <c r="NBT29" s="11"/>
      <c r="NBU29" s="11"/>
      <c r="NBV29" s="11"/>
      <c r="NBW29" s="11"/>
      <c r="NBX29" s="11"/>
      <c r="NBY29" s="11"/>
      <c r="NBZ29" s="11"/>
      <c r="NCA29" s="11"/>
      <c r="NCB29" s="11"/>
      <c r="NCC29" s="11"/>
      <c r="NCD29" s="11"/>
      <c r="NCE29" s="11"/>
      <c r="NCF29" s="11"/>
      <c r="NCG29" s="11"/>
      <c r="NCH29" s="11"/>
      <c r="NCI29" s="11"/>
      <c r="NCJ29" s="11"/>
      <c r="NCK29" s="11"/>
      <c r="NCL29" s="11"/>
      <c r="NCM29" s="11"/>
      <c r="NCN29" s="11"/>
      <c r="NCO29" s="11"/>
      <c r="NCP29" s="11"/>
      <c r="NCQ29" s="11"/>
      <c r="NCR29" s="11"/>
      <c r="NCS29" s="11"/>
      <c r="NCT29" s="11"/>
      <c r="NCU29" s="11"/>
      <c r="NCV29" s="11"/>
      <c r="NCW29" s="11"/>
      <c r="NCX29" s="11"/>
      <c r="NCY29" s="11"/>
      <c r="NCZ29" s="11"/>
      <c r="NDA29" s="11"/>
      <c r="NDB29" s="11"/>
      <c r="NDC29" s="11"/>
      <c r="NDD29" s="11"/>
      <c r="NDE29" s="11"/>
      <c r="NDF29" s="11"/>
      <c r="NDG29" s="11"/>
      <c r="NDH29" s="11"/>
      <c r="NDI29" s="11"/>
      <c r="NDJ29" s="11"/>
      <c r="NDK29" s="11"/>
      <c r="NDL29" s="11"/>
      <c r="NDM29" s="11"/>
      <c r="NDN29" s="11"/>
      <c r="NDO29" s="11"/>
      <c r="NDP29" s="11"/>
      <c r="NDQ29" s="11"/>
      <c r="NDR29" s="11"/>
      <c r="NDS29" s="11"/>
      <c r="NDT29" s="11"/>
      <c r="NDU29" s="11"/>
      <c r="NDV29" s="11"/>
      <c r="NDW29" s="11"/>
      <c r="NDX29" s="11"/>
      <c r="NDY29" s="11"/>
      <c r="NDZ29" s="11"/>
      <c r="NEA29" s="11"/>
      <c r="NEB29" s="11"/>
      <c r="NEC29" s="11"/>
      <c r="NED29" s="11"/>
      <c r="NEE29" s="11"/>
      <c r="NEF29" s="11"/>
      <c r="NEG29" s="11"/>
      <c r="NEH29" s="11"/>
      <c r="NEI29" s="11"/>
      <c r="NEJ29" s="11"/>
      <c r="NEK29" s="11"/>
      <c r="NEL29" s="11"/>
      <c r="NEM29" s="11"/>
      <c r="NEN29" s="11"/>
      <c r="NEO29" s="11"/>
      <c r="NEP29" s="11"/>
      <c r="NEQ29" s="11"/>
      <c r="NER29" s="11"/>
      <c r="NES29" s="11"/>
      <c r="NET29" s="11"/>
      <c r="NEU29" s="11"/>
      <c r="NEV29" s="11"/>
      <c r="NEW29" s="11"/>
      <c r="NEX29" s="11"/>
      <c r="NEY29" s="11"/>
      <c r="NEZ29" s="11"/>
      <c r="NFA29" s="11"/>
      <c r="NFB29" s="11"/>
      <c r="NFC29" s="11"/>
      <c r="NFD29" s="11"/>
      <c r="NFE29" s="11"/>
      <c r="NFF29" s="11"/>
      <c r="NFG29" s="11"/>
      <c r="NFH29" s="11"/>
      <c r="NFI29" s="11"/>
      <c r="NFJ29" s="11"/>
      <c r="NFK29" s="11"/>
      <c r="NFL29" s="11"/>
      <c r="NFM29" s="11"/>
      <c r="NFN29" s="11"/>
      <c r="NFO29" s="11"/>
      <c r="NFP29" s="11"/>
      <c r="NFQ29" s="11"/>
      <c r="NFR29" s="11"/>
      <c r="NFS29" s="11"/>
      <c r="NFT29" s="11"/>
      <c r="NFU29" s="11"/>
      <c r="NFV29" s="11"/>
      <c r="NFW29" s="11"/>
      <c r="NFX29" s="11"/>
      <c r="NFY29" s="11"/>
      <c r="NFZ29" s="11"/>
      <c r="NGA29" s="11"/>
      <c r="NGB29" s="11"/>
      <c r="NGC29" s="11"/>
      <c r="NGD29" s="11"/>
      <c r="NGE29" s="11"/>
      <c r="NGF29" s="11"/>
      <c r="NGG29" s="11"/>
      <c r="NGH29" s="11"/>
      <c r="NGI29" s="11"/>
      <c r="NGJ29" s="11"/>
      <c r="NGK29" s="11"/>
      <c r="NGL29" s="11"/>
      <c r="NGM29" s="11"/>
      <c r="NGN29" s="11"/>
      <c r="NGO29" s="11"/>
      <c r="NGP29" s="11"/>
      <c r="NGQ29" s="11"/>
      <c r="NGR29" s="11"/>
      <c r="NGS29" s="11"/>
      <c r="NGT29" s="11"/>
      <c r="NGU29" s="11"/>
      <c r="NGV29" s="11"/>
      <c r="NGW29" s="11"/>
      <c r="NGX29" s="11"/>
      <c r="NGY29" s="11"/>
      <c r="NGZ29" s="11"/>
      <c r="NHA29" s="11"/>
      <c r="NHB29" s="11"/>
      <c r="NHC29" s="11"/>
      <c r="NHD29" s="11"/>
      <c r="NHE29" s="11"/>
      <c r="NHF29" s="11"/>
      <c r="NHG29" s="11"/>
      <c r="NHH29" s="11"/>
      <c r="NHI29" s="11"/>
      <c r="NHJ29" s="11"/>
      <c r="NHK29" s="11"/>
      <c r="NHL29" s="11"/>
      <c r="NHM29" s="11"/>
      <c r="NHN29" s="11"/>
      <c r="NHO29" s="11"/>
      <c r="NHP29" s="11"/>
      <c r="NHQ29" s="11"/>
      <c r="NHR29" s="11"/>
      <c r="NHS29" s="11"/>
      <c r="NHT29" s="11"/>
      <c r="NHU29" s="11"/>
      <c r="NHV29" s="11"/>
      <c r="NHW29" s="11"/>
      <c r="NHX29" s="11"/>
      <c r="NHY29" s="11"/>
      <c r="NHZ29" s="11"/>
      <c r="NIA29" s="11"/>
      <c r="NIB29" s="11"/>
      <c r="NIC29" s="11"/>
      <c r="NID29" s="11"/>
      <c r="NIE29" s="11"/>
      <c r="NIF29" s="11"/>
      <c r="NIG29" s="11"/>
      <c r="NIH29" s="11"/>
      <c r="NII29" s="11"/>
      <c r="NIJ29" s="11"/>
      <c r="NIK29" s="11"/>
      <c r="NIL29" s="11"/>
      <c r="NIM29" s="11"/>
      <c r="NIN29" s="11"/>
      <c r="NIO29" s="11"/>
      <c r="NIP29" s="11"/>
      <c r="NIQ29" s="11"/>
      <c r="NIR29" s="11"/>
      <c r="NIS29" s="11"/>
      <c r="NIT29" s="11"/>
      <c r="NIU29" s="11"/>
      <c r="NIV29" s="11"/>
      <c r="NIW29" s="11"/>
      <c r="NIX29" s="11"/>
      <c r="NIY29" s="11"/>
      <c r="NIZ29" s="11"/>
      <c r="NJA29" s="11"/>
      <c r="NJB29" s="11"/>
      <c r="NJC29" s="11"/>
      <c r="NJD29" s="11"/>
      <c r="NJE29" s="11"/>
      <c r="NJF29" s="11"/>
      <c r="NJG29" s="11"/>
      <c r="NJH29" s="11"/>
      <c r="NJI29" s="11"/>
      <c r="NJJ29" s="11"/>
      <c r="NJK29" s="11"/>
      <c r="NJL29" s="11"/>
      <c r="NJM29" s="11"/>
      <c r="NJN29" s="11"/>
      <c r="NJO29" s="11"/>
      <c r="NJP29" s="11"/>
      <c r="NJQ29" s="11"/>
      <c r="NJR29" s="11"/>
      <c r="NJS29" s="11"/>
      <c r="NJT29" s="11"/>
      <c r="NJU29" s="11"/>
      <c r="NJV29" s="11"/>
      <c r="NJW29" s="11"/>
      <c r="NJX29" s="11"/>
      <c r="NJY29" s="11"/>
      <c r="NJZ29" s="11"/>
      <c r="NKA29" s="11"/>
      <c r="NKB29" s="11"/>
      <c r="NKC29" s="11"/>
      <c r="NKD29" s="11"/>
      <c r="NKE29" s="11"/>
      <c r="NKF29" s="11"/>
      <c r="NKG29" s="11"/>
      <c r="NKH29" s="11"/>
      <c r="NKI29" s="11"/>
      <c r="NKJ29" s="11"/>
      <c r="NKK29" s="11"/>
      <c r="NKL29" s="11"/>
      <c r="NKM29" s="11"/>
      <c r="NKN29" s="11"/>
      <c r="NKO29" s="11"/>
      <c r="NKP29" s="11"/>
      <c r="NKQ29" s="11"/>
      <c r="NKR29" s="11"/>
      <c r="NKS29" s="11"/>
      <c r="NKT29" s="11"/>
      <c r="NKU29" s="11"/>
      <c r="NKV29" s="11"/>
      <c r="NKW29" s="11"/>
      <c r="NKX29" s="11"/>
      <c r="NKY29" s="11"/>
      <c r="NKZ29" s="11"/>
      <c r="NLA29" s="11"/>
      <c r="NLB29" s="11"/>
      <c r="NLC29" s="11"/>
      <c r="NLD29" s="11"/>
      <c r="NLE29" s="11"/>
      <c r="NLF29" s="11"/>
      <c r="NLG29" s="11"/>
      <c r="NLH29" s="11"/>
      <c r="NLI29" s="11"/>
      <c r="NLJ29" s="11"/>
      <c r="NLK29" s="11"/>
      <c r="NLL29" s="11"/>
      <c r="NLM29" s="11"/>
      <c r="NLN29" s="11"/>
      <c r="NLO29" s="11"/>
      <c r="NLP29" s="11"/>
      <c r="NLQ29" s="11"/>
      <c r="NLR29" s="11"/>
      <c r="NLS29" s="11"/>
      <c r="NLT29" s="11"/>
      <c r="NLU29" s="11"/>
      <c r="NLV29" s="11"/>
      <c r="NLW29" s="11"/>
      <c r="NLX29" s="11"/>
      <c r="NLY29" s="11"/>
      <c r="NLZ29" s="11"/>
      <c r="NMA29" s="11"/>
      <c r="NMB29" s="11"/>
      <c r="NMC29" s="11"/>
      <c r="NMD29" s="11"/>
      <c r="NME29" s="11"/>
      <c r="NMF29" s="11"/>
      <c r="NMG29" s="11"/>
      <c r="NMH29" s="11"/>
      <c r="NMI29" s="11"/>
      <c r="NMJ29" s="11"/>
      <c r="NMK29" s="11"/>
      <c r="NML29" s="11"/>
      <c r="NMM29" s="11"/>
      <c r="NMN29" s="11"/>
      <c r="NMO29" s="11"/>
      <c r="NMP29" s="11"/>
      <c r="NMQ29" s="11"/>
      <c r="NMR29" s="11"/>
      <c r="NMS29" s="11"/>
      <c r="NMT29" s="11"/>
      <c r="NMU29" s="11"/>
      <c r="NMV29" s="11"/>
      <c r="NMW29" s="11"/>
      <c r="NMX29" s="11"/>
      <c r="NMY29" s="11"/>
      <c r="NMZ29" s="11"/>
      <c r="NNA29" s="11"/>
      <c r="NNB29" s="11"/>
      <c r="NNC29" s="11"/>
      <c r="NND29" s="11"/>
      <c r="NNE29" s="11"/>
      <c r="NNF29" s="11"/>
      <c r="NNG29" s="11"/>
      <c r="NNH29" s="11"/>
      <c r="NNI29" s="11"/>
      <c r="NNJ29" s="11"/>
      <c r="NNK29" s="11"/>
      <c r="NNL29" s="11"/>
      <c r="NNM29" s="11"/>
      <c r="NNN29" s="11"/>
      <c r="NNO29" s="11"/>
      <c r="NNP29" s="11"/>
      <c r="NNQ29" s="11"/>
      <c r="NNR29" s="11"/>
      <c r="NNS29" s="11"/>
      <c r="NNT29" s="11"/>
      <c r="NNU29" s="11"/>
      <c r="NNV29" s="11"/>
      <c r="NNW29" s="11"/>
      <c r="NNX29" s="11"/>
      <c r="NNY29" s="11"/>
      <c r="NNZ29" s="11"/>
      <c r="NOA29" s="11"/>
      <c r="NOB29" s="11"/>
      <c r="NOC29" s="11"/>
      <c r="NOD29" s="11"/>
      <c r="NOE29" s="11"/>
      <c r="NOF29" s="11"/>
      <c r="NOG29" s="11"/>
      <c r="NOH29" s="11"/>
      <c r="NOI29" s="11"/>
      <c r="NOJ29" s="11"/>
      <c r="NOK29" s="11"/>
      <c r="NOL29" s="11"/>
      <c r="NOM29" s="11"/>
      <c r="NON29" s="11"/>
      <c r="NOO29" s="11"/>
      <c r="NOP29" s="11"/>
      <c r="NOQ29" s="11"/>
      <c r="NOR29" s="11"/>
      <c r="NOS29" s="11"/>
      <c r="NOT29" s="11"/>
      <c r="NOU29" s="11"/>
      <c r="NOV29" s="11"/>
      <c r="NOW29" s="11"/>
      <c r="NOX29" s="11"/>
      <c r="NOY29" s="11"/>
      <c r="NOZ29" s="11"/>
      <c r="NPA29" s="11"/>
      <c r="NPB29" s="11"/>
      <c r="NPC29" s="11"/>
      <c r="NPD29" s="11"/>
      <c r="NPE29" s="11"/>
      <c r="NPF29" s="11"/>
      <c r="NPG29" s="11"/>
      <c r="NPH29" s="11"/>
      <c r="NPI29" s="11"/>
      <c r="NPJ29" s="11"/>
      <c r="NPK29" s="11"/>
      <c r="NPL29" s="11"/>
      <c r="NPM29" s="11"/>
      <c r="NPN29" s="11"/>
      <c r="NPO29" s="11"/>
      <c r="NPP29" s="11"/>
      <c r="NPQ29" s="11"/>
      <c r="NPR29" s="11"/>
      <c r="NPS29" s="11"/>
      <c r="NPT29" s="11"/>
      <c r="NPU29" s="11"/>
      <c r="NPV29" s="11"/>
      <c r="NPW29" s="11"/>
      <c r="NPX29" s="11"/>
      <c r="NPY29" s="11"/>
      <c r="NPZ29" s="11"/>
      <c r="NQA29" s="11"/>
      <c r="NQB29" s="11"/>
      <c r="NQC29" s="11"/>
      <c r="NQD29" s="11"/>
      <c r="NQE29" s="11"/>
      <c r="NQF29" s="11"/>
      <c r="NQG29" s="11"/>
      <c r="NQH29" s="11"/>
      <c r="NQI29" s="11"/>
      <c r="NQJ29" s="11"/>
      <c r="NQK29" s="11"/>
      <c r="NQL29" s="11"/>
      <c r="NQM29" s="11"/>
      <c r="NQN29" s="11"/>
      <c r="NQO29" s="11"/>
      <c r="NQP29" s="11"/>
      <c r="NQQ29" s="11"/>
      <c r="NQR29" s="11"/>
      <c r="NQS29" s="11"/>
      <c r="NQT29" s="11"/>
      <c r="NQU29" s="11"/>
      <c r="NQV29" s="11"/>
      <c r="NQW29" s="11"/>
      <c r="NQX29" s="11"/>
      <c r="NQY29" s="11"/>
      <c r="NQZ29" s="11"/>
      <c r="NRA29" s="11"/>
      <c r="NRB29" s="11"/>
      <c r="NRC29" s="11"/>
      <c r="NRD29" s="11"/>
      <c r="NRE29" s="11"/>
      <c r="NRF29" s="11"/>
      <c r="NRG29" s="11"/>
      <c r="NRH29" s="11"/>
      <c r="NRI29" s="11"/>
      <c r="NRJ29" s="11"/>
      <c r="NRK29" s="11"/>
      <c r="NRL29" s="11"/>
      <c r="NRM29" s="11"/>
      <c r="NRN29" s="11"/>
      <c r="NRO29" s="11"/>
      <c r="NRP29" s="11"/>
      <c r="NRQ29" s="11"/>
      <c r="NRR29" s="11"/>
      <c r="NRS29" s="11"/>
      <c r="NRT29" s="11"/>
      <c r="NRU29" s="11"/>
      <c r="NRV29" s="11"/>
      <c r="NRW29" s="11"/>
      <c r="NRX29" s="11"/>
      <c r="NRY29" s="11"/>
      <c r="NRZ29" s="11"/>
      <c r="NSA29" s="11"/>
      <c r="NSB29" s="11"/>
      <c r="NSC29" s="11"/>
      <c r="NSD29" s="11"/>
      <c r="NSE29" s="11"/>
      <c r="NSF29" s="11"/>
      <c r="NSG29" s="11"/>
      <c r="NSH29" s="11"/>
      <c r="NSI29" s="11"/>
      <c r="NSJ29" s="11"/>
      <c r="NSK29" s="11"/>
      <c r="NSL29" s="11"/>
      <c r="NSM29" s="11"/>
      <c r="NSN29" s="11"/>
      <c r="NSO29" s="11"/>
      <c r="NSP29" s="11"/>
      <c r="NSQ29" s="11"/>
      <c r="NSR29" s="11"/>
      <c r="NSS29" s="11"/>
      <c r="NST29" s="11"/>
      <c r="NSU29" s="11"/>
      <c r="NSV29" s="11"/>
      <c r="NSW29" s="11"/>
      <c r="NSX29" s="11"/>
      <c r="NSY29" s="11"/>
      <c r="NSZ29" s="11"/>
      <c r="NTA29" s="11"/>
      <c r="NTB29" s="11"/>
      <c r="NTC29" s="11"/>
      <c r="NTD29" s="11"/>
      <c r="NTE29" s="11"/>
      <c r="NTF29" s="11"/>
      <c r="NTG29" s="11"/>
      <c r="NTH29" s="11"/>
      <c r="NTI29" s="11"/>
      <c r="NTJ29" s="11"/>
      <c r="NTK29" s="11"/>
      <c r="NTL29" s="11"/>
      <c r="NTM29" s="11"/>
      <c r="NTN29" s="11"/>
      <c r="NTO29" s="11"/>
      <c r="NTP29" s="11"/>
      <c r="NTQ29" s="11"/>
      <c r="NTR29" s="11"/>
      <c r="NTS29" s="11"/>
      <c r="NTT29" s="11"/>
      <c r="NTU29" s="11"/>
      <c r="NTV29" s="11"/>
      <c r="NTW29" s="11"/>
      <c r="NTX29" s="11"/>
      <c r="NTY29" s="11"/>
      <c r="NTZ29" s="11"/>
      <c r="NUA29" s="11"/>
      <c r="NUB29" s="11"/>
      <c r="NUC29" s="11"/>
      <c r="NUD29" s="11"/>
      <c r="NUE29" s="11"/>
      <c r="NUF29" s="11"/>
      <c r="NUG29" s="11"/>
      <c r="NUH29" s="11"/>
      <c r="NUI29" s="11"/>
      <c r="NUJ29" s="11"/>
      <c r="NUK29" s="11"/>
      <c r="NUL29" s="11"/>
      <c r="NUM29" s="11"/>
      <c r="NUN29" s="11"/>
      <c r="NUO29" s="11"/>
      <c r="NUP29" s="11"/>
      <c r="NUQ29" s="11"/>
      <c r="NUR29" s="11"/>
      <c r="NUS29" s="11"/>
      <c r="NUT29" s="11"/>
      <c r="NUU29" s="11"/>
      <c r="NUV29" s="11"/>
      <c r="NUW29" s="11"/>
      <c r="NUX29" s="11"/>
      <c r="NUY29" s="11"/>
      <c r="NUZ29" s="11"/>
      <c r="NVA29" s="11"/>
      <c r="NVB29" s="11"/>
      <c r="NVC29" s="11"/>
      <c r="NVD29" s="11"/>
      <c r="NVE29" s="11"/>
      <c r="NVF29" s="11"/>
      <c r="NVG29" s="11"/>
      <c r="NVH29" s="11"/>
      <c r="NVI29" s="11"/>
      <c r="NVJ29" s="11"/>
      <c r="NVK29" s="11"/>
      <c r="NVL29" s="11"/>
      <c r="NVM29" s="11"/>
      <c r="NVN29" s="11"/>
      <c r="NVO29" s="11"/>
      <c r="NVP29" s="11"/>
      <c r="NVQ29" s="11"/>
      <c r="NVR29" s="11"/>
      <c r="NVS29" s="11"/>
      <c r="NVT29" s="11"/>
      <c r="NVU29" s="11"/>
      <c r="NVV29" s="11"/>
      <c r="NVW29" s="11"/>
      <c r="NVX29" s="11"/>
      <c r="NVY29" s="11"/>
      <c r="NVZ29" s="11"/>
      <c r="NWA29" s="11"/>
      <c r="NWB29" s="11"/>
      <c r="NWC29" s="11"/>
      <c r="NWD29" s="11"/>
      <c r="NWE29" s="11"/>
      <c r="NWF29" s="11"/>
      <c r="NWG29" s="11"/>
      <c r="NWH29" s="11"/>
      <c r="NWI29" s="11"/>
      <c r="NWJ29" s="11"/>
      <c r="NWK29" s="11"/>
      <c r="NWL29" s="11"/>
      <c r="NWM29" s="11"/>
      <c r="NWN29" s="11"/>
      <c r="NWO29" s="11"/>
      <c r="NWP29" s="11"/>
      <c r="NWQ29" s="11"/>
      <c r="NWR29" s="11"/>
      <c r="NWS29" s="11"/>
      <c r="NWT29" s="11"/>
      <c r="NWU29" s="11"/>
      <c r="NWV29" s="11"/>
      <c r="NWW29" s="11"/>
      <c r="NWX29" s="11"/>
      <c r="NWY29" s="11"/>
      <c r="NWZ29" s="11"/>
      <c r="NXA29" s="11"/>
      <c r="NXB29" s="11"/>
      <c r="NXC29" s="11"/>
      <c r="NXD29" s="11"/>
      <c r="NXE29" s="11"/>
      <c r="NXF29" s="11"/>
      <c r="NXG29" s="11"/>
      <c r="NXH29" s="11"/>
      <c r="NXI29" s="11"/>
      <c r="NXJ29" s="11"/>
      <c r="NXK29" s="11"/>
      <c r="NXL29" s="11"/>
      <c r="NXM29" s="11"/>
      <c r="NXN29" s="11"/>
      <c r="NXO29" s="11"/>
      <c r="NXP29" s="11"/>
      <c r="NXQ29" s="11"/>
      <c r="NXR29" s="11"/>
      <c r="NXS29" s="11"/>
      <c r="NXT29" s="11"/>
      <c r="NXU29" s="11"/>
      <c r="NXV29" s="11"/>
      <c r="NXW29" s="11"/>
      <c r="NXX29" s="11"/>
      <c r="NXY29" s="11"/>
      <c r="NXZ29" s="11"/>
      <c r="NYA29" s="11"/>
      <c r="NYB29" s="11"/>
      <c r="NYC29" s="11"/>
      <c r="NYD29" s="11"/>
      <c r="NYE29" s="11"/>
      <c r="NYF29" s="11"/>
      <c r="NYG29" s="11"/>
      <c r="NYH29" s="11"/>
      <c r="NYI29" s="11"/>
      <c r="NYJ29" s="11"/>
      <c r="NYK29" s="11"/>
      <c r="NYL29" s="11"/>
      <c r="NYM29" s="11"/>
      <c r="NYN29" s="11"/>
      <c r="NYO29" s="11"/>
      <c r="NYP29" s="11"/>
      <c r="NYQ29" s="11"/>
      <c r="NYR29" s="11"/>
      <c r="NYS29" s="11"/>
      <c r="NYT29" s="11"/>
      <c r="NYU29" s="11"/>
      <c r="NYV29" s="11"/>
      <c r="NYW29" s="11"/>
      <c r="NYX29" s="11"/>
      <c r="NYY29" s="11"/>
      <c r="NYZ29" s="11"/>
      <c r="NZA29" s="11"/>
      <c r="NZB29" s="11"/>
      <c r="NZC29" s="11"/>
      <c r="NZD29" s="11"/>
      <c r="NZE29" s="11"/>
      <c r="NZF29" s="11"/>
      <c r="NZG29" s="11"/>
      <c r="NZH29" s="11"/>
      <c r="NZI29" s="11"/>
      <c r="NZJ29" s="11"/>
      <c r="NZK29" s="11"/>
      <c r="NZL29" s="11"/>
      <c r="NZM29" s="11"/>
      <c r="NZN29" s="11"/>
      <c r="NZO29" s="11"/>
      <c r="NZP29" s="11"/>
      <c r="NZQ29" s="11"/>
      <c r="NZR29" s="11"/>
      <c r="NZS29" s="11"/>
      <c r="NZT29" s="11"/>
      <c r="NZU29" s="11"/>
      <c r="NZV29" s="11"/>
      <c r="NZW29" s="11"/>
      <c r="NZX29" s="11"/>
      <c r="NZY29" s="11"/>
      <c r="NZZ29" s="11"/>
      <c r="OAA29" s="11"/>
      <c r="OAB29" s="11"/>
      <c r="OAC29" s="11"/>
      <c r="OAD29" s="11"/>
      <c r="OAE29" s="11"/>
      <c r="OAF29" s="11"/>
      <c r="OAG29" s="11"/>
      <c r="OAH29" s="11"/>
      <c r="OAI29" s="11"/>
      <c r="OAJ29" s="11"/>
      <c r="OAK29" s="11"/>
      <c r="OAL29" s="11"/>
      <c r="OAM29" s="11"/>
      <c r="OAN29" s="11"/>
      <c r="OAO29" s="11"/>
      <c r="OAP29" s="11"/>
      <c r="OAQ29" s="11"/>
      <c r="OAR29" s="11"/>
      <c r="OAS29" s="11"/>
      <c r="OAT29" s="11"/>
      <c r="OAU29" s="11"/>
      <c r="OAV29" s="11"/>
      <c r="OAW29" s="11"/>
      <c r="OAX29" s="11"/>
      <c r="OAY29" s="11"/>
      <c r="OAZ29" s="11"/>
      <c r="OBA29" s="11"/>
      <c r="OBB29" s="11"/>
      <c r="OBC29" s="11"/>
      <c r="OBD29" s="11"/>
      <c r="OBE29" s="11"/>
      <c r="OBF29" s="11"/>
      <c r="OBG29" s="11"/>
      <c r="OBH29" s="11"/>
      <c r="OBI29" s="11"/>
      <c r="OBJ29" s="11"/>
      <c r="OBK29" s="11"/>
      <c r="OBL29" s="11"/>
      <c r="OBM29" s="11"/>
      <c r="OBN29" s="11"/>
      <c r="OBO29" s="11"/>
      <c r="OBP29" s="11"/>
      <c r="OBQ29" s="11"/>
      <c r="OBR29" s="11"/>
      <c r="OBS29" s="11"/>
      <c r="OBT29" s="11"/>
      <c r="OBU29" s="11"/>
      <c r="OBV29" s="11"/>
      <c r="OBW29" s="11"/>
      <c r="OBX29" s="11"/>
      <c r="OBY29" s="11"/>
      <c r="OBZ29" s="11"/>
      <c r="OCA29" s="11"/>
      <c r="OCB29" s="11"/>
      <c r="OCC29" s="11"/>
      <c r="OCD29" s="11"/>
      <c r="OCE29" s="11"/>
      <c r="OCF29" s="11"/>
      <c r="OCG29" s="11"/>
      <c r="OCH29" s="11"/>
      <c r="OCI29" s="11"/>
      <c r="OCJ29" s="11"/>
      <c r="OCK29" s="11"/>
      <c r="OCL29" s="11"/>
      <c r="OCM29" s="11"/>
      <c r="OCN29" s="11"/>
      <c r="OCO29" s="11"/>
      <c r="OCP29" s="11"/>
      <c r="OCQ29" s="11"/>
      <c r="OCR29" s="11"/>
      <c r="OCS29" s="11"/>
      <c r="OCT29" s="11"/>
      <c r="OCU29" s="11"/>
      <c r="OCV29" s="11"/>
      <c r="OCW29" s="11"/>
      <c r="OCX29" s="11"/>
      <c r="OCY29" s="11"/>
      <c r="OCZ29" s="11"/>
      <c r="ODA29" s="11"/>
      <c r="ODB29" s="11"/>
      <c r="ODC29" s="11"/>
      <c r="ODD29" s="11"/>
      <c r="ODE29" s="11"/>
      <c r="ODF29" s="11"/>
      <c r="ODG29" s="11"/>
      <c r="ODH29" s="11"/>
      <c r="ODI29" s="11"/>
      <c r="ODJ29" s="11"/>
      <c r="ODK29" s="11"/>
      <c r="ODL29" s="11"/>
      <c r="ODM29" s="11"/>
      <c r="ODN29" s="11"/>
      <c r="ODO29" s="11"/>
      <c r="ODP29" s="11"/>
      <c r="ODQ29" s="11"/>
      <c r="ODR29" s="11"/>
      <c r="ODS29" s="11"/>
      <c r="ODT29" s="11"/>
      <c r="ODU29" s="11"/>
      <c r="ODV29" s="11"/>
      <c r="ODW29" s="11"/>
      <c r="ODX29" s="11"/>
      <c r="ODY29" s="11"/>
      <c r="ODZ29" s="11"/>
      <c r="OEA29" s="11"/>
      <c r="OEB29" s="11"/>
      <c r="OEC29" s="11"/>
      <c r="OED29" s="11"/>
      <c r="OEE29" s="11"/>
      <c r="OEF29" s="11"/>
      <c r="OEG29" s="11"/>
      <c r="OEH29" s="11"/>
      <c r="OEI29" s="11"/>
      <c r="OEJ29" s="11"/>
      <c r="OEK29" s="11"/>
      <c r="OEL29" s="11"/>
      <c r="OEM29" s="11"/>
      <c r="OEN29" s="11"/>
      <c r="OEO29" s="11"/>
      <c r="OEP29" s="11"/>
      <c r="OEQ29" s="11"/>
      <c r="OER29" s="11"/>
      <c r="OES29" s="11"/>
      <c r="OET29" s="11"/>
      <c r="OEU29" s="11"/>
      <c r="OEV29" s="11"/>
      <c r="OEW29" s="11"/>
      <c r="OEX29" s="11"/>
      <c r="OEY29" s="11"/>
      <c r="OEZ29" s="11"/>
      <c r="OFA29" s="11"/>
      <c r="OFB29" s="11"/>
      <c r="OFC29" s="11"/>
      <c r="OFD29" s="11"/>
      <c r="OFE29" s="11"/>
      <c r="OFF29" s="11"/>
      <c r="OFG29" s="11"/>
      <c r="OFH29" s="11"/>
      <c r="OFI29" s="11"/>
      <c r="OFJ29" s="11"/>
      <c r="OFK29" s="11"/>
      <c r="OFL29" s="11"/>
      <c r="OFM29" s="11"/>
      <c r="OFN29" s="11"/>
      <c r="OFO29" s="11"/>
      <c r="OFP29" s="11"/>
      <c r="OFQ29" s="11"/>
      <c r="OFR29" s="11"/>
      <c r="OFS29" s="11"/>
      <c r="OFT29" s="11"/>
      <c r="OFU29" s="11"/>
      <c r="OFV29" s="11"/>
      <c r="OFW29" s="11"/>
      <c r="OFX29" s="11"/>
      <c r="OFY29" s="11"/>
      <c r="OFZ29" s="11"/>
      <c r="OGA29" s="11"/>
      <c r="OGB29" s="11"/>
      <c r="OGC29" s="11"/>
      <c r="OGD29" s="11"/>
      <c r="OGE29" s="11"/>
      <c r="OGF29" s="11"/>
      <c r="OGG29" s="11"/>
      <c r="OGH29" s="11"/>
      <c r="OGI29" s="11"/>
      <c r="OGJ29" s="11"/>
      <c r="OGK29" s="11"/>
      <c r="OGL29" s="11"/>
      <c r="OGM29" s="11"/>
      <c r="OGN29" s="11"/>
      <c r="OGO29" s="11"/>
      <c r="OGP29" s="11"/>
      <c r="OGQ29" s="11"/>
      <c r="OGR29" s="11"/>
      <c r="OGS29" s="11"/>
      <c r="OGT29" s="11"/>
      <c r="OGU29" s="11"/>
      <c r="OGV29" s="11"/>
      <c r="OGW29" s="11"/>
      <c r="OGX29" s="11"/>
      <c r="OGY29" s="11"/>
      <c r="OGZ29" s="11"/>
      <c r="OHA29" s="11"/>
      <c r="OHB29" s="11"/>
      <c r="OHC29" s="11"/>
      <c r="OHD29" s="11"/>
      <c r="OHE29" s="11"/>
      <c r="OHF29" s="11"/>
      <c r="OHG29" s="11"/>
      <c r="OHH29" s="11"/>
      <c r="OHI29" s="11"/>
      <c r="OHJ29" s="11"/>
      <c r="OHK29" s="11"/>
      <c r="OHL29" s="11"/>
      <c r="OHM29" s="11"/>
      <c r="OHN29" s="11"/>
      <c r="OHO29" s="11"/>
      <c r="OHP29" s="11"/>
      <c r="OHQ29" s="11"/>
      <c r="OHR29" s="11"/>
      <c r="OHS29" s="11"/>
      <c r="OHT29" s="11"/>
      <c r="OHU29" s="11"/>
      <c r="OHV29" s="11"/>
      <c r="OHW29" s="11"/>
      <c r="OHX29" s="11"/>
      <c r="OHY29" s="11"/>
      <c r="OHZ29" s="11"/>
      <c r="OIA29" s="11"/>
      <c r="OIB29" s="11"/>
      <c r="OIC29" s="11"/>
      <c r="OID29" s="11"/>
      <c r="OIE29" s="11"/>
      <c r="OIF29" s="11"/>
      <c r="OIG29" s="11"/>
      <c r="OIH29" s="11"/>
      <c r="OII29" s="11"/>
      <c r="OIJ29" s="11"/>
      <c r="OIK29" s="11"/>
      <c r="OIL29" s="11"/>
      <c r="OIM29" s="11"/>
      <c r="OIN29" s="11"/>
      <c r="OIO29" s="11"/>
      <c r="OIP29" s="11"/>
      <c r="OIQ29" s="11"/>
      <c r="OIR29" s="11"/>
      <c r="OIS29" s="11"/>
      <c r="OIT29" s="11"/>
      <c r="OIU29" s="11"/>
      <c r="OIV29" s="11"/>
      <c r="OIW29" s="11"/>
      <c r="OIX29" s="11"/>
      <c r="OIY29" s="11"/>
      <c r="OIZ29" s="11"/>
      <c r="OJA29" s="11"/>
      <c r="OJB29" s="11"/>
      <c r="OJC29" s="11"/>
      <c r="OJD29" s="11"/>
      <c r="OJE29" s="11"/>
      <c r="OJF29" s="11"/>
      <c r="OJG29" s="11"/>
      <c r="OJH29" s="11"/>
      <c r="OJI29" s="11"/>
      <c r="OJJ29" s="11"/>
      <c r="OJK29" s="11"/>
      <c r="OJL29" s="11"/>
      <c r="OJM29" s="11"/>
      <c r="OJN29" s="11"/>
      <c r="OJO29" s="11"/>
      <c r="OJP29" s="11"/>
      <c r="OJQ29" s="11"/>
      <c r="OJR29" s="11"/>
      <c r="OJS29" s="11"/>
      <c r="OJT29" s="11"/>
      <c r="OJU29" s="11"/>
      <c r="OJV29" s="11"/>
      <c r="OJW29" s="11"/>
      <c r="OJX29" s="11"/>
      <c r="OJY29" s="11"/>
      <c r="OJZ29" s="11"/>
      <c r="OKA29" s="11"/>
      <c r="OKB29" s="11"/>
      <c r="OKC29" s="11"/>
      <c r="OKD29" s="11"/>
      <c r="OKE29" s="11"/>
      <c r="OKF29" s="11"/>
      <c r="OKG29" s="11"/>
      <c r="OKH29" s="11"/>
      <c r="OKI29" s="11"/>
      <c r="OKJ29" s="11"/>
      <c r="OKK29" s="11"/>
      <c r="OKL29" s="11"/>
      <c r="OKM29" s="11"/>
      <c r="OKN29" s="11"/>
      <c r="OKO29" s="11"/>
      <c r="OKP29" s="11"/>
      <c r="OKQ29" s="11"/>
      <c r="OKR29" s="11"/>
      <c r="OKS29" s="11"/>
      <c r="OKT29" s="11"/>
      <c r="OKU29" s="11"/>
      <c r="OKV29" s="11"/>
      <c r="OKW29" s="11"/>
      <c r="OKX29" s="11"/>
      <c r="OKY29" s="11"/>
      <c r="OKZ29" s="11"/>
      <c r="OLA29" s="11"/>
      <c r="OLB29" s="11"/>
      <c r="OLC29" s="11"/>
      <c r="OLD29" s="11"/>
      <c r="OLE29" s="11"/>
      <c r="OLF29" s="11"/>
      <c r="OLG29" s="11"/>
      <c r="OLH29" s="11"/>
      <c r="OLI29" s="11"/>
      <c r="OLJ29" s="11"/>
      <c r="OLK29" s="11"/>
      <c r="OLL29" s="11"/>
      <c r="OLM29" s="11"/>
      <c r="OLN29" s="11"/>
      <c r="OLO29" s="11"/>
      <c r="OLP29" s="11"/>
      <c r="OLQ29" s="11"/>
      <c r="OLR29" s="11"/>
      <c r="OLS29" s="11"/>
      <c r="OLT29" s="11"/>
      <c r="OLU29" s="11"/>
      <c r="OLV29" s="11"/>
      <c r="OLW29" s="11"/>
      <c r="OLX29" s="11"/>
      <c r="OLY29" s="11"/>
      <c r="OLZ29" s="11"/>
      <c r="OMA29" s="11"/>
      <c r="OMB29" s="11"/>
      <c r="OMC29" s="11"/>
      <c r="OMD29" s="11"/>
      <c r="OME29" s="11"/>
      <c r="OMF29" s="11"/>
      <c r="OMG29" s="11"/>
      <c r="OMH29" s="11"/>
      <c r="OMI29" s="11"/>
      <c r="OMJ29" s="11"/>
      <c r="OMK29" s="11"/>
      <c r="OML29" s="11"/>
      <c r="OMM29" s="11"/>
      <c r="OMN29" s="11"/>
      <c r="OMO29" s="11"/>
      <c r="OMP29" s="11"/>
      <c r="OMQ29" s="11"/>
      <c r="OMR29" s="11"/>
      <c r="OMS29" s="11"/>
      <c r="OMT29" s="11"/>
      <c r="OMU29" s="11"/>
      <c r="OMV29" s="11"/>
      <c r="OMW29" s="11"/>
      <c r="OMX29" s="11"/>
      <c r="OMY29" s="11"/>
      <c r="OMZ29" s="11"/>
      <c r="ONA29" s="11"/>
      <c r="ONB29" s="11"/>
      <c r="ONC29" s="11"/>
      <c r="OND29" s="11"/>
      <c r="ONE29" s="11"/>
      <c r="ONF29" s="11"/>
      <c r="ONG29" s="11"/>
      <c r="ONH29" s="11"/>
      <c r="ONI29" s="11"/>
      <c r="ONJ29" s="11"/>
      <c r="ONK29" s="11"/>
      <c r="ONL29" s="11"/>
      <c r="ONM29" s="11"/>
      <c r="ONN29" s="11"/>
      <c r="ONO29" s="11"/>
      <c r="ONP29" s="11"/>
      <c r="ONQ29" s="11"/>
      <c r="ONR29" s="11"/>
      <c r="ONS29" s="11"/>
      <c r="ONT29" s="11"/>
      <c r="ONU29" s="11"/>
      <c r="ONV29" s="11"/>
      <c r="ONW29" s="11"/>
      <c r="ONX29" s="11"/>
      <c r="ONY29" s="11"/>
      <c r="ONZ29" s="11"/>
      <c r="OOA29" s="11"/>
      <c r="OOB29" s="11"/>
      <c r="OOC29" s="11"/>
      <c r="OOD29" s="11"/>
      <c r="OOE29" s="11"/>
      <c r="OOF29" s="11"/>
      <c r="OOG29" s="11"/>
      <c r="OOH29" s="11"/>
      <c r="OOI29" s="11"/>
      <c r="OOJ29" s="11"/>
      <c r="OOK29" s="11"/>
      <c r="OOL29" s="11"/>
      <c r="OOM29" s="11"/>
      <c r="OON29" s="11"/>
      <c r="OOO29" s="11"/>
      <c r="OOP29" s="11"/>
      <c r="OOQ29" s="11"/>
      <c r="OOR29" s="11"/>
      <c r="OOS29" s="11"/>
      <c r="OOT29" s="11"/>
      <c r="OOU29" s="11"/>
      <c r="OOV29" s="11"/>
      <c r="OOW29" s="11"/>
      <c r="OOX29" s="11"/>
      <c r="OOY29" s="11"/>
      <c r="OOZ29" s="11"/>
      <c r="OPA29" s="11"/>
      <c r="OPB29" s="11"/>
      <c r="OPC29" s="11"/>
      <c r="OPD29" s="11"/>
      <c r="OPE29" s="11"/>
      <c r="OPF29" s="11"/>
      <c r="OPG29" s="11"/>
      <c r="OPH29" s="11"/>
      <c r="OPI29" s="11"/>
      <c r="OPJ29" s="11"/>
      <c r="OPK29" s="11"/>
      <c r="OPL29" s="11"/>
      <c r="OPM29" s="11"/>
      <c r="OPN29" s="11"/>
      <c r="OPO29" s="11"/>
      <c r="OPP29" s="11"/>
      <c r="OPQ29" s="11"/>
      <c r="OPR29" s="11"/>
      <c r="OPS29" s="11"/>
      <c r="OPT29" s="11"/>
      <c r="OPU29" s="11"/>
      <c r="OPV29" s="11"/>
      <c r="OPW29" s="11"/>
      <c r="OPX29" s="11"/>
      <c r="OPY29" s="11"/>
      <c r="OPZ29" s="11"/>
      <c r="OQA29" s="11"/>
      <c r="OQB29" s="11"/>
      <c r="OQC29" s="11"/>
      <c r="OQD29" s="11"/>
      <c r="OQE29" s="11"/>
      <c r="OQF29" s="11"/>
      <c r="OQG29" s="11"/>
      <c r="OQH29" s="11"/>
      <c r="OQI29" s="11"/>
      <c r="OQJ29" s="11"/>
      <c r="OQK29" s="11"/>
      <c r="OQL29" s="11"/>
      <c r="OQM29" s="11"/>
      <c r="OQN29" s="11"/>
      <c r="OQO29" s="11"/>
      <c r="OQP29" s="11"/>
      <c r="OQQ29" s="11"/>
      <c r="OQR29" s="11"/>
      <c r="OQS29" s="11"/>
      <c r="OQT29" s="11"/>
      <c r="OQU29" s="11"/>
      <c r="OQV29" s="11"/>
      <c r="OQW29" s="11"/>
      <c r="OQX29" s="11"/>
      <c r="OQY29" s="11"/>
      <c r="OQZ29" s="11"/>
      <c r="ORA29" s="11"/>
      <c r="ORB29" s="11"/>
      <c r="ORC29" s="11"/>
      <c r="ORD29" s="11"/>
      <c r="ORE29" s="11"/>
      <c r="ORF29" s="11"/>
      <c r="ORG29" s="11"/>
      <c r="ORH29" s="11"/>
      <c r="ORI29" s="11"/>
      <c r="ORJ29" s="11"/>
      <c r="ORK29" s="11"/>
      <c r="ORL29" s="11"/>
      <c r="ORM29" s="11"/>
      <c r="ORN29" s="11"/>
      <c r="ORO29" s="11"/>
      <c r="ORP29" s="11"/>
      <c r="ORQ29" s="11"/>
      <c r="ORR29" s="11"/>
      <c r="ORS29" s="11"/>
      <c r="ORT29" s="11"/>
      <c r="ORU29" s="11"/>
      <c r="ORV29" s="11"/>
      <c r="ORW29" s="11"/>
      <c r="ORX29" s="11"/>
      <c r="ORY29" s="11"/>
      <c r="ORZ29" s="11"/>
      <c r="OSA29" s="11"/>
      <c r="OSB29" s="11"/>
      <c r="OSC29" s="11"/>
      <c r="OSD29" s="11"/>
      <c r="OSE29" s="11"/>
      <c r="OSF29" s="11"/>
      <c r="OSG29" s="11"/>
      <c r="OSH29" s="11"/>
      <c r="OSI29" s="11"/>
      <c r="OSJ29" s="11"/>
      <c r="OSK29" s="11"/>
      <c r="OSL29" s="11"/>
      <c r="OSM29" s="11"/>
      <c r="OSN29" s="11"/>
      <c r="OSO29" s="11"/>
      <c r="OSP29" s="11"/>
      <c r="OSQ29" s="11"/>
      <c r="OSR29" s="11"/>
      <c r="OSS29" s="11"/>
      <c r="OST29" s="11"/>
      <c r="OSU29" s="11"/>
      <c r="OSV29" s="11"/>
      <c r="OSW29" s="11"/>
      <c r="OSX29" s="11"/>
      <c r="OSY29" s="11"/>
      <c r="OSZ29" s="11"/>
      <c r="OTA29" s="11"/>
      <c r="OTB29" s="11"/>
      <c r="OTC29" s="11"/>
      <c r="OTD29" s="11"/>
      <c r="OTE29" s="11"/>
      <c r="OTF29" s="11"/>
      <c r="OTG29" s="11"/>
      <c r="OTH29" s="11"/>
      <c r="OTI29" s="11"/>
      <c r="OTJ29" s="11"/>
      <c r="OTK29" s="11"/>
      <c r="OTL29" s="11"/>
      <c r="OTM29" s="11"/>
      <c r="OTN29" s="11"/>
      <c r="OTO29" s="11"/>
      <c r="OTP29" s="11"/>
      <c r="OTQ29" s="11"/>
      <c r="OTR29" s="11"/>
      <c r="OTS29" s="11"/>
      <c r="OTT29" s="11"/>
      <c r="OTU29" s="11"/>
      <c r="OTV29" s="11"/>
      <c r="OTW29" s="11"/>
      <c r="OTX29" s="11"/>
      <c r="OTY29" s="11"/>
      <c r="OTZ29" s="11"/>
      <c r="OUA29" s="11"/>
      <c r="OUB29" s="11"/>
      <c r="OUC29" s="11"/>
      <c r="OUD29" s="11"/>
      <c r="OUE29" s="11"/>
      <c r="OUF29" s="11"/>
      <c r="OUG29" s="11"/>
      <c r="OUH29" s="11"/>
      <c r="OUI29" s="11"/>
      <c r="OUJ29" s="11"/>
      <c r="OUK29" s="11"/>
      <c r="OUL29" s="11"/>
      <c r="OUM29" s="11"/>
      <c r="OUN29" s="11"/>
      <c r="OUO29" s="11"/>
      <c r="OUP29" s="11"/>
      <c r="OUQ29" s="11"/>
      <c r="OUR29" s="11"/>
      <c r="OUS29" s="11"/>
      <c r="OUT29" s="11"/>
      <c r="OUU29" s="11"/>
      <c r="OUV29" s="11"/>
      <c r="OUW29" s="11"/>
      <c r="OUX29" s="11"/>
      <c r="OUY29" s="11"/>
      <c r="OUZ29" s="11"/>
      <c r="OVA29" s="11"/>
      <c r="OVB29" s="11"/>
      <c r="OVC29" s="11"/>
      <c r="OVD29" s="11"/>
      <c r="OVE29" s="11"/>
      <c r="OVF29" s="11"/>
      <c r="OVG29" s="11"/>
      <c r="OVH29" s="11"/>
      <c r="OVI29" s="11"/>
      <c r="OVJ29" s="11"/>
      <c r="OVK29" s="11"/>
      <c r="OVL29" s="11"/>
      <c r="OVM29" s="11"/>
      <c r="OVN29" s="11"/>
      <c r="OVO29" s="11"/>
      <c r="OVP29" s="11"/>
      <c r="OVQ29" s="11"/>
      <c r="OVR29" s="11"/>
      <c r="OVS29" s="11"/>
      <c r="OVT29" s="11"/>
      <c r="OVU29" s="11"/>
      <c r="OVV29" s="11"/>
      <c r="OVW29" s="11"/>
      <c r="OVX29" s="11"/>
      <c r="OVY29" s="11"/>
      <c r="OVZ29" s="11"/>
      <c r="OWA29" s="11"/>
      <c r="OWB29" s="11"/>
      <c r="OWC29" s="11"/>
      <c r="OWD29" s="11"/>
      <c r="OWE29" s="11"/>
      <c r="OWF29" s="11"/>
      <c r="OWG29" s="11"/>
      <c r="OWH29" s="11"/>
      <c r="OWI29" s="11"/>
      <c r="OWJ29" s="11"/>
      <c r="OWK29" s="11"/>
      <c r="OWL29" s="11"/>
      <c r="OWM29" s="11"/>
      <c r="OWN29" s="11"/>
      <c r="OWO29" s="11"/>
      <c r="OWP29" s="11"/>
      <c r="OWQ29" s="11"/>
      <c r="OWR29" s="11"/>
      <c r="OWS29" s="11"/>
      <c r="OWT29" s="11"/>
      <c r="OWU29" s="11"/>
      <c r="OWV29" s="11"/>
      <c r="OWW29" s="11"/>
      <c r="OWX29" s="11"/>
      <c r="OWY29" s="11"/>
      <c r="OWZ29" s="11"/>
      <c r="OXA29" s="11"/>
      <c r="OXB29" s="11"/>
      <c r="OXC29" s="11"/>
      <c r="OXD29" s="11"/>
      <c r="OXE29" s="11"/>
      <c r="OXF29" s="11"/>
      <c r="OXG29" s="11"/>
      <c r="OXH29" s="11"/>
      <c r="OXI29" s="11"/>
      <c r="OXJ29" s="11"/>
      <c r="OXK29" s="11"/>
      <c r="OXL29" s="11"/>
      <c r="OXM29" s="11"/>
      <c r="OXN29" s="11"/>
      <c r="OXO29" s="11"/>
      <c r="OXP29" s="11"/>
      <c r="OXQ29" s="11"/>
      <c r="OXR29" s="11"/>
      <c r="OXS29" s="11"/>
      <c r="OXT29" s="11"/>
      <c r="OXU29" s="11"/>
      <c r="OXV29" s="11"/>
      <c r="OXW29" s="11"/>
      <c r="OXX29" s="11"/>
      <c r="OXY29" s="11"/>
      <c r="OXZ29" s="11"/>
      <c r="OYA29" s="11"/>
      <c r="OYB29" s="11"/>
      <c r="OYC29" s="11"/>
      <c r="OYD29" s="11"/>
      <c r="OYE29" s="11"/>
      <c r="OYF29" s="11"/>
      <c r="OYG29" s="11"/>
      <c r="OYH29" s="11"/>
      <c r="OYI29" s="11"/>
      <c r="OYJ29" s="11"/>
      <c r="OYK29" s="11"/>
      <c r="OYL29" s="11"/>
      <c r="OYM29" s="11"/>
      <c r="OYN29" s="11"/>
      <c r="OYO29" s="11"/>
      <c r="OYP29" s="11"/>
      <c r="OYQ29" s="11"/>
      <c r="OYR29" s="11"/>
      <c r="OYS29" s="11"/>
      <c r="OYT29" s="11"/>
      <c r="OYU29" s="11"/>
      <c r="OYV29" s="11"/>
      <c r="OYW29" s="11"/>
      <c r="OYX29" s="11"/>
      <c r="OYY29" s="11"/>
      <c r="OYZ29" s="11"/>
      <c r="OZA29" s="11"/>
      <c r="OZB29" s="11"/>
      <c r="OZC29" s="11"/>
      <c r="OZD29" s="11"/>
      <c r="OZE29" s="11"/>
      <c r="OZF29" s="11"/>
      <c r="OZG29" s="11"/>
      <c r="OZH29" s="11"/>
      <c r="OZI29" s="11"/>
      <c r="OZJ29" s="11"/>
      <c r="OZK29" s="11"/>
      <c r="OZL29" s="11"/>
      <c r="OZM29" s="11"/>
      <c r="OZN29" s="11"/>
      <c r="OZO29" s="11"/>
      <c r="OZP29" s="11"/>
      <c r="OZQ29" s="11"/>
      <c r="OZR29" s="11"/>
      <c r="OZS29" s="11"/>
      <c r="OZT29" s="11"/>
      <c r="OZU29" s="11"/>
      <c r="OZV29" s="11"/>
      <c r="OZW29" s="11"/>
      <c r="OZX29" s="11"/>
      <c r="OZY29" s="11"/>
      <c r="OZZ29" s="11"/>
      <c r="PAA29" s="11"/>
      <c r="PAB29" s="11"/>
      <c r="PAC29" s="11"/>
      <c r="PAD29" s="11"/>
      <c r="PAE29" s="11"/>
      <c r="PAF29" s="11"/>
      <c r="PAG29" s="11"/>
      <c r="PAH29" s="11"/>
      <c r="PAI29" s="11"/>
      <c r="PAJ29" s="11"/>
      <c r="PAK29" s="11"/>
      <c r="PAL29" s="11"/>
      <c r="PAM29" s="11"/>
      <c r="PAN29" s="11"/>
      <c r="PAO29" s="11"/>
      <c r="PAP29" s="11"/>
      <c r="PAQ29" s="11"/>
      <c r="PAR29" s="11"/>
      <c r="PAS29" s="11"/>
      <c r="PAT29" s="11"/>
      <c r="PAU29" s="11"/>
      <c r="PAV29" s="11"/>
      <c r="PAW29" s="11"/>
      <c r="PAX29" s="11"/>
      <c r="PAY29" s="11"/>
      <c r="PAZ29" s="11"/>
      <c r="PBA29" s="11"/>
      <c r="PBB29" s="11"/>
      <c r="PBC29" s="11"/>
      <c r="PBD29" s="11"/>
      <c r="PBE29" s="11"/>
      <c r="PBF29" s="11"/>
      <c r="PBG29" s="11"/>
      <c r="PBH29" s="11"/>
      <c r="PBI29" s="11"/>
      <c r="PBJ29" s="11"/>
      <c r="PBK29" s="11"/>
      <c r="PBL29" s="11"/>
      <c r="PBM29" s="11"/>
      <c r="PBN29" s="11"/>
      <c r="PBO29" s="11"/>
      <c r="PBP29" s="11"/>
      <c r="PBQ29" s="11"/>
      <c r="PBR29" s="11"/>
      <c r="PBS29" s="11"/>
      <c r="PBT29" s="11"/>
      <c r="PBU29" s="11"/>
      <c r="PBV29" s="11"/>
      <c r="PBW29" s="11"/>
      <c r="PBX29" s="11"/>
      <c r="PBY29" s="11"/>
      <c r="PBZ29" s="11"/>
      <c r="PCA29" s="11"/>
      <c r="PCB29" s="11"/>
      <c r="PCC29" s="11"/>
      <c r="PCD29" s="11"/>
      <c r="PCE29" s="11"/>
      <c r="PCF29" s="11"/>
      <c r="PCG29" s="11"/>
      <c r="PCH29" s="11"/>
      <c r="PCI29" s="11"/>
      <c r="PCJ29" s="11"/>
      <c r="PCK29" s="11"/>
      <c r="PCL29" s="11"/>
      <c r="PCM29" s="11"/>
      <c r="PCN29" s="11"/>
      <c r="PCO29" s="11"/>
      <c r="PCP29" s="11"/>
      <c r="PCQ29" s="11"/>
      <c r="PCR29" s="11"/>
      <c r="PCS29" s="11"/>
      <c r="PCT29" s="11"/>
      <c r="PCU29" s="11"/>
      <c r="PCV29" s="11"/>
      <c r="PCW29" s="11"/>
      <c r="PCX29" s="11"/>
      <c r="PCY29" s="11"/>
      <c r="PCZ29" s="11"/>
      <c r="PDA29" s="11"/>
      <c r="PDB29" s="11"/>
      <c r="PDC29" s="11"/>
      <c r="PDD29" s="11"/>
      <c r="PDE29" s="11"/>
      <c r="PDF29" s="11"/>
      <c r="PDG29" s="11"/>
      <c r="PDH29" s="11"/>
      <c r="PDI29" s="11"/>
      <c r="PDJ29" s="11"/>
      <c r="PDK29" s="11"/>
      <c r="PDL29" s="11"/>
      <c r="PDM29" s="11"/>
      <c r="PDN29" s="11"/>
      <c r="PDO29" s="11"/>
      <c r="PDP29" s="11"/>
      <c r="PDQ29" s="11"/>
      <c r="PDR29" s="11"/>
      <c r="PDS29" s="11"/>
      <c r="PDT29" s="11"/>
      <c r="PDU29" s="11"/>
      <c r="PDV29" s="11"/>
      <c r="PDW29" s="11"/>
      <c r="PDX29" s="11"/>
      <c r="PDY29" s="11"/>
      <c r="PDZ29" s="11"/>
      <c r="PEA29" s="11"/>
      <c r="PEB29" s="11"/>
      <c r="PEC29" s="11"/>
      <c r="PED29" s="11"/>
      <c r="PEE29" s="11"/>
      <c r="PEF29" s="11"/>
      <c r="PEG29" s="11"/>
      <c r="PEH29" s="11"/>
      <c r="PEI29" s="11"/>
      <c r="PEJ29" s="11"/>
      <c r="PEK29" s="11"/>
      <c r="PEL29" s="11"/>
      <c r="PEM29" s="11"/>
      <c r="PEN29" s="11"/>
      <c r="PEO29" s="11"/>
      <c r="PEP29" s="11"/>
      <c r="PEQ29" s="11"/>
      <c r="PER29" s="11"/>
      <c r="PES29" s="11"/>
      <c r="PET29" s="11"/>
      <c r="PEU29" s="11"/>
      <c r="PEV29" s="11"/>
      <c r="PEW29" s="11"/>
      <c r="PEX29" s="11"/>
      <c r="PEY29" s="11"/>
      <c r="PEZ29" s="11"/>
      <c r="PFA29" s="11"/>
      <c r="PFB29" s="11"/>
      <c r="PFC29" s="11"/>
      <c r="PFD29" s="11"/>
      <c r="PFE29" s="11"/>
      <c r="PFF29" s="11"/>
      <c r="PFG29" s="11"/>
      <c r="PFH29" s="11"/>
      <c r="PFI29" s="11"/>
      <c r="PFJ29" s="11"/>
      <c r="PFK29" s="11"/>
      <c r="PFL29" s="11"/>
      <c r="PFM29" s="11"/>
      <c r="PFN29" s="11"/>
      <c r="PFO29" s="11"/>
      <c r="PFP29" s="11"/>
      <c r="PFQ29" s="11"/>
      <c r="PFR29" s="11"/>
      <c r="PFS29" s="11"/>
      <c r="PFT29" s="11"/>
      <c r="PFU29" s="11"/>
      <c r="PFV29" s="11"/>
      <c r="PFW29" s="11"/>
      <c r="PFX29" s="11"/>
      <c r="PFY29" s="11"/>
      <c r="PFZ29" s="11"/>
      <c r="PGA29" s="11"/>
      <c r="PGB29" s="11"/>
      <c r="PGC29" s="11"/>
      <c r="PGD29" s="11"/>
      <c r="PGE29" s="11"/>
      <c r="PGF29" s="11"/>
      <c r="PGG29" s="11"/>
      <c r="PGH29" s="11"/>
      <c r="PGI29" s="11"/>
      <c r="PGJ29" s="11"/>
      <c r="PGK29" s="11"/>
      <c r="PGL29" s="11"/>
      <c r="PGM29" s="11"/>
      <c r="PGN29" s="11"/>
      <c r="PGO29" s="11"/>
      <c r="PGP29" s="11"/>
      <c r="PGQ29" s="11"/>
      <c r="PGR29" s="11"/>
      <c r="PGS29" s="11"/>
      <c r="PGT29" s="11"/>
      <c r="PGU29" s="11"/>
      <c r="PGV29" s="11"/>
      <c r="PGW29" s="11"/>
      <c r="PGX29" s="11"/>
      <c r="PGY29" s="11"/>
      <c r="PGZ29" s="11"/>
      <c r="PHA29" s="11"/>
      <c r="PHB29" s="11"/>
      <c r="PHC29" s="11"/>
      <c r="PHD29" s="11"/>
      <c r="PHE29" s="11"/>
      <c r="PHF29" s="11"/>
      <c r="PHG29" s="11"/>
      <c r="PHH29" s="11"/>
      <c r="PHI29" s="11"/>
      <c r="PHJ29" s="11"/>
      <c r="PHK29" s="11"/>
      <c r="PHL29" s="11"/>
      <c r="PHM29" s="11"/>
      <c r="PHN29" s="11"/>
      <c r="PHO29" s="11"/>
      <c r="PHP29" s="11"/>
      <c r="PHQ29" s="11"/>
      <c r="PHR29" s="11"/>
      <c r="PHS29" s="11"/>
      <c r="PHT29" s="11"/>
      <c r="PHU29" s="11"/>
      <c r="PHV29" s="11"/>
      <c r="PHW29" s="11"/>
      <c r="PHX29" s="11"/>
      <c r="PHY29" s="11"/>
      <c r="PHZ29" s="11"/>
      <c r="PIA29" s="11"/>
      <c r="PIB29" s="11"/>
      <c r="PIC29" s="11"/>
      <c r="PID29" s="11"/>
      <c r="PIE29" s="11"/>
      <c r="PIF29" s="11"/>
      <c r="PIG29" s="11"/>
      <c r="PIH29" s="11"/>
      <c r="PII29" s="11"/>
      <c r="PIJ29" s="11"/>
      <c r="PIK29" s="11"/>
      <c r="PIL29" s="11"/>
      <c r="PIM29" s="11"/>
      <c r="PIN29" s="11"/>
      <c r="PIO29" s="11"/>
      <c r="PIP29" s="11"/>
      <c r="PIQ29" s="11"/>
      <c r="PIR29" s="11"/>
      <c r="PIS29" s="11"/>
      <c r="PIT29" s="11"/>
      <c r="PIU29" s="11"/>
      <c r="PIV29" s="11"/>
      <c r="PIW29" s="11"/>
      <c r="PIX29" s="11"/>
      <c r="PIY29" s="11"/>
      <c r="PIZ29" s="11"/>
      <c r="PJA29" s="11"/>
      <c r="PJB29" s="11"/>
      <c r="PJC29" s="11"/>
      <c r="PJD29" s="11"/>
      <c r="PJE29" s="11"/>
      <c r="PJF29" s="11"/>
      <c r="PJG29" s="11"/>
      <c r="PJH29" s="11"/>
      <c r="PJI29" s="11"/>
      <c r="PJJ29" s="11"/>
      <c r="PJK29" s="11"/>
      <c r="PJL29" s="11"/>
      <c r="PJM29" s="11"/>
      <c r="PJN29" s="11"/>
      <c r="PJO29" s="11"/>
      <c r="PJP29" s="11"/>
      <c r="PJQ29" s="11"/>
      <c r="PJR29" s="11"/>
      <c r="PJS29" s="11"/>
      <c r="PJT29" s="11"/>
      <c r="PJU29" s="11"/>
      <c r="PJV29" s="11"/>
      <c r="PJW29" s="11"/>
      <c r="PJX29" s="11"/>
      <c r="PJY29" s="11"/>
      <c r="PJZ29" s="11"/>
      <c r="PKA29" s="11"/>
      <c r="PKB29" s="11"/>
      <c r="PKC29" s="11"/>
      <c r="PKD29" s="11"/>
      <c r="PKE29" s="11"/>
      <c r="PKF29" s="11"/>
      <c r="PKG29" s="11"/>
      <c r="PKH29" s="11"/>
      <c r="PKI29" s="11"/>
      <c r="PKJ29" s="11"/>
      <c r="PKK29" s="11"/>
      <c r="PKL29" s="11"/>
      <c r="PKM29" s="11"/>
      <c r="PKN29" s="11"/>
      <c r="PKO29" s="11"/>
      <c r="PKP29" s="11"/>
      <c r="PKQ29" s="11"/>
      <c r="PKR29" s="11"/>
      <c r="PKS29" s="11"/>
      <c r="PKT29" s="11"/>
      <c r="PKU29" s="11"/>
      <c r="PKV29" s="11"/>
      <c r="PKW29" s="11"/>
      <c r="PKX29" s="11"/>
      <c r="PKY29" s="11"/>
      <c r="PKZ29" s="11"/>
      <c r="PLA29" s="11"/>
      <c r="PLB29" s="11"/>
      <c r="PLC29" s="11"/>
      <c r="PLD29" s="11"/>
      <c r="PLE29" s="11"/>
      <c r="PLF29" s="11"/>
      <c r="PLG29" s="11"/>
      <c r="PLH29" s="11"/>
      <c r="PLI29" s="11"/>
      <c r="PLJ29" s="11"/>
      <c r="PLK29" s="11"/>
      <c r="PLL29" s="11"/>
      <c r="PLM29" s="11"/>
      <c r="PLN29" s="11"/>
      <c r="PLO29" s="11"/>
      <c r="PLP29" s="11"/>
      <c r="PLQ29" s="11"/>
      <c r="PLR29" s="11"/>
      <c r="PLS29" s="11"/>
      <c r="PLT29" s="11"/>
      <c r="PLU29" s="11"/>
      <c r="PLV29" s="11"/>
      <c r="PLW29" s="11"/>
      <c r="PLX29" s="11"/>
      <c r="PLY29" s="11"/>
      <c r="PLZ29" s="11"/>
      <c r="PMA29" s="11"/>
      <c r="PMB29" s="11"/>
      <c r="PMC29" s="11"/>
      <c r="PMD29" s="11"/>
      <c r="PME29" s="11"/>
      <c r="PMF29" s="11"/>
      <c r="PMG29" s="11"/>
      <c r="PMH29" s="11"/>
      <c r="PMI29" s="11"/>
      <c r="PMJ29" s="11"/>
      <c r="PMK29" s="11"/>
      <c r="PML29" s="11"/>
      <c r="PMM29" s="11"/>
      <c r="PMN29" s="11"/>
      <c r="PMO29" s="11"/>
      <c r="PMP29" s="11"/>
      <c r="PMQ29" s="11"/>
      <c r="PMR29" s="11"/>
      <c r="PMS29" s="11"/>
      <c r="PMT29" s="11"/>
      <c r="PMU29" s="11"/>
      <c r="PMV29" s="11"/>
      <c r="PMW29" s="11"/>
      <c r="PMX29" s="11"/>
      <c r="PMY29" s="11"/>
      <c r="PMZ29" s="11"/>
      <c r="PNA29" s="11"/>
      <c r="PNB29" s="11"/>
      <c r="PNC29" s="11"/>
      <c r="PND29" s="11"/>
      <c r="PNE29" s="11"/>
      <c r="PNF29" s="11"/>
      <c r="PNG29" s="11"/>
      <c r="PNH29" s="11"/>
      <c r="PNI29" s="11"/>
      <c r="PNJ29" s="11"/>
      <c r="PNK29" s="11"/>
      <c r="PNL29" s="11"/>
      <c r="PNM29" s="11"/>
      <c r="PNN29" s="11"/>
      <c r="PNO29" s="11"/>
      <c r="PNP29" s="11"/>
      <c r="PNQ29" s="11"/>
      <c r="PNR29" s="11"/>
      <c r="PNS29" s="11"/>
      <c r="PNT29" s="11"/>
      <c r="PNU29" s="11"/>
      <c r="PNV29" s="11"/>
      <c r="PNW29" s="11"/>
      <c r="PNX29" s="11"/>
      <c r="PNY29" s="11"/>
      <c r="PNZ29" s="11"/>
      <c r="POA29" s="11"/>
      <c r="POB29" s="11"/>
      <c r="POC29" s="11"/>
      <c r="POD29" s="11"/>
      <c r="POE29" s="11"/>
      <c r="POF29" s="11"/>
      <c r="POG29" s="11"/>
      <c r="POH29" s="11"/>
      <c r="POI29" s="11"/>
      <c r="POJ29" s="11"/>
      <c r="POK29" s="11"/>
      <c r="POL29" s="11"/>
      <c r="POM29" s="11"/>
      <c r="PON29" s="11"/>
      <c r="POO29" s="11"/>
      <c r="POP29" s="11"/>
      <c r="POQ29" s="11"/>
      <c r="POR29" s="11"/>
      <c r="POS29" s="11"/>
      <c r="POT29" s="11"/>
      <c r="POU29" s="11"/>
      <c r="POV29" s="11"/>
      <c r="POW29" s="11"/>
      <c r="POX29" s="11"/>
      <c r="POY29" s="11"/>
      <c r="POZ29" s="11"/>
      <c r="PPA29" s="11"/>
      <c r="PPB29" s="11"/>
      <c r="PPC29" s="11"/>
      <c r="PPD29" s="11"/>
      <c r="PPE29" s="11"/>
      <c r="PPF29" s="11"/>
      <c r="PPG29" s="11"/>
      <c r="PPH29" s="11"/>
      <c r="PPI29" s="11"/>
      <c r="PPJ29" s="11"/>
      <c r="PPK29" s="11"/>
      <c r="PPL29" s="11"/>
      <c r="PPM29" s="11"/>
      <c r="PPN29" s="11"/>
      <c r="PPO29" s="11"/>
      <c r="PPP29" s="11"/>
      <c r="PPQ29" s="11"/>
      <c r="PPR29" s="11"/>
      <c r="PPS29" s="11"/>
      <c r="PPT29" s="11"/>
      <c r="PPU29" s="11"/>
      <c r="PPV29" s="11"/>
      <c r="PPW29" s="11"/>
      <c r="PPX29" s="11"/>
      <c r="PPY29" s="11"/>
      <c r="PPZ29" s="11"/>
      <c r="PQA29" s="11"/>
      <c r="PQB29" s="11"/>
      <c r="PQC29" s="11"/>
      <c r="PQD29" s="11"/>
      <c r="PQE29" s="11"/>
      <c r="PQF29" s="11"/>
      <c r="PQG29" s="11"/>
      <c r="PQH29" s="11"/>
      <c r="PQI29" s="11"/>
      <c r="PQJ29" s="11"/>
      <c r="PQK29" s="11"/>
      <c r="PQL29" s="11"/>
      <c r="PQM29" s="11"/>
      <c r="PQN29" s="11"/>
      <c r="PQO29" s="11"/>
      <c r="PQP29" s="11"/>
      <c r="PQQ29" s="11"/>
      <c r="PQR29" s="11"/>
      <c r="PQS29" s="11"/>
      <c r="PQT29" s="11"/>
      <c r="PQU29" s="11"/>
      <c r="PQV29" s="11"/>
      <c r="PQW29" s="11"/>
      <c r="PQX29" s="11"/>
      <c r="PQY29" s="11"/>
      <c r="PQZ29" s="11"/>
      <c r="PRA29" s="11"/>
      <c r="PRB29" s="11"/>
      <c r="PRC29" s="11"/>
      <c r="PRD29" s="11"/>
      <c r="PRE29" s="11"/>
      <c r="PRF29" s="11"/>
      <c r="PRG29" s="11"/>
      <c r="PRH29" s="11"/>
      <c r="PRI29" s="11"/>
      <c r="PRJ29" s="11"/>
      <c r="PRK29" s="11"/>
      <c r="PRL29" s="11"/>
      <c r="PRM29" s="11"/>
      <c r="PRN29" s="11"/>
      <c r="PRO29" s="11"/>
      <c r="PRP29" s="11"/>
      <c r="PRQ29" s="11"/>
      <c r="PRR29" s="11"/>
      <c r="PRS29" s="11"/>
      <c r="PRT29" s="11"/>
      <c r="PRU29" s="11"/>
      <c r="PRV29" s="11"/>
      <c r="PRW29" s="11"/>
      <c r="PRX29" s="11"/>
      <c r="PRY29" s="11"/>
      <c r="PRZ29" s="11"/>
      <c r="PSA29" s="11"/>
      <c r="PSB29" s="11"/>
      <c r="PSC29" s="11"/>
      <c r="PSD29" s="11"/>
      <c r="PSE29" s="11"/>
      <c r="PSF29" s="11"/>
      <c r="PSG29" s="11"/>
      <c r="PSH29" s="11"/>
      <c r="PSI29" s="11"/>
      <c r="PSJ29" s="11"/>
      <c r="PSK29" s="11"/>
      <c r="PSL29" s="11"/>
      <c r="PSM29" s="11"/>
      <c r="PSN29" s="11"/>
      <c r="PSO29" s="11"/>
      <c r="PSP29" s="11"/>
      <c r="PSQ29" s="11"/>
      <c r="PSR29" s="11"/>
      <c r="PSS29" s="11"/>
      <c r="PST29" s="11"/>
      <c r="PSU29" s="11"/>
      <c r="PSV29" s="11"/>
      <c r="PSW29" s="11"/>
      <c r="PSX29" s="11"/>
      <c r="PSY29" s="11"/>
      <c r="PSZ29" s="11"/>
      <c r="PTA29" s="11"/>
      <c r="PTB29" s="11"/>
      <c r="PTC29" s="11"/>
      <c r="PTD29" s="11"/>
      <c r="PTE29" s="11"/>
      <c r="PTF29" s="11"/>
      <c r="PTG29" s="11"/>
      <c r="PTH29" s="11"/>
      <c r="PTI29" s="11"/>
      <c r="PTJ29" s="11"/>
      <c r="PTK29" s="11"/>
      <c r="PTL29" s="11"/>
      <c r="PTM29" s="11"/>
      <c r="PTN29" s="11"/>
      <c r="PTO29" s="11"/>
      <c r="PTP29" s="11"/>
      <c r="PTQ29" s="11"/>
      <c r="PTR29" s="11"/>
      <c r="PTS29" s="11"/>
      <c r="PTT29" s="11"/>
      <c r="PTU29" s="11"/>
      <c r="PTV29" s="11"/>
      <c r="PTW29" s="11"/>
      <c r="PTX29" s="11"/>
      <c r="PTY29" s="11"/>
      <c r="PTZ29" s="11"/>
      <c r="PUA29" s="11"/>
      <c r="PUB29" s="11"/>
      <c r="PUC29" s="11"/>
      <c r="PUD29" s="11"/>
      <c r="PUE29" s="11"/>
      <c r="PUF29" s="11"/>
      <c r="PUG29" s="11"/>
      <c r="PUH29" s="11"/>
      <c r="PUI29" s="11"/>
      <c r="PUJ29" s="11"/>
      <c r="PUK29" s="11"/>
      <c r="PUL29" s="11"/>
      <c r="PUM29" s="11"/>
      <c r="PUN29" s="11"/>
      <c r="PUO29" s="11"/>
      <c r="PUP29" s="11"/>
      <c r="PUQ29" s="11"/>
      <c r="PUR29" s="11"/>
      <c r="PUS29" s="11"/>
      <c r="PUT29" s="11"/>
      <c r="PUU29" s="11"/>
      <c r="PUV29" s="11"/>
      <c r="PUW29" s="11"/>
      <c r="PUX29" s="11"/>
      <c r="PUY29" s="11"/>
      <c r="PUZ29" s="11"/>
      <c r="PVA29" s="11"/>
      <c r="PVB29" s="11"/>
      <c r="PVC29" s="11"/>
      <c r="PVD29" s="11"/>
      <c r="PVE29" s="11"/>
      <c r="PVF29" s="11"/>
      <c r="PVG29" s="11"/>
      <c r="PVH29" s="11"/>
      <c r="PVI29" s="11"/>
      <c r="PVJ29" s="11"/>
      <c r="PVK29" s="11"/>
      <c r="PVL29" s="11"/>
      <c r="PVM29" s="11"/>
      <c r="PVN29" s="11"/>
      <c r="PVO29" s="11"/>
      <c r="PVP29" s="11"/>
      <c r="PVQ29" s="11"/>
      <c r="PVR29" s="11"/>
      <c r="PVS29" s="11"/>
      <c r="PVT29" s="11"/>
      <c r="PVU29" s="11"/>
      <c r="PVV29" s="11"/>
      <c r="PVW29" s="11"/>
      <c r="PVX29" s="11"/>
      <c r="PVY29" s="11"/>
      <c r="PVZ29" s="11"/>
      <c r="PWA29" s="11"/>
      <c r="PWB29" s="11"/>
      <c r="PWC29" s="11"/>
      <c r="PWD29" s="11"/>
      <c r="PWE29" s="11"/>
      <c r="PWF29" s="11"/>
      <c r="PWG29" s="11"/>
      <c r="PWH29" s="11"/>
      <c r="PWI29" s="11"/>
      <c r="PWJ29" s="11"/>
      <c r="PWK29" s="11"/>
      <c r="PWL29" s="11"/>
      <c r="PWM29" s="11"/>
      <c r="PWN29" s="11"/>
      <c r="PWO29" s="11"/>
      <c r="PWP29" s="11"/>
      <c r="PWQ29" s="11"/>
      <c r="PWR29" s="11"/>
      <c r="PWS29" s="11"/>
      <c r="PWT29" s="11"/>
      <c r="PWU29" s="11"/>
      <c r="PWV29" s="11"/>
      <c r="PWW29" s="11"/>
      <c r="PWX29" s="11"/>
      <c r="PWY29" s="11"/>
      <c r="PWZ29" s="11"/>
      <c r="PXA29" s="11"/>
      <c r="PXB29" s="11"/>
      <c r="PXC29" s="11"/>
      <c r="PXD29" s="11"/>
      <c r="PXE29" s="11"/>
      <c r="PXF29" s="11"/>
      <c r="PXG29" s="11"/>
      <c r="PXH29" s="11"/>
      <c r="PXI29" s="11"/>
      <c r="PXJ29" s="11"/>
      <c r="PXK29" s="11"/>
      <c r="PXL29" s="11"/>
      <c r="PXM29" s="11"/>
      <c r="PXN29" s="11"/>
      <c r="PXO29" s="11"/>
      <c r="PXP29" s="11"/>
      <c r="PXQ29" s="11"/>
      <c r="PXR29" s="11"/>
      <c r="PXS29" s="11"/>
      <c r="PXT29" s="11"/>
      <c r="PXU29" s="11"/>
      <c r="PXV29" s="11"/>
      <c r="PXW29" s="11"/>
      <c r="PXX29" s="11"/>
      <c r="PXY29" s="11"/>
      <c r="PXZ29" s="11"/>
      <c r="PYA29" s="11"/>
      <c r="PYB29" s="11"/>
      <c r="PYC29" s="11"/>
      <c r="PYD29" s="11"/>
      <c r="PYE29" s="11"/>
      <c r="PYF29" s="11"/>
      <c r="PYG29" s="11"/>
      <c r="PYH29" s="11"/>
      <c r="PYI29" s="11"/>
      <c r="PYJ29" s="11"/>
      <c r="PYK29" s="11"/>
      <c r="PYL29" s="11"/>
      <c r="PYM29" s="11"/>
      <c r="PYN29" s="11"/>
      <c r="PYO29" s="11"/>
      <c r="PYP29" s="11"/>
      <c r="PYQ29" s="11"/>
      <c r="PYR29" s="11"/>
      <c r="PYS29" s="11"/>
      <c r="PYT29" s="11"/>
      <c r="PYU29" s="11"/>
      <c r="PYV29" s="11"/>
      <c r="PYW29" s="11"/>
      <c r="PYX29" s="11"/>
      <c r="PYY29" s="11"/>
      <c r="PYZ29" s="11"/>
      <c r="PZA29" s="11"/>
      <c r="PZB29" s="11"/>
      <c r="PZC29" s="11"/>
      <c r="PZD29" s="11"/>
      <c r="PZE29" s="11"/>
      <c r="PZF29" s="11"/>
      <c r="PZG29" s="11"/>
      <c r="PZH29" s="11"/>
      <c r="PZI29" s="11"/>
      <c r="PZJ29" s="11"/>
      <c r="PZK29" s="11"/>
      <c r="PZL29" s="11"/>
      <c r="PZM29" s="11"/>
      <c r="PZN29" s="11"/>
      <c r="PZO29" s="11"/>
      <c r="PZP29" s="11"/>
      <c r="PZQ29" s="11"/>
      <c r="PZR29" s="11"/>
      <c r="PZS29" s="11"/>
      <c r="PZT29" s="11"/>
      <c r="PZU29" s="11"/>
      <c r="PZV29" s="11"/>
      <c r="PZW29" s="11"/>
      <c r="PZX29" s="11"/>
      <c r="PZY29" s="11"/>
      <c r="PZZ29" s="11"/>
      <c r="QAA29" s="11"/>
      <c r="QAB29" s="11"/>
      <c r="QAC29" s="11"/>
      <c r="QAD29" s="11"/>
      <c r="QAE29" s="11"/>
      <c r="QAF29" s="11"/>
      <c r="QAG29" s="11"/>
      <c r="QAH29" s="11"/>
      <c r="QAI29" s="11"/>
      <c r="QAJ29" s="11"/>
      <c r="QAK29" s="11"/>
      <c r="QAL29" s="11"/>
      <c r="QAM29" s="11"/>
      <c r="QAN29" s="11"/>
      <c r="QAO29" s="11"/>
      <c r="QAP29" s="11"/>
      <c r="QAQ29" s="11"/>
      <c r="QAR29" s="11"/>
      <c r="QAS29" s="11"/>
      <c r="QAT29" s="11"/>
      <c r="QAU29" s="11"/>
      <c r="QAV29" s="11"/>
      <c r="QAW29" s="11"/>
      <c r="QAX29" s="11"/>
      <c r="QAY29" s="11"/>
      <c r="QAZ29" s="11"/>
      <c r="QBA29" s="11"/>
      <c r="QBB29" s="11"/>
      <c r="QBC29" s="11"/>
      <c r="QBD29" s="11"/>
      <c r="QBE29" s="11"/>
      <c r="QBF29" s="11"/>
      <c r="QBG29" s="11"/>
      <c r="QBH29" s="11"/>
      <c r="QBI29" s="11"/>
      <c r="QBJ29" s="11"/>
      <c r="QBK29" s="11"/>
      <c r="QBL29" s="11"/>
      <c r="QBM29" s="11"/>
      <c r="QBN29" s="11"/>
      <c r="QBO29" s="11"/>
      <c r="QBP29" s="11"/>
      <c r="QBQ29" s="11"/>
      <c r="QBR29" s="11"/>
      <c r="QBS29" s="11"/>
      <c r="QBT29" s="11"/>
      <c r="QBU29" s="11"/>
      <c r="QBV29" s="11"/>
      <c r="QBW29" s="11"/>
      <c r="QBX29" s="11"/>
      <c r="QBY29" s="11"/>
      <c r="QBZ29" s="11"/>
      <c r="QCA29" s="11"/>
      <c r="QCB29" s="11"/>
      <c r="QCC29" s="11"/>
      <c r="QCD29" s="11"/>
      <c r="QCE29" s="11"/>
      <c r="QCF29" s="11"/>
      <c r="QCG29" s="11"/>
      <c r="QCH29" s="11"/>
      <c r="QCI29" s="11"/>
      <c r="QCJ29" s="11"/>
      <c r="QCK29" s="11"/>
      <c r="QCL29" s="11"/>
      <c r="QCM29" s="11"/>
      <c r="QCN29" s="11"/>
      <c r="QCO29" s="11"/>
      <c r="QCP29" s="11"/>
      <c r="QCQ29" s="11"/>
      <c r="QCR29" s="11"/>
      <c r="QCS29" s="11"/>
      <c r="QCT29" s="11"/>
      <c r="QCU29" s="11"/>
      <c r="QCV29" s="11"/>
      <c r="QCW29" s="11"/>
      <c r="QCX29" s="11"/>
      <c r="QCY29" s="11"/>
      <c r="QCZ29" s="11"/>
      <c r="QDA29" s="11"/>
      <c r="QDB29" s="11"/>
      <c r="QDC29" s="11"/>
      <c r="QDD29" s="11"/>
      <c r="QDE29" s="11"/>
      <c r="QDF29" s="11"/>
      <c r="QDG29" s="11"/>
      <c r="QDH29" s="11"/>
      <c r="QDI29" s="11"/>
      <c r="QDJ29" s="11"/>
      <c r="QDK29" s="11"/>
      <c r="QDL29" s="11"/>
      <c r="QDM29" s="11"/>
      <c r="QDN29" s="11"/>
      <c r="QDO29" s="11"/>
      <c r="QDP29" s="11"/>
      <c r="QDQ29" s="11"/>
      <c r="QDR29" s="11"/>
      <c r="QDS29" s="11"/>
      <c r="QDT29" s="11"/>
      <c r="QDU29" s="11"/>
      <c r="QDV29" s="11"/>
      <c r="QDW29" s="11"/>
      <c r="QDX29" s="11"/>
      <c r="QDY29" s="11"/>
      <c r="QDZ29" s="11"/>
      <c r="QEA29" s="11"/>
      <c r="QEB29" s="11"/>
      <c r="QEC29" s="11"/>
      <c r="QED29" s="11"/>
      <c r="QEE29" s="11"/>
      <c r="QEF29" s="11"/>
      <c r="QEG29" s="11"/>
      <c r="QEH29" s="11"/>
      <c r="QEI29" s="11"/>
      <c r="QEJ29" s="11"/>
      <c r="QEK29" s="11"/>
      <c r="QEL29" s="11"/>
      <c r="QEM29" s="11"/>
      <c r="QEN29" s="11"/>
      <c r="QEO29" s="11"/>
      <c r="QEP29" s="11"/>
      <c r="QEQ29" s="11"/>
      <c r="QER29" s="11"/>
      <c r="QES29" s="11"/>
      <c r="QET29" s="11"/>
      <c r="QEU29" s="11"/>
      <c r="QEV29" s="11"/>
      <c r="QEW29" s="11"/>
      <c r="QEX29" s="11"/>
      <c r="QEY29" s="11"/>
      <c r="QEZ29" s="11"/>
      <c r="QFA29" s="11"/>
      <c r="QFB29" s="11"/>
      <c r="QFC29" s="11"/>
      <c r="QFD29" s="11"/>
      <c r="QFE29" s="11"/>
      <c r="QFF29" s="11"/>
      <c r="QFG29" s="11"/>
      <c r="QFH29" s="11"/>
      <c r="QFI29" s="11"/>
      <c r="QFJ29" s="11"/>
      <c r="QFK29" s="11"/>
      <c r="QFL29" s="11"/>
      <c r="QFM29" s="11"/>
      <c r="QFN29" s="11"/>
      <c r="QFO29" s="11"/>
      <c r="QFP29" s="11"/>
      <c r="QFQ29" s="11"/>
      <c r="QFR29" s="11"/>
      <c r="QFS29" s="11"/>
      <c r="QFT29" s="11"/>
      <c r="QFU29" s="11"/>
      <c r="QFV29" s="11"/>
      <c r="QFW29" s="11"/>
      <c r="QFX29" s="11"/>
      <c r="QFY29" s="11"/>
      <c r="QFZ29" s="11"/>
      <c r="QGA29" s="11"/>
      <c r="QGB29" s="11"/>
      <c r="QGC29" s="11"/>
      <c r="QGD29" s="11"/>
      <c r="QGE29" s="11"/>
      <c r="QGF29" s="11"/>
      <c r="QGG29" s="11"/>
      <c r="QGH29" s="11"/>
      <c r="QGI29" s="11"/>
      <c r="QGJ29" s="11"/>
      <c r="QGK29" s="11"/>
      <c r="QGL29" s="11"/>
      <c r="QGM29" s="11"/>
      <c r="QGN29" s="11"/>
      <c r="QGO29" s="11"/>
      <c r="QGP29" s="11"/>
      <c r="QGQ29" s="11"/>
      <c r="QGR29" s="11"/>
      <c r="QGS29" s="11"/>
      <c r="QGT29" s="11"/>
      <c r="QGU29" s="11"/>
      <c r="QGV29" s="11"/>
      <c r="QGW29" s="11"/>
      <c r="QGX29" s="11"/>
      <c r="QGY29" s="11"/>
      <c r="QGZ29" s="11"/>
      <c r="QHA29" s="11"/>
      <c r="QHB29" s="11"/>
      <c r="QHC29" s="11"/>
      <c r="QHD29" s="11"/>
      <c r="QHE29" s="11"/>
      <c r="QHF29" s="11"/>
      <c r="QHG29" s="11"/>
      <c r="QHH29" s="11"/>
      <c r="QHI29" s="11"/>
      <c r="QHJ29" s="11"/>
      <c r="QHK29" s="11"/>
      <c r="QHL29" s="11"/>
      <c r="QHM29" s="11"/>
      <c r="QHN29" s="11"/>
      <c r="QHO29" s="11"/>
      <c r="QHP29" s="11"/>
      <c r="QHQ29" s="11"/>
      <c r="QHR29" s="11"/>
      <c r="QHS29" s="11"/>
      <c r="QHT29" s="11"/>
      <c r="QHU29" s="11"/>
      <c r="QHV29" s="11"/>
      <c r="QHW29" s="11"/>
      <c r="QHX29" s="11"/>
      <c r="QHY29" s="11"/>
      <c r="QHZ29" s="11"/>
      <c r="QIA29" s="11"/>
      <c r="QIB29" s="11"/>
      <c r="QIC29" s="11"/>
      <c r="QID29" s="11"/>
      <c r="QIE29" s="11"/>
      <c r="QIF29" s="11"/>
      <c r="QIG29" s="11"/>
      <c r="QIH29" s="11"/>
      <c r="QII29" s="11"/>
      <c r="QIJ29" s="11"/>
      <c r="QIK29" s="11"/>
      <c r="QIL29" s="11"/>
      <c r="QIM29" s="11"/>
      <c r="QIN29" s="11"/>
      <c r="QIO29" s="11"/>
      <c r="QIP29" s="11"/>
      <c r="QIQ29" s="11"/>
      <c r="QIR29" s="11"/>
      <c r="QIS29" s="11"/>
      <c r="QIT29" s="11"/>
      <c r="QIU29" s="11"/>
      <c r="QIV29" s="11"/>
      <c r="QIW29" s="11"/>
      <c r="QIX29" s="11"/>
      <c r="QIY29" s="11"/>
      <c r="QIZ29" s="11"/>
      <c r="QJA29" s="11"/>
      <c r="QJB29" s="11"/>
      <c r="QJC29" s="11"/>
      <c r="QJD29" s="11"/>
      <c r="QJE29" s="11"/>
      <c r="QJF29" s="11"/>
      <c r="QJG29" s="11"/>
      <c r="QJH29" s="11"/>
      <c r="QJI29" s="11"/>
      <c r="QJJ29" s="11"/>
      <c r="QJK29" s="11"/>
      <c r="QJL29" s="11"/>
      <c r="QJM29" s="11"/>
      <c r="QJN29" s="11"/>
      <c r="QJO29" s="11"/>
      <c r="QJP29" s="11"/>
      <c r="QJQ29" s="11"/>
      <c r="QJR29" s="11"/>
      <c r="QJS29" s="11"/>
      <c r="QJT29" s="11"/>
      <c r="QJU29" s="11"/>
      <c r="QJV29" s="11"/>
      <c r="QJW29" s="11"/>
      <c r="QJX29" s="11"/>
      <c r="QJY29" s="11"/>
      <c r="QJZ29" s="11"/>
      <c r="QKA29" s="11"/>
      <c r="QKB29" s="11"/>
      <c r="QKC29" s="11"/>
      <c r="QKD29" s="11"/>
      <c r="QKE29" s="11"/>
      <c r="QKF29" s="11"/>
      <c r="QKG29" s="11"/>
      <c r="QKH29" s="11"/>
      <c r="QKI29" s="11"/>
      <c r="QKJ29" s="11"/>
      <c r="QKK29" s="11"/>
      <c r="QKL29" s="11"/>
      <c r="QKM29" s="11"/>
      <c r="QKN29" s="11"/>
      <c r="QKO29" s="11"/>
      <c r="QKP29" s="11"/>
      <c r="QKQ29" s="11"/>
      <c r="QKR29" s="11"/>
      <c r="QKS29" s="11"/>
      <c r="QKT29" s="11"/>
      <c r="QKU29" s="11"/>
      <c r="QKV29" s="11"/>
      <c r="QKW29" s="11"/>
      <c r="QKX29" s="11"/>
      <c r="QKY29" s="11"/>
      <c r="QKZ29" s="11"/>
      <c r="QLA29" s="11"/>
      <c r="QLB29" s="11"/>
      <c r="QLC29" s="11"/>
      <c r="QLD29" s="11"/>
      <c r="QLE29" s="11"/>
      <c r="QLF29" s="11"/>
      <c r="QLG29" s="11"/>
      <c r="QLH29" s="11"/>
      <c r="QLI29" s="11"/>
      <c r="QLJ29" s="11"/>
      <c r="QLK29" s="11"/>
      <c r="QLL29" s="11"/>
      <c r="QLM29" s="11"/>
      <c r="QLN29" s="11"/>
      <c r="QLO29" s="11"/>
      <c r="QLP29" s="11"/>
      <c r="QLQ29" s="11"/>
      <c r="QLR29" s="11"/>
      <c r="QLS29" s="11"/>
      <c r="QLT29" s="11"/>
      <c r="QLU29" s="11"/>
      <c r="QLV29" s="11"/>
      <c r="QLW29" s="11"/>
      <c r="QLX29" s="11"/>
      <c r="QLY29" s="11"/>
      <c r="QLZ29" s="11"/>
      <c r="QMA29" s="11"/>
      <c r="QMB29" s="11"/>
      <c r="QMC29" s="11"/>
      <c r="QMD29" s="11"/>
      <c r="QME29" s="11"/>
      <c r="QMF29" s="11"/>
      <c r="QMG29" s="11"/>
      <c r="QMH29" s="11"/>
      <c r="QMI29" s="11"/>
      <c r="QMJ29" s="11"/>
      <c r="QMK29" s="11"/>
      <c r="QML29" s="11"/>
      <c r="QMM29" s="11"/>
      <c r="QMN29" s="11"/>
      <c r="QMO29" s="11"/>
      <c r="QMP29" s="11"/>
      <c r="QMQ29" s="11"/>
      <c r="QMR29" s="11"/>
      <c r="QMS29" s="11"/>
      <c r="QMT29" s="11"/>
      <c r="QMU29" s="11"/>
      <c r="QMV29" s="11"/>
      <c r="QMW29" s="11"/>
      <c r="QMX29" s="11"/>
      <c r="QMY29" s="11"/>
      <c r="QMZ29" s="11"/>
      <c r="QNA29" s="11"/>
      <c r="QNB29" s="11"/>
      <c r="QNC29" s="11"/>
      <c r="QND29" s="11"/>
      <c r="QNE29" s="11"/>
      <c r="QNF29" s="11"/>
      <c r="QNG29" s="11"/>
      <c r="QNH29" s="11"/>
      <c r="QNI29" s="11"/>
      <c r="QNJ29" s="11"/>
      <c r="QNK29" s="11"/>
      <c r="QNL29" s="11"/>
      <c r="QNM29" s="11"/>
      <c r="QNN29" s="11"/>
      <c r="QNO29" s="11"/>
      <c r="QNP29" s="11"/>
      <c r="QNQ29" s="11"/>
      <c r="QNR29" s="11"/>
      <c r="QNS29" s="11"/>
      <c r="QNT29" s="11"/>
      <c r="QNU29" s="11"/>
      <c r="QNV29" s="11"/>
      <c r="QNW29" s="11"/>
      <c r="QNX29" s="11"/>
      <c r="QNY29" s="11"/>
      <c r="QNZ29" s="11"/>
      <c r="QOA29" s="11"/>
      <c r="QOB29" s="11"/>
      <c r="QOC29" s="11"/>
      <c r="QOD29" s="11"/>
      <c r="QOE29" s="11"/>
      <c r="QOF29" s="11"/>
      <c r="QOG29" s="11"/>
      <c r="QOH29" s="11"/>
      <c r="QOI29" s="11"/>
      <c r="QOJ29" s="11"/>
      <c r="QOK29" s="11"/>
      <c r="QOL29" s="11"/>
      <c r="QOM29" s="11"/>
      <c r="QON29" s="11"/>
      <c r="QOO29" s="11"/>
      <c r="QOP29" s="11"/>
      <c r="QOQ29" s="11"/>
      <c r="QOR29" s="11"/>
      <c r="QOS29" s="11"/>
      <c r="QOT29" s="11"/>
      <c r="QOU29" s="11"/>
      <c r="QOV29" s="11"/>
      <c r="QOW29" s="11"/>
      <c r="QOX29" s="11"/>
      <c r="QOY29" s="11"/>
      <c r="QOZ29" s="11"/>
      <c r="QPA29" s="11"/>
      <c r="QPB29" s="11"/>
      <c r="QPC29" s="11"/>
      <c r="QPD29" s="11"/>
      <c r="QPE29" s="11"/>
      <c r="QPF29" s="11"/>
      <c r="QPG29" s="11"/>
      <c r="QPH29" s="11"/>
      <c r="QPI29" s="11"/>
      <c r="QPJ29" s="11"/>
      <c r="QPK29" s="11"/>
      <c r="QPL29" s="11"/>
      <c r="QPM29" s="11"/>
      <c r="QPN29" s="11"/>
      <c r="QPO29" s="11"/>
      <c r="QPP29" s="11"/>
      <c r="QPQ29" s="11"/>
      <c r="QPR29" s="11"/>
      <c r="QPS29" s="11"/>
      <c r="QPT29" s="11"/>
      <c r="QPU29" s="11"/>
      <c r="QPV29" s="11"/>
      <c r="QPW29" s="11"/>
      <c r="QPX29" s="11"/>
      <c r="QPY29" s="11"/>
      <c r="QPZ29" s="11"/>
      <c r="QQA29" s="11"/>
      <c r="QQB29" s="11"/>
      <c r="QQC29" s="11"/>
      <c r="QQD29" s="11"/>
      <c r="QQE29" s="11"/>
      <c r="QQF29" s="11"/>
      <c r="QQG29" s="11"/>
      <c r="QQH29" s="11"/>
      <c r="QQI29" s="11"/>
      <c r="QQJ29" s="11"/>
      <c r="QQK29" s="11"/>
      <c r="QQL29" s="11"/>
      <c r="QQM29" s="11"/>
      <c r="QQN29" s="11"/>
      <c r="QQO29" s="11"/>
      <c r="QQP29" s="11"/>
      <c r="QQQ29" s="11"/>
      <c r="QQR29" s="11"/>
      <c r="QQS29" s="11"/>
      <c r="QQT29" s="11"/>
      <c r="QQU29" s="11"/>
      <c r="QQV29" s="11"/>
      <c r="QQW29" s="11"/>
      <c r="QQX29" s="11"/>
      <c r="QQY29" s="11"/>
      <c r="QQZ29" s="11"/>
      <c r="QRA29" s="11"/>
      <c r="QRB29" s="11"/>
      <c r="QRC29" s="11"/>
      <c r="QRD29" s="11"/>
      <c r="QRE29" s="11"/>
      <c r="QRF29" s="11"/>
      <c r="QRG29" s="11"/>
      <c r="QRH29" s="11"/>
      <c r="QRI29" s="11"/>
      <c r="QRJ29" s="11"/>
      <c r="QRK29" s="11"/>
      <c r="QRL29" s="11"/>
      <c r="QRM29" s="11"/>
      <c r="QRN29" s="11"/>
      <c r="QRO29" s="11"/>
      <c r="QRP29" s="11"/>
      <c r="QRQ29" s="11"/>
      <c r="QRR29" s="11"/>
      <c r="QRS29" s="11"/>
      <c r="QRT29" s="11"/>
      <c r="QRU29" s="11"/>
      <c r="QRV29" s="11"/>
      <c r="QRW29" s="11"/>
      <c r="QRX29" s="11"/>
      <c r="QRY29" s="11"/>
      <c r="QRZ29" s="11"/>
      <c r="QSA29" s="11"/>
      <c r="QSB29" s="11"/>
      <c r="QSC29" s="11"/>
      <c r="QSD29" s="11"/>
      <c r="QSE29" s="11"/>
      <c r="QSF29" s="11"/>
      <c r="QSG29" s="11"/>
      <c r="QSH29" s="11"/>
      <c r="QSI29" s="11"/>
      <c r="QSJ29" s="11"/>
      <c r="QSK29" s="11"/>
      <c r="QSL29" s="11"/>
      <c r="QSM29" s="11"/>
      <c r="QSN29" s="11"/>
      <c r="QSO29" s="11"/>
      <c r="QSP29" s="11"/>
      <c r="QSQ29" s="11"/>
      <c r="QSR29" s="11"/>
      <c r="QSS29" s="11"/>
      <c r="QST29" s="11"/>
      <c r="QSU29" s="11"/>
      <c r="QSV29" s="11"/>
      <c r="QSW29" s="11"/>
      <c r="QSX29" s="11"/>
      <c r="QSY29" s="11"/>
      <c r="QSZ29" s="11"/>
      <c r="QTA29" s="11"/>
      <c r="QTB29" s="11"/>
      <c r="QTC29" s="11"/>
      <c r="QTD29" s="11"/>
      <c r="QTE29" s="11"/>
      <c r="QTF29" s="11"/>
      <c r="QTG29" s="11"/>
      <c r="QTH29" s="11"/>
      <c r="QTI29" s="11"/>
      <c r="QTJ29" s="11"/>
      <c r="QTK29" s="11"/>
      <c r="QTL29" s="11"/>
      <c r="QTM29" s="11"/>
      <c r="QTN29" s="11"/>
      <c r="QTO29" s="11"/>
      <c r="QTP29" s="11"/>
      <c r="QTQ29" s="11"/>
      <c r="QTR29" s="11"/>
      <c r="QTS29" s="11"/>
      <c r="QTT29" s="11"/>
      <c r="QTU29" s="11"/>
      <c r="QTV29" s="11"/>
      <c r="QTW29" s="11"/>
      <c r="QTX29" s="11"/>
      <c r="QTY29" s="11"/>
      <c r="QTZ29" s="11"/>
      <c r="QUA29" s="11"/>
      <c r="QUB29" s="11"/>
      <c r="QUC29" s="11"/>
      <c r="QUD29" s="11"/>
      <c r="QUE29" s="11"/>
      <c r="QUF29" s="11"/>
      <c r="QUG29" s="11"/>
      <c r="QUH29" s="11"/>
      <c r="QUI29" s="11"/>
      <c r="QUJ29" s="11"/>
      <c r="QUK29" s="11"/>
      <c r="QUL29" s="11"/>
      <c r="QUM29" s="11"/>
      <c r="QUN29" s="11"/>
      <c r="QUO29" s="11"/>
      <c r="QUP29" s="11"/>
      <c r="QUQ29" s="11"/>
      <c r="QUR29" s="11"/>
      <c r="QUS29" s="11"/>
      <c r="QUT29" s="11"/>
      <c r="QUU29" s="11"/>
      <c r="QUV29" s="11"/>
      <c r="QUW29" s="11"/>
      <c r="QUX29" s="11"/>
      <c r="QUY29" s="11"/>
      <c r="QUZ29" s="11"/>
      <c r="QVA29" s="11"/>
      <c r="QVB29" s="11"/>
      <c r="QVC29" s="11"/>
      <c r="QVD29" s="11"/>
      <c r="QVE29" s="11"/>
      <c r="QVF29" s="11"/>
      <c r="QVG29" s="11"/>
      <c r="QVH29" s="11"/>
      <c r="QVI29" s="11"/>
      <c r="QVJ29" s="11"/>
      <c r="QVK29" s="11"/>
      <c r="QVL29" s="11"/>
      <c r="QVM29" s="11"/>
      <c r="QVN29" s="11"/>
      <c r="QVO29" s="11"/>
      <c r="QVP29" s="11"/>
      <c r="QVQ29" s="11"/>
      <c r="QVR29" s="11"/>
      <c r="QVS29" s="11"/>
      <c r="QVT29" s="11"/>
      <c r="QVU29" s="11"/>
      <c r="QVV29" s="11"/>
      <c r="QVW29" s="11"/>
      <c r="QVX29" s="11"/>
      <c r="QVY29" s="11"/>
      <c r="QVZ29" s="11"/>
      <c r="QWA29" s="11"/>
      <c r="QWB29" s="11"/>
      <c r="QWC29" s="11"/>
      <c r="QWD29" s="11"/>
      <c r="QWE29" s="11"/>
      <c r="QWF29" s="11"/>
      <c r="QWG29" s="11"/>
      <c r="QWH29" s="11"/>
      <c r="QWI29" s="11"/>
      <c r="QWJ29" s="11"/>
      <c r="QWK29" s="11"/>
      <c r="QWL29" s="11"/>
      <c r="QWM29" s="11"/>
      <c r="QWN29" s="11"/>
      <c r="QWO29" s="11"/>
      <c r="QWP29" s="11"/>
      <c r="QWQ29" s="11"/>
      <c r="QWR29" s="11"/>
      <c r="QWS29" s="11"/>
      <c r="QWT29" s="11"/>
      <c r="QWU29" s="11"/>
      <c r="QWV29" s="11"/>
      <c r="QWW29" s="11"/>
      <c r="QWX29" s="11"/>
      <c r="QWY29" s="11"/>
      <c r="QWZ29" s="11"/>
      <c r="QXA29" s="11"/>
      <c r="QXB29" s="11"/>
      <c r="QXC29" s="11"/>
      <c r="QXD29" s="11"/>
      <c r="QXE29" s="11"/>
      <c r="QXF29" s="11"/>
      <c r="QXG29" s="11"/>
      <c r="QXH29" s="11"/>
      <c r="QXI29" s="11"/>
      <c r="QXJ29" s="11"/>
      <c r="QXK29" s="11"/>
      <c r="QXL29" s="11"/>
      <c r="QXM29" s="11"/>
      <c r="QXN29" s="11"/>
      <c r="QXO29" s="11"/>
      <c r="QXP29" s="11"/>
      <c r="QXQ29" s="11"/>
      <c r="QXR29" s="11"/>
      <c r="QXS29" s="11"/>
      <c r="QXT29" s="11"/>
      <c r="QXU29" s="11"/>
      <c r="QXV29" s="11"/>
      <c r="QXW29" s="11"/>
      <c r="QXX29" s="11"/>
      <c r="QXY29" s="11"/>
      <c r="QXZ29" s="11"/>
      <c r="QYA29" s="11"/>
      <c r="QYB29" s="11"/>
      <c r="QYC29" s="11"/>
      <c r="QYD29" s="11"/>
      <c r="QYE29" s="11"/>
      <c r="QYF29" s="11"/>
      <c r="QYG29" s="11"/>
      <c r="QYH29" s="11"/>
      <c r="QYI29" s="11"/>
      <c r="QYJ29" s="11"/>
      <c r="QYK29" s="11"/>
      <c r="QYL29" s="11"/>
      <c r="QYM29" s="11"/>
      <c r="QYN29" s="11"/>
      <c r="QYO29" s="11"/>
      <c r="QYP29" s="11"/>
      <c r="QYQ29" s="11"/>
      <c r="QYR29" s="11"/>
      <c r="QYS29" s="11"/>
      <c r="QYT29" s="11"/>
      <c r="QYU29" s="11"/>
      <c r="QYV29" s="11"/>
      <c r="QYW29" s="11"/>
      <c r="QYX29" s="11"/>
      <c r="QYY29" s="11"/>
      <c r="QYZ29" s="11"/>
      <c r="QZA29" s="11"/>
      <c r="QZB29" s="11"/>
      <c r="QZC29" s="11"/>
      <c r="QZD29" s="11"/>
      <c r="QZE29" s="11"/>
      <c r="QZF29" s="11"/>
      <c r="QZG29" s="11"/>
      <c r="QZH29" s="11"/>
      <c r="QZI29" s="11"/>
      <c r="QZJ29" s="11"/>
      <c r="QZK29" s="11"/>
      <c r="QZL29" s="11"/>
      <c r="QZM29" s="11"/>
      <c r="QZN29" s="11"/>
      <c r="QZO29" s="11"/>
      <c r="QZP29" s="11"/>
      <c r="QZQ29" s="11"/>
      <c r="QZR29" s="11"/>
      <c r="QZS29" s="11"/>
      <c r="QZT29" s="11"/>
      <c r="QZU29" s="11"/>
      <c r="QZV29" s="11"/>
      <c r="QZW29" s="11"/>
      <c r="QZX29" s="11"/>
      <c r="QZY29" s="11"/>
      <c r="QZZ29" s="11"/>
      <c r="RAA29" s="11"/>
      <c r="RAB29" s="11"/>
      <c r="RAC29" s="11"/>
      <c r="RAD29" s="11"/>
      <c r="RAE29" s="11"/>
      <c r="RAF29" s="11"/>
      <c r="RAG29" s="11"/>
      <c r="RAH29" s="11"/>
      <c r="RAI29" s="11"/>
      <c r="RAJ29" s="11"/>
      <c r="RAK29" s="11"/>
      <c r="RAL29" s="11"/>
      <c r="RAM29" s="11"/>
      <c r="RAN29" s="11"/>
      <c r="RAO29" s="11"/>
      <c r="RAP29" s="11"/>
      <c r="RAQ29" s="11"/>
      <c r="RAR29" s="11"/>
      <c r="RAS29" s="11"/>
      <c r="RAT29" s="11"/>
      <c r="RAU29" s="11"/>
      <c r="RAV29" s="11"/>
      <c r="RAW29" s="11"/>
      <c r="RAX29" s="11"/>
      <c r="RAY29" s="11"/>
      <c r="RAZ29" s="11"/>
      <c r="RBA29" s="11"/>
      <c r="RBB29" s="11"/>
      <c r="RBC29" s="11"/>
      <c r="RBD29" s="11"/>
      <c r="RBE29" s="11"/>
      <c r="RBF29" s="11"/>
      <c r="RBG29" s="11"/>
      <c r="RBH29" s="11"/>
      <c r="RBI29" s="11"/>
      <c r="RBJ29" s="11"/>
      <c r="RBK29" s="11"/>
      <c r="RBL29" s="11"/>
      <c r="RBM29" s="11"/>
      <c r="RBN29" s="11"/>
      <c r="RBO29" s="11"/>
      <c r="RBP29" s="11"/>
      <c r="RBQ29" s="11"/>
      <c r="RBR29" s="11"/>
      <c r="RBS29" s="11"/>
      <c r="RBT29" s="11"/>
      <c r="RBU29" s="11"/>
      <c r="RBV29" s="11"/>
      <c r="RBW29" s="11"/>
      <c r="RBX29" s="11"/>
      <c r="RBY29" s="11"/>
      <c r="RBZ29" s="11"/>
      <c r="RCA29" s="11"/>
      <c r="RCB29" s="11"/>
      <c r="RCC29" s="11"/>
      <c r="RCD29" s="11"/>
      <c r="RCE29" s="11"/>
      <c r="RCF29" s="11"/>
      <c r="RCG29" s="11"/>
      <c r="RCH29" s="11"/>
      <c r="RCI29" s="11"/>
      <c r="RCJ29" s="11"/>
      <c r="RCK29" s="11"/>
      <c r="RCL29" s="11"/>
      <c r="RCM29" s="11"/>
      <c r="RCN29" s="11"/>
      <c r="RCO29" s="11"/>
      <c r="RCP29" s="11"/>
      <c r="RCQ29" s="11"/>
      <c r="RCR29" s="11"/>
      <c r="RCS29" s="11"/>
      <c r="RCT29" s="11"/>
      <c r="RCU29" s="11"/>
      <c r="RCV29" s="11"/>
      <c r="RCW29" s="11"/>
      <c r="RCX29" s="11"/>
      <c r="RCY29" s="11"/>
      <c r="RCZ29" s="11"/>
      <c r="RDA29" s="11"/>
      <c r="RDB29" s="11"/>
      <c r="RDC29" s="11"/>
      <c r="RDD29" s="11"/>
      <c r="RDE29" s="11"/>
      <c r="RDF29" s="11"/>
      <c r="RDG29" s="11"/>
      <c r="RDH29" s="11"/>
      <c r="RDI29" s="11"/>
      <c r="RDJ29" s="11"/>
      <c r="RDK29" s="11"/>
      <c r="RDL29" s="11"/>
      <c r="RDM29" s="11"/>
      <c r="RDN29" s="11"/>
      <c r="RDO29" s="11"/>
      <c r="RDP29" s="11"/>
      <c r="RDQ29" s="11"/>
      <c r="RDR29" s="11"/>
      <c r="RDS29" s="11"/>
      <c r="RDT29" s="11"/>
      <c r="RDU29" s="11"/>
      <c r="RDV29" s="11"/>
      <c r="RDW29" s="11"/>
      <c r="RDX29" s="11"/>
      <c r="RDY29" s="11"/>
      <c r="RDZ29" s="11"/>
      <c r="REA29" s="11"/>
      <c r="REB29" s="11"/>
      <c r="REC29" s="11"/>
      <c r="RED29" s="11"/>
      <c r="REE29" s="11"/>
      <c r="REF29" s="11"/>
      <c r="REG29" s="11"/>
      <c r="REH29" s="11"/>
      <c r="REI29" s="11"/>
      <c r="REJ29" s="11"/>
      <c r="REK29" s="11"/>
      <c r="REL29" s="11"/>
      <c r="REM29" s="11"/>
      <c r="REN29" s="11"/>
      <c r="REO29" s="11"/>
      <c r="REP29" s="11"/>
      <c r="REQ29" s="11"/>
      <c r="RER29" s="11"/>
      <c r="RES29" s="11"/>
      <c r="RET29" s="11"/>
      <c r="REU29" s="11"/>
      <c r="REV29" s="11"/>
      <c r="REW29" s="11"/>
      <c r="REX29" s="11"/>
      <c r="REY29" s="11"/>
      <c r="REZ29" s="11"/>
      <c r="RFA29" s="11"/>
      <c r="RFB29" s="11"/>
      <c r="RFC29" s="11"/>
      <c r="RFD29" s="11"/>
      <c r="RFE29" s="11"/>
      <c r="RFF29" s="11"/>
      <c r="RFG29" s="11"/>
      <c r="RFH29" s="11"/>
      <c r="RFI29" s="11"/>
      <c r="RFJ29" s="11"/>
      <c r="RFK29" s="11"/>
      <c r="RFL29" s="11"/>
      <c r="RFM29" s="11"/>
      <c r="RFN29" s="11"/>
      <c r="RFO29" s="11"/>
      <c r="RFP29" s="11"/>
      <c r="RFQ29" s="11"/>
      <c r="RFR29" s="11"/>
      <c r="RFS29" s="11"/>
      <c r="RFT29" s="11"/>
      <c r="RFU29" s="11"/>
      <c r="RFV29" s="11"/>
      <c r="RFW29" s="11"/>
      <c r="RFX29" s="11"/>
      <c r="RFY29" s="11"/>
      <c r="RFZ29" s="11"/>
      <c r="RGA29" s="11"/>
      <c r="RGB29" s="11"/>
      <c r="RGC29" s="11"/>
      <c r="RGD29" s="11"/>
      <c r="RGE29" s="11"/>
      <c r="RGF29" s="11"/>
      <c r="RGG29" s="11"/>
      <c r="RGH29" s="11"/>
      <c r="RGI29" s="11"/>
      <c r="RGJ29" s="11"/>
      <c r="RGK29" s="11"/>
      <c r="RGL29" s="11"/>
      <c r="RGM29" s="11"/>
      <c r="RGN29" s="11"/>
      <c r="RGO29" s="11"/>
      <c r="RGP29" s="11"/>
      <c r="RGQ29" s="11"/>
      <c r="RGR29" s="11"/>
      <c r="RGS29" s="11"/>
      <c r="RGT29" s="11"/>
      <c r="RGU29" s="11"/>
      <c r="RGV29" s="11"/>
      <c r="RGW29" s="11"/>
      <c r="RGX29" s="11"/>
      <c r="RGY29" s="11"/>
      <c r="RGZ29" s="11"/>
      <c r="RHA29" s="11"/>
      <c r="RHB29" s="11"/>
      <c r="RHC29" s="11"/>
      <c r="RHD29" s="11"/>
      <c r="RHE29" s="11"/>
      <c r="RHF29" s="11"/>
      <c r="RHG29" s="11"/>
      <c r="RHH29" s="11"/>
      <c r="RHI29" s="11"/>
      <c r="RHJ29" s="11"/>
      <c r="RHK29" s="11"/>
      <c r="RHL29" s="11"/>
      <c r="RHM29" s="11"/>
      <c r="RHN29" s="11"/>
      <c r="RHO29" s="11"/>
      <c r="RHP29" s="11"/>
      <c r="RHQ29" s="11"/>
      <c r="RHR29" s="11"/>
      <c r="RHS29" s="11"/>
      <c r="RHT29" s="11"/>
      <c r="RHU29" s="11"/>
      <c r="RHV29" s="11"/>
      <c r="RHW29" s="11"/>
      <c r="RHX29" s="11"/>
      <c r="RHY29" s="11"/>
      <c r="RHZ29" s="11"/>
      <c r="RIA29" s="11"/>
      <c r="RIB29" s="11"/>
      <c r="RIC29" s="11"/>
      <c r="RID29" s="11"/>
      <c r="RIE29" s="11"/>
      <c r="RIF29" s="11"/>
      <c r="RIG29" s="11"/>
      <c r="RIH29" s="11"/>
      <c r="RII29" s="11"/>
      <c r="RIJ29" s="11"/>
      <c r="RIK29" s="11"/>
      <c r="RIL29" s="11"/>
      <c r="RIM29" s="11"/>
      <c r="RIN29" s="11"/>
      <c r="RIO29" s="11"/>
      <c r="RIP29" s="11"/>
      <c r="RIQ29" s="11"/>
      <c r="RIR29" s="11"/>
      <c r="RIS29" s="11"/>
      <c r="RIT29" s="11"/>
      <c r="RIU29" s="11"/>
      <c r="RIV29" s="11"/>
      <c r="RIW29" s="11"/>
      <c r="RIX29" s="11"/>
      <c r="RIY29" s="11"/>
      <c r="RIZ29" s="11"/>
      <c r="RJA29" s="11"/>
      <c r="RJB29" s="11"/>
      <c r="RJC29" s="11"/>
      <c r="RJD29" s="11"/>
      <c r="RJE29" s="11"/>
      <c r="RJF29" s="11"/>
      <c r="RJG29" s="11"/>
      <c r="RJH29" s="11"/>
      <c r="RJI29" s="11"/>
      <c r="RJJ29" s="11"/>
      <c r="RJK29" s="11"/>
      <c r="RJL29" s="11"/>
      <c r="RJM29" s="11"/>
      <c r="RJN29" s="11"/>
      <c r="RJO29" s="11"/>
      <c r="RJP29" s="11"/>
      <c r="RJQ29" s="11"/>
      <c r="RJR29" s="11"/>
      <c r="RJS29" s="11"/>
      <c r="RJT29" s="11"/>
      <c r="RJU29" s="11"/>
      <c r="RJV29" s="11"/>
      <c r="RJW29" s="11"/>
      <c r="RJX29" s="11"/>
      <c r="RJY29" s="11"/>
      <c r="RJZ29" s="11"/>
      <c r="RKA29" s="11"/>
      <c r="RKB29" s="11"/>
      <c r="RKC29" s="11"/>
      <c r="RKD29" s="11"/>
      <c r="RKE29" s="11"/>
      <c r="RKF29" s="11"/>
      <c r="RKG29" s="11"/>
      <c r="RKH29" s="11"/>
      <c r="RKI29" s="11"/>
      <c r="RKJ29" s="11"/>
      <c r="RKK29" s="11"/>
      <c r="RKL29" s="11"/>
      <c r="RKM29" s="11"/>
      <c r="RKN29" s="11"/>
      <c r="RKO29" s="11"/>
      <c r="RKP29" s="11"/>
      <c r="RKQ29" s="11"/>
      <c r="RKR29" s="11"/>
      <c r="RKS29" s="11"/>
      <c r="RKT29" s="11"/>
      <c r="RKU29" s="11"/>
      <c r="RKV29" s="11"/>
      <c r="RKW29" s="11"/>
      <c r="RKX29" s="11"/>
      <c r="RKY29" s="11"/>
      <c r="RKZ29" s="11"/>
      <c r="RLA29" s="11"/>
      <c r="RLB29" s="11"/>
      <c r="RLC29" s="11"/>
      <c r="RLD29" s="11"/>
      <c r="RLE29" s="11"/>
      <c r="RLF29" s="11"/>
      <c r="RLG29" s="11"/>
      <c r="RLH29" s="11"/>
      <c r="RLI29" s="11"/>
      <c r="RLJ29" s="11"/>
      <c r="RLK29" s="11"/>
      <c r="RLL29" s="11"/>
      <c r="RLM29" s="11"/>
      <c r="RLN29" s="11"/>
      <c r="RLO29" s="11"/>
      <c r="RLP29" s="11"/>
      <c r="RLQ29" s="11"/>
      <c r="RLR29" s="11"/>
      <c r="RLS29" s="11"/>
      <c r="RLT29" s="11"/>
      <c r="RLU29" s="11"/>
      <c r="RLV29" s="11"/>
      <c r="RLW29" s="11"/>
      <c r="RLX29" s="11"/>
      <c r="RLY29" s="11"/>
      <c r="RLZ29" s="11"/>
      <c r="RMA29" s="11"/>
      <c r="RMB29" s="11"/>
      <c r="RMC29" s="11"/>
      <c r="RMD29" s="11"/>
      <c r="RME29" s="11"/>
      <c r="RMF29" s="11"/>
      <c r="RMG29" s="11"/>
      <c r="RMH29" s="11"/>
      <c r="RMI29" s="11"/>
      <c r="RMJ29" s="11"/>
      <c r="RMK29" s="11"/>
      <c r="RML29" s="11"/>
      <c r="RMM29" s="11"/>
      <c r="RMN29" s="11"/>
      <c r="RMO29" s="11"/>
      <c r="RMP29" s="11"/>
      <c r="RMQ29" s="11"/>
      <c r="RMR29" s="11"/>
      <c r="RMS29" s="11"/>
      <c r="RMT29" s="11"/>
      <c r="RMU29" s="11"/>
      <c r="RMV29" s="11"/>
      <c r="RMW29" s="11"/>
      <c r="RMX29" s="11"/>
      <c r="RMY29" s="11"/>
      <c r="RMZ29" s="11"/>
      <c r="RNA29" s="11"/>
      <c r="RNB29" s="11"/>
      <c r="RNC29" s="11"/>
      <c r="RND29" s="11"/>
      <c r="RNE29" s="11"/>
      <c r="RNF29" s="11"/>
      <c r="RNG29" s="11"/>
      <c r="RNH29" s="11"/>
      <c r="RNI29" s="11"/>
      <c r="RNJ29" s="11"/>
      <c r="RNK29" s="11"/>
      <c r="RNL29" s="11"/>
      <c r="RNM29" s="11"/>
      <c r="RNN29" s="11"/>
      <c r="RNO29" s="11"/>
      <c r="RNP29" s="11"/>
      <c r="RNQ29" s="11"/>
      <c r="RNR29" s="11"/>
      <c r="RNS29" s="11"/>
      <c r="RNT29" s="11"/>
      <c r="RNU29" s="11"/>
      <c r="RNV29" s="11"/>
      <c r="RNW29" s="11"/>
      <c r="RNX29" s="11"/>
      <c r="RNY29" s="11"/>
      <c r="RNZ29" s="11"/>
      <c r="ROA29" s="11"/>
      <c r="ROB29" s="11"/>
      <c r="ROC29" s="11"/>
      <c r="ROD29" s="11"/>
      <c r="ROE29" s="11"/>
      <c r="ROF29" s="11"/>
      <c r="ROG29" s="11"/>
      <c r="ROH29" s="11"/>
      <c r="ROI29" s="11"/>
      <c r="ROJ29" s="11"/>
      <c r="ROK29" s="11"/>
      <c r="ROL29" s="11"/>
      <c r="ROM29" s="11"/>
      <c r="RON29" s="11"/>
      <c r="ROO29" s="11"/>
      <c r="ROP29" s="11"/>
      <c r="ROQ29" s="11"/>
      <c r="ROR29" s="11"/>
      <c r="ROS29" s="11"/>
      <c r="ROT29" s="11"/>
      <c r="ROU29" s="11"/>
      <c r="ROV29" s="11"/>
      <c r="ROW29" s="11"/>
      <c r="ROX29" s="11"/>
      <c r="ROY29" s="11"/>
      <c r="ROZ29" s="11"/>
      <c r="RPA29" s="11"/>
      <c r="RPB29" s="11"/>
      <c r="RPC29" s="11"/>
      <c r="RPD29" s="11"/>
      <c r="RPE29" s="11"/>
      <c r="RPF29" s="11"/>
      <c r="RPG29" s="11"/>
      <c r="RPH29" s="11"/>
      <c r="RPI29" s="11"/>
      <c r="RPJ29" s="11"/>
      <c r="RPK29" s="11"/>
      <c r="RPL29" s="11"/>
      <c r="RPM29" s="11"/>
      <c r="RPN29" s="11"/>
      <c r="RPO29" s="11"/>
      <c r="RPP29" s="11"/>
      <c r="RPQ29" s="11"/>
      <c r="RPR29" s="11"/>
      <c r="RPS29" s="11"/>
      <c r="RPT29" s="11"/>
      <c r="RPU29" s="11"/>
      <c r="RPV29" s="11"/>
      <c r="RPW29" s="11"/>
      <c r="RPX29" s="11"/>
      <c r="RPY29" s="11"/>
      <c r="RPZ29" s="11"/>
      <c r="RQA29" s="11"/>
      <c r="RQB29" s="11"/>
      <c r="RQC29" s="11"/>
      <c r="RQD29" s="11"/>
      <c r="RQE29" s="11"/>
      <c r="RQF29" s="11"/>
      <c r="RQG29" s="11"/>
      <c r="RQH29" s="11"/>
      <c r="RQI29" s="11"/>
      <c r="RQJ29" s="11"/>
      <c r="RQK29" s="11"/>
      <c r="RQL29" s="11"/>
      <c r="RQM29" s="11"/>
      <c r="RQN29" s="11"/>
      <c r="RQO29" s="11"/>
      <c r="RQP29" s="11"/>
      <c r="RQQ29" s="11"/>
      <c r="RQR29" s="11"/>
      <c r="RQS29" s="11"/>
      <c r="RQT29" s="11"/>
      <c r="RQU29" s="11"/>
      <c r="RQV29" s="11"/>
      <c r="RQW29" s="11"/>
      <c r="RQX29" s="11"/>
      <c r="RQY29" s="11"/>
      <c r="RQZ29" s="11"/>
      <c r="RRA29" s="11"/>
      <c r="RRB29" s="11"/>
      <c r="RRC29" s="11"/>
      <c r="RRD29" s="11"/>
      <c r="RRE29" s="11"/>
      <c r="RRF29" s="11"/>
      <c r="RRG29" s="11"/>
      <c r="RRH29" s="11"/>
      <c r="RRI29" s="11"/>
      <c r="RRJ29" s="11"/>
      <c r="RRK29" s="11"/>
      <c r="RRL29" s="11"/>
      <c r="RRM29" s="11"/>
      <c r="RRN29" s="11"/>
      <c r="RRO29" s="11"/>
      <c r="RRP29" s="11"/>
      <c r="RRQ29" s="11"/>
      <c r="RRR29" s="11"/>
      <c r="RRS29" s="11"/>
      <c r="RRT29" s="11"/>
      <c r="RRU29" s="11"/>
      <c r="RRV29" s="11"/>
      <c r="RRW29" s="11"/>
      <c r="RRX29" s="11"/>
      <c r="RRY29" s="11"/>
      <c r="RRZ29" s="11"/>
      <c r="RSA29" s="11"/>
      <c r="RSB29" s="11"/>
      <c r="RSC29" s="11"/>
      <c r="RSD29" s="11"/>
      <c r="RSE29" s="11"/>
      <c r="RSF29" s="11"/>
      <c r="RSG29" s="11"/>
      <c r="RSH29" s="11"/>
      <c r="RSI29" s="11"/>
      <c r="RSJ29" s="11"/>
      <c r="RSK29" s="11"/>
      <c r="RSL29" s="11"/>
      <c r="RSM29" s="11"/>
      <c r="RSN29" s="11"/>
      <c r="RSO29" s="11"/>
      <c r="RSP29" s="11"/>
      <c r="RSQ29" s="11"/>
      <c r="RSR29" s="11"/>
      <c r="RSS29" s="11"/>
      <c r="RST29" s="11"/>
      <c r="RSU29" s="11"/>
      <c r="RSV29" s="11"/>
      <c r="RSW29" s="11"/>
      <c r="RSX29" s="11"/>
      <c r="RSY29" s="11"/>
      <c r="RSZ29" s="11"/>
      <c r="RTA29" s="11"/>
      <c r="RTB29" s="11"/>
      <c r="RTC29" s="11"/>
      <c r="RTD29" s="11"/>
      <c r="RTE29" s="11"/>
      <c r="RTF29" s="11"/>
      <c r="RTG29" s="11"/>
      <c r="RTH29" s="11"/>
      <c r="RTI29" s="11"/>
      <c r="RTJ29" s="11"/>
      <c r="RTK29" s="11"/>
      <c r="RTL29" s="11"/>
      <c r="RTM29" s="11"/>
      <c r="RTN29" s="11"/>
      <c r="RTO29" s="11"/>
      <c r="RTP29" s="11"/>
      <c r="RTQ29" s="11"/>
      <c r="RTR29" s="11"/>
      <c r="RTS29" s="11"/>
      <c r="RTT29" s="11"/>
      <c r="RTU29" s="11"/>
      <c r="RTV29" s="11"/>
      <c r="RTW29" s="11"/>
      <c r="RTX29" s="11"/>
      <c r="RTY29" s="11"/>
      <c r="RTZ29" s="11"/>
      <c r="RUA29" s="11"/>
      <c r="RUB29" s="11"/>
      <c r="RUC29" s="11"/>
      <c r="RUD29" s="11"/>
      <c r="RUE29" s="11"/>
      <c r="RUF29" s="11"/>
      <c r="RUG29" s="11"/>
      <c r="RUH29" s="11"/>
      <c r="RUI29" s="11"/>
      <c r="RUJ29" s="11"/>
      <c r="RUK29" s="11"/>
      <c r="RUL29" s="11"/>
      <c r="RUM29" s="11"/>
      <c r="RUN29" s="11"/>
      <c r="RUO29" s="11"/>
      <c r="RUP29" s="11"/>
      <c r="RUQ29" s="11"/>
      <c r="RUR29" s="11"/>
      <c r="RUS29" s="11"/>
      <c r="RUT29" s="11"/>
      <c r="RUU29" s="11"/>
      <c r="RUV29" s="11"/>
      <c r="RUW29" s="11"/>
      <c r="RUX29" s="11"/>
      <c r="RUY29" s="11"/>
      <c r="RUZ29" s="11"/>
      <c r="RVA29" s="11"/>
      <c r="RVB29" s="11"/>
      <c r="RVC29" s="11"/>
      <c r="RVD29" s="11"/>
      <c r="RVE29" s="11"/>
      <c r="RVF29" s="11"/>
      <c r="RVG29" s="11"/>
      <c r="RVH29" s="11"/>
      <c r="RVI29" s="11"/>
      <c r="RVJ29" s="11"/>
      <c r="RVK29" s="11"/>
      <c r="RVL29" s="11"/>
      <c r="RVM29" s="11"/>
      <c r="RVN29" s="11"/>
      <c r="RVO29" s="11"/>
      <c r="RVP29" s="11"/>
      <c r="RVQ29" s="11"/>
      <c r="RVR29" s="11"/>
      <c r="RVS29" s="11"/>
      <c r="RVT29" s="11"/>
      <c r="RVU29" s="11"/>
      <c r="RVV29" s="11"/>
      <c r="RVW29" s="11"/>
      <c r="RVX29" s="11"/>
      <c r="RVY29" s="11"/>
      <c r="RVZ29" s="11"/>
      <c r="RWA29" s="11"/>
      <c r="RWB29" s="11"/>
      <c r="RWC29" s="11"/>
      <c r="RWD29" s="11"/>
      <c r="RWE29" s="11"/>
      <c r="RWF29" s="11"/>
      <c r="RWG29" s="11"/>
      <c r="RWH29" s="11"/>
      <c r="RWI29" s="11"/>
      <c r="RWJ29" s="11"/>
      <c r="RWK29" s="11"/>
      <c r="RWL29" s="11"/>
      <c r="RWM29" s="11"/>
      <c r="RWN29" s="11"/>
      <c r="RWO29" s="11"/>
      <c r="RWP29" s="11"/>
      <c r="RWQ29" s="11"/>
      <c r="RWR29" s="11"/>
      <c r="RWS29" s="11"/>
      <c r="RWT29" s="11"/>
      <c r="RWU29" s="11"/>
      <c r="RWV29" s="11"/>
      <c r="RWW29" s="11"/>
      <c r="RWX29" s="11"/>
      <c r="RWY29" s="11"/>
      <c r="RWZ29" s="11"/>
      <c r="RXA29" s="11"/>
      <c r="RXB29" s="11"/>
      <c r="RXC29" s="11"/>
      <c r="RXD29" s="11"/>
      <c r="RXE29" s="11"/>
      <c r="RXF29" s="11"/>
      <c r="RXG29" s="11"/>
      <c r="RXH29" s="11"/>
      <c r="RXI29" s="11"/>
      <c r="RXJ29" s="11"/>
      <c r="RXK29" s="11"/>
      <c r="RXL29" s="11"/>
      <c r="RXM29" s="11"/>
      <c r="RXN29" s="11"/>
      <c r="RXO29" s="11"/>
      <c r="RXP29" s="11"/>
      <c r="RXQ29" s="11"/>
      <c r="RXR29" s="11"/>
      <c r="RXS29" s="11"/>
      <c r="RXT29" s="11"/>
      <c r="RXU29" s="11"/>
      <c r="RXV29" s="11"/>
      <c r="RXW29" s="11"/>
      <c r="RXX29" s="11"/>
      <c r="RXY29" s="11"/>
      <c r="RXZ29" s="11"/>
      <c r="RYA29" s="11"/>
      <c r="RYB29" s="11"/>
      <c r="RYC29" s="11"/>
      <c r="RYD29" s="11"/>
      <c r="RYE29" s="11"/>
      <c r="RYF29" s="11"/>
      <c r="RYG29" s="11"/>
      <c r="RYH29" s="11"/>
      <c r="RYI29" s="11"/>
      <c r="RYJ29" s="11"/>
      <c r="RYK29" s="11"/>
      <c r="RYL29" s="11"/>
      <c r="RYM29" s="11"/>
      <c r="RYN29" s="11"/>
      <c r="RYO29" s="11"/>
      <c r="RYP29" s="11"/>
      <c r="RYQ29" s="11"/>
      <c r="RYR29" s="11"/>
      <c r="RYS29" s="11"/>
      <c r="RYT29" s="11"/>
      <c r="RYU29" s="11"/>
      <c r="RYV29" s="11"/>
      <c r="RYW29" s="11"/>
      <c r="RYX29" s="11"/>
      <c r="RYY29" s="11"/>
      <c r="RYZ29" s="11"/>
      <c r="RZA29" s="11"/>
      <c r="RZB29" s="11"/>
      <c r="RZC29" s="11"/>
      <c r="RZD29" s="11"/>
      <c r="RZE29" s="11"/>
      <c r="RZF29" s="11"/>
      <c r="RZG29" s="11"/>
      <c r="RZH29" s="11"/>
      <c r="RZI29" s="11"/>
      <c r="RZJ29" s="11"/>
      <c r="RZK29" s="11"/>
      <c r="RZL29" s="11"/>
      <c r="RZM29" s="11"/>
      <c r="RZN29" s="11"/>
      <c r="RZO29" s="11"/>
      <c r="RZP29" s="11"/>
      <c r="RZQ29" s="11"/>
      <c r="RZR29" s="11"/>
      <c r="RZS29" s="11"/>
      <c r="RZT29" s="11"/>
      <c r="RZU29" s="11"/>
      <c r="RZV29" s="11"/>
      <c r="RZW29" s="11"/>
      <c r="RZX29" s="11"/>
      <c r="RZY29" s="11"/>
      <c r="RZZ29" s="11"/>
      <c r="SAA29" s="11"/>
      <c r="SAB29" s="11"/>
      <c r="SAC29" s="11"/>
      <c r="SAD29" s="11"/>
      <c r="SAE29" s="11"/>
      <c r="SAF29" s="11"/>
      <c r="SAG29" s="11"/>
      <c r="SAH29" s="11"/>
      <c r="SAI29" s="11"/>
      <c r="SAJ29" s="11"/>
      <c r="SAK29" s="11"/>
      <c r="SAL29" s="11"/>
      <c r="SAM29" s="11"/>
      <c r="SAN29" s="11"/>
      <c r="SAO29" s="11"/>
      <c r="SAP29" s="11"/>
      <c r="SAQ29" s="11"/>
      <c r="SAR29" s="11"/>
      <c r="SAS29" s="11"/>
      <c r="SAT29" s="11"/>
      <c r="SAU29" s="11"/>
      <c r="SAV29" s="11"/>
      <c r="SAW29" s="11"/>
      <c r="SAX29" s="11"/>
      <c r="SAY29" s="11"/>
      <c r="SAZ29" s="11"/>
      <c r="SBA29" s="11"/>
      <c r="SBB29" s="11"/>
      <c r="SBC29" s="11"/>
      <c r="SBD29" s="11"/>
      <c r="SBE29" s="11"/>
      <c r="SBF29" s="11"/>
      <c r="SBG29" s="11"/>
      <c r="SBH29" s="11"/>
      <c r="SBI29" s="11"/>
      <c r="SBJ29" s="11"/>
      <c r="SBK29" s="11"/>
      <c r="SBL29" s="11"/>
      <c r="SBM29" s="11"/>
      <c r="SBN29" s="11"/>
      <c r="SBO29" s="11"/>
      <c r="SBP29" s="11"/>
      <c r="SBQ29" s="11"/>
      <c r="SBR29" s="11"/>
      <c r="SBS29" s="11"/>
      <c r="SBT29" s="11"/>
      <c r="SBU29" s="11"/>
      <c r="SBV29" s="11"/>
      <c r="SBW29" s="11"/>
      <c r="SBX29" s="11"/>
      <c r="SBY29" s="11"/>
      <c r="SBZ29" s="11"/>
      <c r="SCA29" s="11"/>
      <c r="SCB29" s="11"/>
      <c r="SCC29" s="11"/>
      <c r="SCD29" s="11"/>
      <c r="SCE29" s="11"/>
      <c r="SCF29" s="11"/>
      <c r="SCG29" s="11"/>
      <c r="SCH29" s="11"/>
      <c r="SCI29" s="11"/>
      <c r="SCJ29" s="11"/>
      <c r="SCK29" s="11"/>
      <c r="SCL29" s="11"/>
      <c r="SCM29" s="11"/>
      <c r="SCN29" s="11"/>
      <c r="SCO29" s="11"/>
      <c r="SCP29" s="11"/>
      <c r="SCQ29" s="11"/>
      <c r="SCR29" s="11"/>
      <c r="SCS29" s="11"/>
      <c r="SCT29" s="11"/>
      <c r="SCU29" s="11"/>
      <c r="SCV29" s="11"/>
      <c r="SCW29" s="11"/>
      <c r="SCX29" s="11"/>
      <c r="SCY29" s="11"/>
      <c r="SCZ29" s="11"/>
      <c r="SDA29" s="11"/>
      <c r="SDB29" s="11"/>
      <c r="SDC29" s="11"/>
      <c r="SDD29" s="11"/>
      <c r="SDE29" s="11"/>
      <c r="SDF29" s="11"/>
      <c r="SDG29" s="11"/>
      <c r="SDH29" s="11"/>
      <c r="SDI29" s="11"/>
      <c r="SDJ29" s="11"/>
      <c r="SDK29" s="11"/>
      <c r="SDL29" s="11"/>
      <c r="SDM29" s="11"/>
      <c r="SDN29" s="11"/>
      <c r="SDO29" s="11"/>
      <c r="SDP29" s="11"/>
      <c r="SDQ29" s="11"/>
      <c r="SDR29" s="11"/>
      <c r="SDS29" s="11"/>
      <c r="SDT29" s="11"/>
      <c r="SDU29" s="11"/>
      <c r="SDV29" s="11"/>
      <c r="SDW29" s="11"/>
      <c r="SDX29" s="11"/>
      <c r="SDY29" s="11"/>
      <c r="SDZ29" s="11"/>
      <c r="SEA29" s="11"/>
      <c r="SEB29" s="11"/>
      <c r="SEC29" s="11"/>
      <c r="SED29" s="11"/>
      <c r="SEE29" s="11"/>
      <c r="SEF29" s="11"/>
      <c r="SEG29" s="11"/>
      <c r="SEH29" s="11"/>
      <c r="SEI29" s="11"/>
      <c r="SEJ29" s="11"/>
      <c r="SEK29" s="11"/>
      <c r="SEL29" s="11"/>
      <c r="SEM29" s="11"/>
      <c r="SEN29" s="11"/>
      <c r="SEO29" s="11"/>
      <c r="SEP29" s="11"/>
      <c r="SEQ29" s="11"/>
      <c r="SER29" s="11"/>
      <c r="SES29" s="11"/>
      <c r="SET29" s="11"/>
      <c r="SEU29" s="11"/>
      <c r="SEV29" s="11"/>
      <c r="SEW29" s="11"/>
      <c r="SEX29" s="11"/>
      <c r="SEY29" s="11"/>
      <c r="SEZ29" s="11"/>
      <c r="SFA29" s="11"/>
      <c r="SFB29" s="11"/>
      <c r="SFC29" s="11"/>
      <c r="SFD29" s="11"/>
      <c r="SFE29" s="11"/>
      <c r="SFF29" s="11"/>
      <c r="SFG29" s="11"/>
      <c r="SFH29" s="11"/>
      <c r="SFI29" s="11"/>
      <c r="SFJ29" s="11"/>
      <c r="SFK29" s="11"/>
      <c r="SFL29" s="11"/>
      <c r="SFM29" s="11"/>
      <c r="SFN29" s="11"/>
      <c r="SFO29" s="11"/>
      <c r="SFP29" s="11"/>
      <c r="SFQ29" s="11"/>
      <c r="SFR29" s="11"/>
      <c r="SFS29" s="11"/>
      <c r="SFT29" s="11"/>
      <c r="SFU29" s="11"/>
      <c r="SFV29" s="11"/>
      <c r="SFW29" s="11"/>
      <c r="SFX29" s="11"/>
      <c r="SFY29" s="11"/>
      <c r="SFZ29" s="11"/>
      <c r="SGA29" s="11"/>
      <c r="SGB29" s="11"/>
      <c r="SGC29" s="11"/>
      <c r="SGD29" s="11"/>
      <c r="SGE29" s="11"/>
      <c r="SGF29" s="11"/>
      <c r="SGG29" s="11"/>
      <c r="SGH29" s="11"/>
      <c r="SGI29" s="11"/>
      <c r="SGJ29" s="11"/>
      <c r="SGK29" s="11"/>
      <c r="SGL29" s="11"/>
      <c r="SGM29" s="11"/>
      <c r="SGN29" s="11"/>
      <c r="SGO29" s="11"/>
      <c r="SGP29" s="11"/>
      <c r="SGQ29" s="11"/>
      <c r="SGR29" s="11"/>
      <c r="SGS29" s="11"/>
      <c r="SGT29" s="11"/>
      <c r="SGU29" s="11"/>
      <c r="SGV29" s="11"/>
      <c r="SGW29" s="11"/>
      <c r="SGX29" s="11"/>
      <c r="SGY29" s="11"/>
      <c r="SGZ29" s="11"/>
      <c r="SHA29" s="11"/>
      <c r="SHB29" s="11"/>
      <c r="SHC29" s="11"/>
      <c r="SHD29" s="11"/>
      <c r="SHE29" s="11"/>
      <c r="SHF29" s="11"/>
      <c r="SHG29" s="11"/>
      <c r="SHH29" s="11"/>
      <c r="SHI29" s="11"/>
      <c r="SHJ29" s="11"/>
      <c r="SHK29" s="11"/>
      <c r="SHL29" s="11"/>
      <c r="SHM29" s="11"/>
      <c r="SHN29" s="11"/>
      <c r="SHO29" s="11"/>
      <c r="SHP29" s="11"/>
      <c r="SHQ29" s="11"/>
      <c r="SHR29" s="11"/>
      <c r="SHS29" s="11"/>
      <c r="SHT29" s="11"/>
      <c r="SHU29" s="11"/>
      <c r="SHV29" s="11"/>
      <c r="SHW29" s="11"/>
      <c r="SHX29" s="11"/>
      <c r="SHY29" s="11"/>
      <c r="SHZ29" s="11"/>
      <c r="SIA29" s="11"/>
      <c r="SIB29" s="11"/>
      <c r="SIC29" s="11"/>
      <c r="SID29" s="11"/>
      <c r="SIE29" s="11"/>
      <c r="SIF29" s="11"/>
      <c r="SIG29" s="11"/>
      <c r="SIH29" s="11"/>
      <c r="SII29" s="11"/>
      <c r="SIJ29" s="11"/>
      <c r="SIK29" s="11"/>
      <c r="SIL29" s="11"/>
      <c r="SIM29" s="11"/>
      <c r="SIN29" s="11"/>
      <c r="SIO29" s="11"/>
      <c r="SIP29" s="11"/>
      <c r="SIQ29" s="11"/>
      <c r="SIR29" s="11"/>
      <c r="SIS29" s="11"/>
      <c r="SIT29" s="11"/>
      <c r="SIU29" s="11"/>
      <c r="SIV29" s="11"/>
      <c r="SIW29" s="11"/>
      <c r="SIX29" s="11"/>
      <c r="SIY29" s="11"/>
      <c r="SIZ29" s="11"/>
      <c r="SJA29" s="11"/>
      <c r="SJB29" s="11"/>
      <c r="SJC29" s="11"/>
      <c r="SJD29" s="11"/>
      <c r="SJE29" s="11"/>
      <c r="SJF29" s="11"/>
      <c r="SJG29" s="11"/>
      <c r="SJH29" s="11"/>
      <c r="SJI29" s="11"/>
      <c r="SJJ29" s="11"/>
      <c r="SJK29" s="11"/>
      <c r="SJL29" s="11"/>
      <c r="SJM29" s="11"/>
      <c r="SJN29" s="11"/>
      <c r="SJO29" s="11"/>
      <c r="SJP29" s="11"/>
      <c r="SJQ29" s="11"/>
      <c r="SJR29" s="11"/>
      <c r="SJS29" s="11"/>
      <c r="SJT29" s="11"/>
      <c r="SJU29" s="11"/>
      <c r="SJV29" s="11"/>
      <c r="SJW29" s="11"/>
      <c r="SJX29" s="11"/>
      <c r="SJY29" s="11"/>
      <c r="SJZ29" s="11"/>
      <c r="SKA29" s="11"/>
      <c r="SKB29" s="11"/>
      <c r="SKC29" s="11"/>
      <c r="SKD29" s="11"/>
      <c r="SKE29" s="11"/>
      <c r="SKF29" s="11"/>
      <c r="SKG29" s="11"/>
      <c r="SKH29" s="11"/>
      <c r="SKI29" s="11"/>
      <c r="SKJ29" s="11"/>
      <c r="SKK29" s="11"/>
      <c r="SKL29" s="11"/>
      <c r="SKM29" s="11"/>
      <c r="SKN29" s="11"/>
      <c r="SKO29" s="11"/>
      <c r="SKP29" s="11"/>
      <c r="SKQ29" s="11"/>
      <c r="SKR29" s="11"/>
      <c r="SKS29" s="11"/>
      <c r="SKT29" s="11"/>
      <c r="SKU29" s="11"/>
      <c r="SKV29" s="11"/>
      <c r="SKW29" s="11"/>
      <c r="SKX29" s="11"/>
      <c r="SKY29" s="11"/>
      <c r="SKZ29" s="11"/>
      <c r="SLA29" s="11"/>
      <c r="SLB29" s="11"/>
      <c r="SLC29" s="11"/>
      <c r="SLD29" s="11"/>
      <c r="SLE29" s="11"/>
      <c r="SLF29" s="11"/>
      <c r="SLG29" s="11"/>
      <c r="SLH29" s="11"/>
      <c r="SLI29" s="11"/>
      <c r="SLJ29" s="11"/>
      <c r="SLK29" s="11"/>
      <c r="SLL29" s="11"/>
      <c r="SLM29" s="11"/>
      <c r="SLN29" s="11"/>
      <c r="SLO29" s="11"/>
      <c r="SLP29" s="11"/>
      <c r="SLQ29" s="11"/>
      <c r="SLR29" s="11"/>
      <c r="SLS29" s="11"/>
      <c r="SLT29" s="11"/>
      <c r="SLU29" s="11"/>
      <c r="SLV29" s="11"/>
      <c r="SLW29" s="11"/>
      <c r="SLX29" s="11"/>
      <c r="SLY29" s="11"/>
      <c r="SLZ29" s="11"/>
      <c r="SMA29" s="11"/>
      <c r="SMB29" s="11"/>
      <c r="SMC29" s="11"/>
      <c r="SMD29" s="11"/>
      <c r="SME29" s="11"/>
      <c r="SMF29" s="11"/>
      <c r="SMG29" s="11"/>
      <c r="SMH29" s="11"/>
      <c r="SMI29" s="11"/>
      <c r="SMJ29" s="11"/>
      <c r="SMK29" s="11"/>
      <c r="SML29" s="11"/>
      <c r="SMM29" s="11"/>
      <c r="SMN29" s="11"/>
      <c r="SMO29" s="11"/>
      <c r="SMP29" s="11"/>
      <c r="SMQ29" s="11"/>
      <c r="SMR29" s="11"/>
      <c r="SMS29" s="11"/>
      <c r="SMT29" s="11"/>
      <c r="SMU29" s="11"/>
      <c r="SMV29" s="11"/>
      <c r="SMW29" s="11"/>
      <c r="SMX29" s="11"/>
      <c r="SMY29" s="11"/>
      <c r="SMZ29" s="11"/>
      <c r="SNA29" s="11"/>
      <c r="SNB29" s="11"/>
      <c r="SNC29" s="11"/>
      <c r="SND29" s="11"/>
      <c r="SNE29" s="11"/>
      <c r="SNF29" s="11"/>
      <c r="SNG29" s="11"/>
      <c r="SNH29" s="11"/>
      <c r="SNI29" s="11"/>
      <c r="SNJ29" s="11"/>
      <c r="SNK29" s="11"/>
      <c r="SNL29" s="11"/>
      <c r="SNM29" s="11"/>
      <c r="SNN29" s="11"/>
      <c r="SNO29" s="11"/>
      <c r="SNP29" s="11"/>
      <c r="SNQ29" s="11"/>
      <c r="SNR29" s="11"/>
      <c r="SNS29" s="11"/>
      <c r="SNT29" s="11"/>
      <c r="SNU29" s="11"/>
      <c r="SNV29" s="11"/>
      <c r="SNW29" s="11"/>
      <c r="SNX29" s="11"/>
      <c r="SNY29" s="11"/>
      <c r="SNZ29" s="11"/>
      <c r="SOA29" s="11"/>
      <c r="SOB29" s="11"/>
      <c r="SOC29" s="11"/>
      <c r="SOD29" s="11"/>
      <c r="SOE29" s="11"/>
      <c r="SOF29" s="11"/>
      <c r="SOG29" s="11"/>
      <c r="SOH29" s="11"/>
      <c r="SOI29" s="11"/>
      <c r="SOJ29" s="11"/>
      <c r="SOK29" s="11"/>
      <c r="SOL29" s="11"/>
      <c r="SOM29" s="11"/>
      <c r="SON29" s="11"/>
      <c r="SOO29" s="11"/>
      <c r="SOP29" s="11"/>
      <c r="SOQ29" s="11"/>
      <c r="SOR29" s="11"/>
      <c r="SOS29" s="11"/>
      <c r="SOT29" s="11"/>
      <c r="SOU29" s="11"/>
      <c r="SOV29" s="11"/>
      <c r="SOW29" s="11"/>
      <c r="SOX29" s="11"/>
      <c r="SOY29" s="11"/>
      <c r="SOZ29" s="11"/>
      <c r="SPA29" s="11"/>
      <c r="SPB29" s="11"/>
      <c r="SPC29" s="11"/>
      <c r="SPD29" s="11"/>
      <c r="SPE29" s="11"/>
      <c r="SPF29" s="11"/>
      <c r="SPG29" s="11"/>
      <c r="SPH29" s="11"/>
      <c r="SPI29" s="11"/>
      <c r="SPJ29" s="11"/>
      <c r="SPK29" s="11"/>
      <c r="SPL29" s="11"/>
      <c r="SPM29" s="11"/>
      <c r="SPN29" s="11"/>
      <c r="SPO29" s="11"/>
      <c r="SPP29" s="11"/>
      <c r="SPQ29" s="11"/>
      <c r="SPR29" s="11"/>
      <c r="SPS29" s="11"/>
      <c r="SPT29" s="11"/>
      <c r="SPU29" s="11"/>
      <c r="SPV29" s="11"/>
      <c r="SPW29" s="11"/>
      <c r="SPX29" s="11"/>
      <c r="SPY29" s="11"/>
      <c r="SPZ29" s="11"/>
      <c r="SQA29" s="11"/>
      <c r="SQB29" s="11"/>
      <c r="SQC29" s="11"/>
      <c r="SQD29" s="11"/>
      <c r="SQE29" s="11"/>
      <c r="SQF29" s="11"/>
      <c r="SQG29" s="11"/>
      <c r="SQH29" s="11"/>
      <c r="SQI29" s="11"/>
      <c r="SQJ29" s="11"/>
      <c r="SQK29" s="11"/>
      <c r="SQL29" s="11"/>
      <c r="SQM29" s="11"/>
      <c r="SQN29" s="11"/>
      <c r="SQO29" s="11"/>
      <c r="SQP29" s="11"/>
      <c r="SQQ29" s="11"/>
      <c r="SQR29" s="11"/>
      <c r="SQS29" s="11"/>
      <c r="SQT29" s="11"/>
      <c r="SQU29" s="11"/>
      <c r="SQV29" s="11"/>
      <c r="SQW29" s="11"/>
      <c r="SQX29" s="11"/>
      <c r="SQY29" s="11"/>
      <c r="SQZ29" s="11"/>
      <c r="SRA29" s="11"/>
      <c r="SRB29" s="11"/>
      <c r="SRC29" s="11"/>
      <c r="SRD29" s="11"/>
      <c r="SRE29" s="11"/>
      <c r="SRF29" s="11"/>
      <c r="SRG29" s="11"/>
      <c r="SRH29" s="11"/>
      <c r="SRI29" s="11"/>
      <c r="SRJ29" s="11"/>
      <c r="SRK29" s="11"/>
      <c r="SRL29" s="11"/>
      <c r="SRM29" s="11"/>
      <c r="SRN29" s="11"/>
      <c r="SRO29" s="11"/>
      <c r="SRP29" s="11"/>
      <c r="SRQ29" s="11"/>
      <c r="SRR29" s="11"/>
      <c r="SRS29" s="11"/>
      <c r="SRT29" s="11"/>
      <c r="SRU29" s="11"/>
      <c r="SRV29" s="11"/>
      <c r="SRW29" s="11"/>
      <c r="SRX29" s="11"/>
      <c r="SRY29" s="11"/>
      <c r="SRZ29" s="11"/>
      <c r="SSA29" s="11"/>
      <c r="SSB29" s="11"/>
      <c r="SSC29" s="11"/>
      <c r="SSD29" s="11"/>
      <c r="SSE29" s="11"/>
      <c r="SSF29" s="11"/>
      <c r="SSG29" s="11"/>
      <c r="SSH29" s="11"/>
      <c r="SSI29" s="11"/>
      <c r="SSJ29" s="11"/>
      <c r="SSK29" s="11"/>
      <c r="SSL29" s="11"/>
      <c r="SSM29" s="11"/>
      <c r="SSN29" s="11"/>
      <c r="SSO29" s="11"/>
      <c r="SSP29" s="11"/>
      <c r="SSQ29" s="11"/>
      <c r="SSR29" s="11"/>
      <c r="SSS29" s="11"/>
      <c r="SST29" s="11"/>
      <c r="SSU29" s="11"/>
      <c r="SSV29" s="11"/>
      <c r="SSW29" s="11"/>
      <c r="SSX29" s="11"/>
      <c r="SSY29" s="11"/>
      <c r="SSZ29" s="11"/>
      <c r="STA29" s="11"/>
      <c r="STB29" s="11"/>
      <c r="STC29" s="11"/>
      <c r="STD29" s="11"/>
      <c r="STE29" s="11"/>
      <c r="STF29" s="11"/>
      <c r="STG29" s="11"/>
      <c r="STH29" s="11"/>
      <c r="STI29" s="11"/>
      <c r="STJ29" s="11"/>
      <c r="STK29" s="11"/>
      <c r="STL29" s="11"/>
      <c r="STM29" s="11"/>
      <c r="STN29" s="11"/>
      <c r="STO29" s="11"/>
      <c r="STP29" s="11"/>
      <c r="STQ29" s="11"/>
      <c r="STR29" s="11"/>
      <c r="STS29" s="11"/>
      <c r="STT29" s="11"/>
      <c r="STU29" s="11"/>
      <c r="STV29" s="11"/>
      <c r="STW29" s="11"/>
      <c r="STX29" s="11"/>
      <c r="STY29" s="11"/>
      <c r="STZ29" s="11"/>
      <c r="SUA29" s="11"/>
      <c r="SUB29" s="11"/>
      <c r="SUC29" s="11"/>
      <c r="SUD29" s="11"/>
      <c r="SUE29" s="11"/>
      <c r="SUF29" s="11"/>
      <c r="SUG29" s="11"/>
      <c r="SUH29" s="11"/>
      <c r="SUI29" s="11"/>
      <c r="SUJ29" s="11"/>
      <c r="SUK29" s="11"/>
      <c r="SUL29" s="11"/>
      <c r="SUM29" s="11"/>
      <c r="SUN29" s="11"/>
      <c r="SUO29" s="11"/>
      <c r="SUP29" s="11"/>
      <c r="SUQ29" s="11"/>
      <c r="SUR29" s="11"/>
      <c r="SUS29" s="11"/>
      <c r="SUT29" s="11"/>
      <c r="SUU29" s="11"/>
      <c r="SUV29" s="11"/>
      <c r="SUW29" s="11"/>
      <c r="SUX29" s="11"/>
      <c r="SUY29" s="11"/>
      <c r="SUZ29" s="11"/>
      <c r="SVA29" s="11"/>
      <c r="SVB29" s="11"/>
      <c r="SVC29" s="11"/>
      <c r="SVD29" s="11"/>
      <c r="SVE29" s="11"/>
      <c r="SVF29" s="11"/>
      <c r="SVG29" s="11"/>
      <c r="SVH29" s="11"/>
      <c r="SVI29" s="11"/>
      <c r="SVJ29" s="11"/>
      <c r="SVK29" s="11"/>
      <c r="SVL29" s="11"/>
      <c r="SVM29" s="11"/>
      <c r="SVN29" s="11"/>
      <c r="SVO29" s="11"/>
      <c r="SVP29" s="11"/>
      <c r="SVQ29" s="11"/>
      <c r="SVR29" s="11"/>
      <c r="SVS29" s="11"/>
      <c r="SVT29" s="11"/>
      <c r="SVU29" s="11"/>
      <c r="SVV29" s="11"/>
      <c r="SVW29" s="11"/>
      <c r="SVX29" s="11"/>
      <c r="SVY29" s="11"/>
      <c r="SVZ29" s="11"/>
      <c r="SWA29" s="11"/>
      <c r="SWB29" s="11"/>
      <c r="SWC29" s="11"/>
      <c r="SWD29" s="11"/>
      <c r="SWE29" s="11"/>
      <c r="SWF29" s="11"/>
      <c r="SWG29" s="11"/>
      <c r="SWH29" s="11"/>
      <c r="SWI29" s="11"/>
      <c r="SWJ29" s="11"/>
      <c r="SWK29" s="11"/>
      <c r="SWL29" s="11"/>
      <c r="SWM29" s="11"/>
      <c r="SWN29" s="11"/>
      <c r="SWO29" s="11"/>
      <c r="SWP29" s="11"/>
      <c r="SWQ29" s="11"/>
      <c r="SWR29" s="11"/>
      <c r="SWS29" s="11"/>
      <c r="SWT29" s="11"/>
      <c r="SWU29" s="11"/>
      <c r="SWV29" s="11"/>
      <c r="SWW29" s="11"/>
      <c r="SWX29" s="11"/>
      <c r="SWY29" s="11"/>
      <c r="SWZ29" s="11"/>
      <c r="SXA29" s="11"/>
      <c r="SXB29" s="11"/>
      <c r="SXC29" s="11"/>
      <c r="SXD29" s="11"/>
      <c r="SXE29" s="11"/>
      <c r="SXF29" s="11"/>
      <c r="SXG29" s="11"/>
      <c r="SXH29" s="11"/>
      <c r="SXI29" s="11"/>
      <c r="SXJ29" s="11"/>
      <c r="SXK29" s="11"/>
      <c r="SXL29" s="11"/>
      <c r="SXM29" s="11"/>
      <c r="SXN29" s="11"/>
      <c r="SXO29" s="11"/>
      <c r="SXP29" s="11"/>
      <c r="SXQ29" s="11"/>
      <c r="SXR29" s="11"/>
      <c r="SXS29" s="11"/>
      <c r="SXT29" s="11"/>
      <c r="SXU29" s="11"/>
      <c r="SXV29" s="11"/>
      <c r="SXW29" s="11"/>
      <c r="SXX29" s="11"/>
      <c r="SXY29" s="11"/>
      <c r="SXZ29" s="11"/>
      <c r="SYA29" s="11"/>
      <c r="SYB29" s="11"/>
      <c r="SYC29" s="11"/>
      <c r="SYD29" s="11"/>
      <c r="SYE29" s="11"/>
      <c r="SYF29" s="11"/>
      <c r="SYG29" s="11"/>
      <c r="SYH29" s="11"/>
      <c r="SYI29" s="11"/>
      <c r="SYJ29" s="11"/>
      <c r="SYK29" s="11"/>
      <c r="SYL29" s="11"/>
      <c r="SYM29" s="11"/>
      <c r="SYN29" s="11"/>
      <c r="SYO29" s="11"/>
      <c r="SYP29" s="11"/>
      <c r="SYQ29" s="11"/>
      <c r="SYR29" s="11"/>
      <c r="SYS29" s="11"/>
      <c r="SYT29" s="11"/>
      <c r="SYU29" s="11"/>
      <c r="SYV29" s="11"/>
      <c r="SYW29" s="11"/>
      <c r="SYX29" s="11"/>
      <c r="SYY29" s="11"/>
      <c r="SYZ29" s="11"/>
      <c r="SZA29" s="11"/>
      <c r="SZB29" s="11"/>
      <c r="SZC29" s="11"/>
      <c r="SZD29" s="11"/>
      <c r="SZE29" s="11"/>
      <c r="SZF29" s="11"/>
      <c r="SZG29" s="11"/>
      <c r="SZH29" s="11"/>
      <c r="SZI29" s="11"/>
      <c r="SZJ29" s="11"/>
      <c r="SZK29" s="11"/>
      <c r="SZL29" s="11"/>
      <c r="SZM29" s="11"/>
      <c r="SZN29" s="11"/>
      <c r="SZO29" s="11"/>
      <c r="SZP29" s="11"/>
      <c r="SZQ29" s="11"/>
      <c r="SZR29" s="11"/>
      <c r="SZS29" s="11"/>
      <c r="SZT29" s="11"/>
      <c r="SZU29" s="11"/>
      <c r="SZV29" s="11"/>
      <c r="SZW29" s="11"/>
      <c r="SZX29" s="11"/>
      <c r="SZY29" s="11"/>
      <c r="SZZ29" s="11"/>
      <c r="TAA29" s="11"/>
      <c r="TAB29" s="11"/>
      <c r="TAC29" s="11"/>
      <c r="TAD29" s="11"/>
      <c r="TAE29" s="11"/>
      <c r="TAF29" s="11"/>
      <c r="TAG29" s="11"/>
      <c r="TAH29" s="11"/>
      <c r="TAI29" s="11"/>
      <c r="TAJ29" s="11"/>
      <c r="TAK29" s="11"/>
      <c r="TAL29" s="11"/>
      <c r="TAM29" s="11"/>
      <c r="TAN29" s="11"/>
      <c r="TAO29" s="11"/>
      <c r="TAP29" s="11"/>
      <c r="TAQ29" s="11"/>
      <c r="TAR29" s="11"/>
      <c r="TAS29" s="11"/>
      <c r="TAT29" s="11"/>
      <c r="TAU29" s="11"/>
      <c r="TAV29" s="11"/>
      <c r="TAW29" s="11"/>
      <c r="TAX29" s="11"/>
      <c r="TAY29" s="11"/>
      <c r="TAZ29" s="11"/>
      <c r="TBA29" s="11"/>
      <c r="TBB29" s="11"/>
      <c r="TBC29" s="11"/>
      <c r="TBD29" s="11"/>
      <c r="TBE29" s="11"/>
      <c r="TBF29" s="11"/>
      <c r="TBG29" s="11"/>
      <c r="TBH29" s="11"/>
      <c r="TBI29" s="11"/>
      <c r="TBJ29" s="11"/>
      <c r="TBK29" s="11"/>
      <c r="TBL29" s="11"/>
      <c r="TBM29" s="11"/>
      <c r="TBN29" s="11"/>
      <c r="TBO29" s="11"/>
      <c r="TBP29" s="11"/>
      <c r="TBQ29" s="11"/>
      <c r="TBR29" s="11"/>
      <c r="TBS29" s="11"/>
      <c r="TBT29" s="11"/>
      <c r="TBU29" s="11"/>
      <c r="TBV29" s="11"/>
      <c r="TBW29" s="11"/>
      <c r="TBX29" s="11"/>
      <c r="TBY29" s="11"/>
      <c r="TBZ29" s="11"/>
      <c r="TCA29" s="11"/>
      <c r="TCB29" s="11"/>
      <c r="TCC29" s="11"/>
      <c r="TCD29" s="11"/>
      <c r="TCE29" s="11"/>
      <c r="TCF29" s="11"/>
      <c r="TCG29" s="11"/>
      <c r="TCH29" s="11"/>
      <c r="TCI29" s="11"/>
      <c r="TCJ29" s="11"/>
      <c r="TCK29" s="11"/>
      <c r="TCL29" s="11"/>
      <c r="TCM29" s="11"/>
      <c r="TCN29" s="11"/>
      <c r="TCO29" s="11"/>
      <c r="TCP29" s="11"/>
      <c r="TCQ29" s="11"/>
      <c r="TCR29" s="11"/>
      <c r="TCS29" s="11"/>
      <c r="TCT29" s="11"/>
      <c r="TCU29" s="11"/>
      <c r="TCV29" s="11"/>
      <c r="TCW29" s="11"/>
      <c r="TCX29" s="11"/>
      <c r="TCY29" s="11"/>
      <c r="TCZ29" s="11"/>
      <c r="TDA29" s="11"/>
      <c r="TDB29" s="11"/>
      <c r="TDC29" s="11"/>
      <c r="TDD29" s="11"/>
      <c r="TDE29" s="11"/>
      <c r="TDF29" s="11"/>
      <c r="TDG29" s="11"/>
      <c r="TDH29" s="11"/>
      <c r="TDI29" s="11"/>
      <c r="TDJ29" s="11"/>
      <c r="TDK29" s="11"/>
      <c r="TDL29" s="11"/>
      <c r="TDM29" s="11"/>
      <c r="TDN29" s="11"/>
      <c r="TDO29" s="11"/>
      <c r="TDP29" s="11"/>
      <c r="TDQ29" s="11"/>
      <c r="TDR29" s="11"/>
      <c r="TDS29" s="11"/>
      <c r="TDT29" s="11"/>
      <c r="TDU29" s="11"/>
      <c r="TDV29" s="11"/>
      <c r="TDW29" s="11"/>
      <c r="TDX29" s="11"/>
      <c r="TDY29" s="11"/>
      <c r="TDZ29" s="11"/>
      <c r="TEA29" s="11"/>
      <c r="TEB29" s="11"/>
      <c r="TEC29" s="11"/>
      <c r="TED29" s="11"/>
      <c r="TEE29" s="11"/>
      <c r="TEF29" s="11"/>
      <c r="TEG29" s="11"/>
      <c r="TEH29" s="11"/>
      <c r="TEI29" s="11"/>
      <c r="TEJ29" s="11"/>
      <c r="TEK29" s="11"/>
      <c r="TEL29" s="11"/>
      <c r="TEM29" s="11"/>
      <c r="TEN29" s="11"/>
      <c r="TEO29" s="11"/>
      <c r="TEP29" s="11"/>
      <c r="TEQ29" s="11"/>
      <c r="TER29" s="11"/>
      <c r="TES29" s="11"/>
      <c r="TET29" s="11"/>
      <c r="TEU29" s="11"/>
      <c r="TEV29" s="11"/>
      <c r="TEW29" s="11"/>
      <c r="TEX29" s="11"/>
      <c r="TEY29" s="11"/>
      <c r="TEZ29" s="11"/>
      <c r="TFA29" s="11"/>
      <c r="TFB29" s="11"/>
      <c r="TFC29" s="11"/>
      <c r="TFD29" s="11"/>
      <c r="TFE29" s="11"/>
      <c r="TFF29" s="11"/>
      <c r="TFG29" s="11"/>
      <c r="TFH29" s="11"/>
      <c r="TFI29" s="11"/>
      <c r="TFJ29" s="11"/>
      <c r="TFK29" s="11"/>
      <c r="TFL29" s="11"/>
      <c r="TFM29" s="11"/>
      <c r="TFN29" s="11"/>
      <c r="TFO29" s="11"/>
      <c r="TFP29" s="11"/>
      <c r="TFQ29" s="11"/>
      <c r="TFR29" s="11"/>
      <c r="TFS29" s="11"/>
      <c r="TFT29" s="11"/>
      <c r="TFU29" s="11"/>
      <c r="TFV29" s="11"/>
      <c r="TFW29" s="11"/>
      <c r="TFX29" s="11"/>
      <c r="TFY29" s="11"/>
      <c r="TFZ29" s="11"/>
      <c r="TGA29" s="11"/>
      <c r="TGB29" s="11"/>
      <c r="TGC29" s="11"/>
      <c r="TGD29" s="11"/>
      <c r="TGE29" s="11"/>
      <c r="TGF29" s="11"/>
      <c r="TGG29" s="11"/>
      <c r="TGH29" s="11"/>
      <c r="TGI29" s="11"/>
      <c r="TGJ29" s="11"/>
      <c r="TGK29" s="11"/>
      <c r="TGL29" s="11"/>
      <c r="TGM29" s="11"/>
      <c r="TGN29" s="11"/>
      <c r="TGO29" s="11"/>
      <c r="TGP29" s="11"/>
      <c r="TGQ29" s="11"/>
      <c r="TGR29" s="11"/>
      <c r="TGS29" s="11"/>
      <c r="TGT29" s="11"/>
      <c r="TGU29" s="11"/>
      <c r="TGV29" s="11"/>
      <c r="TGW29" s="11"/>
      <c r="TGX29" s="11"/>
      <c r="TGY29" s="11"/>
      <c r="TGZ29" s="11"/>
      <c r="THA29" s="11"/>
      <c r="THB29" s="11"/>
      <c r="THC29" s="11"/>
      <c r="THD29" s="11"/>
      <c r="THE29" s="11"/>
      <c r="THF29" s="11"/>
      <c r="THG29" s="11"/>
      <c r="THH29" s="11"/>
      <c r="THI29" s="11"/>
      <c r="THJ29" s="11"/>
      <c r="THK29" s="11"/>
      <c r="THL29" s="11"/>
      <c r="THM29" s="11"/>
      <c r="THN29" s="11"/>
      <c r="THO29" s="11"/>
      <c r="THP29" s="11"/>
      <c r="THQ29" s="11"/>
      <c r="THR29" s="11"/>
      <c r="THS29" s="11"/>
      <c r="THT29" s="11"/>
      <c r="THU29" s="11"/>
      <c r="THV29" s="11"/>
      <c r="THW29" s="11"/>
      <c r="THX29" s="11"/>
      <c r="THY29" s="11"/>
      <c r="THZ29" s="11"/>
      <c r="TIA29" s="11"/>
      <c r="TIB29" s="11"/>
      <c r="TIC29" s="11"/>
      <c r="TID29" s="11"/>
      <c r="TIE29" s="11"/>
      <c r="TIF29" s="11"/>
      <c r="TIG29" s="11"/>
      <c r="TIH29" s="11"/>
      <c r="TII29" s="11"/>
      <c r="TIJ29" s="11"/>
      <c r="TIK29" s="11"/>
      <c r="TIL29" s="11"/>
      <c r="TIM29" s="11"/>
      <c r="TIN29" s="11"/>
      <c r="TIO29" s="11"/>
      <c r="TIP29" s="11"/>
      <c r="TIQ29" s="11"/>
      <c r="TIR29" s="11"/>
      <c r="TIS29" s="11"/>
      <c r="TIT29" s="11"/>
      <c r="TIU29" s="11"/>
      <c r="TIV29" s="11"/>
      <c r="TIW29" s="11"/>
      <c r="TIX29" s="11"/>
      <c r="TIY29" s="11"/>
      <c r="TIZ29" s="11"/>
      <c r="TJA29" s="11"/>
      <c r="TJB29" s="11"/>
      <c r="TJC29" s="11"/>
      <c r="TJD29" s="11"/>
      <c r="TJE29" s="11"/>
      <c r="TJF29" s="11"/>
      <c r="TJG29" s="11"/>
      <c r="TJH29" s="11"/>
      <c r="TJI29" s="11"/>
      <c r="TJJ29" s="11"/>
      <c r="TJK29" s="11"/>
      <c r="TJL29" s="11"/>
      <c r="TJM29" s="11"/>
      <c r="TJN29" s="11"/>
      <c r="TJO29" s="11"/>
      <c r="TJP29" s="11"/>
      <c r="TJQ29" s="11"/>
      <c r="TJR29" s="11"/>
      <c r="TJS29" s="11"/>
      <c r="TJT29" s="11"/>
      <c r="TJU29" s="11"/>
      <c r="TJV29" s="11"/>
      <c r="TJW29" s="11"/>
      <c r="TJX29" s="11"/>
      <c r="TJY29" s="11"/>
      <c r="TJZ29" s="11"/>
      <c r="TKA29" s="11"/>
      <c r="TKB29" s="11"/>
      <c r="TKC29" s="11"/>
      <c r="TKD29" s="11"/>
      <c r="TKE29" s="11"/>
      <c r="TKF29" s="11"/>
      <c r="TKG29" s="11"/>
      <c r="TKH29" s="11"/>
      <c r="TKI29" s="11"/>
      <c r="TKJ29" s="11"/>
      <c r="TKK29" s="11"/>
      <c r="TKL29" s="11"/>
      <c r="TKM29" s="11"/>
      <c r="TKN29" s="11"/>
      <c r="TKO29" s="11"/>
      <c r="TKP29" s="11"/>
      <c r="TKQ29" s="11"/>
      <c r="TKR29" s="11"/>
      <c r="TKS29" s="11"/>
      <c r="TKT29" s="11"/>
      <c r="TKU29" s="11"/>
      <c r="TKV29" s="11"/>
      <c r="TKW29" s="11"/>
      <c r="TKX29" s="11"/>
      <c r="TKY29" s="11"/>
      <c r="TKZ29" s="11"/>
      <c r="TLA29" s="11"/>
      <c r="TLB29" s="11"/>
      <c r="TLC29" s="11"/>
      <c r="TLD29" s="11"/>
      <c r="TLE29" s="11"/>
      <c r="TLF29" s="11"/>
      <c r="TLG29" s="11"/>
      <c r="TLH29" s="11"/>
      <c r="TLI29" s="11"/>
      <c r="TLJ29" s="11"/>
      <c r="TLK29" s="11"/>
      <c r="TLL29" s="11"/>
      <c r="TLM29" s="11"/>
      <c r="TLN29" s="11"/>
      <c r="TLO29" s="11"/>
      <c r="TLP29" s="11"/>
      <c r="TLQ29" s="11"/>
      <c r="TLR29" s="11"/>
      <c r="TLS29" s="11"/>
      <c r="TLT29" s="11"/>
      <c r="TLU29" s="11"/>
      <c r="TLV29" s="11"/>
      <c r="TLW29" s="11"/>
      <c r="TLX29" s="11"/>
      <c r="TLY29" s="11"/>
      <c r="TLZ29" s="11"/>
      <c r="TMA29" s="11"/>
      <c r="TMB29" s="11"/>
      <c r="TMC29" s="11"/>
      <c r="TMD29" s="11"/>
      <c r="TME29" s="11"/>
      <c r="TMF29" s="11"/>
      <c r="TMG29" s="11"/>
      <c r="TMH29" s="11"/>
      <c r="TMI29" s="11"/>
      <c r="TMJ29" s="11"/>
      <c r="TMK29" s="11"/>
      <c r="TML29" s="11"/>
      <c r="TMM29" s="11"/>
      <c r="TMN29" s="11"/>
      <c r="TMO29" s="11"/>
      <c r="TMP29" s="11"/>
      <c r="TMQ29" s="11"/>
      <c r="TMR29" s="11"/>
      <c r="TMS29" s="11"/>
      <c r="TMT29" s="11"/>
      <c r="TMU29" s="11"/>
      <c r="TMV29" s="11"/>
      <c r="TMW29" s="11"/>
      <c r="TMX29" s="11"/>
      <c r="TMY29" s="11"/>
      <c r="TMZ29" s="11"/>
      <c r="TNA29" s="11"/>
      <c r="TNB29" s="11"/>
      <c r="TNC29" s="11"/>
      <c r="TND29" s="11"/>
      <c r="TNE29" s="11"/>
      <c r="TNF29" s="11"/>
      <c r="TNG29" s="11"/>
      <c r="TNH29" s="11"/>
      <c r="TNI29" s="11"/>
      <c r="TNJ29" s="11"/>
      <c r="TNK29" s="11"/>
      <c r="TNL29" s="11"/>
      <c r="TNM29" s="11"/>
      <c r="TNN29" s="11"/>
      <c r="TNO29" s="11"/>
      <c r="TNP29" s="11"/>
      <c r="TNQ29" s="11"/>
      <c r="TNR29" s="11"/>
      <c r="TNS29" s="11"/>
      <c r="TNT29" s="11"/>
      <c r="TNU29" s="11"/>
      <c r="TNV29" s="11"/>
      <c r="TNW29" s="11"/>
      <c r="TNX29" s="11"/>
      <c r="TNY29" s="11"/>
      <c r="TNZ29" s="11"/>
      <c r="TOA29" s="11"/>
      <c r="TOB29" s="11"/>
      <c r="TOC29" s="11"/>
      <c r="TOD29" s="11"/>
      <c r="TOE29" s="11"/>
      <c r="TOF29" s="11"/>
      <c r="TOG29" s="11"/>
      <c r="TOH29" s="11"/>
      <c r="TOI29" s="11"/>
      <c r="TOJ29" s="11"/>
      <c r="TOK29" s="11"/>
      <c r="TOL29" s="11"/>
      <c r="TOM29" s="11"/>
      <c r="TON29" s="11"/>
      <c r="TOO29" s="11"/>
      <c r="TOP29" s="11"/>
      <c r="TOQ29" s="11"/>
      <c r="TOR29" s="11"/>
      <c r="TOS29" s="11"/>
      <c r="TOT29" s="11"/>
      <c r="TOU29" s="11"/>
      <c r="TOV29" s="11"/>
      <c r="TOW29" s="11"/>
      <c r="TOX29" s="11"/>
      <c r="TOY29" s="11"/>
      <c r="TOZ29" s="11"/>
      <c r="TPA29" s="11"/>
      <c r="TPB29" s="11"/>
      <c r="TPC29" s="11"/>
      <c r="TPD29" s="11"/>
      <c r="TPE29" s="11"/>
      <c r="TPF29" s="11"/>
      <c r="TPG29" s="11"/>
      <c r="TPH29" s="11"/>
      <c r="TPI29" s="11"/>
      <c r="TPJ29" s="11"/>
      <c r="TPK29" s="11"/>
      <c r="TPL29" s="11"/>
      <c r="TPM29" s="11"/>
      <c r="TPN29" s="11"/>
      <c r="TPO29" s="11"/>
      <c r="TPP29" s="11"/>
      <c r="TPQ29" s="11"/>
      <c r="TPR29" s="11"/>
      <c r="TPS29" s="11"/>
      <c r="TPT29" s="11"/>
      <c r="TPU29" s="11"/>
      <c r="TPV29" s="11"/>
      <c r="TPW29" s="11"/>
      <c r="TPX29" s="11"/>
      <c r="TPY29" s="11"/>
      <c r="TPZ29" s="11"/>
      <c r="TQA29" s="11"/>
      <c r="TQB29" s="11"/>
      <c r="TQC29" s="11"/>
      <c r="TQD29" s="11"/>
      <c r="TQE29" s="11"/>
      <c r="TQF29" s="11"/>
      <c r="TQG29" s="11"/>
      <c r="TQH29" s="11"/>
      <c r="TQI29" s="11"/>
      <c r="TQJ29" s="11"/>
      <c r="TQK29" s="11"/>
      <c r="TQL29" s="11"/>
      <c r="TQM29" s="11"/>
      <c r="TQN29" s="11"/>
      <c r="TQO29" s="11"/>
      <c r="TQP29" s="11"/>
      <c r="TQQ29" s="11"/>
      <c r="TQR29" s="11"/>
      <c r="TQS29" s="11"/>
      <c r="TQT29" s="11"/>
      <c r="TQU29" s="11"/>
      <c r="TQV29" s="11"/>
      <c r="TQW29" s="11"/>
      <c r="TQX29" s="11"/>
      <c r="TQY29" s="11"/>
      <c r="TQZ29" s="11"/>
      <c r="TRA29" s="11"/>
      <c r="TRB29" s="11"/>
      <c r="TRC29" s="11"/>
      <c r="TRD29" s="11"/>
      <c r="TRE29" s="11"/>
      <c r="TRF29" s="11"/>
      <c r="TRG29" s="11"/>
      <c r="TRH29" s="11"/>
      <c r="TRI29" s="11"/>
      <c r="TRJ29" s="11"/>
      <c r="TRK29" s="11"/>
      <c r="TRL29" s="11"/>
      <c r="TRM29" s="11"/>
      <c r="TRN29" s="11"/>
      <c r="TRO29" s="11"/>
      <c r="TRP29" s="11"/>
      <c r="TRQ29" s="11"/>
      <c r="TRR29" s="11"/>
      <c r="TRS29" s="11"/>
      <c r="TRT29" s="11"/>
      <c r="TRU29" s="11"/>
      <c r="TRV29" s="11"/>
      <c r="TRW29" s="11"/>
      <c r="TRX29" s="11"/>
      <c r="TRY29" s="11"/>
      <c r="TRZ29" s="11"/>
      <c r="TSA29" s="11"/>
      <c r="TSB29" s="11"/>
      <c r="TSC29" s="11"/>
      <c r="TSD29" s="11"/>
      <c r="TSE29" s="11"/>
      <c r="TSF29" s="11"/>
      <c r="TSG29" s="11"/>
      <c r="TSH29" s="11"/>
      <c r="TSI29" s="11"/>
      <c r="TSJ29" s="11"/>
      <c r="TSK29" s="11"/>
      <c r="TSL29" s="11"/>
      <c r="TSM29" s="11"/>
      <c r="TSN29" s="11"/>
      <c r="TSO29" s="11"/>
      <c r="TSP29" s="11"/>
      <c r="TSQ29" s="11"/>
      <c r="TSR29" s="11"/>
      <c r="TSS29" s="11"/>
      <c r="TST29" s="11"/>
      <c r="TSU29" s="11"/>
      <c r="TSV29" s="11"/>
      <c r="TSW29" s="11"/>
      <c r="TSX29" s="11"/>
      <c r="TSY29" s="11"/>
      <c r="TSZ29" s="11"/>
      <c r="TTA29" s="11"/>
      <c r="TTB29" s="11"/>
      <c r="TTC29" s="11"/>
      <c r="TTD29" s="11"/>
      <c r="TTE29" s="11"/>
      <c r="TTF29" s="11"/>
      <c r="TTG29" s="11"/>
      <c r="TTH29" s="11"/>
      <c r="TTI29" s="11"/>
      <c r="TTJ29" s="11"/>
      <c r="TTK29" s="11"/>
      <c r="TTL29" s="11"/>
      <c r="TTM29" s="11"/>
      <c r="TTN29" s="11"/>
      <c r="TTO29" s="11"/>
      <c r="TTP29" s="11"/>
      <c r="TTQ29" s="11"/>
      <c r="TTR29" s="11"/>
      <c r="TTS29" s="11"/>
      <c r="TTT29" s="11"/>
      <c r="TTU29" s="11"/>
      <c r="TTV29" s="11"/>
      <c r="TTW29" s="11"/>
      <c r="TTX29" s="11"/>
      <c r="TTY29" s="11"/>
      <c r="TTZ29" s="11"/>
      <c r="TUA29" s="11"/>
      <c r="TUB29" s="11"/>
      <c r="TUC29" s="11"/>
      <c r="TUD29" s="11"/>
      <c r="TUE29" s="11"/>
      <c r="TUF29" s="11"/>
      <c r="TUG29" s="11"/>
      <c r="TUH29" s="11"/>
      <c r="TUI29" s="11"/>
      <c r="TUJ29" s="11"/>
      <c r="TUK29" s="11"/>
      <c r="TUL29" s="11"/>
      <c r="TUM29" s="11"/>
      <c r="TUN29" s="11"/>
      <c r="TUO29" s="11"/>
      <c r="TUP29" s="11"/>
      <c r="TUQ29" s="11"/>
      <c r="TUR29" s="11"/>
      <c r="TUS29" s="11"/>
      <c r="TUT29" s="11"/>
      <c r="TUU29" s="11"/>
      <c r="TUV29" s="11"/>
      <c r="TUW29" s="11"/>
      <c r="TUX29" s="11"/>
      <c r="TUY29" s="11"/>
      <c r="TUZ29" s="11"/>
      <c r="TVA29" s="11"/>
      <c r="TVB29" s="11"/>
      <c r="TVC29" s="11"/>
      <c r="TVD29" s="11"/>
      <c r="TVE29" s="11"/>
      <c r="TVF29" s="11"/>
      <c r="TVG29" s="11"/>
      <c r="TVH29" s="11"/>
      <c r="TVI29" s="11"/>
      <c r="TVJ29" s="11"/>
      <c r="TVK29" s="11"/>
      <c r="TVL29" s="11"/>
      <c r="TVM29" s="11"/>
      <c r="TVN29" s="11"/>
      <c r="TVO29" s="11"/>
      <c r="TVP29" s="11"/>
      <c r="TVQ29" s="11"/>
      <c r="TVR29" s="11"/>
      <c r="TVS29" s="11"/>
      <c r="TVT29" s="11"/>
      <c r="TVU29" s="11"/>
      <c r="TVV29" s="11"/>
      <c r="TVW29" s="11"/>
      <c r="TVX29" s="11"/>
      <c r="TVY29" s="11"/>
      <c r="TVZ29" s="11"/>
      <c r="TWA29" s="11"/>
      <c r="TWB29" s="11"/>
      <c r="TWC29" s="11"/>
      <c r="TWD29" s="11"/>
      <c r="TWE29" s="11"/>
      <c r="TWF29" s="11"/>
      <c r="TWG29" s="11"/>
      <c r="TWH29" s="11"/>
      <c r="TWI29" s="11"/>
      <c r="TWJ29" s="11"/>
      <c r="TWK29" s="11"/>
      <c r="TWL29" s="11"/>
      <c r="TWM29" s="11"/>
      <c r="TWN29" s="11"/>
      <c r="TWO29" s="11"/>
      <c r="TWP29" s="11"/>
      <c r="TWQ29" s="11"/>
      <c r="TWR29" s="11"/>
      <c r="TWS29" s="11"/>
      <c r="TWT29" s="11"/>
      <c r="TWU29" s="11"/>
      <c r="TWV29" s="11"/>
      <c r="TWW29" s="11"/>
      <c r="TWX29" s="11"/>
      <c r="TWY29" s="11"/>
      <c r="TWZ29" s="11"/>
      <c r="TXA29" s="11"/>
      <c r="TXB29" s="11"/>
      <c r="TXC29" s="11"/>
      <c r="TXD29" s="11"/>
      <c r="TXE29" s="11"/>
      <c r="TXF29" s="11"/>
      <c r="TXG29" s="11"/>
      <c r="TXH29" s="11"/>
      <c r="TXI29" s="11"/>
      <c r="TXJ29" s="11"/>
      <c r="TXK29" s="11"/>
      <c r="TXL29" s="11"/>
      <c r="TXM29" s="11"/>
      <c r="TXN29" s="11"/>
      <c r="TXO29" s="11"/>
      <c r="TXP29" s="11"/>
      <c r="TXQ29" s="11"/>
      <c r="TXR29" s="11"/>
      <c r="TXS29" s="11"/>
      <c r="TXT29" s="11"/>
      <c r="TXU29" s="11"/>
      <c r="TXV29" s="11"/>
      <c r="TXW29" s="11"/>
      <c r="TXX29" s="11"/>
      <c r="TXY29" s="11"/>
      <c r="TXZ29" s="11"/>
      <c r="TYA29" s="11"/>
      <c r="TYB29" s="11"/>
      <c r="TYC29" s="11"/>
      <c r="TYD29" s="11"/>
      <c r="TYE29" s="11"/>
      <c r="TYF29" s="11"/>
      <c r="TYG29" s="11"/>
      <c r="TYH29" s="11"/>
      <c r="TYI29" s="11"/>
      <c r="TYJ29" s="11"/>
      <c r="TYK29" s="11"/>
      <c r="TYL29" s="11"/>
      <c r="TYM29" s="11"/>
      <c r="TYN29" s="11"/>
      <c r="TYO29" s="11"/>
      <c r="TYP29" s="11"/>
      <c r="TYQ29" s="11"/>
      <c r="TYR29" s="11"/>
      <c r="TYS29" s="11"/>
      <c r="TYT29" s="11"/>
      <c r="TYU29" s="11"/>
      <c r="TYV29" s="11"/>
      <c r="TYW29" s="11"/>
      <c r="TYX29" s="11"/>
      <c r="TYY29" s="11"/>
      <c r="TYZ29" s="11"/>
      <c r="TZA29" s="11"/>
      <c r="TZB29" s="11"/>
      <c r="TZC29" s="11"/>
      <c r="TZD29" s="11"/>
      <c r="TZE29" s="11"/>
      <c r="TZF29" s="11"/>
      <c r="TZG29" s="11"/>
      <c r="TZH29" s="11"/>
      <c r="TZI29" s="11"/>
      <c r="TZJ29" s="11"/>
      <c r="TZK29" s="11"/>
      <c r="TZL29" s="11"/>
      <c r="TZM29" s="11"/>
      <c r="TZN29" s="11"/>
      <c r="TZO29" s="11"/>
      <c r="TZP29" s="11"/>
      <c r="TZQ29" s="11"/>
      <c r="TZR29" s="11"/>
      <c r="TZS29" s="11"/>
      <c r="TZT29" s="11"/>
      <c r="TZU29" s="11"/>
      <c r="TZV29" s="11"/>
      <c r="TZW29" s="11"/>
      <c r="TZX29" s="11"/>
      <c r="TZY29" s="11"/>
      <c r="TZZ29" s="11"/>
      <c r="UAA29" s="11"/>
      <c r="UAB29" s="11"/>
      <c r="UAC29" s="11"/>
      <c r="UAD29" s="11"/>
      <c r="UAE29" s="11"/>
      <c r="UAF29" s="11"/>
      <c r="UAG29" s="11"/>
      <c r="UAH29" s="11"/>
      <c r="UAI29" s="11"/>
      <c r="UAJ29" s="11"/>
      <c r="UAK29" s="11"/>
      <c r="UAL29" s="11"/>
      <c r="UAM29" s="11"/>
      <c r="UAN29" s="11"/>
      <c r="UAO29" s="11"/>
      <c r="UAP29" s="11"/>
      <c r="UAQ29" s="11"/>
      <c r="UAR29" s="11"/>
      <c r="UAS29" s="11"/>
      <c r="UAT29" s="11"/>
      <c r="UAU29" s="11"/>
      <c r="UAV29" s="11"/>
      <c r="UAW29" s="11"/>
      <c r="UAX29" s="11"/>
      <c r="UAY29" s="11"/>
      <c r="UAZ29" s="11"/>
      <c r="UBA29" s="11"/>
      <c r="UBB29" s="11"/>
      <c r="UBC29" s="11"/>
      <c r="UBD29" s="11"/>
      <c r="UBE29" s="11"/>
      <c r="UBF29" s="11"/>
      <c r="UBG29" s="11"/>
      <c r="UBH29" s="11"/>
      <c r="UBI29" s="11"/>
      <c r="UBJ29" s="11"/>
      <c r="UBK29" s="11"/>
      <c r="UBL29" s="11"/>
      <c r="UBM29" s="11"/>
      <c r="UBN29" s="11"/>
      <c r="UBO29" s="11"/>
      <c r="UBP29" s="11"/>
      <c r="UBQ29" s="11"/>
      <c r="UBR29" s="11"/>
      <c r="UBS29" s="11"/>
      <c r="UBT29" s="11"/>
      <c r="UBU29" s="11"/>
      <c r="UBV29" s="11"/>
      <c r="UBW29" s="11"/>
      <c r="UBX29" s="11"/>
      <c r="UBY29" s="11"/>
      <c r="UBZ29" s="11"/>
      <c r="UCA29" s="11"/>
      <c r="UCB29" s="11"/>
      <c r="UCC29" s="11"/>
      <c r="UCD29" s="11"/>
      <c r="UCE29" s="11"/>
      <c r="UCF29" s="11"/>
      <c r="UCG29" s="11"/>
      <c r="UCH29" s="11"/>
      <c r="UCI29" s="11"/>
      <c r="UCJ29" s="11"/>
      <c r="UCK29" s="11"/>
      <c r="UCL29" s="11"/>
      <c r="UCM29" s="11"/>
      <c r="UCN29" s="11"/>
      <c r="UCO29" s="11"/>
      <c r="UCP29" s="11"/>
      <c r="UCQ29" s="11"/>
      <c r="UCR29" s="11"/>
      <c r="UCS29" s="11"/>
      <c r="UCT29" s="11"/>
      <c r="UCU29" s="11"/>
      <c r="UCV29" s="11"/>
      <c r="UCW29" s="11"/>
      <c r="UCX29" s="11"/>
      <c r="UCY29" s="11"/>
      <c r="UCZ29" s="11"/>
      <c r="UDA29" s="11"/>
      <c r="UDB29" s="11"/>
      <c r="UDC29" s="11"/>
      <c r="UDD29" s="11"/>
      <c r="UDE29" s="11"/>
      <c r="UDF29" s="11"/>
      <c r="UDG29" s="11"/>
      <c r="UDH29" s="11"/>
      <c r="UDI29" s="11"/>
      <c r="UDJ29" s="11"/>
      <c r="UDK29" s="11"/>
      <c r="UDL29" s="11"/>
      <c r="UDM29" s="11"/>
      <c r="UDN29" s="11"/>
      <c r="UDO29" s="11"/>
      <c r="UDP29" s="11"/>
      <c r="UDQ29" s="11"/>
      <c r="UDR29" s="11"/>
      <c r="UDS29" s="11"/>
      <c r="UDT29" s="11"/>
      <c r="UDU29" s="11"/>
      <c r="UDV29" s="11"/>
      <c r="UDW29" s="11"/>
      <c r="UDX29" s="11"/>
      <c r="UDY29" s="11"/>
      <c r="UDZ29" s="11"/>
      <c r="UEA29" s="11"/>
      <c r="UEB29" s="11"/>
      <c r="UEC29" s="11"/>
      <c r="UED29" s="11"/>
      <c r="UEE29" s="11"/>
      <c r="UEF29" s="11"/>
      <c r="UEG29" s="11"/>
      <c r="UEH29" s="11"/>
      <c r="UEI29" s="11"/>
      <c r="UEJ29" s="11"/>
      <c r="UEK29" s="11"/>
      <c r="UEL29" s="11"/>
      <c r="UEM29" s="11"/>
      <c r="UEN29" s="11"/>
      <c r="UEO29" s="11"/>
      <c r="UEP29" s="11"/>
      <c r="UEQ29" s="11"/>
      <c r="UER29" s="11"/>
      <c r="UES29" s="11"/>
      <c r="UET29" s="11"/>
      <c r="UEU29" s="11"/>
      <c r="UEV29" s="11"/>
      <c r="UEW29" s="11"/>
      <c r="UEX29" s="11"/>
      <c r="UEY29" s="11"/>
      <c r="UEZ29" s="11"/>
      <c r="UFA29" s="11"/>
      <c r="UFB29" s="11"/>
      <c r="UFC29" s="11"/>
      <c r="UFD29" s="11"/>
      <c r="UFE29" s="11"/>
      <c r="UFF29" s="11"/>
      <c r="UFG29" s="11"/>
      <c r="UFH29" s="11"/>
      <c r="UFI29" s="11"/>
      <c r="UFJ29" s="11"/>
      <c r="UFK29" s="11"/>
      <c r="UFL29" s="11"/>
      <c r="UFM29" s="11"/>
      <c r="UFN29" s="11"/>
      <c r="UFO29" s="11"/>
      <c r="UFP29" s="11"/>
      <c r="UFQ29" s="11"/>
      <c r="UFR29" s="11"/>
      <c r="UFS29" s="11"/>
      <c r="UFT29" s="11"/>
      <c r="UFU29" s="11"/>
      <c r="UFV29" s="11"/>
      <c r="UFW29" s="11"/>
      <c r="UFX29" s="11"/>
      <c r="UFY29" s="11"/>
      <c r="UFZ29" s="11"/>
      <c r="UGA29" s="11"/>
      <c r="UGB29" s="11"/>
      <c r="UGC29" s="11"/>
      <c r="UGD29" s="11"/>
      <c r="UGE29" s="11"/>
      <c r="UGF29" s="11"/>
      <c r="UGG29" s="11"/>
      <c r="UGH29" s="11"/>
      <c r="UGI29" s="11"/>
      <c r="UGJ29" s="11"/>
      <c r="UGK29" s="11"/>
      <c r="UGL29" s="11"/>
      <c r="UGM29" s="11"/>
      <c r="UGN29" s="11"/>
      <c r="UGO29" s="11"/>
      <c r="UGP29" s="11"/>
      <c r="UGQ29" s="11"/>
      <c r="UGR29" s="11"/>
      <c r="UGS29" s="11"/>
      <c r="UGT29" s="11"/>
      <c r="UGU29" s="11"/>
      <c r="UGV29" s="11"/>
      <c r="UGW29" s="11"/>
      <c r="UGX29" s="11"/>
      <c r="UGY29" s="11"/>
      <c r="UGZ29" s="11"/>
      <c r="UHA29" s="11"/>
      <c r="UHB29" s="11"/>
      <c r="UHC29" s="11"/>
      <c r="UHD29" s="11"/>
      <c r="UHE29" s="11"/>
      <c r="UHF29" s="11"/>
      <c r="UHG29" s="11"/>
      <c r="UHH29" s="11"/>
      <c r="UHI29" s="11"/>
      <c r="UHJ29" s="11"/>
      <c r="UHK29" s="11"/>
      <c r="UHL29" s="11"/>
      <c r="UHM29" s="11"/>
      <c r="UHN29" s="11"/>
      <c r="UHO29" s="11"/>
      <c r="UHP29" s="11"/>
      <c r="UHQ29" s="11"/>
      <c r="UHR29" s="11"/>
      <c r="UHS29" s="11"/>
      <c r="UHT29" s="11"/>
      <c r="UHU29" s="11"/>
      <c r="UHV29" s="11"/>
      <c r="UHW29" s="11"/>
      <c r="UHX29" s="11"/>
      <c r="UHY29" s="11"/>
      <c r="UHZ29" s="11"/>
      <c r="UIA29" s="11"/>
      <c r="UIB29" s="11"/>
      <c r="UIC29" s="11"/>
      <c r="UID29" s="11"/>
      <c r="UIE29" s="11"/>
      <c r="UIF29" s="11"/>
      <c r="UIG29" s="11"/>
      <c r="UIH29" s="11"/>
      <c r="UII29" s="11"/>
      <c r="UIJ29" s="11"/>
      <c r="UIK29" s="11"/>
      <c r="UIL29" s="11"/>
      <c r="UIM29" s="11"/>
      <c r="UIN29" s="11"/>
      <c r="UIO29" s="11"/>
      <c r="UIP29" s="11"/>
      <c r="UIQ29" s="11"/>
      <c r="UIR29" s="11"/>
      <c r="UIS29" s="11"/>
      <c r="UIT29" s="11"/>
      <c r="UIU29" s="11"/>
      <c r="UIV29" s="11"/>
      <c r="UIW29" s="11"/>
      <c r="UIX29" s="11"/>
      <c r="UIY29" s="11"/>
      <c r="UIZ29" s="11"/>
      <c r="UJA29" s="11"/>
      <c r="UJB29" s="11"/>
      <c r="UJC29" s="11"/>
      <c r="UJD29" s="11"/>
      <c r="UJE29" s="11"/>
      <c r="UJF29" s="11"/>
      <c r="UJG29" s="11"/>
      <c r="UJH29" s="11"/>
      <c r="UJI29" s="11"/>
      <c r="UJJ29" s="11"/>
      <c r="UJK29" s="11"/>
      <c r="UJL29" s="11"/>
      <c r="UJM29" s="11"/>
      <c r="UJN29" s="11"/>
      <c r="UJO29" s="11"/>
      <c r="UJP29" s="11"/>
      <c r="UJQ29" s="11"/>
      <c r="UJR29" s="11"/>
      <c r="UJS29" s="11"/>
      <c r="UJT29" s="11"/>
      <c r="UJU29" s="11"/>
      <c r="UJV29" s="11"/>
      <c r="UJW29" s="11"/>
      <c r="UJX29" s="11"/>
      <c r="UJY29" s="11"/>
      <c r="UJZ29" s="11"/>
      <c r="UKA29" s="11"/>
      <c r="UKB29" s="11"/>
      <c r="UKC29" s="11"/>
      <c r="UKD29" s="11"/>
      <c r="UKE29" s="11"/>
      <c r="UKF29" s="11"/>
      <c r="UKG29" s="11"/>
      <c r="UKH29" s="11"/>
      <c r="UKI29" s="11"/>
      <c r="UKJ29" s="11"/>
      <c r="UKK29" s="11"/>
      <c r="UKL29" s="11"/>
      <c r="UKM29" s="11"/>
      <c r="UKN29" s="11"/>
      <c r="UKO29" s="11"/>
      <c r="UKP29" s="11"/>
      <c r="UKQ29" s="11"/>
      <c r="UKR29" s="11"/>
      <c r="UKS29" s="11"/>
      <c r="UKT29" s="11"/>
      <c r="UKU29" s="11"/>
      <c r="UKV29" s="11"/>
      <c r="UKW29" s="11"/>
      <c r="UKX29" s="11"/>
      <c r="UKY29" s="11"/>
      <c r="UKZ29" s="11"/>
      <c r="ULA29" s="11"/>
      <c r="ULB29" s="11"/>
      <c r="ULC29" s="11"/>
      <c r="ULD29" s="11"/>
      <c r="ULE29" s="11"/>
      <c r="ULF29" s="11"/>
      <c r="ULG29" s="11"/>
      <c r="ULH29" s="11"/>
      <c r="ULI29" s="11"/>
      <c r="ULJ29" s="11"/>
      <c r="ULK29" s="11"/>
      <c r="ULL29" s="11"/>
      <c r="ULM29" s="11"/>
      <c r="ULN29" s="11"/>
      <c r="ULO29" s="11"/>
      <c r="ULP29" s="11"/>
      <c r="ULQ29" s="11"/>
      <c r="ULR29" s="11"/>
      <c r="ULS29" s="11"/>
      <c r="ULT29" s="11"/>
      <c r="ULU29" s="11"/>
      <c r="ULV29" s="11"/>
      <c r="ULW29" s="11"/>
      <c r="ULX29" s="11"/>
      <c r="ULY29" s="11"/>
      <c r="ULZ29" s="11"/>
      <c r="UMA29" s="11"/>
      <c r="UMB29" s="11"/>
      <c r="UMC29" s="11"/>
      <c r="UMD29" s="11"/>
      <c r="UME29" s="11"/>
      <c r="UMF29" s="11"/>
      <c r="UMG29" s="11"/>
      <c r="UMH29" s="11"/>
      <c r="UMI29" s="11"/>
      <c r="UMJ29" s="11"/>
      <c r="UMK29" s="11"/>
      <c r="UML29" s="11"/>
      <c r="UMM29" s="11"/>
      <c r="UMN29" s="11"/>
      <c r="UMO29" s="11"/>
      <c r="UMP29" s="11"/>
      <c r="UMQ29" s="11"/>
      <c r="UMR29" s="11"/>
      <c r="UMS29" s="11"/>
      <c r="UMT29" s="11"/>
      <c r="UMU29" s="11"/>
      <c r="UMV29" s="11"/>
      <c r="UMW29" s="11"/>
      <c r="UMX29" s="11"/>
      <c r="UMY29" s="11"/>
      <c r="UMZ29" s="11"/>
      <c r="UNA29" s="11"/>
      <c r="UNB29" s="11"/>
      <c r="UNC29" s="11"/>
      <c r="UND29" s="11"/>
      <c r="UNE29" s="11"/>
      <c r="UNF29" s="11"/>
      <c r="UNG29" s="11"/>
      <c r="UNH29" s="11"/>
      <c r="UNI29" s="11"/>
      <c r="UNJ29" s="11"/>
      <c r="UNK29" s="11"/>
      <c r="UNL29" s="11"/>
      <c r="UNM29" s="11"/>
      <c r="UNN29" s="11"/>
      <c r="UNO29" s="11"/>
      <c r="UNP29" s="11"/>
      <c r="UNQ29" s="11"/>
      <c r="UNR29" s="11"/>
      <c r="UNS29" s="11"/>
      <c r="UNT29" s="11"/>
      <c r="UNU29" s="11"/>
      <c r="UNV29" s="11"/>
      <c r="UNW29" s="11"/>
      <c r="UNX29" s="11"/>
      <c r="UNY29" s="11"/>
      <c r="UNZ29" s="11"/>
      <c r="UOA29" s="11"/>
      <c r="UOB29" s="11"/>
      <c r="UOC29" s="11"/>
      <c r="UOD29" s="11"/>
      <c r="UOE29" s="11"/>
      <c r="UOF29" s="11"/>
      <c r="UOG29" s="11"/>
      <c r="UOH29" s="11"/>
      <c r="UOI29" s="11"/>
      <c r="UOJ29" s="11"/>
      <c r="UOK29" s="11"/>
      <c r="UOL29" s="11"/>
      <c r="UOM29" s="11"/>
      <c r="UON29" s="11"/>
      <c r="UOO29" s="11"/>
      <c r="UOP29" s="11"/>
      <c r="UOQ29" s="11"/>
      <c r="UOR29" s="11"/>
      <c r="UOS29" s="11"/>
      <c r="UOT29" s="11"/>
      <c r="UOU29" s="11"/>
      <c r="UOV29" s="11"/>
      <c r="UOW29" s="11"/>
      <c r="UOX29" s="11"/>
      <c r="UOY29" s="11"/>
      <c r="UOZ29" s="11"/>
      <c r="UPA29" s="11"/>
      <c r="UPB29" s="11"/>
      <c r="UPC29" s="11"/>
      <c r="UPD29" s="11"/>
      <c r="UPE29" s="11"/>
      <c r="UPF29" s="11"/>
      <c r="UPG29" s="11"/>
      <c r="UPH29" s="11"/>
      <c r="UPI29" s="11"/>
      <c r="UPJ29" s="11"/>
      <c r="UPK29" s="11"/>
      <c r="UPL29" s="11"/>
      <c r="UPM29" s="11"/>
      <c r="UPN29" s="11"/>
      <c r="UPO29" s="11"/>
      <c r="UPP29" s="11"/>
      <c r="UPQ29" s="11"/>
      <c r="UPR29" s="11"/>
      <c r="UPS29" s="11"/>
      <c r="UPT29" s="11"/>
      <c r="UPU29" s="11"/>
      <c r="UPV29" s="11"/>
      <c r="UPW29" s="11"/>
      <c r="UPX29" s="11"/>
      <c r="UPY29" s="11"/>
      <c r="UPZ29" s="11"/>
      <c r="UQA29" s="11"/>
      <c r="UQB29" s="11"/>
      <c r="UQC29" s="11"/>
      <c r="UQD29" s="11"/>
      <c r="UQE29" s="11"/>
      <c r="UQF29" s="11"/>
      <c r="UQG29" s="11"/>
      <c r="UQH29" s="11"/>
      <c r="UQI29" s="11"/>
      <c r="UQJ29" s="11"/>
      <c r="UQK29" s="11"/>
      <c r="UQL29" s="11"/>
      <c r="UQM29" s="11"/>
      <c r="UQN29" s="11"/>
      <c r="UQO29" s="11"/>
      <c r="UQP29" s="11"/>
      <c r="UQQ29" s="11"/>
      <c r="UQR29" s="11"/>
      <c r="UQS29" s="11"/>
      <c r="UQT29" s="11"/>
      <c r="UQU29" s="11"/>
      <c r="UQV29" s="11"/>
      <c r="UQW29" s="11"/>
      <c r="UQX29" s="11"/>
      <c r="UQY29" s="11"/>
      <c r="UQZ29" s="11"/>
      <c r="URA29" s="11"/>
      <c r="URB29" s="11"/>
      <c r="URC29" s="11"/>
      <c r="URD29" s="11"/>
      <c r="URE29" s="11"/>
      <c r="URF29" s="11"/>
      <c r="URG29" s="11"/>
      <c r="URH29" s="11"/>
      <c r="URI29" s="11"/>
      <c r="URJ29" s="11"/>
      <c r="URK29" s="11"/>
      <c r="URL29" s="11"/>
      <c r="URM29" s="11"/>
      <c r="URN29" s="11"/>
      <c r="URO29" s="11"/>
      <c r="URP29" s="11"/>
      <c r="URQ29" s="11"/>
      <c r="URR29" s="11"/>
      <c r="URS29" s="11"/>
      <c r="URT29" s="11"/>
      <c r="URU29" s="11"/>
      <c r="URV29" s="11"/>
      <c r="URW29" s="11"/>
      <c r="URX29" s="11"/>
      <c r="URY29" s="11"/>
      <c r="URZ29" s="11"/>
      <c r="USA29" s="11"/>
      <c r="USB29" s="11"/>
      <c r="USC29" s="11"/>
      <c r="USD29" s="11"/>
      <c r="USE29" s="11"/>
      <c r="USF29" s="11"/>
      <c r="USG29" s="11"/>
      <c r="USH29" s="11"/>
      <c r="USI29" s="11"/>
      <c r="USJ29" s="11"/>
      <c r="USK29" s="11"/>
      <c r="USL29" s="11"/>
      <c r="USM29" s="11"/>
      <c r="USN29" s="11"/>
      <c r="USO29" s="11"/>
      <c r="USP29" s="11"/>
      <c r="USQ29" s="11"/>
      <c r="USR29" s="11"/>
      <c r="USS29" s="11"/>
      <c r="UST29" s="11"/>
      <c r="USU29" s="11"/>
      <c r="USV29" s="11"/>
      <c r="USW29" s="11"/>
      <c r="USX29" s="11"/>
      <c r="USY29" s="11"/>
      <c r="USZ29" s="11"/>
      <c r="UTA29" s="11"/>
      <c r="UTB29" s="11"/>
      <c r="UTC29" s="11"/>
      <c r="UTD29" s="11"/>
      <c r="UTE29" s="11"/>
      <c r="UTF29" s="11"/>
      <c r="UTG29" s="11"/>
      <c r="UTH29" s="11"/>
      <c r="UTI29" s="11"/>
      <c r="UTJ29" s="11"/>
      <c r="UTK29" s="11"/>
      <c r="UTL29" s="11"/>
      <c r="UTM29" s="11"/>
      <c r="UTN29" s="11"/>
      <c r="UTO29" s="11"/>
      <c r="UTP29" s="11"/>
      <c r="UTQ29" s="11"/>
      <c r="UTR29" s="11"/>
      <c r="UTS29" s="11"/>
      <c r="UTT29" s="11"/>
      <c r="UTU29" s="11"/>
      <c r="UTV29" s="11"/>
      <c r="UTW29" s="11"/>
      <c r="UTX29" s="11"/>
      <c r="UTY29" s="11"/>
      <c r="UTZ29" s="11"/>
      <c r="UUA29" s="11"/>
      <c r="UUB29" s="11"/>
      <c r="UUC29" s="11"/>
      <c r="UUD29" s="11"/>
      <c r="UUE29" s="11"/>
      <c r="UUF29" s="11"/>
      <c r="UUG29" s="11"/>
      <c r="UUH29" s="11"/>
      <c r="UUI29" s="11"/>
      <c r="UUJ29" s="11"/>
      <c r="UUK29" s="11"/>
      <c r="UUL29" s="11"/>
      <c r="UUM29" s="11"/>
      <c r="UUN29" s="11"/>
      <c r="UUO29" s="11"/>
      <c r="UUP29" s="11"/>
      <c r="UUQ29" s="11"/>
      <c r="UUR29" s="11"/>
      <c r="UUS29" s="11"/>
      <c r="UUT29" s="11"/>
      <c r="UUU29" s="11"/>
      <c r="UUV29" s="11"/>
      <c r="UUW29" s="11"/>
      <c r="UUX29" s="11"/>
      <c r="UUY29" s="11"/>
      <c r="UUZ29" s="11"/>
      <c r="UVA29" s="11"/>
      <c r="UVB29" s="11"/>
      <c r="UVC29" s="11"/>
      <c r="UVD29" s="11"/>
      <c r="UVE29" s="11"/>
      <c r="UVF29" s="11"/>
      <c r="UVG29" s="11"/>
      <c r="UVH29" s="11"/>
      <c r="UVI29" s="11"/>
      <c r="UVJ29" s="11"/>
      <c r="UVK29" s="11"/>
      <c r="UVL29" s="11"/>
      <c r="UVM29" s="11"/>
      <c r="UVN29" s="11"/>
      <c r="UVO29" s="11"/>
      <c r="UVP29" s="11"/>
      <c r="UVQ29" s="11"/>
      <c r="UVR29" s="11"/>
      <c r="UVS29" s="11"/>
      <c r="UVT29" s="11"/>
      <c r="UVU29" s="11"/>
      <c r="UVV29" s="11"/>
      <c r="UVW29" s="11"/>
      <c r="UVX29" s="11"/>
      <c r="UVY29" s="11"/>
      <c r="UVZ29" s="11"/>
      <c r="UWA29" s="11"/>
      <c r="UWB29" s="11"/>
      <c r="UWC29" s="11"/>
      <c r="UWD29" s="11"/>
      <c r="UWE29" s="11"/>
      <c r="UWF29" s="11"/>
      <c r="UWG29" s="11"/>
      <c r="UWH29" s="11"/>
      <c r="UWI29" s="11"/>
      <c r="UWJ29" s="11"/>
      <c r="UWK29" s="11"/>
      <c r="UWL29" s="11"/>
      <c r="UWM29" s="11"/>
      <c r="UWN29" s="11"/>
      <c r="UWO29" s="11"/>
      <c r="UWP29" s="11"/>
      <c r="UWQ29" s="11"/>
      <c r="UWR29" s="11"/>
      <c r="UWS29" s="11"/>
      <c r="UWT29" s="11"/>
      <c r="UWU29" s="11"/>
      <c r="UWV29" s="11"/>
      <c r="UWW29" s="11"/>
      <c r="UWX29" s="11"/>
      <c r="UWY29" s="11"/>
      <c r="UWZ29" s="11"/>
      <c r="UXA29" s="11"/>
      <c r="UXB29" s="11"/>
      <c r="UXC29" s="11"/>
      <c r="UXD29" s="11"/>
      <c r="UXE29" s="11"/>
      <c r="UXF29" s="11"/>
      <c r="UXG29" s="11"/>
      <c r="UXH29" s="11"/>
      <c r="UXI29" s="11"/>
      <c r="UXJ29" s="11"/>
      <c r="UXK29" s="11"/>
      <c r="UXL29" s="11"/>
      <c r="UXM29" s="11"/>
      <c r="UXN29" s="11"/>
      <c r="UXO29" s="11"/>
      <c r="UXP29" s="11"/>
      <c r="UXQ29" s="11"/>
      <c r="UXR29" s="11"/>
      <c r="UXS29" s="11"/>
      <c r="UXT29" s="11"/>
      <c r="UXU29" s="11"/>
      <c r="UXV29" s="11"/>
      <c r="UXW29" s="11"/>
      <c r="UXX29" s="11"/>
      <c r="UXY29" s="11"/>
      <c r="UXZ29" s="11"/>
      <c r="UYA29" s="11"/>
      <c r="UYB29" s="11"/>
      <c r="UYC29" s="11"/>
      <c r="UYD29" s="11"/>
      <c r="UYE29" s="11"/>
      <c r="UYF29" s="11"/>
      <c r="UYG29" s="11"/>
      <c r="UYH29" s="11"/>
      <c r="UYI29" s="11"/>
      <c r="UYJ29" s="11"/>
      <c r="UYK29" s="11"/>
      <c r="UYL29" s="11"/>
      <c r="UYM29" s="11"/>
      <c r="UYN29" s="11"/>
      <c r="UYO29" s="11"/>
      <c r="UYP29" s="11"/>
      <c r="UYQ29" s="11"/>
      <c r="UYR29" s="11"/>
      <c r="UYS29" s="11"/>
      <c r="UYT29" s="11"/>
      <c r="UYU29" s="11"/>
      <c r="UYV29" s="11"/>
      <c r="UYW29" s="11"/>
      <c r="UYX29" s="11"/>
      <c r="UYY29" s="11"/>
      <c r="UYZ29" s="11"/>
      <c r="UZA29" s="11"/>
      <c r="UZB29" s="11"/>
      <c r="UZC29" s="11"/>
      <c r="UZD29" s="11"/>
      <c r="UZE29" s="11"/>
      <c r="UZF29" s="11"/>
      <c r="UZG29" s="11"/>
      <c r="UZH29" s="11"/>
      <c r="UZI29" s="11"/>
      <c r="UZJ29" s="11"/>
      <c r="UZK29" s="11"/>
      <c r="UZL29" s="11"/>
      <c r="UZM29" s="11"/>
      <c r="UZN29" s="11"/>
      <c r="UZO29" s="11"/>
      <c r="UZP29" s="11"/>
      <c r="UZQ29" s="11"/>
      <c r="UZR29" s="11"/>
      <c r="UZS29" s="11"/>
      <c r="UZT29" s="11"/>
      <c r="UZU29" s="11"/>
      <c r="UZV29" s="11"/>
      <c r="UZW29" s="11"/>
      <c r="UZX29" s="11"/>
      <c r="UZY29" s="11"/>
      <c r="UZZ29" s="11"/>
      <c r="VAA29" s="11"/>
      <c r="VAB29" s="11"/>
      <c r="VAC29" s="11"/>
      <c r="VAD29" s="11"/>
      <c r="VAE29" s="11"/>
      <c r="VAF29" s="11"/>
      <c r="VAG29" s="11"/>
      <c r="VAH29" s="11"/>
      <c r="VAI29" s="11"/>
      <c r="VAJ29" s="11"/>
      <c r="VAK29" s="11"/>
      <c r="VAL29" s="11"/>
      <c r="VAM29" s="11"/>
      <c r="VAN29" s="11"/>
      <c r="VAO29" s="11"/>
      <c r="VAP29" s="11"/>
      <c r="VAQ29" s="11"/>
      <c r="VAR29" s="11"/>
      <c r="VAS29" s="11"/>
      <c r="VAT29" s="11"/>
      <c r="VAU29" s="11"/>
      <c r="VAV29" s="11"/>
      <c r="VAW29" s="11"/>
      <c r="VAX29" s="11"/>
      <c r="VAY29" s="11"/>
      <c r="VAZ29" s="11"/>
      <c r="VBA29" s="11"/>
      <c r="VBB29" s="11"/>
      <c r="VBC29" s="11"/>
      <c r="VBD29" s="11"/>
      <c r="VBE29" s="11"/>
      <c r="VBF29" s="11"/>
      <c r="VBG29" s="11"/>
      <c r="VBH29" s="11"/>
      <c r="VBI29" s="11"/>
      <c r="VBJ29" s="11"/>
      <c r="VBK29" s="11"/>
      <c r="VBL29" s="11"/>
      <c r="VBM29" s="11"/>
      <c r="VBN29" s="11"/>
      <c r="VBO29" s="11"/>
      <c r="VBP29" s="11"/>
      <c r="VBQ29" s="11"/>
      <c r="VBR29" s="11"/>
      <c r="VBS29" s="11"/>
      <c r="VBT29" s="11"/>
      <c r="VBU29" s="11"/>
      <c r="VBV29" s="11"/>
      <c r="VBW29" s="11"/>
      <c r="VBX29" s="11"/>
      <c r="VBY29" s="11"/>
      <c r="VBZ29" s="11"/>
      <c r="VCA29" s="11"/>
      <c r="VCB29" s="11"/>
      <c r="VCC29" s="11"/>
      <c r="VCD29" s="11"/>
      <c r="VCE29" s="11"/>
      <c r="VCF29" s="11"/>
      <c r="VCG29" s="11"/>
      <c r="VCH29" s="11"/>
      <c r="VCI29" s="11"/>
      <c r="VCJ29" s="11"/>
      <c r="VCK29" s="11"/>
      <c r="VCL29" s="11"/>
      <c r="VCM29" s="11"/>
      <c r="VCN29" s="11"/>
      <c r="VCO29" s="11"/>
      <c r="VCP29" s="11"/>
      <c r="VCQ29" s="11"/>
      <c r="VCR29" s="11"/>
      <c r="VCS29" s="11"/>
      <c r="VCT29" s="11"/>
      <c r="VCU29" s="11"/>
      <c r="VCV29" s="11"/>
      <c r="VCW29" s="11"/>
      <c r="VCX29" s="11"/>
      <c r="VCY29" s="11"/>
      <c r="VCZ29" s="11"/>
      <c r="VDA29" s="11"/>
      <c r="VDB29" s="11"/>
      <c r="VDC29" s="11"/>
      <c r="VDD29" s="11"/>
      <c r="VDE29" s="11"/>
      <c r="VDF29" s="11"/>
      <c r="VDG29" s="11"/>
      <c r="VDH29" s="11"/>
      <c r="VDI29" s="11"/>
      <c r="VDJ29" s="11"/>
      <c r="VDK29" s="11"/>
      <c r="VDL29" s="11"/>
      <c r="VDM29" s="11"/>
      <c r="VDN29" s="11"/>
      <c r="VDO29" s="11"/>
      <c r="VDP29" s="11"/>
      <c r="VDQ29" s="11"/>
      <c r="VDR29" s="11"/>
      <c r="VDS29" s="11"/>
      <c r="VDT29" s="11"/>
      <c r="VDU29" s="11"/>
      <c r="VDV29" s="11"/>
      <c r="VDW29" s="11"/>
      <c r="VDX29" s="11"/>
      <c r="VDY29" s="11"/>
      <c r="VDZ29" s="11"/>
      <c r="VEA29" s="11"/>
      <c r="VEB29" s="11"/>
      <c r="VEC29" s="11"/>
      <c r="VED29" s="11"/>
      <c r="VEE29" s="11"/>
      <c r="VEF29" s="11"/>
      <c r="VEG29" s="11"/>
      <c r="VEH29" s="11"/>
      <c r="VEI29" s="11"/>
      <c r="VEJ29" s="11"/>
      <c r="VEK29" s="11"/>
      <c r="VEL29" s="11"/>
      <c r="VEM29" s="11"/>
      <c r="VEN29" s="11"/>
      <c r="VEO29" s="11"/>
      <c r="VEP29" s="11"/>
      <c r="VEQ29" s="11"/>
      <c r="VER29" s="11"/>
      <c r="VES29" s="11"/>
      <c r="VET29" s="11"/>
      <c r="VEU29" s="11"/>
      <c r="VEV29" s="11"/>
      <c r="VEW29" s="11"/>
      <c r="VEX29" s="11"/>
      <c r="VEY29" s="11"/>
      <c r="VEZ29" s="11"/>
      <c r="VFA29" s="11"/>
      <c r="VFB29" s="11"/>
      <c r="VFC29" s="11"/>
      <c r="VFD29" s="11"/>
      <c r="VFE29" s="11"/>
      <c r="VFF29" s="11"/>
      <c r="VFG29" s="11"/>
      <c r="VFH29" s="11"/>
      <c r="VFI29" s="11"/>
      <c r="VFJ29" s="11"/>
      <c r="VFK29" s="11"/>
      <c r="VFL29" s="11"/>
      <c r="VFM29" s="11"/>
      <c r="VFN29" s="11"/>
      <c r="VFO29" s="11"/>
      <c r="VFP29" s="11"/>
      <c r="VFQ29" s="11"/>
      <c r="VFR29" s="11"/>
      <c r="VFS29" s="11"/>
      <c r="VFT29" s="11"/>
      <c r="VFU29" s="11"/>
      <c r="VFV29" s="11"/>
      <c r="VFW29" s="11"/>
      <c r="VFX29" s="11"/>
      <c r="VFY29" s="11"/>
      <c r="VFZ29" s="11"/>
      <c r="VGA29" s="11"/>
      <c r="VGB29" s="11"/>
      <c r="VGC29" s="11"/>
      <c r="VGD29" s="11"/>
      <c r="VGE29" s="11"/>
      <c r="VGF29" s="11"/>
      <c r="VGG29" s="11"/>
      <c r="VGH29" s="11"/>
      <c r="VGI29" s="11"/>
      <c r="VGJ29" s="11"/>
      <c r="VGK29" s="11"/>
      <c r="VGL29" s="11"/>
      <c r="VGM29" s="11"/>
      <c r="VGN29" s="11"/>
      <c r="VGO29" s="11"/>
      <c r="VGP29" s="11"/>
      <c r="VGQ29" s="11"/>
      <c r="VGR29" s="11"/>
      <c r="VGS29" s="11"/>
      <c r="VGT29" s="11"/>
      <c r="VGU29" s="11"/>
      <c r="VGV29" s="11"/>
      <c r="VGW29" s="11"/>
      <c r="VGX29" s="11"/>
      <c r="VGY29" s="11"/>
      <c r="VGZ29" s="11"/>
      <c r="VHA29" s="11"/>
      <c r="VHB29" s="11"/>
      <c r="VHC29" s="11"/>
      <c r="VHD29" s="11"/>
      <c r="VHE29" s="11"/>
      <c r="VHF29" s="11"/>
      <c r="VHG29" s="11"/>
      <c r="VHH29" s="11"/>
      <c r="VHI29" s="11"/>
      <c r="VHJ29" s="11"/>
      <c r="VHK29" s="11"/>
      <c r="VHL29" s="11"/>
      <c r="VHM29" s="11"/>
      <c r="VHN29" s="11"/>
      <c r="VHO29" s="11"/>
      <c r="VHP29" s="11"/>
      <c r="VHQ29" s="11"/>
      <c r="VHR29" s="11"/>
      <c r="VHS29" s="11"/>
      <c r="VHT29" s="11"/>
      <c r="VHU29" s="11"/>
      <c r="VHV29" s="11"/>
      <c r="VHW29" s="11"/>
      <c r="VHX29" s="11"/>
      <c r="VHY29" s="11"/>
      <c r="VHZ29" s="11"/>
      <c r="VIA29" s="11"/>
      <c r="VIB29" s="11"/>
      <c r="VIC29" s="11"/>
      <c r="VID29" s="11"/>
      <c r="VIE29" s="11"/>
      <c r="VIF29" s="11"/>
      <c r="VIG29" s="11"/>
      <c r="VIH29" s="11"/>
      <c r="VII29" s="11"/>
      <c r="VIJ29" s="11"/>
      <c r="VIK29" s="11"/>
      <c r="VIL29" s="11"/>
      <c r="VIM29" s="11"/>
      <c r="VIN29" s="11"/>
      <c r="VIO29" s="11"/>
      <c r="VIP29" s="11"/>
      <c r="VIQ29" s="11"/>
      <c r="VIR29" s="11"/>
      <c r="VIS29" s="11"/>
      <c r="VIT29" s="11"/>
      <c r="VIU29" s="11"/>
      <c r="VIV29" s="11"/>
      <c r="VIW29" s="11"/>
      <c r="VIX29" s="11"/>
      <c r="VIY29" s="11"/>
      <c r="VIZ29" s="11"/>
      <c r="VJA29" s="11"/>
      <c r="VJB29" s="11"/>
      <c r="VJC29" s="11"/>
      <c r="VJD29" s="11"/>
      <c r="VJE29" s="11"/>
      <c r="VJF29" s="11"/>
      <c r="VJG29" s="11"/>
      <c r="VJH29" s="11"/>
      <c r="VJI29" s="11"/>
      <c r="VJJ29" s="11"/>
      <c r="VJK29" s="11"/>
      <c r="VJL29" s="11"/>
      <c r="VJM29" s="11"/>
      <c r="VJN29" s="11"/>
      <c r="VJO29" s="11"/>
      <c r="VJP29" s="11"/>
      <c r="VJQ29" s="11"/>
      <c r="VJR29" s="11"/>
      <c r="VJS29" s="11"/>
      <c r="VJT29" s="11"/>
      <c r="VJU29" s="11"/>
      <c r="VJV29" s="11"/>
      <c r="VJW29" s="11"/>
      <c r="VJX29" s="11"/>
      <c r="VJY29" s="11"/>
      <c r="VJZ29" s="11"/>
      <c r="VKA29" s="11"/>
      <c r="VKB29" s="11"/>
      <c r="VKC29" s="11"/>
      <c r="VKD29" s="11"/>
      <c r="VKE29" s="11"/>
      <c r="VKF29" s="11"/>
      <c r="VKG29" s="11"/>
      <c r="VKH29" s="11"/>
      <c r="VKI29" s="11"/>
      <c r="VKJ29" s="11"/>
      <c r="VKK29" s="11"/>
      <c r="VKL29" s="11"/>
      <c r="VKM29" s="11"/>
      <c r="VKN29" s="11"/>
      <c r="VKO29" s="11"/>
      <c r="VKP29" s="11"/>
      <c r="VKQ29" s="11"/>
      <c r="VKR29" s="11"/>
      <c r="VKS29" s="11"/>
      <c r="VKT29" s="11"/>
      <c r="VKU29" s="11"/>
      <c r="VKV29" s="11"/>
      <c r="VKW29" s="11"/>
      <c r="VKX29" s="11"/>
      <c r="VKY29" s="11"/>
      <c r="VKZ29" s="11"/>
      <c r="VLA29" s="11"/>
      <c r="VLB29" s="11"/>
      <c r="VLC29" s="11"/>
      <c r="VLD29" s="11"/>
      <c r="VLE29" s="11"/>
      <c r="VLF29" s="11"/>
      <c r="VLG29" s="11"/>
      <c r="VLH29" s="11"/>
      <c r="VLI29" s="11"/>
      <c r="VLJ29" s="11"/>
      <c r="VLK29" s="11"/>
      <c r="VLL29" s="11"/>
      <c r="VLM29" s="11"/>
      <c r="VLN29" s="11"/>
      <c r="VLO29" s="11"/>
      <c r="VLP29" s="11"/>
      <c r="VLQ29" s="11"/>
      <c r="VLR29" s="11"/>
      <c r="VLS29" s="11"/>
      <c r="VLT29" s="11"/>
      <c r="VLU29" s="11"/>
      <c r="VLV29" s="11"/>
      <c r="VLW29" s="11"/>
      <c r="VLX29" s="11"/>
      <c r="VLY29" s="11"/>
      <c r="VLZ29" s="11"/>
      <c r="VMA29" s="11"/>
      <c r="VMB29" s="11"/>
      <c r="VMC29" s="11"/>
      <c r="VMD29" s="11"/>
      <c r="VME29" s="11"/>
      <c r="VMF29" s="11"/>
      <c r="VMG29" s="11"/>
      <c r="VMH29" s="11"/>
      <c r="VMI29" s="11"/>
      <c r="VMJ29" s="11"/>
      <c r="VMK29" s="11"/>
      <c r="VML29" s="11"/>
      <c r="VMM29" s="11"/>
      <c r="VMN29" s="11"/>
      <c r="VMO29" s="11"/>
      <c r="VMP29" s="11"/>
      <c r="VMQ29" s="11"/>
      <c r="VMR29" s="11"/>
      <c r="VMS29" s="11"/>
      <c r="VMT29" s="11"/>
      <c r="VMU29" s="11"/>
      <c r="VMV29" s="11"/>
      <c r="VMW29" s="11"/>
      <c r="VMX29" s="11"/>
      <c r="VMY29" s="11"/>
      <c r="VMZ29" s="11"/>
      <c r="VNA29" s="11"/>
      <c r="VNB29" s="11"/>
      <c r="VNC29" s="11"/>
      <c r="VND29" s="11"/>
      <c r="VNE29" s="11"/>
      <c r="VNF29" s="11"/>
      <c r="VNG29" s="11"/>
      <c r="VNH29" s="11"/>
      <c r="VNI29" s="11"/>
      <c r="VNJ29" s="11"/>
      <c r="VNK29" s="11"/>
      <c r="VNL29" s="11"/>
      <c r="VNM29" s="11"/>
      <c r="VNN29" s="11"/>
      <c r="VNO29" s="11"/>
      <c r="VNP29" s="11"/>
      <c r="VNQ29" s="11"/>
      <c r="VNR29" s="11"/>
      <c r="VNS29" s="11"/>
      <c r="VNT29" s="11"/>
      <c r="VNU29" s="11"/>
      <c r="VNV29" s="11"/>
      <c r="VNW29" s="11"/>
      <c r="VNX29" s="11"/>
      <c r="VNY29" s="11"/>
      <c r="VNZ29" s="11"/>
      <c r="VOA29" s="11"/>
      <c r="VOB29" s="11"/>
      <c r="VOC29" s="11"/>
      <c r="VOD29" s="11"/>
      <c r="VOE29" s="11"/>
      <c r="VOF29" s="11"/>
      <c r="VOG29" s="11"/>
      <c r="VOH29" s="11"/>
      <c r="VOI29" s="11"/>
      <c r="VOJ29" s="11"/>
      <c r="VOK29" s="11"/>
      <c r="VOL29" s="11"/>
      <c r="VOM29" s="11"/>
      <c r="VON29" s="11"/>
      <c r="VOO29" s="11"/>
      <c r="VOP29" s="11"/>
      <c r="VOQ29" s="11"/>
      <c r="VOR29" s="11"/>
      <c r="VOS29" s="11"/>
      <c r="VOT29" s="11"/>
      <c r="VOU29" s="11"/>
      <c r="VOV29" s="11"/>
      <c r="VOW29" s="11"/>
      <c r="VOX29" s="11"/>
      <c r="VOY29" s="11"/>
      <c r="VOZ29" s="11"/>
      <c r="VPA29" s="11"/>
      <c r="VPB29" s="11"/>
      <c r="VPC29" s="11"/>
      <c r="VPD29" s="11"/>
      <c r="VPE29" s="11"/>
      <c r="VPF29" s="11"/>
      <c r="VPG29" s="11"/>
      <c r="VPH29" s="11"/>
      <c r="VPI29" s="11"/>
      <c r="VPJ29" s="11"/>
      <c r="VPK29" s="11"/>
      <c r="VPL29" s="11"/>
      <c r="VPM29" s="11"/>
      <c r="VPN29" s="11"/>
      <c r="VPO29" s="11"/>
      <c r="VPP29" s="11"/>
      <c r="VPQ29" s="11"/>
      <c r="VPR29" s="11"/>
      <c r="VPS29" s="11"/>
      <c r="VPT29" s="11"/>
      <c r="VPU29" s="11"/>
      <c r="VPV29" s="11"/>
      <c r="VPW29" s="11"/>
      <c r="VPX29" s="11"/>
      <c r="VPY29" s="11"/>
      <c r="VPZ29" s="11"/>
      <c r="VQA29" s="11"/>
      <c r="VQB29" s="11"/>
      <c r="VQC29" s="11"/>
      <c r="VQD29" s="11"/>
      <c r="VQE29" s="11"/>
      <c r="VQF29" s="11"/>
      <c r="VQG29" s="11"/>
      <c r="VQH29" s="11"/>
      <c r="VQI29" s="11"/>
      <c r="VQJ29" s="11"/>
      <c r="VQK29" s="11"/>
      <c r="VQL29" s="11"/>
      <c r="VQM29" s="11"/>
      <c r="VQN29" s="11"/>
      <c r="VQO29" s="11"/>
      <c r="VQP29" s="11"/>
      <c r="VQQ29" s="11"/>
      <c r="VQR29" s="11"/>
      <c r="VQS29" s="11"/>
      <c r="VQT29" s="11"/>
      <c r="VQU29" s="11"/>
      <c r="VQV29" s="11"/>
      <c r="VQW29" s="11"/>
      <c r="VQX29" s="11"/>
      <c r="VQY29" s="11"/>
      <c r="VQZ29" s="11"/>
      <c r="VRA29" s="11"/>
      <c r="VRB29" s="11"/>
      <c r="VRC29" s="11"/>
      <c r="VRD29" s="11"/>
      <c r="VRE29" s="11"/>
      <c r="VRF29" s="11"/>
      <c r="VRG29" s="11"/>
      <c r="VRH29" s="11"/>
      <c r="VRI29" s="11"/>
      <c r="VRJ29" s="11"/>
      <c r="VRK29" s="11"/>
      <c r="VRL29" s="11"/>
      <c r="VRM29" s="11"/>
      <c r="VRN29" s="11"/>
      <c r="VRO29" s="11"/>
      <c r="VRP29" s="11"/>
      <c r="VRQ29" s="11"/>
      <c r="VRR29" s="11"/>
      <c r="VRS29" s="11"/>
      <c r="VRT29" s="11"/>
      <c r="VRU29" s="11"/>
      <c r="VRV29" s="11"/>
      <c r="VRW29" s="11"/>
      <c r="VRX29" s="11"/>
      <c r="VRY29" s="11"/>
      <c r="VRZ29" s="11"/>
      <c r="VSA29" s="11"/>
      <c r="VSB29" s="11"/>
      <c r="VSC29" s="11"/>
      <c r="VSD29" s="11"/>
      <c r="VSE29" s="11"/>
      <c r="VSF29" s="11"/>
      <c r="VSG29" s="11"/>
      <c r="VSH29" s="11"/>
      <c r="VSI29" s="11"/>
      <c r="VSJ29" s="11"/>
      <c r="VSK29" s="11"/>
      <c r="VSL29" s="11"/>
      <c r="VSM29" s="11"/>
      <c r="VSN29" s="11"/>
      <c r="VSO29" s="11"/>
      <c r="VSP29" s="11"/>
      <c r="VSQ29" s="11"/>
      <c r="VSR29" s="11"/>
      <c r="VSS29" s="11"/>
      <c r="VST29" s="11"/>
      <c r="VSU29" s="11"/>
      <c r="VSV29" s="11"/>
      <c r="VSW29" s="11"/>
      <c r="VSX29" s="11"/>
      <c r="VSY29" s="11"/>
      <c r="VSZ29" s="11"/>
      <c r="VTA29" s="11"/>
      <c r="VTB29" s="11"/>
      <c r="VTC29" s="11"/>
      <c r="VTD29" s="11"/>
      <c r="VTE29" s="11"/>
      <c r="VTF29" s="11"/>
      <c r="VTG29" s="11"/>
      <c r="VTH29" s="11"/>
      <c r="VTI29" s="11"/>
      <c r="VTJ29" s="11"/>
      <c r="VTK29" s="11"/>
      <c r="VTL29" s="11"/>
      <c r="VTM29" s="11"/>
      <c r="VTN29" s="11"/>
      <c r="VTO29" s="11"/>
      <c r="VTP29" s="11"/>
      <c r="VTQ29" s="11"/>
      <c r="VTR29" s="11"/>
      <c r="VTS29" s="11"/>
      <c r="VTT29" s="11"/>
      <c r="VTU29" s="11"/>
      <c r="VTV29" s="11"/>
      <c r="VTW29" s="11"/>
      <c r="VTX29" s="11"/>
      <c r="VTY29" s="11"/>
      <c r="VTZ29" s="11"/>
      <c r="VUA29" s="11"/>
      <c r="VUB29" s="11"/>
      <c r="VUC29" s="11"/>
      <c r="VUD29" s="11"/>
      <c r="VUE29" s="11"/>
      <c r="VUF29" s="11"/>
      <c r="VUG29" s="11"/>
      <c r="VUH29" s="11"/>
      <c r="VUI29" s="11"/>
      <c r="VUJ29" s="11"/>
      <c r="VUK29" s="11"/>
      <c r="VUL29" s="11"/>
      <c r="VUM29" s="11"/>
      <c r="VUN29" s="11"/>
      <c r="VUO29" s="11"/>
      <c r="VUP29" s="11"/>
      <c r="VUQ29" s="11"/>
      <c r="VUR29" s="11"/>
      <c r="VUS29" s="11"/>
      <c r="VUT29" s="11"/>
      <c r="VUU29" s="11"/>
      <c r="VUV29" s="11"/>
      <c r="VUW29" s="11"/>
      <c r="VUX29" s="11"/>
      <c r="VUY29" s="11"/>
      <c r="VUZ29" s="11"/>
      <c r="VVA29" s="11"/>
      <c r="VVB29" s="11"/>
      <c r="VVC29" s="11"/>
      <c r="VVD29" s="11"/>
      <c r="VVE29" s="11"/>
      <c r="VVF29" s="11"/>
      <c r="VVG29" s="11"/>
      <c r="VVH29" s="11"/>
      <c r="VVI29" s="11"/>
      <c r="VVJ29" s="11"/>
      <c r="VVK29" s="11"/>
      <c r="VVL29" s="11"/>
      <c r="VVM29" s="11"/>
      <c r="VVN29" s="11"/>
      <c r="VVO29" s="11"/>
      <c r="VVP29" s="11"/>
      <c r="VVQ29" s="11"/>
      <c r="VVR29" s="11"/>
      <c r="VVS29" s="11"/>
      <c r="VVT29" s="11"/>
      <c r="VVU29" s="11"/>
      <c r="VVV29" s="11"/>
      <c r="VVW29" s="11"/>
      <c r="VVX29" s="11"/>
      <c r="VVY29" s="11"/>
      <c r="VVZ29" s="11"/>
      <c r="VWA29" s="11"/>
      <c r="VWB29" s="11"/>
      <c r="VWC29" s="11"/>
      <c r="VWD29" s="11"/>
      <c r="VWE29" s="11"/>
      <c r="VWF29" s="11"/>
      <c r="VWG29" s="11"/>
      <c r="VWH29" s="11"/>
      <c r="VWI29" s="11"/>
      <c r="VWJ29" s="11"/>
      <c r="VWK29" s="11"/>
      <c r="VWL29" s="11"/>
      <c r="VWM29" s="11"/>
      <c r="VWN29" s="11"/>
      <c r="VWO29" s="11"/>
      <c r="VWP29" s="11"/>
      <c r="VWQ29" s="11"/>
      <c r="VWR29" s="11"/>
      <c r="VWS29" s="11"/>
      <c r="VWT29" s="11"/>
      <c r="VWU29" s="11"/>
      <c r="VWV29" s="11"/>
      <c r="VWW29" s="11"/>
      <c r="VWX29" s="11"/>
      <c r="VWY29" s="11"/>
      <c r="VWZ29" s="11"/>
      <c r="VXA29" s="11"/>
      <c r="VXB29" s="11"/>
      <c r="VXC29" s="11"/>
      <c r="VXD29" s="11"/>
      <c r="VXE29" s="11"/>
      <c r="VXF29" s="11"/>
      <c r="VXG29" s="11"/>
      <c r="VXH29" s="11"/>
      <c r="VXI29" s="11"/>
      <c r="VXJ29" s="11"/>
      <c r="VXK29" s="11"/>
      <c r="VXL29" s="11"/>
      <c r="VXM29" s="11"/>
      <c r="VXN29" s="11"/>
      <c r="VXO29" s="11"/>
      <c r="VXP29" s="11"/>
      <c r="VXQ29" s="11"/>
      <c r="VXR29" s="11"/>
      <c r="VXS29" s="11"/>
      <c r="VXT29" s="11"/>
      <c r="VXU29" s="11"/>
      <c r="VXV29" s="11"/>
      <c r="VXW29" s="11"/>
      <c r="VXX29" s="11"/>
      <c r="VXY29" s="11"/>
      <c r="VXZ29" s="11"/>
      <c r="VYA29" s="11"/>
      <c r="VYB29" s="11"/>
      <c r="VYC29" s="11"/>
      <c r="VYD29" s="11"/>
      <c r="VYE29" s="11"/>
      <c r="VYF29" s="11"/>
      <c r="VYG29" s="11"/>
      <c r="VYH29" s="11"/>
      <c r="VYI29" s="11"/>
      <c r="VYJ29" s="11"/>
      <c r="VYK29" s="11"/>
      <c r="VYL29" s="11"/>
      <c r="VYM29" s="11"/>
      <c r="VYN29" s="11"/>
      <c r="VYO29" s="11"/>
      <c r="VYP29" s="11"/>
      <c r="VYQ29" s="11"/>
      <c r="VYR29" s="11"/>
      <c r="VYS29" s="11"/>
      <c r="VYT29" s="11"/>
      <c r="VYU29" s="11"/>
      <c r="VYV29" s="11"/>
      <c r="VYW29" s="11"/>
      <c r="VYX29" s="11"/>
      <c r="VYY29" s="11"/>
      <c r="VYZ29" s="11"/>
      <c r="VZA29" s="11"/>
      <c r="VZB29" s="11"/>
      <c r="VZC29" s="11"/>
      <c r="VZD29" s="11"/>
      <c r="VZE29" s="11"/>
      <c r="VZF29" s="11"/>
      <c r="VZG29" s="11"/>
      <c r="VZH29" s="11"/>
      <c r="VZI29" s="11"/>
      <c r="VZJ29" s="11"/>
      <c r="VZK29" s="11"/>
      <c r="VZL29" s="11"/>
      <c r="VZM29" s="11"/>
      <c r="VZN29" s="11"/>
      <c r="VZO29" s="11"/>
      <c r="VZP29" s="11"/>
      <c r="VZQ29" s="11"/>
      <c r="VZR29" s="11"/>
      <c r="VZS29" s="11"/>
      <c r="VZT29" s="11"/>
      <c r="VZU29" s="11"/>
      <c r="VZV29" s="11"/>
      <c r="VZW29" s="11"/>
      <c r="VZX29" s="11"/>
      <c r="VZY29" s="11"/>
      <c r="VZZ29" s="11"/>
      <c r="WAA29" s="11"/>
      <c r="WAB29" s="11"/>
      <c r="WAC29" s="11"/>
      <c r="WAD29" s="11"/>
      <c r="WAE29" s="11"/>
      <c r="WAF29" s="11"/>
      <c r="WAG29" s="11"/>
      <c r="WAH29" s="11"/>
      <c r="WAI29" s="11"/>
      <c r="WAJ29" s="11"/>
      <c r="WAK29" s="11"/>
      <c r="WAL29" s="11"/>
      <c r="WAM29" s="11"/>
      <c r="WAN29" s="11"/>
      <c r="WAO29" s="11"/>
      <c r="WAP29" s="11"/>
      <c r="WAQ29" s="11"/>
      <c r="WAR29" s="11"/>
      <c r="WAS29" s="11"/>
      <c r="WAT29" s="11"/>
      <c r="WAU29" s="11"/>
      <c r="WAV29" s="11"/>
      <c r="WAW29" s="11"/>
      <c r="WAX29" s="11"/>
      <c r="WAY29" s="11"/>
      <c r="WAZ29" s="11"/>
      <c r="WBA29" s="11"/>
      <c r="WBB29" s="11"/>
      <c r="WBC29" s="11"/>
      <c r="WBD29" s="11"/>
      <c r="WBE29" s="11"/>
      <c r="WBF29" s="11"/>
      <c r="WBG29" s="11"/>
      <c r="WBH29" s="11"/>
      <c r="WBI29" s="11"/>
      <c r="WBJ29" s="11"/>
      <c r="WBK29" s="11"/>
      <c r="WBL29" s="11"/>
      <c r="WBM29" s="11"/>
      <c r="WBN29" s="11"/>
      <c r="WBO29" s="11"/>
      <c r="WBP29" s="11"/>
      <c r="WBQ29" s="11"/>
      <c r="WBR29" s="11"/>
      <c r="WBS29" s="11"/>
      <c r="WBT29" s="11"/>
      <c r="WBU29" s="11"/>
      <c r="WBV29" s="11"/>
      <c r="WBW29" s="11"/>
      <c r="WBX29" s="11"/>
      <c r="WBY29" s="11"/>
      <c r="WBZ29" s="11"/>
      <c r="WCA29" s="11"/>
      <c r="WCB29" s="11"/>
      <c r="WCC29" s="11"/>
      <c r="WCD29" s="11"/>
      <c r="WCE29" s="11"/>
      <c r="WCF29" s="11"/>
      <c r="WCG29" s="11"/>
      <c r="WCH29" s="11"/>
      <c r="WCI29" s="11"/>
      <c r="WCJ29" s="11"/>
      <c r="WCK29" s="11"/>
      <c r="WCL29" s="11"/>
      <c r="WCM29" s="11"/>
      <c r="WCN29" s="11"/>
      <c r="WCO29" s="11"/>
      <c r="WCP29" s="11"/>
      <c r="WCQ29" s="11"/>
      <c r="WCR29" s="11"/>
      <c r="WCS29" s="11"/>
      <c r="WCT29" s="11"/>
      <c r="WCU29" s="11"/>
      <c r="WCV29" s="11"/>
      <c r="WCW29" s="11"/>
      <c r="WCX29" s="11"/>
      <c r="WCY29" s="11"/>
      <c r="WCZ29" s="11"/>
      <c r="WDA29" s="11"/>
      <c r="WDB29" s="11"/>
      <c r="WDC29" s="11"/>
      <c r="WDD29" s="11"/>
      <c r="WDE29" s="11"/>
      <c r="WDF29" s="11"/>
      <c r="WDG29" s="11"/>
      <c r="WDH29" s="11"/>
      <c r="WDI29" s="11"/>
      <c r="WDJ29" s="11"/>
      <c r="WDK29" s="11"/>
      <c r="WDL29" s="11"/>
      <c r="WDM29" s="11"/>
      <c r="WDN29" s="11"/>
      <c r="WDO29" s="11"/>
      <c r="WDP29" s="11"/>
      <c r="WDQ29" s="11"/>
      <c r="WDR29" s="11"/>
      <c r="WDS29" s="11"/>
      <c r="WDT29" s="11"/>
      <c r="WDU29" s="11"/>
      <c r="WDV29" s="11"/>
      <c r="WDW29" s="11"/>
      <c r="WDX29" s="11"/>
      <c r="WDY29" s="11"/>
      <c r="WDZ29" s="11"/>
      <c r="WEA29" s="11"/>
      <c r="WEB29" s="11"/>
      <c r="WEC29" s="11"/>
      <c r="WED29" s="11"/>
      <c r="WEE29" s="11"/>
      <c r="WEF29" s="11"/>
      <c r="WEG29" s="11"/>
      <c r="WEH29" s="11"/>
      <c r="WEI29" s="11"/>
      <c r="WEJ29" s="11"/>
      <c r="WEK29" s="11"/>
      <c r="WEL29" s="11"/>
      <c r="WEM29" s="11"/>
      <c r="WEN29" s="11"/>
      <c r="WEO29" s="11"/>
      <c r="WEP29" s="11"/>
      <c r="WEQ29" s="11"/>
      <c r="WER29" s="11"/>
      <c r="WES29" s="11"/>
      <c r="WET29" s="11"/>
      <c r="WEU29" s="11"/>
      <c r="WEV29" s="11"/>
      <c r="WEW29" s="11"/>
      <c r="WEX29" s="11"/>
      <c r="WEY29" s="11"/>
      <c r="WEZ29" s="11"/>
      <c r="WFA29" s="11"/>
      <c r="WFB29" s="11"/>
      <c r="WFC29" s="11"/>
      <c r="WFD29" s="11"/>
      <c r="WFE29" s="11"/>
      <c r="WFF29" s="11"/>
      <c r="WFG29" s="11"/>
      <c r="WFH29" s="11"/>
      <c r="WFI29" s="11"/>
      <c r="WFJ29" s="11"/>
      <c r="WFK29" s="11"/>
      <c r="WFL29" s="11"/>
      <c r="WFM29" s="11"/>
      <c r="WFN29" s="11"/>
      <c r="WFO29" s="11"/>
      <c r="WFP29" s="11"/>
      <c r="WFQ29" s="11"/>
      <c r="WFR29" s="11"/>
      <c r="WFS29" s="11"/>
      <c r="WFT29" s="11"/>
      <c r="WFU29" s="11"/>
      <c r="WFV29" s="11"/>
      <c r="WFW29" s="11"/>
      <c r="WFX29" s="11"/>
      <c r="WFY29" s="11"/>
      <c r="WFZ29" s="11"/>
      <c r="WGA29" s="11"/>
      <c r="WGB29" s="11"/>
      <c r="WGC29" s="11"/>
      <c r="WGD29" s="11"/>
      <c r="WGE29" s="11"/>
      <c r="WGF29" s="11"/>
      <c r="WGG29" s="11"/>
      <c r="WGH29" s="11"/>
      <c r="WGI29" s="11"/>
      <c r="WGJ29" s="11"/>
      <c r="WGK29" s="11"/>
      <c r="WGL29" s="11"/>
      <c r="WGM29" s="11"/>
      <c r="WGN29" s="11"/>
      <c r="WGO29" s="11"/>
      <c r="WGP29" s="11"/>
      <c r="WGQ29" s="11"/>
      <c r="WGR29" s="11"/>
      <c r="WGS29" s="11"/>
      <c r="WGT29" s="11"/>
      <c r="WGU29" s="11"/>
      <c r="WGV29" s="11"/>
      <c r="WGW29" s="11"/>
      <c r="WGX29" s="11"/>
      <c r="WGY29" s="11"/>
      <c r="WGZ29" s="11"/>
      <c r="WHA29" s="11"/>
      <c r="WHB29" s="11"/>
      <c r="WHC29" s="11"/>
      <c r="WHD29" s="11"/>
      <c r="WHE29" s="11"/>
      <c r="WHF29" s="11"/>
      <c r="WHG29" s="11"/>
      <c r="WHH29" s="11"/>
      <c r="WHI29" s="11"/>
      <c r="WHJ29" s="11"/>
      <c r="WHK29" s="11"/>
      <c r="WHL29" s="11"/>
      <c r="WHM29" s="11"/>
      <c r="WHN29" s="11"/>
      <c r="WHO29" s="11"/>
      <c r="WHP29" s="11"/>
      <c r="WHQ29" s="11"/>
      <c r="WHR29" s="11"/>
      <c r="WHS29" s="11"/>
      <c r="WHT29" s="11"/>
      <c r="WHU29" s="11"/>
      <c r="WHV29" s="11"/>
      <c r="WHW29" s="11"/>
      <c r="WHX29" s="11"/>
      <c r="WHY29" s="11"/>
      <c r="WHZ29" s="11"/>
      <c r="WIA29" s="11"/>
      <c r="WIB29" s="11"/>
      <c r="WIC29" s="11"/>
      <c r="WID29" s="11"/>
      <c r="WIE29" s="11"/>
      <c r="WIF29" s="11"/>
      <c r="WIG29" s="11"/>
      <c r="WIH29" s="11"/>
      <c r="WII29" s="11"/>
      <c r="WIJ29" s="11"/>
      <c r="WIK29" s="11"/>
      <c r="WIL29" s="11"/>
      <c r="WIM29" s="11"/>
      <c r="WIN29" s="11"/>
      <c r="WIO29" s="11"/>
      <c r="WIP29" s="11"/>
      <c r="WIQ29" s="11"/>
      <c r="WIR29" s="11"/>
      <c r="WIS29" s="11"/>
      <c r="WIT29" s="11"/>
      <c r="WIU29" s="11"/>
      <c r="WIV29" s="11"/>
      <c r="WIW29" s="11"/>
      <c r="WIX29" s="11"/>
      <c r="WIY29" s="11"/>
      <c r="WIZ29" s="11"/>
      <c r="WJA29" s="11"/>
      <c r="WJB29" s="11"/>
      <c r="WJC29" s="11"/>
      <c r="WJD29" s="11"/>
      <c r="WJE29" s="11"/>
      <c r="WJF29" s="11"/>
      <c r="WJG29" s="11"/>
      <c r="WJH29" s="11"/>
      <c r="WJI29" s="11"/>
      <c r="WJJ29" s="11"/>
      <c r="WJK29" s="11"/>
      <c r="WJL29" s="11"/>
      <c r="WJM29" s="11"/>
      <c r="WJN29" s="11"/>
      <c r="WJO29" s="11"/>
      <c r="WJP29" s="11"/>
      <c r="WJQ29" s="11"/>
      <c r="WJR29" s="11"/>
      <c r="WJS29" s="11"/>
      <c r="WJT29" s="11"/>
      <c r="WJU29" s="11"/>
      <c r="WJV29" s="11"/>
      <c r="WJW29" s="11"/>
      <c r="WJX29" s="11"/>
      <c r="WJY29" s="11"/>
      <c r="WJZ29" s="11"/>
      <c r="WKA29" s="11"/>
      <c r="WKB29" s="11"/>
      <c r="WKC29" s="11"/>
      <c r="WKD29" s="11"/>
      <c r="WKE29" s="11"/>
      <c r="WKF29" s="11"/>
      <c r="WKG29" s="11"/>
      <c r="WKH29" s="11"/>
      <c r="WKI29" s="11"/>
      <c r="WKJ29" s="11"/>
      <c r="WKK29" s="11"/>
      <c r="WKL29" s="11"/>
      <c r="WKM29" s="11"/>
      <c r="WKN29" s="11"/>
      <c r="WKO29" s="11"/>
      <c r="WKP29" s="11"/>
      <c r="WKQ29" s="11"/>
      <c r="WKR29" s="11"/>
      <c r="WKS29" s="11"/>
      <c r="WKT29" s="11"/>
      <c r="WKU29" s="11"/>
      <c r="WKV29" s="11"/>
      <c r="WKW29" s="11"/>
      <c r="WKX29" s="11"/>
      <c r="WKY29" s="11"/>
      <c r="WKZ29" s="11"/>
      <c r="WLA29" s="11"/>
      <c r="WLB29" s="11"/>
      <c r="WLC29" s="11"/>
      <c r="WLD29" s="11"/>
      <c r="WLE29" s="11"/>
      <c r="WLF29" s="11"/>
      <c r="WLG29" s="11"/>
      <c r="WLH29" s="11"/>
      <c r="WLI29" s="11"/>
      <c r="WLJ29" s="11"/>
      <c r="WLK29" s="11"/>
      <c r="WLL29" s="11"/>
      <c r="WLM29" s="11"/>
      <c r="WLN29" s="11"/>
      <c r="WLO29" s="11"/>
      <c r="WLP29" s="11"/>
      <c r="WLQ29" s="11"/>
      <c r="WLR29" s="11"/>
      <c r="WLS29" s="11"/>
      <c r="WLT29" s="11"/>
      <c r="WLU29" s="11"/>
      <c r="WLV29" s="11"/>
      <c r="WLW29" s="11"/>
      <c r="WLX29" s="11"/>
      <c r="WLY29" s="11"/>
      <c r="WLZ29" s="11"/>
      <c r="WMA29" s="11"/>
      <c r="WMB29" s="11"/>
      <c r="WMC29" s="11"/>
      <c r="WMD29" s="11"/>
      <c r="WME29" s="11"/>
      <c r="WMF29" s="11"/>
      <c r="WMG29" s="11"/>
      <c r="WMH29" s="11"/>
      <c r="WMI29" s="11"/>
      <c r="WMJ29" s="11"/>
      <c r="WMK29" s="11"/>
      <c r="WML29" s="11"/>
      <c r="WMM29" s="11"/>
      <c r="WMN29" s="11"/>
      <c r="WMO29" s="11"/>
      <c r="WMP29" s="11"/>
      <c r="WMQ29" s="11"/>
      <c r="WMR29" s="11"/>
      <c r="WMS29" s="11"/>
      <c r="WMT29" s="11"/>
      <c r="WMU29" s="11"/>
      <c r="WMV29" s="11"/>
      <c r="WMW29" s="11"/>
      <c r="WMX29" s="11"/>
      <c r="WMY29" s="11"/>
      <c r="WMZ29" s="11"/>
      <c r="WNA29" s="11"/>
      <c r="WNB29" s="11"/>
      <c r="WNC29" s="11"/>
      <c r="WND29" s="11"/>
      <c r="WNE29" s="11"/>
      <c r="WNF29" s="11"/>
      <c r="WNG29" s="11"/>
      <c r="WNH29" s="11"/>
      <c r="WNI29" s="11"/>
      <c r="WNJ29" s="11"/>
      <c r="WNK29" s="11"/>
      <c r="WNL29" s="11"/>
      <c r="WNM29" s="11"/>
      <c r="WNN29" s="11"/>
      <c r="WNO29" s="11"/>
      <c r="WNP29" s="11"/>
      <c r="WNQ29" s="11"/>
      <c r="WNR29" s="11"/>
      <c r="WNS29" s="11"/>
      <c r="WNT29" s="11"/>
      <c r="WNU29" s="11"/>
      <c r="WNV29" s="11"/>
      <c r="WNW29" s="11"/>
      <c r="WNX29" s="11"/>
      <c r="WNY29" s="11"/>
      <c r="WNZ29" s="11"/>
      <c r="WOA29" s="11"/>
      <c r="WOB29" s="11"/>
      <c r="WOC29" s="11"/>
      <c r="WOD29" s="11"/>
      <c r="WOE29" s="11"/>
      <c r="WOF29" s="11"/>
      <c r="WOG29" s="11"/>
      <c r="WOH29" s="11"/>
      <c r="WOI29" s="11"/>
      <c r="WOJ29" s="11"/>
      <c r="WOK29" s="11"/>
      <c r="WOL29" s="11"/>
      <c r="WOM29" s="11"/>
      <c r="WON29" s="11"/>
      <c r="WOO29" s="11"/>
      <c r="WOP29" s="11"/>
      <c r="WOQ29" s="11"/>
      <c r="WOR29" s="11"/>
      <c r="WOS29" s="11"/>
      <c r="WOT29" s="11"/>
      <c r="WOU29" s="11"/>
      <c r="WOV29" s="11"/>
      <c r="WOW29" s="11"/>
      <c r="WOX29" s="11"/>
      <c r="WOY29" s="11"/>
      <c r="WOZ29" s="11"/>
      <c r="WPA29" s="11"/>
      <c r="WPB29" s="11"/>
      <c r="WPC29" s="11"/>
      <c r="WPD29" s="11"/>
      <c r="WPE29" s="11"/>
      <c r="WPF29" s="11"/>
      <c r="WPG29" s="11"/>
      <c r="WPH29" s="11"/>
      <c r="WPI29" s="11"/>
      <c r="WPJ29" s="11"/>
      <c r="WPK29" s="11"/>
      <c r="WPL29" s="11"/>
      <c r="WPM29" s="11"/>
      <c r="WPN29" s="11"/>
      <c r="WPO29" s="11"/>
      <c r="WPP29" s="11"/>
      <c r="WPQ29" s="11"/>
      <c r="WPR29" s="11"/>
      <c r="WPS29" s="11"/>
      <c r="WPT29" s="11"/>
      <c r="WPU29" s="11"/>
      <c r="WPV29" s="11"/>
      <c r="WPW29" s="11"/>
      <c r="WPX29" s="11"/>
      <c r="WPY29" s="11"/>
      <c r="WPZ29" s="11"/>
      <c r="WQA29" s="11"/>
      <c r="WQB29" s="11"/>
      <c r="WQC29" s="11"/>
      <c r="WQD29" s="11"/>
      <c r="WQE29" s="11"/>
      <c r="WQF29" s="11"/>
      <c r="WQG29" s="11"/>
      <c r="WQH29" s="11"/>
      <c r="WQI29" s="11"/>
      <c r="WQJ29" s="11"/>
      <c r="WQK29" s="11"/>
      <c r="WQL29" s="11"/>
      <c r="WQM29" s="11"/>
      <c r="WQN29" s="11"/>
      <c r="WQO29" s="11"/>
      <c r="WQP29" s="11"/>
      <c r="WQQ29" s="11"/>
      <c r="WQR29" s="11"/>
      <c r="WQS29" s="11"/>
      <c r="WQT29" s="11"/>
      <c r="WQU29" s="11"/>
      <c r="WQV29" s="11"/>
      <c r="WQW29" s="11"/>
      <c r="WQX29" s="11"/>
      <c r="WQY29" s="11"/>
      <c r="WQZ29" s="11"/>
      <c r="WRA29" s="11"/>
      <c r="WRB29" s="11"/>
      <c r="WRC29" s="11"/>
      <c r="WRD29" s="11"/>
      <c r="WRE29" s="11"/>
      <c r="WRF29" s="11"/>
      <c r="WRG29" s="11"/>
      <c r="WRH29" s="11"/>
      <c r="WRI29" s="11"/>
      <c r="WRJ29" s="11"/>
      <c r="WRK29" s="11"/>
      <c r="WRL29" s="11"/>
      <c r="WRM29" s="11"/>
      <c r="WRN29" s="11"/>
      <c r="WRO29" s="11"/>
      <c r="WRP29" s="11"/>
      <c r="WRQ29" s="11"/>
      <c r="WRR29" s="11"/>
      <c r="WRS29" s="11"/>
      <c r="WRT29" s="11"/>
      <c r="WRU29" s="11"/>
      <c r="WRV29" s="11"/>
      <c r="WRW29" s="11"/>
      <c r="WRX29" s="11"/>
      <c r="WRY29" s="11"/>
      <c r="WRZ29" s="11"/>
      <c r="WSA29" s="11"/>
      <c r="WSB29" s="11"/>
      <c r="WSC29" s="11"/>
      <c r="WSD29" s="11"/>
      <c r="WSE29" s="11"/>
      <c r="WSF29" s="11"/>
      <c r="WSG29" s="11"/>
      <c r="WSH29" s="11"/>
      <c r="WSI29" s="11"/>
      <c r="WSJ29" s="11"/>
      <c r="WSK29" s="11"/>
      <c r="WSL29" s="11"/>
      <c r="WSM29" s="11"/>
      <c r="WSN29" s="11"/>
      <c r="WSO29" s="11"/>
      <c r="WSP29" s="11"/>
      <c r="WSQ29" s="11"/>
      <c r="WSR29" s="11"/>
      <c r="WSS29" s="11"/>
      <c r="WST29" s="11"/>
      <c r="WSU29" s="11"/>
      <c r="WSV29" s="11"/>
      <c r="WSW29" s="11"/>
      <c r="WSX29" s="11"/>
      <c r="WSY29" s="11"/>
      <c r="WSZ29" s="11"/>
      <c r="WTA29" s="11"/>
      <c r="WTB29" s="11"/>
      <c r="WTC29" s="11"/>
      <c r="WTD29" s="11"/>
      <c r="WTE29" s="11"/>
      <c r="WTF29" s="11"/>
      <c r="WTG29" s="11"/>
      <c r="WTH29" s="11"/>
      <c r="WTI29" s="11"/>
      <c r="WTJ29" s="11"/>
      <c r="WTK29" s="11"/>
      <c r="WTL29" s="11"/>
      <c r="WTM29" s="11"/>
      <c r="WTN29" s="11"/>
      <c r="WTO29" s="11"/>
      <c r="WTP29" s="11"/>
      <c r="WTQ29" s="11"/>
      <c r="WTR29" s="11"/>
      <c r="WTS29" s="11"/>
      <c r="WTT29" s="11"/>
      <c r="WTU29" s="11"/>
      <c r="WTV29" s="11"/>
      <c r="WTW29" s="11"/>
      <c r="WTX29" s="11"/>
      <c r="WTY29" s="11"/>
      <c r="WTZ29" s="11"/>
      <c r="WUA29" s="11"/>
      <c r="WUB29" s="11"/>
      <c r="WUC29" s="11"/>
      <c r="WUD29" s="11"/>
      <c r="WUE29" s="11"/>
      <c r="WUF29" s="11"/>
      <c r="WUG29" s="11"/>
      <c r="WUH29" s="11"/>
      <c r="WUI29" s="11"/>
      <c r="WUJ29" s="11"/>
      <c r="WUK29" s="11"/>
      <c r="WUL29" s="11"/>
      <c r="WUM29" s="11"/>
      <c r="WUN29" s="11"/>
      <c r="WUO29" s="11"/>
      <c r="WUP29" s="11"/>
      <c r="WUQ29" s="11"/>
      <c r="WUR29" s="11"/>
      <c r="WUS29" s="11"/>
      <c r="WUT29" s="11"/>
      <c r="WUU29" s="11"/>
      <c r="WUV29" s="11"/>
      <c r="WUW29" s="11"/>
      <c r="WUX29" s="11"/>
      <c r="WUY29" s="11"/>
      <c r="WUZ29" s="11"/>
      <c r="WVA29" s="11"/>
      <c r="WVB29" s="11"/>
      <c r="WVC29" s="11"/>
      <c r="WVD29" s="11"/>
      <c r="WVE29" s="11"/>
      <c r="WVF29" s="11"/>
      <c r="WVG29" s="11"/>
      <c r="WVH29" s="11"/>
      <c r="WVI29" s="11"/>
      <c r="WVJ29" s="11"/>
      <c r="WVK29" s="11"/>
      <c r="WVL29" s="11"/>
      <c r="WVM29" s="11"/>
      <c r="WVN29" s="11"/>
      <c r="WVO29" s="11"/>
      <c r="WVP29" s="11"/>
      <c r="WVQ29" s="11"/>
      <c r="WVR29" s="11"/>
      <c r="WVS29" s="11"/>
      <c r="WVT29" s="11"/>
      <c r="WVU29" s="11"/>
      <c r="WVV29" s="11"/>
      <c r="WVW29" s="11"/>
      <c r="WVX29" s="11"/>
      <c r="WVY29" s="11"/>
      <c r="WVZ29" s="11"/>
      <c r="WWA29" s="11"/>
      <c r="WWB29" s="11"/>
      <c r="WWC29" s="11"/>
      <c r="WWD29" s="11"/>
      <c r="WWE29" s="11"/>
      <c r="WWF29" s="11"/>
      <c r="WWG29" s="11"/>
      <c r="WWH29" s="11"/>
      <c r="WWI29" s="11"/>
      <c r="WWJ29" s="11"/>
      <c r="WWK29" s="11"/>
      <c r="WWL29" s="11"/>
      <c r="WWM29" s="11"/>
      <c r="WWN29" s="11"/>
      <c r="WWO29" s="11"/>
      <c r="WWP29" s="11"/>
      <c r="WWQ29" s="11"/>
      <c r="WWR29" s="11"/>
      <c r="WWS29" s="11"/>
      <c r="WWT29" s="11"/>
      <c r="WWU29" s="11"/>
      <c r="WWV29" s="11"/>
      <c r="WWW29" s="11"/>
      <c r="WWX29" s="11"/>
      <c r="WWY29" s="11"/>
      <c r="WWZ29" s="11"/>
      <c r="WXA29" s="11"/>
      <c r="WXB29" s="11"/>
      <c r="WXC29" s="11"/>
      <c r="WXD29" s="11"/>
      <c r="WXE29" s="11"/>
      <c r="WXF29" s="11"/>
      <c r="WXG29" s="11"/>
      <c r="WXH29" s="11"/>
      <c r="WXI29" s="11"/>
      <c r="WXJ29" s="11"/>
      <c r="WXK29" s="11"/>
      <c r="WXL29" s="11"/>
      <c r="WXM29" s="11"/>
      <c r="WXN29" s="11"/>
      <c r="WXO29" s="11"/>
      <c r="WXP29" s="11"/>
      <c r="WXQ29" s="11"/>
      <c r="WXR29" s="11"/>
      <c r="WXS29" s="11"/>
      <c r="WXT29" s="11"/>
      <c r="WXU29" s="11"/>
      <c r="WXV29" s="11"/>
      <c r="WXW29" s="11"/>
      <c r="WXX29" s="11"/>
      <c r="WXY29" s="11"/>
      <c r="WXZ29" s="11"/>
      <c r="WYA29" s="11"/>
      <c r="WYB29" s="11"/>
      <c r="WYC29" s="11"/>
      <c r="WYD29" s="11"/>
      <c r="WYE29" s="11"/>
      <c r="WYF29" s="11"/>
      <c r="WYG29" s="11"/>
      <c r="WYH29" s="11"/>
      <c r="WYI29" s="11"/>
      <c r="WYJ29" s="11"/>
      <c r="WYK29" s="11"/>
      <c r="WYL29" s="11"/>
      <c r="WYM29" s="11"/>
      <c r="WYN29" s="11"/>
      <c r="WYO29" s="11"/>
      <c r="WYP29" s="11"/>
      <c r="WYQ29" s="11"/>
      <c r="WYR29" s="11"/>
      <c r="WYS29" s="11"/>
      <c r="WYT29" s="11"/>
      <c r="WYU29" s="11"/>
      <c r="WYV29" s="11"/>
      <c r="WYW29" s="11"/>
      <c r="WYX29" s="11"/>
      <c r="WYY29" s="11"/>
      <c r="WYZ29" s="11"/>
      <c r="WZA29" s="11"/>
      <c r="WZB29" s="11"/>
      <c r="WZC29" s="11"/>
      <c r="WZD29" s="11"/>
      <c r="WZE29" s="11"/>
      <c r="WZF29" s="11"/>
      <c r="WZG29" s="11"/>
      <c r="WZH29" s="11"/>
      <c r="WZI29" s="11"/>
      <c r="WZJ29" s="11"/>
      <c r="WZK29" s="11"/>
      <c r="WZL29" s="11"/>
      <c r="WZM29" s="11"/>
      <c r="WZN29" s="11"/>
      <c r="WZO29" s="11"/>
      <c r="WZP29" s="11"/>
      <c r="WZQ29" s="11"/>
      <c r="WZR29" s="11"/>
      <c r="WZS29" s="11"/>
      <c r="WZT29" s="11"/>
      <c r="WZU29" s="11"/>
      <c r="WZV29" s="11"/>
      <c r="WZW29" s="11"/>
      <c r="WZX29" s="11"/>
      <c r="WZY29" s="11"/>
      <c r="WZZ29" s="11"/>
      <c r="XAA29" s="11"/>
      <c r="XAB29" s="11"/>
      <c r="XAC29" s="11"/>
      <c r="XAD29" s="11"/>
      <c r="XAE29" s="11"/>
      <c r="XAF29" s="11"/>
      <c r="XAG29" s="11"/>
      <c r="XAH29" s="11"/>
      <c r="XAI29" s="11"/>
      <c r="XAJ29" s="11"/>
      <c r="XAK29" s="11"/>
      <c r="XAL29" s="11"/>
      <c r="XAM29" s="11"/>
      <c r="XAN29" s="11"/>
      <c r="XAO29" s="11"/>
      <c r="XAP29" s="11"/>
      <c r="XAQ29" s="11"/>
      <c r="XAR29" s="11"/>
      <c r="XAS29" s="11"/>
      <c r="XAT29" s="11"/>
      <c r="XAU29" s="11"/>
      <c r="XAV29" s="11"/>
      <c r="XAW29" s="11"/>
      <c r="XAX29" s="11"/>
      <c r="XAY29" s="11"/>
      <c r="XAZ29" s="11"/>
      <c r="XBA29" s="11"/>
      <c r="XBB29" s="11"/>
      <c r="XBC29" s="11"/>
      <c r="XBD29" s="11"/>
      <c r="XBE29" s="11"/>
      <c r="XBF29" s="11"/>
      <c r="XBG29" s="11"/>
      <c r="XBH29" s="11"/>
      <c r="XBI29" s="11"/>
      <c r="XBJ29" s="11"/>
      <c r="XBK29" s="11"/>
      <c r="XBL29" s="11"/>
      <c r="XBM29" s="11"/>
      <c r="XBN29" s="11"/>
      <c r="XBO29" s="11"/>
      <c r="XBP29" s="11"/>
      <c r="XBQ29" s="11"/>
      <c r="XBR29" s="11"/>
      <c r="XBS29" s="11"/>
      <c r="XBT29" s="11"/>
      <c r="XBU29" s="11"/>
      <c r="XBV29" s="11"/>
      <c r="XBW29" s="11"/>
      <c r="XBX29" s="11"/>
      <c r="XBY29" s="11"/>
      <c r="XBZ29" s="11"/>
      <c r="XCA29" s="11"/>
      <c r="XCB29" s="11"/>
      <c r="XCC29" s="11"/>
      <c r="XCD29" s="11"/>
      <c r="XCE29" s="11"/>
      <c r="XCF29" s="11"/>
      <c r="XCG29" s="11"/>
      <c r="XCH29" s="11"/>
      <c r="XCI29" s="11"/>
      <c r="XCJ29" s="11"/>
      <c r="XCK29" s="11"/>
      <c r="XCL29" s="11"/>
      <c r="XCM29" s="11"/>
      <c r="XCN29" s="11"/>
      <c r="XCO29" s="11"/>
      <c r="XCP29" s="11"/>
      <c r="XCQ29" s="11"/>
      <c r="XCR29" s="11"/>
      <c r="XCS29" s="11"/>
      <c r="XCT29" s="11"/>
      <c r="XCU29" s="11"/>
      <c r="XCV29" s="11"/>
      <c r="XCW29" s="11"/>
      <c r="XCX29" s="11"/>
      <c r="XCY29" s="11"/>
      <c r="XCZ29" s="11"/>
      <c r="XDA29" s="11"/>
      <c r="XDB29" s="11"/>
      <c r="XDC29" s="11"/>
      <c r="XDD29" s="11"/>
      <c r="XDE29" s="11"/>
      <c r="XDF29" s="11"/>
      <c r="XDG29" s="11"/>
      <c r="XDH29" s="11"/>
      <c r="XDI29" s="11"/>
      <c r="XDJ29" s="11"/>
      <c r="XDK29" s="11"/>
      <c r="XDL29" s="11"/>
      <c r="XDM29" s="11"/>
      <c r="XDN29" s="11"/>
      <c r="XDO29" s="11"/>
      <c r="XDP29" s="11"/>
      <c r="XDQ29" s="11"/>
      <c r="XDR29" s="11"/>
      <c r="XDS29" s="11"/>
      <c r="XDT29" s="11"/>
      <c r="XDU29" s="11"/>
      <c r="XDV29" s="11"/>
      <c r="XDW29" s="11"/>
      <c r="XDX29" s="11"/>
      <c r="XDY29" s="11"/>
      <c r="XDZ29" s="11"/>
      <c r="XEA29" s="11"/>
      <c r="XEB29" s="11"/>
      <c r="XEC29" s="11"/>
      <c r="XED29" s="11"/>
      <c r="XEE29" s="11"/>
      <c r="XEF29" s="11"/>
      <c r="XEG29" s="11"/>
      <c r="XEH29" s="11"/>
      <c r="XEI29" s="11"/>
      <c r="XEJ29" s="11"/>
      <c r="XEK29" s="11"/>
      <c r="XEL29" s="11"/>
      <c r="XEM29" s="11"/>
      <c r="XEN29" s="11"/>
      <c r="XEO29" s="11"/>
      <c r="XEP29" s="11"/>
      <c r="XEQ29" s="11"/>
      <c r="XER29" s="11"/>
      <c r="XES29" s="11"/>
      <c r="XET29" s="11"/>
      <c r="XEU29" s="11"/>
    </row>
    <row r="30" spans="1:16375" ht="39.950000000000003" customHeight="1" x14ac:dyDescent="0.2">
      <c r="B30" s="372" t="s">
        <v>281</v>
      </c>
      <c r="C30" s="372" t="s">
        <v>16649</v>
      </c>
      <c r="D30" s="383">
        <v>96385</v>
      </c>
      <c r="E30" s="372" t="s">
        <v>391</v>
      </c>
      <c r="F30" s="384" t="s">
        <v>518</v>
      </c>
      <c r="G30" s="372" t="s">
        <v>10</v>
      </c>
      <c r="H30" s="377">
        <v>70000</v>
      </c>
      <c r="I30" s="378"/>
      <c r="J30" s="380">
        <f t="shared" si="5"/>
        <v>0</v>
      </c>
      <c r="K30" s="377">
        <f t="shared" si="3"/>
        <v>0</v>
      </c>
      <c r="L30" s="377">
        <f t="shared" si="4"/>
        <v>0</v>
      </c>
      <c r="N30" s="351"/>
    </row>
    <row r="31" spans="1:16375" ht="39.950000000000003" customHeight="1" x14ac:dyDescent="0.2">
      <c r="B31" s="372" t="s">
        <v>282</v>
      </c>
      <c r="C31" s="372" t="s">
        <v>16648</v>
      </c>
      <c r="D31" s="383" t="s">
        <v>838</v>
      </c>
      <c r="E31" s="372" t="s">
        <v>391</v>
      </c>
      <c r="F31" s="384" t="s">
        <v>15297</v>
      </c>
      <c r="G31" s="372" t="s">
        <v>14839</v>
      </c>
      <c r="H31" s="377">
        <v>21000</v>
      </c>
      <c r="I31" s="378"/>
      <c r="J31" s="380">
        <f t="shared" si="5"/>
        <v>0</v>
      </c>
      <c r="K31" s="377">
        <f t="shared" si="3"/>
        <v>0</v>
      </c>
      <c r="L31" s="377">
        <f t="shared" si="4"/>
        <v>0</v>
      </c>
    </row>
    <row r="32" spans="1:16375" ht="39.950000000000003" customHeight="1" x14ac:dyDescent="0.2">
      <c r="B32" s="372" t="s">
        <v>283</v>
      </c>
      <c r="C32" s="372" t="s">
        <v>16648</v>
      </c>
      <c r="D32" s="383" t="s">
        <v>6461</v>
      </c>
      <c r="E32" s="372" t="s">
        <v>391</v>
      </c>
      <c r="F32" s="384" t="s">
        <v>6462</v>
      </c>
      <c r="G32" s="372" t="s">
        <v>15250</v>
      </c>
      <c r="H32" s="377">
        <v>120000</v>
      </c>
      <c r="I32" s="378"/>
      <c r="J32" s="380">
        <f t="shared" si="5"/>
        <v>0</v>
      </c>
      <c r="K32" s="377">
        <f t="shared" si="3"/>
        <v>0</v>
      </c>
      <c r="L32" s="377">
        <f t="shared" si="4"/>
        <v>0</v>
      </c>
    </row>
    <row r="33" spans="1:16375" ht="51.75" customHeight="1" x14ac:dyDescent="0.2">
      <c r="A33" s="366"/>
      <c r="B33" s="371" t="s">
        <v>14735</v>
      </c>
      <c r="C33" s="372" t="s">
        <v>16648</v>
      </c>
      <c r="D33" s="383" t="s">
        <v>6459</v>
      </c>
      <c r="E33" s="372" t="s">
        <v>391</v>
      </c>
      <c r="F33" s="384" t="s">
        <v>6460</v>
      </c>
      <c r="G33" s="372" t="s">
        <v>14839</v>
      </c>
      <c r="H33" s="374">
        <v>23000</v>
      </c>
      <c r="I33" s="376"/>
      <c r="J33" s="380">
        <f t="shared" si="5"/>
        <v>0</v>
      </c>
      <c r="K33" s="377">
        <f t="shared" si="3"/>
        <v>0</v>
      </c>
      <c r="L33" s="377">
        <f t="shared" si="4"/>
        <v>0</v>
      </c>
    </row>
    <row r="34" spans="1:16375" ht="46.5" customHeight="1" x14ac:dyDescent="0.2">
      <c r="B34" s="372" t="s">
        <v>14736</v>
      </c>
      <c r="C34" s="372" t="s">
        <v>16649</v>
      </c>
      <c r="D34" s="383">
        <v>100973</v>
      </c>
      <c r="E34" s="372" t="s">
        <v>391</v>
      </c>
      <c r="F34" s="384" t="s">
        <v>532</v>
      </c>
      <c r="G34" s="386" t="s">
        <v>10</v>
      </c>
      <c r="H34" s="387">
        <v>4075</v>
      </c>
      <c r="I34" s="376"/>
      <c r="J34" s="380">
        <f>ROUND((I34*1.2875),2)</f>
        <v>0</v>
      </c>
      <c r="K34" s="377">
        <f t="shared" si="3"/>
        <v>0</v>
      </c>
      <c r="L34" s="377">
        <f t="shared" si="4"/>
        <v>0</v>
      </c>
    </row>
    <row r="35" spans="1:16375" s="349" customFormat="1" ht="45" customHeight="1" x14ac:dyDescent="0.25">
      <c r="B35" s="398" t="s">
        <v>225</v>
      </c>
      <c r="C35" s="398"/>
      <c r="D35" s="398"/>
      <c r="E35" s="398"/>
      <c r="F35" s="399" t="s">
        <v>313</v>
      </c>
      <c r="G35" s="400"/>
      <c r="H35" s="401"/>
      <c r="I35" s="401"/>
      <c r="J35" s="401"/>
      <c r="K35" s="402">
        <f>SUM(K36:K41)</f>
        <v>0</v>
      </c>
      <c r="L35" s="402">
        <f>SUM(L36:L41)</f>
        <v>0</v>
      </c>
    </row>
    <row r="36" spans="1:16375" ht="39.950000000000003" customHeight="1" x14ac:dyDescent="0.2">
      <c r="B36" s="372" t="s">
        <v>184</v>
      </c>
      <c r="C36" s="371" t="s">
        <v>16650</v>
      </c>
      <c r="D36" s="383" t="s">
        <v>10534</v>
      </c>
      <c r="E36" s="372" t="s">
        <v>391</v>
      </c>
      <c r="F36" s="382" t="s">
        <v>16651</v>
      </c>
      <c r="G36" s="386" t="s">
        <v>10</v>
      </c>
      <c r="H36" s="377">
        <v>45500</v>
      </c>
      <c r="I36" s="380"/>
      <c r="J36" s="376">
        <f>ROUND((I36*1.2875),2)</f>
        <v>0</v>
      </c>
      <c r="K36" s="375">
        <f t="shared" ref="K36:K41" si="6">H36*I36</f>
        <v>0</v>
      </c>
      <c r="L36" s="375">
        <f t="shared" ref="L36:L38" si="7">H36*J36</f>
        <v>0</v>
      </c>
    </row>
    <row r="37" spans="1:16375" ht="45" x14ac:dyDescent="0.2">
      <c r="B37" s="372" t="s">
        <v>185</v>
      </c>
      <c r="C37" s="371" t="s">
        <v>16648</v>
      </c>
      <c r="D37" s="383" t="s">
        <v>309</v>
      </c>
      <c r="E37" s="372" t="s">
        <v>391</v>
      </c>
      <c r="F37" s="382" t="s">
        <v>14857</v>
      </c>
      <c r="G37" s="386" t="s">
        <v>14781</v>
      </c>
      <c r="H37" s="377">
        <v>22750</v>
      </c>
      <c r="I37" s="380"/>
      <c r="J37" s="376">
        <f t="shared" ref="J37:J40" si="8">ROUND((I37*1.2875),2)</f>
        <v>0</v>
      </c>
      <c r="K37" s="375">
        <f t="shared" si="6"/>
        <v>0</v>
      </c>
      <c r="L37" s="375">
        <f t="shared" si="7"/>
        <v>0</v>
      </c>
    </row>
    <row r="38" spans="1:16375" s="350" customFormat="1" ht="39.950000000000003" customHeight="1" x14ac:dyDescent="0.2">
      <c r="B38" s="372" t="s">
        <v>187</v>
      </c>
      <c r="C38" s="371" t="s">
        <v>16650</v>
      </c>
      <c r="D38" s="383" t="s">
        <v>19</v>
      </c>
      <c r="E38" s="372" t="s">
        <v>391</v>
      </c>
      <c r="F38" s="382" t="s">
        <v>13880</v>
      </c>
      <c r="G38" s="386" t="s">
        <v>9</v>
      </c>
      <c r="H38" s="388">
        <v>625000</v>
      </c>
      <c r="I38" s="380"/>
      <c r="J38" s="376">
        <f t="shared" si="8"/>
        <v>0</v>
      </c>
      <c r="K38" s="375">
        <f t="shared" si="6"/>
        <v>0</v>
      </c>
      <c r="L38" s="375">
        <f t="shared" si="7"/>
        <v>0</v>
      </c>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c r="BH38" s="11"/>
      <c r="BI38" s="11"/>
      <c r="BJ38" s="11"/>
      <c r="BK38" s="11"/>
      <c r="BL38" s="11"/>
      <c r="BM38" s="11"/>
      <c r="BN38" s="11"/>
      <c r="BO38" s="11"/>
      <c r="BP38" s="11"/>
      <c r="BQ38" s="11"/>
      <c r="BR38" s="11"/>
      <c r="BS38" s="11"/>
      <c r="BT38" s="11"/>
      <c r="BU38" s="11"/>
      <c r="BV38" s="11"/>
      <c r="BW38" s="11"/>
      <c r="BX38" s="11"/>
      <c r="BY38" s="11"/>
      <c r="BZ38" s="11"/>
      <c r="CA38" s="11"/>
      <c r="CB38" s="11"/>
      <c r="CC38" s="11"/>
      <c r="CD38" s="11"/>
      <c r="CE38" s="11"/>
      <c r="CF38" s="11"/>
      <c r="CG38" s="11"/>
      <c r="CH38" s="11"/>
      <c r="CI38" s="11"/>
      <c r="CJ38" s="11"/>
      <c r="CK38" s="11"/>
      <c r="CL38" s="11"/>
      <c r="CM38" s="11"/>
      <c r="CN38" s="11"/>
      <c r="CO38" s="11"/>
      <c r="CP38" s="11"/>
      <c r="CQ38" s="11"/>
      <c r="CR38" s="11"/>
      <c r="CS38" s="11"/>
      <c r="CT38" s="11"/>
      <c r="CU38" s="11"/>
      <c r="CV38" s="11"/>
      <c r="CW38" s="11"/>
      <c r="CX38" s="11"/>
      <c r="CY38" s="11"/>
      <c r="CZ38" s="11"/>
      <c r="DA38" s="11"/>
      <c r="DB38" s="11"/>
      <c r="DC38" s="11"/>
      <c r="DD38" s="11"/>
      <c r="DE38" s="11"/>
      <c r="DF38" s="11"/>
      <c r="DG38" s="11"/>
      <c r="DH38" s="11"/>
      <c r="DI38" s="11"/>
      <c r="DJ38" s="11"/>
      <c r="DK38" s="11"/>
      <c r="DL38" s="11"/>
      <c r="DM38" s="11"/>
      <c r="DN38" s="11"/>
      <c r="DO38" s="11"/>
      <c r="DP38" s="11"/>
      <c r="DQ38" s="11"/>
      <c r="DR38" s="11"/>
      <c r="DS38" s="11"/>
      <c r="DT38" s="11"/>
      <c r="DU38" s="11"/>
      <c r="DV38" s="11"/>
      <c r="DW38" s="11"/>
      <c r="DX38" s="11"/>
      <c r="DY38" s="11"/>
      <c r="DZ38" s="11"/>
      <c r="EA38" s="11"/>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c r="HM38" s="11"/>
      <c r="HN38" s="11"/>
      <c r="HO38" s="11"/>
      <c r="HP38" s="11"/>
      <c r="HQ38" s="11"/>
      <c r="HR38" s="11"/>
      <c r="HS38" s="11"/>
      <c r="HT38" s="11"/>
      <c r="HU38" s="11"/>
      <c r="HV38" s="11"/>
      <c r="HW38" s="11"/>
      <c r="HX38" s="11"/>
      <c r="HY38" s="11"/>
      <c r="HZ38" s="11"/>
      <c r="IA38" s="11"/>
      <c r="IB38" s="11"/>
      <c r="IC38" s="11"/>
      <c r="ID38" s="11"/>
      <c r="IE38" s="11"/>
      <c r="IF38" s="11"/>
      <c r="IG38" s="11"/>
      <c r="IH38" s="11"/>
      <c r="II38" s="11"/>
      <c r="IJ38" s="11"/>
      <c r="IK38" s="11"/>
      <c r="IL38" s="11"/>
      <c r="IM38" s="11"/>
      <c r="IN38" s="11"/>
      <c r="IO38" s="11"/>
      <c r="IP38" s="11"/>
      <c r="IQ38" s="11"/>
      <c r="IR38" s="11"/>
      <c r="IS38" s="11"/>
      <c r="IT38" s="11"/>
      <c r="IU38" s="11"/>
      <c r="IV38" s="11"/>
      <c r="IW38" s="11"/>
      <c r="IX38" s="11"/>
      <c r="IY38" s="11"/>
      <c r="IZ38" s="11"/>
      <c r="JA38" s="11"/>
      <c r="JB38" s="11"/>
      <c r="JC38" s="11"/>
      <c r="JD38" s="11"/>
      <c r="JE38" s="11"/>
      <c r="JF38" s="11"/>
      <c r="JG38" s="11"/>
      <c r="JH38" s="11"/>
      <c r="JI38" s="11"/>
      <c r="JJ38" s="11"/>
      <c r="JK38" s="11"/>
      <c r="JL38" s="11"/>
      <c r="JM38" s="11"/>
      <c r="JN38" s="11"/>
      <c r="JO38" s="11"/>
      <c r="JP38" s="11"/>
      <c r="JQ38" s="11"/>
      <c r="JR38" s="11"/>
      <c r="JS38" s="11"/>
      <c r="JT38" s="11"/>
      <c r="JU38" s="11"/>
      <c r="JV38" s="11"/>
      <c r="JW38" s="11"/>
      <c r="JX38" s="11"/>
      <c r="JY38" s="11"/>
      <c r="JZ38" s="11"/>
      <c r="KA38" s="11"/>
      <c r="KB38" s="11"/>
      <c r="KC38" s="11"/>
      <c r="KD38" s="11"/>
      <c r="KE38" s="11"/>
      <c r="KF38" s="11"/>
      <c r="KG38" s="11"/>
      <c r="KH38" s="11"/>
      <c r="KI38" s="11"/>
      <c r="KJ38" s="11"/>
      <c r="KK38" s="11"/>
      <c r="KL38" s="11"/>
      <c r="KM38" s="11"/>
      <c r="KN38" s="11"/>
      <c r="KO38" s="11"/>
      <c r="KP38" s="11"/>
      <c r="KQ38" s="11"/>
      <c r="KR38" s="11"/>
      <c r="KS38" s="11"/>
      <c r="KT38" s="11"/>
      <c r="KU38" s="11"/>
      <c r="KV38" s="11"/>
      <c r="KW38" s="11"/>
      <c r="KX38" s="11"/>
      <c r="KY38" s="11"/>
      <c r="KZ38" s="11"/>
      <c r="LA38" s="11"/>
      <c r="LB38" s="11"/>
      <c r="LC38" s="11"/>
      <c r="LD38" s="11"/>
      <c r="LE38" s="11"/>
      <c r="LF38" s="11"/>
      <c r="LG38" s="11"/>
      <c r="LH38" s="11"/>
      <c r="LI38" s="11"/>
      <c r="LJ38" s="11"/>
      <c r="LK38" s="11"/>
      <c r="LL38" s="11"/>
      <c r="LM38" s="11"/>
      <c r="LN38" s="11"/>
      <c r="LO38" s="11"/>
      <c r="LP38" s="11"/>
      <c r="LQ38" s="11"/>
      <c r="LR38" s="11"/>
      <c r="LS38" s="11"/>
      <c r="LT38" s="11"/>
      <c r="LU38" s="11"/>
      <c r="LV38" s="11"/>
      <c r="LW38" s="11"/>
      <c r="LX38" s="11"/>
      <c r="LY38" s="11"/>
      <c r="LZ38" s="11"/>
      <c r="MA38" s="11"/>
      <c r="MB38" s="11"/>
      <c r="MC38" s="11"/>
      <c r="MD38" s="11"/>
      <c r="ME38" s="11"/>
      <c r="MF38" s="11"/>
      <c r="MG38" s="11"/>
      <c r="MH38" s="11"/>
      <c r="MI38" s="11"/>
      <c r="MJ38" s="11"/>
      <c r="MK38" s="11"/>
      <c r="ML38" s="11"/>
      <c r="MM38" s="11"/>
      <c r="MN38" s="11"/>
      <c r="MO38" s="11"/>
      <c r="MP38" s="11"/>
      <c r="MQ38" s="11"/>
      <c r="MR38" s="11"/>
      <c r="MS38" s="11"/>
      <c r="MT38" s="11"/>
      <c r="MU38" s="11"/>
      <c r="MV38" s="11"/>
      <c r="MW38" s="11"/>
      <c r="MX38" s="11"/>
      <c r="MY38" s="11"/>
      <c r="MZ38" s="11"/>
      <c r="NA38" s="11"/>
      <c r="NB38" s="11"/>
      <c r="NC38" s="11"/>
      <c r="ND38" s="11"/>
      <c r="NE38" s="11"/>
      <c r="NF38" s="11"/>
      <c r="NG38" s="11"/>
      <c r="NH38" s="11"/>
      <c r="NI38" s="11"/>
      <c r="NJ38" s="11"/>
      <c r="NK38" s="11"/>
      <c r="NL38" s="11"/>
      <c r="NM38" s="11"/>
      <c r="NN38" s="11"/>
      <c r="NO38" s="11"/>
      <c r="NP38" s="11"/>
      <c r="NQ38" s="11"/>
      <c r="NR38" s="11"/>
      <c r="NS38" s="11"/>
      <c r="NT38" s="11"/>
      <c r="NU38" s="11"/>
      <c r="NV38" s="11"/>
      <c r="NW38" s="11"/>
      <c r="NX38" s="11"/>
      <c r="NY38" s="11"/>
      <c r="NZ38" s="11"/>
      <c r="OA38" s="11"/>
      <c r="OB38" s="11"/>
      <c r="OC38" s="11"/>
      <c r="OD38" s="11"/>
      <c r="OE38" s="11"/>
      <c r="OF38" s="11"/>
      <c r="OG38" s="11"/>
      <c r="OH38" s="11"/>
      <c r="OI38" s="11"/>
      <c r="OJ38" s="11"/>
      <c r="OK38" s="11"/>
      <c r="OL38" s="11"/>
      <c r="OM38" s="11"/>
      <c r="ON38" s="11"/>
      <c r="OO38" s="11"/>
      <c r="OP38" s="11"/>
      <c r="OQ38" s="11"/>
      <c r="OR38" s="11"/>
      <c r="OS38" s="11"/>
      <c r="OT38" s="11"/>
      <c r="OU38" s="11"/>
      <c r="OV38" s="11"/>
      <c r="OW38" s="11"/>
      <c r="OX38" s="11"/>
      <c r="OY38" s="11"/>
      <c r="OZ38" s="11"/>
      <c r="PA38" s="11"/>
      <c r="PB38" s="11"/>
      <c r="PC38" s="11"/>
      <c r="PD38" s="11"/>
      <c r="PE38" s="11"/>
      <c r="PF38" s="11"/>
      <c r="PG38" s="11"/>
      <c r="PH38" s="11"/>
      <c r="PI38" s="11"/>
      <c r="PJ38" s="11"/>
      <c r="PK38" s="11"/>
      <c r="PL38" s="11"/>
      <c r="PM38" s="11"/>
      <c r="PN38" s="11"/>
      <c r="PO38" s="11"/>
      <c r="PP38" s="11"/>
      <c r="PQ38" s="11"/>
      <c r="PR38" s="11"/>
      <c r="PS38" s="11"/>
      <c r="PT38" s="11"/>
      <c r="PU38" s="11"/>
      <c r="PV38" s="11"/>
      <c r="PW38" s="11"/>
      <c r="PX38" s="11"/>
      <c r="PY38" s="11"/>
      <c r="PZ38" s="11"/>
      <c r="QA38" s="11"/>
      <c r="QB38" s="11"/>
      <c r="QC38" s="11"/>
      <c r="QD38" s="11"/>
      <c r="QE38" s="11"/>
      <c r="QF38" s="11"/>
      <c r="QG38" s="11"/>
      <c r="QH38" s="11"/>
      <c r="QI38" s="11"/>
      <c r="QJ38" s="11"/>
      <c r="QK38" s="11"/>
      <c r="QL38" s="11"/>
      <c r="QM38" s="11"/>
      <c r="QN38" s="11"/>
      <c r="QO38" s="11"/>
      <c r="QP38" s="11"/>
      <c r="QQ38" s="11"/>
      <c r="QR38" s="11"/>
      <c r="QS38" s="11"/>
      <c r="QT38" s="11"/>
      <c r="QU38" s="11"/>
      <c r="QV38" s="11"/>
      <c r="QW38" s="11"/>
      <c r="QX38" s="11"/>
      <c r="QY38" s="11"/>
      <c r="QZ38" s="11"/>
      <c r="RA38" s="11"/>
      <c r="RB38" s="11"/>
      <c r="RC38" s="11"/>
      <c r="RD38" s="11"/>
      <c r="RE38" s="11"/>
      <c r="RF38" s="11"/>
      <c r="RG38" s="11"/>
      <c r="RH38" s="11"/>
      <c r="RI38" s="11"/>
      <c r="RJ38" s="11"/>
      <c r="RK38" s="11"/>
      <c r="RL38" s="11"/>
      <c r="RM38" s="11"/>
      <c r="RN38" s="11"/>
      <c r="RO38" s="11"/>
      <c r="RP38" s="11"/>
      <c r="RQ38" s="11"/>
      <c r="RR38" s="11"/>
      <c r="RS38" s="11"/>
      <c r="RT38" s="11"/>
      <c r="RU38" s="11"/>
      <c r="RV38" s="11"/>
      <c r="RW38" s="11"/>
      <c r="RX38" s="11"/>
      <c r="RY38" s="11"/>
      <c r="RZ38" s="11"/>
      <c r="SA38" s="11"/>
      <c r="SB38" s="11"/>
      <c r="SC38" s="11"/>
      <c r="SD38" s="11"/>
      <c r="SE38" s="11"/>
      <c r="SF38" s="11"/>
      <c r="SG38" s="11"/>
      <c r="SH38" s="11"/>
      <c r="SI38" s="11"/>
      <c r="SJ38" s="11"/>
      <c r="SK38" s="11"/>
      <c r="SL38" s="11"/>
      <c r="SM38" s="11"/>
      <c r="SN38" s="11"/>
      <c r="SO38" s="11"/>
      <c r="SP38" s="11"/>
      <c r="SQ38" s="11"/>
      <c r="SR38" s="11"/>
      <c r="SS38" s="11"/>
      <c r="ST38" s="11"/>
      <c r="SU38" s="11"/>
      <c r="SV38" s="11"/>
      <c r="SW38" s="11"/>
      <c r="SX38" s="11"/>
      <c r="SY38" s="11"/>
      <c r="SZ38" s="11"/>
      <c r="TA38" s="11"/>
      <c r="TB38" s="11"/>
      <c r="TC38" s="11"/>
      <c r="TD38" s="11"/>
      <c r="TE38" s="11"/>
      <c r="TF38" s="11"/>
      <c r="TG38" s="11"/>
      <c r="TH38" s="11"/>
      <c r="TI38" s="11"/>
      <c r="TJ38" s="11"/>
      <c r="TK38" s="11"/>
      <c r="TL38" s="11"/>
      <c r="TM38" s="11"/>
      <c r="TN38" s="11"/>
      <c r="TO38" s="11"/>
      <c r="TP38" s="11"/>
      <c r="TQ38" s="11"/>
      <c r="TR38" s="11"/>
      <c r="TS38" s="11"/>
      <c r="TT38" s="11"/>
      <c r="TU38" s="11"/>
      <c r="TV38" s="11"/>
      <c r="TW38" s="11"/>
      <c r="TX38" s="11"/>
      <c r="TY38" s="11"/>
      <c r="TZ38" s="11"/>
      <c r="UA38" s="11"/>
      <c r="UB38" s="11"/>
      <c r="UC38" s="11"/>
      <c r="UD38" s="11"/>
      <c r="UE38" s="11"/>
      <c r="UF38" s="11"/>
      <c r="UG38" s="11"/>
      <c r="UH38" s="11"/>
      <c r="UI38" s="11"/>
      <c r="UJ38" s="11"/>
      <c r="UK38" s="11"/>
      <c r="UL38" s="11"/>
      <c r="UM38" s="11"/>
      <c r="UN38" s="11"/>
      <c r="UO38" s="11"/>
      <c r="UP38" s="11"/>
      <c r="UQ38" s="11"/>
      <c r="UR38" s="11"/>
      <c r="US38" s="11"/>
      <c r="UT38" s="11"/>
      <c r="UU38" s="11"/>
      <c r="UV38" s="11"/>
      <c r="UW38" s="11"/>
      <c r="UX38" s="11"/>
      <c r="UY38" s="11"/>
      <c r="UZ38" s="11"/>
      <c r="VA38" s="11"/>
      <c r="VB38" s="11"/>
      <c r="VC38" s="11"/>
      <c r="VD38" s="11"/>
      <c r="VE38" s="11"/>
      <c r="VF38" s="11"/>
      <c r="VG38" s="11"/>
      <c r="VH38" s="11"/>
      <c r="VI38" s="11"/>
      <c r="VJ38" s="11"/>
      <c r="VK38" s="11"/>
      <c r="VL38" s="11"/>
      <c r="VM38" s="11"/>
      <c r="VN38" s="11"/>
      <c r="VO38" s="11"/>
      <c r="VP38" s="11"/>
      <c r="VQ38" s="11"/>
      <c r="VR38" s="11"/>
      <c r="VS38" s="11"/>
      <c r="VT38" s="11"/>
      <c r="VU38" s="11"/>
      <c r="VV38" s="11"/>
      <c r="VW38" s="11"/>
      <c r="VX38" s="11"/>
      <c r="VY38" s="11"/>
      <c r="VZ38" s="11"/>
      <c r="WA38" s="11"/>
      <c r="WB38" s="11"/>
      <c r="WC38" s="11"/>
      <c r="WD38" s="11"/>
      <c r="WE38" s="11"/>
      <c r="WF38" s="11"/>
      <c r="WG38" s="11"/>
      <c r="WH38" s="11"/>
      <c r="WI38" s="11"/>
      <c r="WJ38" s="11"/>
      <c r="WK38" s="11"/>
      <c r="WL38" s="11"/>
      <c r="WM38" s="11"/>
      <c r="WN38" s="11"/>
      <c r="WO38" s="11"/>
      <c r="WP38" s="11"/>
      <c r="WQ38" s="11"/>
      <c r="WR38" s="11"/>
      <c r="WS38" s="11"/>
      <c r="WT38" s="11"/>
      <c r="WU38" s="11"/>
      <c r="WV38" s="11"/>
      <c r="WW38" s="11"/>
      <c r="WX38" s="11"/>
      <c r="WY38" s="11"/>
      <c r="WZ38" s="11"/>
      <c r="XA38" s="11"/>
      <c r="XB38" s="11"/>
      <c r="XC38" s="11"/>
      <c r="XD38" s="11"/>
      <c r="XE38" s="11"/>
      <c r="XF38" s="11"/>
      <c r="XG38" s="11"/>
      <c r="XH38" s="11"/>
      <c r="XI38" s="11"/>
      <c r="XJ38" s="11"/>
      <c r="XK38" s="11"/>
      <c r="XL38" s="11"/>
      <c r="XM38" s="11"/>
      <c r="XN38" s="11"/>
      <c r="XO38" s="11"/>
      <c r="XP38" s="11"/>
      <c r="XQ38" s="11"/>
      <c r="XR38" s="11"/>
      <c r="XS38" s="11"/>
      <c r="XT38" s="11"/>
      <c r="XU38" s="11"/>
      <c r="XV38" s="11"/>
      <c r="XW38" s="11"/>
      <c r="XX38" s="11"/>
      <c r="XY38" s="11"/>
      <c r="XZ38" s="11"/>
      <c r="YA38" s="11"/>
      <c r="YB38" s="11"/>
      <c r="YC38" s="11"/>
      <c r="YD38" s="11"/>
      <c r="YE38" s="11"/>
      <c r="YF38" s="11"/>
      <c r="YG38" s="11"/>
      <c r="YH38" s="11"/>
      <c r="YI38" s="11"/>
      <c r="YJ38" s="11"/>
      <c r="YK38" s="11"/>
      <c r="YL38" s="11"/>
      <c r="YM38" s="11"/>
      <c r="YN38" s="11"/>
      <c r="YO38" s="11"/>
      <c r="YP38" s="11"/>
      <c r="YQ38" s="11"/>
      <c r="YR38" s="11"/>
      <c r="YS38" s="11"/>
      <c r="YT38" s="11"/>
      <c r="YU38" s="11"/>
      <c r="YV38" s="11"/>
      <c r="YW38" s="11"/>
      <c r="YX38" s="11"/>
      <c r="YY38" s="11"/>
      <c r="YZ38" s="11"/>
      <c r="ZA38" s="11"/>
      <c r="ZB38" s="11"/>
      <c r="ZC38" s="11"/>
      <c r="ZD38" s="11"/>
      <c r="ZE38" s="11"/>
      <c r="ZF38" s="11"/>
      <c r="ZG38" s="11"/>
      <c r="ZH38" s="11"/>
      <c r="ZI38" s="11"/>
      <c r="ZJ38" s="11"/>
      <c r="ZK38" s="11"/>
      <c r="ZL38" s="11"/>
      <c r="ZM38" s="11"/>
      <c r="ZN38" s="11"/>
      <c r="ZO38" s="11"/>
      <c r="ZP38" s="11"/>
      <c r="ZQ38" s="11"/>
      <c r="ZR38" s="11"/>
      <c r="ZS38" s="11"/>
      <c r="ZT38" s="11"/>
      <c r="ZU38" s="11"/>
      <c r="ZV38" s="11"/>
      <c r="ZW38" s="11"/>
      <c r="ZX38" s="11"/>
      <c r="ZY38" s="11"/>
      <c r="ZZ38" s="11"/>
      <c r="AAA38" s="11"/>
      <c r="AAB38" s="11"/>
      <c r="AAC38" s="11"/>
      <c r="AAD38" s="11"/>
      <c r="AAE38" s="11"/>
      <c r="AAF38" s="11"/>
      <c r="AAG38" s="11"/>
      <c r="AAH38" s="11"/>
      <c r="AAI38" s="11"/>
      <c r="AAJ38" s="11"/>
      <c r="AAK38" s="11"/>
      <c r="AAL38" s="11"/>
      <c r="AAM38" s="11"/>
      <c r="AAN38" s="11"/>
      <c r="AAO38" s="11"/>
      <c r="AAP38" s="11"/>
      <c r="AAQ38" s="11"/>
      <c r="AAR38" s="11"/>
      <c r="AAS38" s="11"/>
      <c r="AAT38" s="11"/>
      <c r="AAU38" s="11"/>
      <c r="AAV38" s="11"/>
      <c r="AAW38" s="11"/>
      <c r="AAX38" s="11"/>
      <c r="AAY38" s="11"/>
      <c r="AAZ38" s="11"/>
      <c r="ABA38" s="11"/>
      <c r="ABB38" s="11"/>
      <c r="ABC38" s="11"/>
      <c r="ABD38" s="11"/>
      <c r="ABE38" s="11"/>
      <c r="ABF38" s="11"/>
      <c r="ABG38" s="11"/>
      <c r="ABH38" s="11"/>
      <c r="ABI38" s="11"/>
      <c r="ABJ38" s="11"/>
      <c r="ABK38" s="11"/>
      <c r="ABL38" s="11"/>
      <c r="ABM38" s="11"/>
      <c r="ABN38" s="11"/>
      <c r="ABO38" s="11"/>
      <c r="ABP38" s="11"/>
      <c r="ABQ38" s="11"/>
      <c r="ABR38" s="11"/>
      <c r="ABS38" s="11"/>
      <c r="ABT38" s="11"/>
      <c r="ABU38" s="11"/>
      <c r="ABV38" s="11"/>
      <c r="ABW38" s="11"/>
      <c r="ABX38" s="11"/>
      <c r="ABY38" s="11"/>
      <c r="ABZ38" s="11"/>
      <c r="ACA38" s="11"/>
      <c r="ACB38" s="11"/>
      <c r="ACC38" s="11"/>
      <c r="ACD38" s="11"/>
      <c r="ACE38" s="11"/>
      <c r="ACF38" s="11"/>
      <c r="ACG38" s="11"/>
      <c r="ACH38" s="11"/>
      <c r="ACI38" s="11"/>
      <c r="ACJ38" s="11"/>
      <c r="ACK38" s="11"/>
      <c r="ACL38" s="11"/>
      <c r="ACM38" s="11"/>
      <c r="ACN38" s="11"/>
      <c r="ACO38" s="11"/>
      <c r="ACP38" s="11"/>
      <c r="ACQ38" s="11"/>
      <c r="ACR38" s="11"/>
      <c r="ACS38" s="11"/>
      <c r="ACT38" s="11"/>
      <c r="ACU38" s="11"/>
      <c r="ACV38" s="11"/>
      <c r="ACW38" s="11"/>
      <c r="ACX38" s="11"/>
      <c r="ACY38" s="11"/>
      <c r="ACZ38" s="11"/>
      <c r="ADA38" s="11"/>
      <c r="ADB38" s="11"/>
      <c r="ADC38" s="11"/>
      <c r="ADD38" s="11"/>
      <c r="ADE38" s="11"/>
      <c r="ADF38" s="11"/>
      <c r="ADG38" s="11"/>
      <c r="ADH38" s="11"/>
      <c r="ADI38" s="11"/>
      <c r="ADJ38" s="11"/>
      <c r="ADK38" s="11"/>
      <c r="ADL38" s="11"/>
      <c r="ADM38" s="11"/>
      <c r="ADN38" s="11"/>
      <c r="ADO38" s="11"/>
      <c r="ADP38" s="11"/>
      <c r="ADQ38" s="11"/>
      <c r="ADR38" s="11"/>
      <c r="ADS38" s="11"/>
      <c r="ADT38" s="11"/>
      <c r="ADU38" s="11"/>
      <c r="ADV38" s="11"/>
      <c r="ADW38" s="11"/>
      <c r="ADX38" s="11"/>
      <c r="ADY38" s="11"/>
      <c r="ADZ38" s="11"/>
      <c r="AEA38" s="11"/>
      <c r="AEB38" s="11"/>
      <c r="AEC38" s="11"/>
      <c r="AED38" s="11"/>
      <c r="AEE38" s="11"/>
      <c r="AEF38" s="11"/>
      <c r="AEG38" s="11"/>
      <c r="AEH38" s="11"/>
      <c r="AEI38" s="11"/>
      <c r="AEJ38" s="11"/>
      <c r="AEK38" s="11"/>
      <c r="AEL38" s="11"/>
      <c r="AEM38" s="11"/>
      <c r="AEN38" s="11"/>
      <c r="AEO38" s="11"/>
      <c r="AEP38" s="11"/>
      <c r="AEQ38" s="11"/>
      <c r="AER38" s="11"/>
      <c r="AES38" s="11"/>
      <c r="AET38" s="11"/>
      <c r="AEU38" s="11"/>
      <c r="AEV38" s="11"/>
      <c r="AEW38" s="11"/>
      <c r="AEX38" s="11"/>
      <c r="AEY38" s="11"/>
      <c r="AEZ38" s="11"/>
      <c r="AFA38" s="11"/>
      <c r="AFB38" s="11"/>
      <c r="AFC38" s="11"/>
      <c r="AFD38" s="11"/>
      <c r="AFE38" s="11"/>
      <c r="AFF38" s="11"/>
      <c r="AFG38" s="11"/>
      <c r="AFH38" s="11"/>
      <c r="AFI38" s="11"/>
      <c r="AFJ38" s="11"/>
      <c r="AFK38" s="11"/>
      <c r="AFL38" s="11"/>
      <c r="AFM38" s="11"/>
      <c r="AFN38" s="11"/>
      <c r="AFO38" s="11"/>
      <c r="AFP38" s="11"/>
      <c r="AFQ38" s="11"/>
      <c r="AFR38" s="11"/>
      <c r="AFS38" s="11"/>
      <c r="AFT38" s="11"/>
      <c r="AFU38" s="11"/>
      <c r="AFV38" s="11"/>
      <c r="AFW38" s="11"/>
      <c r="AFX38" s="11"/>
      <c r="AFY38" s="11"/>
      <c r="AFZ38" s="11"/>
      <c r="AGA38" s="11"/>
      <c r="AGB38" s="11"/>
      <c r="AGC38" s="11"/>
      <c r="AGD38" s="11"/>
      <c r="AGE38" s="11"/>
      <c r="AGF38" s="11"/>
      <c r="AGG38" s="11"/>
      <c r="AGH38" s="11"/>
      <c r="AGI38" s="11"/>
      <c r="AGJ38" s="11"/>
      <c r="AGK38" s="11"/>
      <c r="AGL38" s="11"/>
      <c r="AGM38" s="11"/>
      <c r="AGN38" s="11"/>
      <c r="AGO38" s="11"/>
      <c r="AGP38" s="11"/>
      <c r="AGQ38" s="11"/>
      <c r="AGR38" s="11"/>
      <c r="AGS38" s="11"/>
      <c r="AGT38" s="11"/>
      <c r="AGU38" s="11"/>
      <c r="AGV38" s="11"/>
      <c r="AGW38" s="11"/>
      <c r="AGX38" s="11"/>
      <c r="AGY38" s="11"/>
      <c r="AGZ38" s="11"/>
      <c r="AHA38" s="11"/>
      <c r="AHB38" s="11"/>
      <c r="AHC38" s="11"/>
      <c r="AHD38" s="11"/>
      <c r="AHE38" s="11"/>
      <c r="AHF38" s="11"/>
      <c r="AHG38" s="11"/>
      <c r="AHH38" s="11"/>
      <c r="AHI38" s="11"/>
      <c r="AHJ38" s="11"/>
      <c r="AHK38" s="11"/>
      <c r="AHL38" s="11"/>
      <c r="AHM38" s="11"/>
      <c r="AHN38" s="11"/>
      <c r="AHO38" s="11"/>
      <c r="AHP38" s="11"/>
      <c r="AHQ38" s="11"/>
      <c r="AHR38" s="11"/>
      <c r="AHS38" s="11"/>
      <c r="AHT38" s="11"/>
      <c r="AHU38" s="11"/>
      <c r="AHV38" s="11"/>
      <c r="AHW38" s="11"/>
      <c r="AHX38" s="11"/>
      <c r="AHY38" s="11"/>
      <c r="AHZ38" s="11"/>
      <c r="AIA38" s="11"/>
      <c r="AIB38" s="11"/>
      <c r="AIC38" s="11"/>
      <c r="AID38" s="11"/>
      <c r="AIE38" s="11"/>
      <c r="AIF38" s="11"/>
      <c r="AIG38" s="11"/>
      <c r="AIH38" s="11"/>
      <c r="AII38" s="11"/>
      <c r="AIJ38" s="11"/>
      <c r="AIK38" s="11"/>
      <c r="AIL38" s="11"/>
      <c r="AIM38" s="11"/>
      <c r="AIN38" s="11"/>
      <c r="AIO38" s="11"/>
      <c r="AIP38" s="11"/>
      <c r="AIQ38" s="11"/>
      <c r="AIR38" s="11"/>
      <c r="AIS38" s="11"/>
      <c r="AIT38" s="11"/>
      <c r="AIU38" s="11"/>
      <c r="AIV38" s="11"/>
      <c r="AIW38" s="11"/>
      <c r="AIX38" s="11"/>
      <c r="AIY38" s="11"/>
      <c r="AIZ38" s="11"/>
      <c r="AJA38" s="11"/>
      <c r="AJB38" s="11"/>
      <c r="AJC38" s="11"/>
      <c r="AJD38" s="11"/>
      <c r="AJE38" s="11"/>
      <c r="AJF38" s="11"/>
      <c r="AJG38" s="11"/>
      <c r="AJH38" s="11"/>
      <c r="AJI38" s="11"/>
      <c r="AJJ38" s="11"/>
      <c r="AJK38" s="11"/>
      <c r="AJL38" s="11"/>
      <c r="AJM38" s="11"/>
      <c r="AJN38" s="11"/>
      <c r="AJO38" s="11"/>
      <c r="AJP38" s="11"/>
      <c r="AJQ38" s="11"/>
      <c r="AJR38" s="11"/>
      <c r="AJS38" s="11"/>
      <c r="AJT38" s="11"/>
      <c r="AJU38" s="11"/>
      <c r="AJV38" s="11"/>
      <c r="AJW38" s="11"/>
      <c r="AJX38" s="11"/>
      <c r="AJY38" s="11"/>
      <c r="AJZ38" s="11"/>
      <c r="AKA38" s="11"/>
      <c r="AKB38" s="11"/>
      <c r="AKC38" s="11"/>
      <c r="AKD38" s="11"/>
      <c r="AKE38" s="11"/>
      <c r="AKF38" s="11"/>
      <c r="AKG38" s="11"/>
      <c r="AKH38" s="11"/>
      <c r="AKI38" s="11"/>
      <c r="AKJ38" s="11"/>
      <c r="AKK38" s="11"/>
      <c r="AKL38" s="11"/>
      <c r="AKM38" s="11"/>
      <c r="AKN38" s="11"/>
      <c r="AKO38" s="11"/>
      <c r="AKP38" s="11"/>
      <c r="AKQ38" s="11"/>
      <c r="AKR38" s="11"/>
      <c r="AKS38" s="11"/>
      <c r="AKT38" s="11"/>
      <c r="AKU38" s="11"/>
      <c r="AKV38" s="11"/>
      <c r="AKW38" s="11"/>
      <c r="AKX38" s="11"/>
      <c r="AKY38" s="11"/>
      <c r="AKZ38" s="11"/>
      <c r="ALA38" s="11"/>
      <c r="ALB38" s="11"/>
      <c r="ALC38" s="11"/>
      <c r="ALD38" s="11"/>
      <c r="ALE38" s="11"/>
      <c r="ALF38" s="11"/>
      <c r="ALG38" s="11"/>
      <c r="ALH38" s="11"/>
      <c r="ALI38" s="11"/>
      <c r="ALJ38" s="11"/>
      <c r="ALK38" s="11"/>
      <c r="ALL38" s="11"/>
      <c r="ALM38" s="11"/>
      <c r="ALN38" s="11"/>
      <c r="ALO38" s="11"/>
      <c r="ALP38" s="11"/>
      <c r="ALQ38" s="11"/>
      <c r="ALR38" s="11"/>
      <c r="ALS38" s="11"/>
      <c r="ALT38" s="11"/>
      <c r="ALU38" s="11"/>
      <c r="ALV38" s="11"/>
      <c r="ALW38" s="11"/>
      <c r="ALX38" s="11"/>
      <c r="ALY38" s="11"/>
      <c r="ALZ38" s="11"/>
      <c r="AMA38" s="11"/>
      <c r="AMB38" s="11"/>
      <c r="AMC38" s="11"/>
      <c r="AMD38" s="11"/>
      <c r="AME38" s="11"/>
      <c r="AMF38" s="11"/>
      <c r="AMG38" s="11"/>
      <c r="AMH38" s="11"/>
      <c r="AMI38" s="11"/>
      <c r="AMJ38" s="11"/>
      <c r="AMK38" s="11"/>
      <c r="AML38" s="11"/>
      <c r="AMM38" s="11"/>
      <c r="AMN38" s="11"/>
      <c r="AMO38" s="11"/>
      <c r="AMP38" s="11"/>
      <c r="AMQ38" s="11"/>
      <c r="AMR38" s="11"/>
      <c r="AMS38" s="11"/>
      <c r="AMT38" s="11"/>
      <c r="AMU38" s="11"/>
      <c r="AMV38" s="11"/>
      <c r="AMW38" s="11"/>
      <c r="AMX38" s="11"/>
      <c r="AMY38" s="11"/>
      <c r="AMZ38" s="11"/>
      <c r="ANA38" s="11"/>
      <c r="ANB38" s="11"/>
      <c r="ANC38" s="11"/>
      <c r="AND38" s="11"/>
      <c r="ANE38" s="11"/>
      <c r="ANF38" s="11"/>
      <c r="ANG38" s="11"/>
      <c r="ANH38" s="11"/>
      <c r="ANI38" s="11"/>
      <c r="ANJ38" s="11"/>
      <c r="ANK38" s="11"/>
      <c r="ANL38" s="11"/>
      <c r="ANM38" s="11"/>
      <c r="ANN38" s="11"/>
      <c r="ANO38" s="11"/>
      <c r="ANP38" s="11"/>
      <c r="ANQ38" s="11"/>
      <c r="ANR38" s="11"/>
      <c r="ANS38" s="11"/>
      <c r="ANT38" s="11"/>
      <c r="ANU38" s="11"/>
      <c r="ANV38" s="11"/>
      <c r="ANW38" s="11"/>
      <c r="ANX38" s="11"/>
      <c r="ANY38" s="11"/>
      <c r="ANZ38" s="11"/>
      <c r="AOA38" s="11"/>
      <c r="AOB38" s="11"/>
      <c r="AOC38" s="11"/>
      <c r="AOD38" s="11"/>
      <c r="AOE38" s="11"/>
      <c r="AOF38" s="11"/>
      <c r="AOG38" s="11"/>
      <c r="AOH38" s="11"/>
      <c r="AOI38" s="11"/>
      <c r="AOJ38" s="11"/>
      <c r="AOK38" s="11"/>
      <c r="AOL38" s="11"/>
      <c r="AOM38" s="11"/>
      <c r="AON38" s="11"/>
      <c r="AOO38" s="11"/>
      <c r="AOP38" s="11"/>
      <c r="AOQ38" s="11"/>
      <c r="AOR38" s="11"/>
      <c r="AOS38" s="11"/>
      <c r="AOT38" s="11"/>
      <c r="AOU38" s="11"/>
      <c r="AOV38" s="11"/>
      <c r="AOW38" s="11"/>
      <c r="AOX38" s="11"/>
      <c r="AOY38" s="11"/>
      <c r="AOZ38" s="11"/>
      <c r="APA38" s="11"/>
      <c r="APB38" s="11"/>
      <c r="APC38" s="11"/>
      <c r="APD38" s="11"/>
      <c r="APE38" s="11"/>
      <c r="APF38" s="11"/>
      <c r="APG38" s="11"/>
      <c r="APH38" s="11"/>
      <c r="API38" s="11"/>
      <c r="APJ38" s="11"/>
      <c r="APK38" s="11"/>
      <c r="APL38" s="11"/>
      <c r="APM38" s="11"/>
      <c r="APN38" s="11"/>
      <c r="APO38" s="11"/>
      <c r="APP38" s="11"/>
      <c r="APQ38" s="11"/>
      <c r="APR38" s="11"/>
      <c r="APS38" s="11"/>
      <c r="APT38" s="11"/>
      <c r="APU38" s="11"/>
      <c r="APV38" s="11"/>
      <c r="APW38" s="11"/>
      <c r="APX38" s="11"/>
      <c r="APY38" s="11"/>
      <c r="APZ38" s="11"/>
      <c r="AQA38" s="11"/>
      <c r="AQB38" s="11"/>
      <c r="AQC38" s="11"/>
      <c r="AQD38" s="11"/>
      <c r="AQE38" s="11"/>
      <c r="AQF38" s="11"/>
      <c r="AQG38" s="11"/>
      <c r="AQH38" s="11"/>
      <c r="AQI38" s="11"/>
      <c r="AQJ38" s="11"/>
      <c r="AQK38" s="11"/>
      <c r="AQL38" s="11"/>
      <c r="AQM38" s="11"/>
      <c r="AQN38" s="11"/>
      <c r="AQO38" s="11"/>
      <c r="AQP38" s="11"/>
      <c r="AQQ38" s="11"/>
      <c r="AQR38" s="11"/>
      <c r="AQS38" s="11"/>
      <c r="AQT38" s="11"/>
      <c r="AQU38" s="11"/>
      <c r="AQV38" s="11"/>
      <c r="AQW38" s="11"/>
      <c r="AQX38" s="11"/>
      <c r="AQY38" s="11"/>
      <c r="AQZ38" s="11"/>
      <c r="ARA38" s="11"/>
      <c r="ARB38" s="11"/>
      <c r="ARC38" s="11"/>
      <c r="ARD38" s="11"/>
      <c r="ARE38" s="11"/>
      <c r="ARF38" s="11"/>
      <c r="ARG38" s="11"/>
      <c r="ARH38" s="11"/>
      <c r="ARI38" s="11"/>
      <c r="ARJ38" s="11"/>
      <c r="ARK38" s="11"/>
      <c r="ARL38" s="11"/>
      <c r="ARM38" s="11"/>
      <c r="ARN38" s="11"/>
      <c r="ARO38" s="11"/>
      <c r="ARP38" s="11"/>
      <c r="ARQ38" s="11"/>
      <c r="ARR38" s="11"/>
      <c r="ARS38" s="11"/>
      <c r="ART38" s="11"/>
      <c r="ARU38" s="11"/>
      <c r="ARV38" s="11"/>
      <c r="ARW38" s="11"/>
      <c r="ARX38" s="11"/>
      <c r="ARY38" s="11"/>
      <c r="ARZ38" s="11"/>
      <c r="ASA38" s="11"/>
      <c r="ASB38" s="11"/>
      <c r="ASC38" s="11"/>
      <c r="ASD38" s="11"/>
      <c r="ASE38" s="11"/>
      <c r="ASF38" s="11"/>
      <c r="ASG38" s="11"/>
      <c r="ASH38" s="11"/>
      <c r="ASI38" s="11"/>
      <c r="ASJ38" s="11"/>
      <c r="ASK38" s="11"/>
      <c r="ASL38" s="11"/>
      <c r="ASM38" s="11"/>
      <c r="ASN38" s="11"/>
      <c r="ASO38" s="11"/>
      <c r="ASP38" s="11"/>
      <c r="ASQ38" s="11"/>
      <c r="ASR38" s="11"/>
      <c r="ASS38" s="11"/>
      <c r="AST38" s="11"/>
      <c r="ASU38" s="11"/>
      <c r="ASV38" s="11"/>
      <c r="ASW38" s="11"/>
      <c r="ASX38" s="11"/>
      <c r="ASY38" s="11"/>
      <c r="ASZ38" s="11"/>
      <c r="ATA38" s="11"/>
      <c r="ATB38" s="11"/>
      <c r="ATC38" s="11"/>
      <c r="ATD38" s="11"/>
      <c r="ATE38" s="11"/>
      <c r="ATF38" s="11"/>
      <c r="ATG38" s="11"/>
      <c r="ATH38" s="11"/>
      <c r="ATI38" s="11"/>
      <c r="ATJ38" s="11"/>
      <c r="ATK38" s="11"/>
      <c r="ATL38" s="11"/>
      <c r="ATM38" s="11"/>
      <c r="ATN38" s="11"/>
      <c r="ATO38" s="11"/>
      <c r="ATP38" s="11"/>
      <c r="ATQ38" s="11"/>
      <c r="ATR38" s="11"/>
      <c r="ATS38" s="11"/>
      <c r="ATT38" s="11"/>
      <c r="ATU38" s="11"/>
      <c r="ATV38" s="11"/>
      <c r="ATW38" s="11"/>
      <c r="ATX38" s="11"/>
      <c r="ATY38" s="11"/>
      <c r="ATZ38" s="11"/>
      <c r="AUA38" s="11"/>
      <c r="AUB38" s="11"/>
      <c r="AUC38" s="11"/>
      <c r="AUD38" s="11"/>
      <c r="AUE38" s="11"/>
      <c r="AUF38" s="11"/>
      <c r="AUG38" s="11"/>
      <c r="AUH38" s="11"/>
      <c r="AUI38" s="11"/>
      <c r="AUJ38" s="11"/>
      <c r="AUK38" s="11"/>
      <c r="AUL38" s="11"/>
      <c r="AUM38" s="11"/>
      <c r="AUN38" s="11"/>
      <c r="AUO38" s="11"/>
      <c r="AUP38" s="11"/>
      <c r="AUQ38" s="11"/>
      <c r="AUR38" s="11"/>
      <c r="AUS38" s="11"/>
      <c r="AUT38" s="11"/>
      <c r="AUU38" s="11"/>
      <c r="AUV38" s="11"/>
      <c r="AUW38" s="11"/>
      <c r="AUX38" s="11"/>
      <c r="AUY38" s="11"/>
      <c r="AUZ38" s="11"/>
      <c r="AVA38" s="11"/>
      <c r="AVB38" s="11"/>
      <c r="AVC38" s="11"/>
      <c r="AVD38" s="11"/>
      <c r="AVE38" s="11"/>
      <c r="AVF38" s="11"/>
      <c r="AVG38" s="11"/>
      <c r="AVH38" s="11"/>
      <c r="AVI38" s="11"/>
      <c r="AVJ38" s="11"/>
      <c r="AVK38" s="11"/>
      <c r="AVL38" s="11"/>
      <c r="AVM38" s="11"/>
      <c r="AVN38" s="11"/>
      <c r="AVO38" s="11"/>
      <c r="AVP38" s="11"/>
      <c r="AVQ38" s="11"/>
      <c r="AVR38" s="11"/>
      <c r="AVS38" s="11"/>
      <c r="AVT38" s="11"/>
      <c r="AVU38" s="11"/>
      <c r="AVV38" s="11"/>
      <c r="AVW38" s="11"/>
      <c r="AVX38" s="11"/>
      <c r="AVY38" s="11"/>
      <c r="AVZ38" s="11"/>
      <c r="AWA38" s="11"/>
      <c r="AWB38" s="11"/>
      <c r="AWC38" s="11"/>
      <c r="AWD38" s="11"/>
      <c r="AWE38" s="11"/>
      <c r="AWF38" s="11"/>
      <c r="AWG38" s="11"/>
      <c r="AWH38" s="11"/>
      <c r="AWI38" s="11"/>
      <c r="AWJ38" s="11"/>
      <c r="AWK38" s="11"/>
      <c r="AWL38" s="11"/>
      <c r="AWM38" s="11"/>
      <c r="AWN38" s="11"/>
      <c r="AWO38" s="11"/>
      <c r="AWP38" s="11"/>
      <c r="AWQ38" s="11"/>
      <c r="AWR38" s="11"/>
      <c r="AWS38" s="11"/>
      <c r="AWT38" s="11"/>
      <c r="AWU38" s="11"/>
      <c r="AWV38" s="11"/>
      <c r="AWW38" s="11"/>
      <c r="AWX38" s="11"/>
      <c r="AWY38" s="11"/>
      <c r="AWZ38" s="11"/>
      <c r="AXA38" s="11"/>
      <c r="AXB38" s="11"/>
      <c r="AXC38" s="11"/>
      <c r="AXD38" s="11"/>
      <c r="AXE38" s="11"/>
      <c r="AXF38" s="11"/>
      <c r="AXG38" s="11"/>
      <c r="AXH38" s="11"/>
      <c r="AXI38" s="11"/>
      <c r="AXJ38" s="11"/>
      <c r="AXK38" s="11"/>
      <c r="AXL38" s="11"/>
      <c r="AXM38" s="11"/>
      <c r="AXN38" s="11"/>
      <c r="AXO38" s="11"/>
      <c r="AXP38" s="11"/>
      <c r="AXQ38" s="11"/>
      <c r="AXR38" s="11"/>
      <c r="AXS38" s="11"/>
      <c r="AXT38" s="11"/>
      <c r="AXU38" s="11"/>
      <c r="AXV38" s="11"/>
      <c r="AXW38" s="11"/>
      <c r="AXX38" s="11"/>
      <c r="AXY38" s="11"/>
      <c r="AXZ38" s="11"/>
      <c r="AYA38" s="11"/>
      <c r="AYB38" s="11"/>
      <c r="AYC38" s="11"/>
      <c r="AYD38" s="11"/>
      <c r="AYE38" s="11"/>
      <c r="AYF38" s="11"/>
      <c r="AYG38" s="11"/>
      <c r="AYH38" s="11"/>
      <c r="AYI38" s="11"/>
      <c r="AYJ38" s="11"/>
      <c r="AYK38" s="11"/>
      <c r="AYL38" s="11"/>
      <c r="AYM38" s="11"/>
      <c r="AYN38" s="11"/>
      <c r="AYO38" s="11"/>
      <c r="AYP38" s="11"/>
      <c r="AYQ38" s="11"/>
      <c r="AYR38" s="11"/>
      <c r="AYS38" s="11"/>
      <c r="AYT38" s="11"/>
      <c r="AYU38" s="11"/>
      <c r="AYV38" s="11"/>
      <c r="AYW38" s="11"/>
      <c r="AYX38" s="11"/>
      <c r="AYY38" s="11"/>
      <c r="AYZ38" s="11"/>
      <c r="AZA38" s="11"/>
      <c r="AZB38" s="11"/>
      <c r="AZC38" s="11"/>
      <c r="AZD38" s="11"/>
      <c r="AZE38" s="11"/>
      <c r="AZF38" s="11"/>
      <c r="AZG38" s="11"/>
      <c r="AZH38" s="11"/>
      <c r="AZI38" s="11"/>
      <c r="AZJ38" s="11"/>
      <c r="AZK38" s="11"/>
      <c r="AZL38" s="11"/>
      <c r="AZM38" s="11"/>
      <c r="AZN38" s="11"/>
      <c r="AZO38" s="11"/>
      <c r="AZP38" s="11"/>
      <c r="AZQ38" s="11"/>
      <c r="AZR38" s="11"/>
      <c r="AZS38" s="11"/>
      <c r="AZT38" s="11"/>
      <c r="AZU38" s="11"/>
      <c r="AZV38" s="11"/>
      <c r="AZW38" s="11"/>
      <c r="AZX38" s="11"/>
      <c r="AZY38" s="11"/>
      <c r="AZZ38" s="11"/>
      <c r="BAA38" s="11"/>
      <c r="BAB38" s="11"/>
      <c r="BAC38" s="11"/>
      <c r="BAD38" s="11"/>
      <c r="BAE38" s="11"/>
      <c r="BAF38" s="11"/>
      <c r="BAG38" s="11"/>
      <c r="BAH38" s="11"/>
      <c r="BAI38" s="11"/>
      <c r="BAJ38" s="11"/>
      <c r="BAK38" s="11"/>
      <c r="BAL38" s="11"/>
      <c r="BAM38" s="11"/>
      <c r="BAN38" s="11"/>
      <c r="BAO38" s="11"/>
      <c r="BAP38" s="11"/>
      <c r="BAQ38" s="11"/>
      <c r="BAR38" s="11"/>
      <c r="BAS38" s="11"/>
      <c r="BAT38" s="11"/>
      <c r="BAU38" s="11"/>
      <c r="BAV38" s="11"/>
      <c r="BAW38" s="11"/>
      <c r="BAX38" s="11"/>
      <c r="BAY38" s="11"/>
      <c r="BAZ38" s="11"/>
      <c r="BBA38" s="11"/>
      <c r="BBB38" s="11"/>
      <c r="BBC38" s="11"/>
      <c r="BBD38" s="11"/>
      <c r="BBE38" s="11"/>
      <c r="BBF38" s="11"/>
      <c r="BBG38" s="11"/>
      <c r="BBH38" s="11"/>
      <c r="BBI38" s="11"/>
      <c r="BBJ38" s="11"/>
      <c r="BBK38" s="11"/>
      <c r="BBL38" s="11"/>
      <c r="BBM38" s="11"/>
      <c r="BBN38" s="11"/>
      <c r="BBO38" s="11"/>
      <c r="BBP38" s="11"/>
      <c r="BBQ38" s="11"/>
      <c r="BBR38" s="11"/>
      <c r="BBS38" s="11"/>
      <c r="BBT38" s="11"/>
      <c r="BBU38" s="11"/>
      <c r="BBV38" s="11"/>
      <c r="BBW38" s="11"/>
      <c r="BBX38" s="11"/>
      <c r="BBY38" s="11"/>
      <c r="BBZ38" s="11"/>
      <c r="BCA38" s="11"/>
      <c r="BCB38" s="11"/>
      <c r="BCC38" s="11"/>
      <c r="BCD38" s="11"/>
      <c r="BCE38" s="11"/>
      <c r="BCF38" s="11"/>
      <c r="BCG38" s="11"/>
      <c r="BCH38" s="11"/>
      <c r="BCI38" s="11"/>
      <c r="BCJ38" s="11"/>
      <c r="BCK38" s="11"/>
      <c r="BCL38" s="11"/>
      <c r="BCM38" s="11"/>
      <c r="BCN38" s="11"/>
      <c r="BCO38" s="11"/>
      <c r="BCP38" s="11"/>
      <c r="BCQ38" s="11"/>
      <c r="BCR38" s="11"/>
      <c r="BCS38" s="11"/>
      <c r="BCT38" s="11"/>
      <c r="BCU38" s="11"/>
      <c r="BCV38" s="11"/>
      <c r="BCW38" s="11"/>
      <c r="BCX38" s="11"/>
      <c r="BCY38" s="11"/>
      <c r="BCZ38" s="11"/>
      <c r="BDA38" s="11"/>
      <c r="BDB38" s="11"/>
      <c r="BDC38" s="11"/>
      <c r="BDD38" s="11"/>
      <c r="BDE38" s="11"/>
      <c r="BDF38" s="11"/>
      <c r="BDG38" s="11"/>
      <c r="BDH38" s="11"/>
      <c r="BDI38" s="11"/>
      <c r="BDJ38" s="11"/>
      <c r="BDK38" s="11"/>
      <c r="BDL38" s="11"/>
      <c r="BDM38" s="11"/>
      <c r="BDN38" s="11"/>
      <c r="BDO38" s="11"/>
      <c r="BDP38" s="11"/>
      <c r="BDQ38" s="11"/>
      <c r="BDR38" s="11"/>
      <c r="BDS38" s="11"/>
      <c r="BDT38" s="11"/>
      <c r="BDU38" s="11"/>
      <c r="BDV38" s="11"/>
      <c r="BDW38" s="11"/>
      <c r="BDX38" s="11"/>
      <c r="BDY38" s="11"/>
      <c r="BDZ38" s="11"/>
      <c r="BEA38" s="11"/>
      <c r="BEB38" s="11"/>
      <c r="BEC38" s="11"/>
      <c r="BED38" s="11"/>
      <c r="BEE38" s="11"/>
      <c r="BEF38" s="11"/>
      <c r="BEG38" s="11"/>
      <c r="BEH38" s="11"/>
      <c r="BEI38" s="11"/>
      <c r="BEJ38" s="11"/>
      <c r="BEK38" s="11"/>
      <c r="BEL38" s="11"/>
      <c r="BEM38" s="11"/>
      <c r="BEN38" s="11"/>
      <c r="BEO38" s="11"/>
      <c r="BEP38" s="11"/>
      <c r="BEQ38" s="11"/>
      <c r="BER38" s="11"/>
      <c r="BES38" s="11"/>
      <c r="BET38" s="11"/>
      <c r="BEU38" s="11"/>
      <c r="BEV38" s="11"/>
      <c r="BEW38" s="11"/>
      <c r="BEX38" s="11"/>
      <c r="BEY38" s="11"/>
      <c r="BEZ38" s="11"/>
      <c r="BFA38" s="11"/>
      <c r="BFB38" s="11"/>
      <c r="BFC38" s="11"/>
      <c r="BFD38" s="11"/>
      <c r="BFE38" s="11"/>
      <c r="BFF38" s="11"/>
      <c r="BFG38" s="11"/>
      <c r="BFH38" s="11"/>
      <c r="BFI38" s="11"/>
      <c r="BFJ38" s="11"/>
      <c r="BFK38" s="11"/>
      <c r="BFL38" s="11"/>
      <c r="BFM38" s="11"/>
      <c r="BFN38" s="11"/>
      <c r="BFO38" s="11"/>
      <c r="BFP38" s="11"/>
      <c r="BFQ38" s="11"/>
      <c r="BFR38" s="11"/>
      <c r="BFS38" s="11"/>
      <c r="BFT38" s="11"/>
      <c r="BFU38" s="11"/>
      <c r="BFV38" s="11"/>
      <c r="BFW38" s="11"/>
      <c r="BFX38" s="11"/>
      <c r="BFY38" s="11"/>
      <c r="BFZ38" s="11"/>
      <c r="BGA38" s="11"/>
      <c r="BGB38" s="11"/>
      <c r="BGC38" s="11"/>
      <c r="BGD38" s="11"/>
      <c r="BGE38" s="11"/>
      <c r="BGF38" s="11"/>
      <c r="BGG38" s="11"/>
      <c r="BGH38" s="11"/>
      <c r="BGI38" s="11"/>
      <c r="BGJ38" s="11"/>
      <c r="BGK38" s="11"/>
      <c r="BGL38" s="11"/>
      <c r="BGM38" s="11"/>
      <c r="BGN38" s="11"/>
      <c r="BGO38" s="11"/>
      <c r="BGP38" s="11"/>
      <c r="BGQ38" s="11"/>
      <c r="BGR38" s="11"/>
      <c r="BGS38" s="11"/>
      <c r="BGT38" s="11"/>
      <c r="BGU38" s="11"/>
      <c r="BGV38" s="11"/>
      <c r="BGW38" s="11"/>
      <c r="BGX38" s="11"/>
      <c r="BGY38" s="11"/>
      <c r="BGZ38" s="11"/>
      <c r="BHA38" s="11"/>
      <c r="BHB38" s="11"/>
      <c r="BHC38" s="11"/>
      <c r="BHD38" s="11"/>
      <c r="BHE38" s="11"/>
      <c r="BHF38" s="11"/>
      <c r="BHG38" s="11"/>
      <c r="BHH38" s="11"/>
      <c r="BHI38" s="11"/>
      <c r="BHJ38" s="11"/>
      <c r="BHK38" s="11"/>
      <c r="BHL38" s="11"/>
      <c r="BHM38" s="11"/>
      <c r="BHN38" s="11"/>
      <c r="BHO38" s="11"/>
      <c r="BHP38" s="11"/>
      <c r="BHQ38" s="11"/>
      <c r="BHR38" s="11"/>
      <c r="BHS38" s="11"/>
      <c r="BHT38" s="11"/>
      <c r="BHU38" s="11"/>
      <c r="BHV38" s="11"/>
      <c r="BHW38" s="11"/>
      <c r="BHX38" s="11"/>
      <c r="BHY38" s="11"/>
      <c r="BHZ38" s="11"/>
      <c r="BIA38" s="11"/>
      <c r="BIB38" s="11"/>
      <c r="BIC38" s="11"/>
      <c r="BID38" s="11"/>
      <c r="BIE38" s="11"/>
      <c r="BIF38" s="11"/>
      <c r="BIG38" s="11"/>
      <c r="BIH38" s="11"/>
      <c r="BII38" s="11"/>
      <c r="BIJ38" s="11"/>
      <c r="BIK38" s="11"/>
      <c r="BIL38" s="11"/>
      <c r="BIM38" s="11"/>
      <c r="BIN38" s="11"/>
      <c r="BIO38" s="11"/>
      <c r="BIP38" s="11"/>
      <c r="BIQ38" s="11"/>
      <c r="BIR38" s="11"/>
      <c r="BIS38" s="11"/>
      <c r="BIT38" s="11"/>
      <c r="BIU38" s="11"/>
      <c r="BIV38" s="11"/>
      <c r="BIW38" s="11"/>
      <c r="BIX38" s="11"/>
      <c r="BIY38" s="11"/>
      <c r="BIZ38" s="11"/>
      <c r="BJA38" s="11"/>
      <c r="BJB38" s="11"/>
      <c r="BJC38" s="11"/>
      <c r="BJD38" s="11"/>
      <c r="BJE38" s="11"/>
      <c r="BJF38" s="11"/>
      <c r="BJG38" s="11"/>
      <c r="BJH38" s="11"/>
      <c r="BJI38" s="11"/>
      <c r="BJJ38" s="11"/>
      <c r="BJK38" s="11"/>
      <c r="BJL38" s="11"/>
      <c r="BJM38" s="11"/>
      <c r="BJN38" s="11"/>
      <c r="BJO38" s="11"/>
      <c r="BJP38" s="11"/>
      <c r="BJQ38" s="11"/>
      <c r="BJR38" s="11"/>
      <c r="BJS38" s="11"/>
      <c r="BJT38" s="11"/>
      <c r="BJU38" s="11"/>
      <c r="BJV38" s="11"/>
      <c r="BJW38" s="11"/>
      <c r="BJX38" s="11"/>
      <c r="BJY38" s="11"/>
      <c r="BJZ38" s="11"/>
      <c r="BKA38" s="11"/>
      <c r="BKB38" s="11"/>
      <c r="BKC38" s="11"/>
      <c r="BKD38" s="11"/>
      <c r="BKE38" s="11"/>
      <c r="BKF38" s="11"/>
      <c r="BKG38" s="11"/>
      <c r="BKH38" s="11"/>
      <c r="BKI38" s="11"/>
      <c r="BKJ38" s="11"/>
      <c r="BKK38" s="11"/>
      <c r="BKL38" s="11"/>
      <c r="BKM38" s="11"/>
      <c r="BKN38" s="11"/>
      <c r="BKO38" s="11"/>
      <c r="BKP38" s="11"/>
      <c r="BKQ38" s="11"/>
      <c r="BKR38" s="11"/>
      <c r="BKS38" s="11"/>
      <c r="BKT38" s="11"/>
      <c r="BKU38" s="11"/>
      <c r="BKV38" s="11"/>
      <c r="BKW38" s="11"/>
      <c r="BKX38" s="11"/>
      <c r="BKY38" s="11"/>
      <c r="BKZ38" s="11"/>
      <c r="BLA38" s="11"/>
      <c r="BLB38" s="11"/>
      <c r="BLC38" s="11"/>
      <c r="BLD38" s="11"/>
      <c r="BLE38" s="11"/>
      <c r="BLF38" s="11"/>
      <c r="BLG38" s="11"/>
      <c r="BLH38" s="11"/>
      <c r="BLI38" s="11"/>
      <c r="BLJ38" s="11"/>
      <c r="BLK38" s="11"/>
      <c r="BLL38" s="11"/>
      <c r="BLM38" s="11"/>
      <c r="BLN38" s="11"/>
      <c r="BLO38" s="11"/>
      <c r="BLP38" s="11"/>
      <c r="BLQ38" s="11"/>
      <c r="BLR38" s="11"/>
      <c r="BLS38" s="11"/>
      <c r="BLT38" s="11"/>
      <c r="BLU38" s="11"/>
      <c r="BLV38" s="11"/>
      <c r="BLW38" s="11"/>
      <c r="BLX38" s="11"/>
      <c r="BLY38" s="11"/>
      <c r="BLZ38" s="11"/>
      <c r="BMA38" s="11"/>
      <c r="BMB38" s="11"/>
      <c r="BMC38" s="11"/>
      <c r="BMD38" s="11"/>
      <c r="BME38" s="11"/>
      <c r="BMF38" s="11"/>
      <c r="BMG38" s="11"/>
      <c r="BMH38" s="11"/>
      <c r="BMI38" s="11"/>
      <c r="BMJ38" s="11"/>
      <c r="BMK38" s="11"/>
      <c r="BML38" s="11"/>
      <c r="BMM38" s="11"/>
      <c r="BMN38" s="11"/>
      <c r="BMO38" s="11"/>
      <c r="BMP38" s="11"/>
      <c r="BMQ38" s="11"/>
      <c r="BMR38" s="11"/>
      <c r="BMS38" s="11"/>
      <c r="BMT38" s="11"/>
      <c r="BMU38" s="11"/>
      <c r="BMV38" s="11"/>
      <c r="BMW38" s="11"/>
      <c r="BMX38" s="11"/>
      <c r="BMY38" s="11"/>
      <c r="BMZ38" s="11"/>
      <c r="BNA38" s="11"/>
      <c r="BNB38" s="11"/>
      <c r="BNC38" s="11"/>
      <c r="BND38" s="11"/>
      <c r="BNE38" s="11"/>
      <c r="BNF38" s="11"/>
      <c r="BNG38" s="11"/>
      <c r="BNH38" s="11"/>
      <c r="BNI38" s="11"/>
      <c r="BNJ38" s="11"/>
      <c r="BNK38" s="11"/>
      <c r="BNL38" s="11"/>
      <c r="BNM38" s="11"/>
      <c r="BNN38" s="11"/>
      <c r="BNO38" s="11"/>
      <c r="BNP38" s="11"/>
      <c r="BNQ38" s="11"/>
      <c r="BNR38" s="11"/>
      <c r="BNS38" s="11"/>
      <c r="BNT38" s="11"/>
      <c r="BNU38" s="11"/>
      <c r="BNV38" s="11"/>
      <c r="BNW38" s="11"/>
      <c r="BNX38" s="11"/>
      <c r="BNY38" s="11"/>
      <c r="BNZ38" s="11"/>
      <c r="BOA38" s="11"/>
      <c r="BOB38" s="11"/>
      <c r="BOC38" s="11"/>
      <c r="BOD38" s="11"/>
      <c r="BOE38" s="11"/>
      <c r="BOF38" s="11"/>
      <c r="BOG38" s="11"/>
      <c r="BOH38" s="11"/>
      <c r="BOI38" s="11"/>
      <c r="BOJ38" s="11"/>
      <c r="BOK38" s="11"/>
      <c r="BOL38" s="11"/>
      <c r="BOM38" s="11"/>
      <c r="BON38" s="11"/>
      <c r="BOO38" s="11"/>
      <c r="BOP38" s="11"/>
      <c r="BOQ38" s="11"/>
      <c r="BOR38" s="11"/>
      <c r="BOS38" s="11"/>
      <c r="BOT38" s="11"/>
      <c r="BOU38" s="11"/>
      <c r="BOV38" s="11"/>
      <c r="BOW38" s="11"/>
      <c r="BOX38" s="11"/>
      <c r="BOY38" s="11"/>
      <c r="BOZ38" s="11"/>
      <c r="BPA38" s="11"/>
      <c r="BPB38" s="11"/>
      <c r="BPC38" s="11"/>
      <c r="BPD38" s="11"/>
      <c r="BPE38" s="11"/>
      <c r="BPF38" s="11"/>
      <c r="BPG38" s="11"/>
      <c r="BPH38" s="11"/>
      <c r="BPI38" s="11"/>
      <c r="BPJ38" s="11"/>
      <c r="BPK38" s="11"/>
      <c r="BPL38" s="11"/>
      <c r="BPM38" s="11"/>
      <c r="BPN38" s="11"/>
      <c r="BPO38" s="11"/>
      <c r="BPP38" s="11"/>
      <c r="BPQ38" s="11"/>
      <c r="BPR38" s="11"/>
      <c r="BPS38" s="11"/>
      <c r="BPT38" s="11"/>
      <c r="BPU38" s="11"/>
      <c r="BPV38" s="11"/>
      <c r="BPW38" s="11"/>
      <c r="BPX38" s="11"/>
      <c r="BPY38" s="11"/>
      <c r="BPZ38" s="11"/>
      <c r="BQA38" s="11"/>
      <c r="BQB38" s="11"/>
      <c r="BQC38" s="11"/>
      <c r="BQD38" s="11"/>
      <c r="BQE38" s="11"/>
      <c r="BQF38" s="11"/>
      <c r="BQG38" s="11"/>
      <c r="BQH38" s="11"/>
      <c r="BQI38" s="11"/>
      <c r="BQJ38" s="11"/>
      <c r="BQK38" s="11"/>
      <c r="BQL38" s="11"/>
      <c r="BQM38" s="11"/>
      <c r="BQN38" s="11"/>
      <c r="BQO38" s="11"/>
      <c r="BQP38" s="11"/>
      <c r="BQQ38" s="11"/>
      <c r="BQR38" s="11"/>
      <c r="BQS38" s="11"/>
      <c r="BQT38" s="11"/>
      <c r="BQU38" s="11"/>
      <c r="BQV38" s="11"/>
      <c r="BQW38" s="11"/>
      <c r="BQX38" s="11"/>
      <c r="BQY38" s="11"/>
      <c r="BQZ38" s="11"/>
      <c r="BRA38" s="11"/>
      <c r="BRB38" s="11"/>
      <c r="BRC38" s="11"/>
      <c r="BRD38" s="11"/>
      <c r="BRE38" s="11"/>
      <c r="BRF38" s="11"/>
      <c r="BRG38" s="11"/>
      <c r="BRH38" s="11"/>
      <c r="BRI38" s="11"/>
      <c r="BRJ38" s="11"/>
      <c r="BRK38" s="11"/>
      <c r="BRL38" s="11"/>
      <c r="BRM38" s="11"/>
      <c r="BRN38" s="11"/>
      <c r="BRO38" s="11"/>
      <c r="BRP38" s="11"/>
      <c r="BRQ38" s="11"/>
      <c r="BRR38" s="11"/>
      <c r="BRS38" s="11"/>
      <c r="BRT38" s="11"/>
      <c r="BRU38" s="11"/>
      <c r="BRV38" s="11"/>
      <c r="BRW38" s="11"/>
      <c r="BRX38" s="11"/>
      <c r="BRY38" s="11"/>
      <c r="BRZ38" s="11"/>
      <c r="BSA38" s="11"/>
      <c r="BSB38" s="11"/>
      <c r="BSC38" s="11"/>
      <c r="BSD38" s="11"/>
      <c r="BSE38" s="11"/>
      <c r="BSF38" s="11"/>
      <c r="BSG38" s="11"/>
      <c r="BSH38" s="11"/>
      <c r="BSI38" s="11"/>
      <c r="BSJ38" s="11"/>
      <c r="BSK38" s="11"/>
      <c r="BSL38" s="11"/>
      <c r="BSM38" s="11"/>
      <c r="BSN38" s="11"/>
      <c r="BSO38" s="11"/>
      <c r="BSP38" s="11"/>
      <c r="BSQ38" s="11"/>
      <c r="BSR38" s="11"/>
      <c r="BSS38" s="11"/>
      <c r="BST38" s="11"/>
      <c r="BSU38" s="11"/>
      <c r="BSV38" s="11"/>
      <c r="BSW38" s="11"/>
      <c r="BSX38" s="11"/>
      <c r="BSY38" s="11"/>
      <c r="BSZ38" s="11"/>
      <c r="BTA38" s="11"/>
      <c r="BTB38" s="11"/>
      <c r="BTC38" s="11"/>
      <c r="BTD38" s="11"/>
      <c r="BTE38" s="11"/>
      <c r="BTF38" s="11"/>
      <c r="BTG38" s="11"/>
      <c r="BTH38" s="11"/>
      <c r="BTI38" s="11"/>
      <c r="BTJ38" s="11"/>
      <c r="BTK38" s="11"/>
      <c r="BTL38" s="11"/>
      <c r="BTM38" s="11"/>
      <c r="BTN38" s="11"/>
      <c r="BTO38" s="11"/>
      <c r="BTP38" s="11"/>
      <c r="BTQ38" s="11"/>
      <c r="BTR38" s="11"/>
      <c r="BTS38" s="11"/>
      <c r="BTT38" s="11"/>
      <c r="BTU38" s="11"/>
      <c r="BTV38" s="11"/>
      <c r="BTW38" s="11"/>
      <c r="BTX38" s="11"/>
      <c r="BTY38" s="11"/>
      <c r="BTZ38" s="11"/>
      <c r="BUA38" s="11"/>
      <c r="BUB38" s="11"/>
      <c r="BUC38" s="11"/>
      <c r="BUD38" s="11"/>
      <c r="BUE38" s="11"/>
      <c r="BUF38" s="11"/>
      <c r="BUG38" s="11"/>
      <c r="BUH38" s="11"/>
      <c r="BUI38" s="11"/>
      <c r="BUJ38" s="11"/>
      <c r="BUK38" s="11"/>
      <c r="BUL38" s="11"/>
      <c r="BUM38" s="11"/>
      <c r="BUN38" s="11"/>
      <c r="BUO38" s="11"/>
      <c r="BUP38" s="11"/>
      <c r="BUQ38" s="11"/>
      <c r="BUR38" s="11"/>
      <c r="BUS38" s="11"/>
      <c r="BUT38" s="11"/>
      <c r="BUU38" s="11"/>
      <c r="BUV38" s="11"/>
      <c r="BUW38" s="11"/>
      <c r="BUX38" s="11"/>
      <c r="BUY38" s="11"/>
      <c r="BUZ38" s="11"/>
      <c r="BVA38" s="11"/>
      <c r="BVB38" s="11"/>
      <c r="BVC38" s="11"/>
      <c r="BVD38" s="11"/>
      <c r="BVE38" s="11"/>
      <c r="BVF38" s="11"/>
      <c r="BVG38" s="11"/>
      <c r="BVH38" s="11"/>
      <c r="BVI38" s="11"/>
      <c r="BVJ38" s="11"/>
      <c r="BVK38" s="11"/>
      <c r="BVL38" s="11"/>
      <c r="BVM38" s="11"/>
      <c r="BVN38" s="11"/>
      <c r="BVO38" s="11"/>
      <c r="BVP38" s="11"/>
      <c r="BVQ38" s="11"/>
      <c r="BVR38" s="11"/>
      <c r="BVS38" s="11"/>
      <c r="BVT38" s="11"/>
      <c r="BVU38" s="11"/>
      <c r="BVV38" s="11"/>
      <c r="BVW38" s="11"/>
      <c r="BVX38" s="11"/>
      <c r="BVY38" s="11"/>
      <c r="BVZ38" s="11"/>
      <c r="BWA38" s="11"/>
      <c r="BWB38" s="11"/>
      <c r="BWC38" s="11"/>
      <c r="BWD38" s="11"/>
      <c r="BWE38" s="11"/>
      <c r="BWF38" s="11"/>
      <c r="BWG38" s="11"/>
      <c r="BWH38" s="11"/>
      <c r="BWI38" s="11"/>
      <c r="BWJ38" s="11"/>
      <c r="BWK38" s="11"/>
      <c r="BWL38" s="11"/>
      <c r="BWM38" s="11"/>
      <c r="BWN38" s="11"/>
      <c r="BWO38" s="11"/>
      <c r="BWP38" s="11"/>
      <c r="BWQ38" s="11"/>
      <c r="BWR38" s="11"/>
      <c r="BWS38" s="11"/>
      <c r="BWT38" s="11"/>
      <c r="BWU38" s="11"/>
      <c r="BWV38" s="11"/>
      <c r="BWW38" s="11"/>
      <c r="BWX38" s="11"/>
      <c r="BWY38" s="11"/>
      <c r="BWZ38" s="11"/>
      <c r="BXA38" s="11"/>
      <c r="BXB38" s="11"/>
      <c r="BXC38" s="11"/>
      <c r="BXD38" s="11"/>
      <c r="BXE38" s="11"/>
      <c r="BXF38" s="11"/>
      <c r="BXG38" s="11"/>
      <c r="BXH38" s="11"/>
      <c r="BXI38" s="11"/>
      <c r="BXJ38" s="11"/>
      <c r="BXK38" s="11"/>
      <c r="BXL38" s="11"/>
      <c r="BXM38" s="11"/>
      <c r="BXN38" s="11"/>
      <c r="BXO38" s="11"/>
      <c r="BXP38" s="11"/>
      <c r="BXQ38" s="11"/>
      <c r="BXR38" s="11"/>
      <c r="BXS38" s="11"/>
      <c r="BXT38" s="11"/>
      <c r="BXU38" s="11"/>
      <c r="BXV38" s="11"/>
      <c r="BXW38" s="11"/>
      <c r="BXX38" s="11"/>
      <c r="BXY38" s="11"/>
      <c r="BXZ38" s="11"/>
      <c r="BYA38" s="11"/>
      <c r="BYB38" s="11"/>
      <c r="BYC38" s="11"/>
      <c r="BYD38" s="11"/>
      <c r="BYE38" s="11"/>
      <c r="BYF38" s="11"/>
      <c r="BYG38" s="11"/>
      <c r="BYH38" s="11"/>
      <c r="BYI38" s="11"/>
      <c r="BYJ38" s="11"/>
      <c r="BYK38" s="11"/>
      <c r="BYL38" s="11"/>
      <c r="BYM38" s="11"/>
      <c r="BYN38" s="11"/>
      <c r="BYO38" s="11"/>
      <c r="BYP38" s="11"/>
      <c r="BYQ38" s="11"/>
      <c r="BYR38" s="11"/>
      <c r="BYS38" s="11"/>
      <c r="BYT38" s="11"/>
      <c r="BYU38" s="11"/>
      <c r="BYV38" s="11"/>
      <c r="BYW38" s="11"/>
      <c r="BYX38" s="11"/>
      <c r="BYY38" s="11"/>
      <c r="BYZ38" s="11"/>
      <c r="BZA38" s="11"/>
      <c r="BZB38" s="11"/>
      <c r="BZC38" s="11"/>
      <c r="BZD38" s="11"/>
      <c r="BZE38" s="11"/>
      <c r="BZF38" s="11"/>
      <c r="BZG38" s="11"/>
      <c r="BZH38" s="11"/>
      <c r="BZI38" s="11"/>
      <c r="BZJ38" s="11"/>
      <c r="BZK38" s="11"/>
      <c r="BZL38" s="11"/>
      <c r="BZM38" s="11"/>
      <c r="BZN38" s="11"/>
      <c r="BZO38" s="11"/>
      <c r="BZP38" s="11"/>
      <c r="BZQ38" s="11"/>
      <c r="BZR38" s="11"/>
      <c r="BZS38" s="11"/>
      <c r="BZT38" s="11"/>
      <c r="BZU38" s="11"/>
      <c r="BZV38" s="11"/>
      <c r="BZW38" s="11"/>
      <c r="BZX38" s="11"/>
      <c r="BZY38" s="11"/>
      <c r="BZZ38" s="11"/>
      <c r="CAA38" s="11"/>
      <c r="CAB38" s="11"/>
      <c r="CAC38" s="11"/>
      <c r="CAD38" s="11"/>
      <c r="CAE38" s="11"/>
      <c r="CAF38" s="11"/>
      <c r="CAG38" s="11"/>
      <c r="CAH38" s="11"/>
      <c r="CAI38" s="11"/>
      <c r="CAJ38" s="11"/>
      <c r="CAK38" s="11"/>
      <c r="CAL38" s="11"/>
      <c r="CAM38" s="11"/>
      <c r="CAN38" s="11"/>
      <c r="CAO38" s="11"/>
      <c r="CAP38" s="11"/>
      <c r="CAQ38" s="11"/>
      <c r="CAR38" s="11"/>
      <c r="CAS38" s="11"/>
      <c r="CAT38" s="11"/>
      <c r="CAU38" s="11"/>
      <c r="CAV38" s="11"/>
      <c r="CAW38" s="11"/>
      <c r="CAX38" s="11"/>
      <c r="CAY38" s="11"/>
      <c r="CAZ38" s="11"/>
      <c r="CBA38" s="11"/>
      <c r="CBB38" s="11"/>
      <c r="CBC38" s="11"/>
      <c r="CBD38" s="11"/>
      <c r="CBE38" s="11"/>
      <c r="CBF38" s="11"/>
      <c r="CBG38" s="11"/>
      <c r="CBH38" s="11"/>
      <c r="CBI38" s="11"/>
      <c r="CBJ38" s="11"/>
      <c r="CBK38" s="11"/>
      <c r="CBL38" s="11"/>
      <c r="CBM38" s="11"/>
      <c r="CBN38" s="11"/>
      <c r="CBO38" s="11"/>
      <c r="CBP38" s="11"/>
      <c r="CBQ38" s="11"/>
      <c r="CBR38" s="11"/>
      <c r="CBS38" s="11"/>
      <c r="CBT38" s="11"/>
      <c r="CBU38" s="11"/>
      <c r="CBV38" s="11"/>
      <c r="CBW38" s="11"/>
      <c r="CBX38" s="11"/>
      <c r="CBY38" s="11"/>
      <c r="CBZ38" s="11"/>
      <c r="CCA38" s="11"/>
      <c r="CCB38" s="11"/>
      <c r="CCC38" s="11"/>
      <c r="CCD38" s="11"/>
      <c r="CCE38" s="11"/>
      <c r="CCF38" s="11"/>
      <c r="CCG38" s="11"/>
      <c r="CCH38" s="11"/>
      <c r="CCI38" s="11"/>
      <c r="CCJ38" s="11"/>
      <c r="CCK38" s="11"/>
      <c r="CCL38" s="11"/>
      <c r="CCM38" s="11"/>
      <c r="CCN38" s="11"/>
      <c r="CCO38" s="11"/>
      <c r="CCP38" s="11"/>
      <c r="CCQ38" s="11"/>
      <c r="CCR38" s="11"/>
      <c r="CCS38" s="11"/>
      <c r="CCT38" s="11"/>
      <c r="CCU38" s="11"/>
      <c r="CCV38" s="11"/>
      <c r="CCW38" s="11"/>
      <c r="CCX38" s="11"/>
      <c r="CCY38" s="11"/>
      <c r="CCZ38" s="11"/>
      <c r="CDA38" s="11"/>
      <c r="CDB38" s="11"/>
      <c r="CDC38" s="11"/>
      <c r="CDD38" s="11"/>
      <c r="CDE38" s="11"/>
      <c r="CDF38" s="11"/>
      <c r="CDG38" s="11"/>
      <c r="CDH38" s="11"/>
      <c r="CDI38" s="11"/>
      <c r="CDJ38" s="11"/>
      <c r="CDK38" s="11"/>
      <c r="CDL38" s="11"/>
      <c r="CDM38" s="11"/>
      <c r="CDN38" s="11"/>
      <c r="CDO38" s="11"/>
      <c r="CDP38" s="11"/>
      <c r="CDQ38" s="11"/>
      <c r="CDR38" s="11"/>
      <c r="CDS38" s="11"/>
      <c r="CDT38" s="11"/>
      <c r="CDU38" s="11"/>
      <c r="CDV38" s="11"/>
      <c r="CDW38" s="11"/>
      <c r="CDX38" s="11"/>
      <c r="CDY38" s="11"/>
      <c r="CDZ38" s="11"/>
      <c r="CEA38" s="11"/>
      <c r="CEB38" s="11"/>
      <c r="CEC38" s="11"/>
      <c r="CED38" s="11"/>
      <c r="CEE38" s="11"/>
      <c r="CEF38" s="11"/>
      <c r="CEG38" s="11"/>
      <c r="CEH38" s="11"/>
      <c r="CEI38" s="11"/>
      <c r="CEJ38" s="11"/>
      <c r="CEK38" s="11"/>
      <c r="CEL38" s="11"/>
      <c r="CEM38" s="11"/>
      <c r="CEN38" s="11"/>
      <c r="CEO38" s="11"/>
      <c r="CEP38" s="11"/>
      <c r="CEQ38" s="11"/>
      <c r="CER38" s="11"/>
      <c r="CES38" s="11"/>
      <c r="CET38" s="11"/>
      <c r="CEU38" s="11"/>
      <c r="CEV38" s="11"/>
      <c r="CEW38" s="11"/>
      <c r="CEX38" s="11"/>
      <c r="CEY38" s="11"/>
      <c r="CEZ38" s="11"/>
      <c r="CFA38" s="11"/>
      <c r="CFB38" s="11"/>
      <c r="CFC38" s="11"/>
      <c r="CFD38" s="11"/>
      <c r="CFE38" s="11"/>
      <c r="CFF38" s="11"/>
      <c r="CFG38" s="11"/>
      <c r="CFH38" s="11"/>
      <c r="CFI38" s="11"/>
      <c r="CFJ38" s="11"/>
      <c r="CFK38" s="11"/>
      <c r="CFL38" s="11"/>
      <c r="CFM38" s="11"/>
      <c r="CFN38" s="11"/>
      <c r="CFO38" s="11"/>
      <c r="CFP38" s="11"/>
      <c r="CFQ38" s="11"/>
      <c r="CFR38" s="11"/>
      <c r="CFS38" s="11"/>
      <c r="CFT38" s="11"/>
      <c r="CFU38" s="11"/>
      <c r="CFV38" s="11"/>
      <c r="CFW38" s="11"/>
      <c r="CFX38" s="11"/>
      <c r="CFY38" s="11"/>
      <c r="CFZ38" s="11"/>
      <c r="CGA38" s="11"/>
      <c r="CGB38" s="11"/>
      <c r="CGC38" s="11"/>
      <c r="CGD38" s="11"/>
      <c r="CGE38" s="11"/>
      <c r="CGF38" s="11"/>
      <c r="CGG38" s="11"/>
      <c r="CGH38" s="11"/>
      <c r="CGI38" s="11"/>
      <c r="CGJ38" s="11"/>
      <c r="CGK38" s="11"/>
      <c r="CGL38" s="11"/>
      <c r="CGM38" s="11"/>
      <c r="CGN38" s="11"/>
      <c r="CGO38" s="11"/>
      <c r="CGP38" s="11"/>
      <c r="CGQ38" s="11"/>
      <c r="CGR38" s="11"/>
      <c r="CGS38" s="11"/>
      <c r="CGT38" s="11"/>
      <c r="CGU38" s="11"/>
      <c r="CGV38" s="11"/>
      <c r="CGW38" s="11"/>
      <c r="CGX38" s="11"/>
      <c r="CGY38" s="11"/>
      <c r="CGZ38" s="11"/>
      <c r="CHA38" s="11"/>
      <c r="CHB38" s="11"/>
      <c r="CHC38" s="11"/>
      <c r="CHD38" s="11"/>
      <c r="CHE38" s="11"/>
      <c r="CHF38" s="11"/>
      <c r="CHG38" s="11"/>
      <c r="CHH38" s="11"/>
      <c r="CHI38" s="11"/>
      <c r="CHJ38" s="11"/>
      <c r="CHK38" s="11"/>
      <c r="CHL38" s="11"/>
      <c r="CHM38" s="11"/>
      <c r="CHN38" s="11"/>
      <c r="CHO38" s="11"/>
      <c r="CHP38" s="11"/>
      <c r="CHQ38" s="11"/>
      <c r="CHR38" s="11"/>
      <c r="CHS38" s="11"/>
      <c r="CHT38" s="11"/>
      <c r="CHU38" s="11"/>
      <c r="CHV38" s="11"/>
      <c r="CHW38" s="11"/>
      <c r="CHX38" s="11"/>
      <c r="CHY38" s="11"/>
      <c r="CHZ38" s="11"/>
      <c r="CIA38" s="11"/>
      <c r="CIB38" s="11"/>
      <c r="CIC38" s="11"/>
      <c r="CID38" s="11"/>
      <c r="CIE38" s="11"/>
      <c r="CIF38" s="11"/>
      <c r="CIG38" s="11"/>
      <c r="CIH38" s="11"/>
      <c r="CII38" s="11"/>
      <c r="CIJ38" s="11"/>
      <c r="CIK38" s="11"/>
      <c r="CIL38" s="11"/>
      <c r="CIM38" s="11"/>
      <c r="CIN38" s="11"/>
      <c r="CIO38" s="11"/>
      <c r="CIP38" s="11"/>
      <c r="CIQ38" s="11"/>
      <c r="CIR38" s="11"/>
      <c r="CIS38" s="11"/>
      <c r="CIT38" s="11"/>
      <c r="CIU38" s="11"/>
      <c r="CIV38" s="11"/>
      <c r="CIW38" s="11"/>
      <c r="CIX38" s="11"/>
      <c r="CIY38" s="11"/>
      <c r="CIZ38" s="11"/>
      <c r="CJA38" s="11"/>
      <c r="CJB38" s="11"/>
      <c r="CJC38" s="11"/>
      <c r="CJD38" s="11"/>
      <c r="CJE38" s="11"/>
      <c r="CJF38" s="11"/>
      <c r="CJG38" s="11"/>
      <c r="CJH38" s="11"/>
      <c r="CJI38" s="11"/>
      <c r="CJJ38" s="11"/>
      <c r="CJK38" s="11"/>
      <c r="CJL38" s="11"/>
      <c r="CJM38" s="11"/>
      <c r="CJN38" s="11"/>
      <c r="CJO38" s="11"/>
      <c r="CJP38" s="11"/>
      <c r="CJQ38" s="11"/>
      <c r="CJR38" s="11"/>
      <c r="CJS38" s="11"/>
      <c r="CJT38" s="11"/>
      <c r="CJU38" s="11"/>
      <c r="CJV38" s="11"/>
      <c r="CJW38" s="11"/>
      <c r="CJX38" s="11"/>
      <c r="CJY38" s="11"/>
      <c r="CJZ38" s="11"/>
      <c r="CKA38" s="11"/>
      <c r="CKB38" s="11"/>
      <c r="CKC38" s="11"/>
      <c r="CKD38" s="11"/>
      <c r="CKE38" s="11"/>
      <c r="CKF38" s="11"/>
      <c r="CKG38" s="11"/>
      <c r="CKH38" s="11"/>
      <c r="CKI38" s="11"/>
      <c r="CKJ38" s="11"/>
      <c r="CKK38" s="11"/>
      <c r="CKL38" s="11"/>
      <c r="CKM38" s="11"/>
      <c r="CKN38" s="11"/>
      <c r="CKO38" s="11"/>
      <c r="CKP38" s="11"/>
      <c r="CKQ38" s="11"/>
      <c r="CKR38" s="11"/>
      <c r="CKS38" s="11"/>
      <c r="CKT38" s="11"/>
      <c r="CKU38" s="11"/>
      <c r="CKV38" s="11"/>
      <c r="CKW38" s="11"/>
      <c r="CKX38" s="11"/>
      <c r="CKY38" s="11"/>
      <c r="CKZ38" s="11"/>
      <c r="CLA38" s="11"/>
      <c r="CLB38" s="11"/>
      <c r="CLC38" s="11"/>
      <c r="CLD38" s="11"/>
      <c r="CLE38" s="11"/>
      <c r="CLF38" s="11"/>
      <c r="CLG38" s="11"/>
      <c r="CLH38" s="11"/>
      <c r="CLI38" s="11"/>
      <c r="CLJ38" s="11"/>
      <c r="CLK38" s="11"/>
      <c r="CLL38" s="11"/>
      <c r="CLM38" s="11"/>
      <c r="CLN38" s="11"/>
      <c r="CLO38" s="11"/>
      <c r="CLP38" s="11"/>
      <c r="CLQ38" s="11"/>
      <c r="CLR38" s="11"/>
      <c r="CLS38" s="11"/>
      <c r="CLT38" s="11"/>
      <c r="CLU38" s="11"/>
      <c r="CLV38" s="11"/>
      <c r="CLW38" s="11"/>
      <c r="CLX38" s="11"/>
      <c r="CLY38" s="11"/>
      <c r="CLZ38" s="11"/>
      <c r="CMA38" s="11"/>
      <c r="CMB38" s="11"/>
      <c r="CMC38" s="11"/>
      <c r="CMD38" s="11"/>
      <c r="CME38" s="11"/>
      <c r="CMF38" s="11"/>
      <c r="CMG38" s="11"/>
      <c r="CMH38" s="11"/>
      <c r="CMI38" s="11"/>
      <c r="CMJ38" s="11"/>
      <c r="CMK38" s="11"/>
      <c r="CML38" s="11"/>
      <c r="CMM38" s="11"/>
      <c r="CMN38" s="11"/>
      <c r="CMO38" s="11"/>
      <c r="CMP38" s="11"/>
      <c r="CMQ38" s="11"/>
      <c r="CMR38" s="11"/>
      <c r="CMS38" s="11"/>
      <c r="CMT38" s="11"/>
      <c r="CMU38" s="11"/>
      <c r="CMV38" s="11"/>
      <c r="CMW38" s="11"/>
      <c r="CMX38" s="11"/>
      <c r="CMY38" s="11"/>
      <c r="CMZ38" s="11"/>
      <c r="CNA38" s="11"/>
      <c r="CNB38" s="11"/>
      <c r="CNC38" s="11"/>
      <c r="CND38" s="11"/>
      <c r="CNE38" s="11"/>
      <c r="CNF38" s="11"/>
      <c r="CNG38" s="11"/>
      <c r="CNH38" s="11"/>
      <c r="CNI38" s="11"/>
      <c r="CNJ38" s="11"/>
      <c r="CNK38" s="11"/>
      <c r="CNL38" s="11"/>
      <c r="CNM38" s="11"/>
      <c r="CNN38" s="11"/>
      <c r="CNO38" s="11"/>
      <c r="CNP38" s="11"/>
      <c r="CNQ38" s="11"/>
      <c r="CNR38" s="11"/>
      <c r="CNS38" s="11"/>
      <c r="CNT38" s="11"/>
      <c r="CNU38" s="11"/>
      <c r="CNV38" s="11"/>
      <c r="CNW38" s="11"/>
      <c r="CNX38" s="11"/>
      <c r="CNY38" s="11"/>
      <c r="CNZ38" s="11"/>
      <c r="COA38" s="11"/>
      <c r="COB38" s="11"/>
      <c r="COC38" s="11"/>
      <c r="COD38" s="11"/>
      <c r="COE38" s="11"/>
      <c r="COF38" s="11"/>
      <c r="COG38" s="11"/>
      <c r="COH38" s="11"/>
      <c r="COI38" s="11"/>
      <c r="COJ38" s="11"/>
      <c r="COK38" s="11"/>
      <c r="COL38" s="11"/>
      <c r="COM38" s="11"/>
      <c r="CON38" s="11"/>
      <c r="COO38" s="11"/>
      <c r="COP38" s="11"/>
      <c r="COQ38" s="11"/>
      <c r="COR38" s="11"/>
      <c r="COS38" s="11"/>
      <c r="COT38" s="11"/>
      <c r="COU38" s="11"/>
      <c r="COV38" s="11"/>
      <c r="COW38" s="11"/>
      <c r="COX38" s="11"/>
      <c r="COY38" s="11"/>
      <c r="COZ38" s="11"/>
      <c r="CPA38" s="11"/>
      <c r="CPB38" s="11"/>
      <c r="CPC38" s="11"/>
      <c r="CPD38" s="11"/>
      <c r="CPE38" s="11"/>
      <c r="CPF38" s="11"/>
      <c r="CPG38" s="11"/>
      <c r="CPH38" s="11"/>
      <c r="CPI38" s="11"/>
      <c r="CPJ38" s="11"/>
      <c r="CPK38" s="11"/>
      <c r="CPL38" s="11"/>
      <c r="CPM38" s="11"/>
      <c r="CPN38" s="11"/>
      <c r="CPO38" s="11"/>
      <c r="CPP38" s="11"/>
      <c r="CPQ38" s="11"/>
      <c r="CPR38" s="11"/>
      <c r="CPS38" s="11"/>
      <c r="CPT38" s="11"/>
      <c r="CPU38" s="11"/>
      <c r="CPV38" s="11"/>
      <c r="CPW38" s="11"/>
      <c r="CPX38" s="11"/>
      <c r="CPY38" s="11"/>
      <c r="CPZ38" s="11"/>
      <c r="CQA38" s="11"/>
      <c r="CQB38" s="11"/>
      <c r="CQC38" s="11"/>
      <c r="CQD38" s="11"/>
      <c r="CQE38" s="11"/>
      <c r="CQF38" s="11"/>
      <c r="CQG38" s="11"/>
      <c r="CQH38" s="11"/>
      <c r="CQI38" s="11"/>
      <c r="CQJ38" s="11"/>
      <c r="CQK38" s="11"/>
      <c r="CQL38" s="11"/>
      <c r="CQM38" s="11"/>
      <c r="CQN38" s="11"/>
      <c r="CQO38" s="11"/>
      <c r="CQP38" s="11"/>
      <c r="CQQ38" s="11"/>
      <c r="CQR38" s="11"/>
      <c r="CQS38" s="11"/>
      <c r="CQT38" s="11"/>
      <c r="CQU38" s="11"/>
      <c r="CQV38" s="11"/>
      <c r="CQW38" s="11"/>
      <c r="CQX38" s="11"/>
      <c r="CQY38" s="11"/>
      <c r="CQZ38" s="11"/>
      <c r="CRA38" s="11"/>
      <c r="CRB38" s="11"/>
      <c r="CRC38" s="11"/>
      <c r="CRD38" s="11"/>
      <c r="CRE38" s="11"/>
      <c r="CRF38" s="11"/>
      <c r="CRG38" s="11"/>
      <c r="CRH38" s="11"/>
      <c r="CRI38" s="11"/>
      <c r="CRJ38" s="11"/>
      <c r="CRK38" s="11"/>
      <c r="CRL38" s="11"/>
      <c r="CRM38" s="11"/>
      <c r="CRN38" s="11"/>
      <c r="CRO38" s="11"/>
      <c r="CRP38" s="11"/>
      <c r="CRQ38" s="11"/>
      <c r="CRR38" s="11"/>
      <c r="CRS38" s="11"/>
      <c r="CRT38" s="11"/>
      <c r="CRU38" s="11"/>
      <c r="CRV38" s="11"/>
      <c r="CRW38" s="11"/>
      <c r="CRX38" s="11"/>
      <c r="CRY38" s="11"/>
      <c r="CRZ38" s="11"/>
      <c r="CSA38" s="11"/>
      <c r="CSB38" s="11"/>
      <c r="CSC38" s="11"/>
      <c r="CSD38" s="11"/>
      <c r="CSE38" s="11"/>
      <c r="CSF38" s="11"/>
      <c r="CSG38" s="11"/>
      <c r="CSH38" s="11"/>
      <c r="CSI38" s="11"/>
      <c r="CSJ38" s="11"/>
      <c r="CSK38" s="11"/>
      <c r="CSL38" s="11"/>
      <c r="CSM38" s="11"/>
      <c r="CSN38" s="11"/>
      <c r="CSO38" s="11"/>
      <c r="CSP38" s="11"/>
      <c r="CSQ38" s="11"/>
      <c r="CSR38" s="11"/>
      <c r="CSS38" s="11"/>
      <c r="CST38" s="11"/>
      <c r="CSU38" s="11"/>
      <c r="CSV38" s="11"/>
      <c r="CSW38" s="11"/>
      <c r="CSX38" s="11"/>
      <c r="CSY38" s="11"/>
      <c r="CSZ38" s="11"/>
      <c r="CTA38" s="11"/>
      <c r="CTB38" s="11"/>
      <c r="CTC38" s="11"/>
      <c r="CTD38" s="11"/>
      <c r="CTE38" s="11"/>
      <c r="CTF38" s="11"/>
      <c r="CTG38" s="11"/>
      <c r="CTH38" s="11"/>
      <c r="CTI38" s="11"/>
      <c r="CTJ38" s="11"/>
      <c r="CTK38" s="11"/>
      <c r="CTL38" s="11"/>
      <c r="CTM38" s="11"/>
      <c r="CTN38" s="11"/>
      <c r="CTO38" s="11"/>
      <c r="CTP38" s="11"/>
      <c r="CTQ38" s="11"/>
      <c r="CTR38" s="11"/>
      <c r="CTS38" s="11"/>
      <c r="CTT38" s="11"/>
      <c r="CTU38" s="11"/>
      <c r="CTV38" s="11"/>
      <c r="CTW38" s="11"/>
      <c r="CTX38" s="11"/>
      <c r="CTY38" s="11"/>
      <c r="CTZ38" s="11"/>
      <c r="CUA38" s="11"/>
      <c r="CUB38" s="11"/>
      <c r="CUC38" s="11"/>
      <c r="CUD38" s="11"/>
      <c r="CUE38" s="11"/>
      <c r="CUF38" s="11"/>
      <c r="CUG38" s="11"/>
      <c r="CUH38" s="11"/>
      <c r="CUI38" s="11"/>
      <c r="CUJ38" s="11"/>
      <c r="CUK38" s="11"/>
      <c r="CUL38" s="11"/>
      <c r="CUM38" s="11"/>
      <c r="CUN38" s="11"/>
      <c r="CUO38" s="11"/>
      <c r="CUP38" s="11"/>
      <c r="CUQ38" s="11"/>
      <c r="CUR38" s="11"/>
      <c r="CUS38" s="11"/>
      <c r="CUT38" s="11"/>
      <c r="CUU38" s="11"/>
      <c r="CUV38" s="11"/>
      <c r="CUW38" s="11"/>
      <c r="CUX38" s="11"/>
      <c r="CUY38" s="11"/>
      <c r="CUZ38" s="11"/>
      <c r="CVA38" s="11"/>
      <c r="CVB38" s="11"/>
      <c r="CVC38" s="11"/>
      <c r="CVD38" s="11"/>
      <c r="CVE38" s="11"/>
      <c r="CVF38" s="11"/>
      <c r="CVG38" s="11"/>
      <c r="CVH38" s="11"/>
      <c r="CVI38" s="11"/>
      <c r="CVJ38" s="11"/>
      <c r="CVK38" s="11"/>
      <c r="CVL38" s="11"/>
      <c r="CVM38" s="11"/>
      <c r="CVN38" s="11"/>
      <c r="CVO38" s="11"/>
      <c r="CVP38" s="11"/>
      <c r="CVQ38" s="11"/>
      <c r="CVR38" s="11"/>
      <c r="CVS38" s="11"/>
      <c r="CVT38" s="11"/>
      <c r="CVU38" s="11"/>
      <c r="CVV38" s="11"/>
      <c r="CVW38" s="11"/>
      <c r="CVX38" s="11"/>
      <c r="CVY38" s="11"/>
      <c r="CVZ38" s="11"/>
      <c r="CWA38" s="11"/>
      <c r="CWB38" s="11"/>
      <c r="CWC38" s="11"/>
      <c r="CWD38" s="11"/>
      <c r="CWE38" s="11"/>
      <c r="CWF38" s="11"/>
      <c r="CWG38" s="11"/>
      <c r="CWH38" s="11"/>
      <c r="CWI38" s="11"/>
      <c r="CWJ38" s="11"/>
      <c r="CWK38" s="11"/>
      <c r="CWL38" s="11"/>
      <c r="CWM38" s="11"/>
      <c r="CWN38" s="11"/>
      <c r="CWO38" s="11"/>
      <c r="CWP38" s="11"/>
      <c r="CWQ38" s="11"/>
      <c r="CWR38" s="11"/>
      <c r="CWS38" s="11"/>
      <c r="CWT38" s="11"/>
      <c r="CWU38" s="11"/>
      <c r="CWV38" s="11"/>
      <c r="CWW38" s="11"/>
      <c r="CWX38" s="11"/>
      <c r="CWY38" s="11"/>
      <c r="CWZ38" s="11"/>
      <c r="CXA38" s="11"/>
      <c r="CXB38" s="11"/>
      <c r="CXC38" s="11"/>
      <c r="CXD38" s="11"/>
      <c r="CXE38" s="11"/>
      <c r="CXF38" s="11"/>
      <c r="CXG38" s="11"/>
      <c r="CXH38" s="11"/>
      <c r="CXI38" s="11"/>
      <c r="CXJ38" s="11"/>
      <c r="CXK38" s="11"/>
      <c r="CXL38" s="11"/>
      <c r="CXM38" s="11"/>
      <c r="CXN38" s="11"/>
      <c r="CXO38" s="11"/>
      <c r="CXP38" s="11"/>
      <c r="CXQ38" s="11"/>
      <c r="CXR38" s="11"/>
      <c r="CXS38" s="11"/>
      <c r="CXT38" s="11"/>
      <c r="CXU38" s="11"/>
      <c r="CXV38" s="11"/>
      <c r="CXW38" s="11"/>
      <c r="CXX38" s="11"/>
      <c r="CXY38" s="11"/>
      <c r="CXZ38" s="11"/>
      <c r="CYA38" s="11"/>
      <c r="CYB38" s="11"/>
      <c r="CYC38" s="11"/>
      <c r="CYD38" s="11"/>
      <c r="CYE38" s="11"/>
      <c r="CYF38" s="11"/>
      <c r="CYG38" s="11"/>
      <c r="CYH38" s="11"/>
      <c r="CYI38" s="11"/>
      <c r="CYJ38" s="11"/>
      <c r="CYK38" s="11"/>
      <c r="CYL38" s="11"/>
      <c r="CYM38" s="11"/>
      <c r="CYN38" s="11"/>
      <c r="CYO38" s="11"/>
      <c r="CYP38" s="11"/>
      <c r="CYQ38" s="11"/>
      <c r="CYR38" s="11"/>
      <c r="CYS38" s="11"/>
      <c r="CYT38" s="11"/>
      <c r="CYU38" s="11"/>
      <c r="CYV38" s="11"/>
      <c r="CYW38" s="11"/>
      <c r="CYX38" s="11"/>
      <c r="CYY38" s="11"/>
      <c r="CYZ38" s="11"/>
      <c r="CZA38" s="11"/>
      <c r="CZB38" s="11"/>
      <c r="CZC38" s="11"/>
      <c r="CZD38" s="11"/>
      <c r="CZE38" s="11"/>
      <c r="CZF38" s="11"/>
      <c r="CZG38" s="11"/>
      <c r="CZH38" s="11"/>
      <c r="CZI38" s="11"/>
      <c r="CZJ38" s="11"/>
      <c r="CZK38" s="11"/>
      <c r="CZL38" s="11"/>
      <c r="CZM38" s="11"/>
      <c r="CZN38" s="11"/>
      <c r="CZO38" s="11"/>
      <c r="CZP38" s="11"/>
      <c r="CZQ38" s="11"/>
      <c r="CZR38" s="11"/>
      <c r="CZS38" s="11"/>
      <c r="CZT38" s="11"/>
      <c r="CZU38" s="11"/>
      <c r="CZV38" s="11"/>
      <c r="CZW38" s="11"/>
      <c r="CZX38" s="11"/>
      <c r="CZY38" s="11"/>
      <c r="CZZ38" s="11"/>
      <c r="DAA38" s="11"/>
      <c r="DAB38" s="11"/>
      <c r="DAC38" s="11"/>
      <c r="DAD38" s="11"/>
      <c r="DAE38" s="11"/>
      <c r="DAF38" s="11"/>
      <c r="DAG38" s="11"/>
      <c r="DAH38" s="11"/>
      <c r="DAI38" s="11"/>
      <c r="DAJ38" s="11"/>
      <c r="DAK38" s="11"/>
      <c r="DAL38" s="11"/>
      <c r="DAM38" s="11"/>
      <c r="DAN38" s="11"/>
      <c r="DAO38" s="11"/>
      <c r="DAP38" s="11"/>
      <c r="DAQ38" s="11"/>
      <c r="DAR38" s="11"/>
      <c r="DAS38" s="11"/>
      <c r="DAT38" s="11"/>
      <c r="DAU38" s="11"/>
      <c r="DAV38" s="11"/>
      <c r="DAW38" s="11"/>
      <c r="DAX38" s="11"/>
      <c r="DAY38" s="11"/>
      <c r="DAZ38" s="11"/>
      <c r="DBA38" s="11"/>
      <c r="DBB38" s="11"/>
      <c r="DBC38" s="11"/>
      <c r="DBD38" s="11"/>
      <c r="DBE38" s="11"/>
      <c r="DBF38" s="11"/>
      <c r="DBG38" s="11"/>
      <c r="DBH38" s="11"/>
      <c r="DBI38" s="11"/>
      <c r="DBJ38" s="11"/>
      <c r="DBK38" s="11"/>
      <c r="DBL38" s="11"/>
      <c r="DBM38" s="11"/>
      <c r="DBN38" s="11"/>
      <c r="DBO38" s="11"/>
      <c r="DBP38" s="11"/>
      <c r="DBQ38" s="11"/>
      <c r="DBR38" s="11"/>
      <c r="DBS38" s="11"/>
      <c r="DBT38" s="11"/>
      <c r="DBU38" s="11"/>
      <c r="DBV38" s="11"/>
      <c r="DBW38" s="11"/>
      <c r="DBX38" s="11"/>
      <c r="DBY38" s="11"/>
      <c r="DBZ38" s="11"/>
      <c r="DCA38" s="11"/>
      <c r="DCB38" s="11"/>
      <c r="DCC38" s="11"/>
      <c r="DCD38" s="11"/>
      <c r="DCE38" s="11"/>
      <c r="DCF38" s="11"/>
      <c r="DCG38" s="11"/>
      <c r="DCH38" s="11"/>
      <c r="DCI38" s="11"/>
      <c r="DCJ38" s="11"/>
      <c r="DCK38" s="11"/>
      <c r="DCL38" s="11"/>
      <c r="DCM38" s="11"/>
      <c r="DCN38" s="11"/>
      <c r="DCO38" s="11"/>
      <c r="DCP38" s="11"/>
      <c r="DCQ38" s="11"/>
      <c r="DCR38" s="11"/>
      <c r="DCS38" s="11"/>
      <c r="DCT38" s="11"/>
      <c r="DCU38" s="11"/>
      <c r="DCV38" s="11"/>
      <c r="DCW38" s="11"/>
      <c r="DCX38" s="11"/>
      <c r="DCY38" s="11"/>
      <c r="DCZ38" s="11"/>
      <c r="DDA38" s="11"/>
      <c r="DDB38" s="11"/>
      <c r="DDC38" s="11"/>
      <c r="DDD38" s="11"/>
      <c r="DDE38" s="11"/>
      <c r="DDF38" s="11"/>
      <c r="DDG38" s="11"/>
      <c r="DDH38" s="11"/>
      <c r="DDI38" s="11"/>
      <c r="DDJ38" s="11"/>
      <c r="DDK38" s="11"/>
      <c r="DDL38" s="11"/>
      <c r="DDM38" s="11"/>
      <c r="DDN38" s="11"/>
      <c r="DDO38" s="11"/>
      <c r="DDP38" s="11"/>
      <c r="DDQ38" s="11"/>
      <c r="DDR38" s="11"/>
      <c r="DDS38" s="11"/>
      <c r="DDT38" s="11"/>
      <c r="DDU38" s="11"/>
      <c r="DDV38" s="11"/>
      <c r="DDW38" s="11"/>
      <c r="DDX38" s="11"/>
      <c r="DDY38" s="11"/>
      <c r="DDZ38" s="11"/>
      <c r="DEA38" s="11"/>
      <c r="DEB38" s="11"/>
      <c r="DEC38" s="11"/>
      <c r="DED38" s="11"/>
      <c r="DEE38" s="11"/>
      <c r="DEF38" s="11"/>
      <c r="DEG38" s="11"/>
      <c r="DEH38" s="11"/>
      <c r="DEI38" s="11"/>
      <c r="DEJ38" s="11"/>
      <c r="DEK38" s="11"/>
      <c r="DEL38" s="11"/>
      <c r="DEM38" s="11"/>
      <c r="DEN38" s="11"/>
      <c r="DEO38" s="11"/>
      <c r="DEP38" s="11"/>
      <c r="DEQ38" s="11"/>
      <c r="DER38" s="11"/>
      <c r="DES38" s="11"/>
      <c r="DET38" s="11"/>
      <c r="DEU38" s="11"/>
      <c r="DEV38" s="11"/>
      <c r="DEW38" s="11"/>
      <c r="DEX38" s="11"/>
      <c r="DEY38" s="11"/>
      <c r="DEZ38" s="11"/>
      <c r="DFA38" s="11"/>
      <c r="DFB38" s="11"/>
      <c r="DFC38" s="11"/>
      <c r="DFD38" s="11"/>
      <c r="DFE38" s="11"/>
      <c r="DFF38" s="11"/>
      <c r="DFG38" s="11"/>
      <c r="DFH38" s="11"/>
      <c r="DFI38" s="11"/>
      <c r="DFJ38" s="11"/>
      <c r="DFK38" s="11"/>
      <c r="DFL38" s="11"/>
      <c r="DFM38" s="11"/>
      <c r="DFN38" s="11"/>
      <c r="DFO38" s="11"/>
      <c r="DFP38" s="11"/>
      <c r="DFQ38" s="11"/>
      <c r="DFR38" s="11"/>
      <c r="DFS38" s="11"/>
      <c r="DFT38" s="11"/>
      <c r="DFU38" s="11"/>
      <c r="DFV38" s="11"/>
      <c r="DFW38" s="11"/>
      <c r="DFX38" s="11"/>
      <c r="DFY38" s="11"/>
      <c r="DFZ38" s="11"/>
      <c r="DGA38" s="11"/>
      <c r="DGB38" s="11"/>
      <c r="DGC38" s="11"/>
      <c r="DGD38" s="11"/>
      <c r="DGE38" s="11"/>
      <c r="DGF38" s="11"/>
      <c r="DGG38" s="11"/>
      <c r="DGH38" s="11"/>
      <c r="DGI38" s="11"/>
      <c r="DGJ38" s="11"/>
      <c r="DGK38" s="11"/>
      <c r="DGL38" s="11"/>
      <c r="DGM38" s="11"/>
      <c r="DGN38" s="11"/>
      <c r="DGO38" s="11"/>
      <c r="DGP38" s="11"/>
      <c r="DGQ38" s="11"/>
      <c r="DGR38" s="11"/>
      <c r="DGS38" s="11"/>
      <c r="DGT38" s="11"/>
      <c r="DGU38" s="11"/>
      <c r="DGV38" s="11"/>
      <c r="DGW38" s="11"/>
      <c r="DGX38" s="11"/>
      <c r="DGY38" s="11"/>
      <c r="DGZ38" s="11"/>
      <c r="DHA38" s="11"/>
      <c r="DHB38" s="11"/>
      <c r="DHC38" s="11"/>
      <c r="DHD38" s="11"/>
      <c r="DHE38" s="11"/>
      <c r="DHF38" s="11"/>
      <c r="DHG38" s="11"/>
      <c r="DHH38" s="11"/>
      <c r="DHI38" s="11"/>
      <c r="DHJ38" s="11"/>
      <c r="DHK38" s="11"/>
      <c r="DHL38" s="11"/>
      <c r="DHM38" s="11"/>
      <c r="DHN38" s="11"/>
      <c r="DHO38" s="11"/>
      <c r="DHP38" s="11"/>
      <c r="DHQ38" s="11"/>
      <c r="DHR38" s="11"/>
      <c r="DHS38" s="11"/>
      <c r="DHT38" s="11"/>
      <c r="DHU38" s="11"/>
      <c r="DHV38" s="11"/>
      <c r="DHW38" s="11"/>
      <c r="DHX38" s="11"/>
      <c r="DHY38" s="11"/>
      <c r="DHZ38" s="11"/>
      <c r="DIA38" s="11"/>
      <c r="DIB38" s="11"/>
      <c r="DIC38" s="11"/>
      <c r="DID38" s="11"/>
      <c r="DIE38" s="11"/>
      <c r="DIF38" s="11"/>
      <c r="DIG38" s="11"/>
      <c r="DIH38" s="11"/>
      <c r="DII38" s="11"/>
      <c r="DIJ38" s="11"/>
      <c r="DIK38" s="11"/>
      <c r="DIL38" s="11"/>
      <c r="DIM38" s="11"/>
      <c r="DIN38" s="11"/>
      <c r="DIO38" s="11"/>
      <c r="DIP38" s="11"/>
      <c r="DIQ38" s="11"/>
      <c r="DIR38" s="11"/>
      <c r="DIS38" s="11"/>
      <c r="DIT38" s="11"/>
      <c r="DIU38" s="11"/>
      <c r="DIV38" s="11"/>
      <c r="DIW38" s="11"/>
      <c r="DIX38" s="11"/>
      <c r="DIY38" s="11"/>
      <c r="DIZ38" s="11"/>
      <c r="DJA38" s="11"/>
      <c r="DJB38" s="11"/>
      <c r="DJC38" s="11"/>
      <c r="DJD38" s="11"/>
      <c r="DJE38" s="11"/>
      <c r="DJF38" s="11"/>
      <c r="DJG38" s="11"/>
      <c r="DJH38" s="11"/>
      <c r="DJI38" s="11"/>
      <c r="DJJ38" s="11"/>
      <c r="DJK38" s="11"/>
      <c r="DJL38" s="11"/>
      <c r="DJM38" s="11"/>
      <c r="DJN38" s="11"/>
      <c r="DJO38" s="11"/>
      <c r="DJP38" s="11"/>
      <c r="DJQ38" s="11"/>
      <c r="DJR38" s="11"/>
      <c r="DJS38" s="11"/>
      <c r="DJT38" s="11"/>
      <c r="DJU38" s="11"/>
      <c r="DJV38" s="11"/>
      <c r="DJW38" s="11"/>
      <c r="DJX38" s="11"/>
      <c r="DJY38" s="11"/>
      <c r="DJZ38" s="11"/>
      <c r="DKA38" s="11"/>
      <c r="DKB38" s="11"/>
      <c r="DKC38" s="11"/>
      <c r="DKD38" s="11"/>
      <c r="DKE38" s="11"/>
      <c r="DKF38" s="11"/>
      <c r="DKG38" s="11"/>
      <c r="DKH38" s="11"/>
      <c r="DKI38" s="11"/>
      <c r="DKJ38" s="11"/>
      <c r="DKK38" s="11"/>
      <c r="DKL38" s="11"/>
      <c r="DKM38" s="11"/>
      <c r="DKN38" s="11"/>
      <c r="DKO38" s="11"/>
      <c r="DKP38" s="11"/>
      <c r="DKQ38" s="11"/>
      <c r="DKR38" s="11"/>
      <c r="DKS38" s="11"/>
      <c r="DKT38" s="11"/>
      <c r="DKU38" s="11"/>
      <c r="DKV38" s="11"/>
      <c r="DKW38" s="11"/>
      <c r="DKX38" s="11"/>
      <c r="DKY38" s="11"/>
      <c r="DKZ38" s="11"/>
      <c r="DLA38" s="11"/>
      <c r="DLB38" s="11"/>
      <c r="DLC38" s="11"/>
      <c r="DLD38" s="11"/>
      <c r="DLE38" s="11"/>
      <c r="DLF38" s="11"/>
      <c r="DLG38" s="11"/>
      <c r="DLH38" s="11"/>
      <c r="DLI38" s="11"/>
      <c r="DLJ38" s="11"/>
      <c r="DLK38" s="11"/>
      <c r="DLL38" s="11"/>
      <c r="DLM38" s="11"/>
      <c r="DLN38" s="11"/>
      <c r="DLO38" s="11"/>
      <c r="DLP38" s="11"/>
      <c r="DLQ38" s="11"/>
      <c r="DLR38" s="11"/>
      <c r="DLS38" s="11"/>
      <c r="DLT38" s="11"/>
      <c r="DLU38" s="11"/>
      <c r="DLV38" s="11"/>
      <c r="DLW38" s="11"/>
      <c r="DLX38" s="11"/>
      <c r="DLY38" s="11"/>
      <c r="DLZ38" s="11"/>
      <c r="DMA38" s="11"/>
      <c r="DMB38" s="11"/>
      <c r="DMC38" s="11"/>
      <c r="DMD38" s="11"/>
      <c r="DME38" s="11"/>
      <c r="DMF38" s="11"/>
      <c r="DMG38" s="11"/>
      <c r="DMH38" s="11"/>
      <c r="DMI38" s="11"/>
      <c r="DMJ38" s="11"/>
      <c r="DMK38" s="11"/>
      <c r="DML38" s="11"/>
      <c r="DMM38" s="11"/>
      <c r="DMN38" s="11"/>
      <c r="DMO38" s="11"/>
      <c r="DMP38" s="11"/>
      <c r="DMQ38" s="11"/>
      <c r="DMR38" s="11"/>
      <c r="DMS38" s="11"/>
      <c r="DMT38" s="11"/>
      <c r="DMU38" s="11"/>
      <c r="DMV38" s="11"/>
      <c r="DMW38" s="11"/>
      <c r="DMX38" s="11"/>
      <c r="DMY38" s="11"/>
      <c r="DMZ38" s="11"/>
      <c r="DNA38" s="11"/>
      <c r="DNB38" s="11"/>
      <c r="DNC38" s="11"/>
      <c r="DND38" s="11"/>
      <c r="DNE38" s="11"/>
      <c r="DNF38" s="11"/>
      <c r="DNG38" s="11"/>
      <c r="DNH38" s="11"/>
      <c r="DNI38" s="11"/>
      <c r="DNJ38" s="11"/>
      <c r="DNK38" s="11"/>
      <c r="DNL38" s="11"/>
      <c r="DNM38" s="11"/>
      <c r="DNN38" s="11"/>
      <c r="DNO38" s="11"/>
      <c r="DNP38" s="11"/>
      <c r="DNQ38" s="11"/>
      <c r="DNR38" s="11"/>
      <c r="DNS38" s="11"/>
      <c r="DNT38" s="11"/>
      <c r="DNU38" s="11"/>
      <c r="DNV38" s="11"/>
      <c r="DNW38" s="11"/>
      <c r="DNX38" s="11"/>
      <c r="DNY38" s="11"/>
      <c r="DNZ38" s="11"/>
      <c r="DOA38" s="11"/>
      <c r="DOB38" s="11"/>
      <c r="DOC38" s="11"/>
      <c r="DOD38" s="11"/>
      <c r="DOE38" s="11"/>
      <c r="DOF38" s="11"/>
      <c r="DOG38" s="11"/>
      <c r="DOH38" s="11"/>
      <c r="DOI38" s="11"/>
      <c r="DOJ38" s="11"/>
      <c r="DOK38" s="11"/>
      <c r="DOL38" s="11"/>
      <c r="DOM38" s="11"/>
      <c r="DON38" s="11"/>
      <c r="DOO38" s="11"/>
      <c r="DOP38" s="11"/>
      <c r="DOQ38" s="11"/>
      <c r="DOR38" s="11"/>
      <c r="DOS38" s="11"/>
      <c r="DOT38" s="11"/>
      <c r="DOU38" s="11"/>
      <c r="DOV38" s="11"/>
      <c r="DOW38" s="11"/>
      <c r="DOX38" s="11"/>
      <c r="DOY38" s="11"/>
      <c r="DOZ38" s="11"/>
      <c r="DPA38" s="11"/>
      <c r="DPB38" s="11"/>
      <c r="DPC38" s="11"/>
      <c r="DPD38" s="11"/>
      <c r="DPE38" s="11"/>
      <c r="DPF38" s="11"/>
      <c r="DPG38" s="11"/>
      <c r="DPH38" s="11"/>
      <c r="DPI38" s="11"/>
      <c r="DPJ38" s="11"/>
      <c r="DPK38" s="11"/>
      <c r="DPL38" s="11"/>
      <c r="DPM38" s="11"/>
      <c r="DPN38" s="11"/>
      <c r="DPO38" s="11"/>
      <c r="DPP38" s="11"/>
      <c r="DPQ38" s="11"/>
      <c r="DPR38" s="11"/>
      <c r="DPS38" s="11"/>
      <c r="DPT38" s="11"/>
      <c r="DPU38" s="11"/>
      <c r="DPV38" s="11"/>
      <c r="DPW38" s="11"/>
      <c r="DPX38" s="11"/>
      <c r="DPY38" s="11"/>
      <c r="DPZ38" s="11"/>
      <c r="DQA38" s="11"/>
      <c r="DQB38" s="11"/>
      <c r="DQC38" s="11"/>
      <c r="DQD38" s="11"/>
      <c r="DQE38" s="11"/>
      <c r="DQF38" s="11"/>
      <c r="DQG38" s="11"/>
      <c r="DQH38" s="11"/>
      <c r="DQI38" s="11"/>
      <c r="DQJ38" s="11"/>
      <c r="DQK38" s="11"/>
      <c r="DQL38" s="11"/>
      <c r="DQM38" s="11"/>
      <c r="DQN38" s="11"/>
      <c r="DQO38" s="11"/>
      <c r="DQP38" s="11"/>
      <c r="DQQ38" s="11"/>
      <c r="DQR38" s="11"/>
      <c r="DQS38" s="11"/>
      <c r="DQT38" s="11"/>
      <c r="DQU38" s="11"/>
      <c r="DQV38" s="11"/>
      <c r="DQW38" s="11"/>
      <c r="DQX38" s="11"/>
      <c r="DQY38" s="11"/>
      <c r="DQZ38" s="11"/>
      <c r="DRA38" s="11"/>
      <c r="DRB38" s="11"/>
      <c r="DRC38" s="11"/>
      <c r="DRD38" s="11"/>
      <c r="DRE38" s="11"/>
      <c r="DRF38" s="11"/>
      <c r="DRG38" s="11"/>
      <c r="DRH38" s="11"/>
      <c r="DRI38" s="11"/>
      <c r="DRJ38" s="11"/>
      <c r="DRK38" s="11"/>
      <c r="DRL38" s="11"/>
      <c r="DRM38" s="11"/>
      <c r="DRN38" s="11"/>
      <c r="DRO38" s="11"/>
      <c r="DRP38" s="11"/>
      <c r="DRQ38" s="11"/>
      <c r="DRR38" s="11"/>
      <c r="DRS38" s="11"/>
      <c r="DRT38" s="11"/>
      <c r="DRU38" s="11"/>
      <c r="DRV38" s="11"/>
      <c r="DRW38" s="11"/>
      <c r="DRX38" s="11"/>
      <c r="DRY38" s="11"/>
      <c r="DRZ38" s="11"/>
      <c r="DSA38" s="11"/>
      <c r="DSB38" s="11"/>
      <c r="DSC38" s="11"/>
      <c r="DSD38" s="11"/>
      <c r="DSE38" s="11"/>
      <c r="DSF38" s="11"/>
      <c r="DSG38" s="11"/>
      <c r="DSH38" s="11"/>
      <c r="DSI38" s="11"/>
      <c r="DSJ38" s="11"/>
      <c r="DSK38" s="11"/>
      <c r="DSL38" s="11"/>
      <c r="DSM38" s="11"/>
      <c r="DSN38" s="11"/>
      <c r="DSO38" s="11"/>
      <c r="DSP38" s="11"/>
      <c r="DSQ38" s="11"/>
      <c r="DSR38" s="11"/>
      <c r="DSS38" s="11"/>
      <c r="DST38" s="11"/>
      <c r="DSU38" s="11"/>
      <c r="DSV38" s="11"/>
      <c r="DSW38" s="11"/>
      <c r="DSX38" s="11"/>
      <c r="DSY38" s="11"/>
      <c r="DSZ38" s="11"/>
      <c r="DTA38" s="11"/>
      <c r="DTB38" s="11"/>
      <c r="DTC38" s="11"/>
      <c r="DTD38" s="11"/>
      <c r="DTE38" s="11"/>
      <c r="DTF38" s="11"/>
      <c r="DTG38" s="11"/>
      <c r="DTH38" s="11"/>
      <c r="DTI38" s="11"/>
      <c r="DTJ38" s="11"/>
      <c r="DTK38" s="11"/>
      <c r="DTL38" s="11"/>
      <c r="DTM38" s="11"/>
      <c r="DTN38" s="11"/>
      <c r="DTO38" s="11"/>
      <c r="DTP38" s="11"/>
      <c r="DTQ38" s="11"/>
      <c r="DTR38" s="11"/>
      <c r="DTS38" s="11"/>
      <c r="DTT38" s="11"/>
      <c r="DTU38" s="11"/>
      <c r="DTV38" s="11"/>
      <c r="DTW38" s="11"/>
      <c r="DTX38" s="11"/>
      <c r="DTY38" s="11"/>
      <c r="DTZ38" s="11"/>
      <c r="DUA38" s="11"/>
      <c r="DUB38" s="11"/>
      <c r="DUC38" s="11"/>
      <c r="DUD38" s="11"/>
      <c r="DUE38" s="11"/>
      <c r="DUF38" s="11"/>
      <c r="DUG38" s="11"/>
      <c r="DUH38" s="11"/>
      <c r="DUI38" s="11"/>
      <c r="DUJ38" s="11"/>
      <c r="DUK38" s="11"/>
      <c r="DUL38" s="11"/>
      <c r="DUM38" s="11"/>
      <c r="DUN38" s="11"/>
      <c r="DUO38" s="11"/>
      <c r="DUP38" s="11"/>
      <c r="DUQ38" s="11"/>
      <c r="DUR38" s="11"/>
      <c r="DUS38" s="11"/>
      <c r="DUT38" s="11"/>
      <c r="DUU38" s="11"/>
      <c r="DUV38" s="11"/>
      <c r="DUW38" s="11"/>
      <c r="DUX38" s="11"/>
      <c r="DUY38" s="11"/>
      <c r="DUZ38" s="11"/>
      <c r="DVA38" s="11"/>
      <c r="DVB38" s="11"/>
      <c r="DVC38" s="11"/>
      <c r="DVD38" s="11"/>
      <c r="DVE38" s="11"/>
      <c r="DVF38" s="11"/>
      <c r="DVG38" s="11"/>
      <c r="DVH38" s="11"/>
      <c r="DVI38" s="11"/>
      <c r="DVJ38" s="11"/>
      <c r="DVK38" s="11"/>
      <c r="DVL38" s="11"/>
      <c r="DVM38" s="11"/>
      <c r="DVN38" s="11"/>
      <c r="DVO38" s="11"/>
      <c r="DVP38" s="11"/>
      <c r="DVQ38" s="11"/>
      <c r="DVR38" s="11"/>
      <c r="DVS38" s="11"/>
      <c r="DVT38" s="11"/>
      <c r="DVU38" s="11"/>
      <c r="DVV38" s="11"/>
      <c r="DVW38" s="11"/>
      <c r="DVX38" s="11"/>
      <c r="DVY38" s="11"/>
      <c r="DVZ38" s="11"/>
      <c r="DWA38" s="11"/>
      <c r="DWB38" s="11"/>
      <c r="DWC38" s="11"/>
      <c r="DWD38" s="11"/>
      <c r="DWE38" s="11"/>
      <c r="DWF38" s="11"/>
      <c r="DWG38" s="11"/>
      <c r="DWH38" s="11"/>
      <c r="DWI38" s="11"/>
      <c r="DWJ38" s="11"/>
      <c r="DWK38" s="11"/>
      <c r="DWL38" s="11"/>
      <c r="DWM38" s="11"/>
      <c r="DWN38" s="11"/>
      <c r="DWO38" s="11"/>
      <c r="DWP38" s="11"/>
      <c r="DWQ38" s="11"/>
      <c r="DWR38" s="11"/>
      <c r="DWS38" s="11"/>
      <c r="DWT38" s="11"/>
      <c r="DWU38" s="11"/>
      <c r="DWV38" s="11"/>
      <c r="DWW38" s="11"/>
      <c r="DWX38" s="11"/>
      <c r="DWY38" s="11"/>
      <c r="DWZ38" s="11"/>
      <c r="DXA38" s="11"/>
      <c r="DXB38" s="11"/>
      <c r="DXC38" s="11"/>
      <c r="DXD38" s="11"/>
      <c r="DXE38" s="11"/>
      <c r="DXF38" s="11"/>
      <c r="DXG38" s="11"/>
      <c r="DXH38" s="11"/>
      <c r="DXI38" s="11"/>
      <c r="DXJ38" s="11"/>
      <c r="DXK38" s="11"/>
      <c r="DXL38" s="11"/>
      <c r="DXM38" s="11"/>
      <c r="DXN38" s="11"/>
      <c r="DXO38" s="11"/>
      <c r="DXP38" s="11"/>
      <c r="DXQ38" s="11"/>
      <c r="DXR38" s="11"/>
      <c r="DXS38" s="11"/>
      <c r="DXT38" s="11"/>
      <c r="DXU38" s="11"/>
      <c r="DXV38" s="11"/>
      <c r="DXW38" s="11"/>
      <c r="DXX38" s="11"/>
      <c r="DXY38" s="11"/>
      <c r="DXZ38" s="11"/>
      <c r="DYA38" s="11"/>
      <c r="DYB38" s="11"/>
      <c r="DYC38" s="11"/>
      <c r="DYD38" s="11"/>
      <c r="DYE38" s="11"/>
      <c r="DYF38" s="11"/>
      <c r="DYG38" s="11"/>
      <c r="DYH38" s="11"/>
      <c r="DYI38" s="11"/>
      <c r="DYJ38" s="11"/>
      <c r="DYK38" s="11"/>
      <c r="DYL38" s="11"/>
      <c r="DYM38" s="11"/>
      <c r="DYN38" s="11"/>
      <c r="DYO38" s="11"/>
      <c r="DYP38" s="11"/>
      <c r="DYQ38" s="11"/>
      <c r="DYR38" s="11"/>
      <c r="DYS38" s="11"/>
      <c r="DYT38" s="11"/>
      <c r="DYU38" s="11"/>
      <c r="DYV38" s="11"/>
      <c r="DYW38" s="11"/>
      <c r="DYX38" s="11"/>
      <c r="DYY38" s="11"/>
      <c r="DYZ38" s="11"/>
      <c r="DZA38" s="11"/>
      <c r="DZB38" s="11"/>
      <c r="DZC38" s="11"/>
      <c r="DZD38" s="11"/>
      <c r="DZE38" s="11"/>
      <c r="DZF38" s="11"/>
      <c r="DZG38" s="11"/>
      <c r="DZH38" s="11"/>
      <c r="DZI38" s="11"/>
      <c r="DZJ38" s="11"/>
      <c r="DZK38" s="11"/>
      <c r="DZL38" s="11"/>
      <c r="DZM38" s="11"/>
      <c r="DZN38" s="11"/>
      <c r="DZO38" s="11"/>
      <c r="DZP38" s="11"/>
      <c r="DZQ38" s="11"/>
      <c r="DZR38" s="11"/>
      <c r="DZS38" s="11"/>
      <c r="DZT38" s="11"/>
      <c r="DZU38" s="11"/>
      <c r="DZV38" s="11"/>
      <c r="DZW38" s="11"/>
      <c r="DZX38" s="11"/>
      <c r="DZY38" s="11"/>
      <c r="DZZ38" s="11"/>
      <c r="EAA38" s="11"/>
      <c r="EAB38" s="11"/>
      <c r="EAC38" s="11"/>
      <c r="EAD38" s="11"/>
      <c r="EAE38" s="11"/>
      <c r="EAF38" s="11"/>
      <c r="EAG38" s="11"/>
      <c r="EAH38" s="11"/>
      <c r="EAI38" s="11"/>
      <c r="EAJ38" s="11"/>
      <c r="EAK38" s="11"/>
      <c r="EAL38" s="11"/>
      <c r="EAM38" s="11"/>
      <c r="EAN38" s="11"/>
      <c r="EAO38" s="11"/>
      <c r="EAP38" s="11"/>
      <c r="EAQ38" s="11"/>
      <c r="EAR38" s="11"/>
      <c r="EAS38" s="11"/>
      <c r="EAT38" s="11"/>
      <c r="EAU38" s="11"/>
      <c r="EAV38" s="11"/>
      <c r="EAW38" s="11"/>
      <c r="EAX38" s="11"/>
      <c r="EAY38" s="11"/>
      <c r="EAZ38" s="11"/>
      <c r="EBA38" s="11"/>
      <c r="EBB38" s="11"/>
      <c r="EBC38" s="11"/>
      <c r="EBD38" s="11"/>
      <c r="EBE38" s="11"/>
      <c r="EBF38" s="11"/>
      <c r="EBG38" s="11"/>
      <c r="EBH38" s="11"/>
      <c r="EBI38" s="11"/>
      <c r="EBJ38" s="11"/>
      <c r="EBK38" s="11"/>
      <c r="EBL38" s="11"/>
      <c r="EBM38" s="11"/>
      <c r="EBN38" s="11"/>
      <c r="EBO38" s="11"/>
      <c r="EBP38" s="11"/>
      <c r="EBQ38" s="11"/>
      <c r="EBR38" s="11"/>
      <c r="EBS38" s="11"/>
      <c r="EBT38" s="11"/>
      <c r="EBU38" s="11"/>
      <c r="EBV38" s="11"/>
      <c r="EBW38" s="11"/>
      <c r="EBX38" s="11"/>
      <c r="EBY38" s="11"/>
      <c r="EBZ38" s="11"/>
      <c r="ECA38" s="11"/>
      <c r="ECB38" s="11"/>
      <c r="ECC38" s="11"/>
      <c r="ECD38" s="11"/>
      <c r="ECE38" s="11"/>
      <c r="ECF38" s="11"/>
      <c r="ECG38" s="11"/>
      <c r="ECH38" s="11"/>
      <c r="ECI38" s="11"/>
      <c r="ECJ38" s="11"/>
      <c r="ECK38" s="11"/>
      <c r="ECL38" s="11"/>
      <c r="ECM38" s="11"/>
      <c r="ECN38" s="11"/>
      <c r="ECO38" s="11"/>
      <c r="ECP38" s="11"/>
      <c r="ECQ38" s="11"/>
      <c r="ECR38" s="11"/>
      <c r="ECS38" s="11"/>
      <c r="ECT38" s="11"/>
      <c r="ECU38" s="11"/>
      <c r="ECV38" s="11"/>
      <c r="ECW38" s="11"/>
      <c r="ECX38" s="11"/>
      <c r="ECY38" s="11"/>
      <c r="ECZ38" s="11"/>
      <c r="EDA38" s="11"/>
      <c r="EDB38" s="11"/>
      <c r="EDC38" s="11"/>
      <c r="EDD38" s="11"/>
      <c r="EDE38" s="11"/>
      <c r="EDF38" s="11"/>
      <c r="EDG38" s="11"/>
      <c r="EDH38" s="11"/>
      <c r="EDI38" s="11"/>
      <c r="EDJ38" s="11"/>
      <c r="EDK38" s="11"/>
      <c r="EDL38" s="11"/>
      <c r="EDM38" s="11"/>
      <c r="EDN38" s="11"/>
      <c r="EDO38" s="11"/>
      <c r="EDP38" s="11"/>
      <c r="EDQ38" s="11"/>
      <c r="EDR38" s="11"/>
      <c r="EDS38" s="11"/>
      <c r="EDT38" s="11"/>
      <c r="EDU38" s="11"/>
      <c r="EDV38" s="11"/>
      <c r="EDW38" s="11"/>
      <c r="EDX38" s="11"/>
      <c r="EDY38" s="11"/>
      <c r="EDZ38" s="11"/>
      <c r="EEA38" s="11"/>
      <c r="EEB38" s="11"/>
      <c r="EEC38" s="11"/>
      <c r="EED38" s="11"/>
      <c r="EEE38" s="11"/>
      <c r="EEF38" s="11"/>
      <c r="EEG38" s="11"/>
      <c r="EEH38" s="11"/>
      <c r="EEI38" s="11"/>
      <c r="EEJ38" s="11"/>
      <c r="EEK38" s="11"/>
      <c r="EEL38" s="11"/>
      <c r="EEM38" s="11"/>
      <c r="EEN38" s="11"/>
      <c r="EEO38" s="11"/>
      <c r="EEP38" s="11"/>
      <c r="EEQ38" s="11"/>
      <c r="EER38" s="11"/>
      <c r="EES38" s="11"/>
      <c r="EET38" s="11"/>
      <c r="EEU38" s="11"/>
      <c r="EEV38" s="11"/>
      <c r="EEW38" s="11"/>
      <c r="EEX38" s="11"/>
      <c r="EEY38" s="11"/>
      <c r="EEZ38" s="11"/>
      <c r="EFA38" s="11"/>
      <c r="EFB38" s="11"/>
      <c r="EFC38" s="11"/>
      <c r="EFD38" s="11"/>
      <c r="EFE38" s="11"/>
      <c r="EFF38" s="11"/>
      <c r="EFG38" s="11"/>
      <c r="EFH38" s="11"/>
      <c r="EFI38" s="11"/>
      <c r="EFJ38" s="11"/>
      <c r="EFK38" s="11"/>
      <c r="EFL38" s="11"/>
      <c r="EFM38" s="11"/>
      <c r="EFN38" s="11"/>
      <c r="EFO38" s="11"/>
      <c r="EFP38" s="11"/>
      <c r="EFQ38" s="11"/>
      <c r="EFR38" s="11"/>
      <c r="EFS38" s="11"/>
      <c r="EFT38" s="11"/>
      <c r="EFU38" s="11"/>
      <c r="EFV38" s="11"/>
      <c r="EFW38" s="11"/>
      <c r="EFX38" s="11"/>
      <c r="EFY38" s="11"/>
      <c r="EFZ38" s="11"/>
      <c r="EGA38" s="11"/>
      <c r="EGB38" s="11"/>
      <c r="EGC38" s="11"/>
      <c r="EGD38" s="11"/>
      <c r="EGE38" s="11"/>
      <c r="EGF38" s="11"/>
      <c r="EGG38" s="11"/>
      <c r="EGH38" s="11"/>
      <c r="EGI38" s="11"/>
      <c r="EGJ38" s="11"/>
      <c r="EGK38" s="11"/>
      <c r="EGL38" s="11"/>
      <c r="EGM38" s="11"/>
      <c r="EGN38" s="11"/>
      <c r="EGO38" s="11"/>
      <c r="EGP38" s="11"/>
      <c r="EGQ38" s="11"/>
      <c r="EGR38" s="11"/>
      <c r="EGS38" s="11"/>
      <c r="EGT38" s="11"/>
      <c r="EGU38" s="11"/>
      <c r="EGV38" s="11"/>
      <c r="EGW38" s="11"/>
      <c r="EGX38" s="11"/>
      <c r="EGY38" s="11"/>
      <c r="EGZ38" s="11"/>
      <c r="EHA38" s="11"/>
      <c r="EHB38" s="11"/>
      <c r="EHC38" s="11"/>
      <c r="EHD38" s="11"/>
      <c r="EHE38" s="11"/>
      <c r="EHF38" s="11"/>
      <c r="EHG38" s="11"/>
      <c r="EHH38" s="11"/>
      <c r="EHI38" s="11"/>
      <c r="EHJ38" s="11"/>
      <c r="EHK38" s="11"/>
      <c r="EHL38" s="11"/>
      <c r="EHM38" s="11"/>
      <c r="EHN38" s="11"/>
      <c r="EHO38" s="11"/>
      <c r="EHP38" s="11"/>
      <c r="EHQ38" s="11"/>
      <c r="EHR38" s="11"/>
      <c r="EHS38" s="11"/>
      <c r="EHT38" s="11"/>
      <c r="EHU38" s="11"/>
      <c r="EHV38" s="11"/>
      <c r="EHW38" s="11"/>
      <c r="EHX38" s="11"/>
      <c r="EHY38" s="11"/>
      <c r="EHZ38" s="11"/>
      <c r="EIA38" s="11"/>
      <c r="EIB38" s="11"/>
      <c r="EIC38" s="11"/>
      <c r="EID38" s="11"/>
      <c r="EIE38" s="11"/>
      <c r="EIF38" s="11"/>
      <c r="EIG38" s="11"/>
      <c r="EIH38" s="11"/>
      <c r="EII38" s="11"/>
      <c r="EIJ38" s="11"/>
      <c r="EIK38" s="11"/>
      <c r="EIL38" s="11"/>
      <c r="EIM38" s="11"/>
      <c r="EIN38" s="11"/>
      <c r="EIO38" s="11"/>
      <c r="EIP38" s="11"/>
      <c r="EIQ38" s="11"/>
      <c r="EIR38" s="11"/>
      <c r="EIS38" s="11"/>
      <c r="EIT38" s="11"/>
      <c r="EIU38" s="11"/>
      <c r="EIV38" s="11"/>
      <c r="EIW38" s="11"/>
      <c r="EIX38" s="11"/>
      <c r="EIY38" s="11"/>
      <c r="EIZ38" s="11"/>
      <c r="EJA38" s="11"/>
      <c r="EJB38" s="11"/>
      <c r="EJC38" s="11"/>
      <c r="EJD38" s="11"/>
      <c r="EJE38" s="11"/>
      <c r="EJF38" s="11"/>
      <c r="EJG38" s="11"/>
      <c r="EJH38" s="11"/>
      <c r="EJI38" s="11"/>
      <c r="EJJ38" s="11"/>
      <c r="EJK38" s="11"/>
      <c r="EJL38" s="11"/>
      <c r="EJM38" s="11"/>
      <c r="EJN38" s="11"/>
      <c r="EJO38" s="11"/>
      <c r="EJP38" s="11"/>
      <c r="EJQ38" s="11"/>
      <c r="EJR38" s="11"/>
      <c r="EJS38" s="11"/>
      <c r="EJT38" s="11"/>
      <c r="EJU38" s="11"/>
      <c r="EJV38" s="11"/>
      <c r="EJW38" s="11"/>
      <c r="EJX38" s="11"/>
      <c r="EJY38" s="11"/>
      <c r="EJZ38" s="11"/>
      <c r="EKA38" s="11"/>
      <c r="EKB38" s="11"/>
      <c r="EKC38" s="11"/>
      <c r="EKD38" s="11"/>
      <c r="EKE38" s="11"/>
      <c r="EKF38" s="11"/>
      <c r="EKG38" s="11"/>
      <c r="EKH38" s="11"/>
      <c r="EKI38" s="11"/>
      <c r="EKJ38" s="11"/>
      <c r="EKK38" s="11"/>
      <c r="EKL38" s="11"/>
      <c r="EKM38" s="11"/>
      <c r="EKN38" s="11"/>
      <c r="EKO38" s="11"/>
      <c r="EKP38" s="11"/>
      <c r="EKQ38" s="11"/>
      <c r="EKR38" s="11"/>
      <c r="EKS38" s="11"/>
      <c r="EKT38" s="11"/>
      <c r="EKU38" s="11"/>
      <c r="EKV38" s="11"/>
      <c r="EKW38" s="11"/>
      <c r="EKX38" s="11"/>
      <c r="EKY38" s="11"/>
      <c r="EKZ38" s="11"/>
      <c r="ELA38" s="11"/>
      <c r="ELB38" s="11"/>
      <c r="ELC38" s="11"/>
      <c r="ELD38" s="11"/>
      <c r="ELE38" s="11"/>
      <c r="ELF38" s="11"/>
      <c r="ELG38" s="11"/>
      <c r="ELH38" s="11"/>
      <c r="ELI38" s="11"/>
      <c r="ELJ38" s="11"/>
      <c r="ELK38" s="11"/>
      <c r="ELL38" s="11"/>
      <c r="ELM38" s="11"/>
      <c r="ELN38" s="11"/>
      <c r="ELO38" s="11"/>
      <c r="ELP38" s="11"/>
      <c r="ELQ38" s="11"/>
      <c r="ELR38" s="11"/>
      <c r="ELS38" s="11"/>
      <c r="ELT38" s="11"/>
      <c r="ELU38" s="11"/>
      <c r="ELV38" s="11"/>
      <c r="ELW38" s="11"/>
      <c r="ELX38" s="11"/>
      <c r="ELY38" s="11"/>
      <c r="ELZ38" s="11"/>
      <c r="EMA38" s="11"/>
      <c r="EMB38" s="11"/>
      <c r="EMC38" s="11"/>
      <c r="EMD38" s="11"/>
      <c r="EME38" s="11"/>
      <c r="EMF38" s="11"/>
      <c r="EMG38" s="11"/>
      <c r="EMH38" s="11"/>
      <c r="EMI38" s="11"/>
      <c r="EMJ38" s="11"/>
      <c r="EMK38" s="11"/>
      <c r="EML38" s="11"/>
      <c r="EMM38" s="11"/>
      <c r="EMN38" s="11"/>
      <c r="EMO38" s="11"/>
      <c r="EMP38" s="11"/>
      <c r="EMQ38" s="11"/>
      <c r="EMR38" s="11"/>
      <c r="EMS38" s="11"/>
      <c r="EMT38" s="11"/>
      <c r="EMU38" s="11"/>
      <c r="EMV38" s="11"/>
      <c r="EMW38" s="11"/>
      <c r="EMX38" s="11"/>
      <c r="EMY38" s="11"/>
      <c r="EMZ38" s="11"/>
      <c r="ENA38" s="11"/>
      <c r="ENB38" s="11"/>
      <c r="ENC38" s="11"/>
      <c r="END38" s="11"/>
      <c r="ENE38" s="11"/>
      <c r="ENF38" s="11"/>
      <c r="ENG38" s="11"/>
      <c r="ENH38" s="11"/>
      <c r="ENI38" s="11"/>
      <c r="ENJ38" s="11"/>
      <c r="ENK38" s="11"/>
      <c r="ENL38" s="11"/>
      <c r="ENM38" s="11"/>
      <c r="ENN38" s="11"/>
      <c r="ENO38" s="11"/>
      <c r="ENP38" s="11"/>
      <c r="ENQ38" s="11"/>
      <c r="ENR38" s="11"/>
      <c r="ENS38" s="11"/>
      <c r="ENT38" s="11"/>
      <c r="ENU38" s="11"/>
      <c r="ENV38" s="11"/>
      <c r="ENW38" s="11"/>
      <c r="ENX38" s="11"/>
      <c r="ENY38" s="11"/>
      <c r="ENZ38" s="11"/>
      <c r="EOA38" s="11"/>
      <c r="EOB38" s="11"/>
      <c r="EOC38" s="11"/>
      <c r="EOD38" s="11"/>
      <c r="EOE38" s="11"/>
      <c r="EOF38" s="11"/>
      <c r="EOG38" s="11"/>
      <c r="EOH38" s="11"/>
      <c r="EOI38" s="11"/>
      <c r="EOJ38" s="11"/>
      <c r="EOK38" s="11"/>
      <c r="EOL38" s="11"/>
      <c r="EOM38" s="11"/>
      <c r="EON38" s="11"/>
      <c r="EOO38" s="11"/>
      <c r="EOP38" s="11"/>
      <c r="EOQ38" s="11"/>
      <c r="EOR38" s="11"/>
      <c r="EOS38" s="11"/>
      <c r="EOT38" s="11"/>
      <c r="EOU38" s="11"/>
      <c r="EOV38" s="11"/>
      <c r="EOW38" s="11"/>
      <c r="EOX38" s="11"/>
      <c r="EOY38" s="11"/>
      <c r="EOZ38" s="11"/>
      <c r="EPA38" s="11"/>
      <c r="EPB38" s="11"/>
      <c r="EPC38" s="11"/>
      <c r="EPD38" s="11"/>
      <c r="EPE38" s="11"/>
      <c r="EPF38" s="11"/>
      <c r="EPG38" s="11"/>
      <c r="EPH38" s="11"/>
      <c r="EPI38" s="11"/>
      <c r="EPJ38" s="11"/>
      <c r="EPK38" s="11"/>
      <c r="EPL38" s="11"/>
      <c r="EPM38" s="11"/>
      <c r="EPN38" s="11"/>
      <c r="EPO38" s="11"/>
      <c r="EPP38" s="11"/>
      <c r="EPQ38" s="11"/>
      <c r="EPR38" s="11"/>
      <c r="EPS38" s="11"/>
      <c r="EPT38" s="11"/>
      <c r="EPU38" s="11"/>
      <c r="EPV38" s="11"/>
      <c r="EPW38" s="11"/>
      <c r="EPX38" s="11"/>
      <c r="EPY38" s="11"/>
      <c r="EPZ38" s="11"/>
      <c r="EQA38" s="11"/>
      <c r="EQB38" s="11"/>
      <c r="EQC38" s="11"/>
      <c r="EQD38" s="11"/>
      <c r="EQE38" s="11"/>
      <c r="EQF38" s="11"/>
      <c r="EQG38" s="11"/>
      <c r="EQH38" s="11"/>
      <c r="EQI38" s="11"/>
      <c r="EQJ38" s="11"/>
      <c r="EQK38" s="11"/>
      <c r="EQL38" s="11"/>
      <c r="EQM38" s="11"/>
      <c r="EQN38" s="11"/>
      <c r="EQO38" s="11"/>
      <c r="EQP38" s="11"/>
      <c r="EQQ38" s="11"/>
      <c r="EQR38" s="11"/>
      <c r="EQS38" s="11"/>
      <c r="EQT38" s="11"/>
      <c r="EQU38" s="11"/>
      <c r="EQV38" s="11"/>
      <c r="EQW38" s="11"/>
      <c r="EQX38" s="11"/>
      <c r="EQY38" s="11"/>
      <c r="EQZ38" s="11"/>
      <c r="ERA38" s="11"/>
      <c r="ERB38" s="11"/>
      <c r="ERC38" s="11"/>
      <c r="ERD38" s="11"/>
      <c r="ERE38" s="11"/>
      <c r="ERF38" s="11"/>
      <c r="ERG38" s="11"/>
      <c r="ERH38" s="11"/>
      <c r="ERI38" s="11"/>
      <c r="ERJ38" s="11"/>
      <c r="ERK38" s="11"/>
      <c r="ERL38" s="11"/>
      <c r="ERM38" s="11"/>
      <c r="ERN38" s="11"/>
      <c r="ERO38" s="11"/>
      <c r="ERP38" s="11"/>
      <c r="ERQ38" s="11"/>
      <c r="ERR38" s="11"/>
      <c r="ERS38" s="11"/>
      <c r="ERT38" s="11"/>
      <c r="ERU38" s="11"/>
      <c r="ERV38" s="11"/>
      <c r="ERW38" s="11"/>
      <c r="ERX38" s="11"/>
      <c r="ERY38" s="11"/>
      <c r="ERZ38" s="11"/>
      <c r="ESA38" s="11"/>
      <c r="ESB38" s="11"/>
      <c r="ESC38" s="11"/>
      <c r="ESD38" s="11"/>
      <c r="ESE38" s="11"/>
      <c r="ESF38" s="11"/>
      <c r="ESG38" s="11"/>
      <c r="ESH38" s="11"/>
      <c r="ESI38" s="11"/>
      <c r="ESJ38" s="11"/>
      <c r="ESK38" s="11"/>
      <c r="ESL38" s="11"/>
      <c r="ESM38" s="11"/>
      <c r="ESN38" s="11"/>
      <c r="ESO38" s="11"/>
      <c r="ESP38" s="11"/>
      <c r="ESQ38" s="11"/>
      <c r="ESR38" s="11"/>
      <c r="ESS38" s="11"/>
      <c r="EST38" s="11"/>
      <c r="ESU38" s="11"/>
      <c r="ESV38" s="11"/>
      <c r="ESW38" s="11"/>
      <c r="ESX38" s="11"/>
      <c r="ESY38" s="11"/>
      <c r="ESZ38" s="11"/>
      <c r="ETA38" s="11"/>
      <c r="ETB38" s="11"/>
      <c r="ETC38" s="11"/>
      <c r="ETD38" s="11"/>
      <c r="ETE38" s="11"/>
      <c r="ETF38" s="11"/>
      <c r="ETG38" s="11"/>
      <c r="ETH38" s="11"/>
      <c r="ETI38" s="11"/>
      <c r="ETJ38" s="11"/>
      <c r="ETK38" s="11"/>
      <c r="ETL38" s="11"/>
      <c r="ETM38" s="11"/>
      <c r="ETN38" s="11"/>
      <c r="ETO38" s="11"/>
      <c r="ETP38" s="11"/>
      <c r="ETQ38" s="11"/>
      <c r="ETR38" s="11"/>
      <c r="ETS38" s="11"/>
      <c r="ETT38" s="11"/>
      <c r="ETU38" s="11"/>
      <c r="ETV38" s="11"/>
      <c r="ETW38" s="11"/>
      <c r="ETX38" s="11"/>
      <c r="ETY38" s="11"/>
      <c r="ETZ38" s="11"/>
      <c r="EUA38" s="11"/>
      <c r="EUB38" s="11"/>
      <c r="EUC38" s="11"/>
      <c r="EUD38" s="11"/>
      <c r="EUE38" s="11"/>
      <c r="EUF38" s="11"/>
      <c r="EUG38" s="11"/>
      <c r="EUH38" s="11"/>
      <c r="EUI38" s="11"/>
      <c r="EUJ38" s="11"/>
      <c r="EUK38" s="11"/>
      <c r="EUL38" s="11"/>
      <c r="EUM38" s="11"/>
      <c r="EUN38" s="11"/>
      <c r="EUO38" s="11"/>
      <c r="EUP38" s="11"/>
      <c r="EUQ38" s="11"/>
      <c r="EUR38" s="11"/>
      <c r="EUS38" s="11"/>
      <c r="EUT38" s="11"/>
      <c r="EUU38" s="11"/>
      <c r="EUV38" s="11"/>
      <c r="EUW38" s="11"/>
      <c r="EUX38" s="11"/>
      <c r="EUY38" s="11"/>
      <c r="EUZ38" s="11"/>
      <c r="EVA38" s="11"/>
      <c r="EVB38" s="11"/>
      <c r="EVC38" s="11"/>
      <c r="EVD38" s="11"/>
      <c r="EVE38" s="11"/>
      <c r="EVF38" s="11"/>
      <c r="EVG38" s="11"/>
      <c r="EVH38" s="11"/>
      <c r="EVI38" s="11"/>
      <c r="EVJ38" s="11"/>
      <c r="EVK38" s="11"/>
      <c r="EVL38" s="11"/>
      <c r="EVM38" s="11"/>
      <c r="EVN38" s="11"/>
      <c r="EVO38" s="11"/>
      <c r="EVP38" s="11"/>
      <c r="EVQ38" s="11"/>
      <c r="EVR38" s="11"/>
      <c r="EVS38" s="11"/>
      <c r="EVT38" s="11"/>
      <c r="EVU38" s="11"/>
      <c r="EVV38" s="11"/>
      <c r="EVW38" s="11"/>
      <c r="EVX38" s="11"/>
      <c r="EVY38" s="11"/>
      <c r="EVZ38" s="11"/>
      <c r="EWA38" s="11"/>
      <c r="EWB38" s="11"/>
      <c r="EWC38" s="11"/>
      <c r="EWD38" s="11"/>
      <c r="EWE38" s="11"/>
      <c r="EWF38" s="11"/>
      <c r="EWG38" s="11"/>
      <c r="EWH38" s="11"/>
      <c r="EWI38" s="11"/>
      <c r="EWJ38" s="11"/>
      <c r="EWK38" s="11"/>
      <c r="EWL38" s="11"/>
      <c r="EWM38" s="11"/>
      <c r="EWN38" s="11"/>
      <c r="EWO38" s="11"/>
      <c r="EWP38" s="11"/>
      <c r="EWQ38" s="11"/>
      <c r="EWR38" s="11"/>
      <c r="EWS38" s="11"/>
      <c r="EWT38" s="11"/>
      <c r="EWU38" s="11"/>
      <c r="EWV38" s="11"/>
      <c r="EWW38" s="11"/>
      <c r="EWX38" s="11"/>
      <c r="EWY38" s="11"/>
      <c r="EWZ38" s="11"/>
      <c r="EXA38" s="11"/>
      <c r="EXB38" s="11"/>
      <c r="EXC38" s="11"/>
      <c r="EXD38" s="11"/>
      <c r="EXE38" s="11"/>
      <c r="EXF38" s="11"/>
      <c r="EXG38" s="11"/>
      <c r="EXH38" s="11"/>
      <c r="EXI38" s="11"/>
      <c r="EXJ38" s="11"/>
      <c r="EXK38" s="11"/>
      <c r="EXL38" s="11"/>
      <c r="EXM38" s="11"/>
      <c r="EXN38" s="11"/>
      <c r="EXO38" s="11"/>
      <c r="EXP38" s="11"/>
      <c r="EXQ38" s="11"/>
      <c r="EXR38" s="11"/>
      <c r="EXS38" s="11"/>
      <c r="EXT38" s="11"/>
      <c r="EXU38" s="11"/>
      <c r="EXV38" s="11"/>
      <c r="EXW38" s="11"/>
      <c r="EXX38" s="11"/>
      <c r="EXY38" s="11"/>
      <c r="EXZ38" s="11"/>
      <c r="EYA38" s="11"/>
      <c r="EYB38" s="11"/>
      <c r="EYC38" s="11"/>
      <c r="EYD38" s="11"/>
      <c r="EYE38" s="11"/>
      <c r="EYF38" s="11"/>
      <c r="EYG38" s="11"/>
      <c r="EYH38" s="11"/>
      <c r="EYI38" s="11"/>
      <c r="EYJ38" s="11"/>
      <c r="EYK38" s="11"/>
      <c r="EYL38" s="11"/>
      <c r="EYM38" s="11"/>
      <c r="EYN38" s="11"/>
      <c r="EYO38" s="11"/>
      <c r="EYP38" s="11"/>
      <c r="EYQ38" s="11"/>
      <c r="EYR38" s="11"/>
      <c r="EYS38" s="11"/>
      <c r="EYT38" s="11"/>
      <c r="EYU38" s="11"/>
      <c r="EYV38" s="11"/>
      <c r="EYW38" s="11"/>
      <c r="EYX38" s="11"/>
      <c r="EYY38" s="11"/>
      <c r="EYZ38" s="11"/>
      <c r="EZA38" s="11"/>
      <c r="EZB38" s="11"/>
      <c r="EZC38" s="11"/>
      <c r="EZD38" s="11"/>
      <c r="EZE38" s="11"/>
      <c r="EZF38" s="11"/>
      <c r="EZG38" s="11"/>
      <c r="EZH38" s="11"/>
      <c r="EZI38" s="11"/>
      <c r="EZJ38" s="11"/>
      <c r="EZK38" s="11"/>
      <c r="EZL38" s="11"/>
      <c r="EZM38" s="11"/>
      <c r="EZN38" s="11"/>
      <c r="EZO38" s="11"/>
      <c r="EZP38" s="11"/>
      <c r="EZQ38" s="11"/>
      <c r="EZR38" s="11"/>
      <c r="EZS38" s="11"/>
      <c r="EZT38" s="11"/>
      <c r="EZU38" s="11"/>
      <c r="EZV38" s="11"/>
      <c r="EZW38" s="11"/>
      <c r="EZX38" s="11"/>
      <c r="EZY38" s="11"/>
      <c r="EZZ38" s="11"/>
      <c r="FAA38" s="11"/>
      <c r="FAB38" s="11"/>
      <c r="FAC38" s="11"/>
      <c r="FAD38" s="11"/>
      <c r="FAE38" s="11"/>
      <c r="FAF38" s="11"/>
      <c r="FAG38" s="11"/>
      <c r="FAH38" s="11"/>
      <c r="FAI38" s="11"/>
      <c r="FAJ38" s="11"/>
      <c r="FAK38" s="11"/>
      <c r="FAL38" s="11"/>
      <c r="FAM38" s="11"/>
      <c r="FAN38" s="11"/>
      <c r="FAO38" s="11"/>
      <c r="FAP38" s="11"/>
      <c r="FAQ38" s="11"/>
      <c r="FAR38" s="11"/>
      <c r="FAS38" s="11"/>
      <c r="FAT38" s="11"/>
      <c r="FAU38" s="11"/>
      <c r="FAV38" s="11"/>
      <c r="FAW38" s="11"/>
      <c r="FAX38" s="11"/>
      <c r="FAY38" s="11"/>
      <c r="FAZ38" s="11"/>
      <c r="FBA38" s="11"/>
      <c r="FBB38" s="11"/>
      <c r="FBC38" s="11"/>
      <c r="FBD38" s="11"/>
      <c r="FBE38" s="11"/>
      <c r="FBF38" s="11"/>
      <c r="FBG38" s="11"/>
      <c r="FBH38" s="11"/>
      <c r="FBI38" s="11"/>
      <c r="FBJ38" s="11"/>
      <c r="FBK38" s="11"/>
      <c r="FBL38" s="11"/>
      <c r="FBM38" s="11"/>
      <c r="FBN38" s="11"/>
      <c r="FBO38" s="11"/>
      <c r="FBP38" s="11"/>
      <c r="FBQ38" s="11"/>
      <c r="FBR38" s="11"/>
      <c r="FBS38" s="11"/>
      <c r="FBT38" s="11"/>
      <c r="FBU38" s="11"/>
      <c r="FBV38" s="11"/>
      <c r="FBW38" s="11"/>
      <c r="FBX38" s="11"/>
      <c r="FBY38" s="11"/>
      <c r="FBZ38" s="11"/>
      <c r="FCA38" s="11"/>
      <c r="FCB38" s="11"/>
      <c r="FCC38" s="11"/>
      <c r="FCD38" s="11"/>
      <c r="FCE38" s="11"/>
      <c r="FCF38" s="11"/>
      <c r="FCG38" s="11"/>
      <c r="FCH38" s="11"/>
      <c r="FCI38" s="11"/>
      <c r="FCJ38" s="11"/>
      <c r="FCK38" s="11"/>
      <c r="FCL38" s="11"/>
      <c r="FCM38" s="11"/>
      <c r="FCN38" s="11"/>
      <c r="FCO38" s="11"/>
      <c r="FCP38" s="11"/>
      <c r="FCQ38" s="11"/>
      <c r="FCR38" s="11"/>
      <c r="FCS38" s="11"/>
      <c r="FCT38" s="11"/>
      <c r="FCU38" s="11"/>
      <c r="FCV38" s="11"/>
      <c r="FCW38" s="11"/>
      <c r="FCX38" s="11"/>
      <c r="FCY38" s="11"/>
      <c r="FCZ38" s="11"/>
      <c r="FDA38" s="11"/>
      <c r="FDB38" s="11"/>
      <c r="FDC38" s="11"/>
      <c r="FDD38" s="11"/>
      <c r="FDE38" s="11"/>
      <c r="FDF38" s="11"/>
      <c r="FDG38" s="11"/>
      <c r="FDH38" s="11"/>
      <c r="FDI38" s="11"/>
      <c r="FDJ38" s="11"/>
      <c r="FDK38" s="11"/>
      <c r="FDL38" s="11"/>
      <c r="FDM38" s="11"/>
      <c r="FDN38" s="11"/>
      <c r="FDO38" s="11"/>
      <c r="FDP38" s="11"/>
      <c r="FDQ38" s="11"/>
      <c r="FDR38" s="11"/>
      <c r="FDS38" s="11"/>
      <c r="FDT38" s="11"/>
      <c r="FDU38" s="11"/>
      <c r="FDV38" s="11"/>
      <c r="FDW38" s="11"/>
      <c r="FDX38" s="11"/>
      <c r="FDY38" s="11"/>
      <c r="FDZ38" s="11"/>
      <c r="FEA38" s="11"/>
      <c r="FEB38" s="11"/>
      <c r="FEC38" s="11"/>
      <c r="FED38" s="11"/>
      <c r="FEE38" s="11"/>
      <c r="FEF38" s="11"/>
      <c r="FEG38" s="11"/>
      <c r="FEH38" s="11"/>
      <c r="FEI38" s="11"/>
      <c r="FEJ38" s="11"/>
      <c r="FEK38" s="11"/>
      <c r="FEL38" s="11"/>
      <c r="FEM38" s="11"/>
      <c r="FEN38" s="11"/>
      <c r="FEO38" s="11"/>
      <c r="FEP38" s="11"/>
      <c r="FEQ38" s="11"/>
      <c r="FER38" s="11"/>
      <c r="FES38" s="11"/>
      <c r="FET38" s="11"/>
      <c r="FEU38" s="11"/>
      <c r="FEV38" s="11"/>
      <c r="FEW38" s="11"/>
      <c r="FEX38" s="11"/>
      <c r="FEY38" s="11"/>
      <c r="FEZ38" s="11"/>
      <c r="FFA38" s="11"/>
      <c r="FFB38" s="11"/>
      <c r="FFC38" s="11"/>
      <c r="FFD38" s="11"/>
      <c r="FFE38" s="11"/>
      <c r="FFF38" s="11"/>
      <c r="FFG38" s="11"/>
      <c r="FFH38" s="11"/>
      <c r="FFI38" s="11"/>
      <c r="FFJ38" s="11"/>
      <c r="FFK38" s="11"/>
      <c r="FFL38" s="11"/>
      <c r="FFM38" s="11"/>
      <c r="FFN38" s="11"/>
      <c r="FFO38" s="11"/>
      <c r="FFP38" s="11"/>
      <c r="FFQ38" s="11"/>
      <c r="FFR38" s="11"/>
      <c r="FFS38" s="11"/>
      <c r="FFT38" s="11"/>
      <c r="FFU38" s="11"/>
      <c r="FFV38" s="11"/>
      <c r="FFW38" s="11"/>
      <c r="FFX38" s="11"/>
      <c r="FFY38" s="11"/>
      <c r="FFZ38" s="11"/>
      <c r="FGA38" s="11"/>
      <c r="FGB38" s="11"/>
      <c r="FGC38" s="11"/>
      <c r="FGD38" s="11"/>
      <c r="FGE38" s="11"/>
      <c r="FGF38" s="11"/>
      <c r="FGG38" s="11"/>
      <c r="FGH38" s="11"/>
      <c r="FGI38" s="11"/>
      <c r="FGJ38" s="11"/>
      <c r="FGK38" s="11"/>
      <c r="FGL38" s="11"/>
      <c r="FGM38" s="11"/>
      <c r="FGN38" s="11"/>
      <c r="FGO38" s="11"/>
      <c r="FGP38" s="11"/>
      <c r="FGQ38" s="11"/>
      <c r="FGR38" s="11"/>
      <c r="FGS38" s="11"/>
      <c r="FGT38" s="11"/>
      <c r="FGU38" s="11"/>
      <c r="FGV38" s="11"/>
      <c r="FGW38" s="11"/>
      <c r="FGX38" s="11"/>
      <c r="FGY38" s="11"/>
      <c r="FGZ38" s="11"/>
      <c r="FHA38" s="11"/>
      <c r="FHB38" s="11"/>
      <c r="FHC38" s="11"/>
      <c r="FHD38" s="11"/>
      <c r="FHE38" s="11"/>
      <c r="FHF38" s="11"/>
      <c r="FHG38" s="11"/>
      <c r="FHH38" s="11"/>
      <c r="FHI38" s="11"/>
      <c r="FHJ38" s="11"/>
      <c r="FHK38" s="11"/>
      <c r="FHL38" s="11"/>
      <c r="FHM38" s="11"/>
      <c r="FHN38" s="11"/>
      <c r="FHO38" s="11"/>
      <c r="FHP38" s="11"/>
      <c r="FHQ38" s="11"/>
      <c r="FHR38" s="11"/>
      <c r="FHS38" s="11"/>
      <c r="FHT38" s="11"/>
      <c r="FHU38" s="11"/>
      <c r="FHV38" s="11"/>
      <c r="FHW38" s="11"/>
      <c r="FHX38" s="11"/>
      <c r="FHY38" s="11"/>
      <c r="FHZ38" s="11"/>
      <c r="FIA38" s="11"/>
      <c r="FIB38" s="11"/>
      <c r="FIC38" s="11"/>
      <c r="FID38" s="11"/>
      <c r="FIE38" s="11"/>
      <c r="FIF38" s="11"/>
      <c r="FIG38" s="11"/>
      <c r="FIH38" s="11"/>
      <c r="FII38" s="11"/>
      <c r="FIJ38" s="11"/>
      <c r="FIK38" s="11"/>
      <c r="FIL38" s="11"/>
      <c r="FIM38" s="11"/>
      <c r="FIN38" s="11"/>
      <c r="FIO38" s="11"/>
      <c r="FIP38" s="11"/>
      <c r="FIQ38" s="11"/>
      <c r="FIR38" s="11"/>
      <c r="FIS38" s="11"/>
      <c r="FIT38" s="11"/>
      <c r="FIU38" s="11"/>
      <c r="FIV38" s="11"/>
      <c r="FIW38" s="11"/>
      <c r="FIX38" s="11"/>
      <c r="FIY38" s="11"/>
      <c r="FIZ38" s="11"/>
      <c r="FJA38" s="11"/>
      <c r="FJB38" s="11"/>
      <c r="FJC38" s="11"/>
      <c r="FJD38" s="11"/>
      <c r="FJE38" s="11"/>
      <c r="FJF38" s="11"/>
      <c r="FJG38" s="11"/>
      <c r="FJH38" s="11"/>
      <c r="FJI38" s="11"/>
      <c r="FJJ38" s="11"/>
      <c r="FJK38" s="11"/>
      <c r="FJL38" s="11"/>
      <c r="FJM38" s="11"/>
      <c r="FJN38" s="11"/>
      <c r="FJO38" s="11"/>
      <c r="FJP38" s="11"/>
      <c r="FJQ38" s="11"/>
      <c r="FJR38" s="11"/>
      <c r="FJS38" s="11"/>
      <c r="FJT38" s="11"/>
      <c r="FJU38" s="11"/>
      <c r="FJV38" s="11"/>
      <c r="FJW38" s="11"/>
      <c r="FJX38" s="11"/>
      <c r="FJY38" s="11"/>
      <c r="FJZ38" s="11"/>
      <c r="FKA38" s="11"/>
      <c r="FKB38" s="11"/>
      <c r="FKC38" s="11"/>
      <c r="FKD38" s="11"/>
      <c r="FKE38" s="11"/>
      <c r="FKF38" s="11"/>
      <c r="FKG38" s="11"/>
      <c r="FKH38" s="11"/>
      <c r="FKI38" s="11"/>
      <c r="FKJ38" s="11"/>
      <c r="FKK38" s="11"/>
      <c r="FKL38" s="11"/>
      <c r="FKM38" s="11"/>
      <c r="FKN38" s="11"/>
      <c r="FKO38" s="11"/>
      <c r="FKP38" s="11"/>
      <c r="FKQ38" s="11"/>
      <c r="FKR38" s="11"/>
      <c r="FKS38" s="11"/>
      <c r="FKT38" s="11"/>
      <c r="FKU38" s="11"/>
      <c r="FKV38" s="11"/>
      <c r="FKW38" s="11"/>
      <c r="FKX38" s="11"/>
      <c r="FKY38" s="11"/>
      <c r="FKZ38" s="11"/>
      <c r="FLA38" s="11"/>
      <c r="FLB38" s="11"/>
      <c r="FLC38" s="11"/>
      <c r="FLD38" s="11"/>
      <c r="FLE38" s="11"/>
      <c r="FLF38" s="11"/>
      <c r="FLG38" s="11"/>
      <c r="FLH38" s="11"/>
      <c r="FLI38" s="11"/>
      <c r="FLJ38" s="11"/>
      <c r="FLK38" s="11"/>
      <c r="FLL38" s="11"/>
      <c r="FLM38" s="11"/>
      <c r="FLN38" s="11"/>
      <c r="FLO38" s="11"/>
      <c r="FLP38" s="11"/>
      <c r="FLQ38" s="11"/>
      <c r="FLR38" s="11"/>
      <c r="FLS38" s="11"/>
      <c r="FLT38" s="11"/>
      <c r="FLU38" s="11"/>
      <c r="FLV38" s="11"/>
      <c r="FLW38" s="11"/>
      <c r="FLX38" s="11"/>
      <c r="FLY38" s="11"/>
      <c r="FLZ38" s="11"/>
      <c r="FMA38" s="11"/>
      <c r="FMB38" s="11"/>
      <c r="FMC38" s="11"/>
      <c r="FMD38" s="11"/>
      <c r="FME38" s="11"/>
      <c r="FMF38" s="11"/>
      <c r="FMG38" s="11"/>
      <c r="FMH38" s="11"/>
      <c r="FMI38" s="11"/>
      <c r="FMJ38" s="11"/>
      <c r="FMK38" s="11"/>
      <c r="FML38" s="11"/>
      <c r="FMM38" s="11"/>
      <c r="FMN38" s="11"/>
      <c r="FMO38" s="11"/>
      <c r="FMP38" s="11"/>
      <c r="FMQ38" s="11"/>
      <c r="FMR38" s="11"/>
      <c r="FMS38" s="11"/>
      <c r="FMT38" s="11"/>
      <c r="FMU38" s="11"/>
      <c r="FMV38" s="11"/>
      <c r="FMW38" s="11"/>
      <c r="FMX38" s="11"/>
      <c r="FMY38" s="11"/>
      <c r="FMZ38" s="11"/>
      <c r="FNA38" s="11"/>
      <c r="FNB38" s="11"/>
      <c r="FNC38" s="11"/>
      <c r="FND38" s="11"/>
      <c r="FNE38" s="11"/>
      <c r="FNF38" s="11"/>
      <c r="FNG38" s="11"/>
      <c r="FNH38" s="11"/>
      <c r="FNI38" s="11"/>
      <c r="FNJ38" s="11"/>
      <c r="FNK38" s="11"/>
      <c r="FNL38" s="11"/>
      <c r="FNM38" s="11"/>
      <c r="FNN38" s="11"/>
      <c r="FNO38" s="11"/>
      <c r="FNP38" s="11"/>
      <c r="FNQ38" s="11"/>
      <c r="FNR38" s="11"/>
      <c r="FNS38" s="11"/>
      <c r="FNT38" s="11"/>
      <c r="FNU38" s="11"/>
      <c r="FNV38" s="11"/>
      <c r="FNW38" s="11"/>
      <c r="FNX38" s="11"/>
      <c r="FNY38" s="11"/>
      <c r="FNZ38" s="11"/>
      <c r="FOA38" s="11"/>
      <c r="FOB38" s="11"/>
      <c r="FOC38" s="11"/>
      <c r="FOD38" s="11"/>
      <c r="FOE38" s="11"/>
      <c r="FOF38" s="11"/>
      <c r="FOG38" s="11"/>
      <c r="FOH38" s="11"/>
      <c r="FOI38" s="11"/>
      <c r="FOJ38" s="11"/>
      <c r="FOK38" s="11"/>
      <c r="FOL38" s="11"/>
      <c r="FOM38" s="11"/>
      <c r="FON38" s="11"/>
      <c r="FOO38" s="11"/>
      <c r="FOP38" s="11"/>
      <c r="FOQ38" s="11"/>
      <c r="FOR38" s="11"/>
      <c r="FOS38" s="11"/>
      <c r="FOT38" s="11"/>
      <c r="FOU38" s="11"/>
      <c r="FOV38" s="11"/>
      <c r="FOW38" s="11"/>
      <c r="FOX38" s="11"/>
      <c r="FOY38" s="11"/>
      <c r="FOZ38" s="11"/>
      <c r="FPA38" s="11"/>
      <c r="FPB38" s="11"/>
      <c r="FPC38" s="11"/>
      <c r="FPD38" s="11"/>
      <c r="FPE38" s="11"/>
      <c r="FPF38" s="11"/>
      <c r="FPG38" s="11"/>
      <c r="FPH38" s="11"/>
      <c r="FPI38" s="11"/>
      <c r="FPJ38" s="11"/>
      <c r="FPK38" s="11"/>
      <c r="FPL38" s="11"/>
      <c r="FPM38" s="11"/>
      <c r="FPN38" s="11"/>
      <c r="FPO38" s="11"/>
      <c r="FPP38" s="11"/>
      <c r="FPQ38" s="11"/>
      <c r="FPR38" s="11"/>
      <c r="FPS38" s="11"/>
      <c r="FPT38" s="11"/>
      <c r="FPU38" s="11"/>
      <c r="FPV38" s="11"/>
      <c r="FPW38" s="11"/>
      <c r="FPX38" s="11"/>
      <c r="FPY38" s="11"/>
      <c r="FPZ38" s="11"/>
      <c r="FQA38" s="11"/>
      <c r="FQB38" s="11"/>
      <c r="FQC38" s="11"/>
      <c r="FQD38" s="11"/>
      <c r="FQE38" s="11"/>
      <c r="FQF38" s="11"/>
      <c r="FQG38" s="11"/>
      <c r="FQH38" s="11"/>
      <c r="FQI38" s="11"/>
      <c r="FQJ38" s="11"/>
      <c r="FQK38" s="11"/>
      <c r="FQL38" s="11"/>
      <c r="FQM38" s="11"/>
      <c r="FQN38" s="11"/>
      <c r="FQO38" s="11"/>
      <c r="FQP38" s="11"/>
      <c r="FQQ38" s="11"/>
      <c r="FQR38" s="11"/>
      <c r="FQS38" s="11"/>
      <c r="FQT38" s="11"/>
      <c r="FQU38" s="11"/>
      <c r="FQV38" s="11"/>
      <c r="FQW38" s="11"/>
      <c r="FQX38" s="11"/>
      <c r="FQY38" s="11"/>
      <c r="FQZ38" s="11"/>
      <c r="FRA38" s="11"/>
      <c r="FRB38" s="11"/>
      <c r="FRC38" s="11"/>
      <c r="FRD38" s="11"/>
      <c r="FRE38" s="11"/>
      <c r="FRF38" s="11"/>
      <c r="FRG38" s="11"/>
      <c r="FRH38" s="11"/>
      <c r="FRI38" s="11"/>
      <c r="FRJ38" s="11"/>
      <c r="FRK38" s="11"/>
      <c r="FRL38" s="11"/>
      <c r="FRM38" s="11"/>
      <c r="FRN38" s="11"/>
      <c r="FRO38" s="11"/>
      <c r="FRP38" s="11"/>
      <c r="FRQ38" s="11"/>
      <c r="FRR38" s="11"/>
      <c r="FRS38" s="11"/>
      <c r="FRT38" s="11"/>
      <c r="FRU38" s="11"/>
      <c r="FRV38" s="11"/>
      <c r="FRW38" s="11"/>
      <c r="FRX38" s="11"/>
      <c r="FRY38" s="11"/>
      <c r="FRZ38" s="11"/>
      <c r="FSA38" s="11"/>
      <c r="FSB38" s="11"/>
      <c r="FSC38" s="11"/>
      <c r="FSD38" s="11"/>
      <c r="FSE38" s="11"/>
      <c r="FSF38" s="11"/>
      <c r="FSG38" s="11"/>
      <c r="FSH38" s="11"/>
      <c r="FSI38" s="11"/>
      <c r="FSJ38" s="11"/>
      <c r="FSK38" s="11"/>
      <c r="FSL38" s="11"/>
      <c r="FSM38" s="11"/>
      <c r="FSN38" s="11"/>
      <c r="FSO38" s="11"/>
      <c r="FSP38" s="11"/>
      <c r="FSQ38" s="11"/>
      <c r="FSR38" s="11"/>
      <c r="FSS38" s="11"/>
      <c r="FST38" s="11"/>
      <c r="FSU38" s="11"/>
      <c r="FSV38" s="11"/>
      <c r="FSW38" s="11"/>
      <c r="FSX38" s="11"/>
      <c r="FSY38" s="11"/>
      <c r="FSZ38" s="11"/>
      <c r="FTA38" s="11"/>
      <c r="FTB38" s="11"/>
      <c r="FTC38" s="11"/>
      <c r="FTD38" s="11"/>
      <c r="FTE38" s="11"/>
      <c r="FTF38" s="11"/>
      <c r="FTG38" s="11"/>
      <c r="FTH38" s="11"/>
      <c r="FTI38" s="11"/>
      <c r="FTJ38" s="11"/>
      <c r="FTK38" s="11"/>
      <c r="FTL38" s="11"/>
      <c r="FTM38" s="11"/>
      <c r="FTN38" s="11"/>
      <c r="FTO38" s="11"/>
      <c r="FTP38" s="11"/>
      <c r="FTQ38" s="11"/>
      <c r="FTR38" s="11"/>
      <c r="FTS38" s="11"/>
      <c r="FTT38" s="11"/>
      <c r="FTU38" s="11"/>
      <c r="FTV38" s="11"/>
      <c r="FTW38" s="11"/>
      <c r="FTX38" s="11"/>
      <c r="FTY38" s="11"/>
      <c r="FTZ38" s="11"/>
      <c r="FUA38" s="11"/>
      <c r="FUB38" s="11"/>
      <c r="FUC38" s="11"/>
      <c r="FUD38" s="11"/>
      <c r="FUE38" s="11"/>
      <c r="FUF38" s="11"/>
      <c r="FUG38" s="11"/>
      <c r="FUH38" s="11"/>
      <c r="FUI38" s="11"/>
      <c r="FUJ38" s="11"/>
      <c r="FUK38" s="11"/>
      <c r="FUL38" s="11"/>
      <c r="FUM38" s="11"/>
      <c r="FUN38" s="11"/>
      <c r="FUO38" s="11"/>
      <c r="FUP38" s="11"/>
      <c r="FUQ38" s="11"/>
      <c r="FUR38" s="11"/>
      <c r="FUS38" s="11"/>
      <c r="FUT38" s="11"/>
      <c r="FUU38" s="11"/>
      <c r="FUV38" s="11"/>
      <c r="FUW38" s="11"/>
      <c r="FUX38" s="11"/>
      <c r="FUY38" s="11"/>
      <c r="FUZ38" s="11"/>
      <c r="FVA38" s="11"/>
      <c r="FVB38" s="11"/>
      <c r="FVC38" s="11"/>
      <c r="FVD38" s="11"/>
      <c r="FVE38" s="11"/>
      <c r="FVF38" s="11"/>
      <c r="FVG38" s="11"/>
      <c r="FVH38" s="11"/>
      <c r="FVI38" s="11"/>
      <c r="FVJ38" s="11"/>
      <c r="FVK38" s="11"/>
      <c r="FVL38" s="11"/>
      <c r="FVM38" s="11"/>
      <c r="FVN38" s="11"/>
      <c r="FVO38" s="11"/>
      <c r="FVP38" s="11"/>
      <c r="FVQ38" s="11"/>
      <c r="FVR38" s="11"/>
      <c r="FVS38" s="11"/>
      <c r="FVT38" s="11"/>
      <c r="FVU38" s="11"/>
      <c r="FVV38" s="11"/>
      <c r="FVW38" s="11"/>
      <c r="FVX38" s="11"/>
      <c r="FVY38" s="11"/>
      <c r="FVZ38" s="11"/>
      <c r="FWA38" s="11"/>
      <c r="FWB38" s="11"/>
      <c r="FWC38" s="11"/>
      <c r="FWD38" s="11"/>
      <c r="FWE38" s="11"/>
      <c r="FWF38" s="11"/>
      <c r="FWG38" s="11"/>
      <c r="FWH38" s="11"/>
      <c r="FWI38" s="11"/>
      <c r="FWJ38" s="11"/>
      <c r="FWK38" s="11"/>
      <c r="FWL38" s="11"/>
      <c r="FWM38" s="11"/>
      <c r="FWN38" s="11"/>
      <c r="FWO38" s="11"/>
      <c r="FWP38" s="11"/>
      <c r="FWQ38" s="11"/>
      <c r="FWR38" s="11"/>
      <c r="FWS38" s="11"/>
      <c r="FWT38" s="11"/>
      <c r="FWU38" s="11"/>
      <c r="FWV38" s="11"/>
      <c r="FWW38" s="11"/>
      <c r="FWX38" s="11"/>
      <c r="FWY38" s="11"/>
      <c r="FWZ38" s="11"/>
      <c r="FXA38" s="11"/>
      <c r="FXB38" s="11"/>
      <c r="FXC38" s="11"/>
      <c r="FXD38" s="11"/>
      <c r="FXE38" s="11"/>
      <c r="FXF38" s="11"/>
      <c r="FXG38" s="11"/>
      <c r="FXH38" s="11"/>
      <c r="FXI38" s="11"/>
      <c r="FXJ38" s="11"/>
      <c r="FXK38" s="11"/>
      <c r="FXL38" s="11"/>
      <c r="FXM38" s="11"/>
      <c r="FXN38" s="11"/>
      <c r="FXO38" s="11"/>
      <c r="FXP38" s="11"/>
      <c r="FXQ38" s="11"/>
      <c r="FXR38" s="11"/>
      <c r="FXS38" s="11"/>
      <c r="FXT38" s="11"/>
      <c r="FXU38" s="11"/>
      <c r="FXV38" s="11"/>
      <c r="FXW38" s="11"/>
      <c r="FXX38" s="11"/>
      <c r="FXY38" s="11"/>
      <c r="FXZ38" s="11"/>
      <c r="FYA38" s="11"/>
      <c r="FYB38" s="11"/>
      <c r="FYC38" s="11"/>
      <c r="FYD38" s="11"/>
      <c r="FYE38" s="11"/>
      <c r="FYF38" s="11"/>
      <c r="FYG38" s="11"/>
      <c r="FYH38" s="11"/>
      <c r="FYI38" s="11"/>
      <c r="FYJ38" s="11"/>
      <c r="FYK38" s="11"/>
      <c r="FYL38" s="11"/>
      <c r="FYM38" s="11"/>
      <c r="FYN38" s="11"/>
      <c r="FYO38" s="11"/>
      <c r="FYP38" s="11"/>
      <c r="FYQ38" s="11"/>
      <c r="FYR38" s="11"/>
      <c r="FYS38" s="11"/>
      <c r="FYT38" s="11"/>
      <c r="FYU38" s="11"/>
      <c r="FYV38" s="11"/>
      <c r="FYW38" s="11"/>
      <c r="FYX38" s="11"/>
      <c r="FYY38" s="11"/>
      <c r="FYZ38" s="11"/>
      <c r="FZA38" s="11"/>
      <c r="FZB38" s="11"/>
      <c r="FZC38" s="11"/>
      <c r="FZD38" s="11"/>
      <c r="FZE38" s="11"/>
      <c r="FZF38" s="11"/>
      <c r="FZG38" s="11"/>
      <c r="FZH38" s="11"/>
      <c r="FZI38" s="11"/>
      <c r="FZJ38" s="11"/>
      <c r="FZK38" s="11"/>
      <c r="FZL38" s="11"/>
      <c r="FZM38" s="11"/>
      <c r="FZN38" s="11"/>
      <c r="FZO38" s="11"/>
      <c r="FZP38" s="11"/>
      <c r="FZQ38" s="11"/>
      <c r="FZR38" s="11"/>
      <c r="FZS38" s="11"/>
      <c r="FZT38" s="11"/>
      <c r="FZU38" s="11"/>
      <c r="FZV38" s="11"/>
      <c r="FZW38" s="11"/>
      <c r="FZX38" s="11"/>
      <c r="FZY38" s="11"/>
      <c r="FZZ38" s="11"/>
      <c r="GAA38" s="11"/>
      <c r="GAB38" s="11"/>
      <c r="GAC38" s="11"/>
      <c r="GAD38" s="11"/>
      <c r="GAE38" s="11"/>
      <c r="GAF38" s="11"/>
      <c r="GAG38" s="11"/>
      <c r="GAH38" s="11"/>
      <c r="GAI38" s="11"/>
      <c r="GAJ38" s="11"/>
      <c r="GAK38" s="11"/>
      <c r="GAL38" s="11"/>
      <c r="GAM38" s="11"/>
      <c r="GAN38" s="11"/>
      <c r="GAO38" s="11"/>
      <c r="GAP38" s="11"/>
      <c r="GAQ38" s="11"/>
      <c r="GAR38" s="11"/>
      <c r="GAS38" s="11"/>
      <c r="GAT38" s="11"/>
      <c r="GAU38" s="11"/>
      <c r="GAV38" s="11"/>
      <c r="GAW38" s="11"/>
      <c r="GAX38" s="11"/>
      <c r="GAY38" s="11"/>
      <c r="GAZ38" s="11"/>
      <c r="GBA38" s="11"/>
      <c r="GBB38" s="11"/>
      <c r="GBC38" s="11"/>
      <c r="GBD38" s="11"/>
      <c r="GBE38" s="11"/>
      <c r="GBF38" s="11"/>
      <c r="GBG38" s="11"/>
      <c r="GBH38" s="11"/>
      <c r="GBI38" s="11"/>
      <c r="GBJ38" s="11"/>
      <c r="GBK38" s="11"/>
      <c r="GBL38" s="11"/>
      <c r="GBM38" s="11"/>
      <c r="GBN38" s="11"/>
      <c r="GBO38" s="11"/>
      <c r="GBP38" s="11"/>
      <c r="GBQ38" s="11"/>
      <c r="GBR38" s="11"/>
      <c r="GBS38" s="11"/>
      <c r="GBT38" s="11"/>
      <c r="GBU38" s="11"/>
      <c r="GBV38" s="11"/>
      <c r="GBW38" s="11"/>
      <c r="GBX38" s="11"/>
      <c r="GBY38" s="11"/>
      <c r="GBZ38" s="11"/>
      <c r="GCA38" s="11"/>
      <c r="GCB38" s="11"/>
      <c r="GCC38" s="11"/>
      <c r="GCD38" s="11"/>
      <c r="GCE38" s="11"/>
      <c r="GCF38" s="11"/>
      <c r="GCG38" s="11"/>
      <c r="GCH38" s="11"/>
      <c r="GCI38" s="11"/>
      <c r="GCJ38" s="11"/>
      <c r="GCK38" s="11"/>
      <c r="GCL38" s="11"/>
      <c r="GCM38" s="11"/>
      <c r="GCN38" s="11"/>
      <c r="GCO38" s="11"/>
      <c r="GCP38" s="11"/>
      <c r="GCQ38" s="11"/>
      <c r="GCR38" s="11"/>
      <c r="GCS38" s="11"/>
      <c r="GCT38" s="11"/>
      <c r="GCU38" s="11"/>
      <c r="GCV38" s="11"/>
      <c r="GCW38" s="11"/>
      <c r="GCX38" s="11"/>
      <c r="GCY38" s="11"/>
      <c r="GCZ38" s="11"/>
      <c r="GDA38" s="11"/>
      <c r="GDB38" s="11"/>
      <c r="GDC38" s="11"/>
      <c r="GDD38" s="11"/>
      <c r="GDE38" s="11"/>
      <c r="GDF38" s="11"/>
      <c r="GDG38" s="11"/>
      <c r="GDH38" s="11"/>
      <c r="GDI38" s="11"/>
      <c r="GDJ38" s="11"/>
      <c r="GDK38" s="11"/>
      <c r="GDL38" s="11"/>
      <c r="GDM38" s="11"/>
      <c r="GDN38" s="11"/>
      <c r="GDO38" s="11"/>
      <c r="GDP38" s="11"/>
      <c r="GDQ38" s="11"/>
      <c r="GDR38" s="11"/>
      <c r="GDS38" s="11"/>
      <c r="GDT38" s="11"/>
      <c r="GDU38" s="11"/>
      <c r="GDV38" s="11"/>
      <c r="GDW38" s="11"/>
      <c r="GDX38" s="11"/>
      <c r="GDY38" s="11"/>
      <c r="GDZ38" s="11"/>
      <c r="GEA38" s="11"/>
      <c r="GEB38" s="11"/>
      <c r="GEC38" s="11"/>
      <c r="GED38" s="11"/>
      <c r="GEE38" s="11"/>
      <c r="GEF38" s="11"/>
      <c r="GEG38" s="11"/>
      <c r="GEH38" s="11"/>
      <c r="GEI38" s="11"/>
      <c r="GEJ38" s="11"/>
      <c r="GEK38" s="11"/>
      <c r="GEL38" s="11"/>
      <c r="GEM38" s="11"/>
      <c r="GEN38" s="11"/>
      <c r="GEO38" s="11"/>
      <c r="GEP38" s="11"/>
      <c r="GEQ38" s="11"/>
      <c r="GER38" s="11"/>
      <c r="GES38" s="11"/>
      <c r="GET38" s="11"/>
      <c r="GEU38" s="11"/>
      <c r="GEV38" s="11"/>
      <c r="GEW38" s="11"/>
      <c r="GEX38" s="11"/>
      <c r="GEY38" s="11"/>
      <c r="GEZ38" s="11"/>
      <c r="GFA38" s="11"/>
      <c r="GFB38" s="11"/>
      <c r="GFC38" s="11"/>
      <c r="GFD38" s="11"/>
      <c r="GFE38" s="11"/>
      <c r="GFF38" s="11"/>
      <c r="GFG38" s="11"/>
      <c r="GFH38" s="11"/>
      <c r="GFI38" s="11"/>
      <c r="GFJ38" s="11"/>
      <c r="GFK38" s="11"/>
      <c r="GFL38" s="11"/>
      <c r="GFM38" s="11"/>
      <c r="GFN38" s="11"/>
      <c r="GFO38" s="11"/>
      <c r="GFP38" s="11"/>
      <c r="GFQ38" s="11"/>
      <c r="GFR38" s="11"/>
      <c r="GFS38" s="11"/>
      <c r="GFT38" s="11"/>
      <c r="GFU38" s="11"/>
      <c r="GFV38" s="11"/>
      <c r="GFW38" s="11"/>
      <c r="GFX38" s="11"/>
      <c r="GFY38" s="11"/>
      <c r="GFZ38" s="11"/>
      <c r="GGA38" s="11"/>
      <c r="GGB38" s="11"/>
      <c r="GGC38" s="11"/>
      <c r="GGD38" s="11"/>
      <c r="GGE38" s="11"/>
      <c r="GGF38" s="11"/>
      <c r="GGG38" s="11"/>
      <c r="GGH38" s="11"/>
      <c r="GGI38" s="11"/>
      <c r="GGJ38" s="11"/>
      <c r="GGK38" s="11"/>
      <c r="GGL38" s="11"/>
      <c r="GGM38" s="11"/>
      <c r="GGN38" s="11"/>
      <c r="GGO38" s="11"/>
      <c r="GGP38" s="11"/>
      <c r="GGQ38" s="11"/>
      <c r="GGR38" s="11"/>
      <c r="GGS38" s="11"/>
      <c r="GGT38" s="11"/>
      <c r="GGU38" s="11"/>
      <c r="GGV38" s="11"/>
      <c r="GGW38" s="11"/>
      <c r="GGX38" s="11"/>
      <c r="GGY38" s="11"/>
      <c r="GGZ38" s="11"/>
      <c r="GHA38" s="11"/>
      <c r="GHB38" s="11"/>
      <c r="GHC38" s="11"/>
      <c r="GHD38" s="11"/>
      <c r="GHE38" s="11"/>
      <c r="GHF38" s="11"/>
      <c r="GHG38" s="11"/>
      <c r="GHH38" s="11"/>
      <c r="GHI38" s="11"/>
      <c r="GHJ38" s="11"/>
      <c r="GHK38" s="11"/>
      <c r="GHL38" s="11"/>
      <c r="GHM38" s="11"/>
      <c r="GHN38" s="11"/>
      <c r="GHO38" s="11"/>
      <c r="GHP38" s="11"/>
      <c r="GHQ38" s="11"/>
      <c r="GHR38" s="11"/>
      <c r="GHS38" s="11"/>
      <c r="GHT38" s="11"/>
      <c r="GHU38" s="11"/>
      <c r="GHV38" s="11"/>
      <c r="GHW38" s="11"/>
      <c r="GHX38" s="11"/>
      <c r="GHY38" s="11"/>
      <c r="GHZ38" s="11"/>
      <c r="GIA38" s="11"/>
      <c r="GIB38" s="11"/>
      <c r="GIC38" s="11"/>
      <c r="GID38" s="11"/>
      <c r="GIE38" s="11"/>
      <c r="GIF38" s="11"/>
      <c r="GIG38" s="11"/>
      <c r="GIH38" s="11"/>
      <c r="GII38" s="11"/>
      <c r="GIJ38" s="11"/>
      <c r="GIK38" s="11"/>
      <c r="GIL38" s="11"/>
      <c r="GIM38" s="11"/>
      <c r="GIN38" s="11"/>
      <c r="GIO38" s="11"/>
      <c r="GIP38" s="11"/>
      <c r="GIQ38" s="11"/>
      <c r="GIR38" s="11"/>
      <c r="GIS38" s="11"/>
      <c r="GIT38" s="11"/>
      <c r="GIU38" s="11"/>
      <c r="GIV38" s="11"/>
      <c r="GIW38" s="11"/>
      <c r="GIX38" s="11"/>
      <c r="GIY38" s="11"/>
      <c r="GIZ38" s="11"/>
      <c r="GJA38" s="11"/>
      <c r="GJB38" s="11"/>
      <c r="GJC38" s="11"/>
      <c r="GJD38" s="11"/>
      <c r="GJE38" s="11"/>
      <c r="GJF38" s="11"/>
      <c r="GJG38" s="11"/>
      <c r="GJH38" s="11"/>
      <c r="GJI38" s="11"/>
      <c r="GJJ38" s="11"/>
      <c r="GJK38" s="11"/>
      <c r="GJL38" s="11"/>
      <c r="GJM38" s="11"/>
      <c r="GJN38" s="11"/>
      <c r="GJO38" s="11"/>
      <c r="GJP38" s="11"/>
      <c r="GJQ38" s="11"/>
      <c r="GJR38" s="11"/>
      <c r="GJS38" s="11"/>
      <c r="GJT38" s="11"/>
      <c r="GJU38" s="11"/>
      <c r="GJV38" s="11"/>
      <c r="GJW38" s="11"/>
      <c r="GJX38" s="11"/>
      <c r="GJY38" s="11"/>
      <c r="GJZ38" s="11"/>
      <c r="GKA38" s="11"/>
      <c r="GKB38" s="11"/>
      <c r="GKC38" s="11"/>
      <c r="GKD38" s="11"/>
      <c r="GKE38" s="11"/>
      <c r="GKF38" s="11"/>
      <c r="GKG38" s="11"/>
      <c r="GKH38" s="11"/>
      <c r="GKI38" s="11"/>
      <c r="GKJ38" s="11"/>
      <c r="GKK38" s="11"/>
      <c r="GKL38" s="11"/>
      <c r="GKM38" s="11"/>
      <c r="GKN38" s="11"/>
      <c r="GKO38" s="11"/>
      <c r="GKP38" s="11"/>
      <c r="GKQ38" s="11"/>
      <c r="GKR38" s="11"/>
      <c r="GKS38" s="11"/>
      <c r="GKT38" s="11"/>
      <c r="GKU38" s="11"/>
      <c r="GKV38" s="11"/>
      <c r="GKW38" s="11"/>
      <c r="GKX38" s="11"/>
      <c r="GKY38" s="11"/>
      <c r="GKZ38" s="11"/>
      <c r="GLA38" s="11"/>
      <c r="GLB38" s="11"/>
      <c r="GLC38" s="11"/>
      <c r="GLD38" s="11"/>
      <c r="GLE38" s="11"/>
      <c r="GLF38" s="11"/>
      <c r="GLG38" s="11"/>
      <c r="GLH38" s="11"/>
      <c r="GLI38" s="11"/>
      <c r="GLJ38" s="11"/>
      <c r="GLK38" s="11"/>
      <c r="GLL38" s="11"/>
      <c r="GLM38" s="11"/>
      <c r="GLN38" s="11"/>
      <c r="GLO38" s="11"/>
      <c r="GLP38" s="11"/>
      <c r="GLQ38" s="11"/>
      <c r="GLR38" s="11"/>
      <c r="GLS38" s="11"/>
      <c r="GLT38" s="11"/>
      <c r="GLU38" s="11"/>
      <c r="GLV38" s="11"/>
      <c r="GLW38" s="11"/>
      <c r="GLX38" s="11"/>
      <c r="GLY38" s="11"/>
      <c r="GLZ38" s="11"/>
      <c r="GMA38" s="11"/>
      <c r="GMB38" s="11"/>
      <c r="GMC38" s="11"/>
      <c r="GMD38" s="11"/>
      <c r="GME38" s="11"/>
      <c r="GMF38" s="11"/>
      <c r="GMG38" s="11"/>
      <c r="GMH38" s="11"/>
      <c r="GMI38" s="11"/>
      <c r="GMJ38" s="11"/>
      <c r="GMK38" s="11"/>
      <c r="GML38" s="11"/>
      <c r="GMM38" s="11"/>
      <c r="GMN38" s="11"/>
      <c r="GMO38" s="11"/>
      <c r="GMP38" s="11"/>
      <c r="GMQ38" s="11"/>
      <c r="GMR38" s="11"/>
      <c r="GMS38" s="11"/>
      <c r="GMT38" s="11"/>
      <c r="GMU38" s="11"/>
      <c r="GMV38" s="11"/>
      <c r="GMW38" s="11"/>
      <c r="GMX38" s="11"/>
      <c r="GMY38" s="11"/>
      <c r="GMZ38" s="11"/>
      <c r="GNA38" s="11"/>
      <c r="GNB38" s="11"/>
      <c r="GNC38" s="11"/>
      <c r="GND38" s="11"/>
      <c r="GNE38" s="11"/>
      <c r="GNF38" s="11"/>
      <c r="GNG38" s="11"/>
      <c r="GNH38" s="11"/>
      <c r="GNI38" s="11"/>
      <c r="GNJ38" s="11"/>
      <c r="GNK38" s="11"/>
      <c r="GNL38" s="11"/>
      <c r="GNM38" s="11"/>
      <c r="GNN38" s="11"/>
      <c r="GNO38" s="11"/>
      <c r="GNP38" s="11"/>
      <c r="GNQ38" s="11"/>
      <c r="GNR38" s="11"/>
      <c r="GNS38" s="11"/>
      <c r="GNT38" s="11"/>
      <c r="GNU38" s="11"/>
      <c r="GNV38" s="11"/>
      <c r="GNW38" s="11"/>
      <c r="GNX38" s="11"/>
      <c r="GNY38" s="11"/>
      <c r="GNZ38" s="11"/>
      <c r="GOA38" s="11"/>
      <c r="GOB38" s="11"/>
      <c r="GOC38" s="11"/>
      <c r="GOD38" s="11"/>
      <c r="GOE38" s="11"/>
      <c r="GOF38" s="11"/>
      <c r="GOG38" s="11"/>
      <c r="GOH38" s="11"/>
      <c r="GOI38" s="11"/>
      <c r="GOJ38" s="11"/>
      <c r="GOK38" s="11"/>
      <c r="GOL38" s="11"/>
      <c r="GOM38" s="11"/>
      <c r="GON38" s="11"/>
      <c r="GOO38" s="11"/>
      <c r="GOP38" s="11"/>
      <c r="GOQ38" s="11"/>
      <c r="GOR38" s="11"/>
      <c r="GOS38" s="11"/>
      <c r="GOT38" s="11"/>
      <c r="GOU38" s="11"/>
      <c r="GOV38" s="11"/>
      <c r="GOW38" s="11"/>
      <c r="GOX38" s="11"/>
      <c r="GOY38" s="11"/>
      <c r="GOZ38" s="11"/>
      <c r="GPA38" s="11"/>
      <c r="GPB38" s="11"/>
      <c r="GPC38" s="11"/>
      <c r="GPD38" s="11"/>
      <c r="GPE38" s="11"/>
      <c r="GPF38" s="11"/>
      <c r="GPG38" s="11"/>
      <c r="GPH38" s="11"/>
      <c r="GPI38" s="11"/>
      <c r="GPJ38" s="11"/>
      <c r="GPK38" s="11"/>
      <c r="GPL38" s="11"/>
      <c r="GPM38" s="11"/>
      <c r="GPN38" s="11"/>
      <c r="GPO38" s="11"/>
      <c r="GPP38" s="11"/>
      <c r="GPQ38" s="11"/>
      <c r="GPR38" s="11"/>
      <c r="GPS38" s="11"/>
      <c r="GPT38" s="11"/>
      <c r="GPU38" s="11"/>
      <c r="GPV38" s="11"/>
      <c r="GPW38" s="11"/>
      <c r="GPX38" s="11"/>
      <c r="GPY38" s="11"/>
      <c r="GPZ38" s="11"/>
      <c r="GQA38" s="11"/>
      <c r="GQB38" s="11"/>
      <c r="GQC38" s="11"/>
      <c r="GQD38" s="11"/>
      <c r="GQE38" s="11"/>
      <c r="GQF38" s="11"/>
      <c r="GQG38" s="11"/>
      <c r="GQH38" s="11"/>
      <c r="GQI38" s="11"/>
      <c r="GQJ38" s="11"/>
      <c r="GQK38" s="11"/>
      <c r="GQL38" s="11"/>
      <c r="GQM38" s="11"/>
      <c r="GQN38" s="11"/>
      <c r="GQO38" s="11"/>
      <c r="GQP38" s="11"/>
      <c r="GQQ38" s="11"/>
      <c r="GQR38" s="11"/>
      <c r="GQS38" s="11"/>
      <c r="GQT38" s="11"/>
      <c r="GQU38" s="11"/>
      <c r="GQV38" s="11"/>
      <c r="GQW38" s="11"/>
      <c r="GQX38" s="11"/>
      <c r="GQY38" s="11"/>
      <c r="GQZ38" s="11"/>
      <c r="GRA38" s="11"/>
      <c r="GRB38" s="11"/>
      <c r="GRC38" s="11"/>
      <c r="GRD38" s="11"/>
      <c r="GRE38" s="11"/>
      <c r="GRF38" s="11"/>
      <c r="GRG38" s="11"/>
      <c r="GRH38" s="11"/>
      <c r="GRI38" s="11"/>
      <c r="GRJ38" s="11"/>
      <c r="GRK38" s="11"/>
      <c r="GRL38" s="11"/>
      <c r="GRM38" s="11"/>
      <c r="GRN38" s="11"/>
      <c r="GRO38" s="11"/>
      <c r="GRP38" s="11"/>
      <c r="GRQ38" s="11"/>
      <c r="GRR38" s="11"/>
      <c r="GRS38" s="11"/>
      <c r="GRT38" s="11"/>
      <c r="GRU38" s="11"/>
      <c r="GRV38" s="11"/>
      <c r="GRW38" s="11"/>
      <c r="GRX38" s="11"/>
      <c r="GRY38" s="11"/>
      <c r="GRZ38" s="11"/>
      <c r="GSA38" s="11"/>
      <c r="GSB38" s="11"/>
      <c r="GSC38" s="11"/>
      <c r="GSD38" s="11"/>
      <c r="GSE38" s="11"/>
      <c r="GSF38" s="11"/>
      <c r="GSG38" s="11"/>
      <c r="GSH38" s="11"/>
      <c r="GSI38" s="11"/>
      <c r="GSJ38" s="11"/>
      <c r="GSK38" s="11"/>
      <c r="GSL38" s="11"/>
      <c r="GSM38" s="11"/>
      <c r="GSN38" s="11"/>
      <c r="GSO38" s="11"/>
      <c r="GSP38" s="11"/>
      <c r="GSQ38" s="11"/>
      <c r="GSR38" s="11"/>
      <c r="GSS38" s="11"/>
      <c r="GST38" s="11"/>
      <c r="GSU38" s="11"/>
      <c r="GSV38" s="11"/>
      <c r="GSW38" s="11"/>
      <c r="GSX38" s="11"/>
      <c r="GSY38" s="11"/>
      <c r="GSZ38" s="11"/>
      <c r="GTA38" s="11"/>
      <c r="GTB38" s="11"/>
      <c r="GTC38" s="11"/>
      <c r="GTD38" s="11"/>
      <c r="GTE38" s="11"/>
      <c r="GTF38" s="11"/>
      <c r="GTG38" s="11"/>
      <c r="GTH38" s="11"/>
      <c r="GTI38" s="11"/>
      <c r="GTJ38" s="11"/>
      <c r="GTK38" s="11"/>
      <c r="GTL38" s="11"/>
      <c r="GTM38" s="11"/>
      <c r="GTN38" s="11"/>
      <c r="GTO38" s="11"/>
      <c r="GTP38" s="11"/>
      <c r="GTQ38" s="11"/>
      <c r="GTR38" s="11"/>
      <c r="GTS38" s="11"/>
      <c r="GTT38" s="11"/>
      <c r="GTU38" s="11"/>
      <c r="GTV38" s="11"/>
      <c r="GTW38" s="11"/>
      <c r="GTX38" s="11"/>
      <c r="GTY38" s="11"/>
      <c r="GTZ38" s="11"/>
      <c r="GUA38" s="11"/>
      <c r="GUB38" s="11"/>
      <c r="GUC38" s="11"/>
      <c r="GUD38" s="11"/>
      <c r="GUE38" s="11"/>
      <c r="GUF38" s="11"/>
      <c r="GUG38" s="11"/>
      <c r="GUH38" s="11"/>
      <c r="GUI38" s="11"/>
      <c r="GUJ38" s="11"/>
      <c r="GUK38" s="11"/>
      <c r="GUL38" s="11"/>
      <c r="GUM38" s="11"/>
      <c r="GUN38" s="11"/>
      <c r="GUO38" s="11"/>
      <c r="GUP38" s="11"/>
      <c r="GUQ38" s="11"/>
      <c r="GUR38" s="11"/>
      <c r="GUS38" s="11"/>
      <c r="GUT38" s="11"/>
      <c r="GUU38" s="11"/>
      <c r="GUV38" s="11"/>
      <c r="GUW38" s="11"/>
      <c r="GUX38" s="11"/>
      <c r="GUY38" s="11"/>
      <c r="GUZ38" s="11"/>
      <c r="GVA38" s="11"/>
      <c r="GVB38" s="11"/>
      <c r="GVC38" s="11"/>
      <c r="GVD38" s="11"/>
      <c r="GVE38" s="11"/>
      <c r="GVF38" s="11"/>
      <c r="GVG38" s="11"/>
      <c r="GVH38" s="11"/>
      <c r="GVI38" s="11"/>
      <c r="GVJ38" s="11"/>
      <c r="GVK38" s="11"/>
      <c r="GVL38" s="11"/>
      <c r="GVM38" s="11"/>
      <c r="GVN38" s="11"/>
      <c r="GVO38" s="11"/>
      <c r="GVP38" s="11"/>
      <c r="GVQ38" s="11"/>
      <c r="GVR38" s="11"/>
      <c r="GVS38" s="11"/>
      <c r="GVT38" s="11"/>
      <c r="GVU38" s="11"/>
      <c r="GVV38" s="11"/>
      <c r="GVW38" s="11"/>
      <c r="GVX38" s="11"/>
      <c r="GVY38" s="11"/>
      <c r="GVZ38" s="11"/>
      <c r="GWA38" s="11"/>
      <c r="GWB38" s="11"/>
      <c r="GWC38" s="11"/>
      <c r="GWD38" s="11"/>
      <c r="GWE38" s="11"/>
      <c r="GWF38" s="11"/>
      <c r="GWG38" s="11"/>
      <c r="GWH38" s="11"/>
      <c r="GWI38" s="11"/>
      <c r="GWJ38" s="11"/>
      <c r="GWK38" s="11"/>
      <c r="GWL38" s="11"/>
      <c r="GWM38" s="11"/>
      <c r="GWN38" s="11"/>
      <c r="GWO38" s="11"/>
      <c r="GWP38" s="11"/>
      <c r="GWQ38" s="11"/>
      <c r="GWR38" s="11"/>
      <c r="GWS38" s="11"/>
      <c r="GWT38" s="11"/>
      <c r="GWU38" s="11"/>
      <c r="GWV38" s="11"/>
      <c r="GWW38" s="11"/>
      <c r="GWX38" s="11"/>
      <c r="GWY38" s="11"/>
      <c r="GWZ38" s="11"/>
      <c r="GXA38" s="11"/>
      <c r="GXB38" s="11"/>
      <c r="GXC38" s="11"/>
      <c r="GXD38" s="11"/>
      <c r="GXE38" s="11"/>
      <c r="GXF38" s="11"/>
      <c r="GXG38" s="11"/>
      <c r="GXH38" s="11"/>
      <c r="GXI38" s="11"/>
      <c r="GXJ38" s="11"/>
      <c r="GXK38" s="11"/>
      <c r="GXL38" s="11"/>
      <c r="GXM38" s="11"/>
      <c r="GXN38" s="11"/>
      <c r="GXO38" s="11"/>
      <c r="GXP38" s="11"/>
      <c r="GXQ38" s="11"/>
      <c r="GXR38" s="11"/>
      <c r="GXS38" s="11"/>
      <c r="GXT38" s="11"/>
      <c r="GXU38" s="11"/>
      <c r="GXV38" s="11"/>
      <c r="GXW38" s="11"/>
      <c r="GXX38" s="11"/>
      <c r="GXY38" s="11"/>
      <c r="GXZ38" s="11"/>
      <c r="GYA38" s="11"/>
      <c r="GYB38" s="11"/>
      <c r="GYC38" s="11"/>
      <c r="GYD38" s="11"/>
      <c r="GYE38" s="11"/>
      <c r="GYF38" s="11"/>
      <c r="GYG38" s="11"/>
      <c r="GYH38" s="11"/>
      <c r="GYI38" s="11"/>
      <c r="GYJ38" s="11"/>
      <c r="GYK38" s="11"/>
      <c r="GYL38" s="11"/>
      <c r="GYM38" s="11"/>
      <c r="GYN38" s="11"/>
      <c r="GYO38" s="11"/>
      <c r="GYP38" s="11"/>
      <c r="GYQ38" s="11"/>
      <c r="GYR38" s="11"/>
      <c r="GYS38" s="11"/>
      <c r="GYT38" s="11"/>
      <c r="GYU38" s="11"/>
      <c r="GYV38" s="11"/>
      <c r="GYW38" s="11"/>
      <c r="GYX38" s="11"/>
      <c r="GYY38" s="11"/>
      <c r="GYZ38" s="11"/>
      <c r="GZA38" s="11"/>
      <c r="GZB38" s="11"/>
      <c r="GZC38" s="11"/>
      <c r="GZD38" s="11"/>
      <c r="GZE38" s="11"/>
      <c r="GZF38" s="11"/>
      <c r="GZG38" s="11"/>
      <c r="GZH38" s="11"/>
      <c r="GZI38" s="11"/>
      <c r="GZJ38" s="11"/>
      <c r="GZK38" s="11"/>
      <c r="GZL38" s="11"/>
      <c r="GZM38" s="11"/>
      <c r="GZN38" s="11"/>
      <c r="GZO38" s="11"/>
      <c r="GZP38" s="11"/>
      <c r="GZQ38" s="11"/>
      <c r="GZR38" s="11"/>
      <c r="GZS38" s="11"/>
      <c r="GZT38" s="11"/>
      <c r="GZU38" s="11"/>
      <c r="GZV38" s="11"/>
      <c r="GZW38" s="11"/>
      <c r="GZX38" s="11"/>
      <c r="GZY38" s="11"/>
      <c r="GZZ38" s="11"/>
      <c r="HAA38" s="11"/>
      <c r="HAB38" s="11"/>
      <c r="HAC38" s="11"/>
      <c r="HAD38" s="11"/>
      <c r="HAE38" s="11"/>
      <c r="HAF38" s="11"/>
      <c r="HAG38" s="11"/>
      <c r="HAH38" s="11"/>
      <c r="HAI38" s="11"/>
      <c r="HAJ38" s="11"/>
      <c r="HAK38" s="11"/>
      <c r="HAL38" s="11"/>
      <c r="HAM38" s="11"/>
      <c r="HAN38" s="11"/>
      <c r="HAO38" s="11"/>
      <c r="HAP38" s="11"/>
      <c r="HAQ38" s="11"/>
      <c r="HAR38" s="11"/>
      <c r="HAS38" s="11"/>
      <c r="HAT38" s="11"/>
      <c r="HAU38" s="11"/>
      <c r="HAV38" s="11"/>
      <c r="HAW38" s="11"/>
      <c r="HAX38" s="11"/>
      <c r="HAY38" s="11"/>
      <c r="HAZ38" s="11"/>
      <c r="HBA38" s="11"/>
      <c r="HBB38" s="11"/>
      <c r="HBC38" s="11"/>
      <c r="HBD38" s="11"/>
      <c r="HBE38" s="11"/>
      <c r="HBF38" s="11"/>
      <c r="HBG38" s="11"/>
      <c r="HBH38" s="11"/>
      <c r="HBI38" s="11"/>
      <c r="HBJ38" s="11"/>
      <c r="HBK38" s="11"/>
      <c r="HBL38" s="11"/>
      <c r="HBM38" s="11"/>
      <c r="HBN38" s="11"/>
      <c r="HBO38" s="11"/>
      <c r="HBP38" s="11"/>
      <c r="HBQ38" s="11"/>
      <c r="HBR38" s="11"/>
      <c r="HBS38" s="11"/>
      <c r="HBT38" s="11"/>
      <c r="HBU38" s="11"/>
      <c r="HBV38" s="11"/>
      <c r="HBW38" s="11"/>
      <c r="HBX38" s="11"/>
      <c r="HBY38" s="11"/>
      <c r="HBZ38" s="11"/>
      <c r="HCA38" s="11"/>
      <c r="HCB38" s="11"/>
      <c r="HCC38" s="11"/>
      <c r="HCD38" s="11"/>
      <c r="HCE38" s="11"/>
      <c r="HCF38" s="11"/>
      <c r="HCG38" s="11"/>
      <c r="HCH38" s="11"/>
      <c r="HCI38" s="11"/>
      <c r="HCJ38" s="11"/>
      <c r="HCK38" s="11"/>
      <c r="HCL38" s="11"/>
      <c r="HCM38" s="11"/>
      <c r="HCN38" s="11"/>
      <c r="HCO38" s="11"/>
      <c r="HCP38" s="11"/>
      <c r="HCQ38" s="11"/>
      <c r="HCR38" s="11"/>
      <c r="HCS38" s="11"/>
      <c r="HCT38" s="11"/>
      <c r="HCU38" s="11"/>
      <c r="HCV38" s="11"/>
      <c r="HCW38" s="11"/>
      <c r="HCX38" s="11"/>
      <c r="HCY38" s="11"/>
      <c r="HCZ38" s="11"/>
      <c r="HDA38" s="11"/>
      <c r="HDB38" s="11"/>
      <c r="HDC38" s="11"/>
      <c r="HDD38" s="11"/>
      <c r="HDE38" s="11"/>
      <c r="HDF38" s="11"/>
      <c r="HDG38" s="11"/>
      <c r="HDH38" s="11"/>
      <c r="HDI38" s="11"/>
      <c r="HDJ38" s="11"/>
      <c r="HDK38" s="11"/>
      <c r="HDL38" s="11"/>
      <c r="HDM38" s="11"/>
      <c r="HDN38" s="11"/>
      <c r="HDO38" s="11"/>
      <c r="HDP38" s="11"/>
      <c r="HDQ38" s="11"/>
      <c r="HDR38" s="11"/>
      <c r="HDS38" s="11"/>
      <c r="HDT38" s="11"/>
      <c r="HDU38" s="11"/>
      <c r="HDV38" s="11"/>
      <c r="HDW38" s="11"/>
      <c r="HDX38" s="11"/>
      <c r="HDY38" s="11"/>
      <c r="HDZ38" s="11"/>
      <c r="HEA38" s="11"/>
      <c r="HEB38" s="11"/>
      <c r="HEC38" s="11"/>
      <c r="HED38" s="11"/>
      <c r="HEE38" s="11"/>
      <c r="HEF38" s="11"/>
      <c r="HEG38" s="11"/>
      <c r="HEH38" s="11"/>
      <c r="HEI38" s="11"/>
      <c r="HEJ38" s="11"/>
      <c r="HEK38" s="11"/>
      <c r="HEL38" s="11"/>
      <c r="HEM38" s="11"/>
      <c r="HEN38" s="11"/>
      <c r="HEO38" s="11"/>
      <c r="HEP38" s="11"/>
      <c r="HEQ38" s="11"/>
      <c r="HER38" s="11"/>
      <c r="HES38" s="11"/>
      <c r="HET38" s="11"/>
      <c r="HEU38" s="11"/>
      <c r="HEV38" s="11"/>
      <c r="HEW38" s="11"/>
      <c r="HEX38" s="11"/>
      <c r="HEY38" s="11"/>
      <c r="HEZ38" s="11"/>
      <c r="HFA38" s="11"/>
      <c r="HFB38" s="11"/>
      <c r="HFC38" s="11"/>
      <c r="HFD38" s="11"/>
      <c r="HFE38" s="11"/>
      <c r="HFF38" s="11"/>
      <c r="HFG38" s="11"/>
      <c r="HFH38" s="11"/>
      <c r="HFI38" s="11"/>
      <c r="HFJ38" s="11"/>
      <c r="HFK38" s="11"/>
      <c r="HFL38" s="11"/>
      <c r="HFM38" s="11"/>
      <c r="HFN38" s="11"/>
      <c r="HFO38" s="11"/>
      <c r="HFP38" s="11"/>
      <c r="HFQ38" s="11"/>
      <c r="HFR38" s="11"/>
      <c r="HFS38" s="11"/>
      <c r="HFT38" s="11"/>
      <c r="HFU38" s="11"/>
      <c r="HFV38" s="11"/>
      <c r="HFW38" s="11"/>
      <c r="HFX38" s="11"/>
      <c r="HFY38" s="11"/>
      <c r="HFZ38" s="11"/>
      <c r="HGA38" s="11"/>
      <c r="HGB38" s="11"/>
      <c r="HGC38" s="11"/>
      <c r="HGD38" s="11"/>
      <c r="HGE38" s="11"/>
      <c r="HGF38" s="11"/>
      <c r="HGG38" s="11"/>
      <c r="HGH38" s="11"/>
      <c r="HGI38" s="11"/>
      <c r="HGJ38" s="11"/>
      <c r="HGK38" s="11"/>
      <c r="HGL38" s="11"/>
      <c r="HGM38" s="11"/>
      <c r="HGN38" s="11"/>
      <c r="HGO38" s="11"/>
      <c r="HGP38" s="11"/>
      <c r="HGQ38" s="11"/>
      <c r="HGR38" s="11"/>
      <c r="HGS38" s="11"/>
      <c r="HGT38" s="11"/>
      <c r="HGU38" s="11"/>
      <c r="HGV38" s="11"/>
      <c r="HGW38" s="11"/>
      <c r="HGX38" s="11"/>
      <c r="HGY38" s="11"/>
      <c r="HGZ38" s="11"/>
      <c r="HHA38" s="11"/>
      <c r="HHB38" s="11"/>
      <c r="HHC38" s="11"/>
      <c r="HHD38" s="11"/>
      <c r="HHE38" s="11"/>
      <c r="HHF38" s="11"/>
      <c r="HHG38" s="11"/>
      <c r="HHH38" s="11"/>
      <c r="HHI38" s="11"/>
      <c r="HHJ38" s="11"/>
      <c r="HHK38" s="11"/>
      <c r="HHL38" s="11"/>
      <c r="HHM38" s="11"/>
      <c r="HHN38" s="11"/>
      <c r="HHO38" s="11"/>
      <c r="HHP38" s="11"/>
      <c r="HHQ38" s="11"/>
      <c r="HHR38" s="11"/>
      <c r="HHS38" s="11"/>
      <c r="HHT38" s="11"/>
      <c r="HHU38" s="11"/>
      <c r="HHV38" s="11"/>
      <c r="HHW38" s="11"/>
      <c r="HHX38" s="11"/>
      <c r="HHY38" s="11"/>
      <c r="HHZ38" s="11"/>
      <c r="HIA38" s="11"/>
      <c r="HIB38" s="11"/>
      <c r="HIC38" s="11"/>
      <c r="HID38" s="11"/>
      <c r="HIE38" s="11"/>
      <c r="HIF38" s="11"/>
      <c r="HIG38" s="11"/>
      <c r="HIH38" s="11"/>
      <c r="HII38" s="11"/>
      <c r="HIJ38" s="11"/>
      <c r="HIK38" s="11"/>
      <c r="HIL38" s="11"/>
      <c r="HIM38" s="11"/>
      <c r="HIN38" s="11"/>
      <c r="HIO38" s="11"/>
      <c r="HIP38" s="11"/>
      <c r="HIQ38" s="11"/>
      <c r="HIR38" s="11"/>
      <c r="HIS38" s="11"/>
      <c r="HIT38" s="11"/>
      <c r="HIU38" s="11"/>
      <c r="HIV38" s="11"/>
      <c r="HIW38" s="11"/>
      <c r="HIX38" s="11"/>
      <c r="HIY38" s="11"/>
      <c r="HIZ38" s="11"/>
      <c r="HJA38" s="11"/>
      <c r="HJB38" s="11"/>
      <c r="HJC38" s="11"/>
      <c r="HJD38" s="11"/>
      <c r="HJE38" s="11"/>
      <c r="HJF38" s="11"/>
      <c r="HJG38" s="11"/>
      <c r="HJH38" s="11"/>
      <c r="HJI38" s="11"/>
      <c r="HJJ38" s="11"/>
      <c r="HJK38" s="11"/>
      <c r="HJL38" s="11"/>
      <c r="HJM38" s="11"/>
      <c r="HJN38" s="11"/>
      <c r="HJO38" s="11"/>
      <c r="HJP38" s="11"/>
      <c r="HJQ38" s="11"/>
      <c r="HJR38" s="11"/>
      <c r="HJS38" s="11"/>
      <c r="HJT38" s="11"/>
      <c r="HJU38" s="11"/>
      <c r="HJV38" s="11"/>
      <c r="HJW38" s="11"/>
      <c r="HJX38" s="11"/>
      <c r="HJY38" s="11"/>
      <c r="HJZ38" s="11"/>
      <c r="HKA38" s="11"/>
      <c r="HKB38" s="11"/>
      <c r="HKC38" s="11"/>
      <c r="HKD38" s="11"/>
      <c r="HKE38" s="11"/>
      <c r="HKF38" s="11"/>
      <c r="HKG38" s="11"/>
      <c r="HKH38" s="11"/>
      <c r="HKI38" s="11"/>
      <c r="HKJ38" s="11"/>
      <c r="HKK38" s="11"/>
      <c r="HKL38" s="11"/>
      <c r="HKM38" s="11"/>
      <c r="HKN38" s="11"/>
      <c r="HKO38" s="11"/>
      <c r="HKP38" s="11"/>
      <c r="HKQ38" s="11"/>
      <c r="HKR38" s="11"/>
      <c r="HKS38" s="11"/>
      <c r="HKT38" s="11"/>
      <c r="HKU38" s="11"/>
      <c r="HKV38" s="11"/>
      <c r="HKW38" s="11"/>
      <c r="HKX38" s="11"/>
      <c r="HKY38" s="11"/>
      <c r="HKZ38" s="11"/>
      <c r="HLA38" s="11"/>
      <c r="HLB38" s="11"/>
      <c r="HLC38" s="11"/>
      <c r="HLD38" s="11"/>
      <c r="HLE38" s="11"/>
      <c r="HLF38" s="11"/>
      <c r="HLG38" s="11"/>
      <c r="HLH38" s="11"/>
      <c r="HLI38" s="11"/>
      <c r="HLJ38" s="11"/>
      <c r="HLK38" s="11"/>
      <c r="HLL38" s="11"/>
      <c r="HLM38" s="11"/>
      <c r="HLN38" s="11"/>
      <c r="HLO38" s="11"/>
      <c r="HLP38" s="11"/>
      <c r="HLQ38" s="11"/>
      <c r="HLR38" s="11"/>
      <c r="HLS38" s="11"/>
      <c r="HLT38" s="11"/>
      <c r="HLU38" s="11"/>
      <c r="HLV38" s="11"/>
      <c r="HLW38" s="11"/>
      <c r="HLX38" s="11"/>
      <c r="HLY38" s="11"/>
      <c r="HLZ38" s="11"/>
      <c r="HMA38" s="11"/>
      <c r="HMB38" s="11"/>
      <c r="HMC38" s="11"/>
      <c r="HMD38" s="11"/>
      <c r="HME38" s="11"/>
      <c r="HMF38" s="11"/>
      <c r="HMG38" s="11"/>
      <c r="HMH38" s="11"/>
      <c r="HMI38" s="11"/>
      <c r="HMJ38" s="11"/>
      <c r="HMK38" s="11"/>
      <c r="HML38" s="11"/>
      <c r="HMM38" s="11"/>
      <c r="HMN38" s="11"/>
      <c r="HMO38" s="11"/>
      <c r="HMP38" s="11"/>
      <c r="HMQ38" s="11"/>
      <c r="HMR38" s="11"/>
      <c r="HMS38" s="11"/>
      <c r="HMT38" s="11"/>
      <c r="HMU38" s="11"/>
      <c r="HMV38" s="11"/>
      <c r="HMW38" s="11"/>
      <c r="HMX38" s="11"/>
      <c r="HMY38" s="11"/>
      <c r="HMZ38" s="11"/>
      <c r="HNA38" s="11"/>
      <c r="HNB38" s="11"/>
      <c r="HNC38" s="11"/>
      <c r="HND38" s="11"/>
      <c r="HNE38" s="11"/>
      <c r="HNF38" s="11"/>
      <c r="HNG38" s="11"/>
      <c r="HNH38" s="11"/>
      <c r="HNI38" s="11"/>
      <c r="HNJ38" s="11"/>
      <c r="HNK38" s="11"/>
      <c r="HNL38" s="11"/>
      <c r="HNM38" s="11"/>
      <c r="HNN38" s="11"/>
      <c r="HNO38" s="11"/>
      <c r="HNP38" s="11"/>
      <c r="HNQ38" s="11"/>
      <c r="HNR38" s="11"/>
      <c r="HNS38" s="11"/>
      <c r="HNT38" s="11"/>
      <c r="HNU38" s="11"/>
      <c r="HNV38" s="11"/>
      <c r="HNW38" s="11"/>
      <c r="HNX38" s="11"/>
      <c r="HNY38" s="11"/>
      <c r="HNZ38" s="11"/>
      <c r="HOA38" s="11"/>
      <c r="HOB38" s="11"/>
      <c r="HOC38" s="11"/>
      <c r="HOD38" s="11"/>
      <c r="HOE38" s="11"/>
      <c r="HOF38" s="11"/>
      <c r="HOG38" s="11"/>
      <c r="HOH38" s="11"/>
      <c r="HOI38" s="11"/>
      <c r="HOJ38" s="11"/>
      <c r="HOK38" s="11"/>
      <c r="HOL38" s="11"/>
      <c r="HOM38" s="11"/>
      <c r="HON38" s="11"/>
      <c r="HOO38" s="11"/>
      <c r="HOP38" s="11"/>
      <c r="HOQ38" s="11"/>
      <c r="HOR38" s="11"/>
      <c r="HOS38" s="11"/>
      <c r="HOT38" s="11"/>
      <c r="HOU38" s="11"/>
      <c r="HOV38" s="11"/>
      <c r="HOW38" s="11"/>
      <c r="HOX38" s="11"/>
      <c r="HOY38" s="11"/>
      <c r="HOZ38" s="11"/>
      <c r="HPA38" s="11"/>
      <c r="HPB38" s="11"/>
      <c r="HPC38" s="11"/>
      <c r="HPD38" s="11"/>
      <c r="HPE38" s="11"/>
      <c r="HPF38" s="11"/>
      <c r="HPG38" s="11"/>
      <c r="HPH38" s="11"/>
      <c r="HPI38" s="11"/>
      <c r="HPJ38" s="11"/>
      <c r="HPK38" s="11"/>
      <c r="HPL38" s="11"/>
      <c r="HPM38" s="11"/>
      <c r="HPN38" s="11"/>
      <c r="HPO38" s="11"/>
      <c r="HPP38" s="11"/>
      <c r="HPQ38" s="11"/>
      <c r="HPR38" s="11"/>
      <c r="HPS38" s="11"/>
      <c r="HPT38" s="11"/>
      <c r="HPU38" s="11"/>
      <c r="HPV38" s="11"/>
      <c r="HPW38" s="11"/>
      <c r="HPX38" s="11"/>
      <c r="HPY38" s="11"/>
      <c r="HPZ38" s="11"/>
      <c r="HQA38" s="11"/>
      <c r="HQB38" s="11"/>
      <c r="HQC38" s="11"/>
      <c r="HQD38" s="11"/>
      <c r="HQE38" s="11"/>
      <c r="HQF38" s="11"/>
      <c r="HQG38" s="11"/>
      <c r="HQH38" s="11"/>
      <c r="HQI38" s="11"/>
      <c r="HQJ38" s="11"/>
      <c r="HQK38" s="11"/>
      <c r="HQL38" s="11"/>
      <c r="HQM38" s="11"/>
      <c r="HQN38" s="11"/>
      <c r="HQO38" s="11"/>
      <c r="HQP38" s="11"/>
      <c r="HQQ38" s="11"/>
      <c r="HQR38" s="11"/>
      <c r="HQS38" s="11"/>
      <c r="HQT38" s="11"/>
      <c r="HQU38" s="11"/>
      <c r="HQV38" s="11"/>
      <c r="HQW38" s="11"/>
      <c r="HQX38" s="11"/>
      <c r="HQY38" s="11"/>
      <c r="HQZ38" s="11"/>
      <c r="HRA38" s="11"/>
      <c r="HRB38" s="11"/>
      <c r="HRC38" s="11"/>
      <c r="HRD38" s="11"/>
      <c r="HRE38" s="11"/>
      <c r="HRF38" s="11"/>
      <c r="HRG38" s="11"/>
      <c r="HRH38" s="11"/>
      <c r="HRI38" s="11"/>
      <c r="HRJ38" s="11"/>
      <c r="HRK38" s="11"/>
      <c r="HRL38" s="11"/>
      <c r="HRM38" s="11"/>
      <c r="HRN38" s="11"/>
      <c r="HRO38" s="11"/>
      <c r="HRP38" s="11"/>
      <c r="HRQ38" s="11"/>
      <c r="HRR38" s="11"/>
      <c r="HRS38" s="11"/>
      <c r="HRT38" s="11"/>
      <c r="HRU38" s="11"/>
      <c r="HRV38" s="11"/>
      <c r="HRW38" s="11"/>
      <c r="HRX38" s="11"/>
      <c r="HRY38" s="11"/>
      <c r="HRZ38" s="11"/>
      <c r="HSA38" s="11"/>
      <c r="HSB38" s="11"/>
      <c r="HSC38" s="11"/>
      <c r="HSD38" s="11"/>
      <c r="HSE38" s="11"/>
      <c r="HSF38" s="11"/>
      <c r="HSG38" s="11"/>
      <c r="HSH38" s="11"/>
      <c r="HSI38" s="11"/>
      <c r="HSJ38" s="11"/>
      <c r="HSK38" s="11"/>
      <c r="HSL38" s="11"/>
      <c r="HSM38" s="11"/>
      <c r="HSN38" s="11"/>
      <c r="HSO38" s="11"/>
      <c r="HSP38" s="11"/>
      <c r="HSQ38" s="11"/>
      <c r="HSR38" s="11"/>
      <c r="HSS38" s="11"/>
      <c r="HST38" s="11"/>
      <c r="HSU38" s="11"/>
      <c r="HSV38" s="11"/>
      <c r="HSW38" s="11"/>
      <c r="HSX38" s="11"/>
      <c r="HSY38" s="11"/>
      <c r="HSZ38" s="11"/>
      <c r="HTA38" s="11"/>
      <c r="HTB38" s="11"/>
      <c r="HTC38" s="11"/>
      <c r="HTD38" s="11"/>
      <c r="HTE38" s="11"/>
      <c r="HTF38" s="11"/>
      <c r="HTG38" s="11"/>
      <c r="HTH38" s="11"/>
      <c r="HTI38" s="11"/>
      <c r="HTJ38" s="11"/>
      <c r="HTK38" s="11"/>
      <c r="HTL38" s="11"/>
      <c r="HTM38" s="11"/>
      <c r="HTN38" s="11"/>
      <c r="HTO38" s="11"/>
      <c r="HTP38" s="11"/>
      <c r="HTQ38" s="11"/>
      <c r="HTR38" s="11"/>
      <c r="HTS38" s="11"/>
      <c r="HTT38" s="11"/>
      <c r="HTU38" s="11"/>
      <c r="HTV38" s="11"/>
      <c r="HTW38" s="11"/>
      <c r="HTX38" s="11"/>
      <c r="HTY38" s="11"/>
      <c r="HTZ38" s="11"/>
      <c r="HUA38" s="11"/>
      <c r="HUB38" s="11"/>
      <c r="HUC38" s="11"/>
      <c r="HUD38" s="11"/>
      <c r="HUE38" s="11"/>
      <c r="HUF38" s="11"/>
      <c r="HUG38" s="11"/>
      <c r="HUH38" s="11"/>
      <c r="HUI38" s="11"/>
      <c r="HUJ38" s="11"/>
      <c r="HUK38" s="11"/>
      <c r="HUL38" s="11"/>
      <c r="HUM38" s="11"/>
      <c r="HUN38" s="11"/>
      <c r="HUO38" s="11"/>
      <c r="HUP38" s="11"/>
      <c r="HUQ38" s="11"/>
      <c r="HUR38" s="11"/>
      <c r="HUS38" s="11"/>
      <c r="HUT38" s="11"/>
      <c r="HUU38" s="11"/>
      <c r="HUV38" s="11"/>
      <c r="HUW38" s="11"/>
      <c r="HUX38" s="11"/>
      <c r="HUY38" s="11"/>
      <c r="HUZ38" s="11"/>
      <c r="HVA38" s="11"/>
      <c r="HVB38" s="11"/>
      <c r="HVC38" s="11"/>
      <c r="HVD38" s="11"/>
      <c r="HVE38" s="11"/>
      <c r="HVF38" s="11"/>
      <c r="HVG38" s="11"/>
      <c r="HVH38" s="11"/>
      <c r="HVI38" s="11"/>
      <c r="HVJ38" s="11"/>
      <c r="HVK38" s="11"/>
      <c r="HVL38" s="11"/>
      <c r="HVM38" s="11"/>
      <c r="HVN38" s="11"/>
      <c r="HVO38" s="11"/>
      <c r="HVP38" s="11"/>
      <c r="HVQ38" s="11"/>
      <c r="HVR38" s="11"/>
      <c r="HVS38" s="11"/>
      <c r="HVT38" s="11"/>
      <c r="HVU38" s="11"/>
      <c r="HVV38" s="11"/>
      <c r="HVW38" s="11"/>
      <c r="HVX38" s="11"/>
      <c r="HVY38" s="11"/>
      <c r="HVZ38" s="11"/>
      <c r="HWA38" s="11"/>
      <c r="HWB38" s="11"/>
      <c r="HWC38" s="11"/>
      <c r="HWD38" s="11"/>
      <c r="HWE38" s="11"/>
      <c r="HWF38" s="11"/>
      <c r="HWG38" s="11"/>
      <c r="HWH38" s="11"/>
      <c r="HWI38" s="11"/>
      <c r="HWJ38" s="11"/>
      <c r="HWK38" s="11"/>
      <c r="HWL38" s="11"/>
      <c r="HWM38" s="11"/>
      <c r="HWN38" s="11"/>
      <c r="HWO38" s="11"/>
      <c r="HWP38" s="11"/>
      <c r="HWQ38" s="11"/>
      <c r="HWR38" s="11"/>
      <c r="HWS38" s="11"/>
      <c r="HWT38" s="11"/>
      <c r="HWU38" s="11"/>
      <c r="HWV38" s="11"/>
      <c r="HWW38" s="11"/>
      <c r="HWX38" s="11"/>
      <c r="HWY38" s="11"/>
      <c r="HWZ38" s="11"/>
      <c r="HXA38" s="11"/>
      <c r="HXB38" s="11"/>
      <c r="HXC38" s="11"/>
      <c r="HXD38" s="11"/>
      <c r="HXE38" s="11"/>
      <c r="HXF38" s="11"/>
      <c r="HXG38" s="11"/>
      <c r="HXH38" s="11"/>
      <c r="HXI38" s="11"/>
      <c r="HXJ38" s="11"/>
      <c r="HXK38" s="11"/>
      <c r="HXL38" s="11"/>
      <c r="HXM38" s="11"/>
      <c r="HXN38" s="11"/>
      <c r="HXO38" s="11"/>
      <c r="HXP38" s="11"/>
      <c r="HXQ38" s="11"/>
      <c r="HXR38" s="11"/>
      <c r="HXS38" s="11"/>
      <c r="HXT38" s="11"/>
      <c r="HXU38" s="11"/>
      <c r="HXV38" s="11"/>
      <c r="HXW38" s="11"/>
      <c r="HXX38" s="11"/>
      <c r="HXY38" s="11"/>
      <c r="HXZ38" s="11"/>
      <c r="HYA38" s="11"/>
      <c r="HYB38" s="11"/>
      <c r="HYC38" s="11"/>
      <c r="HYD38" s="11"/>
      <c r="HYE38" s="11"/>
      <c r="HYF38" s="11"/>
      <c r="HYG38" s="11"/>
      <c r="HYH38" s="11"/>
      <c r="HYI38" s="11"/>
      <c r="HYJ38" s="11"/>
      <c r="HYK38" s="11"/>
      <c r="HYL38" s="11"/>
      <c r="HYM38" s="11"/>
      <c r="HYN38" s="11"/>
      <c r="HYO38" s="11"/>
      <c r="HYP38" s="11"/>
      <c r="HYQ38" s="11"/>
      <c r="HYR38" s="11"/>
      <c r="HYS38" s="11"/>
      <c r="HYT38" s="11"/>
      <c r="HYU38" s="11"/>
      <c r="HYV38" s="11"/>
      <c r="HYW38" s="11"/>
      <c r="HYX38" s="11"/>
      <c r="HYY38" s="11"/>
      <c r="HYZ38" s="11"/>
      <c r="HZA38" s="11"/>
      <c r="HZB38" s="11"/>
      <c r="HZC38" s="11"/>
      <c r="HZD38" s="11"/>
      <c r="HZE38" s="11"/>
      <c r="HZF38" s="11"/>
      <c r="HZG38" s="11"/>
      <c r="HZH38" s="11"/>
      <c r="HZI38" s="11"/>
      <c r="HZJ38" s="11"/>
      <c r="HZK38" s="11"/>
      <c r="HZL38" s="11"/>
      <c r="HZM38" s="11"/>
      <c r="HZN38" s="11"/>
      <c r="HZO38" s="11"/>
      <c r="HZP38" s="11"/>
      <c r="HZQ38" s="11"/>
      <c r="HZR38" s="11"/>
      <c r="HZS38" s="11"/>
      <c r="HZT38" s="11"/>
      <c r="HZU38" s="11"/>
      <c r="HZV38" s="11"/>
      <c r="HZW38" s="11"/>
      <c r="HZX38" s="11"/>
      <c r="HZY38" s="11"/>
      <c r="HZZ38" s="11"/>
      <c r="IAA38" s="11"/>
      <c r="IAB38" s="11"/>
      <c r="IAC38" s="11"/>
      <c r="IAD38" s="11"/>
      <c r="IAE38" s="11"/>
      <c r="IAF38" s="11"/>
      <c r="IAG38" s="11"/>
      <c r="IAH38" s="11"/>
      <c r="IAI38" s="11"/>
      <c r="IAJ38" s="11"/>
      <c r="IAK38" s="11"/>
      <c r="IAL38" s="11"/>
      <c r="IAM38" s="11"/>
      <c r="IAN38" s="11"/>
      <c r="IAO38" s="11"/>
      <c r="IAP38" s="11"/>
      <c r="IAQ38" s="11"/>
      <c r="IAR38" s="11"/>
      <c r="IAS38" s="11"/>
      <c r="IAT38" s="11"/>
      <c r="IAU38" s="11"/>
      <c r="IAV38" s="11"/>
      <c r="IAW38" s="11"/>
      <c r="IAX38" s="11"/>
      <c r="IAY38" s="11"/>
      <c r="IAZ38" s="11"/>
      <c r="IBA38" s="11"/>
      <c r="IBB38" s="11"/>
      <c r="IBC38" s="11"/>
      <c r="IBD38" s="11"/>
      <c r="IBE38" s="11"/>
      <c r="IBF38" s="11"/>
      <c r="IBG38" s="11"/>
      <c r="IBH38" s="11"/>
      <c r="IBI38" s="11"/>
      <c r="IBJ38" s="11"/>
      <c r="IBK38" s="11"/>
      <c r="IBL38" s="11"/>
      <c r="IBM38" s="11"/>
      <c r="IBN38" s="11"/>
      <c r="IBO38" s="11"/>
      <c r="IBP38" s="11"/>
      <c r="IBQ38" s="11"/>
      <c r="IBR38" s="11"/>
      <c r="IBS38" s="11"/>
      <c r="IBT38" s="11"/>
      <c r="IBU38" s="11"/>
      <c r="IBV38" s="11"/>
      <c r="IBW38" s="11"/>
      <c r="IBX38" s="11"/>
      <c r="IBY38" s="11"/>
      <c r="IBZ38" s="11"/>
      <c r="ICA38" s="11"/>
      <c r="ICB38" s="11"/>
      <c r="ICC38" s="11"/>
      <c r="ICD38" s="11"/>
      <c r="ICE38" s="11"/>
      <c r="ICF38" s="11"/>
      <c r="ICG38" s="11"/>
      <c r="ICH38" s="11"/>
      <c r="ICI38" s="11"/>
      <c r="ICJ38" s="11"/>
      <c r="ICK38" s="11"/>
      <c r="ICL38" s="11"/>
      <c r="ICM38" s="11"/>
      <c r="ICN38" s="11"/>
      <c r="ICO38" s="11"/>
      <c r="ICP38" s="11"/>
      <c r="ICQ38" s="11"/>
      <c r="ICR38" s="11"/>
      <c r="ICS38" s="11"/>
      <c r="ICT38" s="11"/>
      <c r="ICU38" s="11"/>
      <c r="ICV38" s="11"/>
      <c r="ICW38" s="11"/>
      <c r="ICX38" s="11"/>
      <c r="ICY38" s="11"/>
      <c r="ICZ38" s="11"/>
      <c r="IDA38" s="11"/>
      <c r="IDB38" s="11"/>
      <c r="IDC38" s="11"/>
      <c r="IDD38" s="11"/>
      <c r="IDE38" s="11"/>
      <c r="IDF38" s="11"/>
      <c r="IDG38" s="11"/>
      <c r="IDH38" s="11"/>
      <c r="IDI38" s="11"/>
      <c r="IDJ38" s="11"/>
      <c r="IDK38" s="11"/>
      <c r="IDL38" s="11"/>
      <c r="IDM38" s="11"/>
      <c r="IDN38" s="11"/>
      <c r="IDO38" s="11"/>
      <c r="IDP38" s="11"/>
      <c r="IDQ38" s="11"/>
      <c r="IDR38" s="11"/>
      <c r="IDS38" s="11"/>
      <c r="IDT38" s="11"/>
      <c r="IDU38" s="11"/>
      <c r="IDV38" s="11"/>
      <c r="IDW38" s="11"/>
      <c r="IDX38" s="11"/>
      <c r="IDY38" s="11"/>
      <c r="IDZ38" s="11"/>
      <c r="IEA38" s="11"/>
      <c r="IEB38" s="11"/>
      <c r="IEC38" s="11"/>
      <c r="IED38" s="11"/>
      <c r="IEE38" s="11"/>
      <c r="IEF38" s="11"/>
      <c r="IEG38" s="11"/>
      <c r="IEH38" s="11"/>
      <c r="IEI38" s="11"/>
      <c r="IEJ38" s="11"/>
      <c r="IEK38" s="11"/>
      <c r="IEL38" s="11"/>
      <c r="IEM38" s="11"/>
      <c r="IEN38" s="11"/>
      <c r="IEO38" s="11"/>
      <c r="IEP38" s="11"/>
      <c r="IEQ38" s="11"/>
      <c r="IER38" s="11"/>
      <c r="IES38" s="11"/>
      <c r="IET38" s="11"/>
      <c r="IEU38" s="11"/>
      <c r="IEV38" s="11"/>
      <c r="IEW38" s="11"/>
      <c r="IEX38" s="11"/>
      <c r="IEY38" s="11"/>
      <c r="IEZ38" s="11"/>
      <c r="IFA38" s="11"/>
      <c r="IFB38" s="11"/>
      <c r="IFC38" s="11"/>
      <c r="IFD38" s="11"/>
      <c r="IFE38" s="11"/>
      <c r="IFF38" s="11"/>
      <c r="IFG38" s="11"/>
      <c r="IFH38" s="11"/>
      <c r="IFI38" s="11"/>
      <c r="IFJ38" s="11"/>
      <c r="IFK38" s="11"/>
      <c r="IFL38" s="11"/>
      <c r="IFM38" s="11"/>
      <c r="IFN38" s="11"/>
      <c r="IFO38" s="11"/>
      <c r="IFP38" s="11"/>
      <c r="IFQ38" s="11"/>
      <c r="IFR38" s="11"/>
      <c r="IFS38" s="11"/>
      <c r="IFT38" s="11"/>
      <c r="IFU38" s="11"/>
      <c r="IFV38" s="11"/>
      <c r="IFW38" s="11"/>
      <c r="IFX38" s="11"/>
      <c r="IFY38" s="11"/>
      <c r="IFZ38" s="11"/>
      <c r="IGA38" s="11"/>
      <c r="IGB38" s="11"/>
      <c r="IGC38" s="11"/>
      <c r="IGD38" s="11"/>
      <c r="IGE38" s="11"/>
      <c r="IGF38" s="11"/>
      <c r="IGG38" s="11"/>
      <c r="IGH38" s="11"/>
      <c r="IGI38" s="11"/>
      <c r="IGJ38" s="11"/>
      <c r="IGK38" s="11"/>
      <c r="IGL38" s="11"/>
      <c r="IGM38" s="11"/>
      <c r="IGN38" s="11"/>
      <c r="IGO38" s="11"/>
      <c r="IGP38" s="11"/>
      <c r="IGQ38" s="11"/>
      <c r="IGR38" s="11"/>
      <c r="IGS38" s="11"/>
      <c r="IGT38" s="11"/>
      <c r="IGU38" s="11"/>
      <c r="IGV38" s="11"/>
      <c r="IGW38" s="11"/>
      <c r="IGX38" s="11"/>
      <c r="IGY38" s="11"/>
      <c r="IGZ38" s="11"/>
      <c r="IHA38" s="11"/>
      <c r="IHB38" s="11"/>
      <c r="IHC38" s="11"/>
      <c r="IHD38" s="11"/>
      <c r="IHE38" s="11"/>
      <c r="IHF38" s="11"/>
      <c r="IHG38" s="11"/>
      <c r="IHH38" s="11"/>
      <c r="IHI38" s="11"/>
      <c r="IHJ38" s="11"/>
      <c r="IHK38" s="11"/>
      <c r="IHL38" s="11"/>
      <c r="IHM38" s="11"/>
      <c r="IHN38" s="11"/>
      <c r="IHO38" s="11"/>
      <c r="IHP38" s="11"/>
      <c r="IHQ38" s="11"/>
      <c r="IHR38" s="11"/>
      <c r="IHS38" s="11"/>
      <c r="IHT38" s="11"/>
      <c r="IHU38" s="11"/>
      <c r="IHV38" s="11"/>
      <c r="IHW38" s="11"/>
      <c r="IHX38" s="11"/>
      <c r="IHY38" s="11"/>
      <c r="IHZ38" s="11"/>
      <c r="IIA38" s="11"/>
      <c r="IIB38" s="11"/>
      <c r="IIC38" s="11"/>
      <c r="IID38" s="11"/>
      <c r="IIE38" s="11"/>
      <c r="IIF38" s="11"/>
      <c r="IIG38" s="11"/>
      <c r="IIH38" s="11"/>
      <c r="III38" s="11"/>
      <c r="IIJ38" s="11"/>
      <c r="IIK38" s="11"/>
      <c r="IIL38" s="11"/>
      <c r="IIM38" s="11"/>
      <c r="IIN38" s="11"/>
      <c r="IIO38" s="11"/>
      <c r="IIP38" s="11"/>
      <c r="IIQ38" s="11"/>
      <c r="IIR38" s="11"/>
      <c r="IIS38" s="11"/>
      <c r="IIT38" s="11"/>
      <c r="IIU38" s="11"/>
      <c r="IIV38" s="11"/>
      <c r="IIW38" s="11"/>
      <c r="IIX38" s="11"/>
      <c r="IIY38" s="11"/>
      <c r="IIZ38" s="11"/>
      <c r="IJA38" s="11"/>
      <c r="IJB38" s="11"/>
      <c r="IJC38" s="11"/>
      <c r="IJD38" s="11"/>
      <c r="IJE38" s="11"/>
      <c r="IJF38" s="11"/>
      <c r="IJG38" s="11"/>
      <c r="IJH38" s="11"/>
      <c r="IJI38" s="11"/>
      <c r="IJJ38" s="11"/>
      <c r="IJK38" s="11"/>
      <c r="IJL38" s="11"/>
      <c r="IJM38" s="11"/>
      <c r="IJN38" s="11"/>
      <c r="IJO38" s="11"/>
      <c r="IJP38" s="11"/>
      <c r="IJQ38" s="11"/>
      <c r="IJR38" s="11"/>
      <c r="IJS38" s="11"/>
      <c r="IJT38" s="11"/>
      <c r="IJU38" s="11"/>
      <c r="IJV38" s="11"/>
      <c r="IJW38" s="11"/>
      <c r="IJX38" s="11"/>
      <c r="IJY38" s="11"/>
      <c r="IJZ38" s="11"/>
      <c r="IKA38" s="11"/>
      <c r="IKB38" s="11"/>
      <c r="IKC38" s="11"/>
      <c r="IKD38" s="11"/>
      <c r="IKE38" s="11"/>
      <c r="IKF38" s="11"/>
      <c r="IKG38" s="11"/>
      <c r="IKH38" s="11"/>
      <c r="IKI38" s="11"/>
      <c r="IKJ38" s="11"/>
      <c r="IKK38" s="11"/>
      <c r="IKL38" s="11"/>
      <c r="IKM38" s="11"/>
      <c r="IKN38" s="11"/>
      <c r="IKO38" s="11"/>
      <c r="IKP38" s="11"/>
      <c r="IKQ38" s="11"/>
      <c r="IKR38" s="11"/>
      <c r="IKS38" s="11"/>
      <c r="IKT38" s="11"/>
      <c r="IKU38" s="11"/>
      <c r="IKV38" s="11"/>
      <c r="IKW38" s="11"/>
      <c r="IKX38" s="11"/>
      <c r="IKY38" s="11"/>
      <c r="IKZ38" s="11"/>
      <c r="ILA38" s="11"/>
      <c r="ILB38" s="11"/>
      <c r="ILC38" s="11"/>
      <c r="ILD38" s="11"/>
      <c r="ILE38" s="11"/>
      <c r="ILF38" s="11"/>
      <c r="ILG38" s="11"/>
      <c r="ILH38" s="11"/>
      <c r="ILI38" s="11"/>
      <c r="ILJ38" s="11"/>
      <c r="ILK38" s="11"/>
      <c r="ILL38" s="11"/>
      <c r="ILM38" s="11"/>
      <c r="ILN38" s="11"/>
      <c r="ILO38" s="11"/>
      <c r="ILP38" s="11"/>
      <c r="ILQ38" s="11"/>
      <c r="ILR38" s="11"/>
      <c r="ILS38" s="11"/>
      <c r="ILT38" s="11"/>
      <c r="ILU38" s="11"/>
      <c r="ILV38" s="11"/>
      <c r="ILW38" s="11"/>
      <c r="ILX38" s="11"/>
      <c r="ILY38" s="11"/>
      <c r="ILZ38" s="11"/>
      <c r="IMA38" s="11"/>
      <c r="IMB38" s="11"/>
      <c r="IMC38" s="11"/>
      <c r="IMD38" s="11"/>
      <c r="IME38" s="11"/>
      <c r="IMF38" s="11"/>
      <c r="IMG38" s="11"/>
      <c r="IMH38" s="11"/>
      <c r="IMI38" s="11"/>
      <c r="IMJ38" s="11"/>
      <c r="IMK38" s="11"/>
      <c r="IML38" s="11"/>
      <c r="IMM38" s="11"/>
      <c r="IMN38" s="11"/>
      <c r="IMO38" s="11"/>
      <c r="IMP38" s="11"/>
      <c r="IMQ38" s="11"/>
      <c r="IMR38" s="11"/>
      <c r="IMS38" s="11"/>
      <c r="IMT38" s="11"/>
      <c r="IMU38" s="11"/>
      <c r="IMV38" s="11"/>
      <c r="IMW38" s="11"/>
      <c r="IMX38" s="11"/>
      <c r="IMY38" s="11"/>
      <c r="IMZ38" s="11"/>
      <c r="INA38" s="11"/>
      <c r="INB38" s="11"/>
      <c r="INC38" s="11"/>
      <c r="IND38" s="11"/>
      <c r="INE38" s="11"/>
      <c r="INF38" s="11"/>
      <c r="ING38" s="11"/>
      <c r="INH38" s="11"/>
      <c r="INI38" s="11"/>
      <c r="INJ38" s="11"/>
      <c r="INK38" s="11"/>
      <c r="INL38" s="11"/>
      <c r="INM38" s="11"/>
      <c r="INN38" s="11"/>
      <c r="INO38" s="11"/>
      <c r="INP38" s="11"/>
      <c r="INQ38" s="11"/>
      <c r="INR38" s="11"/>
      <c r="INS38" s="11"/>
      <c r="INT38" s="11"/>
      <c r="INU38" s="11"/>
      <c r="INV38" s="11"/>
      <c r="INW38" s="11"/>
      <c r="INX38" s="11"/>
      <c r="INY38" s="11"/>
      <c r="INZ38" s="11"/>
      <c r="IOA38" s="11"/>
      <c r="IOB38" s="11"/>
      <c r="IOC38" s="11"/>
      <c r="IOD38" s="11"/>
      <c r="IOE38" s="11"/>
      <c r="IOF38" s="11"/>
      <c r="IOG38" s="11"/>
      <c r="IOH38" s="11"/>
      <c r="IOI38" s="11"/>
      <c r="IOJ38" s="11"/>
      <c r="IOK38" s="11"/>
      <c r="IOL38" s="11"/>
      <c r="IOM38" s="11"/>
      <c r="ION38" s="11"/>
      <c r="IOO38" s="11"/>
      <c r="IOP38" s="11"/>
      <c r="IOQ38" s="11"/>
      <c r="IOR38" s="11"/>
      <c r="IOS38" s="11"/>
      <c r="IOT38" s="11"/>
      <c r="IOU38" s="11"/>
      <c r="IOV38" s="11"/>
      <c r="IOW38" s="11"/>
      <c r="IOX38" s="11"/>
      <c r="IOY38" s="11"/>
      <c r="IOZ38" s="11"/>
      <c r="IPA38" s="11"/>
      <c r="IPB38" s="11"/>
      <c r="IPC38" s="11"/>
      <c r="IPD38" s="11"/>
      <c r="IPE38" s="11"/>
      <c r="IPF38" s="11"/>
      <c r="IPG38" s="11"/>
      <c r="IPH38" s="11"/>
      <c r="IPI38" s="11"/>
      <c r="IPJ38" s="11"/>
      <c r="IPK38" s="11"/>
      <c r="IPL38" s="11"/>
      <c r="IPM38" s="11"/>
      <c r="IPN38" s="11"/>
      <c r="IPO38" s="11"/>
      <c r="IPP38" s="11"/>
      <c r="IPQ38" s="11"/>
      <c r="IPR38" s="11"/>
      <c r="IPS38" s="11"/>
      <c r="IPT38" s="11"/>
      <c r="IPU38" s="11"/>
      <c r="IPV38" s="11"/>
      <c r="IPW38" s="11"/>
      <c r="IPX38" s="11"/>
      <c r="IPY38" s="11"/>
      <c r="IPZ38" s="11"/>
      <c r="IQA38" s="11"/>
      <c r="IQB38" s="11"/>
      <c r="IQC38" s="11"/>
      <c r="IQD38" s="11"/>
      <c r="IQE38" s="11"/>
      <c r="IQF38" s="11"/>
      <c r="IQG38" s="11"/>
      <c r="IQH38" s="11"/>
      <c r="IQI38" s="11"/>
      <c r="IQJ38" s="11"/>
      <c r="IQK38" s="11"/>
      <c r="IQL38" s="11"/>
      <c r="IQM38" s="11"/>
      <c r="IQN38" s="11"/>
      <c r="IQO38" s="11"/>
      <c r="IQP38" s="11"/>
      <c r="IQQ38" s="11"/>
      <c r="IQR38" s="11"/>
      <c r="IQS38" s="11"/>
      <c r="IQT38" s="11"/>
      <c r="IQU38" s="11"/>
      <c r="IQV38" s="11"/>
      <c r="IQW38" s="11"/>
      <c r="IQX38" s="11"/>
      <c r="IQY38" s="11"/>
      <c r="IQZ38" s="11"/>
      <c r="IRA38" s="11"/>
      <c r="IRB38" s="11"/>
      <c r="IRC38" s="11"/>
      <c r="IRD38" s="11"/>
      <c r="IRE38" s="11"/>
      <c r="IRF38" s="11"/>
      <c r="IRG38" s="11"/>
      <c r="IRH38" s="11"/>
      <c r="IRI38" s="11"/>
      <c r="IRJ38" s="11"/>
      <c r="IRK38" s="11"/>
      <c r="IRL38" s="11"/>
      <c r="IRM38" s="11"/>
      <c r="IRN38" s="11"/>
      <c r="IRO38" s="11"/>
      <c r="IRP38" s="11"/>
      <c r="IRQ38" s="11"/>
      <c r="IRR38" s="11"/>
      <c r="IRS38" s="11"/>
      <c r="IRT38" s="11"/>
      <c r="IRU38" s="11"/>
      <c r="IRV38" s="11"/>
      <c r="IRW38" s="11"/>
      <c r="IRX38" s="11"/>
      <c r="IRY38" s="11"/>
      <c r="IRZ38" s="11"/>
      <c r="ISA38" s="11"/>
      <c r="ISB38" s="11"/>
      <c r="ISC38" s="11"/>
      <c r="ISD38" s="11"/>
      <c r="ISE38" s="11"/>
      <c r="ISF38" s="11"/>
      <c r="ISG38" s="11"/>
      <c r="ISH38" s="11"/>
      <c r="ISI38" s="11"/>
      <c r="ISJ38" s="11"/>
      <c r="ISK38" s="11"/>
      <c r="ISL38" s="11"/>
      <c r="ISM38" s="11"/>
      <c r="ISN38" s="11"/>
      <c r="ISO38" s="11"/>
      <c r="ISP38" s="11"/>
      <c r="ISQ38" s="11"/>
      <c r="ISR38" s="11"/>
      <c r="ISS38" s="11"/>
      <c r="IST38" s="11"/>
      <c r="ISU38" s="11"/>
      <c r="ISV38" s="11"/>
      <c r="ISW38" s="11"/>
      <c r="ISX38" s="11"/>
      <c r="ISY38" s="11"/>
      <c r="ISZ38" s="11"/>
      <c r="ITA38" s="11"/>
      <c r="ITB38" s="11"/>
      <c r="ITC38" s="11"/>
      <c r="ITD38" s="11"/>
      <c r="ITE38" s="11"/>
      <c r="ITF38" s="11"/>
      <c r="ITG38" s="11"/>
      <c r="ITH38" s="11"/>
      <c r="ITI38" s="11"/>
      <c r="ITJ38" s="11"/>
      <c r="ITK38" s="11"/>
      <c r="ITL38" s="11"/>
      <c r="ITM38" s="11"/>
      <c r="ITN38" s="11"/>
      <c r="ITO38" s="11"/>
      <c r="ITP38" s="11"/>
      <c r="ITQ38" s="11"/>
      <c r="ITR38" s="11"/>
      <c r="ITS38" s="11"/>
      <c r="ITT38" s="11"/>
      <c r="ITU38" s="11"/>
      <c r="ITV38" s="11"/>
      <c r="ITW38" s="11"/>
      <c r="ITX38" s="11"/>
      <c r="ITY38" s="11"/>
      <c r="ITZ38" s="11"/>
      <c r="IUA38" s="11"/>
      <c r="IUB38" s="11"/>
      <c r="IUC38" s="11"/>
      <c r="IUD38" s="11"/>
      <c r="IUE38" s="11"/>
      <c r="IUF38" s="11"/>
      <c r="IUG38" s="11"/>
      <c r="IUH38" s="11"/>
      <c r="IUI38" s="11"/>
      <c r="IUJ38" s="11"/>
      <c r="IUK38" s="11"/>
      <c r="IUL38" s="11"/>
      <c r="IUM38" s="11"/>
      <c r="IUN38" s="11"/>
      <c r="IUO38" s="11"/>
      <c r="IUP38" s="11"/>
      <c r="IUQ38" s="11"/>
      <c r="IUR38" s="11"/>
      <c r="IUS38" s="11"/>
      <c r="IUT38" s="11"/>
      <c r="IUU38" s="11"/>
      <c r="IUV38" s="11"/>
      <c r="IUW38" s="11"/>
      <c r="IUX38" s="11"/>
      <c r="IUY38" s="11"/>
      <c r="IUZ38" s="11"/>
      <c r="IVA38" s="11"/>
      <c r="IVB38" s="11"/>
      <c r="IVC38" s="11"/>
      <c r="IVD38" s="11"/>
      <c r="IVE38" s="11"/>
      <c r="IVF38" s="11"/>
      <c r="IVG38" s="11"/>
      <c r="IVH38" s="11"/>
      <c r="IVI38" s="11"/>
      <c r="IVJ38" s="11"/>
      <c r="IVK38" s="11"/>
      <c r="IVL38" s="11"/>
      <c r="IVM38" s="11"/>
      <c r="IVN38" s="11"/>
      <c r="IVO38" s="11"/>
      <c r="IVP38" s="11"/>
      <c r="IVQ38" s="11"/>
      <c r="IVR38" s="11"/>
      <c r="IVS38" s="11"/>
      <c r="IVT38" s="11"/>
      <c r="IVU38" s="11"/>
      <c r="IVV38" s="11"/>
      <c r="IVW38" s="11"/>
      <c r="IVX38" s="11"/>
      <c r="IVY38" s="11"/>
      <c r="IVZ38" s="11"/>
      <c r="IWA38" s="11"/>
      <c r="IWB38" s="11"/>
      <c r="IWC38" s="11"/>
      <c r="IWD38" s="11"/>
      <c r="IWE38" s="11"/>
      <c r="IWF38" s="11"/>
      <c r="IWG38" s="11"/>
      <c r="IWH38" s="11"/>
      <c r="IWI38" s="11"/>
      <c r="IWJ38" s="11"/>
      <c r="IWK38" s="11"/>
      <c r="IWL38" s="11"/>
      <c r="IWM38" s="11"/>
      <c r="IWN38" s="11"/>
      <c r="IWO38" s="11"/>
      <c r="IWP38" s="11"/>
      <c r="IWQ38" s="11"/>
      <c r="IWR38" s="11"/>
      <c r="IWS38" s="11"/>
      <c r="IWT38" s="11"/>
      <c r="IWU38" s="11"/>
      <c r="IWV38" s="11"/>
      <c r="IWW38" s="11"/>
      <c r="IWX38" s="11"/>
      <c r="IWY38" s="11"/>
      <c r="IWZ38" s="11"/>
      <c r="IXA38" s="11"/>
      <c r="IXB38" s="11"/>
      <c r="IXC38" s="11"/>
      <c r="IXD38" s="11"/>
      <c r="IXE38" s="11"/>
      <c r="IXF38" s="11"/>
      <c r="IXG38" s="11"/>
      <c r="IXH38" s="11"/>
      <c r="IXI38" s="11"/>
      <c r="IXJ38" s="11"/>
      <c r="IXK38" s="11"/>
      <c r="IXL38" s="11"/>
      <c r="IXM38" s="11"/>
      <c r="IXN38" s="11"/>
      <c r="IXO38" s="11"/>
      <c r="IXP38" s="11"/>
      <c r="IXQ38" s="11"/>
      <c r="IXR38" s="11"/>
      <c r="IXS38" s="11"/>
      <c r="IXT38" s="11"/>
      <c r="IXU38" s="11"/>
      <c r="IXV38" s="11"/>
      <c r="IXW38" s="11"/>
      <c r="IXX38" s="11"/>
      <c r="IXY38" s="11"/>
      <c r="IXZ38" s="11"/>
      <c r="IYA38" s="11"/>
      <c r="IYB38" s="11"/>
      <c r="IYC38" s="11"/>
      <c r="IYD38" s="11"/>
      <c r="IYE38" s="11"/>
      <c r="IYF38" s="11"/>
      <c r="IYG38" s="11"/>
      <c r="IYH38" s="11"/>
      <c r="IYI38" s="11"/>
      <c r="IYJ38" s="11"/>
      <c r="IYK38" s="11"/>
      <c r="IYL38" s="11"/>
      <c r="IYM38" s="11"/>
      <c r="IYN38" s="11"/>
      <c r="IYO38" s="11"/>
      <c r="IYP38" s="11"/>
      <c r="IYQ38" s="11"/>
      <c r="IYR38" s="11"/>
      <c r="IYS38" s="11"/>
      <c r="IYT38" s="11"/>
      <c r="IYU38" s="11"/>
      <c r="IYV38" s="11"/>
      <c r="IYW38" s="11"/>
      <c r="IYX38" s="11"/>
      <c r="IYY38" s="11"/>
      <c r="IYZ38" s="11"/>
      <c r="IZA38" s="11"/>
      <c r="IZB38" s="11"/>
      <c r="IZC38" s="11"/>
      <c r="IZD38" s="11"/>
      <c r="IZE38" s="11"/>
      <c r="IZF38" s="11"/>
      <c r="IZG38" s="11"/>
      <c r="IZH38" s="11"/>
      <c r="IZI38" s="11"/>
      <c r="IZJ38" s="11"/>
      <c r="IZK38" s="11"/>
      <c r="IZL38" s="11"/>
      <c r="IZM38" s="11"/>
      <c r="IZN38" s="11"/>
      <c r="IZO38" s="11"/>
      <c r="IZP38" s="11"/>
      <c r="IZQ38" s="11"/>
      <c r="IZR38" s="11"/>
      <c r="IZS38" s="11"/>
      <c r="IZT38" s="11"/>
      <c r="IZU38" s="11"/>
      <c r="IZV38" s="11"/>
      <c r="IZW38" s="11"/>
      <c r="IZX38" s="11"/>
      <c r="IZY38" s="11"/>
      <c r="IZZ38" s="11"/>
      <c r="JAA38" s="11"/>
      <c r="JAB38" s="11"/>
      <c r="JAC38" s="11"/>
      <c r="JAD38" s="11"/>
      <c r="JAE38" s="11"/>
      <c r="JAF38" s="11"/>
      <c r="JAG38" s="11"/>
      <c r="JAH38" s="11"/>
      <c r="JAI38" s="11"/>
      <c r="JAJ38" s="11"/>
      <c r="JAK38" s="11"/>
      <c r="JAL38" s="11"/>
      <c r="JAM38" s="11"/>
      <c r="JAN38" s="11"/>
      <c r="JAO38" s="11"/>
      <c r="JAP38" s="11"/>
      <c r="JAQ38" s="11"/>
      <c r="JAR38" s="11"/>
      <c r="JAS38" s="11"/>
      <c r="JAT38" s="11"/>
      <c r="JAU38" s="11"/>
      <c r="JAV38" s="11"/>
      <c r="JAW38" s="11"/>
      <c r="JAX38" s="11"/>
      <c r="JAY38" s="11"/>
      <c r="JAZ38" s="11"/>
      <c r="JBA38" s="11"/>
      <c r="JBB38" s="11"/>
      <c r="JBC38" s="11"/>
      <c r="JBD38" s="11"/>
      <c r="JBE38" s="11"/>
      <c r="JBF38" s="11"/>
      <c r="JBG38" s="11"/>
      <c r="JBH38" s="11"/>
      <c r="JBI38" s="11"/>
      <c r="JBJ38" s="11"/>
      <c r="JBK38" s="11"/>
      <c r="JBL38" s="11"/>
      <c r="JBM38" s="11"/>
      <c r="JBN38" s="11"/>
      <c r="JBO38" s="11"/>
      <c r="JBP38" s="11"/>
      <c r="JBQ38" s="11"/>
      <c r="JBR38" s="11"/>
      <c r="JBS38" s="11"/>
      <c r="JBT38" s="11"/>
      <c r="JBU38" s="11"/>
      <c r="JBV38" s="11"/>
      <c r="JBW38" s="11"/>
      <c r="JBX38" s="11"/>
      <c r="JBY38" s="11"/>
      <c r="JBZ38" s="11"/>
      <c r="JCA38" s="11"/>
      <c r="JCB38" s="11"/>
      <c r="JCC38" s="11"/>
      <c r="JCD38" s="11"/>
      <c r="JCE38" s="11"/>
      <c r="JCF38" s="11"/>
      <c r="JCG38" s="11"/>
      <c r="JCH38" s="11"/>
      <c r="JCI38" s="11"/>
      <c r="JCJ38" s="11"/>
      <c r="JCK38" s="11"/>
      <c r="JCL38" s="11"/>
      <c r="JCM38" s="11"/>
      <c r="JCN38" s="11"/>
      <c r="JCO38" s="11"/>
      <c r="JCP38" s="11"/>
      <c r="JCQ38" s="11"/>
      <c r="JCR38" s="11"/>
      <c r="JCS38" s="11"/>
      <c r="JCT38" s="11"/>
      <c r="JCU38" s="11"/>
      <c r="JCV38" s="11"/>
      <c r="JCW38" s="11"/>
      <c r="JCX38" s="11"/>
      <c r="JCY38" s="11"/>
      <c r="JCZ38" s="11"/>
      <c r="JDA38" s="11"/>
      <c r="JDB38" s="11"/>
      <c r="JDC38" s="11"/>
      <c r="JDD38" s="11"/>
      <c r="JDE38" s="11"/>
      <c r="JDF38" s="11"/>
      <c r="JDG38" s="11"/>
      <c r="JDH38" s="11"/>
      <c r="JDI38" s="11"/>
      <c r="JDJ38" s="11"/>
      <c r="JDK38" s="11"/>
      <c r="JDL38" s="11"/>
      <c r="JDM38" s="11"/>
      <c r="JDN38" s="11"/>
      <c r="JDO38" s="11"/>
      <c r="JDP38" s="11"/>
      <c r="JDQ38" s="11"/>
      <c r="JDR38" s="11"/>
      <c r="JDS38" s="11"/>
      <c r="JDT38" s="11"/>
      <c r="JDU38" s="11"/>
      <c r="JDV38" s="11"/>
      <c r="JDW38" s="11"/>
      <c r="JDX38" s="11"/>
      <c r="JDY38" s="11"/>
      <c r="JDZ38" s="11"/>
      <c r="JEA38" s="11"/>
      <c r="JEB38" s="11"/>
      <c r="JEC38" s="11"/>
      <c r="JED38" s="11"/>
      <c r="JEE38" s="11"/>
      <c r="JEF38" s="11"/>
      <c r="JEG38" s="11"/>
      <c r="JEH38" s="11"/>
      <c r="JEI38" s="11"/>
      <c r="JEJ38" s="11"/>
      <c r="JEK38" s="11"/>
      <c r="JEL38" s="11"/>
      <c r="JEM38" s="11"/>
      <c r="JEN38" s="11"/>
      <c r="JEO38" s="11"/>
      <c r="JEP38" s="11"/>
      <c r="JEQ38" s="11"/>
      <c r="JER38" s="11"/>
      <c r="JES38" s="11"/>
      <c r="JET38" s="11"/>
      <c r="JEU38" s="11"/>
      <c r="JEV38" s="11"/>
      <c r="JEW38" s="11"/>
      <c r="JEX38" s="11"/>
      <c r="JEY38" s="11"/>
      <c r="JEZ38" s="11"/>
      <c r="JFA38" s="11"/>
      <c r="JFB38" s="11"/>
      <c r="JFC38" s="11"/>
      <c r="JFD38" s="11"/>
      <c r="JFE38" s="11"/>
      <c r="JFF38" s="11"/>
      <c r="JFG38" s="11"/>
      <c r="JFH38" s="11"/>
      <c r="JFI38" s="11"/>
      <c r="JFJ38" s="11"/>
      <c r="JFK38" s="11"/>
      <c r="JFL38" s="11"/>
      <c r="JFM38" s="11"/>
      <c r="JFN38" s="11"/>
      <c r="JFO38" s="11"/>
      <c r="JFP38" s="11"/>
      <c r="JFQ38" s="11"/>
      <c r="JFR38" s="11"/>
      <c r="JFS38" s="11"/>
      <c r="JFT38" s="11"/>
      <c r="JFU38" s="11"/>
      <c r="JFV38" s="11"/>
      <c r="JFW38" s="11"/>
      <c r="JFX38" s="11"/>
      <c r="JFY38" s="11"/>
      <c r="JFZ38" s="11"/>
      <c r="JGA38" s="11"/>
      <c r="JGB38" s="11"/>
      <c r="JGC38" s="11"/>
      <c r="JGD38" s="11"/>
      <c r="JGE38" s="11"/>
      <c r="JGF38" s="11"/>
      <c r="JGG38" s="11"/>
      <c r="JGH38" s="11"/>
      <c r="JGI38" s="11"/>
      <c r="JGJ38" s="11"/>
      <c r="JGK38" s="11"/>
      <c r="JGL38" s="11"/>
      <c r="JGM38" s="11"/>
      <c r="JGN38" s="11"/>
      <c r="JGO38" s="11"/>
      <c r="JGP38" s="11"/>
      <c r="JGQ38" s="11"/>
      <c r="JGR38" s="11"/>
      <c r="JGS38" s="11"/>
      <c r="JGT38" s="11"/>
      <c r="JGU38" s="11"/>
      <c r="JGV38" s="11"/>
      <c r="JGW38" s="11"/>
      <c r="JGX38" s="11"/>
      <c r="JGY38" s="11"/>
      <c r="JGZ38" s="11"/>
      <c r="JHA38" s="11"/>
      <c r="JHB38" s="11"/>
      <c r="JHC38" s="11"/>
      <c r="JHD38" s="11"/>
      <c r="JHE38" s="11"/>
      <c r="JHF38" s="11"/>
      <c r="JHG38" s="11"/>
      <c r="JHH38" s="11"/>
      <c r="JHI38" s="11"/>
      <c r="JHJ38" s="11"/>
      <c r="JHK38" s="11"/>
      <c r="JHL38" s="11"/>
      <c r="JHM38" s="11"/>
      <c r="JHN38" s="11"/>
      <c r="JHO38" s="11"/>
      <c r="JHP38" s="11"/>
      <c r="JHQ38" s="11"/>
      <c r="JHR38" s="11"/>
      <c r="JHS38" s="11"/>
      <c r="JHT38" s="11"/>
      <c r="JHU38" s="11"/>
      <c r="JHV38" s="11"/>
      <c r="JHW38" s="11"/>
      <c r="JHX38" s="11"/>
      <c r="JHY38" s="11"/>
      <c r="JHZ38" s="11"/>
      <c r="JIA38" s="11"/>
      <c r="JIB38" s="11"/>
      <c r="JIC38" s="11"/>
      <c r="JID38" s="11"/>
      <c r="JIE38" s="11"/>
      <c r="JIF38" s="11"/>
      <c r="JIG38" s="11"/>
      <c r="JIH38" s="11"/>
      <c r="JII38" s="11"/>
      <c r="JIJ38" s="11"/>
      <c r="JIK38" s="11"/>
      <c r="JIL38" s="11"/>
      <c r="JIM38" s="11"/>
      <c r="JIN38" s="11"/>
      <c r="JIO38" s="11"/>
      <c r="JIP38" s="11"/>
      <c r="JIQ38" s="11"/>
      <c r="JIR38" s="11"/>
      <c r="JIS38" s="11"/>
      <c r="JIT38" s="11"/>
      <c r="JIU38" s="11"/>
      <c r="JIV38" s="11"/>
      <c r="JIW38" s="11"/>
      <c r="JIX38" s="11"/>
      <c r="JIY38" s="11"/>
      <c r="JIZ38" s="11"/>
      <c r="JJA38" s="11"/>
      <c r="JJB38" s="11"/>
      <c r="JJC38" s="11"/>
      <c r="JJD38" s="11"/>
      <c r="JJE38" s="11"/>
      <c r="JJF38" s="11"/>
      <c r="JJG38" s="11"/>
      <c r="JJH38" s="11"/>
      <c r="JJI38" s="11"/>
      <c r="JJJ38" s="11"/>
      <c r="JJK38" s="11"/>
      <c r="JJL38" s="11"/>
      <c r="JJM38" s="11"/>
      <c r="JJN38" s="11"/>
      <c r="JJO38" s="11"/>
      <c r="JJP38" s="11"/>
      <c r="JJQ38" s="11"/>
      <c r="JJR38" s="11"/>
      <c r="JJS38" s="11"/>
      <c r="JJT38" s="11"/>
      <c r="JJU38" s="11"/>
      <c r="JJV38" s="11"/>
      <c r="JJW38" s="11"/>
      <c r="JJX38" s="11"/>
      <c r="JJY38" s="11"/>
      <c r="JJZ38" s="11"/>
      <c r="JKA38" s="11"/>
      <c r="JKB38" s="11"/>
      <c r="JKC38" s="11"/>
      <c r="JKD38" s="11"/>
      <c r="JKE38" s="11"/>
      <c r="JKF38" s="11"/>
      <c r="JKG38" s="11"/>
      <c r="JKH38" s="11"/>
      <c r="JKI38" s="11"/>
      <c r="JKJ38" s="11"/>
      <c r="JKK38" s="11"/>
      <c r="JKL38" s="11"/>
      <c r="JKM38" s="11"/>
      <c r="JKN38" s="11"/>
      <c r="JKO38" s="11"/>
      <c r="JKP38" s="11"/>
      <c r="JKQ38" s="11"/>
      <c r="JKR38" s="11"/>
      <c r="JKS38" s="11"/>
      <c r="JKT38" s="11"/>
      <c r="JKU38" s="11"/>
      <c r="JKV38" s="11"/>
      <c r="JKW38" s="11"/>
      <c r="JKX38" s="11"/>
      <c r="JKY38" s="11"/>
      <c r="JKZ38" s="11"/>
      <c r="JLA38" s="11"/>
      <c r="JLB38" s="11"/>
      <c r="JLC38" s="11"/>
      <c r="JLD38" s="11"/>
      <c r="JLE38" s="11"/>
      <c r="JLF38" s="11"/>
      <c r="JLG38" s="11"/>
      <c r="JLH38" s="11"/>
      <c r="JLI38" s="11"/>
      <c r="JLJ38" s="11"/>
      <c r="JLK38" s="11"/>
      <c r="JLL38" s="11"/>
      <c r="JLM38" s="11"/>
      <c r="JLN38" s="11"/>
      <c r="JLO38" s="11"/>
      <c r="JLP38" s="11"/>
      <c r="JLQ38" s="11"/>
      <c r="JLR38" s="11"/>
      <c r="JLS38" s="11"/>
      <c r="JLT38" s="11"/>
      <c r="JLU38" s="11"/>
      <c r="JLV38" s="11"/>
      <c r="JLW38" s="11"/>
      <c r="JLX38" s="11"/>
      <c r="JLY38" s="11"/>
      <c r="JLZ38" s="11"/>
      <c r="JMA38" s="11"/>
      <c r="JMB38" s="11"/>
      <c r="JMC38" s="11"/>
      <c r="JMD38" s="11"/>
      <c r="JME38" s="11"/>
      <c r="JMF38" s="11"/>
      <c r="JMG38" s="11"/>
      <c r="JMH38" s="11"/>
      <c r="JMI38" s="11"/>
      <c r="JMJ38" s="11"/>
      <c r="JMK38" s="11"/>
      <c r="JML38" s="11"/>
      <c r="JMM38" s="11"/>
      <c r="JMN38" s="11"/>
      <c r="JMO38" s="11"/>
      <c r="JMP38" s="11"/>
      <c r="JMQ38" s="11"/>
      <c r="JMR38" s="11"/>
      <c r="JMS38" s="11"/>
      <c r="JMT38" s="11"/>
      <c r="JMU38" s="11"/>
      <c r="JMV38" s="11"/>
      <c r="JMW38" s="11"/>
      <c r="JMX38" s="11"/>
      <c r="JMY38" s="11"/>
      <c r="JMZ38" s="11"/>
      <c r="JNA38" s="11"/>
      <c r="JNB38" s="11"/>
      <c r="JNC38" s="11"/>
      <c r="JND38" s="11"/>
      <c r="JNE38" s="11"/>
      <c r="JNF38" s="11"/>
      <c r="JNG38" s="11"/>
      <c r="JNH38" s="11"/>
      <c r="JNI38" s="11"/>
      <c r="JNJ38" s="11"/>
      <c r="JNK38" s="11"/>
      <c r="JNL38" s="11"/>
      <c r="JNM38" s="11"/>
      <c r="JNN38" s="11"/>
      <c r="JNO38" s="11"/>
      <c r="JNP38" s="11"/>
      <c r="JNQ38" s="11"/>
      <c r="JNR38" s="11"/>
      <c r="JNS38" s="11"/>
      <c r="JNT38" s="11"/>
      <c r="JNU38" s="11"/>
      <c r="JNV38" s="11"/>
      <c r="JNW38" s="11"/>
      <c r="JNX38" s="11"/>
      <c r="JNY38" s="11"/>
      <c r="JNZ38" s="11"/>
      <c r="JOA38" s="11"/>
      <c r="JOB38" s="11"/>
      <c r="JOC38" s="11"/>
      <c r="JOD38" s="11"/>
      <c r="JOE38" s="11"/>
      <c r="JOF38" s="11"/>
      <c r="JOG38" s="11"/>
      <c r="JOH38" s="11"/>
      <c r="JOI38" s="11"/>
      <c r="JOJ38" s="11"/>
      <c r="JOK38" s="11"/>
      <c r="JOL38" s="11"/>
      <c r="JOM38" s="11"/>
      <c r="JON38" s="11"/>
      <c r="JOO38" s="11"/>
      <c r="JOP38" s="11"/>
      <c r="JOQ38" s="11"/>
      <c r="JOR38" s="11"/>
      <c r="JOS38" s="11"/>
      <c r="JOT38" s="11"/>
      <c r="JOU38" s="11"/>
      <c r="JOV38" s="11"/>
      <c r="JOW38" s="11"/>
      <c r="JOX38" s="11"/>
      <c r="JOY38" s="11"/>
      <c r="JOZ38" s="11"/>
      <c r="JPA38" s="11"/>
      <c r="JPB38" s="11"/>
      <c r="JPC38" s="11"/>
      <c r="JPD38" s="11"/>
      <c r="JPE38" s="11"/>
      <c r="JPF38" s="11"/>
      <c r="JPG38" s="11"/>
      <c r="JPH38" s="11"/>
      <c r="JPI38" s="11"/>
      <c r="JPJ38" s="11"/>
      <c r="JPK38" s="11"/>
      <c r="JPL38" s="11"/>
      <c r="JPM38" s="11"/>
      <c r="JPN38" s="11"/>
      <c r="JPO38" s="11"/>
      <c r="JPP38" s="11"/>
      <c r="JPQ38" s="11"/>
      <c r="JPR38" s="11"/>
      <c r="JPS38" s="11"/>
      <c r="JPT38" s="11"/>
      <c r="JPU38" s="11"/>
      <c r="JPV38" s="11"/>
      <c r="JPW38" s="11"/>
      <c r="JPX38" s="11"/>
      <c r="JPY38" s="11"/>
      <c r="JPZ38" s="11"/>
      <c r="JQA38" s="11"/>
      <c r="JQB38" s="11"/>
      <c r="JQC38" s="11"/>
      <c r="JQD38" s="11"/>
      <c r="JQE38" s="11"/>
      <c r="JQF38" s="11"/>
      <c r="JQG38" s="11"/>
      <c r="JQH38" s="11"/>
      <c r="JQI38" s="11"/>
      <c r="JQJ38" s="11"/>
      <c r="JQK38" s="11"/>
      <c r="JQL38" s="11"/>
      <c r="JQM38" s="11"/>
      <c r="JQN38" s="11"/>
      <c r="JQO38" s="11"/>
      <c r="JQP38" s="11"/>
      <c r="JQQ38" s="11"/>
      <c r="JQR38" s="11"/>
      <c r="JQS38" s="11"/>
      <c r="JQT38" s="11"/>
      <c r="JQU38" s="11"/>
      <c r="JQV38" s="11"/>
      <c r="JQW38" s="11"/>
      <c r="JQX38" s="11"/>
      <c r="JQY38" s="11"/>
      <c r="JQZ38" s="11"/>
      <c r="JRA38" s="11"/>
      <c r="JRB38" s="11"/>
      <c r="JRC38" s="11"/>
      <c r="JRD38" s="11"/>
      <c r="JRE38" s="11"/>
      <c r="JRF38" s="11"/>
      <c r="JRG38" s="11"/>
      <c r="JRH38" s="11"/>
      <c r="JRI38" s="11"/>
      <c r="JRJ38" s="11"/>
      <c r="JRK38" s="11"/>
      <c r="JRL38" s="11"/>
      <c r="JRM38" s="11"/>
      <c r="JRN38" s="11"/>
      <c r="JRO38" s="11"/>
      <c r="JRP38" s="11"/>
      <c r="JRQ38" s="11"/>
      <c r="JRR38" s="11"/>
      <c r="JRS38" s="11"/>
      <c r="JRT38" s="11"/>
      <c r="JRU38" s="11"/>
      <c r="JRV38" s="11"/>
      <c r="JRW38" s="11"/>
      <c r="JRX38" s="11"/>
      <c r="JRY38" s="11"/>
      <c r="JRZ38" s="11"/>
      <c r="JSA38" s="11"/>
      <c r="JSB38" s="11"/>
      <c r="JSC38" s="11"/>
      <c r="JSD38" s="11"/>
      <c r="JSE38" s="11"/>
      <c r="JSF38" s="11"/>
      <c r="JSG38" s="11"/>
      <c r="JSH38" s="11"/>
      <c r="JSI38" s="11"/>
      <c r="JSJ38" s="11"/>
      <c r="JSK38" s="11"/>
      <c r="JSL38" s="11"/>
      <c r="JSM38" s="11"/>
      <c r="JSN38" s="11"/>
      <c r="JSO38" s="11"/>
      <c r="JSP38" s="11"/>
      <c r="JSQ38" s="11"/>
      <c r="JSR38" s="11"/>
      <c r="JSS38" s="11"/>
      <c r="JST38" s="11"/>
      <c r="JSU38" s="11"/>
      <c r="JSV38" s="11"/>
      <c r="JSW38" s="11"/>
      <c r="JSX38" s="11"/>
      <c r="JSY38" s="11"/>
      <c r="JSZ38" s="11"/>
      <c r="JTA38" s="11"/>
      <c r="JTB38" s="11"/>
      <c r="JTC38" s="11"/>
      <c r="JTD38" s="11"/>
      <c r="JTE38" s="11"/>
      <c r="JTF38" s="11"/>
      <c r="JTG38" s="11"/>
      <c r="JTH38" s="11"/>
      <c r="JTI38" s="11"/>
      <c r="JTJ38" s="11"/>
      <c r="JTK38" s="11"/>
      <c r="JTL38" s="11"/>
      <c r="JTM38" s="11"/>
      <c r="JTN38" s="11"/>
      <c r="JTO38" s="11"/>
      <c r="JTP38" s="11"/>
      <c r="JTQ38" s="11"/>
      <c r="JTR38" s="11"/>
      <c r="JTS38" s="11"/>
      <c r="JTT38" s="11"/>
      <c r="JTU38" s="11"/>
      <c r="JTV38" s="11"/>
      <c r="JTW38" s="11"/>
      <c r="JTX38" s="11"/>
      <c r="JTY38" s="11"/>
      <c r="JTZ38" s="11"/>
      <c r="JUA38" s="11"/>
      <c r="JUB38" s="11"/>
      <c r="JUC38" s="11"/>
      <c r="JUD38" s="11"/>
      <c r="JUE38" s="11"/>
      <c r="JUF38" s="11"/>
      <c r="JUG38" s="11"/>
      <c r="JUH38" s="11"/>
      <c r="JUI38" s="11"/>
      <c r="JUJ38" s="11"/>
      <c r="JUK38" s="11"/>
      <c r="JUL38" s="11"/>
      <c r="JUM38" s="11"/>
      <c r="JUN38" s="11"/>
      <c r="JUO38" s="11"/>
      <c r="JUP38" s="11"/>
      <c r="JUQ38" s="11"/>
      <c r="JUR38" s="11"/>
      <c r="JUS38" s="11"/>
      <c r="JUT38" s="11"/>
      <c r="JUU38" s="11"/>
      <c r="JUV38" s="11"/>
      <c r="JUW38" s="11"/>
      <c r="JUX38" s="11"/>
      <c r="JUY38" s="11"/>
      <c r="JUZ38" s="11"/>
      <c r="JVA38" s="11"/>
      <c r="JVB38" s="11"/>
      <c r="JVC38" s="11"/>
      <c r="JVD38" s="11"/>
      <c r="JVE38" s="11"/>
      <c r="JVF38" s="11"/>
      <c r="JVG38" s="11"/>
      <c r="JVH38" s="11"/>
      <c r="JVI38" s="11"/>
      <c r="JVJ38" s="11"/>
      <c r="JVK38" s="11"/>
      <c r="JVL38" s="11"/>
      <c r="JVM38" s="11"/>
      <c r="JVN38" s="11"/>
      <c r="JVO38" s="11"/>
      <c r="JVP38" s="11"/>
      <c r="JVQ38" s="11"/>
      <c r="JVR38" s="11"/>
      <c r="JVS38" s="11"/>
      <c r="JVT38" s="11"/>
      <c r="JVU38" s="11"/>
      <c r="JVV38" s="11"/>
      <c r="JVW38" s="11"/>
      <c r="JVX38" s="11"/>
      <c r="JVY38" s="11"/>
      <c r="JVZ38" s="11"/>
      <c r="JWA38" s="11"/>
      <c r="JWB38" s="11"/>
      <c r="JWC38" s="11"/>
      <c r="JWD38" s="11"/>
      <c r="JWE38" s="11"/>
      <c r="JWF38" s="11"/>
      <c r="JWG38" s="11"/>
      <c r="JWH38" s="11"/>
      <c r="JWI38" s="11"/>
      <c r="JWJ38" s="11"/>
      <c r="JWK38" s="11"/>
      <c r="JWL38" s="11"/>
      <c r="JWM38" s="11"/>
      <c r="JWN38" s="11"/>
      <c r="JWO38" s="11"/>
      <c r="JWP38" s="11"/>
      <c r="JWQ38" s="11"/>
      <c r="JWR38" s="11"/>
      <c r="JWS38" s="11"/>
      <c r="JWT38" s="11"/>
      <c r="JWU38" s="11"/>
      <c r="JWV38" s="11"/>
      <c r="JWW38" s="11"/>
      <c r="JWX38" s="11"/>
      <c r="JWY38" s="11"/>
      <c r="JWZ38" s="11"/>
      <c r="JXA38" s="11"/>
      <c r="JXB38" s="11"/>
      <c r="JXC38" s="11"/>
      <c r="JXD38" s="11"/>
      <c r="JXE38" s="11"/>
      <c r="JXF38" s="11"/>
      <c r="JXG38" s="11"/>
      <c r="JXH38" s="11"/>
      <c r="JXI38" s="11"/>
      <c r="JXJ38" s="11"/>
      <c r="JXK38" s="11"/>
      <c r="JXL38" s="11"/>
      <c r="JXM38" s="11"/>
      <c r="JXN38" s="11"/>
      <c r="JXO38" s="11"/>
      <c r="JXP38" s="11"/>
      <c r="JXQ38" s="11"/>
      <c r="JXR38" s="11"/>
      <c r="JXS38" s="11"/>
      <c r="JXT38" s="11"/>
      <c r="JXU38" s="11"/>
      <c r="JXV38" s="11"/>
      <c r="JXW38" s="11"/>
      <c r="JXX38" s="11"/>
      <c r="JXY38" s="11"/>
      <c r="JXZ38" s="11"/>
      <c r="JYA38" s="11"/>
      <c r="JYB38" s="11"/>
      <c r="JYC38" s="11"/>
      <c r="JYD38" s="11"/>
      <c r="JYE38" s="11"/>
      <c r="JYF38" s="11"/>
      <c r="JYG38" s="11"/>
      <c r="JYH38" s="11"/>
      <c r="JYI38" s="11"/>
      <c r="JYJ38" s="11"/>
      <c r="JYK38" s="11"/>
      <c r="JYL38" s="11"/>
      <c r="JYM38" s="11"/>
      <c r="JYN38" s="11"/>
      <c r="JYO38" s="11"/>
      <c r="JYP38" s="11"/>
      <c r="JYQ38" s="11"/>
      <c r="JYR38" s="11"/>
      <c r="JYS38" s="11"/>
      <c r="JYT38" s="11"/>
      <c r="JYU38" s="11"/>
      <c r="JYV38" s="11"/>
      <c r="JYW38" s="11"/>
      <c r="JYX38" s="11"/>
      <c r="JYY38" s="11"/>
      <c r="JYZ38" s="11"/>
      <c r="JZA38" s="11"/>
      <c r="JZB38" s="11"/>
      <c r="JZC38" s="11"/>
      <c r="JZD38" s="11"/>
      <c r="JZE38" s="11"/>
      <c r="JZF38" s="11"/>
      <c r="JZG38" s="11"/>
      <c r="JZH38" s="11"/>
      <c r="JZI38" s="11"/>
      <c r="JZJ38" s="11"/>
      <c r="JZK38" s="11"/>
      <c r="JZL38" s="11"/>
      <c r="JZM38" s="11"/>
      <c r="JZN38" s="11"/>
      <c r="JZO38" s="11"/>
      <c r="JZP38" s="11"/>
      <c r="JZQ38" s="11"/>
      <c r="JZR38" s="11"/>
      <c r="JZS38" s="11"/>
      <c r="JZT38" s="11"/>
      <c r="JZU38" s="11"/>
      <c r="JZV38" s="11"/>
      <c r="JZW38" s="11"/>
      <c r="JZX38" s="11"/>
      <c r="JZY38" s="11"/>
      <c r="JZZ38" s="11"/>
      <c r="KAA38" s="11"/>
      <c r="KAB38" s="11"/>
      <c r="KAC38" s="11"/>
      <c r="KAD38" s="11"/>
      <c r="KAE38" s="11"/>
      <c r="KAF38" s="11"/>
      <c r="KAG38" s="11"/>
      <c r="KAH38" s="11"/>
      <c r="KAI38" s="11"/>
      <c r="KAJ38" s="11"/>
      <c r="KAK38" s="11"/>
      <c r="KAL38" s="11"/>
      <c r="KAM38" s="11"/>
      <c r="KAN38" s="11"/>
      <c r="KAO38" s="11"/>
      <c r="KAP38" s="11"/>
      <c r="KAQ38" s="11"/>
      <c r="KAR38" s="11"/>
      <c r="KAS38" s="11"/>
      <c r="KAT38" s="11"/>
      <c r="KAU38" s="11"/>
      <c r="KAV38" s="11"/>
      <c r="KAW38" s="11"/>
      <c r="KAX38" s="11"/>
      <c r="KAY38" s="11"/>
      <c r="KAZ38" s="11"/>
      <c r="KBA38" s="11"/>
      <c r="KBB38" s="11"/>
      <c r="KBC38" s="11"/>
      <c r="KBD38" s="11"/>
      <c r="KBE38" s="11"/>
      <c r="KBF38" s="11"/>
      <c r="KBG38" s="11"/>
      <c r="KBH38" s="11"/>
      <c r="KBI38" s="11"/>
      <c r="KBJ38" s="11"/>
      <c r="KBK38" s="11"/>
      <c r="KBL38" s="11"/>
      <c r="KBM38" s="11"/>
      <c r="KBN38" s="11"/>
      <c r="KBO38" s="11"/>
      <c r="KBP38" s="11"/>
      <c r="KBQ38" s="11"/>
      <c r="KBR38" s="11"/>
      <c r="KBS38" s="11"/>
      <c r="KBT38" s="11"/>
      <c r="KBU38" s="11"/>
      <c r="KBV38" s="11"/>
      <c r="KBW38" s="11"/>
      <c r="KBX38" s="11"/>
      <c r="KBY38" s="11"/>
      <c r="KBZ38" s="11"/>
      <c r="KCA38" s="11"/>
      <c r="KCB38" s="11"/>
      <c r="KCC38" s="11"/>
      <c r="KCD38" s="11"/>
      <c r="KCE38" s="11"/>
      <c r="KCF38" s="11"/>
      <c r="KCG38" s="11"/>
      <c r="KCH38" s="11"/>
      <c r="KCI38" s="11"/>
      <c r="KCJ38" s="11"/>
      <c r="KCK38" s="11"/>
      <c r="KCL38" s="11"/>
      <c r="KCM38" s="11"/>
      <c r="KCN38" s="11"/>
      <c r="KCO38" s="11"/>
      <c r="KCP38" s="11"/>
      <c r="KCQ38" s="11"/>
      <c r="KCR38" s="11"/>
      <c r="KCS38" s="11"/>
      <c r="KCT38" s="11"/>
      <c r="KCU38" s="11"/>
      <c r="KCV38" s="11"/>
      <c r="KCW38" s="11"/>
      <c r="KCX38" s="11"/>
      <c r="KCY38" s="11"/>
      <c r="KCZ38" s="11"/>
      <c r="KDA38" s="11"/>
      <c r="KDB38" s="11"/>
      <c r="KDC38" s="11"/>
      <c r="KDD38" s="11"/>
      <c r="KDE38" s="11"/>
      <c r="KDF38" s="11"/>
      <c r="KDG38" s="11"/>
      <c r="KDH38" s="11"/>
      <c r="KDI38" s="11"/>
      <c r="KDJ38" s="11"/>
      <c r="KDK38" s="11"/>
      <c r="KDL38" s="11"/>
      <c r="KDM38" s="11"/>
      <c r="KDN38" s="11"/>
      <c r="KDO38" s="11"/>
      <c r="KDP38" s="11"/>
      <c r="KDQ38" s="11"/>
      <c r="KDR38" s="11"/>
      <c r="KDS38" s="11"/>
      <c r="KDT38" s="11"/>
      <c r="KDU38" s="11"/>
      <c r="KDV38" s="11"/>
      <c r="KDW38" s="11"/>
      <c r="KDX38" s="11"/>
      <c r="KDY38" s="11"/>
      <c r="KDZ38" s="11"/>
      <c r="KEA38" s="11"/>
      <c r="KEB38" s="11"/>
      <c r="KEC38" s="11"/>
      <c r="KED38" s="11"/>
      <c r="KEE38" s="11"/>
      <c r="KEF38" s="11"/>
      <c r="KEG38" s="11"/>
      <c r="KEH38" s="11"/>
      <c r="KEI38" s="11"/>
      <c r="KEJ38" s="11"/>
      <c r="KEK38" s="11"/>
      <c r="KEL38" s="11"/>
      <c r="KEM38" s="11"/>
      <c r="KEN38" s="11"/>
      <c r="KEO38" s="11"/>
      <c r="KEP38" s="11"/>
      <c r="KEQ38" s="11"/>
      <c r="KER38" s="11"/>
      <c r="KES38" s="11"/>
      <c r="KET38" s="11"/>
      <c r="KEU38" s="11"/>
      <c r="KEV38" s="11"/>
      <c r="KEW38" s="11"/>
      <c r="KEX38" s="11"/>
      <c r="KEY38" s="11"/>
      <c r="KEZ38" s="11"/>
      <c r="KFA38" s="11"/>
      <c r="KFB38" s="11"/>
      <c r="KFC38" s="11"/>
      <c r="KFD38" s="11"/>
      <c r="KFE38" s="11"/>
      <c r="KFF38" s="11"/>
      <c r="KFG38" s="11"/>
      <c r="KFH38" s="11"/>
      <c r="KFI38" s="11"/>
      <c r="KFJ38" s="11"/>
      <c r="KFK38" s="11"/>
      <c r="KFL38" s="11"/>
      <c r="KFM38" s="11"/>
      <c r="KFN38" s="11"/>
      <c r="KFO38" s="11"/>
      <c r="KFP38" s="11"/>
      <c r="KFQ38" s="11"/>
      <c r="KFR38" s="11"/>
      <c r="KFS38" s="11"/>
      <c r="KFT38" s="11"/>
      <c r="KFU38" s="11"/>
      <c r="KFV38" s="11"/>
      <c r="KFW38" s="11"/>
      <c r="KFX38" s="11"/>
      <c r="KFY38" s="11"/>
      <c r="KFZ38" s="11"/>
      <c r="KGA38" s="11"/>
      <c r="KGB38" s="11"/>
      <c r="KGC38" s="11"/>
      <c r="KGD38" s="11"/>
      <c r="KGE38" s="11"/>
      <c r="KGF38" s="11"/>
      <c r="KGG38" s="11"/>
      <c r="KGH38" s="11"/>
      <c r="KGI38" s="11"/>
      <c r="KGJ38" s="11"/>
      <c r="KGK38" s="11"/>
      <c r="KGL38" s="11"/>
      <c r="KGM38" s="11"/>
      <c r="KGN38" s="11"/>
      <c r="KGO38" s="11"/>
      <c r="KGP38" s="11"/>
      <c r="KGQ38" s="11"/>
      <c r="KGR38" s="11"/>
      <c r="KGS38" s="11"/>
      <c r="KGT38" s="11"/>
      <c r="KGU38" s="11"/>
      <c r="KGV38" s="11"/>
      <c r="KGW38" s="11"/>
      <c r="KGX38" s="11"/>
      <c r="KGY38" s="11"/>
      <c r="KGZ38" s="11"/>
      <c r="KHA38" s="11"/>
      <c r="KHB38" s="11"/>
      <c r="KHC38" s="11"/>
      <c r="KHD38" s="11"/>
      <c r="KHE38" s="11"/>
      <c r="KHF38" s="11"/>
      <c r="KHG38" s="11"/>
      <c r="KHH38" s="11"/>
      <c r="KHI38" s="11"/>
      <c r="KHJ38" s="11"/>
      <c r="KHK38" s="11"/>
      <c r="KHL38" s="11"/>
      <c r="KHM38" s="11"/>
      <c r="KHN38" s="11"/>
      <c r="KHO38" s="11"/>
      <c r="KHP38" s="11"/>
      <c r="KHQ38" s="11"/>
      <c r="KHR38" s="11"/>
      <c r="KHS38" s="11"/>
      <c r="KHT38" s="11"/>
      <c r="KHU38" s="11"/>
      <c r="KHV38" s="11"/>
      <c r="KHW38" s="11"/>
      <c r="KHX38" s="11"/>
      <c r="KHY38" s="11"/>
      <c r="KHZ38" s="11"/>
      <c r="KIA38" s="11"/>
      <c r="KIB38" s="11"/>
      <c r="KIC38" s="11"/>
      <c r="KID38" s="11"/>
      <c r="KIE38" s="11"/>
      <c r="KIF38" s="11"/>
      <c r="KIG38" s="11"/>
      <c r="KIH38" s="11"/>
      <c r="KII38" s="11"/>
      <c r="KIJ38" s="11"/>
      <c r="KIK38" s="11"/>
      <c r="KIL38" s="11"/>
      <c r="KIM38" s="11"/>
      <c r="KIN38" s="11"/>
      <c r="KIO38" s="11"/>
      <c r="KIP38" s="11"/>
      <c r="KIQ38" s="11"/>
      <c r="KIR38" s="11"/>
      <c r="KIS38" s="11"/>
      <c r="KIT38" s="11"/>
      <c r="KIU38" s="11"/>
      <c r="KIV38" s="11"/>
      <c r="KIW38" s="11"/>
      <c r="KIX38" s="11"/>
      <c r="KIY38" s="11"/>
      <c r="KIZ38" s="11"/>
      <c r="KJA38" s="11"/>
      <c r="KJB38" s="11"/>
      <c r="KJC38" s="11"/>
      <c r="KJD38" s="11"/>
      <c r="KJE38" s="11"/>
      <c r="KJF38" s="11"/>
      <c r="KJG38" s="11"/>
      <c r="KJH38" s="11"/>
      <c r="KJI38" s="11"/>
      <c r="KJJ38" s="11"/>
      <c r="KJK38" s="11"/>
      <c r="KJL38" s="11"/>
      <c r="KJM38" s="11"/>
      <c r="KJN38" s="11"/>
      <c r="KJO38" s="11"/>
      <c r="KJP38" s="11"/>
      <c r="KJQ38" s="11"/>
      <c r="KJR38" s="11"/>
      <c r="KJS38" s="11"/>
      <c r="KJT38" s="11"/>
      <c r="KJU38" s="11"/>
      <c r="KJV38" s="11"/>
      <c r="KJW38" s="11"/>
      <c r="KJX38" s="11"/>
      <c r="KJY38" s="11"/>
      <c r="KJZ38" s="11"/>
      <c r="KKA38" s="11"/>
      <c r="KKB38" s="11"/>
      <c r="KKC38" s="11"/>
      <c r="KKD38" s="11"/>
      <c r="KKE38" s="11"/>
      <c r="KKF38" s="11"/>
      <c r="KKG38" s="11"/>
      <c r="KKH38" s="11"/>
      <c r="KKI38" s="11"/>
      <c r="KKJ38" s="11"/>
      <c r="KKK38" s="11"/>
      <c r="KKL38" s="11"/>
      <c r="KKM38" s="11"/>
      <c r="KKN38" s="11"/>
      <c r="KKO38" s="11"/>
      <c r="KKP38" s="11"/>
      <c r="KKQ38" s="11"/>
      <c r="KKR38" s="11"/>
      <c r="KKS38" s="11"/>
      <c r="KKT38" s="11"/>
      <c r="KKU38" s="11"/>
      <c r="KKV38" s="11"/>
      <c r="KKW38" s="11"/>
      <c r="KKX38" s="11"/>
      <c r="KKY38" s="11"/>
      <c r="KKZ38" s="11"/>
      <c r="KLA38" s="11"/>
      <c r="KLB38" s="11"/>
      <c r="KLC38" s="11"/>
      <c r="KLD38" s="11"/>
      <c r="KLE38" s="11"/>
      <c r="KLF38" s="11"/>
      <c r="KLG38" s="11"/>
      <c r="KLH38" s="11"/>
      <c r="KLI38" s="11"/>
      <c r="KLJ38" s="11"/>
      <c r="KLK38" s="11"/>
      <c r="KLL38" s="11"/>
      <c r="KLM38" s="11"/>
      <c r="KLN38" s="11"/>
      <c r="KLO38" s="11"/>
      <c r="KLP38" s="11"/>
      <c r="KLQ38" s="11"/>
      <c r="KLR38" s="11"/>
      <c r="KLS38" s="11"/>
      <c r="KLT38" s="11"/>
      <c r="KLU38" s="11"/>
      <c r="KLV38" s="11"/>
      <c r="KLW38" s="11"/>
      <c r="KLX38" s="11"/>
      <c r="KLY38" s="11"/>
      <c r="KLZ38" s="11"/>
      <c r="KMA38" s="11"/>
      <c r="KMB38" s="11"/>
      <c r="KMC38" s="11"/>
      <c r="KMD38" s="11"/>
      <c r="KME38" s="11"/>
      <c r="KMF38" s="11"/>
      <c r="KMG38" s="11"/>
      <c r="KMH38" s="11"/>
      <c r="KMI38" s="11"/>
      <c r="KMJ38" s="11"/>
      <c r="KMK38" s="11"/>
      <c r="KML38" s="11"/>
      <c r="KMM38" s="11"/>
      <c r="KMN38" s="11"/>
      <c r="KMO38" s="11"/>
      <c r="KMP38" s="11"/>
      <c r="KMQ38" s="11"/>
      <c r="KMR38" s="11"/>
      <c r="KMS38" s="11"/>
      <c r="KMT38" s="11"/>
      <c r="KMU38" s="11"/>
      <c r="KMV38" s="11"/>
      <c r="KMW38" s="11"/>
      <c r="KMX38" s="11"/>
      <c r="KMY38" s="11"/>
      <c r="KMZ38" s="11"/>
      <c r="KNA38" s="11"/>
      <c r="KNB38" s="11"/>
      <c r="KNC38" s="11"/>
      <c r="KND38" s="11"/>
      <c r="KNE38" s="11"/>
      <c r="KNF38" s="11"/>
      <c r="KNG38" s="11"/>
      <c r="KNH38" s="11"/>
      <c r="KNI38" s="11"/>
      <c r="KNJ38" s="11"/>
      <c r="KNK38" s="11"/>
      <c r="KNL38" s="11"/>
      <c r="KNM38" s="11"/>
      <c r="KNN38" s="11"/>
      <c r="KNO38" s="11"/>
      <c r="KNP38" s="11"/>
      <c r="KNQ38" s="11"/>
      <c r="KNR38" s="11"/>
      <c r="KNS38" s="11"/>
      <c r="KNT38" s="11"/>
      <c r="KNU38" s="11"/>
      <c r="KNV38" s="11"/>
      <c r="KNW38" s="11"/>
      <c r="KNX38" s="11"/>
      <c r="KNY38" s="11"/>
      <c r="KNZ38" s="11"/>
      <c r="KOA38" s="11"/>
      <c r="KOB38" s="11"/>
      <c r="KOC38" s="11"/>
      <c r="KOD38" s="11"/>
      <c r="KOE38" s="11"/>
      <c r="KOF38" s="11"/>
      <c r="KOG38" s="11"/>
      <c r="KOH38" s="11"/>
      <c r="KOI38" s="11"/>
      <c r="KOJ38" s="11"/>
      <c r="KOK38" s="11"/>
      <c r="KOL38" s="11"/>
      <c r="KOM38" s="11"/>
      <c r="KON38" s="11"/>
      <c r="KOO38" s="11"/>
      <c r="KOP38" s="11"/>
      <c r="KOQ38" s="11"/>
      <c r="KOR38" s="11"/>
      <c r="KOS38" s="11"/>
      <c r="KOT38" s="11"/>
      <c r="KOU38" s="11"/>
      <c r="KOV38" s="11"/>
      <c r="KOW38" s="11"/>
      <c r="KOX38" s="11"/>
      <c r="KOY38" s="11"/>
      <c r="KOZ38" s="11"/>
      <c r="KPA38" s="11"/>
      <c r="KPB38" s="11"/>
      <c r="KPC38" s="11"/>
      <c r="KPD38" s="11"/>
      <c r="KPE38" s="11"/>
      <c r="KPF38" s="11"/>
      <c r="KPG38" s="11"/>
      <c r="KPH38" s="11"/>
      <c r="KPI38" s="11"/>
      <c r="KPJ38" s="11"/>
      <c r="KPK38" s="11"/>
      <c r="KPL38" s="11"/>
      <c r="KPM38" s="11"/>
      <c r="KPN38" s="11"/>
      <c r="KPO38" s="11"/>
      <c r="KPP38" s="11"/>
      <c r="KPQ38" s="11"/>
      <c r="KPR38" s="11"/>
      <c r="KPS38" s="11"/>
      <c r="KPT38" s="11"/>
      <c r="KPU38" s="11"/>
      <c r="KPV38" s="11"/>
      <c r="KPW38" s="11"/>
      <c r="KPX38" s="11"/>
      <c r="KPY38" s="11"/>
      <c r="KPZ38" s="11"/>
      <c r="KQA38" s="11"/>
      <c r="KQB38" s="11"/>
      <c r="KQC38" s="11"/>
      <c r="KQD38" s="11"/>
      <c r="KQE38" s="11"/>
      <c r="KQF38" s="11"/>
      <c r="KQG38" s="11"/>
      <c r="KQH38" s="11"/>
      <c r="KQI38" s="11"/>
      <c r="KQJ38" s="11"/>
      <c r="KQK38" s="11"/>
      <c r="KQL38" s="11"/>
      <c r="KQM38" s="11"/>
      <c r="KQN38" s="11"/>
      <c r="KQO38" s="11"/>
      <c r="KQP38" s="11"/>
      <c r="KQQ38" s="11"/>
      <c r="KQR38" s="11"/>
      <c r="KQS38" s="11"/>
      <c r="KQT38" s="11"/>
      <c r="KQU38" s="11"/>
      <c r="KQV38" s="11"/>
      <c r="KQW38" s="11"/>
      <c r="KQX38" s="11"/>
      <c r="KQY38" s="11"/>
      <c r="KQZ38" s="11"/>
      <c r="KRA38" s="11"/>
      <c r="KRB38" s="11"/>
      <c r="KRC38" s="11"/>
      <c r="KRD38" s="11"/>
      <c r="KRE38" s="11"/>
      <c r="KRF38" s="11"/>
      <c r="KRG38" s="11"/>
      <c r="KRH38" s="11"/>
      <c r="KRI38" s="11"/>
      <c r="KRJ38" s="11"/>
      <c r="KRK38" s="11"/>
      <c r="KRL38" s="11"/>
      <c r="KRM38" s="11"/>
      <c r="KRN38" s="11"/>
      <c r="KRO38" s="11"/>
      <c r="KRP38" s="11"/>
      <c r="KRQ38" s="11"/>
      <c r="KRR38" s="11"/>
      <c r="KRS38" s="11"/>
      <c r="KRT38" s="11"/>
      <c r="KRU38" s="11"/>
      <c r="KRV38" s="11"/>
      <c r="KRW38" s="11"/>
      <c r="KRX38" s="11"/>
      <c r="KRY38" s="11"/>
      <c r="KRZ38" s="11"/>
      <c r="KSA38" s="11"/>
      <c r="KSB38" s="11"/>
      <c r="KSC38" s="11"/>
      <c r="KSD38" s="11"/>
      <c r="KSE38" s="11"/>
      <c r="KSF38" s="11"/>
      <c r="KSG38" s="11"/>
      <c r="KSH38" s="11"/>
      <c r="KSI38" s="11"/>
      <c r="KSJ38" s="11"/>
      <c r="KSK38" s="11"/>
      <c r="KSL38" s="11"/>
      <c r="KSM38" s="11"/>
      <c r="KSN38" s="11"/>
      <c r="KSO38" s="11"/>
      <c r="KSP38" s="11"/>
      <c r="KSQ38" s="11"/>
      <c r="KSR38" s="11"/>
      <c r="KSS38" s="11"/>
      <c r="KST38" s="11"/>
      <c r="KSU38" s="11"/>
      <c r="KSV38" s="11"/>
      <c r="KSW38" s="11"/>
      <c r="KSX38" s="11"/>
      <c r="KSY38" s="11"/>
      <c r="KSZ38" s="11"/>
      <c r="KTA38" s="11"/>
      <c r="KTB38" s="11"/>
      <c r="KTC38" s="11"/>
      <c r="KTD38" s="11"/>
      <c r="KTE38" s="11"/>
      <c r="KTF38" s="11"/>
      <c r="KTG38" s="11"/>
      <c r="KTH38" s="11"/>
      <c r="KTI38" s="11"/>
      <c r="KTJ38" s="11"/>
      <c r="KTK38" s="11"/>
      <c r="KTL38" s="11"/>
      <c r="KTM38" s="11"/>
      <c r="KTN38" s="11"/>
      <c r="KTO38" s="11"/>
      <c r="KTP38" s="11"/>
      <c r="KTQ38" s="11"/>
      <c r="KTR38" s="11"/>
      <c r="KTS38" s="11"/>
      <c r="KTT38" s="11"/>
      <c r="KTU38" s="11"/>
      <c r="KTV38" s="11"/>
      <c r="KTW38" s="11"/>
      <c r="KTX38" s="11"/>
      <c r="KTY38" s="11"/>
      <c r="KTZ38" s="11"/>
      <c r="KUA38" s="11"/>
      <c r="KUB38" s="11"/>
      <c r="KUC38" s="11"/>
      <c r="KUD38" s="11"/>
      <c r="KUE38" s="11"/>
      <c r="KUF38" s="11"/>
      <c r="KUG38" s="11"/>
      <c r="KUH38" s="11"/>
      <c r="KUI38" s="11"/>
      <c r="KUJ38" s="11"/>
      <c r="KUK38" s="11"/>
      <c r="KUL38" s="11"/>
      <c r="KUM38" s="11"/>
      <c r="KUN38" s="11"/>
      <c r="KUO38" s="11"/>
      <c r="KUP38" s="11"/>
      <c r="KUQ38" s="11"/>
      <c r="KUR38" s="11"/>
      <c r="KUS38" s="11"/>
      <c r="KUT38" s="11"/>
      <c r="KUU38" s="11"/>
      <c r="KUV38" s="11"/>
      <c r="KUW38" s="11"/>
      <c r="KUX38" s="11"/>
      <c r="KUY38" s="11"/>
      <c r="KUZ38" s="11"/>
      <c r="KVA38" s="11"/>
      <c r="KVB38" s="11"/>
      <c r="KVC38" s="11"/>
      <c r="KVD38" s="11"/>
      <c r="KVE38" s="11"/>
      <c r="KVF38" s="11"/>
      <c r="KVG38" s="11"/>
      <c r="KVH38" s="11"/>
      <c r="KVI38" s="11"/>
      <c r="KVJ38" s="11"/>
      <c r="KVK38" s="11"/>
      <c r="KVL38" s="11"/>
      <c r="KVM38" s="11"/>
      <c r="KVN38" s="11"/>
      <c r="KVO38" s="11"/>
      <c r="KVP38" s="11"/>
      <c r="KVQ38" s="11"/>
      <c r="KVR38" s="11"/>
      <c r="KVS38" s="11"/>
      <c r="KVT38" s="11"/>
      <c r="KVU38" s="11"/>
      <c r="KVV38" s="11"/>
      <c r="KVW38" s="11"/>
      <c r="KVX38" s="11"/>
      <c r="KVY38" s="11"/>
      <c r="KVZ38" s="11"/>
      <c r="KWA38" s="11"/>
      <c r="KWB38" s="11"/>
      <c r="KWC38" s="11"/>
      <c r="KWD38" s="11"/>
      <c r="KWE38" s="11"/>
      <c r="KWF38" s="11"/>
      <c r="KWG38" s="11"/>
      <c r="KWH38" s="11"/>
      <c r="KWI38" s="11"/>
      <c r="KWJ38" s="11"/>
      <c r="KWK38" s="11"/>
      <c r="KWL38" s="11"/>
      <c r="KWM38" s="11"/>
      <c r="KWN38" s="11"/>
      <c r="KWO38" s="11"/>
      <c r="KWP38" s="11"/>
      <c r="KWQ38" s="11"/>
      <c r="KWR38" s="11"/>
      <c r="KWS38" s="11"/>
      <c r="KWT38" s="11"/>
      <c r="KWU38" s="11"/>
      <c r="KWV38" s="11"/>
      <c r="KWW38" s="11"/>
      <c r="KWX38" s="11"/>
      <c r="KWY38" s="11"/>
      <c r="KWZ38" s="11"/>
      <c r="KXA38" s="11"/>
      <c r="KXB38" s="11"/>
      <c r="KXC38" s="11"/>
      <c r="KXD38" s="11"/>
      <c r="KXE38" s="11"/>
      <c r="KXF38" s="11"/>
      <c r="KXG38" s="11"/>
      <c r="KXH38" s="11"/>
      <c r="KXI38" s="11"/>
      <c r="KXJ38" s="11"/>
      <c r="KXK38" s="11"/>
      <c r="KXL38" s="11"/>
      <c r="KXM38" s="11"/>
      <c r="KXN38" s="11"/>
      <c r="KXO38" s="11"/>
      <c r="KXP38" s="11"/>
      <c r="KXQ38" s="11"/>
      <c r="KXR38" s="11"/>
      <c r="KXS38" s="11"/>
      <c r="KXT38" s="11"/>
      <c r="KXU38" s="11"/>
      <c r="KXV38" s="11"/>
      <c r="KXW38" s="11"/>
      <c r="KXX38" s="11"/>
      <c r="KXY38" s="11"/>
      <c r="KXZ38" s="11"/>
      <c r="KYA38" s="11"/>
      <c r="KYB38" s="11"/>
      <c r="KYC38" s="11"/>
      <c r="KYD38" s="11"/>
      <c r="KYE38" s="11"/>
      <c r="KYF38" s="11"/>
      <c r="KYG38" s="11"/>
      <c r="KYH38" s="11"/>
      <c r="KYI38" s="11"/>
      <c r="KYJ38" s="11"/>
      <c r="KYK38" s="11"/>
      <c r="KYL38" s="11"/>
      <c r="KYM38" s="11"/>
      <c r="KYN38" s="11"/>
      <c r="KYO38" s="11"/>
      <c r="KYP38" s="11"/>
      <c r="KYQ38" s="11"/>
      <c r="KYR38" s="11"/>
      <c r="KYS38" s="11"/>
      <c r="KYT38" s="11"/>
      <c r="KYU38" s="11"/>
      <c r="KYV38" s="11"/>
      <c r="KYW38" s="11"/>
      <c r="KYX38" s="11"/>
      <c r="KYY38" s="11"/>
      <c r="KYZ38" s="11"/>
      <c r="KZA38" s="11"/>
      <c r="KZB38" s="11"/>
      <c r="KZC38" s="11"/>
      <c r="KZD38" s="11"/>
      <c r="KZE38" s="11"/>
      <c r="KZF38" s="11"/>
      <c r="KZG38" s="11"/>
      <c r="KZH38" s="11"/>
      <c r="KZI38" s="11"/>
      <c r="KZJ38" s="11"/>
      <c r="KZK38" s="11"/>
      <c r="KZL38" s="11"/>
      <c r="KZM38" s="11"/>
      <c r="KZN38" s="11"/>
      <c r="KZO38" s="11"/>
      <c r="KZP38" s="11"/>
      <c r="KZQ38" s="11"/>
      <c r="KZR38" s="11"/>
      <c r="KZS38" s="11"/>
      <c r="KZT38" s="11"/>
      <c r="KZU38" s="11"/>
      <c r="KZV38" s="11"/>
      <c r="KZW38" s="11"/>
      <c r="KZX38" s="11"/>
      <c r="KZY38" s="11"/>
      <c r="KZZ38" s="11"/>
      <c r="LAA38" s="11"/>
      <c r="LAB38" s="11"/>
      <c r="LAC38" s="11"/>
      <c r="LAD38" s="11"/>
      <c r="LAE38" s="11"/>
      <c r="LAF38" s="11"/>
      <c r="LAG38" s="11"/>
      <c r="LAH38" s="11"/>
      <c r="LAI38" s="11"/>
      <c r="LAJ38" s="11"/>
      <c r="LAK38" s="11"/>
      <c r="LAL38" s="11"/>
      <c r="LAM38" s="11"/>
      <c r="LAN38" s="11"/>
      <c r="LAO38" s="11"/>
      <c r="LAP38" s="11"/>
      <c r="LAQ38" s="11"/>
      <c r="LAR38" s="11"/>
      <c r="LAS38" s="11"/>
      <c r="LAT38" s="11"/>
      <c r="LAU38" s="11"/>
      <c r="LAV38" s="11"/>
      <c r="LAW38" s="11"/>
      <c r="LAX38" s="11"/>
      <c r="LAY38" s="11"/>
      <c r="LAZ38" s="11"/>
      <c r="LBA38" s="11"/>
      <c r="LBB38" s="11"/>
      <c r="LBC38" s="11"/>
      <c r="LBD38" s="11"/>
      <c r="LBE38" s="11"/>
      <c r="LBF38" s="11"/>
      <c r="LBG38" s="11"/>
      <c r="LBH38" s="11"/>
      <c r="LBI38" s="11"/>
      <c r="LBJ38" s="11"/>
      <c r="LBK38" s="11"/>
      <c r="LBL38" s="11"/>
      <c r="LBM38" s="11"/>
      <c r="LBN38" s="11"/>
      <c r="LBO38" s="11"/>
      <c r="LBP38" s="11"/>
      <c r="LBQ38" s="11"/>
      <c r="LBR38" s="11"/>
      <c r="LBS38" s="11"/>
      <c r="LBT38" s="11"/>
      <c r="LBU38" s="11"/>
      <c r="LBV38" s="11"/>
      <c r="LBW38" s="11"/>
      <c r="LBX38" s="11"/>
      <c r="LBY38" s="11"/>
      <c r="LBZ38" s="11"/>
      <c r="LCA38" s="11"/>
      <c r="LCB38" s="11"/>
      <c r="LCC38" s="11"/>
      <c r="LCD38" s="11"/>
      <c r="LCE38" s="11"/>
      <c r="LCF38" s="11"/>
      <c r="LCG38" s="11"/>
      <c r="LCH38" s="11"/>
      <c r="LCI38" s="11"/>
      <c r="LCJ38" s="11"/>
      <c r="LCK38" s="11"/>
      <c r="LCL38" s="11"/>
      <c r="LCM38" s="11"/>
      <c r="LCN38" s="11"/>
      <c r="LCO38" s="11"/>
      <c r="LCP38" s="11"/>
      <c r="LCQ38" s="11"/>
      <c r="LCR38" s="11"/>
      <c r="LCS38" s="11"/>
      <c r="LCT38" s="11"/>
      <c r="LCU38" s="11"/>
      <c r="LCV38" s="11"/>
      <c r="LCW38" s="11"/>
      <c r="LCX38" s="11"/>
      <c r="LCY38" s="11"/>
      <c r="LCZ38" s="11"/>
      <c r="LDA38" s="11"/>
      <c r="LDB38" s="11"/>
      <c r="LDC38" s="11"/>
      <c r="LDD38" s="11"/>
      <c r="LDE38" s="11"/>
      <c r="LDF38" s="11"/>
      <c r="LDG38" s="11"/>
      <c r="LDH38" s="11"/>
      <c r="LDI38" s="11"/>
      <c r="LDJ38" s="11"/>
      <c r="LDK38" s="11"/>
      <c r="LDL38" s="11"/>
      <c r="LDM38" s="11"/>
      <c r="LDN38" s="11"/>
      <c r="LDO38" s="11"/>
      <c r="LDP38" s="11"/>
      <c r="LDQ38" s="11"/>
      <c r="LDR38" s="11"/>
      <c r="LDS38" s="11"/>
      <c r="LDT38" s="11"/>
      <c r="LDU38" s="11"/>
      <c r="LDV38" s="11"/>
      <c r="LDW38" s="11"/>
      <c r="LDX38" s="11"/>
      <c r="LDY38" s="11"/>
      <c r="LDZ38" s="11"/>
      <c r="LEA38" s="11"/>
      <c r="LEB38" s="11"/>
      <c r="LEC38" s="11"/>
      <c r="LED38" s="11"/>
      <c r="LEE38" s="11"/>
      <c r="LEF38" s="11"/>
      <c r="LEG38" s="11"/>
      <c r="LEH38" s="11"/>
      <c r="LEI38" s="11"/>
      <c r="LEJ38" s="11"/>
      <c r="LEK38" s="11"/>
      <c r="LEL38" s="11"/>
      <c r="LEM38" s="11"/>
      <c r="LEN38" s="11"/>
      <c r="LEO38" s="11"/>
      <c r="LEP38" s="11"/>
      <c r="LEQ38" s="11"/>
      <c r="LER38" s="11"/>
      <c r="LES38" s="11"/>
      <c r="LET38" s="11"/>
      <c r="LEU38" s="11"/>
      <c r="LEV38" s="11"/>
      <c r="LEW38" s="11"/>
      <c r="LEX38" s="11"/>
      <c r="LEY38" s="11"/>
      <c r="LEZ38" s="11"/>
      <c r="LFA38" s="11"/>
      <c r="LFB38" s="11"/>
      <c r="LFC38" s="11"/>
      <c r="LFD38" s="11"/>
      <c r="LFE38" s="11"/>
      <c r="LFF38" s="11"/>
      <c r="LFG38" s="11"/>
      <c r="LFH38" s="11"/>
      <c r="LFI38" s="11"/>
      <c r="LFJ38" s="11"/>
      <c r="LFK38" s="11"/>
      <c r="LFL38" s="11"/>
      <c r="LFM38" s="11"/>
      <c r="LFN38" s="11"/>
      <c r="LFO38" s="11"/>
      <c r="LFP38" s="11"/>
      <c r="LFQ38" s="11"/>
      <c r="LFR38" s="11"/>
      <c r="LFS38" s="11"/>
      <c r="LFT38" s="11"/>
      <c r="LFU38" s="11"/>
      <c r="LFV38" s="11"/>
      <c r="LFW38" s="11"/>
      <c r="LFX38" s="11"/>
      <c r="LFY38" s="11"/>
      <c r="LFZ38" s="11"/>
      <c r="LGA38" s="11"/>
      <c r="LGB38" s="11"/>
      <c r="LGC38" s="11"/>
      <c r="LGD38" s="11"/>
      <c r="LGE38" s="11"/>
      <c r="LGF38" s="11"/>
      <c r="LGG38" s="11"/>
      <c r="LGH38" s="11"/>
      <c r="LGI38" s="11"/>
      <c r="LGJ38" s="11"/>
      <c r="LGK38" s="11"/>
      <c r="LGL38" s="11"/>
      <c r="LGM38" s="11"/>
      <c r="LGN38" s="11"/>
      <c r="LGO38" s="11"/>
      <c r="LGP38" s="11"/>
      <c r="LGQ38" s="11"/>
      <c r="LGR38" s="11"/>
      <c r="LGS38" s="11"/>
      <c r="LGT38" s="11"/>
      <c r="LGU38" s="11"/>
      <c r="LGV38" s="11"/>
      <c r="LGW38" s="11"/>
      <c r="LGX38" s="11"/>
      <c r="LGY38" s="11"/>
      <c r="LGZ38" s="11"/>
      <c r="LHA38" s="11"/>
      <c r="LHB38" s="11"/>
      <c r="LHC38" s="11"/>
      <c r="LHD38" s="11"/>
      <c r="LHE38" s="11"/>
      <c r="LHF38" s="11"/>
      <c r="LHG38" s="11"/>
      <c r="LHH38" s="11"/>
      <c r="LHI38" s="11"/>
      <c r="LHJ38" s="11"/>
      <c r="LHK38" s="11"/>
      <c r="LHL38" s="11"/>
      <c r="LHM38" s="11"/>
      <c r="LHN38" s="11"/>
      <c r="LHO38" s="11"/>
      <c r="LHP38" s="11"/>
      <c r="LHQ38" s="11"/>
      <c r="LHR38" s="11"/>
      <c r="LHS38" s="11"/>
      <c r="LHT38" s="11"/>
      <c r="LHU38" s="11"/>
      <c r="LHV38" s="11"/>
      <c r="LHW38" s="11"/>
      <c r="LHX38" s="11"/>
      <c r="LHY38" s="11"/>
      <c r="LHZ38" s="11"/>
      <c r="LIA38" s="11"/>
      <c r="LIB38" s="11"/>
      <c r="LIC38" s="11"/>
      <c r="LID38" s="11"/>
      <c r="LIE38" s="11"/>
      <c r="LIF38" s="11"/>
      <c r="LIG38" s="11"/>
      <c r="LIH38" s="11"/>
      <c r="LII38" s="11"/>
      <c r="LIJ38" s="11"/>
      <c r="LIK38" s="11"/>
      <c r="LIL38" s="11"/>
      <c r="LIM38" s="11"/>
      <c r="LIN38" s="11"/>
      <c r="LIO38" s="11"/>
      <c r="LIP38" s="11"/>
      <c r="LIQ38" s="11"/>
      <c r="LIR38" s="11"/>
      <c r="LIS38" s="11"/>
      <c r="LIT38" s="11"/>
      <c r="LIU38" s="11"/>
      <c r="LIV38" s="11"/>
      <c r="LIW38" s="11"/>
      <c r="LIX38" s="11"/>
      <c r="LIY38" s="11"/>
      <c r="LIZ38" s="11"/>
      <c r="LJA38" s="11"/>
      <c r="LJB38" s="11"/>
      <c r="LJC38" s="11"/>
      <c r="LJD38" s="11"/>
      <c r="LJE38" s="11"/>
      <c r="LJF38" s="11"/>
      <c r="LJG38" s="11"/>
      <c r="LJH38" s="11"/>
      <c r="LJI38" s="11"/>
      <c r="LJJ38" s="11"/>
      <c r="LJK38" s="11"/>
      <c r="LJL38" s="11"/>
      <c r="LJM38" s="11"/>
      <c r="LJN38" s="11"/>
      <c r="LJO38" s="11"/>
      <c r="LJP38" s="11"/>
      <c r="LJQ38" s="11"/>
      <c r="LJR38" s="11"/>
      <c r="LJS38" s="11"/>
      <c r="LJT38" s="11"/>
      <c r="LJU38" s="11"/>
      <c r="LJV38" s="11"/>
      <c r="LJW38" s="11"/>
      <c r="LJX38" s="11"/>
      <c r="LJY38" s="11"/>
      <c r="LJZ38" s="11"/>
      <c r="LKA38" s="11"/>
      <c r="LKB38" s="11"/>
      <c r="LKC38" s="11"/>
      <c r="LKD38" s="11"/>
      <c r="LKE38" s="11"/>
      <c r="LKF38" s="11"/>
      <c r="LKG38" s="11"/>
      <c r="LKH38" s="11"/>
      <c r="LKI38" s="11"/>
      <c r="LKJ38" s="11"/>
      <c r="LKK38" s="11"/>
      <c r="LKL38" s="11"/>
      <c r="LKM38" s="11"/>
      <c r="LKN38" s="11"/>
      <c r="LKO38" s="11"/>
      <c r="LKP38" s="11"/>
      <c r="LKQ38" s="11"/>
      <c r="LKR38" s="11"/>
      <c r="LKS38" s="11"/>
      <c r="LKT38" s="11"/>
      <c r="LKU38" s="11"/>
      <c r="LKV38" s="11"/>
      <c r="LKW38" s="11"/>
      <c r="LKX38" s="11"/>
      <c r="LKY38" s="11"/>
      <c r="LKZ38" s="11"/>
      <c r="LLA38" s="11"/>
      <c r="LLB38" s="11"/>
      <c r="LLC38" s="11"/>
      <c r="LLD38" s="11"/>
      <c r="LLE38" s="11"/>
      <c r="LLF38" s="11"/>
      <c r="LLG38" s="11"/>
      <c r="LLH38" s="11"/>
      <c r="LLI38" s="11"/>
      <c r="LLJ38" s="11"/>
      <c r="LLK38" s="11"/>
      <c r="LLL38" s="11"/>
      <c r="LLM38" s="11"/>
      <c r="LLN38" s="11"/>
      <c r="LLO38" s="11"/>
      <c r="LLP38" s="11"/>
      <c r="LLQ38" s="11"/>
      <c r="LLR38" s="11"/>
      <c r="LLS38" s="11"/>
      <c r="LLT38" s="11"/>
      <c r="LLU38" s="11"/>
      <c r="LLV38" s="11"/>
      <c r="LLW38" s="11"/>
      <c r="LLX38" s="11"/>
      <c r="LLY38" s="11"/>
      <c r="LLZ38" s="11"/>
      <c r="LMA38" s="11"/>
      <c r="LMB38" s="11"/>
      <c r="LMC38" s="11"/>
      <c r="LMD38" s="11"/>
      <c r="LME38" s="11"/>
      <c r="LMF38" s="11"/>
      <c r="LMG38" s="11"/>
      <c r="LMH38" s="11"/>
      <c r="LMI38" s="11"/>
      <c r="LMJ38" s="11"/>
      <c r="LMK38" s="11"/>
      <c r="LML38" s="11"/>
      <c r="LMM38" s="11"/>
      <c r="LMN38" s="11"/>
      <c r="LMO38" s="11"/>
      <c r="LMP38" s="11"/>
      <c r="LMQ38" s="11"/>
      <c r="LMR38" s="11"/>
      <c r="LMS38" s="11"/>
      <c r="LMT38" s="11"/>
      <c r="LMU38" s="11"/>
      <c r="LMV38" s="11"/>
      <c r="LMW38" s="11"/>
      <c r="LMX38" s="11"/>
      <c r="LMY38" s="11"/>
      <c r="LMZ38" s="11"/>
      <c r="LNA38" s="11"/>
      <c r="LNB38" s="11"/>
      <c r="LNC38" s="11"/>
      <c r="LND38" s="11"/>
      <c r="LNE38" s="11"/>
      <c r="LNF38" s="11"/>
      <c r="LNG38" s="11"/>
      <c r="LNH38" s="11"/>
      <c r="LNI38" s="11"/>
      <c r="LNJ38" s="11"/>
      <c r="LNK38" s="11"/>
      <c r="LNL38" s="11"/>
      <c r="LNM38" s="11"/>
      <c r="LNN38" s="11"/>
      <c r="LNO38" s="11"/>
      <c r="LNP38" s="11"/>
      <c r="LNQ38" s="11"/>
      <c r="LNR38" s="11"/>
      <c r="LNS38" s="11"/>
      <c r="LNT38" s="11"/>
      <c r="LNU38" s="11"/>
      <c r="LNV38" s="11"/>
      <c r="LNW38" s="11"/>
      <c r="LNX38" s="11"/>
      <c r="LNY38" s="11"/>
      <c r="LNZ38" s="11"/>
      <c r="LOA38" s="11"/>
      <c r="LOB38" s="11"/>
      <c r="LOC38" s="11"/>
      <c r="LOD38" s="11"/>
      <c r="LOE38" s="11"/>
      <c r="LOF38" s="11"/>
      <c r="LOG38" s="11"/>
      <c r="LOH38" s="11"/>
      <c r="LOI38" s="11"/>
      <c r="LOJ38" s="11"/>
      <c r="LOK38" s="11"/>
      <c r="LOL38" s="11"/>
      <c r="LOM38" s="11"/>
      <c r="LON38" s="11"/>
      <c r="LOO38" s="11"/>
      <c r="LOP38" s="11"/>
      <c r="LOQ38" s="11"/>
      <c r="LOR38" s="11"/>
      <c r="LOS38" s="11"/>
      <c r="LOT38" s="11"/>
      <c r="LOU38" s="11"/>
      <c r="LOV38" s="11"/>
      <c r="LOW38" s="11"/>
      <c r="LOX38" s="11"/>
      <c r="LOY38" s="11"/>
      <c r="LOZ38" s="11"/>
      <c r="LPA38" s="11"/>
      <c r="LPB38" s="11"/>
      <c r="LPC38" s="11"/>
      <c r="LPD38" s="11"/>
      <c r="LPE38" s="11"/>
      <c r="LPF38" s="11"/>
      <c r="LPG38" s="11"/>
      <c r="LPH38" s="11"/>
      <c r="LPI38" s="11"/>
      <c r="LPJ38" s="11"/>
      <c r="LPK38" s="11"/>
      <c r="LPL38" s="11"/>
      <c r="LPM38" s="11"/>
      <c r="LPN38" s="11"/>
      <c r="LPO38" s="11"/>
      <c r="LPP38" s="11"/>
      <c r="LPQ38" s="11"/>
      <c r="LPR38" s="11"/>
      <c r="LPS38" s="11"/>
      <c r="LPT38" s="11"/>
      <c r="LPU38" s="11"/>
      <c r="LPV38" s="11"/>
      <c r="LPW38" s="11"/>
      <c r="LPX38" s="11"/>
      <c r="LPY38" s="11"/>
      <c r="LPZ38" s="11"/>
      <c r="LQA38" s="11"/>
      <c r="LQB38" s="11"/>
      <c r="LQC38" s="11"/>
      <c r="LQD38" s="11"/>
      <c r="LQE38" s="11"/>
      <c r="LQF38" s="11"/>
      <c r="LQG38" s="11"/>
      <c r="LQH38" s="11"/>
      <c r="LQI38" s="11"/>
      <c r="LQJ38" s="11"/>
      <c r="LQK38" s="11"/>
      <c r="LQL38" s="11"/>
      <c r="LQM38" s="11"/>
      <c r="LQN38" s="11"/>
      <c r="LQO38" s="11"/>
      <c r="LQP38" s="11"/>
      <c r="LQQ38" s="11"/>
      <c r="LQR38" s="11"/>
      <c r="LQS38" s="11"/>
      <c r="LQT38" s="11"/>
      <c r="LQU38" s="11"/>
      <c r="LQV38" s="11"/>
      <c r="LQW38" s="11"/>
      <c r="LQX38" s="11"/>
      <c r="LQY38" s="11"/>
      <c r="LQZ38" s="11"/>
      <c r="LRA38" s="11"/>
      <c r="LRB38" s="11"/>
      <c r="LRC38" s="11"/>
      <c r="LRD38" s="11"/>
      <c r="LRE38" s="11"/>
      <c r="LRF38" s="11"/>
      <c r="LRG38" s="11"/>
      <c r="LRH38" s="11"/>
      <c r="LRI38" s="11"/>
      <c r="LRJ38" s="11"/>
      <c r="LRK38" s="11"/>
      <c r="LRL38" s="11"/>
      <c r="LRM38" s="11"/>
      <c r="LRN38" s="11"/>
      <c r="LRO38" s="11"/>
      <c r="LRP38" s="11"/>
      <c r="LRQ38" s="11"/>
      <c r="LRR38" s="11"/>
      <c r="LRS38" s="11"/>
      <c r="LRT38" s="11"/>
      <c r="LRU38" s="11"/>
      <c r="LRV38" s="11"/>
      <c r="LRW38" s="11"/>
      <c r="LRX38" s="11"/>
      <c r="LRY38" s="11"/>
      <c r="LRZ38" s="11"/>
      <c r="LSA38" s="11"/>
      <c r="LSB38" s="11"/>
      <c r="LSC38" s="11"/>
      <c r="LSD38" s="11"/>
      <c r="LSE38" s="11"/>
      <c r="LSF38" s="11"/>
      <c r="LSG38" s="11"/>
      <c r="LSH38" s="11"/>
      <c r="LSI38" s="11"/>
      <c r="LSJ38" s="11"/>
      <c r="LSK38" s="11"/>
      <c r="LSL38" s="11"/>
      <c r="LSM38" s="11"/>
      <c r="LSN38" s="11"/>
      <c r="LSO38" s="11"/>
      <c r="LSP38" s="11"/>
      <c r="LSQ38" s="11"/>
      <c r="LSR38" s="11"/>
      <c r="LSS38" s="11"/>
      <c r="LST38" s="11"/>
      <c r="LSU38" s="11"/>
      <c r="LSV38" s="11"/>
      <c r="LSW38" s="11"/>
      <c r="LSX38" s="11"/>
      <c r="LSY38" s="11"/>
      <c r="LSZ38" s="11"/>
      <c r="LTA38" s="11"/>
      <c r="LTB38" s="11"/>
      <c r="LTC38" s="11"/>
      <c r="LTD38" s="11"/>
      <c r="LTE38" s="11"/>
      <c r="LTF38" s="11"/>
      <c r="LTG38" s="11"/>
      <c r="LTH38" s="11"/>
      <c r="LTI38" s="11"/>
      <c r="LTJ38" s="11"/>
      <c r="LTK38" s="11"/>
      <c r="LTL38" s="11"/>
      <c r="LTM38" s="11"/>
      <c r="LTN38" s="11"/>
      <c r="LTO38" s="11"/>
      <c r="LTP38" s="11"/>
      <c r="LTQ38" s="11"/>
      <c r="LTR38" s="11"/>
      <c r="LTS38" s="11"/>
      <c r="LTT38" s="11"/>
      <c r="LTU38" s="11"/>
      <c r="LTV38" s="11"/>
      <c r="LTW38" s="11"/>
      <c r="LTX38" s="11"/>
      <c r="LTY38" s="11"/>
      <c r="LTZ38" s="11"/>
      <c r="LUA38" s="11"/>
      <c r="LUB38" s="11"/>
      <c r="LUC38" s="11"/>
      <c r="LUD38" s="11"/>
      <c r="LUE38" s="11"/>
      <c r="LUF38" s="11"/>
      <c r="LUG38" s="11"/>
      <c r="LUH38" s="11"/>
      <c r="LUI38" s="11"/>
      <c r="LUJ38" s="11"/>
      <c r="LUK38" s="11"/>
      <c r="LUL38" s="11"/>
      <c r="LUM38" s="11"/>
      <c r="LUN38" s="11"/>
      <c r="LUO38" s="11"/>
      <c r="LUP38" s="11"/>
      <c r="LUQ38" s="11"/>
      <c r="LUR38" s="11"/>
      <c r="LUS38" s="11"/>
      <c r="LUT38" s="11"/>
      <c r="LUU38" s="11"/>
      <c r="LUV38" s="11"/>
      <c r="LUW38" s="11"/>
      <c r="LUX38" s="11"/>
      <c r="LUY38" s="11"/>
      <c r="LUZ38" s="11"/>
      <c r="LVA38" s="11"/>
      <c r="LVB38" s="11"/>
      <c r="LVC38" s="11"/>
      <c r="LVD38" s="11"/>
      <c r="LVE38" s="11"/>
      <c r="LVF38" s="11"/>
      <c r="LVG38" s="11"/>
      <c r="LVH38" s="11"/>
      <c r="LVI38" s="11"/>
      <c r="LVJ38" s="11"/>
      <c r="LVK38" s="11"/>
      <c r="LVL38" s="11"/>
      <c r="LVM38" s="11"/>
      <c r="LVN38" s="11"/>
      <c r="LVO38" s="11"/>
      <c r="LVP38" s="11"/>
      <c r="LVQ38" s="11"/>
      <c r="LVR38" s="11"/>
      <c r="LVS38" s="11"/>
      <c r="LVT38" s="11"/>
      <c r="LVU38" s="11"/>
      <c r="LVV38" s="11"/>
      <c r="LVW38" s="11"/>
      <c r="LVX38" s="11"/>
      <c r="LVY38" s="11"/>
      <c r="LVZ38" s="11"/>
      <c r="LWA38" s="11"/>
      <c r="LWB38" s="11"/>
      <c r="LWC38" s="11"/>
      <c r="LWD38" s="11"/>
      <c r="LWE38" s="11"/>
      <c r="LWF38" s="11"/>
      <c r="LWG38" s="11"/>
      <c r="LWH38" s="11"/>
      <c r="LWI38" s="11"/>
      <c r="LWJ38" s="11"/>
      <c r="LWK38" s="11"/>
      <c r="LWL38" s="11"/>
      <c r="LWM38" s="11"/>
      <c r="LWN38" s="11"/>
      <c r="LWO38" s="11"/>
      <c r="LWP38" s="11"/>
      <c r="LWQ38" s="11"/>
      <c r="LWR38" s="11"/>
      <c r="LWS38" s="11"/>
      <c r="LWT38" s="11"/>
      <c r="LWU38" s="11"/>
      <c r="LWV38" s="11"/>
      <c r="LWW38" s="11"/>
      <c r="LWX38" s="11"/>
      <c r="LWY38" s="11"/>
      <c r="LWZ38" s="11"/>
      <c r="LXA38" s="11"/>
      <c r="LXB38" s="11"/>
      <c r="LXC38" s="11"/>
      <c r="LXD38" s="11"/>
      <c r="LXE38" s="11"/>
      <c r="LXF38" s="11"/>
      <c r="LXG38" s="11"/>
      <c r="LXH38" s="11"/>
      <c r="LXI38" s="11"/>
      <c r="LXJ38" s="11"/>
      <c r="LXK38" s="11"/>
      <c r="LXL38" s="11"/>
      <c r="LXM38" s="11"/>
      <c r="LXN38" s="11"/>
      <c r="LXO38" s="11"/>
      <c r="LXP38" s="11"/>
      <c r="LXQ38" s="11"/>
      <c r="LXR38" s="11"/>
      <c r="LXS38" s="11"/>
      <c r="LXT38" s="11"/>
      <c r="LXU38" s="11"/>
      <c r="LXV38" s="11"/>
      <c r="LXW38" s="11"/>
      <c r="LXX38" s="11"/>
      <c r="LXY38" s="11"/>
      <c r="LXZ38" s="11"/>
      <c r="LYA38" s="11"/>
      <c r="LYB38" s="11"/>
      <c r="LYC38" s="11"/>
      <c r="LYD38" s="11"/>
      <c r="LYE38" s="11"/>
      <c r="LYF38" s="11"/>
      <c r="LYG38" s="11"/>
      <c r="LYH38" s="11"/>
      <c r="LYI38" s="11"/>
      <c r="LYJ38" s="11"/>
      <c r="LYK38" s="11"/>
      <c r="LYL38" s="11"/>
      <c r="LYM38" s="11"/>
      <c r="LYN38" s="11"/>
      <c r="LYO38" s="11"/>
      <c r="LYP38" s="11"/>
      <c r="LYQ38" s="11"/>
      <c r="LYR38" s="11"/>
      <c r="LYS38" s="11"/>
      <c r="LYT38" s="11"/>
      <c r="LYU38" s="11"/>
      <c r="LYV38" s="11"/>
      <c r="LYW38" s="11"/>
      <c r="LYX38" s="11"/>
      <c r="LYY38" s="11"/>
      <c r="LYZ38" s="11"/>
      <c r="LZA38" s="11"/>
      <c r="LZB38" s="11"/>
      <c r="LZC38" s="11"/>
      <c r="LZD38" s="11"/>
      <c r="LZE38" s="11"/>
      <c r="LZF38" s="11"/>
      <c r="LZG38" s="11"/>
      <c r="LZH38" s="11"/>
      <c r="LZI38" s="11"/>
      <c r="LZJ38" s="11"/>
      <c r="LZK38" s="11"/>
      <c r="LZL38" s="11"/>
      <c r="LZM38" s="11"/>
      <c r="LZN38" s="11"/>
      <c r="LZO38" s="11"/>
      <c r="LZP38" s="11"/>
      <c r="LZQ38" s="11"/>
      <c r="LZR38" s="11"/>
      <c r="LZS38" s="11"/>
      <c r="LZT38" s="11"/>
      <c r="LZU38" s="11"/>
      <c r="LZV38" s="11"/>
      <c r="LZW38" s="11"/>
      <c r="LZX38" s="11"/>
      <c r="LZY38" s="11"/>
      <c r="LZZ38" s="11"/>
      <c r="MAA38" s="11"/>
      <c r="MAB38" s="11"/>
      <c r="MAC38" s="11"/>
      <c r="MAD38" s="11"/>
      <c r="MAE38" s="11"/>
      <c r="MAF38" s="11"/>
      <c r="MAG38" s="11"/>
      <c r="MAH38" s="11"/>
      <c r="MAI38" s="11"/>
      <c r="MAJ38" s="11"/>
      <c r="MAK38" s="11"/>
      <c r="MAL38" s="11"/>
      <c r="MAM38" s="11"/>
      <c r="MAN38" s="11"/>
      <c r="MAO38" s="11"/>
      <c r="MAP38" s="11"/>
      <c r="MAQ38" s="11"/>
      <c r="MAR38" s="11"/>
      <c r="MAS38" s="11"/>
      <c r="MAT38" s="11"/>
      <c r="MAU38" s="11"/>
      <c r="MAV38" s="11"/>
      <c r="MAW38" s="11"/>
      <c r="MAX38" s="11"/>
      <c r="MAY38" s="11"/>
      <c r="MAZ38" s="11"/>
      <c r="MBA38" s="11"/>
      <c r="MBB38" s="11"/>
      <c r="MBC38" s="11"/>
      <c r="MBD38" s="11"/>
      <c r="MBE38" s="11"/>
      <c r="MBF38" s="11"/>
      <c r="MBG38" s="11"/>
      <c r="MBH38" s="11"/>
      <c r="MBI38" s="11"/>
      <c r="MBJ38" s="11"/>
      <c r="MBK38" s="11"/>
      <c r="MBL38" s="11"/>
      <c r="MBM38" s="11"/>
      <c r="MBN38" s="11"/>
      <c r="MBO38" s="11"/>
      <c r="MBP38" s="11"/>
      <c r="MBQ38" s="11"/>
      <c r="MBR38" s="11"/>
      <c r="MBS38" s="11"/>
      <c r="MBT38" s="11"/>
      <c r="MBU38" s="11"/>
      <c r="MBV38" s="11"/>
      <c r="MBW38" s="11"/>
      <c r="MBX38" s="11"/>
      <c r="MBY38" s="11"/>
      <c r="MBZ38" s="11"/>
      <c r="MCA38" s="11"/>
      <c r="MCB38" s="11"/>
      <c r="MCC38" s="11"/>
      <c r="MCD38" s="11"/>
      <c r="MCE38" s="11"/>
      <c r="MCF38" s="11"/>
      <c r="MCG38" s="11"/>
      <c r="MCH38" s="11"/>
      <c r="MCI38" s="11"/>
      <c r="MCJ38" s="11"/>
      <c r="MCK38" s="11"/>
      <c r="MCL38" s="11"/>
      <c r="MCM38" s="11"/>
      <c r="MCN38" s="11"/>
      <c r="MCO38" s="11"/>
      <c r="MCP38" s="11"/>
      <c r="MCQ38" s="11"/>
      <c r="MCR38" s="11"/>
      <c r="MCS38" s="11"/>
      <c r="MCT38" s="11"/>
      <c r="MCU38" s="11"/>
      <c r="MCV38" s="11"/>
      <c r="MCW38" s="11"/>
      <c r="MCX38" s="11"/>
      <c r="MCY38" s="11"/>
      <c r="MCZ38" s="11"/>
      <c r="MDA38" s="11"/>
      <c r="MDB38" s="11"/>
      <c r="MDC38" s="11"/>
      <c r="MDD38" s="11"/>
      <c r="MDE38" s="11"/>
      <c r="MDF38" s="11"/>
      <c r="MDG38" s="11"/>
      <c r="MDH38" s="11"/>
      <c r="MDI38" s="11"/>
      <c r="MDJ38" s="11"/>
      <c r="MDK38" s="11"/>
      <c r="MDL38" s="11"/>
      <c r="MDM38" s="11"/>
      <c r="MDN38" s="11"/>
      <c r="MDO38" s="11"/>
      <c r="MDP38" s="11"/>
      <c r="MDQ38" s="11"/>
      <c r="MDR38" s="11"/>
      <c r="MDS38" s="11"/>
      <c r="MDT38" s="11"/>
      <c r="MDU38" s="11"/>
      <c r="MDV38" s="11"/>
      <c r="MDW38" s="11"/>
      <c r="MDX38" s="11"/>
      <c r="MDY38" s="11"/>
      <c r="MDZ38" s="11"/>
      <c r="MEA38" s="11"/>
      <c r="MEB38" s="11"/>
      <c r="MEC38" s="11"/>
      <c r="MED38" s="11"/>
      <c r="MEE38" s="11"/>
      <c r="MEF38" s="11"/>
      <c r="MEG38" s="11"/>
      <c r="MEH38" s="11"/>
      <c r="MEI38" s="11"/>
      <c r="MEJ38" s="11"/>
      <c r="MEK38" s="11"/>
      <c r="MEL38" s="11"/>
      <c r="MEM38" s="11"/>
      <c r="MEN38" s="11"/>
      <c r="MEO38" s="11"/>
      <c r="MEP38" s="11"/>
      <c r="MEQ38" s="11"/>
      <c r="MER38" s="11"/>
      <c r="MES38" s="11"/>
      <c r="MET38" s="11"/>
      <c r="MEU38" s="11"/>
      <c r="MEV38" s="11"/>
      <c r="MEW38" s="11"/>
      <c r="MEX38" s="11"/>
      <c r="MEY38" s="11"/>
      <c r="MEZ38" s="11"/>
      <c r="MFA38" s="11"/>
      <c r="MFB38" s="11"/>
      <c r="MFC38" s="11"/>
      <c r="MFD38" s="11"/>
      <c r="MFE38" s="11"/>
      <c r="MFF38" s="11"/>
      <c r="MFG38" s="11"/>
      <c r="MFH38" s="11"/>
      <c r="MFI38" s="11"/>
      <c r="MFJ38" s="11"/>
      <c r="MFK38" s="11"/>
      <c r="MFL38" s="11"/>
      <c r="MFM38" s="11"/>
      <c r="MFN38" s="11"/>
      <c r="MFO38" s="11"/>
      <c r="MFP38" s="11"/>
      <c r="MFQ38" s="11"/>
      <c r="MFR38" s="11"/>
      <c r="MFS38" s="11"/>
      <c r="MFT38" s="11"/>
      <c r="MFU38" s="11"/>
      <c r="MFV38" s="11"/>
      <c r="MFW38" s="11"/>
      <c r="MFX38" s="11"/>
      <c r="MFY38" s="11"/>
      <c r="MFZ38" s="11"/>
      <c r="MGA38" s="11"/>
      <c r="MGB38" s="11"/>
      <c r="MGC38" s="11"/>
      <c r="MGD38" s="11"/>
      <c r="MGE38" s="11"/>
      <c r="MGF38" s="11"/>
      <c r="MGG38" s="11"/>
      <c r="MGH38" s="11"/>
      <c r="MGI38" s="11"/>
      <c r="MGJ38" s="11"/>
      <c r="MGK38" s="11"/>
      <c r="MGL38" s="11"/>
      <c r="MGM38" s="11"/>
      <c r="MGN38" s="11"/>
      <c r="MGO38" s="11"/>
      <c r="MGP38" s="11"/>
      <c r="MGQ38" s="11"/>
      <c r="MGR38" s="11"/>
      <c r="MGS38" s="11"/>
      <c r="MGT38" s="11"/>
      <c r="MGU38" s="11"/>
      <c r="MGV38" s="11"/>
      <c r="MGW38" s="11"/>
      <c r="MGX38" s="11"/>
      <c r="MGY38" s="11"/>
      <c r="MGZ38" s="11"/>
      <c r="MHA38" s="11"/>
      <c r="MHB38" s="11"/>
      <c r="MHC38" s="11"/>
      <c r="MHD38" s="11"/>
      <c r="MHE38" s="11"/>
      <c r="MHF38" s="11"/>
      <c r="MHG38" s="11"/>
      <c r="MHH38" s="11"/>
      <c r="MHI38" s="11"/>
      <c r="MHJ38" s="11"/>
      <c r="MHK38" s="11"/>
      <c r="MHL38" s="11"/>
      <c r="MHM38" s="11"/>
      <c r="MHN38" s="11"/>
      <c r="MHO38" s="11"/>
      <c r="MHP38" s="11"/>
      <c r="MHQ38" s="11"/>
      <c r="MHR38" s="11"/>
      <c r="MHS38" s="11"/>
      <c r="MHT38" s="11"/>
      <c r="MHU38" s="11"/>
      <c r="MHV38" s="11"/>
      <c r="MHW38" s="11"/>
      <c r="MHX38" s="11"/>
      <c r="MHY38" s="11"/>
      <c r="MHZ38" s="11"/>
      <c r="MIA38" s="11"/>
      <c r="MIB38" s="11"/>
      <c r="MIC38" s="11"/>
      <c r="MID38" s="11"/>
      <c r="MIE38" s="11"/>
      <c r="MIF38" s="11"/>
      <c r="MIG38" s="11"/>
      <c r="MIH38" s="11"/>
      <c r="MII38" s="11"/>
      <c r="MIJ38" s="11"/>
      <c r="MIK38" s="11"/>
      <c r="MIL38" s="11"/>
      <c r="MIM38" s="11"/>
      <c r="MIN38" s="11"/>
      <c r="MIO38" s="11"/>
      <c r="MIP38" s="11"/>
      <c r="MIQ38" s="11"/>
      <c r="MIR38" s="11"/>
      <c r="MIS38" s="11"/>
      <c r="MIT38" s="11"/>
      <c r="MIU38" s="11"/>
      <c r="MIV38" s="11"/>
      <c r="MIW38" s="11"/>
      <c r="MIX38" s="11"/>
      <c r="MIY38" s="11"/>
      <c r="MIZ38" s="11"/>
      <c r="MJA38" s="11"/>
      <c r="MJB38" s="11"/>
      <c r="MJC38" s="11"/>
      <c r="MJD38" s="11"/>
      <c r="MJE38" s="11"/>
      <c r="MJF38" s="11"/>
      <c r="MJG38" s="11"/>
      <c r="MJH38" s="11"/>
      <c r="MJI38" s="11"/>
      <c r="MJJ38" s="11"/>
      <c r="MJK38" s="11"/>
      <c r="MJL38" s="11"/>
      <c r="MJM38" s="11"/>
      <c r="MJN38" s="11"/>
      <c r="MJO38" s="11"/>
      <c r="MJP38" s="11"/>
      <c r="MJQ38" s="11"/>
      <c r="MJR38" s="11"/>
      <c r="MJS38" s="11"/>
      <c r="MJT38" s="11"/>
      <c r="MJU38" s="11"/>
      <c r="MJV38" s="11"/>
      <c r="MJW38" s="11"/>
      <c r="MJX38" s="11"/>
      <c r="MJY38" s="11"/>
      <c r="MJZ38" s="11"/>
      <c r="MKA38" s="11"/>
      <c r="MKB38" s="11"/>
      <c r="MKC38" s="11"/>
      <c r="MKD38" s="11"/>
      <c r="MKE38" s="11"/>
      <c r="MKF38" s="11"/>
      <c r="MKG38" s="11"/>
      <c r="MKH38" s="11"/>
      <c r="MKI38" s="11"/>
      <c r="MKJ38" s="11"/>
      <c r="MKK38" s="11"/>
      <c r="MKL38" s="11"/>
      <c r="MKM38" s="11"/>
      <c r="MKN38" s="11"/>
      <c r="MKO38" s="11"/>
      <c r="MKP38" s="11"/>
      <c r="MKQ38" s="11"/>
      <c r="MKR38" s="11"/>
      <c r="MKS38" s="11"/>
      <c r="MKT38" s="11"/>
      <c r="MKU38" s="11"/>
      <c r="MKV38" s="11"/>
      <c r="MKW38" s="11"/>
      <c r="MKX38" s="11"/>
      <c r="MKY38" s="11"/>
      <c r="MKZ38" s="11"/>
      <c r="MLA38" s="11"/>
      <c r="MLB38" s="11"/>
      <c r="MLC38" s="11"/>
      <c r="MLD38" s="11"/>
      <c r="MLE38" s="11"/>
      <c r="MLF38" s="11"/>
      <c r="MLG38" s="11"/>
      <c r="MLH38" s="11"/>
      <c r="MLI38" s="11"/>
      <c r="MLJ38" s="11"/>
      <c r="MLK38" s="11"/>
      <c r="MLL38" s="11"/>
      <c r="MLM38" s="11"/>
      <c r="MLN38" s="11"/>
      <c r="MLO38" s="11"/>
      <c r="MLP38" s="11"/>
      <c r="MLQ38" s="11"/>
      <c r="MLR38" s="11"/>
      <c r="MLS38" s="11"/>
      <c r="MLT38" s="11"/>
      <c r="MLU38" s="11"/>
      <c r="MLV38" s="11"/>
      <c r="MLW38" s="11"/>
      <c r="MLX38" s="11"/>
      <c r="MLY38" s="11"/>
      <c r="MLZ38" s="11"/>
      <c r="MMA38" s="11"/>
      <c r="MMB38" s="11"/>
      <c r="MMC38" s="11"/>
      <c r="MMD38" s="11"/>
      <c r="MME38" s="11"/>
      <c r="MMF38" s="11"/>
      <c r="MMG38" s="11"/>
      <c r="MMH38" s="11"/>
      <c r="MMI38" s="11"/>
      <c r="MMJ38" s="11"/>
      <c r="MMK38" s="11"/>
      <c r="MML38" s="11"/>
      <c r="MMM38" s="11"/>
      <c r="MMN38" s="11"/>
      <c r="MMO38" s="11"/>
      <c r="MMP38" s="11"/>
      <c r="MMQ38" s="11"/>
      <c r="MMR38" s="11"/>
      <c r="MMS38" s="11"/>
      <c r="MMT38" s="11"/>
      <c r="MMU38" s="11"/>
      <c r="MMV38" s="11"/>
      <c r="MMW38" s="11"/>
      <c r="MMX38" s="11"/>
      <c r="MMY38" s="11"/>
      <c r="MMZ38" s="11"/>
      <c r="MNA38" s="11"/>
      <c r="MNB38" s="11"/>
      <c r="MNC38" s="11"/>
      <c r="MND38" s="11"/>
      <c r="MNE38" s="11"/>
      <c r="MNF38" s="11"/>
      <c r="MNG38" s="11"/>
      <c r="MNH38" s="11"/>
      <c r="MNI38" s="11"/>
      <c r="MNJ38" s="11"/>
      <c r="MNK38" s="11"/>
      <c r="MNL38" s="11"/>
      <c r="MNM38" s="11"/>
      <c r="MNN38" s="11"/>
      <c r="MNO38" s="11"/>
      <c r="MNP38" s="11"/>
      <c r="MNQ38" s="11"/>
      <c r="MNR38" s="11"/>
      <c r="MNS38" s="11"/>
      <c r="MNT38" s="11"/>
      <c r="MNU38" s="11"/>
      <c r="MNV38" s="11"/>
      <c r="MNW38" s="11"/>
      <c r="MNX38" s="11"/>
      <c r="MNY38" s="11"/>
      <c r="MNZ38" s="11"/>
      <c r="MOA38" s="11"/>
      <c r="MOB38" s="11"/>
      <c r="MOC38" s="11"/>
      <c r="MOD38" s="11"/>
      <c r="MOE38" s="11"/>
      <c r="MOF38" s="11"/>
      <c r="MOG38" s="11"/>
      <c r="MOH38" s="11"/>
      <c r="MOI38" s="11"/>
      <c r="MOJ38" s="11"/>
      <c r="MOK38" s="11"/>
      <c r="MOL38" s="11"/>
      <c r="MOM38" s="11"/>
      <c r="MON38" s="11"/>
      <c r="MOO38" s="11"/>
      <c r="MOP38" s="11"/>
      <c r="MOQ38" s="11"/>
      <c r="MOR38" s="11"/>
      <c r="MOS38" s="11"/>
      <c r="MOT38" s="11"/>
      <c r="MOU38" s="11"/>
      <c r="MOV38" s="11"/>
      <c r="MOW38" s="11"/>
      <c r="MOX38" s="11"/>
      <c r="MOY38" s="11"/>
      <c r="MOZ38" s="11"/>
      <c r="MPA38" s="11"/>
      <c r="MPB38" s="11"/>
      <c r="MPC38" s="11"/>
      <c r="MPD38" s="11"/>
      <c r="MPE38" s="11"/>
      <c r="MPF38" s="11"/>
      <c r="MPG38" s="11"/>
      <c r="MPH38" s="11"/>
      <c r="MPI38" s="11"/>
      <c r="MPJ38" s="11"/>
      <c r="MPK38" s="11"/>
      <c r="MPL38" s="11"/>
      <c r="MPM38" s="11"/>
      <c r="MPN38" s="11"/>
      <c r="MPO38" s="11"/>
      <c r="MPP38" s="11"/>
      <c r="MPQ38" s="11"/>
      <c r="MPR38" s="11"/>
      <c r="MPS38" s="11"/>
      <c r="MPT38" s="11"/>
      <c r="MPU38" s="11"/>
      <c r="MPV38" s="11"/>
      <c r="MPW38" s="11"/>
      <c r="MPX38" s="11"/>
      <c r="MPY38" s="11"/>
      <c r="MPZ38" s="11"/>
      <c r="MQA38" s="11"/>
      <c r="MQB38" s="11"/>
      <c r="MQC38" s="11"/>
      <c r="MQD38" s="11"/>
      <c r="MQE38" s="11"/>
      <c r="MQF38" s="11"/>
      <c r="MQG38" s="11"/>
      <c r="MQH38" s="11"/>
      <c r="MQI38" s="11"/>
      <c r="MQJ38" s="11"/>
      <c r="MQK38" s="11"/>
      <c r="MQL38" s="11"/>
      <c r="MQM38" s="11"/>
      <c r="MQN38" s="11"/>
      <c r="MQO38" s="11"/>
      <c r="MQP38" s="11"/>
      <c r="MQQ38" s="11"/>
      <c r="MQR38" s="11"/>
      <c r="MQS38" s="11"/>
      <c r="MQT38" s="11"/>
      <c r="MQU38" s="11"/>
      <c r="MQV38" s="11"/>
      <c r="MQW38" s="11"/>
      <c r="MQX38" s="11"/>
      <c r="MQY38" s="11"/>
      <c r="MQZ38" s="11"/>
      <c r="MRA38" s="11"/>
      <c r="MRB38" s="11"/>
      <c r="MRC38" s="11"/>
      <c r="MRD38" s="11"/>
      <c r="MRE38" s="11"/>
      <c r="MRF38" s="11"/>
      <c r="MRG38" s="11"/>
      <c r="MRH38" s="11"/>
      <c r="MRI38" s="11"/>
      <c r="MRJ38" s="11"/>
      <c r="MRK38" s="11"/>
      <c r="MRL38" s="11"/>
      <c r="MRM38" s="11"/>
      <c r="MRN38" s="11"/>
      <c r="MRO38" s="11"/>
      <c r="MRP38" s="11"/>
      <c r="MRQ38" s="11"/>
      <c r="MRR38" s="11"/>
      <c r="MRS38" s="11"/>
      <c r="MRT38" s="11"/>
      <c r="MRU38" s="11"/>
      <c r="MRV38" s="11"/>
      <c r="MRW38" s="11"/>
      <c r="MRX38" s="11"/>
      <c r="MRY38" s="11"/>
      <c r="MRZ38" s="11"/>
      <c r="MSA38" s="11"/>
      <c r="MSB38" s="11"/>
      <c r="MSC38" s="11"/>
      <c r="MSD38" s="11"/>
      <c r="MSE38" s="11"/>
      <c r="MSF38" s="11"/>
      <c r="MSG38" s="11"/>
      <c r="MSH38" s="11"/>
      <c r="MSI38" s="11"/>
      <c r="MSJ38" s="11"/>
      <c r="MSK38" s="11"/>
      <c r="MSL38" s="11"/>
      <c r="MSM38" s="11"/>
      <c r="MSN38" s="11"/>
      <c r="MSO38" s="11"/>
      <c r="MSP38" s="11"/>
      <c r="MSQ38" s="11"/>
      <c r="MSR38" s="11"/>
      <c r="MSS38" s="11"/>
      <c r="MST38" s="11"/>
      <c r="MSU38" s="11"/>
      <c r="MSV38" s="11"/>
      <c r="MSW38" s="11"/>
      <c r="MSX38" s="11"/>
      <c r="MSY38" s="11"/>
      <c r="MSZ38" s="11"/>
      <c r="MTA38" s="11"/>
      <c r="MTB38" s="11"/>
      <c r="MTC38" s="11"/>
      <c r="MTD38" s="11"/>
      <c r="MTE38" s="11"/>
      <c r="MTF38" s="11"/>
      <c r="MTG38" s="11"/>
      <c r="MTH38" s="11"/>
      <c r="MTI38" s="11"/>
      <c r="MTJ38" s="11"/>
      <c r="MTK38" s="11"/>
      <c r="MTL38" s="11"/>
      <c r="MTM38" s="11"/>
      <c r="MTN38" s="11"/>
      <c r="MTO38" s="11"/>
      <c r="MTP38" s="11"/>
      <c r="MTQ38" s="11"/>
      <c r="MTR38" s="11"/>
      <c r="MTS38" s="11"/>
      <c r="MTT38" s="11"/>
      <c r="MTU38" s="11"/>
      <c r="MTV38" s="11"/>
      <c r="MTW38" s="11"/>
      <c r="MTX38" s="11"/>
      <c r="MTY38" s="11"/>
      <c r="MTZ38" s="11"/>
      <c r="MUA38" s="11"/>
      <c r="MUB38" s="11"/>
      <c r="MUC38" s="11"/>
      <c r="MUD38" s="11"/>
      <c r="MUE38" s="11"/>
      <c r="MUF38" s="11"/>
      <c r="MUG38" s="11"/>
      <c r="MUH38" s="11"/>
      <c r="MUI38" s="11"/>
      <c r="MUJ38" s="11"/>
      <c r="MUK38" s="11"/>
      <c r="MUL38" s="11"/>
      <c r="MUM38" s="11"/>
      <c r="MUN38" s="11"/>
      <c r="MUO38" s="11"/>
      <c r="MUP38" s="11"/>
      <c r="MUQ38" s="11"/>
      <c r="MUR38" s="11"/>
      <c r="MUS38" s="11"/>
      <c r="MUT38" s="11"/>
      <c r="MUU38" s="11"/>
      <c r="MUV38" s="11"/>
      <c r="MUW38" s="11"/>
      <c r="MUX38" s="11"/>
      <c r="MUY38" s="11"/>
      <c r="MUZ38" s="11"/>
      <c r="MVA38" s="11"/>
      <c r="MVB38" s="11"/>
      <c r="MVC38" s="11"/>
      <c r="MVD38" s="11"/>
      <c r="MVE38" s="11"/>
      <c r="MVF38" s="11"/>
      <c r="MVG38" s="11"/>
      <c r="MVH38" s="11"/>
      <c r="MVI38" s="11"/>
      <c r="MVJ38" s="11"/>
      <c r="MVK38" s="11"/>
      <c r="MVL38" s="11"/>
      <c r="MVM38" s="11"/>
      <c r="MVN38" s="11"/>
      <c r="MVO38" s="11"/>
      <c r="MVP38" s="11"/>
      <c r="MVQ38" s="11"/>
      <c r="MVR38" s="11"/>
      <c r="MVS38" s="11"/>
      <c r="MVT38" s="11"/>
      <c r="MVU38" s="11"/>
      <c r="MVV38" s="11"/>
      <c r="MVW38" s="11"/>
      <c r="MVX38" s="11"/>
      <c r="MVY38" s="11"/>
      <c r="MVZ38" s="11"/>
      <c r="MWA38" s="11"/>
      <c r="MWB38" s="11"/>
      <c r="MWC38" s="11"/>
      <c r="MWD38" s="11"/>
      <c r="MWE38" s="11"/>
      <c r="MWF38" s="11"/>
      <c r="MWG38" s="11"/>
      <c r="MWH38" s="11"/>
      <c r="MWI38" s="11"/>
      <c r="MWJ38" s="11"/>
      <c r="MWK38" s="11"/>
      <c r="MWL38" s="11"/>
      <c r="MWM38" s="11"/>
      <c r="MWN38" s="11"/>
      <c r="MWO38" s="11"/>
      <c r="MWP38" s="11"/>
      <c r="MWQ38" s="11"/>
      <c r="MWR38" s="11"/>
      <c r="MWS38" s="11"/>
      <c r="MWT38" s="11"/>
      <c r="MWU38" s="11"/>
      <c r="MWV38" s="11"/>
      <c r="MWW38" s="11"/>
      <c r="MWX38" s="11"/>
      <c r="MWY38" s="11"/>
      <c r="MWZ38" s="11"/>
      <c r="MXA38" s="11"/>
      <c r="MXB38" s="11"/>
      <c r="MXC38" s="11"/>
      <c r="MXD38" s="11"/>
      <c r="MXE38" s="11"/>
      <c r="MXF38" s="11"/>
      <c r="MXG38" s="11"/>
      <c r="MXH38" s="11"/>
      <c r="MXI38" s="11"/>
      <c r="MXJ38" s="11"/>
      <c r="MXK38" s="11"/>
      <c r="MXL38" s="11"/>
      <c r="MXM38" s="11"/>
      <c r="MXN38" s="11"/>
      <c r="MXO38" s="11"/>
      <c r="MXP38" s="11"/>
      <c r="MXQ38" s="11"/>
      <c r="MXR38" s="11"/>
      <c r="MXS38" s="11"/>
      <c r="MXT38" s="11"/>
      <c r="MXU38" s="11"/>
      <c r="MXV38" s="11"/>
      <c r="MXW38" s="11"/>
      <c r="MXX38" s="11"/>
      <c r="MXY38" s="11"/>
      <c r="MXZ38" s="11"/>
      <c r="MYA38" s="11"/>
      <c r="MYB38" s="11"/>
      <c r="MYC38" s="11"/>
      <c r="MYD38" s="11"/>
      <c r="MYE38" s="11"/>
      <c r="MYF38" s="11"/>
      <c r="MYG38" s="11"/>
      <c r="MYH38" s="11"/>
      <c r="MYI38" s="11"/>
      <c r="MYJ38" s="11"/>
      <c r="MYK38" s="11"/>
      <c r="MYL38" s="11"/>
      <c r="MYM38" s="11"/>
      <c r="MYN38" s="11"/>
      <c r="MYO38" s="11"/>
      <c r="MYP38" s="11"/>
      <c r="MYQ38" s="11"/>
      <c r="MYR38" s="11"/>
      <c r="MYS38" s="11"/>
      <c r="MYT38" s="11"/>
      <c r="MYU38" s="11"/>
      <c r="MYV38" s="11"/>
      <c r="MYW38" s="11"/>
      <c r="MYX38" s="11"/>
      <c r="MYY38" s="11"/>
      <c r="MYZ38" s="11"/>
      <c r="MZA38" s="11"/>
      <c r="MZB38" s="11"/>
      <c r="MZC38" s="11"/>
      <c r="MZD38" s="11"/>
      <c r="MZE38" s="11"/>
      <c r="MZF38" s="11"/>
      <c r="MZG38" s="11"/>
      <c r="MZH38" s="11"/>
      <c r="MZI38" s="11"/>
      <c r="MZJ38" s="11"/>
      <c r="MZK38" s="11"/>
      <c r="MZL38" s="11"/>
      <c r="MZM38" s="11"/>
      <c r="MZN38" s="11"/>
      <c r="MZO38" s="11"/>
      <c r="MZP38" s="11"/>
      <c r="MZQ38" s="11"/>
      <c r="MZR38" s="11"/>
      <c r="MZS38" s="11"/>
      <c r="MZT38" s="11"/>
      <c r="MZU38" s="11"/>
      <c r="MZV38" s="11"/>
      <c r="MZW38" s="11"/>
      <c r="MZX38" s="11"/>
      <c r="MZY38" s="11"/>
      <c r="MZZ38" s="11"/>
      <c r="NAA38" s="11"/>
      <c r="NAB38" s="11"/>
      <c r="NAC38" s="11"/>
      <c r="NAD38" s="11"/>
      <c r="NAE38" s="11"/>
      <c r="NAF38" s="11"/>
      <c r="NAG38" s="11"/>
      <c r="NAH38" s="11"/>
      <c r="NAI38" s="11"/>
      <c r="NAJ38" s="11"/>
      <c r="NAK38" s="11"/>
      <c r="NAL38" s="11"/>
      <c r="NAM38" s="11"/>
      <c r="NAN38" s="11"/>
      <c r="NAO38" s="11"/>
      <c r="NAP38" s="11"/>
      <c r="NAQ38" s="11"/>
      <c r="NAR38" s="11"/>
      <c r="NAS38" s="11"/>
      <c r="NAT38" s="11"/>
      <c r="NAU38" s="11"/>
      <c r="NAV38" s="11"/>
      <c r="NAW38" s="11"/>
      <c r="NAX38" s="11"/>
      <c r="NAY38" s="11"/>
      <c r="NAZ38" s="11"/>
      <c r="NBA38" s="11"/>
      <c r="NBB38" s="11"/>
      <c r="NBC38" s="11"/>
      <c r="NBD38" s="11"/>
      <c r="NBE38" s="11"/>
      <c r="NBF38" s="11"/>
      <c r="NBG38" s="11"/>
      <c r="NBH38" s="11"/>
      <c r="NBI38" s="11"/>
      <c r="NBJ38" s="11"/>
      <c r="NBK38" s="11"/>
      <c r="NBL38" s="11"/>
      <c r="NBM38" s="11"/>
      <c r="NBN38" s="11"/>
      <c r="NBO38" s="11"/>
      <c r="NBP38" s="11"/>
      <c r="NBQ38" s="11"/>
      <c r="NBR38" s="11"/>
      <c r="NBS38" s="11"/>
      <c r="NBT38" s="11"/>
      <c r="NBU38" s="11"/>
      <c r="NBV38" s="11"/>
      <c r="NBW38" s="11"/>
      <c r="NBX38" s="11"/>
      <c r="NBY38" s="11"/>
      <c r="NBZ38" s="11"/>
      <c r="NCA38" s="11"/>
      <c r="NCB38" s="11"/>
      <c r="NCC38" s="11"/>
      <c r="NCD38" s="11"/>
      <c r="NCE38" s="11"/>
      <c r="NCF38" s="11"/>
      <c r="NCG38" s="11"/>
      <c r="NCH38" s="11"/>
      <c r="NCI38" s="11"/>
      <c r="NCJ38" s="11"/>
      <c r="NCK38" s="11"/>
      <c r="NCL38" s="11"/>
      <c r="NCM38" s="11"/>
      <c r="NCN38" s="11"/>
      <c r="NCO38" s="11"/>
      <c r="NCP38" s="11"/>
      <c r="NCQ38" s="11"/>
      <c r="NCR38" s="11"/>
      <c r="NCS38" s="11"/>
      <c r="NCT38" s="11"/>
      <c r="NCU38" s="11"/>
      <c r="NCV38" s="11"/>
      <c r="NCW38" s="11"/>
      <c r="NCX38" s="11"/>
      <c r="NCY38" s="11"/>
      <c r="NCZ38" s="11"/>
      <c r="NDA38" s="11"/>
      <c r="NDB38" s="11"/>
      <c r="NDC38" s="11"/>
      <c r="NDD38" s="11"/>
      <c r="NDE38" s="11"/>
      <c r="NDF38" s="11"/>
      <c r="NDG38" s="11"/>
      <c r="NDH38" s="11"/>
      <c r="NDI38" s="11"/>
      <c r="NDJ38" s="11"/>
      <c r="NDK38" s="11"/>
      <c r="NDL38" s="11"/>
      <c r="NDM38" s="11"/>
      <c r="NDN38" s="11"/>
      <c r="NDO38" s="11"/>
      <c r="NDP38" s="11"/>
      <c r="NDQ38" s="11"/>
      <c r="NDR38" s="11"/>
      <c r="NDS38" s="11"/>
      <c r="NDT38" s="11"/>
      <c r="NDU38" s="11"/>
      <c r="NDV38" s="11"/>
      <c r="NDW38" s="11"/>
      <c r="NDX38" s="11"/>
      <c r="NDY38" s="11"/>
      <c r="NDZ38" s="11"/>
      <c r="NEA38" s="11"/>
      <c r="NEB38" s="11"/>
      <c r="NEC38" s="11"/>
      <c r="NED38" s="11"/>
      <c r="NEE38" s="11"/>
      <c r="NEF38" s="11"/>
      <c r="NEG38" s="11"/>
      <c r="NEH38" s="11"/>
      <c r="NEI38" s="11"/>
      <c r="NEJ38" s="11"/>
      <c r="NEK38" s="11"/>
      <c r="NEL38" s="11"/>
      <c r="NEM38" s="11"/>
      <c r="NEN38" s="11"/>
      <c r="NEO38" s="11"/>
      <c r="NEP38" s="11"/>
      <c r="NEQ38" s="11"/>
      <c r="NER38" s="11"/>
      <c r="NES38" s="11"/>
      <c r="NET38" s="11"/>
      <c r="NEU38" s="11"/>
      <c r="NEV38" s="11"/>
      <c r="NEW38" s="11"/>
      <c r="NEX38" s="11"/>
      <c r="NEY38" s="11"/>
      <c r="NEZ38" s="11"/>
      <c r="NFA38" s="11"/>
      <c r="NFB38" s="11"/>
      <c r="NFC38" s="11"/>
      <c r="NFD38" s="11"/>
      <c r="NFE38" s="11"/>
      <c r="NFF38" s="11"/>
      <c r="NFG38" s="11"/>
      <c r="NFH38" s="11"/>
      <c r="NFI38" s="11"/>
      <c r="NFJ38" s="11"/>
      <c r="NFK38" s="11"/>
      <c r="NFL38" s="11"/>
      <c r="NFM38" s="11"/>
      <c r="NFN38" s="11"/>
      <c r="NFO38" s="11"/>
      <c r="NFP38" s="11"/>
      <c r="NFQ38" s="11"/>
      <c r="NFR38" s="11"/>
      <c r="NFS38" s="11"/>
      <c r="NFT38" s="11"/>
      <c r="NFU38" s="11"/>
      <c r="NFV38" s="11"/>
      <c r="NFW38" s="11"/>
      <c r="NFX38" s="11"/>
      <c r="NFY38" s="11"/>
      <c r="NFZ38" s="11"/>
      <c r="NGA38" s="11"/>
      <c r="NGB38" s="11"/>
      <c r="NGC38" s="11"/>
      <c r="NGD38" s="11"/>
      <c r="NGE38" s="11"/>
      <c r="NGF38" s="11"/>
      <c r="NGG38" s="11"/>
      <c r="NGH38" s="11"/>
      <c r="NGI38" s="11"/>
      <c r="NGJ38" s="11"/>
      <c r="NGK38" s="11"/>
      <c r="NGL38" s="11"/>
      <c r="NGM38" s="11"/>
      <c r="NGN38" s="11"/>
      <c r="NGO38" s="11"/>
      <c r="NGP38" s="11"/>
      <c r="NGQ38" s="11"/>
      <c r="NGR38" s="11"/>
      <c r="NGS38" s="11"/>
      <c r="NGT38" s="11"/>
      <c r="NGU38" s="11"/>
      <c r="NGV38" s="11"/>
      <c r="NGW38" s="11"/>
      <c r="NGX38" s="11"/>
      <c r="NGY38" s="11"/>
      <c r="NGZ38" s="11"/>
      <c r="NHA38" s="11"/>
      <c r="NHB38" s="11"/>
      <c r="NHC38" s="11"/>
      <c r="NHD38" s="11"/>
      <c r="NHE38" s="11"/>
      <c r="NHF38" s="11"/>
      <c r="NHG38" s="11"/>
      <c r="NHH38" s="11"/>
      <c r="NHI38" s="11"/>
      <c r="NHJ38" s="11"/>
      <c r="NHK38" s="11"/>
      <c r="NHL38" s="11"/>
      <c r="NHM38" s="11"/>
      <c r="NHN38" s="11"/>
      <c r="NHO38" s="11"/>
      <c r="NHP38" s="11"/>
      <c r="NHQ38" s="11"/>
      <c r="NHR38" s="11"/>
      <c r="NHS38" s="11"/>
      <c r="NHT38" s="11"/>
      <c r="NHU38" s="11"/>
      <c r="NHV38" s="11"/>
      <c r="NHW38" s="11"/>
      <c r="NHX38" s="11"/>
      <c r="NHY38" s="11"/>
      <c r="NHZ38" s="11"/>
      <c r="NIA38" s="11"/>
      <c r="NIB38" s="11"/>
      <c r="NIC38" s="11"/>
      <c r="NID38" s="11"/>
      <c r="NIE38" s="11"/>
      <c r="NIF38" s="11"/>
      <c r="NIG38" s="11"/>
      <c r="NIH38" s="11"/>
      <c r="NII38" s="11"/>
      <c r="NIJ38" s="11"/>
      <c r="NIK38" s="11"/>
      <c r="NIL38" s="11"/>
      <c r="NIM38" s="11"/>
      <c r="NIN38" s="11"/>
      <c r="NIO38" s="11"/>
      <c r="NIP38" s="11"/>
      <c r="NIQ38" s="11"/>
      <c r="NIR38" s="11"/>
      <c r="NIS38" s="11"/>
      <c r="NIT38" s="11"/>
      <c r="NIU38" s="11"/>
      <c r="NIV38" s="11"/>
      <c r="NIW38" s="11"/>
      <c r="NIX38" s="11"/>
      <c r="NIY38" s="11"/>
      <c r="NIZ38" s="11"/>
      <c r="NJA38" s="11"/>
      <c r="NJB38" s="11"/>
      <c r="NJC38" s="11"/>
      <c r="NJD38" s="11"/>
      <c r="NJE38" s="11"/>
      <c r="NJF38" s="11"/>
      <c r="NJG38" s="11"/>
      <c r="NJH38" s="11"/>
      <c r="NJI38" s="11"/>
      <c r="NJJ38" s="11"/>
      <c r="NJK38" s="11"/>
      <c r="NJL38" s="11"/>
      <c r="NJM38" s="11"/>
      <c r="NJN38" s="11"/>
      <c r="NJO38" s="11"/>
      <c r="NJP38" s="11"/>
      <c r="NJQ38" s="11"/>
      <c r="NJR38" s="11"/>
      <c r="NJS38" s="11"/>
      <c r="NJT38" s="11"/>
      <c r="NJU38" s="11"/>
      <c r="NJV38" s="11"/>
      <c r="NJW38" s="11"/>
      <c r="NJX38" s="11"/>
      <c r="NJY38" s="11"/>
      <c r="NJZ38" s="11"/>
      <c r="NKA38" s="11"/>
      <c r="NKB38" s="11"/>
      <c r="NKC38" s="11"/>
      <c r="NKD38" s="11"/>
      <c r="NKE38" s="11"/>
      <c r="NKF38" s="11"/>
      <c r="NKG38" s="11"/>
      <c r="NKH38" s="11"/>
      <c r="NKI38" s="11"/>
      <c r="NKJ38" s="11"/>
      <c r="NKK38" s="11"/>
      <c r="NKL38" s="11"/>
      <c r="NKM38" s="11"/>
      <c r="NKN38" s="11"/>
      <c r="NKO38" s="11"/>
      <c r="NKP38" s="11"/>
      <c r="NKQ38" s="11"/>
      <c r="NKR38" s="11"/>
      <c r="NKS38" s="11"/>
      <c r="NKT38" s="11"/>
      <c r="NKU38" s="11"/>
      <c r="NKV38" s="11"/>
      <c r="NKW38" s="11"/>
      <c r="NKX38" s="11"/>
      <c r="NKY38" s="11"/>
      <c r="NKZ38" s="11"/>
      <c r="NLA38" s="11"/>
      <c r="NLB38" s="11"/>
      <c r="NLC38" s="11"/>
      <c r="NLD38" s="11"/>
      <c r="NLE38" s="11"/>
      <c r="NLF38" s="11"/>
      <c r="NLG38" s="11"/>
      <c r="NLH38" s="11"/>
      <c r="NLI38" s="11"/>
      <c r="NLJ38" s="11"/>
      <c r="NLK38" s="11"/>
      <c r="NLL38" s="11"/>
      <c r="NLM38" s="11"/>
      <c r="NLN38" s="11"/>
      <c r="NLO38" s="11"/>
      <c r="NLP38" s="11"/>
      <c r="NLQ38" s="11"/>
      <c r="NLR38" s="11"/>
      <c r="NLS38" s="11"/>
      <c r="NLT38" s="11"/>
      <c r="NLU38" s="11"/>
      <c r="NLV38" s="11"/>
      <c r="NLW38" s="11"/>
      <c r="NLX38" s="11"/>
      <c r="NLY38" s="11"/>
      <c r="NLZ38" s="11"/>
      <c r="NMA38" s="11"/>
      <c r="NMB38" s="11"/>
      <c r="NMC38" s="11"/>
      <c r="NMD38" s="11"/>
      <c r="NME38" s="11"/>
      <c r="NMF38" s="11"/>
      <c r="NMG38" s="11"/>
      <c r="NMH38" s="11"/>
      <c r="NMI38" s="11"/>
      <c r="NMJ38" s="11"/>
      <c r="NMK38" s="11"/>
      <c r="NML38" s="11"/>
      <c r="NMM38" s="11"/>
      <c r="NMN38" s="11"/>
      <c r="NMO38" s="11"/>
      <c r="NMP38" s="11"/>
      <c r="NMQ38" s="11"/>
      <c r="NMR38" s="11"/>
      <c r="NMS38" s="11"/>
      <c r="NMT38" s="11"/>
      <c r="NMU38" s="11"/>
      <c r="NMV38" s="11"/>
      <c r="NMW38" s="11"/>
      <c r="NMX38" s="11"/>
      <c r="NMY38" s="11"/>
      <c r="NMZ38" s="11"/>
      <c r="NNA38" s="11"/>
      <c r="NNB38" s="11"/>
      <c r="NNC38" s="11"/>
      <c r="NND38" s="11"/>
      <c r="NNE38" s="11"/>
      <c r="NNF38" s="11"/>
      <c r="NNG38" s="11"/>
      <c r="NNH38" s="11"/>
      <c r="NNI38" s="11"/>
      <c r="NNJ38" s="11"/>
      <c r="NNK38" s="11"/>
      <c r="NNL38" s="11"/>
      <c r="NNM38" s="11"/>
      <c r="NNN38" s="11"/>
      <c r="NNO38" s="11"/>
      <c r="NNP38" s="11"/>
      <c r="NNQ38" s="11"/>
      <c r="NNR38" s="11"/>
      <c r="NNS38" s="11"/>
      <c r="NNT38" s="11"/>
      <c r="NNU38" s="11"/>
      <c r="NNV38" s="11"/>
      <c r="NNW38" s="11"/>
      <c r="NNX38" s="11"/>
      <c r="NNY38" s="11"/>
      <c r="NNZ38" s="11"/>
      <c r="NOA38" s="11"/>
      <c r="NOB38" s="11"/>
      <c r="NOC38" s="11"/>
      <c r="NOD38" s="11"/>
      <c r="NOE38" s="11"/>
      <c r="NOF38" s="11"/>
      <c r="NOG38" s="11"/>
      <c r="NOH38" s="11"/>
      <c r="NOI38" s="11"/>
      <c r="NOJ38" s="11"/>
      <c r="NOK38" s="11"/>
      <c r="NOL38" s="11"/>
      <c r="NOM38" s="11"/>
      <c r="NON38" s="11"/>
      <c r="NOO38" s="11"/>
      <c r="NOP38" s="11"/>
      <c r="NOQ38" s="11"/>
      <c r="NOR38" s="11"/>
      <c r="NOS38" s="11"/>
      <c r="NOT38" s="11"/>
      <c r="NOU38" s="11"/>
      <c r="NOV38" s="11"/>
      <c r="NOW38" s="11"/>
      <c r="NOX38" s="11"/>
      <c r="NOY38" s="11"/>
      <c r="NOZ38" s="11"/>
      <c r="NPA38" s="11"/>
      <c r="NPB38" s="11"/>
      <c r="NPC38" s="11"/>
      <c r="NPD38" s="11"/>
      <c r="NPE38" s="11"/>
      <c r="NPF38" s="11"/>
      <c r="NPG38" s="11"/>
      <c r="NPH38" s="11"/>
      <c r="NPI38" s="11"/>
      <c r="NPJ38" s="11"/>
      <c r="NPK38" s="11"/>
      <c r="NPL38" s="11"/>
      <c r="NPM38" s="11"/>
      <c r="NPN38" s="11"/>
      <c r="NPO38" s="11"/>
      <c r="NPP38" s="11"/>
      <c r="NPQ38" s="11"/>
      <c r="NPR38" s="11"/>
      <c r="NPS38" s="11"/>
      <c r="NPT38" s="11"/>
      <c r="NPU38" s="11"/>
      <c r="NPV38" s="11"/>
      <c r="NPW38" s="11"/>
      <c r="NPX38" s="11"/>
      <c r="NPY38" s="11"/>
      <c r="NPZ38" s="11"/>
      <c r="NQA38" s="11"/>
      <c r="NQB38" s="11"/>
      <c r="NQC38" s="11"/>
      <c r="NQD38" s="11"/>
      <c r="NQE38" s="11"/>
      <c r="NQF38" s="11"/>
      <c r="NQG38" s="11"/>
      <c r="NQH38" s="11"/>
      <c r="NQI38" s="11"/>
      <c r="NQJ38" s="11"/>
      <c r="NQK38" s="11"/>
      <c r="NQL38" s="11"/>
      <c r="NQM38" s="11"/>
      <c r="NQN38" s="11"/>
      <c r="NQO38" s="11"/>
      <c r="NQP38" s="11"/>
      <c r="NQQ38" s="11"/>
      <c r="NQR38" s="11"/>
      <c r="NQS38" s="11"/>
      <c r="NQT38" s="11"/>
      <c r="NQU38" s="11"/>
      <c r="NQV38" s="11"/>
      <c r="NQW38" s="11"/>
      <c r="NQX38" s="11"/>
      <c r="NQY38" s="11"/>
      <c r="NQZ38" s="11"/>
      <c r="NRA38" s="11"/>
      <c r="NRB38" s="11"/>
      <c r="NRC38" s="11"/>
      <c r="NRD38" s="11"/>
      <c r="NRE38" s="11"/>
      <c r="NRF38" s="11"/>
      <c r="NRG38" s="11"/>
      <c r="NRH38" s="11"/>
      <c r="NRI38" s="11"/>
      <c r="NRJ38" s="11"/>
      <c r="NRK38" s="11"/>
      <c r="NRL38" s="11"/>
      <c r="NRM38" s="11"/>
      <c r="NRN38" s="11"/>
      <c r="NRO38" s="11"/>
      <c r="NRP38" s="11"/>
      <c r="NRQ38" s="11"/>
      <c r="NRR38" s="11"/>
      <c r="NRS38" s="11"/>
      <c r="NRT38" s="11"/>
      <c r="NRU38" s="11"/>
      <c r="NRV38" s="11"/>
      <c r="NRW38" s="11"/>
      <c r="NRX38" s="11"/>
      <c r="NRY38" s="11"/>
      <c r="NRZ38" s="11"/>
      <c r="NSA38" s="11"/>
      <c r="NSB38" s="11"/>
      <c r="NSC38" s="11"/>
      <c r="NSD38" s="11"/>
      <c r="NSE38" s="11"/>
      <c r="NSF38" s="11"/>
      <c r="NSG38" s="11"/>
      <c r="NSH38" s="11"/>
      <c r="NSI38" s="11"/>
      <c r="NSJ38" s="11"/>
      <c r="NSK38" s="11"/>
      <c r="NSL38" s="11"/>
      <c r="NSM38" s="11"/>
      <c r="NSN38" s="11"/>
      <c r="NSO38" s="11"/>
      <c r="NSP38" s="11"/>
      <c r="NSQ38" s="11"/>
      <c r="NSR38" s="11"/>
      <c r="NSS38" s="11"/>
      <c r="NST38" s="11"/>
      <c r="NSU38" s="11"/>
      <c r="NSV38" s="11"/>
      <c r="NSW38" s="11"/>
      <c r="NSX38" s="11"/>
      <c r="NSY38" s="11"/>
      <c r="NSZ38" s="11"/>
      <c r="NTA38" s="11"/>
      <c r="NTB38" s="11"/>
      <c r="NTC38" s="11"/>
      <c r="NTD38" s="11"/>
      <c r="NTE38" s="11"/>
      <c r="NTF38" s="11"/>
      <c r="NTG38" s="11"/>
      <c r="NTH38" s="11"/>
      <c r="NTI38" s="11"/>
      <c r="NTJ38" s="11"/>
      <c r="NTK38" s="11"/>
      <c r="NTL38" s="11"/>
      <c r="NTM38" s="11"/>
      <c r="NTN38" s="11"/>
      <c r="NTO38" s="11"/>
      <c r="NTP38" s="11"/>
      <c r="NTQ38" s="11"/>
      <c r="NTR38" s="11"/>
      <c r="NTS38" s="11"/>
      <c r="NTT38" s="11"/>
      <c r="NTU38" s="11"/>
      <c r="NTV38" s="11"/>
      <c r="NTW38" s="11"/>
      <c r="NTX38" s="11"/>
      <c r="NTY38" s="11"/>
      <c r="NTZ38" s="11"/>
      <c r="NUA38" s="11"/>
      <c r="NUB38" s="11"/>
      <c r="NUC38" s="11"/>
      <c r="NUD38" s="11"/>
      <c r="NUE38" s="11"/>
      <c r="NUF38" s="11"/>
      <c r="NUG38" s="11"/>
      <c r="NUH38" s="11"/>
      <c r="NUI38" s="11"/>
      <c r="NUJ38" s="11"/>
      <c r="NUK38" s="11"/>
      <c r="NUL38" s="11"/>
      <c r="NUM38" s="11"/>
      <c r="NUN38" s="11"/>
      <c r="NUO38" s="11"/>
      <c r="NUP38" s="11"/>
      <c r="NUQ38" s="11"/>
      <c r="NUR38" s="11"/>
      <c r="NUS38" s="11"/>
      <c r="NUT38" s="11"/>
      <c r="NUU38" s="11"/>
      <c r="NUV38" s="11"/>
      <c r="NUW38" s="11"/>
      <c r="NUX38" s="11"/>
      <c r="NUY38" s="11"/>
      <c r="NUZ38" s="11"/>
      <c r="NVA38" s="11"/>
      <c r="NVB38" s="11"/>
      <c r="NVC38" s="11"/>
      <c r="NVD38" s="11"/>
      <c r="NVE38" s="11"/>
      <c r="NVF38" s="11"/>
      <c r="NVG38" s="11"/>
      <c r="NVH38" s="11"/>
      <c r="NVI38" s="11"/>
      <c r="NVJ38" s="11"/>
      <c r="NVK38" s="11"/>
      <c r="NVL38" s="11"/>
      <c r="NVM38" s="11"/>
      <c r="NVN38" s="11"/>
      <c r="NVO38" s="11"/>
      <c r="NVP38" s="11"/>
      <c r="NVQ38" s="11"/>
      <c r="NVR38" s="11"/>
      <c r="NVS38" s="11"/>
      <c r="NVT38" s="11"/>
      <c r="NVU38" s="11"/>
      <c r="NVV38" s="11"/>
      <c r="NVW38" s="11"/>
      <c r="NVX38" s="11"/>
      <c r="NVY38" s="11"/>
      <c r="NVZ38" s="11"/>
      <c r="NWA38" s="11"/>
      <c r="NWB38" s="11"/>
      <c r="NWC38" s="11"/>
      <c r="NWD38" s="11"/>
      <c r="NWE38" s="11"/>
      <c r="NWF38" s="11"/>
      <c r="NWG38" s="11"/>
      <c r="NWH38" s="11"/>
      <c r="NWI38" s="11"/>
      <c r="NWJ38" s="11"/>
      <c r="NWK38" s="11"/>
      <c r="NWL38" s="11"/>
      <c r="NWM38" s="11"/>
      <c r="NWN38" s="11"/>
      <c r="NWO38" s="11"/>
      <c r="NWP38" s="11"/>
      <c r="NWQ38" s="11"/>
      <c r="NWR38" s="11"/>
      <c r="NWS38" s="11"/>
      <c r="NWT38" s="11"/>
      <c r="NWU38" s="11"/>
      <c r="NWV38" s="11"/>
      <c r="NWW38" s="11"/>
      <c r="NWX38" s="11"/>
      <c r="NWY38" s="11"/>
      <c r="NWZ38" s="11"/>
      <c r="NXA38" s="11"/>
      <c r="NXB38" s="11"/>
      <c r="NXC38" s="11"/>
      <c r="NXD38" s="11"/>
      <c r="NXE38" s="11"/>
      <c r="NXF38" s="11"/>
      <c r="NXG38" s="11"/>
      <c r="NXH38" s="11"/>
      <c r="NXI38" s="11"/>
      <c r="NXJ38" s="11"/>
      <c r="NXK38" s="11"/>
      <c r="NXL38" s="11"/>
      <c r="NXM38" s="11"/>
      <c r="NXN38" s="11"/>
      <c r="NXO38" s="11"/>
      <c r="NXP38" s="11"/>
      <c r="NXQ38" s="11"/>
      <c r="NXR38" s="11"/>
      <c r="NXS38" s="11"/>
      <c r="NXT38" s="11"/>
      <c r="NXU38" s="11"/>
      <c r="NXV38" s="11"/>
      <c r="NXW38" s="11"/>
      <c r="NXX38" s="11"/>
      <c r="NXY38" s="11"/>
      <c r="NXZ38" s="11"/>
      <c r="NYA38" s="11"/>
      <c r="NYB38" s="11"/>
      <c r="NYC38" s="11"/>
      <c r="NYD38" s="11"/>
      <c r="NYE38" s="11"/>
      <c r="NYF38" s="11"/>
      <c r="NYG38" s="11"/>
      <c r="NYH38" s="11"/>
      <c r="NYI38" s="11"/>
      <c r="NYJ38" s="11"/>
      <c r="NYK38" s="11"/>
      <c r="NYL38" s="11"/>
      <c r="NYM38" s="11"/>
      <c r="NYN38" s="11"/>
      <c r="NYO38" s="11"/>
      <c r="NYP38" s="11"/>
      <c r="NYQ38" s="11"/>
      <c r="NYR38" s="11"/>
      <c r="NYS38" s="11"/>
      <c r="NYT38" s="11"/>
      <c r="NYU38" s="11"/>
      <c r="NYV38" s="11"/>
      <c r="NYW38" s="11"/>
      <c r="NYX38" s="11"/>
      <c r="NYY38" s="11"/>
      <c r="NYZ38" s="11"/>
      <c r="NZA38" s="11"/>
      <c r="NZB38" s="11"/>
      <c r="NZC38" s="11"/>
      <c r="NZD38" s="11"/>
      <c r="NZE38" s="11"/>
      <c r="NZF38" s="11"/>
      <c r="NZG38" s="11"/>
      <c r="NZH38" s="11"/>
      <c r="NZI38" s="11"/>
      <c r="NZJ38" s="11"/>
      <c r="NZK38" s="11"/>
      <c r="NZL38" s="11"/>
      <c r="NZM38" s="11"/>
      <c r="NZN38" s="11"/>
      <c r="NZO38" s="11"/>
      <c r="NZP38" s="11"/>
      <c r="NZQ38" s="11"/>
      <c r="NZR38" s="11"/>
      <c r="NZS38" s="11"/>
      <c r="NZT38" s="11"/>
      <c r="NZU38" s="11"/>
      <c r="NZV38" s="11"/>
      <c r="NZW38" s="11"/>
      <c r="NZX38" s="11"/>
      <c r="NZY38" s="11"/>
      <c r="NZZ38" s="11"/>
      <c r="OAA38" s="11"/>
      <c r="OAB38" s="11"/>
      <c r="OAC38" s="11"/>
      <c r="OAD38" s="11"/>
      <c r="OAE38" s="11"/>
      <c r="OAF38" s="11"/>
      <c r="OAG38" s="11"/>
      <c r="OAH38" s="11"/>
      <c r="OAI38" s="11"/>
      <c r="OAJ38" s="11"/>
      <c r="OAK38" s="11"/>
      <c r="OAL38" s="11"/>
      <c r="OAM38" s="11"/>
      <c r="OAN38" s="11"/>
      <c r="OAO38" s="11"/>
      <c r="OAP38" s="11"/>
      <c r="OAQ38" s="11"/>
      <c r="OAR38" s="11"/>
      <c r="OAS38" s="11"/>
      <c r="OAT38" s="11"/>
      <c r="OAU38" s="11"/>
      <c r="OAV38" s="11"/>
      <c r="OAW38" s="11"/>
      <c r="OAX38" s="11"/>
      <c r="OAY38" s="11"/>
      <c r="OAZ38" s="11"/>
      <c r="OBA38" s="11"/>
      <c r="OBB38" s="11"/>
      <c r="OBC38" s="11"/>
      <c r="OBD38" s="11"/>
      <c r="OBE38" s="11"/>
      <c r="OBF38" s="11"/>
      <c r="OBG38" s="11"/>
      <c r="OBH38" s="11"/>
      <c r="OBI38" s="11"/>
      <c r="OBJ38" s="11"/>
      <c r="OBK38" s="11"/>
      <c r="OBL38" s="11"/>
      <c r="OBM38" s="11"/>
      <c r="OBN38" s="11"/>
      <c r="OBO38" s="11"/>
      <c r="OBP38" s="11"/>
      <c r="OBQ38" s="11"/>
      <c r="OBR38" s="11"/>
      <c r="OBS38" s="11"/>
      <c r="OBT38" s="11"/>
      <c r="OBU38" s="11"/>
      <c r="OBV38" s="11"/>
      <c r="OBW38" s="11"/>
      <c r="OBX38" s="11"/>
      <c r="OBY38" s="11"/>
      <c r="OBZ38" s="11"/>
      <c r="OCA38" s="11"/>
      <c r="OCB38" s="11"/>
      <c r="OCC38" s="11"/>
      <c r="OCD38" s="11"/>
      <c r="OCE38" s="11"/>
      <c r="OCF38" s="11"/>
      <c r="OCG38" s="11"/>
      <c r="OCH38" s="11"/>
      <c r="OCI38" s="11"/>
      <c r="OCJ38" s="11"/>
      <c r="OCK38" s="11"/>
      <c r="OCL38" s="11"/>
      <c r="OCM38" s="11"/>
      <c r="OCN38" s="11"/>
      <c r="OCO38" s="11"/>
      <c r="OCP38" s="11"/>
      <c r="OCQ38" s="11"/>
      <c r="OCR38" s="11"/>
      <c r="OCS38" s="11"/>
      <c r="OCT38" s="11"/>
      <c r="OCU38" s="11"/>
      <c r="OCV38" s="11"/>
      <c r="OCW38" s="11"/>
      <c r="OCX38" s="11"/>
      <c r="OCY38" s="11"/>
      <c r="OCZ38" s="11"/>
      <c r="ODA38" s="11"/>
      <c r="ODB38" s="11"/>
      <c r="ODC38" s="11"/>
      <c r="ODD38" s="11"/>
      <c r="ODE38" s="11"/>
      <c r="ODF38" s="11"/>
      <c r="ODG38" s="11"/>
      <c r="ODH38" s="11"/>
      <c r="ODI38" s="11"/>
      <c r="ODJ38" s="11"/>
      <c r="ODK38" s="11"/>
      <c r="ODL38" s="11"/>
      <c r="ODM38" s="11"/>
      <c r="ODN38" s="11"/>
      <c r="ODO38" s="11"/>
      <c r="ODP38" s="11"/>
      <c r="ODQ38" s="11"/>
      <c r="ODR38" s="11"/>
      <c r="ODS38" s="11"/>
      <c r="ODT38" s="11"/>
      <c r="ODU38" s="11"/>
      <c r="ODV38" s="11"/>
      <c r="ODW38" s="11"/>
      <c r="ODX38" s="11"/>
      <c r="ODY38" s="11"/>
      <c r="ODZ38" s="11"/>
      <c r="OEA38" s="11"/>
      <c r="OEB38" s="11"/>
      <c r="OEC38" s="11"/>
      <c r="OED38" s="11"/>
      <c r="OEE38" s="11"/>
      <c r="OEF38" s="11"/>
      <c r="OEG38" s="11"/>
      <c r="OEH38" s="11"/>
      <c r="OEI38" s="11"/>
      <c r="OEJ38" s="11"/>
      <c r="OEK38" s="11"/>
      <c r="OEL38" s="11"/>
      <c r="OEM38" s="11"/>
      <c r="OEN38" s="11"/>
      <c r="OEO38" s="11"/>
      <c r="OEP38" s="11"/>
      <c r="OEQ38" s="11"/>
      <c r="OER38" s="11"/>
      <c r="OES38" s="11"/>
      <c r="OET38" s="11"/>
      <c r="OEU38" s="11"/>
      <c r="OEV38" s="11"/>
      <c r="OEW38" s="11"/>
      <c r="OEX38" s="11"/>
      <c r="OEY38" s="11"/>
      <c r="OEZ38" s="11"/>
      <c r="OFA38" s="11"/>
      <c r="OFB38" s="11"/>
      <c r="OFC38" s="11"/>
      <c r="OFD38" s="11"/>
      <c r="OFE38" s="11"/>
      <c r="OFF38" s="11"/>
      <c r="OFG38" s="11"/>
      <c r="OFH38" s="11"/>
      <c r="OFI38" s="11"/>
      <c r="OFJ38" s="11"/>
      <c r="OFK38" s="11"/>
      <c r="OFL38" s="11"/>
      <c r="OFM38" s="11"/>
      <c r="OFN38" s="11"/>
      <c r="OFO38" s="11"/>
      <c r="OFP38" s="11"/>
      <c r="OFQ38" s="11"/>
      <c r="OFR38" s="11"/>
      <c r="OFS38" s="11"/>
      <c r="OFT38" s="11"/>
      <c r="OFU38" s="11"/>
      <c r="OFV38" s="11"/>
      <c r="OFW38" s="11"/>
      <c r="OFX38" s="11"/>
      <c r="OFY38" s="11"/>
      <c r="OFZ38" s="11"/>
      <c r="OGA38" s="11"/>
      <c r="OGB38" s="11"/>
      <c r="OGC38" s="11"/>
      <c r="OGD38" s="11"/>
      <c r="OGE38" s="11"/>
      <c r="OGF38" s="11"/>
      <c r="OGG38" s="11"/>
      <c r="OGH38" s="11"/>
      <c r="OGI38" s="11"/>
      <c r="OGJ38" s="11"/>
      <c r="OGK38" s="11"/>
      <c r="OGL38" s="11"/>
      <c r="OGM38" s="11"/>
      <c r="OGN38" s="11"/>
      <c r="OGO38" s="11"/>
      <c r="OGP38" s="11"/>
      <c r="OGQ38" s="11"/>
      <c r="OGR38" s="11"/>
      <c r="OGS38" s="11"/>
      <c r="OGT38" s="11"/>
      <c r="OGU38" s="11"/>
      <c r="OGV38" s="11"/>
      <c r="OGW38" s="11"/>
      <c r="OGX38" s="11"/>
      <c r="OGY38" s="11"/>
      <c r="OGZ38" s="11"/>
      <c r="OHA38" s="11"/>
      <c r="OHB38" s="11"/>
      <c r="OHC38" s="11"/>
      <c r="OHD38" s="11"/>
      <c r="OHE38" s="11"/>
      <c r="OHF38" s="11"/>
      <c r="OHG38" s="11"/>
      <c r="OHH38" s="11"/>
      <c r="OHI38" s="11"/>
      <c r="OHJ38" s="11"/>
      <c r="OHK38" s="11"/>
      <c r="OHL38" s="11"/>
      <c r="OHM38" s="11"/>
      <c r="OHN38" s="11"/>
      <c r="OHO38" s="11"/>
      <c r="OHP38" s="11"/>
      <c r="OHQ38" s="11"/>
      <c r="OHR38" s="11"/>
      <c r="OHS38" s="11"/>
      <c r="OHT38" s="11"/>
      <c r="OHU38" s="11"/>
      <c r="OHV38" s="11"/>
      <c r="OHW38" s="11"/>
      <c r="OHX38" s="11"/>
      <c r="OHY38" s="11"/>
      <c r="OHZ38" s="11"/>
      <c r="OIA38" s="11"/>
      <c r="OIB38" s="11"/>
      <c r="OIC38" s="11"/>
      <c r="OID38" s="11"/>
      <c r="OIE38" s="11"/>
      <c r="OIF38" s="11"/>
      <c r="OIG38" s="11"/>
      <c r="OIH38" s="11"/>
      <c r="OII38" s="11"/>
      <c r="OIJ38" s="11"/>
      <c r="OIK38" s="11"/>
      <c r="OIL38" s="11"/>
      <c r="OIM38" s="11"/>
      <c r="OIN38" s="11"/>
      <c r="OIO38" s="11"/>
      <c r="OIP38" s="11"/>
      <c r="OIQ38" s="11"/>
      <c r="OIR38" s="11"/>
      <c r="OIS38" s="11"/>
      <c r="OIT38" s="11"/>
      <c r="OIU38" s="11"/>
      <c r="OIV38" s="11"/>
      <c r="OIW38" s="11"/>
      <c r="OIX38" s="11"/>
      <c r="OIY38" s="11"/>
      <c r="OIZ38" s="11"/>
      <c r="OJA38" s="11"/>
      <c r="OJB38" s="11"/>
      <c r="OJC38" s="11"/>
      <c r="OJD38" s="11"/>
      <c r="OJE38" s="11"/>
      <c r="OJF38" s="11"/>
      <c r="OJG38" s="11"/>
      <c r="OJH38" s="11"/>
      <c r="OJI38" s="11"/>
      <c r="OJJ38" s="11"/>
      <c r="OJK38" s="11"/>
      <c r="OJL38" s="11"/>
      <c r="OJM38" s="11"/>
      <c r="OJN38" s="11"/>
      <c r="OJO38" s="11"/>
      <c r="OJP38" s="11"/>
      <c r="OJQ38" s="11"/>
      <c r="OJR38" s="11"/>
      <c r="OJS38" s="11"/>
      <c r="OJT38" s="11"/>
      <c r="OJU38" s="11"/>
      <c r="OJV38" s="11"/>
      <c r="OJW38" s="11"/>
      <c r="OJX38" s="11"/>
      <c r="OJY38" s="11"/>
      <c r="OJZ38" s="11"/>
      <c r="OKA38" s="11"/>
      <c r="OKB38" s="11"/>
      <c r="OKC38" s="11"/>
      <c r="OKD38" s="11"/>
      <c r="OKE38" s="11"/>
      <c r="OKF38" s="11"/>
      <c r="OKG38" s="11"/>
      <c r="OKH38" s="11"/>
      <c r="OKI38" s="11"/>
      <c r="OKJ38" s="11"/>
      <c r="OKK38" s="11"/>
      <c r="OKL38" s="11"/>
      <c r="OKM38" s="11"/>
      <c r="OKN38" s="11"/>
      <c r="OKO38" s="11"/>
      <c r="OKP38" s="11"/>
      <c r="OKQ38" s="11"/>
      <c r="OKR38" s="11"/>
      <c r="OKS38" s="11"/>
      <c r="OKT38" s="11"/>
      <c r="OKU38" s="11"/>
      <c r="OKV38" s="11"/>
      <c r="OKW38" s="11"/>
      <c r="OKX38" s="11"/>
      <c r="OKY38" s="11"/>
      <c r="OKZ38" s="11"/>
      <c r="OLA38" s="11"/>
      <c r="OLB38" s="11"/>
      <c r="OLC38" s="11"/>
      <c r="OLD38" s="11"/>
      <c r="OLE38" s="11"/>
      <c r="OLF38" s="11"/>
      <c r="OLG38" s="11"/>
      <c r="OLH38" s="11"/>
      <c r="OLI38" s="11"/>
      <c r="OLJ38" s="11"/>
      <c r="OLK38" s="11"/>
      <c r="OLL38" s="11"/>
      <c r="OLM38" s="11"/>
      <c r="OLN38" s="11"/>
      <c r="OLO38" s="11"/>
      <c r="OLP38" s="11"/>
      <c r="OLQ38" s="11"/>
      <c r="OLR38" s="11"/>
      <c r="OLS38" s="11"/>
      <c r="OLT38" s="11"/>
      <c r="OLU38" s="11"/>
      <c r="OLV38" s="11"/>
      <c r="OLW38" s="11"/>
      <c r="OLX38" s="11"/>
      <c r="OLY38" s="11"/>
      <c r="OLZ38" s="11"/>
      <c r="OMA38" s="11"/>
      <c r="OMB38" s="11"/>
      <c r="OMC38" s="11"/>
      <c r="OMD38" s="11"/>
      <c r="OME38" s="11"/>
      <c r="OMF38" s="11"/>
      <c r="OMG38" s="11"/>
      <c r="OMH38" s="11"/>
      <c r="OMI38" s="11"/>
      <c r="OMJ38" s="11"/>
      <c r="OMK38" s="11"/>
      <c r="OML38" s="11"/>
      <c r="OMM38" s="11"/>
      <c r="OMN38" s="11"/>
      <c r="OMO38" s="11"/>
      <c r="OMP38" s="11"/>
      <c r="OMQ38" s="11"/>
      <c r="OMR38" s="11"/>
      <c r="OMS38" s="11"/>
      <c r="OMT38" s="11"/>
      <c r="OMU38" s="11"/>
      <c r="OMV38" s="11"/>
      <c r="OMW38" s="11"/>
      <c r="OMX38" s="11"/>
      <c r="OMY38" s="11"/>
      <c r="OMZ38" s="11"/>
      <c r="ONA38" s="11"/>
      <c r="ONB38" s="11"/>
      <c r="ONC38" s="11"/>
      <c r="OND38" s="11"/>
      <c r="ONE38" s="11"/>
      <c r="ONF38" s="11"/>
      <c r="ONG38" s="11"/>
      <c r="ONH38" s="11"/>
      <c r="ONI38" s="11"/>
      <c r="ONJ38" s="11"/>
      <c r="ONK38" s="11"/>
      <c r="ONL38" s="11"/>
      <c r="ONM38" s="11"/>
      <c r="ONN38" s="11"/>
      <c r="ONO38" s="11"/>
      <c r="ONP38" s="11"/>
      <c r="ONQ38" s="11"/>
      <c r="ONR38" s="11"/>
      <c r="ONS38" s="11"/>
      <c r="ONT38" s="11"/>
      <c r="ONU38" s="11"/>
      <c r="ONV38" s="11"/>
      <c r="ONW38" s="11"/>
      <c r="ONX38" s="11"/>
      <c r="ONY38" s="11"/>
      <c r="ONZ38" s="11"/>
      <c r="OOA38" s="11"/>
      <c r="OOB38" s="11"/>
      <c r="OOC38" s="11"/>
      <c r="OOD38" s="11"/>
      <c r="OOE38" s="11"/>
      <c r="OOF38" s="11"/>
      <c r="OOG38" s="11"/>
      <c r="OOH38" s="11"/>
      <c r="OOI38" s="11"/>
      <c r="OOJ38" s="11"/>
      <c r="OOK38" s="11"/>
      <c r="OOL38" s="11"/>
      <c r="OOM38" s="11"/>
      <c r="OON38" s="11"/>
      <c r="OOO38" s="11"/>
      <c r="OOP38" s="11"/>
      <c r="OOQ38" s="11"/>
      <c r="OOR38" s="11"/>
      <c r="OOS38" s="11"/>
      <c r="OOT38" s="11"/>
      <c r="OOU38" s="11"/>
      <c r="OOV38" s="11"/>
      <c r="OOW38" s="11"/>
      <c r="OOX38" s="11"/>
      <c r="OOY38" s="11"/>
      <c r="OOZ38" s="11"/>
      <c r="OPA38" s="11"/>
      <c r="OPB38" s="11"/>
      <c r="OPC38" s="11"/>
      <c r="OPD38" s="11"/>
      <c r="OPE38" s="11"/>
      <c r="OPF38" s="11"/>
      <c r="OPG38" s="11"/>
      <c r="OPH38" s="11"/>
      <c r="OPI38" s="11"/>
      <c r="OPJ38" s="11"/>
      <c r="OPK38" s="11"/>
      <c r="OPL38" s="11"/>
      <c r="OPM38" s="11"/>
      <c r="OPN38" s="11"/>
      <c r="OPO38" s="11"/>
      <c r="OPP38" s="11"/>
      <c r="OPQ38" s="11"/>
      <c r="OPR38" s="11"/>
      <c r="OPS38" s="11"/>
      <c r="OPT38" s="11"/>
      <c r="OPU38" s="11"/>
      <c r="OPV38" s="11"/>
      <c r="OPW38" s="11"/>
      <c r="OPX38" s="11"/>
      <c r="OPY38" s="11"/>
      <c r="OPZ38" s="11"/>
      <c r="OQA38" s="11"/>
      <c r="OQB38" s="11"/>
      <c r="OQC38" s="11"/>
      <c r="OQD38" s="11"/>
      <c r="OQE38" s="11"/>
      <c r="OQF38" s="11"/>
      <c r="OQG38" s="11"/>
      <c r="OQH38" s="11"/>
      <c r="OQI38" s="11"/>
      <c r="OQJ38" s="11"/>
      <c r="OQK38" s="11"/>
      <c r="OQL38" s="11"/>
      <c r="OQM38" s="11"/>
      <c r="OQN38" s="11"/>
      <c r="OQO38" s="11"/>
      <c r="OQP38" s="11"/>
      <c r="OQQ38" s="11"/>
      <c r="OQR38" s="11"/>
      <c r="OQS38" s="11"/>
      <c r="OQT38" s="11"/>
      <c r="OQU38" s="11"/>
      <c r="OQV38" s="11"/>
      <c r="OQW38" s="11"/>
      <c r="OQX38" s="11"/>
      <c r="OQY38" s="11"/>
      <c r="OQZ38" s="11"/>
      <c r="ORA38" s="11"/>
      <c r="ORB38" s="11"/>
      <c r="ORC38" s="11"/>
      <c r="ORD38" s="11"/>
      <c r="ORE38" s="11"/>
      <c r="ORF38" s="11"/>
      <c r="ORG38" s="11"/>
      <c r="ORH38" s="11"/>
      <c r="ORI38" s="11"/>
      <c r="ORJ38" s="11"/>
      <c r="ORK38" s="11"/>
      <c r="ORL38" s="11"/>
      <c r="ORM38" s="11"/>
      <c r="ORN38" s="11"/>
      <c r="ORO38" s="11"/>
      <c r="ORP38" s="11"/>
      <c r="ORQ38" s="11"/>
      <c r="ORR38" s="11"/>
      <c r="ORS38" s="11"/>
      <c r="ORT38" s="11"/>
      <c r="ORU38" s="11"/>
      <c r="ORV38" s="11"/>
      <c r="ORW38" s="11"/>
      <c r="ORX38" s="11"/>
      <c r="ORY38" s="11"/>
      <c r="ORZ38" s="11"/>
      <c r="OSA38" s="11"/>
      <c r="OSB38" s="11"/>
      <c r="OSC38" s="11"/>
      <c r="OSD38" s="11"/>
      <c r="OSE38" s="11"/>
      <c r="OSF38" s="11"/>
      <c r="OSG38" s="11"/>
      <c r="OSH38" s="11"/>
      <c r="OSI38" s="11"/>
      <c r="OSJ38" s="11"/>
      <c r="OSK38" s="11"/>
      <c r="OSL38" s="11"/>
      <c r="OSM38" s="11"/>
      <c r="OSN38" s="11"/>
      <c r="OSO38" s="11"/>
      <c r="OSP38" s="11"/>
      <c r="OSQ38" s="11"/>
      <c r="OSR38" s="11"/>
      <c r="OSS38" s="11"/>
      <c r="OST38" s="11"/>
      <c r="OSU38" s="11"/>
      <c r="OSV38" s="11"/>
      <c r="OSW38" s="11"/>
      <c r="OSX38" s="11"/>
      <c r="OSY38" s="11"/>
      <c r="OSZ38" s="11"/>
      <c r="OTA38" s="11"/>
      <c r="OTB38" s="11"/>
      <c r="OTC38" s="11"/>
      <c r="OTD38" s="11"/>
      <c r="OTE38" s="11"/>
      <c r="OTF38" s="11"/>
      <c r="OTG38" s="11"/>
      <c r="OTH38" s="11"/>
      <c r="OTI38" s="11"/>
      <c r="OTJ38" s="11"/>
      <c r="OTK38" s="11"/>
      <c r="OTL38" s="11"/>
      <c r="OTM38" s="11"/>
      <c r="OTN38" s="11"/>
      <c r="OTO38" s="11"/>
      <c r="OTP38" s="11"/>
      <c r="OTQ38" s="11"/>
      <c r="OTR38" s="11"/>
      <c r="OTS38" s="11"/>
      <c r="OTT38" s="11"/>
      <c r="OTU38" s="11"/>
      <c r="OTV38" s="11"/>
      <c r="OTW38" s="11"/>
      <c r="OTX38" s="11"/>
      <c r="OTY38" s="11"/>
      <c r="OTZ38" s="11"/>
      <c r="OUA38" s="11"/>
      <c r="OUB38" s="11"/>
      <c r="OUC38" s="11"/>
      <c r="OUD38" s="11"/>
      <c r="OUE38" s="11"/>
      <c r="OUF38" s="11"/>
      <c r="OUG38" s="11"/>
      <c r="OUH38" s="11"/>
      <c r="OUI38" s="11"/>
      <c r="OUJ38" s="11"/>
      <c r="OUK38" s="11"/>
      <c r="OUL38" s="11"/>
      <c r="OUM38" s="11"/>
      <c r="OUN38" s="11"/>
      <c r="OUO38" s="11"/>
      <c r="OUP38" s="11"/>
      <c r="OUQ38" s="11"/>
      <c r="OUR38" s="11"/>
      <c r="OUS38" s="11"/>
      <c r="OUT38" s="11"/>
      <c r="OUU38" s="11"/>
      <c r="OUV38" s="11"/>
      <c r="OUW38" s="11"/>
      <c r="OUX38" s="11"/>
      <c r="OUY38" s="11"/>
      <c r="OUZ38" s="11"/>
      <c r="OVA38" s="11"/>
      <c r="OVB38" s="11"/>
      <c r="OVC38" s="11"/>
      <c r="OVD38" s="11"/>
      <c r="OVE38" s="11"/>
      <c r="OVF38" s="11"/>
      <c r="OVG38" s="11"/>
      <c r="OVH38" s="11"/>
      <c r="OVI38" s="11"/>
      <c r="OVJ38" s="11"/>
      <c r="OVK38" s="11"/>
      <c r="OVL38" s="11"/>
      <c r="OVM38" s="11"/>
      <c r="OVN38" s="11"/>
      <c r="OVO38" s="11"/>
      <c r="OVP38" s="11"/>
      <c r="OVQ38" s="11"/>
      <c r="OVR38" s="11"/>
      <c r="OVS38" s="11"/>
      <c r="OVT38" s="11"/>
      <c r="OVU38" s="11"/>
      <c r="OVV38" s="11"/>
      <c r="OVW38" s="11"/>
      <c r="OVX38" s="11"/>
      <c r="OVY38" s="11"/>
      <c r="OVZ38" s="11"/>
      <c r="OWA38" s="11"/>
      <c r="OWB38" s="11"/>
      <c r="OWC38" s="11"/>
      <c r="OWD38" s="11"/>
      <c r="OWE38" s="11"/>
      <c r="OWF38" s="11"/>
      <c r="OWG38" s="11"/>
      <c r="OWH38" s="11"/>
      <c r="OWI38" s="11"/>
      <c r="OWJ38" s="11"/>
      <c r="OWK38" s="11"/>
      <c r="OWL38" s="11"/>
      <c r="OWM38" s="11"/>
      <c r="OWN38" s="11"/>
      <c r="OWO38" s="11"/>
      <c r="OWP38" s="11"/>
      <c r="OWQ38" s="11"/>
      <c r="OWR38" s="11"/>
      <c r="OWS38" s="11"/>
      <c r="OWT38" s="11"/>
      <c r="OWU38" s="11"/>
      <c r="OWV38" s="11"/>
      <c r="OWW38" s="11"/>
      <c r="OWX38" s="11"/>
      <c r="OWY38" s="11"/>
      <c r="OWZ38" s="11"/>
      <c r="OXA38" s="11"/>
      <c r="OXB38" s="11"/>
      <c r="OXC38" s="11"/>
      <c r="OXD38" s="11"/>
      <c r="OXE38" s="11"/>
      <c r="OXF38" s="11"/>
      <c r="OXG38" s="11"/>
      <c r="OXH38" s="11"/>
      <c r="OXI38" s="11"/>
      <c r="OXJ38" s="11"/>
      <c r="OXK38" s="11"/>
      <c r="OXL38" s="11"/>
      <c r="OXM38" s="11"/>
      <c r="OXN38" s="11"/>
      <c r="OXO38" s="11"/>
      <c r="OXP38" s="11"/>
      <c r="OXQ38" s="11"/>
      <c r="OXR38" s="11"/>
      <c r="OXS38" s="11"/>
      <c r="OXT38" s="11"/>
      <c r="OXU38" s="11"/>
      <c r="OXV38" s="11"/>
      <c r="OXW38" s="11"/>
      <c r="OXX38" s="11"/>
      <c r="OXY38" s="11"/>
      <c r="OXZ38" s="11"/>
      <c r="OYA38" s="11"/>
      <c r="OYB38" s="11"/>
      <c r="OYC38" s="11"/>
      <c r="OYD38" s="11"/>
      <c r="OYE38" s="11"/>
      <c r="OYF38" s="11"/>
      <c r="OYG38" s="11"/>
      <c r="OYH38" s="11"/>
      <c r="OYI38" s="11"/>
      <c r="OYJ38" s="11"/>
      <c r="OYK38" s="11"/>
      <c r="OYL38" s="11"/>
      <c r="OYM38" s="11"/>
      <c r="OYN38" s="11"/>
      <c r="OYO38" s="11"/>
      <c r="OYP38" s="11"/>
      <c r="OYQ38" s="11"/>
      <c r="OYR38" s="11"/>
      <c r="OYS38" s="11"/>
      <c r="OYT38" s="11"/>
      <c r="OYU38" s="11"/>
      <c r="OYV38" s="11"/>
      <c r="OYW38" s="11"/>
      <c r="OYX38" s="11"/>
      <c r="OYY38" s="11"/>
      <c r="OYZ38" s="11"/>
      <c r="OZA38" s="11"/>
      <c r="OZB38" s="11"/>
      <c r="OZC38" s="11"/>
      <c r="OZD38" s="11"/>
      <c r="OZE38" s="11"/>
      <c r="OZF38" s="11"/>
      <c r="OZG38" s="11"/>
      <c r="OZH38" s="11"/>
      <c r="OZI38" s="11"/>
      <c r="OZJ38" s="11"/>
      <c r="OZK38" s="11"/>
      <c r="OZL38" s="11"/>
      <c r="OZM38" s="11"/>
      <c r="OZN38" s="11"/>
      <c r="OZO38" s="11"/>
      <c r="OZP38" s="11"/>
      <c r="OZQ38" s="11"/>
      <c r="OZR38" s="11"/>
      <c r="OZS38" s="11"/>
      <c r="OZT38" s="11"/>
      <c r="OZU38" s="11"/>
      <c r="OZV38" s="11"/>
      <c r="OZW38" s="11"/>
      <c r="OZX38" s="11"/>
      <c r="OZY38" s="11"/>
      <c r="OZZ38" s="11"/>
      <c r="PAA38" s="11"/>
      <c r="PAB38" s="11"/>
      <c r="PAC38" s="11"/>
      <c r="PAD38" s="11"/>
      <c r="PAE38" s="11"/>
      <c r="PAF38" s="11"/>
      <c r="PAG38" s="11"/>
      <c r="PAH38" s="11"/>
      <c r="PAI38" s="11"/>
      <c r="PAJ38" s="11"/>
      <c r="PAK38" s="11"/>
      <c r="PAL38" s="11"/>
      <c r="PAM38" s="11"/>
      <c r="PAN38" s="11"/>
      <c r="PAO38" s="11"/>
      <c r="PAP38" s="11"/>
      <c r="PAQ38" s="11"/>
      <c r="PAR38" s="11"/>
      <c r="PAS38" s="11"/>
      <c r="PAT38" s="11"/>
      <c r="PAU38" s="11"/>
      <c r="PAV38" s="11"/>
      <c r="PAW38" s="11"/>
      <c r="PAX38" s="11"/>
      <c r="PAY38" s="11"/>
      <c r="PAZ38" s="11"/>
      <c r="PBA38" s="11"/>
      <c r="PBB38" s="11"/>
      <c r="PBC38" s="11"/>
      <c r="PBD38" s="11"/>
      <c r="PBE38" s="11"/>
      <c r="PBF38" s="11"/>
      <c r="PBG38" s="11"/>
      <c r="PBH38" s="11"/>
      <c r="PBI38" s="11"/>
      <c r="PBJ38" s="11"/>
      <c r="PBK38" s="11"/>
      <c r="PBL38" s="11"/>
      <c r="PBM38" s="11"/>
      <c r="PBN38" s="11"/>
      <c r="PBO38" s="11"/>
      <c r="PBP38" s="11"/>
      <c r="PBQ38" s="11"/>
      <c r="PBR38" s="11"/>
      <c r="PBS38" s="11"/>
      <c r="PBT38" s="11"/>
      <c r="PBU38" s="11"/>
      <c r="PBV38" s="11"/>
      <c r="PBW38" s="11"/>
      <c r="PBX38" s="11"/>
      <c r="PBY38" s="11"/>
      <c r="PBZ38" s="11"/>
      <c r="PCA38" s="11"/>
      <c r="PCB38" s="11"/>
      <c r="PCC38" s="11"/>
      <c r="PCD38" s="11"/>
      <c r="PCE38" s="11"/>
      <c r="PCF38" s="11"/>
      <c r="PCG38" s="11"/>
      <c r="PCH38" s="11"/>
      <c r="PCI38" s="11"/>
      <c r="PCJ38" s="11"/>
      <c r="PCK38" s="11"/>
      <c r="PCL38" s="11"/>
      <c r="PCM38" s="11"/>
      <c r="PCN38" s="11"/>
      <c r="PCO38" s="11"/>
      <c r="PCP38" s="11"/>
      <c r="PCQ38" s="11"/>
      <c r="PCR38" s="11"/>
      <c r="PCS38" s="11"/>
      <c r="PCT38" s="11"/>
      <c r="PCU38" s="11"/>
      <c r="PCV38" s="11"/>
      <c r="PCW38" s="11"/>
      <c r="PCX38" s="11"/>
      <c r="PCY38" s="11"/>
      <c r="PCZ38" s="11"/>
      <c r="PDA38" s="11"/>
      <c r="PDB38" s="11"/>
      <c r="PDC38" s="11"/>
      <c r="PDD38" s="11"/>
      <c r="PDE38" s="11"/>
      <c r="PDF38" s="11"/>
      <c r="PDG38" s="11"/>
      <c r="PDH38" s="11"/>
      <c r="PDI38" s="11"/>
      <c r="PDJ38" s="11"/>
      <c r="PDK38" s="11"/>
      <c r="PDL38" s="11"/>
      <c r="PDM38" s="11"/>
      <c r="PDN38" s="11"/>
      <c r="PDO38" s="11"/>
      <c r="PDP38" s="11"/>
      <c r="PDQ38" s="11"/>
      <c r="PDR38" s="11"/>
      <c r="PDS38" s="11"/>
      <c r="PDT38" s="11"/>
      <c r="PDU38" s="11"/>
      <c r="PDV38" s="11"/>
      <c r="PDW38" s="11"/>
      <c r="PDX38" s="11"/>
      <c r="PDY38" s="11"/>
      <c r="PDZ38" s="11"/>
      <c r="PEA38" s="11"/>
      <c r="PEB38" s="11"/>
      <c r="PEC38" s="11"/>
      <c r="PED38" s="11"/>
      <c r="PEE38" s="11"/>
      <c r="PEF38" s="11"/>
      <c r="PEG38" s="11"/>
      <c r="PEH38" s="11"/>
      <c r="PEI38" s="11"/>
      <c r="PEJ38" s="11"/>
      <c r="PEK38" s="11"/>
      <c r="PEL38" s="11"/>
      <c r="PEM38" s="11"/>
      <c r="PEN38" s="11"/>
      <c r="PEO38" s="11"/>
      <c r="PEP38" s="11"/>
      <c r="PEQ38" s="11"/>
      <c r="PER38" s="11"/>
      <c r="PES38" s="11"/>
      <c r="PET38" s="11"/>
      <c r="PEU38" s="11"/>
      <c r="PEV38" s="11"/>
      <c r="PEW38" s="11"/>
      <c r="PEX38" s="11"/>
      <c r="PEY38" s="11"/>
      <c r="PEZ38" s="11"/>
      <c r="PFA38" s="11"/>
      <c r="PFB38" s="11"/>
      <c r="PFC38" s="11"/>
      <c r="PFD38" s="11"/>
      <c r="PFE38" s="11"/>
      <c r="PFF38" s="11"/>
      <c r="PFG38" s="11"/>
      <c r="PFH38" s="11"/>
      <c r="PFI38" s="11"/>
      <c r="PFJ38" s="11"/>
      <c r="PFK38" s="11"/>
      <c r="PFL38" s="11"/>
      <c r="PFM38" s="11"/>
      <c r="PFN38" s="11"/>
      <c r="PFO38" s="11"/>
      <c r="PFP38" s="11"/>
      <c r="PFQ38" s="11"/>
      <c r="PFR38" s="11"/>
      <c r="PFS38" s="11"/>
      <c r="PFT38" s="11"/>
      <c r="PFU38" s="11"/>
      <c r="PFV38" s="11"/>
      <c r="PFW38" s="11"/>
      <c r="PFX38" s="11"/>
      <c r="PFY38" s="11"/>
      <c r="PFZ38" s="11"/>
      <c r="PGA38" s="11"/>
      <c r="PGB38" s="11"/>
      <c r="PGC38" s="11"/>
      <c r="PGD38" s="11"/>
      <c r="PGE38" s="11"/>
      <c r="PGF38" s="11"/>
      <c r="PGG38" s="11"/>
      <c r="PGH38" s="11"/>
      <c r="PGI38" s="11"/>
      <c r="PGJ38" s="11"/>
      <c r="PGK38" s="11"/>
      <c r="PGL38" s="11"/>
      <c r="PGM38" s="11"/>
      <c r="PGN38" s="11"/>
      <c r="PGO38" s="11"/>
      <c r="PGP38" s="11"/>
      <c r="PGQ38" s="11"/>
      <c r="PGR38" s="11"/>
      <c r="PGS38" s="11"/>
      <c r="PGT38" s="11"/>
      <c r="PGU38" s="11"/>
      <c r="PGV38" s="11"/>
      <c r="PGW38" s="11"/>
      <c r="PGX38" s="11"/>
      <c r="PGY38" s="11"/>
      <c r="PGZ38" s="11"/>
      <c r="PHA38" s="11"/>
      <c r="PHB38" s="11"/>
      <c r="PHC38" s="11"/>
      <c r="PHD38" s="11"/>
      <c r="PHE38" s="11"/>
      <c r="PHF38" s="11"/>
      <c r="PHG38" s="11"/>
      <c r="PHH38" s="11"/>
      <c r="PHI38" s="11"/>
      <c r="PHJ38" s="11"/>
      <c r="PHK38" s="11"/>
      <c r="PHL38" s="11"/>
      <c r="PHM38" s="11"/>
      <c r="PHN38" s="11"/>
      <c r="PHO38" s="11"/>
      <c r="PHP38" s="11"/>
      <c r="PHQ38" s="11"/>
      <c r="PHR38" s="11"/>
      <c r="PHS38" s="11"/>
      <c r="PHT38" s="11"/>
      <c r="PHU38" s="11"/>
      <c r="PHV38" s="11"/>
      <c r="PHW38" s="11"/>
      <c r="PHX38" s="11"/>
      <c r="PHY38" s="11"/>
      <c r="PHZ38" s="11"/>
      <c r="PIA38" s="11"/>
      <c r="PIB38" s="11"/>
      <c r="PIC38" s="11"/>
      <c r="PID38" s="11"/>
      <c r="PIE38" s="11"/>
      <c r="PIF38" s="11"/>
      <c r="PIG38" s="11"/>
      <c r="PIH38" s="11"/>
      <c r="PII38" s="11"/>
      <c r="PIJ38" s="11"/>
      <c r="PIK38" s="11"/>
      <c r="PIL38" s="11"/>
      <c r="PIM38" s="11"/>
      <c r="PIN38" s="11"/>
      <c r="PIO38" s="11"/>
      <c r="PIP38" s="11"/>
      <c r="PIQ38" s="11"/>
      <c r="PIR38" s="11"/>
      <c r="PIS38" s="11"/>
      <c r="PIT38" s="11"/>
      <c r="PIU38" s="11"/>
      <c r="PIV38" s="11"/>
      <c r="PIW38" s="11"/>
      <c r="PIX38" s="11"/>
      <c r="PIY38" s="11"/>
      <c r="PIZ38" s="11"/>
      <c r="PJA38" s="11"/>
      <c r="PJB38" s="11"/>
      <c r="PJC38" s="11"/>
      <c r="PJD38" s="11"/>
      <c r="PJE38" s="11"/>
      <c r="PJF38" s="11"/>
      <c r="PJG38" s="11"/>
      <c r="PJH38" s="11"/>
      <c r="PJI38" s="11"/>
      <c r="PJJ38" s="11"/>
      <c r="PJK38" s="11"/>
      <c r="PJL38" s="11"/>
      <c r="PJM38" s="11"/>
      <c r="PJN38" s="11"/>
      <c r="PJO38" s="11"/>
      <c r="PJP38" s="11"/>
      <c r="PJQ38" s="11"/>
      <c r="PJR38" s="11"/>
      <c r="PJS38" s="11"/>
      <c r="PJT38" s="11"/>
      <c r="PJU38" s="11"/>
      <c r="PJV38" s="11"/>
      <c r="PJW38" s="11"/>
      <c r="PJX38" s="11"/>
      <c r="PJY38" s="11"/>
      <c r="PJZ38" s="11"/>
      <c r="PKA38" s="11"/>
      <c r="PKB38" s="11"/>
      <c r="PKC38" s="11"/>
      <c r="PKD38" s="11"/>
      <c r="PKE38" s="11"/>
      <c r="PKF38" s="11"/>
      <c r="PKG38" s="11"/>
      <c r="PKH38" s="11"/>
      <c r="PKI38" s="11"/>
      <c r="PKJ38" s="11"/>
      <c r="PKK38" s="11"/>
      <c r="PKL38" s="11"/>
      <c r="PKM38" s="11"/>
      <c r="PKN38" s="11"/>
      <c r="PKO38" s="11"/>
      <c r="PKP38" s="11"/>
      <c r="PKQ38" s="11"/>
      <c r="PKR38" s="11"/>
      <c r="PKS38" s="11"/>
      <c r="PKT38" s="11"/>
      <c r="PKU38" s="11"/>
      <c r="PKV38" s="11"/>
      <c r="PKW38" s="11"/>
      <c r="PKX38" s="11"/>
      <c r="PKY38" s="11"/>
      <c r="PKZ38" s="11"/>
      <c r="PLA38" s="11"/>
      <c r="PLB38" s="11"/>
      <c r="PLC38" s="11"/>
      <c r="PLD38" s="11"/>
      <c r="PLE38" s="11"/>
      <c r="PLF38" s="11"/>
      <c r="PLG38" s="11"/>
      <c r="PLH38" s="11"/>
      <c r="PLI38" s="11"/>
      <c r="PLJ38" s="11"/>
      <c r="PLK38" s="11"/>
      <c r="PLL38" s="11"/>
      <c r="PLM38" s="11"/>
      <c r="PLN38" s="11"/>
      <c r="PLO38" s="11"/>
      <c r="PLP38" s="11"/>
      <c r="PLQ38" s="11"/>
      <c r="PLR38" s="11"/>
      <c r="PLS38" s="11"/>
      <c r="PLT38" s="11"/>
      <c r="PLU38" s="11"/>
      <c r="PLV38" s="11"/>
      <c r="PLW38" s="11"/>
      <c r="PLX38" s="11"/>
      <c r="PLY38" s="11"/>
      <c r="PLZ38" s="11"/>
      <c r="PMA38" s="11"/>
      <c r="PMB38" s="11"/>
      <c r="PMC38" s="11"/>
      <c r="PMD38" s="11"/>
      <c r="PME38" s="11"/>
      <c r="PMF38" s="11"/>
      <c r="PMG38" s="11"/>
      <c r="PMH38" s="11"/>
      <c r="PMI38" s="11"/>
      <c r="PMJ38" s="11"/>
      <c r="PMK38" s="11"/>
      <c r="PML38" s="11"/>
      <c r="PMM38" s="11"/>
      <c r="PMN38" s="11"/>
      <c r="PMO38" s="11"/>
      <c r="PMP38" s="11"/>
      <c r="PMQ38" s="11"/>
      <c r="PMR38" s="11"/>
      <c r="PMS38" s="11"/>
      <c r="PMT38" s="11"/>
      <c r="PMU38" s="11"/>
      <c r="PMV38" s="11"/>
      <c r="PMW38" s="11"/>
      <c r="PMX38" s="11"/>
      <c r="PMY38" s="11"/>
      <c r="PMZ38" s="11"/>
      <c r="PNA38" s="11"/>
      <c r="PNB38" s="11"/>
      <c r="PNC38" s="11"/>
      <c r="PND38" s="11"/>
      <c r="PNE38" s="11"/>
      <c r="PNF38" s="11"/>
      <c r="PNG38" s="11"/>
      <c r="PNH38" s="11"/>
      <c r="PNI38" s="11"/>
      <c r="PNJ38" s="11"/>
      <c r="PNK38" s="11"/>
      <c r="PNL38" s="11"/>
      <c r="PNM38" s="11"/>
      <c r="PNN38" s="11"/>
      <c r="PNO38" s="11"/>
      <c r="PNP38" s="11"/>
      <c r="PNQ38" s="11"/>
      <c r="PNR38" s="11"/>
      <c r="PNS38" s="11"/>
      <c r="PNT38" s="11"/>
      <c r="PNU38" s="11"/>
      <c r="PNV38" s="11"/>
      <c r="PNW38" s="11"/>
      <c r="PNX38" s="11"/>
      <c r="PNY38" s="11"/>
      <c r="PNZ38" s="11"/>
      <c r="POA38" s="11"/>
      <c r="POB38" s="11"/>
      <c r="POC38" s="11"/>
      <c r="POD38" s="11"/>
      <c r="POE38" s="11"/>
      <c r="POF38" s="11"/>
      <c r="POG38" s="11"/>
      <c r="POH38" s="11"/>
      <c r="POI38" s="11"/>
      <c r="POJ38" s="11"/>
      <c r="POK38" s="11"/>
      <c r="POL38" s="11"/>
      <c r="POM38" s="11"/>
      <c r="PON38" s="11"/>
      <c r="POO38" s="11"/>
      <c r="POP38" s="11"/>
      <c r="POQ38" s="11"/>
      <c r="POR38" s="11"/>
      <c r="POS38" s="11"/>
      <c r="POT38" s="11"/>
      <c r="POU38" s="11"/>
      <c r="POV38" s="11"/>
      <c r="POW38" s="11"/>
      <c r="POX38" s="11"/>
      <c r="POY38" s="11"/>
      <c r="POZ38" s="11"/>
      <c r="PPA38" s="11"/>
      <c r="PPB38" s="11"/>
      <c r="PPC38" s="11"/>
      <c r="PPD38" s="11"/>
      <c r="PPE38" s="11"/>
      <c r="PPF38" s="11"/>
      <c r="PPG38" s="11"/>
      <c r="PPH38" s="11"/>
      <c r="PPI38" s="11"/>
      <c r="PPJ38" s="11"/>
      <c r="PPK38" s="11"/>
      <c r="PPL38" s="11"/>
      <c r="PPM38" s="11"/>
      <c r="PPN38" s="11"/>
      <c r="PPO38" s="11"/>
      <c r="PPP38" s="11"/>
      <c r="PPQ38" s="11"/>
      <c r="PPR38" s="11"/>
      <c r="PPS38" s="11"/>
      <c r="PPT38" s="11"/>
      <c r="PPU38" s="11"/>
      <c r="PPV38" s="11"/>
      <c r="PPW38" s="11"/>
      <c r="PPX38" s="11"/>
      <c r="PPY38" s="11"/>
      <c r="PPZ38" s="11"/>
      <c r="PQA38" s="11"/>
      <c r="PQB38" s="11"/>
      <c r="PQC38" s="11"/>
      <c r="PQD38" s="11"/>
      <c r="PQE38" s="11"/>
      <c r="PQF38" s="11"/>
      <c r="PQG38" s="11"/>
      <c r="PQH38" s="11"/>
      <c r="PQI38" s="11"/>
      <c r="PQJ38" s="11"/>
      <c r="PQK38" s="11"/>
      <c r="PQL38" s="11"/>
      <c r="PQM38" s="11"/>
      <c r="PQN38" s="11"/>
      <c r="PQO38" s="11"/>
      <c r="PQP38" s="11"/>
      <c r="PQQ38" s="11"/>
      <c r="PQR38" s="11"/>
      <c r="PQS38" s="11"/>
      <c r="PQT38" s="11"/>
      <c r="PQU38" s="11"/>
      <c r="PQV38" s="11"/>
      <c r="PQW38" s="11"/>
      <c r="PQX38" s="11"/>
      <c r="PQY38" s="11"/>
      <c r="PQZ38" s="11"/>
      <c r="PRA38" s="11"/>
      <c r="PRB38" s="11"/>
      <c r="PRC38" s="11"/>
      <c r="PRD38" s="11"/>
      <c r="PRE38" s="11"/>
      <c r="PRF38" s="11"/>
      <c r="PRG38" s="11"/>
      <c r="PRH38" s="11"/>
      <c r="PRI38" s="11"/>
      <c r="PRJ38" s="11"/>
      <c r="PRK38" s="11"/>
      <c r="PRL38" s="11"/>
      <c r="PRM38" s="11"/>
      <c r="PRN38" s="11"/>
      <c r="PRO38" s="11"/>
      <c r="PRP38" s="11"/>
      <c r="PRQ38" s="11"/>
      <c r="PRR38" s="11"/>
      <c r="PRS38" s="11"/>
      <c r="PRT38" s="11"/>
      <c r="PRU38" s="11"/>
      <c r="PRV38" s="11"/>
      <c r="PRW38" s="11"/>
      <c r="PRX38" s="11"/>
      <c r="PRY38" s="11"/>
      <c r="PRZ38" s="11"/>
      <c r="PSA38" s="11"/>
      <c r="PSB38" s="11"/>
      <c r="PSC38" s="11"/>
      <c r="PSD38" s="11"/>
      <c r="PSE38" s="11"/>
      <c r="PSF38" s="11"/>
      <c r="PSG38" s="11"/>
      <c r="PSH38" s="11"/>
      <c r="PSI38" s="11"/>
      <c r="PSJ38" s="11"/>
      <c r="PSK38" s="11"/>
      <c r="PSL38" s="11"/>
      <c r="PSM38" s="11"/>
      <c r="PSN38" s="11"/>
      <c r="PSO38" s="11"/>
      <c r="PSP38" s="11"/>
      <c r="PSQ38" s="11"/>
      <c r="PSR38" s="11"/>
      <c r="PSS38" s="11"/>
      <c r="PST38" s="11"/>
      <c r="PSU38" s="11"/>
      <c r="PSV38" s="11"/>
      <c r="PSW38" s="11"/>
      <c r="PSX38" s="11"/>
      <c r="PSY38" s="11"/>
      <c r="PSZ38" s="11"/>
      <c r="PTA38" s="11"/>
      <c r="PTB38" s="11"/>
      <c r="PTC38" s="11"/>
      <c r="PTD38" s="11"/>
      <c r="PTE38" s="11"/>
      <c r="PTF38" s="11"/>
      <c r="PTG38" s="11"/>
      <c r="PTH38" s="11"/>
      <c r="PTI38" s="11"/>
      <c r="PTJ38" s="11"/>
      <c r="PTK38" s="11"/>
      <c r="PTL38" s="11"/>
      <c r="PTM38" s="11"/>
      <c r="PTN38" s="11"/>
      <c r="PTO38" s="11"/>
      <c r="PTP38" s="11"/>
      <c r="PTQ38" s="11"/>
      <c r="PTR38" s="11"/>
      <c r="PTS38" s="11"/>
      <c r="PTT38" s="11"/>
      <c r="PTU38" s="11"/>
      <c r="PTV38" s="11"/>
      <c r="PTW38" s="11"/>
      <c r="PTX38" s="11"/>
      <c r="PTY38" s="11"/>
      <c r="PTZ38" s="11"/>
      <c r="PUA38" s="11"/>
      <c r="PUB38" s="11"/>
      <c r="PUC38" s="11"/>
      <c r="PUD38" s="11"/>
      <c r="PUE38" s="11"/>
      <c r="PUF38" s="11"/>
      <c r="PUG38" s="11"/>
      <c r="PUH38" s="11"/>
      <c r="PUI38" s="11"/>
      <c r="PUJ38" s="11"/>
      <c r="PUK38" s="11"/>
      <c r="PUL38" s="11"/>
      <c r="PUM38" s="11"/>
      <c r="PUN38" s="11"/>
      <c r="PUO38" s="11"/>
      <c r="PUP38" s="11"/>
      <c r="PUQ38" s="11"/>
      <c r="PUR38" s="11"/>
      <c r="PUS38" s="11"/>
      <c r="PUT38" s="11"/>
      <c r="PUU38" s="11"/>
      <c r="PUV38" s="11"/>
      <c r="PUW38" s="11"/>
      <c r="PUX38" s="11"/>
      <c r="PUY38" s="11"/>
      <c r="PUZ38" s="11"/>
      <c r="PVA38" s="11"/>
      <c r="PVB38" s="11"/>
      <c r="PVC38" s="11"/>
      <c r="PVD38" s="11"/>
      <c r="PVE38" s="11"/>
      <c r="PVF38" s="11"/>
      <c r="PVG38" s="11"/>
      <c r="PVH38" s="11"/>
      <c r="PVI38" s="11"/>
      <c r="PVJ38" s="11"/>
      <c r="PVK38" s="11"/>
      <c r="PVL38" s="11"/>
      <c r="PVM38" s="11"/>
      <c r="PVN38" s="11"/>
      <c r="PVO38" s="11"/>
      <c r="PVP38" s="11"/>
      <c r="PVQ38" s="11"/>
      <c r="PVR38" s="11"/>
      <c r="PVS38" s="11"/>
      <c r="PVT38" s="11"/>
      <c r="PVU38" s="11"/>
      <c r="PVV38" s="11"/>
      <c r="PVW38" s="11"/>
      <c r="PVX38" s="11"/>
      <c r="PVY38" s="11"/>
      <c r="PVZ38" s="11"/>
      <c r="PWA38" s="11"/>
      <c r="PWB38" s="11"/>
      <c r="PWC38" s="11"/>
      <c r="PWD38" s="11"/>
      <c r="PWE38" s="11"/>
      <c r="PWF38" s="11"/>
      <c r="PWG38" s="11"/>
      <c r="PWH38" s="11"/>
      <c r="PWI38" s="11"/>
      <c r="PWJ38" s="11"/>
      <c r="PWK38" s="11"/>
      <c r="PWL38" s="11"/>
      <c r="PWM38" s="11"/>
      <c r="PWN38" s="11"/>
      <c r="PWO38" s="11"/>
      <c r="PWP38" s="11"/>
      <c r="PWQ38" s="11"/>
      <c r="PWR38" s="11"/>
      <c r="PWS38" s="11"/>
      <c r="PWT38" s="11"/>
      <c r="PWU38" s="11"/>
      <c r="PWV38" s="11"/>
      <c r="PWW38" s="11"/>
      <c r="PWX38" s="11"/>
      <c r="PWY38" s="11"/>
      <c r="PWZ38" s="11"/>
      <c r="PXA38" s="11"/>
      <c r="PXB38" s="11"/>
      <c r="PXC38" s="11"/>
      <c r="PXD38" s="11"/>
      <c r="PXE38" s="11"/>
      <c r="PXF38" s="11"/>
      <c r="PXG38" s="11"/>
      <c r="PXH38" s="11"/>
      <c r="PXI38" s="11"/>
      <c r="PXJ38" s="11"/>
      <c r="PXK38" s="11"/>
      <c r="PXL38" s="11"/>
      <c r="PXM38" s="11"/>
      <c r="PXN38" s="11"/>
      <c r="PXO38" s="11"/>
      <c r="PXP38" s="11"/>
      <c r="PXQ38" s="11"/>
      <c r="PXR38" s="11"/>
      <c r="PXS38" s="11"/>
      <c r="PXT38" s="11"/>
      <c r="PXU38" s="11"/>
      <c r="PXV38" s="11"/>
      <c r="PXW38" s="11"/>
      <c r="PXX38" s="11"/>
      <c r="PXY38" s="11"/>
      <c r="PXZ38" s="11"/>
      <c r="PYA38" s="11"/>
      <c r="PYB38" s="11"/>
      <c r="PYC38" s="11"/>
      <c r="PYD38" s="11"/>
      <c r="PYE38" s="11"/>
      <c r="PYF38" s="11"/>
      <c r="PYG38" s="11"/>
      <c r="PYH38" s="11"/>
      <c r="PYI38" s="11"/>
      <c r="PYJ38" s="11"/>
      <c r="PYK38" s="11"/>
      <c r="PYL38" s="11"/>
      <c r="PYM38" s="11"/>
      <c r="PYN38" s="11"/>
      <c r="PYO38" s="11"/>
      <c r="PYP38" s="11"/>
      <c r="PYQ38" s="11"/>
      <c r="PYR38" s="11"/>
      <c r="PYS38" s="11"/>
      <c r="PYT38" s="11"/>
      <c r="PYU38" s="11"/>
      <c r="PYV38" s="11"/>
      <c r="PYW38" s="11"/>
      <c r="PYX38" s="11"/>
      <c r="PYY38" s="11"/>
      <c r="PYZ38" s="11"/>
      <c r="PZA38" s="11"/>
      <c r="PZB38" s="11"/>
      <c r="PZC38" s="11"/>
      <c r="PZD38" s="11"/>
      <c r="PZE38" s="11"/>
      <c r="PZF38" s="11"/>
      <c r="PZG38" s="11"/>
      <c r="PZH38" s="11"/>
      <c r="PZI38" s="11"/>
      <c r="PZJ38" s="11"/>
      <c r="PZK38" s="11"/>
      <c r="PZL38" s="11"/>
      <c r="PZM38" s="11"/>
      <c r="PZN38" s="11"/>
      <c r="PZO38" s="11"/>
      <c r="PZP38" s="11"/>
      <c r="PZQ38" s="11"/>
      <c r="PZR38" s="11"/>
      <c r="PZS38" s="11"/>
      <c r="PZT38" s="11"/>
      <c r="PZU38" s="11"/>
      <c r="PZV38" s="11"/>
      <c r="PZW38" s="11"/>
      <c r="PZX38" s="11"/>
      <c r="PZY38" s="11"/>
      <c r="PZZ38" s="11"/>
      <c r="QAA38" s="11"/>
      <c r="QAB38" s="11"/>
      <c r="QAC38" s="11"/>
      <c r="QAD38" s="11"/>
      <c r="QAE38" s="11"/>
      <c r="QAF38" s="11"/>
      <c r="QAG38" s="11"/>
      <c r="QAH38" s="11"/>
      <c r="QAI38" s="11"/>
      <c r="QAJ38" s="11"/>
      <c r="QAK38" s="11"/>
      <c r="QAL38" s="11"/>
      <c r="QAM38" s="11"/>
      <c r="QAN38" s="11"/>
      <c r="QAO38" s="11"/>
      <c r="QAP38" s="11"/>
      <c r="QAQ38" s="11"/>
      <c r="QAR38" s="11"/>
      <c r="QAS38" s="11"/>
      <c r="QAT38" s="11"/>
      <c r="QAU38" s="11"/>
      <c r="QAV38" s="11"/>
      <c r="QAW38" s="11"/>
      <c r="QAX38" s="11"/>
      <c r="QAY38" s="11"/>
      <c r="QAZ38" s="11"/>
      <c r="QBA38" s="11"/>
      <c r="QBB38" s="11"/>
      <c r="QBC38" s="11"/>
      <c r="QBD38" s="11"/>
      <c r="QBE38" s="11"/>
      <c r="QBF38" s="11"/>
      <c r="QBG38" s="11"/>
      <c r="QBH38" s="11"/>
      <c r="QBI38" s="11"/>
      <c r="QBJ38" s="11"/>
      <c r="QBK38" s="11"/>
      <c r="QBL38" s="11"/>
      <c r="QBM38" s="11"/>
      <c r="QBN38" s="11"/>
      <c r="QBO38" s="11"/>
      <c r="QBP38" s="11"/>
      <c r="QBQ38" s="11"/>
      <c r="QBR38" s="11"/>
      <c r="QBS38" s="11"/>
      <c r="QBT38" s="11"/>
      <c r="QBU38" s="11"/>
      <c r="QBV38" s="11"/>
      <c r="QBW38" s="11"/>
      <c r="QBX38" s="11"/>
      <c r="QBY38" s="11"/>
      <c r="QBZ38" s="11"/>
      <c r="QCA38" s="11"/>
      <c r="QCB38" s="11"/>
      <c r="QCC38" s="11"/>
      <c r="QCD38" s="11"/>
      <c r="QCE38" s="11"/>
      <c r="QCF38" s="11"/>
      <c r="QCG38" s="11"/>
      <c r="QCH38" s="11"/>
      <c r="QCI38" s="11"/>
      <c r="QCJ38" s="11"/>
      <c r="QCK38" s="11"/>
      <c r="QCL38" s="11"/>
      <c r="QCM38" s="11"/>
      <c r="QCN38" s="11"/>
      <c r="QCO38" s="11"/>
      <c r="QCP38" s="11"/>
      <c r="QCQ38" s="11"/>
      <c r="QCR38" s="11"/>
      <c r="QCS38" s="11"/>
      <c r="QCT38" s="11"/>
      <c r="QCU38" s="11"/>
      <c r="QCV38" s="11"/>
      <c r="QCW38" s="11"/>
      <c r="QCX38" s="11"/>
      <c r="QCY38" s="11"/>
      <c r="QCZ38" s="11"/>
      <c r="QDA38" s="11"/>
      <c r="QDB38" s="11"/>
      <c r="QDC38" s="11"/>
      <c r="QDD38" s="11"/>
      <c r="QDE38" s="11"/>
      <c r="QDF38" s="11"/>
      <c r="QDG38" s="11"/>
      <c r="QDH38" s="11"/>
      <c r="QDI38" s="11"/>
      <c r="QDJ38" s="11"/>
      <c r="QDK38" s="11"/>
      <c r="QDL38" s="11"/>
      <c r="QDM38" s="11"/>
      <c r="QDN38" s="11"/>
      <c r="QDO38" s="11"/>
      <c r="QDP38" s="11"/>
      <c r="QDQ38" s="11"/>
      <c r="QDR38" s="11"/>
      <c r="QDS38" s="11"/>
      <c r="QDT38" s="11"/>
      <c r="QDU38" s="11"/>
      <c r="QDV38" s="11"/>
      <c r="QDW38" s="11"/>
      <c r="QDX38" s="11"/>
      <c r="QDY38" s="11"/>
      <c r="QDZ38" s="11"/>
      <c r="QEA38" s="11"/>
      <c r="QEB38" s="11"/>
      <c r="QEC38" s="11"/>
      <c r="QED38" s="11"/>
      <c r="QEE38" s="11"/>
      <c r="QEF38" s="11"/>
      <c r="QEG38" s="11"/>
      <c r="QEH38" s="11"/>
      <c r="QEI38" s="11"/>
      <c r="QEJ38" s="11"/>
      <c r="QEK38" s="11"/>
      <c r="QEL38" s="11"/>
      <c r="QEM38" s="11"/>
      <c r="QEN38" s="11"/>
      <c r="QEO38" s="11"/>
      <c r="QEP38" s="11"/>
      <c r="QEQ38" s="11"/>
      <c r="QER38" s="11"/>
      <c r="QES38" s="11"/>
      <c r="QET38" s="11"/>
      <c r="QEU38" s="11"/>
      <c r="QEV38" s="11"/>
      <c r="QEW38" s="11"/>
      <c r="QEX38" s="11"/>
      <c r="QEY38" s="11"/>
      <c r="QEZ38" s="11"/>
      <c r="QFA38" s="11"/>
      <c r="QFB38" s="11"/>
      <c r="QFC38" s="11"/>
      <c r="QFD38" s="11"/>
      <c r="QFE38" s="11"/>
      <c r="QFF38" s="11"/>
      <c r="QFG38" s="11"/>
      <c r="QFH38" s="11"/>
      <c r="QFI38" s="11"/>
      <c r="QFJ38" s="11"/>
      <c r="QFK38" s="11"/>
      <c r="QFL38" s="11"/>
      <c r="QFM38" s="11"/>
      <c r="QFN38" s="11"/>
      <c r="QFO38" s="11"/>
      <c r="QFP38" s="11"/>
      <c r="QFQ38" s="11"/>
      <c r="QFR38" s="11"/>
      <c r="QFS38" s="11"/>
      <c r="QFT38" s="11"/>
      <c r="QFU38" s="11"/>
      <c r="QFV38" s="11"/>
      <c r="QFW38" s="11"/>
      <c r="QFX38" s="11"/>
      <c r="QFY38" s="11"/>
      <c r="QFZ38" s="11"/>
      <c r="QGA38" s="11"/>
      <c r="QGB38" s="11"/>
      <c r="QGC38" s="11"/>
      <c r="QGD38" s="11"/>
      <c r="QGE38" s="11"/>
      <c r="QGF38" s="11"/>
      <c r="QGG38" s="11"/>
      <c r="QGH38" s="11"/>
      <c r="QGI38" s="11"/>
      <c r="QGJ38" s="11"/>
      <c r="QGK38" s="11"/>
      <c r="QGL38" s="11"/>
      <c r="QGM38" s="11"/>
      <c r="QGN38" s="11"/>
      <c r="QGO38" s="11"/>
      <c r="QGP38" s="11"/>
      <c r="QGQ38" s="11"/>
      <c r="QGR38" s="11"/>
      <c r="QGS38" s="11"/>
      <c r="QGT38" s="11"/>
      <c r="QGU38" s="11"/>
      <c r="QGV38" s="11"/>
      <c r="QGW38" s="11"/>
      <c r="QGX38" s="11"/>
      <c r="QGY38" s="11"/>
      <c r="QGZ38" s="11"/>
      <c r="QHA38" s="11"/>
      <c r="QHB38" s="11"/>
      <c r="QHC38" s="11"/>
      <c r="QHD38" s="11"/>
      <c r="QHE38" s="11"/>
      <c r="QHF38" s="11"/>
      <c r="QHG38" s="11"/>
      <c r="QHH38" s="11"/>
      <c r="QHI38" s="11"/>
      <c r="QHJ38" s="11"/>
      <c r="QHK38" s="11"/>
      <c r="QHL38" s="11"/>
      <c r="QHM38" s="11"/>
      <c r="QHN38" s="11"/>
      <c r="QHO38" s="11"/>
      <c r="QHP38" s="11"/>
      <c r="QHQ38" s="11"/>
      <c r="QHR38" s="11"/>
      <c r="QHS38" s="11"/>
      <c r="QHT38" s="11"/>
      <c r="QHU38" s="11"/>
      <c r="QHV38" s="11"/>
      <c r="QHW38" s="11"/>
      <c r="QHX38" s="11"/>
      <c r="QHY38" s="11"/>
      <c r="QHZ38" s="11"/>
      <c r="QIA38" s="11"/>
      <c r="QIB38" s="11"/>
      <c r="QIC38" s="11"/>
      <c r="QID38" s="11"/>
      <c r="QIE38" s="11"/>
      <c r="QIF38" s="11"/>
      <c r="QIG38" s="11"/>
      <c r="QIH38" s="11"/>
      <c r="QII38" s="11"/>
      <c r="QIJ38" s="11"/>
      <c r="QIK38" s="11"/>
      <c r="QIL38" s="11"/>
      <c r="QIM38" s="11"/>
      <c r="QIN38" s="11"/>
      <c r="QIO38" s="11"/>
      <c r="QIP38" s="11"/>
      <c r="QIQ38" s="11"/>
      <c r="QIR38" s="11"/>
      <c r="QIS38" s="11"/>
      <c r="QIT38" s="11"/>
      <c r="QIU38" s="11"/>
      <c r="QIV38" s="11"/>
      <c r="QIW38" s="11"/>
      <c r="QIX38" s="11"/>
      <c r="QIY38" s="11"/>
      <c r="QIZ38" s="11"/>
      <c r="QJA38" s="11"/>
      <c r="QJB38" s="11"/>
      <c r="QJC38" s="11"/>
      <c r="QJD38" s="11"/>
      <c r="QJE38" s="11"/>
      <c r="QJF38" s="11"/>
      <c r="QJG38" s="11"/>
      <c r="QJH38" s="11"/>
      <c r="QJI38" s="11"/>
      <c r="QJJ38" s="11"/>
      <c r="QJK38" s="11"/>
      <c r="QJL38" s="11"/>
      <c r="QJM38" s="11"/>
      <c r="QJN38" s="11"/>
      <c r="QJO38" s="11"/>
      <c r="QJP38" s="11"/>
      <c r="QJQ38" s="11"/>
      <c r="QJR38" s="11"/>
      <c r="QJS38" s="11"/>
      <c r="QJT38" s="11"/>
      <c r="QJU38" s="11"/>
      <c r="QJV38" s="11"/>
      <c r="QJW38" s="11"/>
      <c r="QJX38" s="11"/>
      <c r="QJY38" s="11"/>
      <c r="QJZ38" s="11"/>
      <c r="QKA38" s="11"/>
      <c r="QKB38" s="11"/>
      <c r="QKC38" s="11"/>
      <c r="QKD38" s="11"/>
      <c r="QKE38" s="11"/>
      <c r="QKF38" s="11"/>
      <c r="QKG38" s="11"/>
      <c r="QKH38" s="11"/>
      <c r="QKI38" s="11"/>
      <c r="QKJ38" s="11"/>
      <c r="QKK38" s="11"/>
      <c r="QKL38" s="11"/>
      <c r="QKM38" s="11"/>
      <c r="QKN38" s="11"/>
      <c r="QKO38" s="11"/>
      <c r="QKP38" s="11"/>
      <c r="QKQ38" s="11"/>
      <c r="QKR38" s="11"/>
      <c r="QKS38" s="11"/>
      <c r="QKT38" s="11"/>
      <c r="QKU38" s="11"/>
      <c r="QKV38" s="11"/>
      <c r="QKW38" s="11"/>
      <c r="QKX38" s="11"/>
      <c r="QKY38" s="11"/>
      <c r="QKZ38" s="11"/>
      <c r="QLA38" s="11"/>
      <c r="QLB38" s="11"/>
      <c r="QLC38" s="11"/>
      <c r="QLD38" s="11"/>
      <c r="QLE38" s="11"/>
      <c r="QLF38" s="11"/>
      <c r="QLG38" s="11"/>
      <c r="QLH38" s="11"/>
      <c r="QLI38" s="11"/>
      <c r="QLJ38" s="11"/>
      <c r="QLK38" s="11"/>
      <c r="QLL38" s="11"/>
      <c r="QLM38" s="11"/>
      <c r="QLN38" s="11"/>
      <c r="QLO38" s="11"/>
      <c r="QLP38" s="11"/>
      <c r="QLQ38" s="11"/>
      <c r="QLR38" s="11"/>
      <c r="QLS38" s="11"/>
      <c r="QLT38" s="11"/>
      <c r="QLU38" s="11"/>
      <c r="QLV38" s="11"/>
      <c r="QLW38" s="11"/>
      <c r="QLX38" s="11"/>
      <c r="QLY38" s="11"/>
      <c r="QLZ38" s="11"/>
      <c r="QMA38" s="11"/>
      <c r="QMB38" s="11"/>
      <c r="QMC38" s="11"/>
      <c r="QMD38" s="11"/>
      <c r="QME38" s="11"/>
      <c r="QMF38" s="11"/>
      <c r="QMG38" s="11"/>
      <c r="QMH38" s="11"/>
      <c r="QMI38" s="11"/>
      <c r="QMJ38" s="11"/>
      <c r="QMK38" s="11"/>
      <c r="QML38" s="11"/>
      <c r="QMM38" s="11"/>
      <c r="QMN38" s="11"/>
      <c r="QMO38" s="11"/>
      <c r="QMP38" s="11"/>
      <c r="QMQ38" s="11"/>
      <c r="QMR38" s="11"/>
      <c r="QMS38" s="11"/>
      <c r="QMT38" s="11"/>
      <c r="QMU38" s="11"/>
      <c r="QMV38" s="11"/>
      <c r="QMW38" s="11"/>
      <c r="QMX38" s="11"/>
      <c r="QMY38" s="11"/>
      <c r="QMZ38" s="11"/>
      <c r="QNA38" s="11"/>
      <c r="QNB38" s="11"/>
      <c r="QNC38" s="11"/>
      <c r="QND38" s="11"/>
      <c r="QNE38" s="11"/>
      <c r="QNF38" s="11"/>
      <c r="QNG38" s="11"/>
      <c r="QNH38" s="11"/>
      <c r="QNI38" s="11"/>
      <c r="QNJ38" s="11"/>
      <c r="QNK38" s="11"/>
      <c r="QNL38" s="11"/>
      <c r="QNM38" s="11"/>
      <c r="QNN38" s="11"/>
      <c r="QNO38" s="11"/>
      <c r="QNP38" s="11"/>
      <c r="QNQ38" s="11"/>
      <c r="QNR38" s="11"/>
      <c r="QNS38" s="11"/>
      <c r="QNT38" s="11"/>
      <c r="QNU38" s="11"/>
      <c r="QNV38" s="11"/>
      <c r="QNW38" s="11"/>
      <c r="QNX38" s="11"/>
      <c r="QNY38" s="11"/>
      <c r="QNZ38" s="11"/>
      <c r="QOA38" s="11"/>
      <c r="QOB38" s="11"/>
      <c r="QOC38" s="11"/>
      <c r="QOD38" s="11"/>
      <c r="QOE38" s="11"/>
      <c r="QOF38" s="11"/>
      <c r="QOG38" s="11"/>
      <c r="QOH38" s="11"/>
      <c r="QOI38" s="11"/>
      <c r="QOJ38" s="11"/>
      <c r="QOK38" s="11"/>
      <c r="QOL38" s="11"/>
      <c r="QOM38" s="11"/>
      <c r="QON38" s="11"/>
      <c r="QOO38" s="11"/>
      <c r="QOP38" s="11"/>
      <c r="QOQ38" s="11"/>
      <c r="QOR38" s="11"/>
      <c r="QOS38" s="11"/>
      <c r="QOT38" s="11"/>
      <c r="QOU38" s="11"/>
      <c r="QOV38" s="11"/>
      <c r="QOW38" s="11"/>
      <c r="QOX38" s="11"/>
      <c r="QOY38" s="11"/>
      <c r="QOZ38" s="11"/>
      <c r="QPA38" s="11"/>
      <c r="QPB38" s="11"/>
      <c r="QPC38" s="11"/>
      <c r="QPD38" s="11"/>
      <c r="QPE38" s="11"/>
      <c r="QPF38" s="11"/>
      <c r="QPG38" s="11"/>
      <c r="QPH38" s="11"/>
      <c r="QPI38" s="11"/>
      <c r="QPJ38" s="11"/>
      <c r="QPK38" s="11"/>
      <c r="QPL38" s="11"/>
      <c r="QPM38" s="11"/>
      <c r="QPN38" s="11"/>
      <c r="QPO38" s="11"/>
      <c r="QPP38" s="11"/>
      <c r="QPQ38" s="11"/>
      <c r="QPR38" s="11"/>
      <c r="QPS38" s="11"/>
      <c r="QPT38" s="11"/>
      <c r="QPU38" s="11"/>
      <c r="QPV38" s="11"/>
      <c r="QPW38" s="11"/>
      <c r="QPX38" s="11"/>
      <c r="QPY38" s="11"/>
      <c r="QPZ38" s="11"/>
      <c r="QQA38" s="11"/>
      <c r="QQB38" s="11"/>
      <c r="QQC38" s="11"/>
      <c r="QQD38" s="11"/>
      <c r="QQE38" s="11"/>
      <c r="QQF38" s="11"/>
      <c r="QQG38" s="11"/>
      <c r="QQH38" s="11"/>
      <c r="QQI38" s="11"/>
      <c r="QQJ38" s="11"/>
      <c r="QQK38" s="11"/>
      <c r="QQL38" s="11"/>
      <c r="QQM38" s="11"/>
      <c r="QQN38" s="11"/>
      <c r="QQO38" s="11"/>
      <c r="QQP38" s="11"/>
      <c r="QQQ38" s="11"/>
      <c r="QQR38" s="11"/>
      <c r="QQS38" s="11"/>
      <c r="QQT38" s="11"/>
      <c r="QQU38" s="11"/>
      <c r="QQV38" s="11"/>
      <c r="QQW38" s="11"/>
      <c r="QQX38" s="11"/>
      <c r="QQY38" s="11"/>
      <c r="QQZ38" s="11"/>
      <c r="QRA38" s="11"/>
      <c r="QRB38" s="11"/>
      <c r="QRC38" s="11"/>
      <c r="QRD38" s="11"/>
      <c r="QRE38" s="11"/>
      <c r="QRF38" s="11"/>
      <c r="QRG38" s="11"/>
      <c r="QRH38" s="11"/>
      <c r="QRI38" s="11"/>
      <c r="QRJ38" s="11"/>
      <c r="QRK38" s="11"/>
      <c r="QRL38" s="11"/>
      <c r="QRM38" s="11"/>
      <c r="QRN38" s="11"/>
      <c r="QRO38" s="11"/>
      <c r="QRP38" s="11"/>
      <c r="QRQ38" s="11"/>
      <c r="QRR38" s="11"/>
      <c r="QRS38" s="11"/>
      <c r="QRT38" s="11"/>
      <c r="QRU38" s="11"/>
      <c r="QRV38" s="11"/>
      <c r="QRW38" s="11"/>
      <c r="QRX38" s="11"/>
      <c r="QRY38" s="11"/>
      <c r="QRZ38" s="11"/>
      <c r="QSA38" s="11"/>
      <c r="QSB38" s="11"/>
      <c r="QSC38" s="11"/>
      <c r="QSD38" s="11"/>
      <c r="QSE38" s="11"/>
      <c r="QSF38" s="11"/>
      <c r="QSG38" s="11"/>
      <c r="QSH38" s="11"/>
      <c r="QSI38" s="11"/>
      <c r="QSJ38" s="11"/>
      <c r="QSK38" s="11"/>
      <c r="QSL38" s="11"/>
      <c r="QSM38" s="11"/>
      <c r="QSN38" s="11"/>
      <c r="QSO38" s="11"/>
      <c r="QSP38" s="11"/>
      <c r="QSQ38" s="11"/>
      <c r="QSR38" s="11"/>
      <c r="QSS38" s="11"/>
      <c r="QST38" s="11"/>
      <c r="QSU38" s="11"/>
      <c r="QSV38" s="11"/>
      <c r="QSW38" s="11"/>
      <c r="QSX38" s="11"/>
      <c r="QSY38" s="11"/>
      <c r="QSZ38" s="11"/>
      <c r="QTA38" s="11"/>
      <c r="QTB38" s="11"/>
      <c r="QTC38" s="11"/>
      <c r="QTD38" s="11"/>
      <c r="QTE38" s="11"/>
      <c r="QTF38" s="11"/>
      <c r="QTG38" s="11"/>
      <c r="QTH38" s="11"/>
      <c r="QTI38" s="11"/>
      <c r="QTJ38" s="11"/>
      <c r="QTK38" s="11"/>
      <c r="QTL38" s="11"/>
      <c r="QTM38" s="11"/>
      <c r="QTN38" s="11"/>
      <c r="QTO38" s="11"/>
      <c r="QTP38" s="11"/>
      <c r="QTQ38" s="11"/>
      <c r="QTR38" s="11"/>
      <c r="QTS38" s="11"/>
      <c r="QTT38" s="11"/>
      <c r="QTU38" s="11"/>
      <c r="QTV38" s="11"/>
      <c r="QTW38" s="11"/>
      <c r="QTX38" s="11"/>
      <c r="QTY38" s="11"/>
      <c r="QTZ38" s="11"/>
      <c r="QUA38" s="11"/>
      <c r="QUB38" s="11"/>
      <c r="QUC38" s="11"/>
      <c r="QUD38" s="11"/>
      <c r="QUE38" s="11"/>
      <c r="QUF38" s="11"/>
      <c r="QUG38" s="11"/>
      <c r="QUH38" s="11"/>
      <c r="QUI38" s="11"/>
      <c r="QUJ38" s="11"/>
      <c r="QUK38" s="11"/>
      <c r="QUL38" s="11"/>
      <c r="QUM38" s="11"/>
      <c r="QUN38" s="11"/>
      <c r="QUO38" s="11"/>
      <c r="QUP38" s="11"/>
      <c r="QUQ38" s="11"/>
      <c r="QUR38" s="11"/>
      <c r="QUS38" s="11"/>
      <c r="QUT38" s="11"/>
      <c r="QUU38" s="11"/>
      <c r="QUV38" s="11"/>
      <c r="QUW38" s="11"/>
      <c r="QUX38" s="11"/>
      <c r="QUY38" s="11"/>
      <c r="QUZ38" s="11"/>
      <c r="QVA38" s="11"/>
      <c r="QVB38" s="11"/>
      <c r="QVC38" s="11"/>
      <c r="QVD38" s="11"/>
      <c r="QVE38" s="11"/>
      <c r="QVF38" s="11"/>
      <c r="QVG38" s="11"/>
      <c r="QVH38" s="11"/>
      <c r="QVI38" s="11"/>
      <c r="QVJ38" s="11"/>
      <c r="QVK38" s="11"/>
      <c r="QVL38" s="11"/>
      <c r="QVM38" s="11"/>
      <c r="QVN38" s="11"/>
      <c r="QVO38" s="11"/>
      <c r="QVP38" s="11"/>
      <c r="QVQ38" s="11"/>
      <c r="QVR38" s="11"/>
      <c r="QVS38" s="11"/>
      <c r="QVT38" s="11"/>
      <c r="QVU38" s="11"/>
      <c r="QVV38" s="11"/>
      <c r="QVW38" s="11"/>
      <c r="QVX38" s="11"/>
      <c r="QVY38" s="11"/>
      <c r="QVZ38" s="11"/>
      <c r="QWA38" s="11"/>
      <c r="QWB38" s="11"/>
      <c r="QWC38" s="11"/>
      <c r="QWD38" s="11"/>
      <c r="QWE38" s="11"/>
      <c r="QWF38" s="11"/>
      <c r="QWG38" s="11"/>
      <c r="QWH38" s="11"/>
      <c r="QWI38" s="11"/>
      <c r="QWJ38" s="11"/>
      <c r="QWK38" s="11"/>
      <c r="QWL38" s="11"/>
      <c r="QWM38" s="11"/>
      <c r="QWN38" s="11"/>
      <c r="QWO38" s="11"/>
      <c r="QWP38" s="11"/>
      <c r="QWQ38" s="11"/>
      <c r="QWR38" s="11"/>
      <c r="QWS38" s="11"/>
      <c r="QWT38" s="11"/>
      <c r="QWU38" s="11"/>
      <c r="QWV38" s="11"/>
      <c r="QWW38" s="11"/>
      <c r="QWX38" s="11"/>
      <c r="QWY38" s="11"/>
      <c r="QWZ38" s="11"/>
      <c r="QXA38" s="11"/>
      <c r="QXB38" s="11"/>
      <c r="QXC38" s="11"/>
      <c r="QXD38" s="11"/>
      <c r="QXE38" s="11"/>
      <c r="QXF38" s="11"/>
      <c r="QXG38" s="11"/>
      <c r="QXH38" s="11"/>
      <c r="QXI38" s="11"/>
      <c r="QXJ38" s="11"/>
      <c r="QXK38" s="11"/>
      <c r="QXL38" s="11"/>
      <c r="QXM38" s="11"/>
      <c r="QXN38" s="11"/>
      <c r="QXO38" s="11"/>
      <c r="QXP38" s="11"/>
      <c r="QXQ38" s="11"/>
      <c r="QXR38" s="11"/>
      <c r="QXS38" s="11"/>
      <c r="QXT38" s="11"/>
      <c r="QXU38" s="11"/>
      <c r="QXV38" s="11"/>
      <c r="QXW38" s="11"/>
      <c r="QXX38" s="11"/>
      <c r="QXY38" s="11"/>
      <c r="QXZ38" s="11"/>
      <c r="QYA38" s="11"/>
      <c r="QYB38" s="11"/>
      <c r="QYC38" s="11"/>
      <c r="QYD38" s="11"/>
      <c r="QYE38" s="11"/>
      <c r="QYF38" s="11"/>
      <c r="QYG38" s="11"/>
      <c r="QYH38" s="11"/>
      <c r="QYI38" s="11"/>
      <c r="QYJ38" s="11"/>
      <c r="QYK38" s="11"/>
      <c r="QYL38" s="11"/>
      <c r="QYM38" s="11"/>
      <c r="QYN38" s="11"/>
      <c r="QYO38" s="11"/>
      <c r="QYP38" s="11"/>
      <c r="QYQ38" s="11"/>
      <c r="QYR38" s="11"/>
      <c r="QYS38" s="11"/>
      <c r="QYT38" s="11"/>
      <c r="QYU38" s="11"/>
      <c r="QYV38" s="11"/>
      <c r="QYW38" s="11"/>
      <c r="QYX38" s="11"/>
      <c r="QYY38" s="11"/>
      <c r="QYZ38" s="11"/>
      <c r="QZA38" s="11"/>
      <c r="QZB38" s="11"/>
      <c r="QZC38" s="11"/>
      <c r="QZD38" s="11"/>
      <c r="QZE38" s="11"/>
      <c r="QZF38" s="11"/>
      <c r="QZG38" s="11"/>
      <c r="QZH38" s="11"/>
      <c r="QZI38" s="11"/>
      <c r="QZJ38" s="11"/>
      <c r="QZK38" s="11"/>
      <c r="QZL38" s="11"/>
      <c r="QZM38" s="11"/>
      <c r="QZN38" s="11"/>
      <c r="QZO38" s="11"/>
      <c r="QZP38" s="11"/>
      <c r="QZQ38" s="11"/>
      <c r="QZR38" s="11"/>
      <c r="QZS38" s="11"/>
      <c r="QZT38" s="11"/>
      <c r="QZU38" s="11"/>
      <c r="QZV38" s="11"/>
      <c r="QZW38" s="11"/>
      <c r="QZX38" s="11"/>
      <c r="QZY38" s="11"/>
      <c r="QZZ38" s="11"/>
      <c r="RAA38" s="11"/>
      <c r="RAB38" s="11"/>
      <c r="RAC38" s="11"/>
      <c r="RAD38" s="11"/>
      <c r="RAE38" s="11"/>
      <c r="RAF38" s="11"/>
      <c r="RAG38" s="11"/>
      <c r="RAH38" s="11"/>
      <c r="RAI38" s="11"/>
      <c r="RAJ38" s="11"/>
      <c r="RAK38" s="11"/>
      <c r="RAL38" s="11"/>
      <c r="RAM38" s="11"/>
      <c r="RAN38" s="11"/>
      <c r="RAO38" s="11"/>
      <c r="RAP38" s="11"/>
      <c r="RAQ38" s="11"/>
      <c r="RAR38" s="11"/>
      <c r="RAS38" s="11"/>
      <c r="RAT38" s="11"/>
      <c r="RAU38" s="11"/>
      <c r="RAV38" s="11"/>
      <c r="RAW38" s="11"/>
      <c r="RAX38" s="11"/>
      <c r="RAY38" s="11"/>
      <c r="RAZ38" s="11"/>
      <c r="RBA38" s="11"/>
      <c r="RBB38" s="11"/>
      <c r="RBC38" s="11"/>
      <c r="RBD38" s="11"/>
      <c r="RBE38" s="11"/>
      <c r="RBF38" s="11"/>
      <c r="RBG38" s="11"/>
      <c r="RBH38" s="11"/>
      <c r="RBI38" s="11"/>
      <c r="RBJ38" s="11"/>
      <c r="RBK38" s="11"/>
      <c r="RBL38" s="11"/>
      <c r="RBM38" s="11"/>
      <c r="RBN38" s="11"/>
      <c r="RBO38" s="11"/>
      <c r="RBP38" s="11"/>
      <c r="RBQ38" s="11"/>
      <c r="RBR38" s="11"/>
      <c r="RBS38" s="11"/>
      <c r="RBT38" s="11"/>
      <c r="RBU38" s="11"/>
      <c r="RBV38" s="11"/>
      <c r="RBW38" s="11"/>
      <c r="RBX38" s="11"/>
      <c r="RBY38" s="11"/>
      <c r="RBZ38" s="11"/>
      <c r="RCA38" s="11"/>
      <c r="RCB38" s="11"/>
      <c r="RCC38" s="11"/>
      <c r="RCD38" s="11"/>
      <c r="RCE38" s="11"/>
      <c r="RCF38" s="11"/>
      <c r="RCG38" s="11"/>
      <c r="RCH38" s="11"/>
      <c r="RCI38" s="11"/>
      <c r="RCJ38" s="11"/>
      <c r="RCK38" s="11"/>
      <c r="RCL38" s="11"/>
      <c r="RCM38" s="11"/>
      <c r="RCN38" s="11"/>
      <c r="RCO38" s="11"/>
      <c r="RCP38" s="11"/>
      <c r="RCQ38" s="11"/>
      <c r="RCR38" s="11"/>
      <c r="RCS38" s="11"/>
      <c r="RCT38" s="11"/>
      <c r="RCU38" s="11"/>
      <c r="RCV38" s="11"/>
      <c r="RCW38" s="11"/>
      <c r="RCX38" s="11"/>
      <c r="RCY38" s="11"/>
      <c r="RCZ38" s="11"/>
      <c r="RDA38" s="11"/>
      <c r="RDB38" s="11"/>
      <c r="RDC38" s="11"/>
      <c r="RDD38" s="11"/>
      <c r="RDE38" s="11"/>
      <c r="RDF38" s="11"/>
      <c r="RDG38" s="11"/>
      <c r="RDH38" s="11"/>
      <c r="RDI38" s="11"/>
      <c r="RDJ38" s="11"/>
      <c r="RDK38" s="11"/>
      <c r="RDL38" s="11"/>
      <c r="RDM38" s="11"/>
      <c r="RDN38" s="11"/>
      <c r="RDO38" s="11"/>
      <c r="RDP38" s="11"/>
      <c r="RDQ38" s="11"/>
      <c r="RDR38" s="11"/>
      <c r="RDS38" s="11"/>
      <c r="RDT38" s="11"/>
      <c r="RDU38" s="11"/>
      <c r="RDV38" s="11"/>
      <c r="RDW38" s="11"/>
      <c r="RDX38" s="11"/>
      <c r="RDY38" s="11"/>
      <c r="RDZ38" s="11"/>
      <c r="REA38" s="11"/>
      <c r="REB38" s="11"/>
      <c r="REC38" s="11"/>
      <c r="RED38" s="11"/>
      <c r="REE38" s="11"/>
      <c r="REF38" s="11"/>
      <c r="REG38" s="11"/>
      <c r="REH38" s="11"/>
      <c r="REI38" s="11"/>
      <c r="REJ38" s="11"/>
      <c r="REK38" s="11"/>
      <c r="REL38" s="11"/>
      <c r="REM38" s="11"/>
      <c r="REN38" s="11"/>
      <c r="REO38" s="11"/>
      <c r="REP38" s="11"/>
      <c r="REQ38" s="11"/>
      <c r="RER38" s="11"/>
      <c r="RES38" s="11"/>
      <c r="RET38" s="11"/>
      <c r="REU38" s="11"/>
      <c r="REV38" s="11"/>
      <c r="REW38" s="11"/>
      <c r="REX38" s="11"/>
      <c r="REY38" s="11"/>
      <c r="REZ38" s="11"/>
      <c r="RFA38" s="11"/>
      <c r="RFB38" s="11"/>
      <c r="RFC38" s="11"/>
      <c r="RFD38" s="11"/>
      <c r="RFE38" s="11"/>
      <c r="RFF38" s="11"/>
      <c r="RFG38" s="11"/>
      <c r="RFH38" s="11"/>
      <c r="RFI38" s="11"/>
      <c r="RFJ38" s="11"/>
      <c r="RFK38" s="11"/>
      <c r="RFL38" s="11"/>
      <c r="RFM38" s="11"/>
      <c r="RFN38" s="11"/>
      <c r="RFO38" s="11"/>
      <c r="RFP38" s="11"/>
      <c r="RFQ38" s="11"/>
      <c r="RFR38" s="11"/>
      <c r="RFS38" s="11"/>
      <c r="RFT38" s="11"/>
      <c r="RFU38" s="11"/>
      <c r="RFV38" s="11"/>
      <c r="RFW38" s="11"/>
      <c r="RFX38" s="11"/>
      <c r="RFY38" s="11"/>
      <c r="RFZ38" s="11"/>
      <c r="RGA38" s="11"/>
      <c r="RGB38" s="11"/>
      <c r="RGC38" s="11"/>
      <c r="RGD38" s="11"/>
      <c r="RGE38" s="11"/>
      <c r="RGF38" s="11"/>
      <c r="RGG38" s="11"/>
      <c r="RGH38" s="11"/>
      <c r="RGI38" s="11"/>
      <c r="RGJ38" s="11"/>
      <c r="RGK38" s="11"/>
      <c r="RGL38" s="11"/>
      <c r="RGM38" s="11"/>
      <c r="RGN38" s="11"/>
      <c r="RGO38" s="11"/>
      <c r="RGP38" s="11"/>
      <c r="RGQ38" s="11"/>
      <c r="RGR38" s="11"/>
      <c r="RGS38" s="11"/>
      <c r="RGT38" s="11"/>
      <c r="RGU38" s="11"/>
      <c r="RGV38" s="11"/>
      <c r="RGW38" s="11"/>
      <c r="RGX38" s="11"/>
      <c r="RGY38" s="11"/>
      <c r="RGZ38" s="11"/>
      <c r="RHA38" s="11"/>
      <c r="RHB38" s="11"/>
      <c r="RHC38" s="11"/>
      <c r="RHD38" s="11"/>
      <c r="RHE38" s="11"/>
      <c r="RHF38" s="11"/>
      <c r="RHG38" s="11"/>
      <c r="RHH38" s="11"/>
      <c r="RHI38" s="11"/>
      <c r="RHJ38" s="11"/>
      <c r="RHK38" s="11"/>
      <c r="RHL38" s="11"/>
      <c r="RHM38" s="11"/>
      <c r="RHN38" s="11"/>
      <c r="RHO38" s="11"/>
      <c r="RHP38" s="11"/>
      <c r="RHQ38" s="11"/>
      <c r="RHR38" s="11"/>
      <c r="RHS38" s="11"/>
      <c r="RHT38" s="11"/>
      <c r="RHU38" s="11"/>
      <c r="RHV38" s="11"/>
      <c r="RHW38" s="11"/>
      <c r="RHX38" s="11"/>
      <c r="RHY38" s="11"/>
      <c r="RHZ38" s="11"/>
      <c r="RIA38" s="11"/>
      <c r="RIB38" s="11"/>
      <c r="RIC38" s="11"/>
      <c r="RID38" s="11"/>
      <c r="RIE38" s="11"/>
      <c r="RIF38" s="11"/>
      <c r="RIG38" s="11"/>
      <c r="RIH38" s="11"/>
      <c r="RII38" s="11"/>
      <c r="RIJ38" s="11"/>
      <c r="RIK38" s="11"/>
      <c r="RIL38" s="11"/>
      <c r="RIM38" s="11"/>
      <c r="RIN38" s="11"/>
      <c r="RIO38" s="11"/>
      <c r="RIP38" s="11"/>
      <c r="RIQ38" s="11"/>
      <c r="RIR38" s="11"/>
      <c r="RIS38" s="11"/>
      <c r="RIT38" s="11"/>
      <c r="RIU38" s="11"/>
      <c r="RIV38" s="11"/>
      <c r="RIW38" s="11"/>
      <c r="RIX38" s="11"/>
      <c r="RIY38" s="11"/>
      <c r="RIZ38" s="11"/>
      <c r="RJA38" s="11"/>
      <c r="RJB38" s="11"/>
      <c r="RJC38" s="11"/>
      <c r="RJD38" s="11"/>
      <c r="RJE38" s="11"/>
      <c r="RJF38" s="11"/>
      <c r="RJG38" s="11"/>
      <c r="RJH38" s="11"/>
      <c r="RJI38" s="11"/>
      <c r="RJJ38" s="11"/>
      <c r="RJK38" s="11"/>
      <c r="RJL38" s="11"/>
      <c r="RJM38" s="11"/>
      <c r="RJN38" s="11"/>
      <c r="RJO38" s="11"/>
      <c r="RJP38" s="11"/>
      <c r="RJQ38" s="11"/>
      <c r="RJR38" s="11"/>
      <c r="RJS38" s="11"/>
      <c r="RJT38" s="11"/>
      <c r="RJU38" s="11"/>
      <c r="RJV38" s="11"/>
      <c r="RJW38" s="11"/>
      <c r="RJX38" s="11"/>
      <c r="RJY38" s="11"/>
      <c r="RJZ38" s="11"/>
      <c r="RKA38" s="11"/>
      <c r="RKB38" s="11"/>
      <c r="RKC38" s="11"/>
      <c r="RKD38" s="11"/>
      <c r="RKE38" s="11"/>
      <c r="RKF38" s="11"/>
      <c r="RKG38" s="11"/>
      <c r="RKH38" s="11"/>
      <c r="RKI38" s="11"/>
      <c r="RKJ38" s="11"/>
      <c r="RKK38" s="11"/>
      <c r="RKL38" s="11"/>
      <c r="RKM38" s="11"/>
      <c r="RKN38" s="11"/>
      <c r="RKO38" s="11"/>
      <c r="RKP38" s="11"/>
      <c r="RKQ38" s="11"/>
      <c r="RKR38" s="11"/>
      <c r="RKS38" s="11"/>
      <c r="RKT38" s="11"/>
      <c r="RKU38" s="11"/>
      <c r="RKV38" s="11"/>
      <c r="RKW38" s="11"/>
      <c r="RKX38" s="11"/>
      <c r="RKY38" s="11"/>
      <c r="RKZ38" s="11"/>
      <c r="RLA38" s="11"/>
      <c r="RLB38" s="11"/>
      <c r="RLC38" s="11"/>
      <c r="RLD38" s="11"/>
      <c r="RLE38" s="11"/>
      <c r="RLF38" s="11"/>
      <c r="RLG38" s="11"/>
      <c r="RLH38" s="11"/>
      <c r="RLI38" s="11"/>
      <c r="RLJ38" s="11"/>
      <c r="RLK38" s="11"/>
      <c r="RLL38" s="11"/>
      <c r="RLM38" s="11"/>
      <c r="RLN38" s="11"/>
      <c r="RLO38" s="11"/>
      <c r="RLP38" s="11"/>
      <c r="RLQ38" s="11"/>
      <c r="RLR38" s="11"/>
      <c r="RLS38" s="11"/>
      <c r="RLT38" s="11"/>
      <c r="RLU38" s="11"/>
      <c r="RLV38" s="11"/>
      <c r="RLW38" s="11"/>
      <c r="RLX38" s="11"/>
      <c r="RLY38" s="11"/>
      <c r="RLZ38" s="11"/>
      <c r="RMA38" s="11"/>
      <c r="RMB38" s="11"/>
      <c r="RMC38" s="11"/>
      <c r="RMD38" s="11"/>
      <c r="RME38" s="11"/>
      <c r="RMF38" s="11"/>
      <c r="RMG38" s="11"/>
      <c r="RMH38" s="11"/>
      <c r="RMI38" s="11"/>
      <c r="RMJ38" s="11"/>
      <c r="RMK38" s="11"/>
      <c r="RML38" s="11"/>
      <c r="RMM38" s="11"/>
      <c r="RMN38" s="11"/>
      <c r="RMO38" s="11"/>
      <c r="RMP38" s="11"/>
      <c r="RMQ38" s="11"/>
      <c r="RMR38" s="11"/>
      <c r="RMS38" s="11"/>
      <c r="RMT38" s="11"/>
      <c r="RMU38" s="11"/>
      <c r="RMV38" s="11"/>
      <c r="RMW38" s="11"/>
      <c r="RMX38" s="11"/>
      <c r="RMY38" s="11"/>
      <c r="RMZ38" s="11"/>
      <c r="RNA38" s="11"/>
      <c r="RNB38" s="11"/>
      <c r="RNC38" s="11"/>
      <c r="RND38" s="11"/>
      <c r="RNE38" s="11"/>
      <c r="RNF38" s="11"/>
      <c r="RNG38" s="11"/>
      <c r="RNH38" s="11"/>
      <c r="RNI38" s="11"/>
      <c r="RNJ38" s="11"/>
      <c r="RNK38" s="11"/>
      <c r="RNL38" s="11"/>
      <c r="RNM38" s="11"/>
      <c r="RNN38" s="11"/>
      <c r="RNO38" s="11"/>
      <c r="RNP38" s="11"/>
      <c r="RNQ38" s="11"/>
      <c r="RNR38" s="11"/>
      <c r="RNS38" s="11"/>
      <c r="RNT38" s="11"/>
      <c r="RNU38" s="11"/>
      <c r="RNV38" s="11"/>
      <c r="RNW38" s="11"/>
      <c r="RNX38" s="11"/>
      <c r="RNY38" s="11"/>
      <c r="RNZ38" s="11"/>
      <c r="ROA38" s="11"/>
      <c r="ROB38" s="11"/>
      <c r="ROC38" s="11"/>
      <c r="ROD38" s="11"/>
      <c r="ROE38" s="11"/>
      <c r="ROF38" s="11"/>
      <c r="ROG38" s="11"/>
      <c r="ROH38" s="11"/>
      <c r="ROI38" s="11"/>
      <c r="ROJ38" s="11"/>
      <c r="ROK38" s="11"/>
      <c r="ROL38" s="11"/>
      <c r="ROM38" s="11"/>
      <c r="RON38" s="11"/>
      <c r="ROO38" s="11"/>
      <c r="ROP38" s="11"/>
      <c r="ROQ38" s="11"/>
      <c r="ROR38" s="11"/>
      <c r="ROS38" s="11"/>
      <c r="ROT38" s="11"/>
      <c r="ROU38" s="11"/>
      <c r="ROV38" s="11"/>
      <c r="ROW38" s="11"/>
      <c r="ROX38" s="11"/>
      <c r="ROY38" s="11"/>
      <c r="ROZ38" s="11"/>
      <c r="RPA38" s="11"/>
      <c r="RPB38" s="11"/>
      <c r="RPC38" s="11"/>
      <c r="RPD38" s="11"/>
      <c r="RPE38" s="11"/>
      <c r="RPF38" s="11"/>
      <c r="RPG38" s="11"/>
      <c r="RPH38" s="11"/>
      <c r="RPI38" s="11"/>
      <c r="RPJ38" s="11"/>
      <c r="RPK38" s="11"/>
      <c r="RPL38" s="11"/>
      <c r="RPM38" s="11"/>
      <c r="RPN38" s="11"/>
      <c r="RPO38" s="11"/>
      <c r="RPP38" s="11"/>
      <c r="RPQ38" s="11"/>
      <c r="RPR38" s="11"/>
      <c r="RPS38" s="11"/>
      <c r="RPT38" s="11"/>
      <c r="RPU38" s="11"/>
      <c r="RPV38" s="11"/>
      <c r="RPW38" s="11"/>
      <c r="RPX38" s="11"/>
      <c r="RPY38" s="11"/>
      <c r="RPZ38" s="11"/>
      <c r="RQA38" s="11"/>
      <c r="RQB38" s="11"/>
      <c r="RQC38" s="11"/>
      <c r="RQD38" s="11"/>
      <c r="RQE38" s="11"/>
      <c r="RQF38" s="11"/>
      <c r="RQG38" s="11"/>
      <c r="RQH38" s="11"/>
      <c r="RQI38" s="11"/>
      <c r="RQJ38" s="11"/>
      <c r="RQK38" s="11"/>
      <c r="RQL38" s="11"/>
      <c r="RQM38" s="11"/>
      <c r="RQN38" s="11"/>
      <c r="RQO38" s="11"/>
      <c r="RQP38" s="11"/>
      <c r="RQQ38" s="11"/>
      <c r="RQR38" s="11"/>
      <c r="RQS38" s="11"/>
      <c r="RQT38" s="11"/>
      <c r="RQU38" s="11"/>
      <c r="RQV38" s="11"/>
      <c r="RQW38" s="11"/>
      <c r="RQX38" s="11"/>
      <c r="RQY38" s="11"/>
      <c r="RQZ38" s="11"/>
      <c r="RRA38" s="11"/>
      <c r="RRB38" s="11"/>
      <c r="RRC38" s="11"/>
      <c r="RRD38" s="11"/>
      <c r="RRE38" s="11"/>
      <c r="RRF38" s="11"/>
      <c r="RRG38" s="11"/>
      <c r="RRH38" s="11"/>
      <c r="RRI38" s="11"/>
      <c r="RRJ38" s="11"/>
      <c r="RRK38" s="11"/>
      <c r="RRL38" s="11"/>
      <c r="RRM38" s="11"/>
      <c r="RRN38" s="11"/>
      <c r="RRO38" s="11"/>
      <c r="RRP38" s="11"/>
      <c r="RRQ38" s="11"/>
      <c r="RRR38" s="11"/>
      <c r="RRS38" s="11"/>
      <c r="RRT38" s="11"/>
      <c r="RRU38" s="11"/>
      <c r="RRV38" s="11"/>
      <c r="RRW38" s="11"/>
      <c r="RRX38" s="11"/>
      <c r="RRY38" s="11"/>
      <c r="RRZ38" s="11"/>
      <c r="RSA38" s="11"/>
      <c r="RSB38" s="11"/>
      <c r="RSC38" s="11"/>
      <c r="RSD38" s="11"/>
      <c r="RSE38" s="11"/>
      <c r="RSF38" s="11"/>
      <c r="RSG38" s="11"/>
      <c r="RSH38" s="11"/>
      <c r="RSI38" s="11"/>
      <c r="RSJ38" s="11"/>
      <c r="RSK38" s="11"/>
      <c r="RSL38" s="11"/>
      <c r="RSM38" s="11"/>
      <c r="RSN38" s="11"/>
      <c r="RSO38" s="11"/>
      <c r="RSP38" s="11"/>
      <c r="RSQ38" s="11"/>
      <c r="RSR38" s="11"/>
      <c r="RSS38" s="11"/>
      <c r="RST38" s="11"/>
      <c r="RSU38" s="11"/>
      <c r="RSV38" s="11"/>
      <c r="RSW38" s="11"/>
      <c r="RSX38" s="11"/>
      <c r="RSY38" s="11"/>
      <c r="RSZ38" s="11"/>
      <c r="RTA38" s="11"/>
      <c r="RTB38" s="11"/>
      <c r="RTC38" s="11"/>
      <c r="RTD38" s="11"/>
      <c r="RTE38" s="11"/>
      <c r="RTF38" s="11"/>
      <c r="RTG38" s="11"/>
      <c r="RTH38" s="11"/>
      <c r="RTI38" s="11"/>
      <c r="RTJ38" s="11"/>
      <c r="RTK38" s="11"/>
      <c r="RTL38" s="11"/>
      <c r="RTM38" s="11"/>
      <c r="RTN38" s="11"/>
      <c r="RTO38" s="11"/>
      <c r="RTP38" s="11"/>
      <c r="RTQ38" s="11"/>
      <c r="RTR38" s="11"/>
      <c r="RTS38" s="11"/>
      <c r="RTT38" s="11"/>
      <c r="RTU38" s="11"/>
      <c r="RTV38" s="11"/>
      <c r="RTW38" s="11"/>
      <c r="RTX38" s="11"/>
      <c r="RTY38" s="11"/>
      <c r="RTZ38" s="11"/>
      <c r="RUA38" s="11"/>
      <c r="RUB38" s="11"/>
      <c r="RUC38" s="11"/>
      <c r="RUD38" s="11"/>
      <c r="RUE38" s="11"/>
      <c r="RUF38" s="11"/>
      <c r="RUG38" s="11"/>
      <c r="RUH38" s="11"/>
      <c r="RUI38" s="11"/>
      <c r="RUJ38" s="11"/>
      <c r="RUK38" s="11"/>
      <c r="RUL38" s="11"/>
      <c r="RUM38" s="11"/>
      <c r="RUN38" s="11"/>
      <c r="RUO38" s="11"/>
      <c r="RUP38" s="11"/>
      <c r="RUQ38" s="11"/>
      <c r="RUR38" s="11"/>
      <c r="RUS38" s="11"/>
      <c r="RUT38" s="11"/>
      <c r="RUU38" s="11"/>
      <c r="RUV38" s="11"/>
      <c r="RUW38" s="11"/>
      <c r="RUX38" s="11"/>
      <c r="RUY38" s="11"/>
      <c r="RUZ38" s="11"/>
      <c r="RVA38" s="11"/>
      <c r="RVB38" s="11"/>
      <c r="RVC38" s="11"/>
      <c r="RVD38" s="11"/>
      <c r="RVE38" s="11"/>
      <c r="RVF38" s="11"/>
      <c r="RVG38" s="11"/>
      <c r="RVH38" s="11"/>
      <c r="RVI38" s="11"/>
      <c r="RVJ38" s="11"/>
      <c r="RVK38" s="11"/>
      <c r="RVL38" s="11"/>
      <c r="RVM38" s="11"/>
      <c r="RVN38" s="11"/>
      <c r="RVO38" s="11"/>
      <c r="RVP38" s="11"/>
      <c r="RVQ38" s="11"/>
      <c r="RVR38" s="11"/>
      <c r="RVS38" s="11"/>
      <c r="RVT38" s="11"/>
      <c r="RVU38" s="11"/>
      <c r="RVV38" s="11"/>
      <c r="RVW38" s="11"/>
      <c r="RVX38" s="11"/>
      <c r="RVY38" s="11"/>
      <c r="RVZ38" s="11"/>
      <c r="RWA38" s="11"/>
      <c r="RWB38" s="11"/>
      <c r="RWC38" s="11"/>
      <c r="RWD38" s="11"/>
      <c r="RWE38" s="11"/>
      <c r="RWF38" s="11"/>
      <c r="RWG38" s="11"/>
      <c r="RWH38" s="11"/>
      <c r="RWI38" s="11"/>
      <c r="RWJ38" s="11"/>
      <c r="RWK38" s="11"/>
      <c r="RWL38" s="11"/>
      <c r="RWM38" s="11"/>
      <c r="RWN38" s="11"/>
      <c r="RWO38" s="11"/>
      <c r="RWP38" s="11"/>
      <c r="RWQ38" s="11"/>
      <c r="RWR38" s="11"/>
      <c r="RWS38" s="11"/>
      <c r="RWT38" s="11"/>
      <c r="RWU38" s="11"/>
      <c r="RWV38" s="11"/>
      <c r="RWW38" s="11"/>
      <c r="RWX38" s="11"/>
      <c r="RWY38" s="11"/>
      <c r="RWZ38" s="11"/>
      <c r="RXA38" s="11"/>
      <c r="RXB38" s="11"/>
      <c r="RXC38" s="11"/>
      <c r="RXD38" s="11"/>
      <c r="RXE38" s="11"/>
      <c r="RXF38" s="11"/>
      <c r="RXG38" s="11"/>
      <c r="RXH38" s="11"/>
      <c r="RXI38" s="11"/>
      <c r="RXJ38" s="11"/>
      <c r="RXK38" s="11"/>
      <c r="RXL38" s="11"/>
      <c r="RXM38" s="11"/>
      <c r="RXN38" s="11"/>
      <c r="RXO38" s="11"/>
      <c r="RXP38" s="11"/>
      <c r="RXQ38" s="11"/>
      <c r="RXR38" s="11"/>
      <c r="RXS38" s="11"/>
      <c r="RXT38" s="11"/>
      <c r="RXU38" s="11"/>
      <c r="RXV38" s="11"/>
      <c r="RXW38" s="11"/>
      <c r="RXX38" s="11"/>
      <c r="RXY38" s="11"/>
      <c r="RXZ38" s="11"/>
      <c r="RYA38" s="11"/>
      <c r="RYB38" s="11"/>
      <c r="RYC38" s="11"/>
      <c r="RYD38" s="11"/>
      <c r="RYE38" s="11"/>
      <c r="RYF38" s="11"/>
      <c r="RYG38" s="11"/>
      <c r="RYH38" s="11"/>
      <c r="RYI38" s="11"/>
      <c r="RYJ38" s="11"/>
      <c r="RYK38" s="11"/>
      <c r="RYL38" s="11"/>
      <c r="RYM38" s="11"/>
      <c r="RYN38" s="11"/>
      <c r="RYO38" s="11"/>
      <c r="RYP38" s="11"/>
      <c r="RYQ38" s="11"/>
      <c r="RYR38" s="11"/>
      <c r="RYS38" s="11"/>
      <c r="RYT38" s="11"/>
      <c r="RYU38" s="11"/>
      <c r="RYV38" s="11"/>
      <c r="RYW38" s="11"/>
      <c r="RYX38" s="11"/>
      <c r="RYY38" s="11"/>
      <c r="RYZ38" s="11"/>
      <c r="RZA38" s="11"/>
      <c r="RZB38" s="11"/>
      <c r="RZC38" s="11"/>
      <c r="RZD38" s="11"/>
      <c r="RZE38" s="11"/>
      <c r="RZF38" s="11"/>
      <c r="RZG38" s="11"/>
      <c r="RZH38" s="11"/>
      <c r="RZI38" s="11"/>
      <c r="RZJ38" s="11"/>
      <c r="RZK38" s="11"/>
      <c r="RZL38" s="11"/>
      <c r="RZM38" s="11"/>
      <c r="RZN38" s="11"/>
      <c r="RZO38" s="11"/>
      <c r="RZP38" s="11"/>
      <c r="RZQ38" s="11"/>
      <c r="RZR38" s="11"/>
      <c r="RZS38" s="11"/>
      <c r="RZT38" s="11"/>
      <c r="RZU38" s="11"/>
      <c r="RZV38" s="11"/>
      <c r="RZW38" s="11"/>
      <c r="RZX38" s="11"/>
      <c r="RZY38" s="11"/>
      <c r="RZZ38" s="11"/>
      <c r="SAA38" s="11"/>
      <c r="SAB38" s="11"/>
      <c r="SAC38" s="11"/>
      <c r="SAD38" s="11"/>
      <c r="SAE38" s="11"/>
      <c r="SAF38" s="11"/>
      <c r="SAG38" s="11"/>
      <c r="SAH38" s="11"/>
      <c r="SAI38" s="11"/>
      <c r="SAJ38" s="11"/>
      <c r="SAK38" s="11"/>
      <c r="SAL38" s="11"/>
      <c r="SAM38" s="11"/>
      <c r="SAN38" s="11"/>
      <c r="SAO38" s="11"/>
      <c r="SAP38" s="11"/>
      <c r="SAQ38" s="11"/>
      <c r="SAR38" s="11"/>
      <c r="SAS38" s="11"/>
      <c r="SAT38" s="11"/>
      <c r="SAU38" s="11"/>
      <c r="SAV38" s="11"/>
      <c r="SAW38" s="11"/>
      <c r="SAX38" s="11"/>
      <c r="SAY38" s="11"/>
      <c r="SAZ38" s="11"/>
      <c r="SBA38" s="11"/>
      <c r="SBB38" s="11"/>
      <c r="SBC38" s="11"/>
      <c r="SBD38" s="11"/>
      <c r="SBE38" s="11"/>
      <c r="SBF38" s="11"/>
      <c r="SBG38" s="11"/>
      <c r="SBH38" s="11"/>
      <c r="SBI38" s="11"/>
      <c r="SBJ38" s="11"/>
      <c r="SBK38" s="11"/>
      <c r="SBL38" s="11"/>
      <c r="SBM38" s="11"/>
      <c r="SBN38" s="11"/>
      <c r="SBO38" s="11"/>
      <c r="SBP38" s="11"/>
      <c r="SBQ38" s="11"/>
      <c r="SBR38" s="11"/>
      <c r="SBS38" s="11"/>
      <c r="SBT38" s="11"/>
      <c r="SBU38" s="11"/>
      <c r="SBV38" s="11"/>
      <c r="SBW38" s="11"/>
      <c r="SBX38" s="11"/>
      <c r="SBY38" s="11"/>
      <c r="SBZ38" s="11"/>
      <c r="SCA38" s="11"/>
      <c r="SCB38" s="11"/>
      <c r="SCC38" s="11"/>
      <c r="SCD38" s="11"/>
      <c r="SCE38" s="11"/>
      <c r="SCF38" s="11"/>
      <c r="SCG38" s="11"/>
      <c r="SCH38" s="11"/>
      <c r="SCI38" s="11"/>
      <c r="SCJ38" s="11"/>
      <c r="SCK38" s="11"/>
      <c r="SCL38" s="11"/>
      <c r="SCM38" s="11"/>
      <c r="SCN38" s="11"/>
      <c r="SCO38" s="11"/>
      <c r="SCP38" s="11"/>
      <c r="SCQ38" s="11"/>
      <c r="SCR38" s="11"/>
      <c r="SCS38" s="11"/>
      <c r="SCT38" s="11"/>
      <c r="SCU38" s="11"/>
      <c r="SCV38" s="11"/>
      <c r="SCW38" s="11"/>
      <c r="SCX38" s="11"/>
      <c r="SCY38" s="11"/>
      <c r="SCZ38" s="11"/>
      <c r="SDA38" s="11"/>
      <c r="SDB38" s="11"/>
      <c r="SDC38" s="11"/>
      <c r="SDD38" s="11"/>
      <c r="SDE38" s="11"/>
      <c r="SDF38" s="11"/>
      <c r="SDG38" s="11"/>
      <c r="SDH38" s="11"/>
      <c r="SDI38" s="11"/>
      <c r="SDJ38" s="11"/>
      <c r="SDK38" s="11"/>
      <c r="SDL38" s="11"/>
      <c r="SDM38" s="11"/>
      <c r="SDN38" s="11"/>
      <c r="SDO38" s="11"/>
      <c r="SDP38" s="11"/>
      <c r="SDQ38" s="11"/>
      <c r="SDR38" s="11"/>
      <c r="SDS38" s="11"/>
      <c r="SDT38" s="11"/>
      <c r="SDU38" s="11"/>
      <c r="SDV38" s="11"/>
      <c r="SDW38" s="11"/>
      <c r="SDX38" s="11"/>
      <c r="SDY38" s="11"/>
      <c r="SDZ38" s="11"/>
      <c r="SEA38" s="11"/>
      <c r="SEB38" s="11"/>
      <c r="SEC38" s="11"/>
      <c r="SED38" s="11"/>
      <c r="SEE38" s="11"/>
      <c r="SEF38" s="11"/>
      <c r="SEG38" s="11"/>
      <c r="SEH38" s="11"/>
      <c r="SEI38" s="11"/>
      <c r="SEJ38" s="11"/>
      <c r="SEK38" s="11"/>
      <c r="SEL38" s="11"/>
      <c r="SEM38" s="11"/>
      <c r="SEN38" s="11"/>
      <c r="SEO38" s="11"/>
      <c r="SEP38" s="11"/>
      <c r="SEQ38" s="11"/>
      <c r="SER38" s="11"/>
      <c r="SES38" s="11"/>
      <c r="SET38" s="11"/>
      <c r="SEU38" s="11"/>
      <c r="SEV38" s="11"/>
      <c r="SEW38" s="11"/>
      <c r="SEX38" s="11"/>
      <c r="SEY38" s="11"/>
      <c r="SEZ38" s="11"/>
      <c r="SFA38" s="11"/>
      <c r="SFB38" s="11"/>
      <c r="SFC38" s="11"/>
      <c r="SFD38" s="11"/>
      <c r="SFE38" s="11"/>
      <c r="SFF38" s="11"/>
      <c r="SFG38" s="11"/>
      <c r="SFH38" s="11"/>
      <c r="SFI38" s="11"/>
      <c r="SFJ38" s="11"/>
      <c r="SFK38" s="11"/>
      <c r="SFL38" s="11"/>
      <c r="SFM38" s="11"/>
      <c r="SFN38" s="11"/>
      <c r="SFO38" s="11"/>
      <c r="SFP38" s="11"/>
      <c r="SFQ38" s="11"/>
      <c r="SFR38" s="11"/>
      <c r="SFS38" s="11"/>
      <c r="SFT38" s="11"/>
      <c r="SFU38" s="11"/>
      <c r="SFV38" s="11"/>
      <c r="SFW38" s="11"/>
      <c r="SFX38" s="11"/>
      <c r="SFY38" s="11"/>
      <c r="SFZ38" s="11"/>
      <c r="SGA38" s="11"/>
      <c r="SGB38" s="11"/>
      <c r="SGC38" s="11"/>
      <c r="SGD38" s="11"/>
      <c r="SGE38" s="11"/>
      <c r="SGF38" s="11"/>
      <c r="SGG38" s="11"/>
      <c r="SGH38" s="11"/>
      <c r="SGI38" s="11"/>
      <c r="SGJ38" s="11"/>
      <c r="SGK38" s="11"/>
      <c r="SGL38" s="11"/>
      <c r="SGM38" s="11"/>
      <c r="SGN38" s="11"/>
      <c r="SGO38" s="11"/>
      <c r="SGP38" s="11"/>
      <c r="SGQ38" s="11"/>
      <c r="SGR38" s="11"/>
      <c r="SGS38" s="11"/>
      <c r="SGT38" s="11"/>
      <c r="SGU38" s="11"/>
      <c r="SGV38" s="11"/>
      <c r="SGW38" s="11"/>
      <c r="SGX38" s="11"/>
      <c r="SGY38" s="11"/>
      <c r="SGZ38" s="11"/>
      <c r="SHA38" s="11"/>
      <c r="SHB38" s="11"/>
      <c r="SHC38" s="11"/>
      <c r="SHD38" s="11"/>
      <c r="SHE38" s="11"/>
      <c r="SHF38" s="11"/>
      <c r="SHG38" s="11"/>
      <c r="SHH38" s="11"/>
      <c r="SHI38" s="11"/>
      <c r="SHJ38" s="11"/>
      <c r="SHK38" s="11"/>
      <c r="SHL38" s="11"/>
      <c r="SHM38" s="11"/>
      <c r="SHN38" s="11"/>
      <c r="SHO38" s="11"/>
      <c r="SHP38" s="11"/>
      <c r="SHQ38" s="11"/>
      <c r="SHR38" s="11"/>
      <c r="SHS38" s="11"/>
      <c r="SHT38" s="11"/>
      <c r="SHU38" s="11"/>
      <c r="SHV38" s="11"/>
      <c r="SHW38" s="11"/>
      <c r="SHX38" s="11"/>
      <c r="SHY38" s="11"/>
      <c r="SHZ38" s="11"/>
      <c r="SIA38" s="11"/>
      <c r="SIB38" s="11"/>
      <c r="SIC38" s="11"/>
      <c r="SID38" s="11"/>
      <c r="SIE38" s="11"/>
      <c r="SIF38" s="11"/>
      <c r="SIG38" s="11"/>
      <c r="SIH38" s="11"/>
      <c r="SII38" s="11"/>
      <c r="SIJ38" s="11"/>
      <c r="SIK38" s="11"/>
      <c r="SIL38" s="11"/>
      <c r="SIM38" s="11"/>
      <c r="SIN38" s="11"/>
      <c r="SIO38" s="11"/>
      <c r="SIP38" s="11"/>
      <c r="SIQ38" s="11"/>
      <c r="SIR38" s="11"/>
      <c r="SIS38" s="11"/>
      <c r="SIT38" s="11"/>
      <c r="SIU38" s="11"/>
      <c r="SIV38" s="11"/>
      <c r="SIW38" s="11"/>
      <c r="SIX38" s="11"/>
      <c r="SIY38" s="11"/>
      <c r="SIZ38" s="11"/>
      <c r="SJA38" s="11"/>
      <c r="SJB38" s="11"/>
      <c r="SJC38" s="11"/>
      <c r="SJD38" s="11"/>
      <c r="SJE38" s="11"/>
      <c r="SJF38" s="11"/>
      <c r="SJG38" s="11"/>
      <c r="SJH38" s="11"/>
      <c r="SJI38" s="11"/>
      <c r="SJJ38" s="11"/>
      <c r="SJK38" s="11"/>
      <c r="SJL38" s="11"/>
      <c r="SJM38" s="11"/>
      <c r="SJN38" s="11"/>
      <c r="SJO38" s="11"/>
      <c r="SJP38" s="11"/>
      <c r="SJQ38" s="11"/>
      <c r="SJR38" s="11"/>
      <c r="SJS38" s="11"/>
      <c r="SJT38" s="11"/>
      <c r="SJU38" s="11"/>
      <c r="SJV38" s="11"/>
      <c r="SJW38" s="11"/>
      <c r="SJX38" s="11"/>
      <c r="SJY38" s="11"/>
      <c r="SJZ38" s="11"/>
      <c r="SKA38" s="11"/>
      <c r="SKB38" s="11"/>
      <c r="SKC38" s="11"/>
      <c r="SKD38" s="11"/>
      <c r="SKE38" s="11"/>
      <c r="SKF38" s="11"/>
      <c r="SKG38" s="11"/>
      <c r="SKH38" s="11"/>
      <c r="SKI38" s="11"/>
      <c r="SKJ38" s="11"/>
      <c r="SKK38" s="11"/>
      <c r="SKL38" s="11"/>
      <c r="SKM38" s="11"/>
      <c r="SKN38" s="11"/>
      <c r="SKO38" s="11"/>
      <c r="SKP38" s="11"/>
      <c r="SKQ38" s="11"/>
      <c r="SKR38" s="11"/>
      <c r="SKS38" s="11"/>
      <c r="SKT38" s="11"/>
      <c r="SKU38" s="11"/>
      <c r="SKV38" s="11"/>
      <c r="SKW38" s="11"/>
      <c r="SKX38" s="11"/>
      <c r="SKY38" s="11"/>
      <c r="SKZ38" s="11"/>
      <c r="SLA38" s="11"/>
      <c r="SLB38" s="11"/>
      <c r="SLC38" s="11"/>
      <c r="SLD38" s="11"/>
      <c r="SLE38" s="11"/>
      <c r="SLF38" s="11"/>
      <c r="SLG38" s="11"/>
      <c r="SLH38" s="11"/>
      <c r="SLI38" s="11"/>
      <c r="SLJ38" s="11"/>
      <c r="SLK38" s="11"/>
      <c r="SLL38" s="11"/>
      <c r="SLM38" s="11"/>
      <c r="SLN38" s="11"/>
      <c r="SLO38" s="11"/>
      <c r="SLP38" s="11"/>
      <c r="SLQ38" s="11"/>
      <c r="SLR38" s="11"/>
      <c r="SLS38" s="11"/>
      <c r="SLT38" s="11"/>
      <c r="SLU38" s="11"/>
      <c r="SLV38" s="11"/>
      <c r="SLW38" s="11"/>
      <c r="SLX38" s="11"/>
      <c r="SLY38" s="11"/>
      <c r="SLZ38" s="11"/>
      <c r="SMA38" s="11"/>
      <c r="SMB38" s="11"/>
      <c r="SMC38" s="11"/>
      <c r="SMD38" s="11"/>
      <c r="SME38" s="11"/>
      <c r="SMF38" s="11"/>
      <c r="SMG38" s="11"/>
      <c r="SMH38" s="11"/>
      <c r="SMI38" s="11"/>
      <c r="SMJ38" s="11"/>
      <c r="SMK38" s="11"/>
      <c r="SML38" s="11"/>
      <c r="SMM38" s="11"/>
      <c r="SMN38" s="11"/>
      <c r="SMO38" s="11"/>
      <c r="SMP38" s="11"/>
      <c r="SMQ38" s="11"/>
      <c r="SMR38" s="11"/>
      <c r="SMS38" s="11"/>
      <c r="SMT38" s="11"/>
      <c r="SMU38" s="11"/>
      <c r="SMV38" s="11"/>
      <c r="SMW38" s="11"/>
      <c r="SMX38" s="11"/>
      <c r="SMY38" s="11"/>
      <c r="SMZ38" s="11"/>
      <c r="SNA38" s="11"/>
      <c r="SNB38" s="11"/>
      <c r="SNC38" s="11"/>
      <c r="SND38" s="11"/>
      <c r="SNE38" s="11"/>
      <c r="SNF38" s="11"/>
      <c r="SNG38" s="11"/>
      <c r="SNH38" s="11"/>
      <c r="SNI38" s="11"/>
      <c r="SNJ38" s="11"/>
      <c r="SNK38" s="11"/>
      <c r="SNL38" s="11"/>
      <c r="SNM38" s="11"/>
      <c r="SNN38" s="11"/>
      <c r="SNO38" s="11"/>
      <c r="SNP38" s="11"/>
      <c r="SNQ38" s="11"/>
      <c r="SNR38" s="11"/>
      <c r="SNS38" s="11"/>
      <c r="SNT38" s="11"/>
      <c r="SNU38" s="11"/>
      <c r="SNV38" s="11"/>
      <c r="SNW38" s="11"/>
      <c r="SNX38" s="11"/>
      <c r="SNY38" s="11"/>
      <c r="SNZ38" s="11"/>
      <c r="SOA38" s="11"/>
      <c r="SOB38" s="11"/>
      <c r="SOC38" s="11"/>
      <c r="SOD38" s="11"/>
      <c r="SOE38" s="11"/>
      <c r="SOF38" s="11"/>
      <c r="SOG38" s="11"/>
      <c r="SOH38" s="11"/>
      <c r="SOI38" s="11"/>
      <c r="SOJ38" s="11"/>
      <c r="SOK38" s="11"/>
      <c r="SOL38" s="11"/>
      <c r="SOM38" s="11"/>
      <c r="SON38" s="11"/>
      <c r="SOO38" s="11"/>
      <c r="SOP38" s="11"/>
      <c r="SOQ38" s="11"/>
      <c r="SOR38" s="11"/>
      <c r="SOS38" s="11"/>
      <c r="SOT38" s="11"/>
      <c r="SOU38" s="11"/>
      <c r="SOV38" s="11"/>
      <c r="SOW38" s="11"/>
      <c r="SOX38" s="11"/>
      <c r="SOY38" s="11"/>
      <c r="SOZ38" s="11"/>
      <c r="SPA38" s="11"/>
      <c r="SPB38" s="11"/>
      <c r="SPC38" s="11"/>
      <c r="SPD38" s="11"/>
      <c r="SPE38" s="11"/>
      <c r="SPF38" s="11"/>
      <c r="SPG38" s="11"/>
      <c r="SPH38" s="11"/>
      <c r="SPI38" s="11"/>
      <c r="SPJ38" s="11"/>
      <c r="SPK38" s="11"/>
      <c r="SPL38" s="11"/>
      <c r="SPM38" s="11"/>
      <c r="SPN38" s="11"/>
      <c r="SPO38" s="11"/>
      <c r="SPP38" s="11"/>
      <c r="SPQ38" s="11"/>
      <c r="SPR38" s="11"/>
      <c r="SPS38" s="11"/>
      <c r="SPT38" s="11"/>
      <c r="SPU38" s="11"/>
      <c r="SPV38" s="11"/>
      <c r="SPW38" s="11"/>
      <c r="SPX38" s="11"/>
      <c r="SPY38" s="11"/>
      <c r="SPZ38" s="11"/>
      <c r="SQA38" s="11"/>
      <c r="SQB38" s="11"/>
      <c r="SQC38" s="11"/>
      <c r="SQD38" s="11"/>
      <c r="SQE38" s="11"/>
      <c r="SQF38" s="11"/>
      <c r="SQG38" s="11"/>
      <c r="SQH38" s="11"/>
      <c r="SQI38" s="11"/>
      <c r="SQJ38" s="11"/>
      <c r="SQK38" s="11"/>
      <c r="SQL38" s="11"/>
      <c r="SQM38" s="11"/>
      <c r="SQN38" s="11"/>
      <c r="SQO38" s="11"/>
      <c r="SQP38" s="11"/>
      <c r="SQQ38" s="11"/>
      <c r="SQR38" s="11"/>
      <c r="SQS38" s="11"/>
      <c r="SQT38" s="11"/>
      <c r="SQU38" s="11"/>
      <c r="SQV38" s="11"/>
      <c r="SQW38" s="11"/>
      <c r="SQX38" s="11"/>
      <c r="SQY38" s="11"/>
      <c r="SQZ38" s="11"/>
      <c r="SRA38" s="11"/>
      <c r="SRB38" s="11"/>
      <c r="SRC38" s="11"/>
      <c r="SRD38" s="11"/>
      <c r="SRE38" s="11"/>
      <c r="SRF38" s="11"/>
      <c r="SRG38" s="11"/>
      <c r="SRH38" s="11"/>
      <c r="SRI38" s="11"/>
      <c r="SRJ38" s="11"/>
      <c r="SRK38" s="11"/>
      <c r="SRL38" s="11"/>
      <c r="SRM38" s="11"/>
      <c r="SRN38" s="11"/>
      <c r="SRO38" s="11"/>
      <c r="SRP38" s="11"/>
      <c r="SRQ38" s="11"/>
      <c r="SRR38" s="11"/>
      <c r="SRS38" s="11"/>
      <c r="SRT38" s="11"/>
      <c r="SRU38" s="11"/>
      <c r="SRV38" s="11"/>
      <c r="SRW38" s="11"/>
      <c r="SRX38" s="11"/>
      <c r="SRY38" s="11"/>
      <c r="SRZ38" s="11"/>
      <c r="SSA38" s="11"/>
      <c r="SSB38" s="11"/>
      <c r="SSC38" s="11"/>
      <c r="SSD38" s="11"/>
      <c r="SSE38" s="11"/>
      <c r="SSF38" s="11"/>
      <c r="SSG38" s="11"/>
      <c r="SSH38" s="11"/>
      <c r="SSI38" s="11"/>
      <c r="SSJ38" s="11"/>
      <c r="SSK38" s="11"/>
      <c r="SSL38" s="11"/>
      <c r="SSM38" s="11"/>
      <c r="SSN38" s="11"/>
      <c r="SSO38" s="11"/>
      <c r="SSP38" s="11"/>
      <c r="SSQ38" s="11"/>
      <c r="SSR38" s="11"/>
      <c r="SSS38" s="11"/>
      <c r="SST38" s="11"/>
      <c r="SSU38" s="11"/>
      <c r="SSV38" s="11"/>
      <c r="SSW38" s="11"/>
      <c r="SSX38" s="11"/>
      <c r="SSY38" s="11"/>
      <c r="SSZ38" s="11"/>
      <c r="STA38" s="11"/>
      <c r="STB38" s="11"/>
      <c r="STC38" s="11"/>
      <c r="STD38" s="11"/>
      <c r="STE38" s="11"/>
      <c r="STF38" s="11"/>
      <c r="STG38" s="11"/>
      <c r="STH38" s="11"/>
      <c r="STI38" s="11"/>
      <c r="STJ38" s="11"/>
      <c r="STK38" s="11"/>
      <c r="STL38" s="11"/>
      <c r="STM38" s="11"/>
      <c r="STN38" s="11"/>
      <c r="STO38" s="11"/>
      <c r="STP38" s="11"/>
      <c r="STQ38" s="11"/>
      <c r="STR38" s="11"/>
      <c r="STS38" s="11"/>
      <c r="STT38" s="11"/>
      <c r="STU38" s="11"/>
      <c r="STV38" s="11"/>
      <c r="STW38" s="11"/>
      <c r="STX38" s="11"/>
      <c r="STY38" s="11"/>
      <c r="STZ38" s="11"/>
      <c r="SUA38" s="11"/>
      <c r="SUB38" s="11"/>
      <c r="SUC38" s="11"/>
      <c r="SUD38" s="11"/>
      <c r="SUE38" s="11"/>
      <c r="SUF38" s="11"/>
      <c r="SUG38" s="11"/>
      <c r="SUH38" s="11"/>
      <c r="SUI38" s="11"/>
      <c r="SUJ38" s="11"/>
      <c r="SUK38" s="11"/>
      <c r="SUL38" s="11"/>
      <c r="SUM38" s="11"/>
      <c r="SUN38" s="11"/>
      <c r="SUO38" s="11"/>
      <c r="SUP38" s="11"/>
      <c r="SUQ38" s="11"/>
      <c r="SUR38" s="11"/>
      <c r="SUS38" s="11"/>
      <c r="SUT38" s="11"/>
      <c r="SUU38" s="11"/>
      <c r="SUV38" s="11"/>
      <c r="SUW38" s="11"/>
      <c r="SUX38" s="11"/>
      <c r="SUY38" s="11"/>
      <c r="SUZ38" s="11"/>
      <c r="SVA38" s="11"/>
      <c r="SVB38" s="11"/>
      <c r="SVC38" s="11"/>
      <c r="SVD38" s="11"/>
      <c r="SVE38" s="11"/>
      <c r="SVF38" s="11"/>
      <c r="SVG38" s="11"/>
      <c r="SVH38" s="11"/>
      <c r="SVI38" s="11"/>
      <c r="SVJ38" s="11"/>
      <c r="SVK38" s="11"/>
      <c r="SVL38" s="11"/>
      <c r="SVM38" s="11"/>
      <c r="SVN38" s="11"/>
      <c r="SVO38" s="11"/>
      <c r="SVP38" s="11"/>
      <c r="SVQ38" s="11"/>
      <c r="SVR38" s="11"/>
      <c r="SVS38" s="11"/>
      <c r="SVT38" s="11"/>
      <c r="SVU38" s="11"/>
      <c r="SVV38" s="11"/>
      <c r="SVW38" s="11"/>
      <c r="SVX38" s="11"/>
      <c r="SVY38" s="11"/>
      <c r="SVZ38" s="11"/>
      <c r="SWA38" s="11"/>
      <c r="SWB38" s="11"/>
      <c r="SWC38" s="11"/>
      <c r="SWD38" s="11"/>
      <c r="SWE38" s="11"/>
      <c r="SWF38" s="11"/>
      <c r="SWG38" s="11"/>
      <c r="SWH38" s="11"/>
      <c r="SWI38" s="11"/>
      <c r="SWJ38" s="11"/>
      <c r="SWK38" s="11"/>
      <c r="SWL38" s="11"/>
      <c r="SWM38" s="11"/>
      <c r="SWN38" s="11"/>
      <c r="SWO38" s="11"/>
      <c r="SWP38" s="11"/>
      <c r="SWQ38" s="11"/>
      <c r="SWR38" s="11"/>
      <c r="SWS38" s="11"/>
      <c r="SWT38" s="11"/>
      <c r="SWU38" s="11"/>
      <c r="SWV38" s="11"/>
      <c r="SWW38" s="11"/>
      <c r="SWX38" s="11"/>
      <c r="SWY38" s="11"/>
      <c r="SWZ38" s="11"/>
      <c r="SXA38" s="11"/>
      <c r="SXB38" s="11"/>
      <c r="SXC38" s="11"/>
      <c r="SXD38" s="11"/>
      <c r="SXE38" s="11"/>
      <c r="SXF38" s="11"/>
      <c r="SXG38" s="11"/>
      <c r="SXH38" s="11"/>
      <c r="SXI38" s="11"/>
      <c r="SXJ38" s="11"/>
      <c r="SXK38" s="11"/>
      <c r="SXL38" s="11"/>
      <c r="SXM38" s="11"/>
      <c r="SXN38" s="11"/>
      <c r="SXO38" s="11"/>
      <c r="SXP38" s="11"/>
      <c r="SXQ38" s="11"/>
      <c r="SXR38" s="11"/>
      <c r="SXS38" s="11"/>
      <c r="SXT38" s="11"/>
      <c r="SXU38" s="11"/>
      <c r="SXV38" s="11"/>
      <c r="SXW38" s="11"/>
      <c r="SXX38" s="11"/>
      <c r="SXY38" s="11"/>
      <c r="SXZ38" s="11"/>
      <c r="SYA38" s="11"/>
      <c r="SYB38" s="11"/>
      <c r="SYC38" s="11"/>
      <c r="SYD38" s="11"/>
      <c r="SYE38" s="11"/>
      <c r="SYF38" s="11"/>
      <c r="SYG38" s="11"/>
      <c r="SYH38" s="11"/>
      <c r="SYI38" s="11"/>
      <c r="SYJ38" s="11"/>
      <c r="SYK38" s="11"/>
      <c r="SYL38" s="11"/>
      <c r="SYM38" s="11"/>
      <c r="SYN38" s="11"/>
      <c r="SYO38" s="11"/>
      <c r="SYP38" s="11"/>
      <c r="SYQ38" s="11"/>
      <c r="SYR38" s="11"/>
      <c r="SYS38" s="11"/>
      <c r="SYT38" s="11"/>
      <c r="SYU38" s="11"/>
      <c r="SYV38" s="11"/>
      <c r="SYW38" s="11"/>
      <c r="SYX38" s="11"/>
      <c r="SYY38" s="11"/>
      <c r="SYZ38" s="11"/>
      <c r="SZA38" s="11"/>
      <c r="SZB38" s="11"/>
      <c r="SZC38" s="11"/>
      <c r="SZD38" s="11"/>
      <c r="SZE38" s="11"/>
      <c r="SZF38" s="11"/>
      <c r="SZG38" s="11"/>
      <c r="SZH38" s="11"/>
      <c r="SZI38" s="11"/>
      <c r="SZJ38" s="11"/>
      <c r="SZK38" s="11"/>
      <c r="SZL38" s="11"/>
      <c r="SZM38" s="11"/>
      <c r="SZN38" s="11"/>
      <c r="SZO38" s="11"/>
      <c r="SZP38" s="11"/>
      <c r="SZQ38" s="11"/>
      <c r="SZR38" s="11"/>
      <c r="SZS38" s="11"/>
      <c r="SZT38" s="11"/>
      <c r="SZU38" s="11"/>
      <c r="SZV38" s="11"/>
      <c r="SZW38" s="11"/>
      <c r="SZX38" s="11"/>
      <c r="SZY38" s="11"/>
      <c r="SZZ38" s="11"/>
      <c r="TAA38" s="11"/>
      <c r="TAB38" s="11"/>
      <c r="TAC38" s="11"/>
      <c r="TAD38" s="11"/>
      <c r="TAE38" s="11"/>
      <c r="TAF38" s="11"/>
      <c r="TAG38" s="11"/>
      <c r="TAH38" s="11"/>
      <c r="TAI38" s="11"/>
      <c r="TAJ38" s="11"/>
      <c r="TAK38" s="11"/>
      <c r="TAL38" s="11"/>
      <c r="TAM38" s="11"/>
      <c r="TAN38" s="11"/>
      <c r="TAO38" s="11"/>
      <c r="TAP38" s="11"/>
      <c r="TAQ38" s="11"/>
      <c r="TAR38" s="11"/>
      <c r="TAS38" s="11"/>
      <c r="TAT38" s="11"/>
      <c r="TAU38" s="11"/>
      <c r="TAV38" s="11"/>
      <c r="TAW38" s="11"/>
      <c r="TAX38" s="11"/>
      <c r="TAY38" s="11"/>
      <c r="TAZ38" s="11"/>
      <c r="TBA38" s="11"/>
      <c r="TBB38" s="11"/>
      <c r="TBC38" s="11"/>
      <c r="TBD38" s="11"/>
      <c r="TBE38" s="11"/>
      <c r="TBF38" s="11"/>
      <c r="TBG38" s="11"/>
      <c r="TBH38" s="11"/>
      <c r="TBI38" s="11"/>
      <c r="TBJ38" s="11"/>
      <c r="TBK38" s="11"/>
      <c r="TBL38" s="11"/>
      <c r="TBM38" s="11"/>
      <c r="TBN38" s="11"/>
      <c r="TBO38" s="11"/>
      <c r="TBP38" s="11"/>
      <c r="TBQ38" s="11"/>
      <c r="TBR38" s="11"/>
      <c r="TBS38" s="11"/>
      <c r="TBT38" s="11"/>
      <c r="TBU38" s="11"/>
      <c r="TBV38" s="11"/>
      <c r="TBW38" s="11"/>
      <c r="TBX38" s="11"/>
      <c r="TBY38" s="11"/>
      <c r="TBZ38" s="11"/>
      <c r="TCA38" s="11"/>
      <c r="TCB38" s="11"/>
      <c r="TCC38" s="11"/>
      <c r="TCD38" s="11"/>
      <c r="TCE38" s="11"/>
      <c r="TCF38" s="11"/>
      <c r="TCG38" s="11"/>
      <c r="TCH38" s="11"/>
      <c r="TCI38" s="11"/>
      <c r="TCJ38" s="11"/>
      <c r="TCK38" s="11"/>
      <c r="TCL38" s="11"/>
      <c r="TCM38" s="11"/>
      <c r="TCN38" s="11"/>
      <c r="TCO38" s="11"/>
      <c r="TCP38" s="11"/>
      <c r="TCQ38" s="11"/>
      <c r="TCR38" s="11"/>
      <c r="TCS38" s="11"/>
      <c r="TCT38" s="11"/>
      <c r="TCU38" s="11"/>
      <c r="TCV38" s="11"/>
      <c r="TCW38" s="11"/>
      <c r="TCX38" s="11"/>
      <c r="TCY38" s="11"/>
      <c r="TCZ38" s="11"/>
      <c r="TDA38" s="11"/>
      <c r="TDB38" s="11"/>
      <c r="TDC38" s="11"/>
      <c r="TDD38" s="11"/>
      <c r="TDE38" s="11"/>
      <c r="TDF38" s="11"/>
      <c r="TDG38" s="11"/>
      <c r="TDH38" s="11"/>
      <c r="TDI38" s="11"/>
      <c r="TDJ38" s="11"/>
      <c r="TDK38" s="11"/>
      <c r="TDL38" s="11"/>
      <c r="TDM38" s="11"/>
      <c r="TDN38" s="11"/>
      <c r="TDO38" s="11"/>
      <c r="TDP38" s="11"/>
      <c r="TDQ38" s="11"/>
      <c r="TDR38" s="11"/>
      <c r="TDS38" s="11"/>
      <c r="TDT38" s="11"/>
      <c r="TDU38" s="11"/>
      <c r="TDV38" s="11"/>
      <c r="TDW38" s="11"/>
      <c r="TDX38" s="11"/>
      <c r="TDY38" s="11"/>
      <c r="TDZ38" s="11"/>
      <c r="TEA38" s="11"/>
      <c r="TEB38" s="11"/>
      <c r="TEC38" s="11"/>
      <c r="TED38" s="11"/>
      <c r="TEE38" s="11"/>
      <c r="TEF38" s="11"/>
      <c r="TEG38" s="11"/>
      <c r="TEH38" s="11"/>
      <c r="TEI38" s="11"/>
      <c r="TEJ38" s="11"/>
      <c r="TEK38" s="11"/>
      <c r="TEL38" s="11"/>
      <c r="TEM38" s="11"/>
      <c r="TEN38" s="11"/>
      <c r="TEO38" s="11"/>
      <c r="TEP38" s="11"/>
      <c r="TEQ38" s="11"/>
      <c r="TER38" s="11"/>
      <c r="TES38" s="11"/>
      <c r="TET38" s="11"/>
      <c r="TEU38" s="11"/>
      <c r="TEV38" s="11"/>
      <c r="TEW38" s="11"/>
      <c r="TEX38" s="11"/>
      <c r="TEY38" s="11"/>
      <c r="TEZ38" s="11"/>
      <c r="TFA38" s="11"/>
      <c r="TFB38" s="11"/>
      <c r="TFC38" s="11"/>
      <c r="TFD38" s="11"/>
      <c r="TFE38" s="11"/>
      <c r="TFF38" s="11"/>
      <c r="TFG38" s="11"/>
      <c r="TFH38" s="11"/>
      <c r="TFI38" s="11"/>
      <c r="TFJ38" s="11"/>
      <c r="TFK38" s="11"/>
      <c r="TFL38" s="11"/>
      <c r="TFM38" s="11"/>
      <c r="TFN38" s="11"/>
      <c r="TFO38" s="11"/>
      <c r="TFP38" s="11"/>
      <c r="TFQ38" s="11"/>
      <c r="TFR38" s="11"/>
      <c r="TFS38" s="11"/>
      <c r="TFT38" s="11"/>
      <c r="TFU38" s="11"/>
      <c r="TFV38" s="11"/>
      <c r="TFW38" s="11"/>
      <c r="TFX38" s="11"/>
      <c r="TFY38" s="11"/>
      <c r="TFZ38" s="11"/>
      <c r="TGA38" s="11"/>
      <c r="TGB38" s="11"/>
      <c r="TGC38" s="11"/>
      <c r="TGD38" s="11"/>
      <c r="TGE38" s="11"/>
      <c r="TGF38" s="11"/>
      <c r="TGG38" s="11"/>
      <c r="TGH38" s="11"/>
      <c r="TGI38" s="11"/>
      <c r="TGJ38" s="11"/>
      <c r="TGK38" s="11"/>
      <c r="TGL38" s="11"/>
      <c r="TGM38" s="11"/>
      <c r="TGN38" s="11"/>
      <c r="TGO38" s="11"/>
      <c r="TGP38" s="11"/>
      <c r="TGQ38" s="11"/>
      <c r="TGR38" s="11"/>
      <c r="TGS38" s="11"/>
      <c r="TGT38" s="11"/>
      <c r="TGU38" s="11"/>
      <c r="TGV38" s="11"/>
      <c r="TGW38" s="11"/>
      <c r="TGX38" s="11"/>
      <c r="TGY38" s="11"/>
      <c r="TGZ38" s="11"/>
      <c r="THA38" s="11"/>
      <c r="THB38" s="11"/>
      <c r="THC38" s="11"/>
      <c r="THD38" s="11"/>
      <c r="THE38" s="11"/>
      <c r="THF38" s="11"/>
      <c r="THG38" s="11"/>
      <c r="THH38" s="11"/>
      <c r="THI38" s="11"/>
      <c r="THJ38" s="11"/>
      <c r="THK38" s="11"/>
      <c r="THL38" s="11"/>
      <c r="THM38" s="11"/>
      <c r="THN38" s="11"/>
      <c r="THO38" s="11"/>
      <c r="THP38" s="11"/>
      <c r="THQ38" s="11"/>
      <c r="THR38" s="11"/>
      <c r="THS38" s="11"/>
      <c r="THT38" s="11"/>
      <c r="THU38" s="11"/>
      <c r="THV38" s="11"/>
      <c r="THW38" s="11"/>
      <c r="THX38" s="11"/>
      <c r="THY38" s="11"/>
      <c r="THZ38" s="11"/>
      <c r="TIA38" s="11"/>
      <c r="TIB38" s="11"/>
      <c r="TIC38" s="11"/>
      <c r="TID38" s="11"/>
      <c r="TIE38" s="11"/>
      <c r="TIF38" s="11"/>
      <c r="TIG38" s="11"/>
      <c r="TIH38" s="11"/>
      <c r="TII38" s="11"/>
      <c r="TIJ38" s="11"/>
      <c r="TIK38" s="11"/>
      <c r="TIL38" s="11"/>
      <c r="TIM38" s="11"/>
      <c r="TIN38" s="11"/>
      <c r="TIO38" s="11"/>
      <c r="TIP38" s="11"/>
      <c r="TIQ38" s="11"/>
      <c r="TIR38" s="11"/>
      <c r="TIS38" s="11"/>
      <c r="TIT38" s="11"/>
      <c r="TIU38" s="11"/>
      <c r="TIV38" s="11"/>
      <c r="TIW38" s="11"/>
      <c r="TIX38" s="11"/>
      <c r="TIY38" s="11"/>
      <c r="TIZ38" s="11"/>
      <c r="TJA38" s="11"/>
      <c r="TJB38" s="11"/>
      <c r="TJC38" s="11"/>
      <c r="TJD38" s="11"/>
      <c r="TJE38" s="11"/>
      <c r="TJF38" s="11"/>
      <c r="TJG38" s="11"/>
      <c r="TJH38" s="11"/>
      <c r="TJI38" s="11"/>
      <c r="TJJ38" s="11"/>
      <c r="TJK38" s="11"/>
      <c r="TJL38" s="11"/>
      <c r="TJM38" s="11"/>
      <c r="TJN38" s="11"/>
      <c r="TJO38" s="11"/>
      <c r="TJP38" s="11"/>
      <c r="TJQ38" s="11"/>
      <c r="TJR38" s="11"/>
      <c r="TJS38" s="11"/>
      <c r="TJT38" s="11"/>
      <c r="TJU38" s="11"/>
      <c r="TJV38" s="11"/>
      <c r="TJW38" s="11"/>
      <c r="TJX38" s="11"/>
      <c r="TJY38" s="11"/>
      <c r="TJZ38" s="11"/>
      <c r="TKA38" s="11"/>
      <c r="TKB38" s="11"/>
      <c r="TKC38" s="11"/>
      <c r="TKD38" s="11"/>
      <c r="TKE38" s="11"/>
      <c r="TKF38" s="11"/>
      <c r="TKG38" s="11"/>
      <c r="TKH38" s="11"/>
      <c r="TKI38" s="11"/>
      <c r="TKJ38" s="11"/>
      <c r="TKK38" s="11"/>
      <c r="TKL38" s="11"/>
      <c r="TKM38" s="11"/>
      <c r="TKN38" s="11"/>
      <c r="TKO38" s="11"/>
      <c r="TKP38" s="11"/>
      <c r="TKQ38" s="11"/>
      <c r="TKR38" s="11"/>
      <c r="TKS38" s="11"/>
      <c r="TKT38" s="11"/>
      <c r="TKU38" s="11"/>
      <c r="TKV38" s="11"/>
      <c r="TKW38" s="11"/>
      <c r="TKX38" s="11"/>
      <c r="TKY38" s="11"/>
      <c r="TKZ38" s="11"/>
      <c r="TLA38" s="11"/>
      <c r="TLB38" s="11"/>
      <c r="TLC38" s="11"/>
      <c r="TLD38" s="11"/>
      <c r="TLE38" s="11"/>
      <c r="TLF38" s="11"/>
      <c r="TLG38" s="11"/>
      <c r="TLH38" s="11"/>
      <c r="TLI38" s="11"/>
      <c r="TLJ38" s="11"/>
      <c r="TLK38" s="11"/>
      <c r="TLL38" s="11"/>
      <c r="TLM38" s="11"/>
      <c r="TLN38" s="11"/>
      <c r="TLO38" s="11"/>
      <c r="TLP38" s="11"/>
      <c r="TLQ38" s="11"/>
      <c r="TLR38" s="11"/>
      <c r="TLS38" s="11"/>
      <c r="TLT38" s="11"/>
      <c r="TLU38" s="11"/>
      <c r="TLV38" s="11"/>
      <c r="TLW38" s="11"/>
      <c r="TLX38" s="11"/>
      <c r="TLY38" s="11"/>
      <c r="TLZ38" s="11"/>
      <c r="TMA38" s="11"/>
      <c r="TMB38" s="11"/>
      <c r="TMC38" s="11"/>
      <c r="TMD38" s="11"/>
      <c r="TME38" s="11"/>
      <c r="TMF38" s="11"/>
      <c r="TMG38" s="11"/>
      <c r="TMH38" s="11"/>
      <c r="TMI38" s="11"/>
      <c r="TMJ38" s="11"/>
      <c r="TMK38" s="11"/>
      <c r="TML38" s="11"/>
      <c r="TMM38" s="11"/>
      <c r="TMN38" s="11"/>
      <c r="TMO38" s="11"/>
      <c r="TMP38" s="11"/>
      <c r="TMQ38" s="11"/>
      <c r="TMR38" s="11"/>
      <c r="TMS38" s="11"/>
      <c r="TMT38" s="11"/>
      <c r="TMU38" s="11"/>
      <c r="TMV38" s="11"/>
      <c r="TMW38" s="11"/>
      <c r="TMX38" s="11"/>
      <c r="TMY38" s="11"/>
      <c r="TMZ38" s="11"/>
      <c r="TNA38" s="11"/>
      <c r="TNB38" s="11"/>
      <c r="TNC38" s="11"/>
      <c r="TND38" s="11"/>
      <c r="TNE38" s="11"/>
      <c r="TNF38" s="11"/>
      <c r="TNG38" s="11"/>
      <c r="TNH38" s="11"/>
      <c r="TNI38" s="11"/>
      <c r="TNJ38" s="11"/>
      <c r="TNK38" s="11"/>
      <c r="TNL38" s="11"/>
      <c r="TNM38" s="11"/>
      <c r="TNN38" s="11"/>
      <c r="TNO38" s="11"/>
      <c r="TNP38" s="11"/>
      <c r="TNQ38" s="11"/>
      <c r="TNR38" s="11"/>
      <c r="TNS38" s="11"/>
      <c r="TNT38" s="11"/>
      <c r="TNU38" s="11"/>
      <c r="TNV38" s="11"/>
      <c r="TNW38" s="11"/>
      <c r="TNX38" s="11"/>
      <c r="TNY38" s="11"/>
      <c r="TNZ38" s="11"/>
      <c r="TOA38" s="11"/>
      <c r="TOB38" s="11"/>
      <c r="TOC38" s="11"/>
      <c r="TOD38" s="11"/>
      <c r="TOE38" s="11"/>
      <c r="TOF38" s="11"/>
      <c r="TOG38" s="11"/>
      <c r="TOH38" s="11"/>
      <c r="TOI38" s="11"/>
      <c r="TOJ38" s="11"/>
      <c r="TOK38" s="11"/>
      <c r="TOL38" s="11"/>
      <c r="TOM38" s="11"/>
      <c r="TON38" s="11"/>
      <c r="TOO38" s="11"/>
      <c r="TOP38" s="11"/>
      <c r="TOQ38" s="11"/>
      <c r="TOR38" s="11"/>
      <c r="TOS38" s="11"/>
      <c r="TOT38" s="11"/>
      <c r="TOU38" s="11"/>
      <c r="TOV38" s="11"/>
      <c r="TOW38" s="11"/>
      <c r="TOX38" s="11"/>
      <c r="TOY38" s="11"/>
      <c r="TOZ38" s="11"/>
      <c r="TPA38" s="11"/>
      <c r="TPB38" s="11"/>
      <c r="TPC38" s="11"/>
      <c r="TPD38" s="11"/>
      <c r="TPE38" s="11"/>
      <c r="TPF38" s="11"/>
      <c r="TPG38" s="11"/>
      <c r="TPH38" s="11"/>
      <c r="TPI38" s="11"/>
      <c r="TPJ38" s="11"/>
      <c r="TPK38" s="11"/>
      <c r="TPL38" s="11"/>
      <c r="TPM38" s="11"/>
      <c r="TPN38" s="11"/>
      <c r="TPO38" s="11"/>
      <c r="TPP38" s="11"/>
      <c r="TPQ38" s="11"/>
      <c r="TPR38" s="11"/>
      <c r="TPS38" s="11"/>
      <c r="TPT38" s="11"/>
      <c r="TPU38" s="11"/>
      <c r="TPV38" s="11"/>
      <c r="TPW38" s="11"/>
      <c r="TPX38" s="11"/>
      <c r="TPY38" s="11"/>
      <c r="TPZ38" s="11"/>
      <c r="TQA38" s="11"/>
      <c r="TQB38" s="11"/>
      <c r="TQC38" s="11"/>
      <c r="TQD38" s="11"/>
      <c r="TQE38" s="11"/>
      <c r="TQF38" s="11"/>
      <c r="TQG38" s="11"/>
      <c r="TQH38" s="11"/>
      <c r="TQI38" s="11"/>
      <c r="TQJ38" s="11"/>
      <c r="TQK38" s="11"/>
      <c r="TQL38" s="11"/>
      <c r="TQM38" s="11"/>
      <c r="TQN38" s="11"/>
      <c r="TQO38" s="11"/>
      <c r="TQP38" s="11"/>
      <c r="TQQ38" s="11"/>
      <c r="TQR38" s="11"/>
      <c r="TQS38" s="11"/>
      <c r="TQT38" s="11"/>
      <c r="TQU38" s="11"/>
      <c r="TQV38" s="11"/>
      <c r="TQW38" s="11"/>
      <c r="TQX38" s="11"/>
      <c r="TQY38" s="11"/>
      <c r="TQZ38" s="11"/>
      <c r="TRA38" s="11"/>
      <c r="TRB38" s="11"/>
      <c r="TRC38" s="11"/>
      <c r="TRD38" s="11"/>
      <c r="TRE38" s="11"/>
      <c r="TRF38" s="11"/>
      <c r="TRG38" s="11"/>
      <c r="TRH38" s="11"/>
      <c r="TRI38" s="11"/>
      <c r="TRJ38" s="11"/>
      <c r="TRK38" s="11"/>
      <c r="TRL38" s="11"/>
      <c r="TRM38" s="11"/>
      <c r="TRN38" s="11"/>
      <c r="TRO38" s="11"/>
      <c r="TRP38" s="11"/>
      <c r="TRQ38" s="11"/>
      <c r="TRR38" s="11"/>
      <c r="TRS38" s="11"/>
      <c r="TRT38" s="11"/>
      <c r="TRU38" s="11"/>
      <c r="TRV38" s="11"/>
      <c r="TRW38" s="11"/>
      <c r="TRX38" s="11"/>
      <c r="TRY38" s="11"/>
      <c r="TRZ38" s="11"/>
      <c r="TSA38" s="11"/>
      <c r="TSB38" s="11"/>
      <c r="TSC38" s="11"/>
      <c r="TSD38" s="11"/>
      <c r="TSE38" s="11"/>
      <c r="TSF38" s="11"/>
      <c r="TSG38" s="11"/>
      <c r="TSH38" s="11"/>
      <c r="TSI38" s="11"/>
      <c r="TSJ38" s="11"/>
      <c r="TSK38" s="11"/>
      <c r="TSL38" s="11"/>
      <c r="TSM38" s="11"/>
      <c r="TSN38" s="11"/>
      <c r="TSO38" s="11"/>
      <c r="TSP38" s="11"/>
      <c r="TSQ38" s="11"/>
      <c r="TSR38" s="11"/>
      <c r="TSS38" s="11"/>
      <c r="TST38" s="11"/>
      <c r="TSU38" s="11"/>
      <c r="TSV38" s="11"/>
      <c r="TSW38" s="11"/>
      <c r="TSX38" s="11"/>
      <c r="TSY38" s="11"/>
      <c r="TSZ38" s="11"/>
      <c r="TTA38" s="11"/>
      <c r="TTB38" s="11"/>
      <c r="TTC38" s="11"/>
      <c r="TTD38" s="11"/>
      <c r="TTE38" s="11"/>
      <c r="TTF38" s="11"/>
      <c r="TTG38" s="11"/>
      <c r="TTH38" s="11"/>
      <c r="TTI38" s="11"/>
      <c r="TTJ38" s="11"/>
      <c r="TTK38" s="11"/>
      <c r="TTL38" s="11"/>
      <c r="TTM38" s="11"/>
      <c r="TTN38" s="11"/>
      <c r="TTO38" s="11"/>
      <c r="TTP38" s="11"/>
      <c r="TTQ38" s="11"/>
      <c r="TTR38" s="11"/>
      <c r="TTS38" s="11"/>
      <c r="TTT38" s="11"/>
      <c r="TTU38" s="11"/>
      <c r="TTV38" s="11"/>
      <c r="TTW38" s="11"/>
      <c r="TTX38" s="11"/>
      <c r="TTY38" s="11"/>
      <c r="TTZ38" s="11"/>
      <c r="TUA38" s="11"/>
      <c r="TUB38" s="11"/>
      <c r="TUC38" s="11"/>
      <c r="TUD38" s="11"/>
      <c r="TUE38" s="11"/>
      <c r="TUF38" s="11"/>
      <c r="TUG38" s="11"/>
      <c r="TUH38" s="11"/>
      <c r="TUI38" s="11"/>
      <c r="TUJ38" s="11"/>
      <c r="TUK38" s="11"/>
      <c r="TUL38" s="11"/>
      <c r="TUM38" s="11"/>
      <c r="TUN38" s="11"/>
      <c r="TUO38" s="11"/>
      <c r="TUP38" s="11"/>
      <c r="TUQ38" s="11"/>
      <c r="TUR38" s="11"/>
      <c r="TUS38" s="11"/>
      <c r="TUT38" s="11"/>
      <c r="TUU38" s="11"/>
      <c r="TUV38" s="11"/>
      <c r="TUW38" s="11"/>
      <c r="TUX38" s="11"/>
      <c r="TUY38" s="11"/>
      <c r="TUZ38" s="11"/>
      <c r="TVA38" s="11"/>
      <c r="TVB38" s="11"/>
      <c r="TVC38" s="11"/>
      <c r="TVD38" s="11"/>
      <c r="TVE38" s="11"/>
      <c r="TVF38" s="11"/>
      <c r="TVG38" s="11"/>
      <c r="TVH38" s="11"/>
      <c r="TVI38" s="11"/>
      <c r="TVJ38" s="11"/>
      <c r="TVK38" s="11"/>
      <c r="TVL38" s="11"/>
      <c r="TVM38" s="11"/>
      <c r="TVN38" s="11"/>
      <c r="TVO38" s="11"/>
      <c r="TVP38" s="11"/>
      <c r="TVQ38" s="11"/>
      <c r="TVR38" s="11"/>
      <c r="TVS38" s="11"/>
      <c r="TVT38" s="11"/>
      <c r="TVU38" s="11"/>
      <c r="TVV38" s="11"/>
      <c r="TVW38" s="11"/>
      <c r="TVX38" s="11"/>
      <c r="TVY38" s="11"/>
      <c r="TVZ38" s="11"/>
      <c r="TWA38" s="11"/>
      <c r="TWB38" s="11"/>
      <c r="TWC38" s="11"/>
      <c r="TWD38" s="11"/>
      <c r="TWE38" s="11"/>
      <c r="TWF38" s="11"/>
      <c r="TWG38" s="11"/>
      <c r="TWH38" s="11"/>
      <c r="TWI38" s="11"/>
      <c r="TWJ38" s="11"/>
      <c r="TWK38" s="11"/>
      <c r="TWL38" s="11"/>
      <c r="TWM38" s="11"/>
      <c r="TWN38" s="11"/>
      <c r="TWO38" s="11"/>
      <c r="TWP38" s="11"/>
      <c r="TWQ38" s="11"/>
      <c r="TWR38" s="11"/>
      <c r="TWS38" s="11"/>
      <c r="TWT38" s="11"/>
      <c r="TWU38" s="11"/>
      <c r="TWV38" s="11"/>
      <c r="TWW38" s="11"/>
      <c r="TWX38" s="11"/>
      <c r="TWY38" s="11"/>
      <c r="TWZ38" s="11"/>
      <c r="TXA38" s="11"/>
      <c r="TXB38" s="11"/>
      <c r="TXC38" s="11"/>
      <c r="TXD38" s="11"/>
      <c r="TXE38" s="11"/>
      <c r="TXF38" s="11"/>
      <c r="TXG38" s="11"/>
      <c r="TXH38" s="11"/>
      <c r="TXI38" s="11"/>
      <c r="TXJ38" s="11"/>
      <c r="TXK38" s="11"/>
      <c r="TXL38" s="11"/>
      <c r="TXM38" s="11"/>
      <c r="TXN38" s="11"/>
      <c r="TXO38" s="11"/>
      <c r="TXP38" s="11"/>
      <c r="TXQ38" s="11"/>
      <c r="TXR38" s="11"/>
      <c r="TXS38" s="11"/>
      <c r="TXT38" s="11"/>
      <c r="TXU38" s="11"/>
      <c r="TXV38" s="11"/>
      <c r="TXW38" s="11"/>
      <c r="TXX38" s="11"/>
      <c r="TXY38" s="11"/>
      <c r="TXZ38" s="11"/>
      <c r="TYA38" s="11"/>
      <c r="TYB38" s="11"/>
      <c r="TYC38" s="11"/>
      <c r="TYD38" s="11"/>
      <c r="TYE38" s="11"/>
      <c r="TYF38" s="11"/>
      <c r="TYG38" s="11"/>
      <c r="TYH38" s="11"/>
      <c r="TYI38" s="11"/>
      <c r="TYJ38" s="11"/>
      <c r="TYK38" s="11"/>
      <c r="TYL38" s="11"/>
      <c r="TYM38" s="11"/>
      <c r="TYN38" s="11"/>
      <c r="TYO38" s="11"/>
      <c r="TYP38" s="11"/>
      <c r="TYQ38" s="11"/>
      <c r="TYR38" s="11"/>
      <c r="TYS38" s="11"/>
      <c r="TYT38" s="11"/>
      <c r="TYU38" s="11"/>
      <c r="TYV38" s="11"/>
      <c r="TYW38" s="11"/>
      <c r="TYX38" s="11"/>
      <c r="TYY38" s="11"/>
      <c r="TYZ38" s="11"/>
      <c r="TZA38" s="11"/>
      <c r="TZB38" s="11"/>
      <c r="TZC38" s="11"/>
      <c r="TZD38" s="11"/>
      <c r="TZE38" s="11"/>
      <c r="TZF38" s="11"/>
      <c r="TZG38" s="11"/>
      <c r="TZH38" s="11"/>
      <c r="TZI38" s="11"/>
      <c r="TZJ38" s="11"/>
      <c r="TZK38" s="11"/>
      <c r="TZL38" s="11"/>
      <c r="TZM38" s="11"/>
      <c r="TZN38" s="11"/>
      <c r="TZO38" s="11"/>
      <c r="TZP38" s="11"/>
      <c r="TZQ38" s="11"/>
      <c r="TZR38" s="11"/>
      <c r="TZS38" s="11"/>
      <c r="TZT38" s="11"/>
      <c r="TZU38" s="11"/>
      <c r="TZV38" s="11"/>
      <c r="TZW38" s="11"/>
      <c r="TZX38" s="11"/>
      <c r="TZY38" s="11"/>
      <c r="TZZ38" s="11"/>
      <c r="UAA38" s="11"/>
      <c r="UAB38" s="11"/>
      <c r="UAC38" s="11"/>
      <c r="UAD38" s="11"/>
      <c r="UAE38" s="11"/>
      <c r="UAF38" s="11"/>
      <c r="UAG38" s="11"/>
      <c r="UAH38" s="11"/>
      <c r="UAI38" s="11"/>
      <c r="UAJ38" s="11"/>
      <c r="UAK38" s="11"/>
      <c r="UAL38" s="11"/>
      <c r="UAM38" s="11"/>
      <c r="UAN38" s="11"/>
      <c r="UAO38" s="11"/>
      <c r="UAP38" s="11"/>
      <c r="UAQ38" s="11"/>
      <c r="UAR38" s="11"/>
      <c r="UAS38" s="11"/>
      <c r="UAT38" s="11"/>
      <c r="UAU38" s="11"/>
      <c r="UAV38" s="11"/>
      <c r="UAW38" s="11"/>
      <c r="UAX38" s="11"/>
      <c r="UAY38" s="11"/>
      <c r="UAZ38" s="11"/>
      <c r="UBA38" s="11"/>
      <c r="UBB38" s="11"/>
      <c r="UBC38" s="11"/>
      <c r="UBD38" s="11"/>
      <c r="UBE38" s="11"/>
      <c r="UBF38" s="11"/>
      <c r="UBG38" s="11"/>
      <c r="UBH38" s="11"/>
      <c r="UBI38" s="11"/>
      <c r="UBJ38" s="11"/>
      <c r="UBK38" s="11"/>
      <c r="UBL38" s="11"/>
      <c r="UBM38" s="11"/>
      <c r="UBN38" s="11"/>
      <c r="UBO38" s="11"/>
      <c r="UBP38" s="11"/>
      <c r="UBQ38" s="11"/>
      <c r="UBR38" s="11"/>
      <c r="UBS38" s="11"/>
      <c r="UBT38" s="11"/>
      <c r="UBU38" s="11"/>
      <c r="UBV38" s="11"/>
      <c r="UBW38" s="11"/>
      <c r="UBX38" s="11"/>
      <c r="UBY38" s="11"/>
      <c r="UBZ38" s="11"/>
      <c r="UCA38" s="11"/>
      <c r="UCB38" s="11"/>
      <c r="UCC38" s="11"/>
      <c r="UCD38" s="11"/>
      <c r="UCE38" s="11"/>
      <c r="UCF38" s="11"/>
      <c r="UCG38" s="11"/>
      <c r="UCH38" s="11"/>
      <c r="UCI38" s="11"/>
      <c r="UCJ38" s="11"/>
      <c r="UCK38" s="11"/>
      <c r="UCL38" s="11"/>
      <c r="UCM38" s="11"/>
      <c r="UCN38" s="11"/>
      <c r="UCO38" s="11"/>
      <c r="UCP38" s="11"/>
      <c r="UCQ38" s="11"/>
      <c r="UCR38" s="11"/>
      <c r="UCS38" s="11"/>
      <c r="UCT38" s="11"/>
      <c r="UCU38" s="11"/>
      <c r="UCV38" s="11"/>
      <c r="UCW38" s="11"/>
      <c r="UCX38" s="11"/>
      <c r="UCY38" s="11"/>
      <c r="UCZ38" s="11"/>
      <c r="UDA38" s="11"/>
      <c r="UDB38" s="11"/>
      <c r="UDC38" s="11"/>
      <c r="UDD38" s="11"/>
      <c r="UDE38" s="11"/>
      <c r="UDF38" s="11"/>
      <c r="UDG38" s="11"/>
      <c r="UDH38" s="11"/>
      <c r="UDI38" s="11"/>
      <c r="UDJ38" s="11"/>
      <c r="UDK38" s="11"/>
      <c r="UDL38" s="11"/>
      <c r="UDM38" s="11"/>
      <c r="UDN38" s="11"/>
      <c r="UDO38" s="11"/>
      <c r="UDP38" s="11"/>
      <c r="UDQ38" s="11"/>
      <c r="UDR38" s="11"/>
      <c r="UDS38" s="11"/>
      <c r="UDT38" s="11"/>
      <c r="UDU38" s="11"/>
      <c r="UDV38" s="11"/>
      <c r="UDW38" s="11"/>
      <c r="UDX38" s="11"/>
      <c r="UDY38" s="11"/>
      <c r="UDZ38" s="11"/>
      <c r="UEA38" s="11"/>
      <c r="UEB38" s="11"/>
      <c r="UEC38" s="11"/>
      <c r="UED38" s="11"/>
      <c r="UEE38" s="11"/>
      <c r="UEF38" s="11"/>
      <c r="UEG38" s="11"/>
      <c r="UEH38" s="11"/>
      <c r="UEI38" s="11"/>
      <c r="UEJ38" s="11"/>
      <c r="UEK38" s="11"/>
      <c r="UEL38" s="11"/>
      <c r="UEM38" s="11"/>
      <c r="UEN38" s="11"/>
      <c r="UEO38" s="11"/>
      <c r="UEP38" s="11"/>
      <c r="UEQ38" s="11"/>
      <c r="UER38" s="11"/>
      <c r="UES38" s="11"/>
      <c r="UET38" s="11"/>
      <c r="UEU38" s="11"/>
      <c r="UEV38" s="11"/>
      <c r="UEW38" s="11"/>
      <c r="UEX38" s="11"/>
      <c r="UEY38" s="11"/>
      <c r="UEZ38" s="11"/>
      <c r="UFA38" s="11"/>
      <c r="UFB38" s="11"/>
      <c r="UFC38" s="11"/>
      <c r="UFD38" s="11"/>
      <c r="UFE38" s="11"/>
      <c r="UFF38" s="11"/>
      <c r="UFG38" s="11"/>
      <c r="UFH38" s="11"/>
      <c r="UFI38" s="11"/>
      <c r="UFJ38" s="11"/>
      <c r="UFK38" s="11"/>
      <c r="UFL38" s="11"/>
      <c r="UFM38" s="11"/>
      <c r="UFN38" s="11"/>
      <c r="UFO38" s="11"/>
      <c r="UFP38" s="11"/>
      <c r="UFQ38" s="11"/>
      <c r="UFR38" s="11"/>
      <c r="UFS38" s="11"/>
      <c r="UFT38" s="11"/>
      <c r="UFU38" s="11"/>
      <c r="UFV38" s="11"/>
      <c r="UFW38" s="11"/>
      <c r="UFX38" s="11"/>
      <c r="UFY38" s="11"/>
      <c r="UFZ38" s="11"/>
      <c r="UGA38" s="11"/>
      <c r="UGB38" s="11"/>
      <c r="UGC38" s="11"/>
      <c r="UGD38" s="11"/>
      <c r="UGE38" s="11"/>
      <c r="UGF38" s="11"/>
      <c r="UGG38" s="11"/>
      <c r="UGH38" s="11"/>
      <c r="UGI38" s="11"/>
      <c r="UGJ38" s="11"/>
      <c r="UGK38" s="11"/>
      <c r="UGL38" s="11"/>
      <c r="UGM38" s="11"/>
      <c r="UGN38" s="11"/>
      <c r="UGO38" s="11"/>
      <c r="UGP38" s="11"/>
      <c r="UGQ38" s="11"/>
      <c r="UGR38" s="11"/>
      <c r="UGS38" s="11"/>
      <c r="UGT38" s="11"/>
      <c r="UGU38" s="11"/>
      <c r="UGV38" s="11"/>
      <c r="UGW38" s="11"/>
      <c r="UGX38" s="11"/>
      <c r="UGY38" s="11"/>
      <c r="UGZ38" s="11"/>
      <c r="UHA38" s="11"/>
      <c r="UHB38" s="11"/>
      <c r="UHC38" s="11"/>
      <c r="UHD38" s="11"/>
      <c r="UHE38" s="11"/>
      <c r="UHF38" s="11"/>
      <c r="UHG38" s="11"/>
      <c r="UHH38" s="11"/>
      <c r="UHI38" s="11"/>
      <c r="UHJ38" s="11"/>
      <c r="UHK38" s="11"/>
      <c r="UHL38" s="11"/>
      <c r="UHM38" s="11"/>
      <c r="UHN38" s="11"/>
      <c r="UHO38" s="11"/>
      <c r="UHP38" s="11"/>
      <c r="UHQ38" s="11"/>
      <c r="UHR38" s="11"/>
      <c r="UHS38" s="11"/>
      <c r="UHT38" s="11"/>
      <c r="UHU38" s="11"/>
      <c r="UHV38" s="11"/>
      <c r="UHW38" s="11"/>
      <c r="UHX38" s="11"/>
      <c r="UHY38" s="11"/>
      <c r="UHZ38" s="11"/>
      <c r="UIA38" s="11"/>
      <c r="UIB38" s="11"/>
      <c r="UIC38" s="11"/>
      <c r="UID38" s="11"/>
      <c r="UIE38" s="11"/>
      <c r="UIF38" s="11"/>
      <c r="UIG38" s="11"/>
      <c r="UIH38" s="11"/>
      <c r="UII38" s="11"/>
      <c r="UIJ38" s="11"/>
      <c r="UIK38" s="11"/>
      <c r="UIL38" s="11"/>
      <c r="UIM38" s="11"/>
      <c r="UIN38" s="11"/>
      <c r="UIO38" s="11"/>
      <c r="UIP38" s="11"/>
      <c r="UIQ38" s="11"/>
      <c r="UIR38" s="11"/>
      <c r="UIS38" s="11"/>
      <c r="UIT38" s="11"/>
      <c r="UIU38" s="11"/>
      <c r="UIV38" s="11"/>
      <c r="UIW38" s="11"/>
      <c r="UIX38" s="11"/>
      <c r="UIY38" s="11"/>
      <c r="UIZ38" s="11"/>
      <c r="UJA38" s="11"/>
      <c r="UJB38" s="11"/>
      <c r="UJC38" s="11"/>
      <c r="UJD38" s="11"/>
      <c r="UJE38" s="11"/>
      <c r="UJF38" s="11"/>
      <c r="UJG38" s="11"/>
      <c r="UJH38" s="11"/>
      <c r="UJI38" s="11"/>
      <c r="UJJ38" s="11"/>
      <c r="UJK38" s="11"/>
      <c r="UJL38" s="11"/>
      <c r="UJM38" s="11"/>
      <c r="UJN38" s="11"/>
      <c r="UJO38" s="11"/>
      <c r="UJP38" s="11"/>
      <c r="UJQ38" s="11"/>
      <c r="UJR38" s="11"/>
      <c r="UJS38" s="11"/>
      <c r="UJT38" s="11"/>
      <c r="UJU38" s="11"/>
      <c r="UJV38" s="11"/>
      <c r="UJW38" s="11"/>
      <c r="UJX38" s="11"/>
      <c r="UJY38" s="11"/>
      <c r="UJZ38" s="11"/>
      <c r="UKA38" s="11"/>
      <c r="UKB38" s="11"/>
      <c r="UKC38" s="11"/>
      <c r="UKD38" s="11"/>
      <c r="UKE38" s="11"/>
      <c r="UKF38" s="11"/>
      <c r="UKG38" s="11"/>
      <c r="UKH38" s="11"/>
      <c r="UKI38" s="11"/>
      <c r="UKJ38" s="11"/>
      <c r="UKK38" s="11"/>
      <c r="UKL38" s="11"/>
      <c r="UKM38" s="11"/>
      <c r="UKN38" s="11"/>
      <c r="UKO38" s="11"/>
      <c r="UKP38" s="11"/>
      <c r="UKQ38" s="11"/>
      <c r="UKR38" s="11"/>
      <c r="UKS38" s="11"/>
      <c r="UKT38" s="11"/>
      <c r="UKU38" s="11"/>
      <c r="UKV38" s="11"/>
      <c r="UKW38" s="11"/>
      <c r="UKX38" s="11"/>
      <c r="UKY38" s="11"/>
      <c r="UKZ38" s="11"/>
      <c r="ULA38" s="11"/>
      <c r="ULB38" s="11"/>
      <c r="ULC38" s="11"/>
      <c r="ULD38" s="11"/>
      <c r="ULE38" s="11"/>
      <c r="ULF38" s="11"/>
      <c r="ULG38" s="11"/>
      <c r="ULH38" s="11"/>
      <c r="ULI38" s="11"/>
      <c r="ULJ38" s="11"/>
      <c r="ULK38" s="11"/>
      <c r="ULL38" s="11"/>
      <c r="ULM38" s="11"/>
      <c r="ULN38" s="11"/>
      <c r="ULO38" s="11"/>
      <c r="ULP38" s="11"/>
      <c r="ULQ38" s="11"/>
      <c r="ULR38" s="11"/>
      <c r="ULS38" s="11"/>
      <c r="ULT38" s="11"/>
      <c r="ULU38" s="11"/>
      <c r="ULV38" s="11"/>
      <c r="ULW38" s="11"/>
      <c r="ULX38" s="11"/>
      <c r="ULY38" s="11"/>
      <c r="ULZ38" s="11"/>
      <c r="UMA38" s="11"/>
      <c r="UMB38" s="11"/>
      <c r="UMC38" s="11"/>
      <c r="UMD38" s="11"/>
      <c r="UME38" s="11"/>
      <c r="UMF38" s="11"/>
      <c r="UMG38" s="11"/>
      <c r="UMH38" s="11"/>
      <c r="UMI38" s="11"/>
      <c r="UMJ38" s="11"/>
      <c r="UMK38" s="11"/>
      <c r="UML38" s="11"/>
      <c r="UMM38" s="11"/>
      <c r="UMN38" s="11"/>
      <c r="UMO38" s="11"/>
      <c r="UMP38" s="11"/>
      <c r="UMQ38" s="11"/>
      <c r="UMR38" s="11"/>
      <c r="UMS38" s="11"/>
      <c r="UMT38" s="11"/>
      <c r="UMU38" s="11"/>
      <c r="UMV38" s="11"/>
      <c r="UMW38" s="11"/>
      <c r="UMX38" s="11"/>
      <c r="UMY38" s="11"/>
      <c r="UMZ38" s="11"/>
      <c r="UNA38" s="11"/>
      <c r="UNB38" s="11"/>
      <c r="UNC38" s="11"/>
      <c r="UND38" s="11"/>
      <c r="UNE38" s="11"/>
      <c r="UNF38" s="11"/>
      <c r="UNG38" s="11"/>
      <c r="UNH38" s="11"/>
      <c r="UNI38" s="11"/>
      <c r="UNJ38" s="11"/>
      <c r="UNK38" s="11"/>
      <c r="UNL38" s="11"/>
      <c r="UNM38" s="11"/>
      <c r="UNN38" s="11"/>
      <c r="UNO38" s="11"/>
      <c r="UNP38" s="11"/>
      <c r="UNQ38" s="11"/>
      <c r="UNR38" s="11"/>
      <c r="UNS38" s="11"/>
      <c r="UNT38" s="11"/>
      <c r="UNU38" s="11"/>
      <c r="UNV38" s="11"/>
      <c r="UNW38" s="11"/>
      <c r="UNX38" s="11"/>
      <c r="UNY38" s="11"/>
      <c r="UNZ38" s="11"/>
      <c r="UOA38" s="11"/>
      <c r="UOB38" s="11"/>
      <c r="UOC38" s="11"/>
      <c r="UOD38" s="11"/>
      <c r="UOE38" s="11"/>
      <c r="UOF38" s="11"/>
      <c r="UOG38" s="11"/>
      <c r="UOH38" s="11"/>
      <c r="UOI38" s="11"/>
      <c r="UOJ38" s="11"/>
      <c r="UOK38" s="11"/>
      <c r="UOL38" s="11"/>
      <c r="UOM38" s="11"/>
      <c r="UON38" s="11"/>
      <c r="UOO38" s="11"/>
      <c r="UOP38" s="11"/>
      <c r="UOQ38" s="11"/>
      <c r="UOR38" s="11"/>
      <c r="UOS38" s="11"/>
      <c r="UOT38" s="11"/>
      <c r="UOU38" s="11"/>
      <c r="UOV38" s="11"/>
      <c r="UOW38" s="11"/>
      <c r="UOX38" s="11"/>
      <c r="UOY38" s="11"/>
      <c r="UOZ38" s="11"/>
      <c r="UPA38" s="11"/>
      <c r="UPB38" s="11"/>
      <c r="UPC38" s="11"/>
      <c r="UPD38" s="11"/>
      <c r="UPE38" s="11"/>
      <c r="UPF38" s="11"/>
      <c r="UPG38" s="11"/>
      <c r="UPH38" s="11"/>
      <c r="UPI38" s="11"/>
      <c r="UPJ38" s="11"/>
      <c r="UPK38" s="11"/>
      <c r="UPL38" s="11"/>
      <c r="UPM38" s="11"/>
      <c r="UPN38" s="11"/>
      <c r="UPO38" s="11"/>
      <c r="UPP38" s="11"/>
      <c r="UPQ38" s="11"/>
      <c r="UPR38" s="11"/>
      <c r="UPS38" s="11"/>
      <c r="UPT38" s="11"/>
      <c r="UPU38" s="11"/>
      <c r="UPV38" s="11"/>
      <c r="UPW38" s="11"/>
      <c r="UPX38" s="11"/>
      <c r="UPY38" s="11"/>
      <c r="UPZ38" s="11"/>
      <c r="UQA38" s="11"/>
      <c r="UQB38" s="11"/>
      <c r="UQC38" s="11"/>
      <c r="UQD38" s="11"/>
      <c r="UQE38" s="11"/>
      <c r="UQF38" s="11"/>
      <c r="UQG38" s="11"/>
      <c r="UQH38" s="11"/>
      <c r="UQI38" s="11"/>
      <c r="UQJ38" s="11"/>
      <c r="UQK38" s="11"/>
      <c r="UQL38" s="11"/>
      <c r="UQM38" s="11"/>
      <c r="UQN38" s="11"/>
      <c r="UQO38" s="11"/>
      <c r="UQP38" s="11"/>
      <c r="UQQ38" s="11"/>
      <c r="UQR38" s="11"/>
      <c r="UQS38" s="11"/>
      <c r="UQT38" s="11"/>
      <c r="UQU38" s="11"/>
      <c r="UQV38" s="11"/>
      <c r="UQW38" s="11"/>
      <c r="UQX38" s="11"/>
      <c r="UQY38" s="11"/>
      <c r="UQZ38" s="11"/>
      <c r="URA38" s="11"/>
      <c r="URB38" s="11"/>
      <c r="URC38" s="11"/>
      <c r="URD38" s="11"/>
      <c r="URE38" s="11"/>
      <c r="URF38" s="11"/>
      <c r="URG38" s="11"/>
      <c r="URH38" s="11"/>
      <c r="URI38" s="11"/>
      <c r="URJ38" s="11"/>
      <c r="URK38" s="11"/>
      <c r="URL38" s="11"/>
      <c r="URM38" s="11"/>
      <c r="URN38" s="11"/>
      <c r="URO38" s="11"/>
      <c r="URP38" s="11"/>
      <c r="URQ38" s="11"/>
      <c r="URR38" s="11"/>
      <c r="URS38" s="11"/>
      <c r="URT38" s="11"/>
      <c r="URU38" s="11"/>
      <c r="URV38" s="11"/>
      <c r="URW38" s="11"/>
      <c r="URX38" s="11"/>
      <c r="URY38" s="11"/>
      <c r="URZ38" s="11"/>
      <c r="USA38" s="11"/>
      <c r="USB38" s="11"/>
      <c r="USC38" s="11"/>
      <c r="USD38" s="11"/>
      <c r="USE38" s="11"/>
      <c r="USF38" s="11"/>
      <c r="USG38" s="11"/>
      <c r="USH38" s="11"/>
      <c r="USI38" s="11"/>
      <c r="USJ38" s="11"/>
      <c r="USK38" s="11"/>
      <c r="USL38" s="11"/>
      <c r="USM38" s="11"/>
      <c r="USN38" s="11"/>
      <c r="USO38" s="11"/>
      <c r="USP38" s="11"/>
      <c r="USQ38" s="11"/>
      <c r="USR38" s="11"/>
      <c r="USS38" s="11"/>
      <c r="UST38" s="11"/>
      <c r="USU38" s="11"/>
      <c r="USV38" s="11"/>
      <c r="USW38" s="11"/>
      <c r="USX38" s="11"/>
      <c r="USY38" s="11"/>
      <c r="USZ38" s="11"/>
      <c r="UTA38" s="11"/>
      <c r="UTB38" s="11"/>
      <c r="UTC38" s="11"/>
      <c r="UTD38" s="11"/>
      <c r="UTE38" s="11"/>
      <c r="UTF38" s="11"/>
      <c r="UTG38" s="11"/>
      <c r="UTH38" s="11"/>
      <c r="UTI38" s="11"/>
      <c r="UTJ38" s="11"/>
      <c r="UTK38" s="11"/>
      <c r="UTL38" s="11"/>
      <c r="UTM38" s="11"/>
      <c r="UTN38" s="11"/>
      <c r="UTO38" s="11"/>
      <c r="UTP38" s="11"/>
      <c r="UTQ38" s="11"/>
      <c r="UTR38" s="11"/>
      <c r="UTS38" s="11"/>
      <c r="UTT38" s="11"/>
      <c r="UTU38" s="11"/>
      <c r="UTV38" s="11"/>
      <c r="UTW38" s="11"/>
      <c r="UTX38" s="11"/>
      <c r="UTY38" s="11"/>
      <c r="UTZ38" s="11"/>
      <c r="UUA38" s="11"/>
      <c r="UUB38" s="11"/>
      <c r="UUC38" s="11"/>
      <c r="UUD38" s="11"/>
      <c r="UUE38" s="11"/>
      <c r="UUF38" s="11"/>
      <c r="UUG38" s="11"/>
      <c r="UUH38" s="11"/>
      <c r="UUI38" s="11"/>
      <c r="UUJ38" s="11"/>
      <c r="UUK38" s="11"/>
      <c r="UUL38" s="11"/>
      <c r="UUM38" s="11"/>
      <c r="UUN38" s="11"/>
      <c r="UUO38" s="11"/>
      <c r="UUP38" s="11"/>
      <c r="UUQ38" s="11"/>
      <c r="UUR38" s="11"/>
      <c r="UUS38" s="11"/>
      <c r="UUT38" s="11"/>
      <c r="UUU38" s="11"/>
      <c r="UUV38" s="11"/>
      <c r="UUW38" s="11"/>
      <c r="UUX38" s="11"/>
      <c r="UUY38" s="11"/>
      <c r="UUZ38" s="11"/>
      <c r="UVA38" s="11"/>
      <c r="UVB38" s="11"/>
      <c r="UVC38" s="11"/>
      <c r="UVD38" s="11"/>
      <c r="UVE38" s="11"/>
      <c r="UVF38" s="11"/>
      <c r="UVG38" s="11"/>
      <c r="UVH38" s="11"/>
      <c r="UVI38" s="11"/>
      <c r="UVJ38" s="11"/>
      <c r="UVK38" s="11"/>
      <c r="UVL38" s="11"/>
      <c r="UVM38" s="11"/>
      <c r="UVN38" s="11"/>
      <c r="UVO38" s="11"/>
      <c r="UVP38" s="11"/>
      <c r="UVQ38" s="11"/>
      <c r="UVR38" s="11"/>
      <c r="UVS38" s="11"/>
      <c r="UVT38" s="11"/>
      <c r="UVU38" s="11"/>
      <c r="UVV38" s="11"/>
      <c r="UVW38" s="11"/>
      <c r="UVX38" s="11"/>
      <c r="UVY38" s="11"/>
      <c r="UVZ38" s="11"/>
      <c r="UWA38" s="11"/>
      <c r="UWB38" s="11"/>
      <c r="UWC38" s="11"/>
      <c r="UWD38" s="11"/>
      <c r="UWE38" s="11"/>
      <c r="UWF38" s="11"/>
      <c r="UWG38" s="11"/>
      <c r="UWH38" s="11"/>
      <c r="UWI38" s="11"/>
      <c r="UWJ38" s="11"/>
      <c r="UWK38" s="11"/>
      <c r="UWL38" s="11"/>
      <c r="UWM38" s="11"/>
      <c r="UWN38" s="11"/>
      <c r="UWO38" s="11"/>
      <c r="UWP38" s="11"/>
      <c r="UWQ38" s="11"/>
      <c r="UWR38" s="11"/>
      <c r="UWS38" s="11"/>
      <c r="UWT38" s="11"/>
      <c r="UWU38" s="11"/>
      <c r="UWV38" s="11"/>
      <c r="UWW38" s="11"/>
      <c r="UWX38" s="11"/>
      <c r="UWY38" s="11"/>
      <c r="UWZ38" s="11"/>
      <c r="UXA38" s="11"/>
      <c r="UXB38" s="11"/>
      <c r="UXC38" s="11"/>
      <c r="UXD38" s="11"/>
      <c r="UXE38" s="11"/>
      <c r="UXF38" s="11"/>
      <c r="UXG38" s="11"/>
      <c r="UXH38" s="11"/>
      <c r="UXI38" s="11"/>
      <c r="UXJ38" s="11"/>
      <c r="UXK38" s="11"/>
      <c r="UXL38" s="11"/>
      <c r="UXM38" s="11"/>
      <c r="UXN38" s="11"/>
      <c r="UXO38" s="11"/>
      <c r="UXP38" s="11"/>
      <c r="UXQ38" s="11"/>
      <c r="UXR38" s="11"/>
      <c r="UXS38" s="11"/>
      <c r="UXT38" s="11"/>
      <c r="UXU38" s="11"/>
      <c r="UXV38" s="11"/>
      <c r="UXW38" s="11"/>
      <c r="UXX38" s="11"/>
      <c r="UXY38" s="11"/>
      <c r="UXZ38" s="11"/>
      <c r="UYA38" s="11"/>
      <c r="UYB38" s="11"/>
      <c r="UYC38" s="11"/>
      <c r="UYD38" s="11"/>
      <c r="UYE38" s="11"/>
      <c r="UYF38" s="11"/>
      <c r="UYG38" s="11"/>
      <c r="UYH38" s="11"/>
      <c r="UYI38" s="11"/>
      <c r="UYJ38" s="11"/>
      <c r="UYK38" s="11"/>
      <c r="UYL38" s="11"/>
      <c r="UYM38" s="11"/>
      <c r="UYN38" s="11"/>
      <c r="UYO38" s="11"/>
      <c r="UYP38" s="11"/>
      <c r="UYQ38" s="11"/>
      <c r="UYR38" s="11"/>
      <c r="UYS38" s="11"/>
      <c r="UYT38" s="11"/>
      <c r="UYU38" s="11"/>
      <c r="UYV38" s="11"/>
      <c r="UYW38" s="11"/>
      <c r="UYX38" s="11"/>
      <c r="UYY38" s="11"/>
      <c r="UYZ38" s="11"/>
      <c r="UZA38" s="11"/>
      <c r="UZB38" s="11"/>
      <c r="UZC38" s="11"/>
      <c r="UZD38" s="11"/>
      <c r="UZE38" s="11"/>
      <c r="UZF38" s="11"/>
      <c r="UZG38" s="11"/>
      <c r="UZH38" s="11"/>
      <c r="UZI38" s="11"/>
      <c r="UZJ38" s="11"/>
      <c r="UZK38" s="11"/>
      <c r="UZL38" s="11"/>
      <c r="UZM38" s="11"/>
      <c r="UZN38" s="11"/>
      <c r="UZO38" s="11"/>
      <c r="UZP38" s="11"/>
      <c r="UZQ38" s="11"/>
      <c r="UZR38" s="11"/>
      <c r="UZS38" s="11"/>
      <c r="UZT38" s="11"/>
      <c r="UZU38" s="11"/>
      <c r="UZV38" s="11"/>
      <c r="UZW38" s="11"/>
      <c r="UZX38" s="11"/>
      <c r="UZY38" s="11"/>
      <c r="UZZ38" s="11"/>
      <c r="VAA38" s="11"/>
      <c r="VAB38" s="11"/>
      <c r="VAC38" s="11"/>
      <c r="VAD38" s="11"/>
      <c r="VAE38" s="11"/>
      <c r="VAF38" s="11"/>
      <c r="VAG38" s="11"/>
      <c r="VAH38" s="11"/>
      <c r="VAI38" s="11"/>
      <c r="VAJ38" s="11"/>
      <c r="VAK38" s="11"/>
      <c r="VAL38" s="11"/>
      <c r="VAM38" s="11"/>
      <c r="VAN38" s="11"/>
      <c r="VAO38" s="11"/>
      <c r="VAP38" s="11"/>
      <c r="VAQ38" s="11"/>
      <c r="VAR38" s="11"/>
      <c r="VAS38" s="11"/>
      <c r="VAT38" s="11"/>
      <c r="VAU38" s="11"/>
      <c r="VAV38" s="11"/>
      <c r="VAW38" s="11"/>
      <c r="VAX38" s="11"/>
      <c r="VAY38" s="11"/>
      <c r="VAZ38" s="11"/>
      <c r="VBA38" s="11"/>
      <c r="VBB38" s="11"/>
      <c r="VBC38" s="11"/>
      <c r="VBD38" s="11"/>
      <c r="VBE38" s="11"/>
      <c r="VBF38" s="11"/>
      <c r="VBG38" s="11"/>
      <c r="VBH38" s="11"/>
      <c r="VBI38" s="11"/>
      <c r="VBJ38" s="11"/>
      <c r="VBK38" s="11"/>
      <c r="VBL38" s="11"/>
      <c r="VBM38" s="11"/>
      <c r="VBN38" s="11"/>
      <c r="VBO38" s="11"/>
      <c r="VBP38" s="11"/>
      <c r="VBQ38" s="11"/>
      <c r="VBR38" s="11"/>
      <c r="VBS38" s="11"/>
      <c r="VBT38" s="11"/>
      <c r="VBU38" s="11"/>
      <c r="VBV38" s="11"/>
      <c r="VBW38" s="11"/>
      <c r="VBX38" s="11"/>
      <c r="VBY38" s="11"/>
      <c r="VBZ38" s="11"/>
      <c r="VCA38" s="11"/>
      <c r="VCB38" s="11"/>
      <c r="VCC38" s="11"/>
      <c r="VCD38" s="11"/>
      <c r="VCE38" s="11"/>
      <c r="VCF38" s="11"/>
      <c r="VCG38" s="11"/>
      <c r="VCH38" s="11"/>
      <c r="VCI38" s="11"/>
      <c r="VCJ38" s="11"/>
      <c r="VCK38" s="11"/>
      <c r="VCL38" s="11"/>
      <c r="VCM38" s="11"/>
      <c r="VCN38" s="11"/>
      <c r="VCO38" s="11"/>
      <c r="VCP38" s="11"/>
      <c r="VCQ38" s="11"/>
      <c r="VCR38" s="11"/>
      <c r="VCS38" s="11"/>
      <c r="VCT38" s="11"/>
      <c r="VCU38" s="11"/>
      <c r="VCV38" s="11"/>
      <c r="VCW38" s="11"/>
      <c r="VCX38" s="11"/>
      <c r="VCY38" s="11"/>
      <c r="VCZ38" s="11"/>
      <c r="VDA38" s="11"/>
      <c r="VDB38" s="11"/>
      <c r="VDC38" s="11"/>
      <c r="VDD38" s="11"/>
      <c r="VDE38" s="11"/>
      <c r="VDF38" s="11"/>
      <c r="VDG38" s="11"/>
      <c r="VDH38" s="11"/>
      <c r="VDI38" s="11"/>
      <c r="VDJ38" s="11"/>
      <c r="VDK38" s="11"/>
      <c r="VDL38" s="11"/>
      <c r="VDM38" s="11"/>
      <c r="VDN38" s="11"/>
      <c r="VDO38" s="11"/>
      <c r="VDP38" s="11"/>
      <c r="VDQ38" s="11"/>
      <c r="VDR38" s="11"/>
      <c r="VDS38" s="11"/>
      <c r="VDT38" s="11"/>
      <c r="VDU38" s="11"/>
      <c r="VDV38" s="11"/>
      <c r="VDW38" s="11"/>
      <c r="VDX38" s="11"/>
      <c r="VDY38" s="11"/>
      <c r="VDZ38" s="11"/>
      <c r="VEA38" s="11"/>
      <c r="VEB38" s="11"/>
      <c r="VEC38" s="11"/>
      <c r="VED38" s="11"/>
      <c r="VEE38" s="11"/>
      <c r="VEF38" s="11"/>
      <c r="VEG38" s="11"/>
      <c r="VEH38" s="11"/>
      <c r="VEI38" s="11"/>
      <c r="VEJ38" s="11"/>
      <c r="VEK38" s="11"/>
      <c r="VEL38" s="11"/>
      <c r="VEM38" s="11"/>
      <c r="VEN38" s="11"/>
      <c r="VEO38" s="11"/>
      <c r="VEP38" s="11"/>
      <c r="VEQ38" s="11"/>
      <c r="VER38" s="11"/>
      <c r="VES38" s="11"/>
      <c r="VET38" s="11"/>
      <c r="VEU38" s="11"/>
      <c r="VEV38" s="11"/>
      <c r="VEW38" s="11"/>
      <c r="VEX38" s="11"/>
      <c r="VEY38" s="11"/>
      <c r="VEZ38" s="11"/>
      <c r="VFA38" s="11"/>
      <c r="VFB38" s="11"/>
      <c r="VFC38" s="11"/>
      <c r="VFD38" s="11"/>
      <c r="VFE38" s="11"/>
      <c r="VFF38" s="11"/>
      <c r="VFG38" s="11"/>
      <c r="VFH38" s="11"/>
      <c r="VFI38" s="11"/>
      <c r="VFJ38" s="11"/>
      <c r="VFK38" s="11"/>
      <c r="VFL38" s="11"/>
      <c r="VFM38" s="11"/>
      <c r="VFN38" s="11"/>
      <c r="VFO38" s="11"/>
      <c r="VFP38" s="11"/>
      <c r="VFQ38" s="11"/>
      <c r="VFR38" s="11"/>
      <c r="VFS38" s="11"/>
      <c r="VFT38" s="11"/>
      <c r="VFU38" s="11"/>
      <c r="VFV38" s="11"/>
      <c r="VFW38" s="11"/>
      <c r="VFX38" s="11"/>
      <c r="VFY38" s="11"/>
      <c r="VFZ38" s="11"/>
      <c r="VGA38" s="11"/>
      <c r="VGB38" s="11"/>
      <c r="VGC38" s="11"/>
      <c r="VGD38" s="11"/>
      <c r="VGE38" s="11"/>
      <c r="VGF38" s="11"/>
      <c r="VGG38" s="11"/>
      <c r="VGH38" s="11"/>
      <c r="VGI38" s="11"/>
      <c r="VGJ38" s="11"/>
      <c r="VGK38" s="11"/>
      <c r="VGL38" s="11"/>
      <c r="VGM38" s="11"/>
      <c r="VGN38" s="11"/>
      <c r="VGO38" s="11"/>
      <c r="VGP38" s="11"/>
      <c r="VGQ38" s="11"/>
      <c r="VGR38" s="11"/>
      <c r="VGS38" s="11"/>
      <c r="VGT38" s="11"/>
      <c r="VGU38" s="11"/>
      <c r="VGV38" s="11"/>
      <c r="VGW38" s="11"/>
      <c r="VGX38" s="11"/>
      <c r="VGY38" s="11"/>
      <c r="VGZ38" s="11"/>
      <c r="VHA38" s="11"/>
      <c r="VHB38" s="11"/>
      <c r="VHC38" s="11"/>
      <c r="VHD38" s="11"/>
      <c r="VHE38" s="11"/>
      <c r="VHF38" s="11"/>
      <c r="VHG38" s="11"/>
      <c r="VHH38" s="11"/>
      <c r="VHI38" s="11"/>
      <c r="VHJ38" s="11"/>
      <c r="VHK38" s="11"/>
      <c r="VHL38" s="11"/>
      <c r="VHM38" s="11"/>
      <c r="VHN38" s="11"/>
      <c r="VHO38" s="11"/>
      <c r="VHP38" s="11"/>
      <c r="VHQ38" s="11"/>
      <c r="VHR38" s="11"/>
      <c r="VHS38" s="11"/>
      <c r="VHT38" s="11"/>
      <c r="VHU38" s="11"/>
      <c r="VHV38" s="11"/>
      <c r="VHW38" s="11"/>
      <c r="VHX38" s="11"/>
      <c r="VHY38" s="11"/>
      <c r="VHZ38" s="11"/>
      <c r="VIA38" s="11"/>
      <c r="VIB38" s="11"/>
      <c r="VIC38" s="11"/>
      <c r="VID38" s="11"/>
      <c r="VIE38" s="11"/>
      <c r="VIF38" s="11"/>
      <c r="VIG38" s="11"/>
      <c r="VIH38" s="11"/>
      <c r="VII38" s="11"/>
      <c r="VIJ38" s="11"/>
      <c r="VIK38" s="11"/>
      <c r="VIL38" s="11"/>
      <c r="VIM38" s="11"/>
      <c r="VIN38" s="11"/>
      <c r="VIO38" s="11"/>
      <c r="VIP38" s="11"/>
      <c r="VIQ38" s="11"/>
      <c r="VIR38" s="11"/>
      <c r="VIS38" s="11"/>
      <c r="VIT38" s="11"/>
      <c r="VIU38" s="11"/>
      <c r="VIV38" s="11"/>
      <c r="VIW38" s="11"/>
      <c r="VIX38" s="11"/>
      <c r="VIY38" s="11"/>
      <c r="VIZ38" s="11"/>
      <c r="VJA38" s="11"/>
      <c r="VJB38" s="11"/>
      <c r="VJC38" s="11"/>
      <c r="VJD38" s="11"/>
      <c r="VJE38" s="11"/>
      <c r="VJF38" s="11"/>
      <c r="VJG38" s="11"/>
      <c r="VJH38" s="11"/>
      <c r="VJI38" s="11"/>
      <c r="VJJ38" s="11"/>
      <c r="VJK38" s="11"/>
      <c r="VJL38" s="11"/>
      <c r="VJM38" s="11"/>
      <c r="VJN38" s="11"/>
      <c r="VJO38" s="11"/>
      <c r="VJP38" s="11"/>
      <c r="VJQ38" s="11"/>
      <c r="VJR38" s="11"/>
      <c r="VJS38" s="11"/>
      <c r="VJT38" s="11"/>
      <c r="VJU38" s="11"/>
      <c r="VJV38" s="11"/>
      <c r="VJW38" s="11"/>
      <c r="VJX38" s="11"/>
      <c r="VJY38" s="11"/>
      <c r="VJZ38" s="11"/>
      <c r="VKA38" s="11"/>
      <c r="VKB38" s="11"/>
      <c r="VKC38" s="11"/>
      <c r="VKD38" s="11"/>
      <c r="VKE38" s="11"/>
      <c r="VKF38" s="11"/>
      <c r="VKG38" s="11"/>
      <c r="VKH38" s="11"/>
      <c r="VKI38" s="11"/>
      <c r="VKJ38" s="11"/>
      <c r="VKK38" s="11"/>
      <c r="VKL38" s="11"/>
      <c r="VKM38" s="11"/>
      <c r="VKN38" s="11"/>
      <c r="VKO38" s="11"/>
      <c r="VKP38" s="11"/>
      <c r="VKQ38" s="11"/>
      <c r="VKR38" s="11"/>
      <c r="VKS38" s="11"/>
      <c r="VKT38" s="11"/>
      <c r="VKU38" s="11"/>
      <c r="VKV38" s="11"/>
      <c r="VKW38" s="11"/>
      <c r="VKX38" s="11"/>
      <c r="VKY38" s="11"/>
      <c r="VKZ38" s="11"/>
      <c r="VLA38" s="11"/>
      <c r="VLB38" s="11"/>
      <c r="VLC38" s="11"/>
      <c r="VLD38" s="11"/>
      <c r="VLE38" s="11"/>
      <c r="VLF38" s="11"/>
      <c r="VLG38" s="11"/>
      <c r="VLH38" s="11"/>
      <c r="VLI38" s="11"/>
      <c r="VLJ38" s="11"/>
      <c r="VLK38" s="11"/>
      <c r="VLL38" s="11"/>
      <c r="VLM38" s="11"/>
      <c r="VLN38" s="11"/>
      <c r="VLO38" s="11"/>
      <c r="VLP38" s="11"/>
      <c r="VLQ38" s="11"/>
      <c r="VLR38" s="11"/>
      <c r="VLS38" s="11"/>
      <c r="VLT38" s="11"/>
      <c r="VLU38" s="11"/>
      <c r="VLV38" s="11"/>
      <c r="VLW38" s="11"/>
      <c r="VLX38" s="11"/>
      <c r="VLY38" s="11"/>
      <c r="VLZ38" s="11"/>
      <c r="VMA38" s="11"/>
      <c r="VMB38" s="11"/>
      <c r="VMC38" s="11"/>
      <c r="VMD38" s="11"/>
      <c r="VME38" s="11"/>
      <c r="VMF38" s="11"/>
      <c r="VMG38" s="11"/>
      <c r="VMH38" s="11"/>
      <c r="VMI38" s="11"/>
      <c r="VMJ38" s="11"/>
      <c r="VMK38" s="11"/>
      <c r="VML38" s="11"/>
      <c r="VMM38" s="11"/>
      <c r="VMN38" s="11"/>
      <c r="VMO38" s="11"/>
      <c r="VMP38" s="11"/>
      <c r="VMQ38" s="11"/>
      <c r="VMR38" s="11"/>
      <c r="VMS38" s="11"/>
      <c r="VMT38" s="11"/>
      <c r="VMU38" s="11"/>
      <c r="VMV38" s="11"/>
      <c r="VMW38" s="11"/>
      <c r="VMX38" s="11"/>
      <c r="VMY38" s="11"/>
      <c r="VMZ38" s="11"/>
      <c r="VNA38" s="11"/>
      <c r="VNB38" s="11"/>
      <c r="VNC38" s="11"/>
      <c r="VND38" s="11"/>
      <c r="VNE38" s="11"/>
      <c r="VNF38" s="11"/>
      <c r="VNG38" s="11"/>
      <c r="VNH38" s="11"/>
      <c r="VNI38" s="11"/>
      <c r="VNJ38" s="11"/>
      <c r="VNK38" s="11"/>
      <c r="VNL38" s="11"/>
      <c r="VNM38" s="11"/>
      <c r="VNN38" s="11"/>
      <c r="VNO38" s="11"/>
      <c r="VNP38" s="11"/>
      <c r="VNQ38" s="11"/>
      <c r="VNR38" s="11"/>
      <c r="VNS38" s="11"/>
      <c r="VNT38" s="11"/>
      <c r="VNU38" s="11"/>
      <c r="VNV38" s="11"/>
      <c r="VNW38" s="11"/>
      <c r="VNX38" s="11"/>
      <c r="VNY38" s="11"/>
      <c r="VNZ38" s="11"/>
      <c r="VOA38" s="11"/>
      <c r="VOB38" s="11"/>
      <c r="VOC38" s="11"/>
      <c r="VOD38" s="11"/>
      <c r="VOE38" s="11"/>
      <c r="VOF38" s="11"/>
      <c r="VOG38" s="11"/>
      <c r="VOH38" s="11"/>
      <c r="VOI38" s="11"/>
      <c r="VOJ38" s="11"/>
      <c r="VOK38" s="11"/>
      <c r="VOL38" s="11"/>
      <c r="VOM38" s="11"/>
      <c r="VON38" s="11"/>
      <c r="VOO38" s="11"/>
      <c r="VOP38" s="11"/>
      <c r="VOQ38" s="11"/>
      <c r="VOR38" s="11"/>
      <c r="VOS38" s="11"/>
      <c r="VOT38" s="11"/>
      <c r="VOU38" s="11"/>
      <c r="VOV38" s="11"/>
      <c r="VOW38" s="11"/>
      <c r="VOX38" s="11"/>
      <c r="VOY38" s="11"/>
      <c r="VOZ38" s="11"/>
      <c r="VPA38" s="11"/>
      <c r="VPB38" s="11"/>
      <c r="VPC38" s="11"/>
      <c r="VPD38" s="11"/>
      <c r="VPE38" s="11"/>
      <c r="VPF38" s="11"/>
      <c r="VPG38" s="11"/>
      <c r="VPH38" s="11"/>
      <c r="VPI38" s="11"/>
      <c r="VPJ38" s="11"/>
      <c r="VPK38" s="11"/>
      <c r="VPL38" s="11"/>
      <c r="VPM38" s="11"/>
      <c r="VPN38" s="11"/>
      <c r="VPO38" s="11"/>
      <c r="VPP38" s="11"/>
      <c r="VPQ38" s="11"/>
      <c r="VPR38" s="11"/>
      <c r="VPS38" s="11"/>
      <c r="VPT38" s="11"/>
      <c r="VPU38" s="11"/>
      <c r="VPV38" s="11"/>
      <c r="VPW38" s="11"/>
      <c r="VPX38" s="11"/>
      <c r="VPY38" s="11"/>
      <c r="VPZ38" s="11"/>
      <c r="VQA38" s="11"/>
      <c r="VQB38" s="11"/>
      <c r="VQC38" s="11"/>
      <c r="VQD38" s="11"/>
      <c r="VQE38" s="11"/>
      <c r="VQF38" s="11"/>
      <c r="VQG38" s="11"/>
      <c r="VQH38" s="11"/>
      <c r="VQI38" s="11"/>
      <c r="VQJ38" s="11"/>
      <c r="VQK38" s="11"/>
      <c r="VQL38" s="11"/>
      <c r="VQM38" s="11"/>
      <c r="VQN38" s="11"/>
      <c r="VQO38" s="11"/>
      <c r="VQP38" s="11"/>
      <c r="VQQ38" s="11"/>
      <c r="VQR38" s="11"/>
      <c r="VQS38" s="11"/>
      <c r="VQT38" s="11"/>
      <c r="VQU38" s="11"/>
      <c r="VQV38" s="11"/>
      <c r="VQW38" s="11"/>
      <c r="VQX38" s="11"/>
      <c r="VQY38" s="11"/>
      <c r="VQZ38" s="11"/>
      <c r="VRA38" s="11"/>
      <c r="VRB38" s="11"/>
      <c r="VRC38" s="11"/>
      <c r="VRD38" s="11"/>
      <c r="VRE38" s="11"/>
      <c r="VRF38" s="11"/>
      <c r="VRG38" s="11"/>
      <c r="VRH38" s="11"/>
      <c r="VRI38" s="11"/>
      <c r="VRJ38" s="11"/>
      <c r="VRK38" s="11"/>
      <c r="VRL38" s="11"/>
      <c r="VRM38" s="11"/>
      <c r="VRN38" s="11"/>
      <c r="VRO38" s="11"/>
      <c r="VRP38" s="11"/>
      <c r="VRQ38" s="11"/>
      <c r="VRR38" s="11"/>
      <c r="VRS38" s="11"/>
      <c r="VRT38" s="11"/>
      <c r="VRU38" s="11"/>
      <c r="VRV38" s="11"/>
      <c r="VRW38" s="11"/>
      <c r="VRX38" s="11"/>
      <c r="VRY38" s="11"/>
      <c r="VRZ38" s="11"/>
      <c r="VSA38" s="11"/>
      <c r="VSB38" s="11"/>
      <c r="VSC38" s="11"/>
      <c r="VSD38" s="11"/>
      <c r="VSE38" s="11"/>
      <c r="VSF38" s="11"/>
      <c r="VSG38" s="11"/>
      <c r="VSH38" s="11"/>
      <c r="VSI38" s="11"/>
      <c r="VSJ38" s="11"/>
      <c r="VSK38" s="11"/>
      <c r="VSL38" s="11"/>
      <c r="VSM38" s="11"/>
      <c r="VSN38" s="11"/>
      <c r="VSO38" s="11"/>
      <c r="VSP38" s="11"/>
      <c r="VSQ38" s="11"/>
      <c r="VSR38" s="11"/>
      <c r="VSS38" s="11"/>
      <c r="VST38" s="11"/>
      <c r="VSU38" s="11"/>
      <c r="VSV38" s="11"/>
      <c r="VSW38" s="11"/>
      <c r="VSX38" s="11"/>
      <c r="VSY38" s="11"/>
      <c r="VSZ38" s="11"/>
      <c r="VTA38" s="11"/>
      <c r="VTB38" s="11"/>
      <c r="VTC38" s="11"/>
      <c r="VTD38" s="11"/>
      <c r="VTE38" s="11"/>
      <c r="VTF38" s="11"/>
      <c r="VTG38" s="11"/>
      <c r="VTH38" s="11"/>
      <c r="VTI38" s="11"/>
      <c r="VTJ38" s="11"/>
      <c r="VTK38" s="11"/>
      <c r="VTL38" s="11"/>
      <c r="VTM38" s="11"/>
      <c r="VTN38" s="11"/>
      <c r="VTO38" s="11"/>
      <c r="VTP38" s="11"/>
      <c r="VTQ38" s="11"/>
      <c r="VTR38" s="11"/>
      <c r="VTS38" s="11"/>
      <c r="VTT38" s="11"/>
      <c r="VTU38" s="11"/>
      <c r="VTV38" s="11"/>
      <c r="VTW38" s="11"/>
      <c r="VTX38" s="11"/>
      <c r="VTY38" s="11"/>
      <c r="VTZ38" s="11"/>
      <c r="VUA38" s="11"/>
      <c r="VUB38" s="11"/>
      <c r="VUC38" s="11"/>
      <c r="VUD38" s="11"/>
      <c r="VUE38" s="11"/>
      <c r="VUF38" s="11"/>
      <c r="VUG38" s="11"/>
      <c r="VUH38" s="11"/>
      <c r="VUI38" s="11"/>
      <c r="VUJ38" s="11"/>
      <c r="VUK38" s="11"/>
      <c r="VUL38" s="11"/>
      <c r="VUM38" s="11"/>
      <c r="VUN38" s="11"/>
      <c r="VUO38" s="11"/>
      <c r="VUP38" s="11"/>
      <c r="VUQ38" s="11"/>
      <c r="VUR38" s="11"/>
      <c r="VUS38" s="11"/>
      <c r="VUT38" s="11"/>
      <c r="VUU38" s="11"/>
      <c r="VUV38" s="11"/>
      <c r="VUW38" s="11"/>
      <c r="VUX38" s="11"/>
      <c r="VUY38" s="11"/>
      <c r="VUZ38" s="11"/>
      <c r="VVA38" s="11"/>
      <c r="VVB38" s="11"/>
      <c r="VVC38" s="11"/>
      <c r="VVD38" s="11"/>
      <c r="VVE38" s="11"/>
      <c r="VVF38" s="11"/>
      <c r="VVG38" s="11"/>
      <c r="VVH38" s="11"/>
      <c r="VVI38" s="11"/>
      <c r="VVJ38" s="11"/>
      <c r="VVK38" s="11"/>
      <c r="VVL38" s="11"/>
      <c r="VVM38" s="11"/>
      <c r="VVN38" s="11"/>
      <c r="VVO38" s="11"/>
      <c r="VVP38" s="11"/>
      <c r="VVQ38" s="11"/>
      <c r="VVR38" s="11"/>
      <c r="VVS38" s="11"/>
      <c r="VVT38" s="11"/>
      <c r="VVU38" s="11"/>
      <c r="VVV38" s="11"/>
      <c r="VVW38" s="11"/>
      <c r="VVX38" s="11"/>
      <c r="VVY38" s="11"/>
      <c r="VVZ38" s="11"/>
      <c r="VWA38" s="11"/>
      <c r="VWB38" s="11"/>
      <c r="VWC38" s="11"/>
      <c r="VWD38" s="11"/>
      <c r="VWE38" s="11"/>
      <c r="VWF38" s="11"/>
      <c r="VWG38" s="11"/>
      <c r="VWH38" s="11"/>
      <c r="VWI38" s="11"/>
      <c r="VWJ38" s="11"/>
      <c r="VWK38" s="11"/>
      <c r="VWL38" s="11"/>
      <c r="VWM38" s="11"/>
      <c r="VWN38" s="11"/>
      <c r="VWO38" s="11"/>
      <c r="VWP38" s="11"/>
      <c r="VWQ38" s="11"/>
      <c r="VWR38" s="11"/>
      <c r="VWS38" s="11"/>
      <c r="VWT38" s="11"/>
      <c r="VWU38" s="11"/>
      <c r="VWV38" s="11"/>
      <c r="VWW38" s="11"/>
      <c r="VWX38" s="11"/>
      <c r="VWY38" s="11"/>
      <c r="VWZ38" s="11"/>
      <c r="VXA38" s="11"/>
      <c r="VXB38" s="11"/>
      <c r="VXC38" s="11"/>
      <c r="VXD38" s="11"/>
      <c r="VXE38" s="11"/>
      <c r="VXF38" s="11"/>
      <c r="VXG38" s="11"/>
      <c r="VXH38" s="11"/>
      <c r="VXI38" s="11"/>
      <c r="VXJ38" s="11"/>
      <c r="VXK38" s="11"/>
      <c r="VXL38" s="11"/>
      <c r="VXM38" s="11"/>
      <c r="VXN38" s="11"/>
      <c r="VXO38" s="11"/>
      <c r="VXP38" s="11"/>
      <c r="VXQ38" s="11"/>
      <c r="VXR38" s="11"/>
      <c r="VXS38" s="11"/>
      <c r="VXT38" s="11"/>
      <c r="VXU38" s="11"/>
      <c r="VXV38" s="11"/>
      <c r="VXW38" s="11"/>
      <c r="VXX38" s="11"/>
      <c r="VXY38" s="11"/>
      <c r="VXZ38" s="11"/>
      <c r="VYA38" s="11"/>
      <c r="VYB38" s="11"/>
      <c r="VYC38" s="11"/>
      <c r="VYD38" s="11"/>
      <c r="VYE38" s="11"/>
      <c r="VYF38" s="11"/>
      <c r="VYG38" s="11"/>
      <c r="VYH38" s="11"/>
      <c r="VYI38" s="11"/>
      <c r="VYJ38" s="11"/>
      <c r="VYK38" s="11"/>
      <c r="VYL38" s="11"/>
      <c r="VYM38" s="11"/>
      <c r="VYN38" s="11"/>
      <c r="VYO38" s="11"/>
      <c r="VYP38" s="11"/>
      <c r="VYQ38" s="11"/>
      <c r="VYR38" s="11"/>
      <c r="VYS38" s="11"/>
      <c r="VYT38" s="11"/>
      <c r="VYU38" s="11"/>
      <c r="VYV38" s="11"/>
      <c r="VYW38" s="11"/>
      <c r="VYX38" s="11"/>
      <c r="VYY38" s="11"/>
      <c r="VYZ38" s="11"/>
      <c r="VZA38" s="11"/>
      <c r="VZB38" s="11"/>
      <c r="VZC38" s="11"/>
      <c r="VZD38" s="11"/>
      <c r="VZE38" s="11"/>
      <c r="VZF38" s="11"/>
      <c r="VZG38" s="11"/>
      <c r="VZH38" s="11"/>
      <c r="VZI38" s="11"/>
      <c r="VZJ38" s="11"/>
      <c r="VZK38" s="11"/>
      <c r="VZL38" s="11"/>
      <c r="VZM38" s="11"/>
      <c r="VZN38" s="11"/>
      <c r="VZO38" s="11"/>
      <c r="VZP38" s="11"/>
      <c r="VZQ38" s="11"/>
      <c r="VZR38" s="11"/>
      <c r="VZS38" s="11"/>
      <c r="VZT38" s="11"/>
      <c r="VZU38" s="11"/>
      <c r="VZV38" s="11"/>
      <c r="VZW38" s="11"/>
      <c r="VZX38" s="11"/>
      <c r="VZY38" s="11"/>
      <c r="VZZ38" s="11"/>
      <c r="WAA38" s="11"/>
      <c r="WAB38" s="11"/>
      <c r="WAC38" s="11"/>
      <c r="WAD38" s="11"/>
      <c r="WAE38" s="11"/>
      <c r="WAF38" s="11"/>
      <c r="WAG38" s="11"/>
      <c r="WAH38" s="11"/>
      <c r="WAI38" s="11"/>
      <c r="WAJ38" s="11"/>
      <c r="WAK38" s="11"/>
      <c r="WAL38" s="11"/>
      <c r="WAM38" s="11"/>
      <c r="WAN38" s="11"/>
      <c r="WAO38" s="11"/>
      <c r="WAP38" s="11"/>
      <c r="WAQ38" s="11"/>
      <c r="WAR38" s="11"/>
      <c r="WAS38" s="11"/>
      <c r="WAT38" s="11"/>
      <c r="WAU38" s="11"/>
      <c r="WAV38" s="11"/>
      <c r="WAW38" s="11"/>
      <c r="WAX38" s="11"/>
      <c r="WAY38" s="11"/>
      <c r="WAZ38" s="11"/>
      <c r="WBA38" s="11"/>
      <c r="WBB38" s="11"/>
      <c r="WBC38" s="11"/>
      <c r="WBD38" s="11"/>
      <c r="WBE38" s="11"/>
      <c r="WBF38" s="11"/>
      <c r="WBG38" s="11"/>
      <c r="WBH38" s="11"/>
      <c r="WBI38" s="11"/>
      <c r="WBJ38" s="11"/>
      <c r="WBK38" s="11"/>
      <c r="WBL38" s="11"/>
      <c r="WBM38" s="11"/>
      <c r="WBN38" s="11"/>
      <c r="WBO38" s="11"/>
      <c r="WBP38" s="11"/>
      <c r="WBQ38" s="11"/>
      <c r="WBR38" s="11"/>
      <c r="WBS38" s="11"/>
      <c r="WBT38" s="11"/>
      <c r="WBU38" s="11"/>
      <c r="WBV38" s="11"/>
      <c r="WBW38" s="11"/>
      <c r="WBX38" s="11"/>
      <c r="WBY38" s="11"/>
      <c r="WBZ38" s="11"/>
      <c r="WCA38" s="11"/>
      <c r="WCB38" s="11"/>
      <c r="WCC38" s="11"/>
      <c r="WCD38" s="11"/>
      <c r="WCE38" s="11"/>
      <c r="WCF38" s="11"/>
      <c r="WCG38" s="11"/>
      <c r="WCH38" s="11"/>
      <c r="WCI38" s="11"/>
      <c r="WCJ38" s="11"/>
      <c r="WCK38" s="11"/>
      <c r="WCL38" s="11"/>
      <c r="WCM38" s="11"/>
      <c r="WCN38" s="11"/>
      <c r="WCO38" s="11"/>
      <c r="WCP38" s="11"/>
      <c r="WCQ38" s="11"/>
      <c r="WCR38" s="11"/>
      <c r="WCS38" s="11"/>
      <c r="WCT38" s="11"/>
      <c r="WCU38" s="11"/>
      <c r="WCV38" s="11"/>
      <c r="WCW38" s="11"/>
      <c r="WCX38" s="11"/>
      <c r="WCY38" s="11"/>
      <c r="WCZ38" s="11"/>
      <c r="WDA38" s="11"/>
      <c r="WDB38" s="11"/>
      <c r="WDC38" s="11"/>
      <c r="WDD38" s="11"/>
      <c r="WDE38" s="11"/>
      <c r="WDF38" s="11"/>
      <c r="WDG38" s="11"/>
      <c r="WDH38" s="11"/>
      <c r="WDI38" s="11"/>
      <c r="WDJ38" s="11"/>
      <c r="WDK38" s="11"/>
      <c r="WDL38" s="11"/>
      <c r="WDM38" s="11"/>
      <c r="WDN38" s="11"/>
      <c r="WDO38" s="11"/>
      <c r="WDP38" s="11"/>
      <c r="WDQ38" s="11"/>
      <c r="WDR38" s="11"/>
      <c r="WDS38" s="11"/>
      <c r="WDT38" s="11"/>
      <c r="WDU38" s="11"/>
      <c r="WDV38" s="11"/>
      <c r="WDW38" s="11"/>
      <c r="WDX38" s="11"/>
      <c r="WDY38" s="11"/>
      <c r="WDZ38" s="11"/>
      <c r="WEA38" s="11"/>
      <c r="WEB38" s="11"/>
      <c r="WEC38" s="11"/>
      <c r="WED38" s="11"/>
      <c r="WEE38" s="11"/>
      <c r="WEF38" s="11"/>
      <c r="WEG38" s="11"/>
      <c r="WEH38" s="11"/>
      <c r="WEI38" s="11"/>
      <c r="WEJ38" s="11"/>
      <c r="WEK38" s="11"/>
      <c r="WEL38" s="11"/>
      <c r="WEM38" s="11"/>
      <c r="WEN38" s="11"/>
      <c r="WEO38" s="11"/>
      <c r="WEP38" s="11"/>
      <c r="WEQ38" s="11"/>
      <c r="WER38" s="11"/>
      <c r="WES38" s="11"/>
      <c r="WET38" s="11"/>
      <c r="WEU38" s="11"/>
      <c r="WEV38" s="11"/>
      <c r="WEW38" s="11"/>
      <c r="WEX38" s="11"/>
      <c r="WEY38" s="11"/>
      <c r="WEZ38" s="11"/>
      <c r="WFA38" s="11"/>
      <c r="WFB38" s="11"/>
      <c r="WFC38" s="11"/>
      <c r="WFD38" s="11"/>
      <c r="WFE38" s="11"/>
      <c r="WFF38" s="11"/>
      <c r="WFG38" s="11"/>
      <c r="WFH38" s="11"/>
      <c r="WFI38" s="11"/>
      <c r="WFJ38" s="11"/>
      <c r="WFK38" s="11"/>
      <c r="WFL38" s="11"/>
      <c r="WFM38" s="11"/>
      <c r="WFN38" s="11"/>
      <c r="WFO38" s="11"/>
      <c r="WFP38" s="11"/>
      <c r="WFQ38" s="11"/>
      <c r="WFR38" s="11"/>
      <c r="WFS38" s="11"/>
      <c r="WFT38" s="11"/>
      <c r="WFU38" s="11"/>
      <c r="WFV38" s="11"/>
      <c r="WFW38" s="11"/>
      <c r="WFX38" s="11"/>
      <c r="WFY38" s="11"/>
      <c r="WFZ38" s="11"/>
      <c r="WGA38" s="11"/>
      <c r="WGB38" s="11"/>
      <c r="WGC38" s="11"/>
      <c r="WGD38" s="11"/>
      <c r="WGE38" s="11"/>
      <c r="WGF38" s="11"/>
      <c r="WGG38" s="11"/>
      <c r="WGH38" s="11"/>
      <c r="WGI38" s="11"/>
      <c r="WGJ38" s="11"/>
      <c r="WGK38" s="11"/>
      <c r="WGL38" s="11"/>
      <c r="WGM38" s="11"/>
      <c r="WGN38" s="11"/>
      <c r="WGO38" s="11"/>
      <c r="WGP38" s="11"/>
      <c r="WGQ38" s="11"/>
      <c r="WGR38" s="11"/>
      <c r="WGS38" s="11"/>
      <c r="WGT38" s="11"/>
      <c r="WGU38" s="11"/>
      <c r="WGV38" s="11"/>
      <c r="WGW38" s="11"/>
      <c r="WGX38" s="11"/>
      <c r="WGY38" s="11"/>
      <c r="WGZ38" s="11"/>
      <c r="WHA38" s="11"/>
      <c r="WHB38" s="11"/>
      <c r="WHC38" s="11"/>
      <c r="WHD38" s="11"/>
      <c r="WHE38" s="11"/>
      <c r="WHF38" s="11"/>
      <c r="WHG38" s="11"/>
      <c r="WHH38" s="11"/>
      <c r="WHI38" s="11"/>
      <c r="WHJ38" s="11"/>
      <c r="WHK38" s="11"/>
      <c r="WHL38" s="11"/>
      <c r="WHM38" s="11"/>
      <c r="WHN38" s="11"/>
      <c r="WHO38" s="11"/>
      <c r="WHP38" s="11"/>
      <c r="WHQ38" s="11"/>
      <c r="WHR38" s="11"/>
      <c r="WHS38" s="11"/>
      <c r="WHT38" s="11"/>
      <c r="WHU38" s="11"/>
      <c r="WHV38" s="11"/>
      <c r="WHW38" s="11"/>
      <c r="WHX38" s="11"/>
      <c r="WHY38" s="11"/>
      <c r="WHZ38" s="11"/>
      <c r="WIA38" s="11"/>
      <c r="WIB38" s="11"/>
      <c r="WIC38" s="11"/>
      <c r="WID38" s="11"/>
      <c r="WIE38" s="11"/>
      <c r="WIF38" s="11"/>
      <c r="WIG38" s="11"/>
      <c r="WIH38" s="11"/>
      <c r="WII38" s="11"/>
      <c r="WIJ38" s="11"/>
      <c r="WIK38" s="11"/>
      <c r="WIL38" s="11"/>
      <c r="WIM38" s="11"/>
      <c r="WIN38" s="11"/>
      <c r="WIO38" s="11"/>
      <c r="WIP38" s="11"/>
      <c r="WIQ38" s="11"/>
      <c r="WIR38" s="11"/>
      <c r="WIS38" s="11"/>
      <c r="WIT38" s="11"/>
      <c r="WIU38" s="11"/>
      <c r="WIV38" s="11"/>
      <c r="WIW38" s="11"/>
      <c r="WIX38" s="11"/>
      <c r="WIY38" s="11"/>
      <c r="WIZ38" s="11"/>
      <c r="WJA38" s="11"/>
      <c r="WJB38" s="11"/>
      <c r="WJC38" s="11"/>
      <c r="WJD38" s="11"/>
      <c r="WJE38" s="11"/>
      <c r="WJF38" s="11"/>
      <c r="WJG38" s="11"/>
      <c r="WJH38" s="11"/>
      <c r="WJI38" s="11"/>
      <c r="WJJ38" s="11"/>
      <c r="WJK38" s="11"/>
      <c r="WJL38" s="11"/>
      <c r="WJM38" s="11"/>
      <c r="WJN38" s="11"/>
      <c r="WJO38" s="11"/>
      <c r="WJP38" s="11"/>
      <c r="WJQ38" s="11"/>
      <c r="WJR38" s="11"/>
      <c r="WJS38" s="11"/>
      <c r="WJT38" s="11"/>
      <c r="WJU38" s="11"/>
      <c r="WJV38" s="11"/>
      <c r="WJW38" s="11"/>
      <c r="WJX38" s="11"/>
      <c r="WJY38" s="11"/>
      <c r="WJZ38" s="11"/>
      <c r="WKA38" s="11"/>
      <c r="WKB38" s="11"/>
      <c r="WKC38" s="11"/>
      <c r="WKD38" s="11"/>
      <c r="WKE38" s="11"/>
      <c r="WKF38" s="11"/>
      <c r="WKG38" s="11"/>
      <c r="WKH38" s="11"/>
      <c r="WKI38" s="11"/>
      <c r="WKJ38" s="11"/>
      <c r="WKK38" s="11"/>
      <c r="WKL38" s="11"/>
      <c r="WKM38" s="11"/>
      <c r="WKN38" s="11"/>
      <c r="WKO38" s="11"/>
      <c r="WKP38" s="11"/>
      <c r="WKQ38" s="11"/>
      <c r="WKR38" s="11"/>
      <c r="WKS38" s="11"/>
      <c r="WKT38" s="11"/>
      <c r="WKU38" s="11"/>
      <c r="WKV38" s="11"/>
      <c r="WKW38" s="11"/>
      <c r="WKX38" s="11"/>
      <c r="WKY38" s="11"/>
      <c r="WKZ38" s="11"/>
      <c r="WLA38" s="11"/>
      <c r="WLB38" s="11"/>
      <c r="WLC38" s="11"/>
      <c r="WLD38" s="11"/>
      <c r="WLE38" s="11"/>
      <c r="WLF38" s="11"/>
      <c r="WLG38" s="11"/>
      <c r="WLH38" s="11"/>
      <c r="WLI38" s="11"/>
      <c r="WLJ38" s="11"/>
      <c r="WLK38" s="11"/>
      <c r="WLL38" s="11"/>
      <c r="WLM38" s="11"/>
      <c r="WLN38" s="11"/>
      <c r="WLO38" s="11"/>
      <c r="WLP38" s="11"/>
      <c r="WLQ38" s="11"/>
      <c r="WLR38" s="11"/>
      <c r="WLS38" s="11"/>
      <c r="WLT38" s="11"/>
      <c r="WLU38" s="11"/>
      <c r="WLV38" s="11"/>
      <c r="WLW38" s="11"/>
      <c r="WLX38" s="11"/>
      <c r="WLY38" s="11"/>
      <c r="WLZ38" s="11"/>
      <c r="WMA38" s="11"/>
      <c r="WMB38" s="11"/>
      <c r="WMC38" s="11"/>
      <c r="WMD38" s="11"/>
      <c r="WME38" s="11"/>
      <c r="WMF38" s="11"/>
      <c r="WMG38" s="11"/>
      <c r="WMH38" s="11"/>
      <c r="WMI38" s="11"/>
      <c r="WMJ38" s="11"/>
      <c r="WMK38" s="11"/>
      <c r="WML38" s="11"/>
      <c r="WMM38" s="11"/>
      <c r="WMN38" s="11"/>
      <c r="WMO38" s="11"/>
      <c r="WMP38" s="11"/>
      <c r="WMQ38" s="11"/>
      <c r="WMR38" s="11"/>
      <c r="WMS38" s="11"/>
      <c r="WMT38" s="11"/>
      <c r="WMU38" s="11"/>
      <c r="WMV38" s="11"/>
      <c r="WMW38" s="11"/>
      <c r="WMX38" s="11"/>
      <c r="WMY38" s="11"/>
      <c r="WMZ38" s="11"/>
      <c r="WNA38" s="11"/>
      <c r="WNB38" s="11"/>
      <c r="WNC38" s="11"/>
      <c r="WND38" s="11"/>
      <c r="WNE38" s="11"/>
      <c r="WNF38" s="11"/>
      <c r="WNG38" s="11"/>
      <c r="WNH38" s="11"/>
      <c r="WNI38" s="11"/>
      <c r="WNJ38" s="11"/>
      <c r="WNK38" s="11"/>
      <c r="WNL38" s="11"/>
      <c r="WNM38" s="11"/>
      <c r="WNN38" s="11"/>
      <c r="WNO38" s="11"/>
      <c r="WNP38" s="11"/>
      <c r="WNQ38" s="11"/>
      <c r="WNR38" s="11"/>
      <c r="WNS38" s="11"/>
      <c r="WNT38" s="11"/>
      <c r="WNU38" s="11"/>
      <c r="WNV38" s="11"/>
      <c r="WNW38" s="11"/>
      <c r="WNX38" s="11"/>
      <c r="WNY38" s="11"/>
      <c r="WNZ38" s="11"/>
      <c r="WOA38" s="11"/>
      <c r="WOB38" s="11"/>
      <c r="WOC38" s="11"/>
      <c r="WOD38" s="11"/>
      <c r="WOE38" s="11"/>
      <c r="WOF38" s="11"/>
      <c r="WOG38" s="11"/>
      <c r="WOH38" s="11"/>
      <c r="WOI38" s="11"/>
      <c r="WOJ38" s="11"/>
      <c r="WOK38" s="11"/>
      <c r="WOL38" s="11"/>
      <c r="WOM38" s="11"/>
      <c r="WON38" s="11"/>
      <c r="WOO38" s="11"/>
      <c r="WOP38" s="11"/>
      <c r="WOQ38" s="11"/>
      <c r="WOR38" s="11"/>
      <c r="WOS38" s="11"/>
      <c r="WOT38" s="11"/>
      <c r="WOU38" s="11"/>
      <c r="WOV38" s="11"/>
      <c r="WOW38" s="11"/>
      <c r="WOX38" s="11"/>
      <c r="WOY38" s="11"/>
      <c r="WOZ38" s="11"/>
      <c r="WPA38" s="11"/>
      <c r="WPB38" s="11"/>
      <c r="WPC38" s="11"/>
      <c r="WPD38" s="11"/>
      <c r="WPE38" s="11"/>
      <c r="WPF38" s="11"/>
      <c r="WPG38" s="11"/>
      <c r="WPH38" s="11"/>
      <c r="WPI38" s="11"/>
      <c r="WPJ38" s="11"/>
      <c r="WPK38" s="11"/>
      <c r="WPL38" s="11"/>
      <c r="WPM38" s="11"/>
      <c r="WPN38" s="11"/>
      <c r="WPO38" s="11"/>
      <c r="WPP38" s="11"/>
      <c r="WPQ38" s="11"/>
      <c r="WPR38" s="11"/>
      <c r="WPS38" s="11"/>
      <c r="WPT38" s="11"/>
      <c r="WPU38" s="11"/>
      <c r="WPV38" s="11"/>
      <c r="WPW38" s="11"/>
      <c r="WPX38" s="11"/>
      <c r="WPY38" s="11"/>
      <c r="WPZ38" s="11"/>
      <c r="WQA38" s="11"/>
      <c r="WQB38" s="11"/>
      <c r="WQC38" s="11"/>
      <c r="WQD38" s="11"/>
      <c r="WQE38" s="11"/>
      <c r="WQF38" s="11"/>
      <c r="WQG38" s="11"/>
      <c r="WQH38" s="11"/>
      <c r="WQI38" s="11"/>
      <c r="WQJ38" s="11"/>
      <c r="WQK38" s="11"/>
      <c r="WQL38" s="11"/>
      <c r="WQM38" s="11"/>
      <c r="WQN38" s="11"/>
      <c r="WQO38" s="11"/>
      <c r="WQP38" s="11"/>
      <c r="WQQ38" s="11"/>
      <c r="WQR38" s="11"/>
      <c r="WQS38" s="11"/>
      <c r="WQT38" s="11"/>
      <c r="WQU38" s="11"/>
      <c r="WQV38" s="11"/>
      <c r="WQW38" s="11"/>
      <c r="WQX38" s="11"/>
      <c r="WQY38" s="11"/>
      <c r="WQZ38" s="11"/>
      <c r="WRA38" s="11"/>
      <c r="WRB38" s="11"/>
      <c r="WRC38" s="11"/>
      <c r="WRD38" s="11"/>
      <c r="WRE38" s="11"/>
      <c r="WRF38" s="11"/>
      <c r="WRG38" s="11"/>
      <c r="WRH38" s="11"/>
      <c r="WRI38" s="11"/>
      <c r="WRJ38" s="11"/>
      <c r="WRK38" s="11"/>
      <c r="WRL38" s="11"/>
      <c r="WRM38" s="11"/>
      <c r="WRN38" s="11"/>
      <c r="WRO38" s="11"/>
      <c r="WRP38" s="11"/>
      <c r="WRQ38" s="11"/>
      <c r="WRR38" s="11"/>
      <c r="WRS38" s="11"/>
      <c r="WRT38" s="11"/>
      <c r="WRU38" s="11"/>
      <c r="WRV38" s="11"/>
      <c r="WRW38" s="11"/>
      <c r="WRX38" s="11"/>
      <c r="WRY38" s="11"/>
      <c r="WRZ38" s="11"/>
      <c r="WSA38" s="11"/>
      <c r="WSB38" s="11"/>
      <c r="WSC38" s="11"/>
      <c r="WSD38" s="11"/>
      <c r="WSE38" s="11"/>
      <c r="WSF38" s="11"/>
      <c r="WSG38" s="11"/>
      <c r="WSH38" s="11"/>
      <c r="WSI38" s="11"/>
      <c r="WSJ38" s="11"/>
      <c r="WSK38" s="11"/>
      <c r="WSL38" s="11"/>
      <c r="WSM38" s="11"/>
      <c r="WSN38" s="11"/>
      <c r="WSO38" s="11"/>
      <c r="WSP38" s="11"/>
      <c r="WSQ38" s="11"/>
      <c r="WSR38" s="11"/>
      <c r="WSS38" s="11"/>
      <c r="WST38" s="11"/>
      <c r="WSU38" s="11"/>
      <c r="WSV38" s="11"/>
      <c r="WSW38" s="11"/>
      <c r="WSX38" s="11"/>
      <c r="WSY38" s="11"/>
      <c r="WSZ38" s="11"/>
      <c r="WTA38" s="11"/>
      <c r="WTB38" s="11"/>
      <c r="WTC38" s="11"/>
      <c r="WTD38" s="11"/>
      <c r="WTE38" s="11"/>
      <c r="WTF38" s="11"/>
      <c r="WTG38" s="11"/>
      <c r="WTH38" s="11"/>
      <c r="WTI38" s="11"/>
      <c r="WTJ38" s="11"/>
      <c r="WTK38" s="11"/>
      <c r="WTL38" s="11"/>
      <c r="WTM38" s="11"/>
      <c r="WTN38" s="11"/>
      <c r="WTO38" s="11"/>
      <c r="WTP38" s="11"/>
      <c r="WTQ38" s="11"/>
      <c r="WTR38" s="11"/>
      <c r="WTS38" s="11"/>
      <c r="WTT38" s="11"/>
      <c r="WTU38" s="11"/>
      <c r="WTV38" s="11"/>
      <c r="WTW38" s="11"/>
      <c r="WTX38" s="11"/>
      <c r="WTY38" s="11"/>
      <c r="WTZ38" s="11"/>
      <c r="WUA38" s="11"/>
      <c r="WUB38" s="11"/>
      <c r="WUC38" s="11"/>
      <c r="WUD38" s="11"/>
      <c r="WUE38" s="11"/>
      <c r="WUF38" s="11"/>
      <c r="WUG38" s="11"/>
      <c r="WUH38" s="11"/>
      <c r="WUI38" s="11"/>
      <c r="WUJ38" s="11"/>
      <c r="WUK38" s="11"/>
      <c r="WUL38" s="11"/>
      <c r="WUM38" s="11"/>
      <c r="WUN38" s="11"/>
      <c r="WUO38" s="11"/>
      <c r="WUP38" s="11"/>
      <c r="WUQ38" s="11"/>
      <c r="WUR38" s="11"/>
      <c r="WUS38" s="11"/>
      <c r="WUT38" s="11"/>
      <c r="WUU38" s="11"/>
      <c r="WUV38" s="11"/>
      <c r="WUW38" s="11"/>
      <c r="WUX38" s="11"/>
      <c r="WUY38" s="11"/>
      <c r="WUZ38" s="11"/>
      <c r="WVA38" s="11"/>
      <c r="WVB38" s="11"/>
      <c r="WVC38" s="11"/>
      <c r="WVD38" s="11"/>
      <c r="WVE38" s="11"/>
      <c r="WVF38" s="11"/>
      <c r="WVG38" s="11"/>
      <c r="WVH38" s="11"/>
      <c r="WVI38" s="11"/>
      <c r="WVJ38" s="11"/>
      <c r="WVK38" s="11"/>
      <c r="WVL38" s="11"/>
      <c r="WVM38" s="11"/>
      <c r="WVN38" s="11"/>
      <c r="WVO38" s="11"/>
      <c r="WVP38" s="11"/>
      <c r="WVQ38" s="11"/>
      <c r="WVR38" s="11"/>
      <c r="WVS38" s="11"/>
      <c r="WVT38" s="11"/>
      <c r="WVU38" s="11"/>
      <c r="WVV38" s="11"/>
      <c r="WVW38" s="11"/>
      <c r="WVX38" s="11"/>
      <c r="WVY38" s="11"/>
      <c r="WVZ38" s="11"/>
      <c r="WWA38" s="11"/>
      <c r="WWB38" s="11"/>
      <c r="WWC38" s="11"/>
      <c r="WWD38" s="11"/>
      <c r="WWE38" s="11"/>
      <c r="WWF38" s="11"/>
      <c r="WWG38" s="11"/>
      <c r="WWH38" s="11"/>
      <c r="WWI38" s="11"/>
      <c r="WWJ38" s="11"/>
      <c r="WWK38" s="11"/>
      <c r="WWL38" s="11"/>
      <c r="WWM38" s="11"/>
      <c r="WWN38" s="11"/>
      <c r="WWO38" s="11"/>
      <c r="WWP38" s="11"/>
      <c r="WWQ38" s="11"/>
      <c r="WWR38" s="11"/>
      <c r="WWS38" s="11"/>
      <c r="WWT38" s="11"/>
      <c r="WWU38" s="11"/>
      <c r="WWV38" s="11"/>
      <c r="WWW38" s="11"/>
      <c r="WWX38" s="11"/>
      <c r="WWY38" s="11"/>
      <c r="WWZ38" s="11"/>
      <c r="WXA38" s="11"/>
      <c r="WXB38" s="11"/>
      <c r="WXC38" s="11"/>
      <c r="WXD38" s="11"/>
      <c r="WXE38" s="11"/>
      <c r="WXF38" s="11"/>
      <c r="WXG38" s="11"/>
      <c r="WXH38" s="11"/>
      <c r="WXI38" s="11"/>
      <c r="WXJ38" s="11"/>
      <c r="WXK38" s="11"/>
      <c r="WXL38" s="11"/>
      <c r="WXM38" s="11"/>
      <c r="WXN38" s="11"/>
      <c r="WXO38" s="11"/>
      <c r="WXP38" s="11"/>
      <c r="WXQ38" s="11"/>
      <c r="WXR38" s="11"/>
      <c r="WXS38" s="11"/>
      <c r="WXT38" s="11"/>
      <c r="WXU38" s="11"/>
      <c r="WXV38" s="11"/>
      <c r="WXW38" s="11"/>
      <c r="WXX38" s="11"/>
      <c r="WXY38" s="11"/>
      <c r="WXZ38" s="11"/>
      <c r="WYA38" s="11"/>
      <c r="WYB38" s="11"/>
      <c r="WYC38" s="11"/>
      <c r="WYD38" s="11"/>
      <c r="WYE38" s="11"/>
      <c r="WYF38" s="11"/>
      <c r="WYG38" s="11"/>
      <c r="WYH38" s="11"/>
      <c r="WYI38" s="11"/>
      <c r="WYJ38" s="11"/>
      <c r="WYK38" s="11"/>
      <c r="WYL38" s="11"/>
      <c r="WYM38" s="11"/>
      <c r="WYN38" s="11"/>
      <c r="WYO38" s="11"/>
      <c r="WYP38" s="11"/>
      <c r="WYQ38" s="11"/>
      <c r="WYR38" s="11"/>
      <c r="WYS38" s="11"/>
      <c r="WYT38" s="11"/>
      <c r="WYU38" s="11"/>
      <c r="WYV38" s="11"/>
      <c r="WYW38" s="11"/>
      <c r="WYX38" s="11"/>
      <c r="WYY38" s="11"/>
      <c r="WYZ38" s="11"/>
      <c r="WZA38" s="11"/>
      <c r="WZB38" s="11"/>
      <c r="WZC38" s="11"/>
      <c r="WZD38" s="11"/>
      <c r="WZE38" s="11"/>
      <c r="WZF38" s="11"/>
      <c r="WZG38" s="11"/>
      <c r="WZH38" s="11"/>
      <c r="WZI38" s="11"/>
      <c r="WZJ38" s="11"/>
      <c r="WZK38" s="11"/>
      <c r="WZL38" s="11"/>
      <c r="WZM38" s="11"/>
      <c r="WZN38" s="11"/>
      <c r="WZO38" s="11"/>
      <c r="WZP38" s="11"/>
      <c r="WZQ38" s="11"/>
      <c r="WZR38" s="11"/>
      <c r="WZS38" s="11"/>
      <c r="WZT38" s="11"/>
      <c r="WZU38" s="11"/>
      <c r="WZV38" s="11"/>
      <c r="WZW38" s="11"/>
      <c r="WZX38" s="11"/>
      <c r="WZY38" s="11"/>
      <c r="WZZ38" s="11"/>
      <c r="XAA38" s="11"/>
      <c r="XAB38" s="11"/>
      <c r="XAC38" s="11"/>
      <c r="XAD38" s="11"/>
      <c r="XAE38" s="11"/>
      <c r="XAF38" s="11"/>
      <c r="XAG38" s="11"/>
      <c r="XAH38" s="11"/>
      <c r="XAI38" s="11"/>
      <c r="XAJ38" s="11"/>
      <c r="XAK38" s="11"/>
      <c r="XAL38" s="11"/>
      <c r="XAM38" s="11"/>
      <c r="XAN38" s="11"/>
      <c r="XAO38" s="11"/>
      <c r="XAP38" s="11"/>
      <c r="XAQ38" s="11"/>
      <c r="XAR38" s="11"/>
      <c r="XAS38" s="11"/>
      <c r="XAT38" s="11"/>
      <c r="XAU38" s="11"/>
      <c r="XAV38" s="11"/>
      <c r="XAW38" s="11"/>
      <c r="XAX38" s="11"/>
      <c r="XAY38" s="11"/>
      <c r="XAZ38" s="11"/>
      <c r="XBA38" s="11"/>
      <c r="XBB38" s="11"/>
      <c r="XBC38" s="11"/>
      <c r="XBD38" s="11"/>
      <c r="XBE38" s="11"/>
      <c r="XBF38" s="11"/>
      <c r="XBG38" s="11"/>
      <c r="XBH38" s="11"/>
      <c r="XBI38" s="11"/>
      <c r="XBJ38" s="11"/>
      <c r="XBK38" s="11"/>
      <c r="XBL38" s="11"/>
      <c r="XBM38" s="11"/>
      <c r="XBN38" s="11"/>
      <c r="XBO38" s="11"/>
      <c r="XBP38" s="11"/>
      <c r="XBQ38" s="11"/>
      <c r="XBR38" s="11"/>
      <c r="XBS38" s="11"/>
      <c r="XBT38" s="11"/>
      <c r="XBU38" s="11"/>
      <c r="XBV38" s="11"/>
      <c r="XBW38" s="11"/>
      <c r="XBX38" s="11"/>
      <c r="XBY38" s="11"/>
      <c r="XBZ38" s="11"/>
      <c r="XCA38" s="11"/>
      <c r="XCB38" s="11"/>
      <c r="XCC38" s="11"/>
      <c r="XCD38" s="11"/>
      <c r="XCE38" s="11"/>
      <c r="XCF38" s="11"/>
      <c r="XCG38" s="11"/>
      <c r="XCH38" s="11"/>
      <c r="XCI38" s="11"/>
      <c r="XCJ38" s="11"/>
      <c r="XCK38" s="11"/>
      <c r="XCL38" s="11"/>
      <c r="XCM38" s="11"/>
      <c r="XCN38" s="11"/>
      <c r="XCO38" s="11"/>
      <c r="XCP38" s="11"/>
      <c r="XCQ38" s="11"/>
      <c r="XCR38" s="11"/>
      <c r="XCS38" s="11"/>
      <c r="XCT38" s="11"/>
      <c r="XCU38" s="11"/>
      <c r="XCV38" s="11"/>
      <c r="XCW38" s="11"/>
      <c r="XCX38" s="11"/>
      <c r="XCY38" s="11"/>
      <c r="XCZ38" s="11"/>
      <c r="XDA38" s="11"/>
      <c r="XDB38" s="11"/>
      <c r="XDC38" s="11"/>
      <c r="XDD38" s="11"/>
      <c r="XDE38" s="11"/>
      <c r="XDF38" s="11"/>
      <c r="XDG38" s="11"/>
      <c r="XDH38" s="11"/>
      <c r="XDI38" s="11"/>
      <c r="XDJ38" s="11"/>
      <c r="XDK38" s="11"/>
      <c r="XDL38" s="11"/>
      <c r="XDM38" s="11"/>
      <c r="XDN38" s="11"/>
      <c r="XDO38" s="11"/>
      <c r="XDP38" s="11"/>
      <c r="XDQ38" s="11"/>
      <c r="XDR38" s="11"/>
      <c r="XDS38" s="11"/>
      <c r="XDT38" s="11"/>
      <c r="XDU38" s="11"/>
      <c r="XDV38" s="11"/>
      <c r="XDW38" s="11"/>
      <c r="XDX38" s="11"/>
      <c r="XDY38" s="11"/>
      <c r="XDZ38" s="11"/>
      <c r="XEA38" s="11"/>
      <c r="XEB38" s="11"/>
      <c r="XEC38" s="11"/>
      <c r="XED38" s="11"/>
      <c r="XEE38" s="11"/>
      <c r="XEF38" s="11"/>
      <c r="XEG38" s="11"/>
      <c r="XEH38" s="11"/>
      <c r="XEI38" s="11"/>
      <c r="XEJ38" s="11"/>
      <c r="XEK38" s="11"/>
      <c r="XEL38" s="11"/>
      <c r="XEM38" s="11"/>
      <c r="XEN38" s="11"/>
      <c r="XEO38" s="11"/>
      <c r="XEP38" s="11"/>
      <c r="XEQ38" s="11"/>
      <c r="XER38" s="11"/>
      <c r="XES38" s="11"/>
      <c r="XET38" s="11"/>
      <c r="XEU38" s="11"/>
    </row>
    <row r="39" spans="1:16375" s="350" customFormat="1" ht="64.900000000000006" customHeight="1" x14ac:dyDescent="0.2">
      <c r="B39" s="372" t="s">
        <v>377</v>
      </c>
      <c r="C39" s="371" t="s">
        <v>16650</v>
      </c>
      <c r="D39" s="383" t="s">
        <v>16</v>
      </c>
      <c r="E39" s="372" t="s">
        <v>391</v>
      </c>
      <c r="F39" s="382" t="s">
        <v>15</v>
      </c>
      <c r="G39" s="386" t="s">
        <v>8</v>
      </c>
      <c r="H39" s="388">
        <v>60000</v>
      </c>
      <c r="I39" s="380"/>
      <c r="J39" s="376">
        <f t="shared" si="8"/>
        <v>0</v>
      </c>
      <c r="K39" s="375">
        <f t="shared" si="6"/>
        <v>0</v>
      </c>
      <c r="L39" s="375">
        <f>H39*J39</f>
        <v>0</v>
      </c>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c r="BE39" s="11"/>
      <c r="BF39" s="11"/>
      <c r="BG39" s="11"/>
      <c r="BH39" s="11"/>
      <c r="BI39" s="11"/>
      <c r="BJ39" s="11"/>
      <c r="BK39" s="11"/>
      <c r="BL39" s="11"/>
      <c r="BM39" s="11"/>
      <c r="BN39" s="11"/>
      <c r="BO39" s="11"/>
      <c r="BP39" s="11"/>
      <c r="BQ39" s="11"/>
      <c r="BR39" s="11"/>
      <c r="BS39" s="11"/>
      <c r="BT39" s="11"/>
      <c r="BU39" s="11"/>
      <c r="BV39" s="11"/>
      <c r="BW39" s="11"/>
      <c r="BX39" s="11"/>
      <c r="BY39" s="11"/>
      <c r="BZ39" s="11"/>
      <c r="CA39" s="11"/>
      <c r="CB39" s="11"/>
      <c r="CC39" s="11"/>
      <c r="CD39" s="11"/>
      <c r="CE39" s="11"/>
      <c r="CF39" s="11"/>
      <c r="CG39" s="11"/>
      <c r="CH39" s="11"/>
      <c r="CI39" s="11"/>
      <c r="CJ39" s="11"/>
      <c r="CK39" s="11"/>
      <c r="CL39" s="11"/>
      <c r="CM39" s="11"/>
      <c r="CN39" s="11"/>
      <c r="CO39" s="11"/>
      <c r="CP39" s="11"/>
      <c r="CQ39" s="11"/>
      <c r="CR39" s="11"/>
      <c r="CS39" s="11"/>
      <c r="CT39" s="11"/>
      <c r="CU39" s="11"/>
      <c r="CV39" s="11"/>
      <c r="CW39" s="11"/>
      <c r="CX39" s="11"/>
      <c r="CY39" s="11"/>
      <c r="CZ39" s="11"/>
      <c r="DA39" s="11"/>
      <c r="DB39" s="11"/>
      <c r="DC39" s="11"/>
      <c r="DD39" s="11"/>
      <c r="DE39" s="11"/>
      <c r="DF39" s="11"/>
      <c r="DG39" s="11"/>
      <c r="DH39" s="11"/>
      <c r="DI39" s="11"/>
      <c r="DJ39" s="11"/>
      <c r="DK39" s="11"/>
      <c r="DL39" s="11"/>
      <c r="DM39" s="11"/>
      <c r="DN39" s="11"/>
      <c r="DO39" s="11"/>
      <c r="DP39" s="11"/>
      <c r="DQ39" s="11"/>
      <c r="DR39" s="11"/>
      <c r="DS39" s="11"/>
      <c r="DT39" s="11"/>
      <c r="DU39" s="11"/>
      <c r="DV39" s="11"/>
      <c r="DW39" s="11"/>
      <c r="DX39" s="11"/>
      <c r="DY39" s="11"/>
      <c r="DZ39" s="11"/>
      <c r="EA39" s="11"/>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c r="HM39" s="11"/>
      <c r="HN39" s="11"/>
      <c r="HO39" s="11"/>
      <c r="HP39" s="11"/>
      <c r="HQ39" s="11"/>
      <c r="HR39" s="11"/>
      <c r="HS39" s="11"/>
      <c r="HT39" s="11"/>
      <c r="HU39" s="11"/>
      <c r="HV39" s="11"/>
      <c r="HW39" s="11"/>
      <c r="HX39" s="11"/>
      <c r="HY39" s="11"/>
      <c r="HZ39" s="11"/>
      <c r="IA39" s="11"/>
      <c r="IB39" s="11"/>
      <c r="IC39" s="11"/>
      <c r="ID39" s="11"/>
      <c r="IE39" s="11"/>
      <c r="IF39" s="11"/>
      <c r="IG39" s="11"/>
      <c r="IH39" s="11"/>
      <c r="II39" s="11"/>
      <c r="IJ39" s="11"/>
      <c r="IK39" s="11"/>
      <c r="IL39" s="11"/>
      <c r="IM39" s="11"/>
      <c r="IN39" s="11"/>
      <c r="IO39" s="11"/>
      <c r="IP39" s="11"/>
      <c r="IQ39" s="11"/>
      <c r="IR39" s="11"/>
      <c r="IS39" s="11"/>
      <c r="IT39" s="11"/>
      <c r="IU39" s="11"/>
      <c r="IV39" s="11"/>
      <c r="IW39" s="11"/>
      <c r="IX39" s="11"/>
      <c r="IY39" s="11"/>
      <c r="IZ39" s="11"/>
      <c r="JA39" s="11"/>
      <c r="JB39" s="11"/>
      <c r="JC39" s="11"/>
      <c r="JD39" s="11"/>
      <c r="JE39" s="11"/>
      <c r="JF39" s="11"/>
      <c r="JG39" s="11"/>
      <c r="JH39" s="11"/>
      <c r="JI39" s="11"/>
      <c r="JJ39" s="11"/>
      <c r="JK39" s="11"/>
      <c r="JL39" s="11"/>
      <c r="JM39" s="11"/>
      <c r="JN39" s="11"/>
      <c r="JO39" s="11"/>
      <c r="JP39" s="11"/>
      <c r="JQ39" s="11"/>
      <c r="JR39" s="11"/>
      <c r="JS39" s="11"/>
      <c r="JT39" s="11"/>
      <c r="JU39" s="11"/>
      <c r="JV39" s="11"/>
      <c r="JW39" s="11"/>
      <c r="JX39" s="11"/>
      <c r="JY39" s="11"/>
      <c r="JZ39" s="11"/>
      <c r="KA39" s="11"/>
      <c r="KB39" s="11"/>
      <c r="KC39" s="11"/>
      <c r="KD39" s="11"/>
      <c r="KE39" s="11"/>
      <c r="KF39" s="11"/>
      <c r="KG39" s="11"/>
      <c r="KH39" s="11"/>
      <c r="KI39" s="11"/>
      <c r="KJ39" s="11"/>
      <c r="KK39" s="11"/>
      <c r="KL39" s="11"/>
      <c r="KM39" s="11"/>
      <c r="KN39" s="11"/>
      <c r="KO39" s="11"/>
      <c r="KP39" s="11"/>
      <c r="KQ39" s="11"/>
      <c r="KR39" s="11"/>
      <c r="KS39" s="11"/>
      <c r="KT39" s="11"/>
      <c r="KU39" s="11"/>
      <c r="KV39" s="11"/>
      <c r="KW39" s="11"/>
      <c r="KX39" s="11"/>
      <c r="KY39" s="11"/>
      <c r="KZ39" s="11"/>
      <c r="LA39" s="11"/>
      <c r="LB39" s="11"/>
      <c r="LC39" s="11"/>
      <c r="LD39" s="11"/>
      <c r="LE39" s="11"/>
      <c r="LF39" s="11"/>
      <c r="LG39" s="11"/>
      <c r="LH39" s="11"/>
      <c r="LI39" s="11"/>
      <c r="LJ39" s="11"/>
      <c r="LK39" s="11"/>
      <c r="LL39" s="11"/>
      <c r="LM39" s="11"/>
      <c r="LN39" s="11"/>
      <c r="LO39" s="11"/>
      <c r="LP39" s="11"/>
      <c r="LQ39" s="11"/>
      <c r="LR39" s="11"/>
      <c r="LS39" s="11"/>
      <c r="LT39" s="11"/>
      <c r="LU39" s="11"/>
      <c r="LV39" s="11"/>
      <c r="LW39" s="11"/>
      <c r="LX39" s="11"/>
      <c r="LY39" s="11"/>
      <c r="LZ39" s="11"/>
      <c r="MA39" s="11"/>
      <c r="MB39" s="11"/>
      <c r="MC39" s="11"/>
      <c r="MD39" s="11"/>
      <c r="ME39" s="11"/>
      <c r="MF39" s="11"/>
      <c r="MG39" s="11"/>
      <c r="MH39" s="11"/>
      <c r="MI39" s="11"/>
      <c r="MJ39" s="11"/>
      <c r="MK39" s="11"/>
      <c r="ML39" s="11"/>
      <c r="MM39" s="11"/>
      <c r="MN39" s="11"/>
      <c r="MO39" s="11"/>
      <c r="MP39" s="11"/>
      <c r="MQ39" s="11"/>
      <c r="MR39" s="11"/>
      <c r="MS39" s="11"/>
      <c r="MT39" s="11"/>
      <c r="MU39" s="11"/>
      <c r="MV39" s="11"/>
      <c r="MW39" s="11"/>
      <c r="MX39" s="11"/>
      <c r="MY39" s="11"/>
      <c r="MZ39" s="11"/>
      <c r="NA39" s="11"/>
      <c r="NB39" s="11"/>
      <c r="NC39" s="11"/>
      <c r="ND39" s="11"/>
      <c r="NE39" s="11"/>
      <c r="NF39" s="11"/>
      <c r="NG39" s="11"/>
      <c r="NH39" s="11"/>
      <c r="NI39" s="11"/>
      <c r="NJ39" s="11"/>
      <c r="NK39" s="11"/>
      <c r="NL39" s="11"/>
      <c r="NM39" s="11"/>
      <c r="NN39" s="11"/>
      <c r="NO39" s="11"/>
      <c r="NP39" s="11"/>
      <c r="NQ39" s="11"/>
      <c r="NR39" s="11"/>
      <c r="NS39" s="11"/>
      <c r="NT39" s="11"/>
      <c r="NU39" s="11"/>
      <c r="NV39" s="11"/>
      <c r="NW39" s="11"/>
      <c r="NX39" s="11"/>
      <c r="NY39" s="11"/>
      <c r="NZ39" s="11"/>
      <c r="OA39" s="11"/>
      <c r="OB39" s="11"/>
      <c r="OC39" s="11"/>
      <c r="OD39" s="11"/>
      <c r="OE39" s="11"/>
      <c r="OF39" s="11"/>
      <c r="OG39" s="11"/>
      <c r="OH39" s="11"/>
      <c r="OI39" s="11"/>
      <c r="OJ39" s="11"/>
      <c r="OK39" s="11"/>
      <c r="OL39" s="11"/>
      <c r="OM39" s="11"/>
      <c r="ON39" s="11"/>
      <c r="OO39" s="11"/>
      <c r="OP39" s="11"/>
      <c r="OQ39" s="11"/>
      <c r="OR39" s="11"/>
      <c r="OS39" s="11"/>
      <c r="OT39" s="11"/>
      <c r="OU39" s="11"/>
      <c r="OV39" s="11"/>
      <c r="OW39" s="11"/>
      <c r="OX39" s="11"/>
      <c r="OY39" s="11"/>
      <c r="OZ39" s="11"/>
      <c r="PA39" s="11"/>
      <c r="PB39" s="11"/>
      <c r="PC39" s="11"/>
      <c r="PD39" s="11"/>
      <c r="PE39" s="11"/>
      <c r="PF39" s="11"/>
      <c r="PG39" s="11"/>
      <c r="PH39" s="11"/>
      <c r="PI39" s="11"/>
      <c r="PJ39" s="11"/>
      <c r="PK39" s="11"/>
      <c r="PL39" s="11"/>
      <c r="PM39" s="11"/>
      <c r="PN39" s="11"/>
      <c r="PO39" s="11"/>
      <c r="PP39" s="11"/>
      <c r="PQ39" s="11"/>
      <c r="PR39" s="11"/>
      <c r="PS39" s="11"/>
      <c r="PT39" s="11"/>
      <c r="PU39" s="11"/>
      <c r="PV39" s="11"/>
      <c r="PW39" s="11"/>
      <c r="PX39" s="11"/>
      <c r="PY39" s="11"/>
      <c r="PZ39" s="11"/>
      <c r="QA39" s="11"/>
      <c r="QB39" s="11"/>
      <c r="QC39" s="11"/>
      <c r="QD39" s="11"/>
      <c r="QE39" s="11"/>
      <c r="QF39" s="11"/>
      <c r="QG39" s="11"/>
      <c r="QH39" s="11"/>
      <c r="QI39" s="11"/>
      <c r="QJ39" s="11"/>
      <c r="QK39" s="11"/>
      <c r="QL39" s="11"/>
      <c r="QM39" s="11"/>
      <c r="QN39" s="11"/>
      <c r="QO39" s="11"/>
      <c r="QP39" s="11"/>
      <c r="QQ39" s="11"/>
      <c r="QR39" s="11"/>
      <c r="QS39" s="11"/>
      <c r="QT39" s="11"/>
      <c r="QU39" s="11"/>
      <c r="QV39" s="11"/>
      <c r="QW39" s="11"/>
      <c r="QX39" s="11"/>
      <c r="QY39" s="11"/>
      <c r="QZ39" s="11"/>
      <c r="RA39" s="11"/>
      <c r="RB39" s="11"/>
      <c r="RC39" s="11"/>
      <c r="RD39" s="11"/>
      <c r="RE39" s="11"/>
      <c r="RF39" s="11"/>
      <c r="RG39" s="11"/>
      <c r="RH39" s="11"/>
      <c r="RI39" s="11"/>
      <c r="RJ39" s="11"/>
      <c r="RK39" s="11"/>
      <c r="RL39" s="11"/>
      <c r="RM39" s="11"/>
      <c r="RN39" s="11"/>
      <c r="RO39" s="11"/>
      <c r="RP39" s="11"/>
      <c r="RQ39" s="11"/>
      <c r="RR39" s="11"/>
      <c r="RS39" s="11"/>
      <c r="RT39" s="11"/>
      <c r="RU39" s="11"/>
      <c r="RV39" s="11"/>
      <c r="RW39" s="11"/>
      <c r="RX39" s="11"/>
      <c r="RY39" s="11"/>
      <c r="RZ39" s="11"/>
      <c r="SA39" s="11"/>
      <c r="SB39" s="11"/>
      <c r="SC39" s="11"/>
      <c r="SD39" s="11"/>
      <c r="SE39" s="11"/>
      <c r="SF39" s="11"/>
      <c r="SG39" s="11"/>
      <c r="SH39" s="11"/>
      <c r="SI39" s="11"/>
      <c r="SJ39" s="11"/>
      <c r="SK39" s="11"/>
      <c r="SL39" s="11"/>
      <c r="SM39" s="11"/>
      <c r="SN39" s="11"/>
      <c r="SO39" s="11"/>
      <c r="SP39" s="11"/>
      <c r="SQ39" s="11"/>
      <c r="SR39" s="11"/>
      <c r="SS39" s="11"/>
      <c r="ST39" s="11"/>
      <c r="SU39" s="11"/>
      <c r="SV39" s="11"/>
      <c r="SW39" s="11"/>
      <c r="SX39" s="11"/>
      <c r="SY39" s="11"/>
      <c r="SZ39" s="11"/>
      <c r="TA39" s="11"/>
      <c r="TB39" s="11"/>
      <c r="TC39" s="11"/>
      <c r="TD39" s="11"/>
      <c r="TE39" s="11"/>
      <c r="TF39" s="11"/>
      <c r="TG39" s="11"/>
      <c r="TH39" s="11"/>
      <c r="TI39" s="11"/>
      <c r="TJ39" s="11"/>
      <c r="TK39" s="11"/>
      <c r="TL39" s="11"/>
      <c r="TM39" s="11"/>
      <c r="TN39" s="11"/>
      <c r="TO39" s="11"/>
      <c r="TP39" s="11"/>
      <c r="TQ39" s="11"/>
      <c r="TR39" s="11"/>
      <c r="TS39" s="11"/>
      <c r="TT39" s="11"/>
      <c r="TU39" s="11"/>
      <c r="TV39" s="11"/>
      <c r="TW39" s="11"/>
      <c r="TX39" s="11"/>
      <c r="TY39" s="11"/>
      <c r="TZ39" s="11"/>
      <c r="UA39" s="11"/>
      <c r="UB39" s="11"/>
      <c r="UC39" s="11"/>
      <c r="UD39" s="11"/>
      <c r="UE39" s="11"/>
      <c r="UF39" s="11"/>
      <c r="UG39" s="11"/>
      <c r="UH39" s="11"/>
      <c r="UI39" s="11"/>
      <c r="UJ39" s="11"/>
      <c r="UK39" s="11"/>
      <c r="UL39" s="11"/>
      <c r="UM39" s="11"/>
      <c r="UN39" s="11"/>
      <c r="UO39" s="11"/>
      <c r="UP39" s="11"/>
      <c r="UQ39" s="11"/>
      <c r="UR39" s="11"/>
      <c r="US39" s="11"/>
      <c r="UT39" s="11"/>
      <c r="UU39" s="11"/>
      <c r="UV39" s="11"/>
      <c r="UW39" s="11"/>
      <c r="UX39" s="11"/>
      <c r="UY39" s="11"/>
      <c r="UZ39" s="11"/>
      <c r="VA39" s="11"/>
      <c r="VB39" s="11"/>
      <c r="VC39" s="11"/>
      <c r="VD39" s="11"/>
      <c r="VE39" s="11"/>
      <c r="VF39" s="11"/>
      <c r="VG39" s="11"/>
      <c r="VH39" s="11"/>
      <c r="VI39" s="11"/>
      <c r="VJ39" s="11"/>
      <c r="VK39" s="11"/>
      <c r="VL39" s="11"/>
      <c r="VM39" s="11"/>
      <c r="VN39" s="11"/>
      <c r="VO39" s="11"/>
      <c r="VP39" s="11"/>
      <c r="VQ39" s="11"/>
      <c r="VR39" s="11"/>
      <c r="VS39" s="11"/>
      <c r="VT39" s="11"/>
      <c r="VU39" s="11"/>
      <c r="VV39" s="11"/>
      <c r="VW39" s="11"/>
      <c r="VX39" s="11"/>
      <c r="VY39" s="11"/>
      <c r="VZ39" s="11"/>
      <c r="WA39" s="11"/>
      <c r="WB39" s="11"/>
      <c r="WC39" s="11"/>
      <c r="WD39" s="11"/>
      <c r="WE39" s="11"/>
      <c r="WF39" s="11"/>
      <c r="WG39" s="11"/>
      <c r="WH39" s="11"/>
      <c r="WI39" s="11"/>
      <c r="WJ39" s="11"/>
      <c r="WK39" s="11"/>
      <c r="WL39" s="11"/>
      <c r="WM39" s="11"/>
      <c r="WN39" s="11"/>
      <c r="WO39" s="11"/>
      <c r="WP39" s="11"/>
      <c r="WQ39" s="11"/>
      <c r="WR39" s="11"/>
      <c r="WS39" s="11"/>
      <c r="WT39" s="11"/>
      <c r="WU39" s="11"/>
      <c r="WV39" s="11"/>
      <c r="WW39" s="11"/>
      <c r="WX39" s="11"/>
      <c r="WY39" s="11"/>
      <c r="WZ39" s="11"/>
      <c r="XA39" s="11"/>
      <c r="XB39" s="11"/>
      <c r="XC39" s="11"/>
      <c r="XD39" s="11"/>
      <c r="XE39" s="11"/>
      <c r="XF39" s="11"/>
      <c r="XG39" s="11"/>
      <c r="XH39" s="11"/>
      <c r="XI39" s="11"/>
      <c r="XJ39" s="11"/>
      <c r="XK39" s="11"/>
      <c r="XL39" s="11"/>
      <c r="XM39" s="11"/>
      <c r="XN39" s="11"/>
      <c r="XO39" s="11"/>
      <c r="XP39" s="11"/>
      <c r="XQ39" s="11"/>
      <c r="XR39" s="11"/>
      <c r="XS39" s="11"/>
      <c r="XT39" s="11"/>
      <c r="XU39" s="11"/>
      <c r="XV39" s="11"/>
      <c r="XW39" s="11"/>
      <c r="XX39" s="11"/>
      <c r="XY39" s="11"/>
      <c r="XZ39" s="11"/>
      <c r="YA39" s="11"/>
      <c r="YB39" s="11"/>
      <c r="YC39" s="11"/>
      <c r="YD39" s="11"/>
      <c r="YE39" s="11"/>
      <c r="YF39" s="11"/>
      <c r="YG39" s="11"/>
      <c r="YH39" s="11"/>
      <c r="YI39" s="11"/>
      <c r="YJ39" s="11"/>
      <c r="YK39" s="11"/>
      <c r="YL39" s="11"/>
      <c r="YM39" s="11"/>
      <c r="YN39" s="11"/>
      <c r="YO39" s="11"/>
      <c r="YP39" s="11"/>
      <c r="YQ39" s="11"/>
      <c r="YR39" s="11"/>
      <c r="YS39" s="11"/>
      <c r="YT39" s="11"/>
      <c r="YU39" s="11"/>
      <c r="YV39" s="11"/>
      <c r="YW39" s="11"/>
      <c r="YX39" s="11"/>
      <c r="YY39" s="11"/>
      <c r="YZ39" s="11"/>
      <c r="ZA39" s="11"/>
      <c r="ZB39" s="11"/>
      <c r="ZC39" s="11"/>
      <c r="ZD39" s="11"/>
      <c r="ZE39" s="11"/>
      <c r="ZF39" s="11"/>
      <c r="ZG39" s="11"/>
      <c r="ZH39" s="11"/>
      <c r="ZI39" s="11"/>
      <c r="ZJ39" s="11"/>
      <c r="ZK39" s="11"/>
      <c r="ZL39" s="11"/>
      <c r="ZM39" s="11"/>
      <c r="ZN39" s="11"/>
      <c r="ZO39" s="11"/>
      <c r="ZP39" s="11"/>
      <c r="ZQ39" s="11"/>
      <c r="ZR39" s="11"/>
      <c r="ZS39" s="11"/>
      <c r="ZT39" s="11"/>
      <c r="ZU39" s="11"/>
      <c r="ZV39" s="11"/>
      <c r="ZW39" s="11"/>
      <c r="ZX39" s="11"/>
      <c r="ZY39" s="11"/>
      <c r="ZZ39" s="11"/>
      <c r="AAA39" s="11"/>
      <c r="AAB39" s="11"/>
      <c r="AAC39" s="11"/>
      <c r="AAD39" s="11"/>
      <c r="AAE39" s="11"/>
      <c r="AAF39" s="11"/>
      <c r="AAG39" s="11"/>
      <c r="AAH39" s="11"/>
      <c r="AAI39" s="11"/>
      <c r="AAJ39" s="11"/>
      <c r="AAK39" s="11"/>
      <c r="AAL39" s="11"/>
      <c r="AAM39" s="11"/>
      <c r="AAN39" s="11"/>
      <c r="AAO39" s="11"/>
      <c r="AAP39" s="11"/>
      <c r="AAQ39" s="11"/>
      <c r="AAR39" s="11"/>
      <c r="AAS39" s="11"/>
      <c r="AAT39" s="11"/>
      <c r="AAU39" s="11"/>
      <c r="AAV39" s="11"/>
      <c r="AAW39" s="11"/>
      <c r="AAX39" s="11"/>
      <c r="AAY39" s="11"/>
      <c r="AAZ39" s="11"/>
      <c r="ABA39" s="11"/>
      <c r="ABB39" s="11"/>
      <c r="ABC39" s="11"/>
      <c r="ABD39" s="11"/>
      <c r="ABE39" s="11"/>
      <c r="ABF39" s="11"/>
      <c r="ABG39" s="11"/>
      <c r="ABH39" s="11"/>
      <c r="ABI39" s="11"/>
      <c r="ABJ39" s="11"/>
      <c r="ABK39" s="11"/>
      <c r="ABL39" s="11"/>
      <c r="ABM39" s="11"/>
      <c r="ABN39" s="11"/>
      <c r="ABO39" s="11"/>
      <c r="ABP39" s="11"/>
      <c r="ABQ39" s="11"/>
      <c r="ABR39" s="11"/>
      <c r="ABS39" s="11"/>
      <c r="ABT39" s="11"/>
      <c r="ABU39" s="11"/>
      <c r="ABV39" s="11"/>
      <c r="ABW39" s="11"/>
      <c r="ABX39" s="11"/>
      <c r="ABY39" s="11"/>
      <c r="ABZ39" s="11"/>
      <c r="ACA39" s="11"/>
      <c r="ACB39" s="11"/>
      <c r="ACC39" s="11"/>
      <c r="ACD39" s="11"/>
      <c r="ACE39" s="11"/>
      <c r="ACF39" s="11"/>
      <c r="ACG39" s="11"/>
      <c r="ACH39" s="11"/>
      <c r="ACI39" s="11"/>
      <c r="ACJ39" s="11"/>
      <c r="ACK39" s="11"/>
      <c r="ACL39" s="11"/>
      <c r="ACM39" s="11"/>
      <c r="ACN39" s="11"/>
      <c r="ACO39" s="11"/>
      <c r="ACP39" s="11"/>
      <c r="ACQ39" s="11"/>
      <c r="ACR39" s="11"/>
      <c r="ACS39" s="11"/>
      <c r="ACT39" s="11"/>
      <c r="ACU39" s="11"/>
      <c r="ACV39" s="11"/>
      <c r="ACW39" s="11"/>
      <c r="ACX39" s="11"/>
      <c r="ACY39" s="11"/>
      <c r="ACZ39" s="11"/>
      <c r="ADA39" s="11"/>
      <c r="ADB39" s="11"/>
      <c r="ADC39" s="11"/>
      <c r="ADD39" s="11"/>
      <c r="ADE39" s="11"/>
      <c r="ADF39" s="11"/>
      <c r="ADG39" s="11"/>
      <c r="ADH39" s="11"/>
      <c r="ADI39" s="11"/>
      <c r="ADJ39" s="11"/>
      <c r="ADK39" s="11"/>
      <c r="ADL39" s="11"/>
      <c r="ADM39" s="11"/>
      <c r="ADN39" s="11"/>
      <c r="ADO39" s="11"/>
      <c r="ADP39" s="11"/>
      <c r="ADQ39" s="11"/>
      <c r="ADR39" s="11"/>
      <c r="ADS39" s="11"/>
      <c r="ADT39" s="11"/>
      <c r="ADU39" s="11"/>
      <c r="ADV39" s="11"/>
      <c r="ADW39" s="11"/>
      <c r="ADX39" s="11"/>
      <c r="ADY39" s="11"/>
      <c r="ADZ39" s="11"/>
      <c r="AEA39" s="11"/>
      <c r="AEB39" s="11"/>
      <c r="AEC39" s="11"/>
      <c r="AED39" s="11"/>
      <c r="AEE39" s="11"/>
      <c r="AEF39" s="11"/>
      <c r="AEG39" s="11"/>
      <c r="AEH39" s="11"/>
      <c r="AEI39" s="11"/>
      <c r="AEJ39" s="11"/>
      <c r="AEK39" s="11"/>
      <c r="AEL39" s="11"/>
      <c r="AEM39" s="11"/>
      <c r="AEN39" s="11"/>
      <c r="AEO39" s="11"/>
      <c r="AEP39" s="11"/>
      <c r="AEQ39" s="11"/>
      <c r="AER39" s="11"/>
      <c r="AES39" s="11"/>
      <c r="AET39" s="11"/>
      <c r="AEU39" s="11"/>
      <c r="AEV39" s="11"/>
      <c r="AEW39" s="11"/>
      <c r="AEX39" s="11"/>
      <c r="AEY39" s="11"/>
      <c r="AEZ39" s="11"/>
      <c r="AFA39" s="11"/>
      <c r="AFB39" s="11"/>
      <c r="AFC39" s="11"/>
      <c r="AFD39" s="11"/>
      <c r="AFE39" s="11"/>
      <c r="AFF39" s="11"/>
      <c r="AFG39" s="11"/>
      <c r="AFH39" s="11"/>
      <c r="AFI39" s="11"/>
      <c r="AFJ39" s="11"/>
      <c r="AFK39" s="11"/>
      <c r="AFL39" s="11"/>
      <c r="AFM39" s="11"/>
      <c r="AFN39" s="11"/>
      <c r="AFO39" s="11"/>
      <c r="AFP39" s="11"/>
      <c r="AFQ39" s="11"/>
      <c r="AFR39" s="11"/>
      <c r="AFS39" s="11"/>
      <c r="AFT39" s="11"/>
      <c r="AFU39" s="11"/>
      <c r="AFV39" s="11"/>
      <c r="AFW39" s="11"/>
      <c r="AFX39" s="11"/>
      <c r="AFY39" s="11"/>
      <c r="AFZ39" s="11"/>
      <c r="AGA39" s="11"/>
      <c r="AGB39" s="11"/>
      <c r="AGC39" s="11"/>
      <c r="AGD39" s="11"/>
      <c r="AGE39" s="11"/>
      <c r="AGF39" s="11"/>
      <c r="AGG39" s="11"/>
      <c r="AGH39" s="11"/>
      <c r="AGI39" s="11"/>
      <c r="AGJ39" s="11"/>
      <c r="AGK39" s="11"/>
      <c r="AGL39" s="11"/>
      <c r="AGM39" s="11"/>
      <c r="AGN39" s="11"/>
      <c r="AGO39" s="11"/>
      <c r="AGP39" s="11"/>
      <c r="AGQ39" s="11"/>
      <c r="AGR39" s="11"/>
      <c r="AGS39" s="11"/>
      <c r="AGT39" s="11"/>
      <c r="AGU39" s="11"/>
      <c r="AGV39" s="11"/>
      <c r="AGW39" s="11"/>
      <c r="AGX39" s="11"/>
      <c r="AGY39" s="11"/>
      <c r="AGZ39" s="11"/>
      <c r="AHA39" s="11"/>
      <c r="AHB39" s="11"/>
      <c r="AHC39" s="11"/>
      <c r="AHD39" s="11"/>
      <c r="AHE39" s="11"/>
      <c r="AHF39" s="11"/>
      <c r="AHG39" s="11"/>
      <c r="AHH39" s="11"/>
      <c r="AHI39" s="11"/>
      <c r="AHJ39" s="11"/>
      <c r="AHK39" s="11"/>
      <c r="AHL39" s="11"/>
      <c r="AHM39" s="11"/>
      <c r="AHN39" s="11"/>
      <c r="AHO39" s="11"/>
      <c r="AHP39" s="11"/>
      <c r="AHQ39" s="11"/>
      <c r="AHR39" s="11"/>
      <c r="AHS39" s="11"/>
      <c r="AHT39" s="11"/>
      <c r="AHU39" s="11"/>
      <c r="AHV39" s="11"/>
      <c r="AHW39" s="11"/>
      <c r="AHX39" s="11"/>
      <c r="AHY39" s="11"/>
      <c r="AHZ39" s="11"/>
      <c r="AIA39" s="11"/>
      <c r="AIB39" s="11"/>
      <c r="AIC39" s="11"/>
      <c r="AID39" s="11"/>
      <c r="AIE39" s="11"/>
      <c r="AIF39" s="11"/>
      <c r="AIG39" s="11"/>
      <c r="AIH39" s="11"/>
      <c r="AII39" s="11"/>
      <c r="AIJ39" s="11"/>
      <c r="AIK39" s="11"/>
      <c r="AIL39" s="11"/>
      <c r="AIM39" s="11"/>
      <c r="AIN39" s="11"/>
      <c r="AIO39" s="11"/>
      <c r="AIP39" s="11"/>
      <c r="AIQ39" s="11"/>
      <c r="AIR39" s="11"/>
      <c r="AIS39" s="11"/>
      <c r="AIT39" s="11"/>
      <c r="AIU39" s="11"/>
      <c r="AIV39" s="11"/>
      <c r="AIW39" s="11"/>
      <c r="AIX39" s="11"/>
      <c r="AIY39" s="11"/>
      <c r="AIZ39" s="11"/>
      <c r="AJA39" s="11"/>
      <c r="AJB39" s="11"/>
      <c r="AJC39" s="11"/>
      <c r="AJD39" s="11"/>
      <c r="AJE39" s="11"/>
      <c r="AJF39" s="11"/>
      <c r="AJG39" s="11"/>
      <c r="AJH39" s="11"/>
      <c r="AJI39" s="11"/>
      <c r="AJJ39" s="11"/>
      <c r="AJK39" s="11"/>
      <c r="AJL39" s="11"/>
      <c r="AJM39" s="11"/>
      <c r="AJN39" s="11"/>
      <c r="AJO39" s="11"/>
      <c r="AJP39" s="11"/>
      <c r="AJQ39" s="11"/>
      <c r="AJR39" s="11"/>
      <c r="AJS39" s="11"/>
      <c r="AJT39" s="11"/>
      <c r="AJU39" s="11"/>
      <c r="AJV39" s="11"/>
      <c r="AJW39" s="11"/>
      <c r="AJX39" s="11"/>
      <c r="AJY39" s="11"/>
      <c r="AJZ39" s="11"/>
      <c r="AKA39" s="11"/>
      <c r="AKB39" s="11"/>
      <c r="AKC39" s="11"/>
      <c r="AKD39" s="11"/>
      <c r="AKE39" s="11"/>
      <c r="AKF39" s="11"/>
      <c r="AKG39" s="11"/>
      <c r="AKH39" s="11"/>
      <c r="AKI39" s="11"/>
      <c r="AKJ39" s="11"/>
      <c r="AKK39" s="11"/>
      <c r="AKL39" s="11"/>
      <c r="AKM39" s="11"/>
      <c r="AKN39" s="11"/>
      <c r="AKO39" s="11"/>
      <c r="AKP39" s="11"/>
      <c r="AKQ39" s="11"/>
      <c r="AKR39" s="11"/>
      <c r="AKS39" s="11"/>
      <c r="AKT39" s="11"/>
      <c r="AKU39" s="11"/>
      <c r="AKV39" s="11"/>
      <c r="AKW39" s="11"/>
      <c r="AKX39" s="11"/>
      <c r="AKY39" s="11"/>
      <c r="AKZ39" s="11"/>
      <c r="ALA39" s="11"/>
      <c r="ALB39" s="11"/>
      <c r="ALC39" s="11"/>
      <c r="ALD39" s="11"/>
      <c r="ALE39" s="11"/>
      <c r="ALF39" s="11"/>
      <c r="ALG39" s="11"/>
      <c r="ALH39" s="11"/>
      <c r="ALI39" s="11"/>
      <c r="ALJ39" s="11"/>
      <c r="ALK39" s="11"/>
      <c r="ALL39" s="11"/>
      <c r="ALM39" s="11"/>
      <c r="ALN39" s="11"/>
      <c r="ALO39" s="11"/>
      <c r="ALP39" s="11"/>
      <c r="ALQ39" s="11"/>
      <c r="ALR39" s="11"/>
      <c r="ALS39" s="11"/>
      <c r="ALT39" s="11"/>
      <c r="ALU39" s="11"/>
      <c r="ALV39" s="11"/>
      <c r="ALW39" s="11"/>
      <c r="ALX39" s="11"/>
      <c r="ALY39" s="11"/>
      <c r="ALZ39" s="11"/>
      <c r="AMA39" s="11"/>
      <c r="AMB39" s="11"/>
      <c r="AMC39" s="11"/>
      <c r="AMD39" s="11"/>
      <c r="AME39" s="11"/>
      <c r="AMF39" s="11"/>
      <c r="AMG39" s="11"/>
      <c r="AMH39" s="11"/>
      <c r="AMI39" s="11"/>
      <c r="AMJ39" s="11"/>
      <c r="AMK39" s="11"/>
      <c r="AML39" s="11"/>
      <c r="AMM39" s="11"/>
      <c r="AMN39" s="11"/>
      <c r="AMO39" s="11"/>
      <c r="AMP39" s="11"/>
      <c r="AMQ39" s="11"/>
      <c r="AMR39" s="11"/>
      <c r="AMS39" s="11"/>
      <c r="AMT39" s="11"/>
      <c r="AMU39" s="11"/>
      <c r="AMV39" s="11"/>
      <c r="AMW39" s="11"/>
      <c r="AMX39" s="11"/>
      <c r="AMY39" s="11"/>
      <c r="AMZ39" s="11"/>
      <c r="ANA39" s="11"/>
      <c r="ANB39" s="11"/>
      <c r="ANC39" s="11"/>
      <c r="AND39" s="11"/>
      <c r="ANE39" s="11"/>
      <c r="ANF39" s="11"/>
      <c r="ANG39" s="11"/>
      <c r="ANH39" s="11"/>
      <c r="ANI39" s="11"/>
      <c r="ANJ39" s="11"/>
      <c r="ANK39" s="11"/>
      <c r="ANL39" s="11"/>
      <c r="ANM39" s="11"/>
      <c r="ANN39" s="11"/>
      <c r="ANO39" s="11"/>
      <c r="ANP39" s="11"/>
      <c r="ANQ39" s="11"/>
      <c r="ANR39" s="11"/>
      <c r="ANS39" s="11"/>
      <c r="ANT39" s="11"/>
      <c r="ANU39" s="11"/>
      <c r="ANV39" s="11"/>
      <c r="ANW39" s="11"/>
      <c r="ANX39" s="11"/>
      <c r="ANY39" s="11"/>
      <c r="ANZ39" s="11"/>
      <c r="AOA39" s="11"/>
      <c r="AOB39" s="11"/>
      <c r="AOC39" s="11"/>
      <c r="AOD39" s="11"/>
      <c r="AOE39" s="11"/>
      <c r="AOF39" s="11"/>
      <c r="AOG39" s="11"/>
      <c r="AOH39" s="11"/>
      <c r="AOI39" s="11"/>
      <c r="AOJ39" s="11"/>
      <c r="AOK39" s="11"/>
      <c r="AOL39" s="11"/>
      <c r="AOM39" s="11"/>
      <c r="AON39" s="11"/>
      <c r="AOO39" s="11"/>
      <c r="AOP39" s="11"/>
      <c r="AOQ39" s="11"/>
      <c r="AOR39" s="11"/>
      <c r="AOS39" s="11"/>
      <c r="AOT39" s="11"/>
      <c r="AOU39" s="11"/>
      <c r="AOV39" s="11"/>
      <c r="AOW39" s="11"/>
      <c r="AOX39" s="11"/>
      <c r="AOY39" s="11"/>
      <c r="AOZ39" s="11"/>
      <c r="APA39" s="11"/>
      <c r="APB39" s="11"/>
      <c r="APC39" s="11"/>
      <c r="APD39" s="11"/>
      <c r="APE39" s="11"/>
      <c r="APF39" s="11"/>
      <c r="APG39" s="11"/>
      <c r="APH39" s="11"/>
      <c r="API39" s="11"/>
      <c r="APJ39" s="11"/>
      <c r="APK39" s="11"/>
      <c r="APL39" s="11"/>
      <c r="APM39" s="11"/>
      <c r="APN39" s="11"/>
      <c r="APO39" s="11"/>
      <c r="APP39" s="11"/>
      <c r="APQ39" s="11"/>
      <c r="APR39" s="11"/>
      <c r="APS39" s="11"/>
      <c r="APT39" s="11"/>
      <c r="APU39" s="11"/>
      <c r="APV39" s="11"/>
      <c r="APW39" s="11"/>
      <c r="APX39" s="11"/>
      <c r="APY39" s="11"/>
      <c r="APZ39" s="11"/>
      <c r="AQA39" s="11"/>
      <c r="AQB39" s="11"/>
      <c r="AQC39" s="11"/>
      <c r="AQD39" s="11"/>
      <c r="AQE39" s="11"/>
      <c r="AQF39" s="11"/>
      <c r="AQG39" s="11"/>
      <c r="AQH39" s="11"/>
      <c r="AQI39" s="11"/>
      <c r="AQJ39" s="11"/>
      <c r="AQK39" s="11"/>
      <c r="AQL39" s="11"/>
      <c r="AQM39" s="11"/>
      <c r="AQN39" s="11"/>
      <c r="AQO39" s="11"/>
      <c r="AQP39" s="11"/>
      <c r="AQQ39" s="11"/>
      <c r="AQR39" s="11"/>
      <c r="AQS39" s="11"/>
      <c r="AQT39" s="11"/>
      <c r="AQU39" s="11"/>
      <c r="AQV39" s="11"/>
      <c r="AQW39" s="11"/>
      <c r="AQX39" s="11"/>
      <c r="AQY39" s="11"/>
      <c r="AQZ39" s="11"/>
      <c r="ARA39" s="11"/>
      <c r="ARB39" s="11"/>
      <c r="ARC39" s="11"/>
      <c r="ARD39" s="11"/>
      <c r="ARE39" s="11"/>
      <c r="ARF39" s="11"/>
      <c r="ARG39" s="11"/>
      <c r="ARH39" s="11"/>
      <c r="ARI39" s="11"/>
      <c r="ARJ39" s="11"/>
      <c r="ARK39" s="11"/>
      <c r="ARL39" s="11"/>
      <c r="ARM39" s="11"/>
      <c r="ARN39" s="11"/>
      <c r="ARO39" s="11"/>
      <c r="ARP39" s="11"/>
      <c r="ARQ39" s="11"/>
      <c r="ARR39" s="11"/>
      <c r="ARS39" s="11"/>
      <c r="ART39" s="11"/>
      <c r="ARU39" s="11"/>
      <c r="ARV39" s="11"/>
      <c r="ARW39" s="11"/>
      <c r="ARX39" s="11"/>
      <c r="ARY39" s="11"/>
      <c r="ARZ39" s="11"/>
      <c r="ASA39" s="11"/>
      <c r="ASB39" s="11"/>
      <c r="ASC39" s="11"/>
      <c r="ASD39" s="11"/>
      <c r="ASE39" s="11"/>
      <c r="ASF39" s="11"/>
      <c r="ASG39" s="11"/>
      <c r="ASH39" s="11"/>
      <c r="ASI39" s="11"/>
      <c r="ASJ39" s="11"/>
      <c r="ASK39" s="11"/>
      <c r="ASL39" s="11"/>
      <c r="ASM39" s="11"/>
      <c r="ASN39" s="11"/>
      <c r="ASO39" s="11"/>
      <c r="ASP39" s="11"/>
      <c r="ASQ39" s="11"/>
      <c r="ASR39" s="11"/>
      <c r="ASS39" s="11"/>
      <c r="AST39" s="11"/>
      <c r="ASU39" s="11"/>
      <c r="ASV39" s="11"/>
      <c r="ASW39" s="11"/>
      <c r="ASX39" s="11"/>
      <c r="ASY39" s="11"/>
      <c r="ASZ39" s="11"/>
      <c r="ATA39" s="11"/>
      <c r="ATB39" s="11"/>
      <c r="ATC39" s="11"/>
      <c r="ATD39" s="11"/>
      <c r="ATE39" s="11"/>
      <c r="ATF39" s="11"/>
      <c r="ATG39" s="11"/>
      <c r="ATH39" s="11"/>
      <c r="ATI39" s="11"/>
      <c r="ATJ39" s="11"/>
      <c r="ATK39" s="11"/>
      <c r="ATL39" s="11"/>
      <c r="ATM39" s="11"/>
      <c r="ATN39" s="11"/>
      <c r="ATO39" s="11"/>
      <c r="ATP39" s="11"/>
      <c r="ATQ39" s="11"/>
      <c r="ATR39" s="11"/>
      <c r="ATS39" s="11"/>
      <c r="ATT39" s="11"/>
      <c r="ATU39" s="11"/>
      <c r="ATV39" s="11"/>
      <c r="ATW39" s="11"/>
      <c r="ATX39" s="11"/>
      <c r="ATY39" s="11"/>
      <c r="ATZ39" s="11"/>
      <c r="AUA39" s="11"/>
      <c r="AUB39" s="11"/>
      <c r="AUC39" s="11"/>
      <c r="AUD39" s="11"/>
      <c r="AUE39" s="11"/>
      <c r="AUF39" s="11"/>
      <c r="AUG39" s="11"/>
      <c r="AUH39" s="11"/>
      <c r="AUI39" s="11"/>
      <c r="AUJ39" s="11"/>
      <c r="AUK39" s="11"/>
      <c r="AUL39" s="11"/>
      <c r="AUM39" s="11"/>
      <c r="AUN39" s="11"/>
      <c r="AUO39" s="11"/>
      <c r="AUP39" s="11"/>
      <c r="AUQ39" s="11"/>
      <c r="AUR39" s="11"/>
      <c r="AUS39" s="11"/>
      <c r="AUT39" s="11"/>
      <c r="AUU39" s="11"/>
      <c r="AUV39" s="11"/>
      <c r="AUW39" s="11"/>
      <c r="AUX39" s="11"/>
      <c r="AUY39" s="11"/>
      <c r="AUZ39" s="11"/>
      <c r="AVA39" s="11"/>
      <c r="AVB39" s="11"/>
      <c r="AVC39" s="11"/>
      <c r="AVD39" s="11"/>
      <c r="AVE39" s="11"/>
      <c r="AVF39" s="11"/>
      <c r="AVG39" s="11"/>
      <c r="AVH39" s="11"/>
      <c r="AVI39" s="11"/>
      <c r="AVJ39" s="11"/>
      <c r="AVK39" s="11"/>
      <c r="AVL39" s="11"/>
      <c r="AVM39" s="11"/>
      <c r="AVN39" s="11"/>
      <c r="AVO39" s="11"/>
      <c r="AVP39" s="11"/>
      <c r="AVQ39" s="11"/>
      <c r="AVR39" s="11"/>
      <c r="AVS39" s="11"/>
      <c r="AVT39" s="11"/>
      <c r="AVU39" s="11"/>
      <c r="AVV39" s="11"/>
      <c r="AVW39" s="11"/>
      <c r="AVX39" s="11"/>
      <c r="AVY39" s="11"/>
      <c r="AVZ39" s="11"/>
      <c r="AWA39" s="11"/>
      <c r="AWB39" s="11"/>
      <c r="AWC39" s="11"/>
      <c r="AWD39" s="11"/>
      <c r="AWE39" s="11"/>
      <c r="AWF39" s="11"/>
      <c r="AWG39" s="11"/>
      <c r="AWH39" s="11"/>
      <c r="AWI39" s="11"/>
      <c r="AWJ39" s="11"/>
      <c r="AWK39" s="11"/>
      <c r="AWL39" s="11"/>
      <c r="AWM39" s="11"/>
      <c r="AWN39" s="11"/>
      <c r="AWO39" s="11"/>
      <c r="AWP39" s="11"/>
      <c r="AWQ39" s="11"/>
      <c r="AWR39" s="11"/>
      <c r="AWS39" s="11"/>
      <c r="AWT39" s="11"/>
      <c r="AWU39" s="11"/>
      <c r="AWV39" s="11"/>
      <c r="AWW39" s="11"/>
      <c r="AWX39" s="11"/>
      <c r="AWY39" s="11"/>
      <c r="AWZ39" s="11"/>
      <c r="AXA39" s="11"/>
      <c r="AXB39" s="11"/>
      <c r="AXC39" s="11"/>
      <c r="AXD39" s="11"/>
      <c r="AXE39" s="11"/>
      <c r="AXF39" s="11"/>
      <c r="AXG39" s="11"/>
      <c r="AXH39" s="11"/>
      <c r="AXI39" s="11"/>
      <c r="AXJ39" s="11"/>
      <c r="AXK39" s="11"/>
      <c r="AXL39" s="11"/>
      <c r="AXM39" s="11"/>
      <c r="AXN39" s="11"/>
      <c r="AXO39" s="11"/>
      <c r="AXP39" s="11"/>
      <c r="AXQ39" s="11"/>
      <c r="AXR39" s="11"/>
      <c r="AXS39" s="11"/>
      <c r="AXT39" s="11"/>
      <c r="AXU39" s="11"/>
      <c r="AXV39" s="11"/>
      <c r="AXW39" s="11"/>
      <c r="AXX39" s="11"/>
      <c r="AXY39" s="11"/>
      <c r="AXZ39" s="11"/>
      <c r="AYA39" s="11"/>
      <c r="AYB39" s="11"/>
      <c r="AYC39" s="11"/>
      <c r="AYD39" s="11"/>
      <c r="AYE39" s="11"/>
      <c r="AYF39" s="11"/>
      <c r="AYG39" s="11"/>
      <c r="AYH39" s="11"/>
      <c r="AYI39" s="11"/>
      <c r="AYJ39" s="11"/>
      <c r="AYK39" s="11"/>
      <c r="AYL39" s="11"/>
      <c r="AYM39" s="11"/>
      <c r="AYN39" s="11"/>
      <c r="AYO39" s="11"/>
      <c r="AYP39" s="11"/>
      <c r="AYQ39" s="11"/>
      <c r="AYR39" s="11"/>
      <c r="AYS39" s="11"/>
      <c r="AYT39" s="11"/>
      <c r="AYU39" s="11"/>
      <c r="AYV39" s="11"/>
      <c r="AYW39" s="11"/>
      <c r="AYX39" s="11"/>
      <c r="AYY39" s="11"/>
      <c r="AYZ39" s="11"/>
      <c r="AZA39" s="11"/>
      <c r="AZB39" s="11"/>
      <c r="AZC39" s="11"/>
      <c r="AZD39" s="11"/>
      <c r="AZE39" s="11"/>
      <c r="AZF39" s="11"/>
      <c r="AZG39" s="11"/>
      <c r="AZH39" s="11"/>
      <c r="AZI39" s="11"/>
      <c r="AZJ39" s="11"/>
      <c r="AZK39" s="11"/>
      <c r="AZL39" s="11"/>
      <c r="AZM39" s="11"/>
      <c r="AZN39" s="11"/>
      <c r="AZO39" s="11"/>
      <c r="AZP39" s="11"/>
      <c r="AZQ39" s="11"/>
      <c r="AZR39" s="11"/>
      <c r="AZS39" s="11"/>
      <c r="AZT39" s="11"/>
      <c r="AZU39" s="11"/>
      <c r="AZV39" s="11"/>
      <c r="AZW39" s="11"/>
      <c r="AZX39" s="11"/>
      <c r="AZY39" s="11"/>
      <c r="AZZ39" s="11"/>
      <c r="BAA39" s="11"/>
      <c r="BAB39" s="11"/>
      <c r="BAC39" s="11"/>
      <c r="BAD39" s="11"/>
      <c r="BAE39" s="11"/>
      <c r="BAF39" s="11"/>
      <c r="BAG39" s="11"/>
      <c r="BAH39" s="11"/>
      <c r="BAI39" s="11"/>
      <c r="BAJ39" s="11"/>
      <c r="BAK39" s="11"/>
      <c r="BAL39" s="11"/>
      <c r="BAM39" s="11"/>
      <c r="BAN39" s="11"/>
      <c r="BAO39" s="11"/>
      <c r="BAP39" s="11"/>
      <c r="BAQ39" s="11"/>
      <c r="BAR39" s="11"/>
      <c r="BAS39" s="11"/>
      <c r="BAT39" s="11"/>
      <c r="BAU39" s="11"/>
      <c r="BAV39" s="11"/>
      <c r="BAW39" s="11"/>
      <c r="BAX39" s="11"/>
      <c r="BAY39" s="11"/>
      <c r="BAZ39" s="11"/>
      <c r="BBA39" s="11"/>
      <c r="BBB39" s="11"/>
      <c r="BBC39" s="11"/>
      <c r="BBD39" s="11"/>
      <c r="BBE39" s="11"/>
      <c r="BBF39" s="11"/>
      <c r="BBG39" s="11"/>
      <c r="BBH39" s="11"/>
      <c r="BBI39" s="11"/>
      <c r="BBJ39" s="11"/>
      <c r="BBK39" s="11"/>
      <c r="BBL39" s="11"/>
      <c r="BBM39" s="11"/>
      <c r="BBN39" s="11"/>
      <c r="BBO39" s="11"/>
      <c r="BBP39" s="11"/>
      <c r="BBQ39" s="11"/>
      <c r="BBR39" s="11"/>
      <c r="BBS39" s="11"/>
      <c r="BBT39" s="11"/>
      <c r="BBU39" s="11"/>
      <c r="BBV39" s="11"/>
      <c r="BBW39" s="11"/>
      <c r="BBX39" s="11"/>
      <c r="BBY39" s="11"/>
      <c r="BBZ39" s="11"/>
      <c r="BCA39" s="11"/>
      <c r="BCB39" s="11"/>
      <c r="BCC39" s="11"/>
      <c r="BCD39" s="11"/>
      <c r="BCE39" s="11"/>
      <c r="BCF39" s="11"/>
      <c r="BCG39" s="11"/>
      <c r="BCH39" s="11"/>
      <c r="BCI39" s="11"/>
      <c r="BCJ39" s="11"/>
      <c r="BCK39" s="11"/>
      <c r="BCL39" s="11"/>
      <c r="BCM39" s="11"/>
      <c r="BCN39" s="11"/>
      <c r="BCO39" s="11"/>
      <c r="BCP39" s="11"/>
      <c r="BCQ39" s="11"/>
      <c r="BCR39" s="11"/>
      <c r="BCS39" s="11"/>
      <c r="BCT39" s="11"/>
      <c r="BCU39" s="11"/>
      <c r="BCV39" s="11"/>
      <c r="BCW39" s="11"/>
      <c r="BCX39" s="11"/>
      <c r="BCY39" s="11"/>
      <c r="BCZ39" s="11"/>
      <c r="BDA39" s="11"/>
      <c r="BDB39" s="11"/>
      <c r="BDC39" s="11"/>
      <c r="BDD39" s="11"/>
      <c r="BDE39" s="11"/>
      <c r="BDF39" s="11"/>
      <c r="BDG39" s="11"/>
      <c r="BDH39" s="11"/>
      <c r="BDI39" s="11"/>
      <c r="BDJ39" s="11"/>
      <c r="BDK39" s="11"/>
      <c r="BDL39" s="11"/>
      <c r="BDM39" s="11"/>
      <c r="BDN39" s="11"/>
      <c r="BDO39" s="11"/>
      <c r="BDP39" s="11"/>
      <c r="BDQ39" s="11"/>
      <c r="BDR39" s="11"/>
      <c r="BDS39" s="11"/>
      <c r="BDT39" s="11"/>
      <c r="BDU39" s="11"/>
      <c r="BDV39" s="11"/>
      <c r="BDW39" s="11"/>
      <c r="BDX39" s="11"/>
      <c r="BDY39" s="11"/>
      <c r="BDZ39" s="11"/>
      <c r="BEA39" s="11"/>
      <c r="BEB39" s="11"/>
      <c r="BEC39" s="11"/>
      <c r="BED39" s="11"/>
      <c r="BEE39" s="11"/>
      <c r="BEF39" s="11"/>
      <c r="BEG39" s="11"/>
      <c r="BEH39" s="11"/>
      <c r="BEI39" s="11"/>
      <c r="BEJ39" s="11"/>
      <c r="BEK39" s="11"/>
      <c r="BEL39" s="11"/>
      <c r="BEM39" s="11"/>
      <c r="BEN39" s="11"/>
      <c r="BEO39" s="11"/>
      <c r="BEP39" s="11"/>
      <c r="BEQ39" s="11"/>
      <c r="BER39" s="11"/>
      <c r="BES39" s="11"/>
      <c r="BET39" s="11"/>
      <c r="BEU39" s="11"/>
      <c r="BEV39" s="11"/>
      <c r="BEW39" s="11"/>
      <c r="BEX39" s="11"/>
      <c r="BEY39" s="11"/>
      <c r="BEZ39" s="11"/>
      <c r="BFA39" s="11"/>
      <c r="BFB39" s="11"/>
      <c r="BFC39" s="11"/>
      <c r="BFD39" s="11"/>
      <c r="BFE39" s="11"/>
      <c r="BFF39" s="11"/>
      <c r="BFG39" s="11"/>
      <c r="BFH39" s="11"/>
      <c r="BFI39" s="11"/>
      <c r="BFJ39" s="11"/>
      <c r="BFK39" s="11"/>
      <c r="BFL39" s="11"/>
      <c r="BFM39" s="11"/>
      <c r="BFN39" s="11"/>
      <c r="BFO39" s="11"/>
      <c r="BFP39" s="11"/>
      <c r="BFQ39" s="11"/>
      <c r="BFR39" s="11"/>
      <c r="BFS39" s="11"/>
      <c r="BFT39" s="11"/>
      <c r="BFU39" s="11"/>
      <c r="BFV39" s="11"/>
      <c r="BFW39" s="11"/>
      <c r="BFX39" s="11"/>
      <c r="BFY39" s="11"/>
      <c r="BFZ39" s="11"/>
      <c r="BGA39" s="11"/>
      <c r="BGB39" s="11"/>
      <c r="BGC39" s="11"/>
      <c r="BGD39" s="11"/>
      <c r="BGE39" s="11"/>
      <c r="BGF39" s="11"/>
      <c r="BGG39" s="11"/>
      <c r="BGH39" s="11"/>
      <c r="BGI39" s="11"/>
      <c r="BGJ39" s="11"/>
      <c r="BGK39" s="11"/>
      <c r="BGL39" s="11"/>
      <c r="BGM39" s="11"/>
      <c r="BGN39" s="11"/>
      <c r="BGO39" s="11"/>
      <c r="BGP39" s="11"/>
      <c r="BGQ39" s="11"/>
      <c r="BGR39" s="11"/>
      <c r="BGS39" s="11"/>
      <c r="BGT39" s="11"/>
      <c r="BGU39" s="11"/>
      <c r="BGV39" s="11"/>
      <c r="BGW39" s="11"/>
      <c r="BGX39" s="11"/>
      <c r="BGY39" s="11"/>
      <c r="BGZ39" s="11"/>
      <c r="BHA39" s="11"/>
      <c r="BHB39" s="11"/>
      <c r="BHC39" s="11"/>
      <c r="BHD39" s="11"/>
      <c r="BHE39" s="11"/>
      <c r="BHF39" s="11"/>
      <c r="BHG39" s="11"/>
      <c r="BHH39" s="11"/>
      <c r="BHI39" s="11"/>
      <c r="BHJ39" s="11"/>
      <c r="BHK39" s="11"/>
      <c r="BHL39" s="11"/>
      <c r="BHM39" s="11"/>
      <c r="BHN39" s="11"/>
      <c r="BHO39" s="11"/>
      <c r="BHP39" s="11"/>
      <c r="BHQ39" s="11"/>
      <c r="BHR39" s="11"/>
      <c r="BHS39" s="11"/>
      <c r="BHT39" s="11"/>
      <c r="BHU39" s="11"/>
      <c r="BHV39" s="11"/>
      <c r="BHW39" s="11"/>
      <c r="BHX39" s="11"/>
      <c r="BHY39" s="11"/>
      <c r="BHZ39" s="11"/>
      <c r="BIA39" s="11"/>
      <c r="BIB39" s="11"/>
      <c r="BIC39" s="11"/>
      <c r="BID39" s="11"/>
      <c r="BIE39" s="11"/>
      <c r="BIF39" s="11"/>
      <c r="BIG39" s="11"/>
      <c r="BIH39" s="11"/>
      <c r="BII39" s="11"/>
      <c r="BIJ39" s="11"/>
      <c r="BIK39" s="11"/>
      <c r="BIL39" s="11"/>
      <c r="BIM39" s="11"/>
      <c r="BIN39" s="11"/>
      <c r="BIO39" s="11"/>
      <c r="BIP39" s="11"/>
      <c r="BIQ39" s="11"/>
      <c r="BIR39" s="11"/>
      <c r="BIS39" s="11"/>
      <c r="BIT39" s="11"/>
      <c r="BIU39" s="11"/>
      <c r="BIV39" s="11"/>
      <c r="BIW39" s="11"/>
      <c r="BIX39" s="11"/>
      <c r="BIY39" s="11"/>
      <c r="BIZ39" s="11"/>
      <c r="BJA39" s="11"/>
      <c r="BJB39" s="11"/>
      <c r="BJC39" s="11"/>
      <c r="BJD39" s="11"/>
      <c r="BJE39" s="11"/>
      <c r="BJF39" s="11"/>
      <c r="BJG39" s="11"/>
      <c r="BJH39" s="11"/>
      <c r="BJI39" s="11"/>
      <c r="BJJ39" s="11"/>
      <c r="BJK39" s="11"/>
      <c r="BJL39" s="11"/>
      <c r="BJM39" s="11"/>
      <c r="BJN39" s="11"/>
      <c r="BJO39" s="11"/>
      <c r="BJP39" s="11"/>
      <c r="BJQ39" s="11"/>
      <c r="BJR39" s="11"/>
      <c r="BJS39" s="11"/>
      <c r="BJT39" s="11"/>
      <c r="BJU39" s="11"/>
      <c r="BJV39" s="11"/>
      <c r="BJW39" s="11"/>
      <c r="BJX39" s="11"/>
      <c r="BJY39" s="11"/>
      <c r="BJZ39" s="11"/>
      <c r="BKA39" s="11"/>
      <c r="BKB39" s="11"/>
      <c r="BKC39" s="11"/>
      <c r="BKD39" s="11"/>
      <c r="BKE39" s="11"/>
      <c r="BKF39" s="11"/>
      <c r="BKG39" s="11"/>
      <c r="BKH39" s="11"/>
      <c r="BKI39" s="11"/>
      <c r="BKJ39" s="11"/>
      <c r="BKK39" s="11"/>
      <c r="BKL39" s="11"/>
      <c r="BKM39" s="11"/>
      <c r="BKN39" s="11"/>
      <c r="BKO39" s="11"/>
      <c r="BKP39" s="11"/>
      <c r="BKQ39" s="11"/>
      <c r="BKR39" s="11"/>
      <c r="BKS39" s="11"/>
      <c r="BKT39" s="11"/>
      <c r="BKU39" s="11"/>
      <c r="BKV39" s="11"/>
      <c r="BKW39" s="11"/>
      <c r="BKX39" s="11"/>
      <c r="BKY39" s="11"/>
      <c r="BKZ39" s="11"/>
      <c r="BLA39" s="11"/>
      <c r="BLB39" s="11"/>
      <c r="BLC39" s="11"/>
      <c r="BLD39" s="11"/>
      <c r="BLE39" s="11"/>
      <c r="BLF39" s="11"/>
      <c r="BLG39" s="11"/>
      <c r="BLH39" s="11"/>
      <c r="BLI39" s="11"/>
      <c r="BLJ39" s="11"/>
      <c r="BLK39" s="11"/>
      <c r="BLL39" s="11"/>
      <c r="BLM39" s="11"/>
      <c r="BLN39" s="11"/>
      <c r="BLO39" s="11"/>
      <c r="BLP39" s="11"/>
      <c r="BLQ39" s="11"/>
      <c r="BLR39" s="11"/>
      <c r="BLS39" s="11"/>
      <c r="BLT39" s="11"/>
      <c r="BLU39" s="11"/>
      <c r="BLV39" s="11"/>
      <c r="BLW39" s="11"/>
      <c r="BLX39" s="11"/>
      <c r="BLY39" s="11"/>
      <c r="BLZ39" s="11"/>
      <c r="BMA39" s="11"/>
      <c r="BMB39" s="11"/>
      <c r="BMC39" s="11"/>
      <c r="BMD39" s="11"/>
      <c r="BME39" s="11"/>
      <c r="BMF39" s="11"/>
      <c r="BMG39" s="11"/>
      <c r="BMH39" s="11"/>
      <c r="BMI39" s="11"/>
      <c r="BMJ39" s="11"/>
      <c r="BMK39" s="11"/>
      <c r="BML39" s="11"/>
      <c r="BMM39" s="11"/>
      <c r="BMN39" s="11"/>
      <c r="BMO39" s="11"/>
      <c r="BMP39" s="11"/>
      <c r="BMQ39" s="11"/>
      <c r="BMR39" s="11"/>
      <c r="BMS39" s="11"/>
      <c r="BMT39" s="11"/>
      <c r="BMU39" s="11"/>
      <c r="BMV39" s="11"/>
      <c r="BMW39" s="11"/>
      <c r="BMX39" s="11"/>
      <c r="BMY39" s="11"/>
      <c r="BMZ39" s="11"/>
      <c r="BNA39" s="11"/>
      <c r="BNB39" s="11"/>
      <c r="BNC39" s="11"/>
      <c r="BND39" s="11"/>
      <c r="BNE39" s="11"/>
      <c r="BNF39" s="11"/>
      <c r="BNG39" s="11"/>
      <c r="BNH39" s="11"/>
      <c r="BNI39" s="11"/>
      <c r="BNJ39" s="11"/>
      <c r="BNK39" s="11"/>
      <c r="BNL39" s="11"/>
      <c r="BNM39" s="11"/>
      <c r="BNN39" s="11"/>
      <c r="BNO39" s="11"/>
      <c r="BNP39" s="11"/>
      <c r="BNQ39" s="11"/>
      <c r="BNR39" s="11"/>
      <c r="BNS39" s="11"/>
      <c r="BNT39" s="11"/>
      <c r="BNU39" s="11"/>
      <c r="BNV39" s="11"/>
      <c r="BNW39" s="11"/>
      <c r="BNX39" s="11"/>
      <c r="BNY39" s="11"/>
      <c r="BNZ39" s="11"/>
      <c r="BOA39" s="11"/>
      <c r="BOB39" s="11"/>
      <c r="BOC39" s="11"/>
      <c r="BOD39" s="11"/>
      <c r="BOE39" s="11"/>
      <c r="BOF39" s="11"/>
      <c r="BOG39" s="11"/>
      <c r="BOH39" s="11"/>
      <c r="BOI39" s="11"/>
      <c r="BOJ39" s="11"/>
      <c r="BOK39" s="11"/>
      <c r="BOL39" s="11"/>
      <c r="BOM39" s="11"/>
      <c r="BON39" s="11"/>
      <c r="BOO39" s="11"/>
      <c r="BOP39" s="11"/>
      <c r="BOQ39" s="11"/>
      <c r="BOR39" s="11"/>
      <c r="BOS39" s="11"/>
      <c r="BOT39" s="11"/>
      <c r="BOU39" s="11"/>
      <c r="BOV39" s="11"/>
      <c r="BOW39" s="11"/>
      <c r="BOX39" s="11"/>
      <c r="BOY39" s="11"/>
      <c r="BOZ39" s="11"/>
      <c r="BPA39" s="11"/>
      <c r="BPB39" s="11"/>
      <c r="BPC39" s="11"/>
      <c r="BPD39" s="11"/>
      <c r="BPE39" s="11"/>
      <c r="BPF39" s="11"/>
      <c r="BPG39" s="11"/>
      <c r="BPH39" s="11"/>
      <c r="BPI39" s="11"/>
      <c r="BPJ39" s="11"/>
      <c r="BPK39" s="11"/>
      <c r="BPL39" s="11"/>
      <c r="BPM39" s="11"/>
      <c r="BPN39" s="11"/>
      <c r="BPO39" s="11"/>
      <c r="BPP39" s="11"/>
      <c r="BPQ39" s="11"/>
      <c r="BPR39" s="11"/>
      <c r="BPS39" s="11"/>
      <c r="BPT39" s="11"/>
      <c r="BPU39" s="11"/>
      <c r="BPV39" s="11"/>
      <c r="BPW39" s="11"/>
      <c r="BPX39" s="11"/>
      <c r="BPY39" s="11"/>
      <c r="BPZ39" s="11"/>
      <c r="BQA39" s="11"/>
      <c r="BQB39" s="11"/>
      <c r="BQC39" s="11"/>
      <c r="BQD39" s="11"/>
      <c r="BQE39" s="11"/>
      <c r="BQF39" s="11"/>
      <c r="BQG39" s="11"/>
      <c r="BQH39" s="11"/>
      <c r="BQI39" s="11"/>
      <c r="BQJ39" s="11"/>
      <c r="BQK39" s="11"/>
      <c r="BQL39" s="11"/>
      <c r="BQM39" s="11"/>
      <c r="BQN39" s="11"/>
      <c r="BQO39" s="11"/>
      <c r="BQP39" s="11"/>
      <c r="BQQ39" s="11"/>
      <c r="BQR39" s="11"/>
      <c r="BQS39" s="11"/>
      <c r="BQT39" s="11"/>
      <c r="BQU39" s="11"/>
      <c r="BQV39" s="11"/>
      <c r="BQW39" s="11"/>
      <c r="BQX39" s="11"/>
      <c r="BQY39" s="11"/>
      <c r="BQZ39" s="11"/>
      <c r="BRA39" s="11"/>
      <c r="BRB39" s="11"/>
      <c r="BRC39" s="11"/>
      <c r="BRD39" s="11"/>
      <c r="BRE39" s="11"/>
      <c r="BRF39" s="11"/>
      <c r="BRG39" s="11"/>
      <c r="BRH39" s="11"/>
      <c r="BRI39" s="11"/>
      <c r="BRJ39" s="11"/>
      <c r="BRK39" s="11"/>
      <c r="BRL39" s="11"/>
      <c r="BRM39" s="11"/>
      <c r="BRN39" s="11"/>
      <c r="BRO39" s="11"/>
      <c r="BRP39" s="11"/>
      <c r="BRQ39" s="11"/>
      <c r="BRR39" s="11"/>
      <c r="BRS39" s="11"/>
      <c r="BRT39" s="11"/>
      <c r="BRU39" s="11"/>
      <c r="BRV39" s="11"/>
      <c r="BRW39" s="11"/>
      <c r="BRX39" s="11"/>
      <c r="BRY39" s="11"/>
      <c r="BRZ39" s="11"/>
      <c r="BSA39" s="11"/>
      <c r="BSB39" s="11"/>
      <c r="BSC39" s="11"/>
      <c r="BSD39" s="11"/>
      <c r="BSE39" s="11"/>
      <c r="BSF39" s="11"/>
      <c r="BSG39" s="11"/>
      <c r="BSH39" s="11"/>
      <c r="BSI39" s="11"/>
      <c r="BSJ39" s="11"/>
      <c r="BSK39" s="11"/>
      <c r="BSL39" s="11"/>
      <c r="BSM39" s="11"/>
      <c r="BSN39" s="11"/>
      <c r="BSO39" s="11"/>
      <c r="BSP39" s="11"/>
      <c r="BSQ39" s="11"/>
      <c r="BSR39" s="11"/>
      <c r="BSS39" s="11"/>
      <c r="BST39" s="11"/>
      <c r="BSU39" s="11"/>
      <c r="BSV39" s="11"/>
      <c r="BSW39" s="11"/>
      <c r="BSX39" s="11"/>
      <c r="BSY39" s="11"/>
      <c r="BSZ39" s="11"/>
      <c r="BTA39" s="11"/>
      <c r="BTB39" s="11"/>
      <c r="BTC39" s="11"/>
      <c r="BTD39" s="11"/>
      <c r="BTE39" s="11"/>
      <c r="BTF39" s="11"/>
      <c r="BTG39" s="11"/>
      <c r="BTH39" s="11"/>
      <c r="BTI39" s="11"/>
      <c r="BTJ39" s="11"/>
      <c r="BTK39" s="11"/>
      <c r="BTL39" s="11"/>
      <c r="BTM39" s="11"/>
      <c r="BTN39" s="11"/>
      <c r="BTO39" s="11"/>
      <c r="BTP39" s="11"/>
      <c r="BTQ39" s="11"/>
      <c r="BTR39" s="11"/>
      <c r="BTS39" s="11"/>
      <c r="BTT39" s="11"/>
      <c r="BTU39" s="11"/>
      <c r="BTV39" s="11"/>
      <c r="BTW39" s="11"/>
      <c r="BTX39" s="11"/>
      <c r="BTY39" s="11"/>
      <c r="BTZ39" s="11"/>
      <c r="BUA39" s="11"/>
      <c r="BUB39" s="11"/>
      <c r="BUC39" s="11"/>
      <c r="BUD39" s="11"/>
      <c r="BUE39" s="11"/>
      <c r="BUF39" s="11"/>
      <c r="BUG39" s="11"/>
      <c r="BUH39" s="11"/>
      <c r="BUI39" s="11"/>
      <c r="BUJ39" s="11"/>
      <c r="BUK39" s="11"/>
      <c r="BUL39" s="11"/>
      <c r="BUM39" s="11"/>
      <c r="BUN39" s="11"/>
      <c r="BUO39" s="11"/>
      <c r="BUP39" s="11"/>
      <c r="BUQ39" s="11"/>
      <c r="BUR39" s="11"/>
      <c r="BUS39" s="11"/>
      <c r="BUT39" s="11"/>
      <c r="BUU39" s="11"/>
      <c r="BUV39" s="11"/>
      <c r="BUW39" s="11"/>
      <c r="BUX39" s="11"/>
      <c r="BUY39" s="11"/>
      <c r="BUZ39" s="11"/>
      <c r="BVA39" s="11"/>
      <c r="BVB39" s="11"/>
      <c r="BVC39" s="11"/>
      <c r="BVD39" s="11"/>
      <c r="BVE39" s="11"/>
      <c r="BVF39" s="11"/>
      <c r="BVG39" s="11"/>
      <c r="BVH39" s="11"/>
      <c r="BVI39" s="11"/>
      <c r="BVJ39" s="11"/>
      <c r="BVK39" s="11"/>
      <c r="BVL39" s="11"/>
      <c r="BVM39" s="11"/>
      <c r="BVN39" s="11"/>
      <c r="BVO39" s="11"/>
      <c r="BVP39" s="11"/>
      <c r="BVQ39" s="11"/>
      <c r="BVR39" s="11"/>
      <c r="BVS39" s="11"/>
      <c r="BVT39" s="11"/>
      <c r="BVU39" s="11"/>
      <c r="BVV39" s="11"/>
      <c r="BVW39" s="11"/>
      <c r="BVX39" s="11"/>
      <c r="BVY39" s="11"/>
      <c r="BVZ39" s="11"/>
      <c r="BWA39" s="11"/>
      <c r="BWB39" s="11"/>
      <c r="BWC39" s="11"/>
      <c r="BWD39" s="11"/>
      <c r="BWE39" s="11"/>
      <c r="BWF39" s="11"/>
      <c r="BWG39" s="11"/>
      <c r="BWH39" s="11"/>
      <c r="BWI39" s="11"/>
      <c r="BWJ39" s="11"/>
      <c r="BWK39" s="11"/>
      <c r="BWL39" s="11"/>
      <c r="BWM39" s="11"/>
      <c r="BWN39" s="11"/>
      <c r="BWO39" s="11"/>
      <c r="BWP39" s="11"/>
      <c r="BWQ39" s="11"/>
      <c r="BWR39" s="11"/>
      <c r="BWS39" s="11"/>
      <c r="BWT39" s="11"/>
      <c r="BWU39" s="11"/>
      <c r="BWV39" s="11"/>
      <c r="BWW39" s="11"/>
      <c r="BWX39" s="11"/>
      <c r="BWY39" s="11"/>
      <c r="BWZ39" s="11"/>
      <c r="BXA39" s="11"/>
      <c r="BXB39" s="11"/>
      <c r="BXC39" s="11"/>
      <c r="BXD39" s="11"/>
      <c r="BXE39" s="11"/>
      <c r="BXF39" s="11"/>
      <c r="BXG39" s="11"/>
      <c r="BXH39" s="11"/>
      <c r="BXI39" s="11"/>
      <c r="BXJ39" s="11"/>
      <c r="BXK39" s="11"/>
      <c r="BXL39" s="11"/>
      <c r="BXM39" s="11"/>
      <c r="BXN39" s="11"/>
      <c r="BXO39" s="11"/>
      <c r="BXP39" s="11"/>
      <c r="BXQ39" s="11"/>
      <c r="BXR39" s="11"/>
      <c r="BXS39" s="11"/>
      <c r="BXT39" s="11"/>
      <c r="BXU39" s="11"/>
      <c r="BXV39" s="11"/>
      <c r="BXW39" s="11"/>
      <c r="BXX39" s="11"/>
      <c r="BXY39" s="11"/>
      <c r="BXZ39" s="11"/>
      <c r="BYA39" s="11"/>
      <c r="BYB39" s="11"/>
      <c r="BYC39" s="11"/>
      <c r="BYD39" s="11"/>
      <c r="BYE39" s="11"/>
      <c r="BYF39" s="11"/>
      <c r="BYG39" s="11"/>
      <c r="BYH39" s="11"/>
      <c r="BYI39" s="11"/>
      <c r="BYJ39" s="11"/>
      <c r="BYK39" s="11"/>
      <c r="BYL39" s="11"/>
      <c r="BYM39" s="11"/>
      <c r="BYN39" s="11"/>
      <c r="BYO39" s="11"/>
      <c r="BYP39" s="11"/>
      <c r="BYQ39" s="11"/>
      <c r="BYR39" s="11"/>
      <c r="BYS39" s="11"/>
      <c r="BYT39" s="11"/>
      <c r="BYU39" s="11"/>
      <c r="BYV39" s="11"/>
      <c r="BYW39" s="11"/>
      <c r="BYX39" s="11"/>
      <c r="BYY39" s="11"/>
      <c r="BYZ39" s="11"/>
      <c r="BZA39" s="11"/>
      <c r="BZB39" s="11"/>
      <c r="BZC39" s="11"/>
      <c r="BZD39" s="11"/>
      <c r="BZE39" s="11"/>
      <c r="BZF39" s="11"/>
      <c r="BZG39" s="11"/>
      <c r="BZH39" s="11"/>
      <c r="BZI39" s="11"/>
      <c r="BZJ39" s="11"/>
      <c r="BZK39" s="11"/>
      <c r="BZL39" s="11"/>
      <c r="BZM39" s="11"/>
      <c r="BZN39" s="11"/>
      <c r="BZO39" s="11"/>
      <c r="BZP39" s="11"/>
      <c r="BZQ39" s="11"/>
      <c r="BZR39" s="11"/>
      <c r="BZS39" s="11"/>
      <c r="BZT39" s="11"/>
      <c r="BZU39" s="11"/>
      <c r="BZV39" s="11"/>
      <c r="BZW39" s="11"/>
      <c r="BZX39" s="11"/>
      <c r="BZY39" s="11"/>
      <c r="BZZ39" s="11"/>
      <c r="CAA39" s="11"/>
      <c r="CAB39" s="11"/>
      <c r="CAC39" s="11"/>
      <c r="CAD39" s="11"/>
      <c r="CAE39" s="11"/>
      <c r="CAF39" s="11"/>
      <c r="CAG39" s="11"/>
      <c r="CAH39" s="11"/>
      <c r="CAI39" s="11"/>
      <c r="CAJ39" s="11"/>
      <c r="CAK39" s="11"/>
      <c r="CAL39" s="11"/>
      <c r="CAM39" s="11"/>
      <c r="CAN39" s="11"/>
      <c r="CAO39" s="11"/>
      <c r="CAP39" s="11"/>
      <c r="CAQ39" s="11"/>
      <c r="CAR39" s="11"/>
      <c r="CAS39" s="11"/>
      <c r="CAT39" s="11"/>
      <c r="CAU39" s="11"/>
      <c r="CAV39" s="11"/>
      <c r="CAW39" s="11"/>
      <c r="CAX39" s="11"/>
      <c r="CAY39" s="11"/>
      <c r="CAZ39" s="11"/>
      <c r="CBA39" s="11"/>
      <c r="CBB39" s="11"/>
      <c r="CBC39" s="11"/>
      <c r="CBD39" s="11"/>
      <c r="CBE39" s="11"/>
      <c r="CBF39" s="11"/>
      <c r="CBG39" s="11"/>
      <c r="CBH39" s="11"/>
      <c r="CBI39" s="11"/>
      <c r="CBJ39" s="11"/>
      <c r="CBK39" s="11"/>
      <c r="CBL39" s="11"/>
      <c r="CBM39" s="11"/>
      <c r="CBN39" s="11"/>
      <c r="CBO39" s="11"/>
      <c r="CBP39" s="11"/>
      <c r="CBQ39" s="11"/>
      <c r="CBR39" s="11"/>
      <c r="CBS39" s="11"/>
      <c r="CBT39" s="11"/>
      <c r="CBU39" s="11"/>
      <c r="CBV39" s="11"/>
      <c r="CBW39" s="11"/>
      <c r="CBX39" s="11"/>
      <c r="CBY39" s="11"/>
      <c r="CBZ39" s="11"/>
      <c r="CCA39" s="11"/>
      <c r="CCB39" s="11"/>
      <c r="CCC39" s="11"/>
      <c r="CCD39" s="11"/>
      <c r="CCE39" s="11"/>
      <c r="CCF39" s="11"/>
      <c r="CCG39" s="11"/>
      <c r="CCH39" s="11"/>
      <c r="CCI39" s="11"/>
      <c r="CCJ39" s="11"/>
      <c r="CCK39" s="11"/>
      <c r="CCL39" s="11"/>
      <c r="CCM39" s="11"/>
      <c r="CCN39" s="11"/>
      <c r="CCO39" s="11"/>
      <c r="CCP39" s="11"/>
      <c r="CCQ39" s="11"/>
      <c r="CCR39" s="11"/>
      <c r="CCS39" s="11"/>
      <c r="CCT39" s="11"/>
      <c r="CCU39" s="11"/>
      <c r="CCV39" s="11"/>
      <c r="CCW39" s="11"/>
      <c r="CCX39" s="11"/>
      <c r="CCY39" s="11"/>
      <c r="CCZ39" s="11"/>
      <c r="CDA39" s="11"/>
      <c r="CDB39" s="11"/>
      <c r="CDC39" s="11"/>
      <c r="CDD39" s="11"/>
      <c r="CDE39" s="11"/>
      <c r="CDF39" s="11"/>
      <c r="CDG39" s="11"/>
      <c r="CDH39" s="11"/>
      <c r="CDI39" s="11"/>
      <c r="CDJ39" s="11"/>
      <c r="CDK39" s="11"/>
      <c r="CDL39" s="11"/>
      <c r="CDM39" s="11"/>
      <c r="CDN39" s="11"/>
      <c r="CDO39" s="11"/>
      <c r="CDP39" s="11"/>
      <c r="CDQ39" s="11"/>
      <c r="CDR39" s="11"/>
      <c r="CDS39" s="11"/>
      <c r="CDT39" s="11"/>
      <c r="CDU39" s="11"/>
      <c r="CDV39" s="11"/>
      <c r="CDW39" s="11"/>
      <c r="CDX39" s="11"/>
      <c r="CDY39" s="11"/>
      <c r="CDZ39" s="11"/>
      <c r="CEA39" s="11"/>
      <c r="CEB39" s="11"/>
      <c r="CEC39" s="11"/>
      <c r="CED39" s="11"/>
      <c r="CEE39" s="11"/>
      <c r="CEF39" s="11"/>
      <c r="CEG39" s="11"/>
      <c r="CEH39" s="11"/>
      <c r="CEI39" s="11"/>
      <c r="CEJ39" s="11"/>
      <c r="CEK39" s="11"/>
      <c r="CEL39" s="11"/>
      <c r="CEM39" s="11"/>
      <c r="CEN39" s="11"/>
      <c r="CEO39" s="11"/>
      <c r="CEP39" s="11"/>
      <c r="CEQ39" s="11"/>
      <c r="CER39" s="11"/>
      <c r="CES39" s="11"/>
      <c r="CET39" s="11"/>
      <c r="CEU39" s="11"/>
      <c r="CEV39" s="11"/>
      <c r="CEW39" s="11"/>
      <c r="CEX39" s="11"/>
      <c r="CEY39" s="11"/>
      <c r="CEZ39" s="11"/>
      <c r="CFA39" s="11"/>
      <c r="CFB39" s="11"/>
      <c r="CFC39" s="11"/>
      <c r="CFD39" s="11"/>
      <c r="CFE39" s="11"/>
      <c r="CFF39" s="11"/>
      <c r="CFG39" s="11"/>
      <c r="CFH39" s="11"/>
      <c r="CFI39" s="11"/>
      <c r="CFJ39" s="11"/>
      <c r="CFK39" s="11"/>
      <c r="CFL39" s="11"/>
      <c r="CFM39" s="11"/>
      <c r="CFN39" s="11"/>
      <c r="CFO39" s="11"/>
      <c r="CFP39" s="11"/>
      <c r="CFQ39" s="11"/>
      <c r="CFR39" s="11"/>
      <c r="CFS39" s="11"/>
      <c r="CFT39" s="11"/>
      <c r="CFU39" s="11"/>
      <c r="CFV39" s="11"/>
      <c r="CFW39" s="11"/>
      <c r="CFX39" s="11"/>
      <c r="CFY39" s="11"/>
      <c r="CFZ39" s="11"/>
      <c r="CGA39" s="11"/>
      <c r="CGB39" s="11"/>
      <c r="CGC39" s="11"/>
      <c r="CGD39" s="11"/>
      <c r="CGE39" s="11"/>
      <c r="CGF39" s="11"/>
      <c r="CGG39" s="11"/>
      <c r="CGH39" s="11"/>
      <c r="CGI39" s="11"/>
      <c r="CGJ39" s="11"/>
      <c r="CGK39" s="11"/>
      <c r="CGL39" s="11"/>
      <c r="CGM39" s="11"/>
      <c r="CGN39" s="11"/>
      <c r="CGO39" s="11"/>
      <c r="CGP39" s="11"/>
      <c r="CGQ39" s="11"/>
      <c r="CGR39" s="11"/>
      <c r="CGS39" s="11"/>
      <c r="CGT39" s="11"/>
      <c r="CGU39" s="11"/>
      <c r="CGV39" s="11"/>
      <c r="CGW39" s="11"/>
      <c r="CGX39" s="11"/>
      <c r="CGY39" s="11"/>
      <c r="CGZ39" s="11"/>
      <c r="CHA39" s="11"/>
      <c r="CHB39" s="11"/>
      <c r="CHC39" s="11"/>
      <c r="CHD39" s="11"/>
      <c r="CHE39" s="11"/>
      <c r="CHF39" s="11"/>
      <c r="CHG39" s="11"/>
      <c r="CHH39" s="11"/>
      <c r="CHI39" s="11"/>
      <c r="CHJ39" s="11"/>
      <c r="CHK39" s="11"/>
      <c r="CHL39" s="11"/>
      <c r="CHM39" s="11"/>
      <c r="CHN39" s="11"/>
      <c r="CHO39" s="11"/>
      <c r="CHP39" s="11"/>
      <c r="CHQ39" s="11"/>
      <c r="CHR39" s="11"/>
      <c r="CHS39" s="11"/>
      <c r="CHT39" s="11"/>
      <c r="CHU39" s="11"/>
      <c r="CHV39" s="11"/>
      <c r="CHW39" s="11"/>
      <c r="CHX39" s="11"/>
      <c r="CHY39" s="11"/>
      <c r="CHZ39" s="11"/>
      <c r="CIA39" s="11"/>
      <c r="CIB39" s="11"/>
      <c r="CIC39" s="11"/>
      <c r="CID39" s="11"/>
      <c r="CIE39" s="11"/>
      <c r="CIF39" s="11"/>
      <c r="CIG39" s="11"/>
      <c r="CIH39" s="11"/>
      <c r="CII39" s="11"/>
      <c r="CIJ39" s="11"/>
      <c r="CIK39" s="11"/>
      <c r="CIL39" s="11"/>
      <c r="CIM39" s="11"/>
      <c r="CIN39" s="11"/>
      <c r="CIO39" s="11"/>
      <c r="CIP39" s="11"/>
      <c r="CIQ39" s="11"/>
      <c r="CIR39" s="11"/>
      <c r="CIS39" s="11"/>
      <c r="CIT39" s="11"/>
      <c r="CIU39" s="11"/>
      <c r="CIV39" s="11"/>
      <c r="CIW39" s="11"/>
      <c r="CIX39" s="11"/>
      <c r="CIY39" s="11"/>
      <c r="CIZ39" s="11"/>
      <c r="CJA39" s="11"/>
      <c r="CJB39" s="11"/>
      <c r="CJC39" s="11"/>
      <c r="CJD39" s="11"/>
      <c r="CJE39" s="11"/>
      <c r="CJF39" s="11"/>
      <c r="CJG39" s="11"/>
      <c r="CJH39" s="11"/>
      <c r="CJI39" s="11"/>
      <c r="CJJ39" s="11"/>
      <c r="CJK39" s="11"/>
      <c r="CJL39" s="11"/>
      <c r="CJM39" s="11"/>
      <c r="CJN39" s="11"/>
      <c r="CJO39" s="11"/>
      <c r="CJP39" s="11"/>
      <c r="CJQ39" s="11"/>
      <c r="CJR39" s="11"/>
      <c r="CJS39" s="11"/>
      <c r="CJT39" s="11"/>
      <c r="CJU39" s="11"/>
      <c r="CJV39" s="11"/>
      <c r="CJW39" s="11"/>
      <c r="CJX39" s="11"/>
      <c r="CJY39" s="11"/>
      <c r="CJZ39" s="11"/>
      <c r="CKA39" s="11"/>
      <c r="CKB39" s="11"/>
      <c r="CKC39" s="11"/>
      <c r="CKD39" s="11"/>
      <c r="CKE39" s="11"/>
      <c r="CKF39" s="11"/>
      <c r="CKG39" s="11"/>
      <c r="CKH39" s="11"/>
      <c r="CKI39" s="11"/>
      <c r="CKJ39" s="11"/>
      <c r="CKK39" s="11"/>
      <c r="CKL39" s="11"/>
      <c r="CKM39" s="11"/>
      <c r="CKN39" s="11"/>
      <c r="CKO39" s="11"/>
      <c r="CKP39" s="11"/>
      <c r="CKQ39" s="11"/>
      <c r="CKR39" s="11"/>
      <c r="CKS39" s="11"/>
      <c r="CKT39" s="11"/>
      <c r="CKU39" s="11"/>
      <c r="CKV39" s="11"/>
      <c r="CKW39" s="11"/>
      <c r="CKX39" s="11"/>
      <c r="CKY39" s="11"/>
      <c r="CKZ39" s="11"/>
      <c r="CLA39" s="11"/>
      <c r="CLB39" s="11"/>
      <c r="CLC39" s="11"/>
      <c r="CLD39" s="11"/>
      <c r="CLE39" s="11"/>
      <c r="CLF39" s="11"/>
      <c r="CLG39" s="11"/>
      <c r="CLH39" s="11"/>
      <c r="CLI39" s="11"/>
      <c r="CLJ39" s="11"/>
      <c r="CLK39" s="11"/>
      <c r="CLL39" s="11"/>
      <c r="CLM39" s="11"/>
      <c r="CLN39" s="11"/>
      <c r="CLO39" s="11"/>
      <c r="CLP39" s="11"/>
      <c r="CLQ39" s="11"/>
      <c r="CLR39" s="11"/>
      <c r="CLS39" s="11"/>
      <c r="CLT39" s="11"/>
      <c r="CLU39" s="11"/>
      <c r="CLV39" s="11"/>
      <c r="CLW39" s="11"/>
      <c r="CLX39" s="11"/>
      <c r="CLY39" s="11"/>
      <c r="CLZ39" s="11"/>
      <c r="CMA39" s="11"/>
      <c r="CMB39" s="11"/>
      <c r="CMC39" s="11"/>
      <c r="CMD39" s="11"/>
      <c r="CME39" s="11"/>
      <c r="CMF39" s="11"/>
      <c r="CMG39" s="11"/>
      <c r="CMH39" s="11"/>
      <c r="CMI39" s="11"/>
      <c r="CMJ39" s="11"/>
      <c r="CMK39" s="11"/>
      <c r="CML39" s="11"/>
      <c r="CMM39" s="11"/>
      <c r="CMN39" s="11"/>
      <c r="CMO39" s="11"/>
      <c r="CMP39" s="11"/>
      <c r="CMQ39" s="11"/>
      <c r="CMR39" s="11"/>
      <c r="CMS39" s="11"/>
      <c r="CMT39" s="11"/>
      <c r="CMU39" s="11"/>
      <c r="CMV39" s="11"/>
      <c r="CMW39" s="11"/>
      <c r="CMX39" s="11"/>
      <c r="CMY39" s="11"/>
      <c r="CMZ39" s="11"/>
      <c r="CNA39" s="11"/>
      <c r="CNB39" s="11"/>
      <c r="CNC39" s="11"/>
      <c r="CND39" s="11"/>
      <c r="CNE39" s="11"/>
      <c r="CNF39" s="11"/>
      <c r="CNG39" s="11"/>
      <c r="CNH39" s="11"/>
      <c r="CNI39" s="11"/>
      <c r="CNJ39" s="11"/>
      <c r="CNK39" s="11"/>
      <c r="CNL39" s="11"/>
      <c r="CNM39" s="11"/>
      <c r="CNN39" s="11"/>
      <c r="CNO39" s="11"/>
      <c r="CNP39" s="11"/>
      <c r="CNQ39" s="11"/>
      <c r="CNR39" s="11"/>
      <c r="CNS39" s="11"/>
      <c r="CNT39" s="11"/>
      <c r="CNU39" s="11"/>
      <c r="CNV39" s="11"/>
      <c r="CNW39" s="11"/>
      <c r="CNX39" s="11"/>
      <c r="CNY39" s="11"/>
      <c r="CNZ39" s="11"/>
      <c r="COA39" s="11"/>
      <c r="COB39" s="11"/>
      <c r="COC39" s="11"/>
      <c r="COD39" s="11"/>
      <c r="COE39" s="11"/>
      <c r="COF39" s="11"/>
      <c r="COG39" s="11"/>
      <c r="COH39" s="11"/>
      <c r="COI39" s="11"/>
      <c r="COJ39" s="11"/>
      <c r="COK39" s="11"/>
      <c r="COL39" s="11"/>
      <c r="COM39" s="11"/>
      <c r="CON39" s="11"/>
      <c r="COO39" s="11"/>
      <c r="COP39" s="11"/>
      <c r="COQ39" s="11"/>
      <c r="COR39" s="11"/>
      <c r="COS39" s="11"/>
      <c r="COT39" s="11"/>
      <c r="COU39" s="11"/>
      <c r="COV39" s="11"/>
      <c r="COW39" s="11"/>
      <c r="COX39" s="11"/>
      <c r="COY39" s="11"/>
      <c r="COZ39" s="11"/>
      <c r="CPA39" s="11"/>
      <c r="CPB39" s="11"/>
      <c r="CPC39" s="11"/>
      <c r="CPD39" s="11"/>
      <c r="CPE39" s="11"/>
      <c r="CPF39" s="11"/>
      <c r="CPG39" s="11"/>
      <c r="CPH39" s="11"/>
      <c r="CPI39" s="11"/>
      <c r="CPJ39" s="11"/>
      <c r="CPK39" s="11"/>
      <c r="CPL39" s="11"/>
      <c r="CPM39" s="11"/>
      <c r="CPN39" s="11"/>
      <c r="CPO39" s="11"/>
      <c r="CPP39" s="11"/>
      <c r="CPQ39" s="11"/>
      <c r="CPR39" s="11"/>
      <c r="CPS39" s="11"/>
      <c r="CPT39" s="11"/>
      <c r="CPU39" s="11"/>
      <c r="CPV39" s="11"/>
      <c r="CPW39" s="11"/>
      <c r="CPX39" s="11"/>
      <c r="CPY39" s="11"/>
      <c r="CPZ39" s="11"/>
      <c r="CQA39" s="11"/>
      <c r="CQB39" s="11"/>
      <c r="CQC39" s="11"/>
      <c r="CQD39" s="11"/>
      <c r="CQE39" s="11"/>
      <c r="CQF39" s="11"/>
      <c r="CQG39" s="11"/>
      <c r="CQH39" s="11"/>
      <c r="CQI39" s="11"/>
      <c r="CQJ39" s="11"/>
      <c r="CQK39" s="11"/>
      <c r="CQL39" s="11"/>
      <c r="CQM39" s="11"/>
      <c r="CQN39" s="11"/>
      <c r="CQO39" s="11"/>
      <c r="CQP39" s="11"/>
      <c r="CQQ39" s="11"/>
      <c r="CQR39" s="11"/>
      <c r="CQS39" s="11"/>
      <c r="CQT39" s="11"/>
      <c r="CQU39" s="11"/>
      <c r="CQV39" s="11"/>
      <c r="CQW39" s="11"/>
      <c r="CQX39" s="11"/>
      <c r="CQY39" s="11"/>
      <c r="CQZ39" s="11"/>
      <c r="CRA39" s="11"/>
      <c r="CRB39" s="11"/>
      <c r="CRC39" s="11"/>
      <c r="CRD39" s="11"/>
      <c r="CRE39" s="11"/>
      <c r="CRF39" s="11"/>
      <c r="CRG39" s="11"/>
      <c r="CRH39" s="11"/>
      <c r="CRI39" s="11"/>
      <c r="CRJ39" s="11"/>
      <c r="CRK39" s="11"/>
      <c r="CRL39" s="11"/>
      <c r="CRM39" s="11"/>
      <c r="CRN39" s="11"/>
      <c r="CRO39" s="11"/>
      <c r="CRP39" s="11"/>
      <c r="CRQ39" s="11"/>
      <c r="CRR39" s="11"/>
      <c r="CRS39" s="11"/>
      <c r="CRT39" s="11"/>
      <c r="CRU39" s="11"/>
      <c r="CRV39" s="11"/>
      <c r="CRW39" s="11"/>
      <c r="CRX39" s="11"/>
      <c r="CRY39" s="11"/>
      <c r="CRZ39" s="11"/>
      <c r="CSA39" s="11"/>
      <c r="CSB39" s="11"/>
      <c r="CSC39" s="11"/>
      <c r="CSD39" s="11"/>
      <c r="CSE39" s="11"/>
      <c r="CSF39" s="11"/>
      <c r="CSG39" s="11"/>
      <c r="CSH39" s="11"/>
      <c r="CSI39" s="11"/>
      <c r="CSJ39" s="11"/>
      <c r="CSK39" s="11"/>
      <c r="CSL39" s="11"/>
      <c r="CSM39" s="11"/>
      <c r="CSN39" s="11"/>
      <c r="CSO39" s="11"/>
      <c r="CSP39" s="11"/>
      <c r="CSQ39" s="11"/>
      <c r="CSR39" s="11"/>
      <c r="CSS39" s="11"/>
      <c r="CST39" s="11"/>
      <c r="CSU39" s="11"/>
      <c r="CSV39" s="11"/>
      <c r="CSW39" s="11"/>
      <c r="CSX39" s="11"/>
      <c r="CSY39" s="11"/>
      <c r="CSZ39" s="11"/>
      <c r="CTA39" s="11"/>
      <c r="CTB39" s="11"/>
      <c r="CTC39" s="11"/>
      <c r="CTD39" s="11"/>
      <c r="CTE39" s="11"/>
      <c r="CTF39" s="11"/>
      <c r="CTG39" s="11"/>
      <c r="CTH39" s="11"/>
      <c r="CTI39" s="11"/>
      <c r="CTJ39" s="11"/>
      <c r="CTK39" s="11"/>
      <c r="CTL39" s="11"/>
      <c r="CTM39" s="11"/>
      <c r="CTN39" s="11"/>
      <c r="CTO39" s="11"/>
      <c r="CTP39" s="11"/>
      <c r="CTQ39" s="11"/>
      <c r="CTR39" s="11"/>
      <c r="CTS39" s="11"/>
      <c r="CTT39" s="11"/>
      <c r="CTU39" s="11"/>
      <c r="CTV39" s="11"/>
      <c r="CTW39" s="11"/>
      <c r="CTX39" s="11"/>
      <c r="CTY39" s="11"/>
      <c r="CTZ39" s="11"/>
      <c r="CUA39" s="11"/>
      <c r="CUB39" s="11"/>
      <c r="CUC39" s="11"/>
      <c r="CUD39" s="11"/>
      <c r="CUE39" s="11"/>
      <c r="CUF39" s="11"/>
      <c r="CUG39" s="11"/>
      <c r="CUH39" s="11"/>
      <c r="CUI39" s="11"/>
      <c r="CUJ39" s="11"/>
      <c r="CUK39" s="11"/>
      <c r="CUL39" s="11"/>
      <c r="CUM39" s="11"/>
      <c r="CUN39" s="11"/>
      <c r="CUO39" s="11"/>
      <c r="CUP39" s="11"/>
      <c r="CUQ39" s="11"/>
      <c r="CUR39" s="11"/>
      <c r="CUS39" s="11"/>
      <c r="CUT39" s="11"/>
      <c r="CUU39" s="11"/>
      <c r="CUV39" s="11"/>
      <c r="CUW39" s="11"/>
      <c r="CUX39" s="11"/>
      <c r="CUY39" s="11"/>
      <c r="CUZ39" s="11"/>
      <c r="CVA39" s="11"/>
      <c r="CVB39" s="11"/>
      <c r="CVC39" s="11"/>
      <c r="CVD39" s="11"/>
      <c r="CVE39" s="11"/>
      <c r="CVF39" s="11"/>
      <c r="CVG39" s="11"/>
      <c r="CVH39" s="11"/>
      <c r="CVI39" s="11"/>
      <c r="CVJ39" s="11"/>
      <c r="CVK39" s="11"/>
      <c r="CVL39" s="11"/>
      <c r="CVM39" s="11"/>
      <c r="CVN39" s="11"/>
      <c r="CVO39" s="11"/>
      <c r="CVP39" s="11"/>
      <c r="CVQ39" s="11"/>
      <c r="CVR39" s="11"/>
      <c r="CVS39" s="11"/>
      <c r="CVT39" s="11"/>
      <c r="CVU39" s="11"/>
      <c r="CVV39" s="11"/>
      <c r="CVW39" s="11"/>
      <c r="CVX39" s="11"/>
      <c r="CVY39" s="11"/>
      <c r="CVZ39" s="11"/>
      <c r="CWA39" s="11"/>
      <c r="CWB39" s="11"/>
      <c r="CWC39" s="11"/>
      <c r="CWD39" s="11"/>
      <c r="CWE39" s="11"/>
      <c r="CWF39" s="11"/>
      <c r="CWG39" s="11"/>
      <c r="CWH39" s="11"/>
      <c r="CWI39" s="11"/>
      <c r="CWJ39" s="11"/>
      <c r="CWK39" s="11"/>
      <c r="CWL39" s="11"/>
      <c r="CWM39" s="11"/>
      <c r="CWN39" s="11"/>
      <c r="CWO39" s="11"/>
      <c r="CWP39" s="11"/>
      <c r="CWQ39" s="11"/>
      <c r="CWR39" s="11"/>
      <c r="CWS39" s="11"/>
      <c r="CWT39" s="11"/>
      <c r="CWU39" s="11"/>
      <c r="CWV39" s="11"/>
      <c r="CWW39" s="11"/>
      <c r="CWX39" s="11"/>
      <c r="CWY39" s="11"/>
      <c r="CWZ39" s="11"/>
      <c r="CXA39" s="11"/>
      <c r="CXB39" s="11"/>
      <c r="CXC39" s="11"/>
      <c r="CXD39" s="11"/>
      <c r="CXE39" s="11"/>
      <c r="CXF39" s="11"/>
      <c r="CXG39" s="11"/>
      <c r="CXH39" s="11"/>
      <c r="CXI39" s="11"/>
      <c r="CXJ39" s="11"/>
      <c r="CXK39" s="11"/>
      <c r="CXL39" s="11"/>
      <c r="CXM39" s="11"/>
      <c r="CXN39" s="11"/>
      <c r="CXO39" s="11"/>
      <c r="CXP39" s="11"/>
      <c r="CXQ39" s="11"/>
      <c r="CXR39" s="11"/>
      <c r="CXS39" s="11"/>
      <c r="CXT39" s="11"/>
      <c r="CXU39" s="11"/>
      <c r="CXV39" s="11"/>
      <c r="CXW39" s="11"/>
      <c r="CXX39" s="11"/>
      <c r="CXY39" s="11"/>
      <c r="CXZ39" s="11"/>
      <c r="CYA39" s="11"/>
      <c r="CYB39" s="11"/>
      <c r="CYC39" s="11"/>
      <c r="CYD39" s="11"/>
      <c r="CYE39" s="11"/>
      <c r="CYF39" s="11"/>
      <c r="CYG39" s="11"/>
      <c r="CYH39" s="11"/>
      <c r="CYI39" s="11"/>
      <c r="CYJ39" s="11"/>
      <c r="CYK39" s="11"/>
      <c r="CYL39" s="11"/>
      <c r="CYM39" s="11"/>
      <c r="CYN39" s="11"/>
      <c r="CYO39" s="11"/>
      <c r="CYP39" s="11"/>
      <c r="CYQ39" s="11"/>
      <c r="CYR39" s="11"/>
      <c r="CYS39" s="11"/>
      <c r="CYT39" s="11"/>
      <c r="CYU39" s="11"/>
      <c r="CYV39" s="11"/>
      <c r="CYW39" s="11"/>
      <c r="CYX39" s="11"/>
      <c r="CYY39" s="11"/>
      <c r="CYZ39" s="11"/>
      <c r="CZA39" s="11"/>
      <c r="CZB39" s="11"/>
      <c r="CZC39" s="11"/>
      <c r="CZD39" s="11"/>
      <c r="CZE39" s="11"/>
      <c r="CZF39" s="11"/>
      <c r="CZG39" s="11"/>
      <c r="CZH39" s="11"/>
      <c r="CZI39" s="11"/>
      <c r="CZJ39" s="11"/>
      <c r="CZK39" s="11"/>
      <c r="CZL39" s="11"/>
      <c r="CZM39" s="11"/>
      <c r="CZN39" s="11"/>
      <c r="CZO39" s="11"/>
      <c r="CZP39" s="11"/>
      <c r="CZQ39" s="11"/>
      <c r="CZR39" s="11"/>
      <c r="CZS39" s="11"/>
      <c r="CZT39" s="11"/>
      <c r="CZU39" s="11"/>
      <c r="CZV39" s="11"/>
      <c r="CZW39" s="11"/>
      <c r="CZX39" s="11"/>
      <c r="CZY39" s="11"/>
      <c r="CZZ39" s="11"/>
      <c r="DAA39" s="11"/>
      <c r="DAB39" s="11"/>
      <c r="DAC39" s="11"/>
      <c r="DAD39" s="11"/>
      <c r="DAE39" s="11"/>
      <c r="DAF39" s="11"/>
      <c r="DAG39" s="11"/>
      <c r="DAH39" s="11"/>
      <c r="DAI39" s="11"/>
      <c r="DAJ39" s="11"/>
      <c r="DAK39" s="11"/>
      <c r="DAL39" s="11"/>
      <c r="DAM39" s="11"/>
      <c r="DAN39" s="11"/>
      <c r="DAO39" s="11"/>
      <c r="DAP39" s="11"/>
      <c r="DAQ39" s="11"/>
      <c r="DAR39" s="11"/>
      <c r="DAS39" s="11"/>
      <c r="DAT39" s="11"/>
      <c r="DAU39" s="11"/>
      <c r="DAV39" s="11"/>
      <c r="DAW39" s="11"/>
      <c r="DAX39" s="11"/>
      <c r="DAY39" s="11"/>
      <c r="DAZ39" s="11"/>
      <c r="DBA39" s="11"/>
      <c r="DBB39" s="11"/>
      <c r="DBC39" s="11"/>
      <c r="DBD39" s="11"/>
      <c r="DBE39" s="11"/>
      <c r="DBF39" s="11"/>
      <c r="DBG39" s="11"/>
      <c r="DBH39" s="11"/>
      <c r="DBI39" s="11"/>
      <c r="DBJ39" s="11"/>
      <c r="DBK39" s="11"/>
      <c r="DBL39" s="11"/>
      <c r="DBM39" s="11"/>
      <c r="DBN39" s="11"/>
      <c r="DBO39" s="11"/>
      <c r="DBP39" s="11"/>
      <c r="DBQ39" s="11"/>
      <c r="DBR39" s="11"/>
      <c r="DBS39" s="11"/>
      <c r="DBT39" s="11"/>
      <c r="DBU39" s="11"/>
      <c r="DBV39" s="11"/>
      <c r="DBW39" s="11"/>
      <c r="DBX39" s="11"/>
      <c r="DBY39" s="11"/>
      <c r="DBZ39" s="11"/>
      <c r="DCA39" s="11"/>
      <c r="DCB39" s="11"/>
      <c r="DCC39" s="11"/>
      <c r="DCD39" s="11"/>
      <c r="DCE39" s="11"/>
      <c r="DCF39" s="11"/>
      <c r="DCG39" s="11"/>
      <c r="DCH39" s="11"/>
      <c r="DCI39" s="11"/>
      <c r="DCJ39" s="11"/>
      <c r="DCK39" s="11"/>
      <c r="DCL39" s="11"/>
      <c r="DCM39" s="11"/>
      <c r="DCN39" s="11"/>
      <c r="DCO39" s="11"/>
      <c r="DCP39" s="11"/>
      <c r="DCQ39" s="11"/>
      <c r="DCR39" s="11"/>
      <c r="DCS39" s="11"/>
      <c r="DCT39" s="11"/>
      <c r="DCU39" s="11"/>
      <c r="DCV39" s="11"/>
      <c r="DCW39" s="11"/>
      <c r="DCX39" s="11"/>
      <c r="DCY39" s="11"/>
      <c r="DCZ39" s="11"/>
      <c r="DDA39" s="11"/>
      <c r="DDB39" s="11"/>
      <c r="DDC39" s="11"/>
      <c r="DDD39" s="11"/>
      <c r="DDE39" s="11"/>
      <c r="DDF39" s="11"/>
      <c r="DDG39" s="11"/>
      <c r="DDH39" s="11"/>
      <c r="DDI39" s="11"/>
      <c r="DDJ39" s="11"/>
      <c r="DDK39" s="11"/>
      <c r="DDL39" s="11"/>
      <c r="DDM39" s="11"/>
      <c r="DDN39" s="11"/>
      <c r="DDO39" s="11"/>
      <c r="DDP39" s="11"/>
      <c r="DDQ39" s="11"/>
      <c r="DDR39" s="11"/>
      <c r="DDS39" s="11"/>
      <c r="DDT39" s="11"/>
      <c r="DDU39" s="11"/>
      <c r="DDV39" s="11"/>
      <c r="DDW39" s="11"/>
      <c r="DDX39" s="11"/>
      <c r="DDY39" s="11"/>
      <c r="DDZ39" s="11"/>
      <c r="DEA39" s="11"/>
      <c r="DEB39" s="11"/>
      <c r="DEC39" s="11"/>
      <c r="DED39" s="11"/>
      <c r="DEE39" s="11"/>
      <c r="DEF39" s="11"/>
      <c r="DEG39" s="11"/>
      <c r="DEH39" s="11"/>
      <c r="DEI39" s="11"/>
      <c r="DEJ39" s="11"/>
      <c r="DEK39" s="11"/>
      <c r="DEL39" s="11"/>
      <c r="DEM39" s="11"/>
      <c r="DEN39" s="11"/>
      <c r="DEO39" s="11"/>
      <c r="DEP39" s="11"/>
      <c r="DEQ39" s="11"/>
      <c r="DER39" s="11"/>
      <c r="DES39" s="11"/>
      <c r="DET39" s="11"/>
      <c r="DEU39" s="11"/>
      <c r="DEV39" s="11"/>
      <c r="DEW39" s="11"/>
      <c r="DEX39" s="11"/>
      <c r="DEY39" s="11"/>
      <c r="DEZ39" s="11"/>
      <c r="DFA39" s="11"/>
      <c r="DFB39" s="11"/>
      <c r="DFC39" s="11"/>
      <c r="DFD39" s="11"/>
      <c r="DFE39" s="11"/>
      <c r="DFF39" s="11"/>
      <c r="DFG39" s="11"/>
      <c r="DFH39" s="11"/>
      <c r="DFI39" s="11"/>
      <c r="DFJ39" s="11"/>
      <c r="DFK39" s="11"/>
      <c r="DFL39" s="11"/>
      <c r="DFM39" s="11"/>
      <c r="DFN39" s="11"/>
      <c r="DFO39" s="11"/>
      <c r="DFP39" s="11"/>
      <c r="DFQ39" s="11"/>
      <c r="DFR39" s="11"/>
      <c r="DFS39" s="11"/>
      <c r="DFT39" s="11"/>
      <c r="DFU39" s="11"/>
      <c r="DFV39" s="11"/>
      <c r="DFW39" s="11"/>
      <c r="DFX39" s="11"/>
      <c r="DFY39" s="11"/>
      <c r="DFZ39" s="11"/>
      <c r="DGA39" s="11"/>
      <c r="DGB39" s="11"/>
      <c r="DGC39" s="11"/>
      <c r="DGD39" s="11"/>
      <c r="DGE39" s="11"/>
      <c r="DGF39" s="11"/>
      <c r="DGG39" s="11"/>
      <c r="DGH39" s="11"/>
      <c r="DGI39" s="11"/>
      <c r="DGJ39" s="11"/>
      <c r="DGK39" s="11"/>
      <c r="DGL39" s="11"/>
      <c r="DGM39" s="11"/>
      <c r="DGN39" s="11"/>
      <c r="DGO39" s="11"/>
      <c r="DGP39" s="11"/>
      <c r="DGQ39" s="11"/>
      <c r="DGR39" s="11"/>
      <c r="DGS39" s="11"/>
      <c r="DGT39" s="11"/>
      <c r="DGU39" s="11"/>
      <c r="DGV39" s="11"/>
      <c r="DGW39" s="11"/>
      <c r="DGX39" s="11"/>
      <c r="DGY39" s="11"/>
      <c r="DGZ39" s="11"/>
      <c r="DHA39" s="11"/>
      <c r="DHB39" s="11"/>
      <c r="DHC39" s="11"/>
      <c r="DHD39" s="11"/>
      <c r="DHE39" s="11"/>
      <c r="DHF39" s="11"/>
      <c r="DHG39" s="11"/>
      <c r="DHH39" s="11"/>
      <c r="DHI39" s="11"/>
      <c r="DHJ39" s="11"/>
      <c r="DHK39" s="11"/>
      <c r="DHL39" s="11"/>
      <c r="DHM39" s="11"/>
      <c r="DHN39" s="11"/>
      <c r="DHO39" s="11"/>
      <c r="DHP39" s="11"/>
      <c r="DHQ39" s="11"/>
      <c r="DHR39" s="11"/>
      <c r="DHS39" s="11"/>
      <c r="DHT39" s="11"/>
      <c r="DHU39" s="11"/>
      <c r="DHV39" s="11"/>
      <c r="DHW39" s="11"/>
      <c r="DHX39" s="11"/>
      <c r="DHY39" s="11"/>
      <c r="DHZ39" s="11"/>
      <c r="DIA39" s="11"/>
      <c r="DIB39" s="11"/>
      <c r="DIC39" s="11"/>
      <c r="DID39" s="11"/>
      <c r="DIE39" s="11"/>
      <c r="DIF39" s="11"/>
      <c r="DIG39" s="11"/>
      <c r="DIH39" s="11"/>
      <c r="DII39" s="11"/>
      <c r="DIJ39" s="11"/>
      <c r="DIK39" s="11"/>
      <c r="DIL39" s="11"/>
      <c r="DIM39" s="11"/>
      <c r="DIN39" s="11"/>
      <c r="DIO39" s="11"/>
      <c r="DIP39" s="11"/>
      <c r="DIQ39" s="11"/>
      <c r="DIR39" s="11"/>
      <c r="DIS39" s="11"/>
      <c r="DIT39" s="11"/>
      <c r="DIU39" s="11"/>
      <c r="DIV39" s="11"/>
      <c r="DIW39" s="11"/>
      <c r="DIX39" s="11"/>
      <c r="DIY39" s="11"/>
      <c r="DIZ39" s="11"/>
      <c r="DJA39" s="11"/>
      <c r="DJB39" s="11"/>
      <c r="DJC39" s="11"/>
      <c r="DJD39" s="11"/>
      <c r="DJE39" s="11"/>
      <c r="DJF39" s="11"/>
      <c r="DJG39" s="11"/>
      <c r="DJH39" s="11"/>
      <c r="DJI39" s="11"/>
      <c r="DJJ39" s="11"/>
      <c r="DJK39" s="11"/>
      <c r="DJL39" s="11"/>
      <c r="DJM39" s="11"/>
      <c r="DJN39" s="11"/>
      <c r="DJO39" s="11"/>
      <c r="DJP39" s="11"/>
      <c r="DJQ39" s="11"/>
      <c r="DJR39" s="11"/>
      <c r="DJS39" s="11"/>
      <c r="DJT39" s="11"/>
      <c r="DJU39" s="11"/>
      <c r="DJV39" s="11"/>
      <c r="DJW39" s="11"/>
      <c r="DJX39" s="11"/>
      <c r="DJY39" s="11"/>
      <c r="DJZ39" s="11"/>
      <c r="DKA39" s="11"/>
      <c r="DKB39" s="11"/>
      <c r="DKC39" s="11"/>
      <c r="DKD39" s="11"/>
      <c r="DKE39" s="11"/>
      <c r="DKF39" s="11"/>
      <c r="DKG39" s="11"/>
      <c r="DKH39" s="11"/>
      <c r="DKI39" s="11"/>
      <c r="DKJ39" s="11"/>
      <c r="DKK39" s="11"/>
      <c r="DKL39" s="11"/>
      <c r="DKM39" s="11"/>
      <c r="DKN39" s="11"/>
      <c r="DKO39" s="11"/>
      <c r="DKP39" s="11"/>
      <c r="DKQ39" s="11"/>
      <c r="DKR39" s="11"/>
      <c r="DKS39" s="11"/>
      <c r="DKT39" s="11"/>
      <c r="DKU39" s="11"/>
      <c r="DKV39" s="11"/>
      <c r="DKW39" s="11"/>
      <c r="DKX39" s="11"/>
      <c r="DKY39" s="11"/>
      <c r="DKZ39" s="11"/>
      <c r="DLA39" s="11"/>
      <c r="DLB39" s="11"/>
      <c r="DLC39" s="11"/>
      <c r="DLD39" s="11"/>
      <c r="DLE39" s="11"/>
      <c r="DLF39" s="11"/>
      <c r="DLG39" s="11"/>
      <c r="DLH39" s="11"/>
      <c r="DLI39" s="11"/>
      <c r="DLJ39" s="11"/>
      <c r="DLK39" s="11"/>
      <c r="DLL39" s="11"/>
      <c r="DLM39" s="11"/>
      <c r="DLN39" s="11"/>
      <c r="DLO39" s="11"/>
      <c r="DLP39" s="11"/>
      <c r="DLQ39" s="11"/>
      <c r="DLR39" s="11"/>
      <c r="DLS39" s="11"/>
      <c r="DLT39" s="11"/>
      <c r="DLU39" s="11"/>
      <c r="DLV39" s="11"/>
      <c r="DLW39" s="11"/>
      <c r="DLX39" s="11"/>
      <c r="DLY39" s="11"/>
      <c r="DLZ39" s="11"/>
      <c r="DMA39" s="11"/>
      <c r="DMB39" s="11"/>
      <c r="DMC39" s="11"/>
      <c r="DMD39" s="11"/>
      <c r="DME39" s="11"/>
      <c r="DMF39" s="11"/>
      <c r="DMG39" s="11"/>
      <c r="DMH39" s="11"/>
      <c r="DMI39" s="11"/>
      <c r="DMJ39" s="11"/>
      <c r="DMK39" s="11"/>
      <c r="DML39" s="11"/>
      <c r="DMM39" s="11"/>
      <c r="DMN39" s="11"/>
      <c r="DMO39" s="11"/>
      <c r="DMP39" s="11"/>
      <c r="DMQ39" s="11"/>
      <c r="DMR39" s="11"/>
      <c r="DMS39" s="11"/>
      <c r="DMT39" s="11"/>
      <c r="DMU39" s="11"/>
      <c r="DMV39" s="11"/>
      <c r="DMW39" s="11"/>
      <c r="DMX39" s="11"/>
      <c r="DMY39" s="11"/>
      <c r="DMZ39" s="11"/>
      <c r="DNA39" s="11"/>
      <c r="DNB39" s="11"/>
      <c r="DNC39" s="11"/>
      <c r="DND39" s="11"/>
      <c r="DNE39" s="11"/>
      <c r="DNF39" s="11"/>
      <c r="DNG39" s="11"/>
      <c r="DNH39" s="11"/>
      <c r="DNI39" s="11"/>
      <c r="DNJ39" s="11"/>
      <c r="DNK39" s="11"/>
      <c r="DNL39" s="11"/>
      <c r="DNM39" s="11"/>
      <c r="DNN39" s="11"/>
      <c r="DNO39" s="11"/>
      <c r="DNP39" s="11"/>
      <c r="DNQ39" s="11"/>
      <c r="DNR39" s="11"/>
      <c r="DNS39" s="11"/>
      <c r="DNT39" s="11"/>
      <c r="DNU39" s="11"/>
      <c r="DNV39" s="11"/>
      <c r="DNW39" s="11"/>
      <c r="DNX39" s="11"/>
      <c r="DNY39" s="11"/>
      <c r="DNZ39" s="11"/>
      <c r="DOA39" s="11"/>
      <c r="DOB39" s="11"/>
      <c r="DOC39" s="11"/>
      <c r="DOD39" s="11"/>
      <c r="DOE39" s="11"/>
      <c r="DOF39" s="11"/>
      <c r="DOG39" s="11"/>
      <c r="DOH39" s="11"/>
      <c r="DOI39" s="11"/>
      <c r="DOJ39" s="11"/>
      <c r="DOK39" s="11"/>
      <c r="DOL39" s="11"/>
      <c r="DOM39" s="11"/>
      <c r="DON39" s="11"/>
      <c r="DOO39" s="11"/>
      <c r="DOP39" s="11"/>
      <c r="DOQ39" s="11"/>
      <c r="DOR39" s="11"/>
      <c r="DOS39" s="11"/>
      <c r="DOT39" s="11"/>
      <c r="DOU39" s="11"/>
      <c r="DOV39" s="11"/>
      <c r="DOW39" s="11"/>
      <c r="DOX39" s="11"/>
      <c r="DOY39" s="11"/>
      <c r="DOZ39" s="11"/>
      <c r="DPA39" s="11"/>
      <c r="DPB39" s="11"/>
      <c r="DPC39" s="11"/>
      <c r="DPD39" s="11"/>
      <c r="DPE39" s="11"/>
      <c r="DPF39" s="11"/>
      <c r="DPG39" s="11"/>
      <c r="DPH39" s="11"/>
      <c r="DPI39" s="11"/>
      <c r="DPJ39" s="11"/>
      <c r="DPK39" s="11"/>
      <c r="DPL39" s="11"/>
      <c r="DPM39" s="11"/>
      <c r="DPN39" s="11"/>
      <c r="DPO39" s="11"/>
      <c r="DPP39" s="11"/>
      <c r="DPQ39" s="11"/>
      <c r="DPR39" s="11"/>
      <c r="DPS39" s="11"/>
      <c r="DPT39" s="11"/>
      <c r="DPU39" s="11"/>
      <c r="DPV39" s="11"/>
      <c r="DPW39" s="11"/>
      <c r="DPX39" s="11"/>
      <c r="DPY39" s="11"/>
      <c r="DPZ39" s="11"/>
      <c r="DQA39" s="11"/>
      <c r="DQB39" s="11"/>
      <c r="DQC39" s="11"/>
      <c r="DQD39" s="11"/>
      <c r="DQE39" s="11"/>
      <c r="DQF39" s="11"/>
      <c r="DQG39" s="11"/>
      <c r="DQH39" s="11"/>
      <c r="DQI39" s="11"/>
      <c r="DQJ39" s="11"/>
      <c r="DQK39" s="11"/>
      <c r="DQL39" s="11"/>
      <c r="DQM39" s="11"/>
      <c r="DQN39" s="11"/>
      <c r="DQO39" s="11"/>
      <c r="DQP39" s="11"/>
      <c r="DQQ39" s="11"/>
      <c r="DQR39" s="11"/>
      <c r="DQS39" s="11"/>
      <c r="DQT39" s="11"/>
      <c r="DQU39" s="11"/>
      <c r="DQV39" s="11"/>
      <c r="DQW39" s="11"/>
      <c r="DQX39" s="11"/>
      <c r="DQY39" s="11"/>
      <c r="DQZ39" s="11"/>
      <c r="DRA39" s="11"/>
      <c r="DRB39" s="11"/>
      <c r="DRC39" s="11"/>
      <c r="DRD39" s="11"/>
      <c r="DRE39" s="11"/>
      <c r="DRF39" s="11"/>
      <c r="DRG39" s="11"/>
      <c r="DRH39" s="11"/>
      <c r="DRI39" s="11"/>
      <c r="DRJ39" s="11"/>
      <c r="DRK39" s="11"/>
      <c r="DRL39" s="11"/>
      <c r="DRM39" s="11"/>
      <c r="DRN39" s="11"/>
      <c r="DRO39" s="11"/>
      <c r="DRP39" s="11"/>
      <c r="DRQ39" s="11"/>
      <c r="DRR39" s="11"/>
      <c r="DRS39" s="11"/>
      <c r="DRT39" s="11"/>
      <c r="DRU39" s="11"/>
      <c r="DRV39" s="11"/>
      <c r="DRW39" s="11"/>
      <c r="DRX39" s="11"/>
      <c r="DRY39" s="11"/>
      <c r="DRZ39" s="11"/>
      <c r="DSA39" s="11"/>
      <c r="DSB39" s="11"/>
      <c r="DSC39" s="11"/>
      <c r="DSD39" s="11"/>
      <c r="DSE39" s="11"/>
      <c r="DSF39" s="11"/>
      <c r="DSG39" s="11"/>
      <c r="DSH39" s="11"/>
      <c r="DSI39" s="11"/>
      <c r="DSJ39" s="11"/>
      <c r="DSK39" s="11"/>
      <c r="DSL39" s="11"/>
      <c r="DSM39" s="11"/>
      <c r="DSN39" s="11"/>
      <c r="DSO39" s="11"/>
      <c r="DSP39" s="11"/>
      <c r="DSQ39" s="11"/>
      <c r="DSR39" s="11"/>
      <c r="DSS39" s="11"/>
      <c r="DST39" s="11"/>
      <c r="DSU39" s="11"/>
      <c r="DSV39" s="11"/>
      <c r="DSW39" s="11"/>
      <c r="DSX39" s="11"/>
      <c r="DSY39" s="11"/>
      <c r="DSZ39" s="11"/>
      <c r="DTA39" s="11"/>
      <c r="DTB39" s="11"/>
      <c r="DTC39" s="11"/>
      <c r="DTD39" s="11"/>
      <c r="DTE39" s="11"/>
      <c r="DTF39" s="11"/>
      <c r="DTG39" s="11"/>
      <c r="DTH39" s="11"/>
      <c r="DTI39" s="11"/>
      <c r="DTJ39" s="11"/>
      <c r="DTK39" s="11"/>
      <c r="DTL39" s="11"/>
      <c r="DTM39" s="11"/>
      <c r="DTN39" s="11"/>
      <c r="DTO39" s="11"/>
      <c r="DTP39" s="11"/>
      <c r="DTQ39" s="11"/>
      <c r="DTR39" s="11"/>
      <c r="DTS39" s="11"/>
      <c r="DTT39" s="11"/>
      <c r="DTU39" s="11"/>
      <c r="DTV39" s="11"/>
      <c r="DTW39" s="11"/>
      <c r="DTX39" s="11"/>
      <c r="DTY39" s="11"/>
      <c r="DTZ39" s="11"/>
      <c r="DUA39" s="11"/>
      <c r="DUB39" s="11"/>
      <c r="DUC39" s="11"/>
      <c r="DUD39" s="11"/>
      <c r="DUE39" s="11"/>
      <c r="DUF39" s="11"/>
      <c r="DUG39" s="11"/>
      <c r="DUH39" s="11"/>
      <c r="DUI39" s="11"/>
      <c r="DUJ39" s="11"/>
      <c r="DUK39" s="11"/>
      <c r="DUL39" s="11"/>
      <c r="DUM39" s="11"/>
      <c r="DUN39" s="11"/>
      <c r="DUO39" s="11"/>
      <c r="DUP39" s="11"/>
      <c r="DUQ39" s="11"/>
      <c r="DUR39" s="11"/>
      <c r="DUS39" s="11"/>
      <c r="DUT39" s="11"/>
      <c r="DUU39" s="11"/>
      <c r="DUV39" s="11"/>
      <c r="DUW39" s="11"/>
      <c r="DUX39" s="11"/>
      <c r="DUY39" s="11"/>
      <c r="DUZ39" s="11"/>
      <c r="DVA39" s="11"/>
      <c r="DVB39" s="11"/>
      <c r="DVC39" s="11"/>
      <c r="DVD39" s="11"/>
      <c r="DVE39" s="11"/>
      <c r="DVF39" s="11"/>
      <c r="DVG39" s="11"/>
      <c r="DVH39" s="11"/>
      <c r="DVI39" s="11"/>
      <c r="DVJ39" s="11"/>
      <c r="DVK39" s="11"/>
      <c r="DVL39" s="11"/>
      <c r="DVM39" s="11"/>
      <c r="DVN39" s="11"/>
      <c r="DVO39" s="11"/>
      <c r="DVP39" s="11"/>
      <c r="DVQ39" s="11"/>
      <c r="DVR39" s="11"/>
      <c r="DVS39" s="11"/>
      <c r="DVT39" s="11"/>
      <c r="DVU39" s="11"/>
      <c r="DVV39" s="11"/>
      <c r="DVW39" s="11"/>
      <c r="DVX39" s="11"/>
      <c r="DVY39" s="11"/>
      <c r="DVZ39" s="11"/>
      <c r="DWA39" s="11"/>
      <c r="DWB39" s="11"/>
      <c r="DWC39" s="11"/>
      <c r="DWD39" s="11"/>
      <c r="DWE39" s="11"/>
      <c r="DWF39" s="11"/>
      <c r="DWG39" s="11"/>
      <c r="DWH39" s="11"/>
      <c r="DWI39" s="11"/>
      <c r="DWJ39" s="11"/>
      <c r="DWK39" s="11"/>
      <c r="DWL39" s="11"/>
      <c r="DWM39" s="11"/>
      <c r="DWN39" s="11"/>
      <c r="DWO39" s="11"/>
      <c r="DWP39" s="11"/>
      <c r="DWQ39" s="11"/>
      <c r="DWR39" s="11"/>
      <c r="DWS39" s="11"/>
      <c r="DWT39" s="11"/>
      <c r="DWU39" s="11"/>
      <c r="DWV39" s="11"/>
      <c r="DWW39" s="11"/>
      <c r="DWX39" s="11"/>
      <c r="DWY39" s="11"/>
      <c r="DWZ39" s="11"/>
      <c r="DXA39" s="11"/>
      <c r="DXB39" s="11"/>
      <c r="DXC39" s="11"/>
      <c r="DXD39" s="11"/>
      <c r="DXE39" s="11"/>
      <c r="DXF39" s="11"/>
      <c r="DXG39" s="11"/>
      <c r="DXH39" s="11"/>
      <c r="DXI39" s="11"/>
      <c r="DXJ39" s="11"/>
      <c r="DXK39" s="11"/>
      <c r="DXL39" s="11"/>
      <c r="DXM39" s="11"/>
      <c r="DXN39" s="11"/>
      <c r="DXO39" s="11"/>
      <c r="DXP39" s="11"/>
      <c r="DXQ39" s="11"/>
      <c r="DXR39" s="11"/>
      <c r="DXS39" s="11"/>
      <c r="DXT39" s="11"/>
      <c r="DXU39" s="11"/>
      <c r="DXV39" s="11"/>
      <c r="DXW39" s="11"/>
      <c r="DXX39" s="11"/>
      <c r="DXY39" s="11"/>
      <c r="DXZ39" s="11"/>
      <c r="DYA39" s="11"/>
      <c r="DYB39" s="11"/>
      <c r="DYC39" s="11"/>
      <c r="DYD39" s="11"/>
      <c r="DYE39" s="11"/>
      <c r="DYF39" s="11"/>
      <c r="DYG39" s="11"/>
      <c r="DYH39" s="11"/>
      <c r="DYI39" s="11"/>
      <c r="DYJ39" s="11"/>
      <c r="DYK39" s="11"/>
      <c r="DYL39" s="11"/>
      <c r="DYM39" s="11"/>
      <c r="DYN39" s="11"/>
      <c r="DYO39" s="11"/>
      <c r="DYP39" s="11"/>
      <c r="DYQ39" s="11"/>
      <c r="DYR39" s="11"/>
      <c r="DYS39" s="11"/>
      <c r="DYT39" s="11"/>
      <c r="DYU39" s="11"/>
      <c r="DYV39" s="11"/>
      <c r="DYW39" s="11"/>
      <c r="DYX39" s="11"/>
      <c r="DYY39" s="11"/>
      <c r="DYZ39" s="11"/>
      <c r="DZA39" s="11"/>
      <c r="DZB39" s="11"/>
      <c r="DZC39" s="11"/>
      <c r="DZD39" s="11"/>
      <c r="DZE39" s="11"/>
      <c r="DZF39" s="11"/>
      <c r="DZG39" s="11"/>
      <c r="DZH39" s="11"/>
      <c r="DZI39" s="11"/>
      <c r="DZJ39" s="11"/>
      <c r="DZK39" s="11"/>
      <c r="DZL39" s="11"/>
      <c r="DZM39" s="11"/>
      <c r="DZN39" s="11"/>
      <c r="DZO39" s="11"/>
      <c r="DZP39" s="11"/>
      <c r="DZQ39" s="11"/>
      <c r="DZR39" s="11"/>
      <c r="DZS39" s="11"/>
      <c r="DZT39" s="11"/>
      <c r="DZU39" s="11"/>
      <c r="DZV39" s="11"/>
      <c r="DZW39" s="11"/>
      <c r="DZX39" s="11"/>
      <c r="DZY39" s="11"/>
      <c r="DZZ39" s="11"/>
      <c r="EAA39" s="11"/>
      <c r="EAB39" s="11"/>
      <c r="EAC39" s="11"/>
      <c r="EAD39" s="11"/>
      <c r="EAE39" s="11"/>
      <c r="EAF39" s="11"/>
      <c r="EAG39" s="11"/>
      <c r="EAH39" s="11"/>
      <c r="EAI39" s="11"/>
      <c r="EAJ39" s="11"/>
      <c r="EAK39" s="11"/>
      <c r="EAL39" s="11"/>
      <c r="EAM39" s="11"/>
      <c r="EAN39" s="11"/>
      <c r="EAO39" s="11"/>
      <c r="EAP39" s="11"/>
      <c r="EAQ39" s="11"/>
      <c r="EAR39" s="11"/>
      <c r="EAS39" s="11"/>
      <c r="EAT39" s="11"/>
      <c r="EAU39" s="11"/>
      <c r="EAV39" s="11"/>
      <c r="EAW39" s="11"/>
      <c r="EAX39" s="11"/>
      <c r="EAY39" s="11"/>
      <c r="EAZ39" s="11"/>
      <c r="EBA39" s="11"/>
      <c r="EBB39" s="11"/>
      <c r="EBC39" s="11"/>
      <c r="EBD39" s="11"/>
      <c r="EBE39" s="11"/>
      <c r="EBF39" s="11"/>
      <c r="EBG39" s="11"/>
      <c r="EBH39" s="11"/>
      <c r="EBI39" s="11"/>
      <c r="EBJ39" s="11"/>
      <c r="EBK39" s="11"/>
      <c r="EBL39" s="11"/>
      <c r="EBM39" s="11"/>
      <c r="EBN39" s="11"/>
      <c r="EBO39" s="11"/>
      <c r="EBP39" s="11"/>
      <c r="EBQ39" s="11"/>
      <c r="EBR39" s="11"/>
      <c r="EBS39" s="11"/>
      <c r="EBT39" s="11"/>
      <c r="EBU39" s="11"/>
      <c r="EBV39" s="11"/>
      <c r="EBW39" s="11"/>
      <c r="EBX39" s="11"/>
      <c r="EBY39" s="11"/>
      <c r="EBZ39" s="11"/>
      <c r="ECA39" s="11"/>
      <c r="ECB39" s="11"/>
      <c r="ECC39" s="11"/>
      <c r="ECD39" s="11"/>
      <c r="ECE39" s="11"/>
      <c r="ECF39" s="11"/>
      <c r="ECG39" s="11"/>
      <c r="ECH39" s="11"/>
      <c r="ECI39" s="11"/>
      <c r="ECJ39" s="11"/>
      <c r="ECK39" s="11"/>
      <c r="ECL39" s="11"/>
      <c r="ECM39" s="11"/>
      <c r="ECN39" s="11"/>
      <c r="ECO39" s="11"/>
      <c r="ECP39" s="11"/>
      <c r="ECQ39" s="11"/>
      <c r="ECR39" s="11"/>
      <c r="ECS39" s="11"/>
      <c r="ECT39" s="11"/>
      <c r="ECU39" s="11"/>
      <c r="ECV39" s="11"/>
      <c r="ECW39" s="11"/>
      <c r="ECX39" s="11"/>
      <c r="ECY39" s="11"/>
      <c r="ECZ39" s="11"/>
      <c r="EDA39" s="11"/>
      <c r="EDB39" s="11"/>
      <c r="EDC39" s="11"/>
      <c r="EDD39" s="11"/>
      <c r="EDE39" s="11"/>
      <c r="EDF39" s="11"/>
      <c r="EDG39" s="11"/>
      <c r="EDH39" s="11"/>
      <c r="EDI39" s="11"/>
      <c r="EDJ39" s="11"/>
      <c r="EDK39" s="11"/>
      <c r="EDL39" s="11"/>
      <c r="EDM39" s="11"/>
      <c r="EDN39" s="11"/>
      <c r="EDO39" s="11"/>
      <c r="EDP39" s="11"/>
      <c r="EDQ39" s="11"/>
      <c r="EDR39" s="11"/>
      <c r="EDS39" s="11"/>
      <c r="EDT39" s="11"/>
      <c r="EDU39" s="11"/>
      <c r="EDV39" s="11"/>
      <c r="EDW39" s="11"/>
      <c r="EDX39" s="11"/>
      <c r="EDY39" s="11"/>
      <c r="EDZ39" s="11"/>
      <c r="EEA39" s="11"/>
      <c r="EEB39" s="11"/>
      <c r="EEC39" s="11"/>
      <c r="EED39" s="11"/>
      <c r="EEE39" s="11"/>
      <c r="EEF39" s="11"/>
      <c r="EEG39" s="11"/>
      <c r="EEH39" s="11"/>
      <c r="EEI39" s="11"/>
      <c r="EEJ39" s="11"/>
      <c r="EEK39" s="11"/>
      <c r="EEL39" s="11"/>
      <c r="EEM39" s="11"/>
      <c r="EEN39" s="11"/>
      <c r="EEO39" s="11"/>
      <c r="EEP39" s="11"/>
      <c r="EEQ39" s="11"/>
      <c r="EER39" s="11"/>
      <c r="EES39" s="11"/>
      <c r="EET39" s="11"/>
      <c r="EEU39" s="11"/>
      <c r="EEV39" s="11"/>
      <c r="EEW39" s="11"/>
      <c r="EEX39" s="11"/>
      <c r="EEY39" s="11"/>
      <c r="EEZ39" s="11"/>
      <c r="EFA39" s="11"/>
      <c r="EFB39" s="11"/>
      <c r="EFC39" s="11"/>
      <c r="EFD39" s="11"/>
      <c r="EFE39" s="11"/>
      <c r="EFF39" s="11"/>
      <c r="EFG39" s="11"/>
      <c r="EFH39" s="11"/>
      <c r="EFI39" s="11"/>
      <c r="EFJ39" s="11"/>
      <c r="EFK39" s="11"/>
      <c r="EFL39" s="11"/>
      <c r="EFM39" s="11"/>
      <c r="EFN39" s="11"/>
      <c r="EFO39" s="11"/>
      <c r="EFP39" s="11"/>
      <c r="EFQ39" s="11"/>
      <c r="EFR39" s="11"/>
      <c r="EFS39" s="11"/>
      <c r="EFT39" s="11"/>
      <c r="EFU39" s="11"/>
      <c r="EFV39" s="11"/>
      <c r="EFW39" s="11"/>
      <c r="EFX39" s="11"/>
      <c r="EFY39" s="11"/>
      <c r="EFZ39" s="11"/>
      <c r="EGA39" s="11"/>
      <c r="EGB39" s="11"/>
      <c r="EGC39" s="11"/>
      <c r="EGD39" s="11"/>
      <c r="EGE39" s="11"/>
      <c r="EGF39" s="11"/>
      <c r="EGG39" s="11"/>
      <c r="EGH39" s="11"/>
      <c r="EGI39" s="11"/>
      <c r="EGJ39" s="11"/>
      <c r="EGK39" s="11"/>
      <c r="EGL39" s="11"/>
      <c r="EGM39" s="11"/>
      <c r="EGN39" s="11"/>
      <c r="EGO39" s="11"/>
      <c r="EGP39" s="11"/>
      <c r="EGQ39" s="11"/>
      <c r="EGR39" s="11"/>
      <c r="EGS39" s="11"/>
      <c r="EGT39" s="11"/>
      <c r="EGU39" s="11"/>
      <c r="EGV39" s="11"/>
      <c r="EGW39" s="11"/>
      <c r="EGX39" s="11"/>
      <c r="EGY39" s="11"/>
      <c r="EGZ39" s="11"/>
      <c r="EHA39" s="11"/>
      <c r="EHB39" s="11"/>
      <c r="EHC39" s="11"/>
      <c r="EHD39" s="11"/>
      <c r="EHE39" s="11"/>
      <c r="EHF39" s="11"/>
      <c r="EHG39" s="11"/>
      <c r="EHH39" s="11"/>
      <c r="EHI39" s="11"/>
      <c r="EHJ39" s="11"/>
      <c r="EHK39" s="11"/>
      <c r="EHL39" s="11"/>
      <c r="EHM39" s="11"/>
      <c r="EHN39" s="11"/>
      <c r="EHO39" s="11"/>
      <c r="EHP39" s="11"/>
      <c r="EHQ39" s="11"/>
      <c r="EHR39" s="11"/>
      <c r="EHS39" s="11"/>
      <c r="EHT39" s="11"/>
      <c r="EHU39" s="11"/>
      <c r="EHV39" s="11"/>
      <c r="EHW39" s="11"/>
      <c r="EHX39" s="11"/>
      <c r="EHY39" s="11"/>
      <c r="EHZ39" s="11"/>
      <c r="EIA39" s="11"/>
      <c r="EIB39" s="11"/>
      <c r="EIC39" s="11"/>
      <c r="EID39" s="11"/>
      <c r="EIE39" s="11"/>
      <c r="EIF39" s="11"/>
      <c r="EIG39" s="11"/>
      <c r="EIH39" s="11"/>
      <c r="EII39" s="11"/>
      <c r="EIJ39" s="11"/>
      <c r="EIK39" s="11"/>
      <c r="EIL39" s="11"/>
      <c r="EIM39" s="11"/>
      <c r="EIN39" s="11"/>
      <c r="EIO39" s="11"/>
      <c r="EIP39" s="11"/>
      <c r="EIQ39" s="11"/>
      <c r="EIR39" s="11"/>
      <c r="EIS39" s="11"/>
      <c r="EIT39" s="11"/>
      <c r="EIU39" s="11"/>
      <c r="EIV39" s="11"/>
      <c r="EIW39" s="11"/>
      <c r="EIX39" s="11"/>
      <c r="EIY39" s="11"/>
      <c r="EIZ39" s="11"/>
      <c r="EJA39" s="11"/>
      <c r="EJB39" s="11"/>
      <c r="EJC39" s="11"/>
      <c r="EJD39" s="11"/>
      <c r="EJE39" s="11"/>
      <c r="EJF39" s="11"/>
      <c r="EJG39" s="11"/>
      <c r="EJH39" s="11"/>
      <c r="EJI39" s="11"/>
      <c r="EJJ39" s="11"/>
      <c r="EJK39" s="11"/>
      <c r="EJL39" s="11"/>
      <c r="EJM39" s="11"/>
      <c r="EJN39" s="11"/>
      <c r="EJO39" s="11"/>
      <c r="EJP39" s="11"/>
      <c r="EJQ39" s="11"/>
      <c r="EJR39" s="11"/>
      <c r="EJS39" s="11"/>
      <c r="EJT39" s="11"/>
      <c r="EJU39" s="11"/>
      <c r="EJV39" s="11"/>
      <c r="EJW39" s="11"/>
      <c r="EJX39" s="11"/>
      <c r="EJY39" s="11"/>
      <c r="EJZ39" s="11"/>
      <c r="EKA39" s="11"/>
      <c r="EKB39" s="11"/>
      <c r="EKC39" s="11"/>
      <c r="EKD39" s="11"/>
      <c r="EKE39" s="11"/>
      <c r="EKF39" s="11"/>
      <c r="EKG39" s="11"/>
      <c r="EKH39" s="11"/>
      <c r="EKI39" s="11"/>
      <c r="EKJ39" s="11"/>
      <c r="EKK39" s="11"/>
      <c r="EKL39" s="11"/>
      <c r="EKM39" s="11"/>
      <c r="EKN39" s="11"/>
      <c r="EKO39" s="11"/>
      <c r="EKP39" s="11"/>
      <c r="EKQ39" s="11"/>
      <c r="EKR39" s="11"/>
      <c r="EKS39" s="11"/>
      <c r="EKT39" s="11"/>
      <c r="EKU39" s="11"/>
      <c r="EKV39" s="11"/>
      <c r="EKW39" s="11"/>
      <c r="EKX39" s="11"/>
      <c r="EKY39" s="11"/>
      <c r="EKZ39" s="11"/>
      <c r="ELA39" s="11"/>
      <c r="ELB39" s="11"/>
      <c r="ELC39" s="11"/>
      <c r="ELD39" s="11"/>
      <c r="ELE39" s="11"/>
      <c r="ELF39" s="11"/>
      <c r="ELG39" s="11"/>
      <c r="ELH39" s="11"/>
      <c r="ELI39" s="11"/>
      <c r="ELJ39" s="11"/>
      <c r="ELK39" s="11"/>
      <c r="ELL39" s="11"/>
      <c r="ELM39" s="11"/>
      <c r="ELN39" s="11"/>
      <c r="ELO39" s="11"/>
      <c r="ELP39" s="11"/>
      <c r="ELQ39" s="11"/>
      <c r="ELR39" s="11"/>
      <c r="ELS39" s="11"/>
      <c r="ELT39" s="11"/>
      <c r="ELU39" s="11"/>
      <c r="ELV39" s="11"/>
      <c r="ELW39" s="11"/>
      <c r="ELX39" s="11"/>
      <c r="ELY39" s="11"/>
      <c r="ELZ39" s="11"/>
      <c r="EMA39" s="11"/>
      <c r="EMB39" s="11"/>
      <c r="EMC39" s="11"/>
      <c r="EMD39" s="11"/>
      <c r="EME39" s="11"/>
      <c r="EMF39" s="11"/>
      <c r="EMG39" s="11"/>
      <c r="EMH39" s="11"/>
      <c r="EMI39" s="11"/>
      <c r="EMJ39" s="11"/>
      <c r="EMK39" s="11"/>
      <c r="EML39" s="11"/>
      <c r="EMM39" s="11"/>
      <c r="EMN39" s="11"/>
      <c r="EMO39" s="11"/>
      <c r="EMP39" s="11"/>
      <c r="EMQ39" s="11"/>
      <c r="EMR39" s="11"/>
      <c r="EMS39" s="11"/>
      <c r="EMT39" s="11"/>
      <c r="EMU39" s="11"/>
      <c r="EMV39" s="11"/>
      <c r="EMW39" s="11"/>
      <c r="EMX39" s="11"/>
      <c r="EMY39" s="11"/>
      <c r="EMZ39" s="11"/>
      <c r="ENA39" s="11"/>
      <c r="ENB39" s="11"/>
      <c r="ENC39" s="11"/>
      <c r="END39" s="11"/>
      <c r="ENE39" s="11"/>
      <c r="ENF39" s="11"/>
      <c r="ENG39" s="11"/>
      <c r="ENH39" s="11"/>
      <c r="ENI39" s="11"/>
      <c r="ENJ39" s="11"/>
      <c r="ENK39" s="11"/>
      <c r="ENL39" s="11"/>
      <c r="ENM39" s="11"/>
      <c r="ENN39" s="11"/>
      <c r="ENO39" s="11"/>
      <c r="ENP39" s="11"/>
      <c r="ENQ39" s="11"/>
      <c r="ENR39" s="11"/>
      <c r="ENS39" s="11"/>
      <c r="ENT39" s="11"/>
      <c r="ENU39" s="11"/>
      <c r="ENV39" s="11"/>
      <c r="ENW39" s="11"/>
      <c r="ENX39" s="11"/>
      <c r="ENY39" s="11"/>
      <c r="ENZ39" s="11"/>
      <c r="EOA39" s="11"/>
      <c r="EOB39" s="11"/>
      <c r="EOC39" s="11"/>
      <c r="EOD39" s="11"/>
      <c r="EOE39" s="11"/>
      <c r="EOF39" s="11"/>
      <c r="EOG39" s="11"/>
      <c r="EOH39" s="11"/>
      <c r="EOI39" s="11"/>
      <c r="EOJ39" s="11"/>
      <c r="EOK39" s="11"/>
      <c r="EOL39" s="11"/>
      <c r="EOM39" s="11"/>
      <c r="EON39" s="11"/>
      <c r="EOO39" s="11"/>
      <c r="EOP39" s="11"/>
      <c r="EOQ39" s="11"/>
      <c r="EOR39" s="11"/>
      <c r="EOS39" s="11"/>
      <c r="EOT39" s="11"/>
      <c r="EOU39" s="11"/>
      <c r="EOV39" s="11"/>
      <c r="EOW39" s="11"/>
      <c r="EOX39" s="11"/>
      <c r="EOY39" s="11"/>
      <c r="EOZ39" s="11"/>
      <c r="EPA39" s="11"/>
      <c r="EPB39" s="11"/>
      <c r="EPC39" s="11"/>
      <c r="EPD39" s="11"/>
      <c r="EPE39" s="11"/>
      <c r="EPF39" s="11"/>
      <c r="EPG39" s="11"/>
      <c r="EPH39" s="11"/>
      <c r="EPI39" s="11"/>
      <c r="EPJ39" s="11"/>
      <c r="EPK39" s="11"/>
      <c r="EPL39" s="11"/>
      <c r="EPM39" s="11"/>
      <c r="EPN39" s="11"/>
      <c r="EPO39" s="11"/>
      <c r="EPP39" s="11"/>
      <c r="EPQ39" s="11"/>
      <c r="EPR39" s="11"/>
      <c r="EPS39" s="11"/>
      <c r="EPT39" s="11"/>
      <c r="EPU39" s="11"/>
      <c r="EPV39" s="11"/>
      <c r="EPW39" s="11"/>
      <c r="EPX39" s="11"/>
      <c r="EPY39" s="11"/>
      <c r="EPZ39" s="11"/>
      <c r="EQA39" s="11"/>
      <c r="EQB39" s="11"/>
      <c r="EQC39" s="11"/>
      <c r="EQD39" s="11"/>
      <c r="EQE39" s="11"/>
      <c r="EQF39" s="11"/>
      <c r="EQG39" s="11"/>
      <c r="EQH39" s="11"/>
      <c r="EQI39" s="11"/>
      <c r="EQJ39" s="11"/>
      <c r="EQK39" s="11"/>
      <c r="EQL39" s="11"/>
      <c r="EQM39" s="11"/>
      <c r="EQN39" s="11"/>
      <c r="EQO39" s="11"/>
      <c r="EQP39" s="11"/>
      <c r="EQQ39" s="11"/>
      <c r="EQR39" s="11"/>
      <c r="EQS39" s="11"/>
      <c r="EQT39" s="11"/>
      <c r="EQU39" s="11"/>
      <c r="EQV39" s="11"/>
      <c r="EQW39" s="11"/>
      <c r="EQX39" s="11"/>
      <c r="EQY39" s="11"/>
      <c r="EQZ39" s="11"/>
      <c r="ERA39" s="11"/>
      <c r="ERB39" s="11"/>
      <c r="ERC39" s="11"/>
      <c r="ERD39" s="11"/>
      <c r="ERE39" s="11"/>
      <c r="ERF39" s="11"/>
      <c r="ERG39" s="11"/>
      <c r="ERH39" s="11"/>
      <c r="ERI39" s="11"/>
      <c r="ERJ39" s="11"/>
      <c r="ERK39" s="11"/>
      <c r="ERL39" s="11"/>
      <c r="ERM39" s="11"/>
      <c r="ERN39" s="11"/>
      <c r="ERO39" s="11"/>
      <c r="ERP39" s="11"/>
      <c r="ERQ39" s="11"/>
      <c r="ERR39" s="11"/>
      <c r="ERS39" s="11"/>
      <c r="ERT39" s="11"/>
      <c r="ERU39" s="11"/>
      <c r="ERV39" s="11"/>
      <c r="ERW39" s="11"/>
      <c r="ERX39" s="11"/>
      <c r="ERY39" s="11"/>
      <c r="ERZ39" s="11"/>
      <c r="ESA39" s="11"/>
      <c r="ESB39" s="11"/>
      <c r="ESC39" s="11"/>
      <c r="ESD39" s="11"/>
      <c r="ESE39" s="11"/>
      <c r="ESF39" s="11"/>
      <c r="ESG39" s="11"/>
      <c r="ESH39" s="11"/>
      <c r="ESI39" s="11"/>
      <c r="ESJ39" s="11"/>
      <c r="ESK39" s="11"/>
      <c r="ESL39" s="11"/>
      <c r="ESM39" s="11"/>
      <c r="ESN39" s="11"/>
      <c r="ESO39" s="11"/>
      <c r="ESP39" s="11"/>
      <c r="ESQ39" s="11"/>
      <c r="ESR39" s="11"/>
      <c r="ESS39" s="11"/>
      <c r="EST39" s="11"/>
      <c r="ESU39" s="11"/>
      <c r="ESV39" s="11"/>
      <c r="ESW39" s="11"/>
      <c r="ESX39" s="11"/>
      <c r="ESY39" s="11"/>
      <c r="ESZ39" s="11"/>
      <c r="ETA39" s="11"/>
      <c r="ETB39" s="11"/>
      <c r="ETC39" s="11"/>
      <c r="ETD39" s="11"/>
      <c r="ETE39" s="11"/>
      <c r="ETF39" s="11"/>
      <c r="ETG39" s="11"/>
      <c r="ETH39" s="11"/>
      <c r="ETI39" s="11"/>
      <c r="ETJ39" s="11"/>
      <c r="ETK39" s="11"/>
      <c r="ETL39" s="11"/>
      <c r="ETM39" s="11"/>
      <c r="ETN39" s="11"/>
      <c r="ETO39" s="11"/>
      <c r="ETP39" s="11"/>
      <c r="ETQ39" s="11"/>
      <c r="ETR39" s="11"/>
      <c r="ETS39" s="11"/>
      <c r="ETT39" s="11"/>
      <c r="ETU39" s="11"/>
      <c r="ETV39" s="11"/>
      <c r="ETW39" s="11"/>
      <c r="ETX39" s="11"/>
      <c r="ETY39" s="11"/>
      <c r="ETZ39" s="11"/>
      <c r="EUA39" s="11"/>
      <c r="EUB39" s="11"/>
      <c r="EUC39" s="11"/>
      <c r="EUD39" s="11"/>
      <c r="EUE39" s="11"/>
      <c r="EUF39" s="11"/>
      <c r="EUG39" s="11"/>
      <c r="EUH39" s="11"/>
      <c r="EUI39" s="11"/>
      <c r="EUJ39" s="11"/>
      <c r="EUK39" s="11"/>
      <c r="EUL39" s="11"/>
      <c r="EUM39" s="11"/>
      <c r="EUN39" s="11"/>
      <c r="EUO39" s="11"/>
      <c r="EUP39" s="11"/>
      <c r="EUQ39" s="11"/>
      <c r="EUR39" s="11"/>
      <c r="EUS39" s="11"/>
      <c r="EUT39" s="11"/>
      <c r="EUU39" s="11"/>
      <c r="EUV39" s="11"/>
      <c r="EUW39" s="11"/>
      <c r="EUX39" s="11"/>
      <c r="EUY39" s="11"/>
      <c r="EUZ39" s="11"/>
      <c r="EVA39" s="11"/>
      <c r="EVB39" s="11"/>
      <c r="EVC39" s="11"/>
      <c r="EVD39" s="11"/>
      <c r="EVE39" s="11"/>
      <c r="EVF39" s="11"/>
      <c r="EVG39" s="11"/>
      <c r="EVH39" s="11"/>
      <c r="EVI39" s="11"/>
      <c r="EVJ39" s="11"/>
      <c r="EVK39" s="11"/>
      <c r="EVL39" s="11"/>
      <c r="EVM39" s="11"/>
      <c r="EVN39" s="11"/>
      <c r="EVO39" s="11"/>
      <c r="EVP39" s="11"/>
      <c r="EVQ39" s="11"/>
      <c r="EVR39" s="11"/>
      <c r="EVS39" s="11"/>
      <c r="EVT39" s="11"/>
      <c r="EVU39" s="11"/>
      <c r="EVV39" s="11"/>
      <c r="EVW39" s="11"/>
      <c r="EVX39" s="11"/>
      <c r="EVY39" s="11"/>
      <c r="EVZ39" s="11"/>
      <c r="EWA39" s="11"/>
      <c r="EWB39" s="11"/>
      <c r="EWC39" s="11"/>
      <c r="EWD39" s="11"/>
      <c r="EWE39" s="11"/>
      <c r="EWF39" s="11"/>
      <c r="EWG39" s="11"/>
      <c r="EWH39" s="11"/>
      <c r="EWI39" s="11"/>
      <c r="EWJ39" s="11"/>
      <c r="EWK39" s="11"/>
      <c r="EWL39" s="11"/>
      <c r="EWM39" s="11"/>
      <c r="EWN39" s="11"/>
      <c r="EWO39" s="11"/>
      <c r="EWP39" s="11"/>
      <c r="EWQ39" s="11"/>
      <c r="EWR39" s="11"/>
      <c r="EWS39" s="11"/>
      <c r="EWT39" s="11"/>
      <c r="EWU39" s="11"/>
      <c r="EWV39" s="11"/>
      <c r="EWW39" s="11"/>
      <c r="EWX39" s="11"/>
      <c r="EWY39" s="11"/>
      <c r="EWZ39" s="11"/>
      <c r="EXA39" s="11"/>
      <c r="EXB39" s="11"/>
      <c r="EXC39" s="11"/>
      <c r="EXD39" s="11"/>
      <c r="EXE39" s="11"/>
      <c r="EXF39" s="11"/>
      <c r="EXG39" s="11"/>
      <c r="EXH39" s="11"/>
      <c r="EXI39" s="11"/>
      <c r="EXJ39" s="11"/>
      <c r="EXK39" s="11"/>
      <c r="EXL39" s="11"/>
      <c r="EXM39" s="11"/>
      <c r="EXN39" s="11"/>
      <c r="EXO39" s="11"/>
      <c r="EXP39" s="11"/>
      <c r="EXQ39" s="11"/>
      <c r="EXR39" s="11"/>
      <c r="EXS39" s="11"/>
      <c r="EXT39" s="11"/>
      <c r="EXU39" s="11"/>
      <c r="EXV39" s="11"/>
      <c r="EXW39" s="11"/>
      <c r="EXX39" s="11"/>
      <c r="EXY39" s="11"/>
      <c r="EXZ39" s="11"/>
      <c r="EYA39" s="11"/>
      <c r="EYB39" s="11"/>
      <c r="EYC39" s="11"/>
      <c r="EYD39" s="11"/>
      <c r="EYE39" s="11"/>
      <c r="EYF39" s="11"/>
      <c r="EYG39" s="11"/>
      <c r="EYH39" s="11"/>
      <c r="EYI39" s="11"/>
      <c r="EYJ39" s="11"/>
      <c r="EYK39" s="11"/>
      <c r="EYL39" s="11"/>
      <c r="EYM39" s="11"/>
      <c r="EYN39" s="11"/>
      <c r="EYO39" s="11"/>
      <c r="EYP39" s="11"/>
      <c r="EYQ39" s="11"/>
      <c r="EYR39" s="11"/>
      <c r="EYS39" s="11"/>
      <c r="EYT39" s="11"/>
      <c r="EYU39" s="11"/>
      <c r="EYV39" s="11"/>
      <c r="EYW39" s="11"/>
      <c r="EYX39" s="11"/>
      <c r="EYY39" s="11"/>
      <c r="EYZ39" s="11"/>
      <c r="EZA39" s="11"/>
      <c r="EZB39" s="11"/>
      <c r="EZC39" s="11"/>
      <c r="EZD39" s="11"/>
      <c r="EZE39" s="11"/>
      <c r="EZF39" s="11"/>
      <c r="EZG39" s="11"/>
      <c r="EZH39" s="11"/>
      <c r="EZI39" s="11"/>
      <c r="EZJ39" s="11"/>
      <c r="EZK39" s="11"/>
      <c r="EZL39" s="11"/>
      <c r="EZM39" s="11"/>
      <c r="EZN39" s="11"/>
      <c r="EZO39" s="11"/>
      <c r="EZP39" s="11"/>
      <c r="EZQ39" s="11"/>
      <c r="EZR39" s="11"/>
      <c r="EZS39" s="11"/>
      <c r="EZT39" s="11"/>
      <c r="EZU39" s="11"/>
      <c r="EZV39" s="11"/>
      <c r="EZW39" s="11"/>
      <c r="EZX39" s="11"/>
      <c r="EZY39" s="11"/>
      <c r="EZZ39" s="11"/>
      <c r="FAA39" s="11"/>
      <c r="FAB39" s="11"/>
      <c r="FAC39" s="11"/>
      <c r="FAD39" s="11"/>
      <c r="FAE39" s="11"/>
      <c r="FAF39" s="11"/>
      <c r="FAG39" s="11"/>
      <c r="FAH39" s="11"/>
      <c r="FAI39" s="11"/>
      <c r="FAJ39" s="11"/>
      <c r="FAK39" s="11"/>
      <c r="FAL39" s="11"/>
      <c r="FAM39" s="11"/>
      <c r="FAN39" s="11"/>
      <c r="FAO39" s="11"/>
      <c r="FAP39" s="11"/>
      <c r="FAQ39" s="11"/>
      <c r="FAR39" s="11"/>
      <c r="FAS39" s="11"/>
      <c r="FAT39" s="11"/>
      <c r="FAU39" s="11"/>
      <c r="FAV39" s="11"/>
      <c r="FAW39" s="11"/>
      <c r="FAX39" s="11"/>
      <c r="FAY39" s="11"/>
      <c r="FAZ39" s="11"/>
      <c r="FBA39" s="11"/>
      <c r="FBB39" s="11"/>
      <c r="FBC39" s="11"/>
      <c r="FBD39" s="11"/>
      <c r="FBE39" s="11"/>
      <c r="FBF39" s="11"/>
      <c r="FBG39" s="11"/>
      <c r="FBH39" s="11"/>
      <c r="FBI39" s="11"/>
      <c r="FBJ39" s="11"/>
      <c r="FBK39" s="11"/>
      <c r="FBL39" s="11"/>
      <c r="FBM39" s="11"/>
      <c r="FBN39" s="11"/>
      <c r="FBO39" s="11"/>
      <c r="FBP39" s="11"/>
      <c r="FBQ39" s="11"/>
      <c r="FBR39" s="11"/>
      <c r="FBS39" s="11"/>
      <c r="FBT39" s="11"/>
      <c r="FBU39" s="11"/>
      <c r="FBV39" s="11"/>
      <c r="FBW39" s="11"/>
      <c r="FBX39" s="11"/>
      <c r="FBY39" s="11"/>
      <c r="FBZ39" s="11"/>
      <c r="FCA39" s="11"/>
      <c r="FCB39" s="11"/>
      <c r="FCC39" s="11"/>
      <c r="FCD39" s="11"/>
      <c r="FCE39" s="11"/>
      <c r="FCF39" s="11"/>
      <c r="FCG39" s="11"/>
      <c r="FCH39" s="11"/>
      <c r="FCI39" s="11"/>
      <c r="FCJ39" s="11"/>
      <c r="FCK39" s="11"/>
      <c r="FCL39" s="11"/>
      <c r="FCM39" s="11"/>
      <c r="FCN39" s="11"/>
      <c r="FCO39" s="11"/>
      <c r="FCP39" s="11"/>
      <c r="FCQ39" s="11"/>
      <c r="FCR39" s="11"/>
      <c r="FCS39" s="11"/>
      <c r="FCT39" s="11"/>
      <c r="FCU39" s="11"/>
      <c r="FCV39" s="11"/>
      <c r="FCW39" s="11"/>
      <c r="FCX39" s="11"/>
      <c r="FCY39" s="11"/>
      <c r="FCZ39" s="11"/>
      <c r="FDA39" s="11"/>
      <c r="FDB39" s="11"/>
      <c r="FDC39" s="11"/>
      <c r="FDD39" s="11"/>
      <c r="FDE39" s="11"/>
      <c r="FDF39" s="11"/>
      <c r="FDG39" s="11"/>
      <c r="FDH39" s="11"/>
      <c r="FDI39" s="11"/>
      <c r="FDJ39" s="11"/>
      <c r="FDK39" s="11"/>
      <c r="FDL39" s="11"/>
      <c r="FDM39" s="11"/>
      <c r="FDN39" s="11"/>
      <c r="FDO39" s="11"/>
      <c r="FDP39" s="11"/>
      <c r="FDQ39" s="11"/>
      <c r="FDR39" s="11"/>
      <c r="FDS39" s="11"/>
      <c r="FDT39" s="11"/>
      <c r="FDU39" s="11"/>
      <c r="FDV39" s="11"/>
      <c r="FDW39" s="11"/>
      <c r="FDX39" s="11"/>
      <c r="FDY39" s="11"/>
      <c r="FDZ39" s="11"/>
      <c r="FEA39" s="11"/>
      <c r="FEB39" s="11"/>
      <c r="FEC39" s="11"/>
      <c r="FED39" s="11"/>
      <c r="FEE39" s="11"/>
      <c r="FEF39" s="11"/>
      <c r="FEG39" s="11"/>
      <c r="FEH39" s="11"/>
      <c r="FEI39" s="11"/>
      <c r="FEJ39" s="11"/>
      <c r="FEK39" s="11"/>
      <c r="FEL39" s="11"/>
      <c r="FEM39" s="11"/>
      <c r="FEN39" s="11"/>
      <c r="FEO39" s="11"/>
      <c r="FEP39" s="11"/>
      <c r="FEQ39" s="11"/>
      <c r="FER39" s="11"/>
      <c r="FES39" s="11"/>
      <c r="FET39" s="11"/>
      <c r="FEU39" s="11"/>
      <c r="FEV39" s="11"/>
      <c r="FEW39" s="11"/>
      <c r="FEX39" s="11"/>
      <c r="FEY39" s="11"/>
      <c r="FEZ39" s="11"/>
      <c r="FFA39" s="11"/>
      <c r="FFB39" s="11"/>
      <c r="FFC39" s="11"/>
      <c r="FFD39" s="11"/>
      <c r="FFE39" s="11"/>
      <c r="FFF39" s="11"/>
      <c r="FFG39" s="11"/>
      <c r="FFH39" s="11"/>
      <c r="FFI39" s="11"/>
      <c r="FFJ39" s="11"/>
      <c r="FFK39" s="11"/>
      <c r="FFL39" s="11"/>
      <c r="FFM39" s="11"/>
      <c r="FFN39" s="11"/>
      <c r="FFO39" s="11"/>
      <c r="FFP39" s="11"/>
      <c r="FFQ39" s="11"/>
      <c r="FFR39" s="11"/>
      <c r="FFS39" s="11"/>
      <c r="FFT39" s="11"/>
      <c r="FFU39" s="11"/>
      <c r="FFV39" s="11"/>
      <c r="FFW39" s="11"/>
      <c r="FFX39" s="11"/>
      <c r="FFY39" s="11"/>
      <c r="FFZ39" s="11"/>
      <c r="FGA39" s="11"/>
      <c r="FGB39" s="11"/>
      <c r="FGC39" s="11"/>
      <c r="FGD39" s="11"/>
      <c r="FGE39" s="11"/>
      <c r="FGF39" s="11"/>
      <c r="FGG39" s="11"/>
      <c r="FGH39" s="11"/>
      <c r="FGI39" s="11"/>
      <c r="FGJ39" s="11"/>
      <c r="FGK39" s="11"/>
      <c r="FGL39" s="11"/>
      <c r="FGM39" s="11"/>
      <c r="FGN39" s="11"/>
      <c r="FGO39" s="11"/>
      <c r="FGP39" s="11"/>
      <c r="FGQ39" s="11"/>
      <c r="FGR39" s="11"/>
      <c r="FGS39" s="11"/>
      <c r="FGT39" s="11"/>
      <c r="FGU39" s="11"/>
      <c r="FGV39" s="11"/>
      <c r="FGW39" s="11"/>
      <c r="FGX39" s="11"/>
      <c r="FGY39" s="11"/>
      <c r="FGZ39" s="11"/>
      <c r="FHA39" s="11"/>
      <c r="FHB39" s="11"/>
      <c r="FHC39" s="11"/>
      <c r="FHD39" s="11"/>
      <c r="FHE39" s="11"/>
      <c r="FHF39" s="11"/>
      <c r="FHG39" s="11"/>
      <c r="FHH39" s="11"/>
      <c r="FHI39" s="11"/>
      <c r="FHJ39" s="11"/>
      <c r="FHK39" s="11"/>
      <c r="FHL39" s="11"/>
      <c r="FHM39" s="11"/>
      <c r="FHN39" s="11"/>
      <c r="FHO39" s="11"/>
      <c r="FHP39" s="11"/>
      <c r="FHQ39" s="11"/>
      <c r="FHR39" s="11"/>
      <c r="FHS39" s="11"/>
      <c r="FHT39" s="11"/>
      <c r="FHU39" s="11"/>
      <c r="FHV39" s="11"/>
      <c r="FHW39" s="11"/>
      <c r="FHX39" s="11"/>
      <c r="FHY39" s="11"/>
      <c r="FHZ39" s="11"/>
      <c r="FIA39" s="11"/>
      <c r="FIB39" s="11"/>
      <c r="FIC39" s="11"/>
      <c r="FID39" s="11"/>
      <c r="FIE39" s="11"/>
      <c r="FIF39" s="11"/>
      <c r="FIG39" s="11"/>
      <c r="FIH39" s="11"/>
      <c r="FII39" s="11"/>
      <c r="FIJ39" s="11"/>
      <c r="FIK39" s="11"/>
      <c r="FIL39" s="11"/>
      <c r="FIM39" s="11"/>
      <c r="FIN39" s="11"/>
      <c r="FIO39" s="11"/>
      <c r="FIP39" s="11"/>
      <c r="FIQ39" s="11"/>
      <c r="FIR39" s="11"/>
      <c r="FIS39" s="11"/>
      <c r="FIT39" s="11"/>
      <c r="FIU39" s="11"/>
      <c r="FIV39" s="11"/>
      <c r="FIW39" s="11"/>
      <c r="FIX39" s="11"/>
      <c r="FIY39" s="11"/>
      <c r="FIZ39" s="11"/>
      <c r="FJA39" s="11"/>
      <c r="FJB39" s="11"/>
      <c r="FJC39" s="11"/>
      <c r="FJD39" s="11"/>
      <c r="FJE39" s="11"/>
      <c r="FJF39" s="11"/>
      <c r="FJG39" s="11"/>
      <c r="FJH39" s="11"/>
      <c r="FJI39" s="11"/>
      <c r="FJJ39" s="11"/>
      <c r="FJK39" s="11"/>
      <c r="FJL39" s="11"/>
      <c r="FJM39" s="11"/>
      <c r="FJN39" s="11"/>
      <c r="FJO39" s="11"/>
      <c r="FJP39" s="11"/>
      <c r="FJQ39" s="11"/>
      <c r="FJR39" s="11"/>
      <c r="FJS39" s="11"/>
      <c r="FJT39" s="11"/>
      <c r="FJU39" s="11"/>
      <c r="FJV39" s="11"/>
      <c r="FJW39" s="11"/>
      <c r="FJX39" s="11"/>
      <c r="FJY39" s="11"/>
      <c r="FJZ39" s="11"/>
      <c r="FKA39" s="11"/>
      <c r="FKB39" s="11"/>
      <c r="FKC39" s="11"/>
      <c r="FKD39" s="11"/>
      <c r="FKE39" s="11"/>
      <c r="FKF39" s="11"/>
      <c r="FKG39" s="11"/>
      <c r="FKH39" s="11"/>
      <c r="FKI39" s="11"/>
      <c r="FKJ39" s="11"/>
      <c r="FKK39" s="11"/>
      <c r="FKL39" s="11"/>
      <c r="FKM39" s="11"/>
      <c r="FKN39" s="11"/>
      <c r="FKO39" s="11"/>
      <c r="FKP39" s="11"/>
      <c r="FKQ39" s="11"/>
      <c r="FKR39" s="11"/>
      <c r="FKS39" s="11"/>
      <c r="FKT39" s="11"/>
      <c r="FKU39" s="11"/>
      <c r="FKV39" s="11"/>
      <c r="FKW39" s="11"/>
      <c r="FKX39" s="11"/>
      <c r="FKY39" s="11"/>
      <c r="FKZ39" s="11"/>
      <c r="FLA39" s="11"/>
      <c r="FLB39" s="11"/>
      <c r="FLC39" s="11"/>
      <c r="FLD39" s="11"/>
      <c r="FLE39" s="11"/>
      <c r="FLF39" s="11"/>
      <c r="FLG39" s="11"/>
      <c r="FLH39" s="11"/>
      <c r="FLI39" s="11"/>
      <c r="FLJ39" s="11"/>
      <c r="FLK39" s="11"/>
      <c r="FLL39" s="11"/>
      <c r="FLM39" s="11"/>
      <c r="FLN39" s="11"/>
      <c r="FLO39" s="11"/>
      <c r="FLP39" s="11"/>
      <c r="FLQ39" s="11"/>
      <c r="FLR39" s="11"/>
      <c r="FLS39" s="11"/>
      <c r="FLT39" s="11"/>
      <c r="FLU39" s="11"/>
      <c r="FLV39" s="11"/>
      <c r="FLW39" s="11"/>
      <c r="FLX39" s="11"/>
      <c r="FLY39" s="11"/>
      <c r="FLZ39" s="11"/>
      <c r="FMA39" s="11"/>
      <c r="FMB39" s="11"/>
      <c r="FMC39" s="11"/>
      <c r="FMD39" s="11"/>
      <c r="FME39" s="11"/>
      <c r="FMF39" s="11"/>
      <c r="FMG39" s="11"/>
      <c r="FMH39" s="11"/>
      <c r="FMI39" s="11"/>
      <c r="FMJ39" s="11"/>
      <c r="FMK39" s="11"/>
      <c r="FML39" s="11"/>
      <c r="FMM39" s="11"/>
      <c r="FMN39" s="11"/>
      <c r="FMO39" s="11"/>
      <c r="FMP39" s="11"/>
      <c r="FMQ39" s="11"/>
      <c r="FMR39" s="11"/>
      <c r="FMS39" s="11"/>
      <c r="FMT39" s="11"/>
      <c r="FMU39" s="11"/>
      <c r="FMV39" s="11"/>
      <c r="FMW39" s="11"/>
      <c r="FMX39" s="11"/>
      <c r="FMY39" s="11"/>
      <c r="FMZ39" s="11"/>
      <c r="FNA39" s="11"/>
      <c r="FNB39" s="11"/>
      <c r="FNC39" s="11"/>
      <c r="FND39" s="11"/>
      <c r="FNE39" s="11"/>
      <c r="FNF39" s="11"/>
      <c r="FNG39" s="11"/>
      <c r="FNH39" s="11"/>
      <c r="FNI39" s="11"/>
      <c r="FNJ39" s="11"/>
      <c r="FNK39" s="11"/>
      <c r="FNL39" s="11"/>
      <c r="FNM39" s="11"/>
      <c r="FNN39" s="11"/>
      <c r="FNO39" s="11"/>
      <c r="FNP39" s="11"/>
      <c r="FNQ39" s="11"/>
      <c r="FNR39" s="11"/>
      <c r="FNS39" s="11"/>
      <c r="FNT39" s="11"/>
      <c r="FNU39" s="11"/>
      <c r="FNV39" s="11"/>
      <c r="FNW39" s="11"/>
      <c r="FNX39" s="11"/>
      <c r="FNY39" s="11"/>
      <c r="FNZ39" s="11"/>
      <c r="FOA39" s="11"/>
      <c r="FOB39" s="11"/>
      <c r="FOC39" s="11"/>
      <c r="FOD39" s="11"/>
      <c r="FOE39" s="11"/>
      <c r="FOF39" s="11"/>
      <c r="FOG39" s="11"/>
      <c r="FOH39" s="11"/>
      <c r="FOI39" s="11"/>
      <c r="FOJ39" s="11"/>
      <c r="FOK39" s="11"/>
      <c r="FOL39" s="11"/>
      <c r="FOM39" s="11"/>
      <c r="FON39" s="11"/>
      <c r="FOO39" s="11"/>
      <c r="FOP39" s="11"/>
      <c r="FOQ39" s="11"/>
      <c r="FOR39" s="11"/>
      <c r="FOS39" s="11"/>
      <c r="FOT39" s="11"/>
      <c r="FOU39" s="11"/>
      <c r="FOV39" s="11"/>
      <c r="FOW39" s="11"/>
      <c r="FOX39" s="11"/>
      <c r="FOY39" s="11"/>
      <c r="FOZ39" s="11"/>
      <c r="FPA39" s="11"/>
      <c r="FPB39" s="11"/>
      <c r="FPC39" s="11"/>
      <c r="FPD39" s="11"/>
      <c r="FPE39" s="11"/>
      <c r="FPF39" s="11"/>
      <c r="FPG39" s="11"/>
      <c r="FPH39" s="11"/>
      <c r="FPI39" s="11"/>
      <c r="FPJ39" s="11"/>
      <c r="FPK39" s="11"/>
      <c r="FPL39" s="11"/>
      <c r="FPM39" s="11"/>
      <c r="FPN39" s="11"/>
      <c r="FPO39" s="11"/>
      <c r="FPP39" s="11"/>
      <c r="FPQ39" s="11"/>
      <c r="FPR39" s="11"/>
      <c r="FPS39" s="11"/>
      <c r="FPT39" s="11"/>
      <c r="FPU39" s="11"/>
      <c r="FPV39" s="11"/>
      <c r="FPW39" s="11"/>
      <c r="FPX39" s="11"/>
      <c r="FPY39" s="11"/>
      <c r="FPZ39" s="11"/>
      <c r="FQA39" s="11"/>
      <c r="FQB39" s="11"/>
      <c r="FQC39" s="11"/>
      <c r="FQD39" s="11"/>
      <c r="FQE39" s="11"/>
      <c r="FQF39" s="11"/>
      <c r="FQG39" s="11"/>
      <c r="FQH39" s="11"/>
      <c r="FQI39" s="11"/>
      <c r="FQJ39" s="11"/>
      <c r="FQK39" s="11"/>
      <c r="FQL39" s="11"/>
      <c r="FQM39" s="11"/>
      <c r="FQN39" s="11"/>
      <c r="FQO39" s="11"/>
      <c r="FQP39" s="11"/>
      <c r="FQQ39" s="11"/>
      <c r="FQR39" s="11"/>
      <c r="FQS39" s="11"/>
      <c r="FQT39" s="11"/>
      <c r="FQU39" s="11"/>
      <c r="FQV39" s="11"/>
      <c r="FQW39" s="11"/>
      <c r="FQX39" s="11"/>
      <c r="FQY39" s="11"/>
      <c r="FQZ39" s="11"/>
      <c r="FRA39" s="11"/>
      <c r="FRB39" s="11"/>
      <c r="FRC39" s="11"/>
      <c r="FRD39" s="11"/>
      <c r="FRE39" s="11"/>
      <c r="FRF39" s="11"/>
      <c r="FRG39" s="11"/>
      <c r="FRH39" s="11"/>
      <c r="FRI39" s="11"/>
      <c r="FRJ39" s="11"/>
      <c r="FRK39" s="11"/>
      <c r="FRL39" s="11"/>
      <c r="FRM39" s="11"/>
      <c r="FRN39" s="11"/>
      <c r="FRO39" s="11"/>
      <c r="FRP39" s="11"/>
      <c r="FRQ39" s="11"/>
      <c r="FRR39" s="11"/>
      <c r="FRS39" s="11"/>
      <c r="FRT39" s="11"/>
      <c r="FRU39" s="11"/>
      <c r="FRV39" s="11"/>
      <c r="FRW39" s="11"/>
      <c r="FRX39" s="11"/>
      <c r="FRY39" s="11"/>
      <c r="FRZ39" s="11"/>
      <c r="FSA39" s="11"/>
      <c r="FSB39" s="11"/>
      <c r="FSC39" s="11"/>
      <c r="FSD39" s="11"/>
      <c r="FSE39" s="11"/>
      <c r="FSF39" s="11"/>
      <c r="FSG39" s="11"/>
      <c r="FSH39" s="11"/>
      <c r="FSI39" s="11"/>
      <c r="FSJ39" s="11"/>
      <c r="FSK39" s="11"/>
      <c r="FSL39" s="11"/>
      <c r="FSM39" s="11"/>
      <c r="FSN39" s="11"/>
      <c r="FSO39" s="11"/>
      <c r="FSP39" s="11"/>
      <c r="FSQ39" s="11"/>
      <c r="FSR39" s="11"/>
      <c r="FSS39" s="11"/>
      <c r="FST39" s="11"/>
      <c r="FSU39" s="11"/>
      <c r="FSV39" s="11"/>
      <c r="FSW39" s="11"/>
      <c r="FSX39" s="11"/>
      <c r="FSY39" s="11"/>
      <c r="FSZ39" s="11"/>
      <c r="FTA39" s="11"/>
      <c r="FTB39" s="11"/>
      <c r="FTC39" s="11"/>
      <c r="FTD39" s="11"/>
      <c r="FTE39" s="11"/>
      <c r="FTF39" s="11"/>
      <c r="FTG39" s="11"/>
      <c r="FTH39" s="11"/>
      <c r="FTI39" s="11"/>
      <c r="FTJ39" s="11"/>
      <c r="FTK39" s="11"/>
      <c r="FTL39" s="11"/>
      <c r="FTM39" s="11"/>
      <c r="FTN39" s="11"/>
      <c r="FTO39" s="11"/>
      <c r="FTP39" s="11"/>
      <c r="FTQ39" s="11"/>
      <c r="FTR39" s="11"/>
      <c r="FTS39" s="11"/>
      <c r="FTT39" s="11"/>
      <c r="FTU39" s="11"/>
      <c r="FTV39" s="11"/>
      <c r="FTW39" s="11"/>
      <c r="FTX39" s="11"/>
      <c r="FTY39" s="11"/>
      <c r="FTZ39" s="11"/>
      <c r="FUA39" s="11"/>
      <c r="FUB39" s="11"/>
      <c r="FUC39" s="11"/>
      <c r="FUD39" s="11"/>
      <c r="FUE39" s="11"/>
      <c r="FUF39" s="11"/>
      <c r="FUG39" s="11"/>
      <c r="FUH39" s="11"/>
      <c r="FUI39" s="11"/>
      <c r="FUJ39" s="11"/>
      <c r="FUK39" s="11"/>
      <c r="FUL39" s="11"/>
      <c r="FUM39" s="11"/>
      <c r="FUN39" s="11"/>
      <c r="FUO39" s="11"/>
      <c r="FUP39" s="11"/>
      <c r="FUQ39" s="11"/>
      <c r="FUR39" s="11"/>
      <c r="FUS39" s="11"/>
      <c r="FUT39" s="11"/>
      <c r="FUU39" s="11"/>
      <c r="FUV39" s="11"/>
      <c r="FUW39" s="11"/>
      <c r="FUX39" s="11"/>
      <c r="FUY39" s="11"/>
      <c r="FUZ39" s="11"/>
      <c r="FVA39" s="11"/>
      <c r="FVB39" s="11"/>
      <c r="FVC39" s="11"/>
      <c r="FVD39" s="11"/>
      <c r="FVE39" s="11"/>
      <c r="FVF39" s="11"/>
      <c r="FVG39" s="11"/>
      <c r="FVH39" s="11"/>
      <c r="FVI39" s="11"/>
      <c r="FVJ39" s="11"/>
      <c r="FVK39" s="11"/>
      <c r="FVL39" s="11"/>
      <c r="FVM39" s="11"/>
      <c r="FVN39" s="11"/>
      <c r="FVO39" s="11"/>
      <c r="FVP39" s="11"/>
      <c r="FVQ39" s="11"/>
      <c r="FVR39" s="11"/>
      <c r="FVS39" s="11"/>
      <c r="FVT39" s="11"/>
      <c r="FVU39" s="11"/>
      <c r="FVV39" s="11"/>
      <c r="FVW39" s="11"/>
      <c r="FVX39" s="11"/>
      <c r="FVY39" s="11"/>
      <c r="FVZ39" s="11"/>
      <c r="FWA39" s="11"/>
      <c r="FWB39" s="11"/>
      <c r="FWC39" s="11"/>
      <c r="FWD39" s="11"/>
      <c r="FWE39" s="11"/>
      <c r="FWF39" s="11"/>
      <c r="FWG39" s="11"/>
      <c r="FWH39" s="11"/>
      <c r="FWI39" s="11"/>
      <c r="FWJ39" s="11"/>
      <c r="FWK39" s="11"/>
      <c r="FWL39" s="11"/>
      <c r="FWM39" s="11"/>
      <c r="FWN39" s="11"/>
      <c r="FWO39" s="11"/>
      <c r="FWP39" s="11"/>
      <c r="FWQ39" s="11"/>
      <c r="FWR39" s="11"/>
      <c r="FWS39" s="11"/>
      <c r="FWT39" s="11"/>
      <c r="FWU39" s="11"/>
      <c r="FWV39" s="11"/>
      <c r="FWW39" s="11"/>
      <c r="FWX39" s="11"/>
      <c r="FWY39" s="11"/>
      <c r="FWZ39" s="11"/>
      <c r="FXA39" s="11"/>
      <c r="FXB39" s="11"/>
      <c r="FXC39" s="11"/>
      <c r="FXD39" s="11"/>
      <c r="FXE39" s="11"/>
      <c r="FXF39" s="11"/>
      <c r="FXG39" s="11"/>
      <c r="FXH39" s="11"/>
      <c r="FXI39" s="11"/>
      <c r="FXJ39" s="11"/>
      <c r="FXK39" s="11"/>
      <c r="FXL39" s="11"/>
      <c r="FXM39" s="11"/>
      <c r="FXN39" s="11"/>
      <c r="FXO39" s="11"/>
      <c r="FXP39" s="11"/>
      <c r="FXQ39" s="11"/>
      <c r="FXR39" s="11"/>
      <c r="FXS39" s="11"/>
      <c r="FXT39" s="11"/>
      <c r="FXU39" s="11"/>
      <c r="FXV39" s="11"/>
      <c r="FXW39" s="11"/>
      <c r="FXX39" s="11"/>
      <c r="FXY39" s="11"/>
      <c r="FXZ39" s="11"/>
      <c r="FYA39" s="11"/>
      <c r="FYB39" s="11"/>
      <c r="FYC39" s="11"/>
      <c r="FYD39" s="11"/>
      <c r="FYE39" s="11"/>
      <c r="FYF39" s="11"/>
      <c r="FYG39" s="11"/>
      <c r="FYH39" s="11"/>
      <c r="FYI39" s="11"/>
      <c r="FYJ39" s="11"/>
      <c r="FYK39" s="11"/>
      <c r="FYL39" s="11"/>
      <c r="FYM39" s="11"/>
      <c r="FYN39" s="11"/>
      <c r="FYO39" s="11"/>
      <c r="FYP39" s="11"/>
      <c r="FYQ39" s="11"/>
      <c r="FYR39" s="11"/>
      <c r="FYS39" s="11"/>
      <c r="FYT39" s="11"/>
      <c r="FYU39" s="11"/>
      <c r="FYV39" s="11"/>
      <c r="FYW39" s="11"/>
      <c r="FYX39" s="11"/>
      <c r="FYY39" s="11"/>
      <c r="FYZ39" s="11"/>
      <c r="FZA39" s="11"/>
      <c r="FZB39" s="11"/>
      <c r="FZC39" s="11"/>
      <c r="FZD39" s="11"/>
      <c r="FZE39" s="11"/>
      <c r="FZF39" s="11"/>
      <c r="FZG39" s="11"/>
      <c r="FZH39" s="11"/>
      <c r="FZI39" s="11"/>
      <c r="FZJ39" s="11"/>
      <c r="FZK39" s="11"/>
      <c r="FZL39" s="11"/>
      <c r="FZM39" s="11"/>
      <c r="FZN39" s="11"/>
      <c r="FZO39" s="11"/>
      <c r="FZP39" s="11"/>
      <c r="FZQ39" s="11"/>
      <c r="FZR39" s="11"/>
      <c r="FZS39" s="11"/>
      <c r="FZT39" s="11"/>
      <c r="FZU39" s="11"/>
      <c r="FZV39" s="11"/>
      <c r="FZW39" s="11"/>
      <c r="FZX39" s="11"/>
      <c r="FZY39" s="11"/>
      <c r="FZZ39" s="11"/>
      <c r="GAA39" s="11"/>
      <c r="GAB39" s="11"/>
      <c r="GAC39" s="11"/>
      <c r="GAD39" s="11"/>
      <c r="GAE39" s="11"/>
      <c r="GAF39" s="11"/>
      <c r="GAG39" s="11"/>
      <c r="GAH39" s="11"/>
      <c r="GAI39" s="11"/>
      <c r="GAJ39" s="11"/>
      <c r="GAK39" s="11"/>
      <c r="GAL39" s="11"/>
      <c r="GAM39" s="11"/>
      <c r="GAN39" s="11"/>
      <c r="GAO39" s="11"/>
      <c r="GAP39" s="11"/>
      <c r="GAQ39" s="11"/>
      <c r="GAR39" s="11"/>
      <c r="GAS39" s="11"/>
      <c r="GAT39" s="11"/>
      <c r="GAU39" s="11"/>
      <c r="GAV39" s="11"/>
      <c r="GAW39" s="11"/>
      <c r="GAX39" s="11"/>
      <c r="GAY39" s="11"/>
      <c r="GAZ39" s="11"/>
      <c r="GBA39" s="11"/>
      <c r="GBB39" s="11"/>
      <c r="GBC39" s="11"/>
      <c r="GBD39" s="11"/>
      <c r="GBE39" s="11"/>
      <c r="GBF39" s="11"/>
      <c r="GBG39" s="11"/>
      <c r="GBH39" s="11"/>
      <c r="GBI39" s="11"/>
      <c r="GBJ39" s="11"/>
      <c r="GBK39" s="11"/>
      <c r="GBL39" s="11"/>
      <c r="GBM39" s="11"/>
      <c r="GBN39" s="11"/>
      <c r="GBO39" s="11"/>
      <c r="GBP39" s="11"/>
      <c r="GBQ39" s="11"/>
      <c r="GBR39" s="11"/>
      <c r="GBS39" s="11"/>
      <c r="GBT39" s="11"/>
      <c r="GBU39" s="11"/>
      <c r="GBV39" s="11"/>
      <c r="GBW39" s="11"/>
      <c r="GBX39" s="11"/>
      <c r="GBY39" s="11"/>
      <c r="GBZ39" s="11"/>
      <c r="GCA39" s="11"/>
      <c r="GCB39" s="11"/>
      <c r="GCC39" s="11"/>
      <c r="GCD39" s="11"/>
      <c r="GCE39" s="11"/>
      <c r="GCF39" s="11"/>
      <c r="GCG39" s="11"/>
      <c r="GCH39" s="11"/>
      <c r="GCI39" s="11"/>
      <c r="GCJ39" s="11"/>
      <c r="GCK39" s="11"/>
      <c r="GCL39" s="11"/>
      <c r="GCM39" s="11"/>
      <c r="GCN39" s="11"/>
      <c r="GCO39" s="11"/>
      <c r="GCP39" s="11"/>
      <c r="GCQ39" s="11"/>
      <c r="GCR39" s="11"/>
      <c r="GCS39" s="11"/>
      <c r="GCT39" s="11"/>
      <c r="GCU39" s="11"/>
      <c r="GCV39" s="11"/>
      <c r="GCW39" s="11"/>
      <c r="GCX39" s="11"/>
      <c r="GCY39" s="11"/>
      <c r="GCZ39" s="11"/>
      <c r="GDA39" s="11"/>
      <c r="GDB39" s="11"/>
      <c r="GDC39" s="11"/>
      <c r="GDD39" s="11"/>
      <c r="GDE39" s="11"/>
      <c r="GDF39" s="11"/>
      <c r="GDG39" s="11"/>
      <c r="GDH39" s="11"/>
      <c r="GDI39" s="11"/>
      <c r="GDJ39" s="11"/>
      <c r="GDK39" s="11"/>
      <c r="GDL39" s="11"/>
      <c r="GDM39" s="11"/>
      <c r="GDN39" s="11"/>
      <c r="GDO39" s="11"/>
      <c r="GDP39" s="11"/>
      <c r="GDQ39" s="11"/>
      <c r="GDR39" s="11"/>
      <c r="GDS39" s="11"/>
      <c r="GDT39" s="11"/>
      <c r="GDU39" s="11"/>
      <c r="GDV39" s="11"/>
      <c r="GDW39" s="11"/>
      <c r="GDX39" s="11"/>
      <c r="GDY39" s="11"/>
      <c r="GDZ39" s="11"/>
      <c r="GEA39" s="11"/>
      <c r="GEB39" s="11"/>
      <c r="GEC39" s="11"/>
      <c r="GED39" s="11"/>
      <c r="GEE39" s="11"/>
      <c r="GEF39" s="11"/>
      <c r="GEG39" s="11"/>
      <c r="GEH39" s="11"/>
      <c r="GEI39" s="11"/>
      <c r="GEJ39" s="11"/>
      <c r="GEK39" s="11"/>
      <c r="GEL39" s="11"/>
      <c r="GEM39" s="11"/>
      <c r="GEN39" s="11"/>
      <c r="GEO39" s="11"/>
      <c r="GEP39" s="11"/>
      <c r="GEQ39" s="11"/>
      <c r="GER39" s="11"/>
      <c r="GES39" s="11"/>
      <c r="GET39" s="11"/>
      <c r="GEU39" s="11"/>
      <c r="GEV39" s="11"/>
      <c r="GEW39" s="11"/>
      <c r="GEX39" s="11"/>
      <c r="GEY39" s="11"/>
      <c r="GEZ39" s="11"/>
      <c r="GFA39" s="11"/>
      <c r="GFB39" s="11"/>
      <c r="GFC39" s="11"/>
      <c r="GFD39" s="11"/>
      <c r="GFE39" s="11"/>
      <c r="GFF39" s="11"/>
      <c r="GFG39" s="11"/>
      <c r="GFH39" s="11"/>
      <c r="GFI39" s="11"/>
      <c r="GFJ39" s="11"/>
      <c r="GFK39" s="11"/>
      <c r="GFL39" s="11"/>
      <c r="GFM39" s="11"/>
      <c r="GFN39" s="11"/>
      <c r="GFO39" s="11"/>
      <c r="GFP39" s="11"/>
      <c r="GFQ39" s="11"/>
      <c r="GFR39" s="11"/>
      <c r="GFS39" s="11"/>
      <c r="GFT39" s="11"/>
      <c r="GFU39" s="11"/>
      <c r="GFV39" s="11"/>
      <c r="GFW39" s="11"/>
      <c r="GFX39" s="11"/>
      <c r="GFY39" s="11"/>
      <c r="GFZ39" s="11"/>
      <c r="GGA39" s="11"/>
      <c r="GGB39" s="11"/>
      <c r="GGC39" s="11"/>
      <c r="GGD39" s="11"/>
      <c r="GGE39" s="11"/>
      <c r="GGF39" s="11"/>
      <c r="GGG39" s="11"/>
      <c r="GGH39" s="11"/>
      <c r="GGI39" s="11"/>
      <c r="GGJ39" s="11"/>
      <c r="GGK39" s="11"/>
      <c r="GGL39" s="11"/>
      <c r="GGM39" s="11"/>
      <c r="GGN39" s="11"/>
      <c r="GGO39" s="11"/>
      <c r="GGP39" s="11"/>
      <c r="GGQ39" s="11"/>
      <c r="GGR39" s="11"/>
      <c r="GGS39" s="11"/>
      <c r="GGT39" s="11"/>
      <c r="GGU39" s="11"/>
      <c r="GGV39" s="11"/>
      <c r="GGW39" s="11"/>
      <c r="GGX39" s="11"/>
      <c r="GGY39" s="11"/>
      <c r="GGZ39" s="11"/>
      <c r="GHA39" s="11"/>
      <c r="GHB39" s="11"/>
      <c r="GHC39" s="11"/>
      <c r="GHD39" s="11"/>
      <c r="GHE39" s="11"/>
      <c r="GHF39" s="11"/>
      <c r="GHG39" s="11"/>
      <c r="GHH39" s="11"/>
      <c r="GHI39" s="11"/>
      <c r="GHJ39" s="11"/>
      <c r="GHK39" s="11"/>
      <c r="GHL39" s="11"/>
      <c r="GHM39" s="11"/>
      <c r="GHN39" s="11"/>
      <c r="GHO39" s="11"/>
      <c r="GHP39" s="11"/>
      <c r="GHQ39" s="11"/>
      <c r="GHR39" s="11"/>
      <c r="GHS39" s="11"/>
      <c r="GHT39" s="11"/>
      <c r="GHU39" s="11"/>
      <c r="GHV39" s="11"/>
      <c r="GHW39" s="11"/>
      <c r="GHX39" s="11"/>
      <c r="GHY39" s="11"/>
      <c r="GHZ39" s="11"/>
      <c r="GIA39" s="11"/>
      <c r="GIB39" s="11"/>
      <c r="GIC39" s="11"/>
      <c r="GID39" s="11"/>
      <c r="GIE39" s="11"/>
      <c r="GIF39" s="11"/>
      <c r="GIG39" s="11"/>
      <c r="GIH39" s="11"/>
      <c r="GII39" s="11"/>
      <c r="GIJ39" s="11"/>
      <c r="GIK39" s="11"/>
      <c r="GIL39" s="11"/>
      <c r="GIM39" s="11"/>
      <c r="GIN39" s="11"/>
      <c r="GIO39" s="11"/>
      <c r="GIP39" s="11"/>
      <c r="GIQ39" s="11"/>
      <c r="GIR39" s="11"/>
      <c r="GIS39" s="11"/>
      <c r="GIT39" s="11"/>
      <c r="GIU39" s="11"/>
      <c r="GIV39" s="11"/>
      <c r="GIW39" s="11"/>
      <c r="GIX39" s="11"/>
      <c r="GIY39" s="11"/>
      <c r="GIZ39" s="11"/>
      <c r="GJA39" s="11"/>
      <c r="GJB39" s="11"/>
      <c r="GJC39" s="11"/>
      <c r="GJD39" s="11"/>
      <c r="GJE39" s="11"/>
      <c r="GJF39" s="11"/>
      <c r="GJG39" s="11"/>
      <c r="GJH39" s="11"/>
      <c r="GJI39" s="11"/>
      <c r="GJJ39" s="11"/>
      <c r="GJK39" s="11"/>
      <c r="GJL39" s="11"/>
      <c r="GJM39" s="11"/>
      <c r="GJN39" s="11"/>
      <c r="GJO39" s="11"/>
      <c r="GJP39" s="11"/>
      <c r="GJQ39" s="11"/>
      <c r="GJR39" s="11"/>
      <c r="GJS39" s="11"/>
      <c r="GJT39" s="11"/>
      <c r="GJU39" s="11"/>
      <c r="GJV39" s="11"/>
      <c r="GJW39" s="11"/>
      <c r="GJX39" s="11"/>
      <c r="GJY39" s="11"/>
      <c r="GJZ39" s="11"/>
      <c r="GKA39" s="11"/>
      <c r="GKB39" s="11"/>
      <c r="GKC39" s="11"/>
      <c r="GKD39" s="11"/>
      <c r="GKE39" s="11"/>
      <c r="GKF39" s="11"/>
      <c r="GKG39" s="11"/>
      <c r="GKH39" s="11"/>
      <c r="GKI39" s="11"/>
      <c r="GKJ39" s="11"/>
      <c r="GKK39" s="11"/>
      <c r="GKL39" s="11"/>
      <c r="GKM39" s="11"/>
      <c r="GKN39" s="11"/>
      <c r="GKO39" s="11"/>
      <c r="GKP39" s="11"/>
      <c r="GKQ39" s="11"/>
      <c r="GKR39" s="11"/>
      <c r="GKS39" s="11"/>
      <c r="GKT39" s="11"/>
      <c r="GKU39" s="11"/>
      <c r="GKV39" s="11"/>
      <c r="GKW39" s="11"/>
      <c r="GKX39" s="11"/>
      <c r="GKY39" s="11"/>
      <c r="GKZ39" s="11"/>
      <c r="GLA39" s="11"/>
      <c r="GLB39" s="11"/>
      <c r="GLC39" s="11"/>
      <c r="GLD39" s="11"/>
      <c r="GLE39" s="11"/>
      <c r="GLF39" s="11"/>
      <c r="GLG39" s="11"/>
      <c r="GLH39" s="11"/>
      <c r="GLI39" s="11"/>
      <c r="GLJ39" s="11"/>
      <c r="GLK39" s="11"/>
      <c r="GLL39" s="11"/>
      <c r="GLM39" s="11"/>
      <c r="GLN39" s="11"/>
      <c r="GLO39" s="11"/>
      <c r="GLP39" s="11"/>
      <c r="GLQ39" s="11"/>
      <c r="GLR39" s="11"/>
      <c r="GLS39" s="11"/>
      <c r="GLT39" s="11"/>
      <c r="GLU39" s="11"/>
      <c r="GLV39" s="11"/>
      <c r="GLW39" s="11"/>
      <c r="GLX39" s="11"/>
      <c r="GLY39" s="11"/>
      <c r="GLZ39" s="11"/>
      <c r="GMA39" s="11"/>
      <c r="GMB39" s="11"/>
      <c r="GMC39" s="11"/>
      <c r="GMD39" s="11"/>
      <c r="GME39" s="11"/>
      <c r="GMF39" s="11"/>
      <c r="GMG39" s="11"/>
      <c r="GMH39" s="11"/>
      <c r="GMI39" s="11"/>
      <c r="GMJ39" s="11"/>
      <c r="GMK39" s="11"/>
      <c r="GML39" s="11"/>
      <c r="GMM39" s="11"/>
      <c r="GMN39" s="11"/>
      <c r="GMO39" s="11"/>
      <c r="GMP39" s="11"/>
      <c r="GMQ39" s="11"/>
      <c r="GMR39" s="11"/>
      <c r="GMS39" s="11"/>
      <c r="GMT39" s="11"/>
      <c r="GMU39" s="11"/>
      <c r="GMV39" s="11"/>
      <c r="GMW39" s="11"/>
      <c r="GMX39" s="11"/>
      <c r="GMY39" s="11"/>
      <c r="GMZ39" s="11"/>
      <c r="GNA39" s="11"/>
      <c r="GNB39" s="11"/>
      <c r="GNC39" s="11"/>
      <c r="GND39" s="11"/>
      <c r="GNE39" s="11"/>
      <c r="GNF39" s="11"/>
      <c r="GNG39" s="11"/>
      <c r="GNH39" s="11"/>
      <c r="GNI39" s="11"/>
      <c r="GNJ39" s="11"/>
      <c r="GNK39" s="11"/>
      <c r="GNL39" s="11"/>
      <c r="GNM39" s="11"/>
      <c r="GNN39" s="11"/>
      <c r="GNO39" s="11"/>
      <c r="GNP39" s="11"/>
      <c r="GNQ39" s="11"/>
      <c r="GNR39" s="11"/>
      <c r="GNS39" s="11"/>
      <c r="GNT39" s="11"/>
      <c r="GNU39" s="11"/>
      <c r="GNV39" s="11"/>
      <c r="GNW39" s="11"/>
      <c r="GNX39" s="11"/>
      <c r="GNY39" s="11"/>
      <c r="GNZ39" s="11"/>
      <c r="GOA39" s="11"/>
      <c r="GOB39" s="11"/>
      <c r="GOC39" s="11"/>
      <c r="GOD39" s="11"/>
      <c r="GOE39" s="11"/>
      <c r="GOF39" s="11"/>
      <c r="GOG39" s="11"/>
      <c r="GOH39" s="11"/>
      <c r="GOI39" s="11"/>
      <c r="GOJ39" s="11"/>
      <c r="GOK39" s="11"/>
      <c r="GOL39" s="11"/>
      <c r="GOM39" s="11"/>
      <c r="GON39" s="11"/>
      <c r="GOO39" s="11"/>
      <c r="GOP39" s="11"/>
      <c r="GOQ39" s="11"/>
      <c r="GOR39" s="11"/>
      <c r="GOS39" s="11"/>
      <c r="GOT39" s="11"/>
      <c r="GOU39" s="11"/>
      <c r="GOV39" s="11"/>
      <c r="GOW39" s="11"/>
      <c r="GOX39" s="11"/>
      <c r="GOY39" s="11"/>
      <c r="GOZ39" s="11"/>
      <c r="GPA39" s="11"/>
      <c r="GPB39" s="11"/>
      <c r="GPC39" s="11"/>
      <c r="GPD39" s="11"/>
      <c r="GPE39" s="11"/>
      <c r="GPF39" s="11"/>
      <c r="GPG39" s="11"/>
      <c r="GPH39" s="11"/>
      <c r="GPI39" s="11"/>
      <c r="GPJ39" s="11"/>
      <c r="GPK39" s="11"/>
      <c r="GPL39" s="11"/>
      <c r="GPM39" s="11"/>
      <c r="GPN39" s="11"/>
      <c r="GPO39" s="11"/>
      <c r="GPP39" s="11"/>
      <c r="GPQ39" s="11"/>
      <c r="GPR39" s="11"/>
      <c r="GPS39" s="11"/>
      <c r="GPT39" s="11"/>
      <c r="GPU39" s="11"/>
      <c r="GPV39" s="11"/>
      <c r="GPW39" s="11"/>
      <c r="GPX39" s="11"/>
      <c r="GPY39" s="11"/>
      <c r="GPZ39" s="11"/>
      <c r="GQA39" s="11"/>
      <c r="GQB39" s="11"/>
      <c r="GQC39" s="11"/>
      <c r="GQD39" s="11"/>
      <c r="GQE39" s="11"/>
      <c r="GQF39" s="11"/>
      <c r="GQG39" s="11"/>
      <c r="GQH39" s="11"/>
      <c r="GQI39" s="11"/>
      <c r="GQJ39" s="11"/>
      <c r="GQK39" s="11"/>
      <c r="GQL39" s="11"/>
      <c r="GQM39" s="11"/>
      <c r="GQN39" s="11"/>
      <c r="GQO39" s="11"/>
      <c r="GQP39" s="11"/>
      <c r="GQQ39" s="11"/>
      <c r="GQR39" s="11"/>
      <c r="GQS39" s="11"/>
      <c r="GQT39" s="11"/>
      <c r="GQU39" s="11"/>
      <c r="GQV39" s="11"/>
      <c r="GQW39" s="11"/>
      <c r="GQX39" s="11"/>
      <c r="GQY39" s="11"/>
      <c r="GQZ39" s="11"/>
      <c r="GRA39" s="11"/>
      <c r="GRB39" s="11"/>
      <c r="GRC39" s="11"/>
      <c r="GRD39" s="11"/>
      <c r="GRE39" s="11"/>
      <c r="GRF39" s="11"/>
      <c r="GRG39" s="11"/>
      <c r="GRH39" s="11"/>
      <c r="GRI39" s="11"/>
      <c r="GRJ39" s="11"/>
      <c r="GRK39" s="11"/>
      <c r="GRL39" s="11"/>
      <c r="GRM39" s="11"/>
      <c r="GRN39" s="11"/>
      <c r="GRO39" s="11"/>
      <c r="GRP39" s="11"/>
      <c r="GRQ39" s="11"/>
      <c r="GRR39" s="11"/>
      <c r="GRS39" s="11"/>
      <c r="GRT39" s="11"/>
      <c r="GRU39" s="11"/>
      <c r="GRV39" s="11"/>
      <c r="GRW39" s="11"/>
      <c r="GRX39" s="11"/>
      <c r="GRY39" s="11"/>
      <c r="GRZ39" s="11"/>
      <c r="GSA39" s="11"/>
      <c r="GSB39" s="11"/>
      <c r="GSC39" s="11"/>
      <c r="GSD39" s="11"/>
      <c r="GSE39" s="11"/>
      <c r="GSF39" s="11"/>
      <c r="GSG39" s="11"/>
      <c r="GSH39" s="11"/>
      <c r="GSI39" s="11"/>
      <c r="GSJ39" s="11"/>
      <c r="GSK39" s="11"/>
      <c r="GSL39" s="11"/>
      <c r="GSM39" s="11"/>
      <c r="GSN39" s="11"/>
      <c r="GSO39" s="11"/>
      <c r="GSP39" s="11"/>
      <c r="GSQ39" s="11"/>
      <c r="GSR39" s="11"/>
      <c r="GSS39" s="11"/>
      <c r="GST39" s="11"/>
      <c r="GSU39" s="11"/>
      <c r="GSV39" s="11"/>
      <c r="GSW39" s="11"/>
      <c r="GSX39" s="11"/>
      <c r="GSY39" s="11"/>
      <c r="GSZ39" s="11"/>
      <c r="GTA39" s="11"/>
      <c r="GTB39" s="11"/>
      <c r="GTC39" s="11"/>
      <c r="GTD39" s="11"/>
      <c r="GTE39" s="11"/>
      <c r="GTF39" s="11"/>
      <c r="GTG39" s="11"/>
      <c r="GTH39" s="11"/>
      <c r="GTI39" s="11"/>
      <c r="GTJ39" s="11"/>
      <c r="GTK39" s="11"/>
      <c r="GTL39" s="11"/>
      <c r="GTM39" s="11"/>
      <c r="GTN39" s="11"/>
      <c r="GTO39" s="11"/>
      <c r="GTP39" s="11"/>
      <c r="GTQ39" s="11"/>
      <c r="GTR39" s="11"/>
      <c r="GTS39" s="11"/>
      <c r="GTT39" s="11"/>
      <c r="GTU39" s="11"/>
      <c r="GTV39" s="11"/>
      <c r="GTW39" s="11"/>
      <c r="GTX39" s="11"/>
      <c r="GTY39" s="11"/>
      <c r="GTZ39" s="11"/>
      <c r="GUA39" s="11"/>
      <c r="GUB39" s="11"/>
      <c r="GUC39" s="11"/>
      <c r="GUD39" s="11"/>
      <c r="GUE39" s="11"/>
      <c r="GUF39" s="11"/>
      <c r="GUG39" s="11"/>
      <c r="GUH39" s="11"/>
      <c r="GUI39" s="11"/>
      <c r="GUJ39" s="11"/>
      <c r="GUK39" s="11"/>
      <c r="GUL39" s="11"/>
      <c r="GUM39" s="11"/>
      <c r="GUN39" s="11"/>
      <c r="GUO39" s="11"/>
      <c r="GUP39" s="11"/>
      <c r="GUQ39" s="11"/>
      <c r="GUR39" s="11"/>
      <c r="GUS39" s="11"/>
      <c r="GUT39" s="11"/>
      <c r="GUU39" s="11"/>
      <c r="GUV39" s="11"/>
      <c r="GUW39" s="11"/>
      <c r="GUX39" s="11"/>
      <c r="GUY39" s="11"/>
      <c r="GUZ39" s="11"/>
      <c r="GVA39" s="11"/>
      <c r="GVB39" s="11"/>
      <c r="GVC39" s="11"/>
      <c r="GVD39" s="11"/>
      <c r="GVE39" s="11"/>
      <c r="GVF39" s="11"/>
      <c r="GVG39" s="11"/>
      <c r="GVH39" s="11"/>
      <c r="GVI39" s="11"/>
      <c r="GVJ39" s="11"/>
      <c r="GVK39" s="11"/>
      <c r="GVL39" s="11"/>
      <c r="GVM39" s="11"/>
      <c r="GVN39" s="11"/>
      <c r="GVO39" s="11"/>
      <c r="GVP39" s="11"/>
      <c r="GVQ39" s="11"/>
      <c r="GVR39" s="11"/>
      <c r="GVS39" s="11"/>
      <c r="GVT39" s="11"/>
      <c r="GVU39" s="11"/>
      <c r="GVV39" s="11"/>
      <c r="GVW39" s="11"/>
      <c r="GVX39" s="11"/>
      <c r="GVY39" s="11"/>
      <c r="GVZ39" s="11"/>
      <c r="GWA39" s="11"/>
      <c r="GWB39" s="11"/>
      <c r="GWC39" s="11"/>
      <c r="GWD39" s="11"/>
      <c r="GWE39" s="11"/>
      <c r="GWF39" s="11"/>
      <c r="GWG39" s="11"/>
      <c r="GWH39" s="11"/>
      <c r="GWI39" s="11"/>
      <c r="GWJ39" s="11"/>
      <c r="GWK39" s="11"/>
      <c r="GWL39" s="11"/>
      <c r="GWM39" s="11"/>
      <c r="GWN39" s="11"/>
      <c r="GWO39" s="11"/>
      <c r="GWP39" s="11"/>
      <c r="GWQ39" s="11"/>
      <c r="GWR39" s="11"/>
      <c r="GWS39" s="11"/>
      <c r="GWT39" s="11"/>
      <c r="GWU39" s="11"/>
      <c r="GWV39" s="11"/>
      <c r="GWW39" s="11"/>
      <c r="GWX39" s="11"/>
      <c r="GWY39" s="11"/>
      <c r="GWZ39" s="11"/>
      <c r="GXA39" s="11"/>
      <c r="GXB39" s="11"/>
      <c r="GXC39" s="11"/>
      <c r="GXD39" s="11"/>
      <c r="GXE39" s="11"/>
      <c r="GXF39" s="11"/>
      <c r="GXG39" s="11"/>
      <c r="GXH39" s="11"/>
      <c r="GXI39" s="11"/>
      <c r="GXJ39" s="11"/>
      <c r="GXK39" s="11"/>
      <c r="GXL39" s="11"/>
      <c r="GXM39" s="11"/>
      <c r="GXN39" s="11"/>
      <c r="GXO39" s="11"/>
      <c r="GXP39" s="11"/>
      <c r="GXQ39" s="11"/>
      <c r="GXR39" s="11"/>
      <c r="GXS39" s="11"/>
      <c r="GXT39" s="11"/>
      <c r="GXU39" s="11"/>
      <c r="GXV39" s="11"/>
      <c r="GXW39" s="11"/>
      <c r="GXX39" s="11"/>
      <c r="GXY39" s="11"/>
      <c r="GXZ39" s="11"/>
      <c r="GYA39" s="11"/>
      <c r="GYB39" s="11"/>
      <c r="GYC39" s="11"/>
      <c r="GYD39" s="11"/>
      <c r="GYE39" s="11"/>
      <c r="GYF39" s="11"/>
      <c r="GYG39" s="11"/>
      <c r="GYH39" s="11"/>
      <c r="GYI39" s="11"/>
      <c r="GYJ39" s="11"/>
      <c r="GYK39" s="11"/>
      <c r="GYL39" s="11"/>
      <c r="GYM39" s="11"/>
      <c r="GYN39" s="11"/>
      <c r="GYO39" s="11"/>
      <c r="GYP39" s="11"/>
      <c r="GYQ39" s="11"/>
      <c r="GYR39" s="11"/>
      <c r="GYS39" s="11"/>
      <c r="GYT39" s="11"/>
      <c r="GYU39" s="11"/>
      <c r="GYV39" s="11"/>
      <c r="GYW39" s="11"/>
      <c r="GYX39" s="11"/>
      <c r="GYY39" s="11"/>
      <c r="GYZ39" s="11"/>
      <c r="GZA39" s="11"/>
      <c r="GZB39" s="11"/>
      <c r="GZC39" s="11"/>
      <c r="GZD39" s="11"/>
      <c r="GZE39" s="11"/>
      <c r="GZF39" s="11"/>
      <c r="GZG39" s="11"/>
      <c r="GZH39" s="11"/>
      <c r="GZI39" s="11"/>
      <c r="GZJ39" s="11"/>
      <c r="GZK39" s="11"/>
      <c r="GZL39" s="11"/>
      <c r="GZM39" s="11"/>
      <c r="GZN39" s="11"/>
      <c r="GZO39" s="11"/>
      <c r="GZP39" s="11"/>
      <c r="GZQ39" s="11"/>
      <c r="GZR39" s="11"/>
      <c r="GZS39" s="11"/>
      <c r="GZT39" s="11"/>
      <c r="GZU39" s="11"/>
      <c r="GZV39" s="11"/>
      <c r="GZW39" s="11"/>
      <c r="GZX39" s="11"/>
      <c r="GZY39" s="11"/>
      <c r="GZZ39" s="11"/>
      <c r="HAA39" s="11"/>
      <c r="HAB39" s="11"/>
      <c r="HAC39" s="11"/>
      <c r="HAD39" s="11"/>
      <c r="HAE39" s="11"/>
      <c r="HAF39" s="11"/>
      <c r="HAG39" s="11"/>
      <c r="HAH39" s="11"/>
      <c r="HAI39" s="11"/>
      <c r="HAJ39" s="11"/>
      <c r="HAK39" s="11"/>
      <c r="HAL39" s="11"/>
      <c r="HAM39" s="11"/>
      <c r="HAN39" s="11"/>
      <c r="HAO39" s="11"/>
      <c r="HAP39" s="11"/>
      <c r="HAQ39" s="11"/>
      <c r="HAR39" s="11"/>
      <c r="HAS39" s="11"/>
      <c r="HAT39" s="11"/>
      <c r="HAU39" s="11"/>
      <c r="HAV39" s="11"/>
      <c r="HAW39" s="11"/>
      <c r="HAX39" s="11"/>
      <c r="HAY39" s="11"/>
      <c r="HAZ39" s="11"/>
      <c r="HBA39" s="11"/>
      <c r="HBB39" s="11"/>
      <c r="HBC39" s="11"/>
      <c r="HBD39" s="11"/>
      <c r="HBE39" s="11"/>
      <c r="HBF39" s="11"/>
      <c r="HBG39" s="11"/>
      <c r="HBH39" s="11"/>
      <c r="HBI39" s="11"/>
      <c r="HBJ39" s="11"/>
      <c r="HBK39" s="11"/>
      <c r="HBL39" s="11"/>
      <c r="HBM39" s="11"/>
      <c r="HBN39" s="11"/>
      <c r="HBO39" s="11"/>
      <c r="HBP39" s="11"/>
      <c r="HBQ39" s="11"/>
      <c r="HBR39" s="11"/>
      <c r="HBS39" s="11"/>
      <c r="HBT39" s="11"/>
      <c r="HBU39" s="11"/>
      <c r="HBV39" s="11"/>
      <c r="HBW39" s="11"/>
      <c r="HBX39" s="11"/>
      <c r="HBY39" s="11"/>
      <c r="HBZ39" s="11"/>
      <c r="HCA39" s="11"/>
      <c r="HCB39" s="11"/>
      <c r="HCC39" s="11"/>
      <c r="HCD39" s="11"/>
      <c r="HCE39" s="11"/>
      <c r="HCF39" s="11"/>
      <c r="HCG39" s="11"/>
      <c r="HCH39" s="11"/>
      <c r="HCI39" s="11"/>
      <c r="HCJ39" s="11"/>
      <c r="HCK39" s="11"/>
      <c r="HCL39" s="11"/>
      <c r="HCM39" s="11"/>
      <c r="HCN39" s="11"/>
      <c r="HCO39" s="11"/>
      <c r="HCP39" s="11"/>
      <c r="HCQ39" s="11"/>
      <c r="HCR39" s="11"/>
      <c r="HCS39" s="11"/>
      <c r="HCT39" s="11"/>
      <c r="HCU39" s="11"/>
      <c r="HCV39" s="11"/>
      <c r="HCW39" s="11"/>
      <c r="HCX39" s="11"/>
      <c r="HCY39" s="11"/>
      <c r="HCZ39" s="11"/>
      <c r="HDA39" s="11"/>
      <c r="HDB39" s="11"/>
      <c r="HDC39" s="11"/>
      <c r="HDD39" s="11"/>
      <c r="HDE39" s="11"/>
      <c r="HDF39" s="11"/>
      <c r="HDG39" s="11"/>
      <c r="HDH39" s="11"/>
      <c r="HDI39" s="11"/>
      <c r="HDJ39" s="11"/>
      <c r="HDK39" s="11"/>
      <c r="HDL39" s="11"/>
      <c r="HDM39" s="11"/>
      <c r="HDN39" s="11"/>
      <c r="HDO39" s="11"/>
      <c r="HDP39" s="11"/>
      <c r="HDQ39" s="11"/>
      <c r="HDR39" s="11"/>
      <c r="HDS39" s="11"/>
      <c r="HDT39" s="11"/>
      <c r="HDU39" s="11"/>
      <c r="HDV39" s="11"/>
      <c r="HDW39" s="11"/>
      <c r="HDX39" s="11"/>
      <c r="HDY39" s="11"/>
      <c r="HDZ39" s="11"/>
      <c r="HEA39" s="11"/>
      <c r="HEB39" s="11"/>
      <c r="HEC39" s="11"/>
      <c r="HED39" s="11"/>
      <c r="HEE39" s="11"/>
      <c r="HEF39" s="11"/>
      <c r="HEG39" s="11"/>
      <c r="HEH39" s="11"/>
      <c r="HEI39" s="11"/>
      <c r="HEJ39" s="11"/>
      <c r="HEK39" s="11"/>
      <c r="HEL39" s="11"/>
      <c r="HEM39" s="11"/>
      <c r="HEN39" s="11"/>
      <c r="HEO39" s="11"/>
      <c r="HEP39" s="11"/>
      <c r="HEQ39" s="11"/>
      <c r="HER39" s="11"/>
      <c r="HES39" s="11"/>
      <c r="HET39" s="11"/>
      <c r="HEU39" s="11"/>
      <c r="HEV39" s="11"/>
      <c r="HEW39" s="11"/>
      <c r="HEX39" s="11"/>
      <c r="HEY39" s="11"/>
      <c r="HEZ39" s="11"/>
      <c r="HFA39" s="11"/>
      <c r="HFB39" s="11"/>
      <c r="HFC39" s="11"/>
      <c r="HFD39" s="11"/>
      <c r="HFE39" s="11"/>
      <c r="HFF39" s="11"/>
      <c r="HFG39" s="11"/>
      <c r="HFH39" s="11"/>
      <c r="HFI39" s="11"/>
      <c r="HFJ39" s="11"/>
      <c r="HFK39" s="11"/>
      <c r="HFL39" s="11"/>
      <c r="HFM39" s="11"/>
      <c r="HFN39" s="11"/>
      <c r="HFO39" s="11"/>
      <c r="HFP39" s="11"/>
      <c r="HFQ39" s="11"/>
      <c r="HFR39" s="11"/>
      <c r="HFS39" s="11"/>
      <c r="HFT39" s="11"/>
      <c r="HFU39" s="11"/>
      <c r="HFV39" s="11"/>
      <c r="HFW39" s="11"/>
      <c r="HFX39" s="11"/>
      <c r="HFY39" s="11"/>
      <c r="HFZ39" s="11"/>
      <c r="HGA39" s="11"/>
      <c r="HGB39" s="11"/>
      <c r="HGC39" s="11"/>
      <c r="HGD39" s="11"/>
      <c r="HGE39" s="11"/>
      <c r="HGF39" s="11"/>
      <c r="HGG39" s="11"/>
      <c r="HGH39" s="11"/>
      <c r="HGI39" s="11"/>
      <c r="HGJ39" s="11"/>
      <c r="HGK39" s="11"/>
      <c r="HGL39" s="11"/>
      <c r="HGM39" s="11"/>
      <c r="HGN39" s="11"/>
      <c r="HGO39" s="11"/>
      <c r="HGP39" s="11"/>
      <c r="HGQ39" s="11"/>
      <c r="HGR39" s="11"/>
      <c r="HGS39" s="11"/>
      <c r="HGT39" s="11"/>
      <c r="HGU39" s="11"/>
      <c r="HGV39" s="11"/>
      <c r="HGW39" s="11"/>
      <c r="HGX39" s="11"/>
      <c r="HGY39" s="11"/>
      <c r="HGZ39" s="11"/>
      <c r="HHA39" s="11"/>
      <c r="HHB39" s="11"/>
      <c r="HHC39" s="11"/>
      <c r="HHD39" s="11"/>
      <c r="HHE39" s="11"/>
      <c r="HHF39" s="11"/>
      <c r="HHG39" s="11"/>
      <c r="HHH39" s="11"/>
      <c r="HHI39" s="11"/>
      <c r="HHJ39" s="11"/>
      <c r="HHK39" s="11"/>
      <c r="HHL39" s="11"/>
      <c r="HHM39" s="11"/>
      <c r="HHN39" s="11"/>
      <c r="HHO39" s="11"/>
      <c r="HHP39" s="11"/>
      <c r="HHQ39" s="11"/>
      <c r="HHR39" s="11"/>
      <c r="HHS39" s="11"/>
      <c r="HHT39" s="11"/>
      <c r="HHU39" s="11"/>
      <c r="HHV39" s="11"/>
      <c r="HHW39" s="11"/>
      <c r="HHX39" s="11"/>
      <c r="HHY39" s="11"/>
      <c r="HHZ39" s="11"/>
      <c r="HIA39" s="11"/>
      <c r="HIB39" s="11"/>
      <c r="HIC39" s="11"/>
      <c r="HID39" s="11"/>
      <c r="HIE39" s="11"/>
      <c r="HIF39" s="11"/>
      <c r="HIG39" s="11"/>
      <c r="HIH39" s="11"/>
      <c r="HII39" s="11"/>
      <c r="HIJ39" s="11"/>
      <c r="HIK39" s="11"/>
      <c r="HIL39" s="11"/>
      <c r="HIM39" s="11"/>
      <c r="HIN39" s="11"/>
      <c r="HIO39" s="11"/>
      <c r="HIP39" s="11"/>
      <c r="HIQ39" s="11"/>
      <c r="HIR39" s="11"/>
      <c r="HIS39" s="11"/>
      <c r="HIT39" s="11"/>
      <c r="HIU39" s="11"/>
      <c r="HIV39" s="11"/>
      <c r="HIW39" s="11"/>
      <c r="HIX39" s="11"/>
      <c r="HIY39" s="11"/>
      <c r="HIZ39" s="11"/>
      <c r="HJA39" s="11"/>
      <c r="HJB39" s="11"/>
      <c r="HJC39" s="11"/>
      <c r="HJD39" s="11"/>
      <c r="HJE39" s="11"/>
      <c r="HJF39" s="11"/>
      <c r="HJG39" s="11"/>
      <c r="HJH39" s="11"/>
      <c r="HJI39" s="11"/>
      <c r="HJJ39" s="11"/>
      <c r="HJK39" s="11"/>
      <c r="HJL39" s="11"/>
      <c r="HJM39" s="11"/>
      <c r="HJN39" s="11"/>
      <c r="HJO39" s="11"/>
      <c r="HJP39" s="11"/>
      <c r="HJQ39" s="11"/>
      <c r="HJR39" s="11"/>
      <c r="HJS39" s="11"/>
      <c r="HJT39" s="11"/>
      <c r="HJU39" s="11"/>
      <c r="HJV39" s="11"/>
      <c r="HJW39" s="11"/>
      <c r="HJX39" s="11"/>
      <c r="HJY39" s="11"/>
      <c r="HJZ39" s="11"/>
      <c r="HKA39" s="11"/>
      <c r="HKB39" s="11"/>
      <c r="HKC39" s="11"/>
      <c r="HKD39" s="11"/>
      <c r="HKE39" s="11"/>
      <c r="HKF39" s="11"/>
      <c r="HKG39" s="11"/>
      <c r="HKH39" s="11"/>
      <c r="HKI39" s="11"/>
      <c r="HKJ39" s="11"/>
      <c r="HKK39" s="11"/>
      <c r="HKL39" s="11"/>
      <c r="HKM39" s="11"/>
      <c r="HKN39" s="11"/>
      <c r="HKO39" s="11"/>
      <c r="HKP39" s="11"/>
      <c r="HKQ39" s="11"/>
      <c r="HKR39" s="11"/>
      <c r="HKS39" s="11"/>
      <c r="HKT39" s="11"/>
      <c r="HKU39" s="11"/>
      <c r="HKV39" s="11"/>
      <c r="HKW39" s="11"/>
      <c r="HKX39" s="11"/>
      <c r="HKY39" s="11"/>
      <c r="HKZ39" s="11"/>
      <c r="HLA39" s="11"/>
      <c r="HLB39" s="11"/>
      <c r="HLC39" s="11"/>
      <c r="HLD39" s="11"/>
      <c r="HLE39" s="11"/>
      <c r="HLF39" s="11"/>
      <c r="HLG39" s="11"/>
      <c r="HLH39" s="11"/>
      <c r="HLI39" s="11"/>
      <c r="HLJ39" s="11"/>
      <c r="HLK39" s="11"/>
      <c r="HLL39" s="11"/>
      <c r="HLM39" s="11"/>
      <c r="HLN39" s="11"/>
      <c r="HLO39" s="11"/>
      <c r="HLP39" s="11"/>
      <c r="HLQ39" s="11"/>
      <c r="HLR39" s="11"/>
      <c r="HLS39" s="11"/>
      <c r="HLT39" s="11"/>
      <c r="HLU39" s="11"/>
      <c r="HLV39" s="11"/>
      <c r="HLW39" s="11"/>
      <c r="HLX39" s="11"/>
      <c r="HLY39" s="11"/>
      <c r="HLZ39" s="11"/>
      <c r="HMA39" s="11"/>
      <c r="HMB39" s="11"/>
      <c r="HMC39" s="11"/>
      <c r="HMD39" s="11"/>
      <c r="HME39" s="11"/>
      <c r="HMF39" s="11"/>
      <c r="HMG39" s="11"/>
      <c r="HMH39" s="11"/>
      <c r="HMI39" s="11"/>
      <c r="HMJ39" s="11"/>
      <c r="HMK39" s="11"/>
      <c r="HML39" s="11"/>
      <c r="HMM39" s="11"/>
      <c r="HMN39" s="11"/>
      <c r="HMO39" s="11"/>
      <c r="HMP39" s="11"/>
      <c r="HMQ39" s="11"/>
      <c r="HMR39" s="11"/>
      <c r="HMS39" s="11"/>
      <c r="HMT39" s="11"/>
      <c r="HMU39" s="11"/>
      <c r="HMV39" s="11"/>
      <c r="HMW39" s="11"/>
      <c r="HMX39" s="11"/>
      <c r="HMY39" s="11"/>
      <c r="HMZ39" s="11"/>
      <c r="HNA39" s="11"/>
      <c r="HNB39" s="11"/>
      <c r="HNC39" s="11"/>
      <c r="HND39" s="11"/>
      <c r="HNE39" s="11"/>
      <c r="HNF39" s="11"/>
      <c r="HNG39" s="11"/>
      <c r="HNH39" s="11"/>
      <c r="HNI39" s="11"/>
      <c r="HNJ39" s="11"/>
      <c r="HNK39" s="11"/>
      <c r="HNL39" s="11"/>
      <c r="HNM39" s="11"/>
      <c r="HNN39" s="11"/>
      <c r="HNO39" s="11"/>
      <c r="HNP39" s="11"/>
      <c r="HNQ39" s="11"/>
      <c r="HNR39" s="11"/>
      <c r="HNS39" s="11"/>
      <c r="HNT39" s="11"/>
      <c r="HNU39" s="11"/>
      <c r="HNV39" s="11"/>
      <c r="HNW39" s="11"/>
      <c r="HNX39" s="11"/>
      <c r="HNY39" s="11"/>
      <c r="HNZ39" s="11"/>
      <c r="HOA39" s="11"/>
      <c r="HOB39" s="11"/>
      <c r="HOC39" s="11"/>
      <c r="HOD39" s="11"/>
      <c r="HOE39" s="11"/>
      <c r="HOF39" s="11"/>
      <c r="HOG39" s="11"/>
      <c r="HOH39" s="11"/>
      <c r="HOI39" s="11"/>
      <c r="HOJ39" s="11"/>
      <c r="HOK39" s="11"/>
      <c r="HOL39" s="11"/>
      <c r="HOM39" s="11"/>
      <c r="HON39" s="11"/>
      <c r="HOO39" s="11"/>
      <c r="HOP39" s="11"/>
      <c r="HOQ39" s="11"/>
      <c r="HOR39" s="11"/>
      <c r="HOS39" s="11"/>
      <c r="HOT39" s="11"/>
      <c r="HOU39" s="11"/>
      <c r="HOV39" s="11"/>
      <c r="HOW39" s="11"/>
      <c r="HOX39" s="11"/>
      <c r="HOY39" s="11"/>
      <c r="HOZ39" s="11"/>
      <c r="HPA39" s="11"/>
      <c r="HPB39" s="11"/>
      <c r="HPC39" s="11"/>
      <c r="HPD39" s="11"/>
      <c r="HPE39" s="11"/>
      <c r="HPF39" s="11"/>
      <c r="HPG39" s="11"/>
      <c r="HPH39" s="11"/>
      <c r="HPI39" s="11"/>
      <c r="HPJ39" s="11"/>
      <c r="HPK39" s="11"/>
      <c r="HPL39" s="11"/>
      <c r="HPM39" s="11"/>
      <c r="HPN39" s="11"/>
      <c r="HPO39" s="11"/>
      <c r="HPP39" s="11"/>
      <c r="HPQ39" s="11"/>
      <c r="HPR39" s="11"/>
      <c r="HPS39" s="11"/>
      <c r="HPT39" s="11"/>
      <c r="HPU39" s="11"/>
      <c r="HPV39" s="11"/>
      <c r="HPW39" s="11"/>
      <c r="HPX39" s="11"/>
      <c r="HPY39" s="11"/>
      <c r="HPZ39" s="11"/>
      <c r="HQA39" s="11"/>
      <c r="HQB39" s="11"/>
      <c r="HQC39" s="11"/>
      <c r="HQD39" s="11"/>
      <c r="HQE39" s="11"/>
      <c r="HQF39" s="11"/>
      <c r="HQG39" s="11"/>
      <c r="HQH39" s="11"/>
      <c r="HQI39" s="11"/>
      <c r="HQJ39" s="11"/>
      <c r="HQK39" s="11"/>
      <c r="HQL39" s="11"/>
      <c r="HQM39" s="11"/>
      <c r="HQN39" s="11"/>
      <c r="HQO39" s="11"/>
      <c r="HQP39" s="11"/>
      <c r="HQQ39" s="11"/>
      <c r="HQR39" s="11"/>
      <c r="HQS39" s="11"/>
      <c r="HQT39" s="11"/>
      <c r="HQU39" s="11"/>
      <c r="HQV39" s="11"/>
      <c r="HQW39" s="11"/>
      <c r="HQX39" s="11"/>
      <c r="HQY39" s="11"/>
      <c r="HQZ39" s="11"/>
      <c r="HRA39" s="11"/>
      <c r="HRB39" s="11"/>
      <c r="HRC39" s="11"/>
      <c r="HRD39" s="11"/>
      <c r="HRE39" s="11"/>
      <c r="HRF39" s="11"/>
      <c r="HRG39" s="11"/>
      <c r="HRH39" s="11"/>
      <c r="HRI39" s="11"/>
      <c r="HRJ39" s="11"/>
      <c r="HRK39" s="11"/>
      <c r="HRL39" s="11"/>
      <c r="HRM39" s="11"/>
      <c r="HRN39" s="11"/>
      <c r="HRO39" s="11"/>
      <c r="HRP39" s="11"/>
      <c r="HRQ39" s="11"/>
      <c r="HRR39" s="11"/>
      <c r="HRS39" s="11"/>
      <c r="HRT39" s="11"/>
      <c r="HRU39" s="11"/>
      <c r="HRV39" s="11"/>
      <c r="HRW39" s="11"/>
      <c r="HRX39" s="11"/>
      <c r="HRY39" s="11"/>
      <c r="HRZ39" s="11"/>
      <c r="HSA39" s="11"/>
      <c r="HSB39" s="11"/>
      <c r="HSC39" s="11"/>
      <c r="HSD39" s="11"/>
      <c r="HSE39" s="11"/>
      <c r="HSF39" s="11"/>
      <c r="HSG39" s="11"/>
      <c r="HSH39" s="11"/>
      <c r="HSI39" s="11"/>
      <c r="HSJ39" s="11"/>
      <c r="HSK39" s="11"/>
      <c r="HSL39" s="11"/>
      <c r="HSM39" s="11"/>
      <c r="HSN39" s="11"/>
      <c r="HSO39" s="11"/>
      <c r="HSP39" s="11"/>
      <c r="HSQ39" s="11"/>
      <c r="HSR39" s="11"/>
      <c r="HSS39" s="11"/>
      <c r="HST39" s="11"/>
      <c r="HSU39" s="11"/>
      <c r="HSV39" s="11"/>
      <c r="HSW39" s="11"/>
      <c r="HSX39" s="11"/>
      <c r="HSY39" s="11"/>
      <c r="HSZ39" s="11"/>
      <c r="HTA39" s="11"/>
      <c r="HTB39" s="11"/>
      <c r="HTC39" s="11"/>
      <c r="HTD39" s="11"/>
      <c r="HTE39" s="11"/>
      <c r="HTF39" s="11"/>
      <c r="HTG39" s="11"/>
      <c r="HTH39" s="11"/>
      <c r="HTI39" s="11"/>
      <c r="HTJ39" s="11"/>
      <c r="HTK39" s="11"/>
      <c r="HTL39" s="11"/>
      <c r="HTM39" s="11"/>
      <c r="HTN39" s="11"/>
      <c r="HTO39" s="11"/>
      <c r="HTP39" s="11"/>
      <c r="HTQ39" s="11"/>
      <c r="HTR39" s="11"/>
      <c r="HTS39" s="11"/>
      <c r="HTT39" s="11"/>
      <c r="HTU39" s="11"/>
      <c r="HTV39" s="11"/>
      <c r="HTW39" s="11"/>
      <c r="HTX39" s="11"/>
      <c r="HTY39" s="11"/>
      <c r="HTZ39" s="11"/>
      <c r="HUA39" s="11"/>
      <c r="HUB39" s="11"/>
      <c r="HUC39" s="11"/>
      <c r="HUD39" s="11"/>
      <c r="HUE39" s="11"/>
      <c r="HUF39" s="11"/>
      <c r="HUG39" s="11"/>
      <c r="HUH39" s="11"/>
      <c r="HUI39" s="11"/>
      <c r="HUJ39" s="11"/>
      <c r="HUK39" s="11"/>
      <c r="HUL39" s="11"/>
      <c r="HUM39" s="11"/>
      <c r="HUN39" s="11"/>
      <c r="HUO39" s="11"/>
      <c r="HUP39" s="11"/>
      <c r="HUQ39" s="11"/>
      <c r="HUR39" s="11"/>
      <c r="HUS39" s="11"/>
      <c r="HUT39" s="11"/>
      <c r="HUU39" s="11"/>
      <c r="HUV39" s="11"/>
      <c r="HUW39" s="11"/>
      <c r="HUX39" s="11"/>
      <c r="HUY39" s="11"/>
      <c r="HUZ39" s="11"/>
      <c r="HVA39" s="11"/>
      <c r="HVB39" s="11"/>
      <c r="HVC39" s="11"/>
      <c r="HVD39" s="11"/>
      <c r="HVE39" s="11"/>
      <c r="HVF39" s="11"/>
      <c r="HVG39" s="11"/>
      <c r="HVH39" s="11"/>
      <c r="HVI39" s="11"/>
      <c r="HVJ39" s="11"/>
      <c r="HVK39" s="11"/>
      <c r="HVL39" s="11"/>
      <c r="HVM39" s="11"/>
      <c r="HVN39" s="11"/>
      <c r="HVO39" s="11"/>
      <c r="HVP39" s="11"/>
      <c r="HVQ39" s="11"/>
      <c r="HVR39" s="11"/>
      <c r="HVS39" s="11"/>
      <c r="HVT39" s="11"/>
      <c r="HVU39" s="11"/>
      <c r="HVV39" s="11"/>
      <c r="HVW39" s="11"/>
      <c r="HVX39" s="11"/>
      <c r="HVY39" s="11"/>
      <c r="HVZ39" s="11"/>
      <c r="HWA39" s="11"/>
      <c r="HWB39" s="11"/>
      <c r="HWC39" s="11"/>
      <c r="HWD39" s="11"/>
      <c r="HWE39" s="11"/>
      <c r="HWF39" s="11"/>
      <c r="HWG39" s="11"/>
      <c r="HWH39" s="11"/>
      <c r="HWI39" s="11"/>
      <c r="HWJ39" s="11"/>
      <c r="HWK39" s="11"/>
      <c r="HWL39" s="11"/>
      <c r="HWM39" s="11"/>
      <c r="HWN39" s="11"/>
      <c r="HWO39" s="11"/>
      <c r="HWP39" s="11"/>
      <c r="HWQ39" s="11"/>
      <c r="HWR39" s="11"/>
      <c r="HWS39" s="11"/>
      <c r="HWT39" s="11"/>
      <c r="HWU39" s="11"/>
      <c r="HWV39" s="11"/>
      <c r="HWW39" s="11"/>
      <c r="HWX39" s="11"/>
      <c r="HWY39" s="11"/>
      <c r="HWZ39" s="11"/>
      <c r="HXA39" s="11"/>
      <c r="HXB39" s="11"/>
      <c r="HXC39" s="11"/>
      <c r="HXD39" s="11"/>
      <c r="HXE39" s="11"/>
      <c r="HXF39" s="11"/>
      <c r="HXG39" s="11"/>
      <c r="HXH39" s="11"/>
      <c r="HXI39" s="11"/>
      <c r="HXJ39" s="11"/>
      <c r="HXK39" s="11"/>
      <c r="HXL39" s="11"/>
      <c r="HXM39" s="11"/>
      <c r="HXN39" s="11"/>
      <c r="HXO39" s="11"/>
      <c r="HXP39" s="11"/>
      <c r="HXQ39" s="11"/>
      <c r="HXR39" s="11"/>
      <c r="HXS39" s="11"/>
      <c r="HXT39" s="11"/>
      <c r="HXU39" s="11"/>
      <c r="HXV39" s="11"/>
      <c r="HXW39" s="11"/>
      <c r="HXX39" s="11"/>
      <c r="HXY39" s="11"/>
      <c r="HXZ39" s="11"/>
      <c r="HYA39" s="11"/>
      <c r="HYB39" s="11"/>
      <c r="HYC39" s="11"/>
      <c r="HYD39" s="11"/>
      <c r="HYE39" s="11"/>
      <c r="HYF39" s="11"/>
      <c r="HYG39" s="11"/>
      <c r="HYH39" s="11"/>
      <c r="HYI39" s="11"/>
      <c r="HYJ39" s="11"/>
      <c r="HYK39" s="11"/>
      <c r="HYL39" s="11"/>
      <c r="HYM39" s="11"/>
      <c r="HYN39" s="11"/>
      <c r="HYO39" s="11"/>
      <c r="HYP39" s="11"/>
      <c r="HYQ39" s="11"/>
      <c r="HYR39" s="11"/>
      <c r="HYS39" s="11"/>
      <c r="HYT39" s="11"/>
      <c r="HYU39" s="11"/>
      <c r="HYV39" s="11"/>
      <c r="HYW39" s="11"/>
      <c r="HYX39" s="11"/>
      <c r="HYY39" s="11"/>
      <c r="HYZ39" s="11"/>
      <c r="HZA39" s="11"/>
      <c r="HZB39" s="11"/>
      <c r="HZC39" s="11"/>
      <c r="HZD39" s="11"/>
      <c r="HZE39" s="11"/>
      <c r="HZF39" s="11"/>
      <c r="HZG39" s="11"/>
      <c r="HZH39" s="11"/>
      <c r="HZI39" s="11"/>
      <c r="HZJ39" s="11"/>
      <c r="HZK39" s="11"/>
      <c r="HZL39" s="11"/>
      <c r="HZM39" s="11"/>
      <c r="HZN39" s="11"/>
      <c r="HZO39" s="11"/>
      <c r="HZP39" s="11"/>
      <c r="HZQ39" s="11"/>
      <c r="HZR39" s="11"/>
      <c r="HZS39" s="11"/>
      <c r="HZT39" s="11"/>
      <c r="HZU39" s="11"/>
      <c r="HZV39" s="11"/>
      <c r="HZW39" s="11"/>
      <c r="HZX39" s="11"/>
      <c r="HZY39" s="11"/>
      <c r="HZZ39" s="11"/>
      <c r="IAA39" s="11"/>
      <c r="IAB39" s="11"/>
      <c r="IAC39" s="11"/>
      <c r="IAD39" s="11"/>
      <c r="IAE39" s="11"/>
      <c r="IAF39" s="11"/>
      <c r="IAG39" s="11"/>
      <c r="IAH39" s="11"/>
      <c r="IAI39" s="11"/>
      <c r="IAJ39" s="11"/>
      <c r="IAK39" s="11"/>
      <c r="IAL39" s="11"/>
      <c r="IAM39" s="11"/>
      <c r="IAN39" s="11"/>
      <c r="IAO39" s="11"/>
      <c r="IAP39" s="11"/>
      <c r="IAQ39" s="11"/>
      <c r="IAR39" s="11"/>
      <c r="IAS39" s="11"/>
      <c r="IAT39" s="11"/>
      <c r="IAU39" s="11"/>
      <c r="IAV39" s="11"/>
      <c r="IAW39" s="11"/>
      <c r="IAX39" s="11"/>
      <c r="IAY39" s="11"/>
      <c r="IAZ39" s="11"/>
      <c r="IBA39" s="11"/>
      <c r="IBB39" s="11"/>
      <c r="IBC39" s="11"/>
      <c r="IBD39" s="11"/>
      <c r="IBE39" s="11"/>
      <c r="IBF39" s="11"/>
      <c r="IBG39" s="11"/>
      <c r="IBH39" s="11"/>
      <c r="IBI39" s="11"/>
      <c r="IBJ39" s="11"/>
      <c r="IBK39" s="11"/>
      <c r="IBL39" s="11"/>
      <c r="IBM39" s="11"/>
      <c r="IBN39" s="11"/>
      <c r="IBO39" s="11"/>
      <c r="IBP39" s="11"/>
      <c r="IBQ39" s="11"/>
      <c r="IBR39" s="11"/>
      <c r="IBS39" s="11"/>
      <c r="IBT39" s="11"/>
      <c r="IBU39" s="11"/>
      <c r="IBV39" s="11"/>
      <c r="IBW39" s="11"/>
      <c r="IBX39" s="11"/>
      <c r="IBY39" s="11"/>
      <c r="IBZ39" s="11"/>
      <c r="ICA39" s="11"/>
      <c r="ICB39" s="11"/>
      <c r="ICC39" s="11"/>
      <c r="ICD39" s="11"/>
      <c r="ICE39" s="11"/>
      <c r="ICF39" s="11"/>
      <c r="ICG39" s="11"/>
      <c r="ICH39" s="11"/>
      <c r="ICI39" s="11"/>
      <c r="ICJ39" s="11"/>
      <c r="ICK39" s="11"/>
      <c r="ICL39" s="11"/>
      <c r="ICM39" s="11"/>
      <c r="ICN39" s="11"/>
      <c r="ICO39" s="11"/>
      <c r="ICP39" s="11"/>
      <c r="ICQ39" s="11"/>
      <c r="ICR39" s="11"/>
      <c r="ICS39" s="11"/>
      <c r="ICT39" s="11"/>
      <c r="ICU39" s="11"/>
      <c r="ICV39" s="11"/>
      <c r="ICW39" s="11"/>
      <c r="ICX39" s="11"/>
      <c r="ICY39" s="11"/>
      <c r="ICZ39" s="11"/>
      <c r="IDA39" s="11"/>
      <c r="IDB39" s="11"/>
      <c r="IDC39" s="11"/>
      <c r="IDD39" s="11"/>
      <c r="IDE39" s="11"/>
      <c r="IDF39" s="11"/>
      <c r="IDG39" s="11"/>
      <c r="IDH39" s="11"/>
      <c r="IDI39" s="11"/>
      <c r="IDJ39" s="11"/>
      <c r="IDK39" s="11"/>
      <c r="IDL39" s="11"/>
      <c r="IDM39" s="11"/>
      <c r="IDN39" s="11"/>
      <c r="IDO39" s="11"/>
      <c r="IDP39" s="11"/>
      <c r="IDQ39" s="11"/>
      <c r="IDR39" s="11"/>
      <c r="IDS39" s="11"/>
      <c r="IDT39" s="11"/>
      <c r="IDU39" s="11"/>
      <c r="IDV39" s="11"/>
      <c r="IDW39" s="11"/>
      <c r="IDX39" s="11"/>
      <c r="IDY39" s="11"/>
      <c r="IDZ39" s="11"/>
      <c r="IEA39" s="11"/>
      <c r="IEB39" s="11"/>
      <c r="IEC39" s="11"/>
      <c r="IED39" s="11"/>
      <c r="IEE39" s="11"/>
      <c r="IEF39" s="11"/>
      <c r="IEG39" s="11"/>
      <c r="IEH39" s="11"/>
      <c r="IEI39" s="11"/>
      <c r="IEJ39" s="11"/>
      <c r="IEK39" s="11"/>
      <c r="IEL39" s="11"/>
      <c r="IEM39" s="11"/>
      <c r="IEN39" s="11"/>
      <c r="IEO39" s="11"/>
      <c r="IEP39" s="11"/>
      <c r="IEQ39" s="11"/>
      <c r="IER39" s="11"/>
      <c r="IES39" s="11"/>
      <c r="IET39" s="11"/>
      <c r="IEU39" s="11"/>
      <c r="IEV39" s="11"/>
      <c r="IEW39" s="11"/>
      <c r="IEX39" s="11"/>
      <c r="IEY39" s="11"/>
      <c r="IEZ39" s="11"/>
      <c r="IFA39" s="11"/>
      <c r="IFB39" s="11"/>
      <c r="IFC39" s="11"/>
      <c r="IFD39" s="11"/>
      <c r="IFE39" s="11"/>
      <c r="IFF39" s="11"/>
      <c r="IFG39" s="11"/>
      <c r="IFH39" s="11"/>
      <c r="IFI39" s="11"/>
      <c r="IFJ39" s="11"/>
      <c r="IFK39" s="11"/>
      <c r="IFL39" s="11"/>
      <c r="IFM39" s="11"/>
      <c r="IFN39" s="11"/>
      <c r="IFO39" s="11"/>
      <c r="IFP39" s="11"/>
      <c r="IFQ39" s="11"/>
      <c r="IFR39" s="11"/>
      <c r="IFS39" s="11"/>
      <c r="IFT39" s="11"/>
      <c r="IFU39" s="11"/>
      <c r="IFV39" s="11"/>
      <c r="IFW39" s="11"/>
      <c r="IFX39" s="11"/>
      <c r="IFY39" s="11"/>
      <c r="IFZ39" s="11"/>
      <c r="IGA39" s="11"/>
      <c r="IGB39" s="11"/>
      <c r="IGC39" s="11"/>
      <c r="IGD39" s="11"/>
      <c r="IGE39" s="11"/>
      <c r="IGF39" s="11"/>
      <c r="IGG39" s="11"/>
      <c r="IGH39" s="11"/>
      <c r="IGI39" s="11"/>
      <c r="IGJ39" s="11"/>
      <c r="IGK39" s="11"/>
      <c r="IGL39" s="11"/>
      <c r="IGM39" s="11"/>
      <c r="IGN39" s="11"/>
      <c r="IGO39" s="11"/>
      <c r="IGP39" s="11"/>
      <c r="IGQ39" s="11"/>
      <c r="IGR39" s="11"/>
      <c r="IGS39" s="11"/>
      <c r="IGT39" s="11"/>
      <c r="IGU39" s="11"/>
      <c r="IGV39" s="11"/>
      <c r="IGW39" s="11"/>
      <c r="IGX39" s="11"/>
      <c r="IGY39" s="11"/>
      <c r="IGZ39" s="11"/>
      <c r="IHA39" s="11"/>
      <c r="IHB39" s="11"/>
      <c r="IHC39" s="11"/>
      <c r="IHD39" s="11"/>
      <c r="IHE39" s="11"/>
      <c r="IHF39" s="11"/>
      <c r="IHG39" s="11"/>
      <c r="IHH39" s="11"/>
      <c r="IHI39" s="11"/>
      <c r="IHJ39" s="11"/>
      <c r="IHK39" s="11"/>
      <c r="IHL39" s="11"/>
      <c r="IHM39" s="11"/>
      <c r="IHN39" s="11"/>
      <c r="IHO39" s="11"/>
      <c r="IHP39" s="11"/>
      <c r="IHQ39" s="11"/>
      <c r="IHR39" s="11"/>
      <c r="IHS39" s="11"/>
      <c r="IHT39" s="11"/>
      <c r="IHU39" s="11"/>
      <c r="IHV39" s="11"/>
      <c r="IHW39" s="11"/>
      <c r="IHX39" s="11"/>
      <c r="IHY39" s="11"/>
      <c r="IHZ39" s="11"/>
      <c r="IIA39" s="11"/>
      <c r="IIB39" s="11"/>
      <c r="IIC39" s="11"/>
      <c r="IID39" s="11"/>
      <c r="IIE39" s="11"/>
      <c r="IIF39" s="11"/>
      <c r="IIG39" s="11"/>
      <c r="IIH39" s="11"/>
      <c r="III39" s="11"/>
      <c r="IIJ39" s="11"/>
      <c r="IIK39" s="11"/>
      <c r="IIL39" s="11"/>
      <c r="IIM39" s="11"/>
      <c r="IIN39" s="11"/>
      <c r="IIO39" s="11"/>
      <c r="IIP39" s="11"/>
      <c r="IIQ39" s="11"/>
      <c r="IIR39" s="11"/>
      <c r="IIS39" s="11"/>
      <c r="IIT39" s="11"/>
      <c r="IIU39" s="11"/>
      <c r="IIV39" s="11"/>
      <c r="IIW39" s="11"/>
      <c r="IIX39" s="11"/>
      <c r="IIY39" s="11"/>
      <c r="IIZ39" s="11"/>
      <c r="IJA39" s="11"/>
      <c r="IJB39" s="11"/>
      <c r="IJC39" s="11"/>
      <c r="IJD39" s="11"/>
      <c r="IJE39" s="11"/>
      <c r="IJF39" s="11"/>
      <c r="IJG39" s="11"/>
      <c r="IJH39" s="11"/>
      <c r="IJI39" s="11"/>
      <c r="IJJ39" s="11"/>
      <c r="IJK39" s="11"/>
      <c r="IJL39" s="11"/>
      <c r="IJM39" s="11"/>
      <c r="IJN39" s="11"/>
      <c r="IJO39" s="11"/>
      <c r="IJP39" s="11"/>
      <c r="IJQ39" s="11"/>
      <c r="IJR39" s="11"/>
      <c r="IJS39" s="11"/>
      <c r="IJT39" s="11"/>
      <c r="IJU39" s="11"/>
      <c r="IJV39" s="11"/>
      <c r="IJW39" s="11"/>
      <c r="IJX39" s="11"/>
      <c r="IJY39" s="11"/>
      <c r="IJZ39" s="11"/>
      <c r="IKA39" s="11"/>
      <c r="IKB39" s="11"/>
      <c r="IKC39" s="11"/>
      <c r="IKD39" s="11"/>
      <c r="IKE39" s="11"/>
      <c r="IKF39" s="11"/>
      <c r="IKG39" s="11"/>
      <c r="IKH39" s="11"/>
      <c r="IKI39" s="11"/>
      <c r="IKJ39" s="11"/>
      <c r="IKK39" s="11"/>
      <c r="IKL39" s="11"/>
      <c r="IKM39" s="11"/>
      <c r="IKN39" s="11"/>
      <c r="IKO39" s="11"/>
      <c r="IKP39" s="11"/>
      <c r="IKQ39" s="11"/>
      <c r="IKR39" s="11"/>
      <c r="IKS39" s="11"/>
      <c r="IKT39" s="11"/>
      <c r="IKU39" s="11"/>
      <c r="IKV39" s="11"/>
      <c r="IKW39" s="11"/>
      <c r="IKX39" s="11"/>
      <c r="IKY39" s="11"/>
      <c r="IKZ39" s="11"/>
      <c r="ILA39" s="11"/>
      <c r="ILB39" s="11"/>
      <c r="ILC39" s="11"/>
      <c r="ILD39" s="11"/>
      <c r="ILE39" s="11"/>
      <c r="ILF39" s="11"/>
      <c r="ILG39" s="11"/>
      <c r="ILH39" s="11"/>
      <c r="ILI39" s="11"/>
      <c r="ILJ39" s="11"/>
      <c r="ILK39" s="11"/>
      <c r="ILL39" s="11"/>
      <c r="ILM39" s="11"/>
      <c r="ILN39" s="11"/>
      <c r="ILO39" s="11"/>
      <c r="ILP39" s="11"/>
      <c r="ILQ39" s="11"/>
      <c r="ILR39" s="11"/>
      <c r="ILS39" s="11"/>
      <c r="ILT39" s="11"/>
      <c r="ILU39" s="11"/>
      <c r="ILV39" s="11"/>
      <c r="ILW39" s="11"/>
      <c r="ILX39" s="11"/>
      <c r="ILY39" s="11"/>
      <c r="ILZ39" s="11"/>
      <c r="IMA39" s="11"/>
      <c r="IMB39" s="11"/>
      <c r="IMC39" s="11"/>
      <c r="IMD39" s="11"/>
      <c r="IME39" s="11"/>
      <c r="IMF39" s="11"/>
      <c r="IMG39" s="11"/>
      <c r="IMH39" s="11"/>
      <c r="IMI39" s="11"/>
      <c r="IMJ39" s="11"/>
      <c r="IMK39" s="11"/>
      <c r="IML39" s="11"/>
      <c r="IMM39" s="11"/>
      <c r="IMN39" s="11"/>
      <c r="IMO39" s="11"/>
      <c r="IMP39" s="11"/>
      <c r="IMQ39" s="11"/>
      <c r="IMR39" s="11"/>
      <c r="IMS39" s="11"/>
      <c r="IMT39" s="11"/>
      <c r="IMU39" s="11"/>
      <c r="IMV39" s="11"/>
      <c r="IMW39" s="11"/>
      <c r="IMX39" s="11"/>
      <c r="IMY39" s="11"/>
      <c r="IMZ39" s="11"/>
      <c r="INA39" s="11"/>
      <c r="INB39" s="11"/>
      <c r="INC39" s="11"/>
      <c r="IND39" s="11"/>
      <c r="INE39" s="11"/>
      <c r="INF39" s="11"/>
      <c r="ING39" s="11"/>
      <c r="INH39" s="11"/>
      <c r="INI39" s="11"/>
      <c r="INJ39" s="11"/>
      <c r="INK39" s="11"/>
      <c r="INL39" s="11"/>
      <c r="INM39" s="11"/>
      <c r="INN39" s="11"/>
      <c r="INO39" s="11"/>
      <c r="INP39" s="11"/>
      <c r="INQ39" s="11"/>
      <c r="INR39" s="11"/>
      <c r="INS39" s="11"/>
      <c r="INT39" s="11"/>
      <c r="INU39" s="11"/>
      <c r="INV39" s="11"/>
      <c r="INW39" s="11"/>
      <c r="INX39" s="11"/>
      <c r="INY39" s="11"/>
      <c r="INZ39" s="11"/>
      <c r="IOA39" s="11"/>
      <c r="IOB39" s="11"/>
      <c r="IOC39" s="11"/>
      <c r="IOD39" s="11"/>
      <c r="IOE39" s="11"/>
      <c r="IOF39" s="11"/>
      <c r="IOG39" s="11"/>
      <c r="IOH39" s="11"/>
      <c r="IOI39" s="11"/>
      <c r="IOJ39" s="11"/>
      <c r="IOK39" s="11"/>
      <c r="IOL39" s="11"/>
      <c r="IOM39" s="11"/>
      <c r="ION39" s="11"/>
      <c r="IOO39" s="11"/>
      <c r="IOP39" s="11"/>
      <c r="IOQ39" s="11"/>
      <c r="IOR39" s="11"/>
      <c r="IOS39" s="11"/>
      <c r="IOT39" s="11"/>
      <c r="IOU39" s="11"/>
      <c r="IOV39" s="11"/>
      <c r="IOW39" s="11"/>
      <c r="IOX39" s="11"/>
      <c r="IOY39" s="11"/>
      <c r="IOZ39" s="11"/>
      <c r="IPA39" s="11"/>
      <c r="IPB39" s="11"/>
      <c r="IPC39" s="11"/>
      <c r="IPD39" s="11"/>
      <c r="IPE39" s="11"/>
      <c r="IPF39" s="11"/>
      <c r="IPG39" s="11"/>
      <c r="IPH39" s="11"/>
      <c r="IPI39" s="11"/>
      <c r="IPJ39" s="11"/>
      <c r="IPK39" s="11"/>
      <c r="IPL39" s="11"/>
      <c r="IPM39" s="11"/>
      <c r="IPN39" s="11"/>
      <c r="IPO39" s="11"/>
      <c r="IPP39" s="11"/>
      <c r="IPQ39" s="11"/>
      <c r="IPR39" s="11"/>
      <c r="IPS39" s="11"/>
      <c r="IPT39" s="11"/>
      <c r="IPU39" s="11"/>
      <c r="IPV39" s="11"/>
      <c r="IPW39" s="11"/>
      <c r="IPX39" s="11"/>
      <c r="IPY39" s="11"/>
      <c r="IPZ39" s="11"/>
      <c r="IQA39" s="11"/>
      <c r="IQB39" s="11"/>
      <c r="IQC39" s="11"/>
      <c r="IQD39" s="11"/>
      <c r="IQE39" s="11"/>
      <c r="IQF39" s="11"/>
      <c r="IQG39" s="11"/>
      <c r="IQH39" s="11"/>
      <c r="IQI39" s="11"/>
      <c r="IQJ39" s="11"/>
      <c r="IQK39" s="11"/>
      <c r="IQL39" s="11"/>
      <c r="IQM39" s="11"/>
      <c r="IQN39" s="11"/>
      <c r="IQO39" s="11"/>
      <c r="IQP39" s="11"/>
      <c r="IQQ39" s="11"/>
      <c r="IQR39" s="11"/>
      <c r="IQS39" s="11"/>
      <c r="IQT39" s="11"/>
      <c r="IQU39" s="11"/>
      <c r="IQV39" s="11"/>
      <c r="IQW39" s="11"/>
      <c r="IQX39" s="11"/>
      <c r="IQY39" s="11"/>
      <c r="IQZ39" s="11"/>
      <c r="IRA39" s="11"/>
      <c r="IRB39" s="11"/>
      <c r="IRC39" s="11"/>
      <c r="IRD39" s="11"/>
      <c r="IRE39" s="11"/>
      <c r="IRF39" s="11"/>
      <c r="IRG39" s="11"/>
      <c r="IRH39" s="11"/>
      <c r="IRI39" s="11"/>
      <c r="IRJ39" s="11"/>
      <c r="IRK39" s="11"/>
      <c r="IRL39" s="11"/>
      <c r="IRM39" s="11"/>
      <c r="IRN39" s="11"/>
      <c r="IRO39" s="11"/>
      <c r="IRP39" s="11"/>
      <c r="IRQ39" s="11"/>
      <c r="IRR39" s="11"/>
      <c r="IRS39" s="11"/>
      <c r="IRT39" s="11"/>
      <c r="IRU39" s="11"/>
      <c r="IRV39" s="11"/>
      <c r="IRW39" s="11"/>
      <c r="IRX39" s="11"/>
      <c r="IRY39" s="11"/>
      <c r="IRZ39" s="11"/>
      <c r="ISA39" s="11"/>
      <c r="ISB39" s="11"/>
      <c r="ISC39" s="11"/>
      <c r="ISD39" s="11"/>
      <c r="ISE39" s="11"/>
      <c r="ISF39" s="11"/>
      <c r="ISG39" s="11"/>
      <c r="ISH39" s="11"/>
      <c r="ISI39" s="11"/>
      <c r="ISJ39" s="11"/>
      <c r="ISK39" s="11"/>
      <c r="ISL39" s="11"/>
      <c r="ISM39" s="11"/>
      <c r="ISN39" s="11"/>
      <c r="ISO39" s="11"/>
      <c r="ISP39" s="11"/>
      <c r="ISQ39" s="11"/>
      <c r="ISR39" s="11"/>
      <c r="ISS39" s="11"/>
      <c r="IST39" s="11"/>
      <c r="ISU39" s="11"/>
      <c r="ISV39" s="11"/>
      <c r="ISW39" s="11"/>
      <c r="ISX39" s="11"/>
      <c r="ISY39" s="11"/>
      <c r="ISZ39" s="11"/>
      <c r="ITA39" s="11"/>
      <c r="ITB39" s="11"/>
      <c r="ITC39" s="11"/>
      <c r="ITD39" s="11"/>
      <c r="ITE39" s="11"/>
      <c r="ITF39" s="11"/>
      <c r="ITG39" s="11"/>
      <c r="ITH39" s="11"/>
      <c r="ITI39" s="11"/>
      <c r="ITJ39" s="11"/>
      <c r="ITK39" s="11"/>
      <c r="ITL39" s="11"/>
      <c r="ITM39" s="11"/>
      <c r="ITN39" s="11"/>
      <c r="ITO39" s="11"/>
      <c r="ITP39" s="11"/>
      <c r="ITQ39" s="11"/>
      <c r="ITR39" s="11"/>
      <c r="ITS39" s="11"/>
      <c r="ITT39" s="11"/>
      <c r="ITU39" s="11"/>
      <c r="ITV39" s="11"/>
      <c r="ITW39" s="11"/>
      <c r="ITX39" s="11"/>
      <c r="ITY39" s="11"/>
      <c r="ITZ39" s="11"/>
      <c r="IUA39" s="11"/>
      <c r="IUB39" s="11"/>
      <c r="IUC39" s="11"/>
      <c r="IUD39" s="11"/>
      <c r="IUE39" s="11"/>
      <c r="IUF39" s="11"/>
      <c r="IUG39" s="11"/>
      <c r="IUH39" s="11"/>
      <c r="IUI39" s="11"/>
      <c r="IUJ39" s="11"/>
      <c r="IUK39" s="11"/>
      <c r="IUL39" s="11"/>
      <c r="IUM39" s="11"/>
      <c r="IUN39" s="11"/>
      <c r="IUO39" s="11"/>
      <c r="IUP39" s="11"/>
      <c r="IUQ39" s="11"/>
      <c r="IUR39" s="11"/>
      <c r="IUS39" s="11"/>
      <c r="IUT39" s="11"/>
      <c r="IUU39" s="11"/>
      <c r="IUV39" s="11"/>
      <c r="IUW39" s="11"/>
      <c r="IUX39" s="11"/>
      <c r="IUY39" s="11"/>
      <c r="IUZ39" s="11"/>
      <c r="IVA39" s="11"/>
      <c r="IVB39" s="11"/>
      <c r="IVC39" s="11"/>
      <c r="IVD39" s="11"/>
      <c r="IVE39" s="11"/>
      <c r="IVF39" s="11"/>
      <c r="IVG39" s="11"/>
      <c r="IVH39" s="11"/>
      <c r="IVI39" s="11"/>
      <c r="IVJ39" s="11"/>
      <c r="IVK39" s="11"/>
      <c r="IVL39" s="11"/>
      <c r="IVM39" s="11"/>
      <c r="IVN39" s="11"/>
      <c r="IVO39" s="11"/>
      <c r="IVP39" s="11"/>
      <c r="IVQ39" s="11"/>
      <c r="IVR39" s="11"/>
      <c r="IVS39" s="11"/>
      <c r="IVT39" s="11"/>
      <c r="IVU39" s="11"/>
      <c r="IVV39" s="11"/>
      <c r="IVW39" s="11"/>
      <c r="IVX39" s="11"/>
      <c r="IVY39" s="11"/>
      <c r="IVZ39" s="11"/>
      <c r="IWA39" s="11"/>
      <c r="IWB39" s="11"/>
      <c r="IWC39" s="11"/>
      <c r="IWD39" s="11"/>
      <c r="IWE39" s="11"/>
      <c r="IWF39" s="11"/>
      <c r="IWG39" s="11"/>
      <c r="IWH39" s="11"/>
      <c r="IWI39" s="11"/>
      <c r="IWJ39" s="11"/>
      <c r="IWK39" s="11"/>
      <c r="IWL39" s="11"/>
      <c r="IWM39" s="11"/>
      <c r="IWN39" s="11"/>
      <c r="IWO39" s="11"/>
      <c r="IWP39" s="11"/>
      <c r="IWQ39" s="11"/>
      <c r="IWR39" s="11"/>
      <c r="IWS39" s="11"/>
      <c r="IWT39" s="11"/>
      <c r="IWU39" s="11"/>
      <c r="IWV39" s="11"/>
      <c r="IWW39" s="11"/>
      <c r="IWX39" s="11"/>
      <c r="IWY39" s="11"/>
      <c r="IWZ39" s="11"/>
      <c r="IXA39" s="11"/>
      <c r="IXB39" s="11"/>
      <c r="IXC39" s="11"/>
      <c r="IXD39" s="11"/>
      <c r="IXE39" s="11"/>
      <c r="IXF39" s="11"/>
      <c r="IXG39" s="11"/>
      <c r="IXH39" s="11"/>
      <c r="IXI39" s="11"/>
      <c r="IXJ39" s="11"/>
      <c r="IXK39" s="11"/>
      <c r="IXL39" s="11"/>
      <c r="IXM39" s="11"/>
      <c r="IXN39" s="11"/>
      <c r="IXO39" s="11"/>
      <c r="IXP39" s="11"/>
      <c r="IXQ39" s="11"/>
      <c r="IXR39" s="11"/>
      <c r="IXS39" s="11"/>
      <c r="IXT39" s="11"/>
      <c r="IXU39" s="11"/>
      <c r="IXV39" s="11"/>
      <c r="IXW39" s="11"/>
      <c r="IXX39" s="11"/>
      <c r="IXY39" s="11"/>
      <c r="IXZ39" s="11"/>
      <c r="IYA39" s="11"/>
      <c r="IYB39" s="11"/>
      <c r="IYC39" s="11"/>
      <c r="IYD39" s="11"/>
      <c r="IYE39" s="11"/>
      <c r="IYF39" s="11"/>
      <c r="IYG39" s="11"/>
      <c r="IYH39" s="11"/>
      <c r="IYI39" s="11"/>
      <c r="IYJ39" s="11"/>
      <c r="IYK39" s="11"/>
      <c r="IYL39" s="11"/>
      <c r="IYM39" s="11"/>
      <c r="IYN39" s="11"/>
      <c r="IYO39" s="11"/>
      <c r="IYP39" s="11"/>
      <c r="IYQ39" s="11"/>
      <c r="IYR39" s="11"/>
      <c r="IYS39" s="11"/>
      <c r="IYT39" s="11"/>
      <c r="IYU39" s="11"/>
      <c r="IYV39" s="11"/>
      <c r="IYW39" s="11"/>
      <c r="IYX39" s="11"/>
      <c r="IYY39" s="11"/>
      <c r="IYZ39" s="11"/>
      <c r="IZA39" s="11"/>
      <c r="IZB39" s="11"/>
      <c r="IZC39" s="11"/>
      <c r="IZD39" s="11"/>
      <c r="IZE39" s="11"/>
      <c r="IZF39" s="11"/>
      <c r="IZG39" s="11"/>
      <c r="IZH39" s="11"/>
      <c r="IZI39" s="11"/>
      <c r="IZJ39" s="11"/>
      <c r="IZK39" s="11"/>
      <c r="IZL39" s="11"/>
      <c r="IZM39" s="11"/>
      <c r="IZN39" s="11"/>
      <c r="IZO39" s="11"/>
      <c r="IZP39" s="11"/>
      <c r="IZQ39" s="11"/>
      <c r="IZR39" s="11"/>
      <c r="IZS39" s="11"/>
      <c r="IZT39" s="11"/>
      <c r="IZU39" s="11"/>
      <c r="IZV39" s="11"/>
      <c r="IZW39" s="11"/>
      <c r="IZX39" s="11"/>
      <c r="IZY39" s="11"/>
      <c r="IZZ39" s="11"/>
      <c r="JAA39" s="11"/>
      <c r="JAB39" s="11"/>
      <c r="JAC39" s="11"/>
      <c r="JAD39" s="11"/>
      <c r="JAE39" s="11"/>
      <c r="JAF39" s="11"/>
      <c r="JAG39" s="11"/>
      <c r="JAH39" s="11"/>
      <c r="JAI39" s="11"/>
      <c r="JAJ39" s="11"/>
      <c r="JAK39" s="11"/>
      <c r="JAL39" s="11"/>
      <c r="JAM39" s="11"/>
      <c r="JAN39" s="11"/>
      <c r="JAO39" s="11"/>
      <c r="JAP39" s="11"/>
      <c r="JAQ39" s="11"/>
      <c r="JAR39" s="11"/>
      <c r="JAS39" s="11"/>
      <c r="JAT39" s="11"/>
      <c r="JAU39" s="11"/>
      <c r="JAV39" s="11"/>
      <c r="JAW39" s="11"/>
      <c r="JAX39" s="11"/>
      <c r="JAY39" s="11"/>
      <c r="JAZ39" s="11"/>
      <c r="JBA39" s="11"/>
      <c r="JBB39" s="11"/>
      <c r="JBC39" s="11"/>
      <c r="JBD39" s="11"/>
      <c r="JBE39" s="11"/>
      <c r="JBF39" s="11"/>
      <c r="JBG39" s="11"/>
      <c r="JBH39" s="11"/>
      <c r="JBI39" s="11"/>
      <c r="JBJ39" s="11"/>
      <c r="JBK39" s="11"/>
      <c r="JBL39" s="11"/>
      <c r="JBM39" s="11"/>
      <c r="JBN39" s="11"/>
      <c r="JBO39" s="11"/>
      <c r="JBP39" s="11"/>
      <c r="JBQ39" s="11"/>
      <c r="JBR39" s="11"/>
      <c r="JBS39" s="11"/>
      <c r="JBT39" s="11"/>
      <c r="JBU39" s="11"/>
      <c r="JBV39" s="11"/>
      <c r="JBW39" s="11"/>
      <c r="JBX39" s="11"/>
      <c r="JBY39" s="11"/>
      <c r="JBZ39" s="11"/>
      <c r="JCA39" s="11"/>
      <c r="JCB39" s="11"/>
      <c r="JCC39" s="11"/>
      <c r="JCD39" s="11"/>
      <c r="JCE39" s="11"/>
      <c r="JCF39" s="11"/>
      <c r="JCG39" s="11"/>
      <c r="JCH39" s="11"/>
      <c r="JCI39" s="11"/>
      <c r="JCJ39" s="11"/>
      <c r="JCK39" s="11"/>
      <c r="JCL39" s="11"/>
      <c r="JCM39" s="11"/>
      <c r="JCN39" s="11"/>
      <c r="JCO39" s="11"/>
      <c r="JCP39" s="11"/>
      <c r="JCQ39" s="11"/>
      <c r="JCR39" s="11"/>
      <c r="JCS39" s="11"/>
      <c r="JCT39" s="11"/>
      <c r="JCU39" s="11"/>
      <c r="JCV39" s="11"/>
      <c r="JCW39" s="11"/>
      <c r="JCX39" s="11"/>
      <c r="JCY39" s="11"/>
      <c r="JCZ39" s="11"/>
      <c r="JDA39" s="11"/>
      <c r="JDB39" s="11"/>
      <c r="JDC39" s="11"/>
      <c r="JDD39" s="11"/>
      <c r="JDE39" s="11"/>
      <c r="JDF39" s="11"/>
      <c r="JDG39" s="11"/>
      <c r="JDH39" s="11"/>
      <c r="JDI39" s="11"/>
      <c r="JDJ39" s="11"/>
      <c r="JDK39" s="11"/>
      <c r="JDL39" s="11"/>
      <c r="JDM39" s="11"/>
      <c r="JDN39" s="11"/>
      <c r="JDO39" s="11"/>
      <c r="JDP39" s="11"/>
      <c r="JDQ39" s="11"/>
      <c r="JDR39" s="11"/>
      <c r="JDS39" s="11"/>
      <c r="JDT39" s="11"/>
      <c r="JDU39" s="11"/>
      <c r="JDV39" s="11"/>
      <c r="JDW39" s="11"/>
      <c r="JDX39" s="11"/>
      <c r="JDY39" s="11"/>
      <c r="JDZ39" s="11"/>
      <c r="JEA39" s="11"/>
      <c r="JEB39" s="11"/>
      <c r="JEC39" s="11"/>
      <c r="JED39" s="11"/>
      <c r="JEE39" s="11"/>
      <c r="JEF39" s="11"/>
      <c r="JEG39" s="11"/>
      <c r="JEH39" s="11"/>
      <c r="JEI39" s="11"/>
      <c r="JEJ39" s="11"/>
      <c r="JEK39" s="11"/>
      <c r="JEL39" s="11"/>
      <c r="JEM39" s="11"/>
      <c r="JEN39" s="11"/>
      <c r="JEO39" s="11"/>
      <c r="JEP39" s="11"/>
      <c r="JEQ39" s="11"/>
      <c r="JER39" s="11"/>
      <c r="JES39" s="11"/>
      <c r="JET39" s="11"/>
      <c r="JEU39" s="11"/>
      <c r="JEV39" s="11"/>
      <c r="JEW39" s="11"/>
      <c r="JEX39" s="11"/>
      <c r="JEY39" s="11"/>
      <c r="JEZ39" s="11"/>
      <c r="JFA39" s="11"/>
      <c r="JFB39" s="11"/>
      <c r="JFC39" s="11"/>
      <c r="JFD39" s="11"/>
      <c r="JFE39" s="11"/>
      <c r="JFF39" s="11"/>
      <c r="JFG39" s="11"/>
      <c r="JFH39" s="11"/>
      <c r="JFI39" s="11"/>
      <c r="JFJ39" s="11"/>
      <c r="JFK39" s="11"/>
      <c r="JFL39" s="11"/>
      <c r="JFM39" s="11"/>
      <c r="JFN39" s="11"/>
      <c r="JFO39" s="11"/>
      <c r="JFP39" s="11"/>
      <c r="JFQ39" s="11"/>
      <c r="JFR39" s="11"/>
      <c r="JFS39" s="11"/>
      <c r="JFT39" s="11"/>
      <c r="JFU39" s="11"/>
      <c r="JFV39" s="11"/>
      <c r="JFW39" s="11"/>
      <c r="JFX39" s="11"/>
      <c r="JFY39" s="11"/>
      <c r="JFZ39" s="11"/>
      <c r="JGA39" s="11"/>
      <c r="JGB39" s="11"/>
      <c r="JGC39" s="11"/>
      <c r="JGD39" s="11"/>
      <c r="JGE39" s="11"/>
      <c r="JGF39" s="11"/>
      <c r="JGG39" s="11"/>
      <c r="JGH39" s="11"/>
      <c r="JGI39" s="11"/>
      <c r="JGJ39" s="11"/>
      <c r="JGK39" s="11"/>
      <c r="JGL39" s="11"/>
      <c r="JGM39" s="11"/>
      <c r="JGN39" s="11"/>
      <c r="JGO39" s="11"/>
      <c r="JGP39" s="11"/>
      <c r="JGQ39" s="11"/>
      <c r="JGR39" s="11"/>
      <c r="JGS39" s="11"/>
      <c r="JGT39" s="11"/>
      <c r="JGU39" s="11"/>
      <c r="JGV39" s="11"/>
      <c r="JGW39" s="11"/>
      <c r="JGX39" s="11"/>
      <c r="JGY39" s="11"/>
      <c r="JGZ39" s="11"/>
      <c r="JHA39" s="11"/>
      <c r="JHB39" s="11"/>
      <c r="JHC39" s="11"/>
      <c r="JHD39" s="11"/>
      <c r="JHE39" s="11"/>
      <c r="JHF39" s="11"/>
      <c r="JHG39" s="11"/>
      <c r="JHH39" s="11"/>
      <c r="JHI39" s="11"/>
      <c r="JHJ39" s="11"/>
      <c r="JHK39" s="11"/>
      <c r="JHL39" s="11"/>
      <c r="JHM39" s="11"/>
      <c r="JHN39" s="11"/>
      <c r="JHO39" s="11"/>
      <c r="JHP39" s="11"/>
      <c r="JHQ39" s="11"/>
      <c r="JHR39" s="11"/>
      <c r="JHS39" s="11"/>
      <c r="JHT39" s="11"/>
      <c r="JHU39" s="11"/>
      <c r="JHV39" s="11"/>
      <c r="JHW39" s="11"/>
      <c r="JHX39" s="11"/>
      <c r="JHY39" s="11"/>
      <c r="JHZ39" s="11"/>
      <c r="JIA39" s="11"/>
      <c r="JIB39" s="11"/>
      <c r="JIC39" s="11"/>
      <c r="JID39" s="11"/>
      <c r="JIE39" s="11"/>
      <c r="JIF39" s="11"/>
      <c r="JIG39" s="11"/>
      <c r="JIH39" s="11"/>
      <c r="JII39" s="11"/>
      <c r="JIJ39" s="11"/>
      <c r="JIK39" s="11"/>
      <c r="JIL39" s="11"/>
      <c r="JIM39" s="11"/>
      <c r="JIN39" s="11"/>
      <c r="JIO39" s="11"/>
      <c r="JIP39" s="11"/>
      <c r="JIQ39" s="11"/>
      <c r="JIR39" s="11"/>
      <c r="JIS39" s="11"/>
      <c r="JIT39" s="11"/>
      <c r="JIU39" s="11"/>
      <c r="JIV39" s="11"/>
      <c r="JIW39" s="11"/>
      <c r="JIX39" s="11"/>
      <c r="JIY39" s="11"/>
      <c r="JIZ39" s="11"/>
      <c r="JJA39" s="11"/>
      <c r="JJB39" s="11"/>
      <c r="JJC39" s="11"/>
      <c r="JJD39" s="11"/>
      <c r="JJE39" s="11"/>
      <c r="JJF39" s="11"/>
      <c r="JJG39" s="11"/>
      <c r="JJH39" s="11"/>
      <c r="JJI39" s="11"/>
      <c r="JJJ39" s="11"/>
      <c r="JJK39" s="11"/>
      <c r="JJL39" s="11"/>
      <c r="JJM39" s="11"/>
      <c r="JJN39" s="11"/>
      <c r="JJO39" s="11"/>
      <c r="JJP39" s="11"/>
      <c r="JJQ39" s="11"/>
      <c r="JJR39" s="11"/>
      <c r="JJS39" s="11"/>
      <c r="JJT39" s="11"/>
      <c r="JJU39" s="11"/>
      <c r="JJV39" s="11"/>
      <c r="JJW39" s="11"/>
      <c r="JJX39" s="11"/>
      <c r="JJY39" s="11"/>
      <c r="JJZ39" s="11"/>
      <c r="JKA39" s="11"/>
      <c r="JKB39" s="11"/>
      <c r="JKC39" s="11"/>
      <c r="JKD39" s="11"/>
      <c r="JKE39" s="11"/>
      <c r="JKF39" s="11"/>
      <c r="JKG39" s="11"/>
      <c r="JKH39" s="11"/>
      <c r="JKI39" s="11"/>
      <c r="JKJ39" s="11"/>
      <c r="JKK39" s="11"/>
      <c r="JKL39" s="11"/>
      <c r="JKM39" s="11"/>
      <c r="JKN39" s="11"/>
      <c r="JKO39" s="11"/>
      <c r="JKP39" s="11"/>
      <c r="JKQ39" s="11"/>
      <c r="JKR39" s="11"/>
      <c r="JKS39" s="11"/>
      <c r="JKT39" s="11"/>
      <c r="JKU39" s="11"/>
      <c r="JKV39" s="11"/>
      <c r="JKW39" s="11"/>
      <c r="JKX39" s="11"/>
      <c r="JKY39" s="11"/>
      <c r="JKZ39" s="11"/>
      <c r="JLA39" s="11"/>
      <c r="JLB39" s="11"/>
      <c r="JLC39" s="11"/>
      <c r="JLD39" s="11"/>
      <c r="JLE39" s="11"/>
      <c r="JLF39" s="11"/>
      <c r="JLG39" s="11"/>
      <c r="JLH39" s="11"/>
      <c r="JLI39" s="11"/>
      <c r="JLJ39" s="11"/>
      <c r="JLK39" s="11"/>
      <c r="JLL39" s="11"/>
      <c r="JLM39" s="11"/>
      <c r="JLN39" s="11"/>
      <c r="JLO39" s="11"/>
      <c r="JLP39" s="11"/>
      <c r="JLQ39" s="11"/>
      <c r="JLR39" s="11"/>
      <c r="JLS39" s="11"/>
      <c r="JLT39" s="11"/>
      <c r="JLU39" s="11"/>
      <c r="JLV39" s="11"/>
      <c r="JLW39" s="11"/>
      <c r="JLX39" s="11"/>
      <c r="JLY39" s="11"/>
      <c r="JLZ39" s="11"/>
      <c r="JMA39" s="11"/>
      <c r="JMB39" s="11"/>
      <c r="JMC39" s="11"/>
      <c r="JMD39" s="11"/>
      <c r="JME39" s="11"/>
      <c r="JMF39" s="11"/>
      <c r="JMG39" s="11"/>
      <c r="JMH39" s="11"/>
      <c r="JMI39" s="11"/>
      <c r="JMJ39" s="11"/>
      <c r="JMK39" s="11"/>
      <c r="JML39" s="11"/>
      <c r="JMM39" s="11"/>
      <c r="JMN39" s="11"/>
      <c r="JMO39" s="11"/>
      <c r="JMP39" s="11"/>
      <c r="JMQ39" s="11"/>
      <c r="JMR39" s="11"/>
      <c r="JMS39" s="11"/>
      <c r="JMT39" s="11"/>
      <c r="JMU39" s="11"/>
      <c r="JMV39" s="11"/>
      <c r="JMW39" s="11"/>
      <c r="JMX39" s="11"/>
      <c r="JMY39" s="11"/>
      <c r="JMZ39" s="11"/>
      <c r="JNA39" s="11"/>
      <c r="JNB39" s="11"/>
      <c r="JNC39" s="11"/>
      <c r="JND39" s="11"/>
      <c r="JNE39" s="11"/>
      <c r="JNF39" s="11"/>
      <c r="JNG39" s="11"/>
      <c r="JNH39" s="11"/>
      <c r="JNI39" s="11"/>
      <c r="JNJ39" s="11"/>
      <c r="JNK39" s="11"/>
      <c r="JNL39" s="11"/>
      <c r="JNM39" s="11"/>
      <c r="JNN39" s="11"/>
      <c r="JNO39" s="11"/>
      <c r="JNP39" s="11"/>
      <c r="JNQ39" s="11"/>
      <c r="JNR39" s="11"/>
      <c r="JNS39" s="11"/>
      <c r="JNT39" s="11"/>
      <c r="JNU39" s="11"/>
      <c r="JNV39" s="11"/>
      <c r="JNW39" s="11"/>
      <c r="JNX39" s="11"/>
      <c r="JNY39" s="11"/>
      <c r="JNZ39" s="11"/>
      <c r="JOA39" s="11"/>
      <c r="JOB39" s="11"/>
      <c r="JOC39" s="11"/>
      <c r="JOD39" s="11"/>
      <c r="JOE39" s="11"/>
      <c r="JOF39" s="11"/>
      <c r="JOG39" s="11"/>
      <c r="JOH39" s="11"/>
      <c r="JOI39" s="11"/>
      <c r="JOJ39" s="11"/>
      <c r="JOK39" s="11"/>
      <c r="JOL39" s="11"/>
      <c r="JOM39" s="11"/>
      <c r="JON39" s="11"/>
      <c r="JOO39" s="11"/>
      <c r="JOP39" s="11"/>
      <c r="JOQ39" s="11"/>
      <c r="JOR39" s="11"/>
      <c r="JOS39" s="11"/>
      <c r="JOT39" s="11"/>
      <c r="JOU39" s="11"/>
      <c r="JOV39" s="11"/>
      <c r="JOW39" s="11"/>
      <c r="JOX39" s="11"/>
      <c r="JOY39" s="11"/>
      <c r="JOZ39" s="11"/>
      <c r="JPA39" s="11"/>
      <c r="JPB39" s="11"/>
      <c r="JPC39" s="11"/>
      <c r="JPD39" s="11"/>
      <c r="JPE39" s="11"/>
      <c r="JPF39" s="11"/>
      <c r="JPG39" s="11"/>
      <c r="JPH39" s="11"/>
      <c r="JPI39" s="11"/>
      <c r="JPJ39" s="11"/>
      <c r="JPK39" s="11"/>
      <c r="JPL39" s="11"/>
      <c r="JPM39" s="11"/>
      <c r="JPN39" s="11"/>
      <c r="JPO39" s="11"/>
      <c r="JPP39" s="11"/>
      <c r="JPQ39" s="11"/>
      <c r="JPR39" s="11"/>
      <c r="JPS39" s="11"/>
      <c r="JPT39" s="11"/>
      <c r="JPU39" s="11"/>
      <c r="JPV39" s="11"/>
      <c r="JPW39" s="11"/>
      <c r="JPX39" s="11"/>
      <c r="JPY39" s="11"/>
      <c r="JPZ39" s="11"/>
      <c r="JQA39" s="11"/>
      <c r="JQB39" s="11"/>
      <c r="JQC39" s="11"/>
      <c r="JQD39" s="11"/>
      <c r="JQE39" s="11"/>
      <c r="JQF39" s="11"/>
      <c r="JQG39" s="11"/>
      <c r="JQH39" s="11"/>
      <c r="JQI39" s="11"/>
      <c r="JQJ39" s="11"/>
      <c r="JQK39" s="11"/>
      <c r="JQL39" s="11"/>
      <c r="JQM39" s="11"/>
      <c r="JQN39" s="11"/>
      <c r="JQO39" s="11"/>
      <c r="JQP39" s="11"/>
      <c r="JQQ39" s="11"/>
      <c r="JQR39" s="11"/>
      <c r="JQS39" s="11"/>
      <c r="JQT39" s="11"/>
      <c r="JQU39" s="11"/>
      <c r="JQV39" s="11"/>
      <c r="JQW39" s="11"/>
      <c r="JQX39" s="11"/>
      <c r="JQY39" s="11"/>
      <c r="JQZ39" s="11"/>
      <c r="JRA39" s="11"/>
      <c r="JRB39" s="11"/>
      <c r="JRC39" s="11"/>
      <c r="JRD39" s="11"/>
      <c r="JRE39" s="11"/>
      <c r="JRF39" s="11"/>
      <c r="JRG39" s="11"/>
      <c r="JRH39" s="11"/>
      <c r="JRI39" s="11"/>
      <c r="JRJ39" s="11"/>
      <c r="JRK39" s="11"/>
      <c r="JRL39" s="11"/>
      <c r="JRM39" s="11"/>
      <c r="JRN39" s="11"/>
      <c r="JRO39" s="11"/>
      <c r="JRP39" s="11"/>
      <c r="JRQ39" s="11"/>
      <c r="JRR39" s="11"/>
      <c r="JRS39" s="11"/>
      <c r="JRT39" s="11"/>
      <c r="JRU39" s="11"/>
      <c r="JRV39" s="11"/>
      <c r="JRW39" s="11"/>
      <c r="JRX39" s="11"/>
      <c r="JRY39" s="11"/>
      <c r="JRZ39" s="11"/>
      <c r="JSA39" s="11"/>
      <c r="JSB39" s="11"/>
      <c r="JSC39" s="11"/>
      <c r="JSD39" s="11"/>
      <c r="JSE39" s="11"/>
      <c r="JSF39" s="11"/>
      <c r="JSG39" s="11"/>
      <c r="JSH39" s="11"/>
      <c r="JSI39" s="11"/>
      <c r="JSJ39" s="11"/>
      <c r="JSK39" s="11"/>
      <c r="JSL39" s="11"/>
      <c r="JSM39" s="11"/>
      <c r="JSN39" s="11"/>
      <c r="JSO39" s="11"/>
      <c r="JSP39" s="11"/>
      <c r="JSQ39" s="11"/>
      <c r="JSR39" s="11"/>
      <c r="JSS39" s="11"/>
      <c r="JST39" s="11"/>
      <c r="JSU39" s="11"/>
      <c r="JSV39" s="11"/>
      <c r="JSW39" s="11"/>
      <c r="JSX39" s="11"/>
      <c r="JSY39" s="11"/>
      <c r="JSZ39" s="11"/>
      <c r="JTA39" s="11"/>
      <c r="JTB39" s="11"/>
      <c r="JTC39" s="11"/>
      <c r="JTD39" s="11"/>
      <c r="JTE39" s="11"/>
      <c r="JTF39" s="11"/>
      <c r="JTG39" s="11"/>
      <c r="JTH39" s="11"/>
      <c r="JTI39" s="11"/>
      <c r="JTJ39" s="11"/>
      <c r="JTK39" s="11"/>
      <c r="JTL39" s="11"/>
      <c r="JTM39" s="11"/>
      <c r="JTN39" s="11"/>
      <c r="JTO39" s="11"/>
      <c r="JTP39" s="11"/>
      <c r="JTQ39" s="11"/>
      <c r="JTR39" s="11"/>
      <c r="JTS39" s="11"/>
      <c r="JTT39" s="11"/>
      <c r="JTU39" s="11"/>
      <c r="JTV39" s="11"/>
      <c r="JTW39" s="11"/>
      <c r="JTX39" s="11"/>
      <c r="JTY39" s="11"/>
      <c r="JTZ39" s="11"/>
      <c r="JUA39" s="11"/>
      <c r="JUB39" s="11"/>
      <c r="JUC39" s="11"/>
      <c r="JUD39" s="11"/>
      <c r="JUE39" s="11"/>
      <c r="JUF39" s="11"/>
      <c r="JUG39" s="11"/>
      <c r="JUH39" s="11"/>
      <c r="JUI39" s="11"/>
      <c r="JUJ39" s="11"/>
      <c r="JUK39" s="11"/>
      <c r="JUL39" s="11"/>
      <c r="JUM39" s="11"/>
      <c r="JUN39" s="11"/>
      <c r="JUO39" s="11"/>
      <c r="JUP39" s="11"/>
      <c r="JUQ39" s="11"/>
      <c r="JUR39" s="11"/>
      <c r="JUS39" s="11"/>
      <c r="JUT39" s="11"/>
      <c r="JUU39" s="11"/>
      <c r="JUV39" s="11"/>
      <c r="JUW39" s="11"/>
      <c r="JUX39" s="11"/>
      <c r="JUY39" s="11"/>
      <c r="JUZ39" s="11"/>
      <c r="JVA39" s="11"/>
      <c r="JVB39" s="11"/>
      <c r="JVC39" s="11"/>
      <c r="JVD39" s="11"/>
      <c r="JVE39" s="11"/>
      <c r="JVF39" s="11"/>
      <c r="JVG39" s="11"/>
      <c r="JVH39" s="11"/>
      <c r="JVI39" s="11"/>
      <c r="JVJ39" s="11"/>
      <c r="JVK39" s="11"/>
      <c r="JVL39" s="11"/>
      <c r="JVM39" s="11"/>
      <c r="JVN39" s="11"/>
      <c r="JVO39" s="11"/>
      <c r="JVP39" s="11"/>
      <c r="JVQ39" s="11"/>
      <c r="JVR39" s="11"/>
      <c r="JVS39" s="11"/>
      <c r="JVT39" s="11"/>
      <c r="JVU39" s="11"/>
      <c r="JVV39" s="11"/>
      <c r="JVW39" s="11"/>
      <c r="JVX39" s="11"/>
      <c r="JVY39" s="11"/>
      <c r="JVZ39" s="11"/>
      <c r="JWA39" s="11"/>
      <c r="JWB39" s="11"/>
      <c r="JWC39" s="11"/>
      <c r="JWD39" s="11"/>
      <c r="JWE39" s="11"/>
      <c r="JWF39" s="11"/>
      <c r="JWG39" s="11"/>
      <c r="JWH39" s="11"/>
      <c r="JWI39" s="11"/>
      <c r="JWJ39" s="11"/>
      <c r="JWK39" s="11"/>
      <c r="JWL39" s="11"/>
      <c r="JWM39" s="11"/>
      <c r="JWN39" s="11"/>
      <c r="JWO39" s="11"/>
      <c r="JWP39" s="11"/>
      <c r="JWQ39" s="11"/>
      <c r="JWR39" s="11"/>
      <c r="JWS39" s="11"/>
      <c r="JWT39" s="11"/>
      <c r="JWU39" s="11"/>
      <c r="JWV39" s="11"/>
      <c r="JWW39" s="11"/>
      <c r="JWX39" s="11"/>
      <c r="JWY39" s="11"/>
      <c r="JWZ39" s="11"/>
      <c r="JXA39" s="11"/>
      <c r="JXB39" s="11"/>
      <c r="JXC39" s="11"/>
      <c r="JXD39" s="11"/>
      <c r="JXE39" s="11"/>
      <c r="JXF39" s="11"/>
      <c r="JXG39" s="11"/>
      <c r="JXH39" s="11"/>
      <c r="JXI39" s="11"/>
      <c r="JXJ39" s="11"/>
      <c r="JXK39" s="11"/>
      <c r="JXL39" s="11"/>
      <c r="JXM39" s="11"/>
      <c r="JXN39" s="11"/>
      <c r="JXO39" s="11"/>
      <c r="JXP39" s="11"/>
      <c r="JXQ39" s="11"/>
      <c r="JXR39" s="11"/>
      <c r="JXS39" s="11"/>
      <c r="JXT39" s="11"/>
      <c r="JXU39" s="11"/>
      <c r="JXV39" s="11"/>
      <c r="JXW39" s="11"/>
      <c r="JXX39" s="11"/>
      <c r="JXY39" s="11"/>
      <c r="JXZ39" s="11"/>
      <c r="JYA39" s="11"/>
      <c r="JYB39" s="11"/>
      <c r="JYC39" s="11"/>
      <c r="JYD39" s="11"/>
      <c r="JYE39" s="11"/>
      <c r="JYF39" s="11"/>
      <c r="JYG39" s="11"/>
      <c r="JYH39" s="11"/>
      <c r="JYI39" s="11"/>
      <c r="JYJ39" s="11"/>
      <c r="JYK39" s="11"/>
      <c r="JYL39" s="11"/>
      <c r="JYM39" s="11"/>
      <c r="JYN39" s="11"/>
      <c r="JYO39" s="11"/>
      <c r="JYP39" s="11"/>
      <c r="JYQ39" s="11"/>
      <c r="JYR39" s="11"/>
      <c r="JYS39" s="11"/>
      <c r="JYT39" s="11"/>
      <c r="JYU39" s="11"/>
      <c r="JYV39" s="11"/>
      <c r="JYW39" s="11"/>
      <c r="JYX39" s="11"/>
      <c r="JYY39" s="11"/>
      <c r="JYZ39" s="11"/>
      <c r="JZA39" s="11"/>
      <c r="JZB39" s="11"/>
      <c r="JZC39" s="11"/>
      <c r="JZD39" s="11"/>
      <c r="JZE39" s="11"/>
      <c r="JZF39" s="11"/>
      <c r="JZG39" s="11"/>
      <c r="JZH39" s="11"/>
      <c r="JZI39" s="11"/>
      <c r="JZJ39" s="11"/>
      <c r="JZK39" s="11"/>
      <c r="JZL39" s="11"/>
      <c r="JZM39" s="11"/>
      <c r="JZN39" s="11"/>
      <c r="JZO39" s="11"/>
      <c r="JZP39" s="11"/>
      <c r="JZQ39" s="11"/>
      <c r="JZR39" s="11"/>
      <c r="JZS39" s="11"/>
      <c r="JZT39" s="11"/>
      <c r="JZU39" s="11"/>
      <c r="JZV39" s="11"/>
      <c r="JZW39" s="11"/>
      <c r="JZX39" s="11"/>
      <c r="JZY39" s="11"/>
      <c r="JZZ39" s="11"/>
      <c r="KAA39" s="11"/>
      <c r="KAB39" s="11"/>
      <c r="KAC39" s="11"/>
      <c r="KAD39" s="11"/>
      <c r="KAE39" s="11"/>
      <c r="KAF39" s="11"/>
      <c r="KAG39" s="11"/>
      <c r="KAH39" s="11"/>
      <c r="KAI39" s="11"/>
      <c r="KAJ39" s="11"/>
      <c r="KAK39" s="11"/>
      <c r="KAL39" s="11"/>
      <c r="KAM39" s="11"/>
      <c r="KAN39" s="11"/>
      <c r="KAO39" s="11"/>
      <c r="KAP39" s="11"/>
      <c r="KAQ39" s="11"/>
      <c r="KAR39" s="11"/>
      <c r="KAS39" s="11"/>
      <c r="KAT39" s="11"/>
      <c r="KAU39" s="11"/>
      <c r="KAV39" s="11"/>
      <c r="KAW39" s="11"/>
      <c r="KAX39" s="11"/>
      <c r="KAY39" s="11"/>
      <c r="KAZ39" s="11"/>
      <c r="KBA39" s="11"/>
      <c r="KBB39" s="11"/>
      <c r="KBC39" s="11"/>
      <c r="KBD39" s="11"/>
      <c r="KBE39" s="11"/>
      <c r="KBF39" s="11"/>
      <c r="KBG39" s="11"/>
      <c r="KBH39" s="11"/>
      <c r="KBI39" s="11"/>
      <c r="KBJ39" s="11"/>
      <c r="KBK39" s="11"/>
      <c r="KBL39" s="11"/>
      <c r="KBM39" s="11"/>
      <c r="KBN39" s="11"/>
      <c r="KBO39" s="11"/>
      <c r="KBP39" s="11"/>
      <c r="KBQ39" s="11"/>
      <c r="KBR39" s="11"/>
      <c r="KBS39" s="11"/>
      <c r="KBT39" s="11"/>
      <c r="KBU39" s="11"/>
      <c r="KBV39" s="11"/>
      <c r="KBW39" s="11"/>
      <c r="KBX39" s="11"/>
      <c r="KBY39" s="11"/>
      <c r="KBZ39" s="11"/>
      <c r="KCA39" s="11"/>
      <c r="KCB39" s="11"/>
      <c r="KCC39" s="11"/>
      <c r="KCD39" s="11"/>
      <c r="KCE39" s="11"/>
      <c r="KCF39" s="11"/>
      <c r="KCG39" s="11"/>
      <c r="KCH39" s="11"/>
      <c r="KCI39" s="11"/>
      <c r="KCJ39" s="11"/>
      <c r="KCK39" s="11"/>
      <c r="KCL39" s="11"/>
      <c r="KCM39" s="11"/>
      <c r="KCN39" s="11"/>
      <c r="KCO39" s="11"/>
      <c r="KCP39" s="11"/>
      <c r="KCQ39" s="11"/>
      <c r="KCR39" s="11"/>
      <c r="KCS39" s="11"/>
      <c r="KCT39" s="11"/>
      <c r="KCU39" s="11"/>
      <c r="KCV39" s="11"/>
      <c r="KCW39" s="11"/>
      <c r="KCX39" s="11"/>
      <c r="KCY39" s="11"/>
      <c r="KCZ39" s="11"/>
      <c r="KDA39" s="11"/>
      <c r="KDB39" s="11"/>
      <c r="KDC39" s="11"/>
      <c r="KDD39" s="11"/>
      <c r="KDE39" s="11"/>
      <c r="KDF39" s="11"/>
      <c r="KDG39" s="11"/>
      <c r="KDH39" s="11"/>
      <c r="KDI39" s="11"/>
      <c r="KDJ39" s="11"/>
      <c r="KDK39" s="11"/>
      <c r="KDL39" s="11"/>
      <c r="KDM39" s="11"/>
      <c r="KDN39" s="11"/>
      <c r="KDO39" s="11"/>
      <c r="KDP39" s="11"/>
      <c r="KDQ39" s="11"/>
      <c r="KDR39" s="11"/>
      <c r="KDS39" s="11"/>
      <c r="KDT39" s="11"/>
      <c r="KDU39" s="11"/>
      <c r="KDV39" s="11"/>
      <c r="KDW39" s="11"/>
      <c r="KDX39" s="11"/>
      <c r="KDY39" s="11"/>
      <c r="KDZ39" s="11"/>
      <c r="KEA39" s="11"/>
      <c r="KEB39" s="11"/>
      <c r="KEC39" s="11"/>
      <c r="KED39" s="11"/>
      <c r="KEE39" s="11"/>
      <c r="KEF39" s="11"/>
      <c r="KEG39" s="11"/>
      <c r="KEH39" s="11"/>
      <c r="KEI39" s="11"/>
      <c r="KEJ39" s="11"/>
      <c r="KEK39" s="11"/>
      <c r="KEL39" s="11"/>
      <c r="KEM39" s="11"/>
      <c r="KEN39" s="11"/>
      <c r="KEO39" s="11"/>
      <c r="KEP39" s="11"/>
      <c r="KEQ39" s="11"/>
      <c r="KER39" s="11"/>
      <c r="KES39" s="11"/>
      <c r="KET39" s="11"/>
      <c r="KEU39" s="11"/>
      <c r="KEV39" s="11"/>
      <c r="KEW39" s="11"/>
      <c r="KEX39" s="11"/>
      <c r="KEY39" s="11"/>
      <c r="KEZ39" s="11"/>
      <c r="KFA39" s="11"/>
      <c r="KFB39" s="11"/>
      <c r="KFC39" s="11"/>
      <c r="KFD39" s="11"/>
      <c r="KFE39" s="11"/>
      <c r="KFF39" s="11"/>
      <c r="KFG39" s="11"/>
      <c r="KFH39" s="11"/>
      <c r="KFI39" s="11"/>
      <c r="KFJ39" s="11"/>
      <c r="KFK39" s="11"/>
      <c r="KFL39" s="11"/>
      <c r="KFM39" s="11"/>
      <c r="KFN39" s="11"/>
      <c r="KFO39" s="11"/>
      <c r="KFP39" s="11"/>
      <c r="KFQ39" s="11"/>
      <c r="KFR39" s="11"/>
      <c r="KFS39" s="11"/>
      <c r="KFT39" s="11"/>
      <c r="KFU39" s="11"/>
      <c r="KFV39" s="11"/>
      <c r="KFW39" s="11"/>
      <c r="KFX39" s="11"/>
      <c r="KFY39" s="11"/>
      <c r="KFZ39" s="11"/>
      <c r="KGA39" s="11"/>
      <c r="KGB39" s="11"/>
      <c r="KGC39" s="11"/>
      <c r="KGD39" s="11"/>
      <c r="KGE39" s="11"/>
      <c r="KGF39" s="11"/>
      <c r="KGG39" s="11"/>
      <c r="KGH39" s="11"/>
      <c r="KGI39" s="11"/>
      <c r="KGJ39" s="11"/>
      <c r="KGK39" s="11"/>
      <c r="KGL39" s="11"/>
      <c r="KGM39" s="11"/>
      <c r="KGN39" s="11"/>
      <c r="KGO39" s="11"/>
      <c r="KGP39" s="11"/>
      <c r="KGQ39" s="11"/>
      <c r="KGR39" s="11"/>
      <c r="KGS39" s="11"/>
      <c r="KGT39" s="11"/>
      <c r="KGU39" s="11"/>
      <c r="KGV39" s="11"/>
      <c r="KGW39" s="11"/>
      <c r="KGX39" s="11"/>
      <c r="KGY39" s="11"/>
      <c r="KGZ39" s="11"/>
      <c r="KHA39" s="11"/>
      <c r="KHB39" s="11"/>
      <c r="KHC39" s="11"/>
      <c r="KHD39" s="11"/>
      <c r="KHE39" s="11"/>
      <c r="KHF39" s="11"/>
      <c r="KHG39" s="11"/>
      <c r="KHH39" s="11"/>
      <c r="KHI39" s="11"/>
      <c r="KHJ39" s="11"/>
      <c r="KHK39" s="11"/>
      <c r="KHL39" s="11"/>
      <c r="KHM39" s="11"/>
      <c r="KHN39" s="11"/>
      <c r="KHO39" s="11"/>
      <c r="KHP39" s="11"/>
      <c r="KHQ39" s="11"/>
      <c r="KHR39" s="11"/>
      <c r="KHS39" s="11"/>
      <c r="KHT39" s="11"/>
      <c r="KHU39" s="11"/>
      <c r="KHV39" s="11"/>
      <c r="KHW39" s="11"/>
      <c r="KHX39" s="11"/>
      <c r="KHY39" s="11"/>
      <c r="KHZ39" s="11"/>
      <c r="KIA39" s="11"/>
      <c r="KIB39" s="11"/>
      <c r="KIC39" s="11"/>
      <c r="KID39" s="11"/>
      <c r="KIE39" s="11"/>
      <c r="KIF39" s="11"/>
      <c r="KIG39" s="11"/>
      <c r="KIH39" s="11"/>
      <c r="KII39" s="11"/>
      <c r="KIJ39" s="11"/>
      <c r="KIK39" s="11"/>
      <c r="KIL39" s="11"/>
      <c r="KIM39" s="11"/>
      <c r="KIN39" s="11"/>
      <c r="KIO39" s="11"/>
      <c r="KIP39" s="11"/>
      <c r="KIQ39" s="11"/>
      <c r="KIR39" s="11"/>
      <c r="KIS39" s="11"/>
      <c r="KIT39" s="11"/>
      <c r="KIU39" s="11"/>
      <c r="KIV39" s="11"/>
      <c r="KIW39" s="11"/>
      <c r="KIX39" s="11"/>
      <c r="KIY39" s="11"/>
      <c r="KIZ39" s="11"/>
      <c r="KJA39" s="11"/>
      <c r="KJB39" s="11"/>
      <c r="KJC39" s="11"/>
      <c r="KJD39" s="11"/>
      <c r="KJE39" s="11"/>
      <c r="KJF39" s="11"/>
      <c r="KJG39" s="11"/>
      <c r="KJH39" s="11"/>
      <c r="KJI39" s="11"/>
      <c r="KJJ39" s="11"/>
      <c r="KJK39" s="11"/>
      <c r="KJL39" s="11"/>
      <c r="KJM39" s="11"/>
      <c r="KJN39" s="11"/>
      <c r="KJO39" s="11"/>
      <c r="KJP39" s="11"/>
      <c r="KJQ39" s="11"/>
      <c r="KJR39" s="11"/>
      <c r="KJS39" s="11"/>
      <c r="KJT39" s="11"/>
      <c r="KJU39" s="11"/>
      <c r="KJV39" s="11"/>
      <c r="KJW39" s="11"/>
      <c r="KJX39" s="11"/>
      <c r="KJY39" s="11"/>
      <c r="KJZ39" s="11"/>
      <c r="KKA39" s="11"/>
      <c r="KKB39" s="11"/>
      <c r="KKC39" s="11"/>
      <c r="KKD39" s="11"/>
      <c r="KKE39" s="11"/>
      <c r="KKF39" s="11"/>
      <c r="KKG39" s="11"/>
      <c r="KKH39" s="11"/>
      <c r="KKI39" s="11"/>
      <c r="KKJ39" s="11"/>
      <c r="KKK39" s="11"/>
      <c r="KKL39" s="11"/>
      <c r="KKM39" s="11"/>
      <c r="KKN39" s="11"/>
      <c r="KKO39" s="11"/>
      <c r="KKP39" s="11"/>
      <c r="KKQ39" s="11"/>
      <c r="KKR39" s="11"/>
      <c r="KKS39" s="11"/>
      <c r="KKT39" s="11"/>
      <c r="KKU39" s="11"/>
      <c r="KKV39" s="11"/>
      <c r="KKW39" s="11"/>
      <c r="KKX39" s="11"/>
      <c r="KKY39" s="11"/>
      <c r="KKZ39" s="11"/>
      <c r="KLA39" s="11"/>
      <c r="KLB39" s="11"/>
      <c r="KLC39" s="11"/>
      <c r="KLD39" s="11"/>
      <c r="KLE39" s="11"/>
      <c r="KLF39" s="11"/>
      <c r="KLG39" s="11"/>
      <c r="KLH39" s="11"/>
      <c r="KLI39" s="11"/>
      <c r="KLJ39" s="11"/>
      <c r="KLK39" s="11"/>
      <c r="KLL39" s="11"/>
      <c r="KLM39" s="11"/>
      <c r="KLN39" s="11"/>
      <c r="KLO39" s="11"/>
      <c r="KLP39" s="11"/>
      <c r="KLQ39" s="11"/>
      <c r="KLR39" s="11"/>
      <c r="KLS39" s="11"/>
      <c r="KLT39" s="11"/>
      <c r="KLU39" s="11"/>
      <c r="KLV39" s="11"/>
      <c r="KLW39" s="11"/>
      <c r="KLX39" s="11"/>
      <c r="KLY39" s="11"/>
      <c r="KLZ39" s="11"/>
      <c r="KMA39" s="11"/>
      <c r="KMB39" s="11"/>
      <c r="KMC39" s="11"/>
      <c r="KMD39" s="11"/>
      <c r="KME39" s="11"/>
      <c r="KMF39" s="11"/>
      <c r="KMG39" s="11"/>
      <c r="KMH39" s="11"/>
      <c r="KMI39" s="11"/>
      <c r="KMJ39" s="11"/>
      <c r="KMK39" s="11"/>
      <c r="KML39" s="11"/>
      <c r="KMM39" s="11"/>
      <c r="KMN39" s="11"/>
      <c r="KMO39" s="11"/>
      <c r="KMP39" s="11"/>
      <c r="KMQ39" s="11"/>
      <c r="KMR39" s="11"/>
      <c r="KMS39" s="11"/>
      <c r="KMT39" s="11"/>
      <c r="KMU39" s="11"/>
      <c r="KMV39" s="11"/>
      <c r="KMW39" s="11"/>
      <c r="KMX39" s="11"/>
      <c r="KMY39" s="11"/>
      <c r="KMZ39" s="11"/>
      <c r="KNA39" s="11"/>
      <c r="KNB39" s="11"/>
      <c r="KNC39" s="11"/>
      <c r="KND39" s="11"/>
      <c r="KNE39" s="11"/>
      <c r="KNF39" s="11"/>
      <c r="KNG39" s="11"/>
      <c r="KNH39" s="11"/>
      <c r="KNI39" s="11"/>
      <c r="KNJ39" s="11"/>
      <c r="KNK39" s="11"/>
      <c r="KNL39" s="11"/>
      <c r="KNM39" s="11"/>
      <c r="KNN39" s="11"/>
      <c r="KNO39" s="11"/>
      <c r="KNP39" s="11"/>
      <c r="KNQ39" s="11"/>
      <c r="KNR39" s="11"/>
      <c r="KNS39" s="11"/>
      <c r="KNT39" s="11"/>
      <c r="KNU39" s="11"/>
      <c r="KNV39" s="11"/>
      <c r="KNW39" s="11"/>
      <c r="KNX39" s="11"/>
      <c r="KNY39" s="11"/>
      <c r="KNZ39" s="11"/>
      <c r="KOA39" s="11"/>
      <c r="KOB39" s="11"/>
      <c r="KOC39" s="11"/>
      <c r="KOD39" s="11"/>
      <c r="KOE39" s="11"/>
      <c r="KOF39" s="11"/>
      <c r="KOG39" s="11"/>
      <c r="KOH39" s="11"/>
      <c r="KOI39" s="11"/>
      <c r="KOJ39" s="11"/>
      <c r="KOK39" s="11"/>
      <c r="KOL39" s="11"/>
      <c r="KOM39" s="11"/>
      <c r="KON39" s="11"/>
      <c r="KOO39" s="11"/>
      <c r="KOP39" s="11"/>
      <c r="KOQ39" s="11"/>
      <c r="KOR39" s="11"/>
      <c r="KOS39" s="11"/>
      <c r="KOT39" s="11"/>
      <c r="KOU39" s="11"/>
      <c r="KOV39" s="11"/>
      <c r="KOW39" s="11"/>
      <c r="KOX39" s="11"/>
      <c r="KOY39" s="11"/>
      <c r="KOZ39" s="11"/>
      <c r="KPA39" s="11"/>
      <c r="KPB39" s="11"/>
      <c r="KPC39" s="11"/>
      <c r="KPD39" s="11"/>
      <c r="KPE39" s="11"/>
      <c r="KPF39" s="11"/>
      <c r="KPG39" s="11"/>
      <c r="KPH39" s="11"/>
      <c r="KPI39" s="11"/>
      <c r="KPJ39" s="11"/>
      <c r="KPK39" s="11"/>
      <c r="KPL39" s="11"/>
      <c r="KPM39" s="11"/>
      <c r="KPN39" s="11"/>
      <c r="KPO39" s="11"/>
      <c r="KPP39" s="11"/>
      <c r="KPQ39" s="11"/>
      <c r="KPR39" s="11"/>
      <c r="KPS39" s="11"/>
      <c r="KPT39" s="11"/>
      <c r="KPU39" s="11"/>
      <c r="KPV39" s="11"/>
      <c r="KPW39" s="11"/>
      <c r="KPX39" s="11"/>
      <c r="KPY39" s="11"/>
      <c r="KPZ39" s="11"/>
      <c r="KQA39" s="11"/>
      <c r="KQB39" s="11"/>
      <c r="KQC39" s="11"/>
      <c r="KQD39" s="11"/>
      <c r="KQE39" s="11"/>
      <c r="KQF39" s="11"/>
      <c r="KQG39" s="11"/>
      <c r="KQH39" s="11"/>
      <c r="KQI39" s="11"/>
      <c r="KQJ39" s="11"/>
      <c r="KQK39" s="11"/>
      <c r="KQL39" s="11"/>
      <c r="KQM39" s="11"/>
      <c r="KQN39" s="11"/>
      <c r="KQO39" s="11"/>
      <c r="KQP39" s="11"/>
      <c r="KQQ39" s="11"/>
      <c r="KQR39" s="11"/>
      <c r="KQS39" s="11"/>
      <c r="KQT39" s="11"/>
      <c r="KQU39" s="11"/>
      <c r="KQV39" s="11"/>
      <c r="KQW39" s="11"/>
      <c r="KQX39" s="11"/>
      <c r="KQY39" s="11"/>
      <c r="KQZ39" s="11"/>
      <c r="KRA39" s="11"/>
      <c r="KRB39" s="11"/>
      <c r="KRC39" s="11"/>
      <c r="KRD39" s="11"/>
      <c r="KRE39" s="11"/>
      <c r="KRF39" s="11"/>
      <c r="KRG39" s="11"/>
      <c r="KRH39" s="11"/>
      <c r="KRI39" s="11"/>
      <c r="KRJ39" s="11"/>
      <c r="KRK39" s="11"/>
      <c r="KRL39" s="11"/>
      <c r="KRM39" s="11"/>
      <c r="KRN39" s="11"/>
      <c r="KRO39" s="11"/>
      <c r="KRP39" s="11"/>
      <c r="KRQ39" s="11"/>
      <c r="KRR39" s="11"/>
      <c r="KRS39" s="11"/>
      <c r="KRT39" s="11"/>
      <c r="KRU39" s="11"/>
      <c r="KRV39" s="11"/>
      <c r="KRW39" s="11"/>
      <c r="KRX39" s="11"/>
      <c r="KRY39" s="11"/>
      <c r="KRZ39" s="11"/>
      <c r="KSA39" s="11"/>
      <c r="KSB39" s="11"/>
      <c r="KSC39" s="11"/>
      <c r="KSD39" s="11"/>
      <c r="KSE39" s="11"/>
      <c r="KSF39" s="11"/>
      <c r="KSG39" s="11"/>
      <c r="KSH39" s="11"/>
      <c r="KSI39" s="11"/>
      <c r="KSJ39" s="11"/>
      <c r="KSK39" s="11"/>
      <c r="KSL39" s="11"/>
      <c r="KSM39" s="11"/>
      <c r="KSN39" s="11"/>
      <c r="KSO39" s="11"/>
      <c r="KSP39" s="11"/>
      <c r="KSQ39" s="11"/>
      <c r="KSR39" s="11"/>
      <c r="KSS39" s="11"/>
      <c r="KST39" s="11"/>
      <c r="KSU39" s="11"/>
      <c r="KSV39" s="11"/>
      <c r="KSW39" s="11"/>
      <c r="KSX39" s="11"/>
      <c r="KSY39" s="11"/>
      <c r="KSZ39" s="11"/>
      <c r="KTA39" s="11"/>
      <c r="KTB39" s="11"/>
      <c r="KTC39" s="11"/>
      <c r="KTD39" s="11"/>
      <c r="KTE39" s="11"/>
      <c r="KTF39" s="11"/>
      <c r="KTG39" s="11"/>
      <c r="KTH39" s="11"/>
      <c r="KTI39" s="11"/>
      <c r="KTJ39" s="11"/>
      <c r="KTK39" s="11"/>
      <c r="KTL39" s="11"/>
      <c r="KTM39" s="11"/>
      <c r="KTN39" s="11"/>
      <c r="KTO39" s="11"/>
      <c r="KTP39" s="11"/>
      <c r="KTQ39" s="11"/>
      <c r="KTR39" s="11"/>
      <c r="KTS39" s="11"/>
      <c r="KTT39" s="11"/>
      <c r="KTU39" s="11"/>
      <c r="KTV39" s="11"/>
      <c r="KTW39" s="11"/>
      <c r="KTX39" s="11"/>
      <c r="KTY39" s="11"/>
      <c r="KTZ39" s="11"/>
      <c r="KUA39" s="11"/>
      <c r="KUB39" s="11"/>
      <c r="KUC39" s="11"/>
      <c r="KUD39" s="11"/>
      <c r="KUE39" s="11"/>
      <c r="KUF39" s="11"/>
      <c r="KUG39" s="11"/>
      <c r="KUH39" s="11"/>
      <c r="KUI39" s="11"/>
      <c r="KUJ39" s="11"/>
      <c r="KUK39" s="11"/>
      <c r="KUL39" s="11"/>
      <c r="KUM39" s="11"/>
      <c r="KUN39" s="11"/>
      <c r="KUO39" s="11"/>
      <c r="KUP39" s="11"/>
      <c r="KUQ39" s="11"/>
      <c r="KUR39" s="11"/>
      <c r="KUS39" s="11"/>
      <c r="KUT39" s="11"/>
      <c r="KUU39" s="11"/>
      <c r="KUV39" s="11"/>
      <c r="KUW39" s="11"/>
      <c r="KUX39" s="11"/>
      <c r="KUY39" s="11"/>
      <c r="KUZ39" s="11"/>
      <c r="KVA39" s="11"/>
      <c r="KVB39" s="11"/>
      <c r="KVC39" s="11"/>
      <c r="KVD39" s="11"/>
      <c r="KVE39" s="11"/>
      <c r="KVF39" s="11"/>
      <c r="KVG39" s="11"/>
      <c r="KVH39" s="11"/>
      <c r="KVI39" s="11"/>
      <c r="KVJ39" s="11"/>
      <c r="KVK39" s="11"/>
      <c r="KVL39" s="11"/>
      <c r="KVM39" s="11"/>
      <c r="KVN39" s="11"/>
      <c r="KVO39" s="11"/>
      <c r="KVP39" s="11"/>
      <c r="KVQ39" s="11"/>
      <c r="KVR39" s="11"/>
      <c r="KVS39" s="11"/>
      <c r="KVT39" s="11"/>
      <c r="KVU39" s="11"/>
      <c r="KVV39" s="11"/>
      <c r="KVW39" s="11"/>
      <c r="KVX39" s="11"/>
      <c r="KVY39" s="11"/>
      <c r="KVZ39" s="11"/>
      <c r="KWA39" s="11"/>
      <c r="KWB39" s="11"/>
      <c r="KWC39" s="11"/>
      <c r="KWD39" s="11"/>
      <c r="KWE39" s="11"/>
      <c r="KWF39" s="11"/>
      <c r="KWG39" s="11"/>
      <c r="KWH39" s="11"/>
      <c r="KWI39" s="11"/>
      <c r="KWJ39" s="11"/>
      <c r="KWK39" s="11"/>
      <c r="KWL39" s="11"/>
      <c r="KWM39" s="11"/>
      <c r="KWN39" s="11"/>
      <c r="KWO39" s="11"/>
      <c r="KWP39" s="11"/>
      <c r="KWQ39" s="11"/>
      <c r="KWR39" s="11"/>
      <c r="KWS39" s="11"/>
      <c r="KWT39" s="11"/>
      <c r="KWU39" s="11"/>
      <c r="KWV39" s="11"/>
      <c r="KWW39" s="11"/>
      <c r="KWX39" s="11"/>
      <c r="KWY39" s="11"/>
      <c r="KWZ39" s="11"/>
      <c r="KXA39" s="11"/>
      <c r="KXB39" s="11"/>
      <c r="KXC39" s="11"/>
      <c r="KXD39" s="11"/>
      <c r="KXE39" s="11"/>
      <c r="KXF39" s="11"/>
      <c r="KXG39" s="11"/>
      <c r="KXH39" s="11"/>
      <c r="KXI39" s="11"/>
      <c r="KXJ39" s="11"/>
      <c r="KXK39" s="11"/>
      <c r="KXL39" s="11"/>
      <c r="KXM39" s="11"/>
      <c r="KXN39" s="11"/>
      <c r="KXO39" s="11"/>
      <c r="KXP39" s="11"/>
      <c r="KXQ39" s="11"/>
      <c r="KXR39" s="11"/>
      <c r="KXS39" s="11"/>
      <c r="KXT39" s="11"/>
      <c r="KXU39" s="11"/>
      <c r="KXV39" s="11"/>
      <c r="KXW39" s="11"/>
      <c r="KXX39" s="11"/>
      <c r="KXY39" s="11"/>
      <c r="KXZ39" s="11"/>
      <c r="KYA39" s="11"/>
      <c r="KYB39" s="11"/>
      <c r="KYC39" s="11"/>
      <c r="KYD39" s="11"/>
      <c r="KYE39" s="11"/>
      <c r="KYF39" s="11"/>
      <c r="KYG39" s="11"/>
      <c r="KYH39" s="11"/>
      <c r="KYI39" s="11"/>
      <c r="KYJ39" s="11"/>
      <c r="KYK39" s="11"/>
      <c r="KYL39" s="11"/>
      <c r="KYM39" s="11"/>
      <c r="KYN39" s="11"/>
      <c r="KYO39" s="11"/>
      <c r="KYP39" s="11"/>
      <c r="KYQ39" s="11"/>
      <c r="KYR39" s="11"/>
      <c r="KYS39" s="11"/>
      <c r="KYT39" s="11"/>
      <c r="KYU39" s="11"/>
      <c r="KYV39" s="11"/>
      <c r="KYW39" s="11"/>
      <c r="KYX39" s="11"/>
      <c r="KYY39" s="11"/>
      <c r="KYZ39" s="11"/>
      <c r="KZA39" s="11"/>
      <c r="KZB39" s="11"/>
      <c r="KZC39" s="11"/>
      <c r="KZD39" s="11"/>
      <c r="KZE39" s="11"/>
      <c r="KZF39" s="11"/>
      <c r="KZG39" s="11"/>
      <c r="KZH39" s="11"/>
      <c r="KZI39" s="11"/>
      <c r="KZJ39" s="11"/>
      <c r="KZK39" s="11"/>
      <c r="KZL39" s="11"/>
      <c r="KZM39" s="11"/>
      <c r="KZN39" s="11"/>
      <c r="KZO39" s="11"/>
      <c r="KZP39" s="11"/>
      <c r="KZQ39" s="11"/>
      <c r="KZR39" s="11"/>
      <c r="KZS39" s="11"/>
      <c r="KZT39" s="11"/>
      <c r="KZU39" s="11"/>
      <c r="KZV39" s="11"/>
      <c r="KZW39" s="11"/>
      <c r="KZX39" s="11"/>
      <c r="KZY39" s="11"/>
      <c r="KZZ39" s="11"/>
      <c r="LAA39" s="11"/>
      <c r="LAB39" s="11"/>
      <c r="LAC39" s="11"/>
      <c r="LAD39" s="11"/>
      <c r="LAE39" s="11"/>
      <c r="LAF39" s="11"/>
      <c r="LAG39" s="11"/>
      <c r="LAH39" s="11"/>
      <c r="LAI39" s="11"/>
      <c r="LAJ39" s="11"/>
      <c r="LAK39" s="11"/>
      <c r="LAL39" s="11"/>
      <c r="LAM39" s="11"/>
      <c r="LAN39" s="11"/>
      <c r="LAO39" s="11"/>
      <c r="LAP39" s="11"/>
      <c r="LAQ39" s="11"/>
      <c r="LAR39" s="11"/>
      <c r="LAS39" s="11"/>
      <c r="LAT39" s="11"/>
      <c r="LAU39" s="11"/>
      <c r="LAV39" s="11"/>
      <c r="LAW39" s="11"/>
      <c r="LAX39" s="11"/>
      <c r="LAY39" s="11"/>
      <c r="LAZ39" s="11"/>
      <c r="LBA39" s="11"/>
      <c r="LBB39" s="11"/>
      <c r="LBC39" s="11"/>
      <c r="LBD39" s="11"/>
      <c r="LBE39" s="11"/>
      <c r="LBF39" s="11"/>
      <c r="LBG39" s="11"/>
      <c r="LBH39" s="11"/>
      <c r="LBI39" s="11"/>
      <c r="LBJ39" s="11"/>
      <c r="LBK39" s="11"/>
      <c r="LBL39" s="11"/>
      <c r="LBM39" s="11"/>
      <c r="LBN39" s="11"/>
      <c r="LBO39" s="11"/>
      <c r="LBP39" s="11"/>
      <c r="LBQ39" s="11"/>
      <c r="LBR39" s="11"/>
      <c r="LBS39" s="11"/>
      <c r="LBT39" s="11"/>
      <c r="LBU39" s="11"/>
      <c r="LBV39" s="11"/>
      <c r="LBW39" s="11"/>
      <c r="LBX39" s="11"/>
      <c r="LBY39" s="11"/>
      <c r="LBZ39" s="11"/>
      <c r="LCA39" s="11"/>
      <c r="LCB39" s="11"/>
      <c r="LCC39" s="11"/>
      <c r="LCD39" s="11"/>
      <c r="LCE39" s="11"/>
      <c r="LCF39" s="11"/>
      <c r="LCG39" s="11"/>
      <c r="LCH39" s="11"/>
      <c r="LCI39" s="11"/>
      <c r="LCJ39" s="11"/>
      <c r="LCK39" s="11"/>
      <c r="LCL39" s="11"/>
      <c r="LCM39" s="11"/>
      <c r="LCN39" s="11"/>
      <c r="LCO39" s="11"/>
      <c r="LCP39" s="11"/>
      <c r="LCQ39" s="11"/>
      <c r="LCR39" s="11"/>
      <c r="LCS39" s="11"/>
      <c r="LCT39" s="11"/>
      <c r="LCU39" s="11"/>
      <c r="LCV39" s="11"/>
      <c r="LCW39" s="11"/>
      <c r="LCX39" s="11"/>
      <c r="LCY39" s="11"/>
      <c r="LCZ39" s="11"/>
      <c r="LDA39" s="11"/>
      <c r="LDB39" s="11"/>
      <c r="LDC39" s="11"/>
      <c r="LDD39" s="11"/>
      <c r="LDE39" s="11"/>
      <c r="LDF39" s="11"/>
      <c r="LDG39" s="11"/>
      <c r="LDH39" s="11"/>
      <c r="LDI39" s="11"/>
      <c r="LDJ39" s="11"/>
      <c r="LDK39" s="11"/>
      <c r="LDL39" s="11"/>
      <c r="LDM39" s="11"/>
      <c r="LDN39" s="11"/>
      <c r="LDO39" s="11"/>
      <c r="LDP39" s="11"/>
      <c r="LDQ39" s="11"/>
      <c r="LDR39" s="11"/>
      <c r="LDS39" s="11"/>
      <c r="LDT39" s="11"/>
      <c r="LDU39" s="11"/>
      <c r="LDV39" s="11"/>
      <c r="LDW39" s="11"/>
      <c r="LDX39" s="11"/>
      <c r="LDY39" s="11"/>
      <c r="LDZ39" s="11"/>
      <c r="LEA39" s="11"/>
      <c r="LEB39" s="11"/>
      <c r="LEC39" s="11"/>
      <c r="LED39" s="11"/>
      <c r="LEE39" s="11"/>
      <c r="LEF39" s="11"/>
      <c r="LEG39" s="11"/>
      <c r="LEH39" s="11"/>
      <c r="LEI39" s="11"/>
      <c r="LEJ39" s="11"/>
      <c r="LEK39" s="11"/>
      <c r="LEL39" s="11"/>
      <c r="LEM39" s="11"/>
      <c r="LEN39" s="11"/>
      <c r="LEO39" s="11"/>
      <c r="LEP39" s="11"/>
      <c r="LEQ39" s="11"/>
      <c r="LER39" s="11"/>
      <c r="LES39" s="11"/>
      <c r="LET39" s="11"/>
      <c r="LEU39" s="11"/>
      <c r="LEV39" s="11"/>
      <c r="LEW39" s="11"/>
      <c r="LEX39" s="11"/>
      <c r="LEY39" s="11"/>
      <c r="LEZ39" s="11"/>
      <c r="LFA39" s="11"/>
      <c r="LFB39" s="11"/>
      <c r="LFC39" s="11"/>
      <c r="LFD39" s="11"/>
      <c r="LFE39" s="11"/>
      <c r="LFF39" s="11"/>
      <c r="LFG39" s="11"/>
      <c r="LFH39" s="11"/>
      <c r="LFI39" s="11"/>
      <c r="LFJ39" s="11"/>
      <c r="LFK39" s="11"/>
      <c r="LFL39" s="11"/>
      <c r="LFM39" s="11"/>
      <c r="LFN39" s="11"/>
      <c r="LFO39" s="11"/>
      <c r="LFP39" s="11"/>
      <c r="LFQ39" s="11"/>
      <c r="LFR39" s="11"/>
      <c r="LFS39" s="11"/>
      <c r="LFT39" s="11"/>
      <c r="LFU39" s="11"/>
      <c r="LFV39" s="11"/>
      <c r="LFW39" s="11"/>
      <c r="LFX39" s="11"/>
      <c r="LFY39" s="11"/>
      <c r="LFZ39" s="11"/>
      <c r="LGA39" s="11"/>
      <c r="LGB39" s="11"/>
      <c r="LGC39" s="11"/>
      <c r="LGD39" s="11"/>
      <c r="LGE39" s="11"/>
      <c r="LGF39" s="11"/>
      <c r="LGG39" s="11"/>
      <c r="LGH39" s="11"/>
      <c r="LGI39" s="11"/>
      <c r="LGJ39" s="11"/>
      <c r="LGK39" s="11"/>
      <c r="LGL39" s="11"/>
      <c r="LGM39" s="11"/>
      <c r="LGN39" s="11"/>
      <c r="LGO39" s="11"/>
      <c r="LGP39" s="11"/>
      <c r="LGQ39" s="11"/>
      <c r="LGR39" s="11"/>
      <c r="LGS39" s="11"/>
      <c r="LGT39" s="11"/>
      <c r="LGU39" s="11"/>
      <c r="LGV39" s="11"/>
      <c r="LGW39" s="11"/>
      <c r="LGX39" s="11"/>
      <c r="LGY39" s="11"/>
      <c r="LGZ39" s="11"/>
      <c r="LHA39" s="11"/>
      <c r="LHB39" s="11"/>
      <c r="LHC39" s="11"/>
      <c r="LHD39" s="11"/>
      <c r="LHE39" s="11"/>
      <c r="LHF39" s="11"/>
      <c r="LHG39" s="11"/>
      <c r="LHH39" s="11"/>
      <c r="LHI39" s="11"/>
      <c r="LHJ39" s="11"/>
      <c r="LHK39" s="11"/>
      <c r="LHL39" s="11"/>
      <c r="LHM39" s="11"/>
      <c r="LHN39" s="11"/>
      <c r="LHO39" s="11"/>
      <c r="LHP39" s="11"/>
      <c r="LHQ39" s="11"/>
      <c r="LHR39" s="11"/>
      <c r="LHS39" s="11"/>
      <c r="LHT39" s="11"/>
      <c r="LHU39" s="11"/>
      <c r="LHV39" s="11"/>
      <c r="LHW39" s="11"/>
      <c r="LHX39" s="11"/>
      <c r="LHY39" s="11"/>
      <c r="LHZ39" s="11"/>
      <c r="LIA39" s="11"/>
      <c r="LIB39" s="11"/>
      <c r="LIC39" s="11"/>
      <c r="LID39" s="11"/>
      <c r="LIE39" s="11"/>
      <c r="LIF39" s="11"/>
      <c r="LIG39" s="11"/>
      <c r="LIH39" s="11"/>
      <c r="LII39" s="11"/>
      <c r="LIJ39" s="11"/>
      <c r="LIK39" s="11"/>
      <c r="LIL39" s="11"/>
      <c r="LIM39" s="11"/>
      <c r="LIN39" s="11"/>
      <c r="LIO39" s="11"/>
      <c r="LIP39" s="11"/>
      <c r="LIQ39" s="11"/>
      <c r="LIR39" s="11"/>
      <c r="LIS39" s="11"/>
      <c r="LIT39" s="11"/>
      <c r="LIU39" s="11"/>
      <c r="LIV39" s="11"/>
      <c r="LIW39" s="11"/>
      <c r="LIX39" s="11"/>
      <c r="LIY39" s="11"/>
      <c r="LIZ39" s="11"/>
      <c r="LJA39" s="11"/>
      <c r="LJB39" s="11"/>
      <c r="LJC39" s="11"/>
      <c r="LJD39" s="11"/>
      <c r="LJE39" s="11"/>
      <c r="LJF39" s="11"/>
      <c r="LJG39" s="11"/>
      <c r="LJH39" s="11"/>
      <c r="LJI39" s="11"/>
      <c r="LJJ39" s="11"/>
      <c r="LJK39" s="11"/>
      <c r="LJL39" s="11"/>
      <c r="LJM39" s="11"/>
      <c r="LJN39" s="11"/>
      <c r="LJO39" s="11"/>
      <c r="LJP39" s="11"/>
      <c r="LJQ39" s="11"/>
      <c r="LJR39" s="11"/>
      <c r="LJS39" s="11"/>
      <c r="LJT39" s="11"/>
      <c r="LJU39" s="11"/>
      <c r="LJV39" s="11"/>
      <c r="LJW39" s="11"/>
      <c r="LJX39" s="11"/>
      <c r="LJY39" s="11"/>
      <c r="LJZ39" s="11"/>
      <c r="LKA39" s="11"/>
      <c r="LKB39" s="11"/>
      <c r="LKC39" s="11"/>
      <c r="LKD39" s="11"/>
      <c r="LKE39" s="11"/>
      <c r="LKF39" s="11"/>
      <c r="LKG39" s="11"/>
      <c r="LKH39" s="11"/>
      <c r="LKI39" s="11"/>
      <c r="LKJ39" s="11"/>
      <c r="LKK39" s="11"/>
      <c r="LKL39" s="11"/>
      <c r="LKM39" s="11"/>
      <c r="LKN39" s="11"/>
      <c r="LKO39" s="11"/>
      <c r="LKP39" s="11"/>
      <c r="LKQ39" s="11"/>
      <c r="LKR39" s="11"/>
      <c r="LKS39" s="11"/>
      <c r="LKT39" s="11"/>
      <c r="LKU39" s="11"/>
      <c r="LKV39" s="11"/>
      <c r="LKW39" s="11"/>
      <c r="LKX39" s="11"/>
      <c r="LKY39" s="11"/>
      <c r="LKZ39" s="11"/>
      <c r="LLA39" s="11"/>
      <c r="LLB39" s="11"/>
      <c r="LLC39" s="11"/>
      <c r="LLD39" s="11"/>
      <c r="LLE39" s="11"/>
      <c r="LLF39" s="11"/>
      <c r="LLG39" s="11"/>
      <c r="LLH39" s="11"/>
      <c r="LLI39" s="11"/>
      <c r="LLJ39" s="11"/>
      <c r="LLK39" s="11"/>
      <c r="LLL39" s="11"/>
      <c r="LLM39" s="11"/>
      <c r="LLN39" s="11"/>
      <c r="LLO39" s="11"/>
      <c r="LLP39" s="11"/>
      <c r="LLQ39" s="11"/>
      <c r="LLR39" s="11"/>
      <c r="LLS39" s="11"/>
      <c r="LLT39" s="11"/>
      <c r="LLU39" s="11"/>
      <c r="LLV39" s="11"/>
      <c r="LLW39" s="11"/>
      <c r="LLX39" s="11"/>
      <c r="LLY39" s="11"/>
      <c r="LLZ39" s="11"/>
      <c r="LMA39" s="11"/>
      <c r="LMB39" s="11"/>
      <c r="LMC39" s="11"/>
      <c r="LMD39" s="11"/>
      <c r="LME39" s="11"/>
      <c r="LMF39" s="11"/>
      <c r="LMG39" s="11"/>
      <c r="LMH39" s="11"/>
      <c r="LMI39" s="11"/>
      <c r="LMJ39" s="11"/>
      <c r="LMK39" s="11"/>
      <c r="LML39" s="11"/>
      <c r="LMM39" s="11"/>
      <c r="LMN39" s="11"/>
      <c r="LMO39" s="11"/>
      <c r="LMP39" s="11"/>
      <c r="LMQ39" s="11"/>
      <c r="LMR39" s="11"/>
      <c r="LMS39" s="11"/>
      <c r="LMT39" s="11"/>
      <c r="LMU39" s="11"/>
      <c r="LMV39" s="11"/>
      <c r="LMW39" s="11"/>
      <c r="LMX39" s="11"/>
      <c r="LMY39" s="11"/>
      <c r="LMZ39" s="11"/>
      <c r="LNA39" s="11"/>
      <c r="LNB39" s="11"/>
      <c r="LNC39" s="11"/>
      <c r="LND39" s="11"/>
      <c r="LNE39" s="11"/>
      <c r="LNF39" s="11"/>
      <c r="LNG39" s="11"/>
      <c r="LNH39" s="11"/>
      <c r="LNI39" s="11"/>
      <c r="LNJ39" s="11"/>
      <c r="LNK39" s="11"/>
      <c r="LNL39" s="11"/>
      <c r="LNM39" s="11"/>
      <c r="LNN39" s="11"/>
      <c r="LNO39" s="11"/>
      <c r="LNP39" s="11"/>
      <c r="LNQ39" s="11"/>
      <c r="LNR39" s="11"/>
      <c r="LNS39" s="11"/>
      <c r="LNT39" s="11"/>
      <c r="LNU39" s="11"/>
      <c r="LNV39" s="11"/>
      <c r="LNW39" s="11"/>
      <c r="LNX39" s="11"/>
      <c r="LNY39" s="11"/>
      <c r="LNZ39" s="11"/>
      <c r="LOA39" s="11"/>
      <c r="LOB39" s="11"/>
      <c r="LOC39" s="11"/>
      <c r="LOD39" s="11"/>
      <c r="LOE39" s="11"/>
      <c r="LOF39" s="11"/>
      <c r="LOG39" s="11"/>
      <c r="LOH39" s="11"/>
      <c r="LOI39" s="11"/>
      <c r="LOJ39" s="11"/>
      <c r="LOK39" s="11"/>
      <c r="LOL39" s="11"/>
      <c r="LOM39" s="11"/>
      <c r="LON39" s="11"/>
      <c r="LOO39" s="11"/>
      <c r="LOP39" s="11"/>
      <c r="LOQ39" s="11"/>
      <c r="LOR39" s="11"/>
      <c r="LOS39" s="11"/>
      <c r="LOT39" s="11"/>
      <c r="LOU39" s="11"/>
      <c r="LOV39" s="11"/>
      <c r="LOW39" s="11"/>
      <c r="LOX39" s="11"/>
      <c r="LOY39" s="11"/>
      <c r="LOZ39" s="11"/>
      <c r="LPA39" s="11"/>
      <c r="LPB39" s="11"/>
      <c r="LPC39" s="11"/>
      <c r="LPD39" s="11"/>
      <c r="LPE39" s="11"/>
      <c r="LPF39" s="11"/>
      <c r="LPG39" s="11"/>
      <c r="LPH39" s="11"/>
      <c r="LPI39" s="11"/>
      <c r="LPJ39" s="11"/>
      <c r="LPK39" s="11"/>
      <c r="LPL39" s="11"/>
      <c r="LPM39" s="11"/>
      <c r="LPN39" s="11"/>
      <c r="LPO39" s="11"/>
      <c r="LPP39" s="11"/>
      <c r="LPQ39" s="11"/>
      <c r="LPR39" s="11"/>
      <c r="LPS39" s="11"/>
      <c r="LPT39" s="11"/>
      <c r="LPU39" s="11"/>
      <c r="LPV39" s="11"/>
      <c r="LPW39" s="11"/>
      <c r="LPX39" s="11"/>
      <c r="LPY39" s="11"/>
      <c r="LPZ39" s="11"/>
      <c r="LQA39" s="11"/>
      <c r="LQB39" s="11"/>
      <c r="LQC39" s="11"/>
      <c r="LQD39" s="11"/>
      <c r="LQE39" s="11"/>
      <c r="LQF39" s="11"/>
      <c r="LQG39" s="11"/>
      <c r="LQH39" s="11"/>
      <c r="LQI39" s="11"/>
      <c r="LQJ39" s="11"/>
      <c r="LQK39" s="11"/>
      <c r="LQL39" s="11"/>
      <c r="LQM39" s="11"/>
      <c r="LQN39" s="11"/>
      <c r="LQO39" s="11"/>
      <c r="LQP39" s="11"/>
      <c r="LQQ39" s="11"/>
      <c r="LQR39" s="11"/>
      <c r="LQS39" s="11"/>
      <c r="LQT39" s="11"/>
      <c r="LQU39" s="11"/>
      <c r="LQV39" s="11"/>
      <c r="LQW39" s="11"/>
      <c r="LQX39" s="11"/>
      <c r="LQY39" s="11"/>
      <c r="LQZ39" s="11"/>
      <c r="LRA39" s="11"/>
      <c r="LRB39" s="11"/>
      <c r="LRC39" s="11"/>
      <c r="LRD39" s="11"/>
      <c r="LRE39" s="11"/>
      <c r="LRF39" s="11"/>
      <c r="LRG39" s="11"/>
      <c r="LRH39" s="11"/>
      <c r="LRI39" s="11"/>
      <c r="LRJ39" s="11"/>
      <c r="LRK39" s="11"/>
      <c r="LRL39" s="11"/>
      <c r="LRM39" s="11"/>
      <c r="LRN39" s="11"/>
      <c r="LRO39" s="11"/>
      <c r="LRP39" s="11"/>
      <c r="LRQ39" s="11"/>
      <c r="LRR39" s="11"/>
      <c r="LRS39" s="11"/>
      <c r="LRT39" s="11"/>
      <c r="LRU39" s="11"/>
      <c r="LRV39" s="11"/>
      <c r="LRW39" s="11"/>
      <c r="LRX39" s="11"/>
      <c r="LRY39" s="11"/>
      <c r="LRZ39" s="11"/>
      <c r="LSA39" s="11"/>
      <c r="LSB39" s="11"/>
      <c r="LSC39" s="11"/>
      <c r="LSD39" s="11"/>
      <c r="LSE39" s="11"/>
      <c r="LSF39" s="11"/>
      <c r="LSG39" s="11"/>
      <c r="LSH39" s="11"/>
      <c r="LSI39" s="11"/>
      <c r="LSJ39" s="11"/>
      <c r="LSK39" s="11"/>
      <c r="LSL39" s="11"/>
      <c r="LSM39" s="11"/>
      <c r="LSN39" s="11"/>
      <c r="LSO39" s="11"/>
      <c r="LSP39" s="11"/>
      <c r="LSQ39" s="11"/>
      <c r="LSR39" s="11"/>
      <c r="LSS39" s="11"/>
      <c r="LST39" s="11"/>
      <c r="LSU39" s="11"/>
      <c r="LSV39" s="11"/>
      <c r="LSW39" s="11"/>
      <c r="LSX39" s="11"/>
      <c r="LSY39" s="11"/>
      <c r="LSZ39" s="11"/>
      <c r="LTA39" s="11"/>
      <c r="LTB39" s="11"/>
      <c r="LTC39" s="11"/>
      <c r="LTD39" s="11"/>
      <c r="LTE39" s="11"/>
      <c r="LTF39" s="11"/>
      <c r="LTG39" s="11"/>
      <c r="LTH39" s="11"/>
      <c r="LTI39" s="11"/>
      <c r="LTJ39" s="11"/>
      <c r="LTK39" s="11"/>
      <c r="LTL39" s="11"/>
      <c r="LTM39" s="11"/>
      <c r="LTN39" s="11"/>
      <c r="LTO39" s="11"/>
      <c r="LTP39" s="11"/>
      <c r="LTQ39" s="11"/>
      <c r="LTR39" s="11"/>
      <c r="LTS39" s="11"/>
      <c r="LTT39" s="11"/>
      <c r="LTU39" s="11"/>
      <c r="LTV39" s="11"/>
      <c r="LTW39" s="11"/>
      <c r="LTX39" s="11"/>
      <c r="LTY39" s="11"/>
      <c r="LTZ39" s="11"/>
      <c r="LUA39" s="11"/>
      <c r="LUB39" s="11"/>
      <c r="LUC39" s="11"/>
      <c r="LUD39" s="11"/>
      <c r="LUE39" s="11"/>
      <c r="LUF39" s="11"/>
      <c r="LUG39" s="11"/>
      <c r="LUH39" s="11"/>
      <c r="LUI39" s="11"/>
      <c r="LUJ39" s="11"/>
      <c r="LUK39" s="11"/>
      <c r="LUL39" s="11"/>
      <c r="LUM39" s="11"/>
      <c r="LUN39" s="11"/>
      <c r="LUO39" s="11"/>
      <c r="LUP39" s="11"/>
      <c r="LUQ39" s="11"/>
      <c r="LUR39" s="11"/>
      <c r="LUS39" s="11"/>
      <c r="LUT39" s="11"/>
      <c r="LUU39" s="11"/>
      <c r="LUV39" s="11"/>
      <c r="LUW39" s="11"/>
      <c r="LUX39" s="11"/>
      <c r="LUY39" s="11"/>
      <c r="LUZ39" s="11"/>
      <c r="LVA39" s="11"/>
      <c r="LVB39" s="11"/>
      <c r="LVC39" s="11"/>
      <c r="LVD39" s="11"/>
      <c r="LVE39" s="11"/>
      <c r="LVF39" s="11"/>
      <c r="LVG39" s="11"/>
      <c r="LVH39" s="11"/>
      <c r="LVI39" s="11"/>
      <c r="LVJ39" s="11"/>
      <c r="LVK39" s="11"/>
      <c r="LVL39" s="11"/>
      <c r="LVM39" s="11"/>
      <c r="LVN39" s="11"/>
      <c r="LVO39" s="11"/>
      <c r="LVP39" s="11"/>
      <c r="LVQ39" s="11"/>
      <c r="LVR39" s="11"/>
      <c r="LVS39" s="11"/>
      <c r="LVT39" s="11"/>
      <c r="LVU39" s="11"/>
      <c r="LVV39" s="11"/>
      <c r="LVW39" s="11"/>
      <c r="LVX39" s="11"/>
      <c r="LVY39" s="11"/>
      <c r="LVZ39" s="11"/>
      <c r="LWA39" s="11"/>
      <c r="LWB39" s="11"/>
      <c r="LWC39" s="11"/>
      <c r="LWD39" s="11"/>
      <c r="LWE39" s="11"/>
      <c r="LWF39" s="11"/>
      <c r="LWG39" s="11"/>
      <c r="LWH39" s="11"/>
      <c r="LWI39" s="11"/>
      <c r="LWJ39" s="11"/>
      <c r="LWK39" s="11"/>
      <c r="LWL39" s="11"/>
      <c r="LWM39" s="11"/>
      <c r="LWN39" s="11"/>
      <c r="LWO39" s="11"/>
      <c r="LWP39" s="11"/>
      <c r="LWQ39" s="11"/>
      <c r="LWR39" s="11"/>
      <c r="LWS39" s="11"/>
      <c r="LWT39" s="11"/>
      <c r="LWU39" s="11"/>
      <c r="LWV39" s="11"/>
      <c r="LWW39" s="11"/>
      <c r="LWX39" s="11"/>
      <c r="LWY39" s="11"/>
      <c r="LWZ39" s="11"/>
      <c r="LXA39" s="11"/>
      <c r="LXB39" s="11"/>
      <c r="LXC39" s="11"/>
      <c r="LXD39" s="11"/>
      <c r="LXE39" s="11"/>
      <c r="LXF39" s="11"/>
      <c r="LXG39" s="11"/>
      <c r="LXH39" s="11"/>
      <c r="LXI39" s="11"/>
      <c r="LXJ39" s="11"/>
      <c r="LXK39" s="11"/>
      <c r="LXL39" s="11"/>
      <c r="LXM39" s="11"/>
      <c r="LXN39" s="11"/>
      <c r="LXO39" s="11"/>
      <c r="LXP39" s="11"/>
      <c r="LXQ39" s="11"/>
      <c r="LXR39" s="11"/>
      <c r="LXS39" s="11"/>
      <c r="LXT39" s="11"/>
      <c r="LXU39" s="11"/>
      <c r="LXV39" s="11"/>
      <c r="LXW39" s="11"/>
      <c r="LXX39" s="11"/>
      <c r="LXY39" s="11"/>
      <c r="LXZ39" s="11"/>
      <c r="LYA39" s="11"/>
      <c r="LYB39" s="11"/>
      <c r="LYC39" s="11"/>
      <c r="LYD39" s="11"/>
      <c r="LYE39" s="11"/>
      <c r="LYF39" s="11"/>
      <c r="LYG39" s="11"/>
      <c r="LYH39" s="11"/>
      <c r="LYI39" s="11"/>
      <c r="LYJ39" s="11"/>
      <c r="LYK39" s="11"/>
      <c r="LYL39" s="11"/>
      <c r="LYM39" s="11"/>
      <c r="LYN39" s="11"/>
      <c r="LYO39" s="11"/>
      <c r="LYP39" s="11"/>
      <c r="LYQ39" s="11"/>
      <c r="LYR39" s="11"/>
      <c r="LYS39" s="11"/>
      <c r="LYT39" s="11"/>
      <c r="LYU39" s="11"/>
      <c r="LYV39" s="11"/>
      <c r="LYW39" s="11"/>
      <c r="LYX39" s="11"/>
      <c r="LYY39" s="11"/>
      <c r="LYZ39" s="11"/>
      <c r="LZA39" s="11"/>
      <c r="LZB39" s="11"/>
      <c r="LZC39" s="11"/>
      <c r="LZD39" s="11"/>
      <c r="LZE39" s="11"/>
      <c r="LZF39" s="11"/>
      <c r="LZG39" s="11"/>
      <c r="LZH39" s="11"/>
      <c r="LZI39" s="11"/>
      <c r="LZJ39" s="11"/>
      <c r="LZK39" s="11"/>
      <c r="LZL39" s="11"/>
      <c r="LZM39" s="11"/>
      <c r="LZN39" s="11"/>
      <c r="LZO39" s="11"/>
      <c r="LZP39" s="11"/>
      <c r="LZQ39" s="11"/>
      <c r="LZR39" s="11"/>
      <c r="LZS39" s="11"/>
      <c r="LZT39" s="11"/>
      <c r="LZU39" s="11"/>
      <c r="LZV39" s="11"/>
      <c r="LZW39" s="11"/>
      <c r="LZX39" s="11"/>
      <c r="LZY39" s="11"/>
      <c r="LZZ39" s="11"/>
      <c r="MAA39" s="11"/>
      <c r="MAB39" s="11"/>
      <c r="MAC39" s="11"/>
      <c r="MAD39" s="11"/>
      <c r="MAE39" s="11"/>
      <c r="MAF39" s="11"/>
      <c r="MAG39" s="11"/>
      <c r="MAH39" s="11"/>
      <c r="MAI39" s="11"/>
      <c r="MAJ39" s="11"/>
      <c r="MAK39" s="11"/>
      <c r="MAL39" s="11"/>
      <c r="MAM39" s="11"/>
      <c r="MAN39" s="11"/>
      <c r="MAO39" s="11"/>
      <c r="MAP39" s="11"/>
      <c r="MAQ39" s="11"/>
      <c r="MAR39" s="11"/>
      <c r="MAS39" s="11"/>
      <c r="MAT39" s="11"/>
      <c r="MAU39" s="11"/>
      <c r="MAV39" s="11"/>
      <c r="MAW39" s="11"/>
      <c r="MAX39" s="11"/>
      <c r="MAY39" s="11"/>
      <c r="MAZ39" s="11"/>
      <c r="MBA39" s="11"/>
      <c r="MBB39" s="11"/>
      <c r="MBC39" s="11"/>
      <c r="MBD39" s="11"/>
      <c r="MBE39" s="11"/>
      <c r="MBF39" s="11"/>
      <c r="MBG39" s="11"/>
      <c r="MBH39" s="11"/>
      <c r="MBI39" s="11"/>
      <c r="MBJ39" s="11"/>
      <c r="MBK39" s="11"/>
      <c r="MBL39" s="11"/>
      <c r="MBM39" s="11"/>
      <c r="MBN39" s="11"/>
      <c r="MBO39" s="11"/>
      <c r="MBP39" s="11"/>
      <c r="MBQ39" s="11"/>
      <c r="MBR39" s="11"/>
      <c r="MBS39" s="11"/>
      <c r="MBT39" s="11"/>
      <c r="MBU39" s="11"/>
      <c r="MBV39" s="11"/>
      <c r="MBW39" s="11"/>
      <c r="MBX39" s="11"/>
      <c r="MBY39" s="11"/>
      <c r="MBZ39" s="11"/>
      <c r="MCA39" s="11"/>
      <c r="MCB39" s="11"/>
      <c r="MCC39" s="11"/>
      <c r="MCD39" s="11"/>
      <c r="MCE39" s="11"/>
      <c r="MCF39" s="11"/>
      <c r="MCG39" s="11"/>
      <c r="MCH39" s="11"/>
      <c r="MCI39" s="11"/>
      <c r="MCJ39" s="11"/>
      <c r="MCK39" s="11"/>
      <c r="MCL39" s="11"/>
      <c r="MCM39" s="11"/>
      <c r="MCN39" s="11"/>
      <c r="MCO39" s="11"/>
      <c r="MCP39" s="11"/>
      <c r="MCQ39" s="11"/>
      <c r="MCR39" s="11"/>
      <c r="MCS39" s="11"/>
      <c r="MCT39" s="11"/>
      <c r="MCU39" s="11"/>
      <c r="MCV39" s="11"/>
      <c r="MCW39" s="11"/>
      <c r="MCX39" s="11"/>
      <c r="MCY39" s="11"/>
      <c r="MCZ39" s="11"/>
      <c r="MDA39" s="11"/>
      <c r="MDB39" s="11"/>
      <c r="MDC39" s="11"/>
      <c r="MDD39" s="11"/>
      <c r="MDE39" s="11"/>
      <c r="MDF39" s="11"/>
      <c r="MDG39" s="11"/>
      <c r="MDH39" s="11"/>
      <c r="MDI39" s="11"/>
      <c r="MDJ39" s="11"/>
      <c r="MDK39" s="11"/>
      <c r="MDL39" s="11"/>
      <c r="MDM39" s="11"/>
      <c r="MDN39" s="11"/>
      <c r="MDO39" s="11"/>
      <c r="MDP39" s="11"/>
      <c r="MDQ39" s="11"/>
      <c r="MDR39" s="11"/>
      <c r="MDS39" s="11"/>
      <c r="MDT39" s="11"/>
      <c r="MDU39" s="11"/>
      <c r="MDV39" s="11"/>
      <c r="MDW39" s="11"/>
      <c r="MDX39" s="11"/>
      <c r="MDY39" s="11"/>
      <c r="MDZ39" s="11"/>
      <c r="MEA39" s="11"/>
      <c r="MEB39" s="11"/>
      <c r="MEC39" s="11"/>
      <c r="MED39" s="11"/>
      <c r="MEE39" s="11"/>
      <c r="MEF39" s="11"/>
      <c r="MEG39" s="11"/>
      <c r="MEH39" s="11"/>
      <c r="MEI39" s="11"/>
      <c r="MEJ39" s="11"/>
      <c r="MEK39" s="11"/>
      <c r="MEL39" s="11"/>
      <c r="MEM39" s="11"/>
      <c r="MEN39" s="11"/>
      <c r="MEO39" s="11"/>
      <c r="MEP39" s="11"/>
      <c r="MEQ39" s="11"/>
      <c r="MER39" s="11"/>
      <c r="MES39" s="11"/>
      <c r="MET39" s="11"/>
      <c r="MEU39" s="11"/>
      <c r="MEV39" s="11"/>
      <c r="MEW39" s="11"/>
      <c r="MEX39" s="11"/>
      <c r="MEY39" s="11"/>
      <c r="MEZ39" s="11"/>
      <c r="MFA39" s="11"/>
      <c r="MFB39" s="11"/>
      <c r="MFC39" s="11"/>
      <c r="MFD39" s="11"/>
      <c r="MFE39" s="11"/>
      <c r="MFF39" s="11"/>
      <c r="MFG39" s="11"/>
      <c r="MFH39" s="11"/>
      <c r="MFI39" s="11"/>
      <c r="MFJ39" s="11"/>
      <c r="MFK39" s="11"/>
      <c r="MFL39" s="11"/>
      <c r="MFM39" s="11"/>
      <c r="MFN39" s="11"/>
      <c r="MFO39" s="11"/>
      <c r="MFP39" s="11"/>
      <c r="MFQ39" s="11"/>
      <c r="MFR39" s="11"/>
      <c r="MFS39" s="11"/>
      <c r="MFT39" s="11"/>
      <c r="MFU39" s="11"/>
      <c r="MFV39" s="11"/>
      <c r="MFW39" s="11"/>
      <c r="MFX39" s="11"/>
      <c r="MFY39" s="11"/>
      <c r="MFZ39" s="11"/>
      <c r="MGA39" s="11"/>
      <c r="MGB39" s="11"/>
      <c r="MGC39" s="11"/>
      <c r="MGD39" s="11"/>
      <c r="MGE39" s="11"/>
      <c r="MGF39" s="11"/>
      <c r="MGG39" s="11"/>
      <c r="MGH39" s="11"/>
      <c r="MGI39" s="11"/>
      <c r="MGJ39" s="11"/>
      <c r="MGK39" s="11"/>
      <c r="MGL39" s="11"/>
      <c r="MGM39" s="11"/>
      <c r="MGN39" s="11"/>
      <c r="MGO39" s="11"/>
      <c r="MGP39" s="11"/>
      <c r="MGQ39" s="11"/>
      <c r="MGR39" s="11"/>
      <c r="MGS39" s="11"/>
      <c r="MGT39" s="11"/>
      <c r="MGU39" s="11"/>
      <c r="MGV39" s="11"/>
      <c r="MGW39" s="11"/>
      <c r="MGX39" s="11"/>
      <c r="MGY39" s="11"/>
      <c r="MGZ39" s="11"/>
      <c r="MHA39" s="11"/>
      <c r="MHB39" s="11"/>
      <c r="MHC39" s="11"/>
      <c r="MHD39" s="11"/>
      <c r="MHE39" s="11"/>
      <c r="MHF39" s="11"/>
      <c r="MHG39" s="11"/>
      <c r="MHH39" s="11"/>
      <c r="MHI39" s="11"/>
      <c r="MHJ39" s="11"/>
      <c r="MHK39" s="11"/>
      <c r="MHL39" s="11"/>
      <c r="MHM39" s="11"/>
      <c r="MHN39" s="11"/>
      <c r="MHO39" s="11"/>
      <c r="MHP39" s="11"/>
      <c r="MHQ39" s="11"/>
      <c r="MHR39" s="11"/>
      <c r="MHS39" s="11"/>
      <c r="MHT39" s="11"/>
      <c r="MHU39" s="11"/>
      <c r="MHV39" s="11"/>
      <c r="MHW39" s="11"/>
      <c r="MHX39" s="11"/>
      <c r="MHY39" s="11"/>
      <c r="MHZ39" s="11"/>
      <c r="MIA39" s="11"/>
      <c r="MIB39" s="11"/>
      <c r="MIC39" s="11"/>
      <c r="MID39" s="11"/>
      <c r="MIE39" s="11"/>
      <c r="MIF39" s="11"/>
      <c r="MIG39" s="11"/>
      <c r="MIH39" s="11"/>
      <c r="MII39" s="11"/>
      <c r="MIJ39" s="11"/>
      <c r="MIK39" s="11"/>
      <c r="MIL39" s="11"/>
      <c r="MIM39" s="11"/>
      <c r="MIN39" s="11"/>
      <c r="MIO39" s="11"/>
      <c r="MIP39" s="11"/>
      <c r="MIQ39" s="11"/>
      <c r="MIR39" s="11"/>
      <c r="MIS39" s="11"/>
      <c r="MIT39" s="11"/>
      <c r="MIU39" s="11"/>
      <c r="MIV39" s="11"/>
      <c r="MIW39" s="11"/>
      <c r="MIX39" s="11"/>
      <c r="MIY39" s="11"/>
      <c r="MIZ39" s="11"/>
      <c r="MJA39" s="11"/>
      <c r="MJB39" s="11"/>
      <c r="MJC39" s="11"/>
      <c r="MJD39" s="11"/>
      <c r="MJE39" s="11"/>
      <c r="MJF39" s="11"/>
      <c r="MJG39" s="11"/>
      <c r="MJH39" s="11"/>
      <c r="MJI39" s="11"/>
      <c r="MJJ39" s="11"/>
      <c r="MJK39" s="11"/>
      <c r="MJL39" s="11"/>
      <c r="MJM39" s="11"/>
      <c r="MJN39" s="11"/>
      <c r="MJO39" s="11"/>
      <c r="MJP39" s="11"/>
      <c r="MJQ39" s="11"/>
      <c r="MJR39" s="11"/>
      <c r="MJS39" s="11"/>
      <c r="MJT39" s="11"/>
      <c r="MJU39" s="11"/>
      <c r="MJV39" s="11"/>
      <c r="MJW39" s="11"/>
      <c r="MJX39" s="11"/>
      <c r="MJY39" s="11"/>
      <c r="MJZ39" s="11"/>
      <c r="MKA39" s="11"/>
      <c r="MKB39" s="11"/>
      <c r="MKC39" s="11"/>
      <c r="MKD39" s="11"/>
      <c r="MKE39" s="11"/>
      <c r="MKF39" s="11"/>
      <c r="MKG39" s="11"/>
      <c r="MKH39" s="11"/>
      <c r="MKI39" s="11"/>
      <c r="MKJ39" s="11"/>
      <c r="MKK39" s="11"/>
      <c r="MKL39" s="11"/>
      <c r="MKM39" s="11"/>
      <c r="MKN39" s="11"/>
      <c r="MKO39" s="11"/>
      <c r="MKP39" s="11"/>
      <c r="MKQ39" s="11"/>
      <c r="MKR39" s="11"/>
      <c r="MKS39" s="11"/>
      <c r="MKT39" s="11"/>
      <c r="MKU39" s="11"/>
      <c r="MKV39" s="11"/>
      <c r="MKW39" s="11"/>
      <c r="MKX39" s="11"/>
      <c r="MKY39" s="11"/>
      <c r="MKZ39" s="11"/>
      <c r="MLA39" s="11"/>
      <c r="MLB39" s="11"/>
      <c r="MLC39" s="11"/>
      <c r="MLD39" s="11"/>
      <c r="MLE39" s="11"/>
      <c r="MLF39" s="11"/>
      <c r="MLG39" s="11"/>
      <c r="MLH39" s="11"/>
      <c r="MLI39" s="11"/>
      <c r="MLJ39" s="11"/>
      <c r="MLK39" s="11"/>
      <c r="MLL39" s="11"/>
      <c r="MLM39" s="11"/>
      <c r="MLN39" s="11"/>
      <c r="MLO39" s="11"/>
      <c r="MLP39" s="11"/>
      <c r="MLQ39" s="11"/>
      <c r="MLR39" s="11"/>
      <c r="MLS39" s="11"/>
      <c r="MLT39" s="11"/>
      <c r="MLU39" s="11"/>
      <c r="MLV39" s="11"/>
      <c r="MLW39" s="11"/>
      <c r="MLX39" s="11"/>
      <c r="MLY39" s="11"/>
      <c r="MLZ39" s="11"/>
      <c r="MMA39" s="11"/>
      <c r="MMB39" s="11"/>
      <c r="MMC39" s="11"/>
      <c r="MMD39" s="11"/>
      <c r="MME39" s="11"/>
      <c r="MMF39" s="11"/>
      <c r="MMG39" s="11"/>
      <c r="MMH39" s="11"/>
      <c r="MMI39" s="11"/>
      <c r="MMJ39" s="11"/>
      <c r="MMK39" s="11"/>
      <c r="MML39" s="11"/>
      <c r="MMM39" s="11"/>
      <c r="MMN39" s="11"/>
      <c r="MMO39" s="11"/>
      <c r="MMP39" s="11"/>
      <c r="MMQ39" s="11"/>
      <c r="MMR39" s="11"/>
      <c r="MMS39" s="11"/>
      <c r="MMT39" s="11"/>
      <c r="MMU39" s="11"/>
      <c r="MMV39" s="11"/>
      <c r="MMW39" s="11"/>
      <c r="MMX39" s="11"/>
      <c r="MMY39" s="11"/>
      <c r="MMZ39" s="11"/>
      <c r="MNA39" s="11"/>
      <c r="MNB39" s="11"/>
      <c r="MNC39" s="11"/>
      <c r="MND39" s="11"/>
      <c r="MNE39" s="11"/>
      <c r="MNF39" s="11"/>
      <c r="MNG39" s="11"/>
      <c r="MNH39" s="11"/>
      <c r="MNI39" s="11"/>
      <c r="MNJ39" s="11"/>
      <c r="MNK39" s="11"/>
      <c r="MNL39" s="11"/>
      <c r="MNM39" s="11"/>
      <c r="MNN39" s="11"/>
      <c r="MNO39" s="11"/>
      <c r="MNP39" s="11"/>
      <c r="MNQ39" s="11"/>
      <c r="MNR39" s="11"/>
      <c r="MNS39" s="11"/>
      <c r="MNT39" s="11"/>
      <c r="MNU39" s="11"/>
      <c r="MNV39" s="11"/>
      <c r="MNW39" s="11"/>
      <c r="MNX39" s="11"/>
      <c r="MNY39" s="11"/>
      <c r="MNZ39" s="11"/>
      <c r="MOA39" s="11"/>
      <c r="MOB39" s="11"/>
      <c r="MOC39" s="11"/>
      <c r="MOD39" s="11"/>
      <c r="MOE39" s="11"/>
      <c r="MOF39" s="11"/>
      <c r="MOG39" s="11"/>
      <c r="MOH39" s="11"/>
      <c r="MOI39" s="11"/>
      <c r="MOJ39" s="11"/>
      <c r="MOK39" s="11"/>
      <c r="MOL39" s="11"/>
      <c r="MOM39" s="11"/>
      <c r="MON39" s="11"/>
      <c r="MOO39" s="11"/>
      <c r="MOP39" s="11"/>
      <c r="MOQ39" s="11"/>
      <c r="MOR39" s="11"/>
      <c r="MOS39" s="11"/>
      <c r="MOT39" s="11"/>
      <c r="MOU39" s="11"/>
      <c r="MOV39" s="11"/>
      <c r="MOW39" s="11"/>
      <c r="MOX39" s="11"/>
      <c r="MOY39" s="11"/>
      <c r="MOZ39" s="11"/>
      <c r="MPA39" s="11"/>
      <c r="MPB39" s="11"/>
      <c r="MPC39" s="11"/>
      <c r="MPD39" s="11"/>
      <c r="MPE39" s="11"/>
      <c r="MPF39" s="11"/>
      <c r="MPG39" s="11"/>
      <c r="MPH39" s="11"/>
      <c r="MPI39" s="11"/>
      <c r="MPJ39" s="11"/>
      <c r="MPK39" s="11"/>
      <c r="MPL39" s="11"/>
      <c r="MPM39" s="11"/>
      <c r="MPN39" s="11"/>
      <c r="MPO39" s="11"/>
      <c r="MPP39" s="11"/>
      <c r="MPQ39" s="11"/>
      <c r="MPR39" s="11"/>
      <c r="MPS39" s="11"/>
      <c r="MPT39" s="11"/>
      <c r="MPU39" s="11"/>
      <c r="MPV39" s="11"/>
      <c r="MPW39" s="11"/>
      <c r="MPX39" s="11"/>
      <c r="MPY39" s="11"/>
      <c r="MPZ39" s="11"/>
      <c r="MQA39" s="11"/>
      <c r="MQB39" s="11"/>
      <c r="MQC39" s="11"/>
      <c r="MQD39" s="11"/>
      <c r="MQE39" s="11"/>
      <c r="MQF39" s="11"/>
      <c r="MQG39" s="11"/>
      <c r="MQH39" s="11"/>
      <c r="MQI39" s="11"/>
      <c r="MQJ39" s="11"/>
      <c r="MQK39" s="11"/>
      <c r="MQL39" s="11"/>
      <c r="MQM39" s="11"/>
      <c r="MQN39" s="11"/>
      <c r="MQO39" s="11"/>
      <c r="MQP39" s="11"/>
      <c r="MQQ39" s="11"/>
      <c r="MQR39" s="11"/>
      <c r="MQS39" s="11"/>
      <c r="MQT39" s="11"/>
      <c r="MQU39" s="11"/>
      <c r="MQV39" s="11"/>
      <c r="MQW39" s="11"/>
      <c r="MQX39" s="11"/>
      <c r="MQY39" s="11"/>
      <c r="MQZ39" s="11"/>
      <c r="MRA39" s="11"/>
      <c r="MRB39" s="11"/>
      <c r="MRC39" s="11"/>
      <c r="MRD39" s="11"/>
      <c r="MRE39" s="11"/>
      <c r="MRF39" s="11"/>
      <c r="MRG39" s="11"/>
      <c r="MRH39" s="11"/>
      <c r="MRI39" s="11"/>
      <c r="MRJ39" s="11"/>
      <c r="MRK39" s="11"/>
      <c r="MRL39" s="11"/>
      <c r="MRM39" s="11"/>
      <c r="MRN39" s="11"/>
      <c r="MRO39" s="11"/>
      <c r="MRP39" s="11"/>
      <c r="MRQ39" s="11"/>
      <c r="MRR39" s="11"/>
      <c r="MRS39" s="11"/>
      <c r="MRT39" s="11"/>
      <c r="MRU39" s="11"/>
      <c r="MRV39" s="11"/>
      <c r="MRW39" s="11"/>
      <c r="MRX39" s="11"/>
      <c r="MRY39" s="11"/>
      <c r="MRZ39" s="11"/>
      <c r="MSA39" s="11"/>
      <c r="MSB39" s="11"/>
      <c r="MSC39" s="11"/>
      <c r="MSD39" s="11"/>
      <c r="MSE39" s="11"/>
      <c r="MSF39" s="11"/>
      <c r="MSG39" s="11"/>
      <c r="MSH39" s="11"/>
      <c r="MSI39" s="11"/>
      <c r="MSJ39" s="11"/>
      <c r="MSK39" s="11"/>
      <c r="MSL39" s="11"/>
      <c r="MSM39" s="11"/>
      <c r="MSN39" s="11"/>
      <c r="MSO39" s="11"/>
      <c r="MSP39" s="11"/>
      <c r="MSQ39" s="11"/>
      <c r="MSR39" s="11"/>
      <c r="MSS39" s="11"/>
      <c r="MST39" s="11"/>
      <c r="MSU39" s="11"/>
      <c r="MSV39" s="11"/>
      <c r="MSW39" s="11"/>
      <c r="MSX39" s="11"/>
      <c r="MSY39" s="11"/>
      <c r="MSZ39" s="11"/>
      <c r="MTA39" s="11"/>
      <c r="MTB39" s="11"/>
      <c r="MTC39" s="11"/>
      <c r="MTD39" s="11"/>
      <c r="MTE39" s="11"/>
      <c r="MTF39" s="11"/>
      <c r="MTG39" s="11"/>
      <c r="MTH39" s="11"/>
      <c r="MTI39" s="11"/>
      <c r="MTJ39" s="11"/>
      <c r="MTK39" s="11"/>
      <c r="MTL39" s="11"/>
      <c r="MTM39" s="11"/>
      <c r="MTN39" s="11"/>
      <c r="MTO39" s="11"/>
      <c r="MTP39" s="11"/>
      <c r="MTQ39" s="11"/>
      <c r="MTR39" s="11"/>
      <c r="MTS39" s="11"/>
      <c r="MTT39" s="11"/>
      <c r="MTU39" s="11"/>
      <c r="MTV39" s="11"/>
      <c r="MTW39" s="11"/>
      <c r="MTX39" s="11"/>
      <c r="MTY39" s="11"/>
      <c r="MTZ39" s="11"/>
      <c r="MUA39" s="11"/>
      <c r="MUB39" s="11"/>
      <c r="MUC39" s="11"/>
      <c r="MUD39" s="11"/>
      <c r="MUE39" s="11"/>
      <c r="MUF39" s="11"/>
      <c r="MUG39" s="11"/>
      <c r="MUH39" s="11"/>
      <c r="MUI39" s="11"/>
      <c r="MUJ39" s="11"/>
      <c r="MUK39" s="11"/>
      <c r="MUL39" s="11"/>
      <c r="MUM39" s="11"/>
      <c r="MUN39" s="11"/>
      <c r="MUO39" s="11"/>
      <c r="MUP39" s="11"/>
      <c r="MUQ39" s="11"/>
      <c r="MUR39" s="11"/>
      <c r="MUS39" s="11"/>
      <c r="MUT39" s="11"/>
      <c r="MUU39" s="11"/>
      <c r="MUV39" s="11"/>
      <c r="MUW39" s="11"/>
      <c r="MUX39" s="11"/>
      <c r="MUY39" s="11"/>
      <c r="MUZ39" s="11"/>
      <c r="MVA39" s="11"/>
      <c r="MVB39" s="11"/>
      <c r="MVC39" s="11"/>
      <c r="MVD39" s="11"/>
      <c r="MVE39" s="11"/>
      <c r="MVF39" s="11"/>
      <c r="MVG39" s="11"/>
      <c r="MVH39" s="11"/>
      <c r="MVI39" s="11"/>
      <c r="MVJ39" s="11"/>
      <c r="MVK39" s="11"/>
      <c r="MVL39" s="11"/>
      <c r="MVM39" s="11"/>
      <c r="MVN39" s="11"/>
      <c r="MVO39" s="11"/>
      <c r="MVP39" s="11"/>
      <c r="MVQ39" s="11"/>
      <c r="MVR39" s="11"/>
      <c r="MVS39" s="11"/>
      <c r="MVT39" s="11"/>
      <c r="MVU39" s="11"/>
      <c r="MVV39" s="11"/>
      <c r="MVW39" s="11"/>
      <c r="MVX39" s="11"/>
      <c r="MVY39" s="11"/>
      <c r="MVZ39" s="11"/>
      <c r="MWA39" s="11"/>
      <c r="MWB39" s="11"/>
      <c r="MWC39" s="11"/>
      <c r="MWD39" s="11"/>
      <c r="MWE39" s="11"/>
      <c r="MWF39" s="11"/>
      <c r="MWG39" s="11"/>
      <c r="MWH39" s="11"/>
      <c r="MWI39" s="11"/>
      <c r="MWJ39" s="11"/>
      <c r="MWK39" s="11"/>
      <c r="MWL39" s="11"/>
      <c r="MWM39" s="11"/>
      <c r="MWN39" s="11"/>
      <c r="MWO39" s="11"/>
      <c r="MWP39" s="11"/>
      <c r="MWQ39" s="11"/>
      <c r="MWR39" s="11"/>
      <c r="MWS39" s="11"/>
      <c r="MWT39" s="11"/>
      <c r="MWU39" s="11"/>
      <c r="MWV39" s="11"/>
      <c r="MWW39" s="11"/>
      <c r="MWX39" s="11"/>
      <c r="MWY39" s="11"/>
      <c r="MWZ39" s="11"/>
      <c r="MXA39" s="11"/>
      <c r="MXB39" s="11"/>
      <c r="MXC39" s="11"/>
      <c r="MXD39" s="11"/>
      <c r="MXE39" s="11"/>
      <c r="MXF39" s="11"/>
      <c r="MXG39" s="11"/>
      <c r="MXH39" s="11"/>
      <c r="MXI39" s="11"/>
      <c r="MXJ39" s="11"/>
      <c r="MXK39" s="11"/>
      <c r="MXL39" s="11"/>
      <c r="MXM39" s="11"/>
      <c r="MXN39" s="11"/>
      <c r="MXO39" s="11"/>
      <c r="MXP39" s="11"/>
      <c r="MXQ39" s="11"/>
      <c r="MXR39" s="11"/>
      <c r="MXS39" s="11"/>
      <c r="MXT39" s="11"/>
      <c r="MXU39" s="11"/>
      <c r="MXV39" s="11"/>
      <c r="MXW39" s="11"/>
      <c r="MXX39" s="11"/>
      <c r="MXY39" s="11"/>
      <c r="MXZ39" s="11"/>
      <c r="MYA39" s="11"/>
      <c r="MYB39" s="11"/>
      <c r="MYC39" s="11"/>
      <c r="MYD39" s="11"/>
      <c r="MYE39" s="11"/>
      <c r="MYF39" s="11"/>
      <c r="MYG39" s="11"/>
      <c r="MYH39" s="11"/>
      <c r="MYI39" s="11"/>
      <c r="MYJ39" s="11"/>
      <c r="MYK39" s="11"/>
      <c r="MYL39" s="11"/>
      <c r="MYM39" s="11"/>
      <c r="MYN39" s="11"/>
      <c r="MYO39" s="11"/>
      <c r="MYP39" s="11"/>
      <c r="MYQ39" s="11"/>
      <c r="MYR39" s="11"/>
      <c r="MYS39" s="11"/>
      <c r="MYT39" s="11"/>
      <c r="MYU39" s="11"/>
      <c r="MYV39" s="11"/>
      <c r="MYW39" s="11"/>
      <c r="MYX39" s="11"/>
      <c r="MYY39" s="11"/>
      <c r="MYZ39" s="11"/>
      <c r="MZA39" s="11"/>
      <c r="MZB39" s="11"/>
      <c r="MZC39" s="11"/>
      <c r="MZD39" s="11"/>
      <c r="MZE39" s="11"/>
      <c r="MZF39" s="11"/>
      <c r="MZG39" s="11"/>
      <c r="MZH39" s="11"/>
      <c r="MZI39" s="11"/>
      <c r="MZJ39" s="11"/>
      <c r="MZK39" s="11"/>
      <c r="MZL39" s="11"/>
      <c r="MZM39" s="11"/>
      <c r="MZN39" s="11"/>
      <c r="MZO39" s="11"/>
      <c r="MZP39" s="11"/>
      <c r="MZQ39" s="11"/>
      <c r="MZR39" s="11"/>
      <c r="MZS39" s="11"/>
      <c r="MZT39" s="11"/>
      <c r="MZU39" s="11"/>
      <c r="MZV39" s="11"/>
      <c r="MZW39" s="11"/>
      <c r="MZX39" s="11"/>
      <c r="MZY39" s="11"/>
      <c r="MZZ39" s="11"/>
      <c r="NAA39" s="11"/>
      <c r="NAB39" s="11"/>
      <c r="NAC39" s="11"/>
      <c r="NAD39" s="11"/>
      <c r="NAE39" s="11"/>
      <c r="NAF39" s="11"/>
      <c r="NAG39" s="11"/>
      <c r="NAH39" s="11"/>
      <c r="NAI39" s="11"/>
      <c r="NAJ39" s="11"/>
      <c r="NAK39" s="11"/>
      <c r="NAL39" s="11"/>
      <c r="NAM39" s="11"/>
      <c r="NAN39" s="11"/>
      <c r="NAO39" s="11"/>
      <c r="NAP39" s="11"/>
      <c r="NAQ39" s="11"/>
      <c r="NAR39" s="11"/>
      <c r="NAS39" s="11"/>
      <c r="NAT39" s="11"/>
      <c r="NAU39" s="11"/>
      <c r="NAV39" s="11"/>
      <c r="NAW39" s="11"/>
      <c r="NAX39" s="11"/>
      <c r="NAY39" s="11"/>
      <c r="NAZ39" s="11"/>
      <c r="NBA39" s="11"/>
      <c r="NBB39" s="11"/>
      <c r="NBC39" s="11"/>
      <c r="NBD39" s="11"/>
      <c r="NBE39" s="11"/>
      <c r="NBF39" s="11"/>
      <c r="NBG39" s="11"/>
      <c r="NBH39" s="11"/>
      <c r="NBI39" s="11"/>
      <c r="NBJ39" s="11"/>
      <c r="NBK39" s="11"/>
      <c r="NBL39" s="11"/>
      <c r="NBM39" s="11"/>
      <c r="NBN39" s="11"/>
      <c r="NBO39" s="11"/>
      <c r="NBP39" s="11"/>
      <c r="NBQ39" s="11"/>
      <c r="NBR39" s="11"/>
      <c r="NBS39" s="11"/>
      <c r="NBT39" s="11"/>
      <c r="NBU39" s="11"/>
      <c r="NBV39" s="11"/>
      <c r="NBW39" s="11"/>
      <c r="NBX39" s="11"/>
      <c r="NBY39" s="11"/>
      <c r="NBZ39" s="11"/>
      <c r="NCA39" s="11"/>
      <c r="NCB39" s="11"/>
      <c r="NCC39" s="11"/>
      <c r="NCD39" s="11"/>
      <c r="NCE39" s="11"/>
      <c r="NCF39" s="11"/>
      <c r="NCG39" s="11"/>
      <c r="NCH39" s="11"/>
      <c r="NCI39" s="11"/>
      <c r="NCJ39" s="11"/>
      <c r="NCK39" s="11"/>
      <c r="NCL39" s="11"/>
      <c r="NCM39" s="11"/>
      <c r="NCN39" s="11"/>
      <c r="NCO39" s="11"/>
      <c r="NCP39" s="11"/>
      <c r="NCQ39" s="11"/>
      <c r="NCR39" s="11"/>
      <c r="NCS39" s="11"/>
      <c r="NCT39" s="11"/>
      <c r="NCU39" s="11"/>
      <c r="NCV39" s="11"/>
      <c r="NCW39" s="11"/>
      <c r="NCX39" s="11"/>
      <c r="NCY39" s="11"/>
      <c r="NCZ39" s="11"/>
      <c r="NDA39" s="11"/>
      <c r="NDB39" s="11"/>
      <c r="NDC39" s="11"/>
      <c r="NDD39" s="11"/>
      <c r="NDE39" s="11"/>
      <c r="NDF39" s="11"/>
      <c r="NDG39" s="11"/>
      <c r="NDH39" s="11"/>
      <c r="NDI39" s="11"/>
      <c r="NDJ39" s="11"/>
      <c r="NDK39" s="11"/>
      <c r="NDL39" s="11"/>
      <c r="NDM39" s="11"/>
      <c r="NDN39" s="11"/>
      <c r="NDO39" s="11"/>
      <c r="NDP39" s="11"/>
      <c r="NDQ39" s="11"/>
      <c r="NDR39" s="11"/>
      <c r="NDS39" s="11"/>
      <c r="NDT39" s="11"/>
      <c r="NDU39" s="11"/>
      <c r="NDV39" s="11"/>
      <c r="NDW39" s="11"/>
      <c r="NDX39" s="11"/>
      <c r="NDY39" s="11"/>
      <c r="NDZ39" s="11"/>
      <c r="NEA39" s="11"/>
      <c r="NEB39" s="11"/>
      <c r="NEC39" s="11"/>
      <c r="NED39" s="11"/>
      <c r="NEE39" s="11"/>
      <c r="NEF39" s="11"/>
      <c r="NEG39" s="11"/>
      <c r="NEH39" s="11"/>
      <c r="NEI39" s="11"/>
      <c r="NEJ39" s="11"/>
      <c r="NEK39" s="11"/>
      <c r="NEL39" s="11"/>
      <c r="NEM39" s="11"/>
      <c r="NEN39" s="11"/>
      <c r="NEO39" s="11"/>
      <c r="NEP39" s="11"/>
      <c r="NEQ39" s="11"/>
      <c r="NER39" s="11"/>
      <c r="NES39" s="11"/>
      <c r="NET39" s="11"/>
      <c r="NEU39" s="11"/>
      <c r="NEV39" s="11"/>
      <c r="NEW39" s="11"/>
      <c r="NEX39" s="11"/>
      <c r="NEY39" s="11"/>
      <c r="NEZ39" s="11"/>
      <c r="NFA39" s="11"/>
      <c r="NFB39" s="11"/>
      <c r="NFC39" s="11"/>
      <c r="NFD39" s="11"/>
      <c r="NFE39" s="11"/>
      <c r="NFF39" s="11"/>
      <c r="NFG39" s="11"/>
      <c r="NFH39" s="11"/>
      <c r="NFI39" s="11"/>
      <c r="NFJ39" s="11"/>
      <c r="NFK39" s="11"/>
      <c r="NFL39" s="11"/>
      <c r="NFM39" s="11"/>
      <c r="NFN39" s="11"/>
      <c r="NFO39" s="11"/>
      <c r="NFP39" s="11"/>
      <c r="NFQ39" s="11"/>
      <c r="NFR39" s="11"/>
      <c r="NFS39" s="11"/>
      <c r="NFT39" s="11"/>
      <c r="NFU39" s="11"/>
      <c r="NFV39" s="11"/>
      <c r="NFW39" s="11"/>
      <c r="NFX39" s="11"/>
      <c r="NFY39" s="11"/>
      <c r="NFZ39" s="11"/>
      <c r="NGA39" s="11"/>
      <c r="NGB39" s="11"/>
      <c r="NGC39" s="11"/>
      <c r="NGD39" s="11"/>
      <c r="NGE39" s="11"/>
      <c r="NGF39" s="11"/>
      <c r="NGG39" s="11"/>
      <c r="NGH39" s="11"/>
      <c r="NGI39" s="11"/>
      <c r="NGJ39" s="11"/>
      <c r="NGK39" s="11"/>
      <c r="NGL39" s="11"/>
      <c r="NGM39" s="11"/>
      <c r="NGN39" s="11"/>
      <c r="NGO39" s="11"/>
      <c r="NGP39" s="11"/>
      <c r="NGQ39" s="11"/>
      <c r="NGR39" s="11"/>
      <c r="NGS39" s="11"/>
      <c r="NGT39" s="11"/>
      <c r="NGU39" s="11"/>
      <c r="NGV39" s="11"/>
      <c r="NGW39" s="11"/>
      <c r="NGX39" s="11"/>
      <c r="NGY39" s="11"/>
      <c r="NGZ39" s="11"/>
      <c r="NHA39" s="11"/>
      <c r="NHB39" s="11"/>
      <c r="NHC39" s="11"/>
      <c r="NHD39" s="11"/>
      <c r="NHE39" s="11"/>
      <c r="NHF39" s="11"/>
      <c r="NHG39" s="11"/>
      <c r="NHH39" s="11"/>
      <c r="NHI39" s="11"/>
      <c r="NHJ39" s="11"/>
      <c r="NHK39" s="11"/>
      <c r="NHL39" s="11"/>
      <c r="NHM39" s="11"/>
      <c r="NHN39" s="11"/>
      <c r="NHO39" s="11"/>
      <c r="NHP39" s="11"/>
      <c r="NHQ39" s="11"/>
      <c r="NHR39" s="11"/>
      <c r="NHS39" s="11"/>
      <c r="NHT39" s="11"/>
      <c r="NHU39" s="11"/>
      <c r="NHV39" s="11"/>
      <c r="NHW39" s="11"/>
      <c r="NHX39" s="11"/>
      <c r="NHY39" s="11"/>
      <c r="NHZ39" s="11"/>
      <c r="NIA39" s="11"/>
      <c r="NIB39" s="11"/>
      <c r="NIC39" s="11"/>
      <c r="NID39" s="11"/>
      <c r="NIE39" s="11"/>
      <c r="NIF39" s="11"/>
      <c r="NIG39" s="11"/>
      <c r="NIH39" s="11"/>
      <c r="NII39" s="11"/>
      <c r="NIJ39" s="11"/>
      <c r="NIK39" s="11"/>
      <c r="NIL39" s="11"/>
      <c r="NIM39" s="11"/>
      <c r="NIN39" s="11"/>
      <c r="NIO39" s="11"/>
      <c r="NIP39" s="11"/>
      <c r="NIQ39" s="11"/>
      <c r="NIR39" s="11"/>
      <c r="NIS39" s="11"/>
      <c r="NIT39" s="11"/>
      <c r="NIU39" s="11"/>
      <c r="NIV39" s="11"/>
      <c r="NIW39" s="11"/>
      <c r="NIX39" s="11"/>
      <c r="NIY39" s="11"/>
      <c r="NIZ39" s="11"/>
      <c r="NJA39" s="11"/>
      <c r="NJB39" s="11"/>
      <c r="NJC39" s="11"/>
      <c r="NJD39" s="11"/>
      <c r="NJE39" s="11"/>
      <c r="NJF39" s="11"/>
      <c r="NJG39" s="11"/>
      <c r="NJH39" s="11"/>
      <c r="NJI39" s="11"/>
      <c r="NJJ39" s="11"/>
      <c r="NJK39" s="11"/>
      <c r="NJL39" s="11"/>
      <c r="NJM39" s="11"/>
      <c r="NJN39" s="11"/>
      <c r="NJO39" s="11"/>
      <c r="NJP39" s="11"/>
      <c r="NJQ39" s="11"/>
      <c r="NJR39" s="11"/>
      <c r="NJS39" s="11"/>
      <c r="NJT39" s="11"/>
      <c r="NJU39" s="11"/>
      <c r="NJV39" s="11"/>
      <c r="NJW39" s="11"/>
      <c r="NJX39" s="11"/>
      <c r="NJY39" s="11"/>
      <c r="NJZ39" s="11"/>
      <c r="NKA39" s="11"/>
      <c r="NKB39" s="11"/>
      <c r="NKC39" s="11"/>
      <c r="NKD39" s="11"/>
      <c r="NKE39" s="11"/>
      <c r="NKF39" s="11"/>
      <c r="NKG39" s="11"/>
      <c r="NKH39" s="11"/>
      <c r="NKI39" s="11"/>
      <c r="NKJ39" s="11"/>
      <c r="NKK39" s="11"/>
      <c r="NKL39" s="11"/>
      <c r="NKM39" s="11"/>
      <c r="NKN39" s="11"/>
      <c r="NKO39" s="11"/>
      <c r="NKP39" s="11"/>
      <c r="NKQ39" s="11"/>
      <c r="NKR39" s="11"/>
      <c r="NKS39" s="11"/>
      <c r="NKT39" s="11"/>
      <c r="NKU39" s="11"/>
      <c r="NKV39" s="11"/>
      <c r="NKW39" s="11"/>
      <c r="NKX39" s="11"/>
      <c r="NKY39" s="11"/>
      <c r="NKZ39" s="11"/>
      <c r="NLA39" s="11"/>
      <c r="NLB39" s="11"/>
      <c r="NLC39" s="11"/>
      <c r="NLD39" s="11"/>
      <c r="NLE39" s="11"/>
      <c r="NLF39" s="11"/>
      <c r="NLG39" s="11"/>
      <c r="NLH39" s="11"/>
      <c r="NLI39" s="11"/>
      <c r="NLJ39" s="11"/>
      <c r="NLK39" s="11"/>
      <c r="NLL39" s="11"/>
      <c r="NLM39" s="11"/>
      <c r="NLN39" s="11"/>
      <c r="NLO39" s="11"/>
      <c r="NLP39" s="11"/>
      <c r="NLQ39" s="11"/>
      <c r="NLR39" s="11"/>
      <c r="NLS39" s="11"/>
      <c r="NLT39" s="11"/>
      <c r="NLU39" s="11"/>
      <c r="NLV39" s="11"/>
      <c r="NLW39" s="11"/>
      <c r="NLX39" s="11"/>
      <c r="NLY39" s="11"/>
      <c r="NLZ39" s="11"/>
      <c r="NMA39" s="11"/>
      <c r="NMB39" s="11"/>
      <c r="NMC39" s="11"/>
      <c r="NMD39" s="11"/>
      <c r="NME39" s="11"/>
      <c r="NMF39" s="11"/>
      <c r="NMG39" s="11"/>
      <c r="NMH39" s="11"/>
      <c r="NMI39" s="11"/>
      <c r="NMJ39" s="11"/>
      <c r="NMK39" s="11"/>
      <c r="NML39" s="11"/>
      <c r="NMM39" s="11"/>
      <c r="NMN39" s="11"/>
      <c r="NMO39" s="11"/>
      <c r="NMP39" s="11"/>
      <c r="NMQ39" s="11"/>
      <c r="NMR39" s="11"/>
      <c r="NMS39" s="11"/>
      <c r="NMT39" s="11"/>
      <c r="NMU39" s="11"/>
      <c r="NMV39" s="11"/>
      <c r="NMW39" s="11"/>
      <c r="NMX39" s="11"/>
      <c r="NMY39" s="11"/>
      <c r="NMZ39" s="11"/>
      <c r="NNA39" s="11"/>
      <c r="NNB39" s="11"/>
      <c r="NNC39" s="11"/>
      <c r="NND39" s="11"/>
      <c r="NNE39" s="11"/>
      <c r="NNF39" s="11"/>
      <c r="NNG39" s="11"/>
      <c r="NNH39" s="11"/>
      <c r="NNI39" s="11"/>
      <c r="NNJ39" s="11"/>
      <c r="NNK39" s="11"/>
      <c r="NNL39" s="11"/>
      <c r="NNM39" s="11"/>
      <c r="NNN39" s="11"/>
      <c r="NNO39" s="11"/>
      <c r="NNP39" s="11"/>
      <c r="NNQ39" s="11"/>
      <c r="NNR39" s="11"/>
      <c r="NNS39" s="11"/>
      <c r="NNT39" s="11"/>
      <c r="NNU39" s="11"/>
      <c r="NNV39" s="11"/>
      <c r="NNW39" s="11"/>
      <c r="NNX39" s="11"/>
      <c r="NNY39" s="11"/>
      <c r="NNZ39" s="11"/>
      <c r="NOA39" s="11"/>
      <c r="NOB39" s="11"/>
      <c r="NOC39" s="11"/>
      <c r="NOD39" s="11"/>
      <c r="NOE39" s="11"/>
      <c r="NOF39" s="11"/>
      <c r="NOG39" s="11"/>
      <c r="NOH39" s="11"/>
      <c r="NOI39" s="11"/>
      <c r="NOJ39" s="11"/>
      <c r="NOK39" s="11"/>
      <c r="NOL39" s="11"/>
      <c r="NOM39" s="11"/>
      <c r="NON39" s="11"/>
      <c r="NOO39" s="11"/>
      <c r="NOP39" s="11"/>
      <c r="NOQ39" s="11"/>
      <c r="NOR39" s="11"/>
      <c r="NOS39" s="11"/>
      <c r="NOT39" s="11"/>
      <c r="NOU39" s="11"/>
      <c r="NOV39" s="11"/>
      <c r="NOW39" s="11"/>
      <c r="NOX39" s="11"/>
      <c r="NOY39" s="11"/>
      <c r="NOZ39" s="11"/>
      <c r="NPA39" s="11"/>
      <c r="NPB39" s="11"/>
      <c r="NPC39" s="11"/>
      <c r="NPD39" s="11"/>
      <c r="NPE39" s="11"/>
      <c r="NPF39" s="11"/>
      <c r="NPG39" s="11"/>
      <c r="NPH39" s="11"/>
      <c r="NPI39" s="11"/>
      <c r="NPJ39" s="11"/>
      <c r="NPK39" s="11"/>
      <c r="NPL39" s="11"/>
      <c r="NPM39" s="11"/>
      <c r="NPN39" s="11"/>
      <c r="NPO39" s="11"/>
      <c r="NPP39" s="11"/>
      <c r="NPQ39" s="11"/>
      <c r="NPR39" s="11"/>
      <c r="NPS39" s="11"/>
      <c r="NPT39" s="11"/>
      <c r="NPU39" s="11"/>
      <c r="NPV39" s="11"/>
      <c r="NPW39" s="11"/>
      <c r="NPX39" s="11"/>
      <c r="NPY39" s="11"/>
      <c r="NPZ39" s="11"/>
      <c r="NQA39" s="11"/>
      <c r="NQB39" s="11"/>
      <c r="NQC39" s="11"/>
      <c r="NQD39" s="11"/>
      <c r="NQE39" s="11"/>
      <c r="NQF39" s="11"/>
      <c r="NQG39" s="11"/>
      <c r="NQH39" s="11"/>
      <c r="NQI39" s="11"/>
      <c r="NQJ39" s="11"/>
      <c r="NQK39" s="11"/>
      <c r="NQL39" s="11"/>
      <c r="NQM39" s="11"/>
      <c r="NQN39" s="11"/>
      <c r="NQO39" s="11"/>
      <c r="NQP39" s="11"/>
      <c r="NQQ39" s="11"/>
      <c r="NQR39" s="11"/>
      <c r="NQS39" s="11"/>
      <c r="NQT39" s="11"/>
      <c r="NQU39" s="11"/>
      <c r="NQV39" s="11"/>
      <c r="NQW39" s="11"/>
      <c r="NQX39" s="11"/>
      <c r="NQY39" s="11"/>
      <c r="NQZ39" s="11"/>
      <c r="NRA39" s="11"/>
      <c r="NRB39" s="11"/>
      <c r="NRC39" s="11"/>
      <c r="NRD39" s="11"/>
      <c r="NRE39" s="11"/>
      <c r="NRF39" s="11"/>
      <c r="NRG39" s="11"/>
      <c r="NRH39" s="11"/>
      <c r="NRI39" s="11"/>
      <c r="NRJ39" s="11"/>
      <c r="NRK39" s="11"/>
      <c r="NRL39" s="11"/>
      <c r="NRM39" s="11"/>
      <c r="NRN39" s="11"/>
      <c r="NRO39" s="11"/>
      <c r="NRP39" s="11"/>
      <c r="NRQ39" s="11"/>
      <c r="NRR39" s="11"/>
      <c r="NRS39" s="11"/>
      <c r="NRT39" s="11"/>
      <c r="NRU39" s="11"/>
      <c r="NRV39" s="11"/>
      <c r="NRW39" s="11"/>
      <c r="NRX39" s="11"/>
      <c r="NRY39" s="11"/>
      <c r="NRZ39" s="11"/>
      <c r="NSA39" s="11"/>
      <c r="NSB39" s="11"/>
      <c r="NSC39" s="11"/>
      <c r="NSD39" s="11"/>
      <c r="NSE39" s="11"/>
      <c r="NSF39" s="11"/>
      <c r="NSG39" s="11"/>
      <c r="NSH39" s="11"/>
      <c r="NSI39" s="11"/>
      <c r="NSJ39" s="11"/>
      <c r="NSK39" s="11"/>
      <c r="NSL39" s="11"/>
      <c r="NSM39" s="11"/>
      <c r="NSN39" s="11"/>
      <c r="NSO39" s="11"/>
      <c r="NSP39" s="11"/>
      <c r="NSQ39" s="11"/>
      <c r="NSR39" s="11"/>
      <c r="NSS39" s="11"/>
      <c r="NST39" s="11"/>
      <c r="NSU39" s="11"/>
      <c r="NSV39" s="11"/>
      <c r="NSW39" s="11"/>
      <c r="NSX39" s="11"/>
      <c r="NSY39" s="11"/>
      <c r="NSZ39" s="11"/>
      <c r="NTA39" s="11"/>
      <c r="NTB39" s="11"/>
      <c r="NTC39" s="11"/>
      <c r="NTD39" s="11"/>
      <c r="NTE39" s="11"/>
      <c r="NTF39" s="11"/>
      <c r="NTG39" s="11"/>
      <c r="NTH39" s="11"/>
      <c r="NTI39" s="11"/>
      <c r="NTJ39" s="11"/>
      <c r="NTK39" s="11"/>
      <c r="NTL39" s="11"/>
      <c r="NTM39" s="11"/>
      <c r="NTN39" s="11"/>
      <c r="NTO39" s="11"/>
      <c r="NTP39" s="11"/>
      <c r="NTQ39" s="11"/>
      <c r="NTR39" s="11"/>
      <c r="NTS39" s="11"/>
      <c r="NTT39" s="11"/>
      <c r="NTU39" s="11"/>
      <c r="NTV39" s="11"/>
      <c r="NTW39" s="11"/>
      <c r="NTX39" s="11"/>
      <c r="NTY39" s="11"/>
      <c r="NTZ39" s="11"/>
      <c r="NUA39" s="11"/>
      <c r="NUB39" s="11"/>
      <c r="NUC39" s="11"/>
      <c r="NUD39" s="11"/>
      <c r="NUE39" s="11"/>
      <c r="NUF39" s="11"/>
      <c r="NUG39" s="11"/>
      <c r="NUH39" s="11"/>
      <c r="NUI39" s="11"/>
      <c r="NUJ39" s="11"/>
      <c r="NUK39" s="11"/>
      <c r="NUL39" s="11"/>
      <c r="NUM39" s="11"/>
      <c r="NUN39" s="11"/>
      <c r="NUO39" s="11"/>
      <c r="NUP39" s="11"/>
      <c r="NUQ39" s="11"/>
      <c r="NUR39" s="11"/>
      <c r="NUS39" s="11"/>
      <c r="NUT39" s="11"/>
      <c r="NUU39" s="11"/>
      <c r="NUV39" s="11"/>
      <c r="NUW39" s="11"/>
      <c r="NUX39" s="11"/>
      <c r="NUY39" s="11"/>
      <c r="NUZ39" s="11"/>
      <c r="NVA39" s="11"/>
      <c r="NVB39" s="11"/>
      <c r="NVC39" s="11"/>
      <c r="NVD39" s="11"/>
      <c r="NVE39" s="11"/>
      <c r="NVF39" s="11"/>
      <c r="NVG39" s="11"/>
      <c r="NVH39" s="11"/>
      <c r="NVI39" s="11"/>
      <c r="NVJ39" s="11"/>
      <c r="NVK39" s="11"/>
      <c r="NVL39" s="11"/>
      <c r="NVM39" s="11"/>
      <c r="NVN39" s="11"/>
      <c r="NVO39" s="11"/>
      <c r="NVP39" s="11"/>
      <c r="NVQ39" s="11"/>
      <c r="NVR39" s="11"/>
      <c r="NVS39" s="11"/>
      <c r="NVT39" s="11"/>
      <c r="NVU39" s="11"/>
      <c r="NVV39" s="11"/>
      <c r="NVW39" s="11"/>
      <c r="NVX39" s="11"/>
      <c r="NVY39" s="11"/>
      <c r="NVZ39" s="11"/>
      <c r="NWA39" s="11"/>
      <c r="NWB39" s="11"/>
      <c r="NWC39" s="11"/>
      <c r="NWD39" s="11"/>
      <c r="NWE39" s="11"/>
      <c r="NWF39" s="11"/>
      <c r="NWG39" s="11"/>
      <c r="NWH39" s="11"/>
      <c r="NWI39" s="11"/>
      <c r="NWJ39" s="11"/>
      <c r="NWK39" s="11"/>
      <c r="NWL39" s="11"/>
      <c r="NWM39" s="11"/>
      <c r="NWN39" s="11"/>
      <c r="NWO39" s="11"/>
      <c r="NWP39" s="11"/>
      <c r="NWQ39" s="11"/>
      <c r="NWR39" s="11"/>
      <c r="NWS39" s="11"/>
      <c r="NWT39" s="11"/>
      <c r="NWU39" s="11"/>
      <c r="NWV39" s="11"/>
      <c r="NWW39" s="11"/>
      <c r="NWX39" s="11"/>
      <c r="NWY39" s="11"/>
      <c r="NWZ39" s="11"/>
      <c r="NXA39" s="11"/>
      <c r="NXB39" s="11"/>
      <c r="NXC39" s="11"/>
      <c r="NXD39" s="11"/>
      <c r="NXE39" s="11"/>
      <c r="NXF39" s="11"/>
      <c r="NXG39" s="11"/>
      <c r="NXH39" s="11"/>
      <c r="NXI39" s="11"/>
      <c r="NXJ39" s="11"/>
      <c r="NXK39" s="11"/>
      <c r="NXL39" s="11"/>
      <c r="NXM39" s="11"/>
      <c r="NXN39" s="11"/>
      <c r="NXO39" s="11"/>
      <c r="NXP39" s="11"/>
      <c r="NXQ39" s="11"/>
      <c r="NXR39" s="11"/>
      <c r="NXS39" s="11"/>
      <c r="NXT39" s="11"/>
      <c r="NXU39" s="11"/>
      <c r="NXV39" s="11"/>
      <c r="NXW39" s="11"/>
      <c r="NXX39" s="11"/>
      <c r="NXY39" s="11"/>
      <c r="NXZ39" s="11"/>
      <c r="NYA39" s="11"/>
      <c r="NYB39" s="11"/>
      <c r="NYC39" s="11"/>
      <c r="NYD39" s="11"/>
      <c r="NYE39" s="11"/>
      <c r="NYF39" s="11"/>
      <c r="NYG39" s="11"/>
      <c r="NYH39" s="11"/>
      <c r="NYI39" s="11"/>
      <c r="NYJ39" s="11"/>
      <c r="NYK39" s="11"/>
      <c r="NYL39" s="11"/>
      <c r="NYM39" s="11"/>
      <c r="NYN39" s="11"/>
      <c r="NYO39" s="11"/>
      <c r="NYP39" s="11"/>
      <c r="NYQ39" s="11"/>
      <c r="NYR39" s="11"/>
      <c r="NYS39" s="11"/>
      <c r="NYT39" s="11"/>
      <c r="NYU39" s="11"/>
      <c r="NYV39" s="11"/>
      <c r="NYW39" s="11"/>
      <c r="NYX39" s="11"/>
      <c r="NYY39" s="11"/>
      <c r="NYZ39" s="11"/>
      <c r="NZA39" s="11"/>
      <c r="NZB39" s="11"/>
      <c r="NZC39" s="11"/>
      <c r="NZD39" s="11"/>
      <c r="NZE39" s="11"/>
      <c r="NZF39" s="11"/>
      <c r="NZG39" s="11"/>
      <c r="NZH39" s="11"/>
      <c r="NZI39" s="11"/>
      <c r="NZJ39" s="11"/>
      <c r="NZK39" s="11"/>
      <c r="NZL39" s="11"/>
      <c r="NZM39" s="11"/>
      <c r="NZN39" s="11"/>
      <c r="NZO39" s="11"/>
      <c r="NZP39" s="11"/>
      <c r="NZQ39" s="11"/>
      <c r="NZR39" s="11"/>
      <c r="NZS39" s="11"/>
      <c r="NZT39" s="11"/>
      <c r="NZU39" s="11"/>
      <c r="NZV39" s="11"/>
      <c r="NZW39" s="11"/>
      <c r="NZX39" s="11"/>
      <c r="NZY39" s="11"/>
      <c r="NZZ39" s="11"/>
      <c r="OAA39" s="11"/>
      <c r="OAB39" s="11"/>
      <c r="OAC39" s="11"/>
      <c r="OAD39" s="11"/>
      <c r="OAE39" s="11"/>
      <c r="OAF39" s="11"/>
      <c r="OAG39" s="11"/>
      <c r="OAH39" s="11"/>
      <c r="OAI39" s="11"/>
      <c r="OAJ39" s="11"/>
      <c r="OAK39" s="11"/>
      <c r="OAL39" s="11"/>
      <c r="OAM39" s="11"/>
      <c r="OAN39" s="11"/>
      <c r="OAO39" s="11"/>
      <c r="OAP39" s="11"/>
      <c r="OAQ39" s="11"/>
      <c r="OAR39" s="11"/>
      <c r="OAS39" s="11"/>
      <c r="OAT39" s="11"/>
      <c r="OAU39" s="11"/>
      <c r="OAV39" s="11"/>
      <c r="OAW39" s="11"/>
      <c r="OAX39" s="11"/>
      <c r="OAY39" s="11"/>
      <c r="OAZ39" s="11"/>
      <c r="OBA39" s="11"/>
      <c r="OBB39" s="11"/>
      <c r="OBC39" s="11"/>
      <c r="OBD39" s="11"/>
      <c r="OBE39" s="11"/>
      <c r="OBF39" s="11"/>
      <c r="OBG39" s="11"/>
      <c r="OBH39" s="11"/>
      <c r="OBI39" s="11"/>
      <c r="OBJ39" s="11"/>
      <c r="OBK39" s="11"/>
      <c r="OBL39" s="11"/>
      <c r="OBM39" s="11"/>
      <c r="OBN39" s="11"/>
      <c r="OBO39" s="11"/>
      <c r="OBP39" s="11"/>
      <c r="OBQ39" s="11"/>
      <c r="OBR39" s="11"/>
      <c r="OBS39" s="11"/>
      <c r="OBT39" s="11"/>
      <c r="OBU39" s="11"/>
      <c r="OBV39" s="11"/>
      <c r="OBW39" s="11"/>
      <c r="OBX39" s="11"/>
      <c r="OBY39" s="11"/>
      <c r="OBZ39" s="11"/>
      <c r="OCA39" s="11"/>
      <c r="OCB39" s="11"/>
      <c r="OCC39" s="11"/>
      <c r="OCD39" s="11"/>
      <c r="OCE39" s="11"/>
      <c r="OCF39" s="11"/>
      <c r="OCG39" s="11"/>
      <c r="OCH39" s="11"/>
      <c r="OCI39" s="11"/>
      <c r="OCJ39" s="11"/>
      <c r="OCK39" s="11"/>
      <c r="OCL39" s="11"/>
      <c r="OCM39" s="11"/>
      <c r="OCN39" s="11"/>
      <c r="OCO39" s="11"/>
      <c r="OCP39" s="11"/>
      <c r="OCQ39" s="11"/>
      <c r="OCR39" s="11"/>
      <c r="OCS39" s="11"/>
      <c r="OCT39" s="11"/>
      <c r="OCU39" s="11"/>
      <c r="OCV39" s="11"/>
      <c r="OCW39" s="11"/>
      <c r="OCX39" s="11"/>
      <c r="OCY39" s="11"/>
      <c r="OCZ39" s="11"/>
      <c r="ODA39" s="11"/>
      <c r="ODB39" s="11"/>
      <c r="ODC39" s="11"/>
      <c r="ODD39" s="11"/>
      <c r="ODE39" s="11"/>
      <c r="ODF39" s="11"/>
      <c r="ODG39" s="11"/>
      <c r="ODH39" s="11"/>
      <c r="ODI39" s="11"/>
      <c r="ODJ39" s="11"/>
      <c r="ODK39" s="11"/>
      <c r="ODL39" s="11"/>
      <c r="ODM39" s="11"/>
      <c r="ODN39" s="11"/>
      <c r="ODO39" s="11"/>
      <c r="ODP39" s="11"/>
      <c r="ODQ39" s="11"/>
      <c r="ODR39" s="11"/>
      <c r="ODS39" s="11"/>
      <c r="ODT39" s="11"/>
      <c r="ODU39" s="11"/>
      <c r="ODV39" s="11"/>
      <c r="ODW39" s="11"/>
      <c r="ODX39" s="11"/>
      <c r="ODY39" s="11"/>
      <c r="ODZ39" s="11"/>
      <c r="OEA39" s="11"/>
      <c r="OEB39" s="11"/>
      <c r="OEC39" s="11"/>
      <c r="OED39" s="11"/>
      <c r="OEE39" s="11"/>
      <c r="OEF39" s="11"/>
      <c r="OEG39" s="11"/>
      <c r="OEH39" s="11"/>
      <c r="OEI39" s="11"/>
      <c r="OEJ39" s="11"/>
      <c r="OEK39" s="11"/>
      <c r="OEL39" s="11"/>
      <c r="OEM39" s="11"/>
      <c r="OEN39" s="11"/>
      <c r="OEO39" s="11"/>
      <c r="OEP39" s="11"/>
      <c r="OEQ39" s="11"/>
      <c r="OER39" s="11"/>
      <c r="OES39" s="11"/>
      <c r="OET39" s="11"/>
      <c r="OEU39" s="11"/>
      <c r="OEV39" s="11"/>
      <c r="OEW39" s="11"/>
      <c r="OEX39" s="11"/>
      <c r="OEY39" s="11"/>
      <c r="OEZ39" s="11"/>
      <c r="OFA39" s="11"/>
      <c r="OFB39" s="11"/>
      <c r="OFC39" s="11"/>
      <c r="OFD39" s="11"/>
      <c r="OFE39" s="11"/>
      <c r="OFF39" s="11"/>
      <c r="OFG39" s="11"/>
      <c r="OFH39" s="11"/>
      <c r="OFI39" s="11"/>
      <c r="OFJ39" s="11"/>
      <c r="OFK39" s="11"/>
      <c r="OFL39" s="11"/>
      <c r="OFM39" s="11"/>
      <c r="OFN39" s="11"/>
      <c r="OFO39" s="11"/>
      <c r="OFP39" s="11"/>
      <c r="OFQ39" s="11"/>
      <c r="OFR39" s="11"/>
      <c r="OFS39" s="11"/>
      <c r="OFT39" s="11"/>
      <c r="OFU39" s="11"/>
      <c r="OFV39" s="11"/>
      <c r="OFW39" s="11"/>
      <c r="OFX39" s="11"/>
      <c r="OFY39" s="11"/>
      <c r="OFZ39" s="11"/>
      <c r="OGA39" s="11"/>
      <c r="OGB39" s="11"/>
      <c r="OGC39" s="11"/>
      <c r="OGD39" s="11"/>
      <c r="OGE39" s="11"/>
      <c r="OGF39" s="11"/>
      <c r="OGG39" s="11"/>
      <c r="OGH39" s="11"/>
      <c r="OGI39" s="11"/>
      <c r="OGJ39" s="11"/>
      <c r="OGK39" s="11"/>
      <c r="OGL39" s="11"/>
      <c r="OGM39" s="11"/>
      <c r="OGN39" s="11"/>
      <c r="OGO39" s="11"/>
      <c r="OGP39" s="11"/>
      <c r="OGQ39" s="11"/>
      <c r="OGR39" s="11"/>
      <c r="OGS39" s="11"/>
      <c r="OGT39" s="11"/>
      <c r="OGU39" s="11"/>
      <c r="OGV39" s="11"/>
      <c r="OGW39" s="11"/>
      <c r="OGX39" s="11"/>
      <c r="OGY39" s="11"/>
      <c r="OGZ39" s="11"/>
      <c r="OHA39" s="11"/>
      <c r="OHB39" s="11"/>
      <c r="OHC39" s="11"/>
      <c r="OHD39" s="11"/>
      <c r="OHE39" s="11"/>
      <c r="OHF39" s="11"/>
      <c r="OHG39" s="11"/>
      <c r="OHH39" s="11"/>
      <c r="OHI39" s="11"/>
      <c r="OHJ39" s="11"/>
      <c r="OHK39" s="11"/>
      <c r="OHL39" s="11"/>
      <c r="OHM39" s="11"/>
      <c r="OHN39" s="11"/>
      <c r="OHO39" s="11"/>
      <c r="OHP39" s="11"/>
      <c r="OHQ39" s="11"/>
      <c r="OHR39" s="11"/>
      <c r="OHS39" s="11"/>
      <c r="OHT39" s="11"/>
      <c r="OHU39" s="11"/>
      <c r="OHV39" s="11"/>
      <c r="OHW39" s="11"/>
      <c r="OHX39" s="11"/>
      <c r="OHY39" s="11"/>
      <c r="OHZ39" s="11"/>
      <c r="OIA39" s="11"/>
      <c r="OIB39" s="11"/>
      <c r="OIC39" s="11"/>
      <c r="OID39" s="11"/>
      <c r="OIE39" s="11"/>
      <c r="OIF39" s="11"/>
      <c r="OIG39" s="11"/>
      <c r="OIH39" s="11"/>
      <c r="OII39" s="11"/>
      <c r="OIJ39" s="11"/>
      <c r="OIK39" s="11"/>
      <c r="OIL39" s="11"/>
      <c r="OIM39" s="11"/>
      <c r="OIN39" s="11"/>
      <c r="OIO39" s="11"/>
      <c r="OIP39" s="11"/>
      <c r="OIQ39" s="11"/>
      <c r="OIR39" s="11"/>
      <c r="OIS39" s="11"/>
      <c r="OIT39" s="11"/>
      <c r="OIU39" s="11"/>
      <c r="OIV39" s="11"/>
      <c r="OIW39" s="11"/>
      <c r="OIX39" s="11"/>
      <c r="OIY39" s="11"/>
      <c r="OIZ39" s="11"/>
      <c r="OJA39" s="11"/>
      <c r="OJB39" s="11"/>
      <c r="OJC39" s="11"/>
      <c r="OJD39" s="11"/>
      <c r="OJE39" s="11"/>
      <c r="OJF39" s="11"/>
      <c r="OJG39" s="11"/>
      <c r="OJH39" s="11"/>
      <c r="OJI39" s="11"/>
      <c r="OJJ39" s="11"/>
      <c r="OJK39" s="11"/>
      <c r="OJL39" s="11"/>
      <c r="OJM39" s="11"/>
      <c r="OJN39" s="11"/>
      <c r="OJO39" s="11"/>
      <c r="OJP39" s="11"/>
      <c r="OJQ39" s="11"/>
      <c r="OJR39" s="11"/>
      <c r="OJS39" s="11"/>
      <c r="OJT39" s="11"/>
      <c r="OJU39" s="11"/>
      <c r="OJV39" s="11"/>
      <c r="OJW39" s="11"/>
      <c r="OJX39" s="11"/>
      <c r="OJY39" s="11"/>
      <c r="OJZ39" s="11"/>
      <c r="OKA39" s="11"/>
      <c r="OKB39" s="11"/>
      <c r="OKC39" s="11"/>
      <c r="OKD39" s="11"/>
      <c r="OKE39" s="11"/>
      <c r="OKF39" s="11"/>
      <c r="OKG39" s="11"/>
      <c r="OKH39" s="11"/>
      <c r="OKI39" s="11"/>
      <c r="OKJ39" s="11"/>
      <c r="OKK39" s="11"/>
      <c r="OKL39" s="11"/>
      <c r="OKM39" s="11"/>
      <c r="OKN39" s="11"/>
      <c r="OKO39" s="11"/>
      <c r="OKP39" s="11"/>
      <c r="OKQ39" s="11"/>
      <c r="OKR39" s="11"/>
      <c r="OKS39" s="11"/>
      <c r="OKT39" s="11"/>
      <c r="OKU39" s="11"/>
      <c r="OKV39" s="11"/>
      <c r="OKW39" s="11"/>
      <c r="OKX39" s="11"/>
      <c r="OKY39" s="11"/>
      <c r="OKZ39" s="11"/>
      <c r="OLA39" s="11"/>
      <c r="OLB39" s="11"/>
      <c r="OLC39" s="11"/>
      <c r="OLD39" s="11"/>
      <c r="OLE39" s="11"/>
      <c r="OLF39" s="11"/>
      <c r="OLG39" s="11"/>
      <c r="OLH39" s="11"/>
      <c r="OLI39" s="11"/>
      <c r="OLJ39" s="11"/>
      <c r="OLK39" s="11"/>
      <c r="OLL39" s="11"/>
      <c r="OLM39" s="11"/>
      <c r="OLN39" s="11"/>
      <c r="OLO39" s="11"/>
      <c r="OLP39" s="11"/>
      <c r="OLQ39" s="11"/>
      <c r="OLR39" s="11"/>
      <c r="OLS39" s="11"/>
      <c r="OLT39" s="11"/>
      <c r="OLU39" s="11"/>
      <c r="OLV39" s="11"/>
      <c r="OLW39" s="11"/>
      <c r="OLX39" s="11"/>
      <c r="OLY39" s="11"/>
      <c r="OLZ39" s="11"/>
      <c r="OMA39" s="11"/>
      <c r="OMB39" s="11"/>
      <c r="OMC39" s="11"/>
      <c r="OMD39" s="11"/>
      <c r="OME39" s="11"/>
      <c r="OMF39" s="11"/>
      <c r="OMG39" s="11"/>
      <c r="OMH39" s="11"/>
      <c r="OMI39" s="11"/>
      <c r="OMJ39" s="11"/>
      <c r="OMK39" s="11"/>
      <c r="OML39" s="11"/>
      <c r="OMM39" s="11"/>
      <c r="OMN39" s="11"/>
      <c r="OMO39" s="11"/>
      <c r="OMP39" s="11"/>
      <c r="OMQ39" s="11"/>
      <c r="OMR39" s="11"/>
      <c r="OMS39" s="11"/>
      <c r="OMT39" s="11"/>
      <c r="OMU39" s="11"/>
      <c r="OMV39" s="11"/>
      <c r="OMW39" s="11"/>
      <c r="OMX39" s="11"/>
      <c r="OMY39" s="11"/>
      <c r="OMZ39" s="11"/>
      <c r="ONA39" s="11"/>
      <c r="ONB39" s="11"/>
      <c r="ONC39" s="11"/>
      <c r="OND39" s="11"/>
      <c r="ONE39" s="11"/>
      <c r="ONF39" s="11"/>
      <c r="ONG39" s="11"/>
      <c r="ONH39" s="11"/>
      <c r="ONI39" s="11"/>
      <c r="ONJ39" s="11"/>
      <c r="ONK39" s="11"/>
      <c r="ONL39" s="11"/>
      <c r="ONM39" s="11"/>
      <c r="ONN39" s="11"/>
      <c r="ONO39" s="11"/>
      <c r="ONP39" s="11"/>
      <c r="ONQ39" s="11"/>
      <c r="ONR39" s="11"/>
      <c r="ONS39" s="11"/>
      <c r="ONT39" s="11"/>
      <c r="ONU39" s="11"/>
      <c r="ONV39" s="11"/>
      <c r="ONW39" s="11"/>
      <c r="ONX39" s="11"/>
      <c r="ONY39" s="11"/>
      <c r="ONZ39" s="11"/>
      <c r="OOA39" s="11"/>
      <c r="OOB39" s="11"/>
      <c r="OOC39" s="11"/>
      <c r="OOD39" s="11"/>
      <c r="OOE39" s="11"/>
      <c r="OOF39" s="11"/>
      <c r="OOG39" s="11"/>
      <c r="OOH39" s="11"/>
      <c r="OOI39" s="11"/>
      <c r="OOJ39" s="11"/>
      <c r="OOK39" s="11"/>
      <c r="OOL39" s="11"/>
      <c r="OOM39" s="11"/>
      <c r="OON39" s="11"/>
      <c r="OOO39" s="11"/>
      <c r="OOP39" s="11"/>
      <c r="OOQ39" s="11"/>
      <c r="OOR39" s="11"/>
      <c r="OOS39" s="11"/>
      <c r="OOT39" s="11"/>
      <c r="OOU39" s="11"/>
      <c r="OOV39" s="11"/>
      <c r="OOW39" s="11"/>
      <c r="OOX39" s="11"/>
      <c r="OOY39" s="11"/>
      <c r="OOZ39" s="11"/>
      <c r="OPA39" s="11"/>
      <c r="OPB39" s="11"/>
      <c r="OPC39" s="11"/>
      <c r="OPD39" s="11"/>
      <c r="OPE39" s="11"/>
      <c r="OPF39" s="11"/>
      <c r="OPG39" s="11"/>
      <c r="OPH39" s="11"/>
      <c r="OPI39" s="11"/>
      <c r="OPJ39" s="11"/>
      <c r="OPK39" s="11"/>
      <c r="OPL39" s="11"/>
      <c r="OPM39" s="11"/>
      <c r="OPN39" s="11"/>
      <c r="OPO39" s="11"/>
      <c r="OPP39" s="11"/>
      <c r="OPQ39" s="11"/>
      <c r="OPR39" s="11"/>
      <c r="OPS39" s="11"/>
      <c r="OPT39" s="11"/>
      <c r="OPU39" s="11"/>
      <c r="OPV39" s="11"/>
      <c r="OPW39" s="11"/>
      <c r="OPX39" s="11"/>
      <c r="OPY39" s="11"/>
      <c r="OPZ39" s="11"/>
      <c r="OQA39" s="11"/>
      <c r="OQB39" s="11"/>
      <c r="OQC39" s="11"/>
      <c r="OQD39" s="11"/>
      <c r="OQE39" s="11"/>
      <c r="OQF39" s="11"/>
      <c r="OQG39" s="11"/>
      <c r="OQH39" s="11"/>
      <c r="OQI39" s="11"/>
      <c r="OQJ39" s="11"/>
      <c r="OQK39" s="11"/>
      <c r="OQL39" s="11"/>
      <c r="OQM39" s="11"/>
      <c r="OQN39" s="11"/>
      <c r="OQO39" s="11"/>
      <c r="OQP39" s="11"/>
      <c r="OQQ39" s="11"/>
      <c r="OQR39" s="11"/>
      <c r="OQS39" s="11"/>
      <c r="OQT39" s="11"/>
      <c r="OQU39" s="11"/>
      <c r="OQV39" s="11"/>
      <c r="OQW39" s="11"/>
      <c r="OQX39" s="11"/>
      <c r="OQY39" s="11"/>
      <c r="OQZ39" s="11"/>
      <c r="ORA39" s="11"/>
      <c r="ORB39" s="11"/>
      <c r="ORC39" s="11"/>
      <c r="ORD39" s="11"/>
      <c r="ORE39" s="11"/>
      <c r="ORF39" s="11"/>
      <c r="ORG39" s="11"/>
      <c r="ORH39" s="11"/>
      <c r="ORI39" s="11"/>
      <c r="ORJ39" s="11"/>
      <c r="ORK39" s="11"/>
      <c r="ORL39" s="11"/>
      <c r="ORM39" s="11"/>
      <c r="ORN39" s="11"/>
      <c r="ORO39" s="11"/>
      <c r="ORP39" s="11"/>
      <c r="ORQ39" s="11"/>
      <c r="ORR39" s="11"/>
      <c r="ORS39" s="11"/>
      <c r="ORT39" s="11"/>
      <c r="ORU39" s="11"/>
      <c r="ORV39" s="11"/>
      <c r="ORW39" s="11"/>
      <c r="ORX39" s="11"/>
      <c r="ORY39" s="11"/>
      <c r="ORZ39" s="11"/>
      <c r="OSA39" s="11"/>
      <c r="OSB39" s="11"/>
      <c r="OSC39" s="11"/>
      <c r="OSD39" s="11"/>
      <c r="OSE39" s="11"/>
      <c r="OSF39" s="11"/>
      <c r="OSG39" s="11"/>
      <c r="OSH39" s="11"/>
      <c r="OSI39" s="11"/>
      <c r="OSJ39" s="11"/>
      <c r="OSK39" s="11"/>
      <c r="OSL39" s="11"/>
      <c r="OSM39" s="11"/>
      <c r="OSN39" s="11"/>
      <c r="OSO39" s="11"/>
      <c r="OSP39" s="11"/>
      <c r="OSQ39" s="11"/>
      <c r="OSR39" s="11"/>
      <c r="OSS39" s="11"/>
      <c r="OST39" s="11"/>
      <c r="OSU39" s="11"/>
      <c r="OSV39" s="11"/>
      <c r="OSW39" s="11"/>
      <c r="OSX39" s="11"/>
      <c r="OSY39" s="11"/>
      <c r="OSZ39" s="11"/>
      <c r="OTA39" s="11"/>
      <c r="OTB39" s="11"/>
      <c r="OTC39" s="11"/>
      <c r="OTD39" s="11"/>
      <c r="OTE39" s="11"/>
      <c r="OTF39" s="11"/>
      <c r="OTG39" s="11"/>
      <c r="OTH39" s="11"/>
      <c r="OTI39" s="11"/>
      <c r="OTJ39" s="11"/>
      <c r="OTK39" s="11"/>
      <c r="OTL39" s="11"/>
      <c r="OTM39" s="11"/>
      <c r="OTN39" s="11"/>
      <c r="OTO39" s="11"/>
      <c r="OTP39" s="11"/>
      <c r="OTQ39" s="11"/>
      <c r="OTR39" s="11"/>
      <c r="OTS39" s="11"/>
      <c r="OTT39" s="11"/>
      <c r="OTU39" s="11"/>
      <c r="OTV39" s="11"/>
      <c r="OTW39" s="11"/>
      <c r="OTX39" s="11"/>
      <c r="OTY39" s="11"/>
      <c r="OTZ39" s="11"/>
      <c r="OUA39" s="11"/>
      <c r="OUB39" s="11"/>
      <c r="OUC39" s="11"/>
      <c r="OUD39" s="11"/>
      <c r="OUE39" s="11"/>
      <c r="OUF39" s="11"/>
      <c r="OUG39" s="11"/>
      <c r="OUH39" s="11"/>
      <c r="OUI39" s="11"/>
      <c r="OUJ39" s="11"/>
      <c r="OUK39" s="11"/>
      <c r="OUL39" s="11"/>
      <c r="OUM39" s="11"/>
      <c r="OUN39" s="11"/>
      <c r="OUO39" s="11"/>
      <c r="OUP39" s="11"/>
      <c r="OUQ39" s="11"/>
      <c r="OUR39" s="11"/>
      <c r="OUS39" s="11"/>
      <c r="OUT39" s="11"/>
      <c r="OUU39" s="11"/>
      <c r="OUV39" s="11"/>
      <c r="OUW39" s="11"/>
      <c r="OUX39" s="11"/>
      <c r="OUY39" s="11"/>
      <c r="OUZ39" s="11"/>
      <c r="OVA39" s="11"/>
      <c r="OVB39" s="11"/>
      <c r="OVC39" s="11"/>
      <c r="OVD39" s="11"/>
      <c r="OVE39" s="11"/>
      <c r="OVF39" s="11"/>
      <c r="OVG39" s="11"/>
      <c r="OVH39" s="11"/>
      <c r="OVI39" s="11"/>
      <c r="OVJ39" s="11"/>
      <c r="OVK39" s="11"/>
      <c r="OVL39" s="11"/>
      <c r="OVM39" s="11"/>
      <c r="OVN39" s="11"/>
      <c r="OVO39" s="11"/>
      <c r="OVP39" s="11"/>
      <c r="OVQ39" s="11"/>
      <c r="OVR39" s="11"/>
      <c r="OVS39" s="11"/>
      <c r="OVT39" s="11"/>
      <c r="OVU39" s="11"/>
      <c r="OVV39" s="11"/>
      <c r="OVW39" s="11"/>
      <c r="OVX39" s="11"/>
      <c r="OVY39" s="11"/>
      <c r="OVZ39" s="11"/>
      <c r="OWA39" s="11"/>
      <c r="OWB39" s="11"/>
      <c r="OWC39" s="11"/>
      <c r="OWD39" s="11"/>
      <c r="OWE39" s="11"/>
      <c r="OWF39" s="11"/>
      <c r="OWG39" s="11"/>
      <c r="OWH39" s="11"/>
      <c r="OWI39" s="11"/>
      <c r="OWJ39" s="11"/>
      <c r="OWK39" s="11"/>
      <c r="OWL39" s="11"/>
      <c r="OWM39" s="11"/>
      <c r="OWN39" s="11"/>
      <c r="OWO39" s="11"/>
      <c r="OWP39" s="11"/>
      <c r="OWQ39" s="11"/>
      <c r="OWR39" s="11"/>
      <c r="OWS39" s="11"/>
      <c r="OWT39" s="11"/>
      <c r="OWU39" s="11"/>
      <c r="OWV39" s="11"/>
      <c r="OWW39" s="11"/>
      <c r="OWX39" s="11"/>
      <c r="OWY39" s="11"/>
      <c r="OWZ39" s="11"/>
      <c r="OXA39" s="11"/>
      <c r="OXB39" s="11"/>
      <c r="OXC39" s="11"/>
      <c r="OXD39" s="11"/>
      <c r="OXE39" s="11"/>
      <c r="OXF39" s="11"/>
      <c r="OXG39" s="11"/>
      <c r="OXH39" s="11"/>
      <c r="OXI39" s="11"/>
      <c r="OXJ39" s="11"/>
      <c r="OXK39" s="11"/>
      <c r="OXL39" s="11"/>
      <c r="OXM39" s="11"/>
      <c r="OXN39" s="11"/>
      <c r="OXO39" s="11"/>
      <c r="OXP39" s="11"/>
      <c r="OXQ39" s="11"/>
      <c r="OXR39" s="11"/>
      <c r="OXS39" s="11"/>
      <c r="OXT39" s="11"/>
      <c r="OXU39" s="11"/>
      <c r="OXV39" s="11"/>
      <c r="OXW39" s="11"/>
      <c r="OXX39" s="11"/>
      <c r="OXY39" s="11"/>
      <c r="OXZ39" s="11"/>
      <c r="OYA39" s="11"/>
      <c r="OYB39" s="11"/>
      <c r="OYC39" s="11"/>
      <c r="OYD39" s="11"/>
      <c r="OYE39" s="11"/>
      <c r="OYF39" s="11"/>
      <c r="OYG39" s="11"/>
      <c r="OYH39" s="11"/>
      <c r="OYI39" s="11"/>
      <c r="OYJ39" s="11"/>
      <c r="OYK39" s="11"/>
      <c r="OYL39" s="11"/>
      <c r="OYM39" s="11"/>
      <c r="OYN39" s="11"/>
      <c r="OYO39" s="11"/>
      <c r="OYP39" s="11"/>
      <c r="OYQ39" s="11"/>
      <c r="OYR39" s="11"/>
      <c r="OYS39" s="11"/>
      <c r="OYT39" s="11"/>
      <c r="OYU39" s="11"/>
      <c r="OYV39" s="11"/>
      <c r="OYW39" s="11"/>
      <c r="OYX39" s="11"/>
      <c r="OYY39" s="11"/>
      <c r="OYZ39" s="11"/>
      <c r="OZA39" s="11"/>
      <c r="OZB39" s="11"/>
      <c r="OZC39" s="11"/>
      <c r="OZD39" s="11"/>
      <c r="OZE39" s="11"/>
      <c r="OZF39" s="11"/>
      <c r="OZG39" s="11"/>
      <c r="OZH39" s="11"/>
      <c r="OZI39" s="11"/>
      <c r="OZJ39" s="11"/>
      <c r="OZK39" s="11"/>
      <c r="OZL39" s="11"/>
      <c r="OZM39" s="11"/>
      <c r="OZN39" s="11"/>
      <c r="OZO39" s="11"/>
      <c r="OZP39" s="11"/>
      <c r="OZQ39" s="11"/>
      <c r="OZR39" s="11"/>
      <c r="OZS39" s="11"/>
      <c r="OZT39" s="11"/>
      <c r="OZU39" s="11"/>
      <c r="OZV39" s="11"/>
      <c r="OZW39" s="11"/>
      <c r="OZX39" s="11"/>
      <c r="OZY39" s="11"/>
      <c r="OZZ39" s="11"/>
      <c r="PAA39" s="11"/>
      <c r="PAB39" s="11"/>
      <c r="PAC39" s="11"/>
      <c r="PAD39" s="11"/>
      <c r="PAE39" s="11"/>
      <c r="PAF39" s="11"/>
      <c r="PAG39" s="11"/>
      <c r="PAH39" s="11"/>
      <c r="PAI39" s="11"/>
      <c r="PAJ39" s="11"/>
      <c r="PAK39" s="11"/>
      <c r="PAL39" s="11"/>
      <c r="PAM39" s="11"/>
      <c r="PAN39" s="11"/>
      <c r="PAO39" s="11"/>
      <c r="PAP39" s="11"/>
      <c r="PAQ39" s="11"/>
      <c r="PAR39" s="11"/>
      <c r="PAS39" s="11"/>
      <c r="PAT39" s="11"/>
      <c r="PAU39" s="11"/>
      <c r="PAV39" s="11"/>
      <c r="PAW39" s="11"/>
      <c r="PAX39" s="11"/>
      <c r="PAY39" s="11"/>
      <c r="PAZ39" s="11"/>
      <c r="PBA39" s="11"/>
      <c r="PBB39" s="11"/>
      <c r="PBC39" s="11"/>
      <c r="PBD39" s="11"/>
      <c r="PBE39" s="11"/>
      <c r="PBF39" s="11"/>
      <c r="PBG39" s="11"/>
      <c r="PBH39" s="11"/>
      <c r="PBI39" s="11"/>
      <c r="PBJ39" s="11"/>
      <c r="PBK39" s="11"/>
      <c r="PBL39" s="11"/>
      <c r="PBM39" s="11"/>
      <c r="PBN39" s="11"/>
      <c r="PBO39" s="11"/>
      <c r="PBP39" s="11"/>
      <c r="PBQ39" s="11"/>
      <c r="PBR39" s="11"/>
      <c r="PBS39" s="11"/>
      <c r="PBT39" s="11"/>
      <c r="PBU39" s="11"/>
      <c r="PBV39" s="11"/>
      <c r="PBW39" s="11"/>
      <c r="PBX39" s="11"/>
      <c r="PBY39" s="11"/>
      <c r="PBZ39" s="11"/>
      <c r="PCA39" s="11"/>
      <c r="PCB39" s="11"/>
      <c r="PCC39" s="11"/>
      <c r="PCD39" s="11"/>
      <c r="PCE39" s="11"/>
      <c r="PCF39" s="11"/>
      <c r="PCG39" s="11"/>
      <c r="PCH39" s="11"/>
      <c r="PCI39" s="11"/>
      <c r="PCJ39" s="11"/>
      <c r="PCK39" s="11"/>
      <c r="PCL39" s="11"/>
      <c r="PCM39" s="11"/>
      <c r="PCN39" s="11"/>
      <c r="PCO39" s="11"/>
      <c r="PCP39" s="11"/>
      <c r="PCQ39" s="11"/>
      <c r="PCR39" s="11"/>
      <c r="PCS39" s="11"/>
      <c r="PCT39" s="11"/>
      <c r="PCU39" s="11"/>
      <c r="PCV39" s="11"/>
      <c r="PCW39" s="11"/>
      <c r="PCX39" s="11"/>
      <c r="PCY39" s="11"/>
      <c r="PCZ39" s="11"/>
      <c r="PDA39" s="11"/>
      <c r="PDB39" s="11"/>
      <c r="PDC39" s="11"/>
      <c r="PDD39" s="11"/>
      <c r="PDE39" s="11"/>
      <c r="PDF39" s="11"/>
      <c r="PDG39" s="11"/>
      <c r="PDH39" s="11"/>
      <c r="PDI39" s="11"/>
      <c r="PDJ39" s="11"/>
      <c r="PDK39" s="11"/>
      <c r="PDL39" s="11"/>
      <c r="PDM39" s="11"/>
      <c r="PDN39" s="11"/>
      <c r="PDO39" s="11"/>
      <c r="PDP39" s="11"/>
      <c r="PDQ39" s="11"/>
      <c r="PDR39" s="11"/>
      <c r="PDS39" s="11"/>
      <c r="PDT39" s="11"/>
      <c r="PDU39" s="11"/>
      <c r="PDV39" s="11"/>
      <c r="PDW39" s="11"/>
      <c r="PDX39" s="11"/>
      <c r="PDY39" s="11"/>
      <c r="PDZ39" s="11"/>
      <c r="PEA39" s="11"/>
      <c r="PEB39" s="11"/>
      <c r="PEC39" s="11"/>
      <c r="PED39" s="11"/>
      <c r="PEE39" s="11"/>
      <c r="PEF39" s="11"/>
      <c r="PEG39" s="11"/>
      <c r="PEH39" s="11"/>
      <c r="PEI39" s="11"/>
      <c r="PEJ39" s="11"/>
      <c r="PEK39" s="11"/>
      <c r="PEL39" s="11"/>
      <c r="PEM39" s="11"/>
      <c r="PEN39" s="11"/>
      <c r="PEO39" s="11"/>
      <c r="PEP39" s="11"/>
      <c r="PEQ39" s="11"/>
      <c r="PER39" s="11"/>
      <c r="PES39" s="11"/>
      <c r="PET39" s="11"/>
      <c r="PEU39" s="11"/>
      <c r="PEV39" s="11"/>
      <c r="PEW39" s="11"/>
      <c r="PEX39" s="11"/>
      <c r="PEY39" s="11"/>
      <c r="PEZ39" s="11"/>
      <c r="PFA39" s="11"/>
      <c r="PFB39" s="11"/>
      <c r="PFC39" s="11"/>
      <c r="PFD39" s="11"/>
      <c r="PFE39" s="11"/>
      <c r="PFF39" s="11"/>
      <c r="PFG39" s="11"/>
      <c r="PFH39" s="11"/>
      <c r="PFI39" s="11"/>
      <c r="PFJ39" s="11"/>
      <c r="PFK39" s="11"/>
      <c r="PFL39" s="11"/>
      <c r="PFM39" s="11"/>
      <c r="PFN39" s="11"/>
      <c r="PFO39" s="11"/>
      <c r="PFP39" s="11"/>
      <c r="PFQ39" s="11"/>
      <c r="PFR39" s="11"/>
      <c r="PFS39" s="11"/>
      <c r="PFT39" s="11"/>
      <c r="PFU39" s="11"/>
      <c r="PFV39" s="11"/>
      <c r="PFW39" s="11"/>
      <c r="PFX39" s="11"/>
      <c r="PFY39" s="11"/>
      <c r="PFZ39" s="11"/>
      <c r="PGA39" s="11"/>
      <c r="PGB39" s="11"/>
      <c r="PGC39" s="11"/>
      <c r="PGD39" s="11"/>
      <c r="PGE39" s="11"/>
      <c r="PGF39" s="11"/>
      <c r="PGG39" s="11"/>
      <c r="PGH39" s="11"/>
      <c r="PGI39" s="11"/>
      <c r="PGJ39" s="11"/>
      <c r="PGK39" s="11"/>
      <c r="PGL39" s="11"/>
      <c r="PGM39" s="11"/>
      <c r="PGN39" s="11"/>
      <c r="PGO39" s="11"/>
      <c r="PGP39" s="11"/>
      <c r="PGQ39" s="11"/>
      <c r="PGR39" s="11"/>
      <c r="PGS39" s="11"/>
      <c r="PGT39" s="11"/>
      <c r="PGU39" s="11"/>
      <c r="PGV39" s="11"/>
      <c r="PGW39" s="11"/>
      <c r="PGX39" s="11"/>
      <c r="PGY39" s="11"/>
      <c r="PGZ39" s="11"/>
      <c r="PHA39" s="11"/>
      <c r="PHB39" s="11"/>
      <c r="PHC39" s="11"/>
      <c r="PHD39" s="11"/>
      <c r="PHE39" s="11"/>
      <c r="PHF39" s="11"/>
      <c r="PHG39" s="11"/>
      <c r="PHH39" s="11"/>
      <c r="PHI39" s="11"/>
      <c r="PHJ39" s="11"/>
      <c r="PHK39" s="11"/>
      <c r="PHL39" s="11"/>
      <c r="PHM39" s="11"/>
      <c r="PHN39" s="11"/>
      <c r="PHO39" s="11"/>
      <c r="PHP39" s="11"/>
      <c r="PHQ39" s="11"/>
      <c r="PHR39" s="11"/>
      <c r="PHS39" s="11"/>
      <c r="PHT39" s="11"/>
      <c r="PHU39" s="11"/>
      <c r="PHV39" s="11"/>
      <c r="PHW39" s="11"/>
      <c r="PHX39" s="11"/>
      <c r="PHY39" s="11"/>
      <c r="PHZ39" s="11"/>
      <c r="PIA39" s="11"/>
      <c r="PIB39" s="11"/>
      <c r="PIC39" s="11"/>
      <c r="PID39" s="11"/>
      <c r="PIE39" s="11"/>
      <c r="PIF39" s="11"/>
      <c r="PIG39" s="11"/>
      <c r="PIH39" s="11"/>
      <c r="PII39" s="11"/>
      <c r="PIJ39" s="11"/>
      <c r="PIK39" s="11"/>
      <c r="PIL39" s="11"/>
      <c r="PIM39" s="11"/>
      <c r="PIN39" s="11"/>
      <c r="PIO39" s="11"/>
      <c r="PIP39" s="11"/>
      <c r="PIQ39" s="11"/>
      <c r="PIR39" s="11"/>
      <c r="PIS39" s="11"/>
      <c r="PIT39" s="11"/>
      <c r="PIU39" s="11"/>
      <c r="PIV39" s="11"/>
      <c r="PIW39" s="11"/>
      <c r="PIX39" s="11"/>
      <c r="PIY39" s="11"/>
      <c r="PIZ39" s="11"/>
      <c r="PJA39" s="11"/>
      <c r="PJB39" s="11"/>
      <c r="PJC39" s="11"/>
      <c r="PJD39" s="11"/>
      <c r="PJE39" s="11"/>
      <c r="PJF39" s="11"/>
      <c r="PJG39" s="11"/>
      <c r="PJH39" s="11"/>
      <c r="PJI39" s="11"/>
      <c r="PJJ39" s="11"/>
      <c r="PJK39" s="11"/>
      <c r="PJL39" s="11"/>
      <c r="PJM39" s="11"/>
      <c r="PJN39" s="11"/>
      <c r="PJO39" s="11"/>
      <c r="PJP39" s="11"/>
      <c r="PJQ39" s="11"/>
      <c r="PJR39" s="11"/>
      <c r="PJS39" s="11"/>
      <c r="PJT39" s="11"/>
      <c r="PJU39" s="11"/>
      <c r="PJV39" s="11"/>
      <c r="PJW39" s="11"/>
      <c r="PJX39" s="11"/>
      <c r="PJY39" s="11"/>
      <c r="PJZ39" s="11"/>
      <c r="PKA39" s="11"/>
      <c r="PKB39" s="11"/>
      <c r="PKC39" s="11"/>
      <c r="PKD39" s="11"/>
      <c r="PKE39" s="11"/>
      <c r="PKF39" s="11"/>
      <c r="PKG39" s="11"/>
      <c r="PKH39" s="11"/>
      <c r="PKI39" s="11"/>
      <c r="PKJ39" s="11"/>
      <c r="PKK39" s="11"/>
      <c r="PKL39" s="11"/>
      <c r="PKM39" s="11"/>
      <c r="PKN39" s="11"/>
      <c r="PKO39" s="11"/>
      <c r="PKP39" s="11"/>
      <c r="PKQ39" s="11"/>
      <c r="PKR39" s="11"/>
      <c r="PKS39" s="11"/>
      <c r="PKT39" s="11"/>
      <c r="PKU39" s="11"/>
      <c r="PKV39" s="11"/>
      <c r="PKW39" s="11"/>
      <c r="PKX39" s="11"/>
      <c r="PKY39" s="11"/>
      <c r="PKZ39" s="11"/>
      <c r="PLA39" s="11"/>
      <c r="PLB39" s="11"/>
      <c r="PLC39" s="11"/>
      <c r="PLD39" s="11"/>
      <c r="PLE39" s="11"/>
      <c r="PLF39" s="11"/>
      <c r="PLG39" s="11"/>
      <c r="PLH39" s="11"/>
      <c r="PLI39" s="11"/>
      <c r="PLJ39" s="11"/>
      <c r="PLK39" s="11"/>
      <c r="PLL39" s="11"/>
      <c r="PLM39" s="11"/>
      <c r="PLN39" s="11"/>
      <c r="PLO39" s="11"/>
      <c r="PLP39" s="11"/>
      <c r="PLQ39" s="11"/>
      <c r="PLR39" s="11"/>
      <c r="PLS39" s="11"/>
      <c r="PLT39" s="11"/>
      <c r="PLU39" s="11"/>
      <c r="PLV39" s="11"/>
      <c r="PLW39" s="11"/>
      <c r="PLX39" s="11"/>
      <c r="PLY39" s="11"/>
      <c r="PLZ39" s="11"/>
      <c r="PMA39" s="11"/>
      <c r="PMB39" s="11"/>
      <c r="PMC39" s="11"/>
      <c r="PMD39" s="11"/>
      <c r="PME39" s="11"/>
      <c r="PMF39" s="11"/>
      <c r="PMG39" s="11"/>
      <c r="PMH39" s="11"/>
      <c r="PMI39" s="11"/>
      <c r="PMJ39" s="11"/>
      <c r="PMK39" s="11"/>
      <c r="PML39" s="11"/>
      <c r="PMM39" s="11"/>
      <c r="PMN39" s="11"/>
      <c r="PMO39" s="11"/>
      <c r="PMP39" s="11"/>
      <c r="PMQ39" s="11"/>
      <c r="PMR39" s="11"/>
      <c r="PMS39" s="11"/>
      <c r="PMT39" s="11"/>
      <c r="PMU39" s="11"/>
      <c r="PMV39" s="11"/>
      <c r="PMW39" s="11"/>
      <c r="PMX39" s="11"/>
      <c r="PMY39" s="11"/>
      <c r="PMZ39" s="11"/>
      <c r="PNA39" s="11"/>
      <c r="PNB39" s="11"/>
      <c r="PNC39" s="11"/>
      <c r="PND39" s="11"/>
      <c r="PNE39" s="11"/>
      <c r="PNF39" s="11"/>
      <c r="PNG39" s="11"/>
      <c r="PNH39" s="11"/>
      <c r="PNI39" s="11"/>
      <c r="PNJ39" s="11"/>
      <c r="PNK39" s="11"/>
      <c r="PNL39" s="11"/>
      <c r="PNM39" s="11"/>
      <c r="PNN39" s="11"/>
      <c r="PNO39" s="11"/>
      <c r="PNP39" s="11"/>
      <c r="PNQ39" s="11"/>
      <c r="PNR39" s="11"/>
      <c r="PNS39" s="11"/>
      <c r="PNT39" s="11"/>
      <c r="PNU39" s="11"/>
      <c r="PNV39" s="11"/>
      <c r="PNW39" s="11"/>
      <c r="PNX39" s="11"/>
      <c r="PNY39" s="11"/>
      <c r="PNZ39" s="11"/>
      <c r="POA39" s="11"/>
      <c r="POB39" s="11"/>
      <c r="POC39" s="11"/>
      <c r="POD39" s="11"/>
      <c r="POE39" s="11"/>
      <c r="POF39" s="11"/>
      <c r="POG39" s="11"/>
      <c r="POH39" s="11"/>
      <c r="POI39" s="11"/>
      <c r="POJ39" s="11"/>
      <c r="POK39" s="11"/>
      <c r="POL39" s="11"/>
      <c r="POM39" s="11"/>
      <c r="PON39" s="11"/>
      <c r="POO39" s="11"/>
      <c r="POP39" s="11"/>
      <c r="POQ39" s="11"/>
      <c r="POR39" s="11"/>
      <c r="POS39" s="11"/>
      <c r="POT39" s="11"/>
      <c r="POU39" s="11"/>
      <c r="POV39" s="11"/>
      <c r="POW39" s="11"/>
      <c r="POX39" s="11"/>
      <c r="POY39" s="11"/>
      <c r="POZ39" s="11"/>
      <c r="PPA39" s="11"/>
      <c r="PPB39" s="11"/>
      <c r="PPC39" s="11"/>
      <c r="PPD39" s="11"/>
      <c r="PPE39" s="11"/>
      <c r="PPF39" s="11"/>
      <c r="PPG39" s="11"/>
      <c r="PPH39" s="11"/>
      <c r="PPI39" s="11"/>
      <c r="PPJ39" s="11"/>
      <c r="PPK39" s="11"/>
      <c r="PPL39" s="11"/>
      <c r="PPM39" s="11"/>
      <c r="PPN39" s="11"/>
      <c r="PPO39" s="11"/>
      <c r="PPP39" s="11"/>
      <c r="PPQ39" s="11"/>
      <c r="PPR39" s="11"/>
      <c r="PPS39" s="11"/>
      <c r="PPT39" s="11"/>
      <c r="PPU39" s="11"/>
      <c r="PPV39" s="11"/>
      <c r="PPW39" s="11"/>
      <c r="PPX39" s="11"/>
      <c r="PPY39" s="11"/>
      <c r="PPZ39" s="11"/>
      <c r="PQA39" s="11"/>
      <c r="PQB39" s="11"/>
      <c r="PQC39" s="11"/>
      <c r="PQD39" s="11"/>
      <c r="PQE39" s="11"/>
      <c r="PQF39" s="11"/>
      <c r="PQG39" s="11"/>
      <c r="PQH39" s="11"/>
      <c r="PQI39" s="11"/>
      <c r="PQJ39" s="11"/>
      <c r="PQK39" s="11"/>
      <c r="PQL39" s="11"/>
      <c r="PQM39" s="11"/>
      <c r="PQN39" s="11"/>
      <c r="PQO39" s="11"/>
      <c r="PQP39" s="11"/>
      <c r="PQQ39" s="11"/>
      <c r="PQR39" s="11"/>
      <c r="PQS39" s="11"/>
      <c r="PQT39" s="11"/>
      <c r="PQU39" s="11"/>
      <c r="PQV39" s="11"/>
      <c r="PQW39" s="11"/>
      <c r="PQX39" s="11"/>
      <c r="PQY39" s="11"/>
      <c r="PQZ39" s="11"/>
      <c r="PRA39" s="11"/>
      <c r="PRB39" s="11"/>
      <c r="PRC39" s="11"/>
      <c r="PRD39" s="11"/>
      <c r="PRE39" s="11"/>
      <c r="PRF39" s="11"/>
      <c r="PRG39" s="11"/>
      <c r="PRH39" s="11"/>
      <c r="PRI39" s="11"/>
      <c r="PRJ39" s="11"/>
      <c r="PRK39" s="11"/>
      <c r="PRL39" s="11"/>
      <c r="PRM39" s="11"/>
      <c r="PRN39" s="11"/>
      <c r="PRO39" s="11"/>
      <c r="PRP39" s="11"/>
      <c r="PRQ39" s="11"/>
      <c r="PRR39" s="11"/>
      <c r="PRS39" s="11"/>
      <c r="PRT39" s="11"/>
      <c r="PRU39" s="11"/>
      <c r="PRV39" s="11"/>
      <c r="PRW39" s="11"/>
      <c r="PRX39" s="11"/>
      <c r="PRY39" s="11"/>
      <c r="PRZ39" s="11"/>
      <c r="PSA39" s="11"/>
      <c r="PSB39" s="11"/>
      <c r="PSC39" s="11"/>
      <c r="PSD39" s="11"/>
      <c r="PSE39" s="11"/>
      <c r="PSF39" s="11"/>
      <c r="PSG39" s="11"/>
      <c r="PSH39" s="11"/>
      <c r="PSI39" s="11"/>
      <c r="PSJ39" s="11"/>
      <c r="PSK39" s="11"/>
      <c r="PSL39" s="11"/>
      <c r="PSM39" s="11"/>
      <c r="PSN39" s="11"/>
      <c r="PSO39" s="11"/>
      <c r="PSP39" s="11"/>
      <c r="PSQ39" s="11"/>
      <c r="PSR39" s="11"/>
      <c r="PSS39" s="11"/>
      <c r="PST39" s="11"/>
      <c r="PSU39" s="11"/>
      <c r="PSV39" s="11"/>
      <c r="PSW39" s="11"/>
      <c r="PSX39" s="11"/>
      <c r="PSY39" s="11"/>
      <c r="PSZ39" s="11"/>
      <c r="PTA39" s="11"/>
      <c r="PTB39" s="11"/>
      <c r="PTC39" s="11"/>
      <c r="PTD39" s="11"/>
      <c r="PTE39" s="11"/>
      <c r="PTF39" s="11"/>
      <c r="PTG39" s="11"/>
      <c r="PTH39" s="11"/>
      <c r="PTI39" s="11"/>
      <c r="PTJ39" s="11"/>
      <c r="PTK39" s="11"/>
      <c r="PTL39" s="11"/>
      <c r="PTM39" s="11"/>
      <c r="PTN39" s="11"/>
      <c r="PTO39" s="11"/>
      <c r="PTP39" s="11"/>
      <c r="PTQ39" s="11"/>
      <c r="PTR39" s="11"/>
      <c r="PTS39" s="11"/>
      <c r="PTT39" s="11"/>
      <c r="PTU39" s="11"/>
      <c r="PTV39" s="11"/>
      <c r="PTW39" s="11"/>
      <c r="PTX39" s="11"/>
      <c r="PTY39" s="11"/>
      <c r="PTZ39" s="11"/>
      <c r="PUA39" s="11"/>
      <c r="PUB39" s="11"/>
      <c r="PUC39" s="11"/>
      <c r="PUD39" s="11"/>
      <c r="PUE39" s="11"/>
      <c r="PUF39" s="11"/>
      <c r="PUG39" s="11"/>
      <c r="PUH39" s="11"/>
      <c r="PUI39" s="11"/>
      <c r="PUJ39" s="11"/>
      <c r="PUK39" s="11"/>
      <c r="PUL39" s="11"/>
      <c r="PUM39" s="11"/>
      <c r="PUN39" s="11"/>
      <c r="PUO39" s="11"/>
      <c r="PUP39" s="11"/>
      <c r="PUQ39" s="11"/>
      <c r="PUR39" s="11"/>
      <c r="PUS39" s="11"/>
      <c r="PUT39" s="11"/>
      <c r="PUU39" s="11"/>
      <c r="PUV39" s="11"/>
      <c r="PUW39" s="11"/>
      <c r="PUX39" s="11"/>
      <c r="PUY39" s="11"/>
      <c r="PUZ39" s="11"/>
      <c r="PVA39" s="11"/>
      <c r="PVB39" s="11"/>
      <c r="PVC39" s="11"/>
      <c r="PVD39" s="11"/>
      <c r="PVE39" s="11"/>
      <c r="PVF39" s="11"/>
      <c r="PVG39" s="11"/>
      <c r="PVH39" s="11"/>
      <c r="PVI39" s="11"/>
      <c r="PVJ39" s="11"/>
      <c r="PVK39" s="11"/>
      <c r="PVL39" s="11"/>
      <c r="PVM39" s="11"/>
      <c r="PVN39" s="11"/>
      <c r="PVO39" s="11"/>
      <c r="PVP39" s="11"/>
      <c r="PVQ39" s="11"/>
      <c r="PVR39" s="11"/>
      <c r="PVS39" s="11"/>
      <c r="PVT39" s="11"/>
      <c r="PVU39" s="11"/>
      <c r="PVV39" s="11"/>
      <c r="PVW39" s="11"/>
      <c r="PVX39" s="11"/>
      <c r="PVY39" s="11"/>
      <c r="PVZ39" s="11"/>
      <c r="PWA39" s="11"/>
      <c r="PWB39" s="11"/>
      <c r="PWC39" s="11"/>
      <c r="PWD39" s="11"/>
      <c r="PWE39" s="11"/>
      <c r="PWF39" s="11"/>
      <c r="PWG39" s="11"/>
      <c r="PWH39" s="11"/>
      <c r="PWI39" s="11"/>
      <c r="PWJ39" s="11"/>
      <c r="PWK39" s="11"/>
      <c r="PWL39" s="11"/>
      <c r="PWM39" s="11"/>
      <c r="PWN39" s="11"/>
      <c r="PWO39" s="11"/>
      <c r="PWP39" s="11"/>
      <c r="PWQ39" s="11"/>
      <c r="PWR39" s="11"/>
      <c r="PWS39" s="11"/>
      <c r="PWT39" s="11"/>
      <c r="PWU39" s="11"/>
      <c r="PWV39" s="11"/>
      <c r="PWW39" s="11"/>
      <c r="PWX39" s="11"/>
      <c r="PWY39" s="11"/>
      <c r="PWZ39" s="11"/>
      <c r="PXA39" s="11"/>
      <c r="PXB39" s="11"/>
      <c r="PXC39" s="11"/>
      <c r="PXD39" s="11"/>
      <c r="PXE39" s="11"/>
      <c r="PXF39" s="11"/>
      <c r="PXG39" s="11"/>
      <c r="PXH39" s="11"/>
      <c r="PXI39" s="11"/>
      <c r="PXJ39" s="11"/>
      <c r="PXK39" s="11"/>
      <c r="PXL39" s="11"/>
      <c r="PXM39" s="11"/>
      <c r="PXN39" s="11"/>
      <c r="PXO39" s="11"/>
      <c r="PXP39" s="11"/>
      <c r="PXQ39" s="11"/>
      <c r="PXR39" s="11"/>
      <c r="PXS39" s="11"/>
      <c r="PXT39" s="11"/>
      <c r="PXU39" s="11"/>
      <c r="PXV39" s="11"/>
      <c r="PXW39" s="11"/>
      <c r="PXX39" s="11"/>
      <c r="PXY39" s="11"/>
      <c r="PXZ39" s="11"/>
      <c r="PYA39" s="11"/>
      <c r="PYB39" s="11"/>
      <c r="PYC39" s="11"/>
      <c r="PYD39" s="11"/>
      <c r="PYE39" s="11"/>
      <c r="PYF39" s="11"/>
      <c r="PYG39" s="11"/>
      <c r="PYH39" s="11"/>
      <c r="PYI39" s="11"/>
      <c r="PYJ39" s="11"/>
      <c r="PYK39" s="11"/>
      <c r="PYL39" s="11"/>
      <c r="PYM39" s="11"/>
      <c r="PYN39" s="11"/>
      <c r="PYO39" s="11"/>
      <c r="PYP39" s="11"/>
      <c r="PYQ39" s="11"/>
      <c r="PYR39" s="11"/>
      <c r="PYS39" s="11"/>
      <c r="PYT39" s="11"/>
      <c r="PYU39" s="11"/>
      <c r="PYV39" s="11"/>
      <c r="PYW39" s="11"/>
      <c r="PYX39" s="11"/>
      <c r="PYY39" s="11"/>
      <c r="PYZ39" s="11"/>
      <c r="PZA39" s="11"/>
      <c r="PZB39" s="11"/>
      <c r="PZC39" s="11"/>
      <c r="PZD39" s="11"/>
      <c r="PZE39" s="11"/>
      <c r="PZF39" s="11"/>
      <c r="PZG39" s="11"/>
      <c r="PZH39" s="11"/>
      <c r="PZI39" s="11"/>
      <c r="PZJ39" s="11"/>
      <c r="PZK39" s="11"/>
      <c r="PZL39" s="11"/>
      <c r="PZM39" s="11"/>
      <c r="PZN39" s="11"/>
      <c r="PZO39" s="11"/>
      <c r="PZP39" s="11"/>
      <c r="PZQ39" s="11"/>
      <c r="PZR39" s="11"/>
      <c r="PZS39" s="11"/>
      <c r="PZT39" s="11"/>
      <c r="PZU39" s="11"/>
      <c r="PZV39" s="11"/>
      <c r="PZW39" s="11"/>
      <c r="PZX39" s="11"/>
      <c r="PZY39" s="11"/>
      <c r="PZZ39" s="11"/>
      <c r="QAA39" s="11"/>
      <c r="QAB39" s="11"/>
      <c r="QAC39" s="11"/>
      <c r="QAD39" s="11"/>
      <c r="QAE39" s="11"/>
      <c r="QAF39" s="11"/>
      <c r="QAG39" s="11"/>
      <c r="QAH39" s="11"/>
      <c r="QAI39" s="11"/>
      <c r="QAJ39" s="11"/>
      <c r="QAK39" s="11"/>
      <c r="QAL39" s="11"/>
      <c r="QAM39" s="11"/>
      <c r="QAN39" s="11"/>
      <c r="QAO39" s="11"/>
      <c r="QAP39" s="11"/>
      <c r="QAQ39" s="11"/>
      <c r="QAR39" s="11"/>
      <c r="QAS39" s="11"/>
      <c r="QAT39" s="11"/>
      <c r="QAU39" s="11"/>
      <c r="QAV39" s="11"/>
      <c r="QAW39" s="11"/>
      <c r="QAX39" s="11"/>
      <c r="QAY39" s="11"/>
      <c r="QAZ39" s="11"/>
      <c r="QBA39" s="11"/>
      <c r="QBB39" s="11"/>
      <c r="QBC39" s="11"/>
      <c r="QBD39" s="11"/>
      <c r="QBE39" s="11"/>
      <c r="QBF39" s="11"/>
      <c r="QBG39" s="11"/>
      <c r="QBH39" s="11"/>
      <c r="QBI39" s="11"/>
      <c r="QBJ39" s="11"/>
      <c r="QBK39" s="11"/>
      <c r="QBL39" s="11"/>
      <c r="QBM39" s="11"/>
      <c r="QBN39" s="11"/>
      <c r="QBO39" s="11"/>
      <c r="QBP39" s="11"/>
      <c r="QBQ39" s="11"/>
      <c r="QBR39" s="11"/>
      <c r="QBS39" s="11"/>
      <c r="QBT39" s="11"/>
      <c r="QBU39" s="11"/>
      <c r="QBV39" s="11"/>
      <c r="QBW39" s="11"/>
      <c r="QBX39" s="11"/>
      <c r="QBY39" s="11"/>
      <c r="QBZ39" s="11"/>
      <c r="QCA39" s="11"/>
      <c r="QCB39" s="11"/>
      <c r="QCC39" s="11"/>
      <c r="QCD39" s="11"/>
      <c r="QCE39" s="11"/>
      <c r="QCF39" s="11"/>
      <c r="QCG39" s="11"/>
      <c r="QCH39" s="11"/>
      <c r="QCI39" s="11"/>
      <c r="QCJ39" s="11"/>
      <c r="QCK39" s="11"/>
      <c r="QCL39" s="11"/>
      <c r="QCM39" s="11"/>
      <c r="QCN39" s="11"/>
      <c r="QCO39" s="11"/>
      <c r="QCP39" s="11"/>
      <c r="QCQ39" s="11"/>
      <c r="QCR39" s="11"/>
      <c r="QCS39" s="11"/>
      <c r="QCT39" s="11"/>
      <c r="QCU39" s="11"/>
      <c r="QCV39" s="11"/>
      <c r="QCW39" s="11"/>
      <c r="QCX39" s="11"/>
      <c r="QCY39" s="11"/>
      <c r="QCZ39" s="11"/>
      <c r="QDA39" s="11"/>
      <c r="QDB39" s="11"/>
      <c r="QDC39" s="11"/>
      <c r="QDD39" s="11"/>
      <c r="QDE39" s="11"/>
      <c r="QDF39" s="11"/>
      <c r="QDG39" s="11"/>
      <c r="QDH39" s="11"/>
      <c r="QDI39" s="11"/>
      <c r="QDJ39" s="11"/>
      <c r="QDK39" s="11"/>
      <c r="QDL39" s="11"/>
      <c r="QDM39" s="11"/>
      <c r="QDN39" s="11"/>
      <c r="QDO39" s="11"/>
      <c r="QDP39" s="11"/>
      <c r="QDQ39" s="11"/>
      <c r="QDR39" s="11"/>
      <c r="QDS39" s="11"/>
      <c r="QDT39" s="11"/>
      <c r="QDU39" s="11"/>
      <c r="QDV39" s="11"/>
      <c r="QDW39" s="11"/>
      <c r="QDX39" s="11"/>
      <c r="QDY39" s="11"/>
      <c r="QDZ39" s="11"/>
      <c r="QEA39" s="11"/>
      <c r="QEB39" s="11"/>
      <c r="QEC39" s="11"/>
      <c r="QED39" s="11"/>
      <c r="QEE39" s="11"/>
      <c r="QEF39" s="11"/>
      <c r="QEG39" s="11"/>
      <c r="QEH39" s="11"/>
      <c r="QEI39" s="11"/>
      <c r="QEJ39" s="11"/>
      <c r="QEK39" s="11"/>
      <c r="QEL39" s="11"/>
      <c r="QEM39" s="11"/>
      <c r="QEN39" s="11"/>
      <c r="QEO39" s="11"/>
      <c r="QEP39" s="11"/>
      <c r="QEQ39" s="11"/>
      <c r="QER39" s="11"/>
      <c r="QES39" s="11"/>
      <c r="QET39" s="11"/>
      <c r="QEU39" s="11"/>
      <c r="QEV39" s="11"/>
      <c r="QEW39" s="11"/>
      <c r="QEX39" s="11"/>
      <c r="QEY39" s="11"/>
      <c r="QEZ39" s="11"/>
      <c r="QFA39" s="11"/>
      <c r="QFB39" s="11"/>
      <c r="QFC39" s="11"/>
      <c r="QFD39" s="11"/>
      <c r="QFE39" s="11"/>
      <c r="QFF39" s="11"/>
      <c r="QFG39" s="11"/>
      <c r="QFH39" s="11"/>
      <c r="QFI39" s="11"/>
      <c r="QFJ39" s="11"/>
      <c r="QFK39" s="11"/>
      <c r="QFL39" s="11"/>
      <c r="QFM39" s="11"/>
      <c r="QFN39" s="11"/>
      <c r="QFO39" s="11"/>
      <c r="QFP39" s="11"/>
      <c r="QFQ39" s="11"/>
      <c r="QFR39" s="11"/>
      <c r="QFS39" s="11"/>
      <c r="QFT39" s="11"/>
      <c r="QFU39" s="11"/>
      <c r="QFV39" s="11"/>
      <c r="QFW39" s="11"/>
      <c r="QFX39" s="11"/>
      <c r="QFY39" s="11"/>
      <c r="QFZ39" s="11"/>
      <c r="QGA39" s="11"/>
      <c r="QGB39" s="11"/>
      <c r="QGC39" s="11"/>
      <c r="QGD39" s="11"/>
      <c r="QGE39" s="11"/>
      <c r="QGF39" s="11"/>
      <c r="QGG39" s="11"/>
      <c r="QGH39" s="11"/>
      <c r="QGI39" s="11"/>
      <c r="QGJ39" s="11"/>
      <c r="QGK39" s="11"/>
      <c r="QGL39" s="11"/>
      <c r="QGM39" s="11"/>
      <c r="QGN39" s="11"/>
      <c r="QGO39" s="11"/>
      <c r="QGP39" s="11"/>
      <c r="QGQ39" s="11"/>
      <c r="QGR39" s="11"/>
      <c r="QGS39" s="11"/>
      <c r="QGT39" s="11"/>
      <c r="QGU39" s="11"/>
      <c r="QGV39" s="11"/>
      <c r="QGW39" s="11"/>
      <c r="QGX39" s="11"/>
      <c r="QGY39" s="11"/>
      <c r="QGZ39" s="11"/>
      <c r="QHA39" s="11"/>
      <c r="QHB39" s="11"/>
      <c r="QHC39" s="11"/>
      <c r="QHD39" s="11"/>
      <c r="QHE39" s="11"/>
      <c r="QHF39" s="11"/>
      <c r="QHG39" s="11"/>
      <c r="QHH39" s="11"/>
      <c r="QHI39" s="11"/>
      <c r="QHJ39" s="11"/>
      <c r="QHK39" s="11"/>
      <c r="QHL39" s="11"/>
      <c r="QHM39" s="11"/>
      <c r="QHN39" s="11"/>
      <c r="QHO39" s="11"/>
      <c r="QHP39" s="11"/>
      <c r="QHQ39" s="11"/>
      <c r="QHR39" s="11"/>
      <c r="QHS39" s="11"/>
      <c r="QHT39" s="11"/>
      <c r="QHU39" s="11"/>
      <c r="QHV39" s="11"/>
      <c r="QHW39" s="11"/>
      <c r="QHX39" s="11"/>
      <c r="QHY39" s="11"/>
      <c r="QHZ39" s="11"/>
      <c r="QIA39" s="11"/>
      <c r="QIB39" s="11"/>
      <c r="QIC39" s="11"/>
      <c r="QID39" s="11"/>
      <c r="QIE39" s="11"/>
      <c r="QIF39" s="11"/>
      <c r="QIG39" s="11"/>
      <c r="QIH39" s="11"/>
      <c r="QII39" s="11"/>
      <c r="QIJ39" s="11"/>
      <c r="QIK39" s="11"/>
      <c r="QIL39" s="11"/>
      <c r="QIM39" s="11"/>
      <c r="QIN39" s="11"/>
      <c r="QIO39" s="11"/>
      <c r="QIP39" s="11"/>
      <c r="QIQ39" s="11"/>
      <c r="QIR39" s="11"/>
      <c r="QIS39" s="11"/>
      <c r="QIT39" s="11"/>
      <c r="QIU39" s="11"/>
      <c r="QIV39" s="11"/>
      <c r="QIW39" s="11"/>
      <c r="QIX39" s="11"/>
      <c r="QIY39" s="11"/>
      <c r="QIZ39" s="11"/>
      <c r="QJA39" s="11"/>
      <c r="QJB39" s="11"/>
      <c r="QJC39" s="11"/>
      <c r="QJD39" s="11"/>
      <c r="QJE39" s="11"/>
      <c r="QJF39" s="11"/>
      <c r="QJG39" s="11"/>
      <c r="QJH39" s="11"/>
      <c r="QJI39" s="11"/>
      <c r="QJJ39" s="11"/>
      <c r="QJK39" s="11"/>
      <c r="QJL39" s="11"/>
      <c r="QJM39" s="11"/>
      <c r="QJN39" s="11"/>
      <c r="QJO39" s="11"/>
      <c r="QJP39" s="11"/>
      <c r="QJQ39" s="11"/>
      <c r="QJR39" s="11"/>
      <c r="QJS39" s="11"/>
      <c r="QJT39" s="11"/>
      <c r="QJU39" s="11"/>
      <c r="QJV39" s="11"/>
      <c r="QJW39" s="11"/>
      <c r="QJX39" s="11"/>
      <c r="QJY39" s="11"/>
      <c r="QJZ39" s="11"/>
      <c r="QKA39" s="11"/>
      <c r="QKB39" s="11"/>
      <c r="QKC39" s="11"/>
      <c r="QKD39" s="11"/>
      <c r="QKE39" s="11"/>
      <c r="QKF39" s="11"/>
      <c r="QKG39" s="11"/>
      <c r="QKH39" s="11"/>
      <c r="QKI39" s="11"/>
      <c r="QKJ39" s="11"/>
      <c r="QKK39" s="11"/>
      <c r="QKL39" s="11"/>
      <c r="QKM39" s="11"/>
      <c r="QKN39" s="11"/>
      <c r="QKO39" s="11"/>
      <c r="QKP39" s="11"/>
      <c r="QKQ39" s="11"/>
      <c r="QKR39" s="11"/>
      <c r="QKS39" s="11"/>
      <c r="QKT39" s="11"/>
      <c r="QKU39" s="11"/>
      <c r="QKV39" s="11"/>
      <c r="QKW39" s="11"/>
      <c r="QKX39" s="11"/>
      <c r="QKY39" s="11"/>
      <c r="QKZ39" s="11"/>
      <c r="QLA39" s="11"/>
      <c r="QLB39" s="11"/>
      <c r="QLC39" s="11"/>
      <c r="QLD39" s="11"/>
      <c r="QLE39" s="11"/>
      <c r="QLF39" s="11"/>
      <c r="QLG39" s="11"/>
      <c r="QLH39" s="11"/>
      <c r="QLI39" s="11"/>
      <c r="QLJ39" s="11"/>
      <c r="QLK39" s="11"/>
      <c r="QLL39" s="11"/>
      <c r="QLM39" s="11"/>
      <c r="QLN39" s="11"/>
      <c r="QLO39" s="11"/>
      <c r="QLP39" s="11"/>
      <c r="QLQ39" s="11"/>
      <c r="QLR39" s="11"/>
      <c r="QLS39" s="11"/>
      <c r="QLT39" s="11"/>
      <c r="QLU39" s="11"/>
      <c r="QLV39" s="11"/>
      <c r="QLW39" s="11"/>
      <c r="QLX39" s="11"/>
      <c r="QLY39" s="11"/>
      <c r="QLZ39" s="11"/>
      <c r="QMA39" s="11"/>
      <c r="QMB39" s="11"/>
      <c r="QMC39" s="11"/>
      <c r="QMD39" s="11"/>
      <c r="QME39" s="11"/>
      <c r="QMF39" s="11"/>
      <c r="QMG39" s="11"/>
      <c r="QMH39" s="11"/>
      <c r="QMI39" s="11"/>
      <c r="QMJ39" s="11"/>
      <c r="QMK39" s="11"/>
      <c r="QML39" s="11"/>
      <c r="QMM39" s="11"/>
      <c r="QMN39" s="11"/>
      <c r="QMO39" s="11"/>
      <c r="QMP39" s="11"/>
      <c r="QMQ39" s="11"/>
      <c r="QMR39" s="11"/>
      <c r="QMS39" s="11"/>
      <c r="QMT39" s="11"/>
      <c r="QMU39" s="11"/>
      <c r="QMV39" s="11"/>
      <c r="QMW39" s="11"/>
      <c r="QMX39" s="11"/>
      <c r="QMY39" s="11"/>
      <c r="QMZ39" s="11"/>
      <c r="QNA39" s="11"/>
      <c r="QNB39" s="11"/>
      <c r="QNC39" s="11"/>
      <c r="QND39" s="11"/>
      <c r="QNE39" s="11"/>
      <c r="QNF39" s="11"/>
      <c r="QNG39" s="11"/>
      <c r="QNH39" s="11"/>
      <c r="QNI39" s="11"/>
      <c r="QNJ39" s="11"/>
      <c r="QNK39" s="11"/>
      <c r="QNL39" s="11"/>
      <c r="QNM39" s="11"/>
      <c r="QNN39" s="11"/>
      <c r="QNO39" s="11"/>
      <c r="QNP39" s="11"/>
      <c r="QNQ39" s="11"/>
      <c r="QNR39" s="11"/>
      <c r="QNS39" s="11"/>
      <c r="QNT39" s="11"/>
      <c r="QNU39" s="11"/>
      <c r="QNV39" s="11"/>
      <c r="QNW39" s="11"/>
      <c r="QNX39" s="11"/>
      <c r="QNY39" s="11"/>
      <c r="QNZ39" s="11"/>
      <c r="QOA39" s="11"/>
      <c r="QOB39" s="11"/>
      <c r="QOC39" s="11"/>
      <c r="QOD39" s="11"/>
      <c r="QOE39" s="11"/>
      <c r="QOF39" s="11"/>
      <c r="QOG39" s="11"/>
      <c r="QOH39" s="11"/>
      <c r="QOI39" s="11"/>
      <c r="QOJ39" s="11"/>
      <c r="QOK39" s="11"/>
      <c r="QOL39" s="11"/>
      <c r="QOM39" s="11"/>
      <c r="QON39" s="11"/>
      <c r="QOO39" s="11"/>
      <c r="QOP39" s="11"/>
      <c r="QOQ39" s="11"/>
      <c r="QOR39" s="11"/>
      <c r="QOS39" s="11"/>
      <c r="QOT39" s="11"/>
      <c r="QOU39" s="11"/>
      <c r="QOV39" s="11"/>
      <c r="QOW39" s="11"/>
      <c r="QOX39" s="11"/>
      <c r="QOY39" s="11"/>
      <c r="QOZ39" s="11"/>
      <c r="QPA39" s="11"/>
      <c r="QPB39" s="11"/>
      <c r="QPC39" s="11"/>
      <c r="QPD39" s="11"/>
      <c r="QPE39" s="11"/>
      <c r="QPF39" s="11"/>
      <c r="QPG39" s="11"/>
      <c r="QPH39" s="11"/>
      <c r="QPI39" s="11"/>
      <c r="QPJ39" s="11"/>
      <c r="QPK39" s="11"/>
      <c r="QPL39" s="11"/>
      <c r="QPM39" s="11"/>
      <c r="QPN39" s="11"/>
      <c r="QPO39" s="11"/>
      <c r="QPP39" s="11"/>
      <c r="QPQ39" s="11"/>
      <c r="QPR39" s="11"/>
      <c r="QPS39" s="11"/>
      <c r="QPT39" s="11"/>
      <c r="QPU39" s="11"/>
      <c r="QPV39" s="11"/>
      <c r="QPW39" s="11"/>
      <c r="QPX39" s="11"/>
      <c r="QPY39" s="11"/>
      <c r="QPZ39" s="11"/>
      <c r="QQA39" s="11"/>
      <c r="QQB39" s="11"/>
      <c r="QQC39" s="11"/>
      <c r="QQD39" s="11"/>
      <c r="QQE39" s="11"/>
      <c r="QQF39" s="11"/>
      <c r="QQG39" s="11"/>
      <c r="QQH39" s="11"/>
      <c r="QQI39" s="11"/>
      <c r="QQJ39" s="11"/>
      <c r="QQK39" s="11"/>
      <c r="QQL39" s="11"/>
      <c r="QQM39" s="11"/>
      <c r="QQN39" s="11"/>
      <c r="QQO39" s="11"/>
      <c r="QQP39" s="11"/>
      <c r="QQQ39" s="11"/>
      <c r="QQR39" s="11"/>
      <c r="QQS39" s="11"/>
      <c r="QQT39" s="11"/>
      <c r="QQU39" s="11"/>
      <c r="QQV39" s="11"/>
      <c r="QQW39" s="11"/>
      <c r="QQX39" s="11"/>
      <c r="QQY39" s="11"/>
      <c r="QQZ39" s="11"/>
      <c r="QRA39" s="11"/>
      <c r="QRB39" s="11"/>
      <c r="QRC39" s="11"/>
      <c r="QRD39" s="11"/>
      <c r="QRE39" s="11"/>
      <c r="QRF39" s="11"/>
      <c r="QRG39" s="11"/>
      <c r="QRH39" s="11"/>
      <c r="QRI39" s="11"/>
      <c r="QRJ39" s="11"/>
      <c r="QRK39" s="11"/>
      <c r="QRL39" s="11"/>
      <c r="QRM39" s="11"/>
      <c r="QRN39" s="11"/>
      <c r="QRO39" s="11"/>
      <c r="QRP39" s="11"/>
      <c r="QRQ39" s="11"/>
      <c r="QRR39" s="11"/>
      <c r="QRS39" s="11"/>
      <c r="QRT39" s="11"/>
      <c r="QRU39" s="11"/>
      <c r="QRV39" s="11"/>
      <c r="QRW39" s="11"/>
      <c r="QRX39" s="11"/>
      <c r="QRY39" s="11"/>
      <c r="QRZ39" s="11"/>
      <c r="QSA39" s="11"/>
      <c r="QSB39" s="11"/>
      <c r="QSC39" s="11"/>
      <c r="QSD39" s="11"/>
      <c r="QSE39" s="11"/>
      <c r="QSF39" s="11"/>
      <c r="QSG39" s="11"/>
      <c r="QSH39" s="11"/>
      <c r="QSI39" s="11"/>
      <c r="QSJ39" s="11"/>
      <c r="QSK39" s="11"/>
      <c r="QSL39" s="11"/>
      <c r="QSM39" s="11"/>
      <c r="QSN39" s="11"/>
      <c r="QSO39" s="11"/>
      <c r="QSP39" s="11"/>
      <c r="QSQ39" s="11"/>
      <c r="QSR39" s="11"/>
      <c r="QSS39" s="11"/>
      <c r="QST39" s="11"/>
      <c r="QSU39" s="11"/>
      <c r="QSV39" s="11"/>
      <c r="QSW39" s="11"/>
      <c r="QSX39" s="11"/>
      <c r="QSY39" s="11"/>
      <c r="QSZ39" s="11"/>
      <c r="QTA39" s="11"/>
      <c r="QTB39" s="11"/>
      <c r="QTC39" s="11"/>
      <c r="QTD39" s="11"/>
      <c r="QTE39" s="11"/>
      <c r="QTF39" s="11"/>
      <c r="QTG39" s="11"/>
      <c r="QTH39" s="11"/>
      <c r="QTI39" s="11"/>
      <c r="QTJ39" s="11"/>
      <c r="QTK39" s="11"/>
      <c r="QTL39" s="11"/>
      <c r="QTM39" s="11"/>
      <c r="QTN39" s="11"/>
      <c r="QTO39" s="11"/>
      <c r="QTP39" s="11"/>
      <c r="QTQ39" s="11"/>
      <c r="QTR39" s="11"/>
      <c r="QTS39" s="11"/>
      <c r="QTT39" s="11"/>
      <c r="QTU39" s="11"/>
      <c r="QTV39" s="11"/>
      <c r="QTW39" s="11"/>
      <c r="QTX39" s="11"/>
      <c r="QTY39" s="11"/>
      <c r="QTZ39" s="11"/>
      <c r="QUA39" s="11"/>
      <c r="QUB39" s="11"/>
      <c r="QUC39" s="11"/>
      <c r="QUD39" s="11"/>
      <c r="QUE39" s="11"/>
      <c r="QUF39" s="11"/>
      <c r="QUG39" s="11"/>
      <c r="QUH39" s="11"/>
      <c r="QUI39" s="11"/>
      <c r="QUJ39" s="11"/>
      <c r="QUK39" s="11"/>
      <c r="QUL39" s="11"/>
      <c r="QUM39" s="11"/>
      <c r="QUN39" s="11"/>
      <c r="QUO39" s="11"/>
      <c r="QUP39" s="11"/>
      <c r="QUQ39" s="11"/>
      <c r="QUR39" s="11"/>
      <c r="QUS39" s="11"/>
      <c r="QUT39" s="11"/>
      <c r="QUU39" s="11"/>
      <c r="QUV39" s="11"/>
      <c r="QUW39" s="11"/>
      <c r="QUX39" s="11"/>
      <c r="QUY39" s="11"/>
      <c r="QUZ39" s="11"/>
      <c r="QVA39" s="11"/>
      <c r="QVB39" s="11"/>
      <c r="QVC39" s="11"/>
      <c r="QVD39" s="11"/>
      <c r="QVE39" s="11"/>
      <c r="QVF39" s="11"/>
      <c r="QVG39" s="11"/>
      <c r="QVH39" s="11"/>
      <c r="QVI39" s="11"/>
      <c r="QVJ39" s="11"/>
      <c r="QVK39" s="11"/>
      <c r="QVL39" s="11"/>
      <c r="QVM39" s="11"/>
      <c r="QVN39" s="11"/>
      <c r="QVO39" s="11"/>
      <c r="QVP39" s="11"/>
      <c r="QVQ39" s="11"/>
      <c r="QVR39" s="11"/>
      <c r="QVS39" s="11"/>
      <c r="QVT39" s="11"/>
      <c r="QVU39" s="11"/>
      <c r="QVV39" s="11"/>
      <c r="QVW39" s="11"/>
      <c r="QVX39" s="11"/>
      <c r="QVY39" s="11"/>
      <c r="QVZ39" s="11"/>
      <c r="QWA39" s="11"/>
      <c r="QWB39" s="11"/>
      <c r="QWC39" s="11"/>
      <c r="QWD39" s="11"/>
      <c r="QWE39" s="11"/>
      <c r="QWF39" s="11"/>
      <c r="QWG39" s="11"/>
      <c r="QWH39" s="11"/>
      <c r="QWI39" s="11"/>
      <c r="QWJ39" s="11"/>
      <c r="QWK39" s="11"/>
      <c r="QWL39" s="11"/>
      <c r="QWM39" s="11"/>
      <c r="QWN39" s="11"/>
      <c r="QWO39" s="11"/>
      <c r="QWP39" s="11"/>
      <c r="QWQ39" s="11"/>
      <c r="QWR39" s="11"/>
      <c r="QWS39" s="11"/>
      <c r="QWT39" s="11"/>
      <c r="QWU39" s="11"/>
      <c r="QWV39" s="11"/>
      <c r="QWW39" s="11"/>
      <c r="QWX39" s="11"/>
      <c r="QWY39" s="11"/>
      <c r="QWZ39" s="11"/>
      <c r="QXA39" s="11"/>
      <c r="QXB39" s="11"/>
      <c r="QXC39" s="11"/>
      <c r="QXD39" s="11"/>
      <c r="QXE39" s="11"/>
      <c r="QXF39" s="11"/>
      <c r="QXG39" s="11"/>
      <c r="QXH39" s="11"/>
      <c r="QXI39" s="11"/>
      <c r="QXJ39" s="11"/>
      <c r="QXK39" s="11"/>
      <c r="QXL39" s="11"/>
      <c r="QXM39" s="11"/>
      <c r="QXN39" s="11"/>
      <c r="QXO39" s="11"/>
      <c r="QXP39" s="11"/>
      <c r="QXQ39" s="11"/>
      <c r="QXR39" s="11"/>
      <c r="QXS39" s="11"/>
      <c r="QXT39" s="11"/>
      <c r="QXU39" s="11"/>
      <c r="QXV39" s="11"/>
      <c r="QXW39" s="11"/>
      <c r="QXX39" s="11"/>
      <c r="QXY39" s="11"/>
      <c r="QXZ39" s="11"/>
      <c r="QYA39" s="11"/>
      <c r="QYB39" s="11"/>
      <c r="QYC39" s="11"/>
      <c r="QYD39" s="11"/>
      <c r="QYE39" s="11"/>
      <c r="QYF39" s="11"/>
      <c r="QYG39" s="11"/>
      <c r="QYH39" s="11"/>
      <c r="QYI39" s="11"/>
      <c r="QYJ39" s="11"/>
      <c r="QYK39" s="11"/>
      <c r="QYL39" s="11"/>
      <c r="QYM39" s="11"/>
      <c r="QYN39" s="11"/>
      <c r="QYO39" s="11"/>
      <c r="QYP39" s="11"/>
      <c r="QYQ39" s="11"/>
      <c r="QYR39" s="11"/>
      <c r="QYS39" s="11"/>
      <c r="QYT39" s="11"/>
      <c r="QYU39" s="11"/>
      <c r="QYV39" s="11"/>
      <c r="QYW39" s="11"/>
      <c r="QYX39" s="11"/>
      <c r="QYY39" s="11"/>
      <c r="QYZ39" s="11"/>
      <c r="QZA39" s="11"/>
      <c r="QZB39" s="11"/>
      <c r="QZC39" s="11"/>
      <c r="QZD39" s="11"/>
      <c r="QZE39" s="11"/>
      <c r="QZF39" s="11"/>
      <c r="QZG39" s="11"/>
      <c r="QZH39" s="11"/>
      <c r="QZI39" s="11"/>
      <c r="QZJ39" s="11"/>
      <c r="QZK39" s="11"/>
      <c r="QZL39" s="11"/>
      <c r="QZM39" s="11"/>
      <c r="QZN39" s="11"/>
      <c r="QZO39" s="11"/>
      <c r="QZP39" s="11"/>
      <c r="QZQ39" s="11"/>
      <c r="QZR39" s="11"/>
      <c r="QZS39" s="11"/>
      <c r="QZT39" s="11"/>
      <c r="QZU39" s="11"/>
      <c r="QZV39" s="11"/>
      <c r="QZW39" s="11"/>
      <c r="QZX39" s="11"/>
      <c r="QZY39" s="11"/>
      <c r="QZZ39" s="11"/>
      <c r="RAA39" s="11"/>
      <c r="RAB39" s="11"/>
      <c r="RAC39" s="11"/>
      <c r="RAD39" s="11"/>
      <c r="RAE39" s="11"/>
      <c r="RAF39" s="11"/>
      <c r="RAG39" s="11"/>
      <c r="RAH39" s="11"/>
      <c r="RAI39" s="11"/>
      <c r="RAJ39" s="11"/>
      <c r="RAK39" s="11"/>
      <c r="RAL39" s="11"/>
      <c r="RAM39" s="11"/>
      <c r="RAN39" s="11"/>
      <c r="RAO39" s="11"/>
      <c r="RAP39" s="11"/>
      <c r="RAQ39" s="11"/>
      <c r="RAR39" s="11"/>
      <c r="RAS39" s="11"/>
      <c r="RAT39" s="11"/>
      <c r="RAU39" s="11"/>
      <c r="RAV39" s="11"/>
      <c r="RAW39" s="11"/>
      <c r="RAX39" s="11"/>
      <c r="RAY39" s="11"/>
      <c r="RAZ39" s="11"/>
      <c r="RBA39" s="11"/>
      <c r="RBB39" s="11"/>
      <c r="RBC39" s="11"/>
      <c r="RBD39" s="11"/>
      <c r="RBE39" s="11"/>
      <c r="RBF39" s="11"/>
      <c r="RBG39" s="11"/>
      <c r="RBH39" s="11"/>
      <c r="RBI39" s="11"/>
      <c r="RBJ39" s="11"/>
      <c r="RBK39" s="11"/>
      <c r="RBL39" s="11"/>
      <c r="RBM39" s="11"/>
      <c r="RBN39" s="11"/>
      <c r="RBO39" s="11"/>
      <c r="RBP39" s="11"/>
      <c r="RBQ39" s="11"/>
      <c r="RBR39" s="11"/>
      <c r="RBS39" s="11"/>
      <c r="RBT39" s="11"/>
      <c r="RBU39" s="11"/>
      <c r="RBV39" s="11"/>
      <c r="RBW39" s="11"/>
      <c r="RBX39" s="11"/>
      <c r="RBY39" s="11"/>
      <c r="RBZ39" s="11"/>
      <c r="RCA39" s="11"/>
      <c r="RCB39" s="11"/>
      <c r="RCC39" s="11"/>
      <c r="RCD39" s="11"/>
      <c r="RCE39" s="11"/>
      <c r="RCF39" s="11"/>
      <c r="RCG39" s="11"/>
      <c r="RCH39" s="11"/>
      <c r="RCI39" s="11"/>
      <c r="RCJ39" s="11"/>
      <c r="RCK39" s="11"/>
      <c r="RCL39" s="11"/>
      <c r="RCM39" s="11"/>
      <c r="RCN39" s="11"/>
      <c r="RCO39" s="11"/>
      <c r="RCP39" s="11"/>
      <c r="RCQ39" s="11"/>
      <c r="RCR39" s="11"/>
      <c r="RCS39" s="11"/>
      <c r="RCT39" s="11"/>
      <c r="RCU39" s="11"/>
      <c r="RCV39" s="11"/>
      <c r="RCW39" s="11"/>
      <c r="RCX39" s="11"/>
      <c r="RCY39" s="11"/>
      <c r="RCZ39" s="11"/>
      <c r="RDA39" s="11"/>
      <c r="RDB39" s="11"/>
      <c r="RDC39" s="11"/>
      <c r="RDD39" s="11"/>
      <c r="RDE39" s="11"/>
      <c r="RDF39" s="11"/>
      <c r="RDG39" s="11"/>
      <c r="RDH39" s="11"/>
      <c r="RDI39" s="11"/>
      <c r="RDJ39" s="11"/>
      <c r="RDK39" s="11"/>
      <c r="RDL39" s="11"/>
      <c r="RDM39" s="11"/>
      <c r="RDN39" s="11"/>
      <c r="RDO39" s="11"/>
      <c r="RDP39" s="11"/>
      <c r="RDQ39" s="11"/>
      <c r="RDR39" s="11"/>
      <c r="RDS39" s="11"/>
      <c r="RDT39" s="11"/>
      <c r="RDU39" s="11"/>
      <c r="RDV39" s="11"/>
      <c r="RDW39" s="11"/>
      <c r="RDX39" s="11"/>
      <c r="RDY39" s="11"/>
      <c r="RDZ39" s="11"/>
      <c r="REA39" s="11"/>
      <c r="REB39" s="11"/>
      <c r="REC39" s="11"/>
      <c r="RED39" s="11"/>
      <c r="REE39" s="11"/>
      <c r="REF39" s="11"/>
      <c r="REG39" s="11"/>
      <c r="REH39" s="11"/>
      <c r="REI39" s="11"/>
      <c r="REJ39" s="11"/>
      <c r="REK39" s="11"/>
      <c r="REL39" s="11"/>
      <c r="REM39" s="11"/>
      <c r="REN39" s="11"/>
      <c r="REO39" s="11"/>
      <c r="REP39" s="11"/>
      <c r="REQ39" s="11"/>
      <c r="RER39" s="11"/>
      <c r="RES39" s="11"/>
      <c r="RET39" s="11"/>
      <c r="REU39" s="11"/>
      <c r="REV39" s="11"/>
      <c r="REW39" s="11"/>
      <c r="REX39" s="11"/>
      <c r="REY39" s="11"/>
      <c r="REZ39" s="11"/>
      <c r="RFA39" s="11"/>
      <c r="RFB39" s="11"/>
      <c r="RFC39" s="11"/>
      <c r="RFD39" s="11"/>
      <c r="RFE39" s="11"/>
      <c r="RFF39" s="11"/>
      <c r="RFG39" s="11"/>
      <c r="RFH39" s="11"/>
      <c r="RFI39" s="11"/>
      <c r="RFJ39" s="11"/>
      <c r="RFK39" s="11"/>
      <c r="RFL39" s="11"/>
      <c r="RFM39" s="11"/>
      <c r="RFN39" s="11"/>
      <c r="RFO39" s="11"/>
      <c r="RFP39" s="11"/>
      <c r="RFQ39" s="11"/>
      <c r="RFR39" s="11"/>
      <c r="RFS39" s="11"/>
      <c r="RFT39" s="11"/>
      <c r="RFU39" s="11"/>
      <c r="RFV39" s="11"/>
      <c r="RFW39" s="11"/>
      <c r="RFX39" s="11"/>
      <c r="RFY39" s="11"/>
      <c r="RFZ39" s="11"/>
      <c r="RGA39" s="11"/>
      <c r="RGB39" s="11"/>
      <c r="RGC39" s="11"/>
      <c r="RGD39" s="11"/>
      <c r="RGE39" s="11"/>
      <c r="RGF39" s="11"/>
      <c r="RGG39" s="11"/>
      <c r="RGH39" s="11"/>
      <c r="RGI39" s="11"/>
      <c r="RGJ39" s="11"/>
      <c r="RGK39" s="11"/>
      <c r="RGL39" s="11"/>
      <c r="RGM39" s="11"/>
      <c r="RGN39" s="11"/>
      <c r="RGO39" s="11"/>
      <c r="RGP39" s="11"/>
      <c r="RGQ39" s="11"/>
      <c r="RGR39" s="11"/>
      <c r="RGS39" s="11"/>
      <c r="RGT39" s="11"/>
      <c r="RGU39" s="11"/>
      <c r="RGV39" s="11"/>
      <c r="RGW39" s="11"/>
      <c r="RGX39" s="11"/>
      <c r="RGY39" s="11"/>
      <c r="RGZ39" s="11"/>
      <c r="RHA39" s="11"/>
      <c r="RHB39" s="11"/>
      <c r="RHC39" s="11"/>
      <c r="RHD39" s="11"/>
      <c r="RHE39" s="11"/>
      <c r="RHF39" s="11"/>
      <c r="RHG39" s="11"/>
      <c r="RHH39" s="11"/>
      <c r="RHI39" s="11"/>
      <c r="RHJ39" s="11"/>
      <c r="RHK39" s="11"/>
      <c r="RHL39" s="11"/>
      <c r="RHM39" s="11"/>
      <c r="RHN39" s="11"/>
      <c r="RHO39" s="11"/>
      <c r="RHP39" s="11"/>
      <c r="RHQ39" s="11"/>
      <c r="RHR39" s="11"/>
      <c r="RHS39" s="11"/>
      <c r="RHT39" s="11"/>
      <c r="RHU39" s="11"/>
      <c r="RHV39" s="11"/>
      <c r="RHW39" s="11"/>
      <c r="RHX39" s="11"/>
      <c r="RHY39" s="11"/>
      <c r="RHZ39" s="11"/>
      <c r="RIA39" s="11"/>
      <c r="RIB39" s="11"/>
      <c r="RIC39" s="11"/>
      <c r="RID39" s="11"/>
      <c r="RIE39" s="11"/>
      <c r="RIF39" s="11"/>
      <c r="RIG39" s="11"/>
      <c r="RIH39" s="11"/>
      <c r="RII39" s="11"/>
      <c r="RIJ39" s="11"/>
      <c r="RIK39" s="11"/>
      <c r="RIL39" s="11"/>
      <c r="RIM39" s="11"/>
      <c r="RIN39" s="11"/>
      <c r="RIO39" s="11"/>
      <c r="RIP39" s="11"/>
      <c r="RIQ39" s="11"/>
      <c r="RIR39" s="11"/>
      <c r="RIS39" s="11"/>
      <c r="RIT39" s="11"/>
      <c r="RIU39" s="11"/>
      <c r="RIV39" s="11"/>
      <c r="RIW39" s="11"/>
      <c r="RIX39" s="11"/>
      <c r="RIY39" s="11"/>
      <c r="RIZ39" s="11"/>
      <c r="RJA39" s="11"/>
      <c r="RJB39" s="11"/>
      <c r="RJC39" s="11"/>
      <c r="RJD39" s="11"/>
      <c r="RJE39" s="11"/>
      <c r="RJF39" s="11"/>
      <c r="RJG39" s="11"/>
      <c r="RJH39" s="11"/>
      <c r="RJI39" s="11"/>
      <c r="RJJ39" s="11"/>
      <c r="RJK39" s="11"/>
      <c r="RJL39" s="11"/>
      <c r="RJM39" s="11"/>
      <c r="RJN39" s="11"/>
      <c r="RJO39" s="11"/>
      <c r="RJP39" s="11"/>
      <c r="RJQ39" s="11"/>
      <c r="RJR39" s="11"/>
      <c r="RJS39" s="11"/>
      <c r="RJT39" s="11"/>
      <c r="RJU39" s="11"/>
      <c r="RJV39" s="11"/>
      <c r="RJW39" s="11"/>
      <c r="RJX39" s="11"/>
      <c r="RJY39" s="11"/>
      <c r="RJZ39" s="11"/>
      <c r="RKA39" s="11"/>
      <c r="RKB39" s="11"/>
      <c r="RKC39" s="11"/>
      <c r="RKD39" s="11"/>
      <c r="RKE39" s="11"/>
      <c r="RKF39" s="11"/>
      <c r="RKG39" s="11"/>
      <c r="RKH39" s="11"/>
      <c r="RKI39" s="11"/>
      <c r="RKJ39" s="11"/>
      <c r="RKK39" s="11"/>
      <c r="RKL39" s="11"/>
      <c r="RKM39" s="11"/>
      <c r="RKN39" s="11"/>
      <c r="RKO39" s="11"/>
      <c r="RKP39" s="11"/>
      <c r="RKQ39" s="11"/>
      <c r="RKR39" s="11"/>
      <c r="RKS39" s="11"/>
      <c r="RKT39" s="11"/>
      <c r="RKU39" s="11"/>
      <c r="RKV39" s="11"/>
      <c r="RKW39" s="11"/>
      <c r="RKX39" s="11"/>
      <c r="RKY39" s="11"/>
      <c r="RKZ39" s="11"/>
      <c r="RLA39" s="11"/>
      <c r="RLB39" s="11"/>
      <c r="RLC39" s="11"/>
      <c r="RLD39" s="11"/>
      <c r="RLE39" s="11"/>
      <c r="RLF39" s="11"/>
      <c r="RLG39" s="11"/>
      <c r="RLH39" s="11"/>
      <c r="RLI39" s="11"/>
      <c r="RLJ39" s="11"/>
      <c r="RLK39" s="11"/>
      <c r="RLL39" s="11"/>
      <c r="RLM39" s="11"/>
      <c r="RLN39" s="11"/>
      <c r="RLO39" s="11"/>
      <c r="RLP39" s="11"/>
      <c r="RLQ39" s="11"/>
      <c r="RLR39" s="11"/>
      <c r="RLS39" s="11"/>
      <c r="RLT39" s="11"/>
      <c r="RLU39" s="11"/>
      <c r="RLV39" s="11"/>
      <c r="RLW39" s="11"/>
      <c r="RLX39" s="11"/>
      <c r="RLY39" s="11"/>
      <c r="RLZ39" s="11"/>
      <c r="RMA39" s="11"/>
      <c r="RMB39" s="11"/>
      <c r="RMC39" s="11"/>
      <c r="RMD39" s="11"/>
      <c r="RME39" s="11"/>
      <c r="RMF39" s="11"/>
      <c r="RMG39" s="11"/>
      <c r="RMH39" s="11"/>
      <c r="RMI39" s="11"/>
      <c r="RMJ39" s="11"/>
      <c r="RMK39" s="11"/>
      <c r="RML39" s="11"/>
      <c r="RMM39" s="11"/>
      <c r="RMN39" s="11"/>
      <c r="RMO39" s="11"/>
      <c r="RMP39" s="11"/>
      <c r="RMQ39" s="11"/>
      <c r="RMR39" s="11"/>
      <c r="RMS39" s="11"/>
      <c r="RMT39" s="11"/>
      <c r="RMU39" s="11"/>
      <c r="RMV39" s="11"/>
      <c r="RMW39" s="11"/>
      <c r="RMX39" s="11"/>
      <c r="RMY39" s="11"/>
      <c r="RMZ39" s="11"/>
      <c r="RNA39" s="11"/>
      <c r="RNB39" s="11"/>
      <c r="RNC39" s="11"/>
      <c r="RND39" s="11"/>
      <c r="RNE39" s="11"/>
      <c r="RNF39" s="11"/>
      <c r="RNG39" s="11"/>
      <c r="RNH39" s="11"/>
      <c r="RNI39" s="11"/>
      <c r="RNJ39" s="11"/>
      <c r="RNK39" s="11"/>
      <c r="RNL39" s="11"/>
      <c r="RNM39" s="11"/>
      <c r="RNN39" s="11"/>
      <c r="RNO39" s="11"/>
      <c r="RNP39" s="11"/>
      <c r="RNQ39" s="11"/>
      <c r="RNR39" s="11"/>
      <c r="RNS39" s="11"/>
      <c r="RNT39" s="11"/>
      <c r="RNU39" s="11"/>
      <c r="RNV39" s="11"/>
      <c r="RNW39" s="11"/>
      <c r="RNX39" s="11"/>
      <c r="RNY39" s="11"/>
      <c r="RNZ39" s="11"/>
      <c r="ROA39" s="11"/>
      <c r="ROB39" s="11"/>
      <c r="ROC39" s="11"/>
      <c r="ROD39" s="11"/>
      <c r="ROE39" s="11"/>
      <c r="ROF39" s="11"/>
      <c r="ROG39" s="11"/>
      <c r="ROH39" s="11"/>
      <c r="ROI39" s="11"/>
      <c r="ROJ39" s="11"/>
      <c r="ROK39" s="11"/>
      <c r="ROL39" s="11"/>
      <c r="ROM39" s="11"/>
      <c r="RON39" s="11"/>
      <c r="ROO39" s="11"/>
      <c r="ROP39" s="11"/>
      <c r="ROQ39" s="11"/>
      <c r="ROR39" s="11"/>
      <c r="ROS39" s="11"/>
      <c r="ROT39" s="11"/>
      <c r="ROU39" s="11"/>
      <c r="ROV39" s="11"/>
      <c r="ROW39" s="11"/>
      <c r="ROX39" s="11"/>
      <c r="ROY39" s="11"/>
      <c r="ROZ39" s="11"/>
      <c r="RPA39" s="11"/>
      <c r="RPB39" s="11"/>
      <c r="RPC39" s="11"/>
      <c r="RPD39" s="11"/>
      <c r="RPE39" s="11"/>
      <c r="RPF39" s="11"/>
      <c r="RPG39" s="11"/>
      <c r="RPH39" s="11"/>
      <c r="RPI39" s="11"/>
      <c r="RPJ39" s="11"/>
      <c r="RPK39" s="11"/>
      <c r="RPL39" s="11"/>
      <c r="RPM39" s="11"/>
      <c r="RPN39" s="11"/>
      <c r="RPO39" s="11"/>
      <c r="RPP39" s="11"/>
      <c r="RPQ39" s="11"/>
      <c r="RPR39" s="11"/>
      <c r="RPS39" s="11"/>
      <c r="RPT39" s="11"/>
      <c r="RPU39" s="11"/>
      <c r="RPV39" s="11"/>
      <c r="RPW39" s="11"/>
      <c r="RPX39" s="11"/>
      <c r="RPY39" s="11"/>
      <c r="RPZ39" s="11"/>
      <c r="RQA39" s="11"/>
      <c r="RQB39" s="11"/>
      <c r="RQC39" s="11"/>
      <c r="RQD39" s="11"/>
      <c r="RQE39" s="11"/>
      <c r="RQF39" s="11"/>
      <c r="RQG39" s="11"/>
      <c r="RQH39" s="11"/>
      <c r="RQI39" s="11"/>
      <c r="RQJ39" s="11"/>
      <c r="RQK39" s="11"/>
      <c r="RQL39" s="11"/>
      <c r="RQM39" s="11"/>
      <c r="RQN39" s="11"/>
      <c r="RQO39" s="11"/>
      <c r="RQP39" s="11"/>
      <c r="RQQ39" s="11"/>
      <c r="RQR39" s="11"/>
      <c r="RQS39" s="11"/>
      <c r="RQT39" s="11"/>
      <c r="RQU39" s="11"/>
      <c r="RQV39" s="11"/>
      <c r="RQW39" s="11"/>
      <c r="RQX39" s="11"/>
      <c r="RQY39" s="11"/>
      <c r="RQZ39" s="11"/>
      <c r="RRA39" s="11"/>
      <c r="RRB39" s="11"/>
      <c r="RRC39" s="11"/>
      <c r="RRD39" s="11"/>
      <c r="RRE39" s="11"/>
      <c r="RRF39" s="11"/>
      <c r="RRG39" s="11"/>
      <c r="RRH39" s="11"/>
      <c r="RRI39" s="11"/>
      <c r="RRJ39" s="11"/>
      <c r="RRK39" s="11"/>
      <c r="RRL39" s="11"/>
      <c r="RRM39" s="11"/>
      <c r="RRN39" s="11"/>
      <c r="RRO39" s="11"/>
      <c r="RRP39" s="11"/>
      <c r="RRQ39" s="11"/>
      <c r="RRR39" s="11"/>
      <c r="RRS39" s="11"/>
      <c r="RRT39" s="11"/>
      <c r="RRU39" s="11"/>
      <c r="RRV39" s="11"/>
      <c r="RRW39" s="11"/>
      <c r="RRX39" s="11"/>
      <c r="RRY39" s="11"/>
      <c r="RRZ39" s="11"/>
      <c r="RSA39" s="11"/>
      <c r="RSB39" s="11"/>
      <c r="RSC39" s="11"/>
      <c r="RSD39" s="11"/>
      <c r="RSE39" s="11"/>
      <c r="RSF39" s="11"/>
      <c r="RSG39" s="11"/>
      <c r="RSH39" s="11"/>
      <c r="RSI39" s="11"/>
      <c r="RSJ39" s="11"/>
      <c r="RSK39" s="11"/>
      <c r="RSL39" s="11"/>
      <c r="RSM39" s="11"/>
      <c r="RSN39" s="11"/>
      <c r="RSO39" s="11"/>
      <c r="RSP39" s="11"/>
      <c r="RSQ39" s="11"/>
      <c r="RSR39" s="11"/>
      <c r="RSS39" s="11"/>
      <c r="RST39" s="11"/>
      <c r="RSU39" s="11"/>
      <c r="RSV39" s="11"/>
      <c r="RSW39" s="11"/>
      <c r="RSX39" s="11"/>
      <c r="RSY39" s="11"/>
      <c r="RSZ39" s="11"/>
      <c r="RTA39" s="11"/>
      <c r="RTB39" s="11"/>
      <c r="RTC39" s="11"/>
      <c r="RTD39" s="11"/>
      <c r="RTE39" s="11"/>
      <c r="RTF39" s="11"/>
      <c r="RTG39" s="11"/>
      <c r="RTH39" s="11"/>
      <c r="RTI39" s="11"/>
      <c r="RTJ39" s="11"/>
      <c r="RTK39" s="11"/>
      <c r="RTL39" s="11"/>
      <c r="RTM39" s="11"/>
      <c r="RTN39" s="11"/>
      <c r="RTO39" s="11"/>
      <c r="RTP39" s="11"/>
      <c r="RTQ39" s="11"/>
      <c r="RTR39" s="11"/>
      <c r="RTS39" s="11"/>
      <c r="RTT39" s="11"/>
      <c r="RTU39" s="11"/>
      <c r="RTV39" s="11"/>
      <c r="RTW39" s="11"/>
      <c r="RTX39" s="11"/>
      <c r="RTY39" s="11"/>
      <c r="RTZ39" s="11"/>
      <c r="RUA39" s="11"/>
      <c r="RUB39" s="11"/>
      <c r="RUC39" s="11"/>
      <c r="RUD39" s="11"/>
      <c r="RUE39" s="11"/>
      <c r="RUF39" s="11"/>
      <c r="RUG39" s="11"/>
      <c r="RUH39" s="11"/>
      <c r="RUI39" s="11"/>
      <c r="RUJ39" s="11"/>
      <c r="RUK39" s="11"/>
      <c r="RUL39" s="11"/>
      <c r="RUM39" s="11"/>
      <c r="RUN39" s="11"/>
      <c r="RUO39" s="11"/>
      <c r="RUP39" s="11"/>
      <c r="RUQ39" s="11"/>
      <c r="RUR39" s="11"/>
      <c r="RUS39" s="11"/>
      <c r="RUT39" s="11"/>
      <c r="RUU39" s="11"/>
      <c r="RUV39" s="11"/>
      <c r="RUW39" s="11"/>
      <c r="RUX39" s="11"/>
      <c r="RUY39" s="11"/>
      <c r="RUZ39" s="11"/>
      <c r="RVA39" s="11"/>
      <c r="RVB39" s="11"/>
      <c r="RVC39" s="11"/>
      <c r="RVD39" s="11"/>
      <c r="RVE39" s="11"/>
      <c r="RVF39" s="11"/>
      <c r="RVG39" s="11"/>
      <c r="RVH39" s="11"/>
      <c r="RVI39" s="11"/>
      <c r="RVJ39" s="11"/>
      <c r="RVK39" s="11"/>
      <c r="RVL39" s="11"/>
      <c r="RVM39" s="11"/>
      <c r="RVN39" s="11"/>
      <c r="RVO39" s="11"/>
      <c r="RVP39" s="11"/>
      <c r="RVQ39" s="11"/>
      <c r="RVR39" s="11"/>
      <c r="RVS39" s="11"/>
      <c r="RVT39" s="11"/>
      <c r="RVU39" s="11"/>
      <c r="RVV39" s="11"/>
      <c r="RVW39" s="11"/>
      <c r="RVX39" s="11"/>
      <c r="RVY39" s="11"/>
      <c r="RVZ39" s="11"/>
      <c r="RWA39" s="11"/>
      <c r="RWB39" s="11"/>
      <c r="RWC39" s="11"/>
      <c r="RWD39" s="11"/>
      <c r="RWE39" s="11"/>
      <c r="RWF39" s="11"/>
      <c r="RWG39" s="11"/>
      <c r="RWH39" s="11"/>
      <c r="RWI39" s="11"/>
      <c r="RWJ39" s="11"/>
      <c r="RWK39" s="11"/>
      <c r="RWL39" s="11"/>
      <c r="RWM39" s="11"/>
      <c r="RWN39" s="11"/>
      <c r="RWO39" s="11"/>
      <c r="RWP39" s="11"/>
      <c r="RWQ39" s="11"/>
      <c r="RWR39" s="11"/>
      <c r="RWS39" s="11"/>
      <c r="RWT39" s="11"/>
      <c r="RWU39" s="11"/>
      <c r="RWV39" s="11"/>
      <c r="RWW39" s="11"/>
      <c r="RWX39" s="11"/>
      <c r="RWY39" s="11"/>
      <c r="RWZ39" s="11"/>
      <c r="RXA39" s="11"/>
      <c r="RXB39" s="11"/>
      <c r="RXC39" s="11"/>
      <c r="RXD39" s="11"/>
      <c r="RXE39" s="11"/>
      <c r="RXF39" s="11"/>
      <c r="RXG39" s="11"/>
      <c r="RXH39" s="11"/>
      <c r="RXI39" s="11"/>
      <c r="RXJ39" s="11"/>
      <c r="RXK39" s="11"/>
      <c r="RXL39" s="11"/>
      <c r="RXM39" s="11"/>
      <c r="RXN39" s="11"/>
      <c r="RXO39" s="11"/>
      <c r="RXP39" s="11"/>
      <c r="RXQ39" s="11"/>
      <c r="RXR39" s="11"/>
      <c r="RXS39" s="11"/>
      <c r="RXT39" s="11"/>
      <c r="RXU39" s="11"/>
      <c r="RXV39" s="11"/>
      <c r="RXW39" s="11"/>
      <c r="RXX39" s="11"/>
      <c r="RXY39" s="11"/>
      <c r="RXZ39" s="11"/>
      <c r="RYA39" s="11"/>
      <c r="RYB39" s="11"/>
      <c r="RYC39" s="11"/>
      <c r="RYD39" s="11"/>
      <c r="RYE39" s="11"/>
      <c r="RYF39" s="11"/>
      <c r="RYG39" s="11"/>
      <c r="RYH39" s="11"/>
      <c r="RYI39" s="11"/>
      <c r="RYJ39" s="11"/>
      <c r="RYK39" s="11"/>
      <c r="RYL39" s="11"/>
      <c r="RYM39" s="11"/>
      <c r="RYN39" s="11"/>
      <c r="RYO39" s="11"/>
      <c r="RYP39" s="11"/>
      <c r="RYQ39" s="11"/>
      <c r="RYR39" s="11"/>
      <c r="RYS39" s="11"/>
      <c r="RYT39" s="11"/>
      <c r="RYU39" s="11"/>
      <c r="RYV39" s="11"/>
      <c r="RYW39" s="11"/>
      <c r="RYX39" s="11"/>
      <c r="RYY39" s="11"/>
      <c r="RYZ39" s="11"/>
      <c r="RZA39" s="11"/>
      <c r="RZB39" s="11"/>
      <c r="RZC39" s="11"/>
      <c r="RZD39" s="11"/>
      <c r="RZE39" s="11"/>
      <c r="RZF39" s="11"/>
      <c r="RZG39" s="11"/>
      <c r="RZH39" s="11"/>
      <c r="RZI39" s="11"/>
      <c r="RZJ39" s="11"/>
      <c r="RZK39" s="11"/>
      <c r="RZL39" s="11"/>
      <c r="RZM39" s="11"/>
      <c r="RZN39" s="11"/>
      <c r="RZO39" s="11"/>
      <c r="RZP39" s="11"/>
      <c r="RZQ39" s="11"/>
      <c r="RZR39" s="11"/>
      <c r="RZS39" s="11"/>
      <c r="RZT39" s="11"/>
      <c r="RZU39" s="11"/>
      <c r="RZV39" s="11"/>
      <c r="RZW39" s="11"/>
      <c r="RZX39" s="11"/>
      <c r="RZY39" s="11"/>
      <c r="RZZ39" s="11"/>
      <c r="SAA39" s="11"/>
      <c r="SAB39" s="11"/>
      <c r="SAC39" s="11"/>
      <c r="SAD39" s="11"/>
      <c r="SAE39" s="11"/>
      <c r="SAF39" s="11"/>
      <c r="SAG39" s="11"/>
      <c r="SAH39" s="11"/>
      <c r="SAI39" s="11"/>
      <c r="SAJ39" s="11"/>
      <c r="SAK39" s="11"/>
      <c r="SAL39" s="11"/>
      <c r="SAM39" s="11"/>
      <c r="SAN39" s="11"/>
      <c r="SAO39" s="11"/>
      <c r="SAP39" s="11"/>
      <c r="SAQ39" s="11"/>
      <c r="SAR39" s="11"/>
      <c r="SAS39" s="11"/>
      <c r="SAT39" s="11"/>
      <c r="SAU39" s="11"/>
      <c r="SAV39" s="11"/>
      <c r="SAW39" s="11"/>
      <c r="SAX39" s="11"/>
      <c r="SAY39" s="11"/>
      <c r="SAZ39" s="11"/>
      <c r="SBA39" s="11"/>
      <c r="SBB39" s="11"/>
      <c r="SBC39" s="11"/>
      <c r="SBD39" s="11"/>
      <c r="SBE39" s="11"/>
      <c r="SBF39" s="11"/>
      <c r="SBG39" s="11"/>
      <c r="SBH39" s="11"/>
      <c r="SBI39" s="11"/>
      <c r="SBJ39" s="11"/>
      <c r="SBK39" s="11"/>
      <c r="SBL39" s="11"/>
      <c r="SBM39" s="11"/>
      <c r="SBN39" s="11"/>
      <c r="SBO39" s="11"/>
      <c r="SBP39" s="11"/>
      <c r="SBQ39" s="11"/>
      <c r="SBR39" s="11"/>
      <c r="SBS39" s="11"/>
      <c r="SBT39" s="11"/>
      <c r="SBU39" s="11"/>
      <c r="SBV39" s="11"/>
      <c r="SBW39" s="11"/>
      <c r="SBX39" s="11"/>
      <c r="SBY39" s="11"/>
      <c r="SBZ39" s="11"/>
      <c r="SCA39" s="11"/>
      <c r="SCB39" s="11"/>
      <c r="SCC39" s="11"/>
      <c r="SCD39" s="11"/>
      <c r="SCE39" s="11"/>
      <c r="SCF39" s="11"/>
      <c r="SCG39" s="11"/>
      <c r="SCH39" s="11"/>
      <c r="SCI39" s="11"/>
      <c r="SCJ39" s="11"/>
      <c r="SCK39" s="11"/>
      <c r="SCL39" s="11"/>
      <c r="SCM39" s="11"/>
      <c r="SCN39" s="11"/>
      <c r="SCO39" s="11"/>
      <c r="SCP39" s="11"/>
      <c r="SCQ39" s="11"/>
      <c r="SCR39" s="11"/>
      <c r="SCS39" s="11"/>
      <c r="SCT39" s="11"/>
      <c r="SCU39" s="11"/>
      <c r="SCV39" s="11"/>
      <c r="SCW39" s="11"/>
      <c r="SCX39" s="11"/>
      <c r="SCY39" s="11"/>
      <c r="SCZ39" s="11"/>
      <c r="SDA39" s="11"/>
      <c r="SDB39" s="11"/>
      <c r="SDC39" s="11"/>
      <c r="SDD39" s="11"/>
      <c r="SDE39" s="11"/>
      <c r="SDF39" s="11"/>
      <c r="SDG39" s="11"/>
      <c r="SDH39" s="11"/>
      <c r="SDI39" s="11"/>
      <c r="SDJ39" s="11"/>
      <c r="SDK39" s="11"/>
      <c r="SDL39" s="11"/>
      <c r="SDM39" s="11"/>
      <c r="SDN39" s="11"/>
      <c r="SDO39" s="11"/>
      <c r="SDP39" s="11"/>
      <c r="SDQ39" s="11"/>
      <c r="SDR39" s="11"/>
      <c r="SDS39" s="11"/>
      <c r="SDT39" s="11"/>
      <c r="SDU39" s="11"/>
      <c r="SDV39" s="11"/>
      <c r="SDW39" s="11"/>
      <c r="SDX39" s="11"/>
      <c r="SDY39" s="11"/>
      <c r="SDZ39" s="11"/>
      <c r="SEA39" s="11"/>
      <c r="SEB39" s="11"/>
      <c r="SEC39" s="11"/>
      <c r="SED39" s="11"/>
      <c r="SEE39" s="11"/>
      <c r="SEF39" s="11"/>
      <c r="SEG39" s="11"/>
      <c r="SEH39" s="11"/>
      <c r="SEI39" s="11"/>
      <c r="SEJ39" s="11"/>
      <c r="SEK39" s="11"/>
      <c r="SEL39" s="11"/>
      <c r="SEM39" s="11"/>
      <c r="SEN39" s="11"/>
      <c r="SEO39" s="11"/>
      <c r="SEP39" s="11"/>
      <c r="SEQ39" s="11"/>
      <c r="SER39" s="11"/>
      <c r="SES39" s="11"/>
      <c r="SET39" s="11"/>
      <c r="SEU39" s="11"/>
      <c r="SEV39" s="11"/>
      <c r="SEW39" s="11"/>
      <c r="SEX39" s="11"/>
      <c r="SEY39" s="11"/>
      <c r="SEZ39" s="11"/>
      <c r="SFA39" s="11"/>
      <c r="SFB39" s="11"/>
      <c r="SFC39" s="11"/>
      <c r="SFD39" s="11"/>
      <c r="SFE39" s="11"/>
      <c r="SFF39" s="11"/>
      <c r="SFG39" s="11"/>
      <c r="SFH39" s="11"/>
      <c r="SFI39" s="11"/>
      <c r="SFJ39" s="11"/>
      <c r="SFK39" s="11"/>
      <c r="SFL39" s="11"/>
      <c r="SFM39" s="11"/>
      <c r="SFN39" s="11"/>
      <c r="SFO39" s="11"/>
      <c r="SFP39" s="11"/>
      <c r="SFQ39" s="11"/>
      <c r="SFR39" s="11"/>
      <c r="SFS39" s="11"/>
      <c r="SFT39" s="11"/>
      <c r="SFU39" s="11"/>
      <c r="SFV39" s="11"/>
      <c r="SFW39" s="11"/>
      <c r="SFX39" s="11"/>
      <c r="SFY39" s="11"/>
      <c r="SFZ39" s="11"/>
      <c r="SGA39" s="11"/>
      <c r="SGB39" s="11"/>
      <c r="SGC39" s="11"/>
      <c r="SGD39" s="11"/>
      <c r="SGE39" s="11"/>
      <c r="SGF39" s="11"/>
      <c r="SGG39" s="11"/>
      <c r="SGH39" s="11"/>
      <c r="SGI39" s="11"/>
      <c r="SGJ39" s="11"/>
      <c r="SGK39" s="11"/>
      <c r="SGL39" s="11"/>
      <c r="SGM39" s="11"/>
      <c r="SGN39" s="11"/>
      <c r="SGO39" s="11"/>
      <c r="SGP39" s="11"/>
      <c r="SGQ39" s="11"/>
      <c r="SGR39" s="11"/>
      <c r="SGS39" s="11"/>
      <c r="SGT39" s="11"/>
      <c r="SGU39" s="11"/>
      <c r="SGV39" s="11"/>
      <c r="SGW39" s="11"/>
      <c r="SGX39" s="11"/>
      <c r="SGY39" s="11"/>
      <c r="SGZ39" s="11"/>
      <c r="SHA39" s="11"/>
      <c r="SHB39" s="11"/>
      <c r="SHC39" s="11"/>
      <c r="SHD39" s="11"/>
      <c r="SHE39" s="11"/>
      <c r="SHF39" s="11"/>
      <c r="SHG39" s="11"/>
      <c r="SHH39" s="11"/>
      <c r="SHI39" s="11"/>
      <c r="SHJ39" s="11"/>
      <c r="SHK39" s="11"/>
      <c r="SHL39" s="11"/>
      <c r="SHM39" s="11"/>
      <c r="SHN39" s="11"/>
      <c r="SHO39" s="11"/>
      <c r="SHP39" s="11"/>
      <c r="SHQ39" s="11"/>
      <c r="SHR39" s="11"/>
      <c r="SHS39" s="11"/>
      <c r="SHT39" s="11"/>
      <c r="SHU39" s="11"/>
      <c r="SHV39" s="11"/>
      <c r="SHW39" s="11"/>
      <c r="SHX39" s="11"/>
      <c r="SHY39" s="11"/>
      <c r="SHZ39" s="11"/>
      <c r="SIA39" s="11"/>
      <c r="SIB39" s="11"/>
      <c r="SIC39" s="11"/>
      <c r="SID39" s="11"/>
      <c r="SIE39" s="11"/>
      <c r="SIF39" s="11"/>
      <c r="SIG39" s="11"/>
      <c r="SIH39" s="11"/>
      <c r="SII39" s="11"/>
      <c r="SIJ39" s="11"/>
      <c r="SIK39" s="11"/>
      <c r="SIL39" s="11"/>
      <c r="SIM39" s="11"/>
      <c r="SIN39" s="11"/>
      <c r="SIO39" s="11"/>
      <c r="SIP39" s="11"/>
      <c r="SIQ39" s="11"/>
      <c r="SIR39" s="11"/>
      <c r="SIS39" s="11"/>
      <c r="SIT39" s="11"/>
      <c r="SIU39" s="11"/>
      <c r="SIV39" s="11"/>
      <c r="SIW39" s="11"/>
      <c r="SIX39" s="11"/>
      <c r="SIY39" s="11"/>
      <c r="SIZ39" s="11"/>
      <c r="SJA39" s="11"/>
      <c r="SJB39" s="11"/>
      <c r="SJC39" s="11"/>
      <c r="SJD39" s="11"/>
      <c r="SJE39" s="11"/>
      <c r="SJF39" s="11"/>
      <c r="SJG39" s="11"/>
      <c r="SJH39" s="11"/>
      <c r="SJI39" s="11"/>
      <c r="SJJ39" s="11"/>
      <c r="SJK39" s="11"/>
      <c r="SJL39" s="11"/>
      <c r="SJM39" s="11"/>
      <c r="SJN39" s="11"/>
      <c r="SJO39" s="11"/>
      <c r="SJP39" s="11"/>
      <c r="SJQ39" s="11"/>
      <c r="SJR39" s="11"/>
      <c r="SJS39" s="11"/>
      <c r="SJT39" s="11"/>
      <c r="SJU39" s="11"/>
      <c r="SJV39" s="11"/>
      <c r="SJW39" s="11"/>
      <c r="SJX39" s="11"/>
      <c r="SJY39" s="11"/>
      <c r="SJZ39" s="11"/>
      <c r="SKA39" s="11"/>
      <c r="SKB39" s="11"/>
      <c r="SKC39" s="11"/>
      <c r="SKD39" s="11"/>
      <c r="SKE39" s="11"/>
      <c r="SKF39" s="11"/>
      <c r="SKG39" s="11"/>
      <c r="SKH39" s="11"/>
      <c r="SKI39" s="11"/>
      <c r="SKJ39" s="11"/>
      <c r="SKK39" s="11"/>
      <c r="SKL39" s="11"/>
      <c r="SKM39" s="11"/>
      <c r="SKN39" s="11"/>
      <c r="SKO39" s="11"/>
      <c r="SKP39" s="11"/>
      <c r="SKQ39" s="11"/>
      <c r="SKR39" s="11"/>
      <c r="SKS39" s="11"/>
      <c r="SKT39" s="11"/>
      <c r="SKU39" s="11"/>
      <c r="SKV39" s="11"/>
      <c r="SKW39" s="11"/>
      <c r="SKX39" s="11"/>
      <c r="SKY39" s="11"/>
      <c r="SKZ39" s="11"/>
      <c r="SLA39" s="11"/>
      <c r="SLB39" s="11"/>
      <c r="SLC39" s="11"/>
      <c r="SLD39" s="11"/>
      <c r="SLE39" s="11"/>
      <c r="SLF39" s="11"/>
      <c r="SLG39" s="11"/>
      <c r="SLH39" s="11"/>
      <c r="SLI39" s="11"/>
      <c r="SLJ39" s="11"/>
      <c r="SLK39" s="11"/>
      <c r="SLL39" s="11"/>
      <c r="SLM39" s="11"/>
      <c r="SLN39" s="11"/>
      <c r="SLO39" s="11"/>
      <c r="SLP39" s="11"/>
      <c r="SLQ39" s="11"/>
      <c r="SLR39" s="11"/>
      <c r="SLS39" s="11"/>
      <c r="SLT39" s="11"/>
      <c r="SLU39" s="11"/>
      <c r="SLV39" s="11"/>
      <c r="SLW39" s="11"/>
      <c r="SLX39" s="11"/>
      <c r="SLY39" s="11"/>
      <c r="SLZ39" s="11"/>
      <c r="SMA39" s="11"/>
      <c r="SMB39" s="11"/>
      <c r="SMC39" s="11"/>
      <c r="SMD39" s="11"/>
      <c r="SME39" s="11"/>
      <c r="SMF39" s="11"/>
      <c r="SMG39" s="11"/>
      <c r="SMH39" s="11"/>
      <c r="SMI39" s="11"/>
      <c r="SMJ39" s="11"/>
      <c r="SMK39" s="11"/>
      <c r="SML39" s="11"/>
      <c r="SMM39" s="11"/>
      <c r="SMN39" s="11"/>
      <c r="SMO39" s="11"/>
      <c r="SMP39" s="11"/>
      <c r="SMQ39" s="11"/>
      <c r="SMR39" s="11"/>
      <c r="SMS39" s="11"/>
      <c r="SMT39" s="11"/>
      <c r="SMU39" s="11"/>
      <c r="SMV39" s="11"/>
      <c r="SMW39" s="11"/>
      <c r="SMX39" s="11"/>
      <c r="SMY39" s="11"/>
      <c r="SMZ39" s="11"/>
      <c r="SNA39" s="11"/>
      <c r="SNB39" s="11"/>
      <c r="SNC39" s="11"/>
      <c r="SND39" s="11"/>
      <c r="SNE39" s="11"/>
      <c r="SNF39" s="11"/>
      <c r="SNG39" s="11"/>
      <c r="SNH39" s="11"/>
      <c r="SNI39" s="11"/>
      <c r="SNJ39" s="11"/>
      <c r="SNK39" s="11"/>
      <c r="SNL39" s="11"/>
      <c r="SNM39" s="11"/>
      <c r="SNN39" s="11"/>
      <c r="SNO39" s="11"/>
      <c r="SNP39" s="11"/>
      <c r="SNQ39" s="11"/>
      <c r="SNR39" s="11"/>
      <c r="SNS39" s="11"/>
      <c r="SNT39" s="11"/>
      <c r="SNU39" s="11"/>
      <c r="SNV39" s="11"/>
      <c r="SNW39" s="11"/>
      <c r="SNX39" s="11"/>
      <c r="SNY39" s="11"/>
      <c r="SNZ39" s="11"/>
      <c r="SOA39" s="11"/>
      <c r="SOB39" s="11"/>
      <c r="SOC39" s="11"/>
      <c r="SOD39" s="11"/>
      <c r="SOE39" s="11"/>
      <c r="SOF39" s="11"/>
      <c r="SOG39" s="11"/>
      <c r="SOH39" s="11"/>
      <c r="SOI39" s="11"/>
      <c r="SOJ39" s="11"/>
      <c r="SOK39" s="11"/>
      <c r="SOL39" s="11"/>
      <c r="SOM39" s="11"/>
      <c r="SON39" s="11"/>
      <c r="SOO39" s="11"/>
      <c r="SOP39" s="11"/>
      <c r="SOQ39" s="11"/>
      <c r="SOR39" s="11"/>
      <c r="SOS39" s="11"/>
      <c r="SOT39" s="11"/>
      <c r="SOU39" s="11"/>
      <c r="SOV39" s="11"/>
      <c r="SOW39" s="11"/>
      <c r="SOX39" s="11"/>
      <c r="SOY39" s="11"/>
      <c r="SOZ39" s="11"/>
      <c r="SPA39" s="11"/>
      <c r="SPB39" s="11"/>
      <c r="SPC39" s="11"/>
      <c r="SPD39" s="11"/>
      <c r="SPE39" s="11"/>
      <c r="SPF39" s="11"/>
      <c r="SPG39" s="11"/>
      <c r="SPH39" s="11"/>
      <c r="SPI39" s="11"/>
      <c r="SPJ39" s="11"/>
      <c r="SPK39" s="11"/>
      <c r="SPL39" s="11"/>
      <c r="SPM39" s="11"/>
      <c r="SPN39" s="11"/>
      <c r="SPO39" s="11"/>
      <c r="SPP39" s="11"/>
      <c r="SPQ39" s="11"/>
      <c r="SPR39" s="11"/>
      <c r="SPS39" s="11"/>
      <c r="SPT39" s="11"/>
      <c r="SPU39" s="11"/>
      <c r="SPV39" s="11"/>
      <c r="SPW39" s="11"/>
      <c r="SPX39" s="11"/>
      <c r="SPY39" s="11"/>
      <c r="SPZ39" s="11"/>
      <c r="SQA39" s="11"/>
      <c r="SQB39" s="11"/>
      <c r="SQC39" s="11"/>
      <c r="SQD39" s="11"/>
      <c r="SQE39" s="11"/>
      <c r="SQF39" s="11"/>
      <c r="SQG39" s="11"/>
      <c r="SQH39" s="11"/>
      <c r="SQI39" s="11"/>
      <c r="SQJ39" s="11"/>
      <c r="SQK39" s="11"/>
      <c r="SQL39" s="11"/>
      <c r="SQM39" s="11"/>
      <c r="SQN39" s="11"/>
      <c r="SQO39" s="11"/>
      <c r="SQP39" s="11"/>
      <c r="SQQ39" s="11"/>
      <c r="SQR39" s="11"/>
      <c r="SQS39" s="11"/>
      <c r="SQT39" s="11"/>
      <c r="SQU39" s="11"/>
      <c r="SQV39" s="11"/>
      <c r="SQW39" s="11"/>
      <c r="SQX39" s="11"/>
      <c r="SQY39" s="11"/>
      <c r="SQZ39" s="11"/>
      <c r="SRA39" s="11"/>
      <c r="SRB39" s="11"/>
      <c r="SRC39" s="11"/>
      <c r="SRD39" s="11"/>
      <c r="SRE39" s="11"/>
      <c r="SRF39" s="11"/>
      <c r="SRG39" s="11"/>
      <c r="SRH39" s="11"/>
      <c r="SRI39" s="11"/>
      <c r="SRJ39" s="11"/>
      <c r="SRK39" s="11"/>
      <c r="SRL39" s="11"/>
      <c r="SRM39" s="11"/>
      <c r="SRN39" s="11"/>
      <c r="SRO39" s="11"/>
      <c r="SRP39" s="11"/>
      <c r="SRQ39" s="11"/>
      <c r="SRR39" s="11"/>
      <c r="SRS39" s="11"/>
      <c r="SRT39" s="11"/>
      <c r="SRU39" s="11"/>
      <c r="SRV39" s="11"/>
      <c r="SRW39" s="11"/>
      <c r="SRX39" s="11"/>
      <c r="SRY39" s="11"/>
      <c r="SRZ39" s="11"/>
      <c r="SSA39" s="11"/>
      <c r="SSB39" s="11"/>
      <c r="SSC39" s="11"/>
      <c r="SSD39" s="11"/>
      <c r="SSE39" s="11"/>
      <c r="SSF39" s="11"/>
      <c r="SSG39" s="11"/>
      <c r="SSH39" s="11"/>
      <c r="SSI39" s="11"/>
      <c r="SSJ39" s="11"/>
      <c r="SSK39" s="11"/>
      <c r="SSL39" s="11"/>
      <c r="SSM39" s="11"/>
      <c r="SSN39" s="11"/>
      <c r="SSO39" s="11"/>
      <c r="SSP39" s="11"/>
      <c r="SSQ39" s="11"/>
      <c r="SSR39" s="11"/>
      <c r="SSS39" s="11"/>
      <c r="SST39" s="11"/>
      <c r="SSU39" s="11"/>
      <c r="SSV39" s="11"/>
      <c r="SSW39" s="11"/>
      <c r="SSX39" s="11"/>
      <c r="SSY39" s="11"/>
      <c r="SSZ39" s="11"/>
      <c r="STA39" s="11"/>
      <c r="STB39" s="11"/>
      <c r="STC39" s="11"/>
      <c r="STD39" s="11"/>
      <c r="STE39" s="11"/>
      <c r="STF39" s="11"/>
      <c r="STG39" s="11"/>
      <c r="STH39" s="11"/>
      <c r="STI39" s="11"/>
      <c r="STJ39" s="11"/>
      <c r="STK39" s="11"/>
      <c r="STL39" s="11"/>
      <c r="STM39" s="11"/>
      <c r="STN39" s="11"/>
      <c r="STO39" s="11"/>
      <c r="STP39" s="11"/>
      <c r="STQ39" s="11"/>
      <c r="STR39" s="11"/>
      <c r="STS39" s="11"/>
      <c r="STT39" s="11"/>
      <c r="STU39" s="11"/>
      <c r="STV39" s="11"/>
      <c r="STW39" s="11"/>
      <c r="STX39" s="11"/>
      <c r="STY39" s="11"/>
      <c r="STZ39" s="11"/>
      <c r="SUA39" s="11"/>
      <c r="SUB39" s="11"/>
      <c r="SUC39" s="11"/>
      <c r="SUD39" s="11"/>
      <c r="SUE39" s="11"/>
      <c r="SUF39" s="11"/>
      <c r="SUG39" s="11"/>
      <c r="SUH39" s="11"/>
      <c r="SUI39" s="11"/>
      <c r="SUJ39" s="11"/>
      <c r="SUK39" s="11"/>
      <c r="SUL39" s="11"/>
      <c r="SUM39" s="11"/>
      <c r="SUN39" s="11"/>
      <c r="SUO39" s="11"/>
      <c r="SUP39" s="11"/>
      <c r="SUQ39" s="11"/>
      <c r="SUR39" s="11"/>
      <c r="SUS39" s="11"/>
      <c r="SUT39" s="11"/>
      <c r="SUU39" s="11"/>
      <c r="SUV39" s="11"/>
      <c r="SUW39" s="11"/>
      <c r="SUX39" s="11"/>
      <c r="SUY39" s="11"/>
      <c r="SUZ39" s="11"/>
      <c r="SVA39" s="11"/>
      <c r="SVB39" s="11"/>
      <c r="SVC39" s="11"/>
      <c r="SVD39" s="11"/>
      <c r="SVE39" s="11"/>
      <c r="SVF39" s="11"/>
      <c r="SVG39" s="11"/>
      <c r="SVH39" s="11"/>
      <c r="SVI39" s="11"/>
      <c r="SVJ39" s="11"/>
      <c r="SVK39" s="11"/>
      <c r="SVL39" s="11"/>
      <c r="SVM39" s="11"/>
      <c r="SVN39" s="11"/>
      <c r="SVO39" s="11"/>
      <c r="SVP39" s="11"/>
      <c r="SVQ39" s="11"/>
      <c r="SVR39" s="11"/>
      <c r="SVS39" s="11"/>
      <c r="SVT39" s="11"/>
      <c r="SVU39" s="11"/>
      <c r="SVV39" s="11"/>
      <c r="SVW39" s="11"/>
      <c r="SVX39" s="11"/>
      <c r="SVY39" s="11"/>
      <c r="SVZ39" s="11"/>
      <c r="SWA39" s="11"/>
      <c r="SWB39" s="11"/>
      <c r="SWC39" s="11"/>
      <c r="SWD39" s="11"/>
      <c r="SWE39" s="11"/>
      <c r="SWF39" s="11"/>
      <c r="SWG39" s="11"/>
      <c r="SWH39" s="11"/>
      <c r="SWI39" s="11"/>
      <c r="SWJ39" s="11"/>
      <c r="SWK39" s="11"/>
      <c r="SWL39" s="11"/>
      <c r="SWM39" s="11"/>
      <c r="SWN39" s="11"/>
      <c r="SWO39" s="11"/>
      <c r="SWP39" s="11"/>
      <c r="SWQ39" s="11"/>
      <c r="SWR39" s="11"/>
      <c r="SWS39" s="11"/>
      <c r="SWT39" s="11"/>
      <c r="SWU39" s="11"/>
      <c r="SWV39" s="11"/>
      <c r="SWW39" s="11"/>
      <c r="SWX39" s="11"/>
      <c r="SWY39" s="11"/>
      <c r="SWZ39" s="11"/>
      <c r="SXA39" s="11"/>
      <c r="SXB39" s="11"/>
      <c r="SXC39" s="11"/>
      <c r="SXD39" s="11"/>
      <c r="SXE39" s="11"/>
      <c r="SXF39" s="11"/>
      <c r="SXG39" s="11"/>
      <c r="SXH39" s="11"/>
      <c r="SXI39" s="11"/>
      <c r="SXJ39" s="11"/>
      <c r="SXK39" s="11"/>
      <c r="SXL39" s="11"/>
      <c r="SXM39" s="11"/>
      <c r="SXN39" s="11"/>
      <c r="SXO39" s="11"/>
      <c r="SXP39" s="11"/>
      <c r="SXQ39" s="11"/>
      <c r="SXR39" s="11"/>
      <c r="SXS39" s="11"/>
      <c r="SXT39" s="11"/>
      <c r="SXU39" s="11"/>
      <c r="SXV39" s="11"/>
      <c r="SXW39" s="11"/>
      <c r="SXX39" s="11"/>
      <c r="SXY39" s="11"/>
      <c r="SXZ39" s="11"/>
      <c r="SYA39" s="11"/>
      <c r="SYB39" s="11"/>
      <c r="SYC39" s="11"/>
      <c r="SYD39" s="11"/>
      <c r="SYE39" s="11"/>
      <c r="SYF39" s="11"/>
      <c r="SYG39" s="11"/>
      <c r="SYH39" s="11"/>
      <c r="SYI39" s="11"/>
      <c r="SYJ39" s="11"/>
      <c r="SYK39" s="11"/>
      <c r="SYL39" s="11"/>
      <c r="SYM39" s="11"/>
      <c r="SYN39" s="11"/>
      <c r="SYO39" s="11"/>
      <c r="SYP39" s="11"/>
      <c r="SYQ39" s="11"/>
      <c r="SYR39" s="11"/>
      <c r="SYS39" s="11"/>
      <c r="SYT39" s="11"/>
      <c r="SYU39" s="11"/>
      <c r="SYV39" s="11"/>
      <c r="SYW39" s="11"/>
      <c r="SYX39" s="11"/>
      <c r="SYY39" s="11"/>
      <c r="SYZ39" s="11"/>
      <c r="SZA39" s="11"/>
      <c r="SZB39" s="11"/>
      <c r="SZC39" s="11"/>
      <c r="SZD39" s="11"/>
      <c r="SZE39" s="11"/>
      <c r="SZF39" s="11"/>
      <c r="SZG39" s="11"/>
      <c r="SZH39" s="11"/>
      <c r="SZI39" s="11"/>
      <c r="SZJ39" s="11"/>
      <c r="SZK39" s="11"/>
      <c r="SZL39" s="11"/>
      <c r="SZM39" s="11"/>
      <c r="SZN39" s="11"/>
      <c r="SZO39" s="11"/>
      <c r="SZP39" s="11"/>
      <c r="SZQ39" s="11"/>
      <c r="SZR39" s="11"/>
      <c r="SZS39" s="11"/>
      <c r="SZT39" s="11"/>
      <c r="SZU39" s="11"/>
      <c r="SZV39" s="11"/>
      <c r="SZW39" s="11"/>
      <c r="SZX39" s="11"/>
      <c r="SZY39" s="11"/>
      <c r="SZZ39" s="11"/>
      <c r="TAA39" s="11"/>
      <c r="TAB39" s="11"/>
      <c r="TAC39" s="11"/>
      <c r="TAD39" s="11"/>
      <c r="TAE39" s="11"/>
      <c r="TAF39" s="11"/>
      <c r="TAG39" s="11"/>
      <c r="TAH39" s="11"/>
      <c r="TAI39" s="11"/>
      <c r="TAJ39" s="11"/>
      <c r="TAK39" s="11"/>
      <c r="TAL39" s="11"/>
      <c r="TAM39" s="11"/>
      <c r="TAN39" s="11"/>
      <c r="TAO39" s="11"/>
      <c r="TAP39" s="11"/>
      <c r="TAQ39" s="11"/>
      <c r="TAR39" s="11"/>
      <c r="TAS39" s="11"/>
      <c r="TAT39" s="11"/>
      <c r="TAU39" s="11"/>
      <c r="TAV39" s="11"/>
      <c r="TAW39" s="11"/>
      <c r="TAX39" s="11"/>
      <c r="TAY39" s="11"/>
      <c r="TAZ39" s="11"/>
      <c r="TBA39" s="11"/>
      <c r="TBB39" s="11"/>
      <c r="TBC39" s="11"/>
      <c r="TBD39" s="11"/>
      <c r="TBE39" s="11"/>
      <c r="TBF39" s="11"/>
      <c r="TBG39" s="11"/>
      <c r="TBH39" s="11"/>
      <c r="TBI39" s="11"/>
      <c r="TBJ39" s="11"/>
      <c r="TBK39" s="11"/>
      <c r="TBL39" s="11"/>
      <c r="TBM39" s="11"/>
      <c r="TBN39" s="11"/>
      <c r="TBO39" s="11"/>
      <c r="TBP39" s="11"/>
      <c r="TBQ39" s="11"/>
      <c r="TBR39" s="11"/>
      <c r="TBS39" s="11"/>
      <c r="TBT39" s="11"/>
      <c r="TBU39" s="11"/>
      <c r="TBV39" s="11"/>
      <c r="TBW39" s="11"/>
      <c r="TBX39" s="11"/>
      <c r="TBY39" s="11"/>
      <c r="TBZ39" s="11"/>
      <c r="TCA39" s="11"/>
      <c r="TCB39" s="11"/>
      <c r="TCC39" s="11"/>
      <c r="TCD39" s="11"/>
      <c r="TCE39" s="11"/>
      <c r="TCF39" s="11"/>
      <c r="TCG39" s="11"/>
      <c r="TCH39" s="11"/>
      <c r="TCI39" s="11"/>
      <c r="TCJ39" s="11"/>
      <c r="TCK39" s="11"/>
      <c r="TCL39" s="11"/>
      <c r="TCM39" s="11"/>
      <c r="TCN39" s="11"/>
      <c r="TCO39" s="11"/>
      <c r="TCP39" s="11"/>
      <c r="TCQ39" s="11"/>
      <c r="TCR39" s="11"/>
      <c r="TCS39" s="11"/>
      <c r="TCT39" s="11"/>
      <c r="TCU39" s="11"/>
      <c r="TCV39" s="11"/>
      <c r="TCW39" s="11"/>
      <c r="TCX39" s="11"/>
      <c r="TCY39" s="11"/>
      <c r="TCZ39" s="11"/>
      <c r="TDA39" s="11"/>
      <c r="TDB39" s="11"/>
      <c r="TDC39" s="11"/>
      <c r="TDD39" s="11"/>
      <c r="TDE39" s="11"/>
      <c r="TDF39" s="11"/>
      <c r="TDG39" s="11"/>
      <c r="TDH39" s="11"/>
      <c r="TDI39" s="11"/>
      <c r="TDJ39" s="11"/>
      <c r="TDK39" s="11"/>
      <c r="TDL39" s="11"/>
      <c r="TDM39" s="11"/>
      <c r="TDN39" s="11"/>
      <c r="TDO39" s="11"/>
      <c r="TDP39" s="11"/>
      <c r="TDQ39" s="11"/>
      <c r="TDR39" s="11"/>
      <c r="TDS39" s="11"/>
      <c r="TDT39" s="11"/>
      <c r="TDU39" s="11"/>
      <c r="TDV39" s="11"/>
      <c r="TDW39" s="11"/>
      <c r="TDX39" s="11"/>
      <c r="TDY39" s="11"/>
      <c r="TDZ39" s="11"/>
      <c r="TEA39" s="11"/>
      <c r="TEB39" s="11"/>
      <c r="TEC39" s="11"/>
      <c r="TED39" s="11"/>
      <c r="TEE39" s="11"/>
      <c r="TEF39" s="11"/>
      <c r="TEG39" s="11"/>
      <c r="TEH39" s="11"/>
      <c r="TEI39" s="11"/>
      <c r="TEJ39" s="11"/>
      <c r="TEK39" s="11"/>
      <c r="TEL39" s="11"/>
      <c r="TEM39" s="11"/>
      <c r="TEN39" s="11"/>
      <c r="TEO39" s="11"/>
      <c r="TEP39" s="11"/>
      <c r="TEQ39" s="11"/>
      <c r="TER39" s="11"/>
      <c r="TES39" s="11"/>
      <c r="TET39" s="11"/>
      <c r="TEU39" s="11"/>
      <c r="TEV39" s="11"/>
      <c r="TEW39" s="11"/>
      <c r="TEX39" s="11"/>
      <c r="TEY39" s="11"/>
      <c r="TEZ39" s="11"/>
      <c r="TFA39" s="11"/>
      <c r="TFB39" s="11"/>
      <c r="TFC39" s="11"/>
      <c r="TFD39" s="11"/>
      <c r="TFE39" s="11"/>
      <c r="TFF39" s="11"/>
      <c r="TFG39" s="11"/>
      <c r="TFH39" s="11"/>
      <c r="TFI39" s="11"/>
      <c r="TFJ39" s="11"/>
      <c r="TFK39" s="11"/>
      <c r="TFL39" s="11"/>
      <c r="TFM39" s="11"/>
      <c r="TFN39" s="11"/>
      <c r="TFO39" s="11"/>
      <c r="TFP39" s="11"/>
      <c r="TFQ39" s="11"/>
      <c r="TFR39" s="11"/>
      <c r="TFS39" s="11"/>
      <c r="TFT39" s="11"/>
      <c r="TFU39" s="11"/>
      <c r="TFV39" s="11"/>
      <c r="TFW39" s="11"/>
      <c r="TFX39" s="11"/>
      <c r="TFY39" s="11"/>
      <c r="TFZ39" s="11"/>
      <c r="TGA39" s="11"/>
      <c r="TGB39" s="11"/>
      <c r="TGC39" s="11"/>
      <c r="TGD39" s="11"/>
      <c r="TGE39" s="11"/>
      <c r="TGF39" s="11"/>
      <c r="TGG39" s="11"/>
      <c r="TGH39" s="11"/>
      <c r="TGI39" s="11"/>
      <c r="TGJ39" s="11"/>
      <c r="TGK39" s="11"/>
      <c r="TGL39" s="11"/>
      <c r="TGM39" s="11"/>
      <c r="TGN39" s="11"/>
      <c r="TGO39" s="11"/>
      <c r="TGP39" s="11"/>
      <c r="TGQ39" s="11"/>
      <c r="TGR39" s="11"/>
      <c r="TGS39" s="11"/>
      <c r="TGT39" s="11"/>
      <c r="TGU39" s="11"/>
      <c r="TGV39" s="11"/>
      <c r="TGW39" s="11"/>
      <c r="TGX39" s="11"/>
      <c r="TGY39" s="11"/>
      <c r="TGZ39" s="11"/>
      <c r="THA39" s="11"/>
      <c r="THB39" s="11"/>
      <c r="THC39" s="11"/>
      <c r="THD39" s="11"/>
      <c r="THE39" s="11"/>
      <c r="THF39" s="11"/>
      <c r="THG39" s="11"/>
      <c r="THH39" s="11"/>
      <c r="THI39" s="11"/>
      <c r="THJ39" s="11"/>
      <c r="THK39" s="11"/>
      <c r="THL39" s="11"/>
      <c r="THM39" s="11"/>
      <c r="THN39" s="11"/>
      <c r="THO39" s="11"/>
      <c r="THP39" s="11"/>
      <c r="THQ39" s="11"/>
      <c r="THR39" s="11"/>
      <c r="THS39" s="11"/>
      <c r="THT39" s="11"/>
      <c r="THU39" s="11"/>
      <c r="THV39" s="11"/>
      <c r="THW39" s="11"/>
      <c r="THX39" s="11"/>
      <c r="THY39" s="11"/>
      <c r="THZ39" s="11"/>
      <c r="TIA39" s="11"/>
      <c r="TIB39" s="11"/>
      <c r="TIC39" s="11"/>
      <c r="TID39" s="11"/>
      <c r="TIE39" s="11"/>
      <c r="TIF39" s="11"/>
      <c r="TIG39" s="11"/>
      <c r="TIH39" s="11"/>
      <c r="TII39" s="11"/>
      <c r="TIJ39" s="11"/>
      <c r="TIK39" s="11"/>
      <c r="TIL39" s="11"/>
      <c r="TIM39" s="11"/>
      <c r="TIN39" s="11"/>
      <c r="TIO39" s="11"/>
      <c r="TIP39" s="11"/>
      <c r="TIQ39" s="11"/>
      <c r="TIR39" s="11"/>
      <c r="TIS39" s="11"/>
      <c r="TIT39" s="11"/>
      <c r="TIU39" s="11"/>
      <c r="TIV39" s="11"/>
      <c r="TIW39" s="11"/>
      <c r="TIX39" s="11"/>
      <c r="TIY39" s="11"/>
      <c r="TIZ39" s="11"/>
      <c r="TJA39" s="11"/>
      <c r="TJB39" s="11"/>
      <c r="TJC39" s="11"/>
      <c r="TJD39" s="11"/>
      <c r="TJE39" s="11"/>
      <c r="TJF39" s="11"/>
      <c r="TJG39" s="11"/>
      <c r="TJH39" s="11"/>
      <c r="TJI39" s="11"/>
      <c r="TJJ39" s="11"/>
      <c r="TJK39" s="11"/>
      <c r="TJL39" s="11"/>
      <c r="TJM39" s="11"/>
      <c r="TJN39" s="11"/>
      <c r="TJO39" s="11"/>
      <c r="TJP39" s="11"/>
      <c r="TJQ39" s="11"/>
      <c r="TJR39" s="11"/>
      <c r="TJS39" s="11"/>
      <c r="TJT39" s="11"/>
      <c r="TJU39" s="11"/>
      <c r="TJV39" s="11"/>
      <c r="TJW39" s="11"/>
      <c r="TJX39" s="11"/>
      <c r="TJY39" s="11"/>
      <c r="TJZ39" s="11"/>
      <c r="TKA39" s="11"/>
      <c r="TKB39" s="11"/>
      <c r="TKC39" s="11"/>
      <c r="TKD39" s="11"/>
      <c r="TKE39" s="11"/>
      <c r="TKF39" s="11"/>
      <c r="TKG39" s="11"/>
      <c r="TKH39" s="11"/>
      <c r="TKI39" s="11"/>
      <c r="TKJ39" s="11"/>
      <c r="TKK39" s="11"/>
      <c r="TKL39" s="11"/>
      <c r="TKM39" s="11"/>
      <c r="TKN39" s="11"/>
      <c r="TKO39" s="11"/>
      <c r="TKP39" s="11"/>
      <c r="TKQ39" s="11"/>
      <c r="TKR39" s="11"/>
      <c r="TKS39" s="11"/>
      <c r="TKT39" s="11"/>
      <c r="TKU39" s="11"/>
      <c r="TKV39" s="11"/>
      <c r="TKW39" s="11"/>
      <c r="TKX39" s="11"/>
      <c r="TKY39" s="11"/>
      <c r="TKZ39" s="11"/>
      <c r="TLA39" s="11"/>
      <c r="TLB39" s="11"/>
      <c r="TLC39" s="11"/>
      <c r="TLD39" s="11"/>
      <c r="TLE39" s="11"/>
      <c r="TLF39" s="11"/>
      <c r="TLG39" s="11"/>
      <c r="TLH39" s="11"/>
      <c r="TLI39" s="11"/>
      <c r="TLJ39" s="11"/>
      <c r="TLK39" s="11"/>
      <c r="TLL39" s="11"/>
      <c r="TLM39" s="11"/>
      <c r="TLN39" s="11"/>
      <c r="TLO39" s="11"/>
      <c r="TLP39" s="11"/>
      <c r="TLQ39" s="11"/>
      <c r="TLR39" s="11"/>
      <c r="TLS39" s="11"/>
      <c r="TLT39" s="11"/>
      <c r="TLU39" s="11"/>
      <c r="TLV39" s="11"/>
      <c r="TLW39" s="11"/>
      <c r="TLX39" s="11"/>
      <c r="TLY39" s="11"/>
      <c r="TLZ39" s="11"/>
      <c r="TMA39" s="11"/>
      <c r="TMB39" s="11"/>
      <c r="TMC39" s="11"/>
      <c r="TMD39" s="11"/>
      <c r="TME39" s="11"/>
      <c r="TMF39" s="11"/>
      <c r="TMG39" s="11"/>
      <c r="TMH39" s="11"/>
      <c r="TMI39" s="11"/>
      <c r="TMJ39" s="11"/>
      <c r="TMK39" s="11"/>
      <c r="TML39" s="11"/>
      <c r="TMM39" s="11"/>
      <c r="TMN39" s="11"/>
      <c r="TMO39" s="11"/>
      <c r="TMP39" s="11"/>
      <c r="TMQ39" s="11"/>
      <c r="TMR39" s="11"/>
      <c r="TMS39" s="11"/>
      <c r="TMT39" s="11"/>
      <c r="TMU39" s="11"/>
      <c r="TMV39" s="11"/>
      <c r="TMW39" s="11"/>
      <c r="TMX39" s="11"/>
      <c r="TMY39" s="11"/>
      <c r="TMZ39" s="11"/>
      <c r="TNA39" s="11"/>
      <c r="TNB39" s="11"/>
      <c r="TNC39" s="11"/>
      <c r="TND39" s="11"/>
      <c r="TNE39" s="11"/>
      <c r="TNF39" s="11"/>
      <c r="TNG39" s="11"/>
      <c r="TNH39" s="11"/>
      <c r="TNI39" s="11"/>
      <c r="TNJ39" s="11"/>
      <c r="TNK39" s="11"/>
      <c r="TNL39" s="11"/>
      <c r="TNM39" s="11"/>
      <c r="TNN39" s="11"/>
      <c r="TNO39" s="11"/>
      <c r="TNP39" s="11"/>
      <c r="TNQ39" s="11"/>
      <c r="TNR39" s="11"/>
      <c r="TNS39" s="11"/>
      <c r="TNT39" s="11"/>
      <c r="TNU39" s="11"/>
      <c r="TNV39" s="11"/>
      <c r="TNW39" s="11"/>
      <c r="TNX39" s="11"/>
      <c r="TNY39" s="11"/>
      <c r="TNZ39" s="11"/>
      <c r="TOA39" s="11"/>
      <c r="TOB39" s="11"/>
      <c r="TOC39" s="11"/>
      <c r="TOD39" s="11"/>
      <c r="TOE39" s="11"/>
      <c r="TOF39" s="11"/>
      <c r="TOG39" s="11"/>
      <c r="TOH39" s="11"/>
      <c r="TOI39" s="11"/>
      <c r="TOJ39" s="11"/>
      <c r="TOK39" s="11"/>
      <c r="TOL39" s="11"/>
      <c r="TOM39" s="11"/>
      <c r="TON39" s="11"/>
      <c r="TOO39" s="11"/>
      <c r="TOP39" s="11"/>
      <c r="TOQ39" s="11"/>
      <c r="TOR39" s="11"/>
      <c r="TOS39" s="11"/>
      <c r="TOT39" s="11"/>
      <c r="TOU39" s="11"/>
      <c r="TOV39" s="11"/>
      <c r="TOW39" s="11"/>
      <c r="TOX39" s="11"/>
      <c r="TOY39" s="11"/>
      <c r="TOZ39" s="11"/>
      <c r="TPA39" s="11"/>
      <c r="TPB39" s="11"/>
      <c r="TPC39" s="11"/>
      <c r="TPD39" s="11"/>
      <c r="TPE39" s="11"/>
      <c r="TPF39" s="11"/>
      <c r="TPG39" s="11"/>
      <c r="TPH39" s="11"/>
      <c r="TPI39" s="11"/>
      <c r="TPJ39" s="11"/>
      <c r="TPK39" s="11"/>
      <c r="TPL39" s="11"/>
      <c r="TPM39" s="11"/>
      <c r="TPN39" s="11"/>
      <c r="TPO39" s="11"/>
      <c r="TPP39" s="11"/>
      <c r="TPQ39" s="11"/>
      <c r="TPR39" s="11"/>
      <c r="TPS39" s="11"/>
      <c r="TPT39" s="11"/>
      <c r="TPU39" s="11"/>
      <c r="TPV39" s="11"/>
      <c r="TPW39" s="11"/>
      <c r="TPX39" s="11"/>
      <c r="TPY39" s="11"/>
      <c r="TPZ39" s="11"/>
      <c r="TQA39" s="11"/>
      <c r="TQB39" s="11"/>
      <c r="TQC39" s="11"/>
      <c r="TQD39" s="11"/>
      <c r="TQE39" s="11"/>
      <c r="TQF39" s="11"/>
      <c r="TQG39" s="11"/>
      <c r="TQH39" s="11"/>
      <c r="TQI39" s="11"/>
      <c r="TQJ39" s="11"/>
      <c r="TQK39" s="11"/>
      <c r="TQL39" s="11"/>
      <c r="TQM39" s="11"/>
      <c r="TQN39" s="11"/>
      <c r="TQO39" s="11"/>
      <c r="TQP39" s="11"/>
      <c r="TQQ39" s="11"/>
      <c r="TQR39" s="11"/>
      <c r="TQS39" s="11"/>
      <c r="TQT39" s="11"/>
      <c r="TQU39" s="11"/>
      <c r="TQV39" s="11"/>
      <c r="TQW39" s="11"/>
      <c r="TQX39" s="11"/>
      <c r="TQY39" s="11"/>
      <c r="TQZ39" s="11"/>
      <c r="TRA39" s="11"/>
      <c r="TRB39" s="11"/>
      <c r="TRC39" s="11"/>
      <c r="TRD39" s="11"/>
      <c r="TRE39" s="11"/>
      <c r="TRF39" s="11"/>
      <c r="TRG39" s="11"/>
      <c r="TRH39" s="11"/>
      <c r="TRI39" s="11"/>
      <c r="TRJ39" s="11"/>
      <c r="TRK39" s="11"/>
      <c r="TRL39" s="11"/>
      <c r="TRM39" s="11"/>
      <c r="TRN39" s="11"/>
      <c r="TRO39" s="11"/>
      <c r="TRP39" s="11"/>
      <c r="TRQ39" s="11"/>
      <c r="TRR39" s="11"/>
      <c r="TRS39" s="11"/>
      <c r="TRT39" s="11"/>
      <c r="TRU39" s="11"/>
      <c r="TRV39" s="11"/>
      <c r="TRW39" s="11"/>
      <c r="TRX39" s="11"/>
      <c r="TRY39" s="11"/>
      <c r="TRZ39" s="11"/>
      <c r="TSA39" s="11"/>
      <c r="TSB39" s="11"/>
      <c r="TSC39" s="11"/>
      <c r="TSD39" s="11"/>
      <c r="TSE39" s="11"/>
      <c r="TSF39" s="11"/>
      <c r="TSG39" s="11"/>
      <c r="TSH39" s="11"/>
      <c r="TSI39" s="11"/>
      <c r="TSJ39" s="11"/>
      <c r="TSK39" s="11"/>
      <c r="TSL39" s="11"/>
      <c r="TSM39" s="11"/>
      <c r="TSN39" s="11"/>
      <c r="TSO39" s="11"/>
      <c r="TSP39" s="11"/>
      <c r="TSQ39" s="11"/>
      <c r="TSR39" s="11"/>
      <c r="TSS39" s="11"/>
      <c r="TST39" s="11"/>
      <c r="TSU39" s="11"/>
      <c r="TSV39" s="11"/>
      <c r="TSW39" s="11"/>
      <c r="TSX39" s="11"/>
      <c r="TSY39" s="11"/>
      <c r="TSZ39" s="11"/>
      <c r="TTA39" s="11"/>
      <c r="TTB39" s="11"/>
      <c r="TTC39" s="11"/>
      <c r="TTD39" s="11"/>
      <c r="TTE39" s="11"/>
      <c r="TTF39" s="11"/>
      <c r="TTG39" s="11"/>
      <c r="TTH39" s="11"/>
      <c r="TTI39" s="11"/>
      <c r="TTJ39" s="11"/>
      <c r="TTK39" s="11"/>
      <c r="TTL39" s="11"/>
      <c r="TTM39" s="11"/>
      <c r="TTN39" s="11"/>
      <c r="TTO39" s="11"/>
      <c r="TTP39" s="11"/>
      <c r="TTQ39" s="11"/>
      <c r="TTR39" s="11"/>
      <c r="TTS39" s="11"/>
      <c r="TTT39" s="11"/>
      <c r="TTU39" s="11"/>
      <c r="TTV39" s="11"/>
      <c r="TTW39" s="11"/>
      <c r="TTX39" s="11"/>
      <c r="TTY39" s="11"/>
      <c r="TTZ39" s="11"/>
      <c r="TUA39" s="11"/>
      <c r="TUB39" s="11"/>
      <c r="TUC39" s="11"/>
      <c r="TUD39" s="11"/>
      <c r="TUE39" s="11"/>
      <c r="TUF39" s="11"/>
      <c r="TUG39" s="11"/>
      <c r="TUH39" s="11"/>
      <c r="TUI39" s="11"/>
      <c r="TUJ39" s="11"/>
      <c r="TUK39" s="11"/>
      <c r="TUL39" s="11"/>
      <c r="TUM39" s="11"/>
      <c r="TUN39" s="11"/>
      <c r="TUO39" s="11"/>
      <c r="TUP39" s="11"/>
      <c r="TUQ39" s="11"/>
      <c r="TUR39" s="11"/>
      <c r="TUS39" s="11"/>
      <c r="TUT39" s="11"/>
      <c r="TUU39" s="11"/>
      <c r="TUV39" s="11"/>
      <c r="TUW39" s="11"/>
      <c r="TUX39" s="11"/>
      <c r="TUY39" s="11"/>
      <c r="TUZ39" s="11"/>
      <c r="TVA39" s="11"/>
      <c r="TVB39" s="11"/>
      <c r="TVC39" s="11"/>
      <c r="TVD39" s="11"/>
      <c r="TVE39" s="11"/>
      <c r="TVF39" s="11"/>
      <c r="TVG39" s="11"/>
      <c r="TVH39" s="11"/>
      <c r="TVI39" s="11"/>
      <c r="TVJ39" s="11"/>
      <c r="TVK39" s="11"/>
      <c r="TVL39" s="11"/>
      <c r="TVM39" s="11"/>
      <c r="TVN39" s="11"/>
      <c r="TVO39" s="11"/>
      <c r="TVP39" s="11"/>
      <c r="TVQ39" s="11"/>
      <c r="TVR39" s="11"/>
      <c r="TVS39" s="11"/>
      <c r="TVT39" s="11"/>
      <c r="TVU39" s="11"/>
      <c r="TVV39" s="11"/>
      <c r="TVW39" s="11"/>
      <c r="TVX39" s="11"/>
      <c r="TVY39" s="11"/>
      <c r="TVZ39" s="11"/>
      <c r="TWA39" s="11"/>
      <c r="TWB39" s="11"/>
      <c r="TWC39" s="11"/>
      <c r="TWD39" s="11"/>
      <c r="TWE39" s="11"/>
      <c r="TWF39" s="11"/>
      <c r="TWG39" s="11"/>
      <c r="TWH39" s="11"/>
      <c r="TWI39" s="11"/>
      <c r="TWJ39" s="11"/>
      <c r="TWK39" s="11"/>
      <c r="TWL39" s="11"/>
      <c r="TWM39" s="11"/>
      <c r="TWN39" s="11"/>
      <c r="TWO39" s="11"/>
      <c r="TWP39" s="11"/>
      <c r="TWQ39" s="11"/>
      <c r="TWR39" s="11"/>
      <c r="TWS39" s="11"/>
      <c r="TWT39" s="11"/>
      <c r="TWU39" s="11"/>
      <c r="TWV39" s="11"/>
      <c r="TWW39" s="11"/>
      <c r="TWX39" s="11"/>
      <c r="TWY39" s="11"/>
      <c r="TWZ39" s="11"/>
      <c r="TXA39" s="11"/>
      <c r="TXB39" s="11"/>
      <c r="TXC39" s="11"/>
      <c r="TXD39" s="11"/>
      <c r="TXE39" s="11"/>
      <c r="TXF39" s="11"/>
      <c r="TXG39" s="11"/>
      <c r="TXH39" s="11"/>
      <c r="TXI39" s="11"/>
      <c r="TXJ39" s="11"/>
      <c r="TXK39" s="11"/>
      <c r="TXL39" s="11"/>
      <c r="TXM39" s="11"/>
      <c r="TXN39" s="11"/>
      <c r="TXO39" s="11"/>
      <c r="TXP39" s="11"/>
      <c r="TXQ39" s="11"/>
      <c r="TXR39" s="11"/>
      <c r="TXS39" s="11"/>
      <c r="TXT39" s="11"/>
      <c r="TXU39" s="11"/>
      <c r="TXV39" s="11"/>
      <c r="TXW39" s="11"/>
      <c r="TXX39" s="11"/>
      <c r="TXY39" s="11"/>
      <c r="TXZ39" s="11"/>
      <c r="TYA39" s="11"/>
      <c r="TYB39" s="11"/>
      <c r="TYC39" s="11"/>
      <c r="TYD39" s="11"/>
      <c r="TYE39" s="11"/>
      <c r="TYF39" s="11"/>
      <c r="TYG39" s="11"/>
      <c r="TYH39" s="11"/>
      <c r="TYI39" s="11"/>
      <c r="TYJ39" s="11"/>
      <c r="TYK39" s="11"/>
      <c r="TYL39" s="11"/>
      <c r="TYM39" s="11"/>
      <c r="TYN39" s="11"/>
      <c r="TYO39" s="11"/>
      <c r="TYP39" s="11"/>
      <c r="TYQ39" s="11"/>
      <c r="TYR39" s="11"/>
      <c r="TYS39" s="11"/>
      <c r="TYT39" s="11"/>
      <c r="TYU39" s="11"/>
      <c r="TYV39" s="11"/>
      <c r="TYW39" s="11"/>
      <c r="TYX39" s="11"/>
      <c r="TYY39" s="11"/>
      <c r="TYZ39" s="11"/>
      <c r="TZA39" s="11"/>
      <c r="TZB39" s="11"/>
      <c r="TZC39" s="11"/>
      <c r="TZD39" s="11"/>
      <c r="TZE39" s="11"/>
      <c r="TZF39" s="11"/>
      <c r="TZG39" s="11"/>
      <c r="TZH39" s="11"/>
      <c r="TZI39" s="11"/>
      <c r="TZJ39" s="11"/>
      <c r="TZK39" s="11"/>
      <c r="TZL39" s="11"/>
      <c r="TZM39" s="11"/>
      <c r="TZN39" s="11"/>
      <c r="TZO39" s="11"/>
      <c r="TZP39" s="11"/>
      <c r="TZQ39" s="11"/>
      <c r="TZR39" s="11"/>
      <c r="TZS39" s="11"/>
      <c r="TZT39" s="11"/>
      <c r="TZU39" s="11"/>
      <c r="TZV39" s="11"/>
      <c r="TZW39" s="11"/>
      <c r="TZX39" s="11"/>
      <c r="TZY39" s="11"/>
      <c r="TZZ39" s="11"/>
      <c r="UAA39" s="11"/>
      <c r="UAB39" s="11"/>
      <c r="UAC39" s="11"/>
      <c r="UAD39" s="11"/>
      <c r="UAE39" s="11"/>
      <c r="UAF39" s="11"/>
      <c r="UAG39" s="11"/>
      <c r="UAH39" s="11"/>
      <c r="UAI39" s="11"/>
      <c r="UAJ39" s="11"/>
      <c r="UAK39" s="11"/>
      <c r="UAL39" s="11"/>
      <c r="UAM39" s="11"/>
      <c r="UAN39" s="11"/>
      <c r="UAO39" s="11"/>
      <c r="UAP39" s="11"/>
      <c r="UAQ39" s="11"/>
      <c r="UAR39" s="11"/>
      <c r="UAS39" s="11"/>
      <c r="UAT39" s="11"/>
      <c r="UAU39" s="11"/>
      <c r="UAV39" s="11"/>
      <c r="UAW39" s="11"/>
      <c r="UAX39" s="11"/>
      <c r="UAY39" s="11"/>
      <c r="UAZ39" s="11"/>
      <c r="UBA39" s="11"/>
      <c r="UBB39" s="11"/>
      <c r="UBC39" s="11"/>
      <c r="UBD39" s="11"/>
      <c r="UBE39" s="11"/>
      <c r="UBF39" s="11"/>
      <c r="UBG39" s="11"/>
      <c r="UBH39" s="11"/>
      <c r="UBI39" s="11"/>
      <c r="UBJ39" s="11"/>
      <c r="UBK39" s="11"/>
      <c r="UBL39" s="11"/>
      <c r="UBM39" s="11"/>
      <c r="UBN39" s="11"/>
      <c r="UBO39" s="11"/>
      <c r="UBP39" s="11"/>
      <c r="UBQ39" s="11"/>
      <c r="UBR39" s="11"/>
      <c r="UBS39" s="11"/>
      <c r="UBT39" s="11"/>
      <c r="UBU39" s="11"/>
      <c r="UBV39" s="11"/>
      <c r="UBW39" s="11"/>
      <c r="UBX39" s="11"/>
      <c r="UBY39" s="11"/>
      <c r="UBZ39" s="11"/>
      <c r="UCA39" s="11"/>
      <c r="UCB39" s="11"/>
      <c r="UCC39" s="11"/>
      <c r="UCD39" s="11"/>
      <c r="UCE39" s="11"/>
      <c r="UCF39" s="11"/>
      <c r="UCG39" s="11"/>
      <c r="UCH39" s="11"/>
      <c r="UCI39" s="11"/>
      <c r="UCJ39" s="11"/>
      <c r="UCK39" s="11"/>
      <c r="UCL39" s="11"/>
      <c r="UCM39" s="11"/>
      <c r="UCN39" s="11"/>
      <c r="UCO39" s="11"/>
      <c r="UCP39" s="11"/>
      <c r="UCQ39" s="11"/>
      <c r="UCR39" s="11"/>
      <c r="UCS39" s="11"/>
      <c r="UCT39" s="11"/>
      <c r="UCU39" s="11"/>
      <c r="UCV39" s="11"/>
      <c r="UCW39" s="11"/>
      <c r="UCX39" s="11"/>
      <c r="UCY39" s="11"/>
      <c r="UCZ39" s="11"/>
      <c r="UDA39" s="11"/>
      <c r="UDB39" s="11"/>
      <c r="UDC39" s="11"/>
      <c r="UDD39" s="11"/>
      <c r="UDE39" s="11"/>
      <c r="UDF39" s="11"/>
      <c r="UDG39" s="11"/>
      <c r="UDH39" s="11"/>
      <c r="UDI39" s="11"/>
      <c r="UDJ39" s="11"/>
      <c r="UDK39" s="11"/>
      <c r="UDL39" s="11"/>
      <c r="UDM39" s="11"/>
      <c r="UDN39" s="11"/>
      <c r="UDO39" s="11"/>
      <c r="UDP39" s="11"/>
      <c r="UDQ39" s="11"/>
      <c r="UDR39" s="11"/>
      <c r="UDS39" s="11"/>
      <c r="UDT39" s="11"/>
      <c r="UDU39" s="11"/>
      <c r="UDV39" s="11"/>
      <c r="UDW39" s="11"/>
      <c r="UDX39" s="11"/>
      <c r="UDY39" s="11"/>
      <c r="UDZ39" s="11"/>
      <c r="UEA39" s="11"/>
      <c r="UEB39" s="11"/>
      <c r="UEC39" s="11"/>
      <c r="UED39" s="11"/>
      <c r="UEE39" s="11"/>
      <c r="UEF39" s="11"/>
      <c r="UEG39" s="11"/>
      <c r="UEH39" s="11"/>
      <c r="UEI39" s="11"/>
      <c r="UEJ39" s="11"/>
      <c r="UEK39" s="11"/>
      <c r="UEL39" s="11"/>
      <c r="UEM39" s="11"/>
      <c r="UEN39" s="11"/>
      <c r="UEO39" s="11"/>
      <c r="UEP39" s="11"/>
      <c r="UEQ39" s="11"/>
      <c r="UER39" s="11"/>
      <c r="UES39" s="11"/>
      <c r="UET39" s="11"/>
      <c r="UEU39" s="11"/>
      <c r="UEV39" s="11"/>
      <c r="UEW39" s="11"/>
      <c r="UEX39" s="11"/>
      <c r="UEY39" s="11"/>
      <c r="UEZ39" s="11"/>
      <c r="UFA39" s="11"/>
      <c r="UFB39" s="11"/>
      <c r="UFC39" s="11"/>
      <c r="UFD39" s="11"/>
      <c r="UFE39" s="11"/>
      <c r="UFF39" s="11"/>
      <c r="UFG39" s="11"/>
      <c r="UFH39" s="11"/>
      <c r="UFI39" s="11"/>
      <c r="UFJ39" s="11"/>
      <c r="UFK39" s="11"/>
      <c r="UFL39" s="11"/>
      <c r="UFM39" s="11"/>
      <c r="UFN39" s="11"/>
      <c r="UFO39" s="11"/>
      <c r="UFP39" s="11"/>
      <c r="UFQ39" s="11"/>
      <c r="UFR39" s="11"/>
      <c r="UFS39" s="11"/>
      <c r="UFT39" s="11"/>
      <c r="UFU39" s="11"/>
      <c r="UFV39" s="11"/>
      <c r="UFW39" s="11"/>
      <c r="UFX39" s="11"/>
      <c r="UFY39" s="11"/>
      <c r="UFZ39" s="11"/>
      <c r="UGA39" s="11"/>
      <c r="UGB39" s="11"/>
      <c r="UGC39" s="11"/>
      <c r="UGD39" s="11"/>
      <c r="UGE39" s="11"/>
      <c r="UGF39" s="11"/>
      <c r="UGG39" s="11"/>
      <c r="UGH39" s="11"/>
      <c r="UGI39" s="11"/>
      <c r="UGJ39" s="11"/>
      <c r="UGK39" s="11"/>
      <c r="UGL39" s="11"/>
      <c r="UGM39" s="11"/>
      <c r="UGN39" s="11"/>
      <c r="UGO39" s="11"/>
      <c r="UGP39" s="11"/>
      <c r="UGQ39" s="11"/>
      <c r="UGR39" s="11"/>
      <c r="UGS39" s="11"/>
      <c r="UGT39" s="11"/>
      <c r="UGU39" s="11"/>
      <c r="UGV39" s="11"/>
      <c r="UGW39" s="11"/>
      <c r="UGX39" s="11"/>
      <c r="UGY39" s="11"/>
      <c r="UGZ39" s="11"/>
      <c r="UHA39" s="11"/>
      <c r="UHB39" s="11"/>
      <c r="UHC39" s="11"/>
      <c r="UHD39" s="11"/>
      <c r="UHE39" s="11"/>
      <c r="UHF39" s="11"/>
      <c r="UHG39" s="11"/>
      <c r="UHH39" s="11"/>
      <c r="UHI39" s="11"/>
      <c r="UHJ39" s="11"/>
      <c r="UHK39" s="11"/>
      <c r="UHL39" s="11"/>
      <c r="UHM39" s="11"/>
      <c r="UHN39" s="11"/>
      <c r="UHO39" s="11"/>
      <c r="UHP39" s="11"/>
      <c r="UHQ39" s="11"/>
      <c r="UHR39" s="11"/>
      <c r="UHS39" s="11"/>
      <c r="UHT39" s="11"/>
      <c r="UHU39" s="11"/>
      <c r="UHV39" s="11"/>
      <c r="UHW39" s="11"/>
      <c r="UHX39" s="11"/>
      <c r="UHY39" s="11"/>
      <c r="UHZ39" s="11"/>
      <c r="UIA39" s="11"/>
      <c r="UIB39" s="11"/>
      <c r="UIC39" s="11"/>
      <c r="UID39" s="11"/>
      <c r="UIE39" s="11"/>
      <c r="UIF39" s="11"/>
      <c r="UIG39" s="11"/>
      <c r="UIH39" s="11"/>
      <c r="UII39" s="11"/>
      <c r="UIJ39" s="11"/>
      <c r="UIK39" s="11"/>
      <c r="UIL39" s="11"/>
      <c r="UIM39" s="11"/>
      <c r="UIN39" s="11"/>
      <c r="UIO39" s="11"/>
      <c r="UIP39" s="11"/>
      <c r="UIQ39" s="11"/>
      <c r="UIR39" s="11"/>
      <c r="UIS39" s="11"/>
      <c r="UIT39" s="11"/>
      <c r="UIU39" s="11"/>
      <c r="UIV39" s="11"/>
      <c r="UIW39" s="11"/>
      <c r="UIX39" s="11"/>
      <c r="UIY39" s="11"/>
      <c r="UIZ39" s="11"/>
      <c r="UJA39" s="11"/>
      <c r="UJB39" s="11"/>
      <c r="UJC39" s="11"/>
      <c r="UJD39" s="11"/>
      <c r="UJE39" s="11"/>
      <c r="UJF39" s="11"/>
      <c r="UJG39" s="11"/>
      <c r="UJH39" s="11"/>
      <c r="UJI39" s="11"/>
      <c r="UJJ39" s="11"/>
      <c r="UJK39" s="11"/>
      <c r="UJL39" s="11"/>
      <c r="UJM39" s="11"/>
      <c r="UJN39" s="11"/>
      <c r="UJO39" s="11"/>
      <c r="UJP39" s="11"/>
      <c r="UJQ39" s="11"/>
      <c r="UJR39" s="11"/>
      <c r="UJS39" s="11"/>
      <c r="UJT39" s="11"/>
      <c r="UJU39" s="11"/>
      <c r="UJV39" s="11"/>
      <c r="UJW39" s="11"/>
      <c r="UJX39" s="11"/>
      <c r="UJY39" s="11"/>
      <c r="UJZ39" s="11"/>
      <c r="UKA39" s="11"/>
      <c r="UKB39" s="11"/>
      <c r="UKC39" s="11"/>
      <c r="UKD39" s="11"/>
      <c r="UKE39" s="11"/>
      <c r="UKF39" s="11"/>
      <c r="UKG39" s="11"/>
      <c r="UKH39" s="11"/>
      <c r="UKI39" s="11"/>
      <c r="UKJ39" s="11"/>
      <c r="UKK39" s="11"/>
      <c r="UKL39" s="11"/>
      <c r="UKM39" s="11"/>
      <c r="UKN39" s="11"/>
      <c r="UKO39" s="11"/>
      <c r="UKP39" s="11"/>
      <c r="UKQ39" s="11"/>
      <c r="UKR39" s="11"/>
      <c r="UKS39" s="11"/>
      <c r="UKT39" s="11"/>
      <c r="UKU39" s="11"/>
      <c r="UKV39" s="11"/>
      <c r="UKW39" s="11"/>
      <c r="UKX39" s="11"/>
      <c r="UKY39" s="11"/>
      <c r="UKZ39" s="11"/>
      <c r="ULA39" s="11"/>
      <c r="ULB39" s="11"/>
      <c r="ULC39" s="11"/>
      <c r="ULD39" s="11"/>
      <c r="ULE39" s="11"/>
      <c r="ULF39" s="11"/>
      <c r="ULG39" s="11"/>
      <c r="ULH39" s="11"/>
      <c r="ULI39" s="11"/>
      <c r="ULJ39" s="11"/>
      <c r="ULK39" s="11"/>
      <c r="ULL39" s="11"/>
      <c r="ULM39" s="11"/>
      <c r="ULN39" s="11"/>
      <c r="ULO39" s="11"/>
      <c r="ULP39" s="11"/>
      <c r="ULQ39" s="11"/>
      <c r="ULR39" s="11"/>
      <c r="ULS39" s="11"/>
      <c r="ULT39" s="11"/>
      <c r="ULU39" s="11"/>
      <c r="ULV39" s="11"/>
      <c r="ULW39" s="11"/>
      <c r="ULX39" s="11"/>
      <c r="ULY39" s="11"/>
      <c r="ULZ39" s="11"/>
      <c r="UMA39" s="11"/>
      <c r="UMB39" s="11"/>
      <c r="UMC39" s="11"/>
      <c r="UMD39" s="11"/>
      <c r="UME39" s="11"/>
      <c r="UMF39" s="11"/>
      <c r="UMG39" s="11"/>
      <c r="UMH39" s="11"/>
      <c r="UMI39" s="11"/>
      <c r="UMJ39" s="11"/>
      <c r="UMK39" s="11"/>
      <c r="UML39" s="11"/>
      <c r="UMM39" s="11"/>
      <c r="UMN39" s="11"/>
      <c r="UMO39" s="11"/>
      <c r="UMP39" s="11"/>
      <c r="UMQ39" s="11"/>
      <c r="UMR39" s="11"/>
      <c r="UMS39" s="11"/>
      <c r="UMT39" s="11"/>
      <c r="UMU39" s="11"/>
      <c r="UMV39" s="11"/>
      <c r="UMW39" s="11"/>
      <c r="UMX39" s="11"/>
      <c r="UMY39" s="11"/>
      <c r="UMZ39" s="11"/>
      <c r="UNA39" s="11"/>
      <c r="UNB39" s="11"/>
      <c r="UNC39" s="11"/>
      <c r="UND39" s="11"/>
      <c r="UNE39" s="11"/>
      <c r="UNF39" s="11"/>
      <c r="UNG39" s="11"/>
      <c r="UNH39" s="11"/>
      <c r="UNI39" s="11"/>
      <c r="UNJ39" s="11"/>
      <c r="UNK39" s="11"/>
      <c r="UNL39" s="11"/>
      <c r="UNM39" s="11"/>
      <c r="UNN39" s="11"/>
      <c r="UNO39" s="11"/>
      <c r="UNP39" s="11"/>
      <c r="UNQ39" s="11"/>
      <c r="UNR39" s="11"/>
      <c r="UNS39" s="11"/>
      <c r="UNT39" s="11"/>
      <c r="UNU39" s="11"/>
      <c r="UNV39" s="11"/>
      <c r="UNW39" s="11"/>
      <c r="UNX39" s="11"/>
      <c r="UNY39" s="11"/>
      <c r="UNZ39" s="11"/>
      <c r="UOA39" s="11"/>
      <c r="UOB39" s="11"/>
      <c r="UOC39" s="11"/>
      <c r="UOD39" s="11"/>
      <c r="UOE39" s="11"/>
      <c r="UOF39" s="11"/>
      <c r="UOG39" s="11"/>
      <c r="UOH39" s="11"/>
      <c r="UOI39" s="11"/>
      <c r="UOJ39" s="11"/>
      <c r="UOK39" s="11"/>
      <c r="UOL39" s="11"/>
      <c r="UOM39" s="11"/>
      <c r="UON39" s="11"/>
      <c r="UOO39" s="11"/>
      <c r="UOP39" s="11"/>
      <c r="UOQ39" s="11"/>
      <c r="UOR39" s="11"/>
      <c r="UOS39" s="11"/>
      <c r="UOT39" s="11"/>
      <c r="UOU39" s="11"/>
      <c r="UOV39" s="11"/>
      <c r="UOW39" s="11"/>
      <c r="UOX39" s="11"/>
      <c r="UOY39" s="11"/>
      <c r="UOZ39" s="11"/>
      <c r="UPA39" s="11"/>
      <c r="UPB39" s="11"/>
      <c r="UPC39" s="11"/>
      <c r="UPD39" s="11"/>
      <c r="UPE39" s="11"/>
      <c r="UPF39" s="11"/>
      <c r="UPG39" s="11"/>
      <c r="UPH39" s="11"/>
      <c r="UPI39" s="11"/>
      <c r="UPJ39" s="11"/>
      <c r="UPK39" s="11"/>
      <c r="UPL39" s="11"/>
      <c r="UPM39" s="11"/>
      <c r="UPN39" s="11"/>
      <c r="UPO39" s="11"/>
      <c r="UPP39" s="11"/>
      <c r="UPQ39" s="11"/>
      <c r="UPR39" s="11"/>
      <c r="UPS39" s="11"/>
      <c r="UPT39" s="11"/>
      <c r="UPU39" s="11"/>
      <c r="UPV39" s="11"/>
      <c r="UPW39" s="11"/>
      <c r="UPX39" s="11"/>
      <c r="UPY39" s="11"/>
      <c r="UPZ39" s="11"/>
      <c r="UQA39" s="11"/>
      <c r="UQB39" s="11"/>
      <c r="UQC39" s="11"/>
      <c r="UQD39" s="11"/>
      <c r="UQE39" s="11"/>
      <c r="UQF39" s="11"/>
      <c r="UQG39" s="11"/>
      <c r="UQH39" s="11"/>
      <c r="UQI39" s="11"/>
      <c r="UQJ39" s="11"/>
      <c r="UQK39" s="11"/>
      <c r="UQL39" s="11"/>
      <c r="UQM39" s="11"/>
      <c r="UQN39" s="11"/>
      <c r="UQO39" s="11"/>
      <c r="UQP39" s="11"/>
      <c r="UQQ39" s="11"/>
      <c r="UQR39" s="11"/>
      <c r="UQS39" s="11"/>
      <c r="UQT39" s="11"/>
      <c r="UQU39" s="11"/>
      <c r="UQV39" s="11"/>
      <c r="UQW39" s="11"/>
      <c r="UQX39" s="11"/>
      <c r="UQY39" s="11"/>
      <c r="UQZ39" s="11"/>
      <c r="URA39" s="11"/>
      <c r="URB39" s="11"/>
      <c r="URC39" s="11"/>
      <c r="URD39" s="11"/>
      <c r="URE39" s="11"/>
      <c r="URF39" s="11"/>
      <c r="URG39" s="11"/>
      <c r="URH39" s="11"/>
      <c r="URI39" s="11"/>
      <c r="URJ39" s="11"/>
      <c r="URK39" s="11"/>
      <c r="URL39" s="11"/>
      <c r="URM39" s="11"/>
      <c r="URN39" s="11"/>
      <c r="URO39" s="11"/>
      <c r="URP39" s="11"/>
      <c r="URQ39" s="11"/>
      <c r="URR39" s="11"/>
      <c r="URS39" s="11"/>
      <c r="URT39" s="11"/>
      <c r="URU39" s="11"/>
      <c r="URV39" s="11"/>
      <c r="URW39" s="11"/>
      <c r="URX39" s="11"/>
      <c r="URY39" s="11"/>
      <c r="URZ39" s="11"/>
      <c r="USA39" s="11"/>
      <c r="USB39" s="11"/>
      <c r="USC39" s="11"/>
      <c r="USD39" s="11"/>
      <c r="USE39" s="11"/>
      <c r="USF39" s="11"/>
      <c r="USG39" s="11"/>
      <c r="USH39" s="11"/>
      <c r="USI39" s="11"/>
      <c r="USJ39" s="11"/>
      <c r="USK39" s="11"/>
      <c r="USL39" s="11"/>
      <c r="USM39" s="11"/>
      <c r="USN39" s="11"/>
      <c r="USO39" s="11"/>
      <c r="USP39" s="11"/>
      <c r="USQ39" s="11"/>
      <c r="USR39" s="11"/>
      <c r="USS39" s="11"/>
      <c r="UST39" s="11"/>
      <c r="USU39" s="11"/>
      <c r="USV39" s="11"/>
      <c r="USW39" s="11"/>
      <c r="USX39" s="11"/>
      <c r="USY39" s="11"/>
      <c r="USZ39" s="11"/>
      <c r="UTA39" s="11"/>
      <c r="UTB39" s="11"/>
      <c r="UTC39" s="11"/>
      <c r="UTD39" s="11"/>
      <c r="UTE39" s="11"/>
      <c r="UTF39" s="11"/>
      <c r="UTG39" s="11"/>
      <c r="UTH39" s="11"/>
      <c r="UTI39" s="11"/>
      <c r="UTJ39" s="11"/>
      <c r="UTK39" s="11"/>
      <c r="UTL39" s="11"/>
      <c r="UTM39" s="11"/>
      <c r="UTN39" s="11"/>
      <c r="UTO39" s="11"/>
      <c r="UTP39" s="11"/>
      <c r="UTQ39" s="11"/>
      <c r="UTR39" s="11"/>
      <c r="UTS39" s="11"/>
      <c r="UTT39" s="11"/>
      <c r="UTU39" s="11"/>
      <c r="UTV39" s="11"/>
      <c r="UTW39" s="11"/>
      <c r="UTX39" s="11"/>
      <c r="UTY39" s="11"/>
      <c r="UTZ39" s="11"/>
      <c r="UUA39" s="11"/>
      <c r="UUB39" s="11"/>
      <c r="UUC39" s="11"/>
      <c r="UUD39" s="11"/>
      <c r="UUE39" s="11"/>
      <c r="UUF39" s="11"/>
      <c r="UUG39" s="11"/>
      <c r="UUH39" s="11"/>
      <c r="UUI39" s="11"/>
      <c r="UUJ39" s="11"/>
      <c r="UUK39" s="11"/>
      <c r="UUL39" s="11"/>
      <c r="UUM39" s="11"/>
      <c r="UUN39" s="11"/>
      <c r="UUO39" s="11"/>
      <c r="UUP39" s="11"/>
      <c r="UUQ39" s="11"/>
      <c r="UUR39" s="11"/>
      <c r="UUS39" s="11"/>
      <c r="UUT39" s="11"/>
      <c r="UUU39" s="11"/>
      <c r="UUV39" s="11"/>
      <c r="UUW39" s="11"/>
      <c r="UUX39" s="11"/>
      <c r="UUY39" s="11"/>
      <c r="UUZ39" s="11"/>
      <c r="UVA39" s="11"/>
      <c r="UVB39" s="11"/>
      <c r="UVC39" s="11"/>
      <c r="UVD39" s="11"/>
      <c r="UVE39" s="11"/>
      <c r="UVF39" s="11"/>
      <c r="UVG39" s="11"/>
      <c r="UVH39" s="11"/>
      <c r="UVI39" s="11"/>
      <c r="UVJ39" s="11"/>
      <c r="UVK39" s="11"/>
      <c r="UVL39" s="11"/>
      <c r="UVM39" s="11"/>
      <c r="UVN39" s="11"/>
      <c r="UVO39" s="11"/>
      <c r="UVP39" s="11"/>
      <c r="UVQ39" s="11"/>
      <c r="UVR39" s="11"/>
      <c r="UVS39" s="11"/>
      <c r="UVT39" s="11"/>
      <c r="UVU39" s="11"/>
      <c r="UVV39" s="11"/>
      <c r="UVW39" s="11"/>
      <c r="UVX39" s="11"/>
      <c r="UVY39" s="11"/>
      <c r="UVZ39" s="11"/>
      <c r="UWA39" s="11"/>
      <c r="UWB39" s="11"/>
      <c r="UWC39" s="11"/>
      <c r="UWD39" s="11"/>
      <c r="UWE39" s="11"/>
      <c r="UWF39" s="11"/>
      <c r="UWG39" s="11"/>
      <c r="UWH39" s="11"/>
      <c r="UWI39" s="11"/>
      <c r="UWJ39" s="11"/>
      <c r="UWK39" s="11"/>
      <c r="UWL39" s="11"/>
      <c r="UWM39" s="11"/>
      <c r="UWN39" s="11"/>
      <c r="UWO39" s="11"/>
      <c r="UWP39" s="11"/>
      <c r="UWQ39" s="11"/>
      <c r="UWR39" s="11"/>
      <c r="UWS39" s="11"/>
      <c r="UWT39" s="11"/>
      <c r="UWU39" s="11"/>
      <c r="UWV39" s="11"/>
      <c r="UWW39" s="11"/>
      <c r="UWX39" s="11"/>
      <c r="UWY39" s="11"/>
      <c r="UWZ39" s="11"/>
      <c r="UXA39" s="11"/>
      <c r="UXB39" s="11"/>
      <c r="UXC39" s="11"/>
      <c r="UXD39" s="11"/>
      <c r="UXE39" s="11"/>
      <c r="UXF39" s="11"/>
      <c r="UXG39" s="11"/>
      <c r="UXH39" s="11"/>
      <c r="UXI39" s="11"/>
      <c r="UXJ39" s="11"/>
      <c r="UXK39" s="11"/>
      <c r="UXL39" s="11"/>
      <c r="UXM39" s="11"/>
      <c r="UXN39" s="11"/>
      <c r="UXO39" s="11"/>
      <c r="UXP39" s="11"/>
      <c r="UXQ39" s="11"/>
      <c r="UXR39" s="11"/>
      <c r="UXS39" s="11"/>
      <c r="UXT39" s="11"/>
      <c r="UXU39" s="11"/>
      <c r="UXV39" s="11"/>
      <c r="UXW39" s="11"/>
      <c r="UXX39" s="11"/>
      <c r="UXY39" s="11"/>
      <c r="UXZ39" s="11"/>
      <c r="UYA39" s="11"/>
      <c r="UYB39" s="11"/>
      <c r="UYC39" s="11"/>
      <c r="UYD39" s="11"/>
      <c r="UYE39" s="11"/>
      <c r="UYF39" s="11"/>
      <c r="UYG39" s="11"/>
      <c r="UYH39" s="11"/>
      <c r="UYI39" s="11"/>
      <c r="UYJ39" s="11"/>
      <c r="UYK39" s="11"/>
      <c r="UYL39" s="11"/>
      <c r="UYM39" s="11"/>
      <c r="UYN39" s="11"/>
      <c r="UYO39" s="11"/>
      <c r="UYP39" s="11"/>
      <c r="UYQ39" s="11"/>
      <c r="UYR39" s="11"/>
      <c r="UYS39" s="11"/>
      <c r="UYT39" s="11"/>
      <c r="UYU39" s="11"/>
      <c r="UYV39" s="11"/>
      <c r="UYW39" s="11"/>
      <c r="UYX39" s="11"/>
      <c r="UYY39" s="11"/>
      <c r="UYZ39" s="11"/>
      <c r="UZA39" s="11"/>
      <c r="UZB39" s="11"/>
      <c r="UZC39" s="11"/>
      <c r="UZD39" s="11"/>
      <c r="UZE39" s="11"/>
      <c r="UZF39" s="11"/>
      <c r="UZG39" s="11"/>
      <c r="UZH39" s="11"/>
      <c r="UZI39" s="11"/>
      <c r="UZJ39" s="11"/>
      <c r="UZK39" s="11"/>
      <c r="UZL39" s="11"/>
      <c r="UZM39" s="11"/>
      <c r="UZN39" s="11"/>
      <c r="UZO39" s="11"/>
      <c r="UZP39" s="11"/>
      <c r="UZQ39" s="11"/>
      <c r="UZR39" s="11"/>
      <c r="UZS39" s="11"/>
      <c r="UZT39" s="11"/>
      <c r="UZU39" s="11"/>
      <c r="UZV39" s="11"/>
      <c r="UZW39" s="11"/>
      <c r="UZX39" s="11"/>
      <c r="UZY39" s="11"/>
      <c r="UZZ39" s="11"/>
      <c r="VAA39" s="11"/>
      <c r="VAB39" s="11"/>
      <c r="VAC39" s="11"/>
      <c r="VAD39" s="11"/>
      <c r="VAE39" s="11"/>
      <c r="VAF39" s="11"/>
      <c r="VAG39" s="11"/>
      <c r="VAH39" s="11"/>
      <c r="VAI39" s="11"/>
      <c r="VAJ39" s="11"/>
      <c r="VAK39" s="11"/>
      <c r="VAL39" s="11"/>
      <c r="VAM39" s="11"/>
      <c r="VAN39" s="11"/>
      <c r="VAO39" s="11"/>
      <c r="VAP39" s="11"/>
      <c r="VAQ39" s="11"/>
      <c r="VAR39" s="11"/>
      <c r="VAS39" s="11"/>
      <c r="VAT39" s="11"/>
      <c r="VAU39" s="11"/>
      <c r="VAV39" s="11"/>
      <c r="VAW39" s="11"/>
      <c r="VAX39" s="11"/>
      <c r="VAY39" s="11"/>
      <c r="VAZ39" s="11"/>
      <c r="VBA39" s="11"/>
      <c r="VBB39" s="11"/>
      <c r="VBC39" s="11"/>
      <c r="VBD39" s="11"/>
      <c r="VBE39" s="11"/>
      <c r="VBF39" s="11"/>
      <c r="VBG39" s="11"/>
      <c r="VBH39" s="11"/>
      <c r="VBI39" s="11"/>
      <c r="VBJ39" s="11"/>
      <c r="VBK39" s="11"/>
      <c r="VBL39" s="11"/>
      <c r="VBM39" s="11"/>
      <c r="VBN39" s="11"/>
      <c r="VBO39" s="11"/>
      <c r="VBP39" s="11"/>
      <c r="VBQ39" s="11"/>
      <c r="VBR39" s="11"/>
      <c r="VBS39" s="11"/>
      <c r="VBT39" s="11"/>
      <c r="VBU39" s="11"/>
      <c r="VBV39" s="11"/>
      <c r="VBW39" s="11"/>
      <c r="VBX39" s="11"/>
      <c r="VBY39" s="11"/>
      <c r="VBZ39" s="11"/>
      <c r="VCA39" s="11"/>
      <c r="VCB39" s="11"/>
      <c r="VCC39" s="11"/>
      <c r="VCD39" s="11"/>
      <c r="VCE39" s="11"/>
      <c r="VCF39" s="11"/>
      <c r="VCG39" s="11"/>
      <c r="VCH39" s="11"/>
      <c r="VCI39" s="11"/>
      <c r="VCJ39" s="11"/>
      <c r="VCK39" s="11"/>
      <c r="VCL39" s="11"/>
      <c r="VCM39" s="11"/>
      <c r="VCN39" s="11"/>
      <c r="VCO39" s="11"/>
      <c r="VCP39" s="11"/>
      <c r="VCQ39" s="11"/>
      <c r="VCR39" s="11"/>
      <c r="VCS39" s="11"/>
      <c r="VCT39" s="11"/>
      <c r="VCU39" s="11"/>
      <c r="VCV39" s="11"/>
      <c r="VCW39" s="11"/>
      <c r="VCX39" s="11"/>
      <c r="VCY39" s="11"/>
      <c r="VCZ39" s="11"/>
      <c r="VDA39" s="11"/>
      <c r="VDB39" s="11"/>
      <c r="VDC39" s="11"/>
      <c r="VDD39" s="11"/>
      <c r="VDE39" s="11"/>
      <c r="VDF39" s="11"/>
      <c r="VDG39" s="11"/>
      <c r="VDH39" s="11"/>
      <c r="VDI39" s="11"/>
      <c r="VDJ39" s="11"/>
      <c r="VDK39" s="11"/>
      <c r="VDL39" s="11"/>
      <c r="VDM39" s="11"/>
      <c r="VDN39" s="11"/>
      <c r="VDO39" s="11"/>
      <c r="VDP39" s="11"/>
      <c r="VDQ39" s="11"/>
      <c r="VDR39" s="11"/>
      <c r="VDS39" s="11"/>
      <c r="VDT39" s="11"/>
      <c r="VDU39" s="11"/>
      <c r="VDV39" s="11"/>
      <c r="VDW39" s="11"/>
      <c r="VDX39" s="11"/>
      <c r="VDY39" s="11"/>
      <c r="VDZ39" s="11"/>
      <c r="VEA39" s="11"/>
      <c r="VEB39" s="11"/>
      <c r="VEC39" s="11"/>
      <c r="VED39" s="11"/>
      <c r="VEE39" s="11"/>
      <c r="VEF39" s="11"/>
      <c r="VEG39" s="11"/>
      <c r="VEH39" s="11"/>
      <c r="VEI39" s="11"/>
      <c r="VEJ39" s="11"/>
      <c r="VEK39" s="11"/>
      <c r="VEL39" s="11"/>
      <c r="VEM39" s="11"/>
      <c r="VEN39" s="11"/>
      <c r="VEO39" s="11"/>
      <c r="VEP39" s="11"/>
      <c r="VEQ39" s="11"/>
      <c r="VER39" s="11"/>
      <c r="VES39" s="11"/>
      <c r="VET39" s="11"/>
      <c r="VEU39" s="11"/>
      <c r="VEV39" s="11"/>
      <c r="VEW39" s="11"/>
      <c r="VEX39" s="11"/>
      <c r="VEY39" s="11"/>
      <c r="VEZ39" s="11"/>
      <c r="VFA39" s="11"/>
      <c r="VFB39" s="11"/>
      <c r="VFC39" s="11"/>
      <c r="VFD39" s="11"/>
      <c r="VFE39" s="11"/>
      <c r="VFF39" s="11"/>
      <c r="VFG39" s="11"/>
      <c r="VFH39" s="11"/>
      <c r="VFI39" s="11"/>
      <c r="VFJ39" s="11"/>
      <c r="VFK39" s="11"/>
      <c r="VFL39" s="11"/>
      <c r="VFM39" s="11"/>
      <c r="VFN39" s="11"/>
      <c r="VFO39" s="11"/>
      <c r="VFP39" s="11"/>
      <c r="VFQ39" s="11"/>
      <c r="VFR39" s="11"/>
      <c r="VFS39" s="11"/>
      <c r="VFT39" s="11"/>
      <c r="VFU39" s="11"/>
      <c r="VFV39" s="11"/>
      <c r="VFW39" s="11"/>
      <c r="VFX39" s="11"/>
      <c r="VFY39" s="11"/>
      <c r="VFZ39" s="11"/>
      <c r="VGA39" s="11"/>
      <c r="VGB39" s="11"/>
      <c r="VGC39" s="11"/>
      <c r="VGD39" s="11"/>
      <c r="VGE39" s="11"/>
      <c r="VGF39" s="11"/>
      <c r="VGG39" s="11"/>
      <c r="VGH39" s="11"/>
      <c r="VGI39" s="11"/>
      <c r="VGJ39" s="11"/>
      <c r="VGK39" s="11"/>
      <c r="VGL39" s="11"/>
      <c r="VGM39" s="11"/>
      <c r="VGN39" s="11"/>
      <c r="VGO39" s="11"/>
      <c r="VGP39" s="11"/>
      <c r="VGQ39" s="11"/>
      <c r="VGR39" s="11"/>
      <c r="VGS39" s="11"/>
      <c r="VGT39" s="11"/>
      <c r="VGU39" s="11"/>
      <c r="VGV39" s="11"/>
      <c r="VGW39" s="11"/>
      <c r="VGX39" s="11"/>
      <c r="VGY39" s="11"/>
      <c r="VGZ39" s="11"/>
      <c r="VHA39" s="11"/>
      <c r="VHB39" s="11"/>
      <c r="VHC39" s="11"/>
      <c r="VHD39" s="11"/>
      <c r="VHE39" s="11"/>
      <c r="VHF39" s="11"/>
      <c r="VHG39" s="11"/>
      <c r="VHH39" s="11"/>
      <c r="VHI39" s="11"/>
      <c r="VHJ39" s="11"/>
      <c r="VHK39" s="11"/>
      <c r="VHL39" s="11"/>
      <c r="VHM39" s="11"/>
      <c r="VHN39" s="11"/>
      <c r="VHO39" s="11"/>
      <c r="VHP39" s="11"/>
      <c r="VHQ39" s="11"/>
      <c r="VHR39" s="11"/>
      <c r="VHS39" s="11"/>
      <c r="VHT39" s="11"/>
      <c r="VHU39" s="11"/>
      <c r="VHV39" s="11"/>
      <c r="VHW39" s="11"/>
      <c r="VHX39" s="11"/>
      <c r="VHY39" s="11"/>
      <c r="VHZ39" s="11"/>
      <c r="VIA39" s="11"/>
      <c r="VIB39" s="11"/>
      <c r="VIC39" s="11"/>
      <c r="VID39" s="11"/>
      <c r="VIE39" s="11"/>
      <c r="VIF39" s="11"/>
      <c r="VIG39" s="11"/>
      <c r="VIH39" s="11"/>
      <c r="VII39" s="11"/>
      <c r="VIJ39" s="11"/>
      <c r="VIK39" s="11"/>
      <c r="VIL39" s="11"/>
      <c r="VIM39" s="11"/>
      <c r="VIN39" s="11"/>
      <c r="VIO39" s="11"/>
      <c r="VIP39" s="11"/>
      <c r="VIQ39" s="11"/>
      <c r="VIR39" s="11"/>
      <c r="VIS39" s="11"/>
      <c r="VIT39" s="11"/>
      <c r="VIU39" s="11"/>
      <c r="VIV39" s="11"/>
      <c r="VIW39" s="11"/>
      <c r="VIX39" s="11"/>
      <c r="VIY39" s="11"/>
      <c r="VIZ39" s="11"/>
      <c r="VJA39" s="11"/>
      <c r="VJB39" s="11"/>
      <c r="VJC39" s="11"/>
      <c r="VJD39" s="11"/>
      <c r="VJE39" s="11"/>
      <c r="VJF39" s="11"/>
      <c r="VJG39" s="11"/>
      <c r="VJH39" s="11"/>
      <c r="VJI39" s="11"/>
      <c r="VJJ39" s="11"/>
      <c r="VJK39" s="11"/>
      <c r="VJL39" s="11"/>
      <c r="VJM39" s="11"/>
      <c r="VJN39" s="11"/>
      <c r="VJO39" s="11"/>
      <c r="VJP39" s="11"/>
      <c r="VJQ39" s="11"/>
      <c r="VJR39" s="11"/>
      <c r="VJS39" s="11"/>
      <c r="VJT39" s="11"/>
      <c r="VJU39" s="11"/>
      <c r="VJV39" s="11"/>
      <c r="VJW39" s="11"/>
      <c r="VJX39" s="11"/>
      <c r="VJY39" s="11"/>
      <c r="VJZ39" s="11"/>
      <c r="VKA39" s="11"/>
      <c r="VKB39" s="11"/>
      <c r="VKC39" s="11"/>
      <c r="VKD39" s="11"/>
      <c r="VKE39" s="11"/>
      <c r="VKF39" s="11"/>
      <c r="VKG39" s="11"/>
      <c r="VKH39" s="11"/>
      <c r="VKI39" s="11"/>
      <c r="VKJ39" s="11"/>
      <c r="VKK39" s="11"/>
      <c r="VKL39" s="11"/>
      <c r="VKM39" s="11"/>
      <c r="VKN39" s="11"/>
      <c r="VKO39" s="11"/>
      <c r="VKP39" s="11"/>
      <c r="VKQ39" s="11"/>
      <c r="VKR39" s="11"/>
      <c r="VKS39" s="11"/>
      <c r="VKT39" s="11"/>
      <c r="VKU39" s="11"/>
      <c r="VKV39" s="11"/>
      <c r="VKW39" s="11"/>
      <c r="VKX39" s="11"/>
      <c r="VKY39" s="11"/>
      <c r="VKZ39" s="11"/>
      <c r="VLA39" s="11"/>
      <c r="VLB39" s="11"/>
      <c r="VLC39" s="11"/>
      <c r="VLD39" s="11"/>
      <c r="VLE39" s="11"/>
      <c r="VLF39" s="11"/>
      <c r="VLG39" s="11"/>
      <c r="VLH39" s="11"/>
      <c r="VLI39" s="11"/>
      <c r="VLJ39" s="11"/>
      <c r="VLK39" s="11"/>
      <c r="VLL39" s="11"/>
      <c r="VLM39" s="11"/>
      <c r="VLN39" s="11"/>
      <c r="VLO39" s="11"/>
      <c r="VLP39" s="11"/>
      <c r="VLQ39" s="11"/>
      <c r="VLR39" s="11"/>
      <c r="VLS39" s="11"/>
      <c r="VLT39" s="11"/>
      <c r="VLU39" s="11"/>
      <c r="VLV39" s="11"/>
      <c r="VLW39" s="11"/>
      <c r="VLX39" s="11"/>
      <c r="VLY39" s="11"/>
      <c r="VLZ39" s="11"/>
      <c r="VMA39" s="11"/>
      <c r="VMB39" s="11"/>
      <c r="VMC39" s="11"/>
      <c r="VMD39" s="11"/>
      <c r="VME39" s="11"/>
      <c r="VMF39" s="11"/>
      <c r="VMG39" s="11"/>
      <c r="VMH39" s="11"/>
      <c r="VMI39" s="11"/>
      <c r="VMJ39" s="11"/>
      <c r="VMK39" s="11"/>
      <c r="VML39" s="11"/>
      <c r="VMM39" s="11"/>
      <c r="VMN39" s="11"/>
      <c r="VMO39" s="11"/>
      <c r="VMP39" s="11"/>
      <c r="VMQ39" s="11"/>
      <c r="VMR39" s="11"/>
      <c r="VMS39" s="11"/>
      <c r="VMT39" s="11"/>
      <c r="VMU39" s="11"/>
      <c r="VMV39" s="11"/>
      <c r="VMW39" s="11"/>
      <c r="VMX39" s="11"/>
      <c r="VMY39" s="11"/>
      <c r="VMZ39" s="11"/>
      <c r="VNA39" s="11"/>
      <c r="VNB39" s="11"/>
      <c r="VNC39" s="11"/>
      <c r="VND39" s="11"/>
      <c r="VNE39" s="11"/>
      <c r="VNF39" s="11"/>
      <c r="VNG39" s="11"/>
      <c r="VNH39" s="11"/>
      <c r="VNI39" s="11"/>
      <c r="VNJ39" s="11"/>
      <c r="VNK39" s="11"/>
      <c r="VNL39" s="11"/>
      <c r="VNM39" s="11"/>
      <c r="VNN39" s="11"/>
      <c r="VNO39" s="11"/>
      <c r="VNP39" s="11"/>
      <c r="VNQ39" s="11"/>
      <c r="VNR39" s="11"/>
      <c r="VNS39" s="11"/>
      <c r="VNT39" s="11"/>
      <c r="VNU39" s="11"/>
      <c r="VNV39" s="11"/>
      <c r="VNW39" s="11"/>
      <c r="VNX39" s="11"/>
      <c r="VNY39" s="11"/>
      <c r="VNZ39" s="11"/>
      <c r="VOA39" s="11"/>
      <c r="VOB39" s="11"/>
      <c r="VOC39" s="11"/>
      <c r="VOD39" s="11"/>
      <c r="VOE39" s="11"/>
      <c r="VOF39" s="11"/>
      <c r="VOG39" s="11"/>
      <c r="VOH39" s="11"/>
      <c r="VOI39" s="11"/>
      <c r="VOJ39" s="11"/>
      <c r="VOK39" s="11"/>
      <c r="VOL39" s="11"/>
      <c r="VOM39" s="11"/>
      <c r="VON39" s="11"/>
      <c r="VOO39" s="11"/>
      <c r="VOP39" s="11"/>
      <c r="VOQ39" s="11"/>
      <c r="VOR39" s="11"/>
      <c r="VOS39" s="11"/>
      <c r="VOT39" s="11"/>
      <c r="VOU39" s="11"/>
      <c r="VOV39" s="11"/>
      <c r="VOW39" s="11"/>
      <c r="VOX39" s="11"/>
      <c r="VOY39" s="11"/>
      <c r="VOZ39" s="11"/>
      <c r="VPA39" s="11"/>
      <c r="VPB39" s="11"/>
      <c r="VPC39" s="11"/>
      <c r="VPD39" s="11"/>
      <c r="VPE39" s="11"/>
      <c r="VPF39" s="11"/>
      <c r="VPG39" s="11"/>
      <c r="VPH39" s="11"/>
      <c r="VPI39" s="11"/>
      <c r="VPJ39" s="11"/>
      <c r="VPK39" s="11"/>
      <c r="VPL39" s="11"/>
      <c r="VPM39" s="11"/>
      <c r="VPN39" s="11"/>
      <c r="VPO39" s="11"/>
      <c r="VPP39" s="11"/>
      <c r="VPQ39" s="11"/>
      <c r="VPR39" s="11"/>
      <c r="VPS39" s="11"/>
      <c r="VPT39" s="11"/>
      <c r="VPU39" s="11"/>
      <c r="VPV39" s="11"/>
      <c r="VPW39" s="11"/>
      <c r="VPX39" s="11"/>
      <c r="VPY39" s="11"/>
      <c r="VPZ39" s="11"/>
      <c r="VQA39" s="11"/>
      <c r="VQB39" s="11"/>
      <c r="VQC39" s="11"/>
      <c r="VQD39" s="11"/>
      <c r="VQE39" s="11"/>
      <c r="VQF39" s="11"/>
      <c r="VQG39" s="11"/>
      <c r="VQH39" s="11"/>
      <c r="VQI39" s="11"/>
      <c r="VQJ39" s="11"/>
      <c r="VQK39" s="11"/>
      <c r="VQL39" s="11"/>
      <c r="VQM39" s="11"/>
      <c r="VQN39" s="11"/>
      <c r="VQO39" s="11"/>
      <c r="VQP39" s="11"/>
      <c r="VQQ39" s="11"/>
      <c r="VQR39" s="11"/>
      <c r="VQS39" s="11"/>
      <c r="VQT39" s="11"/>
      <c r="VQU39" s="11"/>
      <c r="VQV39" s="11"/>
      <c r="VQW39" s="11"/>
      <c r="VQX39" s="11"/>
      <c r="VQY39" s="11"/>
      <c r="VQZ39" s="11"/>
      <c r="VRA39" s="11"/>
      <c r="VRB39" s="11"/>
      <c r="VRC39" s="11"/>
      <c r="VRD39" s="11"/>
      <c r="VRE39" s="11"/>
      <c r="VRF39" s="11"/>
      <c r="VRG39" s="11"/>
      <c r="VRH39" s="11"/>
      <c r="VRI39" s="11"/>
      <c r="VRJ39" s="11"/>
      <c r="VRK39" s="11"/>
      <c r="VRL39" s="11"/>
      <c r="VRM39" s="11"/>
      <c r="VRN39" s="11"/>
      <c r="VRO39" s="11"/>
      <c r="VRP39" s="11"/>
      <c r="VRQ39" s="11"/>
      <c r="VRR39" s="11"/>
      <c r="VRS39" s="11"/>
      <c r="VRT39" s="11"/>
      <c r="VRU39" s="11"/>
      <c r="VRV39" s="11"/>
      <c r="VRW39" s="11"/>
      <c r="VRX39" s="11"/>
      <c r="VRY39" s="11"/>
      <c r="VRZ39" s="11"/>
      <c r="VSA39" s="11"/>
      <c r="VSB39" s="11"/>
      <c r="VSC39" s="11"/>
      <c r="VSD39" s="11"/>
      <c r="VSE39" s="11"/>
      <c r="VSF39" s="11"/>
      <c r="VSG39" s="11"/>
      <c r="VSH39" s="11"/>
      <c r="VSI39" s="11"/>
      <c r="VSJ39" s="11"/>
      <c r="VSK39" s="11"/>
      <c r="VSL39" s="11"/>
      <c r="VSM39" s="11"/>
      <c r="VSN39" s="11"/>
      <c r="VSO39" s="11"/>
      <c r="VSP39" s="11"/>
      <c r="VSQ39" s="11"/>
      <c r="VSR39" s="11"/>
      <c r="VSS39" s="11"/>
      <c r="VST39" s="11"/>
      <c r="VSU39" s="11"/>
      <c r="VSV39" s="11"/>
      <c r="VSW39" s="11"/>
      <c r="VSX39" s="11"/>
      <c r="VSY39" s="11"/>
      <c r="VSZ39" s="11"/>
      <c r="VTA39" s="11"/>
      <c r="VTB39" s="11"/>
      <c r="VTC39" s="11"/>
      <c r="VTD39" s="11"/>
      <c r="VTE39" s="11"/>
      <c r="VTF39" s="11"/>
      <c r="VTG39" s="11"/>
      <c r="VTH39" s="11"/>
      <c r="VTI39" s="11"/>
      <c r="VTJ39" s="11"/>
      <c r="VTK39" s="11"/>
      <c r="VTL39" s="11"/>
      <c r="VTM39" s="11"/>
      <c r="VTN39" s="11"/>
      <c r="VTO39" s="11"/>
      <c r="VTP39" s="11"/>
      <c r="VTQ39" s="11"/>
      <c r="VTR39" s="11"/>
      <c r="VTS39" s="11"/>
      <c r="VTT39" s="11"/>
      <c r="VTU39" s="11"/>
      <c r="VTV39" s="11"/>
      <c r="VTW39" s="11"/>
      <c r="VTX39" s="11"/>
      <c r="VTY39" s="11"/>
      <c r="VTZ39" s="11"/>
      <c r="VUA39" s="11"/>
      <c r="VUB39" s="11"/>
      <c r="VUC39" s="11"/>
      <c r="VUD39" s="11"/>
      <c r="VUE39" s="11"/>
      <c r="VUF39" s="11"/>
      <c r="VUG39" s="11"/>
      <c r="VUH39" s="11"/>
      <c r="VUI39" s="11"/>
      <c r="VUJ39" s="11"/>
      <c r="VUK39" s="11"/>
      <c r="VUL39" s="11"/>
      <c r="VUM39" s="11"/>
      <c r="VUN39" s="11"/>
      <c r="VUO39" s="11"/>
      <c r="VUP39" s="11"/>
      <c r="VUQ39" s="11"/>
      <c r="VUR39" s="11"/>
      <c r="VUS39" s="11"/>
      <c r="VUT39" s="11"/>
      <c r="VUU39" s="11"/>
      <c r="VUV39" s="11"/>
      <c r="VUW39" s="11"/>
      <c r="VUX39" s="11"/>
      <c r="VUY39" s="11"/>
      <c r="VUZ39" s="11"/>
      <c r="VVA39" s="11"/>
      <c r="VVB39" s="11"/>
      <c r="VVC39" s="11"/>
      <c r="VVD39" s="11"/>
      <c r="VVE39" s="11"/>
      <c r="VVF39" s="11"/>
      <c r="VVG39" s="11"/>
      <c r="VVH39" s="11"/>
      <c r="VVI39" s="11"/>
      <c r="VVJ39" s="11"/>
      <c r="VVK39" s="11"/>
      <c r="VVL39" s="11"/>
      <c r="VVM39" s="11"/>
      <c r="VVN39" s="11"/>
      <c r="VVO39" s="11"/>
      <c r="VVP39" s="11"/>
      <c r="VVQ39" s="11"/>
      <c r="VVR39" s="11"/>
      <c r="VVS39" s="11"/>
      <c r="VVT39" s="11"/>
      <c r="VVU39" s="11"/>
      <c r="VVV39" s="11"/>
      <c r="VVW39" s="11"/>
      <c r="VVX39" s="11"/>
      <c r="VVY39" s="11"/>
      <c r="VVZ39" s="11"/>
      <c r="VWA39" s="11"/>
      <c r="VWB39" s="11"/>
      <c r="VWC39" s="11"/>
      <c r="VWD39" s="11"/>
      <c r="VWE39" s="11"/>
      <c r="VWF39" s="11"/>
      <c r="VWG39" s="11"/>
      <c r="VWH39" s="11"/>
      <c r="VWI39" s="11"/>
      <c r="VWJ39" s="11"/>
      <c r="VWK39" s="11"/>
      <c r="VWL39" s="11"/>
      <c r="VWM39" s="11"/>
      <c r="VWN39" s="11"/>
      <c r="VWO39" s="11"/>
      <c r="VWP39" s="11"/>
      <c r="VWQ39" s="11"/>
      <c r="VWR39" s="11"/>
      <c r="VWS39" s="11"/>
      <c r="VWT39" s="11"/>
      <c r="VWU39" s="11"/>
      <c r="VWV39" s="11"/>
      <c r="VWW39" s="11"/>
      <c r="VWX39" s="11"/>
      <c r="VWY39" s="11"/>
      <c r="VWZ39" s="11"/>
      <c r="VXA39" s="11"/>
      <c r="VXB39" s="11"/>
      <c r="VXC39" s="11"/>
      <c r="VXD39" s="11"/>
      <c r="VXE39" s="11"/>
      <c r="VXF39" s="11"/>
      <c r="VXG39" s="11"/>
      <c r="VXH39" s="11"/>
      <c r="VXI39" s="11"/>
      <c r="VXJ39" s="11"/>
      <c r="VXK39" s="11"/>
      <c r="VXL39" s="11"/>
      <c r="VXM39" s="11"/>
      <c r="VXN39" s="11"/>
      <c r="VXO39" s="11"/>
      <c r="VXP39" s="11"/>
      <c r="VXQ39" s="11"/>
      <c r="VXR39" s="11"/>
      <c r="VXS39" s="11"/>
      <c r="VXT39" s="11"/>
      <c r="VXU39" s="11"/>
      <c r="VXV39" s="11"/>
      <c r="VXW39" s="11"/>
      <c r="VXX39" s="11"/>
      <c r="VXY39" s="11"/>
      <c r="VXZ39" s="11"/>
      <c r="VYA39" s="11"/>
      <c r="VYB39" s="11"/>
      <c r="VYC39" s="11"/>
      <c r="VYD39" s="11"/>
      <c r="VYE39" s="11"/>
      <c r="VYF39" s="11"/>
      <c r="VYG39" s="11"/>
      <c r="VYH39" s="11"/>
      <c r="VYI39" s="11"/>
      <c r="VYJ39" s="11"/>
      <c r="VYK39" s="11"/>
      <c r="VYL39" s="11"/>
      <c r="VYM39" s="11"/>
      <c r="VYN39" s="11"/>
      <c r="VYO39" s="11"/>
      <c r="VYP39" s="11"/>
      <c r="VYQ39" s="11"/>
      <c r="VYR39" s="11"/>
      <c r="VYS39" s="11"/>
      <c r="VYT39" s="11"/>
      <c r="VYU39" s="11"/>
      <c r="VYV39" s="11"/>
      <c r="VYW39" s="11"/>
      <c r="VYX39" s="11"/>
      <c r="VYY39" s="11"/>
      <c r="VYZ39" s="11"/>
      <c r="VZA39" s="11"/>
      <c r="VZB39" s="11"/>
      <c r="VZC39" s="11"/>
      <c r="VZD39" s="11"/>
      <c r="VZE39" s="11"/>
      <c r="VZF39" s="11"/>
      <c r="VZG39" s="11"/>
      <c r="VZH39" s="11"/>
      <c r="VZI39" s="11"/>
      <c r="VZJ39" s="11"/>
      <c r="VZK39" s="11"/>
      <c r="VZL39" s="11"/>
      <c r="VZM39" s="11"/>
      <c r="VZN39" s="11"/>
      <c r="VZO39" s="11"/>
      <c r="VZP39" s="11"/>
      <c r="VZQ39" s="11"/>
      <c r="VZR39" s="11"/>
      <c r="VZS39" s="11"/>
      <c r="VZT39" s="11"/>
      <c r="VZU39" s="11"/>
      <c r="VZV39" s="11"/>
      <c r="VZW39" s="11"/>
      <c r="VZX39" s="11"/>
      <c r="VZY39" s="11"/>
      <c r="VZZ39" s="11"/>
      <c r="WAA39" s="11"/>
      <c r="WAB39" s="11"/>
      <c r="WAC39" s="11"/>
      <c r="WAD39" s="11"/>
      <c r="WAE39" s="11"/>
      <c r="WAF39" s="11"/>
      <c r="WAG39" s="11"/>
      <c r="WAH39" s="11"/>
      <c r="WAI39" s="11"/>
      <c r="WAJ39" s="11"/>
      <c r="WAK39" s="11"/>
      <c r="WAL39" s="11"/>
      <c r="WAM39" s="11"/>
      <c r="WAN39" s="11"/>
      <c r="WAO39" s="11"/>
      <c r="WAP39" s="11"/>
      <c r="WAQ39" s="11"/>
      <c r="WAR39" s="11"/>
      <c r="WAS39" s="11"/>
      <c r="WAT39" s="11"/>
      <c r="WAU39" s="11"/>
      <c r="WAV39" s="11"/>
      <c r="WAW39" s="11"/>
      <c r="WAX39" s="11"/>
      <c r="WAY39" s="11"/>
      <c r="WAZ39" s="11"/>
      <c r="WBA39" s="11"/>
      <c r="WBB39" s="11"/>
      <c r="WBC39" s="11"/>
      <c r="WBD39" s="11"/>
      <c r="WBE39" s="11"/>
      <c r="WBF39" s="11"/>
      <c r="WBG39" s="11"/>
      <c r="WBH39" s="11"/>
      <c r="WBI39" s="11"/>
      <c r="WBJ39" s="11"/>
      <c r="WBK39" s="11"/>
      <c r="WBL39" s="11"/>
      <c r="WBM39" s="11"/>
      <c r="WBN39" s="11"/>
      <c r="WBO39" s="11"/>
      <c r="WBP39" s="11"/>
      <c r="WBQ39" s="11"/>
      <c r="WBR39" s="11"/>
      <c r="WBS39" s="11"/>
      <c r="WBT39" s="11"/>
      <c r="WBU39" s="11"/>
      <c r="WBV39" s="11"/>
      <c r="WBW39" s="11"/>
      <c r="WBX39" s="11"/>
      <c r="WBY39" s="11"/>
      <c r="WBZ39" s="11"/>
      <c r="WCA39" s="11"/>
      <c r="WCB39" s="11"/>
      <c r="WCC39" s="11"/>
      <c r="WCD39" s="11"/>
      <c r="WCE39" s="11"/>
      <c r="WCF39" s="11"/>
      <c r="WCG39" s="11"/>
      <c r="WCH39" s="11"/>
      <c r="WCI39" s="11"/>
      <c r="WCJ39" s="11"/>
      <c r="WCK39" s="11"/>
      <c r="WCL39" s="11"/>
      <c r="WCM39" s="11"/>
      <c r="WCN39" s="11"/>
      <c r="WCO39" s="11"/>
      <c r="WCP39" s="11"/>
      <c r="WCQ39" s="11"/>
      <c r="WCR39" s="11"/>
      <c r="WCS39" s="11"/>
      <c r="WCT39" s="11"/>
      <c r="WCU39" s="11"/>
      <c r="WCV39" s="11"/>
      <c r="WCW39" s="11"/>
      <c r="WCX39" s="11"/>
      <c r="WCY39" s="11"/>
      <c r="WCZ39" s="11"/>
      <c r="WDA39" s="11"/>
      <c r="WDB39" s="11"/>
      <c r="WDC39" s="11"/>
      <c r="WDD39" s="11"/>
      <c r="WDE39" s="11"/>
      <c r="WDF39" s="11"/>
      <c r="WDG39" s="11"/>
      <c r="WDH39" s="11"/>
      <c r="WDI39" s="11"/>
      <c r="WDJ39" s="11"/>
      <c r="WDK39" s="11"/>
      <c r="WDL39" s="11"/>
      <c r="WDM39" s="11"/>
      <c r="WDN39" s="11"/>
      <c r="WDO39" s="11"/>
      <c r="WDP39" s="11"/>
      <c r="WDQ39" s="11"/>
      <c r="WDR39" s="11"/>
      <c r="WDS39" s="11"/>
      <c r="WDT39" s="11"/>
      <c r="WDU39" s="11"/>
      <c r="WDV39" s="11"/>
      <c r="WDW39" s="11"/>
      <c r="WDX39" s="11"/>
      <c r="WDY39" s="11"/>
      <c r="WDZ39" s="11"/>
      <c r="WEA39" s="11"/>
      <c r="WEB39" s="11"/>
      <c r="WEC39" s="11"/>
      <c r="WED39" s="11"/>
      <c r="WEE39" s="11"/>
      <c r="WEF39" s="11"/>
      <c r="WEG39" s="11"/>
      <c r="WEH39" s="11"/>
      <c r="WEI39" s="11"/>
      <c r="WEJ39" s="11"/>
      <c r="WEK39" s="11"/>
      <c r="WEL39" s="11"/>
      <c r="WEM39" s="11"/>
      <c r="WEN39" s="11"/>
      <c r="WEO39" s="11"/>
      <c r="WEP39" s="11"/>
      <c r="WEQ39" s="11"/>
      <c r="WER39" s="11"/>
      <c r="WES39" s="11"/>
      <c r="WET39" s="11"/>
      <c r="WEU39" s="11"/>
      <c r="WEV39" s="11"/>
      <c r="WEW39" s="11"/>
      <c r="WEX39" s="11"/>
      <c r="WEY39" s="11"/>
      <c r="WEZ39" s="11"/>
      <c r="WFA39" s="11"/>
      <c r="WFB39" s="11"/>
      <c r="WFC39" s="11"/>
      <c r="WFD39" s="11"/>
      <c r="WFE39" s="11"/>
      <c r="WFF39" s="11"/>
      <c r="WFG39" s="11"/>
      <c r="WFH39" s="11"/>
      <c r="WFI39" s="11"/>
      <c r="WFJ39" s="11"/>
      <c r="WFK39" s="11"/>
      <c r="WFL39" s="11"/>
      <c r="WFM39" s="11"/>
      <c r="WFN39" s="11"/>
      <c r="WFO39" s="11"/>
      <c r="WFP39" s="11"/>
      <c r="WFQ39" s="11"/>
      <c r="WFR39" s="11"/>
      <c r="WFS39" s="11"/>
      <c r="WFT39" s="11"/>
      <c r="WFU39" s="11"/>
      <c r="WFV39" s="11"/>
      <c r="WFW39" s="11"/>
      <c r="WFX39" s="11"/>
      <c r="WFY39" s="11"/>
      <c r="WFZ39" s="11"/>
      <c r="WGA39" s="11"/>
      <c r="WGB39" s="11"/>
      <c r="WGC39" s="11"/>
      <c r="WGD39" s="11"/>
      <c r="WGE39" s="11"/>
      <c r="WGF39" s="11"/>
      <c r="WGG39" s="11"/>
      <c r="WGH39" s="11"/>
      <c r="WGI39" s="11"/>
      <c r="WGJ39" s="11"/>
      <c r="WGK39" s="11"/>
      <c r="WGL39" s="11"/>
      <c r="WGM39" s="11"/>
      <c r="WGN39" s="11"/>
      <c r="WGO39" s="11"/>
      <c r="WGP39" s="11"/>
      <c r="WGQ39" s="11"/>
      <c r="WGR39" s="11"/>
      <c r="WGS39" s="11"/>
      <c r="WGT39" s="11"/>
      <c r="WGU39" s="11"/>
      <c r="WGV39" s="11"/>
      <c r="WGW39" s="11"/>
      <c r="WGX39" s="11"/>
      <c r="WGY39" s="11"/>
      <c r="WGZ39" s="11"/>
      <c r="WHA39" s="11"/>
      <c r="WHB39" s="11"/>
      <c r="WHC39" s="11"/>
      <c r="WHD39" s="11"/>
      <c r="WHE39" s="11"/>
      <c r="WHF39" s="11"/>
      <c r="WHG39" s="11"/>
      <c r="WHH39" s="11"/>
      <c r="WHI39" s="11"/>
      <c r="WHJ39" s="11"/>
      <c r="WHK39" s="11"/>
      <c r="WHL39" s="11"/>
      <c r="WHM39" s="11"/>
      <c r="WHN39" s="11"/>
      <c r="WHO39" s="11"/>
      <c r="WHP39" s="11"/>
      <c r="WHQ39" s="11"/>
      <c r="WHR39" s="11"/>
      <c r="WHS39" s="11"/>
      <c r="WHT39" s="11"/>
      <c r="WHU39" s="11"/>
      <c r="WHV39" s="11"/>
      <c r="WHW39" s="11"/>
      <c r="WHX39" s="11"/>
      <c r="WHY39" s="11"/>
      <c r="WHZ39" s="11"/>
      <c r="WIA39" s="11"/>
      <c r="WIB39" s="11"/>
      <c r="WIC39" s="11"/>
      <c r="WID39" s="11"/>
      <c r="WIE39" s="11"/>
      <c r="WIF39" s="11"/>
      <c r="WIG39" s="11"/>
      <c r="WIH39" s="11"/>
      <c r="WII39" s="11"/>
      <c r="WIJ39" s="11"/>
      <c r="WIK39" s="11"/>
      <c r="WIL39" s="11"/>
      <c r="WIM39" s="11"/>
      <c r="WIN39" s="11"/>
      <c r="WIO39" s="11"/>
      <c r="WIP39" s="11"/>
      <c r="WIQ39" s="11"/>
      <c r="WIR39" s="11"/>
      <c r="WIS39" s="11"/>
      <c r="WIT39" s="11"/>
      <c r="WIU39" s="11"/>
      <c r="WIV39" s="11"/>
      <c r="WIW39" s="11"/>
      <c r="WIX39" s="11"/>
      <c r="WIY39" s="11"/>
      <c r="WIZ39" s="11"/>
      <c r="WJA39" s="11"/>
      <c r="WJB39" s="11"/>
      <c r="WJC39" s="11"/>
      <c r="WJD39" s="11"/>
      <c r="WJE39" s="11"/>
      <c r="WJF39" s="11"/>
      <c r="WJG39" s="11"/>
      <c r="WJH39" s="11"/>
      <c r="WJI39" s="11"/>
      <c r="WJJ39" s="11"/>
      <c r="WJK39" s="11"/>
      <c r="WJL39" s="11"/>
      <c r="WJM39" s="11"/>
      <c r="WJN39" s="11"/>
      <c r="WJO39" s="11"/>
      <c r="WJP39" s="11"/>
      <c r="WJQ39" s="11"/>
      <c r="WJR39" s="11"/>
      <c r="WJS39" s="11"/>
      <c r="WJT39" s="11"/>
      <c r="WJU39" s="11"/>
      <c r="WJV39" s="11"/>
      <c r="WJW39" s="11"/>
      <c r="WJX39" s="11"/>
      <c r="WJY39" s="11"/>
      <c r="WJZ39" s="11"/>
      <c r="WKA39" s="11"/>
      <c r="WKB39" s="11"/>
      <c r="WKC39" s="11"/>
      <c r="WKD39" s="11"/>
      <c r="WKE39" s="11"/>
      <c r="WKF39" s="11"/>
      <c r="WKG39" s="11"/>
      <c r="WKH39" s="11"/>
      <c r="WKI39" s="11"/>
      <c r="WKJ39" s="11"/>
      <c r="WKK39" s="11"/>
      <c r="WKL39" s="11"/>
      <c r="WKM39" s="11"/>
      <c r="WKN39" s="11"/>
      <c r="WKO39" s="11"/>
      <c r="WKP39" s="11"/>
      <c r="WKQ39" s="11"/>
      <c r="WKR39" s="11"/>
      <c r="WKS39" s="11"/>
      <c r="WKT39" s="11"/>
      <c r="WKU39" s="11"/>
      <c r="WKV39" s="11"/>
      <c r="WKW39" s="11"/>
      <c r="WKX39" s="11"/>
      <c r="WKY39" s="11"/>
      <c r="WKZ39" s="11"/>
      <c r="WLA39" s="11"/>
      <c r="WLB39" s="11"/>
      <c r="WLC39" s="11"/>
      <c r="WLD39" s="11"/>
      <c r="WLE39" s="11"/>
      <c r="WLF39" s="11"/>
      <c r="WLG39" s="11"/>
      <c r="WLH39" s="11"/>
      <c r="WLI39" s="11"/>
      <c r="WLJ39" s="11"/>
      <c r="WLK39" s="11"/>
      <c r="WLL39" s="11"/>
      <c r="WLM39" s="11"/>
      <c r="WLN39" s="11"/>
      <c r="WLO39" s="11"/>
      <c r="WLP39" s="11"/>
      <c r="WLQ39" s="11"/>
      <c r="WLR39" s="11"/>
      <c r="WLS39" s="11"/>
      <c r="WLT39" s="11"/>
      <c r="WLU39" s="11"/>
      <c r="WLV39" s="11"/>
      <c r="WLW39" s="11"/>
      <c r="WLX39" s="11"/>
      <c r="WLY39" s="11"/>
      <c r="WLZ39" s="11"/>
      <c r="WMA39" s="11"/>
      <c r="WMB39" s="11"/>
      <c r="WMC39" s="11"/>
      <c r="WMD39" s="11"/>
      <c r="WME39" s="11"/>
      <c r="WMF39" s="11"/>
      <c r="WMG39" s="11"/>
      <c r="WMH39" s="11"/>
      <c r="WMI39" s="11"/>
      <c r="WMJ39" s="11"/>
      <c r="WMK39" s="11"/>
      <c r="WML39" s="11"/>
      <c r="WMM39" s="11"/>
      <c r="WMN39" s="11"/>
      <c r="WMO39" s="11"/>
      <c r="WMP39" s="11"/>
      <c r="WMQ39" s="11"/>
      <c r="WMR39" s="11"/>
      <c r="WMS39" s="11"/>
      <c r="WMT39" s="11"/>
      <c r="WMU39" s="11"/>
      <c r="WMV39" s="11"/>
      <c r="WMW39" s="11"/>
      <c r="WMX39" s="11"/>
      <c r="WMY39" s="11"/>
      <c r="WMZ39" s="11"/>
      <c r="WNA39" s="11"/>
      <c r="WNB39" s="11"/>
      <c r="WNC39" s="11"/>
      <c r="WND39" s="11"/>
      <c r="WNE39" s="11"/>
      <c r="WNF39" s="11"/>
      <c r="WNG39" s="11"/>
      <c r="WNH39" s="11"/>
      <c r="WNI39" s="11"/>
      <c r="WNJ39" s="11"/>
      <c r="WNK39" s="11"/>
      <c r="WNL39" s="11"/>
      <c r="WNM39" s="11"/>
      <c r="WNN39" s="11"/>
      <c r="WNO39" s="11"/>
      <c r="WNP39" s="11"/>
      <c r="WNQ39" s="11"/>
      <c r="WNR39" s="11"/>
      <c r="WNS39" s="11"/>
      <c r="WNT39" s="11"/>
      <c r="WNU39" s="11"/>
      <c r="WNV39" s="11"/>
      <c r="WNW39" s="11"/>
      <c r="WNX39" s="11"/>
      <c r="WNY39" s="11"/>
      <c r="WNZ39" s="11"/>
      <c r="WOA39" s="11"/>
      <c r="WOB39" s="11"/>
      <c r="WOC39" s="11"/>
      <c r="WOD39" s="11"/>
      <c r="WOE39" s="11"/>
      <c r="WOF39" s="11"/>
      <c r="WOG39" s="11"/>
      <c r="WOH39" s="11"/>
      <c r="WOI39" s="11"/>
      <c r="WOJ39" s="11"/>
      <c r="WOK39" s="11"/>
      <c r="WOL39" s="11"/>
      <c r="WOM39" s="11"/>
      <c r="WON39" s="11"/>
      <c r="WOO39" s="11"/>
      <c r="WOP39" s="11"/>
      <c r="WOQ39" s="11"/>
      <c r="WOR39" s="11"/>
      <c r="WOS39" s="11"/>
      <c r="WOT39" s="11"/>
      <c r="WOU39" s="11"/>
      <c r="WOV39" s="11"/>
      <c r="WOW39" s="11"/>
      <c r="WOX39" s="11"/>
      <c r="WOY39" s="11"/>
      <c r="WOZ39" s="11"/>
      <c r="WPA39" s="11"/>
      <c r="WPB39" s="11"/>
      <c r="WPC39" s="11"/>
      <c r="WPD39" s="11"/>
      <c r="WPE39" s="11"/>
      <c r="WPF39" s="11"/>
      <c r="WPG39" s="11"/>
      <c r="WPH39" s="11"/>
      <c r="WPI39" s="11"/>
      <c r="WPJ39" s="11"/>
      <c r="WPK39" s="11"/>
      <c r="WPL39" s="11"/>
      <c r="WPM39" s="11"/>
      <c r="WPN39" s="11"/>
      <c r="WPO39" s="11"/>
      <c r="WPP39" s="11"/>
      <c r="WPQ39" s="11"/>
      <c r="WPR39" s="11"/>
      <c r="WPS39" s="11"/>
      <c r="WPT39" s="11"/>
      <c r="WPU39" s="11"/>
      <c r="WPV39" s="11"/>
      <c r="WPW39" s="11"/>
      <c r="WPX39" s="11"/>
      <c r="WPY39" s="11"/>
      <c r="WPZ39" s="11"/>
      <c r="WQA39" s="11"/>
      <c r="WQB39" s="11"/>
      <c r="WQC39" s="11"/>
      <c r="WQD39" s="11"/>
      <c r="WQE39" s="11"/>
      <c r="WQF39" s="11"/>
      <c r="WQG39" s="11"/>
      <c r="WQH39" s="11"/>
      <c r="WQI39" s="11"/>
      <c r="WQJ39" s="11"/>
      <c r="WQK39" s="11"/>
      <c r="WQL39" s="11"/>
      <c r="WQM39" s="11"/>
      <c r="WQN39" s="11"/>
      <c r="WQO39" s="11"/>
      <c r="WQP39" s="11"/>
      <c r="WQQ39" s="11"/>
      <c r="WQR39" s="11"/>
      <c r="WQS39" s="11"/>
      <c r="WQT39" s="11"/>
      <c r="WQU39" s="11"/>
      <c r="WQV39" s="11"/>
      <c r="WQW39" s="11"/>
      <c r="WQX39" s="11"/>
      <c r="WQY39" s="11"/>
      <c r="WQZ39" s="11"/>
      <c r="WRA39" s="11"/>
      <c r="WRB39" s="11"/>
      <c r="WRC39" s="11"/>
      <c r="WRD39" s="11"/>
      <c r="WRE39" s="11"/>
      <c r="WRF39" s="11"/>
      <c r="WRG39" s="11"/>
      <c r="WRH39" s="11"/>
      <c r="WRI39" s="11"/>
      <c r="WRJ39" s="11"/>
      <c r="WRK39" s="11"/>
      <c r="WRL39" s="11"/>
      <c r="WRM39" s="11"/>
      <c r="WRN39" s="11"/>
      <c r="WRO39" s="11"/>
      <c r="WRP39" s="11"/>
      <c r="WRQ39" s="11"/>
      <c r="WRR39" s="11"/>
      <c r="WRS39" s="11"/>
      <c r="WRT39" s="11"/>
      <c r="WRU39" s="11"/>
      <c r="WRV39" s="11"/>
      <c r="WRW39" s="11"/>
      <c r="WRX39" s="11"/>
      <c r="WRY39" s="11"/>
      <c r="WRZ39" s="11"/>
      <c r="WSA39" s="11"/>
      <c r="WSB39" s="11"/>
      <c r="WSC39" s="11"/>
      <c r="WSD39" s="11"/>
      <c r="WSE39" s="11"/>
      <c r="WSF39" s="11"/>
      <c r="WSG39" s="11"/>
      <c r="WSH39" s="11"/>
      <c r="WSI39" s="11"/>
      <c r="WSJ39" s="11"/>
      <c r="WSK39" s="11"/>
      <c r="WSL39" s="11"/>
      <c r="WSM39" s="11"/>
      <c r="WSN39" s="11"/>
      <c r="WSO39" s="11"/>
      <c r="WSP39" s="11"/>
      <c r="WSQ39" s="11"/>
      <c r="WSR39" s="11"/>
      <c r="WSS39" s="11"/>
      <c r="WST39" s="11"/>
      <c r="WSU39" s="11"/>
      <c r="WSV39" s="11"/>
      <c r="WSW39" s="11"/>
      <c r="WSX39" s="11"/>
      <c r="WSY39" s="11"/>
      <c r="WSZ39" s="11"/>
      <c r="WTA39" s="11"/>
      <c r="WTB39" s="11"/>
      <c r="WTC39" s="11"/>
      <c r="WTD39" s="11"/>
      <c r="WTE39" s="11"/>
      <c r="WTF39" s="11"/>
      <c r="WTG39" s="11"/>
      <c r="WTH39" s="11"/>
      <c r="WTI39" s="11"/>
      <c r="WTJ39" s="11"/>
      <c r="WTK39" s="11"/>
      <c r="WTL39" s="11"/>
      <c r="WTM39" s="11"/>
      <c r="WTN39" s="11"/>
      <c r="WTO39" s="11"/>
      <c r="WTP39" s="11"/>
      <c r="WTQ39" s="11"/>
      <c r="WTR39" s="11"/>
      <c r="WTS39" s="11"/>
      <c r="WTT39" s="11"/>
      <c r="WTU39" s="11"/>
      <c r="WTV39" s="11"/>
      <c r="WTW39" s="11"/>
      <c r="WTX39" s="11"/>
      <c r="WTY39" s="11"/>
      <c r="WTZ39" s="11"/>
      <c r="WUA39" s="11"/>
      <c r="WUB39" s="11"/>
      <c r="WUC39" s="11"/>
      <c r="WUD39" s="11"/>
      <c r="WUE39" s="11"/>
      <c r="WUF39" s="11"/>
      <c r="WUG39" s="11"/>
      <c r="WUH39" s="11"/>
      <c r="WUI39" s="11"/>
      <c r="WUJ39" s="11"/>
      <c r="WUK39" s="11"/>
      <c r="WUL39" s="11"/>
      <c r="WUM39" s="11"/>
      <c r="WUN39" s="11"/>
      <c r="WUO39" s="11"/>
      <c r="WUP39" s="11"/>
      <c r="WUQ39" s="11"/>
      <c r="WUR39" s="11"/>
      <c r="WUS39" s="11"/>
      <c r="WUT39" s="11"/>
      <c r="WUU39" s="11"/>
      <c r="WUV39" s="11"/>
      <c r="WUW39" s="11"/>
      <c r="WUX39" s="11"/>
      <c r="WUY39" s="11"/>
      <c r="WUZ39" s="11"/>
      <c r="WVA39" s="11"/>
      <c r="WVB39" s="11"/>
      <c r="WVC39" s="11"/>
      <c r="WVD39" s="11"/>
      <c r="WVE39" s="11"/>
      <c r="WVF39" s="11"/>
      <c r="WVG39" s="11"/>
      <c r="WVH39" s="11"/>
      <c r="WVI39" s="11"/>
      <c r="WVJ39" s="11"/>
      <c r="WVK39" s="11"/>
      <c r="WVL39" s="11"/>
      <c r="WVM39" s="11"/>
      <c r="WVN39" s="11"/>
      <c r="WVO39" s="11"/>
      <c r="WVP39" s="11"/>
      <c r="WVQ39" s="11"/>
      <c r="WVR39" s="11"/>
      <c r="WVS39" s="11"/>
      <c r="WVT39" s="11"/>
      <c r="WVU39" s="11"/>
      <c r="WVV39" s="11"/>
      <c r="WVW39" s="11"/>
      <c r="WVX39" s="11"/>
      <c r="WVY39" s="11"/>
      <c r="WVZ39" s="11"/>
      <c r="WWA39" s="11"/>
      <c r="WWB39" s="11"/>
      <c r="WWC39" s="11"/>
      <c r="WWD39" s="11"/>
      <c r="WWE39" s="11"/>
      <c r="WWF39" s="11"/>
      <c r="WWG39" s="11"/>
      <c r="WWH39" s="11"/>
      <c r="WWI39" s="11"/>
      <c r="WWJ39" s="11"/>
      <c r="WWK39" s="11"/>
      <c r="WWL39" s="11"/>
      <c r="WWM39" s="11"/>
      <c r="WWN39" s="11"/>
      <c r="WWO39" s="11"/>
      <c r="WWP39" s="11"/>
      <c r="WWQ39" s="11"/>
      <c r="WWR39" s="11"/>
      <c r="WWS39" s="11"/>
      <c r="WWT39" s="11"/>
      <c r="WWU39" s="11"/>
      <c r="WWV39" s="11"/>
      <c r="WWW39" s="11"/>
      <c r="WWX39" s="11"/>
      <c r="WWY39" s="11"/>
      <c r="WWZ39" s="11"/>
      <c r="WXA39" s="11"/>
      <c r="WXB39" s="11"/>
      <c r="WXC39" s="11"/>
      <c r="WXD39" s="11"/>
      <c r="WXE39" s="11"/>
      <c r="WXF39" s="11"/>
      <c r="WXG39" s="11"/>
      <c r="WXH39" s="11"/>
      <c r="WXI39" s="11"/>
      <c r="WXJ39" s="11"/>
      <c r="WXK39" s="11"/>
      <c r="WXL39" s="11"/>
      <c r="WXM39" s="11"/>
      <c r="WXN39" s="11"/>
      <c r="WXO39" s="11"/>
      <c r="WXP39" s="11"/>
      <c r="WXQ39" s="11"/>
      <c r="WXR39" s="11"/>
      <c r="WXS39" s="11"/>
      <c r="WXT39" s="11"/>
      <c r="WXU39" s="11"/>
      <c r="WXV39" s="11"/>
      <c r="WXW39" s="11"/>
      <c r="WXX39" s="11"/>
      <c r="WXY39" s="11"/>
      <c r="WXZ39" s="11"/>
      <c r="WYA39" s="11"/>
      <c r="WYB39" s="11"/>
      <c r="WYC39" s="11"/>
      <c r="WYD39" s="11"/>
      <c r="WYE39" s="11"/>
      <c r="WYF39" s="11"/>
      <c r="WYG39" s="11"/>
      <c r="WYH39" s="11"/>
      <c r="WYI39" s="11"/>
      <c r="WYJ39" s="11"/>
      <c r="WYK39" s="11"/>
      <c r="WYL39" s="11"/>
      <c r="WYM39" s="11"/>
      <c r="WYN39" s="11"/>
      <c r="WYO39" s="11"/>
      <c r="WYP39" s="11"/>
      <c r="WYQ39" s="11"/>
      <c r="WYR39" s="11"/>
      <c r="WYS39" s="11"/>
      <c r="WYT39" s="11"/>
      <c r="WYU39" s="11"/>
      <c r="WYV39" s="11"/>
      <c r="WYW39" s="11"/>
      <c r="WYX39" s="11"/>
      <c r="WYY39" s="11"/>
      <c r="WYZ39" s="11"/>
      <c r="WZA39" s="11"/>
      <c r="WZB39" s="11"/>
      <c r="WZC39" s="11"/>
      <c r="WZD39" s="11"/>
      <c r="WZE39" s="11"/>
      <c r="WZF39" s="11"/>
      <c r="WZG39" s="11"/>
      <c r="WZH39" s="11"/>
      <c r="WZI39" s="11"/>
      <c r="WZJ39" s="11"/>
      <c r="WZK39" s="11"/>
      <c r="WZL39" s="11"/>
      <c r="WZM39" s="11"/>
      <c r="WZN39" s="11"/>
      <c r="WZO39" s="11"/>
      <c r="WZP39" s="11"/>
      <c r="WZQ39" s="11"/>
      <c r="WZR39" s="11"/>
      <c r="WZS39" s="11"/>
      <c r="WZT39" s="11"/>
      <c r="WZU39" s="11"/>
      <c r="WZV39" s="11"/>
      <c r="WZW39" s="11"/>
      <c r="WZX39" s="11"/>
      <c r="WZY39" s="11"/>
      <c r="WZZ39" s="11"/>
      <c r="XAA39" s="11"/>
      <c r="XAB39" s="11"/>
      <c r="XAC39" s="11"/>
      <c r="XAD39" s="11"/>
      <c r="XAE39" s="11"/>
      <c r="XAF39" s="11"/>
      <c r="XAG39" s="11"/>
      <c r="XAH39" s="11"/>
      <c r="XAI39" s="11"/>
      <c r="XAJ39" s="11"/>
      <c r="XAK39" s="11"/>
      <c r="XAL39" s="11"/>
      <c r="XAM39" s="11"/>
      <c r="XAN39" s="11"/>
      <c r="XAO39" s="11"/>
      <c r="XAP39" s="11"/>
      <c r="XAQ39" s="11"/>
      <c r="XAR39" s="11"/>
      <c r="XAS39" s="11"/>
      <c r="XAT39" s="11"/>
      <c r="XAU39" s="11"/>
      <c r="XAV39" s="11"/>
      <c r="XAW39" s="11"/>
      <c r="XAX39" s="11"/>
      <c r="XAY39" s="11"/>
      <c r="XAZ39" s="11"/>
      <c r="XBA39" s="11"/>
      <c r="XBB39" s="11"/>
      <c r="XBC39" s="11"/>
      <c r="XBD39" s="11"/>
      <c r="XBE39" s="11"/>
      <c r="XBF39" s="11"/>
      <c r="XBG39" s="11"/>
      <c r="XBH39" s="11"/>
      <c r="XBI39" s="11"/>
      <c r="XBJ39" s="11"/>
      <c r="XBK39" s="11"/>
      <c r="XBL39" s="11"/>
      <c r="XBM39" s="11"/>
      <c r="XBN39" s="11"/>
      <c r="XBO39" s="11"/>
      <c r="XBP39" s="11"/>
      <c r="XBQ39" s="11"/>
      <c r="XBR39" s="11"/>
      <c r="XBS39" s="11"/>
      <c r="XBT39" s="11"/>
      <c r="XBU39" s="11"/>
      <c r="XBV39" s="11"/>
      <c r="XBW39" s="11"/>
      <c r="XBX39" s="11"/>
      <c r="XBY39" s="11"/>
      <c r="XBZ39" s="11"/>
      <c r="XCA39" s="11"/>
      <c r="XCB39" s="11"/>
      <c r="XCC39" s="11"/>
      <c r="XCD39" s="11"/>
      <c r="XCE39" s="11"/>
      <c r="XCF39" s="11"/>
      <c r="XCG39" s="11"/>
      <c r="XCH39" s="11"/>
      <c r="XCI39" s="11"/>
      <c r="XCJ39" s="11"/>
      <c r="XCK39" s="11"/>
      <c r="XCL39" s="11"/>
      <c r="XCM39" s="11"/>
      <c r="XCN39" s="11"/>
      <c r="XCO39" s="11"/>
      <c r="XCP39" s="11"/>
      <c r="XCQ39" s="11"/>
      <c r="XCR39" s="11"/>
      <c r="XCS39" s="11"/>
      <c r="XCT39" s="11"/>
      <c r="XCU39" s="11"/>
      <c r="XCV39" s="11"/>
      <c r="XCW39" s="11"/>
      <c r="XCX39" s="11"/>
      <c r="XCY39" s="11"/>
      <c r="XCZ39" s="11"/>
      <c r="XDA39" s="11"/>
      <c r="XDB39" s="11"/>
      <c r="XDC39" s="11"/>
      <c r="XDD39" s="11"/>
      <c r="XDE39" s="11"/>
      <c r="XDF39" s="11"/>
      <c r="XDG39" s="11"/>
      <c r="XDH39" s="11"/>
      <c r="XDI39" s="11"/>
      <c r="XDJ39" s="11"/>
      <c r="XDK39" s="11"/>
      <c r="XDL39" s="11"/>
      <c r="XDM39" s="11"/>
      <c r="XDN39" s="11"/>
      <c r="XDO39" s="11"/>
      <c r="XDP39" s="11"/>
      <c r="XDQ39" s="11"/>
      <c r="XDR39" s="11"/>
      <c r="XDS39" s="11"/>
      <c r="XDT39" s="11"/>
      <c r="XDU39" s="11"/>
      <c r="XDV39" s="11"/>
      <c r="XDW39" s="11"/>
      <c r="XDX39" s="11"/>
      <c r="XDY39" s="11"/>
      <c r="XDZ39" s="11"/>
      <c r="XEA39" s="11"/>
      <c r="XEB39" s="11"/>
      <c r="XEC39" s="11"/>
      <c r="XED39" s="11"/>
      <c r="XEE39" s="11"/>
      <c r="XEF39" s="11"/>
      <c r="XEG39" s="11"/>
      <c r="XEH39" s="11"/>
      <c r="XEI39" s="11"/>
      <c r="XEJ39" s="11"/>
      <c r="XEK39" s="11"/>
      <c r="XEL39" s="11"/>
      <c r="XEM39" s="11"/>
      <c r="XEN39" s="11"/>
      <c r="XEO39" s="11"/>
      <c r="XEP39" s="11"/>
      <c r="XEQ39" s="11"/>
      <c r="XER39" s="11"/>
      <c r="XES39" s="11"/>
      <c r="XET39" s="11"/>
      <c r="XEU39" s="11"/>
    </row>
    <row r="40" spans="1:16375" s="350" customFormat="1" ht="44.25" customHeight="1" x14ac:dyDescent="0.2">
      <c r="B40" s="372" t="s">
        <v>378</v>
      </c>
      <c r="C40" s="392" t="s">
        <v>16650</v>
      </c>
      <c r="D40" s="383" t="s">
        <v>315</v>
      </c>
      <c r="E40" s="372" t="s">
        <v>391</v>
      </c>
      <c r="F40" s="382" t="s">
        <v>16652</v>
      </c>
      <c r="G40" s="386" t="s">
        <v>10</v>
      </c>
      <c r="H40" s="388">
        <v>32387.5</v>
      </c>
      <c r="I40" s="380"/>
      <c r="J40" s="376">
        <f t="shared" si="8"/>
        <v>0</v>
      </c>
      <c r="K40" s="375">
        <f t="shared" si="6"/>
        <v>0</v>
      </c>
      <c r="L40" s="375">
        <f>H40*J40</f>
        <v>0</v>
      </c>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1"/>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1"/>
      <c r="DI40" s="11"/>
      <c r="DJ40" s="11"/>
      <c r="DK40" s="11"/>
      <c r="DL40" s="11"/>
      <c r="DM40" s="11"/>
      <c r="DN40" s="11"/>
      <c r="DO40" s="11"/>
      <c r="DP40" s="11"/>
      <c r="DQ40" s="11"/>
      <c r="DR40" s="11"/>
      <c r="DS40" s="11"/>
      <c r="DT40" s="11"/>
      <c r="DU40" s="11"/>
      <c r="DV40" s="11"/>
      <c r="DW40" s="11"/>
      <c r="DX40" s="11"/>
      <c r="DY40" s="11"/>
      <c r="DZ40" s="11"/>
      <c r="EA40" s="11"/>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c r="HM40" s="11"/>
      <c r="HN40" s="11"/>
      <c r="HO40" s="11"/>
      <c r="HP40" s="11"/>
      <c r="HQ40" s="11"/>
      <c r="HR40" s="11"/>
      <c r="HS40" s="11"/>
      <c r="HT40" s="11"/>
      <c r="HU40" s="11"/>
      <c r="HV40" s="11"/>
      <c r="HW40" s="11"/>
      <c r="HX40" s="11"/>
      <c r="HY40" s="11"/>
      <c r="HZ40" s="11"/>
      <c r="IA40" s="11"/>
      <c r="IB40" s="11"/>
      <c r="IC40" s="11"/>
      <c r="ID40" s="11"/>
      <c r="IE40" s="11"/>
      <c r="IF40" s="11"/>
      <c r="IG40" s="11"/>
      <c r="IH40" s="11"/>
      <c r="II40" s="11"/>
      <c r="IJ40" s="11"/>
      <c r="IK40" s="11"/>
      <c r="IL40" s="11"/>
      <c r="IM40" s="11"/>
      <c r="IN40" s="11"/>
      <c r="IO40" s="11"/>
      <c r="IP40" s="11"/>
      <c r="IQ40" s="11"/>
      <c r="IR40" s="11"/>
      <c r="IS40" s="11"/>
      <c r="IT40" s="11"/>
      <c r="IU40" s="11"/>
      <c r="IV40" s="11"/>
      <c r="IW40" s="11"/>
      <c r="IX40" s="11"/>
      <c r="IY40" s="11"/>
      <c r="IZ40" s="11"/>
      <c r="JA40" s="11"/>
      <c r="JB40" s="11"/>
      <c r="JC40" s="11"/>
      <c r="JD40" s="11"/>
      <c r="JE40" s="11"/>
      <c r="JF40" s="11"/>
      <c r="JG40" s="11"/>
      <c r="JH40" s="11"/>
      <c r="JI40" s="11"/>
      <c r="JJ40" s="11"/>
      <c r="JK40" s="11"/>
      <c r="JL40" s="11"/>
      <c r="JM40" s="11"/>
      <c r="JN40" s="11"/>
      <c r="JO40" s="11"/>
      <c r="JP40" s="11"/>
      <c r="JQ40" s="11"/>
      <c r="JR40" s="11"/>
      <c r="JS40" s="11"/>
      <c r="JT40" s="11"/>
      <c r="JU40" s="11"/>
      <c r="JV40" s="11"/>
      <c r="JW40" s="11"/>
      <c r="JX40" s="11"/>
      <c r="JY40" s="11"/>
      <c r="JZ40" s="11"/>
      <c r="KA40" s="11"/>
      <c r="KB40" s="11"/>
      <c r="KC40" s="11"/>
      <c r="KD40" s="11"/>
      <c r="KE40" s="11"/>
      <c r="KF40" s="11"/>
      <c r="KG40" s="11"/>
      <c r="KH40" s="11"/>
      <c r="KI40" s="11"/>
      <c r="KJ40" s="11"/>
      <c r="KK40" s="11"/>
      <c r="KL40" s="11"/>
      <c r="KM40" s="11"/>
      <c r="KN40" s="11"/>
      <c r="KO40" s="11"/>
      <c r="KP40" s="11"/>
      <c r="KQ40" s="11"/>
      <c r="KR40" s="11"/>
      <c r="KS40" s="11"/>
      <c r="KT40" s="11"/>
      <c r="KU40" s="11"/>
      <c r="KV40" s="11"/>
      <c r="KW40" s="11"/>
      <c r="KX40" s="11"/>
      <c r="KY40" s="11"/>
      <c r="KZ40" s="11"/>
      <c r="LA40" s="11"/>
      <c r="LB40" s="11"/>
      <c r="LC40" s="11"/>
      <c r="LD40" s="11"/>
      <c r="LE40" s="11"/>
      <c r="LF40" s="11"/>
      <c r="LG40" s="11"/>
      <c r="LH40" s="11"/>
      <c r="LI40" s="11"/>
      <c r="LJ40" s="11"/>
      <c r="LK40" s="11"/>
      <c r="LL40" s="11"/>
      <c r="LM40" s="11"/>
      <c r="LN40" s="11"/>
      <c r="LO40" s="11"/>
      <c r="LP40" s="11"/>
      <c r="LQ40" s="11"/>
      <c r="LR40" s="11"/>
      <c r="LS40" s="11"/>
      <c r="LT40" s="11"/>
      <c r="LU40" s="11"/>
      <c r="LV40" s="11"/>
      <c r="LW40" s="11"/>
      <c r="LX40" s="11"/>
      <c r="LY40" s="11"/>
      <c r="LZ40" s="11"/>
      <c r="MA40" s="11"/>
      <c r="MB40" s="11"/>
      <c r="MC40" s="11"/>
      <c r="MD40" s="11"/>
      <c r="ME40" s="11"/>
      <c r="MF40" s="11"/>
      <c r="MG40" s="11"/>
      <c r="MH40" s="11"/>
      <c r="MI40" s="11"/>
      <c r="MJ40" s="11"/>
      <c r="MK40" s="11"/>
      <c r="ML40" s="11"/>
      <c r="MM40" s="11"/>
      <c r="MN40" s="11"/>
      <c r="MO40" s="11"/>
      <c r="MP40" s="11"/>
      <c r="MQ40" s="11"/>
      <c r="MR40" s="11"/>
      <c r="MS40" s="11"/>
      <c r="MT40" s="11"/>
      <c r="MU40" s="11"/>
      <c r="MV40" s="11"/>
      <c r="MW40" s="11"/>
      <c r="MX40" s="11"/>
      <c r="MY40" s="11"/>
      <c r="MZ40" s="11"/>
      <c r="NA40" s="11"/>
      <c r="NB40" s="11"/>
      <c r="NC40" s="11"/>
      <c r="ND40" s="11"/>
      <c r="NE40" s="11"/>
      <c r="NF40" s="11"/>
      <c r="NG40" s="11"/>
      <c r="NH40" s="11"/>
      <c r="NI40" s="11"/>
      <c r="NJ40" s="11"/>
      <c r="NK40" s="11"/>
      <c r="NL40" s="11"/>
      <c r="NM40" s="11"/>
      <c r="NN40" s="11"/>
      <c r="NO40" s="11"/>
      <c r="NP40" s="11"/>
      <c r="NQ40" s="11"/>
      <c r="NR40" s="11"/>
      <c r="NS40" s="11"/>
      <c r="NT40" s="11"/>
      <c r="NU40" s="11"/>
      <c r="NV40" s="11"/>
      <c r="NW40" s="11"/>
      <c r="NX40" s="11"/>
      <c r="NY40" s="11"/>
      <c r="NZ40" s="11"/>
      <c r="OA40" s="11"/>
      <c r="OB40" s="11"/>
      <c r="OC40" s="11"/>
      <c r="OD40" s="11"/>
      <c r="OE40" s="11"/>
      <c r="OF40" s="11"/>
      <c r="OG40" s="11"/>
      <c r="OH40" s="11"/>
      <c r="OI40" s="11"/>
      <c r="OJ40" s="11"/>
      <c r="OK40" s="11"/>
      <c r="OL40" s="11"/>
      <c r="OM40" s="11"/>
      <c r="ON40" s="11"/>
      <c r="OO40" s="11"/>
      <c r="OP40" s="11"/>
      <c r="OQ40" s="11"/>
      <c r="OR40" s="11"/>
      <c r="OS40" s="11"/>
      <c r="OT40" s="11"/>
      <c r="OU40" s="11"/>
      <c r="OV40" s="11"/>
      <c r="OW40" s="11"/>
      <c r="OX40" s="11"/>
      <c r="OY40" s="11"/>
      <c r="OZ40" s="11"/>
      <c r="PA40" s="11"/>
      <c r="PB40" s="11"/>
      <c r="PC40" s="11"/>
      <c r="PD40" s="11"/>
      <c r="PE40" s="11"/>
      <c r="PF40" s="11"/>
      <c r="PG40" s="11"/>
      <c r="PH40" s="11"/>
      <c r="PI40" s="11"/>
      <c r="PJ40" s="11"/>
      <c r="PK40" s="11"/>
      <c r="PL40" s="11"/>
      <c r="PM40" s="11"/>
      <c r="PN40" s="11"/>
      <c r="PO40" s="11"/>
      <c r="PP40" s="11"/>
      <c r="PQ40" s="11"/>
      <c r="PR40" s="11"/>
      <c r="PS40" s="11"/>
      <c r="PT40" s="11"/>
      <c r="PU40" s="11"/>
      <c r="PV40" s="11"/>
      <c r="PW40" s="11"/>
      <c r="PX40" s="11"/>
      <c r="PY40" s="11"/>
      <c r="PZ40" s="11"/>
      <c r="QA40" s="11"/>
      <c r="QB40" s="11"/>
      <c r="QC40" s="11"/>
      <c r="QD40" s="11"/>
      <c r="QE40" s="11"/>
      <c r="QF40" s="11"/>
      <c r="QG40" s="11"/>
      <c r="QH40" s="11"/>
      <c r="QI40" s="11"/>
      <c r="QJ40" s="11"/>
      <c r="QK40" s="11"/>
      <c r="QL40" s="11"/>
      <c r="QM40" s="11"/>
      <c r="QN40" s="11"/>
      <c r="QO40" s="11"/>
      <c r="QP40" s="11"/>
      <c r="QQ40" s="11"/>
      <c r="QR40" s="11"/>
      <c r="QS40" s="11"/>
      <c r="QT40" s="11"/>
      <c r="QU40" s="11"/>
      <c r="QV40" s="11"/>
      <c r="QW40" s="11"/>
      <c r="QX40" s="11"/>
      <c r="QY40" s="11"/>
      <c r="QZ40" s="11"/>
      <c r="RA40" s="11"/>
      <c r="RB40" s="11"/>
      <c r="RC40" s="11"/>
      <c r="RD40" s="11"/>
      <c r="RE40" s="11"/>
      <c r="RF40" s="11"/>
      <c r="RG40" s="11"/>
      <c r="RH40" s="11"/>
      <c r="RI40" s="11"/>
      <c r="RJ40" s="11"/>
      <c r="RK40" s="11"/>
      <c r="RL40" s="11"/>
      <c r="RM40" s="11"/>
      <c r="RN40" s="11"/>
      <c r="RO40" s="11"/>
      <c r="RP40" s="11"/>
      <c r="RQ40" s="11"/>
      <c r="RR40" s="11"/>
      <c r="RS40" s="11"/>
      <c r="RT40" s="11"/>
      <c r="RU40" s="11"/>
      <c r="RV40" s="11"/>
      <c r="RW40" s="11"/>
      <c r="RX40" s="11"/>
      <c r="RY40" s="11"/>
      <c r="RZ40" s="11"/>
      <c r="SA40" s="11"/>
      <c r="SB40" s="11"/>
      <c r="SC40" s="11"/>
      <c r="SD40" s="11"/>
      <c r="SE40" s="11"/>
      <c r="SF40" s="11"/>
      <c r="SG40" s="11"/>
      <c r="SH40" s="11"/>
      <c r="SI40" s="11"/>
      <c r="SJ40" s="11"/>
      <c r="SK40" s="11"/>
      <c r="SL40" s="11"/>
      <c r="SM40" s="11"/>
      <c r="SN40" s="11"/>
      <c r="SO40" s="11"/>
      <c r="SP40" s="11"/>
      <c r="SQ40" s="11"/>
      <c r="SR40" s="11"/>
      <c r="SS40" s="11"/>
      <c r="ST40" s="11"/>
      <c r="SU40" s="11"/>
      <c r="SV40" s="11"/>
      <c r="SW40" s="11"/>
      <c r="SX40" s="11"/>
      <c r="SY40" s="11"/>
      <c r="SZ40" s="11"/>
      <c r="TA40" s="11"/>
      <c r="TB40" s="11"/>
      <c r="TC40" s="11"/>
      <c r="TD40" s="11"/>
      <c r="TE40" s="11"/>
      <c r="TF40" s="11"/>
      <c r="TG40" s="11"/>
      <c r="TH40" s="11"/>
      <c r="TI40" s="11"/>
      <c r="TJ40" s="11"/>
      <c r="TK40" s="11"/>
      <c r="TL40" s="11"/>
      <c r="TM40" s="11"/>
      <c r="TN40" s="11"/>
      <c r="TO40" s="11"/>
      <c r="TP40" s="11"/>
      <c r="TQ40" s="11"/>
      <c r="TR40" s="11"/>
      <c r="TS40" s="11"/>
      <c r="TT40" s="11"/>
      <c r="TU40" s="11"/>
      <c r="TV40" s="11"/>
      <c r="TW40" s="11"/>
      <c r="TX40" s="11"/>
      <c r="TY40" s="11"/>
      <c r="TZ40" s="11"/>
      <c r="UA40" s="11"/>
      <c r="UB40" s="11"/>
      <c r="UC40" s="11"/>
      <c r="UD40" s="11"/>
      <c r="UE40" s="11"/>
      <c r="UF40" s="11"/>
      <c r="UG40" s="11"/>
      <c r="UH40" s="11"/>
      <c r="UI40" s="11"/>
      <c r="UJ40" s="11"/>
      <c r="UK40" s="11"/>
      <c r="UL40" s="11"/>
      <c r="UM40" s="11"/>
      <c r="UN40" s="11"/>
      <c r="UO40" s="11"/>
      <c r="UP40" s="11"/>
      <c r="UQ40" s="11"/>
      <c r="UR40" s="11"/>
      <c r="US40" s="11"/>
      <c r="UT40" s="11"/>
      <c r="UU40" s="11"/>
      <c r="UV40" s="11"/>
      <c r="UW40" s="11"/>
      <c r="UX40" s="11"/>
      <c r="UY40" s="11"/>
      <c r="UZ40" s="11"/>
      <c r="VA40" s="11"/>
      <c r="VB40" s="11"/>
      <c r="VC40" s="11"/>
      <c r="VD40" s="11"/>
      <c r="VE40" s="11"/>
      <c r="VF40" s="11"/>
      <c r="VG40" s="11"/>
      <c r="VH40" s="11"/>
      <c r="VI40" s="11"/>
      <c r="VJ40" s="11"/>
      <c r="VK40" s="11"/>
      <c r="VL40" s="11"/>
      <c r="VM40" s="11"/>
      <c r="VN40" s="11"/>
      <c r="VO40" s="11"/>
      <c r="VP40" s="11"/>
      <c r="VQ40" s="11"/>
      <c r="VR40" s="11"/>
      <c r="VS40" s="11"/>
      <c r="VT40" s="11"/>
      <c r="VU40" s="11"/>
      <c r="VV40" s="11"/>
      <c r="VW40" s="11"/>
      <c r="VX40" s="11"/>
      <c r="VY40" s="11"/>
      <c r="VZ40" s="11"/>
      <c r="WA40" s="11"/>
      <c r="WB40" s="11"/>
      <c r="WC40" s="11"/>
      <c r="WD40" s="11"/>
      <c r="WE40" s="11"/>
      <c r="WF40" s="11"/>
      <c r="WG40" s="11"/>
      <c r="WH40" s="11"/>
      <c r="WI40" s="11"/>
      <c r="WJ40" s="11"/>
      <c r="WK40" s="11"/>
      <c r="WL40" s="11"/>
      <c r="WM40" s="11"/>
      <c r="WN40" s="11"/>
      <c r="WO40" s="11"/>
      <c r="WP40" s="11"/>
      <c r="WQ40" s="11"/>
      <c r="WR40" s="11"/>
      <c r="WS40" s="11"/>
      <c r="WT40" s="11"/>
      <c r="WU40" s="11"/>
      <c r="WV40" s="11"/>
      <c r="WW40" s="11"/>
      <c r="WX40" s="11"/>
      <c r="WY40" s="11"/>
      <c r="WZ40" s="11"/>
      <c r="XA40" s="11"/>
      <c r="XB40" s="11"/>
      <c r="XC40" s="11"/>
      <c r="XD40" s="11"/>
      <c r="XE40" s="11"/>
      <c r="XF40" s="11"/>
      <c r="XG40" s="11"/>
      <c r="XH40" s="11"/>
      <c r="XI40" s="11"/>
      <c r="XJ40" s="11"/>
      <c r="XK40" s="11"/>
      <c r="XL40" s="11"/>
      <c r="XM40" s="11"/>
      <c r="XN40" s="11"/>
      <c r="XO40" s="11"/>
      <c r="XP40" s="11"/>
      <c r="XQ40" s="11"/>
      <c r="XR40" s="11"/>
      <c r="XS40" s="11"/>
      <c r="XT40" s="11"/>
      <c r="XU40" s="11"/>
      <c r="XV40" s="11"/>
      <c r="XW40" s="11"/>
      <c r="XX40" s="11"/>
      <c r="XY40" s="11"/>
      <c r="XZ40" s="11"/>
      <c r="YA40" s="11"/>
      <c r="YB40" s="11"/>
      <c r="YC40" s="11"/>
      <c r="YD40" s="11"/>
      <c r="YE40" s="11"/>
      <c r="YF40" s="11"/>
      <c r="YG40" s="11"/>
      <c r="YH40" s="11"/>
      <c r="YI40" s="11"/>
      <c r="YJ40" s="11"/>
      <c r="YK40" s="11"/>
      <c r="YL40" s="11"/>
      <c r="YM40" s="11"/>
      <c r="YN40" s="11"/>
      <c r="YO40" s="11"/>
      <c r="YP40" s="11"/>
      <c r="YQ40" s="11"/>
      <c r="YR40" s="11"/>
      <c r="YS40" s="11"/>
      <c r="YT40" s="11"/>
      <c r="YU40" s="11"/>
      <c r="YV40" s="11"/>
      <c r="YW40" s="11"/>
      <c r="YX40" s="11"/>
      <c r="YY40" s="11"/>
      <c r="YZ40" s="11"/>
      <c r="ZA40" s="11"/>
      <c r="ZB40" s="11"/>
      <c r="ZC40" s="11"/>
      <c r="ZD40" s="11"/>
      <c r="ZE40" s="11"/>
      <c r="ZF40" s="11"/>
      <c r="ZG40" s="11"/>
      <c r="ZH40" s="11"/>
      <c r="ZI40" s="11"/>
      <c r="ZJ40" s="11"/>
      <c r="ZK40" s="11"/>
      <c r="ZL40" s="11"/>
      <c r="ZM40" s="11"/>
      <c r="ZN40" s="11"/>
      <c r="ZO40" s="11"/>
      <c r="ZP40" s="11"/>
      <c r="ZQ40" s="11"/>
      <c r="ZR40" s="11"/>
      <c r="ZS40" s="11"/>
      <c r="ZT40" s="11"/>
      <c r="ZU40" s="11"/>
      <c r="ZV40" s="11"/>
      <c r="ZW40" s="11"/>
      <c r="ZX40" s="11"/>
      <c r="ZY40" s="11"/>
      <c r="ZZ40" s="11"/>
      <c r="AAA40" s="11"/>
      <c r="AAB40" s="11"/>
      <c r="AAC40" s="11"/>
      <c r="AAD40" s="11"/>
      <c r="AAE40" s="11"/>
      <c r="AAF40" s="11"/>
      <c r="AAG40" s="11"/>
      <c r="AAH40" s="11"/>
      <c r="AAI40" s="11"/>
      <c r="AAJ40" s="11"/>
      <c r="AAK40" s="11"/>
      <c r="AAL40" s="11"/>
      <c r="AAM40" s="11"/>
      <c r="AAN40" s="11"/>
      <c r="AAO40" s="11"/>
      <c r="AAP40" s="11"/>
      <c r="AAQ40" s="11"/>
      <c r="AAR40" s="11"/>
      <c r="AAS40" s="11"/>
      <c r="AAT40" s="11"/>
      <c r="AAU40" s="11"/>
      <c r="AAV40" s="11"/>
      <c r="AAW40" s="11"/>
      <c r="AAX40" s="11"/>
      <c r="AAY40" s="11"/>
      <c r="AAZ40" s="11"/>
      <c r="ABA40" s="11"/>
      <c r="ABB40" s="11"/>
      <c r="ABC40" s="11"/>
      <c r="ABD40" s="11"/>
      <c r="ABE40" s="11"/>
      <c r="ABF40" s="11"/>
      <c r="ABG40" s="11"/>
      <c r="ABH40" s="11"/>
      <c r="ABI40" s="11"/>
      <c r="ABJ40" s="11"/>
      <c r="ABK40" s="11"/>
      <c r="ABL40" s="11"/>
      <c r="ABM40" s="11"/>
      <c r="ABN40" s="11"/>
      <c r="ABO40" s="11"/>
      <c r="ABP40" s="11"/>
      <c r="ABQ40" s="11"/>
      <c r="ABR40" s="11"/>
      <c r="ABS40" s="11"/>
      <c r="ABT40" s="11"/>
      <c r="ABU40" s="11"/>
      <c r="ABV40" s="11"/>
      <c r="ABW40" s="11"/>
      <c r="ABX40" s="11"/>
      <c r="ABY40" s="11"/>
      <c r="ABZ40" s="11"/>
      <c r="ACA40" s="11"/>
      <c r="ACB40" s="11"/>
      <c r="ACC40" s="11"/>
      <c r="ACD40" s="11"/>
      <c r="ACE40" s="11"/>
      <c r="ACF40" s="11"/>
      <c r="ACG40" s="11"/>
      <c r="ACH40" s="11"/>
      <c r="ACI40" s="11"/>
      <c r="ACJ40" s="11"/>
      <c r="ACK40" s="11"/>
      <c r="ACL40" s="11"/>
      <c r="ACM40" s="11"/>
      <c r="ACN40" s="11"/>
      <c r="ACO40" s="11"/>
      <c r="ACP40" s="11"/>
      <c r="ACQ40" s="11"/>
      <c r="ACR40" s="11"/>
      <c r="ACS40" s="11"/>
      <c r="ACT40" s="11"/>
      <c r="ACU40" s="11"/>
      <c r="ACV40" s="11"/>
      <c r="ACW40" s="11"/>
      <c r="ACX40" s="11"/>
      <c r="ACY40" s="11"/>
      <c r="ACZ40" s="11"/>
      <c r="ADA40" s="11"/>
      <c r="ADB40" s="11"/>
      <c r="ADC40" s="11"/>
      <c r="ADD40" s="11"/>
      <c r="ADE40" s="11"/>
      <c r="ADF40" s="11"/>
      <c r="ADG40" s="11"/>
      <c r="ADH40" s="11"/>
      <c r="ADI40" s="11"/>
      <c r="ADJ40" s="11"/>
      <c r="ADK40" s="11"/>
      <c r="ADL40" s="11"/>
      <c r="ADM40" s="11"/>
      <c r="ADN40" s="11"/>
      <c r="ADO40" s="11"/>
      <c r="ADP40" s="11"/>
      <c r="ADQ40" s="11"/>
      <c r="ADR40" s="11"/>
      <c r="ADS40" s="11"/>
      <c r="ADT40" s="11"/>
      <c r="ADU40" s="11"/>
      <c r="ADV40" s="11"/>
      <c r="ADW40" s="11"/>
      <c r="ADX40" s="11"/>
      <c r="ADY40" s="11"/>
      <c r="ADZ40" s="11"/>
      <c r="AEA40" s="11"/>
      <c r="AEB40" s="11"/>
      <c r="AEC40" s="11"/>
      <c r="AED40" s="11"/>
      <c r="AEE40" s="11"/>
      <c r="AEF40" s="11"/>
      <c r="AEG40" s="11"/>
      <c r="AEH40" s="11"/>
      <c r="AEI40" s="11"/>
      <c r="AEJ40" s="11"/>
      <c r="AEK40" s="11"/>
      <c r="AEL40" s="11"/>
      <c r="AEM40" s="11"/>
      <c r="AEN40" s="11"/>
      <c r="AEO40" s="11"/>
      <c r="AEP40" s="11"/>
      <c r="AEQ40" s="11"/>
      <c r="AER40" s="11"/>
      <c r="AES40" s="11"/>
      <c r="AET40" s="11"/>
      <c r="AEU40" s="11"/>
      <c r="AEV40" s="11"/>
      <c r="AEW40" s="11"/>
      <c r="AEX40" s="11"/>
      <c r="AEY40" s="11"/>
      <c r="AEZ40" s="11"/>
      <c r="AFA40" s="11"/>
      <c r="AFB40" s="11"/>
      <c r="AFC40" s="11"/>
      <c r="AFD40" s="11"/>
      <c r="AFE40" s="11"/>
      <c r="AFF40" s="11"/>
      <c r="AFG40" s="11"/>
      <c r="AFH40" s="11"/>
      <c r="AFI40" s="11"/>
      <c r="AFJ40" s="11"/>
      <c r="AFK40" s="11"/>
      <c r="AFL40" s="11"/>
      <c r="AFM40" s="11"/>
      <c r="AFN40" s="11"/>
      <c r="AFO40" s="11"/>
      <c r="AFP40" s="11"/>
      <c r="AFQ40" s="11"/>
      <c r="AFR40" s="11"/>
      <c r="AFS40" s="11"/>
      <c r="AFT40" s="11"/>
      <c r="AFU40" s="11"/>
      <c r="AFV40" s="11"/>
      <c r="AFW40" s="11"/>
      <c r="AFX40" s="11"/>
      <c r="AFY40" s="11"/>
      <c r="AFZ40" s="11"/>
      <c r="AGA40" s="11"/>
      <c r="AGB40" s="11"/>
      <c r="AGC40" s="11"/>
      <c r="AGD40" s="11"/>
      <c r="AGE40" s="11"/>
      <c r="AGF40" s="11"/>
      <c r="AGG40" s="11"/>
      <c r="AGH40" s="11"/>
      <c r="AGI40" s="11"/>
      <c r="AGJ40" s="11"/>
      <c r="AGK40" s="11"/>
      <c r="AGL40" s="11"/>
      <c r="AGM40" s="11"/>
      <c r="AGN40" s="11"/>
      <c r="AGO40" s="11"/>
      <c r="AGP40" s="11"/>
      <c r="AGQ40" s="11"/>
      <c r="AGR40" s="11"/>
      <c r="AGS40" s="11"/>
      <c r="AGT40" s="11"/>
      <c r="AGU40" s="11"/>
      <c r="AGV40" s="11"/>
      <c r="AGW40" s="11"/>
      <c r="AGX40" s="11"/>
      <c r="AGY40" s="11"/>
      <c r="AGZ40" s="11"/>
      <c r="AHA40" s="11"/>
      <c r="AHB40" s="11"/>
      <c r="AHC40" s="11"/>
      <c r="AHD40" s="11"/>
      <c r="AHE40" s="11"/>
      <c r="AHF40" s="11"/>
      <c r="AHG40" s="11"/>
      <c r="AHH40" s="11"/>
      <c r="AHI40" s="11"/>
      <c r="AHJ40" s="11"/>
      <c r="AHK40" s="11"/>
      <c r="AHL40" s="11"/>
      <c r="AHM40" s="11"/>
      <c r="AHN40" s="11"/>
      <c r="AHO40" s="11"/>
      <c r="AHP40" s="11"/>
      <c r="AHQ40" s="11"/>
      <c r="AHR40" s="11"/>
      <c r="AHS40" s="11"/>
      <c r="AHT40" s="11"/>
      <c r="AHU40" s="11"/>
      <c r="AHV40" s="11"/>
      <c r="AHW40" s="11"/>
      <c r="AHX40" s="11"/>
      <c r="AHY40" s="11"/>
      <c r="AHZ40" s="11"/>
      <c r="AIA40" s="11"/>
      <c r="AIB40" s="11"/>
      <c r="AIC40" s="11"/>
      <c r="AID40" s="11"/>
      <c r="AIE40" s="11"/>
      <c r="AIF40" s="11"/>
      <c r="AIG40" s="11"/>
      <c r="AIH40" s="11"/>
      <c r="AII40" s="11"/>
      <c r="AIJ40" s="11"/>
      <c r="AIK40" s="11"/>
      <c r="AIL40" s="11"/>
      <c r="AIM40" s="11"/>
      <c r="AIN40" s="11"/>
      <c r="AIO40" s="11"/>
      <c r="AIP40" s="11"/>
      <c r="AIQ40" s="11"/>
      <c r="AIR40" s="11"/>
      <c r="AIS40" s="11"/>
      <c r="AIT40" s="11"/>
      <c r="AIU40" s="11"/>
      <c r="AIV40" s="11"/>
      <c r="AIW40" s="11"/>
      <c r="AIX40" s="11"/>
      <c r="AIY40" s="11"/>
      <c r="AIZ40" s="11"/>
      <c r="AJA40" s="11"/>
      <c r="AJB40" s="11"/>
      <c r="AJC40" s="11"/>
      <c r="AJD40" s="11"/>
      <c r="AJE40" s="11"/>
      <c r="AJF40" s="11"/>
      <c r="AJG40" s="11"/>
      <c r="AJH40" s="11"/>
      <c r="AJI40" s="11"/>
      <c r="AJJ40" s="11"/>
      <c r="AJK40" s="11"/>
      <c r="AJL40" s="11"/>
      <c r="AJM40" s="11"/>
      <c r="AJN40" s="11"/>
      <c r="AJO40" s="11"/>
      <c r="AJP40" s="11"/>
      <c r="AJQ40" s="11"/>
      <c r="AJR40" s="11"/>
      <c r="AJS40" s="11"/>
      <c r="AJT40" s="11"/>
      <c r="AJU40" s="11"/>
      <c r="AJV40" s="11"/>
      <c r="AJW40" s="11"/>
      <c r="AJX40" s="11"/>
      <c r="AJY40" s="11"/>
      <c r="AJZ40" s="11"/>
      <c r="AKA40" s="11"/>
      <c r="AKB40" s="11"/>
      <c r="AKC40" s="11"/>
      <c r="AKD40" s="11"/>
      <c r="AKE40" s="11"/>
      <c r="AKF40" s="11"/>
      <c r="AKG40" s="11"/>
      <c r="AKH40" s="11"/>
      <c r="AKI40" s="11"/>
      <c r="AKJ40" s="11"/>
      <c r="AKK40" s="11"/>
      <c r="AKL40" s="11"/>
      <c r="AKM40" s="11"/>
      <c r="AKN40" s="11"/>
      <c r="AKO40" s="11"/>
      <c r="AKP40" s="11"/>
      <c r="AKQ40" s="11"/>
      <c r="AKR40" s="11"/>
      <c r="AKS40" s="11"/>
      <c r="AKT40" s="11"/>
      <c r="AKU40" s="11"/>
      <c r="AKV40" s="11"/>
      <c r="AKW40" s="11"/>
      <c r="AKX40" s="11"/>
      <c r="AKY40" s="11"/>
      <c r="AKZ40" s="11"/>
      <c r="ALA40" s="11"/>
      <c r="ALB40" s="11"/>
      <c r="ALC40" s="11"/>
      <c r="ALD40" s="11"/>
      <c r="ALE40" s="11"/>
      <c r="ALF40" s="11"/>
      <c r="ALG40" s="11"/>
      <c r="ALH40" s="11"/>
      <c r="ALI40" s="11"/>
      <c r="ALJ40" s="11"/>
      <c r="ALK40" s="11"/>
      <c r="ALL40" s="11"/>
      <c r="ALM40" s="11"/>
      <c r="ALN40" s="11"/>
      <c r="ALO40" s="11"/>
      <c r="ALP40" s="11"/>
      <c r="ALQ40" s="11"/>
      <c r="ALR40" s="11"/>
      <c r="ALS40" s="11"/>
      <c r="ALT40" s="11"/>
      <c r="ALU40" s="11"/>
      <c r="ALV40" s="11"/>
      <c r="ALW40" s="11"/>
      <c r="ALX40" s="11"/>
      <c r="ALY40" s="11"/>
      <c r="ALZ40" s="11"/>
      <c r="AMA40" s="11"/>
      <c r="AMB40" s="11"/>
      <c r="AMC40" s="11"/>
      <c r="AMD40" s="11"/>
      <c r="AME40" s="11"/>
      <c r="AMF40" s="11"/>
      <c r="AMG40" s="11"/>
      <c r="AMH40" s="11"/>
      <c r="AMI40" s="11"/>
      <c r="AMJ40" s="11"/>
      <c r="AMK40" s="11"/>
      <c r="AML40" s="11"/>
      <c r="AMM40" s="11"/>
      <c r="AMN40" s="11"/>
      <c r="AMO40" s="11"/>
      <c r="AMP40" s="11"/>
      <c r="AMQ40" s="11"/>
      <c r="AMR40" s="11"/>
      <c r="AMS40" s="11"/>
      <c r="AMT40" s="11"/>
      <c r="AMU40" s="11"/>
      <c r="AMV40" s="11"/>
      <c r="AMW40" s="11"/>
      <c r="AMX40" s="11"/>
      <c r="AMY40" s="11"/>
      <c r="AMZ40" s="11"/>
      <c r="ANA40" s="11"/>
      <c r="ANB40" s="11"/>
      <c r="ANC40" s="11"/>
      <c r="AND40" s="11"/>
      <c r="ANE40" s="11"/>
      <c r="ANF40" s="11"/>
      <c r="ANG40" s="11"/>
      <c r="ANH40" s="11"/>
      <c r="ANI40" s="11"/>
      <c r="ANJ40" s="11"/>
      <c r="ANK40" s="11"/>
      <c r="ANL40" s="11"/>
      <c r="ANM40" s="11"/>
      <c r="ANN40" s="11"/>
      <c r="ANO40" s="11"/>
      <c r="ANP40" s="11"/>
      <c r="ANQ40" s="11"/>
      <c r="ANR40" s="11"/>
      <c r="ANS40" s="11"/>
      <c r="ANT40" s="11"/>
      <c r="ANU40" s="11"/>
      <c r="ANV40" s="11"/>
      <c r="ANW40" s="11"/>
      <c r="ANX40" s="11"/>
      <c r="ANY40" s="11"/>
      <c r="ANZ40" s="11"/>
      <c r="AOA40" s="11"/>
      <c r="AOB40" s="11"/>
      <c r="AOC40" s="11"/>
      <c r="AOD40" s="11"/>
      <c r="AOE40" s="11"/>
      <c r="AOF40" s="11"/>
      <c r="AOG40" s="11"/>
      <c r="AOH40" s="11"/>
      <c r="AOI40" s="11"/>
      <c r="AOJ40" s="11"/>
      <c r="AOK40" s="11"/>
      <c r="AOL40" s="11"/>
      <c r="AOM40" s="11"/>
      <c r="AON40" s="11"/>
      <c r="AOO40" s="11"/>
      <c r="AOP40" s="11"/>
      <c r="AOQ40" s="11"/>
      <c r="AOR40" s="11"/>
      <c r="AOS40" s="11"/>
      <c r="AOT40" s="11"/>
      <c r="AOU40" s="11"/>
      <c r="AOV40" s="11"/>
      <c r="AOW40" s="11"/>
      <c r="AOX40" s="11"/>
      <c r="AOY40" s="11"/>
      <c r="AOZ40" s="11"/>
      <c r="APA40" s="11"/>
      <c r="APB40" s="11"/>
      <c r="APC40" s="11"/>
      <c r="APD40" s="11"/>
      <c r="APE40" s="11"/>
      <c r="APF40" s="11"/>
      <c r="APG40" s="11"/>
      <c r="APH40" s="11"/>
      <c r="API40" s="11"/>
      <c r="APJ40" s="11"/>
      <c r="APK40" s="11"/>
      <c r="APL40" s="11"/>
      <c r="APM40" s="11"/>
      <c r="APN40" s="11"/>
      <c r="APO40" s="11"/>
      <c r="APP40" s="11"/>
      <c r="APQ40" s="11"/>
      <c r="APR40" s="11"/>
      <c r="APS40" s="11"/>
      <c r="APT40" s="11"/>
      <c r="APU40" s="11"/>
      <c r="APV40" s="11"/>
      <c r="APW40" s="11"/>
      <c r="APX40" s="11"/>
      <c r="APY40" s="11"/>
      <c r="APZ40" s="11"/>
      <c r="AQA40" s="11"/>
      <c r="AQB40" s="11"/>
      <c r="AQC40" s="11"/>
      <c r="AQD40" s="11"/>
      <c r="AQE40" s="11"/>
      <c r="AQF40" s="11"/>
      <c r="AQG40" s="11"/>
      <c r="AQH40" s="11"/>
      <c r="AQI40" s="11"/>
      <c r="AQJ40" s="11"/>
      <c r="AQK40" s="11"/>
      <c r="AQL40" s="11"/>
      <c r="AQM40" s="11"/>
      <c r="AQN40" s="11"/>
      <c r="AQO40" s="11"/>
      <c r="AQP40" s="11"/>
      <c r="AQQ40" s="11"/>
      <c r="AQR40" s="11"/>
      <c r="AQS40" s="11"/>
      <c r="AQT40" s="11"/>
      <c r="AQU40" s="11"/>
      <c r="AQV40" s="11"/>
      <c r="AQW40" s="11"/>
      <c r="AQX40" s="11"/>
      <c r="AQY40" s="11"/>
      <c r="AQZ40" s="11"/>
      <c r="ARA40" s="11"/>
      <c r="ARB40" s="11"/>
      <c r="ARC40" s="11"/>
      <c r="ARD40" s="11"/>
      <c r="ARE40" s="11"/>
      <c r="ARF40" s="11"/>
      <c r="ARG40" s="11"/>
      <c r="ARH40" s="11"/>
      <c r="ARI40" s="11"/>
      <c r="ARJ40" s="11"/>
      <c r="ARK40" s="11"/>
      <c r="ARL40" s="11"/>
      <c r="ARM40" s="11"/>
      <c r="ARN40" s="11"/>
      <c r="ARO40" s="11"/>
      <c r="ARP40" s="11"/>
      <c r="ARQ40" s="11"/>
      <c r="ARR40" s="11"/>
      <c r="ARS40" s="11"/>
      <c r="ART40" s="11"/>
      <c r="ARU40" s="11"/>
      <c r="ARV40" s="11"/>
      <c r="ARW40" s="11"/>
      <c r="ARX40" s="11"/>
      <c r="ARY40" s="11"/>
      <c r="ARZ40" s="11"/>
      <c r="ASA40" s="11"/>
      <c r="ASB40" s="11"/>
      <c r="ASC40" s="11"/>
      <c r="ASD40" s="11"/>
      <c r="ASE40" s="11"/>
      <c r="ASF40" s="11"/>
      <c r="ASG40" s="11"/>
      <c r="ASH40" s="11"/>
      <c r="ASI40" s="11"/>
      <c r="ASJ40" s="11"/>
      <c r="ASK40" s="11"/>
      <c r="ASL40" s="11"/>
      <c r="ASM40" s="11"/>
      <c r="ASN40" s="11"/>
      <c r="ASO40" s="11"/>
      <c r="ASP40" s="11"/>
      <c r="ASQ40" s="11"/>
      <c r="ASR40" s="11"/>
      <c r="ASS40" s="11"/>
      <c r="AST40" s="11"/>
      <c r="ASU40" s="11"/>
      <c r="ASV40" s="11"/>
      <c r="ASW40" s="11"/>
      <c r="ASX40" s="11"/>
      <c r="ASY40" s="11"/>
      <c r="ASZ40" s="11"/>
      <c r="ATA40" s="11"/>
      <c r="ATB40" s="11"/>
      <c r="ATC40" s="11"/>
      <c r="ATD40" s="11"/>
      <c r="ATE40" s="11"/>
      <c r="ATF40" s="11"/>
      <c r="ATG40" s="11"/>
      <c r="ATH40" s="11"/>
      <c r="ATI40" s="11"/>
      <c r="ATJ40" s="11"/>
      <c r="ATK40" s="11"/>
      <c r="ATL40" s="11"/>
      <c r="ATM40" s="11"/>
      <c r="ATN40" s="11"/>
      <c r="ATO40" s="11"/>
      <c r="ATP40" s="11"/>
      <c r="ATQ40" s="11"/>
      <c r="ATR40" s="11"/>
      <c r="ATS40" s="11"/>
      <c r="ATT40" s="11"/>
      <c r="ATU40" s="11"/>
      <c r="ATV40" s="11"/>
      <c r="ATW40" s="11"/>
      <c r="ATX40" s="11"/>
      <c r="ATY40" s="11"/>
      <c r="ATZ40" s="11"/>
      <c r="AUA40" s="11"/>
      <c r="AUB40" s="11"/>
      <c r="AUC40" s="11"/>
      <c r="AUD40" s="11"/>
      <c r="AUE40" s="11"/>
      <c r="AUF40" s="11"/>
      <c r="AUG40" s="11"/>
      <c r="AUH40" s="11"/>
      <c r="AUI40" s="11"/>
      <c r="AUJ40" s="11"/>
      <c r="AUK40" s="11"/>
      <c r="AUL40" s="11"/>
      <c r="AUM40" s="11"/>
      <c r="AUN40" s="11"/>
      <c r="AUO40" s="11"/>
      <c r="AUP40" s="11"/>
      <c r="AUQ40" s="11"/>
      <c r="AUR40" s="11"/>
      <c r="AUS40" s="11"/>
      <c r="AUT40" s="11"/>
      <c r="AUU40" s="11"/>
      <c r="AUV40" s="11"/>
      <c r="AUW40" s="11"/>
      <c r="AUX40" s="11"/>
      <c r="AUY40" s="11"/>
      <c r="AUZ40" s="11"/>
      <c r="AVA40" s="11"/>
      <c r="AVB40" s="11"/>
      <c r="AVC40" s="11"/>
      <c r="AVD40" s="11"/>
      <c r="AVE40" s="11"/>
      <c r="AVF40" s="11"/>
      <c r="AVG40" s="11"/>
      <c r="AVH40" s="11"/>
      <c r="AVI40" s="11"/>
      <c r="AVJ40" s="11"/>
      <c r="AVK40" s="11"/>
      <c r="AVL40" s="11"/>
      <c r="AVM40" s="11"/>
      <c r="AVN40" s="11"/>
      <c r="AVO40" s="11"/>
      <c r="AVP40" s="11"/>
      <c r="AVQ40" s="11"/>
      <c r="AVR40" s="11"/>
      <c r="AVS40" s="11"/>
      <c r="AVT40" s="11"/>
      <c r="AVU40" s="11"/>
      <c r="AVV40" s="11"/>
      <c r="AVW40" s="11"/>
      <c r="AVX40" s="11"/>
      <c r="AVY40" s="11"/>
      <c r="AVZ40" s="11"/>
      <c r="AWA40" s="11"/>
      <c r="AWB40" s="11"/>
      <c r="AWC40" s="11"/>
      <c r="AWD40" s="11"/>
      <c r="AWE40" s="11"/>
      <c r="AWF40" s="11"/>
      <c r="AWG40" s="11"/>
      <c r="AWH40" s="11"/>
      <c r="AWI40" s="11"/>
      <c r="AWJ40" s="11"/>
      <c r="AWK40" s="11"/>
      <c r="AWL40" s="11"/>
      <c r="AWM40" s="11"/>
      <c r="AWN40" s="11"/>
      <c r="AWO40" s="11"/>
      <c r="AWP40" s="11"/>
      <c r="AWQ40" s="11"/>
      <c r="AWR40" s="11"/>
      <c r="AWS40" s="11"/>
      <c r="AWT40" s="11"/>
      <c r="AWU40" s="11"/>
      <c r="AWV40" s="11"/>
      <c r="AWW40" s="11"/>
      <c r="AWX40" s="11"/>
      <c r="AWY40" s="11"/>
      <c r="AWZ40" s="11"/>
      <c r="AXA40" s="11"/>
      <c r="AXB40" s="11"/>
      <c r="AXC40" s="11"/>
      <c r="AXD40" s="11"/>
      <c r="AXE40" s="11"/>
      <c r="AXF40" s="11"/>
      <c r="AXG40" s="11"/>
      <c r="AXH40" s="11"/>
      <c r="AXI40" s="11"/>
      <c r="AXJ40" s="11"/>
      <c r="AXK40" s="11"/>
      <c r="AXL40" s="11"/>
      <c r="AXM40" s="11"/>
      <c r="AXN40" s="11"/>
      <c r="AXO40" s="11"/>
      <c r="AXP40" s="11"/>
      <c r="AXQ40" s="11"/>
      <c r="AXR40" s="11"/>
      <c r="AXS40" s="11"/>
      <c r="AXT40" s="11"/>
      <c r="AXU40" s="11"/>
      <c r="AXV40" s="11"/>
      <c r="AXW40" s="11"/>
      <c r="AXX40" s="11"/>
      <c r="AXY40" s="11"/>
      <c r="AXZ40" s="11"/>
      <c r="AYA40" s="11"/>
      <c r="AYB40" s="11"/>
      <c r="AYC40" s="11"/>
      <c r="AYD40" s="11"/>
      <c r="AYE40" s="11"/>
      <c r="AYF40" s="11"/>
      <c r="AYG40" s="11"/>
      <c r="AYH40" s="11"/>
      <c r="AYI40" s="11"/>
      <c r="AYJ40" s="11"/>
      <c r="AYK40" s="11"/>
      <c r="AYL40" s="11"/>
      <c r="AYM40" s="11"/>
      <c r="AYN40" s="11"/>
      <c r="AYO40" s="11"/>
      <c r="AYP40" s="11"/>
      <c r="AYQ40" s="11"/>
      <c r="AYR40" s="11"/>
      <c r="AYS40" s="11"/>
      <c r="AYT40" s="11"/>
      <c r="AYU40" s="11"/>
      <c r="AYV40" s="11"/>
      <c r="AYW40" s="11"/>
      <c r="AYX40" s="11"/>
      <c r="AYY40" s="11"/>
      <c r="AYZ40" s="11"/>
      <c r="AZA40" s="11"/>
      <c r="AZB40" s="11"/>
      <c r="AZC40" s="11"/>
      <c r="AZD40" s="11"/>
      <c r="AZE40" s="11"/>
      <c r="AZF40" s="11"/>
      <c r="AZG40" s="11"/>
      <c r="AZH40" s="11"/>
      <c r="AZI40" s="11"/>
      <c r="AZJ40" s="11"/>
      <c r="AZK40" s="11"/>
      <c r="AZL40" s="11"/>
      <c r="AZM40" s="11"/>
      <c r="AZN40" s="11"/>
      <c r="AZO40" s="11"/>
      <c r="AZP40" s="11"/>
      <c r="AZQ40" s="11"/>
      <c r="AZR40" s="11"/>
      <c r="AZS40" s="11"/>
      <c r="AZT40" s="11"/>
      <c r="AZU40" s="11"/>
      <c r="AZV40" s="11"/>
      <c r="AZW40" s="11"/>
      <c r="AZX40" s="11"/>
      <c r="AZY40" s="11"/>
      <c r="AZZ40" s="11"/>
      <c r="BAA40" s="11"/>
      <c r="BAB40" s="11"/>
      <c r="BAC40" s="11"/>
      <c r="BAD40" s="11"/>
      <c r="BAE40" s="11"/>
      <c r="BAF40" s="11"/>
      <c r="BAG40" s="11"/>
      <c r="BAH40" s="11"/>
      <c r="BAI40" s="11"/>
      <c r="BAJ40" s="11"/>
      <c r="BAK40" s="11"/>
      <c r="BAL40" s="11"/>
      <c r="BAM40" s="11"/>
      <c r="BAN40" s="11"/>
      <c r="BAO40" s="11"/>
      <c r="BAP40" s="11"/>
      <c r="BAQ40" s="11"/>
      <c r="BAR40" s="11"/>
      <c r="BAS40" s="11"/>
      <c r="BAT40" s="11"/>
      <c r="BAU40" s="11"/>
      <c r="BAV40" s="11"/>
      <c r="BAW40" s="11"/>
      <c r="BAX40" s="11"/>
      <c r="BAY40" s="11"/>
      <c r="BAZ40" s="11"/>
      <c r="BBA40" s="11"/>
      <c r="BBB40" s="11"/>
      <c r="BBC40" s="11"/>
      <c r="BBD40" s="11"/>
      <c r="BBE40" s="11"/>
      <c r="BBF40" s="11"/>
      <c r="BBG40" s="11"/>
      <c r="BBH40" s="11"/>
      <c r="BBI40" s="11"/>
      <c r="BBJ40" s="11"/>
      <c r="BBK40" s="11"/>
      <c r="BBL40" s="11"/>
      <c r="BBM40" s="11"/>
      <c r="BBN40" s="11"/>
      <c r="BBO40" s="11"/>
      <c r="BBP40" s="11"/>
      <c r="BBQ40" s="11"/>
      <c r="BBR40" s="11"/>
      <c r="BBS40" s="11"/>
      <c r="BBT40" s="11"/>
      <c r="BBU40" s="11"/>
      <c r="BBV40" s="11"/>
      <c r="BBW40" s="11"/>
      <c r="BBX40" s="11"/>
      <c r="BBY40" s="11"/>
      <c r="BBZ40" s="11"/>
      <c r="BCA40" s="11"/>
      <c r="BCB40" s="11"/>
      <c r="BCC40" s="11"/>
      <c r="BCD40" s="11"/>
      <c r="BCE40" s="11"/>
      <c r="BCF40" s="11"/>
      <c r="BCG40" s="11"/>
      <c r="BCH40" s="11"/>
      <c r="BCI40" s="11"/>
      <c r="BCJ40" s="11"/>
      <c r="BCK40" s="11"/>
      <c r="BCL40" s="11"/>
      <c r="BCM40" s="11"/>
      <c r="BCN40" s="11"/>
      <c r="BCO40" s="11"/>
      <c r="BCP40" s="11"/>
      <c r="BCQ40" s="11"/>
      <c r="BCR40" s="11"/>
      <c r="BCS40" s="11"/>
      <c r="BCT40" s="11"/>
      <c r="BCU40" s="11"/>
      <c r="BCV40" s="11"/>
      <c r="BCW40" s="11"/>
      <c r="BCX40" s="11"/>
      <c r="BCY40" s="11"/>
      <c r="BCZ40" s="11"/>
      <c r="BDA40" s="11"/>
      <c r="BDB40" s="11"/>
      <c r="BDC40" s="11"/>
      <c r="BDD40" s="11"/>
      <c r="BDE40" s="11"/>
      <c r="BDF40" s="11"/>
      <c r="BDG40" s="11"/>
      <c r="BDH40" s="11"/>
      <c r="BDI40" s="11"/>
      <c r="BDJ40" s="11"/>
      <c r="BDK40" s="11"/>
      <c r="BDL40" s="11"/>
      <c r="BDM40" s="11"/>
      <c r="BDN40" s="11"/>
      <c r="BDO40" s="11"/>
      <c r="BDP40" s="11"/>
      <c r="BDQ40" s="11"/>
      <c r="BDR40" s="11"/>
      <c r="BDS40" s="11"/>
      <c r="BDT40" s="11"/>
      <c r="BDU40" s="11"/>
      <c r="BDV40" s="11"/>
      <c r="BDW40" s="11"/>
      <c r="BDX40" s="11"/>
      <c r="BDY40" s="11"/>
      <c r="BDZ40" s="11"/>
      <c r="BEA40" s="11"/>
      <c r="BEB40" s="11"/>
      <c r="BEC40" s="11"/>
      <c r="BED40" s="11"/>
      <c r="BEE40" s="11"/>
      <c r="BEF40" s="11"/>
      <c r="BEG40" s="11"/>
      <c r="BEH40" s="11"/>
      <c r="BEI40" s="11"/>
      <c r="BEJ40" s="11"/>
      <c r="BEK40" s="11"/>
      <c r="BEL40" s="11"/>
      <c r="BEM40" s="11"/>
      <c r="BEN40" s="11"/>
      <c r="BEO40" s="11"/>
      <c r="BEP40" s="11"/>
      <c r="BEQ40" s="11"/>
      <c r="BER40" s="11"/>
      <c r="BES40" s="11"/>
      <c r="BET40" s="11"/>
      <c r="BEU40" s="11"/>
      <c r="BEV40" s="11"/>
      <c r="BEW40" s="11"/>
      <c r="BEX40" s="11"/>
      <c r="BEY40" s="11"/>
      <c r="BEZ40" s="11"/>
      <c r="BFA40" s="11"/>
      <c r="BFB40" s="11"/>
      <c r="BFC40" s="11"/>
      <c r="BFD40" s="11"/>
      <c r="BFE40" s="11"/>
      <c r="BFF40" s="11"/>
      <c r="BFG40" s="11"/>
      <c r="BFH40" s="11"/>
      <c r="BFI40" s="11"/>
      <c r="BFJ40" s="11"/>
      <c r="BFK40" s="11"/>
      <c r="BFL40" s="11"/>
      <c r="BFM40" s="11"/>
      <c r="BFN40" s="11"/>
      <c r="BFO40" s="11"/>
      <c r="BFP40" s="11"/>
      <c r="BFQ40" s="11"/>
      <c r="BFR40" s="11"/>
      <c r="BFS40" s="11"/>
      <c r="BFT40" s="11"/>
      <c r="BFU40" s="11"/>
      <c r="BFV40" s="11"/>
      <c r="BFW40" s="11"/>
      <c r="BFX40" s="11"/>
      <c r="BFY40" s="11"/>
      <c r="BFZ40" s="11"/>
      <c r="BGA40" s="11"/>
      <c r="BGB40" s="11"/>
      <c r="BGC40" s="11"/>
      <c r="BGD40" s="11"/>
      <c r="BGE40" s="11"/>
      <c r="BGF40" s="11"/>
      <c r="BGG40" s="11"/>
      <c r="BGH40" s="11"/>
      <c r="BGI40" s="11"/>
      <c r="BGJ40" s="11"/>
      <c r="BGK40" s="11"/>
      <c r="BGL40" s="11"/>
      <c r="BGM40" s="11"/>
      <c r="BGN40" s="11"/>
      <c r="BGO40" s="11"/>
      <c r="BGP40" s="11"/>
      <c r="BGQ40" s="11"/>
      <c r="BGR40" s="11"/>
      <c r="BGS40" s="11"/>
      <c r="BGT40" s="11"/>
      <c r="BGU40" s="11"/>
      <c r="BGV40" s="11"/>
      <c r="BGW40" s="11"/>
      <c r="BGX40" s="11"/>
      <c r="BGY40" s="11"/>
      <c r="BGZ40" s="11"/>
      <c r="BHA40" s="11"/>
      <c r="BHB40" s="11"/>
      <c r="BHC40" s="11"/>
      <c r="BHD40" s="11"/>
      <c r="BHE40" s="11"/>
      <c r="BHF40" s="11"/>
      <c r="BHG40" s="11"/>
      <c r="BHH40" s="11"/>
      <c r="BHI40" s="11"/>
      <c r="BHJ40" s="11"/>
      <c r="BHK40" s="11"/>
      <c r="BHL40" s="11"/>
      <c r="BHM40" s="11"/>
      <c r="BHN40" s="11"/>
      <c r="BHO40" s="11"/>
      <c r="BHP40" s="11"/>
      <c r="BHQ40" s="11"/>
      <c r="BHR40" s="11"/>
      <c r="BHS40" s="11"/>
      <c r="BHT40" s="11"/>
      <c r="BHU40" s="11"/>
      <c r="BHV40" s="11"/>
      <c r="BHW40" s="11"/>
      <c r="BHX40" s="11"/>
      <c r="BHY40" s="11"/>
      <c r="BHZ40" s="11"/>
      <c r="BIA40" s="11"/>
      <c r="BIB40" s="11"/>
      <c r="BIC40" s="11"/>
      <c r="BID40" s="11"/>
      <c r="BIE40" s="11"/>
      <c r="BIF40" s="11"/>
      <c r="BIG40" s="11"/>
      <c r="BIH40" s="11"/>
      <c r="BII40" s="11"/>
      <c r="BIJ40" s="11"/>
      <c r="BIK40" s="11"/>
      <c r="BIL40" s="11"/>
      <c r="BIM40" s="11"/>
      <c r="BIN40" s="11"/>
      <c r="BIO40" s="11"/>
      <c r="BIP40" s="11"/>
      <c r="BIQ40" s="11"/>
      <c r="BIR40" s="11"/>
      <c r="BIS40" s="11"/>
      <c r="BIT40" s="11"/>
      <c r="BIU40" s="11"/>
      <c r="BIV40" s="11"/>
      <c r="BIW40" s="11"/>
      <c r="BIX40" s="11"/>
      <c r="BIY40" s="11"/>
      <c r="BIZ40" s="11"/>
      <c r="BJA40" s="11"/>
      <c r="BJB40" s="11"/>
      <c r="BJC40" s="11"/>
      <c r="BJD40" s="11"/>
      <c r="BJE40" s="11"/>
      <c r="BJF40" s="11"/>
      <c r="BJG40" s="11"/>
      <c r="BJH40" s="11"/>
      <c r="BJI40" s="11"/>
      <c r="BJJ40" s="11"/>
      <c r="BJK40" s="11"/>
      <c r="BJL40" s="11"/>
      <c r="BJM40" s="11"/>
      <c r="BJN40" s="11"/>
      <c r="BJO40" s="11"/>
      <c r="BJP40" s="11"/>
      <c r="BJQ40" s="11"/>
      <c r="BJR40" s="11"/>
      <c r="BJS40" s="11"/>
      <c r="BJT40" s="11"/>
      <c r="BJU40" s="11"/>
      <c r="BJV40" s="11"/>
      <c r="BJW40" s="11"/>
      <c r="BJX40" s="11"/>
      <c r="BJY40" s="11"/>
      <c r="BJZ40" s="11"/>
      <c r="BKA40" s="11"/>
      <c r="BKB40" s="11"/>
      <c r="BKC40" s="11"/>
      <c r="BKD40" s="11"/>
      <c r="BKE40" s="11"/>
      <c r="BKF40" s="11"/>
      <c r="BKG40" s="11"/>
      <c r="BKH40" s="11"/>
      <c r="BKI40" s="11"/>
      <c r="BKJ40" s="11"/>
      <c r="BKK40" s="11"/>
      <c r="BKL40" s="11"/>
      <c r="BKM40" s="11"/>
      <c r="BKN40" s="11"/>
      <c r="BKO40" s="11"/>
      <c r="BKP40" s="11"/>
      <c r="BKQ40" s="11"/>
      <c r="BKR40" s="11"/>
      <c r="BKS40" s="11"/>
      <c r="BKT40" s="11"/>
      <c r="BKU40" s="11"/>
      <c r="BKV40" s="11"/>
      <c r="BKW40" s="11"/>
      <c r="BKX40" s="11"/>
      <c r="BKY40" s="11"/>
      <c r="BKZ40" s="11"/>
      <c r="BLA40" s="11"/>
      <c r="BLB40" s="11"/>
      <c r="BLC40" s="11"/>
      <c r="BLD40" s="11"/>
      <c r="BLE40" s="11"/>
      <c r="BLF40" s="11"/>
      <c r="BLG40" s="11"/>
      <c r="BLH40" s="11"/>
      <c r="BLI40" s="11"/>
      <c r="BLJ40" s="11"/>
      <c r="BLK40" s="11"/>
      <c r="BLL40" s="11"/>
      <c r="BLM40" s="11"/>
      <c r="BLN40" s="11"/>
      <c r="BLO40" s="11"/>
      <c r="BLP40" s="11"/>
      <c r="BLQ40" s="11"/>
      <c r="BLR40" s="11"/>
      <c r="BLS40" s="11"/>
      <c r="BLT40" s="11"/>
      <c r="BLU40" s="11"/>
      <c r="BLV40" s="11"/>
      <c r="BLW40" s="11"/>
      <c r="BLX40" s="11"/>
      <c r="BLY40" s="11"/>
      <c r="BLZ40" s="11"/>
      <c r="BMA40" s="11"/>
      <c r="BMB40" s="11"/>
      <c r="BMC40" s="11"/>
      <c r="BMD40" s="11"/>
      <c r="BME40" s="11"/>
      <c r="BMF40" s="11"/>
      <c r="BMG40" s="11"/>
      <c r="BMH40" s="11"/>
      <c r="BMI40" s="11"/>
      <c r="BMJ40" s="11"/>
      <c r="BMK40" s="11"/>
      <c r="BML40" s="11"/>
      <c r="BMM40" s="11"/>
      <c r="BMN40" s="11"/>
      <c r="BMO40" s="11"/>
      <c r="BMP40" s="11"/>
      <c r="BMQ40" s="11"/>
      <c r="BMR40" s="11"/>
      <c r="BMS40" s="11"/>
      <c r="BMT40" s="11"/>
      <c r="BMU40" s="11"/>
      <c r="BMV40" s="11"/>
      <c r="BMW40" s="11"/>
      <c r="BMX40" s="11"/>
      <c r="BMY40" s="11"/>
      <c r="BMZ40" s="11"/>
      <c r="BNA40" s="11"/>
      <c r="BNB40" s="11"/>
      <c r="BNC40" s="11"/>
      <c r="BND40" s="11"/>
      <c r="BNE40" s="11"/>
      <c r="BNF40" s="11"/>
      <c r="BNG40" s="11"/>
      <c r="BNH40" s="11"/>
      <c r="BNI40" s="11"/>
      <c r="BNJ40" s="11"/>
      <c r="BNK40" s="11"/>
      <c r="BNL40" s="11"/>
      <c r="BNM40" s="11"/>
      <c r="BNN40" s="11"/>
      <c r="BNO40" s="11"/>
      <c r="BNP40" s="11"/>
      <c r="BNQ40" s="11"/>
      <c r="BNR40" s="11"/>
      <c r="BNS40" s="11"/>
      <c r="BNT40" s="11"/>
      <c r="BNU40" s="11"/>
      <c r="BNV40" s="11"/>
      <c r="BNW40" s="11"/>
      <c r="BNX40" s="11"/>
      <c r="BNY40" s="11"/>
      <c r="BNZ40" s="11"/>
      <c r="BOA40" s="11"/>
      <c r="BOB40" s="11"/>
      <c r="BOC40" s="11"/>
      <c r="BOD40" s="11"/>
      <c r="BOE40" s="11"/>
      <c r="BOF40" s="11"/>
      <c r="BOG40" s="11"/>
      <c r="BOH40" s="11"/>
      <c r="BOI40" s="11"/>
      <c r="BOJ40" s="11"/>
      <c r="BOK40" s="11"/>
      <c r="BOL40" s="11"/>
      <c r="BOM40" s="11"/>
      <c r="BON40" s="11"/>
      <c r="BOO40" s="11"/>
      <c r="BOP40" s="11"/>
      <c r="BOQ40" s="11"/>
      <c r="BOR40" s="11"/>
      <c r="BOS40" s="11"/>
      <c r="BOT40" s="11"/>
      <c r="BOU40" s="11"/>
      <c r="BOV40" s="11"/>
      <c r="BOW40" s="11"/>
      <c r="BOX40" s="11"/>
      <c r="BOY40" s="11"/>
      <c r="BOZ40" s="11"/>
      <c r="BPA40" s="11"/>
      <c r="BPB40" s="11"/>
      <c r="BPC40" s="11"/>
      <c r="BPD40" s="11"/>
      <c r="BPE40" s="11"/>
      <c r="BPF40" s="11"/>
      <c r="BPG40" s="11"/>
      <c r="BPH40" s="11"/>
      <c r="BPI40" s="11"/>
      <c r="BPJ40" s="11"/>
      <c r="BPK40" s="11"/>
      <c r="BPL40" s="11"/>
      <c r="BPM40" s="11"/>
      <c r="BPN40" s="11"/>
      <c r="BPO40" s="11"/>
      <c r="BPP40" s="11"/>
      <c r="BPQ40" s="11"/>
      <c r="BPR40" s="11"/>
      <c r="BPS40" s="11"/>
      <c r="BPT40" s="11"/>
      <c r="BPU40" s="11"/>
      <c r="BPV40" s="11"/>
      <c r="BPW40" s="11"/>
      <c r="BPX40" s="11"/>
      <c r="BPY40" s="11"/>
      <c r="BPZ40" s="11"/>
      <c r="BQA40" s="11"/>
      <c r="BQB40" s="11"/>
      <c r="BQC40" s="11"/>
      <c r="BQD40" s="11"/>
      <c r="BQE40" s="11"/>
      <c r="BQF40" s="11"/>
      <c r="BQG40" s="11"/>
      <c r="BQH40" s="11"/>
      <c r="BQI40" s="11"/>
      <c r="BQJ40" s="11"/>
      <c r="BQK40" s="11"/>
      <c r="BQL40" s="11"/>
      <c r="BQM40" s="11"/>
      <c r="BQN40" s="11"/>
      <c r="BQO40" s="11"/>
      <c r="BQP40" s="11"/>
      <c r="BQQ40" s="11"/>
      <c r="BQR40" s="11"/>
      <c r="BQS40" s="11"/>
      <c r="BQT40" s="11"/>
      <c r="BQU40" s="11"/>
      <c r="BQV40" s="11"/>
      <c r="BQW40" s="11"/>
      <c r="BQX40" s="11"/>
      <c r="BQY40" s="11"/>
      <c r="BQZ40" s="11"/>
      <c r="BRA40" s="11"/>
      <c r="BRB40" s="11"/>
      <c r="BRC40" s="11"/>
      <c r="BRD40" s="11"/>
      <c r="BRE40" s="11"/>
      <c r="BRF40" s="11"/>
      <c r="BRG40" s="11"/>
      <c r="BRH40" s="11"/>
      <c r="BRI40" s="11"/>
      <c r="BRJ40" s="11"/>
      <c r="BRK40" s="11"/>
      <c r="BRL40" s="11"/>
      <c r="BRM40" s="11"/>
      <c r="BRN40" s="11"/>
      <c r="BRO40" s="11"/>
      <c r="BRP40" s="11"/>
      <c r="BRQ40" s="11"/>
      <c r="BRR40" s="11"/>
      <c r="BRS40" s="11"/>
      <c r="BRT40" s="11"/>
      <c r="BRU40" s="11"/>
      <c r="BRV40" s="11"/>
      <c r="BRW40" s="11"/>
      <c r="BRX40" s="11"/>
      <c r="BRY40" s="11"/>
      <c r="BRZ40" s="11"/>
      <c r="BSA40" s="11"/>
      <c r="BSB40" s="11"/>
      <c r="BSC40" s="11"/>
      <c r="BSD40" s="11"/>
      <c r="BSE40" s="11"/>
      <c r="BSF40" s="11"/>
      <c r="BSG40" s="11"/>
      <c r="BSH40" s="11"/>
      <c r="BSI40" s="11"/>
      <c r="BSJ40" s="11"/>
      <c r="BSK40" s="11"/>
      <c r="BSL40" s="11"/>
      <c r="BSM40" s="11"/>
      <c r="BSN40" s="11"/>
      <c r="BSO40" s="11"/>
      <c r="BSP40" s="11"/>
      <c r="BSQ40" s="11"/>
      <c r="BSR40" s="11"/>
      <c r="BSS40" s="11"/>
      <c r="BST40" s="11"/>
      <c r="BSU40" s="11"/>
      <c r="BSV40" s="11"/>
      <c r="BSW40" s="11"/>
      <c r="BSX40" s="11"/>
      <c r="BSY40" s="11"/>
      <c r="BSZ40" s="11"/>
      <c r="BTA40" s="11"/>
      <c r="BTB40" s="11"/>
      <c r="BTC40" s="11"/>
      <c r="BTD40" s="11"/>
      <c r="BTE40" s="11"/>
      <c r="BTF40" s="11"/>
      <c r="BTG40" s="11"/>
      <c r="BTH40" s="11"/>
      <c r="BTI40" s="11"/>
      <c r="BTJ40" s="11"/>
      <c r="BTK40" s="11"/>
      <c r="BTL40" s="11"/>
      <c r="BTM40" s="11"/>
      <c r="BTN40" s="11"/>
      <c r="BTO40" s="11"/>
      <c r="BTP40" s="11"/>
      <c r="BTQ40" s="11"/>
      <c r="BTR40" s="11"/>
      <c r="BTS40" s="11"/>
      <c r="BTT40" s="11"/>
      <c r="BTU40" s="11"/>
      <c r="BTV40" s="11"/>
      <c r="BTW40" s="11"/>
      <c r="BTX40" s="11"/>
      <c r="BTY40" s="11"/>
      <c r="BTZ40" s="11"/>
      <c r="BUA40" s="11"/>
      <c r="BUB40" s="11"/>
      <c r="BUC40" s="11"/>
      <c r="BUD40" s="11"/>
      <c r="BUE40" s="11"/>
      <c r="BUF40" s="11"/>
      <c r="BUG40" s="11"/>
      <c r="BUH40" s="11"/>
      <c r="BUI40" s="11"/>
      <c r="BUJ40" s="11"/>
      <c r="BUK40" s="11"/>
      <c r="BUL40" s="11"/>
      <c r="BUM40" s="11"/>
      <c r="BUN40" s="11"/>
      <c r="BUO40" s="11"/>
      <c r="BUP40" s="11"/>
      <c r="BUQ40" s="11"/>
      <c r="BUR40" s="11"/>
      <c r="BUS40" s="11"/>
      <c r="BUT40" s="11"/>
      <c r="BUU40" s="11"/>
      <c r="BUV40" s="11"/>
      <c r="BUW40" s="11"/>
      <c r="BUX40" s="11"/>
      <c r="BUY40" s="11"/>
      <c r="BUZ40" s="11"/>
      <c r="BVA40" s="11"/>
      <c r="BVB40" s="11"/>
      <c r="BVC40" s="11"/>
      <c r="BVD40" s="11"/>
      <c r="BVE40" s="11"/>
      <c r="BVF40" s="11"/>
      <c r="BVG40" s="11"/>
      <c r="BVH40" s="11"/>
      <c r="BVI40" s="11"/>
      <c r="BVJ40" s="11"/>
      <c r="BVK40" s="11"/>
      <c r="BVL40" s="11"/>
      <c r="BVM40" s="11"/>
      <c r="BVN40" s="11"/>
      <c r="BVO40" s="11"/>
      <c r="BVP40" s="11"/>
      <c r="BVQ40" s="11"/>
      <c r="BVR40" s="11"/>
      <c r="BVS40" s="11"/>
      <c r="BVT40" s="11"/>
      <c r="BVU40" s="11"/>
      <c r="BVV40" s="11"/>
      <c r="BVW40" s="11"/>
      <c r="BVX40" s="11"/>
      <c r="BVY40" s="11"/>
      <c r="BVZ40" s="11"/>
      <c r="BWA40" s="11"/>
      <c r="BWB40" s="11"/>
      <c r="BWC40" s="11"/>
      <c r="BWD40" s="11"/>
      <c r="BWE40" s="11"/>
      <c r="BWF40" s="11"/>
      <c r="BWG40" s="11"/>
      <c r="BWH40" s="11"/>
      <c r="BWI40" s="11"/>
      <c r="BWJ40" s="11"/>
      <c r="BWK40" s="11"/>
      <c r="BWL40" s="11"/>
      <c r="BWM40" s="11"/>
      <c r="BWN40" s="11"/>
      <c r="BWO40" s="11"/>
      <c r="BWP40" s="11"/>
      <c r="BWQ40" s="11"/>
      <c r="BWR40" s="11"/>
      <c r="BWS40" s="11"/>
      <c r="BWT40" s="11"/>
      <c r="BWU40" s="11"/>
      <c r="BWV40" s="11"/>
      <c r="BWW40" s="11"/>
      <c r="BWX40" s="11"/>
      <c r="BWY40" s="11"/>
      <c r="BWZ40" s="11"/>
      <c r="BXA40" s="11"/>
      <c r="BXB40" s="11"/>
      <c r="BXC40" s="11"/>
      <c r="BXD40" s="11"/>
      <c r="BXE40" s="11"/>
      <c r="BXF40" s="11"/>
      <c r="BXG40" s="11"/>
      <c r="BXH40" s="11"/>
      <c r="BXI40" s="11"/>
      <c r="BXJ40" s="11"/>
      <c r="BXK40" s="11"/>
      <c r="BXL40" s="11"/>
      <c r="BXM40" s="11"/>
      <c r="BXN40" s="11"/>
      <c r="BXO40" s="11"/>
      <c r="BXP40" s="11"/>
      <c r="BXQ40" s="11"/>
      <c r="BXR40" s="11"/>
      <c r="BXS40" s="11"/>
      <c r="BXT40" s="11"/>
      <c r="BXU40" s="11"/>
      <c r="BXV40" s="11"/>
      <c r="BXW40" s="11"/>
      <c r="BXX40" s="11"/>
      <c r="BXY40" s="11"/>
      <c r="BXZ40" s="11"/>
      <c r="BYA40" s="11"/>
      <c r="BYB40" s="11"/>
      <c r="BYC40" s="11"/>
      <c r="BYD40" s="11"/>
      <c r="BYE40" s="11"/>
      <c r="BYF40" s="11"/>
      <c r="BYG40" s="11"/>
      <c r="BYH40" s="11"/>
      <c r="BYI40" s="11"/>
      <c r="BYJ40" s="11"/>
      <c r="BYK40" s="11"/>
      <c r="BYL40" s="11"/>
      <c r="BYM40" s="11"/>
      <c r="BYN40" s="11"/>
      <c r="BYO40" s="11"/>
      <c r="BYP40" s="11"/>
      <c r="BYQ40" s="11"/>
      <c r="BYR40" s="11"/>
      <c r="BYS40" s="11"/>
      <c r="BYT40" s="11"/>
      <c r="BYU40" s="11"/>
      <c r="BYV40" s="11"/>
      <c r="BYW40" s="11"/>
      <c r="BYX40" s="11"/>
      <c r="BYY40" s="11"/>
      <c r="BYZ40" s="11"/>
      <c r="BZA40" s="11"/>
      <c r="BZB40" s="11"/>
      <c r="BZC40" s="11"/>
      <c r="BZD40" s="11"/>
      <c r="BZE40" s="11"/>
      <c r="BZF40" s="11"/>
      <c r="BZG40" s="11"/>
      <c r="BZH40" s="11"/>
      <c r="BZI40" s="11"/>
      <c r="BZJ40" s="11"/>
      <c r="BZK40" s="11"/>
      <c r="BZL40" s="11"/>
      <c r="BZM40" s="11"/>
      <c r="BZN40" s="11"/>
      <c r="BZO40" s="11"/>
      <c r="BZP40" s="11"/>
      <c r="BZQ40" s="11"/>
      <c r="BZR40" s="11"/>
      <c r="BZS40" s="11"/>
      <c r="BZT40" s="11"/>
      <c r="BZU40" s="11"/>
      <c r="BZV40" s="11"/>
      <c r="BZW40" s="11"/>
      <c r="BZX40" s="11"/>
      <c r="BZY40" s="11"/>
      <c r="BZZ40" s="11"/>
      <c r="CAA40" s="11"/>
      <c r="CAB40" s="11"/>
      <c r="CAC40" s="11"/>
      <c r="CAD40" s="11"/>
      <c r="CAE40" s="11"/>
      <c r="CAF40" s="11"/>
      <c r="CAG40" s="11"/>
      <c r="CAH40" s="11"/>
      <c r="CAI40" s="11"/>
      <c r="CAJ40" s="11"/>
      <c r="CAK40" s="11"/>
      <c r="CAL40" s="11"/>
      <c r="CAM40" s="11"/>
      <c r="CAN40" s="11"/>
      <c r="CAO40" s="11"/>
      <c r="CAP40" s="11"/>
      <c r="CAQ40" s="11"/>
      <c r="CAR40" s="11"/>
      <c r="CAS40" s="11"/>
      <c r="CAT40" s="11"/>
      <c r="CAU40" s="11"/>
      <c r="CAV40" s="11"/>
      <c r="CAW40" s="11"/>
      <c r="CAX40" s="11"/>
      <c r="CAY40" s="11"/>
      <c r="CAZ40" s="11"/>
      <c r="CBA40" s="11"/>
      <c r="CBB40" s="11"/>
      <c r="CBC40" s="11"/>
      <c r="CBD40" s="11"/>
      <c r="CBE40" s="11"/>
      <c r="CBF40" s="11"/>
      <c r="CBG40" s="11"/>
      <c r="CBH40" s="11"/>
      <c r="CBI40" s="11"/>
      <c r="CBJ40" s="11"/>
      <c r="CBK40" s="11"/>
      <c r="CBL40" s="11"/>
      <c r="CBM40" s="11"/>
      <c r="CBN40" s="11"/>
      <c r="CBO40" s="11"/>
      <c r="CBP40" s="11"/>
      <c r="CBQ40" s="11"/>
      <c r="CBR40" s="11"/>
      <c r="CBS40" s="11"/>
      <c r="CBT40" s="11"/>
      <c r="CBU40" s="11"/>
      <c r="CBV40" s="11"/>
      <c r="CBW40" s="11"/>
      <c r="CBX40" s="11"/>
      <c r="CBY40" s="11"/>
      <c r="CBZ40" s="11"/>
      <c r="CCA40" s="11"/>
      <c r="CCB40" s="11"/>
      <c r="CCC40" s="11"/>
      <c r="CCD40" s="11"/>
      <c r="CCE40" s="11"/>
      <c r="CCF40" s="11"/>
      <c r="CCG40" s="11"/>
      <c r="CCH40" s="11"/>
      <c r="CCI40" s="11"/>
      <c r="CCJ40" s="11"/>
      <c r="CCK40" s="11"/>
      <c r="CCL40" s="11"/>
      <c r="CCM40" s="11"/>
      <c r="CCN40" s="11"/>
      <c r="CCO40" s="11"/>
      <c r="CCP40" s="11"/>
      <c r="CCQ40" s="11"/>
      <c r="CCR40" s="11"/>
      <c r="CCS40" s="11"/>
      <c r="CCT40" s="11"/>
      <c r="CCU40" s="11"/>
      <c r="CCV40" s="11"/>
      <c r="CCW40" s="11"/>
      <c r="CCX40" s="11"/>
      <c r="CCY40" s="11"/>
      <c r="CCZ40" s="11"/>
      <c r="CDA40" s="11"/>
      <c r="CDB40" s="11"/>
      <c r="CDC40" s="11"/>
      <c r="CDD40" s="11"/>
      <c r="CDE40" s="11"/>
      <c r="CDF40" s="11"/>
      <c r="CDG40" s="11"/>
      <c r="CDH40" s="11"/>
      <c r="CDI40" s="11"/>
      <c r="CDJ40" s="11"/>
      <c r="CDK40" s="11"/>
      <c r="CDL40" s="11"/>
      <c r="CDM40" s="11"/>
      <c r="CDN40" s="11"/>
      <c r="CDO40" s="11"/>
      <c r="CDP40" s="11"/>
      <c r="CDQ40" s="11"/>
      <c r="CDR40" s="11"/>
      <c r="CDS40" s="11"/>
      <c r="CDT40" s="11"/>
      <c r="CDU40" s="11"/>
      <c r="CDV40" s="11"/>
      <c r="CDW40" s="11"/>
      <c r="CDX40" s="11"/>
      <c r="CDY40" s="11"/>
      <c r="CDZ40" s="11"/>
      <c r="CEA40" s="11"/>
      <c r="CEB40" s="11"/>
      <c r="CEC40" s="11"/>
      <c r="CED40" s="11"/>
      <c r="CEE40" s="11"/>
      <c r="CEF40" s="11"/>
      <c r="CEG40" s="11"/>
      <c r="CEH40" s="11"/>
      <c r="CEI40" s="11"/>
      <c r="CEJ40" s="11"/>
      <c r="CEK40" s="11"/>
      <c r="CEL40" s="11"/>
      <c r="CEM40" s="11"/>
      <c r="CEN40" s="11"/>
      <c r="CEO40" s="11"/>
      <c r="CEP40" s="11"/>
      <c r="CEQ40" s="11"/>
      <c r="CER40" s="11"/>
      <c r="CES40" s="11"/>
      <c r="CET40" s="11"/>
      <c r="CEU40" s="11"/>
      <c r="CEV40" s="11"/>
      <c r="CEW40" s="11"/>
      <c r="CEX40" s="11"/>
      <c r="CEY40" s="11"/>
      <c r="CEZ40" s="11"/>
      <c r="CFA40" s="11"/>
      <c r="CFB40" s="11"/>
      <c r="CFC40" s="11"/>
      <c r="CFD40" s="11"/>
      <c r="CFE40" s="11"/>
      <c r="CFF40" s="11"/>
      <c r="CFG40" s="11"/>
      <c r="CFH40" s="11"/>
      <c r="CFI40" s="11"/>
      <c r="CFJ40" s="11"/>
      <c r="CFK40" s="11"/>
      <c r="CFL40" s="11"/>
      <c r="CFM40" s="11"/>
      <c r="CFN40" s="11"/>
      <c r="CFO40" s="11"/>
      <c r="CFP40" s="11"/>
      <c r="CFQ40" s="11"/>
      <c r="CFR40" s="11"/>
      <c r="CFS40" s="11"/>
      <c r="CFT40" s="11"/>
      <c r="CFU40" s="11"/>
      <c r="CFV40" s="11"/>
      <c r="CFW40" s="11"/>
      <c r="CFX40" s="11"/>
      <c r="CFY40" s="11"/>
      <c r="CFZ40" s="11"/>
      <c r="CGA40" s="11"/>
      <c r="CGB40" s="11"/>
      <c r="CGC40" s="11"/>
      <c r="CGD40" s="11"/>
      <c r="CGE40" s="11"/>
      <c r="CGF40" s="11"/>
      <c r="CGG40" s="11"/>
      <c r="CGH40" s="11"/>
      <c r="CGI40" s="11"/>
      <c r="CGJ40" s="11"/>
      <c r="CGK40" s="11"/>
      <c r="CGL40" s="11"/>
      <c r="CGM40" s="11"/>
      <c r="CGN40" s="11"/>
      <c r="CGO40" s="11"/>
      <c r="CGP40" s="11"/>
      <c r="CGQ40" s="11"/>
      <c r="CGR40" s="11"/>
      <c r="CGS40" s="11"/>
      <c r="CGT40" s="11"/>
      <c r="CGU40" s="11"/>
      <c r="CGV40" s="11"/>
      <c r="CGW40" s="11"/>
      <c r="CGX40" s="11"/>
      <c r="CGY40" s="11"/>
      <c r="CGZ40" s="11"/>
      <c r="CHA40" s="11"/>
      <c r="CHB40" s="11"/>
      <c r="CHC40" s="11"/>
      <c r="CHD40" s="11"/>
      <c r="CHE40" s="11"/>
      <c r="CHF40" s="11"/>
      <c r="CHG40" s="11"/>
      <c r="CHH40" s="11"/>
      <c r="CHI40" s="11"/>
      <c r="CHJ40" s="11"/>
      <c r="CHK40" s="11"/>
      <c r="CHL40" s="11"/>
      <c r="CHM40" s="11"/>
      <c r="CHN40" s="11"/>
      <c r="CHO40" s="11"/>
      <c r="CHP40" s="11"/>
      <c r="CHQ40" s="11"/>
      <c r="CHR40" s="11"/>
      <c r="CHS40" s="11"/>
      <c r="CHT40" s="11"/>
      <c r="CHU40" s="11"/>
      <c r="CHV40" s="11"/>
      <c r="CHW40" s="11"/>
      <c r="CHX40" s="11"/>
      <c r="CHY40" s="11"/>
      <c r="CHZ40" s="11"/>
      <c r="CIA40" s="11"/>
      <c r="CIB40" s="11"/>
      <c r="CIC40" s="11"/>
      <c r="CID40" s="11"/>
      <c r="CIE40" s="11"/>
      <c r="CIF40" s="11"/>
      <c r="CIG40" s="11"/>
      <c r="CIH40" s="11"/>
      <c r="CII40" s="11"/>
      <c r="CIJ40" s="11"/>
      <c r="CIK40" s="11"/>
      <c r="CIL40" s="11"/>
      <c r="CIM40" s="11"/>
      <c r="CIN40" s="11"/>
      <c r="CIO40" s="11"/>
      <c r="CIP40" s="11"/>
      <c r="CIQ40" s="11"/>
      <c r="CIR40" s="11"/>
      <c r="CIS40" s="11"/>
      <c r="CIT40" s="11"/>
      <c r="CIU40" s="11"/>
      <c r="CIV40" s="11"/>
      <c r="CIW40" s="11"/>
      <c r="CIX40" s="11"/>
      <c r="CIY40" s="11"/>
      <c r="CIZ40" s="11"/>
      <c r="CJA40" s="11"/>
      <c r="CJB40" s="11"/>
      <c r="CJC40" s="11"/>
      <c r="CJD40" s="11"/>
      <c r="CJE40" s="11"/>
      <c r="CJF40" s="11"/>
      <c r="CJG40" s="11"/>
      <c r="CJH40" s="11"/>
      <c r="CJI40" s="11"/>
      <c r="CJJ40" s="11"/>
      <c r="CJK40" s="11"/>
      <c r="CJL40" s="11"/>
      <c r="CJM40" s="11"/>
      <c r="CJN40" s="11"/>
      <c r="CJO40" s="11"/>
      <c r="CJP40" s="11"/>
      <c r="CJQ40" s="11"/>
      <c r="CJR40" s="11"/>
      <c r="CJS40" s="11"/>
      <c r="CJT40" s="11"/>
      <c r="CJU40" s="11"/>
      <c r="CJV40" s="11"/>
      <c r="CJW40" s="11"/>
      <c r="CJX40" s="11"/>
      <c r="CJY40" s="11"/>
      <c r="CJZ40" s="11"/>
      <c r="CKA40" s="11"/>
      <c r="CKB40" s="11"/>
      <c r="CKC40" s="11"/>
      <c r="CKD40" s="11"/>
      <c r="CKE40" s="11"/>
      <c r="CKF40" s="11"/>
      <c r="CKG40" s="11"/>
      <c r="CKH40" s="11"/>
      <c r="CKI40" s="11"/>
      <c r="CKJ40" s="11"/>
      <c r="CKK40" s="11"/>
      <c r="CKL40" s="11"/>
      <c r="CKM40" s="11"/>
      <c r="CKN40" s="11"/>
      <c r="CKO40" s="11"/>
      <c r="CKP40" s="11"/>
      <c r="CKQ40" s="11"/>
      <c r="CKR40" s="11"/>
      <c r="CKS40" s="11"/>
      <c r="CKT40" s="11"/>
      <c r="CKU40" s="11"/>
      <c r="CKV40" s="11"/>
      <c r="CKW40" s="11"/>
      <c r="CKX40" s="11"/>
      <c r="CKY40" s="11"/>
      <c r="CKZ40" s="11"/>
      <c r="CLA40" s="11"/>
      <c r="CLB40" s="11"/>
      <c r="CLC40" s="11"/>
      <c r="CLD40" s="11"/>
      <c r="CLE40" s="11"/>
      <c r="CLF40" s="11"/>
      <c r="CLG40" s="11"/>
      <c r="CLH40" s="11"/>
      <c r="CLI40" s="11"/>
      <c r="CLJ40" s="11"/>
      <c r="CLK40" s="11"/>
      <c r="CLL40" s="11"/>
      <c r="CLM40" s="11"/>
      <c r="CLN40" s="11"/>
      <c r="CLO40" s="11"/>
      <c r="CLP40" s="11"/>
      <c r="CLQ40" s="11"/>
      <c r="CLR40" s="11"/>
      <c r="CLS40" s="11"/>
      <c r="CLT40" s="11"/>
      <c r="CLU40" s="11"/>
      <c r="CLV40" s="11"/>
      <c r="CLW40" s="11"/>
      <c r="CLX40" s="11"/>
      <c r="CLY40" s="11"/>
      <c r="CLZ40" s="11"/>
      <c r="CMA40" s="11"/>
      <c r="CMB40" s="11"/>
      <c r="CMC40" s="11"/>
      <c r="CMD40" s="11"/>
      <c r="CME40" s="11"/>
      <c r="CMF40" s="11"/>
      <c r="CMG40" s="11"/>
      <c r="CMH40" s="11"/>
      <c r="CMI40" s="11"/>
      <c r="CMJ40" s="11"/>
      <c r="CMK40" s="11"/>
      <c r="CML40" s="11"/>
      <c r="CMM40" s="11"/>
      <c r="CMN40" s="11"/>
      <c r="CMO40" s="11"/>
      <c r="CMP40" s="11"/>
      <c r="CMQ40" s="11"/>
      <c r="CMR40" s="11"/>
      <c r="CMS40" s="11"/>
      <c r="CMT40" s="11"/>
      <c r="CMU40" s="11"/>
      <c r="CMV40" s="11"/>
      <c r="CMW40" s="11"/>
      <c r="CMX40" s="11"/>
      <c r="CMY40" s="11"/>
      <c r="CMZ40" s="11"/>
      <c r="CNA40" s="11"/>
      <c r="CNB40" s="11"/>
      <c r="CNC40" s="11"/>
      <c r="CND40" s="11"/>
      <c r="CNE40" s="11"/>
      <c r="CNF40" s="11"/>
      <c r="CNG40" s="11"/>
      <c r="CNH40" s="11"/>
      <c r="CNI40" s="11"/>
      <c r="CNJ40" s="11"/>
      <c r="CNK40" s="11"/>
      <c r="CNL40" s="11"/>
      <c r="CNM40" s="11"/>
      <c r="CNN40" s="11"/>
      <c r="CNO40" s="11"/>
      <c r="CNP40" s="11"/>
      <c r="CNQ40" s="11"/>
      <c r="CNR40" s="11"/>
      <c r="CNS40" s="11"/>
      <c r="CNT40" s="11"/>
      <c r="CNU40" s="11"/>
      <c r="CNV40" s="11"/>
      <c r="CNW40" s="11"/>
      <c r="CNX40" s="11"/>
      <c r="CNY40" s="11"/>
      <c r="CNZ40" s="11"/>
      <c r="COA40" s="11"/>
      <c r="COB40" s="11"/>
      <c r="COC40" s="11"/>
      <c r="COD40" s="11"/>
      <c r="COE40" s="11"/>
      <c r="COF40" s="11"/>
      <c r="COG40" s="11"/>
      <c r="COH40" s="11"/>
      <c r="COI40" s="11"/>
      <c r="COJ40" s="11"/>
      <c r="COK40" s="11"/>
      <c r="COL40" s="11"/>
      <c r="COM40" s="11"/>
      <c r="CON40" s="11"/>
      <c r="COO40" s="11"/>
      <c r="COP40" s="11"/>
      <c r="COQ40" s="11"/>
      <c r="COR40" s="11"/>
      <c r="COS40" s="11"/>
      <c r="COT40" s="11"/>
      <c r="COU40" s="11"/>
      <c r="COV40" s="11"/>
      <c r="COW40" s="11"/>
      <c r="COX40" s="11"/>
      <c r="COY40" s="11"/>
      <c r="COZ40" s="11"/>
      <c r="CPA40" s="11"/>
      <c r="CPB40" s="11"/>
      <c r="CPC40" s="11"/>
      <c r="CPD40" s="11"/>
      <c r="CPE40" s="11"/>
      <c r="CPF40" s="11"/>
      <c r="CPG40" s="11"/>
      <c r="CPH40" s="11"/>
      <c r="CPI40" s="11"/>
      <c r="CPJ40" s="11"/>
      <c r="CPK40" s="11"/>
      <c r="CPL40" s="11"/>
      <c r="CPM40" s="11"/>
      <c r="CPN40" s="11"/>
      <c r="CPO40" s="11"/>
      <c r="CPP40" s="11"/>
      <c r="CPQ40" s="11"/>
      <c r="CPR40" s="11"/>
      <c r="CPS40" s="11"/>
      <c r="CPT40" s="11"/>
      <c r="CPU40" s="11"/>
      <c r="CPV40" s="11"/>
      <c r="CPW40" s="11"/>
      <c r="CPX40" s="11"/>
      <c r="CPY40" s="11"/>
      <c r="CPZ40" s="11"/>
      <c r="CQA40" s="11"/>
      <c r="CQB40" s="11"/>
      <c r="CQC40" s="11"/>
      <c r="CQD40" s="11"/>
      <c r="CQE40" s="11"/>
      <c r="CQF40" s="11"/>
      <c r="CQG40" s="11"/>
      <c r="CQH40" s="11"/>
      <c r="CQI40" s="11"/>
      <c r="CQJ40" s="11"/>
      <c r="CQK40" s="11"/>
      <c r="CQL40" s="11"/>
      <c r="CQM40" s="11"/>
      <c r="CQN40" s="11"/>
      <c r="CQO40" s="11"/>
      <c r="CQP40" s="11"/>
      <c r="CQQ40" s="11"/>
      <c r="CQR40" s="11"/>
      <c r="CQS40" s="11"/>
      <c r="CQT40" s="11"/>
      <c r="CQU40" s="11"/>
      <c r="CQV40" s="11"/>
      <c r="CQW40" s="11"/>
      <c r="CQX40" s="11"/>
      <c r="CQY40" s="11"/>
      <c r="CQZ40" s="11"/>
      <c r="CRA40" s="11"/>
      <c r="CRB40" s="11"/>
      <c r="CRC40" s="11"/>
      <c r="CRD40" s="11"/>
      <c r="CRE40" s="11"/>
      <c r="CRF40" s="11"/>
      <c r="CRG40" s="11"/>
      <c r="CRH40" s="11"/>
      <c r="CRI40" s="11"/>
      <c r="CRJ40" s="11"/>
      <c r="CRK40" s="11"/>
      <c r="CRL40" s="11"/>
      <c r="CRM40" s="11"/>
      <c r="CRN40" s="11"/>
      <c r="CRO40" s="11"/>
      <c r="CRP40" s="11"/>
      <c r="CRQ40" s="11"/>
      <c r="CRR40" s="11"/>
      <c r="CRS40" s="11"/>
      <c r="CRT40" s="11"/>
      <c r="CRU40" s="11"/>
      <c r="CRV40" s="11"/>
      <c r="CRW40" s="11"/>
      <c r="CRX40" s="11"/>
      <c r="CRY40" s="11"/>
      <c r="CRZ40" s="11"/>
      <c r="CSA40" s="11"/>
      <c r="CSB40" s="11"/>
      <c r="CSC40" s="11"/>
      <c r="CSD40" s="11"/>
      <c r="CSE40" s="11"/>
      <c r="CSF40" s="11"/>
      <c r="CSG40" s="11"/>
      <c r="CSH40" s="11"/>
      <c r="CSI40" s="11"/>
      <c r="CSJ40" s="11"/>
      <c r="CSK40" s="11"/>
      <c r="CSL40" s="11"/>
      <c r="CSM40" s="11"/>
      <c r="CSN40" s="11"/>
      <c r="CSO40" s="11"/>
      <c r="CSP40" s="11"/>
      <c r="CSQ40" s="11"/>
      <c r="CSR40" s="11"/>
      <c r="CSS40" s="11"/>
      <c r="CST40" s="11"/>
      <c r="CSU40" s="11"/>
      <c r="CSV40" s="11"/>
      <c r="CSW40" s="11"/>
      <c r="CSX40" s="11"/>
      <c r="CSY40" s="11"/>
      <c r="CSZ40" s="11"/>
      <c r="CTA40" s="11"/>
      <c r="CTB40" s="11"/>
      <c r="CTC40" s="11"/>
      <c r="CTD40" s="11"/>
      <c r="CTE40" s="11"/>
      <c r="CTF40" s="11"/>
      <c r="CTG40" s="11"/>
      <c r="CTH40" s="11"/>
      <c r="CTI40" s="11"/>
      <c r="CTJ40" s="11"/>
      <c r="CTK40" s="11"/>
      <c r="CTL40" s="11"/>
      <c r="CTM40" s="11"/>
      <c r="CTN40" s="11"/>
      <c r="CTO40" s="11"/>
      <c r="CTP40" s="11"/>
      <c r="CTQ40" s="11"/>
      <c r="CTR40" s="11"/>
      <c r="CTS40" s="11"/>
      <c r="CTT40" s="11"/>
      <c r="CTU40" s="11"/>
      <c r="CTV40" s="11"/>
      <c r="CTW40" s="11"/>
      <c r="CTX40" s="11"/>
      <c r="CTY40" s="11"/>
      <c r="CTZ40" s="11"/>
      <c r="CUA40" s="11"/>
      <c r="CUB40" s="11"/>
      <c r="CUC40" s="11"/>
      <c r="CUD40" s="11"/>
      <c r="CUE40" s="11"/>
      <c r="CUF40" s="11"/>
      <c r="CUG40" s="11"/>
      <c r="CUH40" s="11"/>
      <c r="CUI40" s="11"/>
      <c r="CUJ40" s="11"/>
      <c r="CUK40" s="11"/>
      <c r="CUL40" s="11"/>
      <c r="CUM40" s="11"/>
      <c r="CUN40" s="11"/>
      <c r="CUO40" s="11"/>
      <c r="CUP40" s="11"/>
      <c r="CUQ40" s="11"/>
      <c r="CUR40" s="11"/>
      <c r="CUS40" s="11"/>
      <c r="CUT40" s="11"/>
      <c r="CUU40" s="11"/>
      <c r="CUV40" s="11"/>
      <c r="CUW40" s="11"/>
      <c r="CUX40" s="11"/>
      <c r="CUY40" s="11"/>
      <c r="CUZ40" s="11"/>
      <c r="CVA40" s="11"/>
      <c r="CVB40" s="11"/>
      <c r="CVC40" s="11"/>
      <c r="CVD40" s="11"/>
      <c r="CVE40" s="11"/>
      <c r="CVF40" s="11"/>
      <c r="CVG40" s="11"/>
      <c r="CVH40" s="11"/>
      <c r="CVI40" s="11"/>
      <c r="CVJ40" s="11"/>
      <c r="CVK40" s="11"/>
      <c r="CVL40" s="11"/>
      <c r="CVM40" s="11"/>
      <c r="CVN40" s="11"/>
      <c r="CVO40" s="11"/>
      <c r="CVP40" s="11"/>
      <c r="CVQ40" s="11"/>
      <c r="CVR40" s="11"/>
      <c r="CVS40" s="11"/>
      <c r="CVT40" s="11"/>
      <c r="CVU40" s="11"/>
      <c r="CVV40" s="11"/>
      <c r="CVW40" s="11"/>
      <c r="CVX40" s="11"/>
      <c r="CVY40" s="11"/>
      <c r="CVZ40" s="11"/>
      <c r="CWA40" s="11"/>
      <c r="CWB40" s="11"/>
      <c r="CWC40" s="11"/>
      <c r="CWD40" s="11"/>
      <c r="CWE40" s="11"/>
      <c r="CWF40" s="11"/>
      <c r="CWG40" s="11"/>
      <c r="CWH40" s="11"/>
      <c r="CWI40" s="11"/>
      <c r="CWJ40" s="11"/>
      <c r="CWK40" s="11"/>
      <c r="CWL40" s="11"/>
      <c r="CWM40" s="11"/>
      <c r="CWN40" s="11"/>
      <c r="CWO40" s="11"/>
      <c r="CWP40" s="11"/>
      <c r="CWQ40" s="11"/>
      <c r="CWR40" s="11"/>
      <c r="CWS40" s="11"/>
      <c r="CWT40" s="11"/>
      <c r="CWU40" s="11"/>
      <c r="CWV40" s="11"/>
      <c r="CWW40" s="11"/>
      <c r="CWX40" s="11"/>
      <c r="CWY40" s="11"/>
      <c r="CWZ40" s="11"/>
      <c r="CXA40" s="11"/>
      <c r="CXB40" s="11"/>
      <c r="CXC40" s="11"/>
      <c r="CXD40" s="11"/>
      <c r="CXE40" s="11"/>
      <c r="CXF40" s="11"/>
      <c r="CXG40" s="11"/>
      <c r="CXH40" s="11"/>
      <c r="CXI40" s="11"/>
      <c r="CXJ40" s="11"/>
      <c r="CXK40" s="11"/>
      <c r="CXL40" s="11"/>
      <c r="CXM40" s="11"/>
      <c r="CXN40" s="11"/>
      <c r="CXO40" s="11"/>
      <c r="CXP40" s="11"/>
      <c r="CXQ40" s="11"/>
      <c r="CXR40" s="11"/>
      <c r="CXS40" s="11"/>
      <c r="CXT40" s="11"/>
      <c r="CXU40" s="11"/>
      <c r="CXV40" s="11"/>
      <c r="CXW40" s="11"/>
      <c r="CXX40" s="11"/>
      <c r="CXY40" s="11"/>
      <c r="CXZ40" s="11"/>
      <c r="CYA40" s="11"/>
      <c r="CYB40" s="11"/>
      <c r="CYC40" s="11"/>
      <c r="CYD40" s="11"/>
      <c r="CYE40" s="11"/>
      <c r="CYF40" s="11"/>
      <c r="CYG40" s="11"/>
      <c r="CYH40" s="11"/>
      <c r="CYI40" s="11"/>
      <c r="CYJ40" s="11"/>
      <c r="CYK40" s="11"/>
      <c r="CYL40" s="11"/>
      <c r="CYM40" s="11"/>
      <c r="CYN40" s="11"/>
      <c r="CYO40" s="11"/>
      <c r="CYP40" s="11"/>
      <c r="CYQ40" s="11"/>
      <c r="CYR40" s="11"/>
      <c r="CYS40" s="11"/>
      <c r="CYT40" s="11"/>
      <c r="CYU40" s="11"/>
      <c r="CYV40" s="11"/>
      <c r="CYW40" s="11"/>
      <c r="CYX40" s="11"/>
      <c r="CYY40" s="11"/>
      <c r="CYZ40" s="11"/>
      <c r="CZA40" s="11"/>
      <c r="CZB40" s="11"/>
      <c r="CZC40" s="11"/>
      <c r="CZD40" s="11"/>
      <c r="CZE40" s="11"/>
      <c r="CZF40" s="11"/>
      <c r="CZG40" s="11"/>
      <c r="CZH40" s="11"/>
      <c r="CZI40" s="11"/>
      <c r="CZJ40" s="11"/>
      <c r="CZK40" s="11"/>
      <c r="CZL40" s="11"/>
      <c r="CZM40" s="11"/>
      <c r="CZN40" s="11"/>
      <c r="CZO40" s="11"/>
      <c r="CZP40" s="11"/>
      <c r="CZQ40" s="11"/>
      <c r="CZR40" s="11"/>
      <c r="CZS40" s="11"/>
      <c r="CZT40" s="11"/>
      <c r="CZU40" s="11"/>
      <c r="CZV40" s="11"/>
      <c r="CZW40" s="11"/>
      <c r="CZX40" s="11"/>
      <c r="CZY40" s="11"/>
      <c r="CZZ40" s="11"/>
      <c r="DAA40" s="11"/>
      <c r="DAB40" s="11"/>
      <c r="DAC40" s="11"/>
      <c r="DAD40" s="11"/>
      <c r="DAE40" s="11"/>
      <c r="DAF40" s="11"/>
      <c r="DAG40" s="11"/>
      <c r="DAH40" s="11"/>
      <c r="DAI40" s="11"/>
      <c r="DAJ40" s="11"/>
      <c r="DAK40" s="11"/>
      <c r="DAL40" s="11"/>
      <c r="DAM40" s="11"/>
      <c r="DAN40" s="11"/>
      <c r="DAO40" s="11"/>
      <c r="DAP40" s="11"/>
      <c r="DAQ40" s="11"/>
      <c r="DAR40" s="11"/>
      <c r="DAS40" s="11"/>
      <c r="DAT40" s="11"/>
      <c r="DAU40" s="11"/>
      <c r="DAV40" s="11"/>
      <c r="DAW40" s="11"/>
      <c r="DAX40" s="11"/>
      <c r="DAY40" s="11"/>
      <c r="DAZ40" s="11"/>
      <c r="DBA40" s="11"/>
      <c r="DBB40" s="11"/>
      <c r="DBC40" s="11"/>
      <c r="DBD40" s="11"/>
      <c r="DBE40" s="11"/>
      <c r="DBF40" s="11"/>
      <c r="DBG40" s="11"/>
      <c r="DBH40" s="11"/>
      <c r="DBI40" s="11"/>
      <c r="DBJ40" s="11"/>
      <c r="DBK40" s="11"/>
      <c r="DBL40" s="11"/>
      <c r="DBM40" s="11"/>
      <c r="DBN40" s="11"/>
      <c r="DBO40" s="11"/>
      <c r="DBP40" s="11"/>
      <c r="DBQ40" s="11"/>
      <c r="DBR40" s="11"/>
      <c r="DBS40" s="11"/>
      <c r="DBT40" s="11"/>
      <c r="DBU40" s="11"/>
      <c r="DBV40" s="11"/>
      <c r="DBW40" s="11"/>
      <c r="DBX40" s="11"/>
      <c r="DBY40" s="11"/>
      <c r="DBZ40" s="11"/>
      <c r="DCA40" s="11"/>
      <c r="DCB40" s="11"/>
      <c r="DCC40" s="11"/>
      <c r="DCD40" s="11"/>
      <c r="DCE40" s="11"/>
      <c r="DCF40" s="11"/>
      <c r="DCG40" s="11"/>
      <c r="DCH40" s="11"/>
      <c r="DCI40" s="11"/>
      <c r="DCJ40" s="11"/>
      <c r="DCK40" s="11"/>
      <c r="DCL40" s="11"/>
      <c r="DCM40" s="11"/>
      <c r="DCN40" s="11"/>
      <c r="DCO40" s="11"/>
      <c r="DCP40" s="11"/>
      <c r="DCQ40" s="11"/>
      <c r="DCR40" s="11"/>
      <c r="DCS40" s="11"/>
      <c r="DCT40" s="11"/>
      <c r="DCU40" s="11"/>
      <c r="DCV40" s="11"/>
      <c r="DCW40" s="11"/>
      <c r="DCX40" s="11"/>
      <c r="DCY40" s="11"/>
      <c r="DCZ40" s="11"/>
      <c r="DDA40" s="11"/>
      <c r="DDB40" s="11"/>
      <c r="DDC40" s="11"/>
      <c r="DDD40" s="11"/>
      <c r="DDE40" s="11"/>
      <c r="DDF40" s="11"/>
      <c r="DDG40" s="11"/>
      <c r="DDH40" s="11"/>
      <c r="DDI40" s="11"/>
      <c r="DDJ40" s="11"/>
      <c r="DDK40" s="11"/>
      <c r="DDL40" s="11"/>
      <c r="DDM40" s="11"/>
      <c r="DDN40" s="11"/>
      <c r="DDO40" s="11"/>
      <c r="DDP40" s="11"/>
      <c r="DDQ40" s="11"/>
      <c r="DDR40" s="11"/>
      <c r="DDS40" s="11"/>
      <c r="DDT40" s="11"/>
      <c r="DDU40" s="11"/>
      <c r="DDV40" s="11"/>
      <c r="DDW40" s="11"/>
      <c r="DDX40" s="11"/>
      <c r="DDY40" s="11"/>
      <c r="DDZ40" s="11"/>
      <c r="DEA40" s="11"/>
      <c r="DEB40" s="11"/>
      <c r="DEC40" s="11"/>
      <c r="DED40" s="11"/>
      <c r="DEE40" s="11"/>
      <c r="DEF40" s="11"/>
      <c r="DEG40" s="11"/>
      <c r="DEH40" s="11"/>
      <c r="DEI40" s="11"/>
      <c r="DEJ40" s="11"/>
      <c r="DEK40" s="11"/>
      <c r="DEL40" s="11"/>
      <c r="DEM40" s="11"/>
      <c r="DEN40" s="11"/>
      <c r="DEO40" s="11"/>
      <c r="DEP40" s="11"/>
      <c r="DEQ40" s="11"/>
      <c r="DER40" s="11"/>
      <c r="DES40" s="11"/>
      <c r="DET40" s="11"/>
      <c r="DEU40" s="11"/>
      <c r="DEV40" s="11"/>
      <c r="DEW40" s="11"/>
      <c r="DEX40" s="11"/>
      <c r="DEY40" s="11"/>
      <c r="DEZ40" s="11"/>
      <c r="DFA40" s="11"/>
      <c r="DFB40" s="11"/>
      <c r="DFC40" s="11"/>
      <c r="DFD40" s="11"/>
      <c r="DFE40" s="11"/>
      <c r="DFF40" s="11"/>
      <c r="DFG40" s="11"/>
      <c r="DFH40" s="11"/>
      <c r="DFI40" s="11"/>
      <c r="DFJ40" s="11"/>
      <c r="DFK40" s="11"/>
      <c r="DFL40" s="11"/>
      <c r="DFM40" s="11"/>
      <c r="DFN40" s="11"/>
      <c r="DFO40" s="11"/>
      <c r="DFP40" s="11"/>
      <c r="DFQ40" s="11"/>
      <c r="DFR40" s="11"/>
      <c r="DFS40" s="11"/>
      <c r="DFT40" s="11"/>
      <c r="DFU40" s="11"/>
      <c r="DFV40" s="11"/>
      <c r="DFW40" s="11"/>
      <c r="DFX40" s="11"/>
      <c r="DFY40" s="11"/>
      <c r="DFZ40" s="11"/>
      <c r="DGA40" s="11"/>
      <c r="DGB40" s="11"/>
      <c r="DGC40" s="11"/>
      <c r="DGD40" s="11"/>
      <c r="DGE40" s="11"/>
      <c r="DGF40" s="11"/>
      <c r="DGG40" s="11"/>
      <c r="DGH40" s="11"/>
      <c r="DGI40" s="11"/>
      <c r="DGJ40" s="11"/>
      <c r="DGK40" s="11"/>
      <c r="DGL40" s="11"/>
      <c r="DGM40" s="11"/>
      <c r="DGN40" s="11"/>
      <c r="DGO40" s="11"/>
      <c r="DGP40" s="11"/>
      <c r="DGQ40" s="11"/>
      <c r="DGR40" s="11"/>
      <c r="DGS40" s="11"/>
      <c r="DGT40" s="11"/>
      <c r="DGU40" s="11"/>
      <c r="DGV40" s="11"/>
      <c r="DGW40" s="11"/>
      <c r="DGX40" s="11"/>
      <c r="DGY40" s="11"/>
      <c r="DGZ40" s="11"/>
      <c r="DHA40" s="11"/>
      <c r="DHB40" s="11"/>
      <c r="DHC40" s="11"/>
      <c r="DHD40" s="11"/>
      <c r="DHE40" s="11"/>
      <c r="DHF40" s="11"/>
      <c r="DHG40" s="11"/>
      <c r="DHH40" s="11"/>
      <c r="DHI40" s="11"/>
      <c r="DHJ40" s="11"/>
      <c r="DHK40" s="11"/>
      <c r="DHL40" s="11"/>
      <c r="DHM40" s="11"/>
      <c r="DHN40" s="11"/>
      <c r="DHO40" s="11"/>
      <c r="DHP40" s="11"/>
      <c r="DHQ40" s="11"/>
      <c r="DHR40" s="11"/>
      <c r="DHS40" s="11"/>
      <c r="DHT40" s="11"/>
      <c r="DHU40" s="11"/>
      <c r="DHV40" s="11"/>
      <c r="DHW40" s="11"/>
      <c r="DHX40" s="11"/>
      <c r="DHY40" s="11"/>
      <c r="DHZ40" s="11"/>
      <c r="DIA40" s="11"/>
      <c r="DIB40" s="11"/>
      <c r="DIC40" s="11"/>
      <c r="DID40" s="11"/>
      <c r="DIE40" s="11"/>
      <c r="DIF40" s="11"/>
      <c r="DIG40" s="11"/>
      <c r="DIH40" s="11"/>
      <c r="DII40" s="11"/>
      <c r="DIJ40" s="11"/>
      <c r="DIK40" s="11"/>
      <c r="DIL40" s="11"/>
      <c r="DIM40" s="11"/>
      <c r="DIN40" s="11"/>
      <c r="DIO40" s="11"/>
      <c r="DIP40" s="11"/>
      <c r="DIQ40" s="11"/>
      <c r="DIR40" s="11"/>
      <c r="DIS40" s="11"/>
      <c r="DIT40" s="11"/>
      <c r="DIU40" s="11"/>
      <c r="DIV40" s="11"/>
      <c r="DIW40" s="11"/>
      <c r="DIX40" s="11"/>
      <c r="DIY40" s="11"/>
      <c r="DIZ40" s="11"/>
      <c r="DJA40" s="11"/>
      <c r="DJB40" s="11"/>
      <c r="DJC40" s="11"/>
      <c r="DJD40" s="11"/>
      <c r="DJE40" s="11"/>
      <c r="DJF40" s="11"/>
      <c r="DJG40" s="11"/>
      <c r="DJH40" s="11"/>
      <c r="DJI40" s="11"/>
      <c r="DJJ40" s="11"/>
      <c r="DJK40" s="11"/>
      <c r="DJL40" s="11"/>
      <c r="DJM40" s="11"/>
      <c r="DJN40" s="11"/>
      <c r="DJO40" s="11"/>
      <c r="DJP40" s="11"/>
      <c r="DJQ40" s="11"/>
      <c r="DJR40" s="11"/>
      <c r="DJS40" s="11"/>
      <c r="DJT40" s="11"/>
      <c r="DJU40" s="11"/>
      <c r="DJV40" s="11"/>
      <c r="DJW40" s="11"/>
      <c r="DJX40" s="11"/>
      <c r="DJY40" s="11"/>
      <c r="DJZ40" s="11"/>
      <c r="DKA40" s="11"/>
      <c r="DKB40" s="11"/>
      <c r="DKC40" s="11"/>
      <c r="DKD40" s="11"/>
      <c r="DKE40" s="11"/>
      <c r="DKF40" s="11"/>
      <c r="DKG40" s="11"/>
      <c r="DKH40" s="11"/>
      <c r="DKI40" s="11"/>
      <c r="DKJ40" s="11"/>
      <c r="DKK40" s="11"/>
      <c r="DKL40" s="11"/>
      <c r="DKM40" s="11"/>
      <c r="DKN40" s="11"/>
      <c r="DKO40" s="11"/>
      <c r="DKP40" s="11"/>
      <c r="DKQ40" s="11"/>
      <c r="DKR40" s="11"/>
      <c r="DKS40" s="11"/>
      <c r="DKT40" s="11"/>
      <c r="DKU40" s="11"/>
      <c r="DKV40" s="11"/>
      <c r="DKW40" s="11"/>
      <c r="DKX40" s="11"/>
      <c r="DKY40" s="11"/>
      <c r="DKZ40" s="11"/>
      <c r="DLA40" s="11"/>
      <c r="DLB40" s="11"/>
      <c r="DLC40" s="11"/>
      <c r="DLD40" s="11"/>
      <c r="DLE40" s="11"/>
      <c r="DLF40" s="11"/>
      <c r="DLG40" s="11"/>
      <c r="DLH40" s="11"/>
      <c r="DLI40" s="11"/>
      <c r="DLJ40" s="11"/>
      <c r="DLK40" s="11"/>
      <c r="DLL40" s="11"/>
      <c r="DLM40" s="11"/>
      <c r="DLN40" s="11"/>
      <c r="DLO40" s="11"/>
      <c r="DLP40" s="11"/>
      <c r="DLQ40" s="11"/>
      <c r="DLR40" s="11"/>
      <c r="DLS40" s="11"/>
      <c r="DLT40" s="11"/>
      <c r="DLU40" s="11"/>
      <c r="DLV40" s="11"/>
      <c r="DLW40" s="11"/>
      <c r="DLX40" s="11"/>
      <c r="DLY40" s="11"/>
      <c r="DLZ40" s="11"/>
      <c r="DMA40" s="11"/>
      <c r="DMB40" s="11"/>
      <c r="DMC40" s="11"/>
      <c r="DMD40" s="11"/>
      <c r="DME40" s="11"/>
      <c r="DMF40" s="11"/>
      <c r="DMG40" s="11"/>
      <c r="DMH40" s="11"/>
      <c r="DMI40" s="11"/>
      <c r="DMJ40" s="11"/>
      <c r="DMK40" s="11"/>
      <c r="DML40" s="11"/>
      <c r="DMM40" s="11"/>
      <c r="DMN40" s="11"/>
      <c r="DMO40" s="11"/>
      <c r="DMP40" s="11"/>
      <c r="DMQ40" s="11"/>
      <c r="DMR40" s="11"/>
      <c r="DMS40" s="11"/>
      <c r="DMT40" s="11"/>
      <c r="DMU40" s="11"/>
      <c r="DMV40" s="11"/>
      <c r="DMW40" s="11"/>
      <c r="DMX40" s="11"/>
      <c r="DMY40" s="11"/>
      <c r="DMZ40" s="11"/>
      <c r="DNA40" s="11"/>
      <c r="DNB40" s="11"/>
      <c r="DNC40" s="11"/>
      <c r="DND40" s="11"/>
      <c r="DNE40" s="11"/>
      <c r="DNF40" s="11"/>
      <c r="DNG40" s="11"/>
      <c r="DNH40" s="11"/>
      <c r="DNI40" s="11"/>
      <c r="DNJ40" s="11"/>
      <c r="DNK40" s="11"/>
      <c r="DNL40" s="11"/>
      <c r="DNM40" s="11"/>
      <c r="DNN40" s="11"/>
      <c r="DNO40" s="11"/>
      <c r="DNP40" s="11"/>
      <c r="DNQ40" s="11"/>
      <c r="DNR40" s="11"/>
      <c r="DNS40" s="11"/>
      <c r="DNT40" s="11"/>
      <c r="DNU40" s="11"/>
      <c r="DNV40" s="11"/>
      <c r="DNW40" s="11"/>
      <c r="DNX40" s="11"/>
      <c r="DNY40" s="11"/>
      <c r="DNZ40" s="11"/>
      <c r="DOA40" s="11"/>
      <c r="DOB40" s="11"/>
      <c r="DOC40" s="11"/>
      <c r="DOD40" s="11"/>
      <c r="DOE40" s="11"/>
      <c r="DOF40" s="11"/>
      <c r="DOG40" s="11"/>
      <c r="DOH40" s="11"/>
      <c r="DOI40" s="11"/>
      <c r="DOJ40" s="11"/>
      <c r="DOK40" s="11"/>
      <c r="DOL40" s="11"/>
      <c r="DOM40" s="11"/>
      <c r="DON40" s="11"/>
      <c r="DOO40" s="11"/>
      <c r="DOP40" s="11"/>
      <c r="DOQ40" s="11"/>
      <c r="DOR40" s="11"/>
      <c r="DOS40" s="11"/>
      <c r="DOT40" s="11"/>
      <c r="DOU40" s="11"/>
      <c r="DOV40" s="11"/>
      <c r="DOW40" s="11"/>
      <c r="DOX40" s="11"/>
      <c r="DOY40" s="11"/>
      <c r="DOZ40" s="11"/>
      <c r="DPA40" s="11"/>
      <c r="DPB40" s="11"/>
      <c r="DPC40" s="11"/>
      <c r="DPD40" s="11"/>
      <c r="DPE40" s="11"/>
      <c r="DPF40" s="11"/>
      <c r="DPG40" s="11"/>
      <c r="DPH40" s="11"/>
      <c r="DPI40" s="11"/>
      <c r="DPJ40" s="11"/>
      <c r="DPK40" s="11"/>
      <c r="DPL40" s="11"/>
      <c r="DPM40" s="11"/>
      <c r="DPN40" s="11"/>
      <c r="DPO40" s="11"/>
      <c r="DPP40" s="11"/>
      <c r="DPQ40" s="11"/>
      <c r="DPR40" s="11"/>
      <c r="DPS40" s="11"/>
      <c r="DPT40" s="11"/>
      <c r="DPU40" s="11"/>
      <c r="DPV40" s="11"/>
      <c r="DPW40" s="11"/>
      <c r="DPX40" s="11"/>
      <c r="DPY40" s="11"/>
      <c r="DPZ40" s="11"/>
      <c r="DQA40" s="11"/>
      <c r="DQB40" s="11"/>
      <c r="DQC40" s="11"/>
      <c r="DQD40" s="11"/>
      <c r="DQE40" s="11"/>
      <c r="DQF40" s="11"/>
      <c r="DQG40" s="11"/>
      <c r="DQH40" s="11"/>
      <c r="DQI40" s="11"/>
      <c r="DQJ40" s="11"/>
      <c r="DQK40" s="11"/>
      <c r="DQL40" s="11"/>
      <c r="DQM40" s="11"/>
      <c r="DQN40" s="11"/>
      <c r="DQO40" s="11"/>
      <c r="DQP40" s="11"/>
      <c r="DQQ40" s="11"/>
      <c r="DQR40" s="11"/>
      <c r="DQS40" s="11"/>
      <c r="DQT40" s="11"/>
      <c r="DQU40" s="11"/>
      <c r="DQV40" s="11"/>
      <c r="DQW40" s="11"/>
      <c r="DQX40" s="11"/>
      <c r="DQY40" s="11"/>
      <c r="DQZ40" s="11"/>
      <c r="DRA40" s="11"/>
      <c r="DRB40" s="11"/>
      <c r="DRC40" s="11"/>
      <c r="DRD40" s="11"/>
      <c r="DRE40" s="11"/>
      <c r="DRF40" s="11"/>
      <c r="DRG40" s="11"/>
      <c r="DRH40" s="11"/>
      <c r="DRI40" s="11"/>
      <c r="DRJ40" s="11"/>
      <c r="DRK40" s="11"/>
      <c r="DRL40" s="11"/>
      <c r="DRM40" s="11"/>
      <c r="DRN40" s="11"/>
      <c r="DRO40" s="11"/>
      <c r="DRP40" s="11"/>
      <c r="DRQ40" s="11"/>
      <c r="DRR40" s="11"/>
      <c r="DRS40" s="11"/>
      <c r="DRT40" s="11"/>
      <c r="DRU40" s="11"/>
      <c r="DRV40" s="11"/>
      <c r="DRW40" s="11"/>
      <c r="DRX40" s="11"/>
      <c r="DRY40" s="11"/>
      <c r="DRZ40" s="11"/>
      <c r="DSA40" s="11"/>
      <c r="DSB40" s="11"/>
      <c r="DSC40" s="11"/>
      <c r="DSD40" s="11"/>
      <c r="DSE40" s="11"/>
      <c r="DSF40" s="11"/>
      <c r="DSG40" s="11"/>
      <c r="DSH40" s="11"/>
      <c r="DSI40" s="11"/>
      <c r="DSJ40" s="11"/>
      <c r="DSK40" s="11"/>
      <c r="DSL40" s="11"/>
      <c r="DSM40" s="11"/>
      <c r="DSN40" s="11"/>
      <c r="DSO40" s="11"/>
      <c r="DSP40" s="11"/>
      <c r="DSQ40" s="11"/>
      <c r="DSR40" s="11"/>
      <c r="DSS40" s="11"/>
      <c r="DST40" s="11"/>
      <c r="DSU40" s="11"/>
      <c r="DSV40" s="11"/>
      <c r="DSW40" s="11"/>
      <c r="DSX40" s="11"/>
      <c r="DSY40" s="11"/>
      <c r="DSZ40" s="11"/>
      <c r="DTA40" s="11"/>
      <c r="DTB40" s="11"/>
      <c r="DTC40" s="11"/>
      <c r="DTD40" s="11"/>
      <c r="DTE40" s="11"/>
      <c r="DTF40" s="11"/>
      <c r="DTG40" s="11"/>
      <c r="DTH40" s="11"/>
      <c r="DTI40" s="11"/>
      <c r="DTJ40" s="11"/>
      <c r="DTK40" s="11"/>
      <c r="DTL40" s="11"/>
      <c r="DTM40" s="11"/>
      <c r="DTN40" s="11"/>
      <c r="DTO40" s="11"/>
      <c r="DTP40" s="11"/>
      <c r="DTQ40" s="11"/>
      <c r="DTR40" s="11"/>
      <c r="DTS40" s="11"/>
      <c r="DTT40" s="11"/>
      <c r="DTU40" s="11"/>
      <c r="DTV40" s="11"/>
      <c r="DTW40" s="11"/>
      <c r="DTX40" s="11"/>
      <c r="DTY40" s="11"/>
      <c r="DTZ40" s="11"/>
      <c r="DUA40" s="11"/>
      <c r="DUB40" s="11"/>
      <c r="DUC40" s="11"/>
      <c r="DUD40" s="11"/>
      <c r="DUE40" s="11"/>
      <c r="DUF40" s="11"/>
      <c r="DUG40" s="11"/>
      <c r="DUH40" s="11"/>
      <c r="DUI40" s="11"/>
      <c r="DUJ40" s="11"/>
      <c r="DUK40" s="11"/>
      <c r="DUL40" s="11"/>
      <c r="DUM40" s="11"/>
      <c r="DUN40" s="11"/>
      <c r="DUO40" s="11"/>
      <c r="DUP40" s="11"/>
      <c r="DUQ40" s="11"/>
      <c r="DUR40" s="11"/>
      <c r="DUS40" s="11"/>
      <c r="DUT40" s="11"/>
      <c r="DUU40" s="11"/>
      <c r="DUV40" s="11"/>
      <c r="DUW40" s="11"/>
      <c r="DUX40" s="11"/>
      <c r="DUY40" s="11"/>
      <c r="DUZ40" s="11"/>
      <c r="DVA40" s="11"/>
      <c r="DVB40" s="11"/>
      <c r="DVC40" s="11"/>
      <c r="DVD40" s="11"/>
      <c r="DVE40" s="11"/>
      <c r="DVF40" s="11"/>
      <c r="DVG40" s="11"/>
      <c r="DVH40" s="11"/>
      <c r="DVI40" s="11"/>
      <c r="DVJ40" s="11"/>
      <c r="DVK40" s="11"/>
      <c r="DVL40" s="11"/>
      <c r="DVM40" s="11"/>
      <c r="DVN40" s="11"/>
      <c r="DVO40" s="11"/>
      <c r="DVP40" s="11"/>
      <c r="DVQ40" s="11"/>
      <c r="DVR40" s="11"/>
      <c r="DVS40" s="11"/>
      <c r="DVT40" s="11"/>
      <c r="DVU40" s="11"/>
      <c r="DVV40" s="11"/>
      <c r="DVW40" s="11"/>
      <c r="DVX40" s="11"/>
      <c r="DVY40" s="11"/>
      <c r="DVZ40" s="11"/>
      <c r="DWA40" s="11"/>
      <c r="DWB40" s="11"/>
      <c r="DWC40" s="11"/>
      <c r="DWD40" s="11"/>
      <c r="DWE40" s="11"/>
      <c r="DWF40" s="11"/>
      <c r="DWG40" s="11"/>
      <c r="DWH40" s="11"/>
      <c r="DWI40" s="11"/>
      <c r="DWJ40" s="11"/>
      <c r="DWK40" s="11"/>
      <c r="DWL40" s="11"/>
      <c r="DWM40" s="11"/>
      <c r="DWN40" s="11"/>
      <c r="DWO40" s="11"/>
      <c r="DWP40" s="11"/>
      <c r="DWQ40" s="11"/>
      <c r="DWR40" s="11"/>
      <c r="DWS40" s="11"/>
      <c r="DWT40" s="11"/>
      <c r="DWU40" s="11"/>
      <c r="DWV40" s="11"/>
      <c r="DWW40" s="11"/>
      <c r="DWX40" s="11"/>
      <c r="DWY40" s="11"/>
      <c r="DWZ40" s="11"/>
      <c r="DXA40" s="11"/>
      <c r="DXB40" s="11"/>
      <c r="DXC40" s="11"/>
      <c r="DXD40" s="11"/>
      <c r="DXE40" s="11"/>
      <c r="DXF40" s="11"/>
      <c r="DXG40" s="11"/>
      <c r="DXH40" s="11"/>
      <c r="DXI40" s="11"/>
      <c r="DXJ40" s="11"/>
      <c r="DXK40" s="11"/>
      <c r="DXL40" s="11"/>
      <c r="DXM40" s="11"/>
      <c r="DXN40" s="11"/>
      <c r="DXO40" s="11"/>
      <c r="DXP40" s="11"/>
      <c r="DXQ40" s="11"/>
      <c r="DXR40" s="11"/>
      <c r="DXS40" s="11"/>
      <c r="DXT40" s="11"/>
      <c r="DXU40" s="11"/>
      <c r="DXV40" s="11"/>
      <c r="DXW40" s="11"/>
      <c r="DXX40" s="11"/>
      <c r="DXY40" s="11"/>
      <c r="DXZ40" s="11"/>
      <c r="DYA40" s="11"/>
      <c r="DYB40" s="11"/>
      <c r="DYC40" s="11"/>
      <c r="DYD40" s="11"/>
      <c r="DYE40" s="11"/>
      <c r="DYF40" s="11"/>
      <c r="DYG40" s="11"/>
      <c r="DYH40" s="11"/>
      <c r="DYI40" s="11"/>
      <c r="DYJ40" s="11"/>
      <c r="DYK40" s="11"/>
      <c r="DYL40" s="11"/>
      <c r="DYM40" s="11"/>
      <c r="DYN40" s="11"/>
      <c r="DYO40" s="11"/>
      <c r="DYP40" s="11"/>
      <c r="DYQ40" s="11"/>
      <c r="DYR40" s="11"/>
      <c r="DYS40" s="11"/>
      <c r="DYT40" s="11"/>
      <c r="DYU40" s="11"/>
      <c r="DYV40" s="11"/>
      <c r="DYW40" s="11"/>
      <c r="DYX40" s="11"/>
      <c r="DYY40" s="11"/>
      <c r="DYZ40" s="11"/>
      <c r="DZA40" s="11"/>
      <c r="DZB40" s="11"/>
      <c r="DZC40" s="11"/>
      <c r="DZD40" s="11"/>
      <c r="DZE40" s="11"/>
      <c r="DZF40" s="11"/>
      <c r="DZG40" s="11"/>
      <c r="DZH40" s="11"/>
      <c r="DZI40" s="11"/>
      <c r="DZJ40" s="11"/>
      <c r="DZK40" s="11"/>
      <c r="DZL40" s="11"/>
      <c r="DZM40" s="11"/>
      <c r="DZN40" s="11"/>
      <c r="DZO40" s="11"/>
      <c r="DZP40" s="11"/>
      <c r="DZQ40" s="11"/>
      <c r="DZR40" s="11"/>
      <c r="DZS40" s="11"/>
      <c r="DZT40" s="11"/>
      <c r="DZU40" s="11"/>
      <c r="DZV40" s="11"/>
      <c r="DZW40" s="11"/>
      <c r="DZX40" s="11"/>
      <c r="DZY40" s="11"/>
      <c r="DZZ40" s="11"/>
      <c r="EAA40" s="11"/>
      <c r="EAB40" s="11"/>
      <c r="EAC40" s="11"/>
      <c r="EAD40" s="11"/>
      <c r="EAE40" s="11"/>
      <c r="EAF40" s="11"/>
      <c r="EAG40" s="11"/>
      <c r="EAH40" s="11"/>
      <c r="EAI40" s="11"/>
      <c r="EAJ40" s="11"/>
      <c r="EAK40" s="11"/>
      <c r="EAL40" s="11"/>
      <c r="EAM40" s="11"/>
      <c r="EAN40" s="11"/>
      <c r="EAO40" s="11"/>
      <c r="EAP40" s="11"/>
      <c r="EAQ40" s="11"/>
      <c r="EAR40" s="11"/>
      <c r="EAS40" s="11"/>
      <c r="EAT40" s="11"/>
      <c r="EAU40" s="11"/>
      <c r="EAV40" s="11"/>
      <c r="EAW40" s="11"/>
      <c r="EAX40" s="11"/>
      <c r="EAY40" s="11"/>
      <c r="EAZ40" s="11"/>
      <c r="EBA40" s="11"/>
      <c r="EBB40" s="11"/>
      <c r="EBC40" s="11"/>
      <c r="EBD40" s="11"/>
      <c r="EBE40" s="11"/>
      <c r="EBF40" s="11"/>
      <c r="EBG40" s="11"/>
      <c r="EBH40" s="11"/>
      <c r="EBI40" s="11"/>
      <c r="EBJ40" s="11"/>
      <c r="EBK40" s="11"/>
      <c r="EBL40" s="11"/>
      <c r="EBM40" s="11"/>
      <c r="EBN40" s="11"/>
      <c r="EBO40" s="11"/>
      <c r="EBP40" s="11"/>
      <c r="EBQ40" s="11"/>
      <c r="EBR40" s="11"/>
      <c r="EBS40" s="11"/>
      <c r="EBT40" s="11"/>
      <c r="EBU40" s="11"/>
      <c r="EBV40" s="11"/>
      <c r="EBW40" s="11"/>
      <c r="EBX40" s="11"/>
      <c r="EBY40" s="11"/>
      <c r="EBZ40" s="11"/>
      <c r="ECA40" s="11"/>
      <c r="ECB40" s="11"/>
      <c r="ECC40" s="11"/>
      <c r="ECD40" s="11"/>
      <c r="ECE40" s="11"/>
      <c r="ECF40" s="11"/>
      <c r="ECG40" s="11"/>
      <c r="ECH40" s="11"/>
      <c r="ECI40" s="11"/>
      <c r="ECJ40" s="11"/>
      <c r="ECK40" s="11"/>
      <c r="ECL40" s="11"/>
      <c r="ECM40" s="11"/>
      <c r="ECN40" s="11"/>
      <c r="ECO40" s="11"/>
      <c r="ECP40" s="11"/>
      <c r="ECQ40" s="11"/>
      <c r="ECR40" s="11"/>
      <c r="ECS40" s="11"/>
      <c r="ECT40" s="11"/>
      <c r="ECU40" s="11"/>
      <c r="ECV40" s="11"/>
      <c r="ECW40" s="11"/>
      <c r="ECX40" s="11"/>
      <c r="ECY40" s="11"/>
      <c r="ECZ40" s="11"/>
      <c r="EDA40" s="11"/>
      <c r="EDB40" s="11"/>
      <c r="EDC40" s="11"/>
      <c r="EDD40" s="11"/>
      <c r="EDE40" s="11"/>
      <c r="EDF40" s="11"/>
      <c r="EDG40" s="11"/>
      <c r="EDH40" s="11"/>
      <c r="EDI40" s="11"/>
      <c r="EDJ40" s="11"/>
      <c r="EDK40" s="11"/>
      <c r="EDL40" s="11"/>
      <c r="EDM40" s="11"/>
      <c r="EDN40" s="11"/>
      <c r="EDO40" s="11"/>
      <c r="EDP40" s="11"/>
      <c r="EDQ40" s="11"/>
      <c r="EDR40" s="11"/>
      <c r="EDS40" s="11"/>
      <c r="EDT40" s="11"/>
      <c r="EDU40" s="11"/>
      <c r="EDV40" s="11"/>
      <c r="EDW40" s="11"/>
      <c r="EDX40" s="11"/>
      <c r="EDY40" s="11"/>
      <c r="EDZ40" s="11"/>
      <c r="EEA40" s="11"/>
      <c r="EEB40" s="11"/>
      <c r="EEC40" s="11"/>
      <c r="EED40" s="11"/>
      <c r="EEE40" s="11"/>
      <c r="EEF40" s="11"/>
      <c r="EEG40" s="11"/>
      <c r="EEH40" s="11"/>
      <c r="EEI40" s="11"/>
      <c r="EEJ40" s="11"/>
      <c r="EEK40" s="11"/>
      <c r="EEL40" s="11"/>
      <c r="EEM40" s="11"/>
      <c r="EEN40" s="11"/>
      <c r="EEO40" s="11"/>
      <c r="EEP40" s="11"/>
      <c r="EEQ40" s="11"/>
      <c r="EER40" s="11"/>
      <c r="EES40" s="11"/>
      <c r="EET40" s="11"/>
      <c r="EEU40" s="11"/>
      <c r="EEV40" s="11"/>
      <c r="EEW40" s="11"/>
      <c r="EEX40" s="11"/>
      <c r="EEY40" s="11"/>
      <c r="EEZ40" s="11"/>
      <c r="EFA40" s="11"/>
      <c r="EFB40" s="11"/>
      <c r="EFC40" s="11"/>
      <c r="EFD40" s="11"/>
      <c r="EFE40" s="11"/>
      <c r="EFF40" s="11"/>
      <c r="EFG40" s="11"/>
      <c r="EFH40" s="11"/>
      <c r="EFI40" s="11"/>
      <c r="EFJ40" s="11"/>
      <c r="EFK40" s="11"/>
      <c r="EFL40" s="11"/>
      <c r="EFM40" s="11"/>
      <c r="EFN40" s="11"/>
      <c r="EFO40" s="11"/>
      <c r="EFP40" s="11"/>
      <c r="EFQ40" s="11"/>
      <c r="EFR40" s="11"/>
      <c r="EFS40" s="11"/>
      <c r="EFT40" s="11"/>
      <c r="EFU40" s="11"/>
      <c r="EFV40" s="11"/>
      <c r="EFW40" s="11"/>
      <c r="EFX40" s="11"/>
      <c r="EFY40" s="11"/>
      <c r="EFZ40" s="11"/>
      <c r="EGA40" s="11"/>
      <c r="EGB40" s="11"/>
      <c r="EGC40" s="11"/>
      <c r="EGD40" s="11"/>
      <c r="EGE40" s="11"/>
      <c r="EGF40" s="11"/>
      <c r="EGG40" s="11"/>
      <c r="EGH40" s="11"/>
      <c r="EGI40" s="11"/>
      <c r="EGJ40" s="11"/>
      <c r="EGK40" s="11"/>
      <c r="EGL40" s="11"/>
      <c r="EGM40" s="11"/>
      <c r="EGN40" s="11"/>
      <c r="EGO40" s="11"/>
      <c r="EGP40" s="11"/>
      <c r="EGQ40" s="11"/>
      <c r="EGR40" s="11"/>
      <c r="EGS40" s="11"/>
      <c r="EGT40" s="11"/>
      <c r="EGU40" s="11"/>
      <c r="EGV40" s="11"/>
      <c r="EGW40" s="11"/>
      <c r="EGX40" s="11"/>
      <c r="EGY40" s="11"/>
      <c r="EGZ40" s="11"/>
      <c r="EHA40" s="11"/>
      <c r="EHB40" s="11"/>
      <c r="EHC40" s="11"/>
      <c r="EHD40" s="11"/>
      <c r="EHE40" s="11"/>
      <c r="EHF40" s="11"/>
      <c r="EHG40" s="11"/>
      <c r="EHH40" s="11"/>
      <c r="EHI40" s="11"/>
      <c r="EHJ40" s="11"/>
      <c r="EHK40" s="11"/>
      <c r="EHL40" s="11"/>
      <c r="EHM40" s="11"/>
      <c r="EHN40" s="11"/>
      <c r="EHO40" s="11"/>
      <c r="EHP40" s="11"/>
      <c r="EHQ40" s="11"/>
      <c r="EHR40" s="11"/>
      <c r="EHS40" s="11"/>
      <c r="EHT40" s="11"/>
      <c r="EHU40" s="11"/>
      <c r="EHV40" s="11"/>
      <c r="EHW40" s="11"/>
      <c r="EHX40" s="11"/>
      <c r="EHY40" s="11"/>
      <c r="EHZ40" s="11"/>
      <c r="EIA40" s="11"/>
      <c r="EIB40" s="11"/>
      <c r="EIC40" s="11"/>
      <c r="EID40" s="11"/>
      <c r="EIE40" s="11"/>
      <c r="EIF40" s="11"/>
      <c r="EIG40" s="11"/>
      <c r="EIH40" s="11"/>
      <c r="EII40" s="11"/>
      <c r="EIJ40" s="11"/>
      <c r="EIK40" s="11"/>
      <c r="EIL40" s="11"/>
      <c r="EIM40" s="11"/>
      <c r="EIN40" s="11"/>
      <c r="EIO40" s="11"/>
      <c r="EIP40" s="11"/>
      <c r="EIQ40" s="11"/>
      <c r="EIR40" s="11"/>
      <c r="EIS40" s="11"/>
      <c r="EIT40" s="11"/>
      <c r="EIU40" s="11"/>
      <c r="EIV40" s="11"/>
      <c r="EIW40" s="11"/>
      <c r="EIX40" s="11"/>
      <c r="EIY40" s="11"/>
      <c r="EIZ40" s="11"/>
      <c r="EJA40" s="11"/>
      <c r="EJB40" s="11"/>
      <c r="EJC40" s="11"/>
      <c r="EJD40" s="11"/>
      <c r="EJE40" s="11"/>
      <c r="EJF40" s="11"/>
      <c r="EJG40" s="11"/>
      <c r="EJH40" s="11"/>
      <c r="EJI40" s="11"/>
      <c r="EJJ40" s="11"/>
      <c r="EJK40" s="11"/>
      <c r="EJL40" s="11"/>
      <c r="EJM40" s="11"/>
      <c r="EJN40" s="11"/>
      <c r="EJO40" s="11"/>
      <c r="EJP40" s="11"/>
      <c r="EJQ40" s="11"/>
      <c r="EJR40" s="11"/>
      <c r="EJS40" s="11"/>
      <c r="EJT40" s="11"/>
      <c r="EJU40" s="11"/>
      <c r="EJV40" s="11"/>
      <c r="EJW40" s="11"/>
      <c r="EJX40" s="11"/>
      <c r="EJY40" s="11"/>
      <c r="EJZ40" s="11"/>
      <c r="EKA40" s="11"/>
      <c r="EKB40" s="11"/>
      <c r="EKC40" s="11"/>
      <c r="EKD40" s="11"/>
      <c r="EKE40" s="11"/>
      <c r="EKF40" s="11"/>
      <c r="EKG40" s="11"/>
      <c r="EKH40" s="11"/>
      <c r="EKI40" s="11"/>
      <c r="EKJ40" s="11"/>
      <c r="EKK40" s="11"/>
      <c r="EKL40" s="11"/>
      <c r="EKM40" s="11"/>
      <c r="EKN40" s="11"/>
      <c r="EKO40" s="11"/>
      <c r="EKP40" s="11"/>
      <c r="EKQ40" s="11"/>
      <c r="EKR40" s="11"/>
      <c r="EKS40" s="11"/>
      <c r="EKT40" s="11"/>
      <c r="EKU40" s="11"/>
      <c r="EKV40" s="11"/>
      <c r="EKW40" s="11"/>
      <c r="EKX40" s="11"/>
      <c r="EKY40" s="11"/>
      <c r="EKZ40" s="11"/>
      <c r="ELA40" s="11"/>
      <c r="ELB40" s="11"/>
      <c r="ELC40" s="11"/>
      <c r="ELD40" s="11"/>
      <c r="ELE40" s="11"/>
      <c r="ELF40" s="11"/>
      <c r="ELG40" s="11"/>
      <c r="ELH40" s="11"/>
      <c r="ELI40" s="11"/>
      <c r="ELJ40" s="11"/>
      <c r="ELK40" s="11"/>
      <c r="ELL40" s="11"/>
      <c r="ELM40" s="11"/>
      <c r="ELN40" s="11"/>
      <c r="ELO40" s="11"/>
      <c r="ELP40" s="11"/>
      <c r="ELQ40" s="11"/>
      <c r="ELR40" s="11"/>
      <c r="ELS40" s="11"/>
      <c r="ELT40" s="11"/>
      <c r="ELU40" s="11"/>
      <c r="ELV40" s="11"/>
      <c r="ELW40" s="11"/>
      <c r="ELX40" s="11"/>
      <c r="ELY40" s="11"/>
      <c r="ELZ40" s="11"/>
      <c r="EMA40" s="11"/>
      <c r="EMB40" s="11"/>
      <c r="EMC40" s="11"/>
      <c r="EMD40" s="11"/>
      <c r="EME40" s="11"/>
      <c r="EMF40" s="11"/>
      <c r="EMG40" s="11"/>
      <c r="EMH40" s="11"/>
      <c r="EMI40" s="11"/>
      <c r="EMJ40" s="11"/>
      <c r="EMK40" s="11"/>
      <c r="EML40" s="11"/>
      <c r="EMM40" s="11"/>
      <c r="EMN40" s="11"/>
      <c r="EMO40" s="11"/>
      <c r="EMP40" s="11"/>
      <c r="EMQ40" s="11"/>
      <c r="EMR40" s="11"/>
      <c r="EMS40" s="11"/>
      <c r="EMT40" s="11"/>
      <c r="EMU40" s="11"/>
      <c r="EMV40" s="11"/>
      <c r="EMW40" s="11"/>
      <c r="EMX40" s="11"/>
      <c r="EMY40" s="11"/>
      <c r="EMZ40" s="11"/>
      <c r="ENA40" s="11"/>
      <c r="ENB40" s="11"/>
      <c r="ENC40" s="11"/>
      <c r="END40" s="11"/>
      <c r="ENE40" s="11"/>
      <c r="ENF40" s="11"/>
      <c r="ENG40" s="11"/>
      <c r="ENH40" s="11"/>
      <c r="ENI40" s="11"/>
      <c r="ENJ40" s="11"/>
      <c r="ENK40" s="11"/>
      <c r="ENL40" s="11"/>
      <c r="ENM40" s="11"/>
      <c r="ENN40" s="11"/>
      <c r="ENO40" s="11"/>
      <c r="ENP40" s="11"/>
      <c r="ENQ40" s="11"/>
      <c r="ENR40" s="11"/>
      <c r="ENS40" s="11"/>
      <c r="ENT40" s="11"/>
      <c r="ENU40" s="11"/>
      <c r="ENV40" s="11"/>
      <c r="ENW40" s="11"/>
      <c r="ENX40" s="11"/>
      <c r="ENY40" s="11"/>
      <c r="ENZ40" s="11"/>
      <c r="EOA40" s="11"/>
      <c r="EOB40" s="11"/>
      <c r="EOC40" s="11"/>
      <c r="EOD40" s="11"/>
      <c r="EOE40" s="11"/>
      <c r="EOF40" s="11"/>
      <c r="EOG40" s="11"/>
      <c r="EOH40" s="11"/>
      <c r="EOI40" s="11"/>
      <c r="EOJ40" s="11"/>
      <c r="EOK40" s="11"/>
      <c r="EOL40" s="11"/>
      <c r="EOM40" s="11"/>
      <c r="EON40" s="11"/>
      <c r="EOO40" s="11"/>
      <c r="EOP40" s="11"/>
      <c r="EOQ40" s="11"/>
      <c r="EOR40" s="11"/>
      <c r="EOS40" s="11"/>
      <c r="EOT40" s="11"/>
      <c r="EOU40" s="11"/>
      <c r="EOV40" s="11"/>
      <c r="EOW40" s="11"/>
      <c r="EOX40" s="11"/>
      <c r="EOY40" s="11"/>
      <c r="EOZ40" s="11"/>
      <c r="EPA40" s="11"/>
      <c r="EPB40" s="11"/>
      <c r="EPC40" s="11"/>
      <c r="EPD40" s="11"/>
      <c r="EPE40" s="11"/>
      <c r="EPF40" s="11"/>
      <c r="EPG40" s="11"/>
      <c r="EPH40" s="11"/>
      <c r="EPI40" s="11"/>
      <c r="EPJ40" s="11"/>
      <c r="EPK40" s="11"/>
      <c r="EPL40" s="11"/>
      <c r="EPM40" s="11"/>
      <c r="EPN40" s="11"/>
      <c r="EPO40" s="11"/>
      <c r="EPP40" s="11"/>
      <c r="EPQ40" s="11"/>
      <c r="EPR40" s="11"/>
      <c r="EPS40" s="11"/>
      <c r="EPT40" s="11"/>
      <c r="EPU40" s="11"/>
      <c r="EPV40" s="11"/>
      <c r="EPW40" s="11"/>
      <c r="EPX40" s="11"/>
      <c r="EPY40" s="11"/>
      <c r="EPZ40" s="11"/>
      <c r="EQA40" s="11"/>
      <c r="EQB40" s="11"/>
      <c r="EQC40" s="11"/>
      <c r="EQD40" s="11"/>
      <c r="EQE40" s="11"/>
      <c r="EQF40" s="11"/>
      <c r="EQG40" s="11"/>
      <c r="EQH40" s="11"/>
      <c r="EQI40" s="11"/>
      <c r="EQJ40" s="11"/>
      <c r="EQK40" s="11"/>
      <c r="EQL40" s="11"/>
      <c r="EQM40" s="11"/>
      <c r="EQN40" s="11"/>
      <c r="EQO40" s="11"/>
      <c r="EQP40" s="11"/>
      <c r="EQQ40" s="11"/>
      <c r="EQR40" s="11"/>
      <c r="EQS40" s="11"/>
      <c r="EQT40" s="11"/>
      <c r="EQU40" s="11"/>
      <c r="EQV40" s="11"/>
      <c r="EQW40" s="11"/>
      <c r="EQX40" s="11"/>
      <c r="EQY40" s="11"/>
      <c r="EQZ40" s="11"/>
      <c r="ERA40" s="11"/>
      <c r="ERB40" s="11"/>
      <c r="ERC40" s="11"/>
      <c r="ERD40" s="11"/>
      <c r="ERE40" s="11"/>
      <c r="ERF40" s="11"/>
      <c r="ERG40" s="11"/>
      <c r="ERH40" s="11"/>
      <c r="ERI40" s="11"/>
      <c r="ERJ40" s="11"/>
      <c r="ERK40" s="11"/>
      <c r="ERL40" s="11"/>
      <c r="ERM40" s="11"/>
      <c r="ERN40" s="11"/>
      <c r="ERO40" s="11"/>
      <c r="ERP40" s="11"/>
      <c r="ERQ40" s="11"/>
      <c r="ERR40" s="11"/>
      <c r="ERS40" s="11"/>
      <c r="ERT40" s="11"/>
      <c r="ERU40" s="11"/>
      <c r="ERV40" s="11"/>
      <c r="ERW40" s="11"/>
      <c r="ERX40" s="11"/>
      <c r="ERY40" s="11"/>
      <c r="ERZ40" s="11"/>
      <c r="ESA40" s="11"/>
      <c r="ESB40" s="11"/>
      <c r="ESC40" s="11"/>
      <c r="ESD40" s="11"/>
      <c r="ESE40" s="11"/>
      <c r="ESF40" s="11"/>
      <c r="ESG40" s="11"/>
      <c r="ESH40" s="11"/>
      <c r="ESI40" s="11"/>
      <c r="ESJ40" s="11"/>
      <c r="ESK40" s="11"/>
      <c r="ESL40" s="11"/>
      <c r="ESM40" s="11"/>
      <c r="ESN40" s="11"/>
      <c r="ESO40" s="11"/>
      <c r="ESP40" s="11"/>
      <c r="ESQ40" s="11"/>
      <c r="ESR40" s="11"/>
      <c r="ESS40" s="11"/>
      <c r="EST40" s="11"/>
      <c r="ESU40" s="11"/>
      <c r="ESV40" s="11"/>
      <c r="ESW40" s="11"/>
      <c r="ESX40" s="11"/>
      <c r="ESY40" s="11"/>
      <c r="ESZ40" s="11"/>
      <c r="ETA40" s="11"/>
      <c r="ETB40" s="11"/>
      <c r="ETC40" s="11"/>
      <c r="ETD40" s="11"/>
      <c r="ETE40" s="11"/>
      <c r="ETF40" s="11"/>
      <c r="ETG40" s="11"/>
      <c r="ETH40" s="11"/>
      <c r="ETI40" s="11"/>
      <c r="ETJ40" s="11"/>
      <c r="ETK40" s="11"/>
      <c r="ETL40" s="11"/>
      <c r="ETM40" s="11"/>
      <c r="ETN40" s="11"/>
      <c r="ETO40" s="11"/>
      <c r="ETP40" s="11"/>
      <c r="ETQ40" s="11"/>
      <c r="ETR40" s="11"/>
      <c r="ETS40" s="11"/>
      <c r="ETT40" s="11"/>
      <c r="ETU40" s="11"/>
      <c r="ETV40" s="11"/>
      <c r="ETW40" s="11"/>
      <c r="ETX40" s="11"/>
      <c r="ETY40" s="11"/>
      <c r="ETZ40" s="11"/>
      <c r="EUA40" s="11"/>
      <c r="EUB40" s="11"/>
      <c r="EUC40" s="11"/>
      <c r="EUD40" s="11"/>
      <c r="EUE40" s="11"/>
      <c r="EUF40" s="11"/>
      <c r="EUG40" s="11"/>
      <c r="EUH40" s="11"/>
      <c r="EUI40" s="11"/>
      <c r="EUJ40" s="11"/>
      <c r="EUK40" s="11"/>
      <c r="EUL40" s="11"/>
      <c r="EUM40" s="11"/>
      <c r="EUN40" s="11"/>
      <c r="EUO40" s="11"/>
      <c r="EUP40" s="11"/>
      <c r="EUQ40" s="11"/>
      <c r="EUR40" s="11"/>
      <c r="EUS40" s="11"/>
      <c r="EUT40" s="11"/>
      <c r="EUU40" s="11"/>
      <c r="EUV40" s="11"/>
      <c r="EUW40" s="11"/>
      <c r="EUX40" s="11"/>
      <c r="EUY40" s="11"/>
      <c r="EUZ40" s="11"/>
      <c r="EVA40" s="11"/>
      <c r="EVB40" s="11"/>
      <c r="EVC40" s="11"/>
      <c r="EVD40" s="11"/>
      <c r="EVE40" s="11"/>
      <c r="EVF40" s="11"/>
      <c r="EVG40" s="11"/>
      <c r="EVH40" s="11"/>
      <c r="EVI40" s="11"/>
      <c r="EVJ40" s="11"/>
      <c r="EVK40" s="11"/>
      <c r="EVL40" s="11"/>
      <c r="EVM40" s="11"/>
      <c r="EVN40" s="11"/>
      <c r="EVO40" s="11"/>
      <c r="EVP40" s="11"/>
      <c r="EVQ40" s="11"/>
      <c r="EVR40" s="11"/>
      <c r="EVS40" s="11"/>
      <c r="EVT40" s="11"/>
      <c r="EVU40" s="11"/>
      <c r="EVV40" s="11"/>
      <c r="EVW40" s="11"/>
      <c r="EVX40" s="11"/>
      <c r="EVY40" s="11"/>
      <c r="EVZ40" s="11"/>
      <c r="EWA40" s="11"/>
      <c r="EWB40" s="11"/>
      <c r="EWC40" s="11"/>
      <c r="EWD40" s="11"/>
      <c r="EWE40" s="11"/>
      <c r="EWF40" s="11"/>
      <c r="EWG40" s="11"/>
      <c r="EWH40" s="11"/>
      <c r="EWI40" s="11"/>
      <c r="EWJ40" s="11"/>
      <c r="EWK40" s="11"/>
      <c r="EWL40" s="11"/>
      <c r="EWM40" s="11"/>
      <c r="EWN40" s="11"/>
      <c r="EWO40" s="11"/>
      <c r="EWP40" s="11"/>
      <c r="EWQ40" s="11"/>
      <c r="EWR40" s="11"/>
      <c r="EWS40" s="11"/>
      <c r="EWT40" s="11"/>
      <c r="EWU40" s="11"/>
      <c r="EWV40" s="11"/>
      <c r="EWW40" s="11"/>
      <c r="EWX40" s="11"/>
      <c r="EWY40" s="11"/>
      <c r="EWZ40" s="11"/>
      <c r="EXA40" s="11"/>
      <c r="EXB40" s="11"/>
      <c r="EXC40" s="11"/>
      <c r="EXD40" s="11"/>
      <c r="EXE40" s="11"/>
      <c r="EXF40" s="11"/>
      <c r="EXG40" s="11"/>
      <c r="EXH40" s="11"/>
      <c r="EXI40" s="11"/>
      <c r="EXJ40" s="11"/>
      <c r="EXK40" s="11"/>
      <c r="EXL40" s="11"/>
      <c r="EXM40" s="11"/>
      <c r="EXN40" s="11"/>
      <c r="EXO40" s="11"/>
      <c r="EXP40" s="11"/>
      <c r="EXQ40" s="11"/>
      <c r="EXR40" s="11"/>
      <c r="EXS40" s="11"/>
      <c r="EXT40" s="11"/>
      <c r="EXU40" s="11"/>
      <c r="EXV40" s="11"/>
      <c r="EXW40" s="11"/>
      <c r="EXX40" s="11"/>
      <c r="EXY40" s="11"/>
      <c r="EXZ40" s="11"/>
      <c r="EYA40" s="11"/>
      <c r="EYB40" s="11"/>
      <c r="EYC40" s="11"/>
      <c r="EYD40" s="11"/>
      <c r="EYE40" s="11"/>
      <c r="EYF40" s="11"/>
      <c r="EYG40" s="11"/>
      <c r="EYH40" s="11"/>
      <c r="EYI40" s="11"/>
      <c r="EYJ40" s="11"/>
      <c r="EYK40" s="11"/>
      <c r="EYL40" s="11"/>
      <c r="EYM40" s="11"/>
      <c r="EYN40" s="11"/>
      <c r="EYO40" s="11"/>
      <c r="EYP40" s="11"/>
      <c r="EYQ40" s="11"/>
      <c r="EYR40" s="11"/>
      <c r="EYS40" s="11"/>
      <c r="EYT40" s="11"/>
      <c r="EYU40" s="11"/>
      <c r="EYV40" s="11"/>
      <c r="EYW40" s="11"/>
      <c r="EYX40" s="11"/>
      <c r="EYY40" s="11"/>
      <c r="EYZ40" s="11"/>
      <c r="EZA40" s="11"/>
      <c r="EZB40" s="11"/>
      <c r="EZC40" s="11"/>
      <c r="EZD40" s="11"/>
      <c r="EZE40" s="11"/>
      <c r="EZF40" s="11"/>
      <c r="EZG40" s="11"/>
      <c r="EZH40" s="11"/>
      <c r="EZI40" s="11"/>
      <c r="EZJ40" s="11"/>
      <c r="EZK40" s="11"/>
      <c r="EZL40" s="11"/>
      <c r="EZM40" s="11"/>
      <c r="EZN40" s="11"/>
      <c r="EZO40" s="11"/>
      <c r="EZP40" s="11"/>
      <c r="EZQ40" s="11"/>
      <c r="EZR40" s="11"/>
      <c r="EZS40" s="11"/>
      <c r="EZT40" s="11"/>
      <c r="EZU40" s="11"/>
      <c r="EZV40" s="11"/>
      <c r="EZW40" s="11"/>
      <c r="EZX40" s="11"/>
      <c r="EZY40" s="11"/>
      <c r="EZZ40" s="11"/>
      <c r="FAA40" s="11"/>
      <c r="FAB40" s="11"/>
      <c r="FAC40" s="11"/>
      <c r="FAD40" s="11"/>
      <c r="FAE40" s="11"/>
      <c r="FAF40" s="11"/>
      <c r="FAG40" s="11"/>
      <c r="FAH40" s="11"/>
      <c r="FAI40" s="11"/>
      <c r="FAJ40" s="11"/>
      <c r="FAK40" s="11"/>
      <c r="FAL40" s="11"/>
      <c r="FAM40" s="11"/>
      <c r="FAN40" s="11"/>
      <c r="FAO40" s="11"/>
      <c r="FAP40" s="11"/>
      <c r="FAQ40" s="11"/>
      <c r="FAR40" s="11"/>
      <c r="FAS40" s="11"/>
      <c r="FAT40" s="11"/>
      <c r="FAU40" s="11"/>
      <c r="FAV40" s="11"/>
      <c r="FAW40" s="11"/>
      <c r="FAX40" s="11"/>
      <c r="FAY40" s="11"/>
      <c r="FAZ40" s="11"/>
      <c r="FBA40" s="11"/>
      <c r="FBB40" s="11"/>
      <c r="FBC40" s="11"/>
      <c r="FBD40" s="11"/>
      <c r="FBE40" s="11"/>
      <c r="FBF40" s="11"/>
      <c r="FBG40" s="11"/>
      <c r="FBH40" s="11"/>
      <c r="FBI40" s="11"/>
      <c r="FBJ40" s="11"/>
      <c r="FBK40" s="11"/>
      <c r="FBL40" s="11"/>
      <c r="FBM40" s="11"/>
      <c r="FBN40" s="11"/>
      <c r="FBO40" s="11"/>
      <c r="FBP40" s="11"/>
      <c r="FBQ40" s="11"/>
      <c r="FBR40" s="11"/>
      <c r="FBS40" s="11"/>
      <c r="FBT40" s="11"/>
      <c r="FBU40" s="11"/>
      <c r="FBV40" s="11"/>
      <c r="FBW40" s="11"/>
      <c r="FBX40" s="11"/>
      <c r="FBY40" s="11"/>
      <c r="FBZ40" s="11"/>
      <c r="FCA40" s="11"/>
      <c r="FCB40" s="11"/>
      <c r="FCC40" s="11"/>
      <c r="FCD40" s="11"/>
      <c r="FCE40" s="11"/>
      <c r="FCF40" s="11"/>
      <c r="FCG40" s="11"/>
      <c r="FCH40" s="11"/>
      <c r="FCI40" s="11"/>
      <c r="FCJ40" s="11"/>
      <c r="FCK40" s="11"/>
      <c r="FCL40" s="11"/>
      <c r="FCM40" s="11"/>
      <c r="FCN40" s="11"/>
      <c r="FCO40" s="11"/>
      <c r="FCP40" s="11"/>
      <c r="FCQ40" s="11"/>
      <c r="FCR40" s="11"/>
      <c r="FCS40" s="11"/>
      <c r="FCT40" s="11"/>
      <c r="FCU40" s="11"/>
      <c r="FCV40" s="11"/>
      <c r="FCW40" s="11"/>
      <c r="FCX40" s="11"/>
      <c r="FCY40" s="11"/>
      <c r="FCZ40" s="11"/>
      <c r="FDA40" s="11"/>
      <c r="FDB40" s="11"/>
      <c r="FDC40" s="11"/>
      <c r="FDD40" s="11"/>
      <c r="FDE40" s="11"/>
      <c r="FDF40" s="11"/>
      <c r="FDG40" s="11"/>
      <c r="FDH40" s="11"/>
      <c r="FDI40" s="11"/>
      <c r="FDJ40" s="11"/>
      <c r="FDK40" s="11"/>
      <c r="FDL40" s="11"/>
      <c r="FDM40" s="11"/>
      <c r="FDN40" s="11"/>
      <c r="FDO40" s="11"/>
      <c r="FDP40" s="11"/>
      <c r="FDQ40" s="11"/>
      <c r="FDR40" s="11"/>
      <c r="FDS40" s="11"/>
      <c r="FDT40" s="11"/>
      <c r="FDU40" s="11"/>
      <c r="FDV40" s="11"/>
      <c r="FDW40" s="11"/>
      <c r="FDX40" s="11"/>
      <c r="FDY40" s="11"/>
      <c r="FDZ40" s="11"/>
      <c r="FEA40" s="11"/>
      <c r="FEB40" s="11"/>
      <c r="FEC40" s="11"/>
      <c r="FED40" s="11"/>
      <c r="FEE40" s="11"/>
      <c r="FEF40" s="11"/>
      <c r="FEG40" s="11"/>
      <c r="FEH40" s="11"/>
      <c r="FEI40" s="11"/>
      <c r="FEJ40" s="11"/>
      <c r="FEK40" s="11"/>
      <c r="FEL40" s="11"/>
      <c r="FEM40" s="11"/>
      <c r="FEN40" s="11"/>
      <c r="FEO40" s="11"/>
      <c r="FEP40" s="11"/>
      <c r="FEQ40" s="11"/>
      <c r="FER40" s="11"/>
      <c r="FES40" s="11"/>
      <c r="FET40" s="11"/>
      <c r="FEU40" s="11"/>
      <c r="FEV40" s="11"/>
      <c r="FEW40" s="11"/>
      <c r="FEX40" s="11"/>
      <c r="FEY40" s="11"/>
      <c r="FEZ40" s="11"/>
      <c r="FFA40" s="11"/>
      <c r="FFB40" s="11"/>
      <c r="FFC40" s="11"/>
      <c r="FFD40" s="11"/>
      <c r="FFE40" s="11"/>
      <c r="FFF40" s="11"/>
      <c r="FFG40" s="11"/>
      <c r="FFH40" s="11"/>
      <c r="FFI40" s="11"/>
      <c r="FFJ40" s="11"/>
      <c r="FFK40" s="11"/>
      <c r="FFL40" s="11"/>
      <c r="FFM40" s="11"/>
      <c r="FFN40" s="11"/>
      <c r="FFO40" s="11"/>
      <c r="FFP40" s="11"/>
      <c r="FFQ40" s="11"/>
      <c r="FFR40" s="11"/>
      <c r="FFS40" s="11"/>
      <c r="FFT40" s="11"/>
      <c r="FFU40" s="11"/>
      <c r="FFV40" s="11"/>
      <c r="FFW40" s="11"/>
      <c r="FFX40" s="11"/>
      <c r="FFY40" s="11"/>
      <c r="FFZ40" s="11"/>
      <c r="FGA40" s="11"/>
      <c r="FGB40" s="11"/>
      <c r="FGC40" s="11"/>
      <c r="FGD40" s="11"/>
      <c r="FGE40" s="11"/>
      <c r="FGF40" s="11"/>
      <c r="FGG40" s="11"/>
      <c r="FGH40" s="11"/>
      <c r="FGI40" s="11"/>
      <c r="FGJ40" s="11"/>
      <c r="FGK40" s="11"/>
      <c r="FGL40" s="11"/>
      <c r="FGM40" s="11"/>
      <c r="FGN40" s="11"/>
      <c r="FGO40" s="11"/>
      <c r="FGP40" s="11"/>
      <c r="FGQ40" s="11"/>
      <c r="FGR40" s="11"/>
      <c r="FGS40" s="11"/>
      <c r="FGT40" s="11"/>
      <c r="FGU40" s="11"/>
      <c r="FGV40" s="11"/>
      <c r="FGW40" s="11"/>
      <c r="FGX40" s="11"/>
      <c r="FGY40" s="11"/>
      <c r="FGZ40" s="11"/>
      <c r="FHA40" s="11"/>
      <c r="FHB40" s="11"/>
      <c r="FHC40" s="11"/>
      <c r="FHD40" s="11"/>
      <c r="FHE40" s="11"/>
      <c r="FHF40" s="11"/>
      <c r="FHG40" s="11"/>
      <c r="FHH40" s="11"/>
      <c r="FHI40" s="11"/>
      <c r="FHJ40" s="11"/>
      <c r="FHK40" s="11"/>
      <c r="FHL40" s="11"/>
      <c r="FHM40" s="11"/>
      <c r="FHN40" s="11"/>
      <c r="FHO40" s="11"/>
      <c r="FHP40" s="11"/>
      <c r="FHQ40" s="11"/>
      <c r="FHR40" s="11"/>
      <c r="FHS40" s="11"/>
      <c r="FHT40" s="11"/>
      <c r="FHU40" s="11"/>
      <c r="FHV40" s="11"/>
      <c r="FHW40" s="11"/>
      <c r="FHX40" s="11"/>
      <c r="FHY40" s="11"/>
      <c r="FHZ40" s="11"/>
      <c r="FIA40" s="11"/>
      <c r="FIB40" s="11"/>
      <c r="FIC40" s="11"/>
      <c r="FID40" s="11"/>
      <c r="FIE40" s="11"/>
      <c r="FIF40" s="11"/>
      <c r="FIG40" s="11"/>
      <c r="FIH40" s="11"/>
      <c r="FII40" s="11"/>
      <c r="FIJ40" s="11"/>
      <c r="FIK40" s="11"/>
      <c r="FIL40" s="11"/>
      <c r="FIM40" s="11"/>
      <c r="FIN40" s="11"/>
      <c r="FIO40" s="11"/>
      <c r="FIP40" s="11"/>
      <c r="FIQ40" s="11"/>
      <c r="FIR40" s="11"/>
      <c r="FIS40" s="11"/>
      <c r="FIT40" s="11"/>
      <c r="FIU40" s="11"/>
      <c r="FIV40" s="11"/>
      <c r="FIW40" s="11"/>
      <c r="FIX40" s="11"/>
      <c r="FIY40" s="11"/>
      <c r="FIZ40" s="11"/>
      <c r="FJA40" s="11"/>
      <c r="FJB40" s="11"/>
      <c r="FJC40" s="11"/>
      <c r="FJD40" s="11"/>
      <c r="FJE40" s="11"/>
      <c r="FJF40" s="11"/>
      <c r="FJG40" s="11"/>
      <c r="FJH40" s="11"/>
      <c r="FJI40" s="11"/>
      <c r="FJJ40" s="11"/>
      <c r="FJK40" s="11"/>
      <c r="FJL40" s="11"/>
      <c r="FJM40" s="11"/>
      <c r="FJN40" s="11"/>
      <c r="FJO40" s="11"/>
      <c r="FJP40" s="11"/>
      <c r="FJQ40" s="11"/>
      <c r="FJR40" s="11"/>
      <c r="FJS40" s="11"/>
      <c r="FJT40" s="11"/>
      <c r="FJU40" s="11"/>
      <c r="FJV40" s="11"/>
      <c r="FJW40" s="11"/>
      <c r="FJX40" s="11"/>
      <c r="FJY40" s="11"/>
      <c r="FJZ40" s="11"/>
      <c r="FKA40" s="11"/>
      <c r="FKB40" s="11"/>
      <c r="FKC40" s="11"/>
      <c r="FKD40" s="11"/>
      <c r="FKE40" s="11"/>
      <c r="FKF40" s="11"/>
      <c r="FKG40" s="11"/>
      <c r="FKH40" s="11"/>
      <c r="FKI40" s="11"/>
      <c r="FKJ40" s="11"/>
      <c r="FKK40" s="11"/>
      <c r="FKL40" s="11"/>
      <c r="FKM40" s="11"/>
      <c r="FKN40" s="11"/>
      <c r="FKO40" s="11"/>
      <c r="FKP40" s="11"/>
      <c r="FKQ40" s="11"/>
      <c r="FKR40" s="11"/>
      <c r="FKS40" s="11"/>
      <c r="FKT40" s="11"/>
      <c r="FKU40" s="11"/>
      <c r="FKV40" s="11"/>
      <c r="FKW40" s="11"/>
      <c r="FKX40" s="11"/>
      <c r="FKY40" s="11"/>
      <c r="FKZ40" s="11"/>
      <c r="FLA40" s="11"/>
      <c r="FLB40" s="11"/>
      <c r="FLC40" s="11"/>
      <c r="FLD40" s="11"/>
      <c r="FLE40" s="11"/>
      <c r="FLF40" s="11"/>
      <c r="FLG40" s="11"/>
      <c r="FLH40" s="11"/>
      <c r="FLI40" s="11"/>
      <c r="FLJ40" s="11"/>
      <c r="FLK40" s="11"/>
      <c r="FLL40" s="11"/>
      <c r="FLM40" s="11"/>
      <c r="FLN40" s="11"/>
      <c r="FLO40" s="11"/>
      <c r="FLP40" s="11"/>
      <c r="FLQ40" s="11"/>
      <c r="FLR40" s="11"/>
      <c r="FLS40" s="11"/>
      <c r="FLT40" s="11"/>
      <c r="FLU40" s="11"/>
      <c r="FLV40" s="11"/>
      <c r="FLW40" s="11"/>
      <c r="FLX40" s="11"/>
      <c r="FLY40" s="11"/>
      <c r="FLZ40" s="11"/>
      <c r="FMA40" s="11"/>
      <c r="FMB40" s="11"/>
      <c r="FMC40" s="11"/>
      <c r="FMD40" s="11"/>
      <c r="FME40" s="11"/>
      <c r="FMF40" s="11"/>
      <c r="FMG40" s="11"/>
      <c r="FMH40" s="11"/>
      <c r="FMI40" s="11"/>
      <c r="FMJ40" s="11"/>
      <c r="FMK40" s="11"/>
      <c r="FML40" s="11"/>
      <c r="FMM40" s="11"/>
      <c r="FMN40" s="11"/>
      <c r="FMO40" s="11"/>
      <c r="FMP40" s="11"/>
      <c r="FMQ40" s="11"/>
      <c r="FMR40" s="11"/>
      <c r="FMS40" s="11"/>
      <c r="FMT40" s="11"/>
      <c r="FMU40" s="11"/>
      <c r="FMV40" s="11"/>
      <c r="FMW40" s="11"/>
      <c r="FMX40" s="11"/>
      <c r="FMY40" s="11"/>
      <c r="FMZ40" s="11"/>
      <c r="FNA40" s="11"/>
      <c r="FNB40" s="11"/>
      <c r="FNC40" s="11"/>
      <c r="FND40" s="11"/>
      <c r="FNE40" s="11"/>
      <c r="FNF40" s="11"/>
      <c r="FNG40" s="11"/>
      <c r="FNH40" s="11"/>
      <c r="FNI40" s="11"/>
      <c r="FNJ40" s="11"/>
      <c r="FNK40" s="11"/>
      <c r="FNL40" s="11"/>
      <c r="FNM40" s="11"/>
      <c r="FNN40" s="11"/>
      <c r="FNO40" s="11"/>
      <c r="FNP40" s="11"/>
      <c r="FNQ40" s="11"/>
      <c r="FNR40" s="11"/>
      <c r="FNS40" s="11"/>
      <c r="FNT40" s="11"/>
      <c r="FNU40" s="11"/>
      <c r="FNV40" s="11"/>
      <c r="FNW40" s="11"/>
      <c r="FNX40" s="11"/>
      <c r="FNY40" s="11"/>
      <c r="FNZ40" s="11"/>
      <c r="FOA40" s="11"/>
      <c r="FOB40" s="11"/>
      <c r="FOC40" s="11"/>
      <c r="FOD40" s="11"/>
      <c r="FOE40" s="11"/>
      <c r="FOF40" s="11"/>
      <c r="FOG40" s="11"/>
      <c r="FOH40" s="11"/>
      <c r="FOI40" s="11"/>
      <c r="FOJ40" s="11"/>
      <c r="FOK40" s="11"/>
      <c r="FOL40" s="11"/>
      <c r="FOM40" s="11"/>
      <c r="FON40" s="11"/>
      <c r="FOO40" s="11"/>
      <c r="FOP40" s="11"/>
      <c r="FOQ40" s="11"/>
      <c r="FOR40" s="11"/>
      <c r="FOS40" s="11"/>
      <c r="FOT40" s="11"/>
      <c r="FOU40" s="11"/>
      <c r="FOV40" s="11"/>
      <c r="FOW40" s="11"/>
      <c r="FOX40" s="11"/>
      <c r="FOY40" s="11"/>
      <c r="FOZ40" s="11"/>
      <c r="FPA40" s="11"/>
      <c r="FPB40" s="11"/>
      <c r="FPC40" s="11"/>
      <c r="FPD40" s="11"/>
      <c r="FPE40" s="11"/>
      <c r="FPF40" s="11"/>
      <c r="FPG40" s="11"/>
      <c r="FPH40" s="11"/>
      <c r="FPI40" s="11"/>
      <c r="FPJ40" s="11"/>
      <c r="FPK40" s="11"/>
      <c r="FPL40" s="11"/>
      <c r="FPM40" s="11"/>
      <c r="FPN40" s="11"/>
      <c r="FPO40" s="11"/>
      <c r="FPP40" s="11"/>
      <c r="FPQ40" s="11"/>
      <c r="FPR40" s="11"/>
      <c r="FPS40" s="11"/>
      <c r="FPT40" s="11"/>
      <c r="FPU40" s="11"/>
      <c r="FPV40" s="11"/>
      <c r="FPW40" s="11"/>
      <c r="FPX40" s="11"/>
      <c r="FPY40" s="11"/>
      <c r="FPZ40" s="11"/>
      <c r="FQA40" s="11"/>
      <c r="FQB40" s="11"/>
      <c r="FQC40" s="11"/>
      <c r="FQD40" s="11"/>
      <c r="FQE40" s="11"/>
      <c r="FQF40" s="11"/>
      <c r="FQG40" s="11"/>
      <c r="FQH40" s="11"/>
      <c r="FQI40" s="11"/>
      <c r="FQJ40" s="11"/>
      <c r="FQK40" s="11"/>
      <c r="FQL40" s="11"/>
      <c r="FQM40" s="11"/>
      <c r="FQN40" s="11"/>
      <c r="FQO40" s="11"/>
      <c r="FQP40" s="11"/>
      <c r="FQQ40" s="11"/>
      <c r="FQR40" s="11"/>
      <c r="FQS40" s="11"/>
      <c r="FQT40" s="11"/>
      <c r="FQU40" s="11"/>
      <c r="FQV40" s="11"/>
      <c r="FQW40" s="11"/>
      <c r="FQX40" s="11"/>
      <c r="FQY40" s="11"/>
      <c r="FQZ40" s="11"/>
      <c r="FRA40" s="11"/>
      <c r="FRB40" s="11"/>
      <c r="FRC40" s="11"/>
      <c r="FRD40" s="11"/>
      <c r="FRE40" s="11"/>
      <c r="FRF40" s="11"/>
      <c r="FRG40" s="11"/>
      <c r="FRH40" s="11"/>
      <c r="FRI40" s="11"/>
      <c r="FRJ40" s="11"/>
      <c r="FRK40" s="11"/>
      <c r="FRL40" s="11"/>
      <c r="FRM40" s="11"/>
      <c r="FRN40" s="11"/>
      <c r="FRO40" s="11"/>
      <c r="FRP40" s="11"/>
      <c r="FRQ40" s="11"/>
      <c r="FRR40" s="11"/>
      <c r="FRS40" s="11"/>
      <c r="FRT40" s="11"/>
      <c r="FRU40" s="11"/>
      <c r="FRV40" s="11"/>
      <c r="FRW40" s="11"/>
      <c r="FRX40" s="11"/>
      <c r="FRY40" s="11"/>
      <c r="FRZ40" s="11"/>
      <c r="FSA40" s="11"/>
      <c r="FSB40" s="11"/>
      <c r="FSC40" s="11"/>
      <c r="FSD40" s="11"/>
      <c r="FSE40" s="11"/>
      <c r="FSF40" s="11"/>
      <c r="FSG40" s="11"/>
      <c r="FSH40" s="11"/>
      <c r="FSI40" s="11"/>
      <c r="FSJ40" s="11"/>
      <c r="FSK40" s="11"/>
      <c r="FSL40" s="11"/>
      <c r="FSM40" s="11"/>
      <c r="FSN40" s="11"/>
      <c r="FSO40" s="11"/>
      <c r="FSP40" s="11"/>
      <c r="FSQ40" s="11"/>
      <c r="FSR40" s="11"/>
      <c r="FSS40" s="11"/>
      <c r="FST40" s="11"/>
      <c r="FSU40" s="11"/>
      <c r="FSV40" s="11"/>
      <c r="FSW40" s="11"/>
      <c r="FSX40" s="11"/>
      <c r="FSY40" s="11"/>
      <c r="FSZ40" s="11"/>
      <c r="FTA40" s="11"/>
      <c r="FTB40" s="11"/>
      <c r="FTC40" s="11"/>
      <c r="FTD40" s="11"/>
      <c r="FTE40" s="11"/>
      <c r="FTF40" s="11"/>
      <c r="FTG40" s="11"/>
      <c r="FTH40" s="11"/>
      <c r="FTI40" s="11"/>
      <c r="FTJ40" s="11"/>
      <c r="FTK40" s="11"/>
      <c r="FTL40" s="11"/>
      <c r="FTM40" s="11"/>
      <c r="FTN40" s="11"/>
      <c r="FTO40" s="11"/>
      <c r="FTP40" s="11"/>
      <c r="FTQ40" s="11"/>
      <c r="FTR40" s="11"/>
      <c r="FTS40" s="11"/>
      <c r="FTT40" s="11"/>
      <c r="FTU40" s="11"/>
      <c r="FTV40" s="11"/>
      <c r="FTW40" s="11"/>
      <c r="FTX40" s="11"/>
      <c r="FTY40" s="11"/>
      <c r="FTZ40" s="11"/>
      <c r="FUA40" s="11"/>
      <c r="FUB40" s="11"/>
      <c r="FUC40" s="11"/>
      <c r="FUD40" s="11"/>
      <c r="FUE40" s="11"/>
      <c r="FUF40" s="11"/>
      <c r="FUG40" s="11"/>
      <c r="FUH40" s="11"/>
      <c r="FUI40" s="11"/>
      <c r="FUJ40" s="11"/>
      <c r="FUK40" s="11"/>
      <c r="FUL40" s="11"/>
      <c r="FUM40" s="11"/>
      <c r="FUN40" s="11"/>
      <c r="FUO40" s="11"/>
      <c r="FUP40" s="11"/>
      <c r="FUQ40" s="11"/>
      <c r="FUR40" s="11"/>
      <c r="FUS40" s="11"/>
      <c r="FUT40" s="11"/>
      <c r="FUU40" s="11"/>
      <c r="FUV40" s="11"/>
      <c r="FUW40" s="11"/>
      <c r="FUX40" s="11"/>
      <c r="FUY40" s="11"/>
      <c r="FUZ40" s="11"/>
      <c r="FVA40" s="11"/>
      <c r="FVB40" s="11"/>
      <c r="FVC40" s="11"/>
      <c r="FVD40" s="11"/>
      <c r="FVE40" s="11"/>
      <c r="FVF40" s="11"/>
      <c r="FVG40" s="11"/>
      <c r="FVH40" s="11"/>
      <c r="FVI40" s="11"/>
      <c r="FVJ40" s="11"/>
      <c r="FVK40" s="11"/>
      <c r="FVL40" s="11"/>
      <c r="FVM40" s="11"/>
      <c r="FVN40" s="11"/>
      <c r="FVO40" s="11"/>
      <c r="FVP40" s="11"/>
      <c r="FVQ40" s="11"/>
      <c r="FVR40" s="11"/>
      <c r="FVS40" s="11"/>
      <c r="FVT40" s="11"/>
      <c r="FVU40" s="11"/>
      <c r="FVV40" s="11"/>
      <c r="FVW40" s="11"/>
      <c r="FVX40" s="11"/>
      <c r="FVY40" s="11"/>
      <c r="FVZ40" s="11"/>
      <c r="FWA40" s="11"/>
      <c r="FWB40" s="11"/>
      <c r="FWC40" s="11"/>
      <c r="FWD40" s="11"/>
      <c r="FWE40" s="11"/>
      <c r="FWF40" s="11"/>
      <c r="FWG40" s="11"/>
      <c r="FWH40" s="11"/>
      <c r="FWI40" s="11"/>
      <c r="FWJ40" s="11"/>
      <c r="FWK40" s="11"/>
      <c r="FWL40" s="11"/>
      <c r="FWM40" s="11"/>
      <c r="FWN40" s="11"/>
      <c r="FWO40" s="11"/>
      <c r="FWP40" s="11"/>
      <c r="FWQ40" s="11"/>
      <c r="FWR40" s="11"/>
      <c r="FWS40" s="11"/>
      <c r="FWT40" s="11"/>
      <c r="FWU40" s="11"/>
      <c r="FWV40" s="11"/>
      <c r="FWW40" s="11"/>
      <c r="FWX40" s="11"/>
      <c r="FWY40" s="11"/>
      <c r="FWZ40" s="11"/>
      <c r="FXA40" s="11"/>
      <c r="FXB40" s="11"/>
      <c r="FXC40" s="11"/>
      <c r="FXD40" s="11"/>
      <c r="FXE40" s="11"/>
      <c r="FXF40" s="11"/>
      <c r="FXG40" s="11"/>
      <c r="FXH40" s="11"/>
      <c r="FXI40" s="11"/>
      <c r="FXJ40" s="11"/>
      <c r="FXK40" s="11"/>
      <c r="FXL40" s="11"/>
      <c r="FXM40" s="11"/>
      <c r="FXN40" s="11"/>
      <c r="FXO40" s="11"/>
      <c r="FXP40" s="11"/>
      <c r="FXQ40" s="11"/>
      <c r="FXR40" s="11"/>
      <c r="FXS40" s="11"/>
      <c r="FXT40" s="11"/>
      <c r="FXU40" s="11"/>
      <c r="FXV40" s="11"/>
      <c r="FXW40" s="11"/>
      <c r="FXX40" s="11"/>
      <c r="FXY40" s="11"/>
      <c r="FXZ40" s="11"/>
      <c r="FYA40" s="11"/>
      <c r="FYB40" s="11"/>
      <c r="FYC40" s="11"/>
      <c r="FYD40" s="11"/>
      <c r="FYE40" s="11"/>
      <c r="FYF40" s="11"/>
      <c r="FYG40" s="11"/>
      <c r="FYH40" s="11"/>
      <c r="FYI40" s="11"/>
      <c r="FYJ40" s="11"/>
      <c r="FYK40" s="11"/>
      <c r="FYL40" s="11"/>
      <c r="FYM40" s="11"/>
      <c r="FYN40" s="11"/>
      <c r="FYO40" s="11"/>
      <c r="FYP40" s="11"/>
      <c r="FYQ40" s="11"/>
      <c r="FYR40" s="11"/>
      <c r="FYS40" s="11"/>
      <c r="FYT40" s="11"/>
      <c r="FYU40" s="11"/>
      <c r="FYV40" s="11"/>
      <c r="FYW40" s="11"/>
      <c r="FYX40" s="11"/>
      <c r="FYY40" s="11"/>
      <c r="FYZ40" s="11"/>
      <c r="FZA40" s="11"/>
      <c r="FZB40" s="11"/>
      <c r="FZC40" s="11"/>
      <c r="FZD40" s="11"/>
      <c r="FZE40" s="11"/>
      <c r="FZF40" s="11"/>
      <c r="FZG40" s="11"/>
      <c r="FZH40" s="11"/>
      <c r="FZI40" s="11"/>
      <c r="FZJ40" s="11"/>
      <c r="FZK40" s="11"/>
      <c r="FZL40" s="11"/>
      <c r="FZM40" s="11"/>
      <c r="FZN40" s="11"/>
      <c r="FZO40" s="11"/>
      <c r="FZP40" s="11"/>
      <c r="FZQ40" s="11"/>
      <c r="FZR40" s="11"/>
      <c r="FZS40" s="11"/>
      <c r="FZT40" s="11"/>
      <c r="FZU40" s="11"/>
      <c r="FZV40" s="11"/>
      <c r="FZW40" s="11"/>
      <c r="FZX40" s="11"/>
      <c r="FZY40" s="11"/>
      <c r="FZZ40" s="11"/>
      <c r="GAA40" s="11"/>
      <c r="GAB40" s="11"/>
      <c r="GAC40" s="11"/>
      <c r="GAD40" s="11"/>
      <c r="GAE40" s="11"/>
      <c r="GAF40" s="11"/>
      <c r="GAG40" s="11"/>
      <c r="GAH40" s="11"/>
      <c r="GAI40" s="11"/>
      <c r="GAJ40" s="11"/>
      <c r="GAK40" s="11"/>
      <c r="GAL40" s="11"/>
      <c r="GAM40" s="11"/>
      <c r="GAN40" s="11"/>
      <c r="GAO40" s="11"/>
      <c r="GAP40" s="11"/>
      <c r="GAQ40" s="11"/>
      <c r="GAR40" s="11"/>
      <c r="GAS40" s="11"/>
      <c r="GAT40" s="11"/>
      <c r="GAU40" s="11"/>
      <c r="GAV40" s="11"/>
      <c r="GAW40" s="11"/>
      <c r="GAX40" s="11"/>
      <c r="GAY40" s="11"/>
      <c r="GAZ40" s="11"/>
      <c r="GBA40" s="11"/>
      <c r="GBB40" s="11"/>
      <c r="GBC40" s="11"/>
      <c r="GBD40" s="11"/>
      <c r="GBE40" s="11"/>
      <c r="GBF40" s="11"/>
      <c r="GBG40" s="11"/>
      <c r="GBH40" s="11"/>
      <c r="GBI40" s="11"/>
      <c r="GBJ40" s="11"/>
      <c r="GBK40" s="11"/>
      <c r="GBL40" s="11"/>
      <c r="GBM40" s="11"/>
      <c r="GBN40" s="11"/>
      <c r="GBO40" s="11"/>
      <c r="GBP40" s="11"/>
      <c r="GBQ40" s="11"/>
      <c r="GBR40" s="11"/>
      <c r="GBS40" s="11"/>
      <c r="GBT40" s="11"/>
      <c r="GBU40" s="11"/>
      <c r="GBV40" s="11"/>
      <c r="GBW40" s="11"/>
      <c r="GBX40" s="11"/>
      <c r="GBY40" s="11"/>
      <c r="GBZ40" s="11"/>
      <c r="GCA40" s="11"/>
      <c r="GCB40" s="11"/>
      <c r="GCC40" s="11"/>
      <c r="GCD40" s="11"/>
      <c r="GCE40" s="11"/>
      <c r="GCF40" s="11"/>
      <c r="GCG40" s="11"/>
      <c r="GCH40" s="11"/>
      <c r="GCI40" s="11"/>
      <c r="GCJ40" s="11"/>
      <c r="GCK40" s="11"/>
      <c r="GCL40" s="11"/>
      <c r="GCM40" s="11"/>
      <c r="GCN40" s="11"/>
      <c r="GCO40" s="11"/>
      <c r="GCP40" s="11"/>
      <c r="GCQ40" s="11"/>
      <c r="GCR40" s="11"/>
      <c r="GCS40" s="11"/>
      <c r="GCT40" s="11"/>
      <c r="GCU40" s="11"/>
      <c r="GCV40" s="11"/>
      <c r="GCW40" s="11"/>
      <c r="GCX40" s="11"/>
      <c r="GCY40" s="11"/>
      <c r="GCZ40" s="11"/>
      <c r="GDA40" s="11"/>
      <c r="GDB40" s="11"/>
      <c r="GDC40" s="11"/>
      <c r="GDD40" s="11"/>
      <c r="GDE40" s="11"/>
      <c r="GDF40" s="11"/>
      <c r="GDG40" s="11"/>
      <c r="GDH40" s="11"/>
      <c r="GDI40" s="11"/>
      <c r="GDJ40" s="11"/>
      <c r="GDK40" s="11"/>
      <c r="GDL40" s="11"/>
      <c r="GDM40" s="11"/>
      <c r="GDN40" s="11"/>
      <c r="GDO40" s="11"/>
      <c r="GDP40" s="11"/>
      <c r="GDQ40" s="11"/>
      <c r="GDR40" s="11"/>
      <c r="GDS40" s="11"/>
      <c r="GDT40" s="11"/>
      <c r="GDU40" s="11"/>
      <c r="GDV40" s="11"/>
      <c r="GDW40" s="11"/>
      <c r="GDX40" s="11"/>
      <c r="GDY40" s="11"/>
      <c r="GDZ40" s="11"/>
      <c r="GEA40" s="11"/>
      <c r="GEB40" s="11"/>
      <c r="GEC40" s="11"/>
      <c r="GED40" s="11"/>
      <c r="GEE40" s="11"/>
      <c r="GEF40" s="11"/>
      <c r="GEG40" s="11"/>
      <c r="GEH40" s="11"/>
      <c r="GEI40" s="11"/>
      <c r="GEJ40" s="11"/>
      <c r="GEK40" s="11"/>
      <c r="GEL40" s="11"/>
      <c r="GEM40" s="11"/>
      <c r="GEN40" s="11"/>
      <c r="GEO40" s="11"/>
      <c r="GEP40" s="11"/>
      <c r="GEQ40" s="11"/>
      <c r="GER40" s="11"/>
      <c r="GES40" s="11"/>
      <c r="GET40" s="11"/>
      <c r="GEU40" s="11"/>
      <c r="GEV40" s="11"/>
      <c r="GEW40" s="11"/>
      <c r="GEX40" s="11"/>
      <c r="GEY40" s="11"/>
      <c r="GEZ40" s="11"/>
      <c r="GFA40" s="11"/>
      <c r="GFB40" s="11"/>
      <c r="GFC40" s="11"/>
      <c r="GFD40" s="11"/>
      <c r="GFE40" s="11"/>
      <c r="GFF40" s="11"/>
      <c r="GFG40" s="11"/>
      <c r="GFH40" s="11"/>
      <c r="GFI40" s="11"/>
      <c r="GFJ40" s="11"/>
      <c r="GFK40" s="11"/>
      <c r="GFL40" s="11"/>
      <c r="GFM40" s="11"/>
      <c r="GFN40" s="11"/>
      <c r="GFO40" s="11"/>
      <c r="GFP40" s="11"/>
      <c r="GFQ40" s="11"/>
      <c r="GFR40" s="11"/>
      <c r="GFS40" s="11"/>
      <c r="GFT40" s="11"/>
      <c r="GFU40" s="11"/>
      <c r="GFV40" s="11"/>
      <c r="GFW40" s="11"/>
      <c r="GFX40" s="11"/>
      <c r="GFY40" s="11"/>
      <c r="GFZ40" s="11"/>
      <c r="GGA40" s="11"/>
      <c r="GGB40" s="11"/>
      <c r="GGC40" s="11"/>
      <c r="GGD40" s="11"/>
      <c r="GGE40" s="11"/>
      <c r="GGF40" s="11"/>
      <c r="GGG40" s="11"/>
      <c r="GGH40" s="11"/>
      <c r="GGI40" s="11"/>
      <c r="GGJ40" s="11"/>
      <c r="GGK40" s="11"/>
      <c r="GGL40" s="11"/>
      <c r="GGM40" s="11"/>
      <c r="GGN40" s="11"/>
      <c r="GGO40" s="11"/>
      <c r="GGP40" s="11"/>
      <c r="GGQ40" s="11"/>
      <c r="GGR40" s="11"/>
      <c r="GGS40" s="11"/>
      <c r="GGT40" s="11"/>
      <c r="GGU40" s="11"/>
      <c r="GGV40" s="11"/>
      <c r="GGW40" s="11"/>
      <c r="GGX40" s="11"/>
      <c r="GGY40" s="11"/>
      <c r="GGZ40" s="11"/>
      <c r="GHA40" s="11"/>
      <c r="GHB40" s="11"/>
      <c r="GHC40" s="11"/>
      <c r="GHD40" s="11"/>
      <c r="GHE40" s="11"/>
      <c r="GHF40" s="11"/>
      <c r="GHG40" s="11"/>
      <c r="GHH40" s="11"/>
      <c r="GHI40" s="11"/>
      <c r="GHJ40" s="11"/>
      <c r="GHK40" s="11"/>
      <c r="GHL40" s="11"/>
      <c r="GHM40" s="11"/>
      <c r="GHN40" s="11"/>
      <c r="GHO40" s="11"/>
      <c r="GHP40" s="11"/>
      <c r="GHQ40" s="11"/>
      <c r="GHR40" s="11"/>
      <c r="GHS40" s="11"/>
      <c r="GHT40" s="11"/>
      <c r="GHU40" s="11"/>
      <c r="GHV40" s="11"/>
      <c r="GHW40" s="11"/>
      <c r="GHX40" s="11"/>
      <c r="GHY40" s="11"/>
      <c r="GHZ40" s="11"/>
      <c r="GIA40" s="11"/>
      <c r="GIB40" s="11"/>
      <c r="GIC40" s="11"/>
      <c r="GID40" s="11"/>
      <c r="GIE40" s="11"/>
      <c r="GIF40" s="11"/>
      <c r="GIG40" s="11"/>
      <c r="GIH40" s="11"/>
      <c r="GII40" s="11"/>
      <c r="GIJ40" s="11"/>
      <c r="GIK40" s="11"/>
      <c r="GIL40" s="11"/>
      <c r="GIM40" s="11"/>
      <c r="GIN40" s="11"/>
      <c r="GIO40" s="11"/>
      <c r="GIP40" s="11"/>
      <c r="GIQ40" s="11"/>
      <c r="GIR40" s="11"/>
      <c r="GIS40" s="11"/>
      <c r="GIT40" s="11"/>
      <c r="GIU40" s="11"/>
      <c r="GIV40" s="11"/>
      <c r="GIW40" s="11"/>
      <c r="GIX40" s="11"/>
      <c r="GIY40" s="11"/>
      <c r="GIZ40" s="11"/>
      <c r="GJA40" s="11"/>
      <c r="GJB40" s="11"/>
      <c r="GJC40" s="11"/>
      <c r="GJD40" s="11"/>
      <c r="GJE40" s="11"/>
      <c r="GJF40" s="11"/>
      <c r="GJG40" s="11"/>
      <c r="GJH40" s="11"/>
      <c r="GJI40" s="11"/>
      <c r="GJJ40" s="11"/>
      <c r="GJK40" s="11"/>
      <c r="GJL40" s="11"/>
      <c r="GJM40" s="11"/>
      <c r="GJN40" s="11"/>
      <c r="GJO40" s="11"/>
      <c r="GJP40" s="11"/>
      <c r="GJQ40" s="11"/>
      <c r="GJR40" s="11"/>
      <c r="GJS40" s="11"/>
      <c r="GJT40" s="11"/>
      <c r="GJU40" s="11"/>
      <c r="GJV40" s="11"/>
      <c r="GJW40" s="11"/>
      <c r="GJX40" s="11"/>
      <c r="GJY40" s="11"/>
      <c r="GJZ40" s="11"/>
      <c r="GKA40" s="11"/>
      <c r="GKB40" s="11"/>
      <c r="GKC40" s="11"/>
      <c r="GKD40" s="11"/>
      <c r="GKE40" s="11"/>
      <c r="GKF40" s="11"/>
      <c r="GKG40" s="11"/>
      <c r="GKH40" s="11"/>
      <c r="GKI40" s="11"/>
      <c r="GKJ40" s="11"/>
      <c r="GKK40" s="11"/>
      <c r="GKL40" s="11"/>
      <c r="GKM40" s="11"/>
      <c r="GKN40" s="11"/>
      <c r="GKO40" s="11"/>
      <c r="GKP40" s="11"/>
      <c r="GKQ40" s="11"/>
      <c r="GKR40" s="11"/>
      <c r="GKS40" s="11"/>
      <c r="GKT40" s="11"/>
      <c r="GKU40" s="11"/>
      <c r="GKV40" s="11"/>
      <c r="GKW40" s="11"/>
      <c r="GKX40" s="11"/>
      <c r="GKY40" s="11"/>
      <c r="GKZ40" s="11"/>
      <c r="GLA40" s="11"/>
      <c r="GLB40" s="11"/>
      <c r="GLC40" s="11"/>
      <c r="GLD40" s="11"/>
      <c r="GLE40" s="11"/>
      <c r="GLF40" s="11"/>
      <c r="GLG40" s="11"/>
      <c r="GLH40" s="11"/>
      <c r="GLI40" s="11"/>
      <c r="GLJ40" s="11"/>
      <c r="GLK40" s="11"/>
      <c r="GLL40" s="11"/>
      <c r="GLM40" s="11"/>
      <c r="GLN40" s="11"/>
      <c r="GLO40" s="11"/>
      <c r="GLP40" s="11"/>
      <c r="GLQ40" s="11"/>
      <c r="GLR40" s="11"/>
      <c r="GLS40" s="11"/>
      <c r="GLT40" s="11"/>
      <c r="GLU40" s="11"/>
      <c r="GLV40" s="11"/>
      <c r="GLW40" s="11"/>
      <c r="GLX40" s="11"/>
      <c r="GLY40" s="11"/>
      <c r="GLZ40" s="11"/>
      <c r="GMA40" s="11"/>
      <c r="GMB40" s="11"/>
      <c r="GMC40" s="11"/>
      <c r="GMD40" s="11"/>
      <c r="GME40" s="11"/>
      <c r="GMF40" s="11"/>
      <c r="GMG40" s="11"/>
      <c r="GMH40" s="11"/>
      <c r="GMI40" s="11"/>
      <c r="GMJ40" s="11"/>
      <c r="GMK40" s="11"/>
      <c r="GML40" s="11"/>
      <c r="GMM40" s="11"/>
      <c r="GMN40" s="11"/>
      <c r="GMO40" s="11"/>
      <c r="GMP40" s="11"/>
      <c r="GMQ40" s="11"/>
      <c r="GMR40" s="11"/>
      <c r="GMS40" s="11"/>
      <c r="GMT40" s="11"/>
      <c r="GMU40" s="11"/>
      <c r="GMV40" s="11"/>
      <c r="GMW40" s="11"/>
      <c r="GMX40" s="11"/>
      <c r="GMY40" s="11"/>
      <c r="GMZ40" s="11"/>
      <c r="GNA40" s="11"/>
      <c r="GNB40" s="11"/>
      <c r="GNC40" s="11"/>
      <c r="GND40" s="11"/>
      <c r="GNE40" s="11"/>
      <c r="GNF40" s="11"/>
      <c r="GNG40" s="11"/>
      <c r="GNH40" s="11"/>
      <c r="GNI40" s="11"/>
      <c r="GNJ40" s="11"/>
      <c r="GNK40" s="11"/>
      <c r="GNL40" s="11"/>
      <c r="GNM40" s="11"/>
      <c r="GNN40" s="11"/>
      <c r="GNO40" s="11"/>
      <c r="GNP40" s="11"/>
      <c r="GNQ40" s="11"/>
      <c r="GNR40" s="11"/>
      <c r="GNS40" s="11"/>
      <c r="GNT40" s="11"/>
      <c r="GNU40" s="11"/>
      <c r="GNV40" s="11"/>
      <c r="GNW40" s="11"/>
      <c r="GNX40" s="11"/>
      <c r="GNY40" s="11"/>
      <c r="GNZ40" s="11"/>
      <c r="GOA40" s="11"/>
      <c r="GOB40" s="11"/>
      <c r="GOC40" s="11"/>
      <c r="GOD40" s="11"/>
      <c r="GOE40" s="11"/>
      <c r="GOF40" s="11"/>
      <c r="GOG40" s="11"/>
      <c r="GOH40" s="11"/>
      <c r="GOI40" s="11"/>
      <c r="GOJ40" s="11"/>
      <c r="GOK40" s="11"/>
      <c r="GOL40" s="11"/>
      <c r="GOM40" s="11"/>
      <c r="GON40" s="11"/>
      <c r="GOO40" s="11"/>
      <c r="GOP40" s="11"/>
      <c r="GOQ40" s="11"/>
      <c r="GOR40" s="11"/>
      <c r="GOS40" s="11"/>
      <c r="GOT40" s="11"/>
      <c r="GOU40" s="11"/>
      <c r="GOV40" s="11"/>
      <c r="GOW40" s="11"/>
      <c r="GOX40" s="11"/>
      <c r="GOY40" s="11"/>
      <c r="GOZ40" s="11"/>
      <c r="GPA40" s="11"/>
      <c r="GPB40" s="11"/>
      <c r="GPC40" s="11"/>
      <c r="GPD40" s="11"/>
      <c r="GPE40" s="11"/>
      <c r="GPF40" s="11"/>
      <c r="GPG40" s="11"/>
      <c r="GPH40" s="11"/>
      <c r="GPI40" s="11"/>
      <c r="GPJ40" s="11"/>
      <c r="GPK40" s="11"/>
      <c r="GPL40" s="11"/>
      <c r="GPM40" s="11"/>
      <c r="GPN40" s="11"/>
      <c r="GPO40" s="11"/>
      <c r="GPP40" s="11"/>
      <c r="GPQ40" s="11"/>
      <c r="GPR40" s="11"/>
      <c r="GPS40" s="11"/>
      <c r="GPT40" s="11"/>
      <c r="GPU40" s="11"/>
      <c r="GPV40" s="11"/>
      <c r="GPW40" s="11"/>
      <c r="GPX40" s="11"/>
      <c r="GPY40" s="11"/>
      <c r="GPZ40" s="11"/>
      <c r="GQA40" s="11"/>
      <c r="GQB40" s="11"/>
      <c r="GQC40" s="11"/>
      <c r="GQD40" s="11"/>
      <c r="GQE40" s="11"/>
      <c r="GQF40" s="11"/>
      <c r="GQG40" s="11"/>
      <c r="GQH40" s="11"/>
      <c r="GQI40" s="11"/>
      <c r="GQJ40" s="11"/>
      <c r="GQK40" s="11"/>
      <c r="GQL40" s="11"/>
      <c r="GQM40" s="11"/>
      <c r="GQN40" s="11"/>
      <c r="GQO40" s="11"/>
      <c r="GQP40" s="11"/>
      <c r="GQQ40" s="11"/>
      <c r="GQR40" s="11"/>
      <c r="GQS40" s="11"/>
      <c r="GQT40" s="11"/>
      <c r="GQU40" s="11"/>
      <c r="GQV40" s="11"/>
      <c r="GQW40" s="11"/>
      <c r="GQX40" s="11"/>
      <c r="GQY40" s="11"/>
      <c r="GQZ40" s="11"/>
      <c r="GRA40" s="11"/>
      <c r="GRB40" s="11"/>
      <c r="GRC40" s="11"/>
      <c r="GRD40" s="11"/>
      <c r="GRE40" s="11"/>
      <c r="GRF40" s="11"/>
      <c r="GRG40" s="11"/>
      <c r="GRH40" s="11"/>
      <c r="GRI40" s="11"/>
      <c r="GRJ40" s="11"/>
      <c r="GRK40" s="11"/>
      <c r="GRL40" s="11"/>
      <c r="GRM40" s="11"/>
      <c r="GRN40" s="11"/>
      <c r="GRO40" s="11"/>
      <c r="GRP40" s="11"/>
      <c r="GRQ40" s="11"/>
      <c r="GRR40" s="11"/>
      <c r="GRS40" s="11"/>
      <c r="GRT40" s="11"/>
      <c r="GRU40" s="11"/>
      <c r="GRV40" s="11"/>
      <c r="GRW40" s="11"/>
      <c r="GRX40" s="11"/>
      <c r="GRY40" s="11"/>
      <c r="GRZ40" s="11"/>
      <c r="GSA40" s="11"/>
      <c r="GSB40" s="11"/>
      <c r="GSC40" s="11"/>
      <c r="GSD40" s="11"/>
      <c r="GSE40" s="11"/>
      <c r="GSF40" s="11"/>
      <c r="GSG40" s="11"/>
      <c r="GSH40" s="11"/>
      <c r="GSI40" s="11"/>
      <c r="GSJ40" s="11"/>
      <c r="GSK40" s="11"/>
      <c r="GSL40" s="11"/>
      <c r="GSM40" s="11"/>
      <c r="GSN40" s="11"/>
      <c r="GSO40" s="11"/>
      <c r="GSP40" s="11"/>
      <c r="GSQ40" s="11"/>
      <c r="GSR40" s="11"/>
      <c r="GSS40" s="11"/>
      <c r="GST40" s="11"/>
      <c r="GSU40" s="11"/>
      <c r="GSV40" s="11"/>
      <c r="GSW40" s="11"/>
      <c r="GSX40" s="11"/>
      <c r="GSY40" s="11"/>
      <c r="GSZ40" s="11"/>
      <c r="GTA40" s="11"/>
      <c r="GTB40" s="11"/>
      <c r="GTC40" s="11"/>
      <c r="GTD40" s="11"/>
      <c r="GTE40" s="11"/>
      <c r="GTF40" s="11"/>
      <c r="GTG40" s="11"/>
      <c r="GTH40" s="11"/>
      <c r="GTI40" s="11"/>
      <c r="GTJ40" s="11"/>
      <c r="GTK40" s="11"/>
      <c r="GTL40" s="11"/>
      <c r="GTM40" s="11"/>
      <c r="GTN40" s="11"/>
      <c r="GTO40" s="11"/>
      <c r="GTP40" s="11"/>
      <c r="GTQ40" s="11"/>
      <c r="GTR40" s="11"/>
      <c r="GTS40" s="11"/>
      <c r="GTT40" s="11"/>
      <c r="GTU40" s="11"/>
      <c r="GTV40" s="11"/>
      <c r="GTW40" s="11"/>
      <c r="GTX40" s="11"/>
      <c r="GTY40" s="11"/>
      <c r="GTZ40" s="11"/>
      <c r="GUA40" s="11"/>
      <c r="GUB40" s="11"/>
      <c r="GUC40" s="11"/>
      <c r="GUD40" s="11"/>
      <c r="GUE40" s="11"/>
      <c r="GUF40" s="11"/>
      <c r="GUG40" s="11"/>
      <c r="GUH40" s="11"/>
      <c r="GUI40" s="11"/>
      <c r="GUJ40" s="11"/>
      <c r="GUK40" s="11"/>
      <c r="GUL40" s="11"/>
      <c r="GUM40" s="11"/>
      <c r="GUN40" s="11"/>
      <c r="GUO40" s="11"/>
      <c r="GUP40" s="11"/>
      <c r="GUQ40" s="11"/>
      <c r="GUR40" s="11"/>
      <c r="GUS40" s="11"/>
      <c r="GUT40" s="11"/>
      <c r="GUU40" s="11"/>
      <c r="GUV40" s="11"/>
      <c r="GUW40" s="11"/>
      <c r="GUX40" s="11"/>
      <c r="GUY40" s="11"/>
      <c r="GUZ40" s="11"/>
      <c r="GVA40" s="11"/>
      <c r="GVB40" s="11"/>
      <c r="GVC40" s="11"/>
      <c r="GVD40" s="11"/>
      <c r="GVE40" s="11"/>
      <c r="GVF40" s="11"/>
      <c r="GVG40" s="11"/>
      <c r="GVH40" s="11"/>
      <c r="GVI40" s="11"/>
      <c r="GVJ40" s="11"/>
      <c r="GVK40" s="11"/>
      <c r="GVL40" s="11"/>
      <c r="GVM40" s="11"/>
      <c r="GVN40" s="11"/>
      <c r="GVO40" s="11"/>
      <c r="GVP40" s="11"/>
      <c r="GVQ40" s="11"/>
      <c r="GVR40" s="11"/>
      <c r="GVS40" s="11"/>
      <c r="GVT40" s="11"/>
      <c r="GVU40" s="11"/>
      <c r="GVV40" s="11"/>
      <c r="GVW40" s="11"/>
      <c r="GVX40" s="11"/>
      <c r="GVY40" s="11"/>
      <c r="GVZ40" s="11"/>
      <c r="GWA40" s="11"/>
      <c r="GWB40" s="11"/>
      <c r="GWC40" s="11"/>
      <c r="GWD40" s="11"/>
      <c r="GWE40" s="11"/>
      <c r="GWF40" s="11"/>
      <c r="GWG40" s="11"/>
      <c r="GWH40" s="11"/>
      <c r="GWI40" s="11"/>
      <c r="GWJ40" s="11"/>
      <c r="GWK40" s="11"/>
      <c r="GWL40" s="11"/>
      <c r="GWM40" s="11"/>
      <c r="GWN40" s="11"/>
      <c r="GWO40" s="11"/>
      <c r="GWP40" s="11"/>
      <c r="GWQ40" s="11"/>
      <c r="GWR40" s="11"/>
      <c r="GWS40" s="11"/>
      <c r="GWT40" s="11"/>
      <c r="GWU40" s="11"/>
      <c r="GWV40" s="11"/>
      <c r="GWW40" s="11"/>
      <c r="GWX40" s="11"/>
      <c r="GWY40" s="11"/>
      <c r="GWZ40" s="11"/>
      <c r="GXA40" s="11"/>
      <c r="GXB40" s="11"/>
      <c r="GXC40" s="11"/>
      <c r="GXD40" s="11"/>
      <c r="GXE40" s="11"/>
      <c r="GXF40" s="11"/>
      <c r="GXG40" s="11"/>
      <c r="GXH40" s="11"/>
      <c r="GXI40" s="11"/>
      <c r="GXJ40" s="11"/>
      <c r="GXK40" s="11"/>
      <c r="GXL40" s="11"/>
      <c r="GXM40" s="11"/>
      <c r="GXN40" s="11"/>
      <c r="GXO40" s="11"/>
      <c r="GXP40" s="11"/>
      <c r="GXQ40" s="11"/>
      <c r="GXR40" s="11"/>
      <c r="GXS40" s="11"/>
      <c r="GXT40" s="11"/>
      <c r="GXU40" s="11"/>
      <c r="GXV40" s="11"/>
      <c r="GXW40" s="11"/>
      <c r="GXX40" s="11"/>
      <c r="GXY40" s="11"/>
      <c r="GXZ40" s="11"/>
      <c r="GYA40" s="11"/>
      <c r="GYB40" s="11"/>
      <c r="GYC40" s="11"/>
      <c r="GYD40" s="11"/>
      <c r="GYE40" s="11"/>
      <c r="GYF40" s="11"/>
      <c r="GYG40" s="11"/>
      <c r="GYH40" s="11"/>
      <c r="GYI40" s="11"/>
      <c r="GYJ40" s="11"/>
      <c r="GYK40" s="11"/>
      <c r="GYL40" s="11"/>
      <c r="GYM40" s="11"/>
      <c r="GYN40" s="11"/>
      <c r="GYO40" s="11"/>
      <c r="GYP40" s="11"/>
      <c r="GYQ40" s="11"/>
      <c r="GYR40" s="11"/>
      <c r="GYS40" s="11"/>
      <c r="GYT40" s="11"/>
      <c r="GYU40" s="11"/>
      <c r="GYV40" s="11"/>
      <c r="GYW40" s="11"/>
      <c r="GYX40" s="11"/>
      <c r="GYY40" s="11"/>
      <c r="GYZ40" s="11"/>
      <c r="GZA40" s="11"/>
      <c r="GZB40" s="11"/>
      <c r="GZC40" s="11"/>
      <c r="GZD40" s="11"/>
      <c r="GZE40" s="11"/>
      <c r="GZF40" s="11"/>
      <c r="GZG40" s="11"/>
      <c r="GZH40" s="11"/>
      <c r="GZI40" s="11"/>
      <c r="GZJ40" s="11"/>
      <c r="GZK40" s="11"/>
      <c r="GZL40" s="11"/>
      <c r="GZM40" s="11"/>
      <c r="GZN40" s="11"/>
      <c r="GZO40" s="11"/>
      <c r="GZP40" s="11"/>
      <c r="GZQ40" s="11"/>
      <c r="GZR40" s="11"/>
      <c r="GZS40" s="11"/>
      <c r="GZT40" s="11"/>
      <c r="GZU40" s="11"/>
      <c r="GZV40" s="11"/>
      <c r="GZW40" s="11"/>
      <c r="GZX40" s="11"/>
      <c r="GZY40" s="11"/>
      <c r="GZZ40" s="11"/>
      <c r="HAA40" s="11"/>
      <c r="HAB40" s="11"/>
      <c r="HAC40" s="11"/>
      <c r="HAD40" s="11"/>
      <c r="HAE40" s="11"/>
      <c r="HAF40" s="11"/>
      <c r="HAG40" s="11"/>
      <c r="HAH40" s="11"/>
      <c r="HAI40" s="11"/>
      <c r="HAJ40" s="11"/>
      <c r="HAK40" s="11"/>
      <c r="HAL40" s="11"/>
      <c r="HAM40" s="11"/>
      <c r="HAN40" s="11"/>
      <c r="HAO40" s="11"/>
      <c r="HAP40" s="11"/>
      <c r="HAQ40" s="11"/>
      <c r="HAR40" s="11"/>
      <c r="HAS40" s="11"/>
      <c r="HAT40" s="11"/>
      <c r="HAU40" s="11"/>
      <c r="HAV40" s="11"/>
      <c r="HAW40" s="11"/>
      <c r="HAX40" s="11"/>
      <c r="HAY40" s="11"/>
      <c r="HAZ40" s="11"/>
      <c r="HBA40" s="11"/>
      <c r="HBB40" s="11"/>
      <c r="HBC40" s="11"/>
      <c r="HBD40" s="11"/>
      <c r="HBE40" s="11"/>
      <c r="HBF40" s="11"/>
      <c r="HBG40" s="11"/>
      <c r="HBH40" s="11"/>
      <c r="HBI40" s="11"/>
      <c r="HBJ40" s="11"/>
      <c r="HBK40" s="11"/>
      <c r="HBL40" s="11"/>
      <c r="HBM40" s="11"/>
      <c r="HBN40" s="11"/>
      <c r="HBO40" s="11"/>
      <c r="HBP40" s="11"/>
      <c r="HBQ40" s="11"/>
      <c r="HBR40" s="11"/>
      <c r="HBS40" s="11"/>
      <c r="HBT40" s="11"/>
      <c r="HBU40" s="11"/>
      <c r="HBV40" s="11"/>
      <c r="HBW40" s="11"/>
      <c r="HBX40" s="11"/>
      <c r="HBY40" s="11"/>
      <c r="HBZ40" s="11"/>
      <c r="HCA40" s="11"/>
      <c r="HCB40" s="11"/>
      <c r="HCC40" s="11"/>
      <c r="HCD40" s="11"/>
      <c r="HCE40" s="11"/>
      <c r="HCF40" s="11"/>
      <c r="HCG40" s="11"/>
      <c r="HCH40" s="11"/>
      <c r="HCI40" s="11"/>
      <c r="HCJ40" s="11"/>
      <c r="HCK40" s="11"/>
      <c r="HCL40" s="11"/>
      <c r="HCM40" s="11"/>
      <c r="HCN40" s="11"/>
      <c r="HCO40" s="11"/>
      <c r="HCP40" s="11"/>
      <c r="HCQ40" s="11"/>
      <c r="HCR40" s="11"/>
      <c r="HCS40" s="11"/>
      <c r="HCT40" s="11"/>
      <c r="HCU40" s="11"/>
      <c r="HCV40" s="11"/>
      <c r="HCW40" s="11"/>
      <c r="HCX40" s="11"/>
      <c r="HCY40" s="11"/>
      <c r="HCZ40" s="11"/>
      <c r="HDA40" s="11"/>
      <c r="HDB40" s="11"/>
      <c r="HDC40" s="11"/>
      <c r="HDD40" s="11"/>
      <c r="HDE40" s="11"/>
      <c r="HDF40" s="11"/>
      <c r="HDG40" s="11"/>
      <c r="HDH40" s="11"/>
      <c r="HDI40" s="11"/>
      <c r="HDJ40" s="11"/>
      <c r="HDK40" s="11"/>
      <c r="HDL40" s="11"/>
      <c r="HDM40" s="11"/>
      <c r="HDN40" s="11"/>
      <c r="HDO40" s="11"/>
      <c r="HDP40" s="11"/>
      <c r="HDQ40" s="11"/>
      <c r="HDR40" s="11"/>
      <c r="HDS40" s="11"/>
      <c r="HDT40" s="11"/>
      <c r="HDU40" s="11"/>
      <c r="HDV40" s="11"/>
      <c r="HDW40" s="11"/>
      <c r="HDX40" s="11"/>
      <c r="HDY40" s="11"/>
      <c r="HDZ40" s="11"/>
      <c r="HEA40" s="11"/>
      <c r="HEB40" s="11"/>
      <c r="HEC40" s="11"/>
      <c r="HED40" s="11"/>
      <c r="HEE40" s="11"/>
      <c r="HEF40" s="11"/>
      <c r="HEG40" s="11"/>
      <c r="HEH40" s="11"/>
      <c r="HEI40" s="11"/>
      <c r="HEJ40" s="11"/>
      <c r="HEK40" s="11"/>
      <c r="HEL40" s="11"/>
      <c r="HEM40" s="11"/>
      <c r="HEN40" s="11"/>
      <c r="HEO40" s="11"/>
      <c r="HEP40" s="11"/>
      <c r="HEQ40" s="11"/>
      <c r="HER40" s="11"/>
      <c r="HES40" s="11"/>
      <c r="HET40" s="11"/>
      <c r="HEU40" s="11"/>
      <c r="HEV40" s="11"/>
      <c r="HEW40" s="11"/>
      <c r="HEX40" s="11"/>
      <c r="HEY40" s="11"/>
      <c r="HEZ40" s="11"/>
      <c r="HFA40" s="11"/>
      <c r="HFB40" s="11"/>
      <c r="HFC40" s="11"/>
      <c r="HFD40" s="11"/>
      <c r="HFE40" s="11"/>
      <c r="HFF40" s="11"/>
      <c r="HFG40" s="11"/>
      <c r="HFH40" s="11"/>
      <c r="HFI40" s="11"/>
      <c r="HFJ40" s="11"/>
      <c r="HFK40" s="11"/>
      <c r="HFL40" s="11"/>
      <c r="HFM40" s="11"/>
      <c r="HFN40" s="11"/>
      <c r="HFO40" s="11"/>
      <c r="HFP40" s="11"/>
      <c r="HFQ40" s="11"/>
      <c r="HFR40" s="11"/>
      <c r="HFS40" s="11"/>
      <c r="HFT40" s="11"/>
      <c r="HFU40" s="11"/>
      <c r="HFV40" s="11"/>
      <c r="HFW40" s="11"/>
      <c r="HFX40" s="11"/>
      <c r="HFY40" s="11"/>
      <c r="HFZ40" s="11"/>
      <c r="HGA40" s="11"/>
      <c r="HGB40" s="11"/>
      <c r="HGC40" s="11"/>
      <c r="HGD40" s="11"/>
      <c r="HGE40" s="11"/>
      <c r="HGF40" s="11"/>
      <c r="HGG40" s="11"/>
      <c r="HGH40" s="11"/>
      <c r="HGI40" s="11"/>
      <c r="HGJ40" s="11"/>
      <c r="HGK40" s="11"/>
      <c r="HGL40" s="11"/>
      <c r="HGM40" s="11"/>
      <c r="HGN40" s="11"/>
      <c r="HGO40" s="11"/>
      <c r="HGP40" s="11"/>
      <c r="HGQ40" s="11"/>
      <c r="HGR40" s="11"/>
      <c r="HGS40" s="11"/>
      <c r="HGT40" s="11"/>
      <c r="HGU40" s="11"/>
      <c r="HGV40" s="11"/>
      <c r="HGW40" s="11"/>
      <c r="HGX40" s="11"/>
      <c r="HGY40" s="11"/>
      <c r="HGZ40" s="11"/>
      <c r="HHA40" s="11"/>
      <c r="HHB40" s="11"/>
      <c r="HHC40" s="11"/>
      <c r="HHD40" s="11"/>
      <c r="HHE40" s="11"/>
      <c r="HHF40" s="11"/>
      <c r="HHG40" s="11"/>
      <c r="HHH40" s="11"/>
      <c r="HHI40" s="11"/>
      <c r="HHJ40" s="11"/>
      <c r="HHK40" s="11"/>
      <c r="HHL40" s="11"/>
      <c r="HHM40" s="11"/>
      <c r="HHN40" s="11"/>
      <c r="HHO40" s="11"/>
      <c r="HHP40" s="11"/>
      <c r="HHQ40" s="11"/>
      <c r="HHR40" s="11"/>
      <c r="HHS40" s="11"/>
      <c r="HHT40" s="11"/>
      <c r="HHU40" s="11"/>
      <c r="HHV40" s="11"/>
      <c r="HHW40" s="11"/>
      <c r="HHX40" s="11"/>
      <c r="HHY40" s="11"/>
      <c r="HHZ40" s="11"/>
      <c r="HIA40" s="11"/>
      <c r="HIB40" s="11"/>
      <c r="HIC40" s="11"/>
      <c r="HID40" s="11"/>
      <c r="HIE40" s="11"/>
      <c r="HIF40" s="11"/>
      <c r="HIG40" s="11"/>
      <c r="HIH40" s="11"/>
      <c r="HII40" s="11"/>
      <c r="HIJ40" s="11"/>
      <c r="HIK40" s="11"/>
      <c r="HIL40" s="11"/>
      <c r="HIM40" s="11"/>
      <c r="HIN40" s="11"/>
      <c r="HIO40" s="11"/>
      <c r="HIP40" s="11"/>
      <c r="HIQ40" s="11"/>
      <c r="HIR40" s="11"/>
      <c r="HIS40" s="11"/>
      <c r="HIT40" s="11"/>
      <c r="HIU40" s="11"/>
      <c r="HIV40" s="11"/>
      <c r="HIW40" s="11"/>
      <c r="HIX40" s="11"/>
      <c r="HIY40" s="11"/>
      <c r="HIZ40" s="11"/>
      <c r="HJA40" s="11"/>
      <c r="HJB40" s="11"/>
      <c r="HJC40" s="11"/>
      <c r="HJD40" s="11"/>
      <c r="HJE40" s="11"/>
      <c r="HJF40" s="11"/>
      <c r="HJG40" s="11"/>
      <c r="HJH40" s="11"/>
      <c r="HJI40" s="11"/>
      <c r="HJJ40" s="11"/>
      <c r="HJK40" s="11"/>
      <c r="HJL40" s="11"/>
      <c r="HJM40" s="11"/>
      <c r="HJN40" s="11"/>
      <c r="HJO40" s="11"/>
      <c r="HJP40" s="11"/>
      <c r="HJQ40" s="11"/>
      <c r="HJR40" s="11"/>
      <c r="HJS40" s="11"/>
      <c r="HJT40" s="11"/>
      <c r="HJU40" s="11"/>
      <c r="HJV40" s="11"/>
      <c r="HJW40" s="11"/>
      <c r="HJX40" s="11"/>
      <c r="HJY40" s="11"/>
      <c r="HJZ40" s="11"/>
      <c r="HKA40" s="11"/>
      <c r="HKB40" s="11"/>
      <c r="HKC40" s="11"/>
      <c r="HKD40" s="11"/>
      <c r="HKE40" s="11"/>
      <c r="HKF40" s="11"/>
      <c r="HKG40" s="11"/>
      <c r="HKH40" s="11"/>
      <c r="HKI40" s="11"/>
      <c r="HKJ40" s="11"/>
      <c r="HKK40" s="11"/>
      <c r="HKL40" s="11"/>
      <c r="HKM40" s="11"/>
      <c r="HKN40" s="11"/>
      <c r="HKO40" s="11"/>
      <c r="HKP40" s="11"/>
      <c r="HKQ40" s="11"/>
      <c r="HKR40" s="11"/>
      <c r="HKS40" s="11"/>
      <c r="HKT40" s="11"/>
      <c r="HKU40" s="11"/>
      <c r="HKV40" s="11"/>
      <c r="HKW40" s="11"/>
      <c r="HKX40" s="11"/>
      <c r="HKY40" s="11"/>
      <c r="HKZ40" s="11"/>
      <c r="HLA40" s="11"/>
      <c r="HLB40" s="11"/>
      <c r="HLC40" s="11"/>
      <c r="HLD40" s="11"/>
      <c r="HLE40" s="11"/>
      <c r="HLF40" s="11"/>
      <c r="HLG40" s="11"/>
      <c r="HLH40" s="11"/>
      <c r="HLI40" s="11"/>
      <c r="HLJ40" s="11"/>
      <c r="HLK40" s="11"/>
      <c r="HLL40" s="11"/>
      <c r="HLM40" s="11"/>
      <c r="HLN40" s="11"/>
      <c r="HLO40" s="11"/>
      <c r="HLP40" s="11"/>
      <c r="HLQ40" s="11"/>
      <c r="HLR40" s="11"/>
      <c r="HLS40" s="11"/>
      <c r="HLT40" s="11"/>
      <c r="HLU40" s="11"/>
      <c r="HLV40" s="11"/>
      <c r="HLW40" s="11"/>
      <c r="HLX40" s="11"/>
      <c r="HLY40" s="11"/>
      <c r="HLZ40" s="11"/>
      <c r="HMA40" s="11"/>
      <c r="HMB40" s="11"/>
      <c r="HMC40" s="11"/>
      <c r="HMD40" s="11"/>
      <c r="HME40" s="11"/>
      <c r="HMF40" s="11"/>
      <c r="HMG40" s="11"/>
      <c r="HMH40" s="11"/>
      <c r="HMI40" s="11"/>
      <c r="HMJ40" s="11"/>
      <c r="HMK40" s="11"/>
      <c r="HML40" s="11"/>
      <c r="HMM40" s="11"/>
      <c r="HMN40" s="11"/>
      <c r="HMO40" s="11"/>
      <c r="HMP40" s="11"/>
      <c r="HMQ40" s="11"/>
      <c r="HMR40" s="11"/>
      <c r="HMS40" s="11"/>
      <c r="HMT40" s="11"/>
      <c r="HMU40" s="11"/>
      <c r="HMV40" s="11"/>
      <c r="HMW40" s="11"/>
      <c r="HMX40" s="11"/>
      <c r="HMY40" s="11"/>
      <c r="HMZ40" s="11"/>
      <c r="HNA40" s="11"/>
      <c r="HNB40" s="11"/>
      <c r="HNC40" s="11"/>
      <c r="HND40" s="11"/>
      <c r="HNE40" s="11"/>
      <c r="HNF40" s="11"/>
      <c r="HNG40" s="11"/>
      <c r="HNH40" s="11"/>
      <c r="HNI40" s="11"/>
      <c r="HNJ40" s="11"/>
      <c r="HNK40" s="11"/>
      <c r="HNL40" s="11"/>
      <c r="HNM40" s="11"/>
      <c r="HNN40" s="11"/>
      <c r="HNO40" s="11"/>
      <c r="HNP40" s="11"/>
      <c r="HNQ40" s="11"/>
      <c r="HNR40" s="11"/>
      <c r="HNS40" s="11"/>
      <c r="HNT40" s="11"/>
      <c r="HNU40" s="11"/>
      <c r="HNV40" s="11"/>
      <c r="HNW40" s="11"/>
      <c r="HNX40" s="11"/>
      <c r="HNY40" s="11"/>
      <c r="HNZ40" s="11"/>
      <c r="HOA40" s="11"/>
      <c r="HOB40" s="11"/>
      <c r="HOC40" s="11"/>
      <c r="HOD40" s="11"/>
      <c r="HOE40" s="11"/>
      <c r="HOF40" s="11"/>
      <c r="HOG40" s="11"/>
      <c r="HOH40" s="11"/>
      <c r="HOI40" s="11"/>
      <c r="HOJ40" s="11"/>
      <c r="HOK40" s="11"/>
      <c r="HOL40" s="11"/>
      <c r="HOM40" s="11"/>
      <c r="HON40" s="11"/>
      <c r="HOO40" s="11"/>
      <c r="HOP40" s="11"/>
      <c r="HOQ40" s="11"/>
      <c r="HOR40" s="11"/>
      <c r="HOS40" s="11"/>
      <c r="HOT40" s="11"/>
      <c r="HOU40" s="11"/>
      <c r="HOV40" s="11"/>
      <c r="HOW40" s="11"/>
      <c r="HOX40" s="11"/>
      <c r="HOY40" s="11"/>
      <c r="HOZ40" s="11"/>
      <c r="HPA40" s="11"/>
      <c r="HPB40" s="11"/>
      <c r="HPC40" s="11"/>
      <c r="HPD40" s="11"/>
      <c r="HPE40" s="11"/>
      <c r="HPF40" s="11"/>
      <c r="HPG40" s="11"/>
      <c r="HPH40" s="11"/>
      <c r="HPI40" s="11"/>
      <c r="HPJ40" s="11"/>
      <c r="HPK40" s="11"/>
      <c r="HPL40" s="11"/>
      <c r="HPM40" s="11"/>
      <c r="HPN40" s="11"/>
      <c r="HPO40" s="11"/>
      <c r="HPP40" s="11"/>
      <c r="HPQ40" s="11"/>
      <c r="HPR40" s="11"/>
      <c r="HPS40" s="11"/>
      <c r="HPT40" s="11"/>
      <c r="HPU40" s="11"/>
      <c r="HPV40" s="11"/>
      <c r="HPW40" s="11"/>
      <c r="HPX40" s="11"/>
      <c r="HPY40" s="11"/>
      <c r="HPZ40" s="11"/>
      <c r="HQA40" s="11"/>
      <c r="HQB40" s="11"/>
      <c r="HQC40" s="11"/>
      <c r="HQD40" s="11"/>
      <c r="HQE40" s="11"/>
      <c r="HQF40" s="11"/>
      <c r="HQG40" s="11"/>
      <c r="HQH40" s="11"/>
      <c r="HQI40" s="11"/>
      <c r="HQJ40" s="11"/>
      <c r="HQK40" s="11"/>
      <c r="HQL40" s="11"/>
      <c r="HQM40" s="11"/>
      <c r="HQN40" s="11"/>
      <c r="HQO40" s="11"/>
      <c r="HQP40" s="11"/>
      <c r="HQQ40" s="11"/>
      <c r="HQR40" s="11"/>
      <c r="HQS40" s="11"/>
      <c r="HQT40" s="11"/>
      <c r="HQU40" s="11"/>
      <c r="HQV40" s="11"/>
      <c r="HQW40" s="11"/>
      <c r="HQX40" s="11"/>
      <c r="HQY40" s="11"/>
      <c r="HQZ40" s="11"/>
      <c r="HRA40" s="11"/>
      <c r="HRB40" s="11"/>
      <c r="HRC40" s="11"/>
      <c r="HRD40" s="11"/>
      <c r="HRE40" s="11"/>
      <c r="HRF40" s="11"/>
      <c r="HRG40" s="11"/>
      <c r="HRH40" s="11"/>
      <c r="HRI40" s="11"/>
      <c r="HRJ40" s="11"/>
      <c r="HRK40" s="11"/>
      <c r="HRL40" s="11"/>
      <c r="HRM40" s="11"/>
      <c r="HRN40" s="11"/>
      <c r="HRO40" s="11"/>
      <c r="HRP40" s="11"/>
      <c r="HRQ40" s="11"/>
      <c r="HRR40" s="11"/>
      <c r="HRS40" s="11"/>
      <c r="HRT40" s="11"/>
      <c r="HRU40" s="11"/>
      <c r="HRV40" s="11"/>
      <c r="HRW40" s="11"/>
      <c r="HRX40" s="11"/>
      <c r="HRY40" s="11"/>
      <c r="HRZ40" s="11"/>
      <c r="HSA40" s="11"/>
      <c r="HSB40" s="11"/>
      <c r="HSC40" s="11"/>
      <c r="HSD40" s="11"/>
      <c r="HSE40" s="11"/>
      <c r="HSF40" s="11"/>
      <c r="HSG40" s="11"/>
      <c r="HSH40" s="11"/>
      <c r="HSI40" s="11"/>
      <c r="HSJ40" s="11"/>
      <c r="HSK40" s="11"/>
      <c r="HSL40" s="11"/>
      <c r="HSM40" s="11"/>
      <c r="HSN40" s="11"/>
      <c r="HSO40" s="11"/>
      <c r="HSP40" s="11"/>
      <c r="HSQ40" s="11"/>
      <c r="HSR40" s="11"/>
      <c r="HSS40" s="11"/>
      <c r="HST40" s="11"/>
      <c r="HSU40" s="11"/>
      <c r="HSV40" s="11"/>
      <c r="HSW40" s="11"/>
      <c r="HSX40" s="11"/>
      <c r="HSY40" s="11"/>
      <c r="HSZ40" s="11"/>
      <c r="HTA40" s="11"/>
      <c r="HTB40" s="11"/>
      <c r="HTC40" s="11"/>
      <c r="HTD40" s="11"/>
      <c r="HTE40" s="11"/>
      <c r="HTF40" s="11"/>
      <c r="HTG40" s="11"/>
      <c r="HTH40" s="11"/>
      <c r="HTI40" s="11"/>
      <c r="HTJ40" s="11"/>
      <c r="HTK40" s="11"/>
      <c r="HTL40" s="11"/>
      <c r="HTM40" s="11"/>
      <c r="HTN40" s="11"/>
      <c r="HTO40" s="11"/>
      <c r="HTP40" s="11"/>
      <c r="HTQ40" s="11"/>
      <c r="HTR40" s="11"/>
      <c r="HTS40" s="11"/>
      <c r="HTT40" s="11"/>
      <c r="HTU40" s="11"/>
      <c r="HTV40" s="11"/>
      <c r="HTW40" s="11"/>
      <c r="HTX40" s="11"/>
      <c r="HTY40" s="11"/>
      <c r="HTZ40" s="11"/>
      <c r="HUA40" s="11"/>
      <c r="HUB40" s="11"/>
      <c r="HUC40" s="11"/>
      <c r="HUD40" s="11"/>
      <c r="HUE40" s="11"/>
      <c r="HUF40" s="11"/>
      <c r="HUG40" s="11"/>
      <c r="HUH40" s="11"/>
      <c r="HUI40" s="11"/>
      <c r="HUJ40" s="11"/>
      <c r="HUK40" s="11"/>
      <c r="HUL40" s="11"/>
      <c r="HUM40" s="11"/>
      <c r="HUN40" s="11"/>
      <c r="HUO40" s="11"/>
      <c r="HUP40" s="11"/>
      <c r="HUQ40" s="11"/>
      <c r="HUR40" s="11"/>
      <c r="HUS40" s="11"/>
      <c r="HUT40" s="11"/>
      <c r="HUU40" s="11"/>
      <c r="HUV40" s="11"/>
      <c r="HUW40" s="11"/>
      <c r="HUX40" s="11"/>
      <c r="HUY40" s="11"/>
      <c r="HUZ40" s="11"/>
      <c r="HVA40" s="11"/>
      <c r="HVB40" s="11"/>
      <c r="HVC40" s="11"/>
      <c r="HVD40" s="11"/>
      <c r="HVE40" s="11"/>
      <c r="HVF40" s="11"/>
      <c r="HVG40" s="11"/>
      <c r="HVH40" s="11"/>
      <c r="HVI40" s="11"/>
      <c r="HVJ40" s="11"/>
      <c r="HVK40" s="11"/>
      <c r="HVL40" s="11"/>
      <c r="HVM40" s="11"/>
      <c r="HVN40" s="11"/>
      <c r="HVO40" s="11"/>
      <c r="HVP40" s="11"/>
      <c r="HVQ40" s="11"/>
      <c r="HVR40" s="11"/>
      <c r="HVS40" s="11"/>
      <c r="HVT40" s="11"/>
      <c r="HVU40" s="11"/>
      <c r="HVV40" s="11"/>
      <c r="HVW40" s="11"/>
      <c r="HVX40" s="11"/>
      <c r="HVY40" s="11"/>
      <c r="HVZ40" s="11"/>
      <c r="HWA40" s="11"/>
      <c r="HWB40" s="11"/>
      <c r="HWC40" s="11"/>
      <c r="HWD40" s="11"/>
      <c r="HWE40" s="11"/>
      <c r="HWF40" s="11"/>
      <c r="HWG40" s="11"/>
      <c r="HWH40" s="11"/>
      <c r="HWI40" s="11"/>
      <c r="HWJ40" s="11"/>
      <c r="HWK40" s="11"/>
      <c r="HWL40" s="11"/>
      <c r="HWM40" s="11"/>
      <c r="HWN40" s="11"/>
      <c r="HWO40" s="11"/>
      <c r="HWP40" s="11"/>
      <c r="HWQ40" s="11"/>
      <c r="HWR40" s="11"/>
      <c r="HWS40" s="11"/>
      <c r="HWT40" s="11"/>
      <c r="HWU40" s="11"/>
      <c r="HWV40" s="11"/>
      <c r="HWW40" s="11"/>
      <c r="HWX40" s="11"/>
      <c r="HWY40" s="11"/>
      <c r="HWZ40" s="11"/>
      <c r="HXA40" s="11"/>
      <c r="HXB40" s="11"/>
      <c r="HXC40" s="11"/>
      <c r="HXD40" s="11"/>
      <c r="HXE40" s="11"/>
      <c r="HXF40" s="11"/>
      <c r="HXG40" s="11"/>
      <c r="HXH40" s="11"/>
      <c r="HXI40" s="11"/>
      <c r="HXJ40" s="11"/>
      <c r="HXK40" s="11"/>
      <c r="HXL40" s="11"/>
      <c r="HXM40" s="11"/>
      <c r="HXN40" s="11"/>
      <c r="HXO40" s="11"/>
      <c r="HXP40" s="11"/>
      <c r="HXQ40" s="11"/>
      <c r="HXR40" s="11"/>
      <c r="HXS40" s="11"/>
      <c r="HXT40" s="11"/>
      <c r="HXU40" s="11"/>
      <c r="HXV40" s="11"/>
      <c r="HXW40" s="11"/>
      <c r="HXX40" s="11"/>
      <c r="HXY40" s="11"/>
      <c r="HXZ40" s="11"/>
      <c r="HYA40" s="11"/>
      <c r="HYB40" s="11"/>
      <c r="HYC40" s="11"/>
      <c r="HYD40" s="11"/>
      <c r="HYE40" s="11"/>
      <c r="HYF40" s="11"/>
      <c r="HYG40" s="11"/>
      <c r="HYH40" s="11"/>
      <c r="HYI40" s="11"/>
      <c r="HYJ40" s="11"/>
      <c r="HYK40" s="11"/>
      <c r="HYL40" s="11"/>
      <c r="HYM40" s="11"/>
      <c r="HYN40" s="11"/>
      <c r="HYO40" s="11"/>
      <c r="HYP40" s="11"/>
      <c r="HYQ40" s="11"/>
      <c r="HYR40" s="11"/>
      <c r="HYS40" s="11"/>
      <c r="HYT40" s="11"/>
      <c r="HYU40" s="11"/>
      <c r="HYV40" s="11"/>
      <c r="HYW40" s="11"/>
      <c r="HYX40" s="11"/>
      <c r="HYY40" s="11"/>
      <c r="HYZ40" s="11"/>
      <c r="HZA40" s="11"/>
      <c r="HZB40" s="11"/>
      <c r="HZC40" s="11"/>
      <c r="HZD40" s="11"/>
      <c r="HZE40" s="11"/>
      <c r="HZF40" s="11"/>
      <c r="HZG40" s="11"/>
      <c r="HZH40" s="11"/>
      <c r="HZI40" s="11"/>
      <c r="HZJ40" s="11"/>
      <c r="HZK40" s="11"/>
      <c r="HZL40" s="11"/>
      <c r="HZM40" s="11"/>
      <c r="HZN40" s="11"/>
      <c r="HZO40" s="11"/>
      <c r="HZP40" s="11"/>
      <c r="HZQ40" s="11"/>
      <c r="HZR40" s="11"/>
      <c r="HZS40" s="11"/>
      <c r="HZT40" s="11"/>
      <c r="HZU40" s="11"/>
      <c r="HZV40" s="11"/>
      <c r="HZW40" s="11"/>
      <c r="HZX40" s="11"/>
      <c r="HZY40" s="11"/>
      <c r="HZZ40" s="11"/>
      <c r="IAA40" s="11"/>
      <c r="IAB40" s="11"/>
      <c r="IAC40" s="11"/>
      <c r="IAD40" s="11"/>
      <c r="IAE40" s="11"/>
      <c r="IAF40" s="11"/>
      <c r="IAG40" s="11"/>
      <c r="IAH40" s="11"/>
      <c r="IAI40" s="11"/>
      <c r="IAJ40" s="11"/>
      <c r="IAK40" s="11"/>
      <c r="IAL40" s="11"/>
      <c r="IAM40" s="11"/>
      <c r="IAN40" s="11"/>
      <c r="IAO40" s="11"/>
      <c r="IAP40" s="11"/>
      <c r="IAQ40" s="11"/>
      <c r="IAR40" s="11"/>
      <c r="IAS40" s="11"/>
      <c r="IAT40" s="11"/>
      <c r="IAU40" s="11"/>
      <c r="IAV40" s="11"/>
      <c r="IAW40" s="11"/>
      <c r="IAX40" s="11"/>
      <c r="IAY40" s="11"/>
      <c r="IAZ40" s="11"/>
      <c r="IBA40" s="11"/>
      <c r="IBB40" s="11"/>
      <c r="IBC40" s="11"/>
      <c r="IBD40" s="11"/>
      <c r="IBE40" s="11"/>
      <c r="IBF40" s="11"/>
      <c r="IBG40" s="11"/>
      <c r="IBH40" s="11"/>
      <c r="IBI40" s="11"/>
      <c r="IBJ40" s="11"/>
      <c r="IBK40" s="11"/>
      <c r="IBL40" s="11"/>
      <c r="IBM40" s="11"/>
      <c r="IBN40" s="11"/>
      <c r="IBO40" s="11"/>
      <c r="IBP40" s="11"/>
      <c r="IBQ40" s="11"/>
      <c r="IBR40" s="11"/>
      <c r="IBS40" s="11"/>
      <c r="IBT40" s="11"/>
      <c r="IBU40" s="11"/>
      <c r="IBV40" s="11"/>
      <c r="IBW40" s="11"/>
      <c r="IBX40" s="11"/>
      <c r="IBY40" s="11"/>
      <c r="IBZ40" s="11"/>
      <c r="ICA40" s="11"/>
      <c r="ICB40" s="11"/>
      <c r="ICC40" s="11"/>
      <c r="ICD40" s="11"/>
      <c r="ICE40" s="11"/>
      <c r="ICF40" s="11"/>
      <c r="ICG40" s="11"/>
      <c r="ICH40" s="11"/>
      <c r="ICI40" s="11"/>
      <c r="ICJ40" s="11"/>
      <c r="ICK40" s="11"/>
      <c r="ICL40" s="11"/>
      <c r="ICM40" s="11"/>
      <c r="ICN40" s="11"/>
      <c r="ICO40" s="11"/>
      <c r="ICP40" s="11"/>
      <c r="ICQ40" s="11"/>
      <c r="ICR40" s="11"/>
      <c r="ICS40" s="11"/>
      <c r="ICT40" s="11"/>
      <c r="ICU40" s="11"/>
      <c r="ICV40" s="11"/>
      <c r="ICW40" s="11"/>
      <c r="ICX40" s="11"/>
      <c r="ICY40" s="11"/>
      <c r="ICZ40" s="11"/>
      <c r="IDA40" s="11"/>
      <c r="IDB40" s="11"/>
      <c r="IDC40" s="11"/>
      <c r="IDD40" s="11"/>
      <c r="IDE40" s="11"/>
      <c r="IDF40" s="11"/>
      <c r="IDG40" s="11"/>
      <c r="IDH40" s="11"/>
      <c r="IDI40" s="11"/>
      <c r="IDJ40" s="11"/>
      <c r="IDK40" s="11"/>
      <c r="IDL40" s="11"/>
      <c r="IDM40" s="11"/>
      <c r="IDN40" s="11"/>
      <c r="IDO40" s="11"/>
      <c r="IDP40" s="11"/>
      <c r="IDQ40" s="11"/>
      <c r="IDR40" s="11"/>
      <c r="IDS40" s="11"/>
      <c r="IDT40" s="11"/>
      <c r="IDU40" s="11"/>
      <c r="IDV40" s="11"/>
      <c r="IDW40" s="11"/>
      <c r="IDX40" s="11"/>
      <c r="IDY40" s="11"/>
      <c r="IDZ40" s="11"/>
      <c r="IEA40" s="11"/>
      <c r="IEB40" s="11"/>
      <c r="IEC40" s="11"/>
      <c r="IED40" s="11"/>
      <c r="IEE40" s="11"/>
      <c r="IEF40" s="11"/>
      <c r="IEG40" s="11"/>
      <c r="IEH40" s="11"/>
      <c r="IEI40" s="11"/>
      <c r="IEJ40" s="11"/>
      <c r="IEK40" s="11"/>
      <c r="IEL40" s="11"/>
      <c r="IEM40" s="11"/>
      <c r="IEN40" s="11"/>
      <c r="IEO40" s="11"/>
      <c r="IEP40" s="11"/>
      <c r="IEQ40" s="11"/>
      <c r="IER40" s="11"/>
      <c r="IES40" s="11"/>
      <c r="IET40" s="11"/>
      <c r="IEU40" s="11"/>
      <c r="IEV40" s="11"/>
      <c r="IEW40" s="11"/>
      <c r="IEX40" s="11"/>
      <c r="IEY40" s="11"/>
      <c r="IEZ40" s="11"/>
      <c r="IFA40" s="11"/>
      <c r="IFB40" s="11"/>
      <c r="IFC40" s="11"/>
      <c r="IFD40" s="11"/>
      <c r="IFE40" s="11"/>
      <c r="IFF40" s="11"/>
      <c r="IFG40" s="11"/>
      <c r="IFH40" s="11"/>
      <c r="IFI40" s="11"/>
      <c r="IFJ40" s="11"/>
      <c r="IFK40" s="11"/>
      <c r="IFL40" s="11"/>
      <c r="IFM40" s="11"/>
      <c r="IFN40" s="11"/>
      <c r="IFO40" s="11"/>
      <c r="IFP40" s="11"/>
      <c r="IFQ40" s="11"/>
      <c r="IFR40" s="11"/>
      <c r="IFS40" s="11"/>
      <c r="IFT40" s="11"/>
      <c r="IFU40" s="11"/>
      <c r="IFV40" s="11"/>
      <c r="IFW40" s="11"/>
      <c r="IFX40" s="11"/>
      <c r="IFY40" s="11"/>
      <c r="IFZ40" s="11"/>
      <c r="IGA40" s="11"/>
      <c r="IGB40" s="11"/>
      <c r="IGC40" s="11"/>
      <c r="IGD40" s="11"/>
      <c r="IGE40" s="11"/>
      <c r="IGF40" s="11"/>
      <c r="IGG40" s="11"/>
      <c r="IGH40" s="11"/>
      <c r="IGI40" s="11"/>
      <c r="IGJ40" s="11"/>
      <c r="IGK40" s="11"/>
      <c r="IGL40" s="11"/>
      <c r="IGM40" s="11"/>
      <c r="IGN40" s="11"/>
      <c r="IGO40" s="11"/>
      <c r="IGP40" s="11"/>
      <c r="IGQ40" s="11"/>
      <c r="IGR40" s="11"/>
      <c r="IGS40" s="11"/>
      <c r="IGT40" s="11"/>
      <c r="IGU40" s="11"/>
      <c r="IGV40" s="11"/>
      <c r="IGW40" s="11"/>
      <c r="IGX40" s="11"/>
      <c r="IGY40" s="11"/>
      <c r="IGZ40" s="11"/>
      <c r="IHA40" s="11"/>
      <c r="IHB40" s="11"/>
      <c r="IHC40" s="11"/>
      <c r="IHD40" s="11"/>
      <c r="IHE40" s="11"/>
      <c r="IHF40" s="11"/>
      <c r="IHG40" s="11"/>
      <c r="IHH40" s="11"/>
      <c r="IHI40" s="11"/>
      <c r="IHJ40" s="11"/>
      <c r="IHK40" s="11"/>
      <c r="IHL40" s="11"/>
      <c r="IHM40" s="11"/>
      <c r="IHN40" s="11"/>
      <c r="IHO40" s="11"/>
      <c r="IHP40" s="11"/>
      <c r="IHQ40" s="11"/>
      <c r="IHR40" s="11"/>
      <c r="IHS40" s="11"/>
      <c r="IHT40" s="11"/>
      <c r="IHU40" s="11"/>
      <c r="IHV40" s="11"/>
      <c r="IHW40" s="11"/>
      <c r="IHX40" s="11"/>
      <c r="IHY40" s="11"/>
      <c r="IHZ40" s="11"/>
      <c r="IIA40" s="11"/>
      <c r="IIB40" s="11"/>
      <c r="IIC40" s="11"/>
      <c r="IID40" s="11"/>
      <c r="IIE40" s="11"/>
      <c r="IIF40" s="11"/>
      <c r="IIG40" s="11"/>
      <c r="IIH40" s="11"/>
      <c r="III40" s="11"/>
      <c r="IIJ40" s="11"/>
      <c r="IIK40" s="11"/>
      <c r="IIL40" s="11"/>
      <c r="IIM40" s="11"/>
      <c r="IIN40" s="11"/>
      <c r="IIO40" s="11"/>
      <c r="IIP40" s="11"/>
      <c r="IIQ40" s="11"/>
      <c r="IIR40" s="11"/>
      <c r="IIS40" s="11"/>
      <c r="IIT40" s="11"/>
      <c r="IIU40" s="11"/>
      <c r="IIV40" s="11"/>
      <c r="IIW40" s="11"/>
      <c r="IIX40" s="11"/>
      <c r="IIY40" s="11"/>
      <c r="IIZ40" s="11"/>
      <c r="IJA40" s="11"/>
      <c r="IJB40" s="11"/>
      <c r="IJC40" s="11"/>
      <c r="IJD40" s="11"/>
      <c r="IJE40" s="11"/>
      <c r="IJF40" s="11"/>
      <c r="IJG40" s="11"/>
      <c r="IJH40" s="11"/>
      <c r="IJI40" s="11"/>
      <c r="IJJ40" s="11"/>
      <c r="IJK40" s="11"/>
      <c r="IJL40" s="11"/>
      <c r="IJM40" s="11"/>
      <c r="IJN40" s="11"/>
      <c r="IJO40" s="11"/>
      <c r="IJP40" s="11"/>
      <c r="IJQ40" s="11"/>
      <c r="IJR40" s="11"/>
      <c r="IJS40" s="11"/>
      <c r="IJT40" s="11"/>
      <c r="IJU40" s="11"/>
      <c r="IJV40" s="11"/>
      <c r="IJW40" s="11"/>
      <c r="IJX40" s="11"/>
      <c r="IJY40" s="11"/>
      <c r="IJZ40" s="11"/>
      <c r="IKA40" s="11"/>
      <c r="IKB40" s="11"/>
      <c r="IKC40" s="11"/>
      <c r="IKD40" s="11"/>
      <c r="IKE40" s="11"/>
      <c r="IKF40" s="11"/>
      <c r="IKG40" s="11"/>
      <c r="IKH40" s="11"/>
      <c r="IKI40" s="11"/>
      <c r="IKJ40" s="11"/>
      <c r="IKK40" s="11"/>
      <c r="IKL40" s="11"/>
      <c r="IKM40" s="11"/>
      <c r="IKN40" s="11"/>
      <c r="IKO40" s="11"/>
      <c r="IKP40" s="11"/>
      <c r="IKQ40" s="11"/>
      <c r="IKR40" s="11"/>
      <c r="IKS40" s="11"/>
      <c r="IKT40" s="11"/>
      <c r="IKU40" s="11"/>
      <c r="IKV40" s="11"/>
      <c r="IKW40" s="11"/>
      <c r="IKX40" s="11"/>
      <c r="IKY40" s="11"/>
      <c r="IKZ40" s="11"/>
      <c r="ILA40" s="11"/>
      <c r="ILB40" s="11"/>
      <c r="ILC40" s="11"/>
      <c r="ILD40" s="11"/>
      <c r="ILE40" s="11"/>
      <c r="ILF40" s="11"/>
      <c r="ILG40" s="11"/>
      <c r="ILH40" s="11"/>
      <c r="ILI40" s="11"/>
      <c r="ILJ40" s="11"/>
      <c r="ILK40" s="11"/>
      <c r="ILL40" s="11"/>
      <c r="ILM40" s="11"/>
      <c r="ILN40" s="11"/>
      <c r="ILO40" s="11"/>
      <c r="ILP40" s="11"/>
      <c r="ILQ40" s="11"/>
      <c r="ILR40" s="11"/>
      <c r="ILS40" s="11"/>
      <c r="ILT40" s="11"/>
      <c r="ILU40" s="11"/>
      <c r="ILV40" s="11"/>
      <c r="ILW40" s="11"/>
      <c r="ILX40" s="11"/>
      <c r="ILY40" s="11"/>
      <c r="ILZ40" s="11"/>
      <c r="IMA40" s="11"/>
      <c r="IMB40" s="11"/>
      <c r="IMC40" s="11"/>
      <c r="IMD40" s="11"/>
      <c r="IME40" s="11"/>
      <c r="IMF40" s="11"/>
      <c r="IMG40" s="11"/>
      <c r="IMH40" s="11"/>
      <c r="IMI40" s="11"/>
      <c r="IMJ40" s="11"/>
      <c r="IMK40" s="11"/>
      <c r="IML40" s="11"/>
      <c r="IMM40" s="11"/>
      <c r="IMN40" s="11"/>
      <c r="IMO40" s="11"/>
      <c r="IMP40" s="11"/>
      <c r="IMQ40" s="11"/>
      <c r="IMR40" s="11"/>
      <c r="IMS40" s="11"/>
      <c r="IMT40" s="11"/>
      <c r="IMU40" s="11"/>
      <c r="IMV40" s="11"/>
      <c r="IMW40" s="11"/>
      <c r="IMX40" s="11"/>
      <c r="IMY40" s="11"/>
      <c r="IMZ40" s="11"/>
      <c r="INA40" s="11"/>
      <c r="INB40" s="11"/>
      <c r="INC40" s="11"/>
      <c r="IND40" s="11"/>
      <c r="INE40" s="11"/>
      <c r="INF40" s="11"/>
      <c r="ING40" s="11"/>
      <c r="INH40" s="11"/>
      <c r="INI40" s="11"/>
      <c r="INJ40" s="11"/>
      <c r="INK40" s="11"/>
      <c r="INL40" s="11"/>
      <c r="INM40" s="11"/>
      <c r="INN40" s="11"/>
      <c r="INO40" s="11"/>
      <c r="INP40" s="11"/>
      <c r="INQ40" s="11"/>
      <c r="INR40" s="11"/>
      <c r="INS40" s="11"/>
      <c r="INT40" s="11"/>
      <c r="INU40" s="11"/>
      <c r="INV40" s="11"/>
      <c r="INW40" s="11"/>
      <c r="INX40" s="11"/>
      <c r="INY40" s="11"/>
      <c r="INZ40" s="11"/>
      <c r="IOA40" s="11"/>
      <c r="IOB40" s="11"/>
      <c r="IOC40" s="11"/>
      <c r="IOD40" s="11"/>
      <c r="IOE40" s="11"/>
      <c r="IOF40" s="11"/>
      <c r="IOG40" s="11"/>
      <c r="IOH40" s="11"/>
      <c r="IOI40" s="11"/>
      <c r="IOJ40" s="11"/>
      <c r="IOK40" s="11"/>
      <c r="IOL40" s="11"/>
      <c r="IOM40" s="11"/>
      <c r="ION40" s="11"/>
      <c r="IOO40" s="11"/>
      <c r="IOP40" s="11"/>
      <c r="IOQ40" s="11"/>
      <c r="IOR40" s="11"/>
      <c r="IOS40" s="11"/>
      <c r="IOT40" s="11"/>
      <c r="IOU40" s="11"/>
      <c r="IOV40" s="11"/>
      <c r="IOW40" s="11"/>
      <c r="IOX40" s="11"/>
      <c r="IOY40" s="11"/>
      <c r="IOZ40" s="11"/>
      <c r="IPA40" s="11"/>
      <c r="IPB40" s="11"/>
      <c r="IPC40" s="11"/>
      <c r="IPD40" s="11"/>
      <c r="IPE40" s="11"/>
      <c r="IPF40" s="11"/>
      <c r="IPG40" s="11"/>
      <c r="IPH40" s="11"/>
      <c r="IPI40" s="11"/>
      <c r="IPJ40" s="11"/>
      <c r="IPK40" s="11"/>
      <c r="IPL40" s="11"/>
      <c r="IPM40" s="11"/>
      <c r="IPN40" s="11"/>
      <c r="IPO40" s="11"/>
      <c r="IPP40" s="11"/>
      <c r="IPQ40" s="11"/>
      <c r="IPR40" s="11"/>
      <c r="IPS40" s="11"/>
      <c r="IPT40" s="11"/>
      <c r="IPU40" s="11"/>
      <c r="IPV40" s="11"/>
      <c r="IPW40" s="11"/>
      <c r="IPX40" s="11"/>
      <c r="IPY40" s="11"/>
      <c r="IPZ40" s="11"/>
      <c r="IQA40" s="11"/>
      <c r="IQB40" s="11"/>
      <c r="IQC40" s="11"/>
      <c r="IQD40" s="11"/>
      <c r="IQE40" s="11"/>
      <c r="IQF40" s="11"/>
      <c r="IQG40" s="11"/>
      <c r="IQH40" s="11"/>
      <c r="IQI40" s="11"/>
      <c r="IQJ40" s="11"/>
      <c r="IQK40" s="11"/>
      <c r="IQL40" s="11"/>
      <c r="IQM40" s="11"/>
      <c r="IQN40" s="11"/>
      <c r="IQO40" s="11"/>
      <c r="IQP40" s="11"/>
      <c r="IQQ40" s="11"/>
      <c r="IQR40" s="11"/>
      <c r="IQS40" s="11"/>
      <c r="IQT40" s="11"/>
      <c r="IQU40" s="11"/>
      <c r="IQV40" s="11"/>
      <c r="IQW40" s="11"/>
      <c r="IQX40" s="11"/>
      <c r="IQY40" s="11"/>
      <c r="IQZ40" s="11"/>
      <c r="IRA40" s="11"/>
      <c r="IRB40" s="11"/>
      <c r="IRC40" s="11"/>
      <c r="IRD40" s="11"/>
      <c r="IRE40" s="11"/>
      <c r="IRF40" s="11"/>
      <c r="IRG40" s="11"/>
      <c r="IRH40" s="11"/>
      <c r="IRI40" s="11"/>
      <c r="IRJ40" s="11"/>
      <c r="IRK40" s="11"/>
      <c r="IRL40" s="11"/>
      <c r="IRM40" s="11"/>
      <c r="IRN40" s="11"/>
      <c r="IRO40" s="11"/>
      <c r="IRP40" s="11"/>
      <c r="IRQ40" s="11"/>
      <c r="IRR40" s="11"/>
      <c r="IRS40" s="11"/>
      <c r="IRT40" s="11"/>
      <c r="IRU40" s="11"/>
      <c r="IRV40" s="11"/>
      <c r="IRW40" s="11"/>
      <c r="IRX40" s="11"/>
      <c r="IRY40" s="11"/>
      <c r="IRZ40" s="11"/>
      <c r="ISA40" s="11"/>
      <c r="ISB40" s="11"/>
      <c r="ISC40" s="11"/>
      <c r="ISD40" s="11"/>
      <c r="ISE40" s="11"/>
      <c r="ISF40" s="11"/>
      <c r="ISG40" s="11"/>
      <c r="ISH40" s="11"/>
      <c r="ISI40" s="11"/>
      <c r="ISJ40" s="11"/>
      <c r="ISK40" s="11"/>
      <c r="ISL40" s="11"/>
      <c r="ISM40" s="11"/>
      <c r="ISN40" s="11"/>
      <c r="ISO40" s="11"/>
      <c r="ISP40" s="11"/>
      <c r="ISQ40" s="11"/>
      <c r="ISR40" s="11"/>
      <c r="ISS40" s="11"/>
      <c r="IST40" s="11"/>
      <c r="ISU40" s="11"/>
      <c r="ISV40" s="11"/>
      <c r="ISW40" s="11"/>
      <c r="ISX40" s="11"/>
      <c r="ISY40" s="11"/>
      <c r="ISZ40" s="11"/>
      <c r="ITA40" s="11"/>
      <c r="ITB40" s="11"/>
      <c r="ITC40" s="11"/>
      <c r="ITD40" s="11"/>
      <c r="ITE40" s="11"/>
      <c r="ITF40" s="11"/>
      <c r="ITG40" s="11"/>
      <c r="ITH40" s="11"/>
      <c r="ITI40" s="11"/>
      <c r="ITJ40" s="11"/>
      <c r="ITK40" s="11"/>
      <c r="ITL40" s="11"/>
      <c r="ITM40" s="11"/>
      <c r="ITN40" s="11"/>
      <c r="ITO40" s="11"/>
      <c r="ITP40" s="11"/>
      <c r="ITQ40" s="11"/>
      <c r="ITR40" s="11"/>
      <c r="ITS40" s="11"/>
      <c r="ITT40" s="11"/>
      <c r="ITU40" s="11"/>
      <c r="ITV40" s="11"/>
      <c r="ITW40" s="11"/>
      <c r="ITX40" s="11"/>
      <c r="ITY40" s="11"/>
      <c r="ITZ40" s="11"/>
      <c r="IUA40" s="11"/>
      <c r="IUB40" s="11"/>
      <c r="IUC40" s="11"/>
      <c r="IUD40" s="11"/>
      <c r="IUE40" s="11"/>
      <c r="IUF40" s="11"/>
      <c r="IUG40" s="11"/>
      <c r="IUH40" s="11"/>
      <c r="IUI40" s="11"/>
      <c r="IUJ40" s="11"/>
      <c r="IUK40" s="11"/>
      <c r="IUL40" s="11"/>
      <c r="IUM40" s="11"/>
      <c r="IUN40" s="11"/>
      <c r="IUO40" s="11"/>
      <c r="IUP40" s="11"/>
      <c r="IUQ40" s="11"/>
      <c r="IUR40" s="11"/>
      <c r="IUS40" s="11"/>
      <c r="IUT40" s="11"/>
      <c r="IUU40" s="11"/>
      <c r="IUV40" s="11"/>
      <c r="IUW40" s="11"/>
      <c r="IUX40" s="11"/>
      <c r="IUY40" s="11"/>
      <c r="IUZ40" s="11"/>
      <c r="IVA40" s="11"/>
      <c r="IVB40" s="11"/>
      <c r="IVC40" s="11"/>
      <c r="IVD40" s="11"/>
      <c r="IVE40" s="11"/>
      <c r="IVF40" s="11"/>
      <c r="IVG40" s="11"/>
      <c r="IVH40" s="11"/>
      <c r="IVI40" s="11"/>
      <c r="IVJ40" s="11"/>
      <c r="IVK40" s="11"/>
      <c r="IVL40" s="11"/>
      <c r="IVM40" s="11"/>
      <c r="IVN40" s="11"/>
      <c r="IVO40" s="11"/>
      <c r="IVP40" s="11"/>
      <c r="IVQ40" s="11"/>
      <c r="IVR40" s="11"/>
      <c r="IVS40" s="11"/>
      <c r="IVT40" s="11"/>
      <c r="IVU40" s="11"/>
      <c r="IVV40" s="11"/>
      <c r="IVW40" s="11"/>
      <c r="IVX40" s="11"/>
      <c r="IVY40" s="11"/>
      <c r="IVZ40" s="11"/>
      <c r="IWA40" s="11"/>
      <c r="IWB40" s="11"/>
      <c r="IWC40" s="11"/>
      <c r="IWD40" s="11"/>
      <c r="IWE40" s="11"/>
      <c r="IWF40" s="11"/>
      <c r="IWG40" s="11"/>
      <c r="IWH40" s="11"/>
      <c r="IWI40" s="11"/>
      <c r="IWJ40" s="11"/>
      <c r="IWK40" s="11"/>
      <c r="IWL40" s="11"/>
      <c r="IWM40" s="11"/>
      <c r="IWN40" s="11"/>
      <c r="IWO40" s="11"/>
      <c r="IWP40" s="11"/>
      <c r="IWQ40" s="11"/>
      <c r="IWR40" s="11"/>
      <c r="IWS40" s="11"/>
      <c r="IWT40" s="11"/>
      <c r="IWU40" s="11"/>
      <c r="IWV40" s="11"/>
      <c r="IWW40" s="11"/>
      <c r="IWX40" s="11"/>
      <c r="IWY40" s="11"/>
      <c r="IWZ40" s="11"/>
      <c r="IXA40" s="11"/>
      <c r="IXB40" s="11"/>
      <c r="IXC40" s="11"/>
      <c r="IXD40" s="11"/>
      <c r="IXE40" s="11"/>
      <c r="IXF40" s="11"/>
      <c r="IXG40" s="11"/>
      <c r="IXH40" s="11"/>
      <c r="IXI40" s="11"/>
      <c r="IXJ40" s="11"/>
      <c r="IXK40" s="11"/>
      <c r="IXL40" s="11"/>
      <c r="IXM40" s="11"/>
      <c r="IXN40" s="11"/>
      <c r="IXO40" s="11"/>
      <c r="IXP40" s="11"/>
      <c r="IXQ40" s="11"/>
      <c r="IXR40" s="11"/>
      <c r="IXS40" s="11"/>
      <c r="IXT40" s="11"/>
      <c r="IXU40" s="11"/>
      <c r="IXV40" s="11"/>
      <c r="IXW40" s="11"/>
      <c r="IXX40" s="11"/>
      <c r="IXY40" s="11"/>
      <c r="IXZ40" s="11"/>
      <c r="IYA40" s="11"/>
      <c r="IYB40" s="11"/>
      <c r="IYC40" s="11"/>
      <c r="IYD40" s="11"/>
      <c r="IYE40" s="11"/>
      <c r="IYF40" s="11"/>
      <c r="IYG40" s="11"/>
      <c r="IYH40" s="11"/>
      <c r="IYI40" s="11"/>
      <c r="IYJ40" s="11"/>
      <c r="IYK40" s="11"/>
      <c r="IYL40" s="11"/>
      <c r="IYM40" s="11"/>
      <c r="IYN40" s="11"/>
      <c r="IYO40" s="11"/>
      <c r="IYP40" s="11"/>
      <c r="IYQ40" s="11"/>
      <c r="IYR40" s="11"/>
      <c r="IYS40" s="11"/>
      <c r="IYT40" s="11"/>
      <c r="IYU40" s="11"/>
      <c r="IYV40" s="11"/>
      <c r="IYW40" s="11"/>
      <c r="IYX40" s="11"/>
      <c r="IYY40" s="11"/>
      <c r="IYZ40" s="11"/>
      <c r="IZA40" s="11"/>
      <c r="IZB40" s="11"/>
      <c r="IZC40" s="11"/>
      <c r="IZD40" s="11"/>
      <c r="IZE40" s="11"/>
      <c r="IZF40" s="11"/>
      <c r="IZG40" s="11"/>
      <c r="IZH40" s="11"/>
      <c r="IZI40" s="11"/>
      <c r="IZJ40" s="11"/>
      <c r="IZK40" s="11"/>
      <c r="IZL40" s="11"/>
      <c r="IZM40" s="11"/>
      <c r="IZN40" s="11"/>
      <c r="IZO40" s="11"/>
      <c r="IZP40" s="11"/>
      <c r="IZQ40" s="11"/>
      <c r="IZR40" s="11"/>
      <c r="IZS40" s="11"/>
      <c r="IZT40" s="11"/>
      <c r="IZU40" s="11"/>
      <c r="IZV40" s="11"/>
      <c r="IZW40" s="11"/>
      <c r="IZX40" s="11"/>
      <c r="IZY40" s="11"/>
      <c r="IZZ40" s="11"/>
      <c r="JAA40" s="11"/>
      <c r="JAB40" s="11"/>
      <c r="JAC40" s="11"/>
      <c r="JAD40" s="11"/>
      <c r="JAE40" s="11"/>
      <c r="JAF40" s="11"/>
      <c r="JAG40" s="11"/>
      <c r="JAH40" s="11"/>
      <c r="JAI40" s="11"/>
      <c r="JAJ40" s="11"/>
      <c r="JAK40" s="11"/>
      <c r="JAL40" s="11"/>
      <c r="JAM40" s="11"/>
      <c r="JAN40" s="11"/>
      <c r="JAO40" s="11"/>
      <c r="JAP40" s="11"/>
      <c r="JAQ40" s="11"/>
      <c r="JAR40" s="11"/>
      <c r="JAS40" s="11"/>
      <c r="JAT40" s="11"/>
      <c r="JAU40" s="11"/>
      <c r="JAV40" s="11"/>
      <c r="JAW40" s="11"/>
      <c r="JAX40" s="11"/>
      <c r="JAY40" s="11"/>
      <c r="JAZ40" s="11"/>
      <c r="JBA40" s="11"/>
      <c r="JBB40" s="11"/>
      <c r="JBC40" s="11"/>
      <c r="JBD40" s="11"/>
      <c r="JBE40" s="11"/>
      <c r="JBF40" s="11"/>
      <c r="JBG40" s="11"/>
      <c r="JBH40" s="11"/>
      <c r="JBI40" s="11"/>
      <c r="JBJ40" s="11"/>
      <c r="JBK40" s="11"/>
      <c r="JBL40" s="11"/>
      <c r="JBM40" s="11"/>
      <c r="JBN40" s="11"/>
      <c r="JBO40" s="11"/>
      <c r="JBP40" s="11"/>
      <c r="JBQ40" s="11"/>
      <c r="JBR40" s="11"/>
      <c r="JBS40" s="11"/>
      <c r="JBT40" s="11"/>
      <c r="JBU40" s="11"/>
      <c r="JBV40" s="11"/>
      <c r="JBW40" s="11"/>
      <c r="JBX40" s="11"/>
      <c r="JBY40" s="11"/>
      <c r="JBZ40" s="11"/>
      <c r="JCA40" s="11"/>
      <c r="JCB40" s="11"/>
      <c r="JCC40" s="11"/>
      <c r="JCD40" s="11"/>
      <c r="JCE40" s="11"/>
      <c r="JCF40" s="11"/>
      <c r="JCG40" s="11"/>
      <c r="JCH40" s="11"/>
      <c r="JCI40" s="11"/>
      <c r="JCJ40" s="11"/>
      <c r="JCK40" s="11"/>
      <c r="JCL40" s="11"/>
      <c r="JCM40" s="11"/>
      <c r="JCN40" s="11"/>
      <c r="JCO40" s="11"/>
      <c r="JCP40" s="11"/>
      <c r="JCQ40" s="11"/>
      <c r="JCR40" s="11"/>
      <c r="JCS40" s="11"/>
      <c r="JCT40" s="11"/>
      <c r="JCU40" s="11"/>
      <c r="JCV40" s="11"/>
      <c r="JCW40" s="11"/>
      <c r="JCX40" s="11"/>
      <c r="JCY40" s="11"/>
      <c r="JCZ40" s="11"/>
      <c r="JDA40" s="11"/>
      <c r="JDB40" s="11"/>
      <c r="JDC40" s="11"/>
      <c r="JDD40" s="11"/>
      <c r="JDE40" s="11"/>
      <c r="JDF40" s="11"/>
      <c r="JDG40" s="11"/>
      <c r="JDH40" s="11"/>
      <c r="JDI40" s="11"/>
      <c r="JDJ40" s="11"/>
      <c r="JDK40" s="11"/>
      <c r="JDL40" s="11"/>
      <c r="JDM40" s="11"/>
      <c r="JDN40" s="11"/>
      <c r="JDO40" s="11"/>
      <c r="JDP40" s="11"/>
      <c r="JDQ40" s="11"/>
      <c r="JDR40" s="11"/>
      <c r="JDS40" s="11"/>
      <c r="JDT40" s="11"/>
      <c r="JDU40" s="11"/>
      <c r="JDV40" s="11"/>
      <c r="JDW40" s="11"/>
      <c r="JDX40" s="11"/>
      <c r="JDY40" s="11"/>
      <c r="JDZ40" s="11"/>
      <c r="JEA40" s="11"/>
      <c r="JEB40" s="11"/>
      <c r="JEC40" s="11"/>
      <c r="JED40" s="11"/>
      <c r="JEE40" s="11"/>
      <c r="JEF40" s="11"/>
      <c r="JEG40" s="11"/>
      <c r="JEH40" s="11"/>
      <c r="JEI40" s="11"/>
      <c r="JEJ40" s="11"/>
      <c r="JEK40" s="11"/>
      <c r="JEL40" s="11"/>
      <c r="JEM40" s="11"/>
      <c r="JEN40" s="11"/>
      <c r="JEO40" s="11"/>
      <c r="JEP40" s="11"/>
      <c r="JEQ40" s="11"/>
      <c r="JER40" s="11"/>
      <c r="JES40" s="11"/>
      <c r="JET40" s="11"/>
      <c r="JEU40" s="11"/>
      <c r="JEV40" s="11"/>
      <c r="JEW40" s="11"/>
      <c r="JEX40" s="11"/>
      <c r="JEY40" s="11"/>
      <c r="JEZ40" s="11"/>
      <c r="JFA40" s="11"/>
      <c r="JFB40" s="11"/>
      <c r="JFC40" s="11"/>
      <c r="JFD40" s="11"/>
      <c r="JFE40" s="11"/>
      <c r="JFF40" s="11"/>
      <c r="JFG40" s="11"/>
      <c r="JFH40" s="11"/>
      <c r="JFI40" s="11"/>
      <c r="JFJ40" s="11"/>
      <c r="JFK40" s="11"/>
      <c r="JFL40" s="11"/>
      <c r="JFM40" s="11"/>
      <c r="JFN40" s="11"/>
      <c r="JFO40" s="11"/>
      <c r="JFP40" s="11"/>
      <c r="JFQ40" s="11"/>
      <c r="JFR40" s="11"/>
      <c r="JFS40" s="11"/>
      <c r="JFT40" s="11"/>
      <c r="JFU40" s="11"/>
      <c r="JFV40" s="11"/>
      <c r="JFW40" s="11"/>
      <c r="JFX40" s="11"/>
      <c r="JFY40" s="11"/>
      <c r="JFZ40" s="11"/>
      <c r="JGA40" s="11"/>
      <c r="JGB40" s="11"/>
      <c r="JGC40" s="11"/>
      <c r="JGD40" s="11"/>
      <c r="JGE40" s="11"/>
      <c r="JGF40" s="11"/>
      <c r="JGG40" s="11"/>
      <c r="JGH40" s="11"/>
      <c r="JGI40" s="11"/>
      <c r="JGJ40" s="11"/>
      <c r="JGK40" s="11"/>
      <c r="JGL40" s="11"/>
      <c r="JGM40" s="11"/>
      <c r="JGN40" s="11"/>
      <c r="JGO40" s="11"/>
      <c r="JGP40" s="11"/>
      <c r="JGQ40" s="11"/>
      <c r="JGR40" s="11"/>
      <c r="JGS40" s="11"/>
      <c r="JGT40" s="11"/>
      <c r="JGU40" s="11"/>
      <c r="JGV40" s="11"/>
      <c r="JGW40" s="11"/>
      <c r="JGX40" s="11"/>
      <c r="JGY40" s="11"/>
      <c r="JGZ40" s="11"/>
      <c r="JHA40" s="11"/>
      <c r="JHB40" s="11"/>
      <c r="JHC40" s="11"/>
      <c r="JHD40" s="11"/>
      <c r="JHE40" s="11"/>
      <c r="JHF40" s="11"/>
      <c r="JHG40" s="11"/>
      <c r="JHH40" s="11"/>
      <c r="JHI40" s="11"/>
      <c r="JHJ40" s="11"/>
      <c r="JHK40" s="11"/>
      <c r="JHL40" s="11"/>
      <c r="JHM40" s="11"/>
      <c r="JHN40" s="11"/>
      <c r="JHO40" s="11"/>
      <c r="JHP40" s="11"/>
      <c r="JHQ40" s="11"/>
      <c r="JHR40" s="11"/>
      <c r="JHS40" s="11"/>
      <c r="JHT40" s="11"/>
      <c r="JHU40" s="11"/>
      <c r="JHV40" s="11"/>
      <c r="JHW40" s="11"/>
      <c r="JHX40" s="11"/>
      <c r="JHY40" s="11"/>
      <c r="JHZ40" s="11"/>
      <c r="JIA40" s="11"/>
      <c r="JIB40" s="11"/>
      <c r="JIC40" s="11"/>
      <c r="JID40" s="11"/>
      <c r="JIE40" s="11"/>
      <c r="JIF40" s="11"/>
      <c r="JIG40" s="11"/>
      <c r="JIH40" s="11"/>
      <c r="JII40" s="11"/>
      <c r="JIJ40" s="11"/>
      <c r="JIK40" s="11"/>
      <c r="JIL40" s="11"/>
      <c r="JIM40" s="11"/>
      <c r="JIN40" s="11"/>
      <c r="JIO40" s="11"/>
      <c r="JIP40" s="11"/>
      <c r="JIQ40" s="11"/>
      <c r="JIR40" s="11"/>
      <c r="JIS40" s="11"/>
      <c r="JIT40" s="11"/>
      <c r="JIU40" s="11"/>
      <c r="JIV40" s="11"/>
      <c r="JIW40" s="11"/>
      <c r="JIX40" s="11"/>
      <c r="JIY40" s="11"/>
      <c r="JIZ40" s="11"/>
      <c r="JJA40" s="11"/>
      <c r="JJB40" s="11"/>
      <c r="JJC40" s="11"/>
      <c r="JJD40" s="11"/>
      <c r="JJE40" s="11"/>
      <c r="JJF40" s="11"/>
      <c r="JJG40" s="11"/>
      <c r="JJH40" s="11"/>
      <c r="JJI40" s="11"/>
      <c r="JJJ40" s="11"/>
      <c r="JJK40" s="11"/>
      <c r="JJL40" s="11"/>
      <c r="JJM40" s="11"/>
      <c r="JJN40" s="11"/>
      <c r="JJO40" s="11"/>
      <c r="JJP40" s="11"/>
      <c r="JJQ40" s="11"/>
      <c r="JJR40" s="11"/>
      <c r="JJS40" s="11"/>
      <c r="JJT40" s="11"/>
      <c r="JJU40" s="11"/>
      <c r="JJV40" s="11"/>
      <c r="JJW40" s="11"/>
      <c r="JJX40" s="11"/>
      <c r="JJY40" s="11"/>
      <c r="JJZ40" s="11"/>
      <c r="JKA40" s="11"/>
      <c r="JKB40" s="11"/>
      <c r="JKC40" s="11"/>
      <c r="JKD40" s="11"/>
      <c r="JKE40" s="11"/>
      <c r="JKF40" s="11"/>
      <c r="JKG40" s="11"/>
      <c r="JKH40" s="11"/>
      <c r="JKI40" s="11"/>
      <c r="JKJ40" s="11"/>
      <c r="JKK40" s="11"/>
      <c r="JKL40" s="11"/>
      <c r="JKM40" s="11"/>
      <c r="JKN40" s="11"/>
      <c r="JKO40" s="11"/>
      <c r="JKP40" s="11"/>
      <c r="JKQ40" s="11"/>
      <c r="JKR40" s="11"/>
      <c r="JKS40" s="11"/>
      <c r="JKT40" s="11"/>
      <c r="JKU40" s="11"/>
      <c r="JKV40" s="11"/>
      <c r="JKW40" s="11"/>
      <c r="JKX40" s="11"/>
      <c r="JKY40" s="11"/>
      <c r="JKZ40" s="11"/>
      <c r="JLA40" s="11"/>
      <c r="JLB40" s="11"/>
      <c r="JLC40" s="11"/>
      <c r="JLD40" s="11"/>
      <c r="JLE40" s="11"/>
      <c r="JLF40" s="11"/>
      <c r="JLG40" s="11"/>
      <c r="JLH40" s="11"/>
      <c r="JLI40" s="11"/>
      <c r="JLJ40" s="11"/>
      <c r="JLK40" s="11"/>
      <c r="JLL40" s="11"/>
      <c r="JLM40" s="11"/>
      <c r="JLN40" s="11"/>
      <c r="JLO40" s="11"/>
      <c r="JLP40" s="11"/>
      <c r="JLQ40" s="11"/>
      <c r="JLR40" s="11"/>
      <c r="JLS40" s="11"/>
      <c r="JLT40" s="11"/>
      <c r="JLU40" s="11"/>
      <c r="JLV40" s="11"/>
      <c r="JLW40" s="11"/>
      <c r="JLX40" s="11"/>
      <c r="JLY40" s="11"/>
      <c r="JLZ40" s="11"/>
      <c r="JMA40" s="11"/>
      <c r="JMB40" s="11"/>
      <c r="JMC40" s="11"/>
      <c r="JMD40" s="11"/>
      <c r="JME40" s="11"/>
      <c r="JMF40" s="11"/>
      <c r="JMG40" s="11"/>
      <c r="JMH40" s="11"/>
      <c r="JMI40" s="11"/>
      <c r="JMJ40" s="11"/>
      <c r="JMK40" s="11"/>
      <c r="JML40" s="11"/>
      <c r="JMM40" s="11"/>
      <c r="JMN40" s="11"/>
      <c r="JMO40" s="11"/>
      <c r="JMP40" s="11"/>
      <c r="JMQ40" s="11"/>
      <c r="JMR40" s="11"/>
      <c r="JMS40" s="11"/>
      <c r="JMT40" s="11"/>
      <c r="JMU40" s="11"/>
      <c r="JMV40" s="11"/>
      <c r="JMW40" s="11"/>
      <c r="JMX40" s="11"/>
      <c r="JMY40" s="11"/>
      <c r="JMZ40" s="11"/>
      <c r="JNA40" s="11"/>
      <c r="JNB40" s="11"/>
      <c r="JNC40" s="11"/>
      <c r="JND40" s="11"/>
      <c r="JNE40" s="11"/>
      <c r="JNF40" s="11"/>
      <c r="JNG40" s="11"/>
      <c r="JNH40" s="11"/>
      <c r="JNI40" s="11"/>
      <c r="JNJ40" s="11"/>
      <c r="JNK40" s="11"/>
      <c r="JNL40" s="11"/>
      <c r="JNM40" s="11"/>
      <c r="JNN40" s="11"/>
      <c r="JNO40" s="11"/>
      <c r="JNP40" s="11"/>
      <c r="JNQ40" s="11"/>
      <c r="JNR40" s="11"/>
      <c r="JNS40" s="11"/>
      <c r="JNT40" s="11"/>
      <c r="JNU40" s="11"/>
      <c r="JNV40" s="11"/>
      <c r="JNW40" s="11"/>
      <c r="JNX40" s="11"/>
      <c r="JNY40" s="11"/>
      <c r="JNZ40" s="11"/>
      <c r="JOA40" s="11"/>
      <c r="JOB40" s="11"/>
      <c r="JOC40" s="11"/>
      <c r="JOD40" s="11"/>
      <c r="JOE40" s="11"/>
      <c r="JOF40" s="11"/>
      <c r="JOG40" s="11"/>
      <c r="JOH40" s="11"/>
      <c r="JOI40" s="11"/>
      <c r="JOJ40" s="11"/>
      <c r="JOK40" s="11"/>
      <c r="JOL40" s="11"/>
      <c r="JOM40" s="11"/>
      <c r="JON40" s="11"/>
      <c r="JOO40" s="11"/>
      <c r="JOP40" s="11"/>
      <c r="JOQ40" s="11"/>
      <c r="JOR40" s="11"/>
      <c r="JOS40" s="11"/>
      <c r="JOT40" s="11"/>
      <c r="JOU40" s="11"/>
      <c r="JOV40" s="11"/>
      <c r="JOW40" s="11"/>
      <c r="JOX40" s="11"/>
      <c r="JOY40" s="11"/>
      <c r="JOZ40" s="11"/>
      <c r="JPA40" s="11"/>
      <c r="JPB40" s="11"/>
      <c r="JPC40" s="11"/>
      <c r="JPD40" s="11"/>
      <c r="JPE40" s="11"/>
      <c r="JPF40" s="11"/>
      <c r="JPG40" s="11"/>
      <c r="JPH40" s="11"/>
      <c r="JPI40" s="11"/>
      <c r="JPJ40" s="11"/>
      <c r="JPK40" s="11"/>
      <c r="JPL40" s="11"/>
      <c r="JPM40" s="11"/>
      <c r="JPN40" s="11"/>
      <c r="JPO40" s="11"/>
      <c r="JPP40" s="11"/>
      <c r="JPQ40" s="11"/>
      <c r="JPR40" s="11"/>
      <c r="JPS40" s="11"/>
      <c r="JPT40" s="11"/>
      <c r="JPU40" s="11"/>
      <c r="JPV40" s="11"/>
      <c r="JPW40" s="11"/>
      <c r="JPX40" s="11"/>
      <c r="JPY40" s="11"/>
      <c r="JPZ40" s="11"/>
      <c r="JQA40" s="11"/>
      <c r="JQB40" s="11"/>
      <c r="JQC40" s="11"/>
      <c r="JQD40" s="11"/>
      <c r="JQE40" s="11"/>
      <c r="JQF40" s="11"/>
      <c r="JQG40" s="11"/>
      <c r="JQH40" s="11"/>
      <c r="JQI40" s="11"/>
      <c r="JQJ40" s="11"/>
      <c r="JQK40" s="11"/>
      <c r="JQL40" s="11"/>
      <c r="JQM40" s="11"/>
      <c r="JQN40" s="11"/>
      <c r="JQO40" s="11"/>
      <c r="JQP40" s="11"/>
      <c r="JQQ40" s="11"/>
      <c r="JQR40" s="11"/>
      <c r="JQS40" s="11"/>
      <c r="JQT40" s="11"/>
      <c r="JQU40" s="11"/>
      <c r="JQV40" s="11"/>
      <c r="JQW40" s="11"/>
      <c r="JQX40" s="11"/>
      <c r="JQY40" s="11"/>
      <c r="JQZ40" s="11"/>
      <c r="JRA40" s="11"/>
      <c r="JRB40" s="11"/>
      <c r="JRC40" s="11"/>
      <c r="JRD40" s="11"/>
      <c r="JRE40" s="11"/>
      <c r="JRF40" s="11"/>
      <c r="JRG40" s="11"/>
      <c r="JRH40" s="11"/>
      <c r="JRI40" s="11"/>
      <c r="JRJ40" s="11"/>
      <c r="JRK40" s="11"/>
      <c r="JRL40" s="11"/>
      <c r="JRM40" s="11"/>
      <c r="JRN40" s="11"/>
      <c r="JRO40" s="11"/>
      <c r="JRP40" s="11"/>
      <c r="JRQ40" s="11"/>
      <c r="JRR40" s="11"/>
      <c r="JRS40" s="11"/>
      <c r="JRT40" s="11"/>
      <c r="JRU40" s="11"/>
      <c r="JRV40" s="11"/>
      <c r="JRW40" s="11"/>
      <c r="JRX40" s="11"/>
      <c r="JRY40" s="11"/>
      <c r="JRZ40" s="11"/>
      <c r="JSA40" s="11"/>
      <c r="JSB40" s="11"/>
      <c r="JSC40" s="11"/>
      <c r="JSD40" s="11"/>
      <c r="JSE40" s="11"/>
      <c r="JSF40" s="11"/>
      <c r="JSG40" s="11"/>
      <c r="JSH40" s="11"/>
      <c r="JSI40" s="11"/>
      <c r="JSJ40" s="11"/>
      <c r="JSK40" s="11"/>
      <c r="JSL40" s="11"/>
      <c r="JSM40" s="11"/>
      <c r="JSN40" s="11"/>
      <c r="JSO40" s="11"/>
      <c r="JSP40" s="11"/>
      <c r="JSQ40" s="11"/>
      <c r="JSR40" s="11"/>
      <c r="JSS40" s="11"/>
      <c r="JST40" s="11"/>
      <c r="JSU40" s="11"/>
      <c r="JSV40" s="11"/>
      <c r="JSW40" s="11"/>
      <c r="JSX40" s="11"/>
      <c r="JSY40" s="11"/>
      <c r="JSZ40" s="11"/>
      <c r="JTA40" s="11"/>
      <c r="JTB40" s="11"/>
      <c r="JTC40" s="11"/>
      <c r="JTD40" s="11"/>
      <c r="JTE40" s="11"/>
      <c r="JTF40" s="11"/>
      <c r="JTG40" s="11"/>
      <c r="JTH40" s="11"/>
      <c r="JTI40" s="11"/>
      <c r="JTJ40" s="11"/>
      <c r="JTK40" s="11"/>
      <c r="JTL40" s="11"/>
      <c r="JTM40" s="11"/>
      <c r="JTN40" s="11"/>
      <c r="JTO40" s="11"/>
      <c r="JTP40" s="11"/>
      <c r="JTQ40" s="11"/>
      <c r="JTR40" s="11"/>
      <c r="JTS40" s="11"/>
      <c r="JTT40" s="11"/>
      <c r="JTU40" s="11"/>
      <c r="JTV40" s="11"/>
      <c r="JTW40" s="11"/>
      <c r="JTX40" s="11"/>
      <c r="JTY40" s="11"/>
      <c r="JTZ40" s="11"/>
      <c r="JUA40" s="11"/>
      <c r="JUB40" s="11"/>
      <c r="JUC40" s="11"/>
      <c r="JUD40" s="11"/>
      <c r="JUE40" s="11"/>
      <c r="JUF40" s="11"/>
      <c r="JUG40" s="11"/>
      <c r="JUH40" s="11"/>
      <c r="JUI40" s="11"/>
      <c r="JUJ40" s="11"/>
      <c r="JUK40" s="11"/>
      <c r="JUL40" s="11"/>
      <c r="JUM40" s="11"/>
      <c r="JUN40" s="11"/>
      <c r="JUO40" s="11"/>
      <c r="JUP40" s="11"/>
      <c r="JUQ40" s="11"/>
      <c r="JUR40" s="11"/>
      <c r="JUS40" s="11"/>
      <c r="JUT40" s="11"/>
      <c r="JUU40" s="11"/>
      <c r="JUV40" s="11"/>
      <c r="JUW40" s="11"/>
      <c r="JUX40" s="11"/>
      <c r="JUY40" s="11"/>
      <c r="JUZ40" s="11"/>
      <c r="JVA40" s="11"/>
      <c r="JVB40" s="11"/>
      <c r="JVC40" s="11"/>
      <c r="JVD40" s="11"/>
      <c r="JVE40" s="11"/>
      <c r="JVF40" s="11"/>
      <c r="JVG40" s="11"/>
      <c r="JVH40" s="11"/>
      <c r="JVI40" s="11"/>
      <c r="JVJ40" s="11"/>
      <c r="JVK40" s="11"/>
      <c r="JVL40" s="11"/>
      <c r="JVM40" s="11"/>
      <c r="JVN40" s="11"/>
      <c r="JVO40" s="11"/>
      <c r="JVP40" s="11"/>
      <c r="JVQ40" s="11"/>
      <c r="JVR40" s="11"/>
      <c r="JVS40" s="11"/>
      <c r="JVT40" s="11"/>
      <c r="JVU40" s="11"/>
      <c r="JVV40" s="11"/>
      <c r="JVW40" s="11"/>
      <c r="JVX40" s="11"/>
      <c r="JVY40" s="11"/>
      <c r="JVZ40" s="11"/>
      <c r="JWA40" s="11"/>
      <c r="JWB40" s="11"/>
      <c r="JWC40" s="11"/>
      <c r="JWD40" s="11"/>
      <c r="JWE40" s="11"/>
      <c r="JWF40" s="11"/>
      <c r="JWG40" s="11"/>
      <c r="JWH40" s="11"/>
      <c r="JWI40" s="11"/>
      <c r="JWJ40" s="11"/>
      <c r="JWK40" s="11"/>
      <c r="JWL40" s="11"/>
      <c r="JWM40" s="11"/>
      <c r="JWN40" s="11"/>
      <c r="JWO40" s="11"/>
      <c r="JWP40" s="11"/>
      <c r="JWQ40" s="11"/>
      <c r="JWR40" s="11"/>
      <c r="JWS40" s="11"/>
      <c r="JWT40" s="11"/>
      <c r="JWU40" s="11"/>
      <c r="JWV40" s="11"/>
      <c r="JWW40" s="11"/>
      <c r="JWX40" s="11"/>
      <c r="JWY40" s="11"/>
      <c r="JWZ40" s="11"/>
      <c r="JXA40" s="11"/>
      <c r="JXB40" s="11"/>
      <c r="JXC40" s="11"/>
      <c r="JXD40" s="11"/>
      <c r="JXE40" s="11"/>
      <c r="JXF40" s="11"/>
      <c r="JXG40" s="11"/>
      <c r="JXH40" s="11"/>
      <c r="JXI40" s="11"/>
      <c r="JXJ40" s="11"/>
      <c r="JXK40" s="11"/>
      <c r="JXL40" s="11"/>
      <c r="JXM40" s="11"/>
      <c r="JXN40" s="11"/>
      <c r="JXO40" s="11"/>
      <c r="JXP40" s="11"/>
      <c r="JXQ40" s="11"/>
      <c r="JXR40" s="11"/>
      <c r="JXS40" s="11"/>
      <c r="JXT40" s="11"/>
      <c r="JXU40" s="11"/>
      <c r="JXV40" s="11"/>
      <c r="JXW40" s="11"/>
      <c r="JXX40" s="11"/>
      <c r="JXY40" s="11"/>
      <c r="JXZ40" s="11"/>
      <c r="JYA40" s="11"/>
      <c r="JYB40" s="11"/>
      <c r="JYC40" s="11"/>
      <c r="JYD40" s="11"/>
      <c r="JYE40" s="11"/>
      <c r="JYF40" s="11"/>
      <c r="JYG40" s="11"/>
      <c r="JYH40" s="11"/>
      <c r="JYI40" s="11"/>
      <c r="JYJ40" s="11"/>
      <c r="JYK40" s="11"/>
      <c r="JYL40" s="11"/>
      <c r="JYM40" s="11"/>
      <c r="JYN40" s="11"/>
      <c r="JYO40" s="11"/>
      <c r="JYP40" s="11"/>
      <c r="JYQ40" s="11"/>
      <c r="JYR40" s="11"/>
      <c r="JYS40" s="11"/>
      <c r="JYT40" s="11"/>
      <c r="JYU40" s="11"/>
      <c r="JYV40" s="11"/>
      <c r="JYW40" s="11"/>
      <c r="JYX40" s="11"/>
      <c r="JYY40" s="11"/>
      <c r="JYZ40" s="11"/>
      <c r="JZA40" s="11"/>
      <c r="JZB40" s="11"/>
      <c r="JZC40" s="11"/>
      <c r="JZD40" s="11"/>
      <c r="JZE40" s="11"/>
      <c r="JZF40" s="11"/>
      <c r="JZG40" s="11"/>
      <c r="JZH40" s="11"/>
      <c r="JZI40" s="11"/>
      <c r="JZJ40" s="11"/>
      <c r="JZK40" s="11"/>
      <c r="JZL40" s="11"/>
      <c r="JZM40" s="11"/>
      <c r="JZN40" s="11"/>
      <c r="JZO40" s="11"/>
      <c r="JZP40" s="11"/>
      <c r="JZQ40" s="11"/>
      <c r="JZR40" s="11"/>
      <c r="JZS40" s="11"/>
      <c r="JZT40" s="11"/>
      <c r="JZU40" s="11"/>
      <c r="JZV40" s="11"/>
      <c r="JZW40" s="11"/>
      <c r="JZX40" s="11"/>
      <c r="JZY40" s="11"/>
      <c r="JZZ40" s="11"/>
      <c r="KAA40" s="11"/>
      <c r="KAB40" s="11"/>
      <c r="KAC40" s="11"/>
      <c r="KAD40" s="11"/>
      <c r="KAE40" s="11"/>
      <c r="KAF40" s="11"/>
      <c r="KAG40" s="11"/>
      <c r="KAH40" s="11"/>
      <c r="KAI40" s="11"/>
      <c r="KAJ40" s="11"/>
      <c r="KAK40" s="11"/>
      <c r="KAL40" s="11"/>
      <c r="KAM40" s="11"/>
      <c r="KAN40" s="11"/>
      <c r="KAO40" s="11"/>
      <c r="KAP40" s="11"/>
      <c r="KAQ40" s="11"/>
      <c r="KAR40" s="11"/>
      <c r="KAS40" s="11"/>
      <c r="KAT40" s="11"/>
      <c r="KAU40" s="11"/>
      <c r="KAV40" s="11"/>
      <c r="KAW40" s="11"/>
      <c r="KAX40" s="11"/>
      <c r="KAY40" s="11"/>
      <c r="KAZ40" s="11"/>
      <c r="KBA40" s="11"/>
      <c r="KBB40" s="11"/>
      <c r="KBC40" s="11"/>
      <c r="KBD40" s="11"/>
      <c r="KBE40" s="11"/>
      <c r="KBF40" s="11"/>
      <c r="KBG40" s="11"/>
      <c r="KBH40" s="11"/>
      <c r="KBI40" s="11"/>
      <c r="KBJ40" s="11"/>
      <c r="KBK40" s="11"/>
      <c r="KBL40" s="11"/>
      <c r="KBM40" s="11"/>
      <c r="KBN40" s="11"/>
      <c r="KBO40" s="11"/>
      <c r="KBP40" s="11"/>
      <c r="KBQ40" s="11"/>
      <c r="KBR40" s="11"/>
      <c r="KBS40" s="11"/>
      <c r="KBT40" s="11"/>
      <c r="KBU40" s="11"/>
      <c r="KBV40" s="11"/>
      <c r="KBW40" s="11"/>
      <c r="KBX40" s="11"/>
      <c r="KBY40" s="11"/>
      <c r="KBZ40" s="11"/>
      <c r="KCA40" s="11"/>
      <c r="KCB40" s="11"/>
      <c r="KCC40" s="11"/>
      <c r="KCD40" s="11"/>
      <c r="KCE40" s="11"/>
      <c r="KCF40" s="11"/>
      <c r="KCG40" s="11"/>
      <c r="KCH40" s="11"/>
      <c r="KCI40" s="11"/>
      <c r="KCJ40" s="11"/>
      <c r="KCK40" s="11"/>
      <c r="KCL40" s="11"/>
      <c r="KCM40" s="11"/>
      <c r="KCN40" s="11"/>
      <c r="KCO40" s="11"/>
      <c r="KCP40" s="11"/>
      <c r="KCQ40" s="11"/>
      <c r="KCR40" s="11"/>
      <c r="KCS40" s="11"/>
      <c r="KCT40" s="11"/>
      <c r="KCU40" s="11"/>
      <c r="KCV40" s="11"/>
      <c r="KCW40" s="11"/>
      <c r="KCX40" s="11"/>
      <c r="KCY40" s="11"/>
      <c r="KCZ40" s="11"/>
      <c r="KDA40" s="11"/>
      <c r="KDB40" s="11"/>
      <c r="KDC40" s="11"/>
      <c r="KDD40" s="11"/>
      <c r="KDE40" s="11"/>
      <c r="KDF40" s="11"/>
      <c r="KDG40" s="11"/>
      <c r="KDH40" s="11"/>
      <c r="KDI40" s="11"/>
      <c r="KDJ40" s="11"/>
      <c r="KDK40" s="11"/>
      <c r="KDL40" s="11"/>
      <c r="KDM40" s="11"/>
      <c r="KDN40" s="11"/>
      <c r="KDO40" s="11"/>
      <c r="KDP40" s="11"/>
      <c r="KDQ40" s="11"/>
      <c r="KDR40" s="11"/>
      <c r="KDS40" s="11"/>
      <c r="KDT40" s="11"/>
      <c r="KDU40" s="11"/>
      <c r="KDV40" s="11"/>
      <c r="KDW40" s="11"/>
      <c r="KDX40" s="11"/>
      <c r="KDY40" s="11"/>
      <c r="KDZ40" s="11"/>
      <c r="KEA40" s="11"/>
      <c r="KEB40" s="11"/>
      <c r="KEC40" s="11"/>
      <c r="KED40" s="11"/>
      <c r="KEE40" s="11"/>
      <c r="KEF40" s="11"/>
      <c r="KEG40" s="11"/>
      <c r="KEH40" s="11"/>
      <c r="KEI40" s="11"/>
      <c r="KEJ40" s="11"/>
      <c r="KEK40" s="11"/>
      <c r="KEL40" s="11"/>
      <c r="KEM40" s="11"/>
      <c r="KEN40" s="11"/>
      <c r="KEO40" s="11"/>
      <c r="KEP40" s="11"/>
      <c r="KEQ40" s="11"/>
      <c r="KER40" s="11"/>
      <c r="KES40" s="11"/>
      <c r="KET40" s="11"/>
      <c r="KEU40" s="11"/>
      <c r="KEV40" s="11"/>
      <c r="KEW40" s="11"/>
      <c r="KEX40" s="11"/>
      <c r="KEY40" s="11"/>
      <c r="KEZ40" s="11"/>
      <c r="KFA40" s="11"/>
      <c r="KFB40" s="11"/>
      <c r="KFC40" s="11"/>
      <c r="KFD40" s="11"/>
      <c r="KFE40" s="11"/>
      <c r="KFF40" s="11"/>
      <c r="KFG40" s="11"/>
      <c r="KFH40" s="11"/>
      <c r="KFI40" s="11"/>
      <c r="KFJ40" s="11"/>
      <c r="KFK40" s="11"/>
      <c r="KFL40" s="11"/>
      <c r="KFM40" s="11"/>
      <c r="KFN40" s="11"/>
      <c r="KFO40" s="11"/>
      <c r="KFP40" s="11"/>
      <c r="KFQ40" s="11"/>
      <c r="KFR40" s="11"/>
      <c r="KFS40" s="11"/>
      <c r="KFT40" s="11"/>
      <c r="KFU40" s="11"/>
      <c r="KFV40" s="11"/>
      <c r="KFW40" s="11"/>
      <c r="KFX40" s="11"/>
      <c r="KFY40" s="11"/>
      <c r="KFZ40" s="11"/>
      <c r="KGA40" s="11"/>
      <c r="KGB40" s="11"/>
      <c r="KGC40" s="11"/>
      <c r="KGD40" s="11"/>
      <c r="KGE40" s="11"/>
      <c r="KGF40" s="11"/>
      <c r="KGG40" s="11"/>
      <c r="KGH40" s="11"/>
      <c r="KGI40" s="11"/>
      <c r="KGJ40" s="11"/>
      <c r="KGK40" s="11"/>
      <c r="KGL40" s="11"/>
      <c r="KGM40" s="11"/>
      <c r="KGN40" s="11"/>
      <c r="KGO40" s="11"/>
      <c r="KGP40" s="11"/>
      <c r="KGQ40" s="11"/>
      <c r="KGR40" s="11"/>
      <c r="KGS40" s="11"/>
      <c r="KGT40" s="11"/>
      <c r="KGU40" s="11"/>
      <c r="KGV40" s="11"/>
      <c r="KGW40" s="11"/>
      <c r="KGX40" s="11"/>
      <c r="KGY40" s="11"/>
      <c r="KGZ40" s="11"/>
      <c r="KHA40" s="11"/>
      <c r="KHB40" s="11"/>
      <c r="KHC40" s="11"/>
      <c r="KHD40" s="11"/>
      <c r="KHE40" s="11"/>
      <c r="KHF40" s="11"/>
      <c r="KHG40" s="11"/>
      <c r="KHH40" s="11"/>
      <c r="KHI40" s="11"/>
      <c r="KHJ40" s="11"/>
      <c r="KHK40" s="11"/>
      <c r="KHL40" s="11"/>
      <c r="KHM40" s="11"/>
      <c r="KHN40" s="11"/>
      <c r="KHO40" s="11"/>
      <c r="KHP40" s="11"/>
      <c r="KHQ40" s="11"/>
      <c r="KHR40" s="11"/>
      <c r="KHS40" s="11"/>
      <c r="KHT40" s="11"/>
      <c r="KHU40" s="11"/>
      <c r="KHV40" s="11"/>
      <c r="KHW40" s="11"/>
      <c r="KHX40" s="11"/>
      <c r="KHY40" s="11"/>
      <c r="KHZ40" s="11"/>
      <c r="KIA40" s="11"/>
      <c r="KIB40" s="11"/>
      <c r="KIC40" s="11"/>
      <c r="KID40" s="11"/>
      <c r="KIE40" s="11"/>
      <c r="KIF40" s="11"/>
      <c r="KIG40" s="11"/>
      <c r="KIH40" s="11"/>
      <c r="KII40" s="11"/>
      <c r="KIJ40" s="11"/>
      <c r="KIK40" s="11"/>
      <c r="KIL40" s="11"/>
      <c r="KIM40" s="11"/>
      <c r="KIN40" s="11"/>
      <c r="KIO40" s="11"/>
      <c r="KIP40" s="11"/>
      <c r="KIQ40" s="11"/>
      <c r="KIR40" s="11"/>
      <c r="KIS40" s="11"/>
      <c r="KIT40" s="11"/>
      <c r="KIU40" s="11"/>
      <c r="KIV40" s="11"/>
      <c r="KIW40" s="11"/>
      <c r="KIX40" s="11"/>
      <c r="KIY40" s="11"/>
      <c r="KIZ40" s="11"/>
      <c r="KJA40" s="11"/>
      <c r="KJB40" s="11"/>
      <c r="KJC40" s="11"/>
      <c r="KJD40" s="11"/>
      <c r="KJE40" s="11"/>
      <c r="KJF40" s="11"/>
      <c r="KJG40" s="11"/>
      <c r="KJH40" s="11"/>
      <c r="KJI40" s="11"/>
      <c r="KJJ40" s="11"/>
      <c r="KJK40" s="11"/>
      <c r="KJL40" s="11"/>
      <c r="KJM40" s="11"/>
      <c r="KJN40" s="11"/>
      <c r="KJO40" s="11"/>
      <c r="KJP40" s="11"/>
      <c r="KJQ40" s="11"/>
      <c r="KJR40" s="11"/>
      <c r="KJS40" s="11"/>
      <c r="KJT40" s="11"/>
      <c r="KJU40" s="11"/>
      <c r="KJV40" s="11"/>
      <c r="KJW40" s="11"/>
      <c r="KJX40" s="11"/>
      <c r="KJY40" s="11"/>
      <c r="KJZ40" s="11"/>
      <c r="KKA40" s="11"/>
      <c r="KKB40" s="11"/>
      <c r="KKC40" s="11"/>
      <c r="KKD40" s="11"/>
      <c r="KKE40" s="11"/>
      <c r="KKF40" s="11"/>
      <c r="KKG40" s="11"/>
      <c r="KKH40" s="11"/>
      <c r="KKI40" s="11"/>
      <c r="KKJ40" s="11"/>
      <c r="KKK40" s="11"/>
      <c r="KKL40" s="11"/>
      <c r="KKM40" s="11"/>
      <c r="KKN40" s="11"/>
      <c r="KKO40" s="11"/>
      <c r="KKP40" s="11"/>
      <c r="KKQ40" s="11"/>
      <c r="KKR40" s="11"/>
      <c r="KKS40" s="11"/>
      <c r="KKT40" s="11"/>
      <c r="KKU40" s="11"/>
      <c r="KKV40" s="11"/>
      <c r="KKW40" s="11"/>
      <c r="KKX40" s="11"/>
      <c r="KKY40" s="11"/>
      <c r="KKZ40" s="11"/>
      <c r="KLA40" s="11"/>
      <c r="KLB40" s="11"/>
      <c r="KLC40" s="11"/>
      <c r="KLD40" s="11"/>
      <c r="KLE40" s="11"/>
      <c r="KLF40" s="11"/>
      <c r="KLG40" s="11"/>
      <c r="KLH40" s="11"/>
      <c r="KLI40" s="11"/>
      <c r="KLJ40" s="11"/>
      <c r="KLK40" s="11"/>
      <c r="KLL40" s="11"/>
      <c r="KLM40" s="11"/>
      <c r="KLN40" s="11"/>
      <c r="KLO40" s="11"/>
      <c r="KLP40" s="11"/>
      <c r="KLQ40" s="11"/>
      <c r="KLR40" s="11"/>
      <c r="KLS40" s="11"/>
      <c r="KLT40" s="11"/>
      <c r="KLU40" s="11"/>
      <c r="KLV40" s="11"/>
      <c r="KLW40" s="11"/>
      <c r="KLX40" s="11"/>
      <c r="KLY40" s="11"/>
      <c r="KLZ40" s="11"/>
      <c r="KMA40" s="11"/>
      <c r="KMB40" s="11"/>
      <c r="KMC40" s="11"/>
      <c r="KMD40" s="11"/>
      <c r="KME40" s="11"/>
      <c r="KMF40" s="11"/>
      <c r="KMG40" s="11"/>
      <c r="KMH40" s="11"/>
      <c r="KMI40" s="11"/>
      <c r="KMJ40" s="11"/>
      <c r="KMK40" s="11"/>
      <c r="KML40" s="11"/>
      <c r="KMM40" s="11"/>
      <c r="KMN40" s="11"/>
      <c r="KMO40" s="11"/>
      <c r="KMP40" s="11"/>
      <c r="KMQ40" s="11"/>
      <c r="KMR40" s="11"/>
      <c r="KMS40" s="11"/>
      <c r="KMT40" s="11"/>
      <c r="KMU40" s="11"/>
      <c r="KMV40" s="11"/>
      <c r="KMW40" s="11"/>
      <c r="KMX40" s="11"/>
      <c r="KMY40" s="11"/>
      <c r="KMZ40" s="11"/>
      <c r="KNA40" s="11"/>
      <c r="KNB40" s="11"/>
      <c r="KNC40" s="11"/>
      <c r="KND40" s="11"/>
      <c r="KNE40" s="11"/>
      <c r="KNF40" s="11"/>
      <c r="KNG40" s="11"/>
      <c r="KNH40" s="11"/>
      <c r="KNI40" s="11"/>
      <c r="KNJ40" s="11"/>
      <c r="KNK40" s="11"/>
      <c r="KNL40" s="11"/>
      <c r="KNM40" s="11"/>
      <c r="KNN40" s="11"/>
      <c r="KNO40" s="11"/>
      <c r="KNP40" s="11"/>
      <c r="KNQ40" s="11"/>
      <c r="KNR40" s="11"/>
      <c r="KNS40" s="11"/>
      <c r="KNT40" s="11"/>
      <c r="KNU40" s="11"/>
      <c r="KNV40" s="11"/>
      <c r="KNW40" s="11"/>
      <c r="KNX40" s="11"/>
      <c r="KNY40" s="11"/>
      <c r="KNZ40" s="11"/>
      <c r="KOA40" s="11"/>
      <c r="KOB40" s="11"/>
      <c r="KOC40" s="11"/>
      <c r="KOD40" s="11"/>
      <c r="KOE40" s="11"/>
      <c r="KOF40" s="11"/>
      <c r="KOG40" s="11"/>
      <c r="KOH40" s="11"/>
      <c r="KOI40" s="11"/>
      <c r="KOJ40" s="11"/>
      <c r="KOK40" s="11"/>
      <c r="KOL40" s="11"/>
      <c r="KOM40" s="11"/>
      <c r="KON40" s="11"/>
      <c r="KOO40" s="11"/>
      <c r="KOP40" s="11"/>
      <c r="KOQ40" s="11"/>
      <c r="KOR40" s="11"/>
      <c r="KOS40" s="11"/>
      <c r="KOT40" s="11"/>
      <c r="KOU40" s="11"/>
      <c r="KOV40" s="11"/>
      <c r="KOW40" s="11"/>
      <c r="KOX40" s="11"/>
      <c r="KOY40" s="11"/>
      <c r="KOZ40" s="11"/>
      <c r="KPA40" s="11"/>
      <c r="KPB40" s="11"/>
      <c r="KPC40" s="11"/>
      <c r="KPD40" s="11"/>
      <c r="KPE40" s="11"/>
      <c r="KPF40" s="11"/>
      <c r="KPG40" s="11"/>
      <c r="KPH40" s="11"/>
      <c r="KPI40" s="11"/>
      <c r="KPJ40" s="11"/>
      <c r="KPK40" s="11"/>
      <c r="KPL40" s="11"/>
      <c r="KPM40" s="11"/>
      <c r="KPN40" s="11"/>
      <c r="KPO40" s="11"/>
      <c r="KPP40" s="11"/>
      <c r="KPQ40" s="11"/>
      <c r="KPR40" s="11"/>
      <c r="KPS40" s="11"/>
      <c r="KPT40" s="11"/>
      <c r="KPU40" s="11"/>
      <c r="KPV40" s="11"/>
      <c r="KPW40" s="11"/>
      <c r="KPX40" s="11"/>
      <c r="KPY40" s="11"/>
      <c r="KPZ40" s="11"/>
      <c r="KQA40" s="11"/>
      <c r="KQB40" s="11"/>
      <c r="KQC40" s="11"/>
      <c r="KQD40" s="11"/>
      <c r="KQE40" s="11"/>
      <c r="KQF40" s="11"/>
      <c r="KQG40" s="11"/>
      <c r="KQH40" s="11"/>
      <c r="KQI40" s="11"/>
      <c r="KQJ40" s="11"/>
      <c r="KQK40" s="11"/>
      <c r="KQL40" s="11"/>
      <c r="KQM40" s="11"/>
      <c r="KQN40" s="11"/>
      <c r="KQO40" s="11"/>
      <c r="KQP40" s="11"/>
      <c r="KQQ40" s="11"/>
      <c r="KQR40" s="11"/>
      <c r="KQS40" s="11"/>
      <c r="KQT40" s="11"/>
      <c r="KQU40" s="11"/>
      <c r="KQV40" s="11"/>
      <c r="KQW40" s="11"/>
      <c r="KQX40" s="11"/>
      <c r="KQY40" s="11"/>
      <c r="KQZ40" s="11"/>
      <c r="KRA40" s="11"/>
      <c r="KRB40" s="11"/>
      <c r="KRC40" s="11"/>
      <c r="KRD40" s="11"/>
      <c r="KRE40" s="11"/>
      <c r="KRF40" s="11"/>
      <c r="KRG40" s="11"/>
      <c r="KRH40" s="11"/>
      <c r="KRI40" s="11"/>
      <c r="KRJ40" s="11"/>
      <c r="KRK40" s="11"/>
      <c r="KRL40" s="11"/>
      <c r="KRM40" s="11"/>
      <c r="KRN40" s="11"/>
      <c r="KRO40" s="11"/>
      <c r="KRP40" s="11"/>
      <c r="KRQ40" s="11"/>
      <c r="KRR40" s="11"/>
      <c r="KRS40" s="11"/>
      <c r="KRT40" s="11"/>
      <c r="KRU40" s="11"/>
      <c r="KRV40" s="11"/>
      <c r="KRW40" s="11"/>
      <c r="KRX40" s="11"/>
      <c r="KRY40" s="11"/>
      <c r="KRZ40" s="11"/>
      <c r="KSA40" s="11"/>
      <c r="KSB40" s="11"/>
      <c r="KSC40" s="11"/>
      <c r="KSD40" s="11"/>
      <c r="KSE40" s="11"/>
      <c r="KSF40" s="11"/>
      <c r="KSG40" s="11"/>
      <c r="KSH40" s="11"/>
      <c r="KSI40" s="11"/>
      <c r="KSJ40" s="11"/>
      <c r="KSK40" s="11"/>
      <c r="KSL40" s="11"/>
      <c r="KSM40" s="11"/>
      <c r="KSN40" s="11"/>
      <c r="KSO40" s="11"/>
      <c r="KSP40" s="11"/>
      <c r="KSQ40" s="11"/>
      <c r="KSR40" s="11"/>
      <c r="KSS40" s="11"/>
      <c r="KST40" s="11"/>
      <c r="KSU40" s="11"/>
      <c r="KSV40" s="11"/>
      <c r="KSW40" s="11"/>
      <c r="KSX40" s="11"/>
      <c r="KSY40" s="11"/>
      <c r="KSZ40" s="11"/>
      <c r="KTA40" s="11"/>
      <c r="KTB40" s="11"/>
      <c r="KTC40" s="11"/>
      <c r="KTD40" s="11"/>
      <c r="KTE40" s="11"/>
      <c r="KTF40" s="11"/>
      <c r="KTG40" s="11"/>
      <c r="KTH40" s="11"/>
      <c r="KTI40" s="11"/>
      <c r="KTJ40" s="11"/>
      <c r="KTK40" s="11"/>
      <c r="KTL40" s="11"/>
      <c r="KTM40" s="11"/>
      <c r="KTN40" s="11"/>
      <c r="KTO40" s="11"/>
      <c r="KTP40" s="11"/>
      <c r="KTQ40" s="11"/>
      <c r="KTR40" s="11"/>
      <c r="KTS40" s="11"/>
      <c r="KTT40" s="11"/>
      <c r="KTU40" s="11"/>
      <c r="KTV40" s="11"/>
      <c r="KTW40" s="11"/>
      <c r="KTX40" s="11"/>
      <c r="KTY40" s="11"/>
      <c r="KTZ40" s="11"/>
      <c r="KUA40" s="11"/>
      <c r="KUB40" s="11"/>
      <c r="KUC40" s="11"/>
      <c r="KUD40" s="11"/>
      <c r="KUE40" s="11"/>
      <c r="KUF40" s="11"/>
      <c r="KUG40" s="11"/>
      <c r="KUH40" s="11"/>
      <c r="KUI40" s="11"/>
      <c r="KUJ40" s="11"/>
      <c r="KUK40" s="11"/>
      <c r="KUL40" s="11"/>
      <c r="KUM40" s="11"/>
      <c r="KUN40" s="11"/>
      <c r="KUO40" s="11"/>
      <c r="KUP40" s="11"/>
      <c r="KUQ40" s="11"/>
      <c r="KUR40" s="11"/>
      <c r="KUS40" s="11"/>
      <c r="KUT40" s="11"/>
      <c r="KUU40" s="11"/>
      <c r="KUV40" s="11"/>
      <c r="KUW40" s="11"/>
      <c r="KUX40" s="11"/>
      <c r="KUY40" s="11"/>
      <c r="KUZ40" s="11"/>
      <c r="KVA40" s="11"/>
      <c r="KVB40" s="11"/>
      <c r="KVC40" s="11"/>
      <c r="KVD40" s="11"/>
      <c r="KVE40" s="11"/>
      <c r="KVF40" s="11"/>
      <c r="KVG40" s="11"/>
      <c r="KVH40" s="11"/>
      <c r="KVI40" s="11"/>
      <c r="KVJ40" s="11"/>
      <c r="KVK40" s="11"/>
      <c r="KVL40" s="11"/>
      <c r="KVM40" s="11"/>
      <c r="KVN40" s="11"/>
      <c r="KVO40" s="11"/>
      <c r="KVP40" s="11"/>
      <c r="KVQ40" s="11"/>
      <c r="KVR40" s="11"/>
      <c r="KVS40" s="11"/>
      <c r="KVT40" s="11"/>
      <c r="KVU40" s="11"/>
      <c r="KVV40" s="11"/>
      <c r="KVW40" s="11"/>
      <c r="KVX40" s="11"/>
      <c r="KVY40" s="11"/>
      <c r="KVZ40" s="11"/>
      <c r="KWA40" s="11"/>
      <c r="KWB40" s="11"/>
      <c r="KWC40" s="11"/>
      <c r="KWD40" s="11"/>
      <c r="KWE40" s="11"/>
      <c r="KWF40" s="11"/>
      <c r="KWG40" s="11"/>
      <c r="KWH40" s="11"/>
      <c r="KWI40" s="11"/>
      <c r="KWJ40" s="11"/>
      <c r="KWK40" s="11"/>
      <c r="KWL40" s="11"/>
      <c r="KWM40" s="11"/>
      <c r="KWN40" s="11"/>
      <c r="KWO40" s="11"/>
      <c r="KWP40" s="11"/>
      <c r="KWQ40" s="11"/>
      <c r="KWR40" s="11"/>
      <c r="KWS40" s="11"/>
      <c r="KWT40" s="11"/>
      <c r="KWU40" s="11"/>
      <c r="KWV40" s="11"/>
      <c r="KWW40" s="11"/>
      <c r="KWX40" s="11"/>
      <c r="KWY40" s="11"/>
      <c r="KWZ40" s="11"/>
      <c r="KXA40" s="11"/>
      <c r="KXB40" s="11"/>
      <c r="KXC40" s="11"/>
      <c r="KXD40" s="11"/>
      <c r="KXE40" s="11"/>
      <c r="KXF40" s="11"/>
      <c r="KXG40" s="11"/>
      <c r="KXH40" s="11"/>
      <c r="KXI40" s="11"/>
      <c r="KXJ40" s="11"/>
      <c r="KXK40" s="11"/>
      <c r="KXL40" s="11"/>
      <c r="KXM40" s="11"/>
      <c r="KXN40" s="11"/>
      <c r="KXO40" s="11"/>
      <c r="KXP40" s="11"/>
      <c r="KXQ40" s="11"/>
      <c r="KXR40" s="11"/>
      <c r="KXS40" s="11"/>
      <c r="KXT40" s="11"/>
      <c r="KXU40" s="11"/>
      <c r="KXV40" s="11"/>
      <c r="KXW40" s="11"/>
      <c r="KXX40" s="11"/>
      <c r="KXY40" s="11"/>
      <c r="KXZ40" s="11"/>
      <c r="KYA40" s="11"/>
      <c r="KYB40" s="11"/>
      <c r="KYC40" s="11"/>
      <c r="KYD40" s="11"/>
      <c r="KYE40" s="11"/>
      <c r="KYF40" s="11"/>
      <c r="KYG40" s="11"/>
      <c r="KYH40" s="11"/>
      <c r="KYI40" s="11"/>
      <c r="KYJ40" s="11"/>
      <c r="KYK40" s="11"/>
      <c r="KYL40" s="11"/>
      <c r="KYM40" s="11"/>
      <c r="KYN40" s="11"/>
      <c r="KYO40" s="11"/>
      <c r="KYP40" s="11"/>
      <c r="KYQ40" s="11"/>
      <c r="KYR40" s="11"/>
      <c r="KYS40" s="11"/>
      <c r="KYT40" s="11"/>
      <c r="KYU40" s="11"/>
      <c r="KYV40" s="11"/>
      <c r="KYW40" s="11"/>
      <c r="KYX40" s="11"/>
      <c r="KYY40" s="11"/>
      <c r="KYZ40" s="11"/>
      <c r="KZA40" s="11"/>
      <c r="KZB40" s="11"/>
      <c r="KZC40" s="11"/>
      <c r="KZD40" s="11"/>
      <c r="KZE40" s="11"/>
      <c r="KZF40" s="11"/>
      <c r="KZG40" s="11"/>
      <c r="KZH40" s="11"/>
      <c r="KZI40" s="11"/>
      <c r="KZJ40" s="11"/>
      <c r="KZK40" s="11"/>
      <c r="KZL40" s="11"/>
      <c r="KZM40" s="11"/>
      <c r="KZN40" s="11"/>
      <c r="KZO40" s="11"/>
      <c r="KZP40" s="11"/>
      <c r="KZQ40" s="11"/>
      <c r="KZR40" s="11"/>
      <c r="KZS40" s="11"/>
      <c r="KZT40" s="11"/>
      <c r="KZU40" s="11"/>
      <c r="KZV40" s="11"/>
      <c r="KZW40" s="11"/>
      <c r="KZX40" s="11"/>
      <c r="KZY40" s="11"/>
      <c r="KZZ40" s="11"/>
      <c r="LAA40" s="11"/>
      <c r="LAB40" s="11"/>
      <c r="LAC40" s="11"/>
      <c r="LAD40" s="11"/>
      <c r="LAE40" s="11"/>
      <c r="LAF40" s="11"/>
      <c r="LAG40" s="11"/>
      <c r="LAH40" s="11"/>
      <c r="LAI40" s="11"/>
      <c r="LAJ40" s="11"/>
      <c r="LAK40" s="11"/>
      <c r="LAL40" s="11"/>
      <c r="LAM40" s="11"/>
      <c r="LAN40" s="11"/>
      <c r="LAO40" s="11"/>
      <c r="LAP40" s="11"/>
      <c r="LAQ40" s="11"/>
      <c r="LAR40" s="11"/>
      <c r="LAS40" s="11"/>
      <c r="LAT40" s="11"/>
      <c r="LAU40" s="11"/>
      <c r="LAV40" s="11"/>
      <c r="LAW40" s="11"/>
      <c r="LAX40" s="11"/>
      <c r="LAY40" s="11"/>
      <c r="LAZ40" s="11"/>
      <c r="LBA40" s="11"/>
      <c r="LBB40" s="11"/>
      <c r="LBC40" s="11"/>
      <c r="LBD40" s="11"/>
      <c r="LBE40" s="11"/>
      <c r="LBF40" s="11"/>
      <c r="LBG40" s="11"/>
      <c r="LBH40" s="11"/>
      <c r="LBI40" s="11"/>
      <c r="LBJ40" s="11"/>
      <c r="LBK40" s="11"/>
      <c r="LBL40" s="11"/>
      <c r="LBM40" s="11"/>
      <c r="LBN40" s="11"/>
      <c r="LBO40" s="11"/>
      <c r="LBP40" s="11"/>
      <c r="LBQ40" s="11"/>
      <c r="LBR40" s="11"/>
      <c r="LBS40" s="11"/>
      <c r="LBT40" s="11"/>
      <c r="LBU40" s="11"/>
      <c r="LBV40" s="11"/>
      <c r="LBW40" s="11"/>
      <c r="LBX40" s="11"/>
      <c r="LBY40" s="11"/>
      <c r="LBZ40" s="11"/>
      <c r="LCA40" s="11"/>
      <c r="LCB40" s="11"/>
      <c r="LCC40" s="11"/>
      <c r="LCD40" s="11"/>
      <c r="LCE40" s="11"/>
      <c r="LCF40" s="11"/>
      <c r="LCG40" s="11"/>
      <c r="LCH40" s="11"/>
      <c r="LCI40" s="11"/>
      <c r="LCJ40" s="11"/>
      <c r="LCK40" s="11"/>
      <c r="LCL40" s="11"/>
      <c r="LCM40" s="11"/>
      <c r="LCN40" s="11"/>
      <c r="LCO40" s="11"/>
      <c r="LCP40" s="11"/>
      <c r="LCQ40" s="11"/>
      <c r="LCR40" s="11"/>
      <c r="LCS40" s="11"/>
      <c r="LCT40" s="11"/>
      <c r="LCU40" s="11"/>
      <c r="LCV40" s="11"/>
      <c r="LCW40" s="11"/>
      <c r="LCX40" s="11"/>
      <c r="LCY40" s="11"/>
      <c r="LCZ40" s="11"/>
      <c r="LDA40" s="11"/>
      <c r="LDB40" s="11"/>
      <c r="LDC40" s="11"/>
      <c r="LDD40" s="11"/>
      <c r="LDE40" s="11"/>
      <c r="LDF40" s="11"/>
      <c r="LDG40" s="11"/>
      <c r="LDH40" s="11"/>
      <c r="LDI40" s="11"/>
      <c r="LDJ40" s="11"/>
      <c r="LDK40" s="11"/>
      <c r="LDL40" s="11"/>
      <c r="LDM40" s="11"/>
      <c r="LDN40" s="11"/>
      <c r="LDO40" s="11"/>
      <c r="LDP40" s="11"/>
      <c r="LDQ40" s="11"/>
      <c r="LDR40" s="11"/>
      <c r="LDS40" s="11"/>
      <c r="LDT40" s="11"/>
      <c r="LDU40" s="11"/>
      <c r="LDV40" s="11"/>
      <c r="LDW40" s="11"/>
      <c r="LDX40" s="11"/>
      <c r="LDY40" s="11"/>
      <c r="LDZ40" s="11"/>
      <c r="LEA40" s="11"/>
      <c r="LEB40" s="11"/>
      <c r="LEC40" s="11"/>
      <c r="LED40" s="11"/>
      <c r="LEE40" s="11"/>
      <c r="LEF40" s="11"/>
      <c r="LEG40" s="11"/>
      <c r="LEH40" s="11"/>
      <c r="LEI40" s="11"/>
      <c r="LEJ40" s="11"/>
      <c r="LEK40" s="11"/>
      <c r="LEL40" s="11"/>
      <c r="LEM40" s="11"/>
      <c r="LEN40" s="11"/>
      <c r="LEO40" s="11"/>
      <c r="LEP40" s="11"/>
      <c r="LEQ40" s="11"/>
      <c r="LER40" s="11"/>
      <c r="LES40" s="11"/>
      <c r="LET40" s="11"/>
      <c r="LEU40" s="11"/>
      <c r="LEV40" s="11"/>
      <c r="LEW40" s="11"/>
      <c r="LEX40" s="11"/>
      <c r="LEY40" s="11"/>
      <c r="LEZ40" s="11"/>
      <c r="LFA40" s="11"/>
      <c r="LFB40" s="11"/>
      <c r="LFC40" s="11"/>
      <c r="LFD40" s="11"/>
      <c r="LFE40" s="11"/>
      <c r="LFF40" s="11"/>
      <c r="LFG40" s="11"/>
      <c r="LFH40" s="11"/>
      <c r="LFI40" s="11"/>
      <c r="LFJ40" s="11"/>
      <c r="LFK40" s="11"/>
      <c r="LFL40" s="11"/>
      <c r="LFM40" s="11"/>
      <c r="LFN40" s="11"/>
      <c r="LFO40" s="11"/>
      <c r="LFP40" s="11"/>
      <c r="LFQ40" s="11"/>
      <c r="LFR40" s="11"/>
      <c r="LFS40" s="11"/>
      <c r="LFT40" s="11"/>
      <c r="LFU40" s="11"/>
      <c r="LFV40" s="11"/>
      <c r="LFW40" s="11"/>
      <c r="LFX40" s="11"/>
      <c r="LFY40" s="11"/>
      <c r="LFZ40" s="11"/>
      <c r="LGA40" s="11"/>
      <c r="LGB40" s="11"/>
      <c r="LGC40" s="11"/>
      <c r="LGD40" s="11"/>
      <c r="LGE40" s="11"/>
      <c r="LGF40" s="11"/>
      <c r="LGG40" s="11"/>
      <c r="LGH40" s="11"/>
      <c r="LGI40" s="11"/>
      <c r="LGJ40" s="11"/>
      <c r="LGK40" s="11"/>
      <c r="LGL40" s="11"/>
      <c r="LGM40" s="11"/>
      <c r="LGN40" s="11"/>
      <c r="LGO40" s="11"/>
      <c r="LGP40" s="11"/>
      <c r="LGQ40" s="11"/>
      <c r="LGR40" s="11"/>
      <c r="LGS40" s="11"/>
      <c r="LGT40" s="11"/>
      <c r="LGU40" s="11"/>
      <c r="LGV40" s="11"/>
      <c r="LGW40" s="11"/>
      <c r="LGX40" s="11"/>
      <c r="LGY40" s="11"/>
      <c r="LGZ40" s="11"/>
      <c r="LHA40" s="11"/>
      <c r="LHB40" s="11"/>
      <c r="LHC40" s="11"/>
      <c r="LHD40" s="11"/>
      <c r="LHE40" s="11"/>
      <c r="LHF40" s="11"/>
      <c r="LHG40" s="11"/>
      <c r="LHH40" s="11"/>
      <c r="LHI40" s="11"/>
      <c r="LHJ40" s="11"/>
      <c r="LHK40" s="11"/>
      <c r="LHL40" s="11"/>
      <c r="LHM40" s="11"/>
      <c r="LHN40" s="11"/>
      <c r="LHO40" s="11"/>
      <c r="LHP40" s="11"/>
      <c r="LHQ40" s="11"/>
      <c r="LHR40" s="11"/>
      <c r="LHS40" s="11"/>
      <c r="LHT40" s="11"/>
      <c r="LHU40" s="11"/>
      <c r="LHV40" s="11"/>
      <c r="LHW40" s="11"/>
      <c r="LHX40" s="11"/>
      <c r="LHY40" s="11"/>
      <c r="LHZ40" s="11"/>
      <c r="LIA40" s="11"/>
      <c r="LIB40" s="11"/>
      <c r="LIC40" s="11"/>
      <c r="LID40" s="11"/>
      <c r="LIE40" s="11"/>
      <c r="LIF40" s="11"/>
      <c r="LIG40" s="11"/>
      <c r="LIH40" s="11"/>
      <c r="LII40" s="11"/>
      <c r="LIJ40" s="11"/>
      <c r="LIK40" s="11"/>
      <c r="LIL40" s="11"/>
      <c r="LIM40" s="11"/>
      <c r="LIN40" s="11"/>
      <c r="LIO40" s="11"/>
      <c r="LIP40" s="11"/>
      <c r="LIQ40" s="11"/>
      <c r="LIR40" s="11"/>
      <c r="LIS40" s="11"/>
      <c r="LIT40" s="11"/>
      <c r="LIU40" s="11"/>
      <c r="LIV40" s="11"/>
      <c r="LIW40" s="11"/>
      <c r="LIX40" s="11"/>
      <c r="LIY40" s="11"/>
      <c r="LIZ40" s="11"/>
      <c r="LJA40" s="11"/>
      <c r="LJB40" s="11"/>
      <c r="LJC40" s="11"/>
      <c r="LJD40" s="11"/>
      <c r="LJE40" s="11"/>
      <c r="LJF40" s="11"/>
      <c r="LJG40" s="11"/>
      <c r="LJH40" s="11"/>
      <c r="LJI40" s="11"/>
      <c r="LJJ40" s="11"/>
      <c r="LJK40" s="11"/>
      <c r="LJL40" s="11"/>
      <c r="LJM40" s="11"/>
      <c r="LJN40" s="11"/>
      <c r="LJO40" s="11"/>
      <c r="LJP40" s="11"/>
      <c r="LJQ40" s="11"/>
      <c r="LJR40" s="11"/>
      <c r="LJS40" s="11"/>
      <c r="LJT40" s="11"/>
      <c r="LJU40" s="11"/>
      <c r="LJV40" s="11"/>
      <c r="LJW40" s="11"/>
      <c r="LJX40" s="11"/>
      <c r="LJY40" s="11"/>
      <c r="LJZ40" s="11"/>
      <c r="LKA40" s="11"/>
      <c r="LKB40" s="11"/>
      <c r="LKC40" s="11"/>
      <c r="LKD40" s="11"/>
      <c r="LKE40" s="11"/>
      <c r="LKF40" s="11"/>
      <c r="LKG40" s="11"/>
      <c r="LKH40" s="11"/>
      <c r="LKI40" s="11"/>
      <c r="LKJ40" s="11"/>
      <c r="LKK40" s="11"/>
      <c r="LKL40" s="11"/>
      <c r="LKM40" s="11"/>
      <c r="LKN40" s="11"/>
      <c r="LKO40" s="11"/>
      <c r="LKP40" s="11"/>
      <c r="LKQ40" s="11"/>
      <c r="LKR40" s="11"/>
      <c r="LKS40" s="11"/>
      <c r="LKT40" s="11"/>
      <c r="LKU40" s="11"/>
      <c r="LKV40" s="11"/>
      <c r="LKW40" s="11"/>
      <c r="LKX40" s="11"/>
      <c r="LKY40" s="11"/>
      <c r="LKZ40" s="11"/>
      <c r="LLA40" s="11"/>
      <c r="LLB40" s="11"/>
      <c r="LLC40" s="11"/>
      <c r="LLD40" s="11"/>
      <c r="LLE40" s="11"/>
      <c r="LLF40" s="11"/>
      <c r="LLG40" s="11"/>
      <c r="LLH40" s="11"/>
      <c r="LLI40" s="11"/>
      <c r="LLJ40" s="11"/>
      <c r="LLK40" s="11"/>
      <c r="LLL40" s="11"/>
      <c r="LLM40" s="11"/>
      <c r="LLN40" s="11"/>
      <c r="LLO40" s="11"/>
      <c r="LLP40" s="11"/>
      <c r="LLQ40" s="11"/>
      <c r="LLR40" s="11"/>
      <c r="LLS40" s="11"/>
      <c r="LLT40" s="11"/>
      <c r="LLU40" s="11"/>
      <c r="LLV40" s="11"/>
      <c r="LLW40" s="11"/>
      <c r="LLX40" s="11"/>
      <c r="LLY40" s="11"/>
      <c r="LLZ40" s="11"/>
      <c r="LMA40" s="11"/>
      <c r="LMB40" s="11"/>
      <c r="LMC40" s="11"/>
      <c r="LMD40" s="11"/>
      <c r="LME40" s="11"/>
      <c r="LMF40" s="11"/>
      <c r="LMG40" s="11"/>
      <c r="LMH40" s="11"/>
      <c r="LMI40" s="11"/>
      <c r="LMJ40" s="11"/>
      <c r="LMK40" s="11"/>
      <c r="LML40" s="11"/>
      <c r="LMM40" s="11"/>
      <c r="LMN40" s="11"/>
      <c r="LMO40" s="11"/>
      <c r="LMP40" s="11"/>
      <c r="LMQ40" s="11"/>
      <c r="LMR40" s="11"/>
      <c r="LMS40" s="11"/>
      <c r="LMT40" s="11"/>
      <c r="LMU40" s="11"/>
      <c r="LMV40" s="11"/>
      <c r="LMW40" s="11"/>
      <c r="LMX40" s="11"/>
      <c r="LMY40" s="11"/>
      <c r="LMZ40" s="11"/>
      <c r="LNA40" s="11"/>
      <c r="LNB40" s="11"/>
      <c r="LNC40" s="11"/>
      <c r="LND40" s="11"/>
      <c r="LNE40" s="11"/>
      <c r="LNF40" s="11"/>
      <c r="LNG40" s="11"/>
      <c r="LNH40" s="11"/>
      <c r="LNI40" s="11"/>
      <c r="LNJ40" s="11"/>
      <c r="LNK40" s="11"/>
      <c r="LNL40" s="11"/>
      <c r="LNM40" s="11"/>
      <c r="LNN40" s="11"/>
      <c r="LNO40" s="11"/>
      <c r="LNP40" s="11"/>
      <c r="LNQ40" s="11"/>
      <c r="LNR40" s="11"/>
      <c r="LNS40" s="11"/>
      <c r="LNT40" s="11"/>
      <c r="LNU40" s="11"/>
      <c r="LNV40" s="11"/>
      <c r="LNW40" s="11"/>
      <c r="LNX40" s="11"/>
      <c r="LNY40" s="11"/>
      <c r="LNZ40" s="11"/>
      <c r="LOA40" s="11"/>
      <c r="LOB40" s="11"/>
      <c r="LOC40" s="11"/>
      <c r="LOD40" s="11"/>
      <c r="LOE40" s="11"/>
      <c r="LOF40" s="11"/>
      <c r="LOG40" s="11"/>
      <c r="LOH40" s="11"/>
      <c r="LOI40" s="11"/>
      <c r="LOJ40" s="11"/>
      <c r="LOK40" s="11"/>
      <c r="LOL40" s="11"/>
      <c r="LOM40" s="11"/>
      <c r="LON40" s="11"/>
      <c r="LOO40" s="11"/>
      <c r="LOP40" s="11"/>
      <c r="LOQ40" s="11"/>
      <c r="LOR40" s="11"/>
      <c r="LOS40" s="11"/>
      <c r="LOT40" s="11"/>
      <c r="LOU40" s="11"/>
      <c r="LOV40" s="11"/>
      <c r="LOW40" s="11"/>
      <c r="LOX40" s="11"/>
      <c r="LOY40" s="11"/>
      <c r="LOZ40" s="11"/>
      <c r="LPA40" s="11"/>
      <c r="LPB40" s="11"/>
      <c r="LPC40" s="11"/>
      <c r="LPD40" s="11"/>
      <c r="LPE40" s="11"/>
      <c r="LPF40" s="11"/>
      <c r="LPG40" s="11"/>
      <c r="LPH40" s="11"/>
      <c r="LPI40" s="11"/>
      <c r="LPJ40" s="11"/>
      <c r="LPK40" s="11"/>
      <c r="LPL40" s="11"/>
      <c r="LPM40" s="11"/>
      <c r="LPN40" s="11"/>
      <c r="LPO40" s="11"/>
      <c r="LPP40" s="11"/>
      <c r="LPQ40" s="11"/>
      <c r="LPR40" s="11"/>
      <c r="LPS40" s="11"/>
      <c r="LPT40" s="11"/>
      <c r="LPU40" s="11"/>
      <c r="LPV40" s="11"/>
      <c r="LPW40" s="11"/>
      <c r="LPX40" s="11"/>
      <c r="LPY40" s="11"/>
      <c r="LPZ40" s="11"/>
      <c r="LQA40" s="11"/>
      <c r="LQB40" s="11"/>
      <c r="LQC40" s="11"/>
      <c r="LQD40" s="11"/>
      <c r="LQE40" s="11"/>
      <c r="LQF40" s="11"/>
      <c r="LQG40" s="11"/>
      <c r="LQH40" s="11"/>
      <c r="LQI40" s="11"/>
      <c r="LQJ40" s="11"/>
      <c r="LQK40" s="11"/>
      <c r="LQL40" s="11"/>
      <c r="LQM40" s="11"/>
      <c r="LQN40" s="11"/>
      <c r="LQO40" s="11"/>
      <c r="LQP40" s="11"/>
      <c r="LQQ40" s="11"/>
      <c r="LQR40" s="11"/>
      <c r="LQS40" s="11"/>
      <c r="LQT40" s="11"/>
      <c r="LQU40" s="11"/>
      <c r="LQV40" s="11"/>
      <c r="LQW40" s="11"/>
      <c r="LQX40" s="11"/>
      <c r="LQY40" s="11"/>
      <c r="LQZ40" s="11"/>
      <c r="LRA40" s="11"/>
      <c r="LRB40" s="11"/>
      <c r="LRC40" s="11"/>
      <c r="LRD40" s="11"/>
      <c r="LRE40" s="11"/>
      <c r="LRF40" s="11"/>
      <c r="LRG40" s="11"/>
      <c r="LRH40" s="11"/>
      <c r="LRI40" s="11"/>
      <c r="LRJ40" s="11"/>
      <c r="LRK40" s="11"/>
      <c r="LRL40" s="11"/>
      <c r="LRM40" s="11"/>
      <c r="LRN40" s="11"/>
      <c r="LRO40" s="11"/>
      <c r="LRP40" s="11"/>
      <c r="LRQ40" s="11"/>
      <c r="LRR40" s="11"/>
      <c r="LRS40" s="11"/>
      <c r="LRT40" s="11"/>
      <c r="LRU40" s="11"/>
      <c r="LRV40" s="11"/>
      <c r="LRW40" s="11"/>
      <c r="LRX40" s="11"/>
      <c r="LRY40" s="11"/>
      <c r="LRZ40" s="11"/>
      <c r="LSA40" s="11"/>
      <c r="LSB40" s="11"/>
      <c r="LSC40" s="11"/>
      <c r="LSD40" s="11"/>
      <c r="LSE40" s="11"/>
      <c r="LSF40" s="11"/>
      <c r="LSG40" s="11"/>
      <c r="LSH40" s="11"/>
      <c r="LSI40" s="11"/>
      <c r="LSJ40" s="11"/>
      <c r="LSK40" s="11"/>
      <c r="LSL40" s="11"/>
      <c r="LSM40" s="11"/>
      <c r="LSN40" s="11"/>
      <c r="LSO40" s="11"/>
      <c r="LSP40" s="11"/>
      <c r="LSQ40" s="11"/>
      <c r="LSR40" s="11"/>
      <c r="LSS40" s="11"/>
      <c r="LST40" s="11"/>
      <c r="LSU40" s="11"/>
      <c r="LSV40" s="11"/>
      <c r="LSW40" s="11"/>
      <c r="LSX40" s="11"/>
      <c r="LSY40" s="11"/>
      <c r="LSZ40" s="11"/>
      <c r="LTA40" s="11"/>
      <c r="LTB40" s="11"/>
      <c r="LTC40" s="11"/>
      <c r="LTD40" s="11"/>
      <c r="LTE40" s="11"/>
      <c r="LTF40" s="11"/>
      <c r="LTG40" s="11"/>
      <c r="LTH40" s="11"/>
      <c r="LTI40" s="11"/>
      <c r="LTJ40" s="11"/>
      <c r="LTK40" s="11"/>
      <c r="LTL40" s="11"/>
      <c r="LTM40" s="11"/>
      <c r="LTN40" s="11"/>
      <c r="LTO40" s="11"/>
      <c r="LTP40" s="11"/>
      <c r="LTQ40" s="11"/>
      <c r="LTR40" s="11"/>
      <c r="LTS40" s="11"/>
      <c r="LTT40" s="11"/>
      <c r="LTU40" s="11"/>
      <c r="LTV40" s="11"/>
      <c r="LTW40" s="11"/>
      <c r="LTX40" s="11"/>
      <c r="LTY40" s="11"/>
      <c r="LTZ40" s="11"/>
      <c r="LUA40" s="11"/>
      <c r="LUB40" s="11"/>
      <c r="LUC40" s="11"/>
      <c r="LUD40" s="11"/>
      <c r="LUE40" s="11"/>
      <c r="LUF40" s="11"/>
      <c r="LUG40" s="11"/>
      <c r="LUH40" s="11"/>
      <c r="LUI40" s="11"/>
      <c r="LUJ40" s="11"/>
      <c r="LUK40" s="11"/>
      <c r="LUL40" s="11"/>
      <c r="LUM40" s="11"/>
      <c r="LUN40" s="11"/>
      <c r="LUO40" s="11"/>
      <c r="LUP40" s="11"/>
      <c r="LUQ40" s="11"/>
      <c r="LUR40" s="11"/>
      <c r="LUS40" s="11"/>
      <c r="LUT40" s="11"/>
      <c r="LUU40" s="11"/>
      <c r="LUV40" s="11"/>
      <c r="LUW40" s="11"/>
      <c r="LUX40" s="11"/>
      <c r="LUY40" s="11"/>
      <c r="LUZ40" s="11"/>
      <c r="LVA40" s="11"/>
      <c r="LVB40" s="11"/>
      <c r="LVC40" s="11"/>
      <c r="LVD40" s="11"/>
      <c r="LVE40" s="11"/>
      <c r="LVF40" s="11"/>
      <c r="LVG40" s="11"/>
      <c r="LVH40" s="11"/>
      <c r="LVI40" s="11"/>
      <c r="LVJ40" s="11"/>
      <c r="LVK40" s="11"/>
      <c r="LVL40" s="11"/>
      <c r="LVM40" s="11"/>
      <c r="LVN40" s="11"/>
      <c r="LVO40" s="11"/>
      <c r="LVP40" s="11"/>
      <c r="LVQ40" s="11"/>
      <c r="LVR40" s="11"/>
      <c r="LVS40" s="11"/>
      <c r="LVT40" s="11"/>
      <c r="LVU40" s="11"/>
      <c r="LVV40" s="11"/>
      <c r="LVW40" s="11"/>
      <c r="LVX40" s="11"/>
      <c r="LVY40" s="11"/>
      <c r="LVZ40" s="11"/>
      <c r="LWA40" s="11"/>
      <c r="LWB40" s="11"/>
      <c r="LWC40" s="11"/>
      <c r="LWD40" s="11"/>
      <c r="LWE40" s="11"/>
      <c r="LWF40" s="11"/>
      <c r="LWG40" s="11"/>
      <c r="LWH40" s="11"/>
      <c r="LWI40" s="11"/>
      <c r="LWJ40" s="11"/>
      <c r="LWK40" s="11"/>
      <c r="LWL40" s="11"/>
      <c r="LWM40" s="11"/>
      <c r="LWN40" s="11"/>
      <c r="LWO40" s="11"/>
      <c r="LWP40" s="11"/>
      <c r="LWQ40" s="11"/>
      <c r="LWR40" s="11"/>
      <c r="LWS40" s="11"/>
      <c r="LWT40" s="11"/>
      <c r="LWU40" s="11"/>
      <c r="LWV40" s="11"/>
      <c r="LWW40" s="11"/>
      <c r="LWX40" s="11"/>
      <c r="LWY40" s="11"/>
      <c r="LWZ40" s="11"/>
      <c r="LXA40" s="11"/>
      <c r="LXB40" s="11"/>
      <c r="LXC40" s="11"/>
      <c r="LXD40" s="11"/>
      <c r="LXE40" s="11"/>
      <c r="LXF40" s="11"/>
      <c r="LXG40" s="11"/>
      <c r="LXH40" s="11"/>
      <c r="LXI40" s="11"/>
      <c r="LXJ40" s="11"/>
      <c r="LXK40" s="11"/>
      <c r="LXL40" s="11"/>
      <c r="LXM40" s="11"/>
      <c r="LXN40" s="11"/>
      <c r="LXO40" s="11"/>
      <c r="LXP40" s="11"/>
      <c r="LXQ40" s="11"/>
      <c r="LXR40" s="11"/>
      <c r="LXS40" s="11"/>
      <c r="LXT40" s="11"/>
      <c r="LXU40" s="11"/>
      <c r="LXV40" s="11"/>
      <c r="LXW40" s="11"/>
      <c r="LXX40" s="11"/>
      <c r="LXY40" s="11"/>
      <c r="LXZ40" s="11"/>
      <c r="LYA40" s="11"/>
      <c r="LYB40" s="11"/>
      <c r="LYC40" s="11"/>
      <c r="LYD40" s="11"/>
      <c r="LYE40" s="11"/>
      <c r="LYF40" s="11"/>
      <c r="LYG40" s="11"/>
      <c r="LYH40" s="11"/>
      <c r="LYI40" s="11"/>
      <c r="LYJ40" s="11"/>
      <c r="LYK40" s="11"/>
      <c r="LYL40" s="11"/>
      <c r="LYM40" s="11"/>
      <c r="LYN40" s="11"/>
      <c r="LYO40" s="11"/>
      <c r="LYP40" s="11"/>
      <c r="LYQ40" s="11"/>
      <c r="LYR40" s="11"/>
      <c r="LYS40" s="11"/>
      <c r="LYT40" s="11"/>
      <c r="LYU40" s="11"/>
      <c r="LYV40" s="11"/>
      <c r="LYW40" s="11"/>
      <c r="LYX40" s="11"/>
      <c r="LYY40" s="11"/>
      <c r="LYZ40" s="11"/>
      <c r="LZA40" s="11"/>
      <c r="LZB40" s="11"/>
      <c r="LZC40" s="11"/>
      <c r="LZD40" s="11"/>
      <c r="LZE40" s="11"/>
      <c r="LZF40" s="11"/>
      <c r="LZG40" s="11"/>
      <c r="LZH40" s="11"/>
      <c r="LZI40" s="11"/>
      <c r="LZJ40" s="11"/>
      <c r="LZK40" s="11"/>
      <c r="LZL40" s="11"/>
      <c r="LZM40" s="11"/>
      <c r="LZN40" s="11"/>
      <c r="LZO40" s="11"/>
      <c r="LZP40" s="11"/>
      <c r="LZQ40" s="11"/>
      <c r="LZR40" s="11"/>
      <c r="LZS40" s="11"/>
      <c r="LZT40" s="11"/>
      <c r="LZU40" s="11"/>
      <c r="LZV40" s="11"/>
      <c r="LZW40" s="11"/>
      <c r="LZX40" s="11"/>
      <c r="LZY40" s="11"/>
      <c r="LZZ40" s="11"/>
      <c r="MAA40" s="11"/>
      <c r="MAB40" s="11"/>
      <c r="MAC40" s="11"/>
      <c r="MAD40" s="11"/>
      <c r="MAE40" s="11"/>
      <c r="MAF40" s="11"/>
      <c r="MAG40" s="11"/>
      <c r="MAH40" s="11"/>
      <c r="MAI40" s="11"/>
      <c r="MAJ40" s="11"/>
      <c r="MAK40" s="11"/>
      <c r="MAL40" s="11"/>
      <c r="MAM40" s="11"/>
      <c r="MAN40" s="11"/>
      <c r="MAO40" s="11"/>
      <c r="MAP40" s="11"/>
      <c r="MAQ40" s="11"/>
      <c r="MAR40" s="11"/>
      <c r="MAS40" s="11"/>
      <c r="MAT40" s="11"/>
      <c r="MAU40" s="11"/>
      <c r="MAV40" s="11"/>
      <c r="MAW40" s="11"/>
      <c r="MAX40" s="11"/>
      <c r="MAY40" s="11"/>
      <c r="MAZ40" s="11"/>
      <c r="MBA40" s="11"/>
      <c r="MBB40" s="11"/>
      <c r="MBC40" s="11"/>
      <c r="MBD40" s="11"/>
      <c r="MBE40" s="11"/>
      <c r="MBF40" s="11"/>
      <c r="MBG40" s="11"/>
      <c r="MBH40" s="11"/>
      <c r="MBI40" s="11"/>
      <c r="MBJ40" s="11"/>
      <c r="MBK40" s="11"/>
      <c r="MBL40" s="11"/>
      <c r="MBM40" s="11"/>
      <c r="MBN40" s="11"/>
      <c r="MBO40" s="11"/>
      <c r="MBP40" s="11"/>
      <c r="MBQ40" s="11"/>
      <c r="MBR40" s="11"/>
      <c r="MBS40" s="11"/>
      <c r="MBT40" s="11"/>
      <c r="MBU40" s="11"/>
      <c r="MBV40" s="11"/>
      <c r="MBW40" s="11"/>
      <c r="MBX40" s="11"/>
      <c r="MBY40" s="11"/>
      <c r="MBZ40" s="11"/>
      <c r="MCA40" s="11"/>
      <c r="MCB40" s="11"/>
      <c r="MCC40" s="11"/>
      <c r="MCD40" s="11"/>
      <c r="MCE40" s="11"/>
      <c r="MCF40" s="11"/>
      <c r="MCG40" s="11"/>
      <c r="MCH40" s="11"/>
      <c r="MCI40" s="11"/>
      <c r="MCJ40" s="11"/>
      <c r="MCK40" s="11"/>
      <c r="MCL40" s="11"/>
      <c r="MCM40" s="11"/>
      <c r="MCN40" s="11"/>
      <c r="MCO40" s="11"/>
      <c r="MCP40" s="11"/>
      <c r="MCQ40" s="11"/>
      <c r="MCR40" s="11"/>
      <c r="MCS40" s="11"/>
      <c r="MCT40" s="11"/>
      <c r="MCU40" s="11"/>
      <c r="MCV40" s="11"/>
      <c r="MCW40" s="11"/>
      <c r="MCX40" s="11"/>
      <c r="MCY40" s="11"/>
      <c r="MCZ40" s="11"/>
      <c r="MDA40" s="11"/>
      <c r="MDB40" s="11"/>
      <c r="MDC40" s="11"/>
      <c r="MDD40" s="11"/>
      <c r="MDE40" s="11"/>
      <c r="MDF40" s="11"/>
      <c r="MDG40" s="11"/>
      <c r="MDH40" s="11"/>
      <c r="MDI40" s="11"/>
      <c r="MDJ40" s="11"/>
      <c r="MDK40" s="11"/>
      <c r="MDL40" s="11"/>
      <c r="MDM40" s="11"/>
      <c r="MDN40" s="11"/>
      <c r="MDO40" s="11"/>
      <c r="MDP40" s="11"/>
      <c r="MDQ40" s="11"/>
      <c r="MDR40" s="11"/>
      <c r="MDS40" s="11"/>
      <c r="MDT40" s="11"/>
      <c r="MDU40" s="11"/>
      <c r="MDV40" s="11"/>
      <c r="MDW40" s="11"/>
      <c r="MDX40" s="11"/>
      <c r="MDY40" s="11"/>
      <c r="MDZ40" s="11"/>
      <c r="MEA40" s="11"/>
      <c r="MEB40" s="11"/>
      <c r="MEC40" s="11"/>
      <c r="MED40" s="11"/>
      <c r="MEE40" s="11"/>
      <c r="MEF40" s="11"/>
      <c r="MEG40" s="11"/>
      <c r="MEH40" s="11"/>
      <c r="MEI40" s="11"/>
      <c r="MEJ40" s="11"/>
      <c r="MEK40" s="11"/>
      <c r="MEL40" s="11"/>
      <c r="MEM40" s="11"/>
      <c r="MEN40" s="11"/>
      <c r="MEO40" s="11"/>
      <c r="MEP40" s="11"/>
      <c r="MEQ40" s="11"/>
      <c r="MER40" s="11"/>
      <c r="MES40" s="11"/>
      <c r="MET40" s="11"/>
      <c r="MEU40" s="11"/>
      <c r="MEV40" s="11"/>
      <c r="MEW40" s="11"/>
      <c r="MEX40" s="11"/>
      <c r="MEY40" s="11"/>
      <c r="MEZ40" s="11"/>
      <c r="MFA40" s="11"/>
      <c r="MFB40" s="11"/>
      <c r="MFC40" s="11"/>
      <c r="MFD40" s="11"/>
      <c r="MFE40" s="11"/>
      <c r="MFF40" s="11"/>
      <c r="MFG40" s="11"/>
      <c r="MFH40" s="11"/>
      <c r="MFI40" s="11"/>
      <c r="MFJ40" s="11"/>
      <c r="MFK40" s="11"/>
      <c r="MFL40" s="11"/>
      <c r="MFM40" s="11"/>
      <c r="MFN40" s="11"/>
      <c r="MFO40" s="11"/>
      <c r="MFP40" s="11"/>
      <c r="MFQ40" s="11"/>
      <c r="MFR40" s="11"/>
      <c r="MFS40" s="11"/>
      <c r="MFT40" s="11"/>
      <c r="MFU40" s="11"/>
      <c r="MFV40" s="11"/>
      <c r="MFW40" s="11"/>
      <c r="MFX40" s="11"/>
      <c r="MFY40" s="11"/>
      <c r="MFZ40" s="11"/>
      <c r="MGA40" s="11"/>
      <c r="MGB40" s="11"/>
      <c r="MGC40" s="11"/>
      <c r="MGD40" s="11"/>
      <c r="MGE40" s="11"/>
      <c r="MGF40" s="11"/>
      <c r="MGG40" s="11"/>
      <c r="MGH40" s="11"/>
      <c r="MGI40" s="11"/>
      <c r="MGJ40" s="11"/>
      <c r="MGK40" s="11"/>
      <c r="MGL40" s="11"/>
      <c r="MGM40" s="11"/>
      <c r="MGN40" s="11"/>
      <c r="MGO40" s="11"/>
      <c r="MGP40" s="11"/>
      <c r="MGQ40" s="11"/>
      <c r="MGR40" s="11"/>
      <c r="MGS40" s="11"/>
      <c r="MGT40" s="11"/>
      <c r="MGU40" s="11"/>
      <c r="MGV40" s="11"/>
      <c r="MGW40" s="11"/>
      <c r="MGX40" s="11"/>
      <c r="MGY40" s="11"/>
      <c r="MGZ40" s="11"/>
      <c r="MHA40" s="11"/>
      <c r="MHB40" s="11"/>
      <c r="MHC40" s="11"/>
      <c r="MHD40" s="11"/>
      <c r="MHE40" s="11"/>
      <c r="MHF40" s="11"/>
      <c r="MHG40" s="11"/>
      <c r="MHH40" s="11"/>
      <c r="MHI40" s="11"/>
      <c r="MHJ40" s="11"/>
      <c r="MHK40" s="11"/>
      <c r="MHL40" s="11"/>
      <c r="MHM40" s="11"/>
      <c r="MHN40" s="11"/>
      <c r="MHO40" s="11"/>
      <c r="MHP40" s="11"/>
      <c r="MHQ40" s="11"/>
      <c r="MHR40" s="11"/>
      <c r="MHS40" s="11"/>
      <c r="MHT40" s="11"/>
      <c r="MHU40" s="11"/>
      <c r="MHV40" s="11"/>
      <c r="MHW40" s="11"/>
      <c r="MHX40" s="11"/>
      <c r="MHY40" s="11"/>
      <c r="MHZ40" s="11"/>
      <c r="MIA40" s="11"/>
      <c r="MIB40" s="11"/>
      <c r="MIC40" s="11"/>
      <c r="MID40" s="11"/>
      <c r="MIE40" s="11"/>
      <c r="MIF40" s="11"/>
      <c r="MIG40" s="11"/>
      <c r="MIH40" s="11"/>
      <c r="MII40" s="11"/>
      <c r="MIJ40" s="11"/>
      <c r="MIK40" s="11"/>
      <c r="MIL40" s="11"/>
      <c r="MIM40" s="11"/>
      <c r="MIN40" s="11"/>
      <c r="MIO40" s="11"/>
      <c r="MIP40" s="11"/>
      <c r="MIQ40" s="11"/>
      <c r="MIR40" s="11"/>
      <c r="MIS40" s="11"/>
      <c r="MIT40" s="11"/>
      <c r="MIU40" s="11"/>
      <c r="MIV40" s="11"/>
      <c r="MIW40" s="11"/>
      <c r="MIX40" s="11"/>
      <c r="MIY40" s="11"/>
      <c r="MIZ40" s="11"/>
      <c r="MJA40" s="11"/>
      <c r="MJB40" s="11"/>
      <c r="MJC40" s="11"/>
      <c r="MJD40" s="11"/>
      <c r="MJE40" s="11"/>
      <c r="MJF40" s="11"/>
      <c r="MJG40" s="11"/>
      <c r="MJH40" s="11"/>
      <c r="MJI40" s="11"/>
      <c r="MJJ40" s="11"/>
      <c r="MJK40" s="11"/>
      <c r="MJL40" s="11"/>
      <c r="MJM40" s="11"/>
      <c r="MJN40" s="11"/>
      <c r="MJO40" s="11"/>
      <c r="MJP40" s="11"/>
      <c r="MJQ40" s="11"/>
      <c r="MJR40" s="11"/>
      <c r="MJS40" s="11"/>
      <c r="MJT40" s="11"/>
      <c r="MJU40" s="11"/>
      <c r="MJV40" s="11"/>
      <c r="MJW40" s="11"/>
      <c r="MJX40" s="11"/>
      <c r="MJY40" s="11"/>
      <c r="MJZ40" s="11"/>
      <c r="MKA40" s="11"/>
      <c r="MKB40" s="11"/>
      <c r="MKC40" s="11"/>
      <c r="MKD40" s="11"/>
      <c r="MKE40" s="11"/>
      <c r="MKF40" s="11"/>
      <c r="MKG40" s="11"/>
      <c r="MKH40" s="11"/>
      <c r="MKI40" s="11"/>
      <c r="MKJ40" s="11"/>
      <c r="MKK40" s="11"/>
      <c r="MKL40" s="11"/>
      <c r="MKM40" s="11"/>
      <c r="MKN40" s="11"/>
      <c r="MKO40" s="11"/>
      <c r="MKP40" s="11"/>
      <c r="MKQ40" s="11"/>
      <c r="MKR40" s="11"/>
      <c r="MKS40" s="11"/>
      <c r="MKT40" s="11"/>
      <c r="MKU40" s="11"/>
      <c r="MKV40" s="11"/>
      <c r="MKW40" s="11"/>
      <c r="MKX40" s="11"/>
      <c r="MKY40" s="11"/>
      <c r="MKZ40" s="11"/>
      <c r="MLA40" s="11"/>
      <c r="MLB40" s="11"/>
      <c r="MLC40" s="11"/>
      <c r="MLD40" s="11"/>
      <c r="MLE40" s="11"/>
      <c r="MLF40" s="11"/>
      <c r="MLG40" s="11"/>
      <c r="MLH40" s="11"/>
      <c r="MLI40" s="11"/>
      <c r="MLJ40" s="11"/>
      <c r="MLK40" s="11"/>
      <c r="MLL40" s="11"/>
      <c r="MLM40" s="11"/>
      <c r="MLN40" s="11"/>
      <c r="MLO40" s="11"/>
      <c r="MLP40" s="11"/>
      <c r="MLQ40" s="11"/>
      <c r="MLR40" s="11"/>
      <c r="MLS40" s="11"/>
      <c r="MLT40" s="11"/>
      <c r="MLU40" s="11"/>
      <c r="MLV40" s="11"/>
      <c r="MLW40" s="11"/>
      <c r="MLX40" s="11"/>
      <c r="MLY40" s="11"/>
      <c r="MLZ40" s="11"/>
      <c r="MMA40" s="11"/>
      <c r="MMB40" s="11"/>
      <c r="MMC40" s="11"/>
      <c r="MMD40" s="11"/>
      <c r="MME40" s="11"/>
      <c r="MMF40" s="11"/>
      <c r="MMG40" s="11"/>
      <c r="MMH40" s="11"/>
      <c r="MMI40" s="11"/>
      <c r="MMJ40" s="11"/>
      <c r="MMK40" s="11"/>
      <c r="MML40" s="11"/>
      <c r="MMM40" s="11"/>
      <c r="MMN40" s="11"/>
      <c r="MMO40" s="11"/>
      <c r="MMP40" s="11"/>
      <c r="MMQ40" s="11"/>
      <c r="MMR40" s="11"/>
      <c r="MMS40" s="11"/>
      <c r="MMT40" s="11"/>
      <c r="MMU40" s="11"/>
      <c r="MMV40" s="11"/>
      <c r="MMW40" s="11"/>
      <c r="MMX40" s="11"/>
      <c r="MMY40" s="11"/>
      <c r="MMZ40" s="11"/>
      <c r="MNA40" s="11"/>
      <c r="MNB40" s="11"/>
      <c r="MNC40" s="11"/>
      <c r="MND40" s="11"/>
      <c r="MNE40" s="11"/>
      <c r="MNF40" s="11"/>
      <c r="MNG40" s="11"/>
      <c r="MNH40" s="11"/>
      <c r="MNI40" s="11"/>
      <c r="MNJ40" s="11"/>
      <c r="MNK40" s="11"/>
      <c r="MNL40" s="11"/>
      <c r="MNM40" s="11"/>
      <c r="MNN40" s="11"/>
      <c r="MNO40" s="11"/>
      <c r="MNP40" s="11"/>
      <c r="MNQ40" s="11"/>
      <c r="MNR40" s="11"/>
      <c r="MNS40" s="11"/>
      <c r="MNT40" s="11"/>
      <c r="MNU40" s="11"/>
      <c r="MNV40" s="11"/>
      <c r="MNW40" s="11"/>
      <c r="MNX40" s="11"/>
      <c r="MNY40" s="11"/>
      <c r="MNZ40" s="11"/>
      <c r="MOA40" s="11"/>
      <c r="MOB40" s="11"/>
      <c r="MOC40" s="11"/>
      <c r="MOD40" s="11"/>
      <c r="MOE40" s="11"/>
      <c r="MOF40" s="11"/>
      <c r="MOG40" s="11"/>
      <c r="MOH40" s="11"/>
      <c r="MOI40" s="11"/>
      <c r="MOJ40" s="11"/>
      <c r="MOK40" s="11"/>
      <c r="MOL40" s="11"/>
      <c r="MOM40" s="11"/>
      <c r="MON40" s="11"/>
      <c r="MOO40" s="11"/>
      <c r="MOP40" s="11"/>
      <c r="MOQ40" s="11"/>
      <c r="MOR40" s="11"/>
      <c r="MOS40" s="11"/>
      <c r="MOT40" s="11"/>
      <c r="MOU40" s="11"/>
      <c r="MOV40" s="11"/>
      <c r="MOW40" s="11"/>
      <c r="MOX40" s="11"/>
      <c r="MOY40" s="11"/>
      <c r="MOZ40" s="11"/>
      <c r="MPA40" s="11"/>
      <c r="MPB40" s="11"/>
      <c r="MPC40" s="11"/>
      <c r="MPD40" s="11"/>
      <c r="MPE40" s="11"/>
      <c r="MPF40" s="11"/>
      <c r="MPG40" s="11"/>
      <c r="MPH40" s="11"/>
      <c r="MPI40" s="11"/>
      <c r="MPJ40" s="11"/>
      <c r="MPK40" s="11"/>
      <c r="MPL40" s="11"/>
      <c r="MPM40" s="11"/>
      <c r="MPN40" s="11"/>
      <c r="MPO40" s="11"/>
      <c r="MPP40" s="11"/>
      <c r="MPQ40" s="11"/>
      <c r="MPR40" s="11"/>
      <c r="MPS40" s="11"/>
      <c r="MPT40" s="11"/>
      <c r="MPU40" s="11"/>
      <c r="MPV40" s="11"/>
      <c r="MPW40" s="11"/>
      <c r="MPX40" s="11"/>
      <c r="MPY40" s="11"/>
      <c r="MPZ40" s="11"/>
      <c r="MQA40" s="11"/>
      <c r="MQB40" s="11"/>
      <c r="MQC40" s="11"/>
      <c r="MQD40" s="11"/>
      <c r="MQE40" s="11"/>
      <c r="MQF40" s="11"/>
      <c r="MQG40" s="11"/>
      <c r="MQH40" s="11"/>
      <c r="MQI40" s="11"/>
      <c r="MQJ40" s="11"/>
      <c r="MQK40" s="11"/>
      <c r="MQL40" s="11"/>
      <c r="MQM40" s="11"/>
      <c r="MQN40" s="11"/>
      <c r="MQO40" s="11"/>
      <c r="MQP40" s="11"/>
      <c r="MQQ40" s="11"/>
      <c r="MQR40" s="11"/>
      <c r="MQS40" s="11"/>
      <c r="MQT40" s="11"/>
      <c r="MQU40" s="11"/>
      <c r="MQV40" s="11"/>
      <c r="MQW40" s="11"/>
      <c r="MQX40" s="11"/>
      <c r="MQY40" s="11"/>
      <c r="MQZ40" s="11"/>
      <c r="MRA40" s="11"/>
      <c r="MRB40" s="11"/>
      <c r="MRC40" s="11"/>
      <c r="MRD40" s="11"/>
      <c r="MRE40" s="11"/>
      <c r="MRF40" s="11"/>
      <c r="MRG40" s="11"/>
      <c r="MRH40" s="11"/>
      <c r="MRI40" s="11"/>
      <c r="MRJ40" s="11"/>
      <c r="MRK40" s="11"/>
      <c r="MRL40" s="11"/>
      <c r="MRM40" s="11"/>
      <c r="MRN40" s="11"/>
      <c r="MRO40" s="11"/>
      <c r="MRP40" s="11"/>
      <c r="MRQ40" s="11"/>
      <c r="MRR40" s="11"/>
      <c r="MRS40" s="11"/>
      <c r="MRT40" s="11"/>
      <c r="MRU40" s="11"/>
      <c r="MRV40" s="11"/>
      <c r="MRW40" s="11"/>
      <c r="MRX40" s="11"/>
      <c r="MRY40" s="11"/>
      <c r="MRZ40" s="11"/>
      <c r="MSA40" s="11"/>
      <c r="MSB40" s="11"/>
      <c r="MSC40" s="11"/>
      <c r="MSD40" s="11"/>
      <c r="MSE40" s="11"/>
      <c r="MSF40" s="11"/>
      <c r="MSG40" s="11"/>
      <c r="MSH40" s="11"/>
      <c r="MSI40" s="11"/>
      <c r="MSJ40" s="11"/>
      <c r="MSK40" s="11"/>
      <c r="MSL40" s="11"/>
      <c r="MSM40" s="11"/>
      <c r="MSN40" s="11"/>
      <c r="MSO40" s="11"/>
      <c r="MSP40" s="11"/>
      <c r="MSQ40" s="11"/>
      <c r="MSR40" s="11"/>
      <c r="MSS40" s="11"/>
      <c r="MST40" s="11"/>
      <c r="MSU40" s="11"/>
      <c r="MSV40" s="11"/>
      <c r="MSW40" s="11"/>
      <c r="MSX40" s="11"/>
      <c r="MSY40" s="11"/>
      <c r="MSZ40" s="11"/>
      <c r="MTA40" s="11"/>
      <c r="MTB40" s="11"/>
      <c r="MTC40" s="11"/>
      <c r="MTD40" s="11"/>
      <c r="MTE40" s="11"/>
      <c r="MTF40" s="11"/>
      <c r="MTG40" s="11"/>
      <c r="MTH40" s="11"/>
      <c r="MTI40" s="11"/>
      <c r="MTJ40" s="11"/>
      <c r="MTK40" s="11"/>
      <c r="MTL40" s="11"/>
      <c r="MTM40" s="11"/>
      <c r="MTN40" s="11"/>
      <c r="MTO40" s="11"/>
      <c r="MTP40" s="11"/>
      <c r="MTQ40" s="11"/>
      <c r="MTR40" s="11"/>
      <c r="MTS40" s="11"/>
      <c r="MTT40" s="11"/>
      <c r="MTU40" s="11"/>
      <c r="MTV40" s="11"/>
      <c r="MTW40" s="11"/>
      <c r="MTX40" s="11"/>
      <c r="MTY40" s="11"/>
      <c r="MTZ40" s="11"/>
      <c r="MUA40" s="11"/>
      <c r="MUB40" s="11"/>
      <c r="MUC40" s="11"/>
      <c r="MUD40" s="11"/>
      <c r="MUE40" s="11"/>
      <c r="MUF40" s="11"/>
      <c r="MUG40" s="11"/>
      <c r="MUH40" s="11"/>
      <c r="MUI40" s="11"/>
      <c r="MUJ40" s="11"/>
      <c r="MUK40" s="11"/>
      <c r="MUL40" s="11"/>
      <c r="MUM40" s="11"/>
      <c r="MUN40" s="11"/>
      <c r="MUO40" s="11"/>
      <c r="MUP40" s="11"/>
      <c r="MUQ40" s="11"/>
      <c r="MUR40" s="11"/>
      <c r="MUS40" s="11"/>
      <c r="MUT40" s="11"/>
      <c r="MUU40" s="11"/>
      <c r="MUV40" s="11"/>
      <c r="MUW40" s="11"/>
      <c r="MUX40" s="11"/>
      <c r="MUY40" s="11"/>
      <c r="MUZ40" s="11"/>
      <c r="MVA40" s="11"/>
      <c r="MVB40" s="11"/>
      <c r="MVC40" s="11"/>
      <c r="MVD40" s="11"/>
      <c r="MVE40" s="11"/>
      <c r="MVF40" s="11"/>
      <c r="MVG40" s="11"/>
      <c r="MVH40" s="11"/>
      <c r="MVI40" s="11"/>
      <c r="MVJ40" s="11"/>
      <c r="MVK40" s="11"/>
      <c r="MVL40" s="11"/>
      <c r="MVM40" s="11"/>
      <c r="MVN40" s="11"/>
      <c r="MVO40" s="11"/>
      <c r="MVP40" s="11"/>
      <c r="MVQ40" s="11"/>
      <c r="MVR40" s="11"/>
      <c r="MVS40" s="11"/>
      <c r="MVT40" s="11"/>
      <c r="MVU40" s="11"/>
      <c r="MVV40" s="11"/>
      <c r="MVW40" s="11"/>
      <c r="MVX40" s="11"/>
      <c r="MVY40" s="11"/>
      <c r="MVZ40" s="11"/>
      <c r="MWA40" s="11"/>
      <c r="MWB40" s="11"/>
      <c r="MWC40" s="11"/>
      <c r="MWD40" s="11"/>
      <c r="MWE40" s="11"/>
      <c r="MWF40" s="11"/>
      <c r="MWG40" s="11"/>
      <c r="MWH40" s="11"/>
      <c r="MWI40" s="11"/>
      <c r="MWJ40" s="11"/>
      <c r="MWK40" s="11"/>
      <c r="MWL40" s="11"/>
      <c r="MWM40" s="11"/>
      <c r="MWN40" s="11"/>
      <c r="MWO40" s="11"/>
      <c r="MWP40" s="11"/>
      <c r="MWQ40" s="11"/>
      <c r="MWR40" s="11"/>
      <c r="MWS40" s="11"/>
      <c r="MWT40" s="11"/>
      <c r="MWU40" s="11"/>
      <c r="MWV40" s="11"/>
      <c r="MWW40" s="11"/>
      <c r="MWX40" s="11"/>
      <c r="MWY40" s="11"/>
      <c r="MWZ40" s="11"/>
      <c r="MXA40" s="11"/>
      <c r="MXB40" s="11"/>
      <c r="MXC40" s="11"/>
      <c r="MXD40" s="11"/>
      <c r="MXE40" s="11"/>
      <c r="MXF40" s="11"/>
      <c r="MXG40" s="11"/>
      <c r="MXH40" s="11"/>
      <c r="MXI40" s="11"/>
      <c r="MXJ40" s="11"/>
      <c r="MXK40" s="11"/>
      <c r="MXL40" s="11"/>
      <c r="MXM40" s="11"/>
      <c r="MXN40" s="11"/>
      <c r="MXO40" s="11"/>
      <c r="MXP40" s="11"/>
      <c r="MXQ40" s="11"/>
      <c r="MXR40" s="11"/>
      <c r="MXS40" s="11"/>
      <c r="MXT40" s="11"/>
      <c r="MXU40" s="11"/>
      <c r="MXV40" s="11"/>
      <c r="MXW40" s="11"/>
      <c r="MXX40" s="11"/>
      <c r="MXY40" s="11"/>
      <c r="MXZ40" s="11"/>
      <c r="MYA40" s="11"/>
      <c r="MYB40" s="11"/>
      <c r="MYC40" s="11"/>
      <c r="MYD40" s="11"/>
      <c r="MYE40" s="11"/>
      <c r="MYF40" s="11"/>
      <c r="MYG40" s="11"/>
      <c r="MYH40" s="11"/>
      <c r="MYI40" s="11"/>
      <c r="MYJ40" s="11"/>
      <c r="MYK40" s="11"/>
      <c r="MYL40" s="11"/>
      <c r="MYM40" s="11"/>
      <c r="MYN40" s="11"/>
      <c r="MYO40" s="11"/>
      <c r="MYP40" s="11"/>
      <c r="MYQ40" s="11"/>
      <c r="MYR40" s="11"/>
      <c r="MYS40" s="11"/>
      <c r="MYT40" s="11"/>
      <c r="MYU40" s="11"/>
      <c r="MYV40" s="11"/>
      <c r="MYW40" s="11"/>
      <c r="MYX40" s="11"/>
      <c r="MYY40" s="11"/>
      <c r="MYZ40" s="11"/>
      <c r="MZA40" s="11"/>
      <c r="MZB40" s="11"/>
      <c r="MZC40" s="11"/>
      <c r="MZD40" s="11"/>
      <c r="MZE40" s="11"/>
      <c r="MZF40" s="11"/>
      <c r="MZG40" s="11"/>
      <c r="MZH40" s="11"/>
      <c r="MZI40" s="11"/>
      <c r="MZJ40" s="11"/>
      <c r="MZK40" s="11"/>
      <c r="MZL40" s="11"/>
      <c r="MZM40" s="11"/>
      <c r="MZN40" s="11"/>
      <c r="MZO40" s="11"/>
      <c r="MZP40" s="11"/>
      <c r="MZQ40" s="11"/>
      <c r="MZR40" s="11"/>
      <c r="MZS40" s="11"/>
      <c r="MZT40" s="11"/>
      <c r="MZU40" s="11"/>
      <c r="MZV40" s="11"/>
      <c r="MZW40" s="11"/>
      <c r="MZX40" s="11"/>
      <c r="MZY40" s="11"/>
      <c r="MZZ40" s="11"/>
      <c r="NAA40" s="11"/>
      <c r="NAB40" s="11"/>
      <c r="NAC40" s="11"/>
      <c r="NAD40" s="11"/>
      <c r="NAE40" s="11"/>
      <c r="NAF40" s="11"/>
      <c r="NAG40" s="11"/>
      <c r="NAH40" s="11"/>
      <c r="NAI40" s="11"/>
      <c r="NAJ40" s="11"/>
      <c r="NAK40" s="11"/>
      <c r="NAL40" s="11"/>
      <c r="NAM40" s="11"/>
      <c r="NAN40" s="11"/>
      <c r="NAO40" s="11"/>
      <c r="NAP40" s="11"/>
      <c r="NAQ40" s="11"/>
      <c r="NAR40" s="11"/>
      <c r="NAS40" s="11"/>
      <c r="NAT40" s="11"/>
      <c r="NAU40" s="11"/>
      <c r="NAV40" s="11"/>
      <c r="NAW40" s="11"/>
      <c r="NAX40" s="11"/>
      <c r="NAY40" s="11"/>
      <c r="NAZ40" s="11"/>
      <c r="NBA40" s="11"/>
      <c r="NBB40" s="11"/>
      <c r="NBC40" s="11"/>
      <c r="NBD40" s="11"/>
      <c r="NBE40" s="11"/>
      <c r="NBF40" s="11"/>
      <c r="NBG40" s="11"/>
      <c r="NBH40" s="11"/>
      <c r="NBI40" s="11"/>
      <c r="NBJ40" s="11"/>
      <c r="NBK40" s="11"/>
      <c r="NBL40" s="11"/>
      <c r="NBM40" s="11"/>
      <c r="NBN40" s="11"/>
      <c r="NBO40" s="11"/>
      <c r="NBP40" s="11"/>
      <c r="NBQ40" s="11"/>
      <c r="NBR40" s="11"/>
      <c r="NBS40" s="11"/>
      <c r="NBT40" s="11"/>
      <c r="NBU40" s="11"/>
      <c r="NBV40" s="11"/>
      <c r="NBW40" s="11"/>
      <c r="NBX40" s="11"/>
      <c r="NBY40" s="11"/>
      <c r="NBZ40" s="11"/>
      <c r="NCA40" s="11"/>
      <c r="NCB40" s="11"/>
      <c r="NCC40" s="11"/>
      <c r="NCD40" s="11"/>
      <c r="NCE40" s="11"/>
      <c r="NCF40" s="11"/>
      <c r="NCG40" s="11"/>
      <c r="NCH40" s="11"/>
      <c r="NCI40" s="11"/>
      <c r="NCJ40" s="11"/>
      <c r="NCK40" s="11"/>
      <c r="NCL40" s="11"/>
      <c r="NCM40" s="11"/>
      <c r="NCN40" s="11"/>
      <c r="NCO40" s="11"/>
      <c r="NCP40" s="11"/>
      <c r="NCQ40" s="11"/>
      <c r="NCR40" s="11"/>
      <c r="NCS40" s="11"/>
      <c r="NCT40" s="11"/>
      <c r="NCU40" s="11"/>
      <c r="NCV40" s="11"/>
      <c r="NCW40" s="11"/>
      <c r="NCX40" s="11"/>
      <c r="NCY40" s="11"/>
      <c r="NCZ40" s="11"/>
      <c r="NDA40" s="11"/>
      <c r="NDB40" s="11"/>
      <c r="NDC40" s="11"/>
      <c r="NDD40" s="11"/>
      <c r="NDE40" s="11"/>
      <c r="NDF40" s="11"/>
      <c r="NDG40" s="11"/>
      <c r="NDH40" s="11"/>
      <c r="NDI40" s="11"/>
      <c r="NDJ40" s="11"/>
      <c r="NDK40" s="11"/>
      <c r="NDL40" s="11"/>
      <c r="NDM40" s="11"/>
      <c r="NDN40" s="11"/>
      <c r="NDO40" s="11"/>
      <c r="NDP40" s="11"/>
      <c r="NDQ40" s="11"/>
      <c r="NDR40" s="11"/>
      <c r="NDS40" s="11"/>
      <c r="NDT40" s="11"/>
      <c r="NDU40" s="11"/>
      <c r="NDV40" s="11"/>
      <c r="NDW40" s="11"/>
      <c r="NDX40" s="11"/>
      <c r="NDY40" s="11"/>
      <c r="NDZ40" s="11"/>
      <c r="NEA40" s="11"/>
      <c r="NEB40" s="11"/>
      <c r="NEC40" s="11"/>
      <c r="NED40" s="11"/>
      <c r="NEE40" s="11"/>
      <c r="NEF40" s="11"/>
      <c r="NEG40" s="11"/>
      <c r="NEH40" s="11"/>
      <c r="NEI40" s="11"/>
      <c r="NEJ40" s="11"/>
      <c r="NEK40" s="11"/>
      <c r="NEL40" s="11"/>
      <c r="NEM40" s="11"/>
      <c r="NEN40" s="11"/>
      <c r="NEO40" s="11"/>
      <c r="NEP40" s="11"/>
      <c r="NEQ40" s="11"/>
      <c r="NER40" s="11"/>
      <c r="NES40" s="11"/>
      <c r="NET40" s="11"/>
      <c r="NEU40" s="11"/>
      <c r="NEV40" s="11"/>
      <c r="NEW40" s="11"/>
      <c r="NEX40" s="11"/>
      <c r="NEY40" s="11"/>
      <c r="NEZ40" s="11"/>
      <c r="NFA40" s="11"/>
      <c r="NFB40" s="11"/>
      <c r="NFC40" s="11"/>
      <c r="NFD40" s="11"/>
      <c r="NFE40" s="11"/>
      <c r="NFF40" s="11"/>
      <c r="NFG40" s="11"/>
      <c r="NFH40" s="11"/>
      <c r="NFI40" s="11"/>
      <c r="NFJ40" s="11"/>
      <c r="NFK40" s="11"/>
      <c r="NFL40" s="11"/>
      <c r="NFM40" s="11"/>
      <c r="NFN40" s="11"/>
      <c r="NFO40" s="11"/>
      <c r="NFP40" s="11"/>
      <c r="NFQ40" s="11"/>
      <c r="NFR40" s="11"/>
      <c r="NFS40" s="11"/>
      <c r="NFT40" s="11"/>
      <c r="NFU40" s="11"/>
      <c r="NFV40" s="11"/>
      <c r="NFW40" s="11"/>
      <c r="NFX40" s="11"/>
      <c r="NFY40" s="11"/>
      <c r="NFZ40" s="11"/>
      <c r="NGA40" s="11"/>
      <c r="NGB40" s="11"/>
      <c r="NGC40" s="11"/>
      <c r="NGD40" s="11"/>
      <c r="NGE40" s="11"/>
      <c r="NGF40" s="11"/>
      <c r="NGG40" s="11"/>
      <c r="NGH40" s="11"/>
      <c r="NGI40" s="11"/>
      <c r="NGJ40" s="11"/>
      <c r="NGK40" s="11"/>
      <c r="NGL40" s="11"/>
      <c r="NGM40" s="11"/>
      <c r="NGN40" s="11"/>
      <c r="NGO40" s="11"/>
      <c r="NGP40" s="11"/>
      <c r="NGQ40" s="11"/>
      <c r="NGR40" s="11"/>
      <c r="NGS40" s="11"/>
      <c r="NGT40" s="11"/>
      <c r="NGU40" s="11"/>
      <c r="NGV40" s="11"/>
      <c r="NGW40" s="11"/>
      <c r="NGX40" s="11"/>
      <c r="NGY40" s="11"/>
      <c r="NGZ40" s="11"/>
      <c r="NHA40" s="11"/>
      <c r="NHB40" s="11"/>
      <c r="NHC40" s="11"/>
      <c r="NHD40" s="11"/>
      <c r="NHE40" s="11"/>
      <c r="NHF40" s="11"/>
      <c r="NHG40" s="11"/>
      <c r="NHH40" s="11"/>
      <c r="NHI40" s="11"/>
      <c r="NHJ40" s="11"/>
      <c r="NHK40" s="11"/>
      <c r="NHL40" s="11"/>
      <c r="NHM40" s="11"/>
      <c r="NHN40" s="11"/>
      <c r="NHO40" s="11"/>
      <c r="NHP40" s="11"/>
      <c r="NHQ40" s="11"/>
      <c r="NHR40" s="11"/>
      <c r="NHS40" s="11"/>
      <c r="NHT40" s="11"/>
      <c r="NHU40" s="11"/>
      <c r="NHV40" s="11"/>
      <c r="NHW40" s="11"/>
      <c r="NHX40" s="11"/>
      <c r="NHY40" s="11"/>
      <c r="NHZ40" s="11"/>
      <c r="NIA40" s="11"/>
      <c r="NIB40" s="11"/>
      <c r="NIC40" s="11"/>
      <c r="NID40" s="11"/>
      <c r="NIE40" s="11"/>
      <c r="NIF40" s="11"/>
      <c r="NIG40" s="11"/>
      <c r="NIH40" s="11"/>
      <c r="NII40" s="11"/>
      <c r="NIJ40" s="11"/>
      <c r="NIK40" s="11"/>
      <c r="NIL40" s="11"/>
      <c r="NIM40" s="11"/>
      <c r="NIN40" s="11"/>
      <c r="NIO40" s="11"/>
      <c r="NIP40" s="11"/>
      <c r="NIQ40" s="11"/>
      <c r="NIR40" s="11"/>
      <c r="NIS40" s="11"/>
      <c r="NIT40" s="11"/>
      <c r="NIU40" s="11"/>
      <c r="NIV40" s="11"/>
      <c r="NIW40" s="11"/>
      <c r="NIX40" s="11"/>
      <c r="NIY40" s="11"/>
      <c r="NIZ40" s="11"/>
      <c r="NJA40" s="11"/>
      <c r="NJB40" s="11"/>
      <c r="NJC40" s="11"/>
      <c r="NJD40" s="11"/>
      <c r="NJE40" s="11"/>
      <c r="NJF40" s="11"/>
      <c r="NJG40" s="11"/>
      <c r="NJH40" s="11"/>
      <c r="NJI40" s="11"/>
      <c r="NJJ40" s="11"/>
      <c r="NJK40" s="11"/>
      <c r="NJL40" s="11"/>
      <c r="NJM40" s="11"/>
      <c r="NJN40" s="11"/>
      <c r="NJO40" s="11"/>
      <c r="NJP40" s="11"/>
      <c r="NJQ40" s="11"/>
      <c r="NJR40" s="11"/>
      <c r="NJS40" s="11"/>
      <c r="NJT40" s="11"/>
      <c r="NJU40" s="11"/>
      <c r="NJV40" s="11"/>
      <c r="NJW40" s="11"/>
      <c r="NJX40" s="11"/>
      <c r="NJY40" s="11"/>
      <c r="NJZ40" s="11"/>
      <c r="NKA40" s="11"/>
      <c r="NKB40" s="11"/>
      <c r="NKC40" s="11"/>
      <c r="NKD40" s="11"/>
      <c r="NKE40" s="11"/>
      <c r="NKF40" s="11"/>
      <c r="NKG40" s="11"/>
      <c r="NKH40" s="11"/>
      <c r="NKI40" s="11"/>
      <c r="NKJ40" s="11"/>
      <c r="NKK40" s="11"/>
      <c r="NKL40" s="11"/>
      <c r="NKM40" s="11"/>
      <c r="NKN40" s="11"/>
      <c r="NKO40" s="11"/>
      <c r="NKP40" s="11"/>
      <c r="NKQ40" s="11"/>
      <c r="NKR40" s="11"/>
      <c r="NKS40" s="11"/>
      <c r="NKT40" s="11"/>
      <c r="NKU40" s="11"/>
      <c r="NKV40" s="11"/>
      <c r="NKW40" s="11"/>
      <c r="NKX40" s="11"/>
      <c r="NKY40" s="11"/>
      <c r="NKZ40" s="11"/>
      <c r="NLA40" s="11"/>
      <c r="NLB40" s="11"/>
      <c r="NLC40" s="11"/>
      <c r="NLD40" s="11"/>
      <c r="NLE40" s="11"/>
      <c r="NLF40" s="11"/>
      <c r="NLG40" s="11"/>
      <c r="NLH40" s="11"/>
      <c r="NLI40" s="11"/>
      <c r="NLJ40" s="11"/>
      <c r="NLK40" s="11"/>
      <c r="NLL40" s="11"/>
      <c r="NLM40" s="11"/>
      <c r="NLN40" s="11"/>
      <c r="NLO40" s="11"/>
      <c r="NLP40" s="11"/>
      <c r="NLQ40" s="11"/>
      <c r="NLR40" s="11"/>
      <c r="NLS40" s="11"/>
      <c r="NLT40" s="11"/>
      <c r="NLU40" s="11"/>
      <c r="NLV40" s="11"/>
      <c r="NLW40" s="11"/>
      <c r="NLX40" s="11"/>
      <c r="NLY40" s="11"/>
      <c r="NLZ40" s="11"/>
      <c r="NMA40" s="11"/>
      <c r="NMB40" s="11"/>
      <c r="NMC40" s="11"/>
      <c r="NMD40" s="11"/>
      <c r="NME40" s="11"/>
      <c r="NMF40" s="11"/>
      <c r="NMG40" s="11"/>
      <c r="NMH40" s="11"/>
      <c r="NMI40" s="11"/>
      <c r="NMJ40" s="11"/>
      <c r="NMK40" s="11"/>
      <c r="NML40" s="11"/>
      <c r="NMM40" s="11"/>
      <c r="NMN40" s="11"/>
      <c r="NMO40" s="11"/>
      <c r="NMP40" s="11"/>
      <c r="NMQ40" s="11"/>
      <c r="NMR40" s="11"/>
      <c r="NMS40" s="11"/>
      <c r="NMT40" s="11"/>
      <c r="NMU40" s="11"/>
      <c r="NMV40" s="11"/>
      <c r="NMW40" s="11"/>
      <c r="NMX40" s="11"/>
      <c r="NMY40" s="11"/>
      <c r="NMZ40" s="11"/>
      <c r="NNA40" s="11"/>
      <c r="NNB40" s="11"/>
      <c r="NNC40" s="11"/>
      <c r="NND40" s="11"/>
      <c r="NNE40" s="11"/>
      <c r="NNF40" s="11"/>
      <c r="NNG40" s="11"/>
      <c r="NNH40" s="11"/>
      <c r="NNI40" s="11"/>
      <c r="NNJ40" s="11"/>
      <c r="NNK40" s="11"/>
      <c r="NNL40" s="11"/>
      <c r="NNM40" s="11"/>
      <c r="NNN40" s="11"/>
      <c r="NNO40" s="11"/>
      <c r="NNP40" s="11"/>
      <c r="NNQ40" s="11"/>
      <c r="NNR40" s="11"/>
      <c r="NNS40" s="11"/>
      <c r="NNT40" s="11"/>
      <c r="NNU40" s="11"/>
      <c r="NNV40" s="11"/>
      <c r="NNW40" s="11"/>
      <c r="NNX40" s="11"/>
      <c r="NNY40" s="11"/>
      <c r="NNZ40" s="11"/>
      <c r="NOA40" s="11"/>
      <c r="NOB40" s="11"/>
      <c r="NOC40" s="11"/>
      <c r="NOD40" s="11"/>
      <c r="NOE40" s="11"/>
      <c r="NOF40" s="11"/>
      <c r="NOG40" s="11"/>
      <c r="NOH40" s="11"/>
      <c r="NOI40" s="11"/>
      <c r="NOJ40" s="11"/>
      <c r="NOK40" s="11"/>
      <c r="NOL40" s="11"/>
      <c r="NOM40" s="11"/>
      <c r="NON40" s="11"/>
      <c r="NOO40" s="11"/>
      <c r="NOP40" s="11"/>
      <c r="NOQ40" s="11"/>
      <c r="NOR40" s="11"/>
      <c r="NOS40" s="11"/>
      <c r="NOT40" s="11"/>
      <c r="NOU40" s="11"/>
      <c r="NOV40" s="11"/>
      <c r="NOW40" s="11"/>
      <c r="NOX40" s="11"/>
      <c r="NOY40" s="11"/>
      <c r="NOZ40" s="11"/>
      <c r="NPA40" s="11"/>
      <c r="NPB40" s="11"/>
      <c r="NPC40" s="11"/>
      <c r="NPD40" s="11"/>
      <c r="NPE40" s="11"/>
      <c r="NPF40" s="11"/>
      <c r="NPG40" s="11"/>
      <c r="NPH40" s="11"/>
      <c r="NPI40" s="11"/>
      <c r="NPJ40" s="11"/>
      <c r="NPK40" s="11"/>
      <c r="NPL40" s="11"/>
      <c r="NPM40" s="11"/>
      <c r="NPN40" s="11"/>
      <c r="NPO40" s="11"/>
      <c r="NPP40" s="11"/>
      <c r="NPQ40" s="11"/>
      <c r="NPR40" s="11"/>
      <c r="NPS40" s="11"/>
      <c r="NPT40" s="11"/>
      <c r="NPU40" s="11"/>
      <c r="NPV40" s="11"/>
      <c r="NPW40" s="11"/>
      <c r="NPX40" s="11"/>
      <c r="NPY40" s="11"/>
      <c r="NPZ40" s="11"/>
      <c r="NQA40" s="11"/>
      <c r="NQB40" s="11"/>
      <c r="NQC40" s="11"/>
      <c r="NQD40" s="11"/>
      <c r="NQE40" s="11"/>
      <c r="NQF40" s="11"/>
      <c r="NQG40" s="11"/>
      <c r="NQH40" s="11"/>
      <c r="NQI40" s="11"/>
      <c r="NQJ40" s="11"/>
      <c r="NQK40" s="11"/>
      <c r="NQL40" s="11"/>
      <c r="NQM40" s="11"/>
      <c r="NQN40" s="11"/>
      <c r="NQO40" s="11"/>
      <c r="NQP40" s="11"/>
      <c r="NQQ40" s="11"/>
      <c r="NQR40" s="11"/>
      <c r="NQS40" s="11"/>
      <c r="NQT40" s="11"/>
      <c r="NQU40" s="11"/>
      <c r="NQV40" s="11"/>
      <c r="NQW40" s="11"/>
      <c r="NQX40" s="11"/>
      <c r="NQY40" s="11"/>
      <c r="NQZ40" s="11"/>
      <c r="NRA40" s="11"/>
      <c r="NRB40" s="11"/>
      <c r="NRC40" s="11"/>
      <c r="NRD40" s="11"/>
      <c r="NRE40" s="11"/>
      <c r="NRF40" s="11"/>
      <c r="NRG40" s="11"/>
      <c r="NRH40" s="11"/>
      <c r="NRI40" s="11"/>
      <c r="NRJ40" s="11"/>
      <c r="NRK40" s="11"/>
      <c r="NRL40" s="11"/>
      <c r="NRM40" s="11"/>
      <c r="NRN40" s="11"/>
      <c r="NRO40" s="11"/>
      <c r="NRP40" s="11"/>
      <c r="NRQ40" s="11"/>
      <c r="NRR40" s="11"/>
      <c r="NRS40" s="11"/>
      <c r="NRT40" s="11"/>
      <c r="NRU40" s="11"/>
      <c r="NRV40" s="11"/>
      <c r="NRW40" s="11"/>
      <c r="NRX40" s="11"/>
      <c r="NRY40" s="11"/>
      <c r="NRZ40" s="11"/>
      <c r="NSA40" s="11"/>
      <c r="NSB40" s="11"/>
      <c r="NSC40" s="11"/>
      <c r="NSD40" s="11"/>
      <c r="NSE40" s="11"/>
      <c r="NSF40" s="11"/>
      <c r="NSG40" s="11"/>
      <c r="NSH40" s="11"/>
      <c r="NSI40" s="11"/>
      <c r="NSJ40" s="11"/>
      <c r="NSK40" s="11"/>
      <c r="NSL40" s="11"/>
      <c r="NSM40" s="11"/>
      <c r="NSN40" s="11"/>
      <c r="NSO40" s="11"/>
      <c r="NSP40" s="11"/>
      <c r="NSQ40" s="11"/>
      <c r="NSR40" s="11"/>
      <c r="NSS40" s="11"/>
      <c r="NST40" s="11"/>
      <c r="NSU40" s="11"/>
      <c r="NSV40" s="11"/>
      <c r="NSW40" s="11"/>
      <c r="NSX40" s="11"/>
      <c r="NSY40" s="11"/>
      <c r="NSZ40" s="11"/>
      <c r="NTA40" s="11"/>
      <c r="NTB40" s="11"/>
      <c r="NTC40" s="11"/>
      <c r="NTD40" s="11"/>
      <c r="NTE40" s="11"/>
      <c r="NTF40" s="11"/>
      <c r="NTG40" s="11"/>
      <c r="NTH40" s="11"/>
      <c r="NTI40" s="11"/>
      <c r="NTJ40" s="11"/>
      <c r="NTK40" s="11"/>
      <c r="NTL40" s="11"/>
      <c r="NTM40" s="11"/>
      <c r="NTN40" s="11"/>
      <c r="NTO40" s="11"/>
      <c r="NTP40" s="11"/>
      <c r="NTQ40" s="11"/>
      <c r="NTR40" s="11"/>
      <c r="NTS40" s="11"/>
      <c r="NTT40" s="11"/>
      <c r="NTU40" s="11"/>
      <c r="NTV40" s="11"/>
      <c r="NTW40" s="11"/>
      <c r="NTX40" s="11"/>
      <c r="NTY40" s="11"/>
      <c r="NTZ40" s="11"/>
      <c r="NUA40" s="11"/>
      <c r="NUB40" s="11"/>
      <c r="NUC40" s="11"/>
      <c r="NUD40" s="11"/>
      <c r="NUE40" s="11"/>
      <c r="NUF40" s="11"/>
      <c r="NUG40" s="11"/>
      <c r="NUH40" s="11"/>
      <c r="NUI40" s="11"/>
      <c r="NUJ40" s="11"/>
      <c r="NUK40" s="11"/>
      <c r="NUL40" s="11"/>
      <c r="NUM40" s="11"/>
      <c r="NUN40" s="11"/>
      <c r="NUO40" s="11"/>
      <c r="NUP40" s="11"/>
      <c r="NUQ40" s="11"/>
      <c r="NUR40" s="11"/>
      <c r="NUS40" s="11"/>
      <c r="NUT40" s="11"/>
      <c r="NUU40" s="11"/>
      <c r="NUV40" s="11"/>
      <c r="NUW40" s="11"/>
      <c r="NUX40" s="11"/>
      <c r="NUY40" s="11"/>
      <c r="NUZ40" s="11"/>
      <c r="NVA40" s="11"/>
      <c r="NVB40" s="11"/>
      <c r="NVC40" s="11"/>
      <c r="NVD40" s="11"/>
      <c r="NVE40" s="11"/>
      <c r="NVF40" s="11"/>
      <c r="NVG40" s="11"/>
      <c r="NVH40" s="11"/>
      <c r="NVI40" s="11"/>
      <c r="NVJ40" s="11"/>
      <c r="NVK40" s="11"/>
      <c r="NVL40" s="11"/>
      <c r="NVM40" s="11"/>
      <c r="NVN40" s="11"/>
      <c r="NVO40" s="11"/>
      <c r="NVP40" s="11"/>
      <c r="NVQ40" s="11"/>
      <c r="NVR40" s="11"/>
      <c r="NVS40" s="11"/>
      <c r="NVT40" s="11"/>
      <c r="NVU40" s="11"/>
      <c r="NVV40" s="11"/>
      <c r="NVW40" s="11"/>
      <c r="NVX40" s="11"/>
      <c r="NVY40" s="11"/>
      <c r="NVZ40" s="11"/>
      <c r="NWA40" s="11"/>
      <c r="NWB40" s="11"/>
      <c r="NWC40" s="11"/>
      <c r="NWD40" s="11"/>
      <c r="NWE40" s="11"/>
      <c r="NWF40" s="11"/>
      <c r="NWG40" s="11"/>
      <c r="NWH40" s="11"/>
      <c r="NWI40" s="11"/>
      <c r="NWJ40" s="11"/>
      <c r="NWK40" s="11"/>
      <c r="NWL40" s="11"/>
      <c r="NWM40" s="11"/>
      <c r="NWN40" s="11"/>
      <c r="NWO40" s="11"/>
      <c r="NWP40" s="11"/>
      <c r="NWQ40" s="11"/>
      <c r="NWR40" s="11"/>
      <c r="NWS40" s="11"/>
      <c r="NWT40" s="11"/>
      <c r="NWU40" s="11"/>
      <c r="NWV40" s="11"/>
      <c r="NWW40" s="11"/>
      <c r="NWX40" s="11"/>
      <c r="NWY40" s="11"/>
      <c r="NWZ40" s="11"/>
      <c r="NXA40" s="11"/>
      <c r="NXB40" s="11"/>
      <c r="NXC40" s="11"/>
      <c r="NXD40" s="11"/>
      <c r="NXE40" s="11"/>
      <c r="NXF40" s="11"/>
      <c r="NXG40" s="11"/>
      <c r="NXH40" s="11"/>
      <c r="NXI40" s="11"/>
      <c r="NXJ40" s="11"/>
      <c r="NXK40" s="11"/>
      <c r="NXL40" s="11"/>
      <c r="NXM40" s="11"/>
      <c r="NXN40" s="11"/>
      <c r="NXO40" s="11"/>
      <c r="NXP40" s="11"/>
      <c r="NXQ40" s="11"/>
      <c r="NXR40" s="11"/>
      <c r="NXS40" s="11"/>
      <c r="NXT40" s="11"/>
      <c r="NXU40" s="11"/>
      <c r="NXV40" s="11"/>
      <c r="NXW40" s="11"/>
      <c r="NXX40" s="11"/>
      <c r="NXY40" s="11"/>
      <c r="NXZ40" s="11"/>
      <c r="NYA40" s="11"/>
      <c r="NYB40" s="11"/>
      <c r="NYC40" s="11"/>
      <c r="NYD40" s="11"/>
      <c r="NYE40" s="11"/>
      <c r="NYF40" s="11"/>
      <c r="NYG40" s="11"/>
      <c r="NYH40" s="11"/>
      <c r="NYI40" s="11"/>
      <c r="NYJ40" s="11"/>
      <c r="NYK40" s="11"/>
      <c r="NYL40" s="11"/>
      <c r="NYM40" s="11"/>
      <c r="NYN40" s="11"/>
      <c r="NYO40" s="11"/>
      <c r="NYP40" s="11"/>
      <c r="NYQ40" s="11"/>
      <c r="NYR40" s="11"/>
      <c r="NYS40" s="11"/>
      <c r="NYT40" s="11"/>
      <c r="NYU40" s="11"/>
      <c r="NYV40" s="11"/>
      <c r="NYW40" s="11"/>
      <c r="NYX40" s="11"/>
      <c r="NYY40" s="11"/>
      <c r="NYZ40" s="11"/>
      <c r="NZA40" s="11"/>
      <c r="NZB40" s="11"/>
      <c r="NZC40" s="11"/>
      <c r="NZD40" s="11"/>
      <c r="NZE40" s="11"/>
      <c r="NZF40" s="11"/>
      <c r="NZG40" s="11"/>
      <c r="NZH40" s="11"/>
      <c r="NZI40" s="11"/>
      <c r="NZJ40" s="11"/>
      <c r="NZK40" s="11"/>
      <c r="NZL40" s="11"/>
      <c r="NZM40" s="11"/>
      <c r="NZN40" s="11"/>
      <c r="NZO40" s="11"/>
      <c r="NZP40" s="11"/>
      <c r="NZQ40" s="11"/>
      <c r="NZR40" s="11"/>
      <c r="NZS40" s="11"/>
      <c r="NZT40" s="11"/>
      <c r="NZU40" s="11"/>
      <c r="NZV40" s="11"/>
      <c r="NZW40" s="11"/>
      <c r="NZX40" s="11"/>
      <c r="NZY40" s="11"/>
      <c r="NZZ40" s="11"/>
      <c r="OAA40" s="11"/>
      <c r="OAB40" s="11"/>
      <c r="OAC40" s="11"/>
      <c r="OAD40" s="11"/>
      <c r="OAE40" s="11"/>
      <c r="OAF40" s="11"/>
      <c r="OAG40" s="11"/>
      <c r="OAH40" s="11"/>
      <c r="OAI40" s="11"/>
      <c r="OAJ40" s="11"/>
      <c r="OAK40" s="11"/>
      <c r="OAL40" s="11"/>
      <c r="OAM40" s="11"/>
      <c r="OAN40" s="11"/>
      <c r="OAO40" s="11"/>
      <c r="OAP40" s="11"/>
      <c r="OAQ40" s="11"/>
      <c r="OAR40" s="11"/>
      <c r="OAS40" s="11"/>
      <c r="OAT40" s="11"/>
      <c r="OAU40" s="11"/>
      <c r="OAV40" s="11"/>
      <c r="OAW40" s="11"/>
      <c r="OAX40" s="11"/>
      <c r="OAY40" s="11"/>
      <c r="OAZ40" s="11"/>
      <c r="OBA40" s="11"/>
      <c r="OBB40" s="11"/>
      <c r="OBC40" s="11"/>
      <c r="OBD40" s="11"/>
      <c r="OBE40" s="11"/>
      <c r="OBF40" s="11"/>
      <c r="OBG40" s="11"/>
      <c r="OBH40" s="11"/>
      <c r="OBI40" s="11"/>
      <c r="OBJ40" s="11"/>
      <c r="OBK40" s="11"/>
      <c r="OBL40" s="11"/>
      <c r="OBM40" s="11"/>
      <c r="OBN40" s="11"/>
      <c r="OBO40" s="11"/>
      <c r="OBP40" s="11"/>
      <c r="OBQ40" s="11"/>
      <c r="OBR40" s="11"/>
      <c r="OBS40" s="11"/>
      <c r="OBT40" s="11"/>
      <c r="OBU40" s="11"/>
      <c r="OBV40" s="11"/>
      <c r="OBW40" s="11"/>
      <c r="OBX40" s="11"/>
      <c r="OBY40" s="11"/>
      <c r="OBZ40" s="11"/>
      <c r="OCA40" s="11"/>
      <c r="OCB40" s="11"/>
      <c r="OCC40" s="11"/>
      <c r="OCD40" s="11"/>
      <c r="OCE40" s="11"/>
      <c r="OCF40" s="11"/>
      <c r="OCG40" s="11"/>
      <c r="OCH40" s="11"/>
      <c r="OCI40" s="11"/>
      <c r="OCJ40" s="11"/>
      <c r="OCK40" s="11"/>
      <c r="OCL40" s="11"/>
      <c r="OCM40" s="11"/>
      <c r="OCN40" s="11"/>
      <c r="OCO40" s="11"/>
      <c r="OCP40" s="11"/>
      <c r="OCQ40" s="11"/>
      <c r="OCR40" s="11"/>
      <c r="OCS40" s="11"/>
      <c r="OCT40" s="11"/>
      <c r="OCU40" s="11"/>
      <c r="OCV40" s="11"/>
      <c r="OCW40" s="11"/>
      <c r="OCX40" s="11"/>
      <c r="OCY40" s="11"/>
      <c r="OCZ40" s="11"/>
      <c r="ODA40" s="11"/>
      <c r="ODB40" s="11"/>
      <c r="ODC40" s="11"/>
      <c r="ODD40" s="11"/>
      <c r="ODE40" s="11"/>
      <c r="ODF40" s="11"/>
      <c r="ODG40" s="11"/>
      <c r="ODH40" s="11"/>
      <c r="ODI40" s="11"/>
      <c r="ODJ40" s="11"/>
      <c r="ODK40" s="11"/>
      <c r="ODL40" s="11"/>
      <c r="ODM40" s="11"/>
      <c r="ODN40" s="11"/>
      <c r="ODO40" s="11"/>
      <c r="ODP40" s="11"/>
      <c r="ODQ40" s="11"/>
      <c r="ODR40" s="11"/>
      <c r="ODS40" s="11"/>
      <c r="ODT40" s="11"/>
      <c r="ODU40" s="11"/>
      <c r="ODV40" s="11"/>
      <c r="ODW40" s="11"/>
      <c r="ODX40" s="11"/>
      <c r="ODY40" s="11"/>
      <c r="ODZ40" s="11"/>
      <c r="OEA40" s="11"/>
      <c r="OEB40" s="11"/>
      <c r="OEC40" s="11"/>
      <c r="OED40" s="11"/>
      <c r="OEE40" s="11"/>
      <c r="OEF40" s="11"/>
      <c r="OEG40" s="11"/>
      <c r="OEH40" s="11"/>
      <c r="OEI40" s="11"/>
      <c r="OEJ40" s="11"/>
      <c r="OEK40" s="11"/>
      <c r="OEL40" s="11"/>
      <c r="OEM40" s="11"/>
      <c r="OEN40" s="11"/>
      <c r="OEO40" s="11"/>
      <c r="OEP40" s="11"/>
      <c r="OEQ40" s="11"/>
      <c r="OER40" s="11"/>
      <c r="OES40" s="11"/>
      <c r="OET40" s="11"/>
      <c r="OEU40" s="11"/>
      <c r="OEV40" s="11"/>
      <c r="OEW40" s="11"/>
      <c r="OEX40" s="11"/>
      <c r="OEY40" s="11"/>
      <c r="OEZ40" s="11"/>
      <c r="OFA40" s="11"/>
      <c r="OFB40" s="11"/>
      <c r="OFC40" s="11"/>
      <c r="OFD40" s="11"/>
      <c r="OFE40" s="11"/>
      <c r="OFF40" s="11"/>
      <c r="OFG40" s="11"/>
      <c r="OFH40" s="11"/>
      <c r="OFI40" s="11"/>
      <c r="OFJ40" s="11"/>
      <c r="OFK40" s="11"/>
      <c r="OFL40" s="11"/>
      <c r="OFM40" s="11"/>
      <c r="OFN40" s="11"/>
      <c r="OFO40" s="11"/>
      <c r="OFP40" s="11"/>
      <c r="OFQ40" s="11"/>
      <c r="OFR40" s="11"/>
      <c r="OFS40" s="11"/>
      <c r="OFT40" s="11"/>
      <c r="OFU40" s="11"/>
      <c r="OFV40" s="11"/>
      <c r="OFW40" s="11"/>
      <c r="OFX40" s="11"/>
      <c r="OFY40" s="11"/>
      <c r="OFZ40" s="11"/>
      <c r="OGA40" s="11"/>
      <c r="OGB40" s="11"/>
      <c r="OGC40" s="11"/>
      <c r="OGD40" s="11"/>
      <c r="OGE40" s="11"/>
      <c r="OGF40" s="11"/>
      <c r="OGG40" s="11"/>
      <c r="OGH40" s="11"/>
      <c r="OGI40" s="11"/>
      <c r="OGJ40" s="11"/>
      <c r="OGK40" s="11"/>
      <c r="OGL40" s="11"/>
      <c r="OGM40" s="11"/>
      <c r="OGN40" s="11"/>
      <c r="OGO40" s="11"/>
      <c r="OGP40" s="11"/>
      <c r="OGQ40" s="11"/>
      <c r="OGR40" s="11"/>
      <c r="OGS40" s="11"/>
      <c r="OGT40" s="11"/>
      <c r="OGU40" s="11"/>
      <c r="OGV40" s="11"/>
      <c r="OGW40" s="11"/>
      <c r="OGX40" s="11"/>
      <c r="OGY40" s="11"/>
      <c r="OGZ40" s="11"/>
      <c r="OHA40" s="11"/>
      <c r="OHB40" s="11"/>
      <c r="OHC40" s="11"/>
      <c r="OHD40" s="11"/>
      <c r="OHE40" s="11"/>
      <c r="OHF40" s="11"/>
      <c r="OHG40" s="11"/>
      <c r="OHH40" s="11"/>
      <c r="OHI40" s="11"/>
      <c r="OHJ40" s="11"/>
      <c r="OHK40" s="11"/>
      <c r="OHL40" s="11"/>
      <c r="OHM40" s="11"/>
      <c r="OHN40" s="11"/>
      <c r="OHO40" s="11"/>
      <c r="OHP40" s="11"/>
      <c r="OHQ40" s="11"/>
      <c r="OHR40" s="11"/>
      <c r="OHS40" s="11"/>
      <c r="OHT40" s="11"/>
      <c r="OHU40" s="11"/>
      <c r="OHV40" s="11"/>
      <c r="OHW40" s="11"/>
      <c r="OHX40" s="11"/>
      <c r="OHY40" s="11"/>
      <c r="OHZ40" s="11"/>
      <c r="OIA40" s="11"/>
      <c r="OIB40" s="11"/>
      <c r="OIC40" s="11"/>
      <c r="OID40" s="11"/>
      <c r="OIE40" s="11"/>
      <c r="OIF40" s="11"/>
      <c r="OIG40" s="11"/>
      <c r="OIH40" s="11"/>
      <c r="OII40" s="11"/>
      <c r="OIJ40" s="11"/>
      <c r="OIK40" s="11"/>
      <c r="OIL40" s="11"/>
      <c r="OIM40" s="11"/>
      <c r="OIN40" s="11"/>
      <c r="OIO40" s="11"/>
      <c r="OIP40" s="11"/>
      <c r="OIQ40" s="11"/>
      <c r="OIR40" s="11"/>
      <c r="OIS40" s="11"/>
      <c r="OIT40" s="11"/>
      <c r="OIU40" s="11"/>
      <c r="OIV40" s="11"/>
      <c r="OIW40" s="11"/>
      <c r="OIX40" s="11"/>
      <c r="OIY40" s="11"/>
      <c r="OIZ40" s="11"/>
      <c r="OJA40" s="11"/>
      <c r="OJB40" s="11"/>
      <c r="OJC40" s="11"/>
      <c r="OJD40" s="11"/>
      <c r="OJE40" s="11"/>
      <c r="OJF40" s="11"/>
      <c r="OJG40" s="11"/>
      <c r="OJH40" s="11"/>
      <c r="OJI40" s="11"/>
      <c r="OJJ40" s="11"/>
      <c r="OJK40" s="11"/>
      <c r="OJL40" s="11"/>
      <c r="OJM40" s="11"/>
      <c r="OJN40" s="11"/>
      <c r="OJO40" s="11"/>
      <c r="OJP40" s="11"/>
      <c r="OJQ40" s="11"/>
      <c r="OJR40" s="11"/>
      <c r="OJS40" s="11"/>
      <c r="OJT40" s="11"/>
      <c r="OJU40" s="11"/>
      <c r="OJV40" s="11"/>
      <c r="OJW40" s="11"/>
      <c r="OJX40" s="11"/>
      <c r="OJY40" s="11"/>
      <c r="OJZ40" s="11"/>
      <c r="OKA40" s="11"/>
      <c r="OKB40" s="11"/>
      <c r="OKC40" s="11"/>
      <c r="OKD40" s="11"/>
      <c r="OKE40" s="11"/>
      <c r="OKF40" s="11"/>
      <c r="OKG40" s="11"/>
      <c r="OKH40" s="11"/>
      <c r="OKI40" s="11"/>
      <c r="OKJ40" s="11"/>
      <c r="OKK40" s="11"/>
      <c r="OKL40" s="11"/>
      <c r="OKM40" s="11"/>
      <c r="OKN40" s="11"/>
      <c r="OKO40" s="11"/>
      <c r="OKP40" s="11"/>
      <c r="OKQ40" s="11"/>
      <c r="OKR40" s="11"/>
      <c r="OKS40" s="11"/>
      <c r="OKT40" s="11"/>
      <c r="OKU40" s="11"/>
      <c r="OKV40" s="11"/>
      <c r="OKW40" s="11"/>
      <c r="OKX40" s="11"/>
      <c r="OKY40" s="11"/>
      <c r="OKZ40" s="11"/>
      <c r="OLA40" s="11"/>
      <c r="OLB40" s="11"/>
      <c r="OLC40" s="11"/>
      <c r="OLD40" s="11"/>
      <c r="OLE40" s="11"/>
      <c r="OLF40" s="11"/>
      <c r="OLG40" s="11"/>
      <c r="OLH40" s="11"/>
      <c r="OLI40" s="11"/>
      <c r="OLJ40" s="11"/>
      <c r="OLK40" s="11"/>
      <c r="OLL40" s="11"/>
      <c r="OLM40" s="11"/>
      <c r="OLN40" s="11"/>
      <c r="OLO40" s="11"/>
      <c r="OLP40" s="11"/>
      <c r="OLQ40" s="11"/>
      <c r="OLR40" s="11"/>
      <c r="OLS40" s="11"/>
      <c r="OLT40" s="11"/>
      <c r="OLU40" s="11"/>
      <c r="OLV40" s="11"/>
      <c r="OLW40" s="11"/>
      <c r="OLX40" s="11"/>
      <c r="OLY40" s="11"/>
      <c r="OLZ40" s="11"/>
      <c r="OMA40" s="11"/>
      <c r="OMB40" s="11"/>
      <c r="OMC40" s="11"/>
      <c r="OMD40" s="11"/>
      <c r="OME40" s="11"/>
      <c r="OMF40" s="11"/>
      <c r="OMG40" s="11"/>
      <c r="OMH40" s="11"/>
      <c r="OMI40" s="11"/>
      <c r="OMJ40" s="11"/>
      <c r="OMK40" s="11"/>
      <c r="OML40" s="11"/>
      <c r="OMM40" s="11"/>
      <c r="OMN40" s="11"/>
      <c r="OMO40" s="11"/>
      <c r="OMP40" s="11"/>
      <c r="OMQ40" s="11"/>
      <c r="OMR40" s="11"/>
      <c r="OMS40" s="11"/>
      <c r="OMT40" s="11"/>
      <c r="OMU40" s="11"/>
      <c r="OMV40" s="11"/>
      <c r="OMW40" s="11"/>
      <c r="OMX40" s="11"/>
      <c r="OMY40" s="11"/>
      <c r="OMZ40" s="11"/>
      <c r="ONA40" s="11"/>
      <c r="ONB40" s="11"/>
      <c r="ONC40" s="11"/>
      <c r="OND40" s="11"/>
      <c r="ONE40" s="11"/>
      <c r="ONF40" s="11"/>
      <c r="ONG40" s="11"/>
      <c r="ONH40" s="11"/>
      <c r="ONI40" s="11"/>
      <c r="ONJ40" s="11"/>
      <c r="ONK40" s="11"/>
      <c r="ONL40" s="11"/>
      <c r="ONM40" s="11"/>
      <c r="ONN40" s="11"/>
      <c r="ONO40" s="11"/>
      <c r="ONP40" s="11"/>
      <c r="ONQ40" s="11"/>
      <c r="ONR40" s="11"/>
      <c r="ONS40" s="11"/>
      <c r="ONT40" s="11"/>
      <c r="ONU40" s="11"/>
      <c r="ONV40" s="11"/>
      <c r="ONW40" s="11"/>
      <c r="ONX40" s="11"/>
      <c r="ONY40" s="11"/>
      <c r="ONZ40" s="11"/>
      <c r="OOA40" s="11"/>
      <c r="OOB40" s="11"/>
      <c r="OOC40" s="11"/>
      <c r="OOD40" s="11"/>
      <c r="OOE40" s="11"/>
      <c r="OOF40" s="11"/>
      <c r="OOG40" s="11"/>
      <c r="OOH40" s="11"/>
      <c r="OOI40" s="11"/>
      <c r="OOJ40" s="11"/>
      <c r="OOK40" s="11"/>
      <c r="OOL40" s="11"/>
      <c r="OOM40" s="11"/>
      <c r="OON40" s="11"/>
      <c r="OOO40" s="11"/>
      <c r="OOP40" s="11"/>
      <c r="OOQ40" s="11"/>
      <c r="OOR40" s="11"/>
      <c r="OOS40" s="11"/>
      <c r="OOT40" s="11"/>
      <c r="OOU40" s="11"/>
      <c r="OOV40" s="11"/>
      <c r="OOW40" s="11"/>
      <c r="OOX40" s="11"/>
      <c r="OOY40" s="11"/>
      <c r="OOZ40" s="11"/>
      <c r="OPA40" s="11"/>
      <c r="OPB40" s="11"/>
      <c r="OPC40" s="11"/>
      <c r="OPD40" s="11"/>
      <c r="OPE40" s="11"/>
      <c r="OPF40" s="11"/>
      <c r="OPG40" s="11"/>
      <c r="OPH40" s="11"/>
      <c r="OPI40" s="11"/>
      <c r="OPJ40" s="11"/>
      <c r="OPK40" s="11"/>
      <c r="OPL40" s="11"/>
      <c r="OPM40" s="11"/>
      <c r="OPN40" s="11"/>
      <c r="OPO40" s="11"/>
      <c r="OPP40" s="11"/>
      <c r="OPQ40" s="11"/>
      <c r="OPR40" s="11"/>
      <c r="OPS40" s="11"/>
      <c r="OPT40" s="11"/>
      <c r="OPU40" s="11"/>
      <c r="OPV40" s="11"/>
      <c r="OPW40" s="11"/>
      <c r="OPX40" s="11"/>
      <c r="OPY40" s="11"/>
      <c r="OPZ40" s="11"/>
      <c r="OQA40" s="11"/>
      <c r="OQB40" s="11"/>
      <c r="OQC40" s="11"/>
      <c r="OQD40" s="11"/>
      <c r="OQE40" s="11"/>
      <c r="OQF40" s="11"/>
      <c r="OQG40" s="11"/>
      <c r="OQH40" s="11"/>
      <c r="OQI40" s="11"/>
      <c r="OQJ40" s="11"/>
      <c r="OQK40" s="11"/>
      <c r="OQL40" s="11"/>
      <c r="OQM40" s="11"/>
      <c r="OQN40" s="11"/>
      <c r="OQO40" s="11"/>
      <c r="OQP40" s="11"/>
      <c r="OQQ40" s="11"/>
      <c r="OQR40" s="11"/>
      <c r="OQS40" s="11"/>
      <c r="OQT40" s="11"/>
      <c r="OQU40" s="11"/>
      <c r="OQV40" s="11"/>
      <c r="OQW40" s="11"/>
      <c r="OQX40" s="11"/>
      <c r="OQY40" s="11"/>
      <c r="OQZ40" s="11"/>
      <c r="ORA40" s="11"/>
      <c r="ORB40" s="11"/>
      <c r="ORC40" s="11"/>
      <c r="ORD40" s="11"/>
      <c r="ORE40" s="11"/>
      <c r="ORF40" s="11"/>
      <c r="ORG40" s="11"/>
      <c r="ORH40" s="11"/>
      <c r="ORI40" s="11"/>
      <c r="ORJ40" s="11"/>
      <c r="ORK40" s="11"/>
      <c r="ORL40" s="11"/>
      <c r="ORM40" s="11"/>
      <c r="ORN40" s="11"/>
      <c r="ORO40" s="11"/>
      <c r="ORP40" s="11"/>
      <c r="ORQ40" s="11"/>
      <c r="ORR40" s="11"/>
      <c r="ORS40" s="11"/>
      <c r="ORT40" s="11"/>
      <c r="ORU40" s="11"/>
      <c r="ORV40" s="11"/>
      <c r="ORW40" s="11"/>
      <c r="ORX40" s="11"/>
      <c r="ORY40" s="11"/>
      <c r="ORZ40" s="11"/>
      <c r="OSA40" s="11"/>
      <c r="OSB40" s="11"/>
      <c r="OSC40" s="11"/>
      <c r="OSD40" s="11"/>
      <c r="OSE40" s="11"/>
      <c r="OSF40" s="11"/>
      <c r="OSG40" s="11"/>
      <c r="OSH40" s="11"/>
      <c r="OSI40" s="11"/>
      <c r="OSJ40" s="11"/>
      <c r="OSK40" s="11"/>
      <c r="OSL40" s="11"/>
      <c r="OSM40" s="11"/>
      <c r="OSN40" s="11"/>
      <c r="OSO40" s="11"/>
      <c r="OSP40" s="11"/>
      <c r="OSQ40" s="11"/>
      <c r="OSR40" s="11"/>
      <c r="OSS40" s="11"/>
      <c r="OST40" s="11"/>
      <c r="OSU40" s="11"/>
      <c r="OSV40" s="11"/>
      <c r="OSW40" s="11"/>
      <c r="OSX40" s="11"/>
      <c r="OSY40" s="11"/>
      <c r="OSZ40" s="11"/>
      <c r="OTA40" s="11"/>
      <c r="OTB40" s="11"/>
      <c r="OTC40" s="11"/>
      <c r="OTD40" s="11"/>
      <c r="OTE40" s="11"/>
      <c r="OTF40" s="11"/>
      <c r="OTG40" s="11"/>
      <c r="OTH40" s="11"/>
      <c r="OTI40" s="11"/>
      <c r="OTJ40" s="11"/>
      <c r="OTK40" s="11"/>
      <c r="OTL40" s="11"/>
      <c r="OTM40" s="11"/>
      <c r="OTN40" s="11"/>
      <c r="OTO40" s="11"/>
      <c r="OTP40" s="11"/>
      <c r="OTQ40" s="11"/>
      <c r="OTR40" s="11"/>
      <c r="OTS40" s="11"/>
      <c r="OTT40" s="11"/>
      <c r="OTU40" s="11"/>
      <c r="OTV40" s="11"/>
      <c r="OTW40" s="11"/>
      <c r="OTX40" s="11"/>
      <c r="OTY40" s="11"/>
      <c r="OTZ40" s="11"/>
      <c r="OUA40" s="11"/>
      <c r="OUB40" s="11"/>
      <c r="OUC40" s="11"/>
      <c r="OUD40" s="11"/>
      <c r="OUE40" s="11"/>
      <c r="OUF40" s="11"/>
      <c r="OUG40" s="11"/>
      <c r="OUH40" s="11"/>
      <c r="OUI40" s="11"/>
      <c r="OUJ40" s="11"/>
      <c r="OUK40" s="11"/>
      <c r="OUL40" s="11"/>
      <c r="OUM40" s="11"/>
      <c r="OUN40" s="11"/>
      <c r="OUO40" s="11"/>
      <c r="OUP40" s="11"/>
      <c r="OUQ40" s="11"/>
      <c r="OUR40" s="11"/>
      <c r="OUS40" s="11"/>
      <c r="OUT40" s="11"/>
      <c r="OUU40" s="11"/>
      <c r="OUV40" s="11"/>
      <c r="OUW40" s="11"/>
      <c r="OUX40" s="11"/>
      <c r="OUY40" s="11"/>
      <c r="OUZ40" s="11"/>
      <c r="OVA40" s="11"/>
      <c r="OVB40" s="11"/>
      <c r="OVC40" s="11"/>
      <c r="OVD40" s="11"/>
      <c r="OVE40" s="11"/>
      <c r="OVF40" s="11"/>
      <c r="OVG40" s="11"/>
      <c r="OVH40" s="11"/>
      <c r="OVI40" s="11"/>
      <c r="OVJ40" s="11"/>
      <c r="OVK40" s="11"/>
      <c r="OVL40" s="11"/>
      <c r="OVM40" s="11"/>
      <c r="OVN40" s="11"/>
      <c r="OVO40" s="11"/>
      <c r="OVP40" s="11"/>
      <c r="OVQ40" s="11"/>
      <c r="OVR40" s="11"/>
      <c r="OVS40" s="11"/>
      <c r="OVT40" s="11"/>
      <c r="OVU40" s="11"/>
      <c r="OVV40" s="11"/>
      <c r="OVW40" s="11"/>
      <c r="OVX40" s="11"/>
      <c r="OVY40" s="11"/>
      <c r="OVZ40" s="11"/>
      <c r="OWA40" s="11"/>
      <c r="OWB40" s="11"/>
      <c r="OWC40" s="11"/>
      <c r="OWD40" s="11"/>
      <c r="OWE40" s="11"/>
      <c r="OWF40" s="11"/>
      <c r="OWG40" s="11"/>
      <c r="OWH40" s="11"/>
      <c r="OWI40" s="11"/>
      <c r="OWJ40" s="11"/>
      <c r="OWK40" s="11"/>
      <c r="OWL40" s="11"/>
      <c r="OWM40" s="11"/>
      <c r="OWN40" s="11"/>
      <c r="OWO40" s="11"/>
      <c r="OWP40" s="11"/>
      <c r="OWQ40" s="11"/>
      <c r="OWR40" s="11"/>
      <c r="OWS40" s="11"/>
      <c r="OWT40" s="11"/>
      <c r="OWU40" s="11"/>
      <c r="OWV40" s="11"/>
      <c r="OWW40" s="11"/>
      <c r="OWX40" s="11"/>
      <c r="OWY40" s="11"/>
      <c r="OWZ40" s="11"/>
      <c r="OXA40" s="11"/>
      <c r="OXB40" s="11"/>
      <c r="OXC40" s="11"/>
      <c r="OXD40" s="11"/>
      <c r="OXE40" s="11"/>
      <c r="OXF40" s="11"/>
      <c r="OXG40" s="11"/>
      <c r="OXH40" s="11"/>
      <c r="OXI40" s="11"/>
      <c r="OXJ40" s="11"/>
      <c r="OXK40" s="11"/>
      <c r="OXL40" s="11"/>
      <c r="OXM40" s="11"/>
      <c r="OXN40" s="11"/>
      <c r="OXO40" s="11"/>
      <c r="OXP40" s="11"/>
      <c r="OXQ40" s="11"/>
      <c r="OXR40" s="11"/>
      <c r="OXS40" s="11"/>
      <c r="OXT40" s="11"/>
      <c r="OXU40" s="11"/>
      <c r="OXV40" s="11"/>
      <c r="OXW40" s="11"/>
      <c r="OXX40" s="11"/>
      <c r="OXY40" s="11"/>
      <c r="OXZ40" s="11"/>
      <c r="OYA40" s="11"/>
      <c r="OYB40" s="11"/>
      <c r="OYC40" s="11"/>
      <c r="OYD40" s="11"/>
      <c r="OYE40" s="11"/>
      <c r="OYF40" s="11"/>
      <c r="OYG40" s="11"/>
      <c r="OYH40" s="11"/>
      <c r="OYI40" s="11"/>
      <c r="OYJ40" s="11"/>
      <c r="OYK40" s="11"/>
      <c r="OYL40" s="11"/>
      <c r="OYM40" s="11"/>
      <c r="OYN40" s="11"/>
      <c r="OYO40" s="11"/>
      <c r="OYP40" s="11"/>
      <c r="OYQ40" s="11"/>
      <c r="OYR40" s="11"/>
      <c r="OYS40" s="11"/>
      <c r="OYT40" s="11"/>
      <c r="OYU40" s="11"/>
      <c r="OYV40" s="11"/>
      <c r="OYW40" s="11"/>
      <c r="OYX40" s="11"/>
      <c r="OYY40" s="11"/>
      <c r="OYZ40" s="11"/>
      <c r="OZA40" s="11"/>
      <c r="OZB40" s="11"/>
      <c r="OZC40" s="11"/>
      <c r="OZD40" s="11"/>
      <c r="OZE40" s="11"/>
      <c r="OZF40" s="11"/>
      <c r="OZG40" s="11"/>
      <c r="OZH40" s="11"/>
      <c r="OZI40" s="11"/>
      <c r="OZJ40" s="11"/>
      <c r="OZK40" s="11"/>
      <c r="OZL40" s="11"/>
      <c r="OZM40" s="11"/>
      <c r="OZN40" s="11"/>
      <c r="OZO40" s="11"/>
      <c r="OZP40" s="11"/>
      <c r="OZQ40" s="11"/>
      <c r="OZR40" s="11"/>
      <c r="OZS40" s="11"/>
      <c r="OZT40" s="11"/>
      <c r="OZU40" s="11"/>
      <c r="OZV40" s="11"/>
      <c r="OZW40" s="11"/>
      <c r="OZX40" s="11"/>
      <c r="OZY40" s="11"/>
      <c r="OZZ40" s="11"/>
      <c r="PAA40" s="11"/>
      <c r="PAB40" s="11"/>
      <c r="PAC40" s="11"/>
      <c r="PAD40" s="11"/>
      <c r="PAE40" s="11"/>
      <c r="PAF40" s="11"/>
      <c r="PAG40" s="11"/>
      <c r="PAH40" s="11"/>
      <c r="PAI40" s="11"/>
      <c r="PAJ40" s="11"/>
      <c r="PAK40" s="11"/>
      <c r="PAL40" s="11"/>
      <c r="PAM40" s="11"/>
      <c r="PAN40" s="11"/>
      <c r="PAO40" s="11"/>
      <c r="PAP40" s="11"/>
      <c r="PAQ40" s="11"/>
      <c r="PAR40" s="11"/>
      <c r="PAS40" s="11"/>
      <c r="PAT40" s="11"/>
      <c r="PAU40" s="11"/>
      <c r="PAV40" s="11"/>
      <c r="PAW40" s="11"/>
      <c r="PAX40" s="11"/>
      <c r="PAY40" s="11"/>
      <c r="PAZ40" s="11"/>
      <c r="PBA40" s="11"/>
      <c r="PBB40" s="11"/>
      <c r="PBC40" s="11"/>
      <c r="PBD40" s="11"/>
      <c r="PBE40" s="11"/>
      <c r="PBF40" s="11"/>
      <c r="PBG40" s="11"/>
      <c r="PBH40" s="11"/>
      <c r="PBI40" s="11"/>
      <c r="PBJ40" s="11"/>
      <c r="PBK40" s="11"/>
      <c r="PBL40" s="11"/>
      <c r="PBM40" s="11"/>
      <c r="PBN40" s="11"/>
      <c r="PBO40" s="11"/>
      <c r="PBP40" s="11"/>
      <c r="PBQ40" s="11"/>
      <c r="PBR40" s="11"/>
      <c r="PBS40" s="11"/>
      <c r="PBT40" s="11"/>
      <c r="PBU40" s="11"/>
      <c r="PBV40" s="11"/>
      <c r="PBW40" s="11"/>
      <c r="PBX40" s="11"/>
      <c r="PBY40" s="11"/>
      <c r="PBZ40" s="11"/>
      <c r="PCA40" s="11"/>
      <c r="PCB40" s="11"/>
      <c r="PCC40" s="11"/>
      <c r="PCD40" s="11"/>
      <c r="PCE40" s="11"/>
      <c r="PCF40" s="11"/>
      <c r="PCG40" s="11"/>
      <c r="PCH40" s="11"/>
      <c r="PCI40" s="11"/>
      <c r="PCJ40" s="11"/>
      <c r="PCK40" s="11"/>
      <c r="PCL40" s="11"/>
      <c r="PCM40" s="11"/>
      <c r="PCN40" s="11"/>
      <c r="PCO40" s="11"/>
      <c r="PCP40" s="11"/>
      <c r="PCQ40" s="11"/>
      <c r="PCR40" s="11"/>
      <c r="PCS40" s="11"/>
      <c r="PCT40" s="11"/>
      <c r="PCU40" s="11"/>
      <c r="PCV40" s="11"/>
      <c r="PCW40" s="11"/>
      <c r="PCX40" s="11"/>
      <c r="PCY40" s="11"/>
      <c r="PCZ40" s="11"/>
      <c r="PDA40" s="11"/>
      <c r="PDB40" s="11"/>
      <c r="PDC40" s="11"/>
      <c r="PDD40" s="11"/>
      <c r="PDE40" s="11"/>
      <c r="PDF40" s="11"/>
      <c r="PDG40" s="11"/>
      <c r="PDH40" s="11"/>
      <c r="PDI40" s="11"/>
      <c r="PDJ40" s="11"/>
      <c r="PDK40" s="11"/>
      <c r="PDL40" s="11"/>
      <c r="PDM40" s="11"/>
      <c r="PDN40" s="11"/>
      <c r="PDO40" s="11"/>
      <c r="PDP40" s="11"/>
      <c r="PDQ40" s="11"/>
      <c r="PDR40" s="11"/>
      <c r="PDS40" s="11"/>
      <c r="PDT40" s="11"/>
      <c r="PDU40" s="11"/>
      <c r="PDV40" s="11"/>
      <c r="PDW40" s="11"/>
      <c r="PDX40" s="11"/>
      <c r="PDY40" s="11"/>
      <c r="PDZ40" s="11"/>
      <c r="PEA40" s="11"/>
      <c r="PEB40" s="11"/>
      <c r="PEC40" s="11"/>
      <c r="PED40" s="11"/>
      <c r="PEE40" s="11"/>
      <c r="PEF40" s="11"/>
      <c r="PEG40" s="11"/>
      <c r="PEH40" s="11"/>
      <c r="PEI40" s="11"/>
      <c r="PEJ40" s="11"/>
      <c r="PEK40" s="11"/>
      <c r="PEL40" s="11"/>
      <c r="PEM40" s="11"/>
      <c r="PEN40" s="11"/>
      <c r="PEO40" s="11"/>
      <c r="PEP40" s="11"/>
      <c r="PEQ40" s="11"/>
      <c r="PER40" s="11"/>
      <c r="PES40" s="11"/>
      <c r="PET40" s="11"/>
      <c r="PEU40" s="11"/>
      <c r="PEV40" s="11"/>
      <c r="PEW40" s="11"/>
      <c r="PEX40" s="11"/>
      <c r="PEY40" s="11"/>
      <c r="PEZ40" s="11"/>
      <c r="PFA40" s="11"/>
      <c r="PFB40" s="11"/>
      <c r="PFC40" s="11"/>
      <c r="PFD40" s="11"/>
      <c r="PFE40" s="11"/>
      <c r="PFF40" s="11"/>
      <c r="PFG40" s="11"/>
      <c r="PFH40" s="11"/>
      <c r="PFI40" s="11"/>
      <c r="PFJ40" s="11"/>
      <c r="PFK40" s="11"/>
      <c r="PFL40" s="11"/>
      <c r="PFM40" s="11"/>
      <c r="PFN40" s="11"/>
      <c r="PFO40" s="11"/>
      <c r="PFP40" s="11"/>
      <c r="PFQ40" s="11"/>
      <c r="PFR40" s="11"/>
      <c r="PFS40" s="11"/>
      <c r="PFT40" s="11"/>
      <c r="PFU40" s="11"/>
      <c r="PFV40" s="11"/>
      <c r="PFW40" s="11"/>
      <c r="PFX40" s="11"/>
      <c r="PFY40" s="11"/>
      <c r="PFZ40" s="11"/>
      <c r="PGA40" s="11"/>
      <c r="PGB40" s="11"/>
      <c r="PGC40" s="11"/>
      <c r="PGD40" s="11"/>
      <c r="PGE40" s="11"/>
      <c r="PGF40" s="11"/>
      <c r="PGG40" s="11"/>
      <c r="PGH40" s="11"/>
      <c r="PGI40" s="11"/>
      <c r="PGJ40" s="11"/>
      <c r="PGK40" s="11"/>
      <c r="PGL40" s="11"/>
      <c r="PGM40" s="11"/>
      <c r="PGN40" s="11"/>
      <c r="PGO40" s="11"/>
      <c r="PGP40" s="11"/>
      <c r="PGQ40" s="11"/>
      <c r="PGR40" s="11"/>
      <c r="PGS40" s="11"/>
      <c r="PGT40" s="11"/>
      <c r="PGU40" s="11"/>
      <c r="PGV40" s="11"/>
      <c r="PGW40" s="11"/>
      <c r="PGX40" s="11"/>
      <c r="PGY40" s="11"/>
      <c r="PGZ40" s="11"/>
      <c r="PHA40" s="11"/>
      <c r="PHB40" s="11"/>
      <c r="PHC40" s="11"/>
      <c r="PHD40" s="11"/>
      <c r="PHE40" s="11"/>
      <c r="PHF40" s="11"/>
      <c r="PHG40" s="11"/>
      <c r="PHH40" s="11"/>
      <c r="PHI40" s="11"/>
      <c r="PHJ40" s="11"/>
      <c r="PHK40" s="11"/>
      <c r="PHL40" s="11"/>
      <c r="PHM40" s="11"/>
      <c r="PHN40" s="11"/>
      <c r="PHO40" s="11"/>
      <c r="PHP40" s="11"/>
      <c r="PHQ40" s="11"/>
      <c r="PHR40" s="11"/>
      <c r="PHS40" s="11"/>
      <c r="PHT40" s="11"/>
      <c r="PHU40" s="11"/>
      <c r="PHV40" s="11"/>
      <c r="PHW40" s="11"/>
      <c r="PHX40" s="11"/>
      <c r="PHY40" s="11"/>
      <c r="PHZ40" s="11"/>
      <c r="PIA40" s="11"/>
      <c r="PIB40" s="11"/>
      <c r="PIC40" s="11"/>
      <c r="PID40" s="11"/>
      <c r="PIE40" s="11"/>
      <c r="PIF40" s="11"/>
      <c r="PIG40" s="11"/>
      <c r="PIH40" s="11"/>
      <c r="PII40" s="11"/>
      <c r="PIJ40" s="11"/>
      <c r="PIK40" s="11"/>
      <c r="PIL40" s="11"/>
      <c r="PIM40" s="11"/>
      <c r="PIN40" s="11"/>
      <c r="PIO40" s="11"/>
      <c r="PIP40" s="11"/>
      <c r="PIQ40" s="11"/>
      <c r="PIR40" s="11"/>
      <c r="PIS40" s="11"/>
      <c r="PIT40" s="11"/>
      <c r="PIU40" s="11"/>
      <c r="PIV40" s="11"/>
      <c r="PIW40" s="11"/>
      <c r="PIX40" s="11"/>
      <c r="PIY40" s="11"/>
      <c r="PIZ40" s="11"/>
      <c r="PJA40" s="11"/>
      <c r="PJB40" s="11"/>
      <c r="PJC40" s="11"/>
      <c r="PJD40" s="11"/>
      <c r="PJE40" s="11"/>
      <c r="PJF40" s="11"/>
      <c r="PJG40" s="11"/>
      <c r="PJH40" s="11"/>
      <c r="PJI40" s="11"/>
      <c r="PJJ40" s="11"/>
      <c r="PJK40" s="11"/>
      <c r="PJL40" s="11"/>
      <c r="PJM40" s="11"/>
      <c r="PJN40" s="11"/>
      <c r="PJO40" s="11"/>
      <c r="PJP40" s="11"/>
      <c r="PJQ40" s="11"/>
      <c r="PJR40" s="11"/>
      <c r="PJS40" s="11"/>
      <c r="PJT40" s="11"/>
      <c r="PJU40" s="11"/>
      <c r="PJV40" s="11"/>
      <c r="PJW40" s="11"/>
      <c r="PJX40" s="11"/>
      <c r="PJY40" s="11"/>
      <c r="PJZ40" s="11"/>
      <c r="PKA40" s="11"/>
      <c r="PKB40" s="11"/>
      <c r="PKC40" s="11"/>
      <c r="PKD40" s="11"/>
      <c r="PKE40" s="11"/>
      <c r="PKF40" s="11"/>
      <c r="PKG40" s="11"/>
      <c r="PKH40" s="11"/>
      <c r="PKI40" s="11"/>
      <c r="PKJ40" s="11"/>
      <c r="PKK40" s="11"/>
      <c r="PKL40" s="11"/>
      <c r="PKM40" s="11"/>
      <c r="PKN40" s="11"/>
      <c r="PKO40" s="11"/>
      <c r="PKP40" s="11"/>
      <c r="PKQ40" s="11"/>
      <c r="PKR40" s="11"/>
      <c r="PKS40" s="11"/>
      <c r="PKT40" s="11"/>
      <c r="PKU40" s="11"/>
      <c r="PKV40" s="11"/>
      <c r="PKW40" s="11"/>
      <c r="PKX40" s="11"/>
      <c r="PKY40" s="11"/>
      <c r="PKZ40" s="11"/>
      <c r="PLA40" s="11"/>
      <c r="PLB40" s="11"/>
      <c r="PLC40" s="11"/>
      <c r="PLD40" s="11"/>
      <c r="PLE40" s="11"/>
      <c r="PLF40" s="11"/>
      <c r="PLG40" s="11"/>
      <c r="PLH40" s="11"/>
      <c r="PLI40" s="11"/>
      <c r="PLJ40" s="11"/>
      <c r="PLK40" s="11"/>
      <c r="PLL40" s="11"/>
      <c r="PLM40" s="11"/>
      <c r="PLN40" s="11"/>
      <c r="PLO40" s="11"/>
      <c r="PLP40" s="11"/>
      <c r="PLQ40" s="11"/>
      <c r="PLR40" s="11"/>
      <c r="PLS40" s="11"/>
      <c r="PLT40" s="11"/>
      <c r="PLU40" s="11"/>
      <c r="PLV40" s="11"/>
      <c r="PLW40" s="11"/>
      <c r="PLX40" s="11"/>
      <c r="PLY40" s="11"/>
      <c r="PLZ40" s="11"/>
      <c r="PMA40" s="11"/>
      <c r="PMB40" s="11"/>
      <c r="PMC40" s="11"/>
      <c r="PMD40" s="11"/>
      <c r="PME40" s="11"/>
      <c r="PMF40" s="11"/>
      <c r="PMG40" s="11"/>
      <c r="PMH40" s="11"/>
      <c r="PMI40" s="11"/>
      <c r="PMJ40" s="11"/>
      <c r="PMK40" s="11"/>
      <c r="PML40" s="11"/>
      <c r="PMM40" s="11"/>
      <c r="PMN40" s="11"/>
      <c r="PMO40" s="11"/>
      <c r="PMP40" s="11"/>
      <c r="PMQ40" s="11"/>
      <c r="PMR40" s="11"/>
      <c r="PMS40" s="11"/>
      <c r="PMT40" s="11"/>
      <c r="PMU40" s="11"/>
      <c r="PMV40" s="11"/>
      <c r="PMW40" s="11"/>
      <c r="PMX40" s="11"/>
      <c r="PMY40" s="11"/>
      <c r="PMZ40" s="11"/>
      <c r="PNA40" s="11"/>
      <c r="PNB40" s="11"/>
      <c r="PNC40" s="11"/>
      <c r="PND40" s="11"/>
      <c r="PNE40" s="11"/>
      <c r="PNF40" s="11"/>
      <c r="PNG40" s="11"/>
      <c r="PNH40" s="11"/>
      <c r="PNI40" s="11"/>
      <c r="PNJ40" s="11"/>
      <c r="PNK40" s="11"/>
      <c r="PNL40" s="11"/>
      <c r="PNM40" s="11"/>
      <c r="PNN40" s="11"/>
      <c r="PNO40" s="11"/>
      <c r="PNP40" s="11"/>
      <c r="PNQ40" s="11"/>
      <c r="PNR40" s="11"/>
      <c r="PNS40" s="11"/>
      <c r="PNT40" s="11"/>
      <c r="PNU40" s="11"/>
      <c r="PNV40" s="11"/>
      <c r="PNW40" s="11"/>
      <c r="PNX40" s="11"/>
      <c r="PNY40" s="11"/>
      <c r="PNZ40" s="11"/>
      <c r="POA40" s="11"/>
      <c r="POB40" s="11"/>
      <c r="POC40" s="11"/>
      <c r="POD40" s="11"/>
      <c r="POE40" s="11"/>
      <c r="POF40" s="11"/>
      <c r="POG40" s="11"/>
      <c r="POH40" s="11"/>
      <c r="POI40" s="11"/>
      <c r="POJ40" s="11"/>
      <c r="POK40" s="11"/>
      <c r="POL40" s="11"/>
      <c r="POM40" s="11"/>
      <c r="PON40" s="11"/>
      <c r="POO40" s="11"/>
      <c r="POP40" s="11"/>
      <c r="POQ40" s="11"/>
      <c r="POR40" s="11"/>
      <c r="POS40" s="11"/>
      <c r="POT40" s="11"/>
      <c r="POU40" s="11"/>
      <c r="POV40" s="11"/>
      <c r="POW40" s="11"/>
      <c r="POX40" s="11"/>
      <c r="POY40" s="11"/>
      <c r="POZ40" s="11"/>
      <c r="PPA40" s="11"/>
      <c r="PPB40" s="11"/>
      <c r="PPC40" s="11"/>
      <c r="PPD40" s="11"/>
      <c r="PPE40" s="11"/>
      <c r="PPF40" s="11"/>
      <c r="PPG40" s="11"/>
      <c r="PPH40" s="11"/>
      <c r="PPI40" s="11"/>
      <c r="PPJ40" s="11"/>
      <c r="PPK40" s="11"/>
      <c r="PPL40" s="11"/>
      <c r="PPM40" s="11"/>
      <c r="PPN40" s="11"/>
      <c r="PPO40" s="11"/>
      <c r="PPP40" s="11"/>
      <c r="PPQ40" s="11"/>
      <c r="PPR40" s="11"/>
      <c r="PPS40" s="11"/>
      <c r="PPT40" s="11"/>
      <c r="PPU40" s="11"/>
      <c r="PPV40" s="11"/>
      <c r="PPW40" s="11"/>
      <c r="PPX40" s="11"/>
      <c r="PPY40" s="11"/>
      <c r="PPZ40" s="11"/>
      <c r="PQA40" s="11"/>
      <c r="PQB40" s="11"/>
      <c r="PQC40" s="11"/>
      <c r="PQD40" s="11"/>
      <c r="PQE40" s="11"/>
      <c r="PQF40" s="11"/>
      <c r="PQG40" s="11"/>
      <c r="PQH40" s="11"/>
      <c r="PQI40" s="11"/>
      <c r="PQJ40" s="11"/>
      <c r="PQK40" s="11"/>
      <c r="PQL40" s="11"/>
      <c r="PQM40" s="11"/>
      <c r="PQN40" s="11"/>
      <c r="PQO40" s="11"/>
      <c r="PQP40" s="11"/>
      <c r="PQQ40" s="11"/>
      <c r="PQR40" s="11"/>
      <c r="PQS40" s="11"/>
      <c r="PQT40" s="11"/>
      <c r="PQU40" s="11"/>
      <c r="PQV40" s="11"/>
      <c r="PQW40" s="11"/>
      <c r="PQX40" s="11"/>
      <c r="PQY40" s="11"/>
      <c r="PQZ40" s="11"/>
      <c r="PRA40" s="11"/>
      <c r="PRB40" s="11"/>
      <c r="PRC40" s="11"/>
      <c r="PRD40" s="11"/>
      <c r="PRE40" s="11"/>
      <c r="PRF40" s="11"/>
      <c r="PRG40" s="11"/>
      <c r="PRH40" s="11"/>
      <c r="PRI40" s="11"/>
      <c r="PRJ40" s="11"/>
      <c r="PRK40" s="11"/>
      <c r="PRL40" s="11"/>
      <c r="PRM40" s="11"/>
      <c r="PRN40" s="11"/>
      <c r="PRO40" s="11"/>
      <c r="PRP40" s="11"/>
      <c r="PRQ40" s="11"/>
      <c r="PRR40" s="11"/>
      <c r="PRS40" s="11"/>
      <c r="PRT40" s="11"/>
      <c r="PRU40" s="11"/>
      <c r="PRV40" s="11"/>
      <c r="PRW40" s="11"/>
      <c r="PRX40" s="11"/>
      <c r="PRY40" s="11"/>
      <c r="PRZ40" s="11"/>
      <c r="PSA40" s="11"/>
      <c r="PSB40" s="11"/>
      <c r="PSC40" s="11"/>
      <c r="PSD40" s="11"/>
      <c r="PSE40" s="11"/>
      <c r="PSF40" s="11"/>
      <c r="PSG40" s="11"/>
      <c r="PSH40" s="11"/>
      <c r="PSI40" s="11"/>
      <c r="PSJ40" s="11"/>
      <c r="PSK40" s="11"/>
      <c r="PSL40" s="11"/>
      <c r="PSM40" s="11"/>
      <c r="PSN40" s="11"/>
      <c r="PSO40" s="11"/>
      <c r="PSP40" s="11"/>
      <c r="PSQ40" s="11"/>
      <c r="PSR40" s="11"/>
      <c r="PSS40" s="11"/>
      <c r="PST40" s="11"/>
      <c r="PSU40" s="11"/>
      <c r="PSV40" s="11"/>
      <c r="PSW40" s="11"/>
      <c r="PSX40" s="11"/>
      <c r="PSY40" s="11"/>
      <c r="PSZ40" s="11"/>
      <c r="PTA40" s="11"/>
      <c r="PTB40" s="11"/>
      <c r="PTC40" s="11"/>
      <c r="PTD40" s="11"/>
      <c r="PTE40" s="11"/>
      <c r="PTF40" s="11"/>
      <c r="PTG40" s="11"/>
      <c r="PTH40" s="11"/>
      <c r="PTI40" s="11"/>
      <c r="PTJ40" s="11"/>
      <c r="PTK40" s="11"/>
      <c r="PTL40" s="11"/>
      <c r="PTM40" s="11"/>
      <c r="PTN40" s="11"/>
      <c r="PTO40" s="11"/>
      <c r="PTP40" s="11"/>
      <c r="PTQ40" s="11"/>
      <c r="PTR40" s="11"/>
      <c r="PTS40" s="11"/>
      <c r="PTT40" s="11"/>
      <c r="PTU40" s="11"/>
      <c r="PTV40" s="11"/>
      <c r="PTW40" s="11"/>
      <c r="PTX40" s="11"/>
      <c r="PTY40" s="11"/>
      <c r="PTZ40" s="11"/>
      <c r="PUA40" s="11"/>
      <c r="PUB40" s="11"/>
      <c r="PUC40" s="11"/>
      <c r="PUD40" s="11"/>
      <c r="PUE40" s="11"/>
      <c r="PUF40" s="11"/>
      <c r="PUG40" s="11"/>
      <c r="PUH40" s="11"/>
      <c r="PUI40" s="11"/>
      <c r="PUJ40" s="11"/>
      <c r="PUK40" s="11"/>
      <c r="PUL40" s="11"/>
      <c r="PUM40" s="11"/>
      <c r="PUN40" s="11"/>
      <c r="PUO40" s="11"/>
      <c r="PUP40" s="11"/>
      <c r="PUQ40" s="11"/>
      <c r="PUR40" s="11"/>
      <c r="PUS40" s="11"/>
      <c r="PUT40" s="11"/>
      <c r="PUU40" s="11"/>
      <c r="PUV40" s="11"/>
      <c r="PUW40" s="11"/>
      <c r="PUX40" s="11"/>
      <c r="PUY40" s="11"/>
      <c r="PUZ40" s="11"/>
      <c r="PVA40" s="11"/>
      <c r="PVB40" s="11"/>
      <c r="PVC40" s="11"/>
      <c r="PVD40" s="11"/>
      <c r="PVE40" s="11"/>
      <c r="PVF40" s="11"/>
      <c r="PVG40" s="11"/>
      <c r="PVH40" s="11"/>
      <c r="PVI40" s="11"/>
      <c r="PVJ40" s="11"/>
      <c r="PVK40" s="11"/>
      <c r="PVL40" s="11"/>
      <c r="PVM40" s="11"/>
      <c r="PVN40" s="11"/>
      <c r="PVO40" s="11"/>
      <c r="PVP40" s="11"/>
      <c r="PVQ40" s="11"/>
      <c r="PVR40" s="11"/>
      <c r="PVS40" s="11"/>
      <c r="PVT40" s="11"/>
      <c r="PVU40" s="11"/>
      <c r="PVV40" s="11"/>
      <c r="PVW40" s="11"/>
      <c r="PVX40" s="11"/>
      <c r="PVY40" s="11"/>
      <c r="PVZ40" s="11"/>
      <c r="PWA40" s="11"/>
      <c r="PWB40" s="11"/>
      <c r="PWC40" s="11"/>
      <c r="PWD40" s="11"/>
      <c r="PWE40" s="11"/>
      <c r="PWF40" s="11"/>
      <c r="PWG40" s="11"/>
      <c r="PWH40" s="11"/>
      <c r="PWI40" s="11"/>
      <c r="PWJ40" s="11"/>
      <c r="PWK40" s="11"/>
      <c r="PWL40" s="11"/>
      <c r="PWM40" s="11"/>
      <c r="PWN40" s="11"/>
      <c r="PWO40" s="11"/>
      <c r="PWP40" s="11"/>
      <c r="PWQ40" s="11"/>
      <c r="PWR40" s="11"/>
      <c r="PWS40" s="11"/>
      <c r="PWT40" s="11"/>
      <c r="PWU40" s="11"/>
      <c r="PWV40" s="11"/>
      <c r="PWW40" s="11"/>
      <c r="PWX40" s="11"/>
      <c r="PWY40" s="11"/>
      <c r="PWZ40" s="11"/>
      <c r="PXA40" s="11"/>
      <c r="PXB40" s="11"/>
      <c r="PXC40" s="11"/>
      <c r="PXD40" s="11"/>
      <c r="PXE40" s="11"/>
      <c r="PXF40" s="11"/>
      <c r="PXG40" s="11"/>
      <c r="PXH40" s="11"/>
      <c r="PXI40" s="11"/>
      <c r="PXJ40" s="11"/>
      <c r="PXK40" s="11"/>
      <c r="PXL40" s="11"/>
      <c r="PXM40" s="11"/>
      <c r="PXN40" s="11"/>
      <c r="PXO40" s="11"/>
      <c r="PXP40" s="11"/>
      <c r="PXQ40" s="11"/>
      <c r="PXR40" s="11"/>
      <c r="PXS40" s="11"/>
      <c r="PXT40" s="11"/>
      <c r="PXU40" s="11"/>
      <c r="PXV40" s="11"/>
      <c r="PXW40" s="11"/>
      <c r="PXX40" s="11"/>
      <c r="PXY40" s="11"/>
      <c r="PXZ40" s="11"/>
      <c r="PYA40" s="11"/>
      <c r="PYB40" s="11"/>
      <c r="PYC40" s="11"/>
      <c r="PYD40" s="11"/>
      <c r="PYE40" s="11"/>
      <c r="PYF40" s="11"/>
      <c r="PYG40" s="11"/>
      <c r="PYH40" s="11"/>
      <c r="PYI40" s="11"/>
      <c r="PYJ40" s="11"/>
      <c r="PYK40" s="11"/>
      <c r="PYL40" s="11"/>
      <c r="PYM40" s="11"/>
      <c r="PYN40" s="11"/>
      <c r="PYO40" s="11"/>
      <c r="PYP40" s="11"/>
      <c r="PYQ40" s="11"/>
      <c r="PYR40" s="11"/>
      <c r="PYS40" s="11"/>
      <c r="PYT40" s="11"/>
      <c r="PYU40" s="11"/>
      <c r="PYV40" s="11"/>
      <c r="PYW40" s="11"/>
      <c r="PYX40" s="11"/>
      <c r="PYY40" s="11"/>
      <c r="PYZ40" s="11"/>
      <c r="PZA40" s="11"/>
      <c r="PZB40" s="11"/>
      <c r="PZC40" s="11"/>
      <c r="PZD40" s="11"/>
      <c r="PZE40" s="11"/>
      <c r="PZF40" s="11"/>
      <c r="PZG40" s="11"/>
      <c r="PZH40" s="11"/>
      <c r="PZI40" s="11"/>
      <c r="PZJ40" s="11"/>
      <c r="PZK40" s="11"/>
      <c r="PZL40" s="11"/>
      <c r="PZM40" s="11"/>
      <c r="PZN40" s="11"/>
      <c r="PZO40" s="11"/>
      <c r="PZP40" s="11"/>
      <c r="PZQ40" s="11"/>
      <c r="PZR40" s="11"/>
      <c r="PZS40" s="11"/>
      <c r="PZT40" s="11"/>
      <c r="PZU40" s="11"/>
      <c r="PZV40" s="11"/>
      <c r="PZW40" s="11"/>
      <c r="PZX40" s="11"/>
      <c r="PZY40" s="11"/>
      <c r="PZZ40" s="11"/>
      <c r="QAA40" s="11"/>
      <c r="QAB40" s="11"/>
      <c r="QAC40" s="11"/>
      <c r="QAD40" s="11"/>
      <c r="QAE40" s="11"/>
      <c r="QAF40" s="11"/>
      <c r="QAG40" s="11"/>
      <c r="QAH40" s="11"/>
      <c r="QAI40" s="11"/>
      <c r="QAJ40" s="11"/>
      <c r="QAK40" s="11"/>
      <c r="QAL40" s="11"/>
      <c r="QAM40" s="11"/>
      <c r="QAN40" s="11"/>
      <c r="QAO40" s="11"/>
      <c r="QAP40" s="11"/>
      <c r="QAQ40" s="11"/>
      <c r="QAR40" s="11"/>
      <c r="QAS40" s="11"/>
      <c r="QAT40" s="11"/>
      <c r="QAU40" s="11"/>
      <c r="QAV40" s="11"/>
      <c r="QAW40" s="11"/>
      <c r="QAX40" s="11"/>
      <c r="QAY40" s="11"/>
      <c r="QAZ40" s="11"/>
      <c r="QBA40" s="11"/>
      <c r="QBB40" s="11"/>
      <c r="QBC40" s="11"/>
      <c r="QBD40" s="11"/>
      <c r="QBE40" s="11"/>
      <c r="QBF40" s="11"/>
      <c r="QBG40" s="11"/>
      <c r="QBH40" s="11"/>
      <c r="QBI40" s="11"/>
      <c r="QBJ40" s="11"/>
      <c r="QBK40" s="11"/>
      <c r="QBL40" s="11"/>
      <c r="QBM40" s="11"/>
      <c r="QBN40" s="11"/>
      <c r="QBO40" s="11"/>
      <c r="QBP40" s="11"/>
      <c r="QBQ40" s="11"/>
      <c r="QBR40" s="11"/>
      <c r="QBS40" s="11"/>
      <c r="QBT40" s="11"/>
      <c r="QBU40" s="11"/>
      <c r="QBV40" s="11"/>
      <c r="QBW40" s="11"/>
      <c r="QBX40" s="11"/>
      <c r="QBY40" s="11"/>
      <c r="QBZ40" s="11"/>
      <c r="QCA40" s="11"/>
      <c r="QCB40" s="11"/>
      <c r="QCC40" s="11"/>
      <c r="QCD40" s="11"/>
      <c r="QCE40" s="11"/>
      <c r="QCF40" s="11"/>
      <c r="QCG40" s="11"/>
      <c r="QCH40" s="11"/>
      <c r="QCI40" s="11"/>
      <c r="QCJ40" s="11"/>
      <c r="QCK40" s="11"/>
      <c r="QCL40" s="11"/>
      <c r="QCM40" s="11"/>
      <c r="QCN40" s="11"/>
      <c r="QCO40" s="11"/>
      <c r="QCP40" s="11"/>
      <c r="QCQ40" s="11"/>
      <c r="QCR40" s="11"/>
      <c r="QCS40" s="11"/>
      <c r="QCT40" s="11"/>
      <c r="QCU40" s="11"/>
      <c r="QCV40" s="11"/>
      <c r="QCW40" s="11"/>
      <c r="QCX40" s="11"/>
      <c r="QCY40" s="11"/>
      <c r="QCZ40" s="11"/>
      <c r="QDA40" s="11"/>
      <c r="QDB40" s="11"/>
      <c r="QDC40" s="11"/>
      <c r="QDD40" s="11"/>
      <c r="QDE40" s="11"/>
      <c r="QDF40" s="11"/>
      <c r="QDG40" s="11"/>
      <c r="QDH40" s="11"/>
      <c r="QDI40" s="11"/>
      <c r="QDJ40" s="11"/>
      <c r="QDK40" s="11"/>
      <c r="QDL40" s="11"/>
      <c r="QDM40" s="11"/>
      <c r="QDN40" s="11"/>
      <c r="QDO40" s="11"/>
      <c r="QDP40" s="11"/>
      <c r="QDQ40" s="11"/>
      <c r="QDR40" s="11"/>
      <c r="QDS40" s="11"/>
      <c r="QDT40" s="11"/>
      <c r="QDU40" s="11"/>
      <c r="QDV40" s="11"/>
      <c r="QDW40" s="11"/>
      <c r="QDX40" s="11"/>
      <c r="QDY40" s="11"/>
      <c r="QDZ40" s="11"/>
      <c r="QEA40" s="11"/>
      <c r="QEB40" s="11"/>
      <c r="QEC40" s="11"/>
      <c r="QED40" s="11"/>
      <c r="QEE40" s="11"/>
      <c r="QEF40" s="11"/>
      <c r="QEG40" s="11"/>
      <c r="QEH40" s="11"/>
      <c r="QEI40" s="11"/>
      <c r="QEJ40" s="11"/>
      <c r="QEK40" s="11"/>
      <c r="QEL40" s="11"/>
      <c r="QEM40" s="11"/>
      <c r="QEN40" s="11"/>
      <c r="QEO40" s="11"/>
      <c r="QEP40" s="11"/>
      <c r="QEQ40" s="11"/>
      <c r="QER40" s="11"/>
      <c r="QES40" s="11"/>
      <c r="QET40" s="11"/>
      <c r="QEU40" s="11"/>
      <c r="QEV40" s="11"/>
      <c r="QEW40" s="11"/>
      <c r="QEX40" s="11"/>
      <c r="QEY40" s="11"/>
      <c r="QEZ40" s="11"/>
      <c r="QFA40" s="11"/>
      <c r="QFB40" s="11"/>
      <c r="QFC40" s="11"/>
      <c r="QFD40" s="11"/>
      <c r="QFE40" s="11"/>
      <c r="QFF40" s="11"/>
      <c r="QFG40" s="11"/>
      <c r="QFH40" s="11"/>
      <c r="QFI40" s="11"/>
      <c r="QFJ40" s="11"/>
      <c r="QFK40" s="11"/>
      <c r="QFL40" s="11"/>
      <c r="QFM40" s="11"/>
      <c r="QFN40" s="11"/>
      <c r="QFO40" s="11"/>
      <c r="QFP40" s="11"/>
      <c r="QFQ40" s="11"/>
      <c r="QFR40" s="11"/>
      <c r="QFS40" s="11"/>
      <c r="QFT40" s="11"/>
      <c r="QFU40" s="11"/>
      <c r="QFV40" s="11"/>
      <c r="QFW40" s="11"/>
      <c r="QFX40" s="11"/>
      <c r="QFY40" s="11"/>
      <c r="QFZ40" s="11"/>
      <c r="QGA40" s="11"/>
      <c r="QGB40" s="11"/>
      <c r="QGC40" s="11"/>
      <c r="QGD40" s="11"/>
      <c r="QGE40" s="11"/>
      <c r="QGF40" s="11"/>
      <c r="QGG40" s="11"/>
      <c r="QGH40" s="11"/>
      <c r="QGI40" s="11"/>
      <c r="QGJ40" s="11"/>
      <c r="QGK40" s="11"/>
      <c r="QGL40" s="11"/>
      <c r="QGM40" s="11"/>
      <c r="QGN40" s="11"/>
      <c r="QGO40" s="11"/>
      <c r="QGP40" s="11"/>
      <c r="QGQ40" s="11"/>
      <c r="QGR40" s="11"/>
      <c r="QGS40" s="11"/>
      <c r="QGT40" s="11"/>
      <c r="QGU40" s="11"/>
      <c r="QGV40" s="11"/>
      <c r="QGW40" s="11"/>
      <c r="QGX40" s="11"/>
      <c r="QGY40" s="11"/>
      <c r="QGZ40" s="11"/>
      <c r="QHA40" s="11"/>
      <c r="QHB40" s="11"/>
      <c r="QHC40" s="11"/>
      <c r="QHD40" s="11"/>
      <c r="QHE40" s="11"/>
      <c r="QHF40" s="11"/>
      <c r="QHG40" s="11"/>
      <c r="QHH40" s="11"/>
      <c r="QHI40" s="11"/>
      <c r="QHJ40" s="11"/>
      <c r="QHK40" s="11"/>
      <c r="QHL40" s="11"/>
      <c r="QHM40" s="11"/>
      <c r="QHN40" s="11"/>
      <c r="QHO40" s="11"/>
      <c r="QHP40" s="11"/>
      <c r="QHQ40" s="11"/>
      <c r="QHR40" s="11"/>
      <c r="QHS40" s="11"/>
      <c r="QHT40" s="11"/>
      <c r="QHU40" s="11"/>
      <c r="QHV40" s="11"/>
      <c r="QHW40" s="11"/>
      <c r="QHX40" s="11"/>
      <c r="QHY40" s="11"/>
      <c r="QHZ40" s="11"/>
      <c r="QIA40" s="11"/>
      <c r="QIB40" s="11"/>
      <c r="QIC40" s="11"/>
      <c r="QID40" s="11"/>
      <c r="QIE40" s="11"/>
      <c r="QIF40" s="11"/>
      <c r="QIG40" s="11"/>
      <c r="QIH40" s="11"/>
      <c r="QII40" s="11"/>
      <c r="QIJ40" s="11"/>
      <c r="QIK40" s="11"/>
      <c r="QIL40" s="11"/>
      <c r="QIM40" s="11"/>
      <c r="QIN40" s="11"/>
      <c r="QIO40" s="11"/>
      <c r="QIP40" s="11"/>
      <c r="QIQ40" s="11"/>
      <c r="QIR40" s="11"/>
      <c r="QIS40" s="11"/>
      <c r="QIT40" s="11"/>
      <c r="QIU40" s="11"/>
      <c r="QIV40" s="11"/>
      <c r="QIW40" s="11"/>
      <c r="QIX40" s="11"/>
      <c r="QIY40" s="11"/>
      <c r="QIZ40" s="11"/>
      <c r="QJA40" s="11"/>
      <c r="QJB40" s="11"/>
      <c r="QJC40" s="11"/>
      <c r="QJD40" s="11"/>
      <c r="QJE40" s="11"/>
      <c r="QJF40" s="11"/>
      <c r="QJG40" s="11"/>
      <c r="QJH40" s="11"/>
      <c r="QJI40" s="11"/>
      <c r="QJJ40" s="11"/>
      <c r="QJK40" s="11"/>
      <c r="QJL40" s="11"/>
      <c r="QJM40" s="11"/>
      <c r="QJN40" s="11"/>
      <c r="QJO40" s="11"/>
      <c r="QJP40" s="11"/>
      <c r="QJQ40" s="11"/>
      <c r="QJR40" s="11"/>
      <c r="QJS40" s="11"/>
      <c r="QJT40" s="11"/>
      <c r="QJU40" s="11"/>
      <c r="QJV40" s="11"/>
      <c r="QJW40" s="11"/>
      <c r="QJX40" s="11"/>
      <c r="QJY40" s="11"/>
      <c r="QJZ40" s="11"/>
      <c r="QKA40" s="11"/>
      <c r="QKB40" s="11"/>
      <c r="QKC40" s="11"/>
      <c r="QKD40" s="11"/>
      <c r="QKE40" s="11"/>
      <c r="QKF40" s="11"/>
      <c r="QKG40" s="11"/>
      <c r="QKH40" s="11"/>
      <c r="QKI40" s="11"/>
      <c r="QKJ40" s="11"/>
      <c r="QKK40" s="11"/>
      <c r="QKL40" s="11"/>
      <c r="QKM40" s="11"/>
      <c r="QKN40" s="11"/>
      <c r="QKO40" s="11"/>
      <c r="QKP40" s="11"/>
      <c r="QKQ40" s="11"/>
      <c r="QKR40" s="11"/>
      <c r="QKS40" s="11"/>
      <c r="QKT40" s="11"/>
      <c r="QKU40" s="11"/>
      <c r="QKV40" s="11"/>
      <c r="QKW40" s="11"/>
      <c r="QKX40" s="11"/>
      <c r="QKY40" s="11"/>
      <c r="QKZ40" s="11"/>
      <c r="QLA40" s="11"/>
      <c r="QLB40" s="11"/>
      <c r="QLC40" s="11"/>
      <c r="QLD40" s="11"/>
      <c r="QLE40" s="11"/>
      <c r="QLF40" s="11"/>
      <c r="QLG40" s="11"/>
      <c r="QLH40" s="11"/>
      <c r="QLI40" s="11"/>
      <c r="QLJ40" s="11"/>
      <c r="QLK40" s="11"/>
      <c r="QLL40" s="11"/>
      <c r="QLM40" s="11"/>
      <c r="QLN40" s="11"/>
      <c r="QLO40" s="11"/>
      <c r="QLP40" s="11"/>
      <c r="QLQ40" s="11"/>
      <c r="QLR40" s="11"/>
      <c r="QLS40" s="11"/>
      <c r="QLT40" s="11"/>
      <c r="QLU40" s="11"/>
      <c r="QLV40" s="11"/>
      <c r="QLW40" s="11"/>
      <c r="QLX40" s="11"/>
      <c r="QLY40" s="11"/>
      <c r="QLZ40" s="11"/>
      <c r="QMA40" s="11"/>
      <c r="QMB40" s="11"/>
      <c r="QMC40" s="11"/>
      <c r="QMD40" s="11"/>
      <c r="QME40" s="11"/>
      <c r="QMF40" s="11"/>
      <c r="QMG40" s="11"/>
      <c r="QMH40" s="11"/>
      <c r="QMI40" s="11"/>
      <c r="QMJ40" s="11"/>
      <c r="QMK40" s="11"/>
      <c r="QML40" s="11"/>
      <c r="QMM40" s="11"/>
      <c r="QMN40" s="11"/>
      <c r="QMO40" s="11"/>
      <c r="QMP40" s="11"/>
      <c r="QMQ40" s="11"/>
      <c r="QMR40" s="11"/>
      <c r="QMS40" s="11"/>
      <c r="QMT40" s="11"/>
      <c r="QMU40" s="11"/>
      <c r="QMV40" s="11"/>
      <c r="QMW40" s="11"/>
      <c r="QMX40" s="11"/>
      <c r="QMY40" s="11"/>
      <c r="QMZ40" s="11"/>
      <c r="QNA40" s="11"/>
      <c r="QNB40" s="11"/>
      <c r="QNC40" s="11"/>
      <c r="QND40" s="11"/>
      <c r="QNE40" s="11"/>
      <c r="QNF40" s="11"/>
      <c r="QNG40" s="11"/>
      <c r="QNH40" s="11"/>
      <c r="QNI40" s="11"/>
      <c r="QNJ40" s="11"/>
      <c r="QNK40" s="11"/>
      <c r="QNL40" s="11"/>
      <c r="QNM40" s="11"/>
      <c r="QNN40" s="11"/>
      <c r="QNO40" s="11"/>
      <c r="QNP40" s="11"/>
      <c r="QNQ40" s="11"/>
      <c r="QNR40" s="11"/>
      <c r="QNS40" s="11"/>
      <c r="QNT40" s="11"/>
      <c r="QNU40" s="11"/>
      <c r="QNV40" s="11"/>
      <c r="QNW40" s="11"/>
      <c r="QNX40" s="11"/>
      <c r="QNY40" s="11"/>
      <c r="QNZ40" s="11"/>
      <c r="QOA40" s="11"/>
      <c r="QOB40" s="11"/>
      <c r="QOC40" s="11"/>
      <c r="QOD40" s="11"/>
      <c r="QOE40" s="11"/>
      <c r="QOF40" s="11"/>
      <c r="QOG40" s="11"/>
      <c r="QOH40" s="11"/>
      <c r="QOI40" s="11"/>
      <c r="QOJ40" s="11"/>
      <c r="QOK40" s="11"/>
      <c r="QOL40" s="11"/>
      <c r="QOM40" s="11"/>
      <c r="QON40" s="11"/>
      <c r="QOO40" s="11"/>
      <c r="QOP40" s="11"/>
      <c r="QOQ40" s="11"/>
      <c r="QOR40" s="11"/>
      <c r="QOS40" s="11"/>
      <c r="QOT40" s="11"/>
      <c r="QOU40" s="11"/>
      <c r="QOV40" s="11"/>
      <c r="QOW40" s="11"/>
      <c r="QOX40" s="11"/>
      <c r="QOY40" s="11"/>
      <c r="QOZ40" s="11"/>
      <c r="QPA40" s="11"/>
      <c r="QPB40" s="11"/>
      <c r="QPC40" s="11"/>
      <c r="QPD40" s="11"/>
      <c r="QPE40" s="11"/>
      <c r="QPF40" s="11"/>
      <c r="QPG40" s="11"/>
      <c r="QPH40" s="11"/>
      <c r="QPI40" s="11"/>
      <c r="QPJ40" s="11"/>
      <c r="QPK40" s="11"/>
      <c r="QPL40" s="11"/>
      <c r="QPM40" s="11"/>
      <c r="QPN40" s="11"/>
      <c r="QPO40" s="11"/>
      <c r="QPP40" s="11"/>
      <c r="QPQ40" s="11"/>
      <c r="QPR40" s="11"/>
      <c r="QPS40" s="11"/>
      <c r="QPT40" s="11"/>
      <c r="QPU40" s="11"/>
      <c r="QPV40" s="11"/>
      <c r="QPW40" s="11"/>
      <c r="QPX40" s="11"/>
      <c r="QPY40" s="11"/>
      <c r="QPZ40" s="11"/>
      <c r="QQA40" s="11"/>
      <c r="QQB40" s="11"/>
      <c r="QQC40" s="11"/>
      <c r="QQD40" s="11"/>
      <c r="QQE40" s="11"/>
      <c r="QQF40" s="11"/>
      <c r="QQG40" s="11"/>
      <c r="QQH40" s="11"/>
      <c r="QQI40" s="11"/>
      <c r="QQJ40" s="11"/>
      <c r="QQK40" s="11"/>
      <c r="QQL40" s="11"/>
      <c r="QQM40" s="11"/>
      <c r="QQN40" s="11"/>
      <c r="QQO40" s="11"/>
      <c r="QQP40" s="11"/>
      <c r="QQQ40" s="11"/>
      <c r="QQR40" s="11"/>
      <c r="QQS40" s="11"/>
      <c r="QQT40" s="11"/>
      <c r="QQU40" s="11"/>
      <c r="QQV40" s="11"/>
      <c r="QQW40" s="11"/>
      <c r="QQX40" s="11"/>
      <c r="QQY40" s="11"/>
      <c r="QQZ40" s="11"/>
      <c r="QRA40" s="11"/>
      <c r="QRB40" s="11"/>
      <c r="QRC40" s="11"/>
      <c r="QRD40" s="11"/>
      <c r="QRE40" s="11"/>
      <c r="QRF40" s="11"/>
      <c r="QRG40" s="11"/>
      <c r="QRH40" s="11"/>
      <c r="QRI40" s="11"/>
      <c r="QRJ40" s="11"/>
      <c r="QRK40" s="11"/>
      <c r="QRL40" s="11"/>
      <c r="QRM40" s="11"/>
      <c r="QRN40" s="11"/>
      <c r="QRO40" s="11"/>
      <c r="QRP40" s="11"/>
      <c r="QRQ40" s="11"/>
      <c r="QRR40" s="11"/>
      <c r="QRS40" s="11"/>
      <c r="QRT40" s="11"/>
      <c r="QRU40" s="11"/>
      <c r="QRV40" s="11"/>
      <c r="QRW40" s="11"/>
      <c r="QRX40" s="11"/>
      <c r="QRY40" s="11"/>
      <c r="QRZ40" s="11"/>
      <c r="QSA40" s="11"/>
      <c r="QSB40" s="11"/>
      <c r="QSC40" s="11"/>
      <c r="QSD40" s="11"/>
      <c r="QSE40" s="11"/>
      <c r="QSF40" s="11"/>
      <c r="QSG40" s="11"/>
      <c r="QSH40" s="11"/>
      <c r="QSI40" s="11"/>
      <c r="QSJ40" s="11"/>
      <c r="QSK40" s="11"/>
      <c r="QSL40" s="11"/>
      <c r="QSM40" s="11"/>
      <c r="QSN40" s="11"/>
      <c r="QSO40" s="11"/>
      <c r="QSP40" s="11"/>
      <c r="QSQ40" s="11"/>
      <c r="QSR40" s="11"/>
      <c r="QSS40" s="11"/>
      <c r="QST40" s="11"/>
      <c r="QSU40" s="11"/>
      <c r="QSV40" s="11"/>
      <c r="QSW40" s="11"/>
      <c r="QSX40" s="11"/>
      <c r="QSY40" s="11"/>
      <c r="QSZ40" s="11"/>
      <c r="QTA40" s="11"/>
      <c r="QTB40" s="11"/>
      <c r="QTC40" s="11"/>
      <c r="QTD40" s="11"/>
      <c r="QTE40" s="11"/>
      <c r="QTF40" s="11"/>
      <c r="QTG40" s="11"/>
      <c r="QTH40" s="11"/>
      <c r="QTI40" s="11"/>
      <c r="QTJ40" s="11"/>
      <c r="QTK40" s="11"/>
      <c r="QTL40" s="11"/>
      <c r="QTM40" s="11"/>
      <c r="QTN40" s="11"/>
      <c r="QTO40" s="11"/>
      <c r="QTP40" s="11"/>
      <c r="QTQ40" s="11"/>
      <c r="QTR40" s="11"/>
      <c r="QTS40" s="11"/>
      <c r="QTT40" s="11"/>
      <c r="QTU40" s="11"/>
      <c r="QTV40" s="11"/>
      <c r="QTW40" s="11"/>
      <c r="QTX40" s="11"/>
      <c r="QTY40" s="11"/>
      <c r="QTZ40" s="11"/>
      <c r="QUA40" s="11"/>
      <c r="QUB40" s="11"/>
      <c r="QUC40" s="11"/>
      <c r="QUD40" s="11"/>
      <c r="QUE40" s="11"/>
      <c r="QUF40" s="11"/>
      <c r="QUG40" s="11"/>
      <c r="QUH40" s="11"/>
      <c r="QUI40" s="11"/>
      <c r="QUJ40" s="11"/>
      <c r="QUK40" s="11"/>
      <c r="QUL40" s="11"/>
      <c r="QUM40" s="11"/>
      <c r="QUN40" s="11"/>
      <c r="QUO40" s="11"/>
      <c r="QUP40" s="11"/>
      <c r="QUQ40" s="11"/>
      <c r="QUR40" s="11"/>
      <c r="QUS40" s="11"/>
      <c r="QUT40" s="11"/>
      <c r="QUU40" s="11"/>
      <c r="QUV40" s="11"/>
      <c r="QUW40" s="11"/>
      <c r="QUX40" s="11"/>
      <c r="QUY40" s="11"/>
      <c r="QUZ40" s="11"/>
      <c r="QVA40" s="11"/>
      <c r="QVB40" s="11"/>
      <c r="QVC40" s="11"/>
      <c r="QVD40" s="11"/>
      <c r="QVE40" s="11"/>
      <c r="QVF40" s="11"/>
      <c r="QVG40" s="11"/>
      <c r="QVH40" s="11"/>
      <c r="QVI40" s="11"/>
      <c r="QVJ40" s="11"/>
      <c r="QVK40" s="11"/>
      <c r="QVL40" s="11"/>
      <c r="QVM40" s="11"/>
      <c r="QVN40" s="11"/>
      <c r="QVO40" s="11"/>
      <c r="QVP40" s="11"/>
      <c r="QVQ40" s="11"/>
      <c r="QVR40" s="11"/>
      <c r="QVS40" s="11"/>
      <c r="QVT40" s="11"/>
      <c r="QVU40" s="11"/>
      <c r="QVV40" s="11"/>
      <c r="QVW40" s="11"/>
      <c r="QVX40" s="11"/>
      <c r="QVY40" s="11"/>
      <c r="QVZ40" s="11"/>
      <c r="QWA40" s="11"/>
      <c r="QWB40" s="11"/>
      <c r="QWC40" s="11"/>
      <c r="QWD40" s="11"/>
      <c r="QWE40" s="11"/>
      <c r="QWF40" s="11"/>
      <c r="QWG40" s="11"/>
      <c r="QWH40" s="11"/>
      <c r="QWI40" s="11"/>
      <c r="QWJ40" s="11"/>
      <c r="QWK40" s="11"/>
      <c r="QWL40" s="11"/>
      <c r="QWM40" s="11"/>
      <c r="QWN40" s="11"/>
      <c r="QWO40" s="11"/>
      <c r="QWP40" s="11"/>
      <c r="QWQ40" s="11"/>
      <c r="QWR40" s="11"/>
      <c r="QWS40" s="11"/>
      <c r="QWT40" s="11"/>
      <c r="QWU40" s="11"/>
      <c r="QWV40" s="11"/>
      <c r="QWW40" s="11"/>
      <c r="QWX40" s="11"/>
      <c r="QWY40" s="11"/>
      <c r="QWZ40" s="11"/>
      <c r="QXA40" s="11"/>
      <c r="QXB40" s="11"/>
      <c r="QXC40" s="11"/>
      <c r="QXD40" s="11"/>
      <c r="QXE40" s="11"/>
      <c r="QXF40" s="11"/>
      <c r="QXG40" s="11"/>
      <c r="QXH40" s="11"/>
      <c r="QXI40" s="11"/>
      <c r="QXJ40" s="11"/>
      <c r="QXK40" s="11"/>
      <c r="QXL40" s="11"/>
      <c r="QXM40" s="11"/>
      <c r="QXN40" s="11"/>
      <c r="QXO40" s="11"/>
      <c r="QXP40" s="11"/>
      <c r="QXQ40" s="11"/>
      <c r="QXR40" s="11"/>
      <c r="QXS40" s="11"/>
      <c r="QXT40" s="11"/>
      <c r="QXU40" s="11"/>
      <c r="QXV40" s="11"/>
      <c r="QXW40" s="11"/>
      <c r="QXX40" s="11"/>
      <c r="QXY40" s="11"/>
      <c r="QXZ40" s="11"/>
      <c r="QYA40" s="11"/>
      <c r="QYB40" s="11"/>
      <c r="QYC40" s="11"/>
      <c r="QYD40" s="11"/>
      <c r="QYE40" s="11"/>
      <c r="QYF40" s="11"/>
      <c r="QYG40" s="11"/>
      <c r="QYH40" s="11"/>
      <c r="QYI40" s="11"/>
      <c r="QYJ40" s="11"/>
      <c r="QYK40" s="11"/>
      <c r="QYL40" s="11"/>
      <c r="QYM40" s="11"/>
      <c r="QYN40" s="11"/>
      <c r="QYO40" s="11"/>
      <c r="QYP40" s="11"/>
      <c r="QYQ40" s="11"/>
      <c r="QYR40" s="11"/>
      <c r="QYS40" s="11"/>
      <c r="QYT40" s="11"/>
      <c r="QYU40" s="11"/>
      <c r="QYV40" s="11"/>
      <c r="QYW40" s="11"/>
      <c r="QYX40" s="11"/>
      <c r="QYY40" s="11"/>
      <c r="QYZ40" s="11"/>
      <c r="QZA40" s="11"/>
      <c r="QZB40" s="11"/>
      <c r="QZC40" s="11"/>
      <c r="QZD40" s="11"/>
      <c r="QZE40" s="11"/>
      <c r="QZF40" s="11"/>
      <c r="QZG40" s="11"/>
      <c r="QZH40" s="11"/>
      <c r="QZI40" s="11"/>
      <c r="QZJ40" s="11"/>
      <c r="QZK40" s="11"/>
      <c r="QZL40" s="11"/>
      <c r="QZM40" s="11"/>
      <c r="QZN40" s="11"/>
      <c r="QZO40" s="11"/>
      <c r="QZP40" s="11"/>
      <c r="QZQ40" s="11"/>
      <c r="QZR40" s="11"/>
      <c r="QZS40" s="11"/>
      <c r="QZT40" s="11"/>
      <c r="QZU40" s="11"/>
      <c r="QZV40" s="11"/>
      <c r="QZW40" s="11"/>
      <c r="QZX40" s="11"/>
      <c r="QZY40" s="11"/>
      <c r="QZZ40" s="11"/>
      <c r="RAA40" s="11"/>
      <c r="RAB40" s="11"/>
      <c r="RAC40" s="11"/>
      <c r="RAD40" s="11"/>
      <c r="RAE40" s="11"/>
      <c r="RAF40" s="11"/>
      <c r="RAG40" s="11"/>
      <c r="RAH40" s="11"/>
      <c r="RAI40" s="11"/>
      <c r="RAJ40" s="11"/>
      <c r="RAK40" s="11"/>
      <c r="RAL40" s="11"/>
      <c r="RAM40" s="11"/>
      <c r="RAN40" s="11"/>
      <c r="RAO40" s="11"/>
      <c r="RAP40" s="11"/>
      <c r="RAQ40" s="11"/>
      <c r="RAR40" s="11"/>
      <c r="RAS40" s="11"/>
      <c r="RAT40" s="11"/>
      <c r="RAU40" s="11"/>
      <c r="RAV40" s="11"/>
      <c r="RAW40" s="11"/>
      <c r="RAX40" s="11"/>
      <c r="RAY40" s="11"/>
      <c r="RAZ40" s="11"/>
      <c r="RBA40" s="11"/>
      <c r="RBB40" s="11"/>
      <c r="RBC40" s="11"/>
      <c r="RBD40" s="11"/>
      <c r="RBE40" s="11"/>
      <c r="RBF40" s="11"/>
      <c r="RBG40" s="11"/>
      <c r="RBH40" s="11"/>
      <c r="RBI40" s="11"/>
      <c r="RBJ40" s="11"/>
      <c r="RBK40" s="11"/>
      <c r="RBL40" s="11"/>
      <c r="RBM40" s="11"/>
      <c r="RBN40" s="11"/>
      <c r="RBO40" s="11"/>
      <c r="RBP40" s="11"/>
      <c r="RBQ40" s="11"/>
      <c r="RBR40" s="11"/>
      <c r="RBS40" s="11"/>
      <c r="RBT40" s="11"/>
      <c r="RBU40" s="11"/>
      <c r="RBV40" s="11"/>
      <c r="RBW40" s="11"/>
      <c r="RBX40" s="11"/>
      <c r="RBY40" s="11"/>
      <c r="RBZ40" s="11"/>
      <c r="RCA40" s="11"/>
      <c r="RCB40" s="11"/>
      <c r="RCC40" s="11"/>
      <c r="RCD40" s="11"/>
      <c r="RCE40" s="11"/>
      <c r="RCF40" s="11"/>
      <c r="RCG40" s="11"/>
      <c r="RCH40" s="11"/>
      <c r="RCI40" s="11"/>
      <c r="RCJ40" s="11"/>
      <c r="RCK40" s="11"/>
      <c r="RCL40" s="11"/>
      <c r="RCM40" s="11"/>
      <c r="RCN40" s="11"/>
      <c r="RCO40" s="11"/>
      <c r="RCP40" s="11"/>
      <c r="RCQ40" s="11"/>
      <c r="RCR40" s="11"/>
      <c r="RCS40" s="11"/>
      <c r="RCT40" s="11"/>
      <c r="RCU40" s="11"/>
      <c r="RCV40" s="11"/>
      <c r="RCW40" s="11"/>
      <c r="RCX40" s="11"/>
      <c r="RCY40" s="11"/>
      <c r="RCZ40" s="11"/>
      <c r="RDA40" s="11"/>
      <c r="RDB40" s="11"/>
      <c r="RDC40" s="11"/>
      <c r="RDD40" s="11"/>
      <c r="RDE40" s="11"/>
      <c r="RDF40" s="11"/>
      <c r="RDG40" s="11"/>
      <c r="RDH40" s="11"/>
      <c r="RDI40" s="11"/>
      <c r="RDJ40" s="11"/>
      <c r="RDK40" s="11"/>
      <c r="RDL40" s="11"/>
      <c r="RDM40" s="11"/>
      <c r="RDN40" s="11"/>
      <c r="RDO40" s="11"/>
      <c r="RDP40" s="11"/>
      <c r="RDQ40" s="11"/>
      <c r="RDR40" s="11"/>
      <c r="RDS40" s="11"/>
      <c r="RDT40" s="11"/>
      <c r="RDU40" s="11"/>
      <c r="RDV40" s="11"/>
      <c r="RDW40" s="11"/>
      <c r="RDX40" s="11"/>
      <c r="RDY40" s="11"/>
      <c r="RDZ40" s="11"/>
      <c r="REA40" s="11"/>
      <c r="REB40" s="11"/>
      <c r="REC40" s="11"/>
      <c r="RED40" s="11"/>
      <c r="REE40" s="11"/>
      <c r="REF40" s="11"/>
      <c r="REG40" s="11"/>
      <c r="REH40" s="11"/>
      <c r="REI40" s="11"/>
      <c r="REJ40" s="11"/>
      <c r="REK40" s="11"/>
      <c r="REL40" s="11"/>
      <c r="REM40" s="11"/>
      <c r="REN40" s="11"/>
      <c r="REO40" s="11"/>
      <c r="REP40" s="11"/>
      <c r="REQ40" s="11"/>
      <c r="RER40" s="11"/>
      <c r="RES40" s="11"/>
      <c r="RET40" s="11"/>
      <c r="REU40" s="11"/>
      <c r="REV40" s="11"/>
      <c r="REW40" s="11"/>
      <c r="REX40" s="11"/>
      <c r="REY40" s="11"/>
      <c r="REZ40" s="11"/>
      <c r="RFA40" s="11"/>
      <c r="RFB40" s="11"/>
      <c r="RFC40" s="11"/>
      <c r="RFD40" s="11"/>
      <c r="RFE40" s="11"/>
      <c r="RFF40" s="11"/>
      <c r="RFG40" s="11"/>
      <c r="RFH40" s="11"/>
      <c r="RFI40" s="11"/>
      <c r="RFJ40" s="11"/>
      <c r="RFK40" s="11"/>
      <c r="RFL40" s="11"/>
      <c r="RFM40" s="11"/>
      <c r="RFN40" s="11"/>
      <c r="RFO40" s="11"/>
      <c r="RFP40" s="11"/>
      <c r="RFQ40" s="11"/>
      <c r="RFR40" s="11"/>
      <c r="RFS40" s="11"/>
      <c r="RFT40" s="11"/>
      <c r="RFU40" s="11"/>
      <c r="RFV40" s="11"/>
      <c r="RFW40" s="11"/>
      <c r="RFX40" s="11"/>
      <c r="RFY40" s="11"/>
      <c r="RFZ40" s="11"/>
      <c r="RGA40" s="11"/>
      <c r="RGB40" s="11"/>
      <c r="RGC40" s="11"/>
      <c r="RGD40" s="11"/>
      <c r="RGE40" s="11"/>
      <c r="RGF40" s="11"/>
      <c r="RGG40" s="11"/>
      <c r="RGH40" s="11"/>
      <c r="RGI40" s="11"/>
      <c r="RGJ40" s="11"/>
      <c r="RGK40" s="11"/>
      <c r="RGL40" s="11"/>
      <c r="RGM40" s="11"/>
      <c r="RGN40" s="11"/>
      <c r="RGO40" s="11"/>
      <c r="RGP40" s="11"/>
      <c r="RGQ40" s="11"/>
      <c r="RGR40" s="11"/>
      <c r="RGS40" s="11"/>
      <c r="RGT40" s="11"/>
      <c r="RGU40" s="11"/>
      <c r="RGV40" s="11"/>
      <c r="RGW40" s="11"/>
      <c r="RGX40" s="11"/>
      <c r="RGY40" s="11"/>
      <c r="RGZ40" s="11"/>
      <c r="RHA40" s="11"/>
      <c r="RHB40" s="11"/>
      <c r="RHC40" s="11"/>
      <c r="RHD40" s="11"/>
      <c r="RHE40" s="11"/>
      <c r="RHF40" s="11"/>
      <c r="RHG40" s="11"/>
      <c r="RHH40" s="11"/>
      <c r="RHI40" s="11"/>
      <c r="RHJ40" s="11"/>
      <c r="RHK40" s="11"/>
      <c r="RHL40" s="11"/>
      <c r="RHM40" s="11"/>
      <c r="RHN40" s="11"/>
      <c r="RHO40" s="11"/>
      <c r="RHP40" s="11"/>
      <c r="RHQ40" s="11"/>
      <c r="RHR40" s="11"/>
      <c r="RHS40" s="11"/>
      <c r="RHT40" s="11"/>
      <c r="RHU40" s="11"/>
      <c r="RHV40" s="11"/>
      <c r="RHW40" s="11"/>
      <c r="RHX40" s="11"/>
      <c r="RHY40" s="11"/>
      <c r="RHZ40" s="11"/>
      <c r="RIA40" s="11"/>
      <c r="RIB40" s="11"/>
      <c r="RIC40" s="11"/>
      <c r="RID40" s="11"/>
      <c r="RIE40" s="11"/>
      <c r="RIF40" s="11"/>
      <c r="RIG40" s="11"/>
      <c r="RIH40" s="11"/>
      <c r="RII40" s="11"/>
      <c r="RIJ40" s="11"/>
      <c r="RIK40" s="11"/>
      <c r="RIL40" s="11"/>
      <c r="RIM40" s="11"/>
      <c r="RIN40" s="11"/>
      <c r="RIO40" s="11"/>
      <c r="RIP40" s="11"/>
      <c r="RIQ40" s="11"/>
      <c r="RIR40" s="11"/>
      <c r="RIS40" s="11"/>
      <c r="RIT40" s="11"/>
      <c r="RIU40" s="11"/>
      <c r="RIV40" s="11"/>
      <c r="RIW40" s="11"/>
      <c r="RIX40" s="11"/>
      <c r="RIY40" s="11"/>
      <c r="RIZ40" s="11"/>
      <c r="RJA40" s="11"/>
      <c r="RJB40" s="11"/>
      <c r="RJC40" s="11"/>
      <c r="RJD40" s="11"/>
      <c r="RJE40" s="11"/>
      <c r="RJF40" s="11"/>
      <c r="RJG40" s="11"/>
      <c r="RJH40" s="11"/>
      <c r="RJI40" s="11"/>
      <c r="RJJ40" s="11"/>
      <c r="RJK40" s="11"/>
      <c r="RJL40" s="11"/>
      <c r="RJM40" s="11"/>
      <c r="RJN40" s="11"/>
      <c r="RJO40" s="11"/>
      <c r="RJP40" s="11"/>
      <c r="RJQ40" s="11"/>
      <c r="RJR40" s="11"/>
      <c r="RJS40" s="11"/>
      <c r="RJT40" s="11"/>
      <c r="RJU40" s="11"/>
      <c r="RJV40" s="11"/>
      <c r="RJW40" s="11"/>
      <c r="RJX40" s="11"/>
      <c r="RJY40" s="11"/>
      <c r="RJZ40" s="11"/>
      <c r="RKA40" s="11"/>
      <c r="RKB40" s="11"/>
      <c r="RKC40" s="11"/>
      <c r="RKD40" s="11"/>
      <c r="RKE40" s="11"/>
      <c r="RKF40" s="11"/>
      <c r="RKG40" s="11"/>
      <c r="RKH40" s="11"/>
      <c r="RKI40" s="11"/>
      <c r="RKJ40" s="11"/>
      <c r="RKK40" s="11"/>
      <c r="RKL40" s="11"/>
      <c r="RKM40" s="11"/>
      <c r="RKN40" s="11"/>
      <c r="RKO40" s="11"/>
      <c r="RKP40" s="11"/>
      <c r="RKQ40" s="11"/>
      <c r="RKR40" s="11"/>
      <c r="RKS40" s="11"/>
      <c r="RKT40" s="11"/>
      <c r="RKU40" s="11"/>
      <c r="RKV40" s="11"/>
      <c r="RKW40" s="11"/>
      <c r="RKX40" s="11"/>
      <c r="RKY40" s="11"/>
      <c r="RKZ40" s="11"/>
      <c r="RLA40" s="11"/>
      <c r="RLB40" s="11"/>
      <c r="RLC40" s="11"/>
      <c r="RLD40" s="11"/>
      <c r="RLE40" s="11"/>
      <c r="RLF40" s="11"/>
      <c r="RLG40" s="11"/>
      <c r="RLH40" s="11"/>
      <c r="RLI40" s="11"/>
      <c r="RLJ40" s="11"/>
      <c r="RLK40" s="11"/>
      <c r="RLL40" s="11"/>
      <c r="RLM40" s="11"/>
      <c r="RLN40" s="11"/>
      <c r="RLO40" s="11"/>
      <c r="RLP40" s="11"/>
      <c r="RLQ40" s="11"/>
      <c r="RLR40" s="11"/>
      <c r="RLS40" s="11"/>
      <c r="RLT40" s="11"/>
      <c r="RLU40" s="11"/>
      <c r="RLV40" s="11"/>
      <c r="RLW40" s="11"/>
      <c r="RLX40" s="11"/>
      <c r="RLY40" s="11"/>
      <c r="RLZ40" s="11"/>
      <c r="RMA40" s="11"/>
      <c r="RMB40" s="11"/>
      <c r="RMC40" s="11"/>
      <c r="RMD40" s="11"/>
      <c r="RME40" s="11"/>
      <c r="RMF40" s="11"/>
      <c r="RMG40" s="11"/>
      <c r="RMH40" s="11"/>
      <c r="RMI40" s="11"/>
      <c r="RMJ40" s="11"/>
      <c r="RMK40" s="11"/>
      <c r="RML40" s="11"/>
      <c r="RMM40" s="11"/>
      <c r="RMN40" s="11"/>
      <c r="RMO40" s="11"/>
      <c r="RMP40" s="11"/>
      <c r="RMQ40" s="11"/>
      <c r="RMR40" s="11"/>
      <c r="RMS40" s="11"/>
      <c r="RMT40" s="11"/>
      <c r="RMU40" s="11"/>
      <c r="RMV40" s="11"/>
      <c r="RMW40" s="11"/>
      <c r="RMX40" s="11"/>
      <c r="RMY40" s="11"/>
      <c r="RMZ40" s="11"/>
      <c r="RNA40" s="11"/>
      <c r="RNB40" s="11"/>
      <c r="RNC40" s="11"/>
      <c r="RND40" s="11"/>
      <c r="RNE40" s="11"/>
      <c r="RNF40" s="11"/>
      <c r="RNG40" s="11"/>
      <c r="RNH40" s="11"/>
      <c r="RNI40" s="11"/>
      <c r="RNJ40" s="11"/>
      <c r="RNK40" s="11"/>
      <c r="RNL40" s="11"/>
      <c r="RNM40" s="11"/>
      <c r="RNN40" s="11"/>
      <c r="RNO40" s="11"/>
      <c r="RNP40" s="11"/>
      <c r="RNQ40" s="11"/>
      <c r="RNR40" s="11"/>
      <c r="RNS40" s="11"/>
      <c r="RNT40" s="11"/>
      <c r="RNU40" s="11"/>
      <c r="RNV40" s="11"/>
      <c r="RNW40" s="11"/>
      <c r="RNX40" s="11"/>
      <c r="RNY40" s="11"/>
      <c r="RNZ40" s="11"/>
      <c r="ROA40" s="11"/>
      <c r="ROB40" s="11"/>
      <c r="ROC40" s="11"/>
      <c r="ROD40" s="11"/>
      <c r="ROE40" s="11"/>
      <c r="ROF40" s="11"/>
      <c r="ROG40" s="11"/>
      <c r="ROH40" s="11"/>
      <c r="ROI40" s="11"/>
      <c r="ROJ40" s="11"/>
      <c r="ROK40" s="11"/>
      <c r="ROL40" s="11"/>
      <c r="ROM40" s="11"/>
      <c r="RON40" s="11"/>
      <c r="ROO40" s="11"/>
      <c r="ROP40" s="11"/>
      <c r="ROQ40" s="11"/>
      <c r="ROR40" s="11"/>
      <c r="ROS40" s="11"/>
      <c r="ROT40" s="11"/>
      <c r="ROU40" s="11"/>
      <c r="ROV40" s="11"/>
      <c r="ROW40" s="11"/>
      <c r="ROX40" s="11"/>
      <c r="ROY40" s="11"/>
      <c r="ROZ40" s="11"/>
      <c r="RPA40" s="11"/>
      <c r="RPB40" s="11"/>
      <c r="RPC40" s="11"/>
      <c r="RPD40" s="11"/>
      <c r="RPE40" s="11"/>
      <c r="RPF40" s="11"/>
      <c r="RPG40" s="11"/>
      <c r="RPH40" s="11"/>
      <c r="RPI40" s="11"/>
      <c r="RPJ40" s="11"/>
      <c r="RPK40" s="11"/>
      <c r="RPL40" s="11"/>
      <c r="RPM40" s="11"/>
      <c r="RPN40" s="11"/>
      <c r="RPO40" s="11"/>
      <c r="RPP40" s="11"/>
      <c r="RPQ40" s="11"/>
      <c r="RPR40" s="11"/>
      <c r="RPS40" s="11"/>
      <c r="RPT40" s="11"/>
      <c r="RPU40" s="11"/>
      <c r="RPV40" s="11"/>
      <c r="RPW40" s="11"/>
      <c r="RPX40" s="11"/>
      <c r="RPY40" s="11"/>
      <c r="RPZ40" s="11"/>
      <c r="RQA40" s="11"/>
      <c r="RQB40" s="11"/>
      <c r="RQC40" s="11"/>
      <c r="RQD40" s="11"/>
      <c r="RQE40" s="11"/>
      <c r="RQF40" s="11"/>
      <c r="RQG40" s="11"/>
      <c r="RQH40" s="11"/>
      <c r="RQI40" s="11"/>
      <c r="RQJ40" s="11"/>
      <c r="RQK40" s="11"/>
      <c r="RQL40" s="11"/>
      <c r="RQM40" s="11"/>
      <c r="RQN40" s="11"/>
      <c r="RQO40" s="11"/>
      <c r="RQP40" s="11"/>
      <c r="RQQ40" s="11"/>
      <c r="RQR40" s="11"/>
      <c r="RQS40" s="11"/>
      <c r="RQT40" s="11"/>
      <c r="RQU40" s="11"/>
      <c r="RQV40" s="11"/>
      <c r="RQW40" s="11"/>
      <c r="RQX40" s="11"/>
      <c r="RQY40" s="11"/>
      <c r="RQZ40" s="11"/>
      <c r="RRA40" s="11"/>
      <c r="RRB40" s="11"/>
      <c r="RRC40" s="11"/>
      <c r="RRD40" s="11"/>
      <c r="RRE40" s="11"/>
      <c r="RRF40" s="11"/>
      <c r="RRG40" s="11"/>
      <c r="RRH40" s="11"/>
      <c r="RRI40" s="11"/>
      <c r="RRJ40" s="11"/>
      <c r="RRK40" s="11"/>
      <c r="RRL40" s="11"/>
      <c r="RRM40" s="11"/>
      <c r="RRN40" s="11"/>
      <c r="RRO40" s="11"/>
      <c r="RRP40" s="11"/>
      <c r="RRQ40" s="11"/>
      <c r="RRR40" s="11"/>
      <c r="RRS40" s="11"/>
      <c r="RRT40" s="11"/>
      <c r="RRU40" s="11"/>
      <c r="RRV40" s="11"/>
      <c r="RRW40" s="11"/>
      <c r="RRX40" s="11"/>
      <c r="RRY40" s="11"/>
      <c r="RRZ40" s="11"/>
      <c r="RSA40" s="11"/>
      <c r="RSB40" s="11"/>
      <c r="RSC40" s="11"/>
      <c r="RSD40" s="11"/>
      <c r="RSE40" s="11"/>
      <c r="RSF40" s="11"/>
      <c r="RSG40" s="11"/>
      <c r="RSH40" s="11"/>
      <c r="RSI40" s="11"/>
      <c r="RSJ40" s="11"/>
      <c r="RSK40" s="11"/>
      <c r="RSL40" s="11"/>
      <c r="RSM40" s="11"/>
      <c r="RSN40" s="11"/>
      <c r="RSO40" s="11"/>
      <c r="RSP40" s="11"/>
      <c r="RSQ40" s="11"/>
      <c r="RSR40" s="11"/>
      <c r="RSS40" s="11"/>
      <c r="RST40" s="11"/>
      <c r="RSU40" s="11"/>
      <c r="RSV40" s="11"/>
      <c r="RSW40" s="11"/>
      <c r="RSX40" s="11"/>
      <c r="RSY40" s="11"/>
      <c r="RSZ40" s="11"/>
      <c r="RTA40" s="11"/>
      <c r="RTB40" s="11"/>
      <c r="RTC40" s="11"/>
      <c r="RTD40" s="11"/>
      <c r="RTE40" s="11"/>
      <c r="RTF40" s="11"/>
      <c r="RTG40" s="11"/>
      <c r="RTH40" s="11"/>
      <c r="RTI40" s="11"/>
      <c r="RTJ40" s="11"/>
      <c r="RTK40" s="11"/>
      <c r="RTL40" s="11"/>
      <c r="RTM40" s="11"/>
      <c r="RTN40" s="11"/>
      <c r="RTO40" s="11"/>
      <c r="RTP40" s="11"/>
      <c r="RTQ40" s="11"/>
      <c r="RTR40" s="11"/>
      <c r="RTS40" s="11"/>
      <c r="RTT40" s="11"/>
      <c r="RTU40" s="11"/>
      <c r="RTV40" s="11"/>
      <c r="RTW40" s="11"/>
      <c r="RTX40" s="11"/>
      <c r="RTY40" s="11"/>
      <c r="RTZ40" s="11"/>
      <c r="RUA40" s="11"/>
      <c r="RUB40" s="11"/>
      <c r="RUC40" s="11"/>
      <c r="RUD40" s="11"/>
      <c r="RUE40" s="11"/>
      <c r="RUF40" s="11"/>
      <c r="RUG40" s="11"/>
      <c r="RUH40" s="11"/>
      <c r="RUI40" s="11"/>
      <c r="RUJ40" s="11"/>
      <c r="RUK40" s="11"/>
      <c r="RUL40" s="11"/>
      <c r="RUM40" s="11"/>
      <c r="RUN40" s="11"/>
      <c r="RUO40" s="11"/>
      <c r="RUP40" s="11"/>
      <c r="RUQ40" s="11"/>
      <c r="RUR40" s="11"/>
      <c r="RUS40" s="11"/>
      <c r="RUT40" s="11"/>
      <c r="RUU40" s="11"/>
      <c r="RUV40" s="11"/>
      <c r="RUW40" s="11"/>
      <c r="RUX40" s="11"/>
      <c r="RUY40" s="11"/>
      <c r="RUZ40" s="11"/>
      <c r="RVA40" s="11"/>
      <c r="RVB40" s="11"/>
      <c r="RVC40" s="11"/>
      <c r="RVD40" s="11"/>
      <c r="RVE40" s="11"/>
      <c r="RVF40" s="11"/>
      <c r="RVG40" s="11"/>
      <c r="RVH40" s="11"/>
      <c r="RVI40" s="11"/>
      <c r="RVJ40" s="11"/>
      <c r="RVK40" s="11"/>
      <c r="RVL40" s="11"/>
      <c r="RVM40" s="11"/>
      <c r="RVN40" s="11"/>
      <c r="RVO40" s="11"/>
      <c r="RVP40" s="11"/>
      <c r="RVQ40" s="11"/>
      <c r="RVR40" s="11"/>
      <c r="RVS40" s="11"/>
      <c r="RVT40" s="11"/>
      <c r="RVU40" s="11"/>
      <c r="RVV40" s="11"/>
      <c r="RVW40" s="11"/>
      <c r="RVX40" s="11"/>
      <c r="RVY40" s="11"/>
      <c r="RVZ40" s="11"/>
      <c r="RWA40" s="11"/>
      <c r="RWB40" s="11"/>
      <c r="RWC40" s="11"/>
      <c r="RWD40" s="11"/>
      <c r="RWE40" s="11"/>
      <c r="RWF40" s="11"/>
      <c r="RWG40" s="11"/>
      <c r="RWH40" s="11"/>
      <c r="RWI40" s="11"/>
      <c r="RWJ40" s="11"/>
      <c r="RWK40" s="11"/>
      <c r="RWL40" s="11"/>
      <c r="RWM40" s="11"/>
      <c r="RWN40" s="11"/>
      <c r="RWO40" s="11"/>
      <c r="RWP40" s="11"/>
      <c r="RWQ40" s="11"/>
      <c r="RWR40" s="11"/>
      <c r="RWS40" s="11"/>
      <c r="RWT40" s="11"/>
      <c r="RWU40" s="11"/>
      <c r="RWV40" s="11"/>
      <c r="RWW40" s="11"/>
      <c r="RWX40" s="11"/>
      <c r="RWY40" s="11"/>
      <c r="RWZ40" s="11"/>
      <c r="RXA40" s="11"/>
      <c r="RXB40" s="11"/>
      <c r="RXC40" s="11"/>
      <c r="RXD40" s="11"/>
      <c r="RXE40" s="11"/>
      <c r="RXF40" s="11"/>
      <c r="RXG40" s="11"/>
      <c r="RXH40" s="11"/>
      <c r="RXI40" s="11"/>
      <c r="RXJ40" s="11"/>
      <c r="RXK40" s="11"/>
      <c r="RXL40" s="11"/>
      <c r="RXM40" s="11"/>
      <c r="RXN40" s="11"/>
      <c r="RXO40" s="11"/>
      <c r="RXP40" s="11"/>
      <c r="RXQ40" s="11"/>
      <c r="RXR40" s="11"/>
      <c r="RXS40" s="11"/>
      <c r="RXT40" s="11"/>
      <c r="RXU40" s="11"/>
      <c r="RXV40" s="11"/>
      <c r="RXW40" s="11"/>
      <c r="RXX40" s="11"/>
      <c r="RXY40" s="11"/>
      <c r="RXZ40" s="11"/>
      <c r="RYA40" s="11"/>
      <c r="RYB40" s="11"/>
      <c r="RYC40" s="11"/>
      <c r="RYD40" s="11"/>
      <c r="RYE40" s="11"/>
      <c r="RYF40" s="11"/>
      <c r="RYG40" s="11"/>
      <c r="RYH40" s="11"/>
      <c r="RYI40" s="11"/>
      <c r="RYJ40" s="11"/>
      <c r="RYK40" s="11"/>
      <c r="RYL40" s="11"/>
      <c r="RYM40" s="11"/>
      <c r="RYN40" s="11"/>
      <c r="RYO40" s="11"/>
      <c r="RYP40" s="11"/>
      <c r="RYQ40" s="11"/>
      <c r="RYR40" s="11"/>
      <c r="RYS40" s="11"/>
      <c r="RYT40" s="11"/>
      <c r="RYU40" s="11"/>
      <c r="RYV40" s="11"/>
      <c r="RYW40" s="11"/>
      <c r="RYX40" s="11"/>
      <c r="RYY40" s="11"/>
      <c r="RYZ40" s="11"/>
      <c r="RZA40" s="11"/>
      <c r="RZB40" s="11"/>
      <c r="RZC40" s="11"/>
      <c r="RZD40" s="11"/>
      <c r="RZE40" s="11"/>
      <c r="RZF40" s="11"/>
      <c r="RZG40" s="11"/>
      <c r="RZH40" s="11"/>
      <c r="RZI40" s="11"/>
      <c r="RZJ40" s="11"/>
      <c r="RZK40" s="11"/>
      <c r="RZL40" s="11"/>
      <c r="RZM40" s="11"/>
      <c r="RZN40" s="11"/>
      <c r="RZO40" s="11"/>
      <c r="RZP40" s="11"/>
      <c r="RZQ40" s="11"/>
      <c r="RZR40" s="11"/>
      <c r="RZS40" s="11"/>
      <c r="RZT40" s="11"/>
      <c r="RZU40" s="11"/>
      <c r="RZV40" s="11"/>
      <c r="RZW40" s="11"/>
      <c r="RZX40" s="11"/>
      <c r="RZY40" s="11"/>
      <c r="RZZ40" s="11"/>
      <c r="SAA40" s="11"/>
      <c r="SAB40" s="11"/>
      <c r="SAC40" s="11"/>
      <c r="SAD40" s="11"/>
      <c r="SAE40" s="11"/>
      <c r="SAF40" s="11"/>
      <c r="SAG40" s="11"/>
      <c r="SAH40" s="11"/>
      <c r="SAI40" s="11"/>
      <c r="SAJ40" s="11"/>
      <c r="SAK40" s="11"/>
      <c r="SAL40" s="11"/>
      <c r="SAM40" s="11"/>
      <c r="SAN40" s="11"/>
      <c r="SAO40" s="11"/>
      <c r="SAP40" s="11"/>
      <c r="SAQ40" s="11"/>
      <c r="SAR40" s="11"/>
      <c r="SAS40" s="11"/>
      <c r="SAT40" s="11"/>
      <c r="SAU40" s="11"/>
      <c r="SAV40" s="11"/>
      <c r="SAW40" s="11"/>
      <c r="SAX40" s="11"/>
      <c r="SAY40" s="11"/>
      <c r="SAZ40" s="11"/>
      <c r="SBA40" s="11"/>
      <c r="SBB40" s="11"/>
      <c r="SBC40" s="11"/>
      <c r="SBD40" s="11"/>
      <c r="SBE40" s="11"/>
      <c r="SBF40" s="11"/>
      <c r="SBG40" s="11"/>
      <c r="SBH40" s="11"/>
      <c r="SBI40" s="11"/>
      <c r="SBJ40" s="11"/>
      <c r="SBK40" s="11"/>
      <c r="SBL40" s="11"/>
      <c r="SBM40" s="11"/>
      <c r="SBN40" s="11"/>
      <c r="SBO40" s="11"/>
      <c r="SBP40" s="11"/>
      <c r="SBQ40" s="11"/>
      <c r="SBR40" s="11"/>
      <c r="SBS40" s="11"/>
      <c r="SBT40" s="11"/>
      <c r="SBU40" s="11"/>
      <c r="SBV40" s="11"/>
      <c r="SBW40" s="11"/>
      <c r="SBX40" s="11"/>
      <c r="SBY40" s="11"/>
      <c r="SBZ40" s="11"/>
      <c r="SCA40" s="11"/>
      <c r="SCB40" s="11"/>
      <c r="SCC40" s="11"/>
      <c r="SCD40" s="11"/>
      <c r="SCE40" s="11"/>
      <c r="SCF40" s="11"/>
      <c r="SCG40" s="11"/>
      <c r="SCH40" s="11"/>
      <c r="SCI40" s="11"/>
      <c r="SCJ40" s="11"/>
      <c r="SCK40" s="11"/>
      <c r="SCL40" s="11"/>
      <c r="SCM40" s="11"/>
      <c r="SCN40" s="11"/>
      <c r="SCO40" s="11"/>
      <c r="SCP40" s="11"/>
      <c r="SCQ40" s="11"/>
      <c r="SCR40" s="11"/>
      <c r="SCS40" s="11"/>
      <c r="SCT40" s="11"/>
      <c r="SCU40" s="11"/>
      <c r="SCV40" s="11"/>
      <c r="SCW40" s="11"/>
      <c r="SCX40" s="11"/>
      <c r="SCY40" s="11"/>
      <c r="SCZ40" s="11"/>
      <c r="SDA40" s="11"/>
      <c r="SDB40" s="11"/>
      <c r="SDC40" s="11"/>
      <c r="SDD40" s="11"/>
      <c r="SDE40" s="11"/>
      <c r="SDF40" s="11"/>
      <c r="SDG40" s="11"/>
      <c r="SDH40" s="11"/>
      <c r="SDI40" s="11"/>
      <c r="SDJ40" s="11"/>
      <c r="SDK40" s="11"/>
      <c r="SDL40" s="11"/>
      <c r="SDM40" s="11"/>
      <c r="SDN40" s="11"/>
      <c r="SDO40" s="11"/>
      <c r="SDP40" s="11"/>
      <c r="SDQ40" s="11"/>
      <c r="SDR40" s="11"/>
      <c r="SDS40" s="11"/>
      <c r="SDT40" s="11"/>
      <c r="SDU40" s="11"/>
      <c r="SDV40" s="11"/>
      <c r="SDW40" s="11"/>
      <c r="SDX40" s="11"/>
      <c r="SDY40" s="11"/>
      <c r="SDZ40" s="11"/>
      <c r="SEA40" s="11"/>
      <c r="SEB40" s="11"/>
      <c r="SEC40" s="11"/>
      <c r="SED40" s="11"/>
      <c r="SEE40" s="11"/>
      <c r="SEF40" s="11"/>
      <c r="SEG40" s="11"/>
      <c r="SEH40" s="11"/>
      <c r="SEI40" s="11"/>
      <c r="SEJ40" s="11"/>
      <c r="SEK40" s="11"/>
      <c r="SEL40" s="11"/>
      <c r="SEM40" s="11"/>
      <c r="SEN40" s="11"/>
      <c r="SEO40" s="11"/>
      <c r="SEP40" s="11"/>
      <c r="SEQ40" s="11"/>
      <c r="SER40" s="11"/>
      <c r="SES40" s="11"/>
      <c r="SET40" s="11"/>
      <c r="SEU40" s="11"/>
      <c r="SEV40" s="11"/>
      <c r="SEW40" s="11"/>
      <c r="SEX40" s="11"/>
      <c r="SEY40" s="11"/>
      <c r="SEZ40" s="11"/>
      <c r="SFA40" s="11"/>
      <c r="SFB40" s="11"/>
      <c r="SFC40" s="11"/>
      <c r="SFD40" s="11"/>
      <c r="SFE40" s="11"/>
      <c r="SFF40" s="11"/>
      <c r="SFG40" s="11"/>
      <c r="SFH40" s="11"/>
      <c r="SFI40" s="11"/>
      <c r="SFJ40" s="11"/>
      <c r="SFK40" s="11"/>
      <c r="SFL40" s="11"/>
      <c r="SFM40" s="11"/>
      <c r="SFN40" s="11"/>
      <c r="SFO40" s="11"/>
      <c r="SFP40" s="11"/>
      <c r="SFQ40" s="11"/>
      <c r="SFR40" s="11"/>
      <c r="SFS40" s="11"/>
      <c r="SFT40" s="11"/>
      <c r="SFU40" s="11"/>
      <c r="SFV40" s="11"/>
      <c r="SFW40" s="11"/>
      <c r="SFX40" s="11"/>
      <c r="SFY40" s="11"/>
      <c r="SFZ40" s="11"/>
      <c r="SGA40" s="11"/>
      <c r="SGB40" s="11"/>
      <c r="SGC40" s="11"/>
      <c r="SGD40" s="11"/>
      <c r="SGE40" s="11"/>
      <c r="SGF40" s="11"/>
      <c r="SGG40" s="11"/>
      <c r="SGH40" s="11"/>
      <c r="SGI40" s="11"/>
      <c r="SGJ40" s="11"/>
      <c r="SGK40" s="11"/>
      <c r="SGL40" s="11"/>
      <c r="SGM40" s="11"/>
      <c r="SGN40" s="11"/>
      <c r="SGO40" s="11"/>
      <c r="SGP40" s="11"/>
      <c r="SGQ40" s="11"/>
      <c r="SGR40" s="11"/>
      <c r="SGS40" s="11"/>
      <c r="SGT40" s="11"/>
      <c r="SGU40" s="11"/>
      <c r="SGV40" s="11"/>
      <c r="SGW40" s="11"/>
      <c r="SGX40" s="11"/>
      <c r="SGY40" s="11"/>
      <c r="SGZ40" s="11"/>
      <c r="SHA40" s="11"/>
      <c r="SHB40" s="11"/>
      <c r="SHC40" s="11"/>
      <c r="SHD40" s="11"/>
      <c r="SHE40" s="11"/>
      <c r="SHF40" s="11"/>
      <c r="SHG40" s="11"/>
      <c r="SHH40" s="11"/>
      <c r="SHI40" s="11"/>
      <c r="SHJ40" s="11"/>
      <c r="SHK40" s="11"/>
      <c r="SHL40" s="11"/>
      <c r="SHM40" s="11"/>
      <c r="SHN40" s="11"/>
      <c r="SHO40" s="11"/>
      <c r="SHP40" s="11"/>
      <c r="SHQ40" s="11"/>
      <c r="SHR40" s="11"/>
      <c r="SHS40" s="11"/>
      <c r="SHT40" s="11"/>
      <c r="SHU40" s="11"/>
      <c r="SHV40" s="11"/>
      <c r="SHW40" s="11"/>
      <c r="SHX40" s="11"/>
      <c r="SHY40" s="11"/>
      <c r="SHZ40" s="11"/>
      <c r="SIA40" s="11"/>
      <c r="SIB40" s="11"/>
      <c r="SIC40" s="11"/>
      <c r="SID40" s="11"/>
      <c r="SIE40" s="11"/>
      <c r="SIF40" s="11"/>
      <c r="SIG40" s="11"/>
      <c r="SIH40" s="11"/>
      <c r="SII40" s="11"/>
      <c r="SIJ40" s="11"/>
      <c r="SIK40" s="11"/>
      <c r="SIL40" s="11"/>
      <c r="SIM40" s="11"/>
      <c r="SIN40" s="11"/>
      <c r="SIO40" s="11"/>
      <c r="SIP40" s="11"/>
      <c r="SIQ40" s="11"/>
      <c r="SIR40" s="11"/>
      <c r="SIS40" s="11"/>
      <c r="SIT40" s="11"/>
      <c r="SIU40" s="11"/>
      <c r="SIV40" s="11"/>
      <c r="SIW40" s="11"/>
      <c r="SIX40" s="11"/>
      <c r="SIY40" s="11"/>
      <c r="SIZ40" s="11"/>
      <c r="SJA40" s="11"/>
      <c r="SJB40" s="11"/>
      <c r="SJC40" s="11"/>
      <c r="SJD40" s="11"/>
      <c r="SJE40" s="11"/>
      <c r="SJF40" s="11"/>
      <c r="SJG40" s="11"/>
      <c r="SJH40" s="11"/>
      <c r="SJI40" s="11"/>
      <c r="SJJ40" s="11"/>
      <c r="SJK40" s="11"/>
      <c r="SJL40" s="11"/>
      <c r="SJM40" s="11"/>
      <c r="SJN40" s="11"/>
      <c r="SJO40" s="11"/>
      <c r="SJP40" s="11"/>
      <c r="SJQ40" s="11"/>
      <c r="SJR40" s="11"/>
      <c r="SJS40" s="11"/>
      <c r="SJT40" s="11"/>
      <c r="SJU40" s="11"/>
      <c r="SJV40" s="11"/>
      <c r="SJW40" s="11"/>
      <c r="SJX40" s="11"/>
      <c r="SJY40" s="11"/>
      <c r="SJZ40" s="11"/>
      <c r="SKA40" s="11"/>
      <c r="SKB40" s="11"/>
      <c r="SKC40" s="11"/>
      <c r="SKD40" s="11"/>
      <c r="SKE40" s="11"/>
      <c r="SKF40" s="11"/>
      <c r="SKG40" s="11"/>
      <c r="SKH40" s="11"/>
      <c r="SKI40" s="11"/>
      <c r="SKJ40" s="11"/>
      <c r="SKK40" s="11"/>
      <c r="SKL40" s="11"/>
      <c r="SKM40" s="11"/>
      <c r="SKN40" s="11"/>
      <c r="SKO40" s="11"/>
      <c r="SKP40" s="11"/>
      <c r="SKQ40" s="11"/>
      <c r="SKR40" s="11"/>
      <c r="SKS40" s="11"/>
      <c r="SKT40" s="11"/>
      <c r="SKU40" s="11"/>
      <c r="SKV40" s="11"/>
      <c r="SKW40" s="11"/>
      <c r="SKX40" s="11"/>
      <c r="SKY40" s="11"/>
      <c r="SKZ40" s="11"/>
      <c r="SLA40" s="11"/>
      <c r="SLB40" s="11"/>
      <c r="SLC40" s="11"/>
      <c r="SLD40" s="11"/>
      <c r="SLE40" s="11"/>
      <c r="SLF40" s="11"/>
      <c r="SLG40" s="11"/>
      <c r="SLH40" s="11"/>
      <c r="SLI40" s="11"/>
      <c r="SLJ40" s="11"/>
      <c r="SLK40" s="11"/>
      <c r="SLL40" s="11"/>
      <c r="SLM40" s="11"/>
      <c r="SLN40" s="11"/>
      <c r="SLO40" s="11"/>
      <c r="SLP40" s="11"/>
      <c r="SLQ40" s="11"/>
      <c r="SLR40" s="11"/>
      <c r="SLS40" s="11"/>
      <c r="SLT40" s="11"/>
      <c r="SLU40" s="11"/>
      <c r="SLV40" s="11"/>
      <c r="SLW40" s="11"/>
      <c r="SLX40" s="11"/>
      <c r="SLY40" s="11"/>
      <c r="SLZ40" s="11"/>
      <c r="SMA40" s="11"/>
      <c r="SMB40" s="11"/>
      <c r="SMC40" s="11"/>
      <c r="SMD40" s="11"/>
      <c r="SME40" s="11"/>
      <c r="SMF40" s="11"/>
      <c r="SMG40" s="11"/>
      <c r="SMH40" s="11"/>
      <c r="SMI40" s="11"/>
      <c r="SMJ40" s="11"/>
      <c r="SMK40" s="11"/>
      <c r="SML40" s="11"/>
      <c r="SMM40" s="11"/>
      <c r="SMN40" s="11"/>
      <c r="SMO40" s="11"/>
      <c r="SMP40" s="11"/>
      <c r="SMQ40" s="11"/>
      <c r="SMR40" s="11"/>
      <c r="SMS40" s="11"/>
      <c r="SMT40" s="11"/>
      <c r="SMU40" s="11"/>
      <c r="SMV40" s="11"/>
      <c r="SMW40" s="11"/>
      <c r="SMX40" s="11"/>
      <c r="SMY40" s="11"/>
      <c r="SMZ40" s="11"/>
      <c r="SNA40" s="11"/>
      <c r="SNB40" s="11"/>
      <c r="SNC40" s="11"/>
      <c r="SND40" s="11"/>
      <c r="SNE40" s="11"/>
      <c r="SNF40" s="11"/>
      <c r="SNG40" s="11"/>
      <c r="SNH40" s="11"/>
      <c r="SNI40" s="11"/>
      <c r="SNJ40" s="11"/>
      <c r="SNK40" s="11"/>
      <c r="SNL40" s="11"/>
      <c r="SNM40" s="11"/>
      <c r="SNN40" s="11"/>
      <c r="SNO40" s="11"/>
      <c r="SNP40" s="11"/>
      <c r="SNQ40" s="11"/>
      <c r="SNR40" s="11"/>
      <c r="SNS40" s="11"/>
      <c r="SNT40" s="11"/>
      <c r="SNU40" s="11"/>
      <c r="SNV40" s="11"/>
      <c r="SNW40" s="11"/>
      <c r="SNX40" s="11"/>
      <c r="SNY40" s="11"/>
      <c r="SNZ40" s="11"/>
      <c r="SOA40" s="11"/>
      <c r="SOB40" s="11"/>
      <c r="SOC40" s="11"/>
      <c r="SOD40" s="11"/>
      <c r="SOE40" s="11"/>
      <c r="SOF40" s="11"/>
      <c r="SOG40" s="11"/>
      <c r="SOH40" s="11"/>
      <c r="SOI40" s="11"/>
      <c r="SOJ40" s="11"/>
      <c r="SOK40" s="11"/>
      <c r="SOL40" s="11"/>
      <c r="SOM40" s="11"/>
      <c r="SON40" s="11"/>
      <c r="SOO40" s="11"/>
      <c r="SOP40" s="11"/>
      <c r="SOQ40" s="11"/>
      <c r="SOR40" s="11"/>
      <c r="SOS40" s="11"/>
      <c r="SOT40" s="11"/>
      <c r="SOU40" s="11"/>
      <c r="SOV40" s="11"/>
      <c r="SOW40" s="11"/>
      <c r="SOX40" s="11"/>
      <c r="SOY40" s="11"/>
      <c r="SOZ40" s="11"/>
      <c r="SPA40" s="11"/>
      <c r="SPB40" s="11"/>
      <c r="SPC40" s="11"/>
      <c r="SPD40" s="11"/>
      <c r="SPE40" s="11"/>
      <c r="SPF40" s="11"/>
      <c r="SPG40" s="11"/>
      <c r="SPH40" s="11"/>
      <c r="SPI40" s="11"/>
      <c r="SPJ40" s="11"/>
      <c r="SPK40" s="11"/>
      <c r="SPL40" s="11"/>
      <c r="SPM40" s="11"/>
      <c r="SPN40" s="11"/>
      <c r="SPO40" s="11"/>
      <c r="SPP40" s="11"/>
      <c r="SPQ40" s="11"/>
      <c r="SPR40" s="11"/>
      <c r="SPS40" s="11"/>
      <c r="SPT40" s="11"/>
      <c r="SPU40" s="11"/>
      <c r="SPV40" s="11"/>
      <c r="SPW40" s="11"/>
      <c r="SPX40" s="11"/>
      <c r="SPY40" s="11"/>
      <c r="SPZ40" s="11"/>
      <c r="SQA40" s="11"/>
      <c r="SQB40" s="11"/>
      <c r="SQC40" s="11"/>
      <c r="SQD40" s="11"/>
      <c r="SQE40" s="11"/>
      <c r="SQF40" s="11"/>
      <c r="SQG40" s="11"/>
      <c r="SQH40" s="11"/>
      <c r="SQI40" s="11"/>
      <c r="SQJ40" s="11"/>
      <c r="SQK40" s="11"/>
      <c r="SQL40" s="11"/>
      <c r="SQM40" s="11"/>
      <c r="SQN40" s="11"/>
      <c r="SQO40" s="11"/>
      <c r="SQP40" s="11"/>
      <c r="SQQ40" s="11"/>
      <c r="SQR40" s="11"/>
      <c r="SQS40" s="11"/>
      <c r="SQT40" s="11"/>
      <c r="SQU40" s="11"/>
      <c r="SQV40" s="11"/>
      <c r="SQW40" s="11"/>
      <c r="SQX40" s="11"/>
      <c r="SQY40" s="11"/>
      <c r="SQZ40" s="11"/>
      <c r="SRA40" s="11"/>
      <c r="SRB40" s="11"/>
      <c r="SRC40" s="11"/>
      <c r="SRD40" s="11"/>
      <c r="SRE40" s="11"/>
      <c r="SRF40" s="11"/>
      <c r="SRG40" s="11"/>
      <c r="SRH40" s="11"/>
      <c r="SRI40" s="11"/>
      <c r="SRJ40" s="11"/>
      <c r="SRK40" s="11"/>
      <c r="SRL40" s="11"/>
      <c r="SRM40" s="11"/>
      <c r="SRN40" s="11"/>
      <c r="SRO40" s="11"/>
      <c r="SRP40" s="11"/>
      <c r="SRQ40" s="11"/>
      <c r="SRR40" s="11"/>
      <c r="SRS40" s="11"/>
      <c r="SRT40" s="11"/>
      <c r="SRU40" s="11"/>
      <c r="SRV40" s="11"/>
      <c r="SRW40" s="11"/>
      <c r="SRX40" s="11"/>
      <c r="SRY40" s="11"/>
      <c r="SRZ40" s="11"/>
      <c r="SSA40" s="11"/>
      <c r="SSB40" s="11"/>
      <c r="SSC40" s="11"/>
      <c r="SSD40" s="11"/>
      <c r="SSE40" s="11"/>
      <c r="SSF40" s="11"/>
      <c r="SSG40" s="11"/>
      <c r="SSH40" s="11"/>
      <c r="SSI40" s="11"/>
      <c r="SSJ40" s="11"/>
      <c r="SSK40" s="11"/>
      <c r="SSL40" s="11"/>
      <c r="SSM40" s="11"/>
      <c r="SSN40" s="11"/>
      <c r="SSO40" s="11"/>
      <c r="SSP40" s="11"/>
      <c r="SSQ40" s="11"/>
      <c r="SSR40" s="11"/>
      <c r="SSS40" s="11"/>
      <c r="SST40" s="11"/>
      <c r="SSU40" s="11"/>
      <c r="SSV40" s="11"/>
      <c r="SSW40" s="11"/>
      <c r="SSX40" s="11"/>
      <c r="SSY40" s="11"/>
      <c r="SSZ40" s="11"/>
      <c r="STA40" s="11"/>
      <c r="STB40" s="11"/>
      <c r="STC40" s="11"/>
      <c r="STD40" s="11"/>
      <c r="STE40" s="11"/>
      <c r="STF40" s="11"/>
      <c r="STG40" s="11"/>
      <c r="STH40" s="11"/>
      <c r="STI40" s="11"/>
      <c r="STJ40" s="11"/>
      <c r="STK40" s="11"/>
      <c r="STL40" s="11"/>
      <c r="STM40" s="11"/>
      <c r="STN40" s="11"/>
      <c r="STO40" s="11"/>
      <c r="STP40" s="11"/>
      <c r="STQ40" s="11"/>
      <c r="STR40" s="11"/>
      <c r="STS40" s="11"/>
      <c r="STT40" s="11"/>
      <c r="STU40" s="11"/>
      <c r="STV40" s="11"/>
      <c r="STW40" s="11"/>
      <c r="STX40" s="11"/>
      <c r="STY40" s="11"/>
      <c r="STZ40" s="11"/>
      <c r="SUA40" s="11"/>
      <c r="SUB40" s="11"/>
      <c r="SUC40" s="11"/>
      <c r="SUD40" s="11"/>
      <c r="SUE40" s="11"/>
      <c r="SUF40" s="11"/>
      <c r="SUG40" s="11"/>
      <c r="SUH40" s="11"/>
      <c r="SUI40" s="11"/>
      <c r="SUJ40" s="11"/>
      <c r="SUK40" s="11"/>
      <c r="SUL40" s="11"/>
      <c r="SUM40" s="11"/>
      <c r="SUN40" s="11"/>
      <c r="SUO40" s="11"/>
      <c r="SUP40" s="11"/>
      <c r="SUQ40" s="11"/>
      <c r="SUR40" s="11"/>
      <c r="SUS40" s="11"/>
      <c r="SUT40" s="11"/>
      <c r="SUU40" s="11"/>
      <c r="SUV40" s="11"/>
      <c r="SUW40" s="11"/>
      <c r="SUX40" s="11"/>
      <c r="SUY40" s="11"/>
      <c r="SUZ40" s="11"/>
      <c r="SVA40" s="11"/>
      <c r="SVB40" s="11"/>
      <c r="SVC40" s="11"/>
      <c r="SVD40" s="11"/>
      <c r="SVE40" s="11"/>
      <c r="SVF40" s="11"/>
      <c r="SVG40" s="11"/>
      <c r="SVH40" s="11"/>
      <c r="SVI40" s="11"/>
      <c r="SVJ40" s="11"/>
      <c r="SVK40" s="11"/>
      <c r="SVL40" s="11"/>
      <c r="SVM40" s="11"/>
      <c r="SVN40" s="11"/>
      <c r="SVO40" s="11"/>
      <c r="SVP40" s="11"/>
      <c r="SVQ40" s="11"/>
      <c r="SVR40" s="11"/>
      <c r="SVS40" s="11"/>
      <c r="SVT40" s="11"/>
      <c r="SVU40" s="11"/>
      <c r="SVV40" s="11"/>
      <c r="SVW40" s="11"/>
      <c r="SVX40" s="11"/>
      <c r="SVY40" s="11"/>
      <c r="SVZ40" s="11"/>
      <c r="SWA40" s="11"/>
      <c r="SWB40" s="11"/>
      <c r="SWC40" s="11"/>
      <c r="SWD40" s="11"/>
      <c r="SWE40" s="11"/>
      <c r="SWF40" s="11"/>
      <c r="SWG40" s="11"/>
      <c r="SWH40" s="11"/>
      <c r="SWI40" s="11"/>
      <c r="SWJ40" s="11"/>
      <c r="SWK40" s="11"/>
      <c r="SWL40" s="11"/>
      <c r="SWM40" s="11"/>
      <c r="SWN40" s="11"/>
      <c r="SWO40" s="11"/>
      <c r="SWP40" s="11"/>
      <c r="SWQ40" s="11"/>
      <c r="SWR40" s="11"/>
      <c r="SWS40" s="11"/>
      <c r="SWT40" s="11"/>
      <c r="SWU40" s="11"/>
      <c r="SWV40" s="11"/>
      <c r="SWW40" s="11"/>
      <c r="SWX40" s="11"/>
      <c r="SWY40" s="11"/>
      <c r="SWZ40" s="11"/>
      <c r="SXA40" s="11"/>
      <c r="SXB40" s="11"/>
      <c r="SXC40" s="11"/>
      <c r="SXD40" s="11"/>
      <c r="SXE40" s="11"/>
      <c r="SXF40" s="11"/>
      <c r="SXG40" s="11"/>
      <c r="SXH40" s="11"/>
      <c r="SXI40" s="11"/>
      <c r="SXJ40" s="11"/>
      <c r="SXK40" s="11"/>
      <c r="SXL40" s="11"/>
      <c r="SXM40" s="11"/>
      <c r="SXN40" s="11"/>
      <c r="SXO40" s="11"/>
      <c r="SXP40" s="11"/>
      <c r="SXQ40" s="11"/>
      <c r="SXR40" s="11"/>
      <c r="SXS40" s="11"/>
      <c r="SXT40" s="11"/>
      <c r="SXU40" s="11"/>
      <c r="SXV40" s="11"/>
      <c r="SXW40" s="11"/>
      <c r="SXX40" s="11"/>
      <c r="SXY40" s="11"/>
      <c r="SXZ40" s="11"/>
      <c r="SYA40" s="11"/>
      <c r="SYB40" s="11"/>
      <c r="SYC40" s="11"/>
      <c r="SYD40" s="11"/>
      <c r="SYE40" s="11"/>
      <c r="SYF40" s="11"/>
      <c r="SYG40" s="11"/>
      <c r="SYH40" s="11"/>
      <c r="SYI40" s="11"/>
      <c r="SYJ40" s="11"/>
      <c r="SYK40" s="11"/>
      <c r="SYL40" s="11"/>
      <c r="SYM40" s="11"/>
      <c r="SYN40" s="11"/>
      <c r="SYO40" s="11"/>
      <c r="SYP40" s="11"/>
      <c r="SYQ40" s="11"/>
      <c r="SYR40" s="11"/>
      <c r="SYS40" s="11"/>
      <c r="SYT40" s="11"/>
      <c r="SYU40" s="11"/>
      <c r="SYV40" s="11"/>
      <c r="SYW40" s="11"/>
      <c r="SYX40" s="11"/>
      <c r="SYY40" s="11"/>
      <c r="SYZ40" s="11"/>
      <c r="SZA40" s="11"/>
      <c r="SZB40" s="11"/>
      <c r="SZC40" s="11"/>
      <c r="SZD40" s="11"/>
      <c r="SZE40" s="11"/>
      <c r="SZF40" s="11"/>
      <c r="SZG40" s="11"/>
      <c r="SZH40" s="11"/>
      <c r="SZI40" s="11"/>
      <c r="SZJ40" s="11"/>
      <c r="SZK40" s="11"/>
      <c r="SZL40" s="11"/>
      <c r="SZM40" s="11"/>
      <c r="SZN40" s="11"/>
      <c r="SZO40" s="11"/>
      <c r="SZP40" s="11"/>
      <c r="SZQ40" s="11"/>
      <c r="SZR40" s="11"/>
      <c r="SZS40" s="11"/>
      <c r="SZT40" s="11"/>
      <c r="SZU40" s="11"/>
      <c r="SZV40" s="11"/>
      <c r="SZW40" s="11"/>
      <c r="SZX40" s="11"/>
      <c r="SZY40" s="11"/>
      <c r="SZZ40" s="11"/>
      <c r="TAA40" s="11"/>
      <c r="TAB40" s="11"/>
      <c r="TAC40" s="11"/>
      <c r="TAD40" s="11"/>
      <c r="TAE40" s="11"/>
      <c r="TAF40" s="11"/>
      <c r="TAG40" s="11"/>
      <c r="TAH40" s="11"/>
      <c r="TAI40" s="11"/>
      <c r="TAJ40" s="11"/>
      <c r="TAK40" s="11"/>
      <c r="TAL40" s="11"/>
      <c r="TAM40" s="11"/>
      <c r="TAN40" s="11"/>
      <c r="TAO40" s="11"/>
      <c r="TAP40" s="11"/>
      <c r="TAQ40" s="11"/>
      <c r="TAR40" s="11"/>
      <c r="TAS40" s="11"/>
      <c r="TAT40" s="11"/>
      <c r="TAU40" s="11"/>
      <c r="TAV40" s="11"/>
      <c r="TAW40" s="11"/>
      <c r="TAX40" s="11"/>
      <c r="TAY40" s="11"/>
      <c r="TAZ40" s="11"/>
      <c r="TBA40" s="11"/>
      <c r="TBB40" s="11"/>
      <c r="TBC40" s="11"/>
      <c r="TBD40" s="11"/>
      <c r="TBE40" s="11"/>
      <c r="TBF40" s="11"/>
      <c r="TBG40" s="11"/>
      <c r="TBH40" s="11"/>
      <c r="TBI40" s="11"/>
      <c r="TBJ40" s="11"/>
      <c r="TBK40" s="11"/>
      <c r="TBL40" s="11"/>
      <c r="TBM40" s="11"/>
      <c r="TBN40" s="11"/>
      <c r="TBO40" s="11"/>
      <c r="TBP40" s="11"/>
      <c r="TBQ40" s="11"/>
      <c r="TBR40" s="11"/>
      <c r="TBS40" s="11"/>
      <c r="TBT40" s="11"/>
      <c r="TBU40" s="11"/>
      <c r="TBV40" s="11"/>
      <c r="TBW40" s="11"/>
      <c r="TBX40" s="11"/>
      <c r="TBY40" s="11"/>
      <c r="TBZ40" s="11"/>
      <c r="TCA40" s="11"/>
      <c r="TCB40" s="11"/>
      <c r="TCC40" s="11"/>
      <c r="TCD40" s="11"/>
      <c r="TCE40" s="11"/>
      <c r="TCF40" s="11"/>
      <c r="TCG40" s="11"/>
      <c r="TCH40" s="11"/>
      <c r="TCI40" s="11"/>
      <c r="TCJ40" s="11"/>
      <c r="TCK40" s="11"/>
      <c r="TCL40" s="11"/>
      <c r="TCM40" s="11"/>
      <c r="TCN40" s="11"/>
      <c r="TCO40" s="11"/>
      <c r="TCP40" s="11"/>
      <c r="TCQ40" s="11"/>
      <c r="TCR40" s="11"/>
      <c r="TCS40" s="11"/>
      <c r="TCT40" s="11"/>
      <c r="TCU40" s="11"/>
      <c r="TCV40" s="11"/>
      <c r="TCW40" s="11"/>
      <c r="TCX40" s="11"/>
      <c r="TCY40" s="11"/>
      <c r="TCZ40" s="11"/>
      <c r="TDA40" s="11"/>
      <c r="TDB40" s="11"/>
      <c r="TDC40" s="11"/>
      <c r="TDD40" s="11"/>
      <c r="TDE40" s="11"/>
      <c r="TDF40" s="11"/>
      <c r="TDG40" s="11"/>
      <c r="TDH40" s="11"/>
      <c r="TDI40" s="11"/>
      <c r="TDJ40" s="11"/>
      <c r="TDK40" s="11"/>
      <c r="TDL40" s="11"/>
      <c r="TDM40" s="11"/>
      <c r="TDN40" s="11"/>
      <c r="TDO40" s="11"/>
      <c r="TDP40" s="11"/>
      <c r="TDQ40" s="11"/>
      <c r="TDR40" s="11"/>
      <c r="TDS40" s="11"/>
      <c r="TDT40" s="11"/>
      <c r="TDU40" s="11"/>
      <c r="TDV40" s="11"/>
      <c r="TDW40" s="11"/>
      <c r="TDX40" s="11"/>
      <c r="TDY40" s="11"/>
      <c r="TDZ40" s="11"/>
      <c r="TEA40" s="11"/>
      <c r="TEB40" s="11"/>
      <c r="TEC40" s="11"/>
      <c r="TED40" s="11"/>
      <c r="TEE40" s="11"/>
      <c r="TEF40" s="11"/>
      <c r="TEG40" s="11"/>
      <c r="TEH40" s="11"/>
      <c r="TEI40" s="11"/>
      <c r="TEJ40" s="11"/>
      <c r="TEK40" s="11"/>
      <c r="TEL40" s="11"/>
      <c r="TEM40" s="11"/>
      <c r="TEN40" s="11"/>
      <c r="TEO40" s="11"/>
      <c r="TEP40" s="11"/>
      <c r="TEQ40" s="11"/>
      <c r="TER40" s="11"/>
      <c r="TES40" s="11"/>
      <c r="TET40" s="11"/>
      <c r="TEU40" s="11"/>
      <c r="TEV40" s="11"/>
      <c r="TEW40" s="11"/>
      <c r="TEX40" s="11"/>
      <c r="TEY40" s="11"/>
      <c r="TEZ40" s="11"/>
      <c r="TFA40" s="11"/>
      <c r="TFB40" s="11"/>
      <c r="TFC40" s="11"/>
      <c r="TFD40" s="11"/>
      <c r="TFE40" s="11"/>
      <c r="TFF40" s="11"/>
      <c r="TFG40" s="11"/>
      <c r="TFH40" s="11"/>
      <c r="TFI40" s="11"/>
      <c r="TFJ40" s="11"/>
      <c r="TFK40" s="11"/>
      <c r="TFL40" s="11"/>
      <c r="TFM40" s="11"/>
      <c r="TFN40" s="11"/>
      <c r="TFO40" s="11"/>
      <c r="TFP40" s="11"/>
      <c r="TFQ40" s="11"/>
      <c r="TFR40" s="11"/>
      <c r="TFS40" s="11"/>
      <c r="TFT40" s="11"/>
      <c r="TFU40" s="11"/>
      <c r="TFV40" s="11"/>
      <c r="TFW40" s="11"/>
      <c r="TFX40" s="11"/>
      <c r="TFY40" s="11"/>
      <c r="TFZ40" s="11"/>
      <c r="TGA40" s="11"/>
      <c r="TGB40" s="11"/>
      <c r="TGC40" s="11"/>
      <c r="TGD40" s="11"/>
      <c r="TGE40" s="11"/>
      <c r="TGF40" s="11"/>
      <c r="TGG40" s="11"/>
      <c r="TGH40" s="11"/>
      <c r="TGI40" s="11"/>
      <c r="TGJ40" s="11"/>
      <c r="TGK40" s="11"/>
      <c r="TGL40" s="11"/>
      <c r="TGM40" s="11"/>
      <c r="TGN40" s="11"/>
      <c r="TGO40" s="11"/>
      <c r="TGP40" s="11"/>
      <c r="TGQ40" s="11"/>
      <c r="TGR40" s="11"/>
      <c r="TGS40" s="11"/>
      <c r="TGT40" s="11"/>
      <c r="TGU40" s="11"/>
      <c r="TGV40" s="11"/>
      <c r="TGW40" s="11"/>
      <c r="TGX40" s="11"/>
      <c r="TGY40" s="11"/>
      <c r="TGZ40" s="11"/>
      <c r="THA40" s="11"/>
      <c r="THB40" s="11"/>
      <c r="THC40" s="11"/>
      <c r="THD40" s="11"/>
      <c r="THE40" s="11"/>
      <c r="THF40" s="11"/>
      <c r="THG40" s="11"/>
      <c r="THH40" s="11"/>
      <c r="THI40" s="11"/>
      <c r="THJ40" s="11"/>
      <c r="THK40" s="11"/>
      <c r="THL40" s="11"/>
      <c r="THM40" s="11"/>
      <c r="THN40" s="11"/>
      <c r="THO40" s="11"/>
      <c r="THP40" s="11"/>
      <c r="THQ40" s="11"/>
      <c r="THR40" s="11"/>
      <c r="THS40" s="11"/>
      <c r="THT40" s="11"/>
      <c r="THU40" s="11"/>
      <c r="THV40" s="11"/>
      <c r="THW40" s="11"/>
      <c r="THX40" s="11"/>
      <c r="THY40" s="11"/>
      <c r="THZ40" s="11"/>
      <c r="TIA40" s="11"/>
      <c r="TIB40" s="11"/>
      <c r="TIC40" s="11"/>
      <c r="TID40" s="11"/>
      <c r="TIE40" s="11"/>
      <c r="TIF40" s="11"/>
      <c r="TIG40" s="11"/>
      <c r="TIH40" s="11"/>
      <c r="TII40" s="11"/>
      <c r="TIJ40" s="11"/>
      <c r="TIK40" s="11"/>
      <c r="TIL40" s="11"/>
      <c r="TIM40" s="11"/>
      <c r="TIN40" s="11"/>
      <c r="TIO40" s="11"/>
      <c r="TIP40" s="11"/>
      <c r="TIQ40" s="11"/>
      <c r="TIR40" s="11"/>
      <c r="TIS40" s="11"/>
      <c r="TIT40" s="11"/>
      <c r="TIU40" s="11"/>
      <c r="TIV40" s="11"/>
      <c r="TIW40" s="11"/>
      <c r="TIX40" s="11"/>
      <c r="TIY40" s="11"/>
      <c r="TIZ40" s="11"/>
      <c r="TJA40" s="11"/>
      <c r="TJB40" s="11"/>
      <c r="TJC40" s="11"/>
      <c r="TJD40" s="11"/>
      <c r="TJE40" s="11"/>
      <c r="TJF40" s="11"/>
      <c r="TJG40" s="11"/>
      <c r="TJH40" s="11"/>
      <c r="TJI40" s="11"/>
      <c r="TJJ40" s="11"/>
      <c r="TJK40" s="11"/>
      <c r="TJL40" s="11"/>
      <c r="TJM40" s="11"/>
      <c r="TJN40" s="11"/>
      <c r="TJO40" s="11"/>
      <c r="TJP40" s="11"/>
      <c r="TJQ40" s="11"/>
      <c r="TJR40" s="11"/>
      <c r="TJS40" s="11"/>
      <c r="TJT40" s="11"/>
      <c r="TJU40" s="11"/>
      <c r="TJV40" s="11"/>
      <c r="TJW40" s="11"/>
      <c r="TJX40" s="11"/>
      <c r="TJY40" s="11"/>
      <c r="TJZ40" s="11"/>
      <c r="TKA40" s="11"/>
      <c r="TKB40" s="11"/>
      <c r="TKC40" s="11"/>
      <c r="TKD40" s="11"/>
      <c r="TKE40" s="11"/>
      <c r="TKF40" s="11"/>
      <c r="TKG40" s="11"/>
      <c r="TKH40" s="11"/>
      <c r="TKI40" s="11"/>
      <c r="TKJ40" s="11"/>
      <c r="TKK40" s="11"/>
      <c r="TKL40" s="11"/>
      <c r="TKM40" s="11"/>
      <c r="TKN40" s="11"/>
      <c r="TKO40" s="11"/>
      <c r="TKP40" s="11"/>
      <c r="TKQ40" s="11"/>
      <c r="TKR40" s="11"/>
      <c r="TKS40" s="11"/>
      <c r="TKT40" s="11"/>
      <c r="TKU40" s="11"/>
      <c r="TKV40" s="11"/>
      <c r="TKW40" s="11"/>
      <c r="TKX40" s="11"/>
      <c r="TKY40" s="11"/>
      <c r="TKZ40" s="11"/>
      <c r="TLA40" s="11"/>
      <c r="TLB40" s="11"/>
      <c r="TLC40" s="11"/>
      <c r="TLD40" s="11"/>
      <c r="TLE40" s="11"/>
      <c r="TLF40" s="11"/>
      <c r="TLG40" s="11"/>
      <c r="TLH40" s="11"/>
      <c r="TLI40" s="11"/>
      <c r="TLJ40" s="11"/>
      <c r="TLK40" s="11"/>
      <c r="TLL40" s="11"/>
      <c r="TLM40" s="11"/>
      <c r="TLN40" s="11"/>
      <c r="TLO40" s="11"/>
      <c r="TLP40" s="11"/>
      <c r="TLQ40" s="11"/>
      <c r="TLR40" s="11"/>
      <c r="TLS40" s="11"/>
      <c r="TLT40" s="11"/>
      <c r="TLU40" s="11"/>
      <c r="TLV40" s="11"/>
      <c r="TLW40" s="11"/>
      <c r="TLX40" s="11"/>
      <c r="TLY40" s="11"/>
      <c r="TLZ40" s="11"/>
      <c r="TMA40" s="11"/>
      <c r="TMB40" s="11"/>
      <c r="TMC40" s="11"/>
      <c r="TMD40" s="11"/>
      <c r="TME40" s="11"/>
      <c r="TMF40" s="11"/>
      <c r="TMG40" s="11"/>
      <c r="TMH40" s="11"/>
      <c r="TMI40" s="11"/>
      <c r="TMJ40" s="11"/>
      <c r="TMK40" s="11"/>
      <c r="TML40" s="11"/>
      <c r="TMM40" s="11"/>
      <c r="TMN40" s="11"/>
      <c r="TMO40" s="11"/>
      <c r="TMP40" s="11"/>
      <c r="TMQ40" s="11"/>
      <c r="TMR40" s="11"/>
      <c r="TMS40" s="11"/>
      <c r="TMT40" s="11"/>
      <c r="TMU40" s="11"/>
      <c r="TMV40" s="11"/>
      <c r="TMW40" s="11"/>
      <c r="TMX40" s="11"/>
      <c r="TMY40" s="11"/>
      <c r="TMZ40" s="11"/>
      <c r="TNA40" s="11"/>
      <c r="TNB40" s="11"/>
      <c r="TNC40" s="11"/>
      <c r="TND40" s="11"/>
      <c r="TNE40" s="11"/>
      <c r="TNF40" s="11"/>
      <c r="TNG40" s="11"/>
      <c r="TNH40" s="11"/>
      <c r="TNI40" s="11"/>
      <c r="TNJ40" s="11"/>
      <c r="TNK40" s="11"/>
      <c r="TNL40" s="11"/>
      <c r="TNM40" s="11"/>
      <c r="TNN40" s="11"/>
      <c r="TNO40" s="11"/>
      <c r="TNP40" s="11"/>
      <c r="TNQ40" s="11"/>
      <c r="TNR40" s="11"/>
      <c r="TNS40" s="11"/>
      <c r="TNT40" s="11"/>
      <c r="TNU40" s="11"/>
      <c r="TNV40" s="11"/>
      <c r="TNW40" s="11"/>
      <c r="TNX40" s="11"/>
      <c r="TNY40" s="11"/>
      <c r="TNZ40" s="11"/>
      <c r="TOA40" s="11"/>
      <c r="TOB40" s="11"/>
      <c r="TOC40" s="11"/>
      <c r="TOD40" s="11"/>
      <c r="TOE40" s="11"/>
      <c r="TOF40" s="11"/>
      <c r="TOG40" s="11"/>
      <c r="TOH40" s="11"/>
      <c r="TOI40" s="11"/>
      <c r="TOJ40" s="11"/>
      <c r="TOK40" s="11"/>
      <c r="TOL40" s="11"/>
      <c r="TOM40" s="11"/>
      <c r="TON40" s="11"/>
      <c r="TOO40" s="11"/>
      <c r="TOP40" s="11"/>
      <c r="TOQ40" s="11"/>
      <c r="TOR40" s="11"/>
      <c r="TOS40" s="11"/>
      <c r="TOT40" s="11"/>
      <c r="TOU40" s="11"/>
      <c r="TOV40" s="11"/>
      <c r="TOW40" s="11"/>
      <c r="TOX40" s="11"/>
      <c r="TOY40" s="11"/>
      <c r="TOZ40" s="11"/>
      <c r="TPA40" s="11"/>
      <c r="TPB40" s="11"/>
      <c r="TPC40" s="11"/>
      <c r="TPD40" s="11"/>
      <c r="TPE40" s="11"/>
      <c r="TPF40" s="11"/>
      <c r="TPG40" s="11"/>
      <c r="TPH40" s="11"/>
      <c r="TPI40" s="11"/>
      <c r="TPJ40" s="11"/>
      <c r="TPK40" s="11"/>
      <c r="TPL40" s="11"/>
      <c r="TPM40" s="11"/>
      <c r="TPN40" s="11"/>
      <c r="TPO40" s="11"/>
      <c r="TPP40" s="11"/>
      <c r="TPQ40" s="11"/>
      <c r="TPR40" s="11"/>
      <c r="TPS40" s="11"/>
      <c r="TPT40" s="11"/>
      <c r="TPU40" s="11"/>
      <c r="TPV40" s="11"/>
      <c r="TPW40" s="11"/>
      <c r="TPX40" s="11"/>
      <c r="TPY40" s="11"/>
      <c r="TPZ40" s="11"/>
      <c r="TQA40" s="11"/>
      <c r="TQB40" s="11"/>
      <c r="TQC40" s="11"/>
      <c r="TQD40" s="11"/>
      <c r="TQE40" s="11"/>
      <c r="TQF40" s="11"/>
      <c r="TQG40" s="11"/>
      <c r="TQH40" s="11"/>
      <c r="TQI40" s="11"/>
      <c r="TQJ40" s="11"/>
      <c r="TQK40" s="11"/>
      <c r="TQL40" s="11"/>
      <c r="TQM40" s="11"/>
      <c r="TQN40" s="11"/>
      <c r="TQO40" s="11"/>
      <c r="TQP40" s="11"/>
      <c r="TQQ40" s="11"/>
      <c r="TQR40" s="11"/>
      <c r="TQS40" s="11"/>
      <c r="TQT40" s="11"/>
      <c r="TQU40" s="11"/>
      <c r="TQV40" s="11"/>
      <c r="TQW40" s="11"/>
      <c r="TQX40" s="11"/>
      <c r="TQY40" s="11"/>
      <c r="TQZ40" s="11"/>
      <c r="TRA40" s="11"/>
      <c r="TRB40" s="11"/>
      <c r="TRC40" s="11"/>
      <c r="TRD40" s="11"/>
      <c r="TRE40" s="11"/>
      <c r="TRF40" s="11"/>
      <c r="TRG40" s="11"/>
      <c r="TRH40" s="11"/>
      <c r="TRI40" s="11"/>
      <c r="TRJ40" s="11"/>
      <c r="TRK40" s="11"/>
      <c r="TRL40" s="11"/>
      <c r="TRM40" s="11"/>
      <c r="TRN40" s="11"/>
      <c r="TRO40" s="11"/>
      <c r="TRP40" s="11"/>
      <c r="TRQ40" s="11"/>
      <c r="TRR40" s="11"/>
      <c r="TRS40" s="11"/>
      <c r="TRT40" s="11"/>
      <c r="TRU40" s="11"/>
      <c r="TRV40" s="11"/>
      <c r="TRW40" s="11"/>
      <c r="TRX40" s="11"/>
      <c r="TRY40" s="11"/>
      <c r="TRZ40" s="11"/>
      <c r="TSA40" s="11"/>
      <c r="TSB40" s="11"/>
      <c r="TSC40" s="11"/>
      <c r="TSD40" s="11"/>
      <c r="TSE40" s="11"/>
      <c r="TSF40" s="11"/>
      <c r="TSG40" s="11"/>
      <c r="TSH40" s="11"/>
      <c r="TSI40" s="11"/>
      <c r="TSJ40" s="11"/>
      <c r="TSK40" s="11"/>
      <c r="TSL40" s="11"/>
      <c r="TSM40" s="11"/>
      <c r="TSN40" s="11"/>
      <c r="TSO40" s="11"/>
      <c r="TSP40" s="11"/>
      <c r="TSQ40" s="11"/>
      <c r="TSR40" s="11"/>
      <c r="TSS40" s="11"/>
      <c r="TST40" s="11"/>
      <c r="TSU40" s="11"/>
      <c r="TSV40" s="11"/>
      <c r="TSW40" s="11"/>
      <c r="TSX40" s="11"/>
      <c r="TSY40" s="11"/>
      <c r="TSZ40" s="11"/>
      <c r="TTA40" s="11"/>
      <c r="TTB40" s="11"/>
      <c r="TTC40" s="11"/>
      <c r="TTD40" s="11"/>
      <c r="TTE40" s="11"/>
      <c r="TTF40" s="11"/>
      <c r="TTG40" s="11"/>
      <c r="TTH40" s="11"/>
      <c r="TTI40" s="11"/>
      <c r="TTJ40" s="11"/>
      <c r="TTK40" s="11"/>
      <c r="TTL40" s="11"/>
      <c r="TTM40" s="11"/>
      <c r="TTN40" s="11"/>
      <c r="TTO40" s="11"/>
      <c r="TTP40" s="11"/>
      <c r="TTQ40" s="11"/>
      <c r="TTR40" s="11"/>
      <c r="TTS40" s="11"/>
      <c r="TTT40" s="11"/>
      <c r="TTU40" s="11"/>
      <c r="TTV40" s="11"/>
      <c r="TTW40" s="11"/>
      <c r="TTX40" s="11"/>
      <c r="TTY40" s="11"/>
      <c r="TTZ40" s="11"/>
      <c r="TUA40" s="11"/>
      <c r="TUB40" s="11"/>
      <c r="TUC40" s="11"/>
      <c r="TUD40" s="11"/>
      <c r="TUE40" s="11"/>
      <c r="TUF40" s="11"/>
      <c r="TUG40" s="11"/>
      <c r="TUH40" s="11"/>
      <c r="TUI40" s="11"/>
      <c r="TUJ40" s="11"/>
      <c r="TUK40" s="11"/>
      <c r="TUL40" s="11"/>
      <c r="TUM40" s="11"/>
      <c r="TUN40" s="11"/>
      <c r="TUO40" s="11"/>
      <c r="TUP40" s="11"/>
      <c r="TUQ40" s="11"/>
      <c r="TUR40" s="11"/>
      <c r="TUS40" s="11"/>
      <c r="TUT40" s="11"/>
      <c r="TUU40" s="11"/>
      <c r="TUV40" s="11"/>
      <c r="TUW40" s="11"/>
      <c r="TUX40" s="11"/>
      <c r="TUY40" s="11"/>
      <c r="TUZ40" s="11"/>
      <c r="TVA40" s="11"/>
      <c r="TVB40" s="11"/>
      <c r="TVC40" s="11"/>
      <c r="TVD40" s="11"/>
      <c r="TVE40" s="11"/>
      <c r="TVF40" s="11"/>
      <c r="TVG40" s="11"/>
      <c r="TVH40" s="11"/>
      <c r="TVI40" s="11"/>
      <c r="TVJ40" s="11"/>
      <c r="TVK40" s="11"/>
      <c r="TVL40" s="11"/>
      <c r="TVM40" s="11"/>
      <c r="TVN40" s="11"/>
      <c r="TVO40" s="11"/>
      <c r="TVP40" s="11"/>
      <c r="TVQ40" s="11"/>
      <c r="TVR40" s="11"/>
      <c r="TVS40" s="11"/>
      <c r="TVT40" s="11"/>
      <c r="TVU40" s="11"/>
      <c r="TVV40" s="11"/>
      <c r="TVW40" s="11"/>
      <c r="TVX40" s="11"/>
      <c r="TVY40" s="11"/>
      <c r="TVZ40" s="11"/>
      <c r="TWA40" s="11"/>
      <c r="TWB40" s="11"/>
      <c r="TWC40" s="11"/>
      <c r="TWD40" s="11"/>
      <c r="TWE40" s="11"/>
      <c r="TWF40" s="11"/>
      <c r="TWG40" s="11"/>
      <c r="TWH40" s="11"/>
      <c r="TWI40" s="11"/>
      <c r="TWJ40" s="11"/>
      <c r="TWK40" s="11"/>
      <c r="TWL40" s="11"/>
      <c r="TWM40" s="11"/>
      <c r="TWN40" s="11"/>
      <c r="TWO40" s="11"/>
      <c r="TWP40" s="11"/>
      <c r="TWQ40" s="11"/>
      <c r="TWR40" s="11"/>
      <c r="TWS40" s="11"/>
      <c r="TWT40" s="11"/>
      <c r="TWU40" s="11"/>
      <c r="TWV40" s="11"/>
      <c r="TWW40" s="11"/>
      <c r="TWX40" s="11"/>
      <c r="TWY40" s="11"/>
      <c r="TWZ40" s="11"/>
      <c r="TXA40" s="11"/>
      <c r="TXB40" s="11"/>
      <c r="TXC40" s="11"/>
      <c r="TXD40" s="11"/>
      <c r="TXE40" s="11"/>
      <c r="TXF40" s="11"/>
      <c r="TXG40" s="11"/>
      <c r="TXH40" s="11"/>
      <c r="TXI40" s="11"/>
      <c r="TXJ40" s="11"/>
      <c r="TXK40" s="11"/>
      <c r="TXL40" s="11"/>
      <c r="TXM40" s="11"/>
      <c r="TXN40" s="11"/>
      <c r="TXO40" s="11"/>
      <c r="TXP40" s="11"/>
      <c r="TXQ40" s="11"/>
      <c r="TXR40" s="11"/>
      <c r="TXS40" s="11"/>
      <c r="TXT40" s="11"/>
      <c r="TXU40" s="11"/>
      <c r="TXV40" s="11"/>
      <c r="TXW40" s="11"/>
      <c r="TXX40" s="11"/>
      <c r="TXY40" s="11"/>
      <c r="TXZ40" s="11"/>
      <c r="TYA40" s="11"/>
      <c r="TYB40" s="11"/>
      <c r="TYC40" s="11"/>
      <c r="TYD40" s="11"/>
      <c r="TYE40" s="11"/>
      <c r="TYF40" s="11"/>
      <c r="TYG40" s="11"/>
      <c r="TYH40" s="11"/>
      <c r="TYI40" s="11"/>
      <c r="TYJ40" s="11"/>
      <c r="TYK40" s="11"/>
      <c r="TYL40" s="11"/>
      <c r="TYM40" s="11"/>
      <c r="TYN40" s="11"/>
      <c r="TYO40" s="11"/>
      <c r="TYP40" s="11"/>
      <c r="TYQ40" s="11"/>
      <c r="TYR40" s="11"/>
      <c r="TYS40" s="11"/>
      <c r="TYT40" s="11"/>
      <c r="TYU40" s="11"/>
      <c r="TYV40" s="11"/>
      <c r="TYW40" s="11"/>
      <c r="TYX40" s="11"/>
      <c r="TYY40" s="11"/>
      <c r="TYZ40" s="11"/>
      <c r="TZA40" s="11"/>
      <c r="TZB40" s="11"/>
      <c r="TZC40" s="11"/>
      <c r="TZD40" s="11"/>
      <c r="TZE40" s="11"/>
      <c r="TZF40" s="11"/>
      <c r="TZG40" s="11"/>
      <c r="TZH40" s="11"/>
      <c r="TZI40" s="11"/>
      <c r="TZJ40" s="11"/>
      <c r="TZK40" s="11"/>
      <c r="TZL40" s="11"/>
      <c r="TZM40" s="11"/>
      <c r="TZN40" s="11"/>
      <c r="TZO40" s="11"/>
      <c r="TZP40" s="11"/>
      <c r="TZQ40" s="11"/>
      <c r="TZR40" s="11"/>
      <c r="TZS40" s="11"/>
      <c r="TZT40" s="11"/>
      <c r="TZU40" s="11"/>
      <c r="TZV40" s="11"/>
      <c r="TZW40" s="11"/>
      <c r="TZX40" s="11"/>
      <c r="TZY40" s="11"/>
      <c r="TZZ40" s="11"/>
      <c r="UAA40" s="11"/>
      <c r="UAB40" s="11"/>
      <c r="UAC40" s="11"/>
      <c r="UAD40" s="11"/>
      <c r="UAE40" s="11"/>
      <c r="UAF40" s="11"/>
      <c r="UAG40" s="11"/>
      <c r="UAH40" s="11"/>
      <c r="UAI40" s="11"/>
      <c r="UAJ40" s="11"/>
      <c r="UAK40" s="11"/>
      <c r="UAL40" s="11"/>
      <c r="UAM40" s="11"/>
      <c r="UAN40" s="11"/>
      <c r="UAO40" s="11"/>
      <c r="UAP40" s="11"/>
      <c r="UAQ40" s="11"/>
      <c r="UAR40" s="11"/>
      <c r="UAS40" s="11"/>
      <c r="UAT40" s="11"/>
      <c r="UAU40" s="11"/>
      <c r="UAV40" s="11"/>
      <c r="UAW40" s="11"/>
      <c r="UAX40" s="11"/>
      <c r="UAY40" s="11"/>
      <c r="UAZ40" s="11"/>
      <c r="UBA40" s="11"/>
      <c r="UBB40" s="11"/>
      <c r="UBC40" s="11"/>
      <c r="UBD40" s="11"/>
      <c r="UBE40" s="11"/>
      <c r="UBF40" s="11"/>
      <c r="UBG40" s="11"/>
      <c r="UBH40" s="11"/>
      <c r="UBI40" s="11"/>
      <c r="UBJ40" s="11"/>
      <c r="UBK40" s="11"/>
      <c r="UBL40" s="11"/>
      <c r="UBM40" s="11"/>
      <c r="UBN40" s="11"/>
      <c r="UBO40" s="11"/>
      <c r="UBP40" s="11"/>
      <c r="UBQ40" s="11"/>
      <c r="UBR40" s="11"/>
      <c r="UBS40" s="11"/>
      <c r="UBT40" s="11"/>
      <c r="UBU40" s="11"/>
      <c r="UBV40" s="11"/>
      <c r="UBW40" s="11"/>
      <c r="UBX40" s="11"/>
      <c r="UBY40" s="11"/>
      <c r="UBZ40" s="11"/>
      <c r="UCA40" s="11"/>
      <c r="UCB40" s="11"/>
      <c r="UCC40" s="11"/>
      <c r="UCD40" s="11"/>
      <c r="UCE40" s="11"/>
      <c r="UCF40" s="11"/>
      <c r="UCG40" s="11"/>
      <c r="UCH40" s="11"/>
      <c r="UCI40" s="11"/>
      <c r="UCJ40" s="11"/>
      <c r="UCK40" s="11"/>
      <c r="UCL40" s="11"/>
      <c r="UCM40" s="11"/>
      <c r="UCN40" s="11"/>
      <c r="UCO40" s="11"/>
      <c r="UCP40" s="11"/>
      <c r="UCQ40" s="11"/>
      <c r="UCR40" s="11"/>
      <c r="UCS40" s="11"/>
      <c r="UCT40" s="11"/>
      <c r="UCU40" s="11"/>
      <c r="UCV40" s="11"/>
      <c r="UCW40" s="11"/>
      <c r="UCX40" s="11"/>
      <c r="UCY40" s="11"/>
      <c r="UCZ40" s="11"/>
      <c r="UDA40" s="11"/>
      <c r="UDB40" s="11"/>
      <c r="UDC40" s="11"/>
      <c r="UDD40" s="11"/>
      <c r="UDE40" s="11"/>
      <c r="UDF40" s="11"/>
      <c r="UDG40" s="11"/>
      <c r="UDH40" s="11"/>
      <c r="UDI40" s="11"/>
      <c r="UDJ40" s="11"/>
      <c r="UDK40" s="11"/>
      <c r="UDL40" s="11"/>
      <c r="UDM40" s="11"/>
      <c r="UDN40" s="11"/>
      <c r="UDO40" s="11"/>
      <c r="UDP40" s="11"/>
      <c r="UDQ40" s="11"/>
      <c r="UDR40" s="11"/>
      <c r="UDS40" s="11"/>
      <c r="UDT40" s="11"/>
      <c r="UDU40" s="11"/>
      <c r="UDV40" s="11"/>
      <c r="UDW40" s="11"/>
      <c r="UDX40" s="11"/>
      <c r="UDY40" s="11"/>
      <c r="UDZ40" s="11"/>
      <c r="UEA40" s="11"/>
      <c r="UEB40" s="11"/>
      <c r="UEC40" s="11"/>
      <c r="UED40" s="11"/>
      <c r="UEE40" s="11"/>
      <c r="UEF40" s="11"/>
      <c r="UEG40" s="11"/>
      <c r="UEH40" s="11"/>
      <c r="UEI40" s="11"/>
      <c r="UEJ40" s="11"/>
      <c r="UEK40" s="11"/>
      <c r="UEL40" s="11"/>
      <c r="UEM40" s="11"/>
      <c r="UEN40" s="11"/>
      <c r="UEO40" s="11"/>
      <c r="UEP40" s="11"/>
      <c r="UEQ40" s="11"/>
      <c r="UER40" s="11"/>
      <c r="UES40" s="11"/>
      <c r="UET40" s="11"/>
      <c r="UEU40" s="11"/>
      <c r="UEV40" s="11"/>
      <c r="UEW40" s="11"/>
      <c r="UEX40" s="11"/>
      <c r="UEY40" s="11"/>
      <c r="UEZ40" s="11"/>
      <c r="UFA40" s="11"/>
      <c r="UFB40" s="11"/>
      <c r="UFC40" s="11"/>
      <c r="UFD40" s="11"/>
      <c r="UFE40" s="11"/>
      <c r="UFF40" s="11"/>
      <c r="UFG40" s="11"/>
      <c r="UFH40" s="11"/>
      <c r="UFI40" s="11"/>
      <c r="UFJ40" s="11"/>
      <c r="UFK40" s="11"/>
      <c r="UFL40" s="11"/>
      <c r="UFM40" s="11"/>
      <c r="UFN40" s="11"/>
      <c r="UFO40" s="11"/>
      <c r="UFP40" s="11"/>
      <c r="UFQ40" s="11"/>
      <c r="UFR40" s="11"/>
      <c r="UFS40" s="11"/>
      <c r="UFT40" s="11"/>
      <c r="UFU40" s="11"/>
      <c r="UFV40" s="11"/>
      <c r="UFW40" s="11"/>
      <c r="UFX40" s="11"/>
      <c r="UFY40" s="11"/>
      <c r="UFZ40" s="11"/>
      <c r="UGA40" s="11"/>
      <c r="UGB40" s="11"/>
      <c r="UGC40" s="11"/>
      <c r="UGD40" s="11"/>
      <c r="UGE40" s="11"/>
      <c r="UGF40" s="11"/>
      <c r="UGG40" s="11"/>
      <c r="UGH40" s="11"/>
      <c r="UGI40" s="11"/>
      <c r="UGJ40" s="11"/>
      <c r="UGK40" s="11"/>
      <c r="UGL40" s="11"/>
      <c r="UGM40" s="11"/>
      <c r="UGN40" s="11"/>
      <c r="UGO40" s="11"/>
      <c r="UGP40" s="11"/>
      <c r="UGQ40" s="11"/>
      <c r="UGR40" s="11"/>
      <c r="UGS40" s="11"/>
      <c r="UGT40" s="11"/>
      <c r="UGU40" s="11"/>
      <c r="UGV40" s="11"/>
      <c r="UGW40" s="11"/>
      <c r="UGX40" s="11"/>
      <c r="UGY40" s="11"/>
      <c r="UGZ40" s="11"/>
      <c r="UHA40" s="11"/>
      <c r="UHB40" s="11"/>
      <c r="UHC40" s="11"/>
      <c r="UHD40" s="11"/>
      <c r="UHE40" s="11"/>
      <c r="UHF40" s="11"/>
      <c r="UHG40" s="11"/>
      <c r="UHH40" s="11"/>
      <c r="UHI40" s="11"/>
      <c r="UHJ40" s="11"/>
      <c r="UHK40" s="11"/>
      <c r="UHL40" s="11"/>
      <c r="UHM40" s="11"/>
      <c r="UHN40" s="11"/>
      <c r="UHO40" s="11"/>
      <c r="UHP40" s="11"/>
      <c r="UHQ40" s="11"/>
      <c r="UHR40" s="11"/>
      <c r="UHS40" s="11"/>
      <c r="UHT40" s="11"/>
      <c r="UHU40" s="11"/>
      <c r="UHV40" s="11"/>
      <c r="UHW40" s="11"/>
      <c r="UHX40" s="11"/>
      <c r="UHY40" s="11"/>
      <c r="UHZ40" s="11"/>
      <c r="UIA40" s="11"/>
      <c r="UIB40" s="11"/>
      <c r="UIC40" s="11"/>
      <c r="UID40" s="11"/>
      <c r="UIE40" s="11"/>
      <c r="UIF40" s="11"/>
      <c r="UIG40" s="11"/>
      <c r="UIH40" s="11"/>
      <c r="UII40" s="11"/>
      <c r="UIJ40" s="11"/>
      <c r="UIK40" s="11"/>
      <c r="UIL40" s="11"/>
      <c r="UIM40" s="11"/>
      <c r="UIN40" s="11"/>
      <c r="UIO40" s="11"/>
      <c r="UIP40" s="11"/>
      <c r="UIQ40" s="11"/>
      <c r="UIR40" s="11"/>
      <c r="UIS40" s="11"/>
      <c r="UIT40" s="11"/>
      <c r="UIU40" s="11"/>
      <c r="UIV40" s="11"/>
      <c r="UIW40" s="11"/>
      <c r="UIX40" s="11"/>
      <c r="UIY40" s="11"/>
      <c r="UIZ40" s="11"/>
      <c r="UJA40" s="11"/>
      <c r="UJB40" s="11"/>
      <c r="UJC40" s="11"/>
      <c r="UJD40" s="11"/>
      <c r="UJE40" s="11"/>
      <c r="UJF40" s="11"/>
      <c r="UJG40" s="11"/>
      <c r="UJH40" s="11"/>
      <c r="UJI40" s="11"/>
      <c r="UJJ40" s="11"/>
      <c r="UJK40" s="11"/>
      <c r="UJL40" s="11"/>
      <c r="UJM40" s="11"/>
      <c r="UJN40" s="11"/>
      <c r="UJO40" s="11"/>
      <c r="UJP40" s="11"/>
      <c r="UJQ40" s="11"/>
      <c r="UJR40" s="11"/>
      <c r="UJS40" s="11"/>
      <c r="UJT40" s="11"/>
      <c r="UJU40" s="11"/>
      <c r="UJV40" s="11"/>
      <c r="UJW40" s="11"/>
      <c r="UJX40" s="11"/>
      <c r="UJY40" s="11"/>
      <c r="UJZ40" s="11"/>
      <c r="UKA40" s="11"/>
      <c r="UKB40" s="11"/>
      <c r="UKC40" s="11"/>
      <c r="UKD40" s="11"/>
      <c r="UKE40" s="11"/>
      <c r="UKF40" s="11"/>
      <c r="UKG40" s="11"/>
      <c r="UKH40" s="11"/>
      <c r="UKI40" s="11"/>
      <c r="UKJ40" s="11"/>
      <c r="UKK40" s="11"/>
      <c r="UKL40" s="11"/>
      <c r="UKM40" s="11"/>
      <c r="UKN40" s="11"/>
      <c r="UKO40" s="11"/>
      <c r="UKP40" s="11"/>
      <c r="UKQ40" s="11"/>
      <c r="UKR40" s="11"/>
      <c r="UKS40" s="11"/>
      <c r="UKT40" s="11"/>
      <c r="UKU40" s="11"/>
      <c r="UKV40" s="11"/>
      <c r="UKW40" s="11"/>
      <c r="UKX40" s="11"/>
      <c r="UKY40" s="11"/>
      <c r="UKZ40" s="11"/>
      <c r="ULA40" s="11"/>
      <c r="ULB40" s="11"/>
      <c r="ULC40" s="11"/>
      <c r="ULD40" s="11"/>
      <c r="ULE40" s="11"/>
      <c r="ULF40" s="11"/>
      <c r="ULG40" s="11"/>
      <c r="ULH40" s="11"/>
      <c r="ULI40" s="11"/>
      <c r="ULJ40" s="11"/>
      <c r="ULK40" s="11"/>
      <c r="ULL40" s="11"/>
      <c r="ULM40" s="11"/>
      <c r="ULN40" s="11"/>
      <c r="ULO40" s="11"/>
      <c r="ULP40" s="11"/>
      <c r="ULQ40" s="11"/>
      <c r="ULR40" s="11"/>
      <c r="ULS40" s="11"/>
      <c r="ULT40" s="11"/>
      <c r="ULU40" s="11"/>
      <c r="ULV40" s="11"/>
      <c r="ULW40" s="11"/>
      <c r="ULX40" s="11"/>
      <c r="ULY40" s="11"/>
      <c r="ULZ40" s="11"/>
      <c r="UMA40" s="11"/>
      <c r="UMB40" s="11"/>
      <c r="UMC40" s="11"/>
      <c r="UMD40" s="11"/>
      <c r="UME40" s="11"/>
      <c r="UMF40" s="11"/>
      <c r="UMG40" s="11"/>
      <c r="UMH40" s="11"/>
      <c r="UMI40" s="11"/>
      <c r="UMJ40" s="11"/>
      <c r="UMK40" s="11"/>
      <c r="UML40" s="11"/>
      <c r="UMM40" s="11"/>
      <c r="UMN40" s="11"/>
      <c r="UMO40" s="11"/>
      <c r="UMP40" s="11"/>
      <c r="UMQ40" s="11"/>
      <c r="UMR40" s="11"/>
      <c r="UMS40" s="11"/>
      <c r="UMT40" s="11"/>
      <c r="UMU40" s="11"/>
      <c r="UMV40" s="11"/>
      <c r="UMW40" s="11"/>
      <c r="UMX40" s="11"/>
      <c r="UMY40" s="11"/>
      <c r="UMZ40" s="11"/>
      <c r="UNA40" s="11"/>
      <c r="UNB40" s="11"/>
      <c r="UNC40" s="11"/>
      <c r="UND40" s="11"/>
      <c r="UNE40" s="11"/>
      <c r="UNF40" s="11"/>
      <c r="UNG40" s="11"/>
      <c r="UNH40" s="11"/>
      <c r="UNI40" s="11"/>
      <c r="UNJ40" s="11"/>
      <c r="UNK40" s="11"/>
      <c r="UNL40" s="11"/>
      <c r="UNM40" s="11"/>
      <c r="UNN40" s="11"/>
      <c r="UNO40" s="11"/>
      <c r="UNP40" s="11"/>
      <c r="UNQ40" s="11"/>
      <c r="UNR40" s="11"/>
      <c r="UNS40" s="11"/>
      <c r="UNT40" s="11"/>
      <c r="UNU40" s="11"/>
      <c r="UNV40" s="11"/>
      <c r="UNW40" s="11"/>
      <c r="UNX40" s="11"/>
      <c r="UNY40" s="11"/>
      <c r="UNZ40" s="11"/>
      <c r="UOA40" s="11"/>
      <c r="UOB40" s="11"/>
      <c r="UOC40" s="11"/>
      <c r="UOD40" s="11"/>
      <c r="UOE40" s="11"/>
      <c r="UOF40" s="11"/>
      <c r="UOG40" s="11"/>
      <c r="UOH40" s="11"/>
      <c r="UOI40" s="11"/>
      <c r="UOJ40" s="11"/>
      <c r="UOK40" s="11"/>
      <c r="UOL40" s="11"/>
      <c r="UOM40" s="11"/>
      <c r="UON40" s="11"/>
      <c r="UOO40" s="11"/>
      <c r="UOP40" s="11"/>
      <c r="UOQ40" s="11"/>
      <c r="UOR40" s="11"/>
      <c r="UOS40" s="11"/>
      <c r="UOT40" s="11"/>
      <c r="UOU40" s="11"/>
      <c r="UOV40" s="11"/>
      <c r="UOW40" s="11"/>
      <c r="UOX40" s="11"/>
      <c r="UOY40" s="11"/>
      <c r="UOZ40" s="11"/>
      <c r="UPA40" s="11"/>
      <c r="UPB40" s="11"/>
      <c r="UPC40" s="11"/>
      <c r="UPD40" s="11"/>
      <c r="UPE40" s="11"/>
      <c r="UPF40" s="11"/>
      <c r="UPG40" s="11"/>
      <c r="UPH40" s="11"/>
      <c r="UPI40" s="11"/>
      <c r="UPJ40" s="11"/>
      <c r="UPK40" s="11"/>
      <c r="UPL40" s="11"/>
      <c r="UPM40" s="11"/>
      <c r="UPN40" s="11"/>
      <c r="UPO40" s="11"/>
      <c r="UPP40" s="11"/>
      <c r="UPQ40" s="11"/>
      <c r="UPR40" s="11"/>
      <c r="UPS40" s="11"/>
      <c r="UPT40" s="11"/>
      <c r="UPU40" s="11"/>
      <c r="UPV40" s="11"/>
      <c r="UPW40" s="11"/>
      <c r="UPX40" s="11"/>
      <c r="UPY40" s="11"/>
      <c r="UPZ40" s="11"/>
      <c r="UQA40" s="11"/>
      <c r="UQB40" s="11"/>
      <c r="UQC40" s="11"/>
      <c r="UQD40" s="11"/>
      <c r="UQE40" s="11"/>
      <c r="UQF40" s="11"/>
      <c r="UQG40" s="11"/>
      <c r="UQH40" s="11"/>
      <c r="UQI40" s="11"/>
      <c r="UQJ40" s="11"/>
      <c r="UQK40" s="11"/>
      <c r="UQL40" s="11"/>
      <c r="UQM40" s="11"/>
      <c r="UQN40" s="11"/>
      <c r="UQO40" s="11"/>
      <c r="UQP40" s="11"/>
      <c r="UQQ40" s="11"/>
      <c r="UQR40" s="11"/>
      <c r="UQS40" s="11"/>
      <c r="UQT40" s="11"/>
      <c r="UQU40" s="11"/>
      <c r="UQV40" s="11"/>
      <c r="UQW40" s="11"/>
      <c r="UQX40" s="11"/>
      <c r="UQY40" s="11"/>
      <c r="UQZ40" s="11"/>
      <c r="URA40" s="11"/>
      <c r="URB40" s="11"/>
      <c r="URC40" s="11"/>
      <c r="URD40" s="11"/>
      <c r="URE40" s="11"/>
      <c r="URF40" s="11"/>
      <c r="URG40" s="11"/>
      <c r="URH40" s="11"/>
      <c r="URI40" s="11"/>
      <c r="URJ40" s="11"/>
      <c r="URK40" s="11"/>
      <c r="URL40" s="11"/>
      <c r="URM40" s="11"/>
      <c r="URN40" s="11"/>
      <c r="URO40" s="11"/>
      <c r="URP40" s="11"/>
      <c r="URQ40" s="11"/>
      <c r="URR40" s="11"/>
      <c r="URS40" s="11"/>
      <c r="URT40" s="11"/>
      <c r="URU40" s="11"/>
      <c r="URV40" s="11"/>
      <c r="URW40" s="11"/>
      <c r="URX40" s="11"/>
      <c r="URY40" s="11"/>
      <c r="URZ40" s="11"/>
      <c r="USA40" s="11"/>
      <c r="USB40" s="11"/>
      <c r="USC40" s="11"/>
      <c r="USD40" s="11"/>
      <c r="USE40" s="11"/>
      <c r="USF40" s="11"/>
      <c r="USG40" s="11"/>
      <c r="USH40" s="11"/>
      <c r="USI40" s="11"/>
      <c r="USJ40" s="11"/>
      <c r="USK40" s="11"/>
      <c r="USL40" s="11"/>
      <c r="USM40" s="11"/>
      <c r="USN40" s="11"/>
      <c r="USO40" s="11"/>
      <c r="USP40" s="11"/>
      <c r="USQ40" s="11"/>
      <c r="USR40" s="11"/>
      <c r="USS40" s="11"/>
      <c r="UST40" s="11"/>
      <c r="USU40" s="11"/>
      <c r="USV40" s="11"/>
      <c r="USW40" s="11"/>
      <c r="USX40" s="11"/>
      <c r="USY40" s="11"/>
      <c r="USZ40" s="11"/>
      <c r="UTA40" s="11"/>
      <c r="UTB40" s="11"/>
      <c r="UTC40" s="11"/>
      <c r="UTD40" s="11"/>
      <c r="UTE40" s="11"/>
      <c r="UTF40" s="11"/>
      <c r="UTG40" s="11"/>
      <c r="UTH40" s="11"/>
      <c r="UTI40" s="11"/>
      <c r="UTJ40" s="11"/>
      <c r="UTK40" s="11"/>
      <c r="UTL40" s="11"/>
      <c r="UTM40" s="11"/>
      <c r="UTN40" s="11"/>
      <c r="UTO40" s="11"/>
      <c r="UTP40" s="11"/>
      <c r="UTQ40" s="11"/>
      <c r="UTR40" s="11"/>
      <c r="UTS40" s="11"/>
      <c r="UTT40" s="11"/>
      <c r="UTU40" s="11"/>
      <c r="UTV40" s="11"/>
      <c r="UTW40" s="11"/>
      <c r="UTX40" s="11"/>
      <c r="UTY40" s="11"/>
      <c r="UTZ40" s="11"/>
      <c r="UUA40" s="11"/>
      <c r="UUB40" s="11"/>
      <c r="UUC40" s="11"/>
      <c r="UUD40" s="11"/>
      <c r="UUE40" s="11"/>
      <c r="UUF40" s="11"/>
      <c r="UUG40" s="11"/>
      <c r="UUH40" s="11"/>
      <c r="UUI40" s="11"/>
      <c r="UUJ40" s="11"/>
      <c r="UUK40" s="11"/>
      <c r="UUL40" s="11"/>
      <c r="UUM40" s="11"/>
      <c r="UUN40" s="11"/>
      <c r="UUO40" s="11"/>
      <c r="UUP40" s="11"/>
      <c r="UUQ40" s="11"/>
      <c r="UUR40" s="11"/>
      <c r="UUS40" s="11"/>
      <c r="UUT40" s="11"/>
      <c r="UUU40" s="11"/>
      <c r="UUV40" s="11"/>
      <c r="UUW40" s="11"/>
      <c r="UUX40" s="11"/>
      <c r="UUY40" s="11"/>
      <c r="UUZ40" s="11"/>
      <c r="UVA40" s="11"/>
      <c r="UVB40" s="11"/>
      <c r="UVC40" s="11"/>
      <c r="UVD40" s="11"/>
      <c r="UVE40" s="11"/>
      <c r="UVF40" s="11"/>
      <c r="UVG40" s="11"/>
      <c r="UVH40" s="11"/>
      <c r="UVI40" s="11"/>
      <c r="UVJ40" s="11"/>
      <c r="UVK40" s="11"/>
      <c r="UVL40" s="11"/>
      <c r="UVM40" s="11"/>
      <c r="UVN40" s="11"/>
      <c r="UVO40" s="11"/>
      <c r="UVP40" s="11"/>
      <c r="UVQ40" s="11"/>
      <c r="UVR40" s="11"/>
      <c r="UVS40" s="11"/>
      <c r="UVT40" s="11"/>
      <c r="UVU40" s="11"/>
      <c r="UVV40" s="11"/>
      <c r="UVW40" s="11"/>
      <c r="UVX40" s="11"/>
      <c r="UVY40" s="11"/>
      <c r="UVZ40" s="11"/>
      <c r="UWA40" s="11"/>
      <c r="UWB40" s="11"/>
      <c r="UWC40" s="11"/>
      <c r="UWD40" s="11"/>
      <c r="UWE40" s="11"/>
      <c r="UWF40" s="11"/>
      <c r="UWG40" s="11"/>
      <c r="UWH40" s="11"/>
      <c r="UWI40" s="11"/>
      <c r="UWJ40" s="11"/>
      <c r="UWK40" s="11"/>
      <c r="UWL40" s="11"/>
      <c r="UWM40" s="11"/>
      <c r="UWN40" s="11"/>
      <c r="UWO40" s="11"/>
      <c r="UWP40" s="11"/>
      <c r="UWQ40" s="11"/>
      <c r="UWR40" s="11"/>
      <c r="UWS40" s="11"/>
      <c r="UWT40" s="11"/>
      <c r="UWU40" s="11"/>
      <c r="UWV40" s="11"/>
      <c r="UWW40" s="11"/>
      <c r="UWX40" s="11"/>
      <c r="UWY40" s="11"/>
      <c r="UWZ40" s="11"/>
      <c r="UXA40" s="11"/>
      <c r="UXB40" s="11"/>
      <c r="UXC40" s="11"/>
      <c r="UXD40" s="11"/>
      <c r="UXE40" s="11"/>
      <c r="UXF40" s="11"/>
      <c r="UXG40" s="11"/>
      <c r="UXH40" s="11"/>
      <c r="UXI40" s="11"/>
      <c r="UXJ40" s="11"/>
      <c r="UXK40" s="11"/>
      <c r="UXL40" s="11"/>
      <c r="UXM40" s="11"/>
      <c r="UXN40" s="11"/>
      <c r="UXO40" s="11"/>
      <c r="UXP40" s="11"/>
      <c r="UXQ40" s="11"/>
      <c r="UXR40" s="11"/>
      <c r="UXS40" s="11"/>
      <c r="UXT40" s="11"/>
      <c r="UXU40" s="11"/>
      <c r="UXV40" s="11"/>
      <c r="UXW40" s="11"/>
      <c r="UXX40" s="11"/>
      <c r="UXY40" s="11"/>
      <c r="UXZ40" s="11"/>
      <c r="UYA40" s="11"/>
      <c r="UYB40" s="11"/>
      <c r="UYC40" s="11"/>
      <c r="UYD40" s="11"/>
      <c r="UYE40" s="11"/>
      <c r="UYF40" s="11"/>
      <c r="UYG40" s="11"/>
      <c r="UYH40" s="11"/>
      <c r="UYI40" s="11"/>
      <c r="UYJ40" s="11"/>
      <c r="UYK40" s="11"/>
      <c r="UYL40" s="11"/>
      <c r="UYM40" s="11"/>
      <c r="UYN40" s="11"/>
      <c r="UYO40" s="11"/>
      <c r="UYP40" s="11"/>
      <c r="UYQ40" s="11"/>
      <c r="UYR40" s="11"/>
      <c r="UYS40" s="11"/>
      <c r="UYT40" s="11"/>
      <c r="UYU40" s="11"/>
      <c r="UYV40" s="11"/>
      <c r="UYW40" s="11"/>
      <c r="UYX40" s="11"/>
      <c r="UYY40" s="11"/>
      <c r="UYZ40" s="11"/>
      <c r="UZA40" s="11"/>
      <c r="UZB40" s="11"/>
      <c r="UZC40" s="11"/>
      <c r="UZD40" s="11"/>
      <c r="UZE40" s="11"/>
      <c r="UZF40" s="11"/>
      <c r="UZG40" s="11"/>
      <c r="UZH40" s="11"/>
      <c r="UZI40" s="11"/>
      <c r="UZJ40" s="11"/>
      <c r="UZK40" s="11"/>
      <c r="UZL40" s="11"/>
      <c r="UZM40" s="11"/>
      <c r="UZN40" s="11"/>
      <c r="UZO40" s="11"/>
      <c r="UZP40" s="11"/>
      <c r="UZQ40" s="11"/>
      <c r="UZR40" s="11"/>
      <c r="UZS40" s="11"/>
      <c r="UZT40" s="11"/>
      <c r="UZU40" s="11"/>
      <c r="UZV40" s="11"/>
      <c r="UZW40" s="11"/>
      <c r="UZX40" s="11"/>
      <c r="UZY40" s="11"/>
      <c r="UZZ40" s="11"/>
      <c r="VAA40" s="11"/>
      <c r="VAB40" s="11"/>
      <c r="VAC40" s="11"/>
      <c r="VAD40" s="11"/>
      <c r="VAE40" s="11"/>
      <c r="VAF40" s="11"/>
      <c r="VAG40" s="11"/>
      <c r="VAH40" s="11"/>
      <c r="VAI40" s="11"/>
      <c r="VAJ40" s="11"/>
      <c r="VAK40" s="11"/>
      <c r="VAL40" s="11"/>
      <c r="VAM40" s="11"/>
      <c r="VAN40" s="11"/>
      <c r="VAO40" s="11"/>
      <c r="VAP40" s="11"/>
      <c r="VAQ40" s="11"/>
      <c r="VAR40" s="11"/>
      <c r="VAS40" s="11"/>
      <c r="VAT40" s="11"/>
      <c r="VAU40" s="11"/>
      <c r="VAV40" s="11"/>
      <c r="VAW40" s="11"/>
      <c r="VAX40" s="11"/>
      <c r="VAY40" s="11"/>
      <c r="VAZ40" s="11"/>
      <c r="VBA40" s="11"/>
      <c r="VBB40" s="11"/>
      <c r="VBC40" s="11"/>
      <c r="VBD40" s="11"/>
      <c r="VBE40" s="11"/>
      <c r="VBF40" s="11"/>
      <c r="VBG40" s="11"/>
      <c r="VBH40" s="11"/>
      <c r="VBI40" s="11"/>
      <c r="VBJ40" s="11"/>
      <c r="VBK40" s="11"/>
      <c r="VBL40" s="11"/>
      <c r="VBM40" s="11"/>
      <c r="VBN40" s="11"/>
      <c r="VBO40" s="11"/>
      <c r="VBP40" s="11"/>
      <c r="VBQ40" s="11"/>
      <c r="VBR40" s="11"/>
      <c r="VBS40" s="11"/>
      <c r="VBT40" s="11"/>
      <c r="VBU40" s="11"/>
      <c r="VBV40" s="11"/>
      <c r="VBW40" s="11"/>
      <c r="VBX40" s="11"/>
      <c r="VBY40" s="11"/>
      <c r="VBZ40" s="11"/>
      <c r="VCA40" s="11"/>
      <c r="VCB40" s="11"/>
      <c r="VCC40" s="11"/>
      <c r="VCD40" s="11"/>
      <c r="VCE40" s="11"/>
      <c r="VCF40" s="11"/>
      <c r="VCG40" s="11"/>
      <c r="VCH40" s="11"/>
      <c r="VCI40" s="11"/>
      <c r="VCJ40" s="11"/>
      <c r="VCK40" s="11"/>
      <c r="VCL40" s="11"/>
      <c r="VCM40" s="11"/>
      <c r="VCN40" s="11"/>
      <c r="VCO40" s="11"/>
      <c r="VCP40" s="11"/>
      <c r="VCQ40" s="11"/>
      <c r="VCR40" s="11"/>
      <c r="VCS40" s="11"/>
      <c r="VCT40" s="11"/>
      <c r="VCU40" s="11"/>
      <c r="VCV40" s="11"/>
      <c r="VCW40" s="11"/>
      <c r="VCX40" s="11"/>
      <c r="VCY40" s="11"/>
      <c r="VCZ40" s="11"/>
      <c r="VDA40" s="11"/>
      <c r="VDB40" s="11"/>
      <c r="VDC40" s="11"/>
      <c r="VDD40" s="11"/>
      <c r="VDE40" s="11"/>
      <c r="VDF40" s="11"/>
      <c r="VDG40" s="11"/>
      <c r="VDH40" s="11"/>
      <c r="VDI40" s="11"/>
      <c r="VDJ40" s="11"/>
      <c r="VDK40" s="11"/>
      <c r="VDL40" s="11"/>
      <c r="VDM40" s="11"/>
      <c r="VDN40" s="11"/>
      <c r="VDO40" s="11"/>
      <c r="VDP40" s="11"/>
      <c r="VDQ40" s="11"/>
      <c r="VDR40" s="11"/>
      <c r="VDS40" s="11"/>
      <c r="VDT40" s="11"/>
      <c r="VDU40" s="11"/>
      <c r="VDV40" s="11"/>
      <c r="VDW40" s="11"/>
      <c r="VDX40" s="11"/>
      <c r="VDY40" s="11"/>
      <c r="VDZ40" s="11"/>
      <c r="VEA40" s="11"/>
      <c r="VEB40" s="11"/>
      <c r="VEC40" s="11"/>
      <c r="VED40" s="11"/>
      <c r="VEE40" s="11"/>
      <c r="VEF40" s="11"/>
      <c r="VEG40" s="11"/>
      <c r="VEH40" s="11"/>
      <c r="VEI40" s="11"/>
      <c r="VEJ40" s="11"/>
      <c r="VEK40" s="11"/>
      <c r="VEL40" s="11"/>
      <c r="VEM40" s="11"/>
      <c r="VEN40" s="11"/>
      <c r="VEO40" s="11"/>
      <c r="VEP40" s="11"/>
      <c r="VEQ40" s="11"/>
      <c r="VER40" s="11"/>
      <c r="VES40" s="11"/>
      <c r="VET40" s="11"/>
      <c r="VEU40" s="11"/>
      <c r="VEV40" s="11"/>
      <c r="VEW40" s="11"/>
      <c r="VEX40" s="11"/>
      <c r="VEY40" s="11"/>
      <c r="VEZ40" s="11"/>
      <c r="VFA40" s="11"/>
      <c r="VFB40" s="11"/>
      <c r="VFC40" s="11"/>
      <c r="VFD40" s="11"/>
      <c r="VFE40" s="11"/>
      <c r="VFF40" s="11"/>
      <c r="VFG40" s="11"/>
      <c r="VFH40" s="11"/>
      <c r="VFI40" s="11"/>
      <c r="VFJ40" s="11"/>
      <c r="VFK40" s="11"/>
      <c r="VFL40" s="11"/>
      <c r="VFM40" s="11"/>
      <c r="VFN40" s="11"/>
      <c r="VFO40" s="11"/>
      <c r="VFP40" s="11"/>
      <c r="VFQ40" s="11"/>
      <c r="VFR40" s="11"/>
      <c r="VFS40" s="11"/>
      <c r="VFT40" s="11"/>
      <c r="VFU40" s="11"/>
      <c r="VFV40" s="11"/>
      <c r="VFW40" s="11"/>
      <c r="VFX40" s="11"/>
      <c r="VFY40" s="11"/>
      <c r="VFZ40" s="11"/>
      <c r="VGA40" s="11"/>
      <c r="VGB40" s="11"/>
      <c r="VGC40" s="11"/>
      <c r="VGD40" s="11"/>
      <c r="VGE40" s="11"/>
      <c r="VGF40" s="11"/>
      <c r="VGG40" s="11"/>
      <c r="VGH40" s="11"/>
      <c r="VGI40" s="11"/>
      <c r="VGJ40" s="11"/>
      <c r="VGK40" s="11"/>
      <c r="VGL40" s="11"/>
      <c r="VGM40" s="11"/>
      <c r="VGN40" s="11"/>
      <c r="VGO40" s="11"/>
      <c r="VGP40" s="11"/>
      <c r="VGQ40" s="11"/>
      <c r="VGR40" s="11"/>
      <c r="VGS40" s="11"/>
      <c r="VGT40" s="11"/>
      <c r="VGU40" s="11"/>
      <c r="VGV40" s="11"/>
      <c r="VGW40" s="11"/>
      <c r="VGX40" s="11"/>
      <c r="VGY40" s="11"/>
      <c r="VGZ40" s="11"/>
      <c r="VHA40" s="11"/>
      <c r="VHB40" s="11"/>
      <c r="VHC40" s="11"/>
      <c r="VHD40" s="11"/>
      <c r="VHE40" s="11"/>
      <c r="VHF40" s="11"/>
      <c r="VHG40" s="11"/>
      <c r="VHH40" s="11"/>
      <c r="VHI40" s="11"/>
      <c r="VHJ40" s="11"/>
      <c r="VHK40" s="11"/>
      <c r="VHL40" s="11"/>
      <c r="VHM40" s="11"/>
      <c r="VHN40" s="11"/>
      <c r="VHO40" s="11"/>
      <c r="VHP40" s="11"/>
      <c r="VHQ40" s="11"/>
      <c r="VHR40" s="11"/>
      <c r="VHS40" s="11"/>
      <c r="VHT40" s="11"/>
      <c r="VHU40" s="11"/>
      <c r="VHV40" s="11"/>
      <c r="VHW40" s="11"/>
      <c r="VHX40" s="11"/>
      <c r="VHY40" s="11"/>
      <c r="VHZ40" s="11"/>
      <c r="VIA40" s="11"/>
      <c r="VIB40" s="11"/>
      <c r="VIC40" s="11"/>
      <c r="VID40" s="11"/>
      <c r="VIE40" s="11"/>
      <c r="VIF40" s="11"/>
      <c r="VIG40" s="11"/>
      <c r="VIH40" s="11"/>
      <c r="VII40" s="11"/>
      <c r="VIJ40" s="11"/>
      <c r="VIK40" s="11"/>
      <c r="VIL40" s="11"/>
      <c r="VIM40" s="11"/>
      <c r="VIN40" s="11"/>
      <c r="VIO40" s="11"/>
      <c r="VIP40" s="11"/>
      <c r="VIQ40" s="11"/>
      <c r="VIR40" s="11"/>
      <c r="VIS40" s="11"/>
      <c r="VIT40" s="11"/>
      <c r="VIU40" s="11"/>
      <c r="VIV40" s="11"/>
      <c r="VIW40" s="11"/>
      <c r="VIX40" s="11"/>
      <c r="VIY40" s="11"/>
      <c r="VIZ40" s="11"/>
      <c r="VJA40" s="11"/>
      <c r="VJB40" s="11"/>
      <c r="VJC40" s="11"/>
      <c r="VJD40" s="11"/>
      <c r="VJE40" s="11"/>
      <c r="VJF40" s="11"/>
      <c r="VJG40" s="11"/>
      <c r="VJH40" s="11"/>
      <c r="VJI40" s="11"/>
      <c r="VJJ40" s="11"/>
      <c r="VJK40" s="11"/>
      <c r="VJL40" s="11"/>
      <c r="VJM40" s="11"/>
      <c r="VJN40" s="11"/>
      <c r="VJO40" s="11"/>
      <c r="VJP40" s="11"/>
      <c r="VJQ40" s="11"/>
      <c r="VJR40" s="11"/>
      <c r="VJS40" s="11"/>
      <c r="VJT40" s="11"/>
      <c r="VJU40" s="11"/>
      <c r="VJV40" s="11"/>
      <c r="VJW40" s="11"/>
      <c r="VJX40" s="11"/>
      <c r="VJY40" s="11"/>
      <c r="VJZ40" s="11"/>
      <c r="VKA40" s="11"/>
      <c r="VKB40" s="11"/>
      <c r="VKC40" s="11"/>
      <c r="VKD40" s="11"/>
      <c r="VKE40" s="11"/>
      <c r="VKF40" s="11"/>
      <c r="VKG40" s="11"/>
      <c r="VKH40" s="11"/>
      <c r="VKI40" s="11"/>
      <c r="VKJ40" s="11"/>
      <c r="VKK40" s="11"/>
      <c r="VKL40" s="11"/>
      <c r="VKM40" s="11"/>
      <c r="VKN40" s="11"/>
      <c r="VKO40" s="11"/>
      <c r="VKP40" s="11"/>
      <c r="VKQ40" s="11"/>
      <c r="VKR40" s="11"/>
      <c r="VKS40" s="11"/>
      <c r="VKT40" s="11"/>
      <c r="VKU40" s="11"/>
      <c r="VKV40" s="11"/>
      <c r="VKW40" s="11"/>
      <c r="VKX40" s="11"/>
      <c r="VKY40" s="11"/>
      <c r="VKZ40" s="11"/>
      <c r="VLA40" s="11"/>
      <c r="VLB40" s="11"/>
      <c r="VLC40" s="11"/>
      <c r="VLD40" s="11"/>
      <c r="VLE40" s="11"/>
      <c r="VLF40" s="11"/>
      <c r="VLG40" s="11"/>
      <c r="VLH40" s="11"/>
      <c r="VLI40" s="11"/>
      <c r="VLJ40" s="11"/>
      <c r="VLK40" s="11"/>
      <c r="VLL40" s="11"/>
      <c r="VLM40" s="11"/>
      <c r="VLN40" s="11"/>
      <c r="VLO40" s="11"/>
      <c r="VLP40" s="11"/>
      <c r="VLQ40" s="11"/>
      <c r="VLR40" s="11"/>
      <c r="VLS40" s="11"/>
      <c r="VLT40" s="11"/>
      <c r="VLU40" s="11"/>
      <c r="VLV40" s="11"/>
      <c r="VLW40" s="11"/>
      <c r="VLX40" s="11"/>
      <c r="VLY40" s="11"/>
      <c r="VLZ40" s="11"/>
      <c r="VMA40" s="11"/>
      <c r="VMB40" s="11"/>
      <c r="VMC40" s="11"/>
      <c r="VMD40" s="11"/>
      <c r="VME40" s="11"/>
      <c r="VMF40" s="11"/>
      <c r="VMG40" s="11"/>
      <c r="VMH40" s="11"/>
      <c r="VMI40" s="11"/>
      <c r="VMJ40" s="11"/>
      <c r="VMK40" s="11"/>
      <c r="VML40" s="11"/>
      <c r="VMM40" s="11"/>
      <c r="VMN40" s="11"/>
      <c r="VMO40" s="11"/>
      <c r="VMP40" s="11"/>
      <c r="VMQ40" s="11"/>
      <c r="VMR40" s="11"/>
      <c r="VMS40" s="11"/>
      <c r="VMT40" s="11"/>
      <c r="VMU40" s="11"/>
      <c r="VMV40" s="11"/>
      <c r="VMW40" s="11"/>
      <c r="VMX40" s="11"/>
      <c r="VMY40" s="11"/>
      <c r="VMZ40" s="11"/>
      <c r="VNA40" s="11"/>
      <c r="VNB40" s="11"/>
      <c r="VNC40" s="11"/>
      <c r="VND40" s="11"/>
      <c r="VNE40" s="11"/>
      <c r="VNF40" s="11"/>
      <c r="VNG40" s="11"/>
      <c r="VNH40" s="11"/>
      <c r="VNI40" s="11"/>
      <c r="VNJ40" s="11"/>
      <c r="VNK40" s="11"/>
      <c r="VNL40" s="11"/>
      <c r="VNM40" s="11"/>
      <c r="VNN40" s="11"/>
      <c r="VNO40" s="11"/>
      <c r="VNP40" s="11"/>
      <c r="VNQ40" s="11"/>
      <c r="VNR40" s="11"/>
      <c r="VNS40" s="11"/>
      <c r="VNT40" s="11"/>
      <c r="VNU40" s="11"/>
      <c r="VNV40" s="11"/>
      <c r="VNW40" s="11"/>
      <c r="VNX40" s="11"/>
      <c r="VNY40" s="11"/>
      <c r="VNZ40" s="11"/>
      <c r="VOA40" s="11"/>
      <c r="VOB40" s="11"/>
      <c r="VOC40" s="11"/>
      <c r="VOD40" s="11"/>
      <c r="VOE40" s="11"/>
      <c r="VOF40" s="11"/>
      <c r="VOG40" s="11"/>
      <c r="VOH40" s="11"/>
      <c r="VOI40" s="11"/>
      <c r="VOJ40" s="11"/>
      <c r="VOK40" s="11"/>
      <c r="VOL40" s="11"/>
      <c r="VOM40" s="11"/>
      <c r="VON40" s="11"/>
      <c r="VOO40" s="11"/>
      <c r="VOP40" s="11"/>
      <c r="VOQ40" s="11"/>
      <c r="VOR40" s="11"/>
      <c r="VOS40" s="11"/>
      <c r="VOT40" s="11"/>
      <c r="VOU40" s="11"/>
      <c r="VOV40" s="11"/>
      <c r="VOW40" s="11"/>
      <c r="VOX40" s="11"/>
      <c r="VOY40" s="11"/>
      <c r="VOZ40" s="11"/>
      <c r="VPA40" s="11"/>
      <c r="VPB40" s="11"/>
      <c r="VPC40" s="11"/>
      <c r="VPD40" s="11"/>
      <c r="VPE40" s="11"/>
      <c r="VPF40" s="11"/>
      <c r="VPG40" s="11"/>
      <c r="VPH40" s="11"/>
      <c r="VPI40" s="11"/>
      <c r="VPJ40" s="11"/>
      <c r="VPK40" s="11"/>
      <c r="VPL40" s="11"/>
      <c r="VPM40" s="11"/>
      <c r="VPN40" s="11"/>
      <c r="VPO40" s="11"/>
      <c r="VPP40" s="11"/>
      <c r="VPQ40" s="11"/>
      <c r="VPR40" s="11"/>
      <c r="VPS40" s="11"/>
      <c r="VPT40" s="11"/>
      <c r="VPU40" s="11"/>
      <c r="VPV40" s="11"/>
      <c r="VPW40" s="11"/>
      <c r="VPX40" s="11"/>
      <c r="VPY40" s="11"/>
      <c r="VPZ40" s="11"/>
      <c r="VQA40" s="11"/>
      <c r="VQB40" s="11"/>
      <c r="VQC40" s="11"/>
      <c r="VQD40" s="11"/>
      <c r="VQE40" s="11"/>
      <c r="VQF40" s="11"/>
      <c r="VQG40" s="11"/>
      <c r="VQH40" s="11"/>
      <c r="VQI40" s="11"/>
      <c r="VQJ40" s="11"/>
      <c r="VQK40" s="11"/>
      <c r="VQL40" s="11"/>
      <c r="VQM40" s="11"/>
      <c r="VQN40" s="11"/>
      <c r="VQO40" s="11"/>
      <c r="VQP40" s="11"/>
      <c r="VQQ40" s="11"/>
      <c r="VQR40" s="11"/>
      <c r="VQS40" s="11"/>
      <c r="VQT40" s="11"/>
      <c r="VQU40" s="11"/>
      <c r="VQV40" s="11"/>
      <c r="VQW40" s="11"/>
      <c r="VQX40" s="11"/>
      <c r="VQY40" s="11"/>
      <c r="VQZ40" s="11"/>
      <c r="VRA40" s="11"/>
      <c r="VRB40" s="11"/>
      <c r="VRC40" s="11"/>
      <c r="VRD40" s="11"/>
      <c r="VRE40" s="11"/>
      <c r="VRF40" s="11"/>
      <c r="VRG40" s="11"/>
      <c r="VRH40" s="11"/>
      <c r="VRI40" s="11"/>
      <c r="VRJ40" s="11"/>
      <c r="VRK40" s="11"/>
      <c r="VRL40" s="11"/>
      <c r="VRM40" s="11"/>
      <c r="VRN40" s="11"/>
      <c r="VRO40" s="11"/>
      <c r="VRP40" s="11"/>
      <c r="VRQ40" s="11"/>
      <c r="VRR40" s="11"/>
      <c r="VRS40" s="11"/>
      <c r="VRT40" s="11"/>
      <c r="VRU40" s="11"/>
      <c r="VRV40" s="11"/>
      <c r="VRW40" s="11"/>
      <c r="VRX40" s="11"/>
      <c r="VRY40" s="11"/>
      <c r="VRZ40" s="11"/>
      <c r="VSA40" s="11"/>
      <c r="VSB40" s="11"/>
      <c r="VSC40" s="11"/>
      <c r="VSD40" s="11"/>
      <c r="VSE40" s="11"/>
      <c r="VSF40" s="11"/>
      <c r="VSG40" s="11"/>
      <c r="VSH40" s="11"/>
      <c r="VSI40" s="11"/>
      <c r="VSJ40" s="11"/>
      <c r="VSK40" s="11"/>
      <c r="VSL40" s="11"/>
      <c r="VSM40" s="11"/>
      <c r="VSN40" s="11"/>
      <c r="VSO40" s="11"/>
      <c r="VSP40" s="11"/>
      <c r="VSQ40" s="11"/>
      <c r="VSR40" s="11"/>
      <c r="VSS40" s="11"/>
      <c r="VST40" s="11"/>
      <c r="VSU40" s="11"/>
      <c r="VSV40" s="11"/>
      <c r="VSW40" s="11"/>
      <c r="VSX40" s="11"/>
      <c r="VSY40" s="11"/>
      <c r="VSZ40" s="11"/>
      <c r="VTA40" s="11"/>
      <c r="VTB40" s="11"/>
      <c r="VTC40" s="11"/>
      <c r="VTD40" s="11"/>
      <c r="VTE40" s="11"/>
      <c r="VTF40" s="11"/>
      <c r="VTG40" s="11"/>
      <c r="VTH40" s="11"/>
      <c r="VTI40" s="11"/>
      <c r="VTJ40" s="11"/>
      <c r="VTK40" s="11"/>
      <c r="VTL40" s="11"/>
      <c r="VTM40" s="11"/>
      <c r="VTN40" s="11"/>
      <c r="VTO40" s="11"/>
      <c r="VTP40" s="11"/>
      <c r="VTQ40" s="11"/>
      <c r="VTR40" s="11"/>
      <c r="VTS40" s="11"/>
      <c r="VTT40" s="11"/>
      <c r="VTU40" s="11"/>
      <c r="VTV40" s="11"/>
      <c r="VTW40" s="11"/>
      <c r="VTX40" s="11"/>
      <c r="VTY40" s="11"/>
      <c r="VTZ40" s="11"/>
      <c r="VUA40" s="11"/>
      <c r="VUB40" s="11"/>
      <c r="VUC40" s="11"/>
      <c r="VUD40" s="11"/>
      <c r="VUE40" s="11"/>
      <c r="VUF40" s="11"/>
      <c r="VUG40" s="11"/>
      <c r="VUH40" s="11"/>
      <c r="VUI40" s="11"/>
      <c r="VUJ40" s="11"/>
      <c r="VUK40" s="11"/>
      <c r="VUL40" s="11"/>
      <c r="VUM40" s="11"/>
      <c r="VUN40" s="11"/>
      <c r="VUO40" s="11"/>
      <c r="VUP40" s="11"/>
      <c r="VUQ40" s="11"/>
      <c r="VUR40" s="11"/>
      <c r="VUS40" s="11"/>
      <c r="VUT40" s="11"/>
      <c r="VUU40" s="11"/>
      <c r="VUV40" s="11"/>
      <c r="VUW40" s="11"/>
      <c r="VUX40" s="11"/>
      <c r="VUY40" s="11"/>
      <c r="VUZ40" s="11"/>
      <c r="VVA40" s="11"/>
      <c r="VVB40" s="11"/>
      <c r="VVC40" s="11"/>
      <c r="VVD40" s="11"/>
      <c r="VVE40" s="11"/>
      <c r="VVF40" s="11"/>
      <c r="VVG40" s="11"/>
      <c r="VVH40" s="11"/>
      <c r="VVI40" s="11"/>
      <c r="VVJ40" s="11"/>
      <c r="VVK40" s="11"/>
      <c r="VVL40" s="11"/>
      <c r="VVM40" s="11"/>
      <c r="VVN40" s="11"/>
      <c r="VVO40" s="11"/>
      <c r="VVP40" s="11"/>
      <c r="VVQ40" s="11"/>
      <c r="VVR40" s="11"/>
      <c r="VVS40" s="11"/>
      <c r="VVT40" s="11"/>
      <c r="VVU40" s="11"/>
      <c r="VVV40" s="11"/>
      <c r="VVW40" s="11"/>
      <c r="VVX40" s="11"/>
      <c r="VVY40" s="11"/>
      <c r="VVZ40" s="11"/>
      <c r="VWA40" s="11"/>
      <c r="VWB40" s="11"/>
      <c r="VWC40" s="11"/>
      <c r="VWD40" s="11"/>
      <c r="VWE40" s="11"/>
      <c r="VWF40" s="11"/>
      <c r="VWG40" s="11"/>
      <c r="VWH40" s="11"/>
      <c r="VWI40" s="11"/>
      <c r="VWJ40" s="11"/>
      <c r="VWK40" s="11"/>
      <c r="VWL40" s="11"/>
      <c r="VWM40" s="11"/>
      <c r="VWN40" s="11"/>
      <c r="VWO40" s="11"/>
      <c r="VWP40" s="11"/>
      <c r="VWQ40" s="11"/>
      <c r="VWR40" s="11"/>
      <c r="VWS40" s="11"/>
      <c r="VWT40" s="11"/>
      <c r="VWU40" s="11"/>
      <c r="VWV40" s="11"/>
      <c r="VWW40" s="11"/>
      <c r="VWX40" s="11"/>
      <c r="VWY40" s="11"/>
      <c r="VWZ40" s="11"/>
      <c r="VXA40" s="11"/>
      <c r="VXB40" s="11"/>
      <c r="VXC40" s="11"/>
      <c r="VXD40" s="11"/>
      <c r="VXE40" s="11"/>
      <c r="VXF40" s="11"/>
      <c r="VXG40" s="11"/>
      <c r="VXH40" s="11"/>
      <c r="VXI40" s="11"/>
      <c r="VXJ40" s="11"/>
      <c r="VXK40" s="11"/>
      <c r="VXL40" s="11"/>
      <c r="VXM40" s="11"/>
      <c r="VXN40" s="11"/>
      <c r="VXO40" s="11"/>
      <c r="VXP40" s="11"/>
      <c r="VXQ40" s="11"/>
      <c r="VXR40" s="11"/>
      <c r="VXS40" s="11"/>
      <c r="VXT40" s="11"/>
      <c r="VXU40" s="11"/>
      <c r="VXV40" s="11"/>
      <c r="VXW40" s="11"/>
      <c r="VXX40" s="11"/>
      <c r="VXY40" s="11"/>
      <c r="VXZ40" s="11"/>
      <c r="VYA40" s="11"/>
      <c r="VYB40" s="11"/>
      <c r="VYC40" s="11"/>
      <c r="VYD40" s="11"/>
      <c r="VYE40" s="11"/>
      <c r="VYF40" s="11"/>
      <c r="VYG40" s="11"/>
      <c r="VYH40" s="11"/>
      <c r="VYI40" s="11"/>
      <c r="VYJ40" s="11"/>
      <c r="VYK40" s="11"/>
      <c r="VYL40" s="11"/>
      <c r="VYM40" s="11"/>
      <c r="VYN40" s="11"/>
      <c r="VYO40" s="11"/>
      <c r="VYP40" s="11"/>
      <c r="VYQ40" s="11"/>
      <c r="VYR40" s="11"/>
      <c r="VYS40" s="11"/>
      <c r="VYT40" s="11"/>
      <c r="VYU40" s="11"/>
      <c r="VYV40" s="11"/>
      <c r="VYW40" s="11"/>
      <c r="VYX40" s="11"/>
      <c r="VYY40" s="11"/>
      <c r="VYZ40" s="11"/>
      <c r="VZA40" s="11"/>
      <c r="VZB40" s="11"/>
      <c r="VZC40" s="11"/>
      <c r="VZD40" s="11"/>
      <c r="VZE40" s="11"/>
      <c r="VZF40" s="11"/>
      <c r="VZG40" s="11"/>
      <c r="VZH40" s="11"/>
      <c r="VZI40" s="11"/>
      <c r="VZJ40" s="11"/>
      <c r="VZK40" s="11"/>
      <c r="VZL40" s="11"/>
      <c r="VZM40" s="11"/>
      <c r="VZN40" s="11"/>
      <c r="VZO40" s="11"/>
      <c r="VZP40" s="11"/>
      <c r="VZQ40" s="11"/>
      <c r="VZR40" s="11"/>
      <c r="VZS40" s="11"/>
      <c r="VZT40" s="11"/>
      <c r="VZU40" s="11"/>
      <c r="VZV40" s="11"/>
      <c r="VZW40" s="11"/>
      <c r="VZX40" s="11"/>
      <c r="VZY40" s="11"/>
      <c r="VZZ40" s="11"/>
      <c r="WAA40" s="11"/>
      <c r="WAB40" s="11"/>
      <c r="WAC40" s="11"/>
      <c r="WAD40" s="11"/>
      <c r="WAE40" s="11"/>
      <c r="WAF40" s="11"/>
      <c r="WAG40" s="11"/>
      <c r="WAH40" s="11"/>
      <c r="WAI40" s="11"/>
      <c r="WAJ40" s="11"/>
      <c r="WAK40" s="11"/>
      <c r="WAL40" s="11"/>
      <c r="WAM40" s="11"/>
      <c r="WAN40" s="11"/>
      <c r="WAO40" s="11"/>
      <c r="WAP40" s="11"/>
      <c r="WAQ40" s="11"/>
      <c r="WAR40" s="11"/>
      <c r="WAS40" s="11"/>
      <c r="WAT40" s="11"/>
      <c r="WAU40" s="11"/>
      <c r="WAV40" s="11"/>
      <c r="WAW40" s="11"/>
      <c r="WAX40" s="11"/>
      <c r="WAY40" s="11"/>
      <c r="WAZ40" s="11"/>
      <c r="WBA40" s="11"/>
      <c r="WBB40" s="11"/>
      <c r="WBC40" s="11"/>
      <c r="WBD40" s="11"/>
      <c r="WBE40" s="11"/>
      <c r="WBF40" s="11"/>
      <c r="WBG40" s="11"/>
      <c r="WBH40" s="11"/>
      <c r="WBI40" s="11"/>
      <c r="WBJ40" s="11"/>
      <c r="WBK40" s="11"/>
      <c r="WBL40" s="11"/>
      <c r="WBM40" s="11"/>
      <c r="WBN40" s="11"/>
      <c r="WBO40" s="11"/>
      <c r="WBP40" s="11"/>
      <c r="WBQ40" s="11"/>
      <c r="WBR40" s="11"/>
      <c r="WBS40" s="11"/>
      <c r="WBT40" s="11"/>
      <c r="WBU40" s="11"/>
      <c r="WBV40" s="11"/>
      <c r="WBW40" s="11"/>
      <c r="WBX40" s="11"/>
      <c r="WBY40" s="11"/>
      <c r="WBZ40" s="11"/>
      <c r="WCA40" s="11"/>
      <c r="WCB40" s="11"/>
      <c r="WCC40" s="11"/>
      <c r="WCD40" s="11"/>
      <c r="WCE40" s="11"/>
      <c r="WCF40" s="11"/>
      <c r="WCG40" s="11"/>
      <c r="WCH40" s="11"/>
      <c r="WCI40" s="11"/>
      <c r="WCJ40" s="11"/>
      <c r="WCK40" s="11"/>
      <c r="WCL40" s="11"/>
      <c r="WCM40" s="11"/>
      <c r="WCN40" s="11"/>
      <c r="WCO40" s="11"/>
      <c r="WCP40" s="11"/>
      <c r="WCQ40" s="11"/>
      <c r="WCR40" s="11"/>
      <c r="WCS40" s="11"/>
      <c r="WCT40" s="11"/>
      <c r="WCU40" s="11"/>
      <c r="WCV40" s="11"/>
      <c r="WCW40" s="11"/>
      <c r="WCX40" s="11"/>
      <c r="WCY40" s="11"/>
      <c r="WCZ40" s="11"/>
      <c r="WDA40" s="11"/>
      <c r="WDB40" s="11"/>
      <c r="WDC40" s="11"/>
      <c r="WDD40" s="11"/>
      <c r="WDE40" s="11"/>
      <c r="WDF40" s="11"/>
      <c r="WDG40" s="11"/>
      <c r="WDH40" s="11"/>
      <c r="WDI40" s="11"/>
      <c r="WDJ40" s="11"/>
      <c r="WDK40" s="11"/>
      <c r="WDL40" s="11"/>
      <c r="WDM40" s="11"/>
      <c r="WDN40" s="11"/>
      <c r="WDO40" s="11"/>
      <c r="WDP40" s="11"/>
      <c r="WDQ40" s="11"/>
      <c r="WDR40" s="11"/>
      <c r="WDS40" s="11"/>
      <c r="WDT40" s="11"/>
      <c r="WDU40" s="11"/>
      <c r="WDV40" s="11"/>
      <c r="WDW40" s="11"/>
      <c r="WDX40" s="11"/>
      <c r="WDY40" s="11"/>
      <c r="WDZ40" s="11"/>
      <c r="WEA40" s="11"/>
      <c r="WEB40" s="11"/>
      <c r="WEC40" s="11"/>
      <c r="WED40" s="11"/>
      <c r="WEE40" s="11"/>
      <c r="WEF40" s="11"/>
      <c r="WEG40" s="11"/>
      <c r="WEH40" s="11"/>
      <c r="WEI40" s="11"/>
      <c r="WEJ40" s="11"/>
      <c r="WEK40" s="11"/>
      <c r="WEL40" s="11"/>
      <c r="WEM40" s="11"/>
      <c r="WEN40" s="11"/>
      <c r="WEO40" s="11"/>
      <c r="WEP40" s="11"/>
      <c r="WEQ40" s="11"/>
      <c r="WER40" s="11"/>
      <c r="WES40" s="11"/>
      <c r="WET40" s="11"/>
      <c r="WEU40" s="11"/>
      <c r="WEV40" s="11"/>
      <c r="WEW40" s="11"/>
      <c r="WEX40" s="11"/>
      <c r="WEY40" s="11"/>
      <c r="WEZ40" s="11"/>
      <c r="WFA40" s="11"/>
      <c r="WFB40" s="11"/>
      <c r="WFC40" s="11"/>
      <c r="WFD40" s="11"/>
      <c r="WFE40" s="11"/>
      <c r="WFF40" s="11"/>
      <c r="WFG40" s="11"/>
      <c r="WFH40" s="11"/>
      <c r="WFI40" s="11"/>
      <c r="WFJ40" s="11"/>
      <c r="WFK40" s="11"/>
      <c r="WFL40" s="11"/>
      <c r="WFM40" s="11"/>
      <c r="WFN40" s="11"/>
      <c r="WFO40" s="11"/>
      <c r="WFP40" s="11"/>
      <c r="WFQ40" s="11"/>
      <c r="WFR40" s="11"/>
      <c r="WFS40" s="11"/>
      <c r="WFT40" s="11"/>
      <c r="WFU40" s="11"/>
      <c r="WFV40" s="11"/>
      <c r="WFW40" s="11"/>
      <c r="WFX40" s="11"/>
      <c r="WFY40" s="11"/>
      <c r="WFZ40" s="11"/>
      <c r="WGA40" s="11"/>
      <c r="WGB40" s="11"/>
      <c r="WGC40" s="11"/>
      <c r="WGD40" s="11"/>
      <c r="WGE40" s="11"/>
      <c r="WGF40" s="11"/>
      <c r="WGG40" s="11"/>
      <c r="WGH40" s="11"/>
      <c r="WGI40" s="11"/>
      <c r="WGJ40" s="11"/>
      <c r="WGK40" s="11"/>
      <c r="WGL40" s="11"/>
      <c r="WGM40" s="11"/>
      <c r="WGN40" s="11"/>
      <c r="WGO40" s="11"/>
      <c r="WGP40" s="11"/>
      <c r="WGQ40" s="11"/>
      <c r="WGR40" s="11"/>
      <c r="WGS40" s="11"/>
      <c r="WGT40" s="11"/>
      <c r="WGU40" s="11"/>
      <c r="WGV40" s="11"/>
      <c r="WGW40" s="11"/>
      <c r="WGX40" s="11"/>
      <c r="WGY40" s="11"/>
      <c r="WGZ40" s="11"/>
      <c r="WHA40" s="11"/>
      <c r="WHB40" s="11"/>
      <c r="WHC40" s="11"/>
      <c r="WHD40" s="11"/>
      <c r="WHE40" s="11"/>
      <c r="WHF40" s="11"/>
      <c r="WHG40" s="11"/>
      <c r="WHH40" s="11"/>
      <c r="WHI40" s="11"/>
      <c r="WHJ40" s="11"/>
      <c r="WHK40" s="11"/>
      <c r="WHL40" s="11"/>
      <c r="WHM40" s="11"/>
      <c r="WHN40" s="11"/>
      <c r="WHO40" s="11"/>
      <c r="WHP40" s="11"/>
      <c r="WHQ40" s="11"/>
      <c r="WHR40" s="11"/>
      <c r="WHS40" s="11"/>
      <c r="WHT40" s="11"/>
      <c r="WHU40" s="11"/>
      <c r="WHV40" s="11"/>
      <c r="WHW40" s="11"/>
      <c r="WHX40" s="11"/>
      <c r="WHY40" s="11"/>
      <c r="WHZ40" s="11"/>
      <c r="WIA40" s="11"/>
      <c r="WIB40" s="11"/>
      <c r="WIC40" s="11"/>
      <c r="WID40" s="11"/>
      <c r="WIE40" s="11"/>
      <c r="WIF40" s="11"/>
      <c r="WIG40" s="11"/>
      <c r="WIH40" s="11"/>
      <c r="WII40" s="11"/>
      <c r="WIJ40" s="11"/>
      <c r="WIK40" s="11"/>
      <c r="WIL40" s="11"/>
      <c r="WIM40" s="11"/>
      <c r="WIN40" s="11"/>
      <c r="WIO40" s="11"/>
      <c r="WIP40" s="11"/>
      <c r="WIQ40" s="11"/>
      <c r="WIR40" s="11"/>
      <c r="WIS40" s="11"/>
      <c r="WIT40" s="11"/>
      <c r="WIU40" s="11"/>
      <c r="WIV40" s="11"/>
      <c r="WIW40" s="11"/>
      <c r="WIX40" s="11"/>
      <c r="WIY40" s="11"/>
      <c r="WIZ40" s="11"/>
      <c r="WJA40" s="11"/>
      <c r="WJB40" s="11"/>
      <c r="WJC40" s="11"/>
      <c r="WJD40" s="11"/>
      <c r="WJE40" s="11"/>
      <c r="WJF40" s="11"/>
      <c r="WJG40" s="11"/>
      <c r="WJH40" s="11"/>
      <c r="WJI40" s="11"/>
      <c r="WJJ40" s="11"/>
      <c r="WJK40" s="11"/>
      <c r="WJL40" s="11"/>
      <c r="WJM40" s="11"/>
      <c r="WJN40" s="11"/>
      <c r="WJO40" s="11"/>
      <c r="WJP40" s="11"/>
      <c r="WJQ40" s="11"/>
      <c r="WJR40" s="11"/>
      <c r="WJS40" s="11"/>
      <c r="WJT40" s="11"/>
      <c r="WJU40" s="11"/>
      <c r="WJV40" s="11"/>
      <c r="WJW40" s="11"/>
      <c r="WJX40" s="11"/>
      <c r="WJY40" s="11"/>
      <c r="WJZ40" s="11"/>
      <c r="WKA40" s="11"/>
      <c r="WKB40" s="11"/>
      <c r="WKC40" s="11"/>
      <c r="WKD40" s="11"/>
      <c r="WKE40" s="11"/>
      <c r="WKF40" s="11"/>
      <c r="WKG40" s="11"/>
      <c r="WKH40" s="11"/>
      <c r="WKI40" s="11"/>
      <c r="WKJ40" s="11"/>
      <c r="WKK40" s="11"/>
      <c r="WKL40" s="11"/>
      <c r="WKM40" s="11"/>
      <c r="WKN40" s="11"/>
      <c r="WKO40" s="11"/>
      <c r="WKP40" s="11"/>
      <c r="WKQ40" s="11"/>
      <c r="WKR40" s="11"/>
      <c r="WKS40" s="11"/>
      <c r="WKT40" s="11"/>
      <c r="WKU40" s="11"/>
      <c r="WKV40" s="11"/>
      <c r="WKW40" s="11"/>
      <c r="WKX40" s="11"/>
      <c r="WKY40" s="11"/>
      <c r="WKZ40" s="11"/>
      <c r="WLA40" s="11"/>
      <c r="WLB40" s="11"/>
      <c r="WLC40" s="11"/>
      <c r="WLD40" s="11"/>
      <c r="WLE40" s="11"/>
      <c r="WLF40" s="11"/>
      <c r="WLG40" s="11"/>
      <c r="WLH40" s="11"/>
      <c r="WLI40" s="11"/>
      <c r="WLJ40" s="11"/>
      <c r="WLK40" s="11"/>
      <c r="WLL40" s="11"/>
      <c r="WLM40" s="11"/>
      <c r="WLN40" s="11"/>
      <c r="WLO40" s="11"/>
      <c r="WLP40" s="11"/>
      <c r="WLQ40" s="11"/>
      <c r="WLR40" s="11"/>
      <c r="WLS40" s="11"/>
      <c r="WLT40" s="11"/>
      <c r="WLU40" s="11"/>
      <c r="WLV40" s="11"/>
      <c r="WLW40" s="11"/>
      <c r="WLX40" s="11"/>
      <c r="WLY40" s="11"/>
      <c r="WLZ40" s="11"/>
      <c r="WMA40" s="11"/>
      <c r="WMB40" s="11"/>
      <c r="WMC40" s="11"/>
      <c r="WMD40" s="11"/>
      <c r="WME40" s="11"/>
      <c r="WMF40" s="11"/>
      <c r="WMG40" s="11"/>
      <c r="WMH40" s="11"/>
      <c r="WMI40" s="11"/>
      <c r="WMJ40" s="11"/>
      <c r="WMK40" s="11"/>
      <c r="WML40" s="11"/>
      <c r="WMM40" s="11"/>
      <c r="WMN40" s="11"/>
      <c r="WMO40" s="11"/>
      <c r="WMP40" s="11"/>
      <c r="WMQ40" s="11"/>
      <c r="WMR40" s="11"/>
      <c r="WMS40" s="11"/>
      <c r="WMT40" s="11"/>
      <c r="WMU40" s="11"/>
      <c r="WMV40" s="11"/>
      <c r="WMW40" s="11"/>
      <c r="WMX40" s="11"/>
      <c r="WMY40" s="11"/>
      <c r="WMZ40" s="11"/>
      <c r="WNA40" s="11"/>
      <c r="WNB40" s="11"/>
      <c r="WNC40" s="11"/>
      <c r="WND40" s="11"/>
      <c r="WNE40" s="11"/>
      <c r="WNF40" s="11"/>
      <c r="WNG40" s="11"/>
      <c r="WNH40" s="11"/>
      <c r="WNI40" s="11"/>
      <c r="WNJ40" s="11"/>
      <c r="WNK40" s="11"/>
      <c r="WNL40" s="11"/>
      <c r="WNM40" s="11"/>
      <c r="WNN40" s="11"/>
      <c r="WNO40" s="11"/>
      <c r="WNP40" s="11"/>
      <c r="WNQ40" s="11"/>
      <c r="WNR40" s="11"/>
      <c r="WNS40" s="11"/>
      <c r="WNT40" s="11"/>
      <c r="WNU40" s="11"/>
      <c r="WNV40" s="11"/>
      <c r="WNW40" s="11"/>
      <c r="WNX40" s="11"/>
      <c r="WNY40" s="11"/>
      <c r="WNZ40" s="11"/>
      <c r="WOA40" s="11"/>
      <c r="WOB40" s="11"/>
      <c r="WOC40" s="11"/>
      <c r="WOD40" s="11"/>
      <c r="WOE40" s="11"/>
      <c r="WOF40" s="11"/>
      <c r="WOG40" s="11"/>
      <c r="WOH40" s="11"/>
      <c r="WOI40" s="11"/>
      <c r="WOJ40" s="11"/>
      <c r="WOK40" s="11"/>
      <c r="WOL40" s="11"/>
      <c r="WOM40" s="11"/>
      <c r="WON40" s="11"/>
      <c r="WOO40" s="11"/>
      <c r="WOP40" s="11"/>
      <c r="WOQ40" s="11"/>
      <c r="WOR40" s="11"/>
      <c r="WOS40" s="11"/>
      <c r="WOT40" s="11"/>
      <c r="WOU40" s="11"/>
      <c r="WOV40" s="11"/>
      <c r="WOW40" s="11"/>
      <c r="WOX40" s="11"/>
      <c r="WOY40" s="11"/>
      <c r="WOZ40" s="11"/>
      <c r="WPA40" s="11"/>
      <c r="WPB40" s="11"/>
      <c r="WPC40" s="11"/>
      <c r="WPD40" s="11"/>
      <c r="WPE40" s="11"/>
      <c r="WPF40" s="11"/>
      <c r="WPG40" s="11"/>
      <c r="WPH40" s="11"/>
      <c r="WPI40" s="11"/>
      <c r="WPJ40" s="11"/>
      <c r="WPK40" s="11"/>
      <c r="WPL40" s="11"/>
      <c r="WPM40" s="11"/>
      <c r="WPN40" s="11"/>
      <c r="WPO40" s="11"/>
      <c r="WPP40" s="11"/>
      <c r="WPQ40" s="11"/>
      <c r="WPR40" s="11"/>
      <c r="WPS40" s="11"/>
      <c r="WPT40" s="11"/>
      <c r="WPU40" s="11"/>
      <c r="WPV40" s="11"/>
      <c r="WPW40" s="11"/>
      <c r="WPX40" s="11"/>
      <c r="WPY40" s="11"/>
      <c r="WPZ40" s="11"/>
      <c r="WQA40" s="11"/>
      <c r="WQB40" s="11"/>
      <c r="WQC40" s="11"/>
      <c r="WQD40" s="11"/>
      <c r="WQE40" s="11"/>
      <c r="WQF40" s="11"/>
      <c r="WQG40" s="11"/>
      <c r="WQH40" s="11"/>
      <c r="WQI40" s="11"/>
      <c r="WQJ40" s="11"/>
      <c r="WQK40" s="11"/>
      <c r="WQL40" s="11"/>
      <c r="WQM40" s="11"/>
      <c r="WQN40" s="11"/>
      <c r="WQO40" s="11"/>
      <c r="WQP40" s="11"/>
      <c r="WQQ40" s="11"/>
      <c r="WQR40" s="11"/>
      <c r="WQS40" s="11"/>
      <c r="WQT40" s="11"/>
      <c r="WQU40" s="11"/>
      <c r="WQV40" s="11"/>
      <c r="WQW40" s="11"/>
      <c r="WQX40" s="11"/>
      <c r="WQY40" s="11"/>
      <c r="WQZ40" s="11"/>
      <c r="WRA40" s="11"/>
      <c r="WRB40" s="11"/>
      <c r="WRC40" s="11"/>
      <c r="WRD40" s="11"/>
      <c r="WRE40" s="11"/>
      <c r="WRF40" s="11"/>
      <c r="WRG40" s="11"/>
      <c r="WRH40" s="11"/>
      <c r="WRI40" s="11"/>
      <c r="WRJ40" s="11"/>
      <c r="WRK40" s="11"/>
      <c r="WRL40" s="11"/>
      <c r="WRM40" s="11"/>
      <c r="WRN40" s="11"/>
      <c r="WRO40" s="11"/>
      <c r="WRP40" s="11"/>
      <c r="WRQ40" s="11"/>
      <c r="WRR40" s="11"/>
      <c r="WRS40" s="11"/>
      <c r="WRT40" s="11"/>
      <c r="WRU40" s="11"/>
      <c r="WRV40" s="11"/>
      <c r="WRW40" s="11"/>
      <c r="WRX40" s="11"/>
      <c r="WRY40" s="11"/>
      <c r="WRZ40" s="11"/>
      <c r="WSA40" s="11"/>
      <c r="WSB40" s="11"/>
      <c r="WSC40" s="11"/>
      <c r="WSD40" s="11"/>
      <c r="WSE40" s="11"/>
      <c r="WSF40" s="11"/>
      <c r="WSG40" s="11"/>
      <c r="WSH40" s="11"/>
      <c r="WSI40" s="11"/>
      <c r="WSJ40" s="11"/>
      <c r="WSK40" s="11"/>
      <c r="WSL40" s="11"/>
      <c r="WSM40" s="11"/>
      <c r="WSN40" s="11"/>
      <c r="WSO40" s="11"/>
      <c r="WSP40" s="11"/>
      <c r="WSQ40" s="11"/>
      <c r="WSR40" s="11"/>
      <c r="WSS40" s="11"/>
      <c r="WST40" s="11"/>
      <c r="WSU40" s="11"/>
      <c r="WSV40" s="11"/>
      <c r="WSW40" s="11"/>
      <c r="WSX40" s="11"/>
      <c r="WSY40" s="11"/>
      <c r="WSZ40" s="11"/>
      <c r="WTA40" s="11"/>
      <c r="WTB40" s="11"/>
      <c r="WTC40" s="11"/>
      <c r="WTD40" s="11"/>
      <c r="WTE40" s="11"/>
      <c r="WTF40" s="11"/>
      <c r="WTG40" s="11"/>
      <c r="WTH40" s="11"/>
      <c r="WTI40" s="11"/>
      <c r="WTJ40" s="11"/>
      <c r="WTK40" s="11"/>
      <c r="WTL40" s="11"/>
      <c r="WTM40" s="11"/>
      <c r="WTN40" s="11"/>
      <c r="WTO40" s="11"/>
      <c r="WTP40" s="11"/>
      <c r="WTQ40" s="11"/>
      <c r="WTR40" s="11"/>
      <c r="WTS40" s="11"/>
      <c r="WTT40" s="11"/>
      <c r="WTU40" s="11"/>
      <c r="WTV40" s="11"/>
      <c r="WTW40" s="11"/>
      <c r="WTX40" s="11"/>
      <c r="WTY40" s="11"/>
      <c r="WTZ40" s="11"/>
      <c r="WUA40" s="11"/>
      <c r="WUB40" s="11"/>
      <c r="WUC40" s="11"/>
      <c r="WUD40" s="11"/>
      <c r="WUE40" s="11"/>
      <c r="WUF40" s="11"/>
      <c r="WUG40" s="11"/>
      <c r="WUH40" s="11"/>
      <c r="WUI40" s="11"/>
      <c r="WUJ40" s="11"/>
      <c r="WUK40" s="11"/>
      <c r="WUL40" s="11"/>
      <c r="WUM40" s="11"/>
      <c r="WUN40" s="11"/>
      <c r="WUO40" s="11"/>
      <c r="WUP40" s="11"/>
      <c r="WUQ40" s="11"/>
      <c r="WUR40" s="11"/>
      <c r="WUS40" s="11"/>
      <c r="WUT40" s="11"/>
      <c r="WUU40" s="11"/>
      <c r="WUV40" s="11"/>
      <c r="WUW40" s="11"/>
      <c r="WUX40" s="11"/>
      <c r="WUY40" s="11"/>
      <c r="WUZ40" s="11"/>
      <c r="WVA40" s="11"/>
      <c r="WVB40" s="11"/>
      <c r="WVC40" s="11"/>
      <c r="WVD40" s="11"/>
      <c r="WVE40" s="11"/>
      <c r="WVF40" s="11"/>
      <c r="WVG40" s="11"/>
      <c r="WVH40" s="11"/>
      <c r="WVI40" s="11"/>
      <c r="WVJ40" s="11"/>
      <c r="WVK40" s="11"/>
      <c r="WVL40" s="11"/>
      <c r="WVM40" s="11"/>
      <c r="WVN40" s="11"/>
      <c r="WVO40" s="11"/>
      <c r="WVP40" s="11"/>
      <c r="WVQ40" s="11"/>
      <c r="WVR40" s="11"/>
      <c r="WVS40" s="11"/>
      <c r="WVT40" s="11"/>
      <c r="WVU40" s="11"/>
      <c r="WVV40" s="11"/>
      <c r="WVW40" s="11"/>
      <c r="WVX40" s="11"/>
      <c r="WVY40" s="11"/>
      <c r="WVZ40" s="11"/>
      <c r="WWA40" s="11"/>
      <c r="WWB40" s="11"/>
      <c r="WWC40" s="11"/>
      <c r="WWD40" s="11"/>
      <c r="WWE40" s="11"/>
      <c r="WWF40" s="11"/>
      <c r="WWG40" s="11"/>
      <c r="WWH40" s="11"/>
      <c r="WWI40" s="11"/>
      <c r="WWJ40" s="11"/>
      <c r="WWK40" s="11"/>
      <c r="WWL40" s="11"/>
      <c r="WWM40" s="11"/>
      <c r="WWN40" s="11"/>
      <c r="WWO40" s="11"/>
      <c r="WWP40" s="11"/>
      <c r="WWQ40" s="11"/>
      <c r="WWR40" s="11"/>
      <c r="WWS40" s="11"/>
      <c r="WWT40" s="11"/>
      <c r="WWU40" s="11"/>
      <c r="WWV40" s="11"/>
      <c r="WWW40" s="11"/>
      <c r="WWX40" s="11"/>
      <c r="WWY40" s="11"/>
      <c r="WWZ40" s="11"/>
      <c r="WXA40" s="11"/>
      <c r="WXB40" s="11"/>
      <c r="WXC40" s="11"/>
      <c r="WXD40" s="11"/>
      <c r="WXE40" s="11"/>
      <c r="WXF40" s="11"/>
      <c r="WXG40" s="11"/>
      <c r="WXH40" s="11"/>
      <c r="WXI40" s="11"/>
      <c r="WXJ40" s="11"/>
      <c r="WXK40" s="11"/>
      <c r="WXL40" s="11"/>
      <c r="WXM40" s="11"/>
      <c r="WXN40" s="11"/>
      <c r="WXO40" s="11"/>
      <c r="WXP40" s="11"/>
      <c r="WXQ40" s="11"/>
      <c r="WXR40" s="11"/>
      <c r="WXS40" s="11"/>
      <c r="WXT40" s="11"/>
      <c r="WXU40" s="11"/>
      <c r="WXV40" s="11"/>
      <c r="WXW40" s="11"/>
      <c r="WXX40" s="11"/>
      <c r="WXY40" s="11"/>
      <c r="WXZ40" s="11"/>
      <c r="WYA40" s="11"/>
      <c r="WYB40" s="11"/>
      <c r="WYC40" s="11"/>
      <c r="WYD40" s="11"/>
      <c r="WYE40" s="11"/>
      <c r="WYF40" s="11"/>
      <c r="WYG40" s="11"/>
      <c r="WYH40" s="11"/>
      <c r="WYI40" s="11"/>
      <c r="WYJ40" s="11"/>
      <c r="WYK40" s="11"/>
      <c r="WYL40" s="11"/>
      <c r="WYM40" s="11"/>
      <c r="WYN40" s="11"/>
      <c r="WYO40" s="11"/>
      <c r="WYP40" s="11"/>
      <c r="WYQ40" s="11"/>
      <c r="WYR40" s="11"/>
      <c r="WYS40" s="11"/>
      <c r="WYT40" s="11"/>
      <c r="WYU40" s="11"/>
      <c r="WYV40" s="11"/>
      <c r="WYW40" s="11"/>
      <c r="WYX40" s="11"/>
      <c r="WYY40" s="11"/>
      <c r="WYZ40" s="11"/>
      <c r="WZA40" s="11"/>
      <c r="WZB40" s="11"/>
      <c r="WZC40" s="11"/>
      <c r="WZD40" s="11"/>
      <c r="WZE40" s="11"/>
      <c r="WZF40" s="11"/>
      <c r="WZG40" s="11"/>
      <c r="WZH40" s="11"/>
      <c r="WZI40" s="11"/>
      <c r="WZJ40" s="11"/>
      <c r="WZK40" s="11"/>
      <c r="WZL40" s="11"/>
      <c r="WZM40" s="11"/>
      <c r="WZN40" s="11"/>
      <c r="WZO40" s="11"/>
      <c r="WZP40" s="11"/>
      <c r="WZQ40" s="11"/>
      <c r="WZR40" s="11"/>
      <c r="WZS40" s="11"/>
      <c r="WZT40" s="11"/>
      <c r="WZU40" s="11"/>
      <c r="WZV40" s="11"/>
      <c r="WZW40" s="11"/>
      <c r="WZX40" s="11"/>
      <c r="WZY40" s="11"/>
      <c r="WZZ40" s="11"/>
      <c r="XAA40" s="11"/>
      <c r="XAB40" s="11"/>
      <c r="XAC40" s="11"/>
      <c r="XAD40" s="11"/>
      <c r="XAE40" s="11"/>
      <c r="XAF40" s="11"/>
      <c r="XAG40" s="11"/>
      <c r="XAH40" s="11"/>
      <c r="XAI40" s="11"/>
      <c r="XAJ40" s="11"/>
      <c r="XAK40" s="11"/>
      <c r="XAL40" s="11"/>
      <c r="XAM40" s="11"/>
      <c r="XAN40" s="11"/>
      <c r="XAO40" s="11"/>
      <c r="XAP40" s="11"/>
      <c r="XAQ40" s="11"/>
      <c r="XAR40" s="11"/>
      <c r="XAS40" s="11"/>
      <c r="XAT40" s="11"/>
      <c r="XAU40" s="11"/>
      <c r="XAV40" s="11"/>
      <c r="XAW40" s="11"/>
      <c r="XAX40" s="11"/>
      <c r="XAY40" s="11"/>
      <c r="XAZ40" s="11"/>
      <c r="XBA40" s="11"/>
      <c r="XBB40" s="11"/>
      <c r="XBC40" s="11"/>
      <c r="XBD40" s="11"/>
      <c r="XBE40" s="11"/>
      <c r="XBF40" s="11"/>
      <c r="XBG40" s="11"/>
      <c r="XBH40" s="11"/>
      <c r="XBI40" s="11"/>
      <c r="XBJ40" s="11"/>
      <c r="XBK40" s="11"/>
      <c r="XBL40" s="11"/>
      <c r="XBM40" s="11"/>
      <c r="XBN40" s="11"/>
      <c r="XBO40" s="11"/>
      <c r="XBP40" s="11"/>
      <c r="XBQ40" s="11"/>
      <c r="XBR40" s="11"/>
      <c r="XBS40" s="11"/>
      <c r="XBT40" s="11"/>
      <c r="XBU40" s="11"/>
      <c r="XBV40" s="11"/>
      <c r="XBW40" s="11"/>
      <c r="XBX40" s="11"/>
      <c r="XBY40" s="11"/>
      <c r="XBZ40" s="11"/>
      <c r="XCA40" s="11"/>
      <c r="XCB40" s="11"/>
      <c r="XCC40" s="11"/>
      <c r="XCD40" s="11"/>
      <c r="XCE40" s="11"/>
      <c r="XCF40" s="11"/>
      <c r="XCG40" s="11"/>
      <c r="XCH40" s="11"/>
      <c r="XCI40" s="11"/>
      <c r="XCJ40" s="11"/>
      <c r="XCK40" s="11"/>
      <c r="XCL40" s="11"/>
      <c r="XCM40" s="11"/>
      <c r="XCN40" s="11"/>
      <c r="XCO40" s="11"/>
      <c r="XCP40" s="11"/>
      <c r="XCQ40" s="11"/>
      <c r="XCR40" s="11"/>
      <c r="XCS40" s="11"/>
      <c r="XCT40" s="11"/>
      <c r="XCU40" s="11"/>
      <c r="XCV40" s="11"/>
      <c r="XCW40" s="11"/>
      <c r="XCX40" s="11"/>
      <c r="XCY40" s="11"/>
      <c r="XCZ40" s="11"/>
      <c r="XDA40" s="11"/>
      <c r="XDB40" s="11"/>
      <c r="XDC40" s="11"/>
      <c r="XDD40" s="11"/>
      <c r="XDE40" s="11"/>
      <c r="XDF40" s="11"/>
      <c r="XDG40" s="11"/>
      <c r="XDH40" s="11"/>
      <c r="XDI40" s="11"/>
      <c r="XDJ40" s="11"/>
      <c r="XDK40" s="11"/>
      <c r="XDL40" s="11"/>
      <c r="XDM40" s="11"/>
      <c r="XDN40" s="11"/>
      <c r="XDO40" s="11"/>
      <c r="XDP40" s="11"/>
      <c r="XDQ40" s="11"/>
      <c r="XDR40" s="11"/>
      <c r="XDS40" s="11"/>
      <c r="XDT40" s="11"/>
      <c r="XDU40" s="11"/>
      <c r="XDV40" s="11"/>
      <c r="XDW40" s="11"/>
      <c r="XDX40" s="11"/>
      <c r="XDY40" s="11"/>
      <c r="XDZ40" s="11"/>
      <c r="XEA40" s="11"/>
      <c r="XEB40" s="11"/>
      <c r="XEC40" s="11"/>
      <c r="XED40" s="11"/>
      <c r="XEE40" s="11"/>
      <c r="XEF40" s="11"/>
      <c r="XEG40" s="11"/>
      <c r="XEH40" s="11"/>
      <c r="XEI40" s="11"/>
      <c r="XEJ40" s="11"/>
      <c r="XEK40" s="11"/>
      <c r="XEL40" s="11"/>
      <c r="XEM40" s="11"/>
      <c r="XEN40" s="11"/>
      <c r="XEO40" s="11"/>
      <c r="XEP40" s="11"/>
      <c r="XEQ40" s="11"/>
      <c r="XER40" s="11"/>
      <c r="XES40" s="11"/>
      <c r="XET40" s="11"/>
      <c r="XEU40" s="11"/>
    </row>
    <row r="41" spans="1:16375" s="350" customFormat="1" ht="63.75" customHeight="1" thickBot="1" x14ac:dyDescent="0.25">
      <c r="B41" s="372" t="s">
        <v>379</v>
      </c>
      <c r="C41" s="371" t="s">
        <v>16649</v>
      </c>
      <c r="D41" s="383">
        <v>97914</v>
      </c>
      <c r="E41" s="372" t="s">
        <v>391</v>
      </c>
      <c r="F41" s="382" t="s">
        <v>301</v>
      </c>
      <c r="G41" s="386" t="s">
        <v>18</v>
      </c>
      <c r="H41" s="391">
        <v>1006375</v>
      </c>
      <c r="I41" s="380"/>
      <c r="J41" s="376">
        <f>ROUND((I41*1.2875),2)</f>
        <v>0</v>
      </c>
      <c r="K41" s="375">
        <f t="shared" si="6"/>
        <v>0</v>
      </c>
      <c r="L41" s="375">
        <f>H41*J41</f>
        <v>0</v>
      </c>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c r="BG41" s="11"/>
      <c r="BH41" s="11"/>
      <c r="BI41" s="11"/>
      <c r="BJ41" s="11"/>
      <c r="BK41" s="11"/>
      <c r="BL41" s="11"/>
      <c r="BM41" s="11"/>
      <c r="BN41" s="11"/>
      <c r="BO41" s="11"/>
      <c r="BP41" s="11"/>
      <c r="BQ41" s="11"/>
      <c r="BR41" s="11"/>
      <c r="BS41" s="11"/>
      <c r="BT41" s="11"/>
      <c r="BU41" s="11"/>
      <c r="BV41" s="11"/>
      <c r="BW41" s="11"/>
      <c r="BX41" s="11"/>
      <c r="BY41" s="11"/>
      <c r="BZ41" s="11"/>
      <c r="CA41" s="11"/>
      <c r="CB41" s="11"/>
      <c r="CC41" s="11"/>
      <c r="CD41" s="11"/>
      <c r="CE41" s="11"/>
      <c r="CF41" s="11"/>
      <c r="CG41" s="11"/>
      <c r="CH41" s="11"/>
      <c r="CI41" s="11"/>
      <c r="CJ41" s="11"/>
      <c r="CK41" s="11"/>
      <c r="CL41" s="11"/>
      <c r="CM41" s="11"/>
      <c r="CN41" s="11"/>
      <c r="CO41" s="11"/>
      <c r="CP41" s="11"/>
      <c r="CQ41" s="11"/>
      <c r="CR41" s="11"/>
      <c r="CS41" s="11"/>
      <c r="CT41" s="11"/>
      <c r="CU41" s="11"/>
      <c r="CV41" s="11"/>
      <c r="CW41" s="11"/>
      <c r="CX41" s="11"/>
      <c r="CY41" s="11"/>
      <c r="CZ41" s="11"/>
      <c r="DA41" s="11"/>
      <c r="DB41" s="11"/>
      <c r="DC41" s="11"/>
      <c r="DD41" s="11"/>
      <c r="DE41" s="11"/>
      <c r="DF41" s="11"/>
      <c r="DG41" s="11"/>
      <c r="DH41" s="11"/>
      <c r="DI41" s="11"/>
      <c r="DJ41" s="11"/>
      <c r="DK41" s="11"/>
      <c r="DL41" s="11"/>
      <c r="DM41" s="11"/>
      <c r="DN41" s="11"/>
      <c r="DO41" s="11"/>
      <c r="DP41" s="11"/>
      <c r="DQ41" s="11"/>
      <c r="DR41" s="11"/>
      <c r="DS41" s="11"/>
      <c r="DT41" s="11"/>
      <c r="DU41" s="11"/>
      <c r="DV41" s="11"/>
      <c r="DW41" s="11"/>
      <c r="DX41" s="11"/>
      <c r="DY41" s="11"/>
      <c r="DZ41" s="11"/>
      <c r="EA41" s="11"/>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c r="HM41" s="11"/>
      <c r="HN41" s="11"/>
      <c r="HO41" s="11"/>
      <c r="HP41" s="11"/>
      <c r="HQ41" s="11"/>
      <c r="HR41" s="11"/>
      <c r="HS41" s="11"/>
      <c r="HT41" s="11"/>
      <c r="HU41" s="11"/>
      <c r="HV41" s="11"/>
      <c r="HW41" s="11"/>
      <c r="HX41" s="11"/>
      <c r="HY41" s="11"/>
      <c r="HZ41" s="11"/>
      <c r="IA41" s="11"/>
      <c r="IB41" s="11"/>
      <c r="IC41" s="11"/>
      <c r="ID41" s="11"/>
      <c r="IE41" s="11"/>
      <c r="IF41" s="11"/>
      <c r="IG41" s="11"/>
      <c r="IH41" s="11"/>
      <c r="II41" s="11"/>
      <c r="IJ41" s="11"/>
      <c r="IK41" s="11"/>
      <c r="IL41" s="11"/>
      <c r="IM41" s="11"/>
      <c r="IN41" s="11"/>
      <c r="IO41" s="11"/>
      <c r="IP41" s="11"/>
      <c r="IQ41" s="11"/>
      <c r="IR41" s="11"/>
      <c r="IS41" s="11"/>
      <c r="IT41" s="11"/>
      <c r="IU41" s="11"/>
      <c r="IV41" s="11"/>
      <c r="IW41" s="11"/>
      <c r="IX41" s="11"/>
      <c r="IY41" s="11"/>
      <c r="IZ41" s="11"/>
      <c r="JA41" s="11"/>
      <c r="JB41" s="11"/>
      <c r="JC41" s="11"/>
      <c r="JD41" s="11"/>
      <c r="JE41" s="11"/>
      <c r="JF41" s="11"/>
      <c r="JG41" s="11"/>
      <c r="JH41" s="11"/>
      <c r="JI41" s="11"/>
      <c r="JJ41" s="11"/>
      <c r="JK41" s="11"/>
      <c r="JL41" s="11"/>
      <c r="JM41" s="11"/>
      <c r="JN41" s="11"/>
      <c r="JO41" s="11"/>
      <c r="JP41" s="11"/>
      <c r="JQ41" s="11"/>
      <c r="JR41" s="11"/>
      <c r="JS41" s="11"/>
      <c r="JT41" s="11"/>
      <c r="JU41" s="11"/>
      <c r="JV41" s="11"/>
      <c r="JW41" s="11"/>
      <c r="JX41" s="11"/>
      <c r="JY41" s="11"/>
      <c r="JZ41" s="11"/>
      <c r="KA41" s="11"/>
      <c r="KB41" s="11"/>
      <c r="KC41" s="11"/>
      <c r="KD41" s="11"/>
      <c r="KE41" s="11"/>
      <c r="KF41" s="11"/>
      <c r="KG41" s="11"/>
      <c r="KH41" s="11"/>
      <c r="KI41" s="11"/>
      <c r="KJ41" s="11"/>
      <c r="KK41" s="11"/>
      <c r="KL41" s="11"/>
      <c r="KM41" s="11"/>
      <c r="KN41" s="11"/>
      <c r="KO41" s="11"/>
      <c r="KP41" s="11"/>
      <c r="KQ41" s="11"/>
      <c r="KR41" s="11"/>
      <c r="KS41" s="11"/>
      <c r="KT41" s="11"/>
      <c r="KU41" s="11"/>
      <c r="KV41" s="11"/>
      <c r="KW41" s="11"/>
      <c r="KX41" s="11"/>
      <c r="KY41" s="11"/>
      <c r="KZ41" s="11"/>
      <c r="LA41" s="11"/>
      <c r="LB41" s="11"/>
      <c r="LC41" s="11"/>
      <c r="LD41" s="11"/>
      <c r="LE41" s="11"/>
      <c r="LF41" s="11"/>
      <c r="LG41" s="11"/>
      <c r="LH41" s="11"/>
      <c r="LI41" s="11"/>
      <c r="LJ41" s="11"/>
      <c r="LK41" s="11"/>
      <c r="LL41" s="11"/>
      <c r="LM41" s="11"/>
      <c r="LN41" s="11"/>
      <c r="LO41" s="11"/>
      <c r="LP41" s="11"/>
      <c r="LQ41" s="11"/>
      <c r="LR41" s="11"/>
      <c r="LS41" s="11"/>
      <c r="LT41" s="11"/>
      <c r="LU41" s="11"/>
      <c r="LV41" s="11"/>
      <c r="LW41" s="11"/>
      <c r="LX41" s="11"/>
      <c r="LY41" s="11"/>
      <c r="LZ41" s="11"/>
      <c r="MA41" s="11"/>
      <c r="MB41" s="11"/>
      <c r="MC41" s="11"/>
      <c r="MD41" s="11"/>
      <c r="ME41" s="11"/>
      <c r="MF41" s="11"/>
      <c r="MG41" s="11"/>
      <c r="MH41" s="11"/>
      <c r="MI41" s="11"/>
      <c r="MJ41" s="11"/>
      <c r="MK41" s="11"/>
      <c r="ML41" s="11"/>
      <c r="MM41" s="11"/>
      <c r="MN41" s="11"/>
      <c r="MO41" s="11"/>
      <c r="MP41" s="11"/>
      <c r="MQ41" s="11"/>
      <c r="MR41" s="11"/>
      <c r="MS41" s="11"/>
      <c r="MT41" s="11"/>
      <c r="MU41" s="11"/>
      <c r="MV41" s="11"/>
      <c r="MW41" s="11"/>
      <c r="MX41" s="11"/>
      <c r="MY41" s="11"/>
      <c r="MZ41" s="11"/>
      <c r="NA41" s="11"/>
      <c r="NB41" s="11"/>
      <c r="NC41" s="11"/>
      <c r="ND41" s="11"/>
      <c r="NE41" s="11"/>
      <c r="NF41" s="11"/>
      <c r="NG41" s="11"/>
      <c r="NH41" s="11"/>
      <c r="NI41" s="11"/>
      <c r="NJ41" s="11"/>
      <c r="NK41" s="11"/>
      <c r="NL41" s="11"/>
      <c r="NM41" s="11"/>
      <c r="NN41" s="11"/>
      <c r="NO41" s="11"/>
      <c r="NP41" s="11"/>
      <c r="NQ41" s="11"/>
      <c r="NR41" s="11"/>
      <c r="NS41" s="11"/>
      <c r="NT41" s="11"/>
      <c r="NU41" s="11"/>
      <c r="NV41" s="11"/>
      <c r="NW41" s="11"/>
      <c r="NX41" s="11"/>
      <c r="NY41" s="11"/>
      <c r="NZ41" s="11"/>
      <c r="OA41" s="11"/>
      <c r="OB41" s="11"/>
      <c r="OC41" s="11"/>
      <c r="OD41" s="11"/>
      <c r="OE41" s="11"/>
      <c r="OF41" s="11"/>
      <c r="OG41" s="11"/>
      <c r="OH41" s="11"/>
      <c r="OI41" s="11"/>
      <c r="OJ41" s="11"/>
      <c r="OK41" s="11"/>
      <c r="OL41" s="11"/>
      <c r="OM41" s="11"/>
      <c r="ON41" s="11"/>
      <c r="OO41" s="11"/>
      <c r="OP41" s="11"/>
      <c r="OQ41" s="11"/>
      <c r="OR41" s="11"/>
      <c r="OS41" s="11"/>
      <c r="OT41" s="11"/>
      <c r="OU41" s="11"/>
      <c r="OV41" s="11"/>
      <c r="OW41" s="11"/>
      <c r="OX41" s="11"/>
      <c r="OY41" s="11"/>
      <c r="OZ41" s="11"/>
      <c r="PA41" s="11"/>
      <c r="PB41" s="11"/>
      <c r="PC41" s="11"/>
      <c r="PD41" s="11"/>
      <c r="PE41" s="11"/>
      <c r="PF41" s="11"/>
      <c r="PG41" s="11"/>
      <c r="PH41" s="11"/>
      <c r="PI41" s="11"/>
      <c r="PJ41" s="11"/>
      <c r="PK41" s="11"/>
      <c r="PL41" s="11"/>
      <c r="PM41" s="11"/>
      <c r="PN41" s="11"/>
      <c r="PO41" s="11"/>
      <c r="PP41" s="11"/>
      <c r="PQ41" s="11"/>
      <c r="PR41" s="11"/>
      <c r="PS41" s="11"/>
      <c r="PT41" s="11"/>
      <c r="PU41" s="11"/>
      <c r="PV41" s="11"/>
      <c r="PW41" s="11"/>
      <c r="PX41" s="11"/>
      <c r="PY41" s="11"/>
      <c r="PZ41" s="11"/>
      <c r="QA41" s="11"/>
      <c r="QB41" s="11"/>
      <c r="QC41" s="11"/>
      <c r="QD41" s="11"/>
      <c r="QE41" s="11"/>
      <c r="QF41" s="11"/>
      <c r="QG41" s="11"/>
      <c r="QH41" s="11"/>
      <c r="QI41" s="11"/>
      <c r="QJ41" s="11"/>
      <c r="QK41" s="11"/>
      <c r="QL41" s="11"/>
      <c r="QM41" s="11"/>
      <c r="QN41" s="11"/>
      <c r="QO41" s="11"/>
      <c r="QP41" s="11"/>
      <c r="QQ41" s="11"/>
      <c r="QR41" s="11"/>
      <c r="QS41" s="11"/>
      <c r="QT41" s="11"/>
      <c r="QU41" s="11"/>
      <c r="QV41" s="11"/>
      <c r="QW41" s="11"/>
      <c r="QX41" s="11"/>
      <c r="QY41" s="11"/>
      <c r="QZ41" s="11"/>
      <c r="RA41" s="11"/>
      <c r="RB41" s="11"/>
      <c r="RC41" s="11"/>
      <c r="RD41" s="11"/>
      <c r="RE41" s="11"/>
      <c r="RF41" s="11"/>
      <c r="RG41" s="11"/>
      <c r="RH41" s="11"/>
      <c r="RI41" s="11"/>
      <c r="RJ41" s="11"/>
      <c r="RK41" s="11"/>
      <c r="RL41" s="11"/>
      <c r="RM41" s="11"/>
      <c r="RN41" s="11"/>
      <c r="RO41" s="11"/>
      <c r="RP41" s="11"/>
      <c r="RQ41" s="11"/>
      <c r="RR41" s="11"/>
      <c r="RS41" s="11"/>
      <c r="RT41" s="11"/>
      <c r="RU41" s="11"/>
      <c r="RV41" s="11"/>
      <c r="RW41" s="11"/>
      <c r="RX41" s="11"/>
      <c r="RY41" s="11"/>
      <c r="RZ41" s="11"/>
      <c r="SA41" s="11"/>
      <c r="SB41" s="11"/>
      <c r="SC41" s="11"/>
      <c r="SD41" s="11"/>
      <c r="SE41" s="11"/>
      <c r="SF41" s="11"/>
      <c r="SG41" s="11"/>
      <c r="SH41" s="11"/>
      <c r="SI41" s="11"/>
      <c r="SJ41" s="11"/>
      <c r="SK41" s="11"/>
      <c r="SL41" s="11"/>
      <c r="SM41" s="11"/>
      <c r="SN41" s="11"/>
      <c r="SO41" s="11"/>
      <c r="SP41" s="11"/>
      <c r="SQ41" s="11"/>
      <c r="SR41" s="11"/>
      <c r="SS41" s="11"/>
      <c r="ST41" s="11"/>
      <c r="SU41" s="11"/>
      <c r="SV41" s="11"/>
      <c r="SW41" s="11"/>
      <c r="SX41" s="11"/>
      <c r="SY41" s="11"/>
      <c r="SZ41" s="11"/>
      <c r="TA41" s="11"/>
      <c r="TB41" s="11"/>
      <c r="TC41" s="11"/>
      <c r="TD41" s="11"/>
      <c r="TE41" s="11"/>
      <c r="TF41" s="11"/>
      <c r="TG41" s="11"/>
      <c r="TH41" s="11"/>
      <c r="TI41" s="11"/>
      <c r="TJ41" s="11"/>
      <c r="TK41" s="11"/>
      <c r="TL41" s="11"/>
      <c r="TM41" s="11"/>
      <c r="TN41" s="11"/>
      <c r="TO41" s="11"/>
      <c r="TP41" s="11"/>
      <c r="TQ41" s="11"/>
      <c r="TR41" s="11"/>
      <c r="TS41" s="11"/>
      <c r="TT41" s="11"/>
      <c r="TU41" s="11"/>
      <c r="TV41" s="11"/>
      <c r="TW41" s="11"/>
      <c r="TX41" s="11"/>
      <c r="TY41" s="11"/>
      <c r="TZ41" s="11"/>
      <c r="UA41" s="11"/>
      <c r="UB41" s="11"/>
      <c r="UC41" s="11"/>
      <c r="UD41" s="11"/>
      <c r="UE41" s="11"/>
      <c r="UF41" s="11"/>
      <c r="UG41" s="11"/>
      <c r="UH41" s="11"/>
      <c r="UI41" s="11"/>
      <c r="UJ41" s="11"/>
      <c r="UK41" s="11"/>
      <c r="UL41" s="11"/>
      <c r="UM41" s="11"/>
      <c r="UN41" s="11"/>
      <c r="UO41" s="11"/>
      <c r="UP41" s="11"/>
      <c r="UQ41" s="11"/>
      <c r="UR41" s="11"/>
      <c r="US41" s="11"/>
      <c r="UT41" s="11"/>
      <c r="UU41" s="11"/>
      <c r="UV41" s="11"/>
      <c r="UW41" s="11"/>
      <c r="UX41" s="11"/>
      <c r="UY41" s="11"/>
      <c r="UZ41" s="11"/>
      <c r="VA41" s="11"/>
      <c r="VB41" s="11"/>
      <c r="VC41" s="11"/>
      <c r="VD41" s="11"/>
      <c r="VE41" s="11"/>
      <c r="VF41" s="11"/>
      <c r="VG41" s="11"/>
      <c r="VH41" s="11"/>
      <c r="VI41" s="11"/>
      <c r="VJ41" s="11"/>
      <c r="VK41" s="11"/>
      <c r="VL41" s="11"/>
      <c r="VM41" s="11"/>
      <c r="VN41" s="11"/>
      <c r="VO41" s="11"/>
      <c r="VP41" s="11"/>
      <c r="VQ41" s="11"/>
      <c r="VR41" s="11"/>
      <c r="VS41" s="11"/>
      <c r="VT41" s="11"/>
      <c r="VU41" s="11"/>
      <c r="VV41" s="11"/>
      <c r="VW41" s="11"/>
      <c r="VX41" s="11"/>
      <c r="VY41" s="11"/>
      <c r="VZ41" s="11"/>
      <c r="WA41" s="11"/>
      <c r="WB41" s="11"/>
      <c r="WC41" s="11"/>
      <c r="WD41" s="11"/>
      <c r="WE41" s="11"/>
      <c r="WF41" s="11"/>
      <c r="WG41" s="11"/>
      <c r="WH41" s="11"/>
      <c r="WI41" s="11"/>
      <c r="WJ41" s="11"/>
      <c r="WK41" s="11"/>
      <c r="WL41" s="11"/>
      <c r="WM41" s="11"/>
      <c r="WN41" s="11"/>
      <c r="WO41" s="11"/>
      <c r="WP41" s="11"/>
      <c r="WQ41" s="11"/>
      <c r="WR41" s="11"/>
      <c r="WS41" s="11"/>
      <c r="WT41" s="11"/>
      <c r="WU41" s="11"/>
      <c r="WV41" s="11"/>
      <c r="WW41" s="11"/>
      <c r="WX41" s="11"/>
      <c r="WY41" s="11"/>
      <c r="WZ41" s="11"/>
      <c r="XA41" s="11"/>
      <c r="XB41" s="11"/>
      <c r="XC41" s="11"/>
      <c r="XD41" s="11"/>
      <c r="XE41" s="11"/>
      <c r="XF41" s="11"/>
      <c r="XG41" s="11"/>
      <c r="XH41" s="11"/>
      <c r="XI41" s="11"/>
      <c r="XJ41" s="11"/>
      <c r="XK41" s="11"/>
      <c r="XL41" s="11"/>
      <c r="XM41" s="11"/>
      <c r="XN41" s="11"/>
      <c r="XO41" s="11"/>
      <c r="XP41" s="11"/>
      <c r="XQ41" s="11"/>
      <c r="XR41" s="11"/>
      <c r="XS41" s="11"/>
      <c r="XT41" s="11"/>
      <c r="XU41" s="11"/>
      <c r="XV41" s="11"/>
      <c r="XW41" s="11"/>
      <c r="XX41" s="11"/>
      <c r="XY41" s="11"/>
      <c r="XZ41" s="11"/>
      <c r="YA41" s="11"/>
      <c r="YB41" s="11"/>
      <c r="YC41" s="11"/>
      <c r="YD41" s="11"/>
      <c r="YE41" s="11"/>
      <c r="YF41" s="11"/>
      <c r="YG41" s="11"/>
      <c r="YH41" s="11"/>
      <c r="YI41" s="11"/>
      <c r="YJ41" s="11"/>
      <c r="YK41" s="11"/>
      <c r="YL41" s="11"/>
      <c r="YM41" s="11"/>
      <c r="YN41" s="11"/>
      <c r="YO41" s="11"/>
      <c r="YP41" s="11"/>
      <c r="YQ41" s="11"/>
      <c r="YR41" s="11"/>
      <c r="YS41" s="11"/>
      <c r="YT41" s="11"/>
      <c r="YU41" s="11"/>
      <c r="YV41" s="11"/>
      <c r="YW41" s="11"/>
      <c r="YX41" s="11"/>
      <c r="YY41" s="11"/>
      <c r="YZ41" s="11"/>
      <c r="ZA41" s="11"/>
      <c r="ZB41" s="11"/>
      <c r="ZC41" s="11"/>
      <c r="ZD41" s="11"/>
      <c r="ZE41" s="11"/>
      <c r="ZF41" s="11"/>
      <c r="ZG41" s="11"/>
      <c r="ZH41" s="11"/>
      <c r="ZI41" s="11"/>
      <c r="ZJ41" s="11"/>
      <c r="ZK41" s="11"/>
      <c r="ZL41" s="11"/>
      <c r="ZM41" s="11"/>
      <c r="ZN41" s="11"/>
      <c r="ZO41" s="11"/>
      <c r="ZP41" s="11"/>
      <c r="ZQ41" s="11"/>
      <c r="ZR41" s="11"/>
      <c r="ZS41" s="11"/>
      <c r="ZT41" s="11"/>
      <c r="ZU41" s="11"/>
      <c r="ZV41" s="11"/>
      <c r="ZW41" s="11"/>
      <c r="ZX41" s="11"/>
      <c r="ZY41" s="11"/>
      <c r="ZZ41" s="11"/>
      <c r="AAA41" s="11"/>
      <c r="AAB41" s="11"/>
      <c r="AAC41" s="11"/>
      <c r="AAD41" s="11"/>
      <c r="AAE41" s="11"/>
      <c r="AAF41" s="11"/>
      <c r="AAG41" s="11"/>
      <c r="AAH41" s="11"/>
      <c r="AAI41" s="11"/>
      <c r="AAJ41" s="11"/>
      <c r="AAK41" s="11"/>
      <c r="AAL41" s="11"/>
      <c r="AAM41" s="11"/>
      <c r="AAN41" s="11"/>
      <c r="AAO41" s="11"/>
      <c r="AAP41" s="11"/>
      <c r="AAQ41" s="11"/>
      <c r="AAR41" s="11"/>
      <c r="AAS41" s="11"/>
      <c r="AAT41" s="11"/>
      <c r="AAU41" s="11"/>
      <c r="AAV41" s="11"/>
      <c r="AAW41" s="11"/>
      <c r="AAX41" s="11"/>
      <c r="AAY41" s="11"/>
      <c r="AAZ41" s="11"/>
      <c r="ABA41" s="11"/>
      <c r="ABB41" s="11"/>
      <c r="ABC41" s="11"/>
      <c r="ABD41" s="11"/>
      <c r="ABE41" s="11"/>
      <c r="ABF41" s="11"/>
      <c r="ABG41" s="11"/>
      <c r="ABH41" s="11"/>
      <c r="ABI41" s="11"/>
      <c r="ABJ41" s="11"/>
      <c r="ABK41" s="11"/>
      <c r="ABL41" s="11"/>
      <c r="ABM41" s="11"/>
      <c r="ABN41" s="11"/>
      <c r="ABO41" s="11"/>
      <c r="ABP41" s="11"/>
      <c r="ABQ41" s="11"/>
      <c r="ABR41" s="11"/>
      <c r="ABS41" s="11"/>
      <c r="ABT41" s="11"/>
      <c r="ABU41" s="11"/>
      <c r="ABV41" s="11"/>
      <c r="ABW41" s="11"/>
      <c r="ABX41" s="11"/>
      <c r="ABY41" s="11"/>
      <c r="ABZ41" s="11"/>
      <c r="ACA41" s="11"/>
      <c r="ACB41" s="11"/>
      <c r="ACC41" s="11"/>
      <c r="ACD41" s="11"/>
      <c r="ACE41" s="11"/>
      <c r="ACF41" s="11"/>
      <c r="ACG41" s="11"/>
      <c r="ACH41" s="11"/>
      <c r="ACI41" s="11"/>
      <c r="ACJ41" s="11"/>
      <c r="ACK41" s="11"/>
      <c r="ACL41" s="11"/>
      <c r="ACM41" s="11"/>
      <c r="ACN41" s="11"/>
      <c r="ACO41" s="11"/>
      <c r="ACP41" s="11"/>
      <c r="ACQ41" s="11"/>
      <c r="ACR41" s="11"/>
      <c r="ACS41" s="11"/>
      <c r="ACT41" s="11"/>
      <c r="ACU41" s="11"/>
      <c r="ACV41" s="11"/>
      <c r="ACW41" s="11"/>
      <c r="ACX41" s="11"/>
      <c r="ACY41" s="11"/>
      <c r="ACZ41" s="11"/>
      <c r="ADA41" s="11"/>
      <c r="ADB41" s="11"/>
      <c r="ADC41" s="11"/>
      <c r="ADD41" s="11"/>
      <c r="ADE41" s="11"/>
      <c r="ADF41" s="11"/>
      <c r="ADG41" s="11"/>
      <c r="ADH41" s="11"/>
      <c r="ADI41" s="11"/>
      <c r="ADJ41" s="11"/>
      <c r="ADK41" s="11"/>
      <c r="ADL41" s="11"/>
      <c r="ADM41" s="11"/>
      <c r="ADN41" s="11"/>
      <c r="ADO41" s="11"/>
      <c r="ADP41" s="11"/>
      <c r="ADQ41" s="11"/>
      <c r="ADR41" s="11"/>
      <c r="ADS41" s="11"/>
      <c r="ADT41" s="11"/>
      <c r="ADU41" s="11"/>
      <c r="ADV41" s="11"/>
      <c r="ADW41" s="11"/>
      <c r="ADX41" s="11"/>
      <c r="ADY41" s="11"/>
      <c r="ADZ41" s="11"/>
      <c r="AEA41" s="11"/>
      <c r="AEB41" s="11"/>
      <c r="AEC41" s="11"/>
      <c r="AED41" s="11"/>
      <c r="AEE41" s="11"/>
      <c r="AEF41" s="11"/>
      <c r="AEG41" s="11"/>
      <c r="AEH41" s="11"/>
      <c r="AEI41" s="11"/>
      <c r="AEJ41" s="11"/>
      <c r="AEK41" s="11"/>
      <c r="AEL41" s="11"/>
      <c r="AEM41" s="11"/>
      <c r="AEN41" s="11"/>
      <c r="AEO41" s="11"/>
      <c r="AEP41" s="11"/>
      <c r="AEQ41" s="11"/>
      <c r="AER41" s="11"/>
      <c r="AES41" s="11"/>
      <c r="AET41" s="11"/>
      <c r="AEU41" s="11"/>
      <c r="AEV41" s="11"/>
      <c r="AEW41" s="11"/>
      <c r="AEX41" s="11"/>
      <c r="AEY41" s="11"/>
      <c r="AEZ41" s="11"/>
      <c r="AFA41" s="11"/>
      <c r="AFB41" s="11"/>
      <c r="AFC41" s="11"/>
      <c r="AFD41" s="11"/>
      <c r="AFE41" s="11"/>
      <c r="AFF41" s="11"/>
      <c r="AFG41" s="11"/>
      <c r="AFH41" s="11"/>
      <c r="AFI41" s="11"/>
      <c r="AFJ41" s="11"/>
      <c r="AFK41" s="11"/>
      <c r="AFL41" s="11"/>
      <c r="AFM41" s="11"/>
      <c r="AFN41" s="11"/>
      <c r="AFO41" s="11"/>
      <c r="AFP41" s="11"/>
      <c r="AFQ41" s="11"/>
      <c r="AFR41" s="11"/>
      <c r="AFS41" s="11"/>
      <c r="AFT41" s="11"/>
      <c r="AFU41" s="11"/>
      <c r="AFV41" s="11"/>
      <c r="AFW41" s="11"/>
      <c r="AFX41" s="11"/>
      <c r="AFY41" s="11"/>
      <c r="AFZ41" s="11"/>
      <c r="AGA41" s="11"/>
      <c r="AGB41" s="11"/>
      <c r="AGC41" s="11"/>
      <c r="AGD41" s="11"/>
      <c r="AGE41" s="11"/>
      <c r="AGF41" s="11"/>
      <c r="AGG41" s="11"/>
      <c r="AGH41" s="11"/>
      <c r="AGI41" s="11"/>
      <c r="AGJ41" s="11"/>
      <c r="AGK41" s="11"/>
      <c r="AGL41" s="11"/>
      <c r="AGM41" s="11"/>
      <c r="AGN41" s="11"/>
      <c r="AGO41" s="11"/>
      <c r="AGP41" s="11"/>
      <c r="AGQ41" s="11"/>
      <c r="AGR41" s="11"/>
      <c r="AGS41" s="11"/>
      <c r="AGT41" s="11"/>
      <c r="AGU41" s="11"/>
      <c r="AGV41" s="11"/>
      <c r="AGW41" s="11"/>
      <c r="AGX41" s="11"/>
      <c r="AGY41" s="11"/>
      <c r="AGZ41" s="11"/>
      <c r="AHA41" s="11"/>
      <c r="AHB41" s="11"/>
      <c r="AHC41" s="11"/>
      <c r="AHD41" s="11"/>
      <c r="AHE41" s="11"/>
      <c r="AHF41" s="11"/>
      <c r="AHG41" s="11"/>
      <c r="AHH41" s="11"/>
      <c r="AHI41" s="11"/>
      <c r="AHJ41" s="11"/>
      <c r="AHK41" s="11"/>
      <c r="AHL41" s="11"/>
      <c r="AHM41" s="11"/>
      <c r="AHN41" s="11"/>
      <c r="AHO41" s="11"/>
      <c r="AHP41" s="11"/>
      <c r="AHQ41" s="11"/>
      <c r="AHR41" s="11"/>
      <c r="AHS41" s="11"/>
      <c r="AHT41" s="11"/>
      <c r="AHU41" s="11"/>
      <c r="AHV41" s="11"/>
      <c r="AHW41" s="11"/>
      <c r="AHX41" s="11"/>
      <c r="AHY41" s="11"/>
      <c r="AHZ41" s="11"/>
      <c r="AIA41" s="11"/>
      <c r="AIB41" s="11"/>
      <c r="AIC41" s="11"/>
      <c r="AID41" s="11"/>
      <c r="AIE41" s="11"/>
      <c r="AIF41" s="11"/>
      <c r="AIG41" s="11"/>
      <c r="AIH41" s="11"/>
      <c r="AII41" s="11"/>
      <c r="AIJ41" s="11"/>
      <c r="AIK41" s="11"/>
      <c r="AIL41" s="11"/>
      <c r="AIM41" s="11"/>
      <c r="AIN41" s="11"/>
      <c r="AIO41" s="11"/>
      <c r="AIP41" s="11"/>
      <c r="AIQ41" s="11"/>
      <c r="AIR41" s="11"/>
      <c r="AIS41" s="11"/>
      <c r="AIT41" s="11"/>
      <c r="AIU41" s="11"/>
      <c r="AIV41" s="11"/>
      <c r="AIW41" s="11"/>
      <c r="AIX41" s="11"/>
      <c r="AIY41" s="11"/>
      <c r="AIZ41" s="11"/>
      <c r="AJA41" s="11"/>
      <c r="AJB41" s="11"/>
      <c r="AJC41" s="11"/>
      <c r="AJD41" s="11"/>
      <c r="AJE41" s="11"/>
      <c r="AJF41" s="11"/>
      <c r="AJG41" s="11"/>
      <c r="AJH41" s="11"/>
      <c r="AJI41" s="11"/>
      <c r="AJJ41" s="11"/>
      <c r="AJK41" s="11"/>
      <c r="AJL41" s="11"/>
      <c r="AJM41" s="11"/>
      <c r="AJN41" s="11"/>
      <c r="AJO41" s="11"/>
      <c r="AJP41" s="11"/>
      <c r="AJQ41" s="11"/>
      <c r="AJR41" s="11"/>
      <c r="AJS41" s="11"/>
      <c r="AJT41" s="11"/>
      <c r="AJU41" s="11"/>
      <c r="AJV41" s="11"/>
      <c r="AJW41" s="11"/>
      <c r="AJX41" s="11"/>
      <c r="AJY41" s="11"/>
      <c r="AJZ41" s="11"/>
      <c r="AKA41" s="11"/>
      <c r="AKB41" s="11"/>
      <c r="AKC41" s="11"/>
      <c r="AKD41" s="11"/>
      <c r="AKE41" s="11"/>
      <c r="AKF41" s="11"/>
      <c r="AKG41" s="11"/>
      <c r="AKH41" s="11"/>
      <c r="AKI41" s="11"/>
      <c r="AKJ41" s="11"/>
      <c r="AKK41" s="11"/>
      <c r="AKL41" s="11"/>
      <c r="AKM41" s="11"/>
      <c r="AKN41" s="11"/>
      <c r="AKO41" s="11"/>
      <c r="AKP41" s="11"/>
      <c r="AKQ41" s="11"/>
      <c r="AKR41" s="11"/>
      <c r="AKS41" s="11"/>
      <c r="AKT41" s="11"/>
      <c r="AKU41" s="11"/>
      <c r="AKV41" s="11"/>
      <c r="AKW41" s="11"/>
      <c r="AKX41" s="11"/>
      <c r="AKY41" s="11"/>
      <c r="AKZ41" s="11"/>
      <c r="ALA41" s="11"/>
      <c r="ALB41" s="11"/>
      <c r="ALC41" s="11"/>
      <c r="ALD41" s="11"/>
      <c r="ALE41" s="11"/>
      <c r="ALF41" s="11"/>
      <c r="ALG41" s="11"/>
      <c r="ALH41" s="11"/>
      <c r="ALI41" s="11"/>
      <c r="ALJ41" s="11"/>
      <c r="ALK41" s="11"/>
      <c r="ALL41" s="11"/>
      <c r="ALM41" s="11"/>
      <c r="ALN41" s="11"/>
      <c r="ALO41" s="11"/>
      <c r="ALP41" s="11"/>
      <c r="ALQ41" s="11"/>
      <c r="ALR41" s="11"/>
      <c r="ALS41" s="11"/>
      <c r="ALT41" s="11"/>
      <c r="ALU41" s="11"/>
      <c r="ALV41" s="11"/>
      <c r="ALW41" s="11"/>
      <c r="ALX41" s="11"/>
      <c r="ALY41" s="11"/>
      <c r="ALZ41" s="11"/>
      <c r="AMA41" s="11"/>
      <c r="AMB41" s="11"/>
      <c r="AMC41" s="11"/>
      <c r="AMD41" s="11"/>
      <c r="AME41" s="11"/>
      <c r="AMF41" s="11"/>
      <c r="AMG41" s="11"/>
      <c r="AMH41" s="11"/>
      <c r="AMI41" s="11"/>
      <c r="AMJ41" s="11"/>
      <c r="AMK41" s="11"/>
      <c r="AML41" s="11"/>
      <c r="AMM41" s="11"/>
      <c r="AMN41" s="11"/>
      <c r="AMO41" s="11"/>
      <c r="AMP41" s="11"/>
      <c r="AMQ41" s="11"/>
      <c r="AMR41" s="11"/>
      <c r="AMS41" s="11"/>
      <c r="AMT41" s="11"/>
      <c r="AMU41" s="11"/>
      <c r="AMV41" s="11"/>
      <c r="AMW41" s="11"/>
      <c r="AMX41" s="11"/>
      <c r="AMY41" s="11"/>
      <c r="AMZ41" s="11"/>
      <c r="ANA41" s="11"/>
      <c r="ANB41" s="11"/>
      <c r="ANC41" s="11"/>
      <c r="AND41" s="11"/>
      <c r="ANE41" s="11"/>
      <c r="ANF41" s="11"/>
      <c r="ANG41" s="11"/>
      <c r="ANH41" s="11"/>
      <c r="ANI41" s="11"/>
      <c r="ANJ41" s="11"/>
      <c r="ANK41" s="11"/>
      <c r="ANL41" s="11"/>
      <c r="ANM41" s="11"/>
      <c r="ANN41" s="11"/>
      <c r="ANO41" s="11"/>
      <c r="ANP41" s="11"/>
      <c r="ANQ41" s="11"/>
      <c r="ANR41" s="11"/>
      <c r="ANS41" s="11"/>
      <c r="ANT41" s="11"/>
      <c r="ANU41" s="11"/>
      <c r="ANV41" s="11"/>
      <c r="ANW41" s="11"/>
      <c r="ANX41" s="11"/>
      <c r="ANY41" s="11"/>
      <c r="ANZ41" s="11"/>
      <c r="AOA41" s="11"/>
      <c r="AOB41" s="11"/>
      <c r="AOC41" s="11"/>
      <c r="AOD41" s="11"/>
      <c r="AOE41" s="11"/>
      <c r="AOF41" s="11"/>
      <c r="AOG41" s="11"/>
      <c r="AOH41" s="11"/>
      <c r="AOI41" s="11"/>
      <c r="AOJ41" s="11"/>
      <c r="AOK41" s="11"/>
      <c r="AOL41" s="11"/>
      <c r="AOM41" s="11"/>
      <c r="AON41" s="11"/>
      <c r="AOO41" s="11"/>
      <c r="AOP41" s="11"/>
      <c r="AOQ41" s="11"/>
      <c r="AOR41" s="11"/>
      <c r="AOS41" s="11"/>
      <c r="AOT41" s="11"/>
      <c r="AOU41" s="11"/>
      <c r="AOV41" s="11"/>
      <c r="AOW41" s="11"/>
      <c r="AOX41" s="11"/>
      <c r="AOY41" s="11"/>
      <c r="AOZ41" s="11"/>
      <c r="APA41" s="11"/>
      <c r="APB41" s="11"/>
      <c r="APC41" s="11"/>
      <c r="APD41" s="11"/>
      <c r="APE41" s="11"/>
      <c r="APF41" s="11"/>
      <c r="APG41" s="11"/>
      <c r="APH41" s="11"/>
      <c r="API41" s="11"/>
      <c r="APJ41" s="11"/>
      <c r="APK41" s="11"/>
      <c r="APL41" s="11"/>
      <c r="APM41" s="11"/>
      <c r="APN41" s="11"/>
      <c r="APO41" s="11"/>
      <c r="APP41" s="11"/>
      <c r="APQ41" s="11"/>
      <c r="APR41" s="11"/>
      <c r="APS41" s="11"/>
      <c r="APT41" s="11"/>
      <c r="APU41" s="11"/>
      <c r="APV41" s="11"/>
      <c r="APW41" s="11"/>
      <c r="APX41" s="11"/>
      <c r="APY41" s="11"/>
      <c r="APZ41" s="11"/>
      <c r="AQA41" s="11"/>
      <c r="AQB41" s="11"/>
      <c r="AQC41" s="11"/>
      <c r="AQD41" s="11"/>
      <c r="AQE41" s="11"/>
      <c r="AQF41" s="11"/>
      <c r="AQG41" s="11"/>
      <c r="AQH41" s="11"/>
      <c r="AQI41" s="11"/>
      <c r="AQJ41" s="11"/>
      <c r="AQK41" s="11"/>
      <c r="AQL41" s="11"/>
      <c r="AQM41" s="11"/>
      <c r="AQN41" s="11"/>
      <c r="AQO41" s="11"/>
      <c r="AQP41" s="11"/>
      <c r="AQQ41" s="11"/>
      <c r="AQR41" s="11"/>
      <c r="AQS41" s="11"/>
      <c r="AQT41" s="11"/>
      <c r="AQU41" s="11"/>
      <c r="AQV41" s="11"/>
      <c r="AQW41" s="11"/>
      <c r="AQX41" s="11"/>
      <c r="AQY41" s="11"/>
      <c r="AQZ41" s="11"/>
      <c r="ARA41" s="11"/>
      <c r="ARB41" s="11"/>
      <c r="ARC41" s="11"/>
      <c r="ARD41" s="11"/>
      <c r="ARE41" s="11"/>
      <c r="ARF41" s="11"/>
      <c r="ARG41" s="11"/>
      <c r="ARH41" s="11"/>
      <c r="ARI41" s="11"/>
      <c r="ARJ41" s="11"/>
      <c r="ARK41" s="11"/>
      <c r="ARL41" s="11"/>
      <c r="ARM41" s="11"/>
      <c r="ARN41" s="11"/>
      <c r="ARO41" s="11"/>
      <c r="ARP41" s="11"/>
      <c r="ARQ41" s="11"/>
      <c r="ARR41" s="11"/>
      <c r="ARS41" s="11"/>
      <c r="ART41" s="11"/>
      <c r="ARU41" s="11"/>
      <c r="ARV41" s="11"/>
      <c r="ARW41" s="11"/>
      <c r="ARX41" s="11"/>
      <c r="ARY41" s="11"/>
      <c r="ARZ41" s="11"/>
      <c r="ASA41" s="11"/>
      <c r="ASB41" s="11"/>
      <c r="ASC41" s="11"/>
      <c r="ASD41" s="11"/>
      <c r="ASE41" s="11"/>
      <c r="ASF41" s="11"/>
      <c r="ASG41" s="11"/>
      <c r="ASH41" s="11"/>
      <c r="ASI41" s="11"/>
      <c r="ASJ41" s="11"/>
      <c r="ASK41" s="11"/>
      <c r="ASL41" s="11"/>
      <c r="ASM41" s="11"/>
      <c r="ASN41" s="11"/>
      <c r="ASO41" s="11"/>
      <c r="ASP41" s="11"/>
      <c r="ASQ41" s="11"/>
      <c r="ASR41" s="11"/>
      <c r="ASS41" s="11"/>
      <c r="AST41" s="11"/>
      <c r="ASU41" s="11"/>
      <c r="ASV41" s="11"/>
      <c r="ASW41" s="11"/>
      <c r="ASX41" s="11"/>
      <c r="ASY41" s="11"/>
      <c r="ASZ41" s="11"/>
      <c r="ATA41" s="11"/>
      <c r="ATB41" s="11"/>
      <c r="ATC41" s="11"/>
      <c r="ATD41" s="11"/>
      <c r="ATE41" s="11"/>
      <c r="ATF41" s="11"/>
      <c r="ATG41" s="11"/>
      <c r="ATH41" s="11"/>
      <c r="ATI41" s="11"/>
      <c r="ATJ41" s="11"/>
      <c r="ATK41" s="11"/>
      <c r="ATL41" s="11"/>
      <c r="ATM41" s="11"/>
      <c r="ATN41" s="11"/>
      <c r="ATO41" s="11"/>
      <c r="ATP41" s="11"/>
      <c r="ATQ41" s="11"/>
      <c r="ATR41" s="11"/>
      <c r="ATS41" s="11"/>
      <c r="ATT41" s="11"/>
      <c r="ATU41" s="11"/>
      <c r="ATV41" s="11"/>
      <c r="ATW41" s="11"/>
      <c r="ATX41" s="11"/>
      <c r="ATY41" s="11"/>
      <c r="ATZ41" s="11"/>
      <c r="AUA41" s="11"/>
      <c r="AUB41" s="11"/>
      <c r="AUC41" s="11"/>
      <c r="AUD41" s="11"/>
      <c r="AUE41" s="11"/>
      <c r="AUF41" s="11"/>
      <c r="AUG41" s="11"/>
      <c r="AUH41" s="11"/>
      <c r="AUI41" s="11"/>
      <c r="AUJ41" s="11"/>
      <c r="AUK41" s="11"/>
      <c r="AUL41" s="11"/>
      <c r="AUM41" s="11"/>
      <c r="AUN41" s="11"/>
      <c r="AUO41" s="11"/>
      <c r="AUP41" s="11"/>
      <c r="AUQ41" s="11"/>
      <c r="AUR41" s="11"/>
      <c r="AUS41" s="11"/>
      <c r="AUT41" s="11"/>
      <c r="AUU41" s="11"/>
      <c r="AUV41" s="11"/>
      <c r="AUW41" s="11"/>
      <c r="AUX41" s="11"/>
      <c r="AUY41" s="11"/>
      <c r="AUZ41" s="11"/>
      <c r="AVA41" s="11"/>
      <c r="AVB41" s="11"/>
      <c r="AVC41" s="11"/>
      <c r="AVD41" s="11"/>
      <c r="AVE41" s="11"/>
      <c r="AVF41" s="11"/>
      <c r="AVG41" s="11"/>
      <c r="AVH41" s="11"/>
      <c r="AVI41" s="11"/>
      <c r="AVJ41" s="11"/>
      <c r="AVK41" s="11"/>
      <c r="AVL41" s="11"/>
      <c r="AVM41" s="11"/>
      <c r="AVN41" s="11"/>
      <c r="AVO41" s="11"/>
      <c r="AVP41" s="11"/>
      <c r="AVQ41" s="11"/>
      <c r="AVR41" s="11"/>
      <c r="AVS41" s="11"/>
      <c r="AVT41" s="11"/>
      <c r="AVU41" s="11"/>
      <c r="AVV41" s="11"/>
      <c r="AVW41" s="11"/>
      <c r="AVX41" s="11"/>
      <c r="AVY41" s="11"/>
      <c r="AVZ41" s="11"/>
      <c r="AWA41" s="11"/>
      <c r="AWB41" s="11"/>
      <c r="AWC41" s="11"/>
      <c r="AWD41" s="11"/>
      <c r="AWE41" s="11"/>
      <c r="AWF41" s="11"/>
      <c r="AWG41" s="11"/>
      <c r="AWH41" s="11"/>
      <c r="AWI41" s="11"/>
      <c r="AWJ41" s="11"/>
      <c r="AWK41" s="11"/>
      <c r="AWL41" s="11"/>
      <c r="AWM41" s="11"/>
      <c r="AWN41" s="11"/>
      <c r="AWO41" s="11"/>
      <c r="AWP41" s="11"/>
      <c r="AWQ41" s="11"/>
      <c r="AWR41" s="11"/>
      <c r="AWS41" s="11"/>
      <c r="AWT41" s="11"/>
      <c r="AWU41" s="11"/>
      <c r="AWV41" s="11"/>
      <c r="AWW41" s="11"/>
      <c r="AWX41" s="11"/>
      <c r="AWY41" s="11"/>
      <c r="AWZ41" s="11"/>
      <c r="AXA41" s="11"/>
      <c r="AXB41" s="11"/>
      <c r="AXC41" s="11"/>
      <c r="AXD41" s="11"/>
      <c r="AXE41" s="11"/>
      <c r="AXF41" s="11"/>
      <c r="AXG41" s="11"/>
      <c r="AXH41" s="11"/>
      <c r="AXI41" s="11"/>
      <c r="AXJ41" s="11"/>
      <c r="AXK41" s="11"/>
      <c r="AXL41" s="11"/>
      <c r="AXM41" s="11"/>
      <c r="AXN41" s="11"/>
      <c r="AXO41" s="11"/>
      <c r="AXP41" s="11"/>
      <c r="AXQ41" s="11"/>
      <c r="AXR41" s="11"/>
      <c r="AXS41" s="11"/>
      <c r="AXT41" s="11"/>
      <c r="AXU41" s="11"/>
      <c r="AXV41" s="11"/>
      <c r="AXW41" s="11"/>
      <c r="AXX41" s="11"/>
      <c r="AXY41" s="11"/>
      <c r="AXZ41" s="11"/>
      <c r="AYA41" s="11"/>
      <c r="AYB41" s="11"/>
      <c r="AYC41" s="11"/>
      <c r="AYD41" s="11"/>
      <c r="AYE41" s="11"/>
      <c r="AYF41" s="11"/>
      <c r="AYG41" s="11"/>
      <c r="AYH41" s="11"/>
      <c r="AYI41" s="11"/>
      <c r="AYJ41" s="11"/>
      <c r="AYK41" s="11"/>
      <c r="AYL41" s="11"/>
      <c r="AYM41" s="11"/>
      <c r="AYN41" s="11"/>
      <c r="AYO41" s="11"/>
      <c r="AYP41" s="11"/>
      <c r="AYQ41" s="11"/>
      <c r="AYR41" s="11"/>
      <c r="AYS41" s="11"/>
      <c r="AYT41" s="11"/>
      <c r="AYU41" s="11"/>
      <c r="AYV41" s="11"/>
      <c r="AYW41" s="11"/>
      <c r="AYX41" s="11"/>
      <c r="AYY41" s="11"/>
      <c r="AYZ41" s="11"/>
      <c r="AZA41" s="11"/>
      <c r="AZB41" s="11"/>
      <c r="AZC41" s="11"/>
      <c r="AZD41" s="11"/>
      <c r="AZE41" s="11"/>
      <c r="AZF41" s="11"/>
      <c r="AZG41" s="11"/>
      <c r="AZH41" s="11"/>
      <c r="AZI41" s="11"/>
      <c r="AZJ41" s="11"/>
      <c r="AZK41" s="11"/>
      <c r="AZL41" s="11"/>
      <c r="AZM41" s="11"/>
      <c r="AZN41" s="11"/>
      <c r="AZO41" s="11"/>
      <c r="AZP41" s="11"/>
      <c r="AZQ41" s="11"/>
      <c r="AZR41" s="11"/>
      <c r="AZS41" s="11"/>
      <c r="AZT41" s="11"/>
      <c r="AZU41" s="11"/>
      <c r="AZV41" s="11"/>
      <c r="AZW41" s="11"/>
      <c r="AZX41" s="11"/>
      <c r="AZY41" s="11"/>
      <c r="AZZ41" s="11"/>
      <c r="BAA41" s="11"/>
      <c r="BAB41" s="11"/>
      <c r="BAC41" s="11"/>
      <c r="BAD41" s="11"/>
      <c r="BAE41" s="11"/>
      <c r="BAF41" s="11"/>
      <c r="BAG41" s="11"/>
      <c r="BAH41" s="11"/>
      <c r="BAI41" s="11"/>
      <c r="BAJ41" s="11"/>
      <c r="BAK41" s="11"/>
      <c r="BAL41" s="11"/>
      <c r="BAM41" s="11"/>
      <c r="BAN41" s="11"/>
      <c r="BAO41" s="11"/>
      <c r="BAP41" s="11"/>
      <c r="BAQ41" s="11"/>
      <c r="BAR41" s="11"/>
      <c r="BAS41" s="11"/>
      <c r="BAT41" s="11"/>
      <c r="BAU41" s="11"/>
      <c r="BAV41" s="11"/>
      <c r="BAW41" s="11"/>
      <c r="BAX41" s="11"/>
      <c r="BAY41" s="11"/>
      <c r="BAZ41" s="11"/>
      <c r="BBA41" s="11"/>
      <c r="BBB41" s="11"/>
      <c r="BBC41" s="11"/>
      <c r="BBD41" s="11"/>
      <c r="BBE41" s="11"/>
      <c r="BBF41" s="11"/>
      <c r="BBG41" s="11"/>
      <c r="BBH41" s="11"/>
      <c r="BBI41" s="11"/>
      <c r="BBJ41" s="11"/>
      <c r="BBK41" s="11"/>
      <c r="BBL41" s="11"/>
      <c r="BBM41" s="11"/>
      <c r="BBN41" s="11"/>
      <c r="BBO41" s="11"/>
      <c r="BBP41" s="11"/>
      <c r="BBQ41" s="11"/>
      <c r="BBR41" s="11"/>
      <c r="BBS41" s="11"/>
      <c r="BBT41" s="11"/>
      <c r="BBU41" s="11"/>
      <c r="BBV41" s="11"/>
      <c r="BBW41" s="11"/>
      <c r="BBX41" s="11"/>
      <c r="BBY41" s="11"/>
      <c r="BBZ41" s="11"/>
      <c r="BCA41" s="11"/>
      <c r="BCB41" s="11"/>
      <c r="BCC41" s="11"/>
      <c r="BCD41" s="11"/>
      <c r="BCE41" s="11"/>
      <c r="BCF41" s="11"/>
      <c r="BCG41" s="11"/>
      <c r="BCH41" s="11"/>
      <c r="BCI41" s="11"/>
      <c r="BCJ41" s="11"/>
      <c r="BCK41" s="11"/>
      <c r="BCL41" s="11"/>
      <c r="BCM41" s="11"/>
      <c r="BCN41" s="11"/>
      <c r="BCO41" s="11"/>
      <c r="BCP41" s="11"/>
      <c r="BCQ41" s="11"/>
      <c r="BCR41" s="11"/>
      <c r="BCS41" s="11"/>
      <c r="BCT41" s="11"/>
      <c r="BCU41" s="11"/>
      <c r="BCV41" s="11"/>
      <c r="BCW41" s="11"/>
      <c r="BCX41" s="11"/>
      <c r="BCY41" s="11"/>
      <c r="BCZ41" s="11"/>
      <c r="BDA41" s="11"/>
      <c r="BDB41" s="11"/>
      <c r="BDC41" s="11"/>
      <c r="BDD41" s="11"/>
      <c r="BDE41" s="11"/>
      <c r="BDF41" s="11"/>
      <c r="BDG41" s="11"/>
      <c r="BDH41" s="11"/>
      <c r="BDI41" s="11"/>
      <c r="BDJ41" s="11"/>
      <c r="BDK41" s="11"/>
      <c r="BDL41" s="11"/>
      <c r="BDM41" s="11"/>
      <c r="BDN41" s="11"/>
      <c r="BDO41" s="11"/>
      <c r="BDP41" s="11"/>
      <c r="BDQ41" s="11"/>
      <c r="BDR41" s="11"/>
      <c r="BDS41" s="11"/>
      <c r="BDT41" s="11"/>
      <c r="BDU41" s="11"/>
      <c r="BDV41" s="11"/>
      <c r="BDW41" s="11"/>
      <c r="BDX41" s="11"/>
      <c r="BDY41" s="11"/>
      <c r="BDZ41" s="11"/>
      <c r="BEA41" s="11"/>
      <c r="BEB41" s="11"/>
      <c r="BEC41" s="11"/>
      <c r="BED41" s="11"/>
      <c r="BEE41" s="11"/>
      <c r="BEF41" s="11"/>
      <c r="BEG41" s="11"/>
      <c r="BEH41" s="11"/>
      <c r="BEI41" s="11"/>
      <c r="BEJ41" s="11"/>
      <c r="BEK41" s="11"/>
      <c r="BEL41" s="11"/>
      <c r="BEM41" s="11"/>
      <c r="BEN41" s="11"/>
      <c r="BEO41" s="11"/>
      <c r="BEP41" s="11"/>
      <c r="BEQ41" s="11"/>
      <c r="BER41" s="11"/>
      <c r="BES41" s="11"/>
      <c r="BET41" s="11"/>
      <c r="BEU41" s="11"/>
      <c r="BEV41" s="11"/>
      <c r="BEW41" s="11"/>
      <c r="BEX41" s="11"/>
      <c r="BEY41" s="11"/>
      <c r="BEZ41" s="11"/>
      <c r="BFA41" s="11"/>
      <c r="BFB41" s="11"/>
      <c r="BFC41" s="11"/>
      <c r="BFD41" s="11"/>
      <c r="BFE41" s="11"/>
      <c r="BFF41" s="11"/>
      <c r="BFG41" s="11"/>
      <c r="BFH41" s="11"/>
      <c r="BFI41" s="11"/>
      <c r="BFJ41" s="11"/>
      <c r="BFK41" s="11"/>
      <c r="BFL41" s="11"/>
      <c r="BFM41" s="11"/>
      <c r="BFN41" s="11"/>
      <c r="BFO41" s="11"/>
      <c r="BFP41" s="11"/>
      <c r="BFQ41" s="11"/>
      <c r="BFR41" s="11"/>
      <c r="BFS41" s="11"/>
      <c r="BFT41" s="11"/>
      <c r="BFU41" s="11"/>
      <c r="BFV41" s="11"/>
      <c r="BFW41" s="11"/>
      <c r="BFX41" s="11"/>
      <c r="BFY41" s="11"/>
      <c r="BFZ41" s="11"/>
      <c r="BGA41" s="11"/>
      <c r="BGB41" s="11"/>
      <c r="BGC41" s="11"/>
      <c r="BGD41" s="11"/>
      <c r="BGE41" s="11"/>
      <c r="BGF41" s="11"/>
      <c r="BGG41" s="11"/>
      <c r="BGH41" s="11"/>
      <c r="BGI41" s="11"/>
      <c r="BGJ41" s="11"/>
      <c r="BGK41" s="11"/>
      <c r="BGL41" s="11"/>
      <c r="BGM41" s="11"/>
      <c r="BGN41" s="11"/>
      <c r="BGO41" s="11"/>
      <c r="BGP41" s="11"/>
      <c r="BGQ41" s="11"/>
      <c r="BGR41" s="11"/>
      <c r="BGS41" s="11"/>
      <c r="BGT41" s="11"/>
      <c r="BGU41" s="11"/>
      <c r="BGV41" s="11"/>
      <c r="BGW41" s="11"/>
      <c r="BGX41" s="11"/>
      <c r="BGY41" s="11"/>
      <c r="BGZ41" s="11"/>
      <c r="BHA41" s="11"/>
      <c r="BHB41" s="11"/>
      <c r="BHC41" s="11"/>
      <c r="BHD41" s="11"/>
      <c r="BHE41" s="11"/>
      <c r="BHF41" s="11"/>
      <c r="BHG41" s="11"/>
      <c r="BHH41" s="11"/>
      <c r="BHI41" s="11"/>
      <c r="BHJ41" s="11"/>
      <c r="BHK41" s="11"/>
      <c r="BHL41" s="11"/>
      <c r="BHM41" s="11"/>
      <c r="BHN41" s="11"/>
      <c r="BHO41" s="11"/>
      <c r="BHP41" s="11"/>
      <c r="BHQ41" s="11"/>
      <c r="BHR41" s="11"/>
      <c r="BHS41" s="11"/>
      <c r="BHT41" s="11"/>
      <c r="BHU41" s="11"/>
      <c r="BHV41" s="11"/>
      <c r="BHW41" s="11"/>
      <c r="BHX41" s="11"/>
      <c r="BHY41" s="11"/>
      <c r="BHZ41" s="11"/>
      <c r="BIA41" s="11"/>
      <c r="BIB41" s="11"/>
      <c r="BIC41" s="11"/>
      <c r="BID41" s="11"/>
      <c r="BIE41" s="11"/>
      <c r="BIF41" s="11"/>
      <c r="BIG41" s="11"/>
      <c r="BIH41" s="11"/>
      <c r="BII41" s="11"/>
      <c r="BIJ41" s="11"/>
      <c r="BIK41" s="11"/>
      <c r="BIL41" s="11"/>
      <c r="BIM41" s="11"/>
      <c r="BIN41" s="11"/>
      <c r="BIO41" s="11"/>
      <c r="BIP41" s="11"/>
      <c r="BIQ41" s="11"/>
      <c r="BIR41" s="11"/>
      <c r="BIS41" s="11"/>
      <c r="BIT41" s="11"/>
      <c r="BIU41" s="11"/>
      <c r="BIV41" s="11"/>
      <c r="BIW41" s="11"/>
      <c r="BIX41" s="11"/>
      <c r="BIY41" s="11"/>
      <c r="BIZ41" s="11"/>
      <c r="BJA41" s="11"/>
      <c r="BJB41" s="11"/>
      <c r="BJC41" s="11"/>
      <c r="BJD41" s="11"/>
      <c r="BJE41" s="11"/>
      <c r="BJF41" s="11"/>
      <c r="BJG41" s="11"/>
      <c r="BJH41" s="11"/>
      <c r="BJI41" s="11"/>
      <c r="BJJ41" s="11"/>
      <c r="BJK41" s="11"/>
      <c r="BJL41" s="11"/>
      <c r="BJM41" s="11"/>
      <c r="BJN41" s="11"/>
      <c r="BJO41" s="11"/>
      <c r="BJP41" s="11"/>
      <c r="BJQ41" s="11"/>
      <c r="BJR41" s="11"/>
      <c r="BJS41" s="11"/>
      <c r="BJT41" s="11"/>
      <c r="BJU41" s="11"/>
      <c r="BJV41" s="11"/>
      <c r="BJW41" s="11"/>
      <c r="BJX41" s="11"/>
      <c r="BJY41" s="11"/>
      <c r="BJZ41" s="11"/>
      <c r="BKA41" s="11"/>
      <c r="BKB41" s="11"/>
      <c r="BKC41" s="11"/>
      <c r="BKD41" s="11"/>
      <c r="BKE41" s="11"/>
      <c r="BKF41" s="11"/>
      <c r="BKG41" s="11"/>
      <c r="BKH41" s="11"/>
      <c r="BKI41" s="11"/>
      <c r="BKJ41" s="11"/>
      <c r="BKK41" s="11"/>
      <c r="BKL41" s="11"/>
      <c r="BKM41" s="11"/>
      <c r="BKN41" s="11"/>
      <c r="BKO41" s="11"/>
      <c r="BKP41" s="11"/>
      <c r="BKQ41" s="11"/>
      <c r="BKR41" s="11"/>
      <c r="BKS41" s="11"/>
      <c r="BKT41" s="11"/>
      <c r="BKU41" s="11"/>
      <c r="BKV41" s="11"/>
      <c r="BKW41" s="11"/>
      <c r="BKX41" s="11"/>
      <c r="BKY41" s="11"/>
      <c r="BKZ41" s="11"/>
      <c r="BLA41" s="11"/>
      <c r="BLB41" s="11"/>
      <c r="BLC41" s="11"/>
      <c r="BLD41" s="11"/>
      <c r="BLE41" s="11"/>
      <c r="BLF41" s="11"/>
      <c r="BLG41" s="11"/>
      <c r="BLH41" s="11"/>
      <c r="BLI41" s="11"/>
      <c r="BLJ41" s="11"/>
      <c r="BLK41" s="11"/>
      <c r="BLL41" s="11"/>
      <c r="BLM41" s="11"/>
      <c r="BLN41" s="11"/>
      <c r="BLO41" s="11"/>
      <c r="BLP41" s="11"/>
      <c r="BLQ41" s="11"/>
      <c r="BLR41" s="11"/>
      <c r="BLS41" s="11"/>
      <c r="BLT41" s="11"/>
      <c r="BLU41" s="11"/>
      <c r="BLV41" s="11"/>
      <c r="BLW41" s="11"/>
      <c r="BLX41" s="11"/>
      <c r="BLY41" s="11"/>
      <c r="BLZ41" s="11"/>
      <c r="BMA41" s="11"/>
      <c r="BMB41" s="11"/>
      <c r="BMC41" s="11"/>
      <c r="BMD41" s="11"/>
      <c r="BME41" s="11"/>
      <c r="BMF41" s="11"/>
      <c r="BMG41" s="11"/>
      <c r="BMH41" s="11"/>
      <c r="BMI41" s="11"/>
      <c r="BMJ41" s="11"/>
      <c r="BMK41" s="11"/>
      <c r="BML41" s="11"/>
      <c r="BMM41" s="11"/>
      <c r="BMN41" s="11"/>
      <c r="BMO41" s="11"/>
      <c r="BMP41" s="11"/>
      <c r="BMQ41" s="11"/>
      <c r="BMR41" s="11"/>
      <c r="BMS41" s="11"/>
      <c r="BMT41" s="11"/>
      <c r="BMU41" s="11"/>
      <c r="BMV41" s="11"/>
      <c r="BMW41" s="11"/>
      <c r="BMX41" s="11"/>
      <c r="BMY41" s="11"/>
      <c r="BMZ41" s="11"/>
      <c r="BNA41" s="11"/>
      <c r="BNB41" s="11"/>
      <c r="BNC41" s="11"/>
      <c r="BND41" s="11"/>
      <c r="BNE41" s="11"/>
      <c r="BNF41" s="11"/>
      <c r="BNG41" s="11"/>
      <c r="BNH41" s="11"/>
      <c r="BNI41" s="11"/>
      <c r="BNJ41" s="11"/>
      <c r="BNK41" s="11"/>
      <c r="BNL41" s="11"/>
      <c r="BNM41" s="11"/>
      <c r="BNN41" s="11"/>
      <c r="BNO41" s="11"/>
      <c r="BNP41" s="11"/>
      <c r="BNQ41" s="11"/>
      <c r="BNR41" s="11"/>
      <c r="BNS41" s="11"/>
      <c r="BNT41" s="11"/>
      <c r="BNU41" s="11"/>
      <c r="BNV41" s="11"/>
      <c r="BNW41" s="11"/>
      <c r="BNX41" s="11"/>
      <c r="BNY41" s="11"/>
      <c r="BNZ41" s="11"/>
      <c r="BOA41" s="11"/>
      <c r="BOB41" s="11"/>
      <c r="BOC41" s="11"/>
      <c r="BOD41" s="11"/>
      <c r="BOE41" s="11"/>
      <c r="BOF41" s="11"/>
      <c r="BOG41" s="11"/>
      <c r="BOH41" s="11"/>
      <c r="BOI41" s="11"/>
      <c r="BOJ41" s="11"/>
      <c r="BOK41" s="11"/>
      <c r="BOL41" s="11"/>
      <c r="BOM41" s="11"/>
      <c r="BON41" s="11"/>
      <c r="BOO41" s="11"/>
      <c r="BOP41" s="11"/>
      <c r="BOQ41" s="11"/>
      <c r="BOR41" s="11"/>
      <c r="BOS41" s="11"/>
      <c r="BOT41" s="11"/>
      <c r="BOU41" s="11"/>
      <c r="BOV41" s="11"/>
      <c r="BOW41" s="11"/>
      <c r="BOX41" s="11"/>
      <c r="BOY41" s="11"/>
      <c r="BOZ41" s="11"/>
      <c r="BPA41" s="11"/>
      <c r="BPB41" s="11"/>
      <c r="BPC41" s="11"/>
      <c r="BPD41" s="11"/>
      <c r="BPE41" s="11"/>
      <c r="BPF41" s="11"/>
      <c r="BPG41" s="11"/>
      <c r="BPH41" s="11"/>
      <c r="BPI41" s="11"/>
      <c r="BPJ41" s="11"/>
      <c r="BPK41" s="11"/>
      <c r="BPL41" s="11"/>
      <c r="BPM41" s="11"/>
      <c r="BPN41" s="11"/>
      <c r="BPO41" s="11"/>
      <c r="BPP41" s="11"/>
      <c r="BPQ41" s="11"/>
      <c r="BPR41" s="11"/>
      <c r="BPS41" s="11"/>
      <c r="BPT41" s="11"/>
      <c r="BPU41" s="11"/>
      <c r="BPV41" s="11"/>
      <c r="BPW41" s="11"/>
      <c r="BPX41" s="11"/>
      <c r="BPY41" s="11"/>
      <c r="BPZ41" s="11"/>
      <c r="BQA41" s="11"/>
      <c r="BQB41" s="11"/>
      <c r="BQC41" s="11"/>
      <c r="BQD41" s="11"/>
      <c r="BQE41" s="11"/>
      <c r="BQF41" s="11"/>
      <c r="BQG41" s="11"/>
      <c r="BQH41" s="11"/>
      <c r="BQI41" s="11"/>
      <c r="BQJ41" s="11"/>
      <c r="BQK41" s="11"/>
      <c r="BQL41" s="11"/>
      <c r="BQM41" s="11"/>
      <c r="BQN41" s="11"/>
      <c r="BQO41" s="11"/>
      <c r="BQP41" s="11"/>
      <c r="BQQ41" s="11"/>
      <c r="BQR41" s="11"/>
      <c r="BQS41" s="11"/>
      <c r="BQT41" s="11"/>
      <c r="BQU41" s="11"/>
      <c r="BQV41" s="11"/>
      <c r="BQW41" s="11"/>
      <c r="BQX41" s="11"/>
      <c r="BQY41" s="11"/>
      <c r="BQZ41" s="11"/>
      <c r="BRA41" s="11"/>
      <c r="BRB41" s="11"/>
      <c r="BRC41" s="11"/>
      <c r="BRD41" s="11"/>
      <c r="BRE41" s="11"/>
      <c r="BRF41" s="11"/>
      <c r="BRG41" s="11"/>
      <c r="BRH41" s="11"/>
      <c r="BRI41" s="11"/>
      <c r="BRJ41" s="11"/>
      <c r="BRK41" s="11"/>
      <c r="BRL41" s="11"/>
      <c r="BRM41" s="11"/>
      <c r="BRN41" s="11"/>
      <c r="BRO41" s="11"/>
      <c r="BRP41" s="11"/>
      <c r="BRQ41" s="11"/>
      <c r="BRR41" s="11"/>
      <c r="BRS41" s="11"/>
      <c r="BRT41" s="11"/>
      <c r="BRU41" s="11"/>
      <c r="BRV41" s="11"/>
      <c r="BRW41" s="11"/>
      <c r="BRX41" s="11"/>
      <c r="BRY41" s="11"/>
      <c r="BRZ41" s="11"/>
      <c r="BSA41" s="11"/>
      <c r="BSB41" s="11"/>
      <c r="BSC41" s="11"/>
      <c r="BSD41" s="11"/>
      <c r="BSE41" s="11"/>
      <c r="BSF41" s="11"/>
      <c r="BSG41" s="11"/>
      <c r="BSH41" s="11"/>
      <c r="BSI41" s="11"/>
      <c r="BSJ41" s="11"/>
      <c r="BSK41" s="11"/>
      <c r="BSL41" s="11"/>
      <c r="BSM41" s="11"/>
      <c r="BSN41" s="11"/>
      <c r="BSO41" s="11"/>
      <c r="BSP41" s="11"/>
      <c r="BSQ41" s="11"/>
      <c r="BSR41" s="11"/>
      <c r="BSS41" s="11"/>
      <c r="BST41" s="11"/>
      <c r="BSU41" s="11"/>
      <c r="BSV41" s="11"/>
      <c r="BSW41" s="11"/>
      <c r="BSX41" s="11"/>
      <c r="BSY41" s="11"/>
      <c r="BSZ41" s="11"/>
      <c r="BTA41" s="11"/>
      <c r="BTB41" s="11"/>
      <c r="BTC41" s="11"/>
      <c r="BTD41" s="11"/>
      <c r="BTE41" s="11"/>
      <c r="BTF41" s="11"/>
      <c r="BTG41" s="11"/>
      <c r="BTH41" s="11"/>
      <c r="BTI41" s="11"/>
      <c r="BTJ41" s="11"/>
      <c r="BTK41" s="11"/>
      <c r="BTL41" s="11"/>
      <c r="BTM41" s="11"/>
      <c r="BTN41" s="11"/>
      <c r="BTO41" s="11"/>
      <c r="BTP41" s="11"/>
      <c r="BTQ41" s="11"/>
      <c r="BTR41" s="11"/>
      <c r="BTS41" s="11"/>
      <c r="BTT41" s="11"/>
      <c r="BTU41" s="11"/>
      <c r="BTV41" s="11"/>
      <c r="BTW41" s="11"/>
      <c r="BTX41" s="11"/>
      <c r="BTY41" s="11"/>
      <c r="BTZ41" s="11"/>
      <c r="BUA41" s="11"/>
      <c r="BUB41" s="11"/>
      <c r="BUC41" s="11"/>
      <c r="BUD41" s="11"/>
      <c r="BUE41" s="11"/>
      <c r="BUF41" s="11"/>
      <c r="BUG41" s="11"/>
      <c r="BUH41" s="11"/>
      <c r="BUI41" s="11"/>
      <c r="BUJ41" s="11"/>
      <c r="BUK41" s="11"/>
      <c r="BUL41" s="11"/>
      <c r="BUM41" s="11"/>
      <c r="BUN41" s="11"/>
      <c r="BUO41" s="11"/>
      <c r="BUP41" s="11"/>
      <c r="BUQ41" s="11"/>
      <c r="BUR41" s="11"/>
      <c r="BUS41" s="11"/>
      <c r="BUT41" s="11"/>
      <c r="BUU41" s="11"/>
      <c r="BUV41" s="11"/>
      <c r="BUW41" s="11"/>
      <c r="BUX41" s="11"/>
      <c r="BUY41" s="11"/>
      <c r="BUZ41" s="11"/>
      <c r="BVA41" s="11"/>
      <c r="BVB41" s="11"/>
      <c r="BVC41" s="11"/>
      <c r="BVD41" s="11"/>
      <c r="BVE41" s="11"/>
      <c r="BVF41" s="11"/>
      <c r="BVG41" s="11"/>
      <c r="BVH41" s="11"/>
      <c r="BVI41" s="11"/>
      <c r="BVJ41" s="11"/>
      <c r="BVK41" s="11"/>
      <c r="BVL41" s="11"/>
      <c r="BVM41" s="11"/>
      <c r="BVN41" s="11"/>
      <c r="BVO41" s="11"/>
      <c r="BVP41" s="11"/>
      <c r="BVQ41" s="11"/>
      <c r="BVR41" s="11"/>
      <c r="BVS41" s="11"/>
      <c r="BVT41" s="11"/>
      <c r="BVU41" s="11"/>
      <c r="BVV41" s="11"/>
      <c r="BVW41" s="11"/>
      <c r="BVX41" s="11"/>
      <c r="BVY41" s="11"/>
      <c r="BVZ41" s="11"/>
      <c r="BWA41" s="11"/>
      <c r="BWB41" s="11"/>
      <c r="BWC41" s="11"/>
      <c r="BWD41" s="11"/>
      <c r="BWE41" s="11"/>
      <c r="BWF41" s="11"/>
      <c r="BWG41" s="11"/>
      <c r="BWH41" s="11"/>
      <c r="BWI41" s="11"/>
      <c r="BWJ41" s="11"/>
      <c r="BWK41" s="11"/>
      <c r="BWL41" s="11"/>
      <c r="BWM41" s="11"/>
      <c r="BWN41" s="11"/>
      <c r="BWO41" s="11"/>
      <c r="BWP41" s="11"/>
      <c r="BWQ41" s="11"/>
      <c r="BWR41" s="11"/>
      <c r="BWS41" s="11"/>
      <c r="BWT41" s="11"/>
      <c r="BWU41" s="11"/>
      <c r="BWV41" s="11"/>
      <c r="BWW41" s="11"/>
      <c r="BWX41" s="11"/>
      <c r="BWY41" s="11"/>
      <c r="BWZ41" s="11"/>
      <c r="BXA41" s="11"/>
      <c r="BXB41" s="11"/>
      <c r="BXC41" s="11"/>
      <c r="BXD41" s="11"/>
      <c r="BXE41" s="11"/>
      <c r="BXF41" s="11"/>
      <c r="BXG41" s="11"/>
      <c r="BXH41" s="11"/>
      <c r="BXI41" s="11"/>
      <c r="BXJ41" s="11"/>
      <c r="BXK41" s="11"/>
      <c r="BXL41" s="11"/>
      <c r="BXM41" s="11"/>
      <c r="BXN41" s="11"/>
      <c r="BXO41" s="11"/>
      <c r="BXP41" s="11"/>
      <c r="BXQ41" s="11"/>
      <c r="BXR41" s="11"/>
      <c r="BXS41" s="11"/>
      <c r="BXT41" s="11"/>
      <c r="BXU41" s="11"/>
      <c r="BXV41" s="11"/>
      <c r="BXW41" s="11"/>
      <c r="BXX41" s="11"/>
      <c r="BXY41" s="11"/>
      <c r="BXZ41" s="11"/>
      <c r="BYA41" s="11"/>
      <c r="BYB41" s="11"/>
      <c r="BYC41" s="11"/>
      <c r="BYD41" s="11"/>
      <c r="BYE41" s="11"/>
      <c r="BYF41" s="11"/>
      <c r="BYG41" s="11"/>
      <c r="BYH41" s="11"/>
      <c r="BYI41" s="11"/>
      <c r="BYJ41" s="11"/>
      <c r="BYK41" s="11"/>
      <c r="BYL41" s="11"/>
      <c r="BYM41" s="11"/>
      <c r="BYN41" s="11"/>
      <c r="BYO41" s="11"/>
      <c r="BYP41" s="11"/>
      <c r="BYQ41" s="11"/>
      <c r="BYR41" s="11"/>
      <c r="BYS41" s="11"/>
      <c r="BYT41" s="11"/>
      <c r="BYU41" s="11"/>
      <c r="BYV41" s="11"/>
      <c r="BYW41" s="11"/>
      <c r="BYX41" s="11"/>
      <c r="BYY41" s="11"/>
      <c r="BYZ41" s="11"/>
      <c r="BZA41" s="11"/>
      <c r="BZB41" s="11"/>
      <c r="BZC41" s="11"/>
      <c r="BZD41" s="11"/>
      <c r="BZE41" s="11"/>
      <c r="BZF41" s="11"/>
      <c r="BZG41" s="11"/>
      <c r="BZH41" s="11"/>
      <c r="BZI41" s="11"/>
      <c r="BZJ41" s="11"/>
      <c r="BZK41" s="11"/>
      <c r="BZL41" s="11"/>
      <c r="BZM41" s="11"/>
      <c r="BZN41" s="11"/>
      <c r="BZO41" s="11"/>
      <c r="BZP41" s="11"/>
      <c r="BZQ41" s="11"/>
      <c r="BZR41" s="11"/>
      <c r="BZS41" s="11"/>
      <c r="BZT41" s="11"/>
      <c r="BZU41" s="11"/>
      <c r="BZV41" s="11"/>
      <c r="BZW41" s="11"/>
      <c r="BZX41" s="11"/>
      <c r="BZY41" s="11"/>
      <c r="BZZ41" s="11"/>
      <c r="CAA41" s="11"/>
      <c r="CAB41" s="11"/>
      <c r="CAC41" s="11"/>
      <c r="CAD41" s="11"/>
      <c r="CAE41" s="11"/>
      <c r="CAF41" s="11"/>
      <c r="CAG41" s="11"/>
      <c r="CAH41" s="11"/>
      <c r="CAI41" s="11"/>
      <c r="CAJ41" s="11"/>
      <c r="CAK41" s="11"/>
      <c r="CAL41" s="11"/>
      <c r="CAM41" s="11"/>
      <c r="CAN41" s="11"/>
      <c r="CAO41" s="11"/>
      <c r="CAP41" s="11"/>
      <c r="CAQ41" s="11"/>
      <c r="CAR41" s="11"/>
      <c r="CAS41" s="11"/>
      <c r="CAT41" s="11"/>
      <c r="CAU41" s="11"/>
      <c r="CAV41" s="11"/>
      <c r="CAW41" s="11"/>
      <c r="CAX41" s="11"/>
      <c r="CAY41" s="11"/>
      <c r="CAZ41" s="11"/>
      <c r="CBA41" s="11"/>
      <c r="CBB41" s="11"/>
      <c r="CBC41" s="11"/>
      <c r="CBD41" s="11"/>
      <c r="CBE41" s="11"/>
      <c r="CBF41" s="11"/>
      <c r="CBG41" s="11"/>
      <c r="CBH41" s="11"/>
      <c r="CBI41" s="11"/>
      <c r="CBJ41" s="11"/>
      <c r="CBK41" s="11"/>
      <c r="CBL41" s="11"/>
      <c r="CBM41" s="11"/>
      <c r="CBN41" s="11"/>
      <c r="CBO41" s="11"/>
      <c r="CBP41" s="11"/>
      <c r="CBQ41" s="11"/>
      <c r="CBR41" s="11"/>
      <c r="CBS41" s="11"/>
      <c r="CBT41" s="11"/>
      <c r="CBU41" s="11"/>
      <c r="CBV41" s="11"/>
      <c r="CBW41" s="11"/>
      <c r="CBX41" s="11"/>
      <c r="CBY41" s="11"/>
      <c r="CBZ41" s="11"/>
      <c r="CCA41" s="11"/>
      <c r="CCB41" s="11"/>
      <c r="CCC41" s="11"/>
      <c r="CCD41" s="11"/>
      <c r="CCE41" s="11"/>
      <c r="CCF41" s="11"/>
      <c r="CCG41" s="11"/>
      <c r="CCH41" s="11"/>
      <c r="CCI41" s="11"/>
      <c r="CCJ41" s="11"/>
      <c r="CCK41" s="11"/>
      <c r="CCL41" s="11"/>
      <c r="CCM41" s="11"/>
      <c r="CCN41" s="11"/>
      <c r="CCO41" s="11"/>
      <c r="CCP41" s="11"/>
      <c r="CCQ41" s="11"/>
      <c r="CCR41" s="11"/>
      <c r="CCS41" s="11"/>
      <c r="CCT41" s="11"/>
      <c r="CCU41" s="11"/>
      <c r="CCV41" s="11"/>
      <c r="CCW41" s="11"/>
      <c r="CCX41" s="11"/>
      <c r="CCY41" s="11"/>
      <c r="CCZ41" s="11"/>
      <c r="CDA41" s="11"/>
      <c r="CDB41" s="11"/>
      <c r="CDC41" s="11"/>
      <c r="CDD41" s="11"/>
      <c r="CDE41" s="11"/>
      <c r="CDF41" s="11"/>
      <c r="CDG41" s="11"/>
      <c r="CDH41" s="11"/>
      <c r="CDI41" s="11"/>
      <c r="CDJ41" s="11"/>
      <c r="CDK41" s="11"/>
      <c r="CDL41" s="11"/>
      <c r="CDM41" s="11"/>
      <c r="CDN41" s="11"/>
      <c r="CDO41" s="11"/>
      <c r="CDP41" s="11"/>
      <c r="CDQ41" s="11"/>
      <c r="CDR41" s="11"/>
      <c r="CDS41" s="11"/>
      <c r="CDT41" s="11"/>
      <c r="CDU41" s="11"/>
      <c r="CDV41" s="11"/>
      <c r="CDW41" s="11"/>
      <c r="CDX41" s="11"/>
      <c r="CDY41" s="11"/>
      <c r="CDZ41" s="11"/>
      <c r="CEA41" s="11"/>
      <c r="CEB41" s="11"/>
      <c r="CEC41" s="11"/>
      <c r="CED41" s="11"/>
      <c r="CEE41" s="11"/>
      <c r="CEF41" s="11"/>
      <c r="CEG41" s="11"/>
      <c r="CEH41" s="11"/>
      <c r="CEI41" s="11"/>
      <c r="CEJ41" s="11"/>
      <c r="CEK41" s="11"/>
      <c r="CEL41" s="11"/>
      <c r="CEM41" s="11"/>
      <c r="CEN41" s="11"/>
      <c r="CEO41" s="11"/>
      <c r="CEP41" s="11"/>
      <c r="CEQ41" s="11"/>
      <c r="CER41" s="11"/>
      <c r="CES41" s="11"/>
      <c r="CET41" s="11"/>
      <c r="CEU41" s="11"/>
      <c r="CEV41" s="11"/>
      <c r="CEW41" s="11"/>
      <c r="CEX41" s="11"/>
      <c r="CEY41" s="11"/>
      <c r="CEZ41" s="11"/>
      <c r="CFA41" s="11"/>
      <c r="CFB41" s="11"/>
      <c r="CFC41" s="11"/>
      <c r="CFD41" s="11"/>
      <c r="CFE41" s="11"/>
      <c r="CFF41" s="11"/>
      <c r="CFG41" s="11"/>
      <c r="CFH41" s="11"/>
      <c r="CFI41" s="11"/>
      <c r="CFJ41" s="11"/>
      <c r="CFK41" s="11"/>
      <c r="CFL41" s="11"/>
      <c r="CFM41" s="11"/>
      <c r="CFN41" s="11"/>
      <c r="CFO41" s="11"/>
      <c r="CFP41" s="11"/>
      <c r="CFQ41" s="11"/>
      <c r="CFR41" s="11"/>
      <c r="CFS41" s="11"/>
      <c r="CFT41" s="11"/>
      <c r="CFU41" s="11"/>
      <c r="CFV41" s="11"/>
      <c r="CFW41" s="11"/>
      <c r="CFX41" s="11"/>
      <c r="CFY41" s="11"/>
      <c r="CFZ41" s="11"/>
      <c r="CGA41" s="11"/>
      <c r="CGB41" s="11"/>
      <c r="CGC41" s="11"/>
      <c r="CGD41" s="11"/>
      <c r="CGE41" s="11"/>
      <c r="CGF41" s="11"/>
      <c r="CGG41" s="11"/>
      <c r="CGH41" s="11"/>
      <c r="CGI41" s="11"/>
      <c r="CGJ41" s="11"/>
      <c r="CGK41" s="11"/>
      <c r="CGL41" s="11"/>
      <c r="CGM41" s="11"/>
      <c r="CGN41" s="11"/>
      <c r="CGO41" s="11"/>
      <c r="CGP41" s="11"/>
      <c r="CGQ41" s="11"/>
      <c r="CGR41" s="11"/>
      <c r="CGS41" s="11"/>
      <c r="CGT41" s="11"/>
      <c r="CGU41" s="11"/>
      <c r="CGV41" s="11"/>
      <c r="CGW41" s="11"/>
      <c r="CGX41" s="11"/>
      <c r="CGY41" s="11"/>
      <c r="CGZ41" s="11"/>
      <c r="CHA41" s="11"/>
      <c r="CHB41" s="11"/>
      <c r="CHC41" s="11"/>
      <c r="CHD41" s="11"/>
      <c r="CHE41" s="11"/>
      <c r="CHF41" s="11"/>
      <c r="CHG41" s="11"/>
      <c r="CHH41" s="11"/>
      <c r="CHI41" s="11"/>
      <c r="CHJ41" s="11"/>
      <c r="CHK41" s="11"/>
      <c r="CHL41" s="11"/>
      <c r="CHM41" s="11"/>
      <c r="CHN41" s="11"/>
      <c r="CHO41" s="11"/>
      <c r="CHP41" s="11"/>
      <c r="CHQ41" s="11"/>
      <c r="CHR41" s="11"/>
      <c r="CHS41" s="11"/>
      <c r="CHT41" s="11"/>
      <c r="CHU41" s="11"/>
      <c r="CHV41" s="11"/>
      <c r="CHW41" s="11"/>
      <c r="CHX41" s="11"/>
      <c r="CHY41" s="11"/>
      <c r="CHZ41" s="11"/>
      <c r="CIA41" s="11"/>
      <c r="CIB41" s="11"/>
      <c r="CIC41" s="11"/>
      <c r="CID41" s="11"/>
      <c r="CIE41" s="11"/>
      <c r="CIF41" s="11"/>
      <c r="CIG41" s="11"/>
      <c r="CIH41" s="11"/>
      <c r="CII41" s="11"/>
      <c r="CIJ41" s="11"/>
      <c r="CIK41" s="11"/>
      <c r="CIL41" s="11"/>
      <c r="CIM41" s="11"/>
      <c r="CIN41" s="11"/>
      <c r="CIO41" s="11"/>
      <c r="CIP41" s="11"/>
      <c r="CIQ41" s="11"/>
      <c r="CIR41" s="11"/>
      <c r="CIS41" s="11"/>
      <c r="CIT41" s="11"/>
      <c r="CIU41" s="11"/>
      <c r="CIV41" s="11"/>
      <c r="CIW41" s="11"/>
      <c r="CIX41" s="11"/>
      <c r="CIY41" s="11"/>
      <c r="CIZ41" s="11"/>
      <c r="CJA41" s="11"/>
      <c r="CJB41" s="11"/>
      <c r="CJC41" s="11"/>
      <c r="CJD41" s="11"/>
      <c r="CJE41" s="11"/>
      <c r="CJF41" s="11"/>
      <c r="CJG41" s="11"/>
      <c r="CJH41" s="11"/>
      <c r="CJI41" s="11"/>
      <c r="CJJ41" s="11"/>
      <c r="CJK41" s="11"/>
      <c r="CJL41" s="11"/>
      <c r="CJM41" s="11"/>
      <c r="CJN41" s="11"/>
      <c r="CJO41" s="11"/>
      <c r="CJP41" s="11"/>
      <c r="CJQ41" s="11"/>
      <c r="CJR41" s="11"/>
      <c r="CJS41" s="11"/>
      <c r="CJT41" s="11"/>
      <c r="CJU41" s="11"/>
      <c r="CJV41" s="11"/>
      <c r="CJW41" s="11"/>
      <c r="CJX41" s="11"/>
      <c r="CJY41" s="11"/>
      <c r="CJZ41" s="11"/>
      <c r="CKA41" s="11"/>
      <c r="CKB41" s="11"/>
      <c r="CKC41" s="11"/>
      <c r="CKD41" s="11"/>
      <c r="CKE41" s="11"/>
      <c r="CKF41" s="11"/>
      <c r="CKG41" s="11"/>
      <c r="CKH41" s="11"/>
      <c r="CKI41" s="11"/>
      <c r="CKJ41" s="11"/>
      <c r="CKK41" s="11"/>
      <c r="CKL41" s="11"/>
      <c r="CKM41" s="11"/>
      <c r="CKN41" s="11"/>
      <c r="CKO41" s="11"/>
      <c r="CKP41" s="11"/>
      <c r="CKQ41" s="11"/>
      <c r="CKR41" s="11"/>
      <c r="CKS41" s="11"/>
      <c r="CKT41" s="11"/>
      <c r="CKU41" s="11"/>
      <c r="CKV41" s="11"/>
      <c r="CKW41" s="11"/>
      <c r="CKX41" s="11"/>
      <c r="CKY41" s="11"/>
      <c r="CKZ41" s="11"/>
      <c r="CLA41" s="11"/>
      <c r="CLB41" s="11"/>
      <c r="CLC41" s="11"/>
      <c r="CLD41" s="11"/>
      <c r="CLE41" s="11"/>
      <c r="CLF41" s="11"/>
      <c r="CLG41" s="11"/>
      <c r="CLH41" s="11"/>
      <c r="CLI41" s="11"/>
      <c r="CLJ41" s="11"/>
      <c r="CLK41" s="11"/>
      <c r="CLL41" s="11"/>
      <c r="CLM41" s="11"/>
      <c r="CLN41" s="11"/>
      <c r="CLO41" s="11"/>
      <c r="CLP41" s="11"/>
      <c r="CLQ41" s="11"/>
      <c r="CLR41" s="11"/>
      <c r="CLS41" s="11"/>
      <c r="CLT41" s="11"/>
      <c r="CLU41" s="11"/>
      <c r="CLV41" s="11"/>
      <c r="CLW41" s="11"/>
      <c r="CLX41" s="11"/>
      <c r="CLY41" s="11"/>
      <c r="CLZ41" s="11"/>
      <c r="CMA41" s="11"/>
      <c r="CMB41" s="11"/>
      <c r="CMC41" s="11"/>
      <c r="CMD41" s="11"/>
      <c r="CME41" s="11"/>
      <c r="CMF41" s="11"/>
      <c r="CMG41" s="11"/>
      <c r="CMH41" s="11"/>
      <c r="CMI41" s="11"/>
      <c r="CMJ41" s="11"/>
      <c r="CMK41" s="11"/>
      <c r="CML41" s="11"/>
      <c r="CMM41" s="11"/>
      <c r="CMN41" s="11"/>
      <c r="CMO41" s="11"/>
      <c r="CMP41" s="11"/>
      <c r="CMQ41" s="11"/>
      <c r="CMR41" s="11"/>
      <c r="CMS41" s="11"/>
      <c r="CMT41" s="11"/>
      <c r="CMU41" s="11"/>
      <c r="CMV41" s="11"/>
      <c r="CMW41" s="11"/>
      <c r="CMX41" s="11"/>
      <c r="CMY41" s="11"/>
      <c r="CMZ41" s="11"/>
      <c r="CNA41" s="11"/>
      <c r="CNB41" s="11"/>
      <c r="CNC41" s="11"/>
      <c r="CND41" s="11"/>
      <c r="CNE41" s="11"/>
      <c r="CNF41" s="11"/>
      <c r="CNG41" s="11"/>
      <c r="CNH41" s="11"/>
      <c r="CNI41" s="11"/>
      <c r="CNJ41" s="11"/>
      <c r="CNK41" s="11"/>
      <c r="CNL41" s="11"/>
      <c r="CNM41" s="11"/>
      <c r="CNN41" s="11"/>
      <c r="CNO41" s="11"/>
      <c r="CNP41" s="11"/>
      <c r="CNQ41" s="11"/>
      <c r="CNR41" s="11"/>
      <c r="CNS41" s="11"/>
      <c r="CNT41" s="11"/>
      <c r="CNU41" s="11"/>
      <c r="CNV41" s="11"/>
      <c r="CNW41" s="11"/>
      <c r="CNX41" s="11"/>
      <c r="CNY41" s="11"/>
      <c r="CNZ41" s="11"/>
      <c r="COA41" s="11"/>
      <c r="COB41" s="11"/>
      <c r="COC41" s="11"/>
      <c r="COD41" s="11"/>
      <c r="COE41" s="11"/>
      <c r="COF41" s="11"/>
      <c r="COG41" s="11"/>
      <c r="COH41" s="11"/>
      <c r="COI41" s="11"/>
      <c r="COJ41" s="11"/>
      <c r="COK41" s="11"/>
      <c r="COL41" s="11"/>
      <c r="COM41" s="11"/>
      <c r="CON41" s="11"/>
      <c r="COO41" s="11"/>
      <c r="COP41" s="11"/>
      <c r="COQ41" s="11"/>
      <c r="COR41" s="11"/>
      <c r="COS41" s="11"/>
      <c r="COT41" s="11"/>
      <c r="COU41" s="11"/>
      <c r="COV41" s="11"/>
      <c r="COW41" s="11"/>
      <c r="COX41" s="11"/>
      <c r="COY41" s="11"/>
      <c r="COZ41" s="11"/>
      <c r="CPA41" s="11"/>
      <c r="CPB41" s="11"/>
      <c r="CPC41" s="11"/>
      <c r="CPD41" s="11"/>
      <c r="CPE41" s="11"/>
      <c r="CPF41" s="11"/>
      <c r="CPG41" s="11"/>
      <c r="CPH41" s="11"/>
      <c r="CPI41" s="11"/>
      <c r="CPJ41" s="11"/>
      <c r="CPK41" s="11"/>
      <c r="CPL41" s="11"/>
      <c r="CPM41" s="11"/>
      <c r="CPN41" s="11"/>
      <c r="CPO41" s="11"/>
      <c r="CPP41" s="11"/>
      <c r="CPQ41" s="11"/>
      <c r="CPR41" s="11"/>
      <c r="CPS41" s="11"/>
      <c r="CPT41" s="11"/>
      <c r="CPU41" s="11"/>
      <c r="CPV41" s="11"/>
      <c r="CPW41" s="11"/>
      <c r="CPX41" s="11"/>
      <c r="CPY41" s="11"/>
      <c r="CPZ41" s="11"/>
      <c r="CQA41" s="11"/>
      <c r="CQB41" s="11"/>
      <c r="CQC41" s="11"/>
      <c r="CQD41" s="11"/>
      <c r="CQE41" s="11"/>
      <c r="CQF41" s="11"/>
      <c r="CQG41" s="11"/>
      <c r="CQH41" s="11"/>
      <c r="CQI41" s="11"/>
      <c r="CQJ41" s="11"/>
      <c r="CQK41" s="11"/>
      <c r="CQL41" s="11"/>
      <c r="CQM41" s="11"/>
      <c r="CQN41" s="11"/>
      <c r="CQO41" s="11"/>
      <c r="CQP41" s="11"/>
      <c r="CQQ41" s="11"/>
      <c r="CQR41" s="11"/>
      <c r="CQS41" s="11"/>
      <c r="CQT41" s="11"/>
      <c r="CQU41" s="11"/>
      <c r="CQV41" s="11"/>
      <c r="CQW41" s="11"/>
      <c r="CQX41" s="11"/>
      <c r="CQY41" s="11"/>
      <c r="CQZ41" s="11"/>
      <c r="CRA41" s="11"/>
      <c r="CRB41" s="11"/>
      <c r="CRC41" s="11"/>
      <c r="CRD41" s="11"/>
      <c r="CRE41" s="11"/>
      <c r="CRF41" s="11"/>
      <c r="CRG41" s="11"/>
      <c r="CRH41" s="11"/>
      <c r="CRI41" s="11"/>
      <c r="CRJ41" s="11"/>
      <c r="CRK41" s="11"/>
      <c r="CRL41" s="11"/>
      <c r="CRM41" s="11"/>
      <c r="CRN41" s="11"/>
      <c r="CRO41" s="11"/>
      <c r="CRP41" s="11"/>
      <c r="CRQ41" s="11"/>
      <c r="CRR41" s="11"/>
      <c r="CRS41" s="11"/>
      <c r="CRT41" s="11"/>
      <c r="CRU41" s="11"/>
      <c r="CRV41" s="11"/>
      <c r="CRW41" s="11"/>
      <c r="CRX41" s="11"/>
      <c r="CRY41" s="11"/>
      <c r="CRZ41" s="11"/>
      <c r="CSA41" s="11"/>
      <c r="CSB41" s="11"/>
      <c r="CSC41" s="11"/>
      <c r="CSD41" s="11"/>
      <c r="CSE41" s="11"/>
      <c r="CSF41" s="11"/>
      <c r="CSG41" s="11"/>
      <c r="CSH41" s="11"/>
      <c r="CSI41" s="11"/>
      <c r="CSJ41" s="11"/>
      <c r="CSK41" s="11"/>
      <c r="CSL41" s="11"/>
      <c r="CSM41" s="11"/>
      <c r="CSN41" s="11"/>
      <c r="CSO41" s="11"/>
      <c r="CSP41" s="11"/>
      <c r="CSQ41" s="11"/>
      <c r="CSR41" s="11"/>
      <c r="CSS41" s="11"/>
      <c r="CST41" s="11"/>
      <c r="CSU41" s="11"/>
      <c r="CSV41" s="11"/>
      <c r="CSW41" s="11"/>
      <c r="CSX41" s="11"/>
      <c r="CSY41" s="11"/>
      <c r="CSZ41" s="11"/>
      <c r="CTA41" s="11"/>
      <c r="CTB41" s="11"/>
      <c r="CTC41" s="11"/>
      <c r="CTD41" s="11"/>
      <c r="CTE41" s="11"/>
      <c r="CTF41" s="11"/>
      <c r="CTG41" s="11"/>
      <c r="CTH41" s="11"/>
      <c r="CTI41" s="11"/>
      <c r="CTJ41" s="11"/>
      <c r="CTK41" s="11"/>
      <c r="CTL41" s="11"/>
      <c r="CTM41" s="11"/>
      <c r="CTN41" s="11"/>
      <c r="CTO41" s="11"/>
      <c r="CTP41" s="11"/>
      <c r="CTQ41" s="11"/>
      <c r="CTR41" s="11"/>
      <c r="CTS41" s="11"/>
      <c r="CTT41" s="11"/>
      <c r="CTU41" s="11"/>
      <c r="CTV41" s="11"/>
      <c r="CTW41" s="11"/>
      <c r="CTX41" s="11"/>
      <c r="CTY41" s="11"/>
      <c r="CTZ41" s="11"/>
      <c r="CUA41" s="11"/>
      <c r="CUB41" s="11"/>
      <c r="CUC41" s="11"/>
      <c r="CUD41" s="11"/>
      <c r="CUE41" s="11"/>
      <c r="CUF41" s="11"/>
      <c r="CUG41" s="11"/>
      <c r="CUH41" s="11"/>
      <c r="CUI41" s="11"/>
      <c r="CUJ41" s="11"/>
      <c r="CUK41" s="11"/>
      <c r="CUL41" s="11"/>
      <c r="CUM41" s="11"/>
      <c r="CUN41" s="11"/>
      <c r="CUO41" s="11"/>
      <c r="CUP41" s="11"/>
      <c r="CUQ41" s="11"/>
      <c r="CUR41" s="11"/>
      <c r="CUS41" s="11"/>
      <c r="CUT41" s="11"/>
      <c r="CUU41" s="11"/>
      <c r="CUV41" s="11"/>
      <c r="CUW41" s="11"/>
      <c r="CUX41" s="11"/>
      <c r="CUY41" s="11"/>
      <c r="CUZ41" s="11"/>
      <c r="CVA41" s="11"/>
      <c r="CVB41" s="11"/>
      <c r="CVC41" s="11"/>
      <c r="CVD41" s="11"/>
      <c r="CVE41" s="11"/>
      <c r="CVF41" s="11"/>
      <c r="CVG41" s="11"/>
      <c r="CVH41" s="11"/>
      <c r="CVI41" s="11"/>
      <c r="CVJ41" s="11"/>
      <c r="CVK41" s="11"/>
      <c r="CVL41" s="11"/>
      <c r="CVM41" s="11"/>
      <c r="CVN41" s="11"/>
      <c r="CVO41" s="11"/>
      <c r="CVP41" s="11"/>
      <c r="CVQ41" s="11"/>
      <c r="CVR41" s="11"/>
      <c r="CVS41" s="11"/>
      <c r="CVT41" s="11"/>
      <c r="CVU41" s="11"/>
      <c r="CVV41" s="11"/>
      <c r="CVW41" s="11"/>
      <c r="CVX41" s="11"/>
      <c r="CVY41" s="11"/>
      <c r="CVZ41" s="11"/>
      <c r="CWA41" s="11"/>
      <c r="CWB41" s="11"/>
      <c r="CWC41" s="11"/>
      <c r="CWD41" s="11"/>
      <c r="CWE41" s="11"/>
      <c r="CWF41" s="11"/>
      <c r="CWG41" s="11"/>
      <c r="CWH41" s="11"/>
      <c r="CWI41" s="11"/>
      <c r="CWJ41" s="11"/>
      <c r="CWK41" s="11"/>
      <c r="CWL41" s="11"/>
      <c r="CWM41" s="11"/>
      <c r="CWN41" s="11"/>
      <c r="CWO41" s="11"/>
      <c r="CWP41" s="11"/>
      <c r="CWQ41" s="11"/>
      <c r="CWR41" s="11"/>
      <c r="CWS41" s="11"/>
      <c r="CWT41" s="11"/>
      <c r="CWU41" s="11"/>
      <c r="CWV41" s="11"/>
      <c r="CWW41" s="11"/>
      <c r="CWX41" s="11"/>
      <c r="CWY41" s="11"/>
      <c r="CWZ41" s="11"/>
      <c r="CXA41" s="11"/>
      <c r="CXB41" s="11"/>
      <c r="CXC41" s="11"/>
      <c r="CXD41" s="11"/>
      <c r="CXE41" s="11"/>
      <c r="CXF41" s="11"/>
      <c r="CXG41" s="11"/>
      <c r="CXH41" s="11"/>
      <c r="CXI41" s="11"/>
      <c r="CXJ41" s="11"/>
      <c r="CXK41" s="11"/>
      <c r="CXL41" s="11"/>
      <c r="CXM41" s="11"/>
      <c r="CXN41" s="11"/>
      <c r="CXO41" s="11"/>
      <c r="CXP41" s="11"/>
      <c r="CXQ41" s="11"/>
      <c r="CXR41" s="11"/>
      <c r="CXS41" s="11"/>
      <c r="CXT41" s="11"/>
      <c r="CXU41" s="11"/>
      <c r="CXV41" s="11"/>
      <c r="CXW41" s="11"/>
      <c r="CXX41" s="11"/>
      <c r="CXY41" s="11"/>
      <c r="CXZ41" s="11"/>
      <c r="CYA41" s="11"/>
      <c r="CYB41" s="11"/>
      <c r="CYC41" s="11"/>
      <c r="CYD41" s="11"/>
      <c r="CYE41" s="11"/>
      <c r="CYF41" s="11"/>
      <c r="CYG41" s="11"/>
      <c r="CYH41" s="11"/>
      <c r="CYI41" s="11"/>
      <c r="CYJ41" s="11"/>
      <c r="CYK41" s="11"/>
      <c r="CYL41" s="11"/>
      <c r="CYM41" s="11"/>
      <c r="CYN41" s="11"/>
      <c r="CYO41" s="11"/>
      <c r="CYP41" s="11"/>
      <c r="CYQ41" s="11"/>
      <c r="CYR41" s="11"/>
      <c r="CYS41" s="11"/>
      <c r="CYT41" s="11"/>
      <c r="CYU41" s="11"/>
      <c r="CYV41" s="11"/>
      <c r="CYW41" s="11"/>
      <c r="CYX41" s="11"/>
      <c r="CYY41" s="11"/>
      <c r="CYZ41" s="11"/>
      <c r="CZA41" s="11"/>
      <c r="CZB41" s="11"/>
      <c r="CZC41" s="11"/>
      <c r="CZD41" s="11"/>
      <c r="CZE41" s="11"/>
      <c r="CZF41" s="11"/>
      <c r="CZG41" s="11"/>
      <c r="CZH41" s="11"/>
      <c r="CZI41" s="11"/>
      <c r="CZJ41" s="11"/>
      <c r="CZK41" s="11"/>
      <c r="CZL41" s="11"/>
      <c r="CZM41" s="11"/>
      <c r="CZN41" s="11"/>
      <c r="CZO41" s="11"/>
      <c r="CZP41" s="11"/>
      <c r="CZQ41" s="11"/>
      <c r="CZR41" s="11"/>
      <c r="CZS41" s="11"/>
      <c r="CZT41" s="11"/>
      <c r="CZU41" s="11"/>
      <c r="CZV41" s="11"/>
      <c r="CZW41" s="11"/>
      <c r="CZX41" s="11"/>
      <c r="CZY41" s="11"/>
      <c r="CZZ41" s="11"/>
      <c r="DAA41" s="11"/>
      <c r="DAB41" s="11"/>
      <c r="DAC41" s="11"/>
      <c r="DAD41" s="11"/>
      <c r="DAE41" s="11"/>
      <c r="DAF41" s="11"/>
      <c r="DAG41" s="11"/>
      <c r="DAH41" s="11"/>
      <c r="DAI41" s="11"/>
      <c r="DAJ41" s="11"/>
      <c r="DAK41" s="11"/>
      <c r="DAL41" s="11"/>
      <c r="DAM41" s="11"/>
      <c r="DAN41" s="11"/>
      <c r="DAO41" s="11"/>
      <c r="DAP41" s="11"/>
      <c r="DAQ41" s="11"/>
      <c r="DAR41" s="11"/>
      <c r="DAS41" s="11"/>
      <c r="DAT41" s="11"/>
      <c r="DAU41" s="11"/>
      <c r="DAV41" s="11"/>
      <c r="DAW41" s="11"/>
      <c r="DAX41" s="11"/>
      <c r="DAY41" s="11"/>
      <c r="DAZ41" s="11"/>
      <c r="DBA41" s="11"/>
      <c r="DBB41" s="11"/>
      <c r="DBC41" s="11"/>
      <c r="DBD41" s="11"/>
      <c r="DBE41" s="11"/>
      <c r="DBF41" s="11"/>
      <c r="DBG41" s="11"/>
      <c r="DBH41" s="11"/>
      <c r="DBI41" s="11"/>
      <c r="DBJ41" s="11"/>
      <c r="DBK41" s="11"/>
      <c r="DBL41" s="11"/>
      <c r="DBM41" s="11"/>
      <c r="DBN41" s="11"/>
      <c r="DBO41" s="11"/>
      <c r="DBP41" s="11"/>
      <c r="DBQ41" s="11"/>
      <c r="DBR41" s="11"/>
      <c r="DBS41" s="11"/>
      <c r="DBT41" s="11"/>
      <c r="DBU41" s="11"/>
      <c r="DBV41" s="11"/>
      <c r="DBW41" s="11"/>
      <c r="DBX41" s="11"/>
      <c r="DBY41" s="11"/>
      <c r="DBZ41" s="11"/>
      <c r="DCA41" s="11"/>
      <c r="DCB41" s="11"/>
      <c r="DCC41" s="11"/>
      <c r="DCD41" s="11"/>
      <c r="DCE41" s="11"/>
      <c r="DCF41" s="11"/>
      <c r="DCG41" s="11"/>
      <c r="DCH41" s="11"/>
      <c r="DCI41" s="11"/>
      <c r="DCJ41" s="11"/>
      <c r="DCK41" s="11"/>
      <c r="DCL41" s="11"/>
      <c r="DCM41" s="11"/>
      <c r="DCN41" s="11"/>
      <c r="DCO41" s="11"/>
      <c r="DCP41" s="11"/>
      <c r="DCQ41" s="11"/>
      <c r="DCR41" s="11"/>
      <c r="DCS41" s="11"/>
      <c r="DCT41" s="11"/>
      <c r="DCU41" s="11"/>
      <c r="DCV41" s="11"/>
      <c r="DCW41" s="11"/>
      <c r="DCX41" s="11"/>
      <c r="DCY41" s="11"/>
      <c r="DCZ41" s="11"/>
      <c r="DDA41" s="11"/>
      <c r="DDB41" s="11"/>
      <c r="DDC41" s="11"/>
      <c r="DDD41" s="11"/>
      <c r="DDE41" s="11"/>
      <c r="DDF41" s="11"/>
      <c r="DDG41" s="11"/>
      <c r="DDH41" s="11"/>
      <c r="DDI41" s="11"/>
      <c r="DDJ41" s="11"/>
      <c r="DDK41" s="11"/>
      <c r="DDL41" s="11"/>
      <c r="DDM41" s="11"/>
      <c r="DDN41" s="11"/>
      <c r="DDO41" s="11"/>
      <c r="DDP41" s="11"/>
      <c r="DDQ41" s="11"/>
      <c r="DDR41" s="11"/>
      <c r="DDS41" s="11"/>
      <c r="DDT41" s="11"/>
      <c r="DDU41" s="11"/>
      <c r="DDV41" s="11"/>
      <c r="DDW41" s="11"/>
      <c r="DDX41" s="11"/>
      <c r="DDY41" s="11"/>
      <c r="DDZ41" s="11"/>
      <c r="DEA41" s="11"/>
      <c r="DEB41" s="11"/>
      <c r="DEC41" s="11"/>
      <c r="DED41" s="11"/>
      <c r="DEE41" s="11"/>
      <c r="DEF41" s="11"/>
      <c r="DEG41" s="11"/>
      <c r="DEH41" s="11"/>
      <c r="DEI41" s="11"/>
      <c r="DEJ41" s="11"/>
      <c r="DEK41" s="11"/>
      <c r="DEL41" s="11"/>
      <c r="DEM41" s="11"/>
      <c r="DEN41" s="11"/>
      <c r="DEO41" s="11"/>
      <c r="DEP41" s="11"/>
      <c r="DEQ41" s="11"/>
      <c r="DER41" s="11"/>
      <c r="DES41" s="11"/>
      <c r="DET41" s="11"/>
      <c r="DEU41" s="11"/>
      <c r="DEV41" s="11"/>
      <c r="DEW41" s="11"/>
      <c r="DEX41" s="11"/>
      <c r="DEY41" s="11"/>
      <c r="DEZ41" s="11"/>
      <c r="DFA41" s="11"/>
      <c r="DFB41" s="11"/>
      <c r="DFC41" s="11"/>
      <c r="DFD41" s="11"/>
      <c r="DFE41" s="11"/>
      <c r="DFF41" s="11"/>
      <c r="DFG41" s="11"/>
      <c r="DFH41" s="11"/>
      <c r="DFI41" s="11"/>
      <c r="DFJ41" s="11"/>
      <c r="DFK41" s="11"/>
      <c r="DFL41" s="11"/>
      <c r="DFM41" s="11"/>
      <c r="DFN41" s="11"/>
      <c r="DFO41" s="11"/>
      <c r="DFP41" s="11"/>
      <c r="DFQ41" s="11"/>
      <c r="DFR41" s="11"/>
      <c r="DFS41" s="11"/>
      <c r="DFT41" s="11"/>
      <c r="DFU41" s="11"/>
      <c r="DFV41" s="11"/>
      <c r="DFW41" s="11"/>
      <c r="DFX41" s="11"/>
      <c r="DFY41" s="11"/>
      <c r="DFZ41" s="11"/>
      <c r="DGA41" s="11"/>
      <c r="DGB41" s="11"/>
      <c r="DGC41" s="11"/>
      <c r="DGD41" s="11"/>
      <c r="DGE41" s="11"/>
      <c r="DGF41" s="11"/>
      <c r="DGG41" s="11"/>
      <c r="DGH41" s="11"/>
      <c r="DGI41" s="11"/>
      <c r="DGJ41" s="11"/>
      <c r="DGK41" s="11"/>
      <c r="DGL41" s="11"/>
      <c r="DGM41" s="11"/>
      <c r="DGN41" s="11"/>
      <c r="DGO41" s="11"/>
      <c r="DGP41" s="11"/>
      <c r="DGQ41" s="11"/>
      <c r="DGR41" s="11"/>
      <c r="DGS41" s="11"/>
      <c r="DGT41" s="11"/>
      <c r="DGU41" s="11"/>
      <c r="DGV41" s="11"/>
      <c r="DGW41" s="11"/>
      <c r="DGX41" s="11"/>
      <c r="DGY41" s="11"/>
      <c r="DGZ41" s="11"/>
      <c r="DHA41" s="11"/>
      <c r="DHB41" s="11"/>
      <c r="DHC41" s="11"/>
      <c r="DHD41" s="11"/>
      <c r="DHE41" s="11"/>
      <c r="DHF41" s="11"/>
      <c r="DHG41" s="11"/>
      <c r="DHH41" s="11"/>
      <c r="DHI41" s="11"/>
      <c r="DHJ41" s="11"/>
      <c r="DHK41" s="11"/>
      <c r="DHL41" s="11"/>
      <c r="DHM41" s="11"/>
      <c r="DHN41" s="11"/>
      <c r="DHO41" s="11"/>
      <c r="DHP41" s="11"/>
      <c r="DHQ41" s="11"/>
      <c r="DHR41" s="11"/>
      <c r="DHS41" s="11"/>
      <c r="DHT41" s="11"/>
      <c r="DHU41" s="11"/>
      <c r="DHV41" s="11"/>
      <c r="DHW41" s="11"/>
      <c r="DHX41" s="11"/>
      <c r="DHY41" s="11"/>
      <c r="DHZ41" s="11"/>
      <c r="DIA41" s="11"/>
      <c r="DIB41" s="11"/>
      <c r="DIC41" s="11"/>
      <c r="DID41" s="11"/>
      <c r="DIE41" s="11"/>
      <c r="DIF41" s="11"/>
      <c r="DIG41" s="11"/>
      <c r="DIH41" s="11"/>
      <c r="DII41" s="11"/>
      <c r="DIJ41" s="11"/>
      <c r="DIK41" s="11"/>
      <c r="DIL41" s="11"/>
      <c r="DIM41" s="11"/>
      <c r="DIN41" s="11"/>
      <c r="DIO41" s="11"/>
      <c r="DIP41" s="11"/>
      <c r="DIQ41" s="11"/>
      <c r="DIR41" s="11"/>
      <c r="DIS41" s="11"/>
      <c r="DIT41" s="11"/>
      <c r="DIU41" s="11"/>
      <c r="DIV41" s="11"/>
      <c r="DIW41" s="11"/>
      <c r="DIX41" s="11"/>
      <c r="DIY41" s="11"/>
      <c r="DIZ41" s="11"/>
      <c r="DJA41" s="11"/>
      <c r="DJB41" s="11"/>
      <c r="DJC41" s="11"/>
      <c r="DJD41" s="11"/>
      <c r="DJE41" s="11"/>
      <c r="DJF41" s="11"/>
      <c r="DJG41" s="11"/>
      <c r="DJH41" s="11"/>
      <c r="DJI41" s="11"/>
      <c r="DJJ41" s="11"/>
      <c r="DJK41" s="11"/>
      <c r="DJL41" s="11"/>
      <c r="DJM41" s="11"/>
      <c r="DJN41" s="11"/>
      <c r="DJO41" s="11"/>
      <c r="DJP41" s="11"/>
      <c r="DJQ41" s="11"/>
      <c r="DJR41" s="11"/>
      <c r="DJS41" s="11"/>
      <c r="DJT41" s="11"/>
      <c r="DJU41" s="11"/>
      <c r="DJV41" s="11"/>
      <c r="DJW41" s="11"/>
      <c r="DJX41" s="11"/>
      <c r="DJY41" s="11"/>
      <c r="DJZ41" s="11"/>
      <c r="DKA41" s="11"/>
      <c r="DKB41" s="11"/>
      <c r="DKC41" s="11"/>
      <c r="DKD41" s="11"/>
      <c r="DKE41" s="11"/>
      <c r="DKF41" s="11"/>
      <c r="DKG41" s="11"/>
      <c r="DKH41" s="11"/>
      <c r="DKI41" s="11"/>
      <c r="DKJ41" s="11"/>
      <c r="DKK41" s="11"/>
      <c r="DKL41" s="11"/>
      <c r="DKM41" s="11"/>
      <c r="DKN41" s="11"/>
      <c r="DKO41" s="11"/>
      <c r="DKP41" s="11"/>
      <c r="DKQ41" s="11"/>
      <c r="DKR41" s="11"/>
      <c r="DKS41" s="11"/>
      <c r="DKT41" s="11"/>
      <c r="DKU41" s="11"/>
      <c r="DKV41" s="11"/>
      <c r="DKW41" s="11"/>
      <c r="DKX41" s="11"/>
      <c r="DKY41" s="11"/>
      <c r="DKZ41" s="11"/>
      <c r="DLA41" s="11"/>
      <c r="DLB41" s="11"/>
      <c r="DLC41" s="11"/>
      <c r="DLD41" s="11"/>
      <c r="DLE41" s="11"/>
      <c r="DLF41" s="11"/>
      <c r="DLG41" s="11"/>
      <c r="DLH41" s="11"/>
      <c r="DLI41" s="11"/>
      <c r="DLJ41" s="11"/>
      <c r="DLK41" s="11"/>
      <c r="DLL41" s="11"/>
      <c r="DLM41" s="11"/>
      <c r="DLN41" s="11"/>
      <c r="DLO41" s="11"/>
      <c r="DLP41" s="11"/>
      <c r="DLQ41" s="11"/>
      <c r="DLR41" s="11"/>
      <c r="DLS41" s="11"/>
      <c r="DLT41" s="11"/>
      <c r="DLU41" s="11"/>
      <c r="DLV41" s="11"/>
      <c r="DLW41" s="11"/>
      <c r="DLX41" s="11"/>
      <c r="DLY41" s="11"/>
      <c r="DLZ41" s="11"/>
      <c r="DMA41" s="11"/>
      <c r="DMB41" s="11"/>
      <c r="DMC41" s="11"/>
      <c r="DMD41" s="11"/>
      <c r="DME41" s="11"/>
      <c r="DMF41" s="11"/>
      <c r="DMG41" s="11"/>
      <c r="DMH41" s="11"/>
      <c r="DMI41" s="11"/>
      <c r="DMJ41" s="11"/>
      <c r="DMK41" s="11"/>
      <c r="DML41" s="11"/>
      <c r="DMM41" s="11"/>
      <c r="DMN41" s="11"/>
      <c r="DMO41" s="11"/>
      <c r="DMP41" s="11"/>
      <c r="DMQ41" s="11"/>
      <c r="DMR41" s="11"/>
      <c r="DMS41" s="11"/>
      <c r="DMT41" s="11"/>
      <c r="DMU41" s="11"/>
      <c r="DMV41" s="11"/>
      <c r="DMW41" s="11"/>
      <c r="DMX41" s="11"/>
      <c r="DMY41" s="11"/>
      <c r="DMZ41" s="11"/>
      <c r="DNA41" s="11"/>
      <c r="DNB41" s="11"/>
      <c r="DNC41" s="11"/>
      <c r="DND41" s="11"/>
      <c r="DNE41" s="11"/>
      <c r="DNF41" s="11"/>
      <c r="DNG41" s="11"/>
      <c r="DNH41" s="11"/>
      <c r="DNI41" s="11"/>
      <c r="DNJ41" s="11"/>
      <c r="DNK41" s="11"/>
      <c r="DNL41" s="11"/>
      <c r="DNM41" s="11"/>
      <c r="DNN41" s="11"/>
      <c r="DNO41" s="11"/>
      <c r="DNP41" s="11"/>
      <c r="DNQ41" s="11"/>
      <c r="DNR41" s="11"/>
      <c r="DNS41" s="11"/>
      <c r="DNT41" s="11"/>
      <c r="DNU41" s="11"/>
      <c r="DNV41" s="11"/>
      <c r="DNW41" s="11"/>
      <c r="DNX41" s="11"/>
      <c r="DNY41" s="11"/>
      <c r="DNZ41" s="11"/>
      <c r="DOA41" s="11"/>
      <c r="DOB41" s="11"/>
      <c r="DOC41" s="11"/>
      <c r="DOD41" s="11"/>
      <c r="DOE41" s="11"/>
      <c r="DOF41" s="11"/>
      <c r="DOG41" s="11"/>
      <c r="DOH41" s="11"/>
      <c r="DOI41" s="11"/>
      <c r="DOJ41" s="11"/>
      <c r="DOK41" s="11"/>
      <c r="DOL41" s="11"/>
      <c r="DOM41" s="11"/>
      <c r="DON41" s="11"/>
      <c r="DOO41" s="11"/>
      <c r="DOP41" s="11"/>
      <c r="DOQ41" s="11"/>
      <c r="DOR41" s="11"/>
      <c r="DOS41" s="11"/>
      <c r="DOT41" s="11"/>
      <c r="DOU41" s="11"/>
      <c r="DOV41" s="11"/>
      <c r="DOW41" s="11"/>
      <c r="DOX41" s="11"/>
      <c r="DOY41" s="11"/>
      <c r="DOZ41" s="11"/>
      <c r="DPA41" s="11"/>
      <c r="DPB41" s="11"/>
      <c r="DPC41" s="11"/>
      <c r="DPD41" s="11"/>
      <c r="DPE41" s="11"/>
      <c r="DPF41" s="11"/>
      <c r="DPG41" s="11"/>
      <c r="DPH41" s="11"/>
      <c r="DPI41" s="11"/>
      <c r="DPJ41" s="11"/>
      <c r="DPK41" s="11"/>
      <c r="DPL41" s="11"/>
      <c r="DPM41" s="11"/>
      <c r="DPN41" s="11"/>
      <c r="DPO41" s="11"/>
      <c r="DPP41" s="11"/>
      <c r="DPQ41" s="11"/>
      <c r="DPR41" s="11"/>
      <c r="DPS41" s="11"/>
      <c r="DPT41" s="11"/>
      <c r="DPU41" s="11"/>
      <c r="DPV41" s="11"/>
      <c r="DPW41" s="11"/>
      <c r="DPX41" s="11"/>
      <c r="DPY41" s="11"/>
      <c r="DPZ41" s="11"/>
      <c r="DQA41" s="11"/>
      <c r="DQB41" s="11"/>
      <c r="DQC41" s="11"/>
      <c r="DQD41" s="11"/>
      <c r="DQE41" s="11"/>
      <c r="DQF41" s="11"/>
      <c r="DQG41" s="11"/>
      <c r="DQH41" s="11"/>
      <c r="DQI41" s="11"/>
      <c r="DQJ41" s="11"/>
      <c r="DQK41" s="11"/>
      <c r="DQL41" s="11"/>
      <c r="DQM41" s="11"/>
      <c r="DQN41" s="11"/>
      <c r="DQO41" s="11"/>
      <c r="DQP41" s="11"/>
      <c r="DQQ41" s="11"/>
      <c r="DQR41" s="11"/>
      <c r="DQS41" s="11"/>
      <c r="DQT41" s="11"/>
      <c r="DQU41" s="11"/>
      <c r="DQV41" s="11"/>
      <c r="DQW41" s="11"/>
      <c r="DQX41" s="11"/>
      <c r="DQY41" s="11"/>
      <c r="DQZ41" s="11"/>
      <c r="DRA41" s="11"/>
      <c r="DRB41" s="11"/>
      <c r="DRC41" s="11"/>
      <c r="DRD41" s="11"/>
      <c r="DRE41" s="11"/>
      <c r="DRF41" s="11"/>
      <c r="DRG41" s="11"/>
      <c r="DRH41" s="11"/>
      <c r="DRI41" s="11"/>
      <c r="DRJ41" s="11"/>
      <c r="DRK41" s="11"/>
      <c r="DRL41" s="11"/>
      <c r="DRM41" s="11"/>
      <c r="DRN41" s="11"/>
      <c r="DRO41" s="11"/>
      <c r="DRP41" s="11"/>
      <c r="DRQ41" s="11"/>
      <c r="DRR41" s="11"/>
      <c r="DRS41" s="11"/>
      <c r="DRT41" s="11"/>
      <c r="DRU41" s="11"/>
      <c r="DRV41" s="11"/>
      <c r="DRW41" s="11"/>
      <c r="DRX41" s="11"/>
      <c r="DRY41" s="11"/>
      <c r="DRZ41" s="11"/>
      <c r="DSA41" s="11"/>
      <c r="DSB41" s="11"/>
      <c r="DSC41" s="11"/>
      <c r="DSD41" s="11"/>
      <c r="DSE41" s="11"/>
      <c r="DSF41" s="11"/>
      <c r="DSG41" s="11"/>
      <c r="DSH41" s="11"/>
      <c r="DSI41" s="11"/>
      <c r="DSJ41" s="11"/>
      <c r="DSK41" s="11"/>
      <c r="DSL41" s="11"/>
      <c r="DSM41" s="11"/>
      <c r="DSN41" s="11"/>
      <c r="DSO41" s="11"/>
      <c r="DSP41" s="11"/>
      <c r="DSQ41" s="11"/>
      <c r="DSR41" s="11"/>
      <c r="DSS41" s="11"/>
      <c r="DST41" s="11"/>
      <c r="DSU41" s="11"/>
      <c r="DSV41" s="11"/>
      <c r="DSW41" s="11"/>
      <c r="DSX41" s="11"/>
      <c r="DSY41" s="11"/>
      <c r="DSZ41" s="11"/>
      <c r="DTA41" s="11"/>
      <c r="DTB41" s="11"/>
      <c r="DTC41" s="11"/>
      <c r="DTD41" s="11"/>
      <c r="DTE41" s="11"/>
      <c r="DTF41" s="11"/>
      <c r="DTG41" s="11"/>
      <c r="DTH41" s="11"/>
      <c r="DTI41" s="11"/>
      <c r="DTJ41" s="11"/>
      <c r="DTK41" s="11"/>
      <c r="DTL41" s="11"/>
      <c r="DTM41" s="11"/>
      <c r="DTN41" s="11"/>
      <c r="DTO41" s="11"/>
      <c r="DTP41" s="11"/>
      <c r="DTQ41" s="11"/>
      <c r="DTR41" s="11"/>
      <c r="DTS41" s="11"/>
      <c r="DTT41" s="11"/>
      <c r="DTU41" s="11"/>
      <c r="DTV41" s="11"/>
      <c r="DTW41" s="11"/>
      <c r="DTX41" s="11"/>
      <c r="DTY41" s="11"/>
      <c r="DTZ41" s="11"/>
      <c r="DUA41" s="11"/>
      <c r="DUB41" s="11"/>
      <c r="DUC41" s="11"/>
      <c r="DUD41" s="11"/>
      <c r="DUE41" s="11"/>
      <c r="DUF41" s="11"/>
      <c r="DUG41" s="11"/>
      <c r="DUH41" s="11"/>
      <c r="DUI41" s="11"/>
      <c r="DUJ41" s="11"/>
      <c r="DUK41" s="11"/>
      <c r="DUL41" s="11"/>
      <c r="DUM41" s="11"/>
      <c r="DUN41" s="11"/>
      <c r="DUO41" s="11"/>
      <c r="DUP41" s="11"/>
      <c r="DUQ41" s="11"/>
      <c r="DUR41" s="11"/>
      <c r="DUS41" s="11"/>
      <c r="DUT41" s="11"/>
      <c r="DUU41" s="11"/>
      <c r="DUV41" s="11"/>
      <c r="DUW41" s="11"/>
      <c r="DUX41" s="11"/>
      <c r="DUY41" s="11"/>
      <c r="DUZ41" s="11"/>
      <c r="DVA41" s="11"/>
      <c r="DVB41" s="11"/>
      <c r="DVC41" s="11"/>
      <c r="DVD41" s="11"/>
      <c r="DVE41" s="11"/>
      <c r="DVF41" s="11"/>
      <c r="DVG41" s="11"/>
      <c r="DVH41" s="11"/>
      <c r="DVI41" s="11"/>
      <c r="DVJ41" s="11"/>
      <c r="DVK41" s="11"/>
      <c r="DVL41" s="11"/>
      <c r="DVM41" s="11"/>
      <c r="DVN41" s="11"/>
      <c r="DVO41" s="11"/>
      <c r="DVP41" s="11"/>
      <c r="DVQ41" s="11"/>
      <c r="DVR41" s="11"/>
      <c r="DVS41" s="11"/>
      <c r="DVT41" s="11"/>
      <c r="DVU41" s="11"/>
      <c r="DVV41" s="11"/>
      <c r="DVW41" s="11"/>
      <c r="DVX41" s="11"/>
      <c r="DVY41" s="11"/>
      <c r="DVZ41" s="11"/>
      <c r="DWA41" s="11"/>
      <c r="DWB41" s="11"/>
      <c r="DWC41" s="11"/>
      <c r="DWD41" s="11"/>
      <c r="DWE41" s="11"/>
      <c r="DWF41" s="11"/>
      <c r="DWG41" s="11"/>
      <c r="DWH41" s="11"/>
      <c r="DWI41" s="11"/>
      <c r="DWJ41" s="11"/>
      <c r="DWK41" s="11"/>
      <c r="DWL41" s="11"/>
      <c r="DWM41" s="11"/>
      <c r="DWN41" s="11"/>
      <c r="DWO41" s="11"/>
      <c r="DWP41" s="11"/>
      <c r="DWQ41" s="11"/>
      <c r="DWR41" s="11"/>
      <c r="DWS41" s="11"/>
      <c r="DWT41" s="11"/>
      <c r="DWU41" s="11"/>
      <c r="DWV41" s="11"/>
      <c r="DWW41" s="11"/>
      <c r="DWX41" s="11"/>
      <c r="DWY41" s="11"/>
      <c r="DWZ41" s="11"/>
      <c r="DXA41" s="11"/>
      <c r="DXB41" s="11"/>
      <c r="DXC41" s="11"/>
      <c r="DXD41" s="11"/>
      <c r="DXE41" s="11"/>
      <c r="DXF41" s="11"/>
      <c r="DXG41" s="11"/>
      <c r="DXH41" s="11"/>
      <c r="DXI41" s="11"/>
      <c r="DXJ41" s="11"/>
      <c r="DXK41" s="11"/>
      <c r="DXL41" s="11"/>
      <c r="DXM41" s="11"/>
      <c r="DXN41" s="11"/>
      <c r="DXO41" s="11"/>
      <c r="DXP41" s="11"/>
      <c r="DXQ41" s="11"/>
      <c r="DXR41" s="11"/>
      <c r="DXS41" s="11"/>
      <c r="DXT41" s="11"/>
      <c r="DXU41" s="11"/>
      <c r="DXV41" s="11"/>
      <c r="DXW41" s="11"/>
      <c r="DXX41" s="11"/>
      <c r="DXY41" s="11"/>
      <c r="DXZ41" s="11"/>
      <c r="DYA41" s="11"/>
      <c r="DYB41" s="11"/>
      <c r="DYC41" s="11"/>
      <c r="DYD41" s="11"/>
      <c r="DYE41" s="11"/>
      <c r="DYF41" s="11"/>
      <c r="DYG41" s="11"/>
      <c r="DYH41" s="11"/>
      <c r="DYI41" s="11"/>
      <c r="DYJ41" s="11"/>
      <c r="DYK41" s="11"/>
      <c r="DYL41" s="11"/>
      <c r="DYM41" s="11"/>
      <c r="DYN41" s="11"/>
      <c r="DYO41" s="11"/>
      <c r="DYP41" s="11"/>
      <c r="DYQ41" s="11"/>
      <c r="DYR41" s="11"/>
      <c r="DYS41" s="11"/>
      <c r="DYT41" s="11"/>
      <c r="DYU41" s="11"/>
      <c r="DYV41" s="11"/>
      <c r="DYW41" s="11"/>
      <c r="DYX41" s="11"/>
      <c r="DYY41" s="11"/>
      <c r="DYZ41" s="11"/>
      <c r="DZA41" s="11"/>
      <c r="DZB41" s="11"/>
      <c r="DZC41" s="11"/>
      <c r="DZD41" s="11"/>
      <c r="DZE41" s="11"/>
      <c r="DZF41" s="11"/>
      <c r="DZG41" s="11"/>
      <c r="DZH41" s="11"/>
      <c r="DZI41" s="11"/>
      <c r="DZJ41" s="11"/>
      <c r="DZK41" s="11"/>
      <c r="DZL41" s="11"/>
      <c r="DZM41" s="11"/>
      <c r="DZN41" s="11"/>
      <c r="DZO41" s="11"/>
      <c r="DZP41" s="11"/>
      <c r="DZQ41" s="11"/>
      <c r="DZR41" s="11"/>
      <c r="DZS41" s="11"/>
      <c r="DZT41" s="11"/>
      <c r="DZU41" s="11"/>
      <c r="DZV41" s="11"/>
      <c r="DZW41" s="11"/>
      <c r="DZX41" s="11"/>
      <c r="DZY41" s="11"/>
      <c r="DZZ41" s="11"/>
      <c r="EAA41" s="11"/>
      <c r="EAB41" s="11"/>
      <c r="EAC41" s="11"/>
      <c r="EAD41" s="11"/>
      <c r="EAE41" s="11"/>
      <c r="EAF41" s="11"/>
      <c r="EAG41" s="11"/>
      <c r="EAH41" s="11"/>
      <c r="EAI41" s="11"/>
      <c r="EAJ41" s="11"/>
      <c r="EAK41" s="11"/>
      <c r="EAL41" s="11"/>
      <c r="EAM41" s="11"/>
      <c r="EAN41" s="11"/>
      <c r="EAO41" s="11"/>
      <c r="EAP41" s="11"/>
      <c r="EAQ41" s="11"/>
      <c r="EAR41" s="11"/>
      <c r="EAS41" s="11"/>
      <c r="EAT41" s="11"/>
      <c r="EAU41" s="11"/>
      <c r="EAV41" s="11"/>
      <c r="EAW41" s="11"/>
      <c r="EAX41" s="11"/>
      <c r="EAY41" s="11"/>
      <c r="EAZ41" s="11"/>
      <c r="EBA41" s="11"/>
      <c r="EBB41" s="11"/>
      <c r="EBC41" s="11"/>
      <c r="EBD41" s="11"/>
      <c r="EBE41" s="11"/>
      <c r="EBF41" s="11"/>
      <c r="EBG41" s="11"/>
      <c r="EBH41" s="11"/>
      <c r="EBI41" s="11"/>
      <c r="EBJ41" s="11"/>
      <c r="EBK41" s="11"/>
      <c r="EBL41" s="11"/>
      <c r="EBM41" s="11"/>
      <c r="EBN41" s="11"/>
      <c r="EBO41" s="11"/>
      <c r="EBP41" s="11"/>
      <c r="EBQ41" s="11"/>
      <c r="EBR41" s="11"/>
      <c r="EBS41" s="11"/>
      <c r="EBT41" s="11"/>
      <c r="EBU41" s="11"/>
      <c r="EBV41" s="11"/>
      <c r="EBW41" s="11"/>
      <c r="EBX41" s="11"/>
      <c r="EBY41" s="11"/>
      <c r="EBZ41" s="11"/>
      <c r="ECA41" s="11"/>
      <c r="ECB41" s="11"/>
      <c r="ECC41" s="11"/>
      <c r="ECD41" s="11"/>
      <c r="ECE41" s="11"/>
      <c r="ECF41" s="11"/>
      <c r="ECG41" s="11"/>
      <c r="ECH41" s="11"/>
      <c r="ECI41" s="11"/>
      <c r="ECJ41" s="11"/>
      <c r="ECK41" s="11"/>
      <c r="ECL41" s="11"/>
      <c r="ECM41" s="11"/>
      <c r="ECN41" s="11"/>
      <c r="ECO41" s="11"/>
      <c r="ECP41" s="11"/>
      <c r="ECQ41" s="11"/>
      <c r="ECR41" s="11"/>
      <c r="ECS41" s="11"/>
      <c r="ECT41" s="11"/>
      <c r="ECU41" s="11"/>
      <c r="ECV41" s="11"/>
      <c r="ECW41" s="11"/>
      <c r="ECX41" s="11"/>
      <c r="ECY41" s="11"/>
      <c r="ECZ41" s="11"/>
      <c r="EDA41" s="11"/>
      <c r="EDB41" s="11"/>
      <c r="EDC41" s="11"/>
      <c r="EDD41" s="11"/>
      <c r="EDE41" s="11"/>
      <c r="EDF41" s="11"/>
      <c r="EDG41" s="11"/>
      <c r="EDH41" s="11"/>
      <c r="EDI41" s="11"/>
      <c r="EDJ41" s="11"/>
      <c r="EDK41" s="11"/>
      <c r="EDL41" s="11"/>
      <c r="EDM41" s="11"/>
      <c r="EDN41" s="11"/>
      <c r="EDO41" s="11"/>
      <c r="EDP41" s="11"/>
      <c r="EDQ41" s="11"/>
      <c r="EDR41" s="11"/>
      <c r="EDS41" s="11"/>
      <c r="EDT41" s="11"/>
      <c r="EDU41" s="11"/>
      <c r="EDV41" s="11"/>
      <c r="EDW41" s="11"/>
      <c r="EDX41" s="11"/>
      <c r="EDY41" s="11"/>
      <c r="EDZ41" s="11"/>
      <c r="EEA41" s="11"/>
      <c r="EEB41" s="11"/>
      <c r="EEC41" s="11"/>
      <c r="EED41" s="11"/>
      <c r="EEE41" s="11"/>
      <c r="EEF41" s="11"/>
      <c r="EEG41" s="11"/>
      <c r="EEH41" s="11"/>
      <c r="EEI41" s="11"/>
      <c r="EEJ41" s="11"/>
      <c r="EEK41" s="11"/>
      <c r="EEL41" s="11"/>
      <c r="EEM41" s="11"/>
      <c r="EEN41" s="11"/>
      <c r="EEO41" s="11"/>
      <c r="EEP41" s="11"/>
      <c r="EEQ41" s="11"/>
      <c r="EER41" s="11"/>
      <c r="EES41" s="11"/>
      <c r="EET41" s="11"/>
      <c r="EEU41" s="11"/>
      <c r="EEV41" s="11"/>
      <c r="EEW41" s="11"/>
      <c r="EEX41" s="11"/>
      <c r="EEY41" s="11"/>
      <c r="EEZ41" s="11"/>
      <c r="EFA41" s="11"/>
      <c r="EFB41" s="11"/>
      <c r="EFC41" s="11"/>
      <c r="EFD41" s="11"/>
      <c r="EFE41" s="11"/>
      <c r="EFF41" s="11"/>
      <c r="EFG41" s="11"/>
      <c r="EFH41" s="11"/>
      <c r="EFI41" s="11"/>
      <c r="EFJ41" s="11"/>
      <c r="EFK41" s="11"/>
      <c r="EFL41" s="11"/>
      <c r="EFM41" s="11"/>
      <c r="EFN41" s="11"/>
      <c r="EFO41" s="11"/>
      <c r="EFP41" s="11"/>
      <c r="EFQ41" s="11"/>
      <c r="EFR41" s="11"/>
      <c r="EFS41" s="11"/>
      <c r="EFT41" s="11"/>
      <c r="EFU41" s="11"/>
      <c r="EFV41" s="11"/>
      <c r="EFW41" s="11"/>
      <c r="EFX41" s="11"/>
      <c r="EFY41" s="11"/>
      <c r="EFZ41" s="11"/>
      <c r="EGA41" s="11"/>
      <c r="EGB41" s="11"/>
      <c r="EGC41" s="11"/>
      <c r="EGD41" s="11"/>
      <c r="EGE41" s="11"/>
      <c r="EGF41" s="11"/>
      <c r="EGG41" s="11"/>
      <c r="EGH41" s="11"/>
      <c r="EGI41" s="11"/>
      <c r="EGJ41" s="11"/>
      <c r="EGK41" s="11"/>
      <c r="EGL41" s="11"/>
      <c r="EGM41" s="11"/>
      <c r="EGN41" s="11"/>
      <c r="EGO41" s="11"/>
      <c r="EGP41" s="11"/>
      <c r="EGQ41" s="11"/>
      <c r="EGR41" s="11"/>
      <c r="EGS41" s="11"/>
      <c r="EGT41" s="11"/>
      <c r="EGU41" s="11"/>
      <c r="EGV41" s="11"/>
      <c r="EGW41" s="11"/>
      <c r="EGX41" s="11"/>
      <c r="EGY41" s="11"/>
      <c r="EGZ41" s="11"/>
      <c r="EHA41" s="11"/>
      <c r="EHB41" s="11"/>
      <c r="EHC41" s="11"/>
      <c r="EHD41" s="11"/>
      <c r="EHE41" s="11"/>
      <c r="EHF41" s="11"/>
      <c r="EHG41" s="11"/>
      <c r="EHH41" s="11"/>
      <c r="EHI41" s="11"/>
      <c r="EHJ41" s="11"/>
      <c r="EHK41" s="11"/>
      <c r="EHL41" s="11"/>
      <c r="EHM41" s="11"/>
      <c r="EHN41" s="11"/>
      <c r="EHO41" s="11"/>
      <c r="EHP41" s="11"/>
      <c r="EHQ41" s="11"/>
      <c r="EHR41" s="11"/>
      <c r="EHS41" s="11"/>
      <c r="EHT41" s="11"/>
      <c r="EHU41" s="11"/>
      <c r="EHV41" s="11"/>
      <c r="EHW41" s="11"/>
      <c r="EHX41" s="11"/>
      <c r="EHY41" s="11"/>
      <c r="EHZ41" s="11"/>
      <c r="EIA41" s="11"/>
      <c r="EIB41" s="11"/>
      <c r="EIC41" s="11"/>
      <c r="EID41" s="11"/>
      <c r="EIE41" s="11"/>
      <c r="EIF41" s="11"/>
      <c r="EIG41" s="11"/>
      <c r="EIH41" s="11"/>
      <c r="EII41" s="11"/>
      <c r="EIJ41" s="11"/>
      <c r="EIK41" s="11"/>
      <c r="EIL41" s="11"/>
      <c r="EIM41" s="11"/>
      <c r="EIN41" s="11"/>
      <c r="EIO41" s="11"/>
      <c r="EIP41" s="11"/>
      <c r="EIQ41" s="11"/>
      <c r="EIR41" s="11"/>
      <c r="EIS41" s="11"/>
      <c r="EIT41" s="11"/>
      <c r="EIU41" s="11"/>
      <c r="EIV41" s="11"/>
      <c r="EIW41" s="11"/>
      <c r="EIX41" s="11"/>
      <c r="EIY41" s="11"/>
      <c r="EIZ41" s="11"/>
      <c r="EJA41" s="11"/>
      <c r="EJB41" s="11"/>
      <c r="EJC41" s="11"/>
      <c r="EJD41" s="11"/>
      <c r="EJE41" s="11"/>
      <c r="EJF41" s="11"/>
      <c r="EJG41" s="11"/>
      <c r="EJH41" s="11"/>
      <c r="EJI41" s="11"/>
      <c r="EJJ41" s="11"/>
      <c r="EJK41" s="11"/>
      <c r="EJL41" s="11"/>
      <c r="EJM41" s="11"/>
      <c r="EJN41" s="11"/>
      <c r="EJO41" s="11"/>
      <c r="EJP41" s="11"/>
      <c r="EJQ41" s="11"/>
      <c r="EJR41" s="11"/>
      <c r="EJS41" s="11"/>
      <c r="EJT41" s="11"/>
      <c r="EJU41" s="11"/>
      <c r="EJV41" s="11"/>
      <c r="EJW41" s="11"/>
      <c r="EJX41" s="11"/>
      <c r="EJY41" s="11"/>
      <c r="EJZ41" s="11"/>
      <c r="EKA41" s="11"/>
      <c r="EKB41" s="11"/>
      <c r="EKC41" s="11"/>
      <c r="EKD41" s="11"/>
      <c r="EKE41" s="11"/>
      <c r="EKF41" s="11"/>
      <c r="EKG41" s="11"/>
      <c r="EKH41" s="11"/>
      <c r="EKI41" s="11"/>
      <c r="EKJ41" s="11"/>
      <c r="EKK41" s="11"/>
      <c r="EKL41" s="11"/>
      <c r="EKM41" s="11"/>
      <c r="EKN41" s="11"/>
      <c r="EKO41" s="11"/>
      <c r="EKP41" s="11"/>
      <c r="EKQ41" s="11"/>
      <c r="EKR41" s="11"/>
      <c r="EKS41" s="11"/>
      <c r="EKT41" s="11"/>
      <c r="EKU41" s="11"/>
      <c r="EKV41" s="11"/>
      <c r="EKW41" s="11"/>
      <c r="EKX41" s="11"/>
      <c r="EKY41" s="11"/>
      <c r="EKZ41" s="11"/>
      <c r="ELA41" s="11"/>
      <c r="ELB41" s="11"/>
      <c r="ELC41" s="11"/>
      <c r="ELD41" s="11"/>
      <c r="ELE41" s="11"/>
      <c r="ELF41" s="11"/>
      <c r="ELG41" s="11"/>
      <c r="ELH41" s="11"/>
      <c r="ELI41" s="11"/>
      <c r="ELJ41" s="11"/>
      <c r="ELK41" s="11"/>
      <c r="ELL41" s="11"/>
      <c r="ELM41" s="11"/>
      <c r="ELN41" s="11"/>
      <c r="ELO41" s="11"/>
      <c r="ELP41" s="11"/>
      <c r="ELQ41" s="11"/>
      <c r="ELR41" s="11"/>
      <c r="ELS41" s="11"/>
      <c r="ELT41" s="11"/>
      <c r="ELU41" s="11"/>
      <c r="ELV41" s="11"/>
      <c r="ELW41" s="11"/>
      <c r="ELX41" s="11"/>
      <c r="ELY41" s="11"/>
      <c r="ELZ41" s="11"/>
      <c r="EMA41" s="11"/>
      <c r="EMB41" s="11"/>
      <c r="EMC41" s="11"/>
      <c r="EMD41" s="11"/>
      <c r="EME41" s="11"/>
      <c r="EMF41" s="11"/>
      <c r="EMG41" s="11"/>
      <c r="EMH41" s="11"/>
      <c r="EMI41" s="11"/>
      <c r="EMJ41" s="11"/>
      <c r="EMK41" s="11"/>
      <c r="EML41" s="11"/>
      <c r="EMM41" s="11"/>
      <c r="EMN41" s="11"/>
      <c r="EMO41" s="11"/>
      <c r="EMP41" s="11"/>
      <c r="EMQ41" s="11"/>
      <c r="EMR41" s="11"/>
      <c r="EMS41" s="11"/>
      <c r="EMT41" s="11"/>
      <c r="EMU41" s="11"/>
      <c r="EMV41" s="11"/>
      <c r="EMW41" s="11"/>
      <c r="EMX41" s="11"/>
      <c r="EMY41" s="11"/>
      <c r="EMZ41" s="11"/>
      <c r="ENA41" s="11"/>
      <c r="ENB41" s="11"/>
      <c r="ENC41" s="11"/>
      <c r="END41" s="11"/>
      <c r="ENE41" s="11"/>
      <c r="ENF41" s="11"/>
      <c r="ENG41" s="11"/>
      <c r="ENH41" s="11"/>
      <c r="ENI41" s="11"/>
      <c r="ENJ41" s="11"/>
      <c r="ENK41" s="11"/>
      <c r="ENL41" s="11"/>
      <c r="ENM41" s="11"/>
      <c r="ENN41" s="11"/>
      <c r="ENO41" s="11"/>
      <c r="ENP41" s="11"/>
      <c r="ENQ41" s="11"/>
      <c r="ENR41" s="11"/>
      <c r="ENS41" s="11"/>
      <c r="ENT41" s="11"/>
      <c r="ENU41" s="11"/>
      <c r="ENV41" s="11"/>
      <c r="ENW41" s="11"/>
      <c r="ENX41" s="11"/>
      <c r="ENY41" s="11"/>
      <c r="ENZ41" s="11"/>
      <c r="EOA41" s="11"/>
      <c r="EOB41" s="11"/>
      <c r="EOC41" s="11"/>
      <c r="EOD41" s="11"/>
      <c r="EOE41" s="11"/>
      <c r="EOF41" s="11"/>
      <c r="EOG41" s="11"/>
      <c r="EOH41" s="11"/>
      <c r="EOI41" s="11"/>
      <c r="EOJ41" s="11"/>
      <c r="EOK41" s="11"/>
      <c r="EOL41" s="11"/>
      <c r="EOM41" s="11"/>
      <c r="EON41" s="11"/>
      <c r="EOO41" s="11"/>
      <c r="EOP41" s="11"/>
      <c r="EOQ41" s="11"/>
      <c r="EOR41" s="11"/>
      <c r="EOS41" s="11"/>
      <c r="EOT41" s="11"/>
      <c r="EOU41" s="11"/>
      <c r="EOV41" s="11"/>
      <c r="EOW41" s="11"/>
      <c r="EOX41" s="11"/>
      <c r="EOY41" s="11"/>
      <c r="EOZ41" s="11"/>
      <c r="EPA41" s="11"/>
      <c r="EPB41" s="11"/>
      <c r="EPC41" s="11"/>
      <c r="EPD41" s="11"/>
      <c r="EPE41" s="11"/>
      <c r="EPF41" s="11"/>
      <c r="EPG41" s="11"/>
      <c r="EPH41" s="11"/>
      <c r="EPI41" s="11"/>
      <c r="EPJ41" s="11"/>
      <c r="EPK41" s="11"/>
      <c r="EPL41" s="11"/>
      <c r="EPM41" s="11"/>
      <c r="EPN41" s="11"/>
      <c r="EPO41" s="11"/>
      <c r="EPP41" s="11"/>
      <c r="EPQ41" s="11"/>
      <c r="EPR41" s="11"/>
      <c r="EPS41" s="11"/>
      <c r="EPT41" s="11"/>
      <c r="EPU41" s="11"/>
      <c r="EPV41" s="11"/>
      <c r="EPW41" s="11"/>
      <c r="EPX41" s="11"/>
      <c r="EPY41" s="11"/>
      <c r="EPZ41" s="11"/>
      <c r="EQA41" s="11"/>
      <c r="EQB41" s="11"/>
      <c r="EQC41" s="11"/>
      <c r="EQD41" s="11"/>
      <c r="EQE41" s="11"/>
      <c r="EQF41" s="11"/>
      <c r="EQG41" s="11"/>
      <c r="EQH41" s="11"/>
      <c r="EQI41" s="11"/>
      <c r="EQJ41" s="11"/>
      <c r="EQK41" s="11"/>
      <c r="EQL41" s="11"/>
      <c r="EQM41" s="11"/>
      <c r="EQN41" s="11"/>
      <c r="EQO41" s="11"/>
      <c r="EQP41" s="11"/>
      <c r="EQQ41" s="11"/>
      <c r="EQR41" s="11"/>
      <c r="EQS41" s="11"/>
      <c r="EQT41" s="11"/>
      <c r="EQU41" s="11"/>
      <c r="EQV41" s="11"/>
      <c r="EQW41" s="11"/>
      <c r="EQX41" s="11"/>
      <c r="EQY41" s="11"/>
      <c r="EQZ41" s="11"/>
      <c r="ERA41" s="11"/>
      <c r="ERB41" s="11"/>
      <c r="ERC41" s="11"/>
      <c r="ERD41" s="11"/>
      <c r="ERE41" s="11"/>
      <c r="ERF41" s="11"/>
      <c r="ERG41" s="11"/>
      <c r="ERH41" s="11"/>
      <c r="ERI41" s="11"/>
      <c r="ERJ41" s="11"/>
      <c r="ERK41" s="11"/>
      <c r="ERL41" s="11"/>
      <c r="ERM41" s="11"/>
      <c r="ERN41" s="11"/>
      <c r="ERO41" s="11"/>
      <c r="ERP41" s="11"/>
      <c r="ERQ41" s="11"/>
      <c r="ERR41" s="11"/>
      <c r="ERS41" s="11"/>
      <c r="ERT41" s="11"/>
      <c r="ERU41" s="11"/>
      <c r="ERV41" s="11"/>
      <c r="ERW41" s="11"/>
      <c r="ERX41" s="11"/>
      <c r="ERY41" s="11"/>
      <c r="ERZ41" s="11"/>
      <c r="ESA41" s="11"/>
      <c r="ESB41" s="11"/>
      <c r="ESC41" s="11"/>
      <c r="ESD41" s="11"/>
      <c r="ESE41" s="11"/>
      <c r="ESF41" s="11"/>
      <c r="ESG41" s="11"/>
      <c r="ESH41" s="11"/>
      <c r="ESI41" s="11"/>
      <c r="ESJ41" s="11"/>
      <c r="ESK41" s="11"/>
      <c r="ESL41" s="11"/>
      <c r="ESM41" s="11"/>
      <c r="ESN41" s="11"/>
      <c r="ESO41" s="11"/>
      <c r="ESP41" s="11"/>
      <c r="ESQ41" s="11"/>
      <c r="ESR41" s="11"/>
      <c r="ESS41" s="11"/>
      <c r="EST41" s="11"/>
      <c r="ESU41" s="11"/>
      <c r="ESV41" s="11"/>
      <c r="ESW41" s="11"/>
      <c r="ESX41" s="11"/>
      <c r="ESY41" s="11"/>
      <c r="ESZ41" s="11"/>
      <c r="ETA41" s="11"/>
      <c r="ETB41" s="11"/>
      <c r="ETC41" s="11"/>
      <c r="ETD41" s="11"/>
      <c r="ETE41" s="11"/>
      <c r="ETF41" s="11"/>
      <c r="ETG41" s="11"/>
      <c r="ETH41" s="11"/>
      <c r="ETI41" s="11"/>
      <c r="ETJ41" s="11"/>
      <c r="ETK41" s="11"/>
      <c r="ETL41" s="11"/>
      <c r="ETM41" s="11"/>
      <c r="ETN41" s="11"/>
      <c r="ETO41" s="11"/>
      <c r="ETP41" s="11"/>
      <c r="ETQ41" s="11"/>
      <c r="ETR41" s="11"/>
      <c r="ETS41" s="11"/>
      <c r="ETT41" s="11"/>
      <c r="ETU41" s="11"/>
      <c r="ETV41" s="11"/>
      <c r="ETW41" s="11"/>
      <c r="ETX41" s="11"/>
      <c r="ETY41" s="11"/>
      <c r="ETZ41" s="11"/>
      <c r="EUA41" s="11"/>
      <c r="EUB41" s="11"/>
      <c r="EUC41" s="11"/>
      <c r="EUD41" s="11"/>
      <c r="EUE41" s="11"/>
      <c r="EUF41" s="11"/>
      <c r="EUG41" s="11"/>
      <c r="EUH41" s="11"/>
      <c r="EUI41" s="11"/>
      <c r="EUJ41" s="11"/>
      <c r="EUK41" s="11"/>
      <c r="EUL41" s="11"/>
      <c r="EUM41" s="11"/>
      <c r="EUN41" s="11"/>
      <c r="EUO41" s="11"/>
      <c r="EUP41" s="11"/>
      <c r="EUQ41" s="11"/>
      <c r="EUR41" s="11"/>
      <c r="EUS41" s="11"/>
      <c r="EUT41" s="11"/>
      <c r="EUU41" s="11"/>
      <c r="EUV41" s="11"/>
      <c r="EUW41" s="11"/>
      <c r="EUX41" s="11"/>
      <c r="EUY41" s="11"/>
      <c r="EUZ41" s="11"/>
      <c r="EVA41" s="11"/>
      <c r="EVB41" s="11"/>
      <c r="EVC41" s="11"/>
      <c r="EVD41" s="11"/>
      <c r="EVE41" s="11"/>
      <c r="EVF41" s="11"/>
      <c r="EVG41" s="11"/>
      <c r="EVH41" s="11"/>
      <c r="EVI41" s="11"/>
      <c r="EVJ41" s="11"/>
      <c r="EVK41" s="11"/>
      <c r="EVL41" s="11"/>
      <c r="EVM41" s="11"/>
      <c r="EVN41" s="11"/>
      <c r="EVO41" s="11"/>
      <c r="EVP41" s="11"/>
      <c r="EVQ41" s="11"/>
      <c r="EVR41" s="11"/>
      <c r="EVS41" s="11"/>
      <c r="EVT41" s="11"/>
      <c r="EVU41" s="11"/>
      <c r="EVV41" s="11"/>
      <c r="EVW41" s="11"/>
      <c r="EVX41" s="11"/>
      <c r="EVY41" s="11"/>
      <c r="EVZ41" s="11"/>
      <c r="EWA41" s="11"/>
      <c r="EWB41" s="11"/>
      <c r="EWC41" s="11"/>
      <c r="EWD41" s="11"/>
      <c r="EWE41" s="11"/>
      <c r="EWF41" s="11"/>
      <c r="EWG41" s="11"/>
      <c r="EWH41" s="11"/>
      <c r="EWI41" s="11"/>
      <c r="EWJ41" s="11"/>
      <c r="EWK41" s="11"/>
      <c r="EWL41" s="11"/>
      <c r="EWM41" s="11"/>
      <c r="EWN41" s="11"/>
      <c r="EWO41" s="11"/>
      <c r="EWP41" s="11"/>
      <c r="EWQ41" s="11"/>
      <c r="EWR41" s="11"/>
      <c r="EWS41" s="11"/>
      <c r="EWT41" s="11"/>
      <c r="EWU41" s="11"/>
      <c r="EWV41" s="11"/>
      <c r="EWW41" s="11"/>
      <c r="EWX41" s="11"/>
      <c r="EWY41" s="11"/>
      <c r="EWZ41" s="11"/>
      <c r="EXA41" s="11"/>
      <c r="EXB41" s="11"/>
      <c r="EXC41" s="11"/>
      <c r="EXD41" s="11"/>
      <c r="EXE41" s="11"/>
      <c r="EXF41" s="11"/>
      <c r="EXG41" s="11"/>
      <c r="EXH41" s="11"/>
      <c r="EXI41" s="11"/>
      <c r="EXJ41" s="11"/>
      <c r="EXK41" s="11"/>
      <c r="EXL41" s="11"/>
      <c r="EXM41" s="11"/>
      <c r="EXN41" s="11"/>
      <c r="EXO41" s="11"/>
      <c r="EXP41" s="11"/>
      <c r="EXQ41" s="11"/>
      <c r="EXR41" s="11"/>
      <c r="EXS41" s="11"/>
      <c r="EXT41" s="11"/>
      <c r="EXU41" s="11"/>
      <c r="EXV41" s="11"/>
      <c r="EXW41" s="11"/>
      <c r="EXX41" s="11"/>
      <c r="EXY41" s="11"/>
      <c r="EXZ41" s="11"/>
      <c r="EYA41" s="11"/>
      <c r="EYB41" s="11"/>
      <c r="EYC41" s="11"/>
      <c r="EYD41" s="11"/>
      <c r="EYE41" s="11"/>
      <c r="EYF41" s="11"/>
      <c r="EYG41" s="11"/>
      <c r="EYH41" s="11"/>
      <c r="EYI41" s="11"/>
      <c r="EYJ41" s="11"/>
      <c r="EYK41" s="11"/>
      <c r="EYL41" s="11"/>
      <c r="EYM41" s="11"/>
      <c r="EYN41" s="11"/>
      <c r="EYO41" s="11"/>
      <c r="EYP41" s="11"/>
      <c r="EYQ41" s="11"/>
      <c r="EYR41" s="11"/>
      <c r="EYS41" s="11"/>
      <c r="EYT41" s="11"/>
      <c r="EYU41" s="11"/>
      <c r="EYV41" s="11"/>
      <c r="EYW41" s="11"/>
      <c r="EYX41" s="11"/>
      <c r="EYY41" s="11"/>
      <c r="EYZ41" s="11"/>
      <c r="EZA41" s="11"/>
      <c r="EZB41" s="11"/>
      <c r="EZC41" s="11"/>
      <c r="EZD41" s="11"/>
      <c r="EZE41" s="11"/>
      <c r="EZF41" s="11"/>
      <c r="EZG41" s="11"/>
      <c r="EZH41" s="11"/>
      <c r="EZI41" s="11"/>
      <c r="EZJ41" s="11"/>
      <c r="EZK41" s="11"/>
      <c r="EZL41" s="11"/>
      <c r="EZM41" s="11"/>
      <c r="EZN41" s="11"/>
      <c r="EZO41" s="11"/>
      <c r="EZP41" s="11"/>
      <c r="EZQ41" s="11"/>
      <c r="EZR41" s="11"/>
      <c r="EZS41" s="11"/>
      <c r="EZT41" s="11"/>
      <c r="EZU41" s="11"/>
      <c r="EZV41" s="11"/>
      <c r="EZW41" s="11"/>
      <c r="EZX41" s="11"/>
      <c r="EZY41" s="11"/>
      <c r="EZZ41" s="11"/>
      <c r="FAA41" s="11"/>
      <c r="FAB41" s="11"/>
      <c r="FAC41" s="11"/>
      <c r="FAD41" s="11"/>
      <c r="FAE41" s="11"/>
      <c r="FAF41" s="11"/>
      <c r="FAG41" s="11"/>
      <c r="FAH41" s="11"/>
      <c r="FAI41" s="11"/>
      <c r="FAJ41" s="11"/>
      <c r="FAK41" s="11"/>
      <c r="FAL41" s="11"/>
      <c r="FAM41" s="11"/>
      <c r="FAN41" s="11"/>
      <c r="FAO41" s="11"/>
      <c r="FAP41" s="11"/>
      <c r="FAQ41" s="11"/>
      <c r="FAR41" s="11"/>
      <c r="FAS41" s="11"/>
      <c r="FAT41" s="11"/>
      <c r="FAU41" s="11"/>
      <c r="FAV41" s="11"/>
      <c r="FAW41" s="11"/>
      <c r="FAX41" s="11"/>
      <c r="FAY41" s="11"/>
      <c r="FAZ41" s="11"/>
      <c r="FBA41" s="11"/>
      <c r="FBB41" s="11"/>
      <c r="FBC41" s="11"/>
      <c r="FBD41" s="11"/>
      <c r="FBE41" s="11"/>
      <c r="FBF41" s="11"/>
      <c r="FBG41" s="11"/>
      <c r="FBH41" s="11"/>
      <c r="FBI41" s="11"/>
      <c r="FBJ41" s="11"/>
      <c r="FBK41" s="11"/>
      <c r="FBL41" s="11"/>
      <c r="FBM41" s="11"/>
      <c r="FBN41" s="11"/>
      <c r="FBO41" s="11"/>
      <c r="FBP41" s="11"/>
      <c r="FBQ41" s="11"/>
      <c r="FBR41" s="11"/>
      <c r="FBS41" s="11"/>
      <c r="FBT41" s="11"/>
      <c r="FBU41" s="11"/>
      <c r="FBV41" s="11"/>
      <c r="FBW41" s="11"/>
      <c r="FBX41" s="11"/>
      <c r="FBY41" s="11"/>
      <c r="FBZ41" s="11"/>
      <c r="FCA41" s="11"/>
      <c r="FCB41" s="11"/>
      <c r="FCC41" s="11"/>
      <c r="FCD41" s="11"/>
      <c r="FCE41" s="11"/>
      <c r="FCF41" s="11"/>
      <c r="FCG41" s="11"/>
      <c r="FCH41" s="11"/>
      <c r="FCI41" s="11"/>
      <c r="FCJ41" s="11"/>
      <c r="FCK41" s="11"/>
      <c r="FCL41" s="11"/>
      <c r="FCM41" s="11"/>
      <c r="FCN41" s="11"/>
      <c r="FCO41" s="11"/>
      <c r="FCP41" s="11"/>
      <c r="FCQ41" s="11"/>
      <c r="FCR41" s="11"/>
      <c r="FCS41" s="11"/>
      <c r="FCT41" s="11"/>
      <c r="FCU41" s="11"/>
      <c r="FCV41" s="11"/>
      <c r="FCW41" s="11"/>
      <c r="FCX41" s="11"/>
      <c r="FCY41" s="11"/>
      <c r="FCZ41" s="11"/>
      <c r="FDA41" s="11"/>
      <c r="FDB41" s="11"/>
      <c r="FDC41" s="11"/>
      <c r="FDD41" s="11"/>
      <c r="FDE41" s="11"/>
      <c r="FDF41" s="11"/>
      <c r="FDG41" s="11"/>
      <c r="FDH41" s="11"/>
      <c r="FDI41" s="11"/>
      <c r="FDJ41" s="11"/>
      <c r="FDK41" s="11"/>
      <c r="FDL41" s="11"/>
      <c r="FDM41" s="11"/>
      <c r="FDN41" s="11"/>
      <c r="FDO41" s="11"/>
      <c r="FDP41" s="11"/>
      <c r="FDQ41" s="11"/>
      <c r="FDR41" s="11"/>
      <c r="FDS41" s="11"/>
      <c r="FDT41" s="11"/>
      <c r="FDU41" s="11"/>
      <c r="FDV41" s="11"/>
      <c r="FDW41" s="11"/>
      <c r="FDX41" s="11"/>
      <c r="FDY41" s="11"/>
      <c r="FDZ41" s="11"/>
      <c r="FEA41" s="11"/>
      <c r="FEB41" s="11"/>
      <c r="FEC41" s="11"/>
      <c r="FED41" s="11"/>
      <c r="FEE41" s="11"/>
      <c r="FEF41" s="11"/>
      <c r="FEG41" s="11"/>
      <c r="FEH41" s="11"/>
      <c r="FEI41" s="11"/>
      <c r="FEJ41" s="11"/>
      <c r="FEK41" s="11"/>
      <c r="FEL41" s="11"/>
      <c r="FEM41" s="11"/>
      <c r="FEN41" s="11"/>
      <c r="FEO41" s="11"/>
      <c r="FEP41" s="11"/>
      <c r="FEQ41" s="11"/>
      <c r="FER41" s="11"/>
      <c r="FES41" s="11"/>
      <c r="FET41" s="11"/>
      <c r="FEU41" s="11"/>
      <c r="FEV41" s="11"/>
      <c r="FEW41" s="11"/>
      <c r="FEX41" s="11"/>
      <c r="FEY41" s="11"/>
      <c r="FEZ41" s="11"/>
      <c r="FFA41" s="11"/>
      <c r="FFB41" s="11"/>
      <c r="FFC41" s="11"/>
      <c r="FFD41" s="11"/>
      <c r="FFE41" s="11"/>
      <c r="FFF41" s="11"/>
      <c r="FFG41" s="11"/>
      <c r="FFH41" s="11"/>
      <c r="FFI41" s="11"/>
      <c r="FFJ41" s="11"/>
      <c r="FFK41" s="11"/>
      <c r="FFL41" s="11"/>
      <c r="FFM41" s="11"/>
      <c r="FFN41" s="11"/>
      <c r="FFO41" s="11"/>
      <c r="FFP41" s="11"/>
      <c r="FFQ41" s="11"/>
      <c r="FFR41" s="11"/>
      <c r="FFS41" s="11"/>
      <c r="FFT41" s="11"/>
      <c r="FFU41" s="11"/>
      <c r="FFV41" s="11"/>
      <c r="FFW41" s="11"/>
      <c r="FFX41" s="11"/>
      <c r="FFY41" s="11"/>
      <c r="FFZ41" s="11"/>
      <c r="FGA41" s="11"/>
      <c r="FGB41" s="11"/>
      <c r="FGC41" s="11"/>
      <c r="FGD41" s="11"/>
      <c r="FGE41" s="11"/>
      <c r="FGF41" s="11"/>
      <c r="FGG41" s="11"/>
      <c r="FGH41" s="11"/>
      <c r="FGI41" s="11"/>
      <c r="FGJ41" s="11"/>
      <c r="FGK41" s="11"/>
      <c r="FGL41" s="11"/>
      <c r="FGM41" s="11"/>
      <c r="FGN41" s="11"/>
      <c r="FGO41" s="11"/>
      <c r="FGP41" s="11"/>
      <c r="FGQ41" s="11"/>
      <c r="FGR41" s="11"/>
      <c r="FGS41" s="11"/>
      <c r="FGT41" s="11"/>
      <c r="FGU41" s="11"/>
      <c r="FGV41" s="11"/>
      <c r="FGW41" s="11"/>
      <c r="FGX41" s="11"/>
      <c r="FGY41" s="11"/>
      <c r="FGZ41" s="11"/>
      <c r="FHA41" s="11"/>
      <c r="FHB41" s="11"/>
      <c r="FHC41" s="11"/>
      <c r="FHD41" s="11"/>
      <c r="FHE41" s="11"/>
      <c r="FHF41" s="11"/>
      <c r="FHG41" s="11"/>
      <c r="FHH41" s="11"/>
      <c r="FHI41" s="11"/>
      <c r="FHJ41" s="11"/>
      <c r="FHK41" s="11"/>
      <c r="FHL41" s="11"/>
      <c r="FHM41" s="11"/>
      <c r="FHN41" s="11"/>
      <c r="FHO41" s="11"/>
      <c r="FHP41" s="11"/>
      <c r="FHQ41" s="11"/>
      <c r="FHR41" s="11"/>
      <c r="FHS41" s="11"/>
      <c r="FHT41" s="11"/>
      <c r="FHU41" s="11"/>
      <c r="FHV41" s="11"/>
      <c r="FHW41" s="11"/>
      <c r="FHX41" s="11"/>
      <c r="FHY41" s="11"/>
      <c r="FHZ41" s="11"/>
      <c r="FIA41" s="11"/>
      <c r="FIB41" s="11"/>
      <c r="FIC41" s="11"/>
      <c r="FID41" s="11"/>
      <c r="FIE41" s="11"/>
      <c r="FIF41" s="11"/>
      <c r="FIG41" s="11"/>
      <c r="FIH41" s="11"/>
      <c r="FII41" s="11"/>
      <c r="FIJ41" s="11"/>
      <c r="FIK41" s="11"/>
      <c r="FIL41" s="11"/>
      <c r="FIM41" s="11"/>
      <c r="FIN41" s="11"/>
      <c r="FIO41" s="11"/>
      <c r="FIP41" s="11"/>
      <c r="FIQ41" s="11"/>
      <c r="FIR41" s="11"/>
      <c r="FIS41" s="11"/>
      <c r="FIT41" s="11"/>
      <c r="FIU41" s="11"/>
      <c r="FIV41" s="11"/>
      <c r="FIW41" s="11"/>
      <c r="FIX41" s="11"/>
      <c r="FIY41" s="11"/>
      <c r="FIZ41" s="11"/>
      <c r="FJA41" s="11"/>
      <c r="FJB41" s="11"/>
      <c r="FJC41" s="11"/>
      <c r="FJD41" s="11"/>
      <c r="FJE41" s="11"/>
      <c r="FJF41" s="11"/>
      <c r="FJG41" s="11"/>
      <c r="FJH41" s="11"/>
      <c r="FJI41" s="11"/>
      <c r="FJJ41" s="11"/>
      <c r="FJK41" s="11"/>
      <c r="FJL41" s="11"/>
      <c r="FJM41" s="11"/>
      <c r="FJN41" s="11"/>
      <c r="FJO41" s="11"/>
      <c r="FJP41" s="11"/>
      <c r="FJQ41" s="11"/>
      <c r="FJR41" s="11"/>
      <c r="FJS41" s="11"/>
      <c r="FJT41" s="11"/>
      <c r="FJU41" s="11"/>
      <c r="FJV41" s="11"/>
      <c r="FJW41" s="11"/>
      <c r="FJX41" s="11"/>
      <c r="FJY41" s="11"/>
      <c r="FJZ41" s="11"/>
      <c r="FKA41" s="11"/>
      <c r="FKB41" s="11"/>
      <c r="FKC41" s="11"/>
      <c r="FKD41" s="11"/>
      <c r="FKE41" s="11"/>
      <c r="FKF41" s="11"/>
      <c r="FKG41" s="11"/>
      <c r="FKH41" s="11"/>
      <c r="FKI41" s="11"/>
      <c r="FKJ41" s="11"/>
      <c r="FKK41" s="11"/>
      <c r="FKL41" s="11"/>
      <c r="FKM41" s="11"/>
      <c r="FKN41" s="11"/>
      <c r="FKO41" s="11"/>
      <c r="FKP41" s="11"/>
      <c r="FKQ41" s="11"/>
      <c r="FKR41" s="11"/>
      <c r="FKS41" s="11"/>
      <c r="FKT41" s="11"/>
      <c r="FKU41" s="11"/>
      <c r="FKV41" s="11"/>
      <c r="FKW41" s="11"/>
      <c r="FKX41" s="11"/>
      <c r="FKY41" s="11"/>
      <c r="FKZ41" s="11"/>
      <c r="FLA41" s="11"/>
      <c r="FLB41" s="11"/>
      <c r="FLC41" s="11"/>
      <c r="FLD41" s="11"/>
      <c r="FLE41" s="11"/>
      <c r="FLF41" s="11"/>
      <c r="FLG41" s="11"/>
      <c r="FLH41" s="11"/>
      <c r="FLI41" s="11"/>
      <c r="FLJ41" s="11"/>
      <c r="FLK41" s="11"/>
      <c r="FLL41" s="11"/>
      <c r="FLM41" s="11"/>
      <c r="FLN41" s="11"/>
      <c r="FLO41" s="11"/>
      <c r="FLP41" s="11"/>
      <c r="FLQ41" s="11"/>
      <c r="FLR41" s="11"/>
      <c r="FLS41" s="11"/>
      <c r="FLT41" s="11"/>
      <c r="FLU41" s="11"/>
      <c r="FLV41" s="11"/>
      <c r="FLW41" s="11"/>
      <c r="FLX41" s="11"/>
      <c r="FLY41" s="11"/>
      <c r="FLZ41" s="11"/>
      <c r="FMA41" s="11"/>
      <c r="FMB41" s="11"/>
      <c r="FMC41" s="11"/>
      <c r="FMD41" s="11"/>
      <c r="FME41" s="11"/>
      <c r="FMF41" s="11"/>
      <c r="FMG41" s="11"/>
      <c r="FMH41" s="11"/>
      <c r="FMI41" s="11"/>
      <c r="FMJ41" s="11"/>
      <c r="FMK41" s="11"/>
      <c r="FML41" s="11"/>
      <c r="FMM41" s="11"/>
      <c r="FMN41" s="11"/>
      <c r="FMO41" s="11"/>
      <c r="FMP41" s="11"/>
      <c r="FMQ41" s="11"/>
      <c r="FMR41" s="11"/>
      <c r="FMS41" s="11"/>
      <c r="FMT41" s="11"/>
      <c r="FMU41" s="11"/>
      <c r="FMV41" s="11"/>
      <c r="FMW41" s="11"/>
      <c r="FMX41" s="11"/>
      <c r="FMY41" s="11"/>
      <c r="FMZ41" s="11"/>
      <c r="FNA41" s="11"/>
      <c r="FNB41" s="11"/>
      <c r="FNC41" s="11"/>
      <c r="FND41" s="11"/>
      <c r="FNE41" s="11"/>
      <c r="FNF41" s="11"/>
      <c r="FNG41" s="11"/>
      <c r="FNH41" s="11"/>
      <c r="FNI41" s="11"/>
      <c r="FNJ41" s="11"/>
      <c r="FNK41" s="11"/>
      <c r="FNL41" s="11"/>
      <c r="FNM41" s="11"/>
      <c r="FNN41" s="11"/>
      <c r="FNO41" s="11"/>
      <c r="FNP41" s="11"/>
      <c r="FNQ41" s="11"/>
      <c r="FNR41" s="11"/>
      <c r="FNS41" s="11"/>
      <c r="FNT41" s="11"/>
      <c r="FNU41" s="11"/>
      <c r="FNV41" s="11"/>
      <c r="FNW41" s="11"/>
      <c r="FNX41" s="11"/>
      <c r="FNY41" s="11"/>
      <c r="FNZ41" s="11"/>
      <c r="FOA41" s="11"/>
      <c r="FOB41" s="11"/>
      <c r="FOC41" s="11"/>
      <c r="FOD41" s="11"/>
      <c r="FOE41" s="11"/>
      <c r="FOF41" s="11"/>
      <c r="FOG41" s="11"/>
      <c r="FOH41" s="11"/>
      <c r="FOI41" s="11"/>
      <c r="FOJ41" s="11"/>
      <c r="FOK41" s="11"/>
      <c r="FOL41" s="11"/>
      <c r="FOM41" s="11"/>
      <c r="FON41" s="11"/>
      <c r="FOO41" s="11"/>
      <c r="FOP41" s="11"/>
      <c r="FOQ41" s="11"/>
      <c r="FOR41" s="11"/>
      <c r="FOS41" s="11"/>
      <c r="FOT41" s="11"/>
      <c r="FOU41" s="11"/>
      <c r="FOV41" s="11"/>
      <c r="FOW41" s="11"/>
      <c r="FOX41" s="11"/>
      <c r="FOY41" s="11"/>
      <c r="FOZ41" s="11"/>
      <c r="FPA41" s="11"/>
      <c r="FPB41" s="11"/>
      <c r="FPC41" s="11"/>
      <c r="FPD41" s="11"/>
      <c r="FPE41" s="11"/>
      <c r="FPF41" s="11"/>
      <c r="FPG41" s="11"/>
      <c r="FPH41" s="11"/>
      <c r="FPI41" s="11"/>
      <c r="FPJ41" s="11"/>
      <c r="FPK41" s="11"/>
      <c r="FPL41" s="11"/>
      <c r="FPM41" s="11"/>
      <c r="FPN41" s="11"/>
      <c r="FPO41" s="11"/>
      <c r="FPP41" s="11"/>
      <c r="FPQ41" s="11"/>
      <c r="FPR41" s="11"/>
      <c r="FPS41" s="11"/>
      <c r="FPT41" s="11"/>
      <c r="FPU41" s="11"/>
      <c r="FPV41" s="11"/>
      <c r="FPW41" s="11"/>
      <c r="FPX41" s="11"/>
      <c r="FPY41" s="11"/>
      <c r="FPZ41" s="11"/>
      <c r="FQA41" s="11"/>
      <c r="FQB41" s="11"/>
      <c r="FQC41" s="11"/>
      <c r="FQD41" s="11"/>
      <c r="FQE41" s="11"/>
      <c r="FQF41" s="11"/>
      <c r="FQG41" s="11"/>
      <c r="FQH41" s="11"/>
      <c r="FQI41" s="11"/>
      <c r="FQJ41" s="11"/>
      <c r="FQK41" s="11"/>
      <c r="FQL41" s="11"/>
      <c r="FQM41" s="11"/>
      <c r="FQN41" s="11"/>
      <c r="FQO41" s="11"/>
      <c r="FQP41" s="11"/>
      <c r="FQQ41" s="11"/>
      <c r="FQR41" s="11"/>
      <c r="FQS41" s="11"/>
      <c r="FQT41" s="11"/>
      <c r="FQU41" s="11"/>
      <c r="FQV41" s="11"/>
      <c r="FQW41" s="11"/>
      <c r="FQX41" s="11"/>
      <c r="FQY41" s="11"/>
      <c r="FQZ41" s="11"/>
      <c r="FRA41" s="11"/>
      <c r="FRB41" s="11"/>
      <c r="FRC41" s="11"/>
      <c r="FRD41" s="11"/>
      <c r="FRE41" s="11"/>
      <c r="FRF41" s="11"/>
      <c r="FRG41" s="11"/>
      <c r="FRH41" s="11"/>
      <c r="FRI41" s="11"/>
      <c r="FRJ41" s="11"/>
      <c r="FRK41" s="11"/>
      <c r="FRL41" s="11"/>
      <c r="FRM41" s="11"/>
      <c r="FRN41" s="11"/>
      <c r="FRO41" s="11"/>
      <c r="FRP41" s="11"/>
      <c r="FRQ41" s="11"/>
      <c r="FRR41" s="11"/>
      <c r="FRS41" s="11"/>
      <c r="FRT41" s="11"/>
      <c r="FRU41" s="11"/>
      <c r="FRV41" s="11"/>
      <c r="FRW41" s="11"/>
      <c r="FRX41" s="11"/>
      <c r="FRY41" s="11"/>
      <c r="FRZ41" s="11"/>
      <c r="FSA41" s="11"/>
      <c r="FSB41" s="11"/>
      <c r="FSC41" s="11"/>
      <c r="FSD41" s="11"/>
      <c r="FSE41" s="11"/>
      <c r="FSF41" s="11"/>
      <c r="FSG41" s="11"/>
      <c r="FSH41" s="11"/>
      <c r="FSI41" s="11"/>
      <c r="FSJ41" s="11"/>
      <c r="FSK41" s="11"/>
      <c r="FSL41" s="11"/>
      <c r="FSM41" s="11"/>
      <c r="FSN41" s="11"/>
      <c r="FSO41" s="11"/>
      <c r="FSP41" s="11"/>
      <c r="FSQ41" s="11"/>
      <c r="FSR41" s="11"/>
      <c r="FSS41" s="11"/>
      <c r="FST41" s="11"/>
      <c r="FSU41" s="11"/>
      <c r="FSV41" s="11"/>
      <c r="FSW41" s="11"/>
      <c r="FSX41" s="11"/>
      <c r="FSY41" s="11"/>
      <c r="FSZ41" s="11"/>
      <c r="FTA41" s="11"/>
      <c r="FTB41" s="11"/>
      <c r="FTC41" s="11"/>
      <c r="FTD41" s="11"/>
      <c r="FTE41" s="11"/>
      <c r="FTF41" s="11"/>
      <c r="FTG41" s="11"/>
      <c r="FTH41" s="11"/>
      <c r="FTI41" s="11"/>
      <c r="FTJ41" s="11"/>
      <c r="FTK41" s="11"/>
      <c r="FTL41" s="11"/>
      <c r="FTM41" s="11"/>
      <c r="FTN41" s="11"/>
      <c r="FTO41" s="11"/>
      <c r="FTP41" s="11"/>
      <c r="FTQ41" s="11"/>
      <c r="FTR41" s="11"/>
      <c r="FTS41" s="11"/>
      <c r="FTT41" s="11"/>
      <c r="FTU41" s="11"/>
      <c r="FTV41" s="11"/>
      <c r="FTW41" s="11"/>
      <c r="FTX41" s="11"/>
      <c r="FTY41" s="11"/>
      <c r="FTZ41" s="11"/>
      <c r="FUA41" s="11"/>
      <c r="FUB41" s="11"/>
      <c r="FUC41" s="11"/>
      <c r="FUD41" s="11"/>
      <c r="FUE41" s="11"/>
      <c r="FUF41" s="11"/>
      <c r="FUG41" s="11"/>
      <c r="FUH41" s="11"/>
      <c r="FUI41" s="11"/>
      <c r="FUJ41" s="11"/>
      <c r="FUK41" s="11"/>
      <c r="FUL41" s="11"/>
      <c r="FUM41" s="11"/>
      <c r="FUN41" s="11"/>
      <c r="FUO41" s="11"/>
      <c r="FUP41" s="11"/>
      <c r="FUQ41" s="11"/>
      <c r="FUR41" s="11"/>
      <c r="FUS41" s="11"/>
      <c r="FUT41" s="11"/>
      <c r="FUU41" s="11"/>
      <c r="FUV41" s="11"/>
      <c r="FUW41" s="11"/>
      <c r="FUX41" s="11"/>
      <c r="FUY41" s="11"/>
      <c r="FUZ41" s="11"/>
      <c r="FVA41" s="11"/>
      <c r="FVB41" s="11"/>
      <c r="FVC41" s="11"/>
      <c r="FVD41" s="11"/>
      <c r="FVE41" s="11"/>
      <c r="FVF41" s="11"/>
      <c r="FVG41" s="11"/>
      <c r="FVH41" s="11"/>
      <c r="FVI41" s="11"/>
      <c r="FVJ41" s="11"/>
      <c r="FVK41" s="11"/>
      <c r="FVL41" s="11"/>
      <c r="FVM41" s="11"/>
      <c r="FVN41" s="11"/>
      <c r="FVO41" s="11"/>
      <c r="FVP41" s="11"/>
      <c r="FVQ41" s="11"/>
      <c r="FVR41" s="11"/>
      <c r="FVS41" s="11"/>
      <c r="FVT41" s="11"/>
      <c r="FVU41" s="11"/>
      <c r="FVV41" s="11"/>
      <c r="FVW41" s="11"/>
      <c r="FVX41" s="11"/>
      <c r="FVY41" s="11"/>
      <c r="FVZ41" s="11"/>
      <c r="FWA41" s="11"/>
      <c r="FWB41" s="11"/>
      <c r="FWC41" s="11"/>
      <c r="FWD41" s="11"/>
      <c r="FWE41" s="11"/>
      <c r="FWF41" s="11"/>
      <c r="FWG41" s="11"/>
      <c r="FWH41" s="11"/>
      <c r="FWI41" s="11"/>
      <c r="FWJ41" s="11"/>
      <c r="FWK41" s="11"/>
      <c r="FWL41" s="11"/>
      <c r="FWM41" s="11"/>
      <c r="FWN41" s="11"/>
      <c r="FWO41" s="11"/>
      <c r="FWP41" s="11"/>
      <c r="FWQ41" s="11"/>
      <c r="FWR41" s="11"/>
      <c r="FWS41" s="11"/>
      <c r="FWT41" s="11"/>
      <c r="FWU41" s="11"/>
      <c r="FWV41" s="11"/>
      <c r="FWW41" s="11"/>
      <c r="FWX41" s="11"/>
      <c r="FWY41" s="11"/>
      <c r="FWZ41" s="11"/>
      <c r="FXA41" s="11"/>
      <c r="FXB41" s="11"/>
      <c r="FXC41" s="11"/>
      <c r="FXD41" s="11"/>
      <c r="FXE41" s="11"/>
      <c r="FXF41" s="11"/>
      <c r="FXG41" s="11"/>
      <c r="FXH41" s="11"/>
      <c r="FXI41" s="11"/>
      <c r="FXJ41" s="11"/>
      <c r="FXK41" s="11"/>
      <c r="FXL41" s="11"/>
      <c r="FXM41" s="11"/>
      <c r="FXN41" s="11"/>
      <c r="FXO41" s="11"/>
      <c r="FXP41" s="11"/>
      <c r="FXQ41" s="11"/>
      <c r="FXR41" s="11"/>
      <c r="FXS41" s="11"/>
      <c r="FXT41" s="11"/>
      <c r="FXU41" s="11"/>
      <c r="FXV41" s="11"/>
      <c r="FXW41" s="11"/>
      <c r="FXX41" s="11"/>
      <c r="FXY41" s="11"/>
      <c r="FXZ41" s="11"/>
      <c r="FYA41" s="11"/>
      <c r="FYB41" s="11"/>
      <c r="FYC41" s="11"/>
      <c r="FYD41" s="11"/>
      <c r="FYE41" s="11"/>
      <c r="FYF41" s="11"/>
      <c r="FYG41" s="11"/>
      <c r="FYH41" s="11"/>
      <c r="FYI41" s="11"/>
      <c r="FYJ41" s="11"/>
      <c r="FYK41" s="11"/>
      <c r="FYL41" s="11"/>
      <c r="FYM41" s="11"/>
      <c r="FYN41" s="11"/>
      <c r="FYO41" s="11"/>
      <c r="FYP41" s="11"/>
      <c r="FYQ41" s="11"/>
      <c r="FYR41" s="11"/>
      <c r="FYS41" s="11"/>
      <c r="FYT41" s="11"/>
      <c r="FYU41" s="11"/>
      <c r="FYV41" s="11"/>
      <c r="FYW41" s="11"/>
      <c r="FYX41" s="11"/>
      <c r="FYY41" s="11"/>
      <c r="FYZ41" s="11"/>
      <c r="FZA41" s="11"/>
      <c r="FZB41" s="11"/>
      <c r="FZC41" s="11"/>
      <c r="FZD41" s="11"/>
      <c r="FZE41" s="11"/>
      <c r="FZF41" s="11"/>
      <c r="FZG41" s="11"/>
      <c r="FZH41" s="11"/>
      <c r="FZI41" s="11"/>
      <c r="FZJ41" s="11"/>
      <c r="FZK41" s="11"/>
      <c r="FZL41" s="11"/>
      <c r="FZM41" s="11"/>
      <c r="FZN41" s="11"/>
      <c r="FZO41" s="11"/>
      <c r="FZP41" s="11"/>
      <c r="FZQ41" s="11"/>
      <c r="FZR41" s="11"/>
      <c r="FZS41" s="11"/>
      <c r="FZT41" s="11"/>
      <c r="FZU41" s="11"/>
      <c r="FZV41" s="11"/>
      <c r="FZW41" s="11"/>
      <c r="FZX41" s="11"/>
      <c r="FZY41" s="11"/>
      <c r="FZZ41" s="11"/>
      <c r="GAA41" s="11"/>
      <c r="GAB41" s="11"/>
      <c r="GAC41" s="11"/>
      <c r="GAD41" s="11"/>
      <c r="GAE41" s="11"/>
      <c r="GAF41" s="11"/>
      <c r="GAG41" s="11"/>
      <c r="GAH41" s="11"/>
      <c r="GAI41" s="11"/>
      <c r="GAJ41" s="11"/>
      <c r="GAK41" s="11"/>
      <c r="GAL41" s="11"/>
      <c r="GAM41" s="11"/>
      <c r="GAN41" s="11"/>
      <c r="GAO41" s="11"/>
      <c r="GAP41" s="11"/>
      <c r="GAQ41" s="11"/>
      <c r="GAR41" s="11"/>
      <c r="GAS41" s="11"/>
      <c r="GAT41" s="11"/>
      <c r="GAU41" s="11"/>
      <c r="GAV41" s="11"/>
      <c r="GAW41" s="11"/>
      <c r="GAX41" s="11"/>
      <c r="GAY41" s="11"/>
      <c r="GAZ41" s="11"/>
      <c r="GBA41" s="11"/>
      <c r="GBB41" s="11"/>
      <c r="GBC41" s="11"/>
      <c r="GBD41" s="11"/>
      <c r="GBE41" s="11"/>
      <c r="GBF41" s="11"/>
      <c r="GBG41" s="11"/>
      <c r="GBH41" s="11"/>
      <c r="GBI41" s="11"/>
      <c r="GBJ41" s="11"/>
      <c r="GBK41" s="11"/>
      <c r="GBL41" s="11"/>
      <c r="GBM41" s="11"/>
      <c r="GBN41" s="11"/>
      <c r="GBO41" s="11"/>
      <c r="GBP41" s="11"/>
      <c r="GBQ41" s="11"/>
      <c r="GBR41" s="11"/>
      <c r="GBS41" s="11"/>
      <c r="GBT41" s="11"/>
      <c r="GBU41" s="11"/>
      <c r="GBV41" s="11"/>
      <c r="GBW41" s="11"/>
      <c r="GBX41" s="11"/>
      <c r="GBY41" s="11"/>
      <c r="GBZ41" s="11"/>
      <c r="GCA41" s="11"/>
      <c r="GCB41" s="11"/>
      <c r="GCC41" s="11"/>
      <c r="GCD41" s="11"/>
      <c r="GCE41" s="11"/>
      <c r="GCF41" s="11"/>
      <c r="GCG41" s="11"/>
      <c r="GCH41" s="11"/>
      <c r="GCI41" s="11"/>
      <c r="GCJ41" s="11"/>
      <c r="GCK41" s="11"/>
      <c r="GCL41" s="11"/>
      <c r="GCM41" s="11"/>
      <c r="GCN41" s="11"/>
      <c r="GCO41" s="11"/>
      <c r="GCP41" s="11"/>
      <c r="GCQ41" s="11"/>
      <c r="GCR41" s="11"/>
      <c r="GCS41" s="11"/>
      <c r="GCT41" s="11"/>
      <c r="GCU41" s="11"/>
      <c r="GCV41" s="11"/>
      <c r="GCW41" s="11"/>
      <c r="GCX41" s="11"/>
      <c r="GCY41" s="11"/>
      <c r="GCZ41" s="11"/>
      <c r="GDA41" s="11"/>
      <c r="GDB41" s="11"/>
      <c r="GDC41" s="11"/>
      <c r="GDD41" s="11"/>
      <c r="GDE41" s="11"/>
      <c r="GDF41" s="11"/>
      <c r="GDG41" s="11"/>
      <c r="GDH41" s="11"/>
      <c r="GDI41" s="11"/>
      <c r="GDJ41" s="11"/>
      <c r="GDK41" s="11"/>
      <c r="GDL41" s="11"/>
      <c r="GDM41" s="11"/>
      <c r="GDN41" s="11"/>
      <c r="GDO41" s="11"/>
      <c r="GDP41" s="11"/>
      <c r="GDQ41" s="11"/>
      <c r="GDR41" s="11"/>
      <c r="GDS41" s="11"/>
      <c r="GDT41" s="11"/>
      <c r="GDU41" s="11"/>
      <c r="GDV41" s="11"/>
      <c r="GDW41" s="11"/>
      <c r="GDX41" s="11"/>
      <c r="GDY41" s="11"/>
      <c r="GDZ41" s="11"/>
      <c r="GEA41" s="11"/>
      <c r="GEB41" s="11"/>
      <c r="GEC41" s="11"/>
      <c r="GED41" s="11"/>
      <c r="GEE41" s="11"/>
      <c r="GEF41" s="11"/>
      <c r="GEG41" s="11"/>
      <c r="GEH41" s="11"/>
      <c r="GEI41" s="11"/>
      <c r="GEJ41" s="11"/>
      <c r="GEK41" s="11"/>
      <c r="GEL41" s="11"/>
      <c r="GEM41" s="11"/>
      <c r="GEN41" s="11"/>
      <c r="GEO41" s="11"/>
      <c r="GEP41" s="11"/>
      <c r="GEQ41" s="11"/>
      <c r="GER41" s="11"/>
      <c r="GES41" s="11"/>
      <c r="GET41" s="11"/>
      <c r="GEU41" s="11"/>
      <c r="GEV41" s="11"/>
      <c r="GEW41" s="11"/>
      <c r="GEX41" s="11"/>
      <c r="GEY41" s="11"/>
      <c r="GEZ41" s="11"/>
      <c r="GFA41" s="11"/>
      <c r="GFB41" s="11"/>
      <c r="GFC41" s="11"/>
      <c r="GFD41" s="11"/>
      <c r="GFE41" s="11"/>
      <c r="GFF41" s="11"/>
      <c r="GFG41" s="11"/>
      <c r="GFH41" s="11"/>
      <c r="GFI41" s="11"/>
      <c r="GFJ41" s="11"/>
      <c r="GFK41" s="11"/>
      <c r="GFL41" s="11"/>
      <c r="GFM41" s="11"/>
      <c r="GFN41" s="11"/>
      <c r="GFO41" s="11"/>
      <c r="GFP41" s="11"/>
      <c r="GFQ41" s="11"/>
      <c r="GFR41" s="11"/>
      <c r="GFS41" s="11"/>
      <c r="GFT41" s="11"/>
      <c r="GFU41" s="11"/>
      <c r="GFV41" s="11"/>
      <c r="GFW41" s="11"/>
      <c r="GFX41" s="11"/>
      <c r="GFY41" s="11"/>
      <c r="GFZ41" s="11"/>
      <c r="GGA41" s="11"/>
      <c r="GGB41" s="11"/>
      <c r="GGC41" s="11"/>
      <c r="GGD41" s="11"/>
      <c r="GGE41" s="11"/>
      <c r="GGF41" s="11"/>
      <c r="GGG41" s="11"/>
      <c r="GGH41" s="11"/>
      <c r="GGI41" s="11"/>
      <c r="GGJ41" s="11"/>
      <c r="GGK41" s="11"/>
      <c r="GGL41" s="11"/>
      <c r="GGM41" s="11"/>
      <c r="GGN41" s="11"/>
      <c r="GGO41" s="11"/>
      <c r="GGP41" s="11"/>
      <c r="GGQ41" s="11"/>
      <c r="GGR41" s="11"/>
      <c r="GGS41" s="11"/>
      <c r="GGT41" s="11"/>
      <c r="GGU41" s="11"/>
      <c r="GGV41" s="11"/>
      <c r="GGW41" s="11"/>
      <c r="GGX41" s="11"/>
      <c r="GGY41" s="11"/>
      <c r="GGZ41" s="11"/>
      <c r="GHA41" s="11"/>
      <c r="GHB41" s="11"/>
      <c r="GHC41" s="11"/>
      <c r="GHD41" s="11"/>
      <c r="GHE41" s="11"/>
      <c r="GHF41" s="11"/>
      <c r="GHG41" s="11"/>
      <c r="GHH41" s="11"/>
      <c r="GHI41" s="11"/>
      <c r="GHJ41" s="11"/>
      <c r="GHK41" s="11"/>
      <c r="GHL41" s="11"/>
      <c r="GHM41" s="11"/>
      <c r="GHN41" s="11"/>
      <c r="GHO41" s="11"/>
      <c r="GHP41" s="11"/>
      <c r="GHQ41" s="11"/>
      <c r="GHR41" s="11"/>
      <c r="GHS41" s="11"/>
      <c r="GHT41" s="11"/>
      <c r="GHU41" s="11"/>
      <c r="GHV41" s="11"/>
      <c r="GHW41" s="11"/>
      <c r="GHX41" s="11"/>
      <c r="GHY41" s="11"/>
      <c r="GHZ41" s="11"/>
      <c r="GIA41" s="11"/>
      <c r="GIB41" s="11"/>
      <c r="GIC41" s="11"/>
      <c r="GID41" s="11"/>
      <c r="GIE41" s="11"/>
      <c r="GIF41" s="11"/>
      <c r="GIG41" s="11"/>
      <c r="GIH41" s="11"/>
      <c r="GII41" s="11"/>
      <c r="GIJ41" s="11"/>
      <c r="GIK41" s="11"/>
      <c r="GIL41" s="11"/>
      <c r="GIM41" s="11"/>
      <c r="GIN41" s="11"/>
      <c r="GIO41" s="11"/>
      <c r="GIP41" s="11"/>
      <c r="GIQ41" s="11"/>
      <c r="GIR41" s="11"/>
      <c r="GIS41" s="11"/>
      <c r="GIT41" s="11"/>
      <c r="GIU41" s="11"/>
      <c r="GIV41" s="11"/>
      <c r="GIW41" s="11"/>
      <c r="GIX41" s="11"/>
      <c r="GIY41" s="11"/>
      <c r="GIZ41" s="11"/>
      <c r="GJA41" s="11"/>
      <c r="GJB41" s="11"/>
      <c r="GJC41" s="11"/>
      <c r="GJD41" s="11"/>
      <c r="GJE41" s="11"/>
      <c r="GJF41" s="11"/>
      <c r="GJG41" s="11"/>
      <c r="GJH41" s="11"/>
      <c r="GJI41" s="11"/>
      <c r="GJJ41" s="11"/>
      <c r="GJK41" s="11"/>
      <c r="GJL41" s="11"/>
      <c r="GJM41" s="11"/>
      <c r="GJN41" s="11"/>
      <c r="GJO41" s="11"/>
      <c r="GJP41" s="11"/>
      <c r="GJQ41" s="11"/>
      <c r="GJR41" s="11"/>
      <c r="GJS41" s="11"/>
      <c r="GJT41" s="11"/>
      <c r="GJU41" s="11"/>
      <c r="GJV41" s="11"/>
      <c r="GJW41" s="11"/>
      <c r="GJX41" s="11"/>
      <c r="GJY41" s="11"/>
      <c r="GJZ41" s="11"/>
      <c r="GKA41" s="11"/>
      <c r="GKB41" s="11"/>
      <c r="GKC41" s="11"/>
      <c r="GKD41" s="11"/>
      <c r="GKE41" s="11"/>
      <c r="GKF41" s="11"/>
      <c r="GKG41" s="11"/>
      <c r="GKH41" s="11"/>
      <c r="GKI41" s="11"/>
      <c r="GKJ41" s="11"/>
      <c r="GKK41" s="11"/>
      <c r="GKL41" s="11"/>
      <c r="GKM41" s="11"/>
      <c r="GKN41" s="11"/>
      <c r="GKO41" s="11"/>
      <c r="GKP41" s="11"/>
      <c r="GKQ41" s="11"/>
      <c r="GKR41" s="11"/>
      <c r="GKS41" s="11"/>
      <c r="GKT41" s="11"/>
      <c r="GKU41" s="11"/>
      <c r="GKV41" s="11"/>
      <c r="GKW41" s="11"/>
      <c r="GKX41" s="11"/>
      <c r="GKY41" s="11"/>
      <c r="GKZ41" s="11"/>
      <c r="GLA41" s="11"/>
      <c r="GLB41" s="11"/>
      <c r="GLC41" s="11"/>
      <c r="GLD41" s="11"/>
      <c r="GLE41" s="11"/>
      <c r="GLF41" s="11"/>
      <c r="GLG41" s="11"/>
      <c r="GLH41" s="11"/>
      <c r="GLI41" s="11"/>
      <c r="GLJ41" s="11"/>
      <c r="GLK41" s="11"/>
      <c r="GLL41" s="11"/>
      <c r="GLM41" s="11"/>
      <c r="GLN41" s="11"/>
      <c r="GLO41" s="11"/>
      <c r="GLP41" s="11"/>
      <c r="GLQ41" s="11"/>
      <c r="GLR41" s="11"/>
      <c r="GLS41" s="11"/>
      <c r="GLT41" s="11"/>
      <c r="GLU41" s="11"/>
      <c r="GLV41" s="11"/>
      <c r="GLW41" s="11"/>
      <c r="GLX41" s="11"/>
      <c r="GLY41" s="11"/>
      <c r="GLZ41" s="11"/>
      <c r="GMA41" s="11"/>
      <c r="GMB41" s="11"/>
      <c r="GMC41" s="11"/>
      <c r="GMD41" s="11"/>
      <c r="GME41" s="11"/>
      <c r="GMF41" s="11"/>
      <c r="GMG41" s="11"/>
      <c r="GMH41" s="11"/>
      <c r="GMI41" s="11"/>
      <c r="GMJ41" s="11"/>
      <c r="GMK41" s="11"/>
      <c r="GML41" s="11"/>
      <c r="GMM41" s="11"/>
      <c r="GMN41" s="11"/>
      <c r="GMO41" s="11"/>
      <c r="GMP41" s="11"/>
      <c r="GMQ41" s="11"/>
      <c r="GMR41" s="11"/>
      <c r="GMS41" s="11"/>
      <c r="GMT41" s="11"/>
      <c r="GMU41" s="11"/>
      <c r="GMV41" s="11"/>
      <c r="GMW41" s="11"/>
      <c r="GMX41" s="11"/>
      <c r="GMY41" s="11"/>
      <c r="GMZ41" s="11"/>
      <c r="GNA41" s="11"/>
      <c r="GNB41" s="11"/>
      <c r="GNC41" s="11"/>
      <c r="GND41" s="11"/>
      <c r="GNE41" s="11"/>
      <c r="GNF41" s="11"/>
      <c r="GNG41" s="11"/>
      <c r="GNH41" s="11"/>
      <c r="GNI41" s="11"/>
      <c r="GNJ41" s="11"/>
      <c r="GNK41" s="11"/>
      <c r="GNL41" s="11"/>
      <c r="GNM41" s="11"/>
      <c r="GNN41" s="11"/>
      <c r="GNO41" s="11"/>
      <c r="GNP41" s="11"/>
      <c r="GNQ41" s="11"/>
      <c r="GNR41" s="11"/>
      <c r="GNS41" s="11"/>
      <c r="GNT41" s="11"/>
      <c r="GNU41" s="11"/>
      <c r="GNV41" s="11"/>
      <c r="GNW41" s="11"/>
      <c r="GNX41" s="11"/>
      <c r="GNY41" s="11"/>
      <c r="GNZ41" s="11"/>
      <c r="GOA41" s="11"/>
      <c r="GOB41" s="11"/>
      <c r="GOC41" s="11"/>
      <c r="GOD41" s="11"/>
      <c r="GOE41" s="11"/>
      <c r="GOF41" s="11"/>
      <c r="GOG41" s="11"/>
      <c r="GOH41" s="11"/>
      <c r="GOI41" s="11"/>
      <c r="GOJ41" s="11"/>
      <c r="GOK41" s="11"/>
      <c r="GOL41" s="11"/>
      <c r="GOM41" s="11"/>
      <c r="GON41" s="11"/>
      <c r="GOO41" s="11"/>
      <c r="GOP41" s="11"/>
      <c r="GOQ41" s="11"/>
      <c r="GOR41" s="11"/>
      <c r="GOS41" s="11"/>
      <c r="GOT41" s="11"/>
      <c r="GOU41" s="11"/>
      <c r="GOV41" s="11"/>
      <c r="GOW41" s="11"/>
      <c r="GOX41" s="11"/>
      <c r="GOY41" s="11"/>
      <c r="GOZ41" s="11"/>
      <c r="GPA41" s="11"/>
      <c r="GPB41" s="11"/>
      <c r="GPC41" s="11"/>
      <c r="GPD41" s="11"/>
      <c r="GPE41" s="11"/>
      <c r="GPF41" s="11"/>
      <c r="GPG41" s="11"/>
      <c r="GPH41" s="11"/>
      <c r="GPI41" s="11"/>
      <c r="GPJ41" s="11"/>
      <c r="GPK41" s="11"/>
      <c r="GPL41" s="11"/>
      <c r="GPM41" s="11"/>
      <c r="GPN41" s="11"/>
      <c r="GPO41" s="11"/>
      <c r="GPP41" s="11"/>
      <c r="GPQ41" s="11"/>
      <c r="GPR41" s="11"/>
      <c r="GPS41" s="11"/>
      <c r="GPT41" s="11"/>
      <c r="GPU41" s="11"/>
      <c r="GPV41" s="11"/>
      <c r="GPW41" s="11"/>
      <c r="GPX41" s="11"/>
      <c r="GPY41" s="11"/>
      <c r="GPZ41" s="11"/>
      <c r="GQA41" s="11"/>
      <c r="GQB41" s="11"/>
      <c r="GQC41" s="11"/>
      <c r="GQD41" s="11"/>
      <c r="GQE41" s="11"/>
      <c r="GQF41" s="11"/>
      <c r="GQG41" s="11"/>
      <c r="GQH41" s="11"/>
      <c r="GQI41" s="11"/>
      <c r="GQJ41" s="11"/>
      <c r="GQK41" s="11"/>
      <c r="GQL41" s="11"/>
      <c r="GQM41" s="11"/>
      <c r="GQN41" s="11"/>
      <c r="GQO41" s="11"/>
      <c r="GQP41" s="11"/>
      <c r="GQQ41" s="11"/>
      <c r="GQR41" s="11"/>
      <c r="GQS41" s="11"/>
      <c r="GQT41" s="11"/>
      <c r="GQU41" s="11"/>
      <c r="GQV41" s="11"/>
      <c r="GQW41" s="11"/>
      <c r="GQX41" s="11"/>
      <c r="GQY41" s="11"/>
      <c r="GQZ41" s="11"/>
      <c r="GRA41" s="11"/>
      <c r="GRB41" s="11"/>
      <c r="GRC41" s="11"/>
      <c r="GRD41" s="11"/>
      <c r="GRE41" s="11"/>
      <c r="GRF41" s="11"/>
      <c r="GRG41" s="11"/>
      <c r="GRH41" s="11"/>
      <c r="GRI41" s="11"/>
      <c r="GRJ41" s="11"/>
      <c r="GRK41" s="11"/>
      <c r="GRL41" s="11"/>
      <c r="GRM41" s="11"/>
      <c r="GRN41" s="11"/>
      <c r="GRO41" s="11"/>
      <c r="GRP41" s="11"/>
      <c r="GRQ41" s="11"/>
      <c r="GRR41" s="11"/>
      <c r="GRS41" s="11"/>
      <c r="GRT41" s="11"/>
      <c r="GRU41" s="11"/>
      <c r="GRV41" s="11"/>
      <c r="GRW41" s="11"/>
      <c r="GRX41" s="11"/>
      <c r="GRY41" s="11"/>
      <c r="GRZ41" s="11"/>
      <c r="GSA41" s="11"/>
      <c r="GSB41" s="11"/>
      <c r="GSC41" s="11"/>
      <c r="GSD41" s="11"/>
      <c r="GSE41" s="11"/>
      <c r="GSF41" s="11"/>
      <c r="GSG41" s="11"/>
      <c r="GSH41" s="11"/>
      <c r="GSI41" s="11"/>
      <c r="GSJ41" s="11"/>
      <c r="GSK41" s="11"/>
      <c r="GSL41" s="11"/>
      <c r="GSM41" s="11"/>
      <c r="GSN41" s="11"/>
      <c r="GSO41" s="11"/>
      <c r="GSP41" s="11"/>
      <c r="GSQ41" s="11"/>
      <c r="GSR41" s="11"/>
      <c r="GSS41" s="11"/>
      <c r="GST41" s="11"/>
      <c r="GSU41" s="11"/>
      <c r="GSV41" s="11"/>
      <c r="GSW41" s="11"/>
      <c r="GSX41" s="11"/>
      <c r="GSY41" s="11"/>
      <c r="GSZ41" s="11"/>
      <c r="GTA41" s="11"/>
      <c r="GTB41" s="11"/>
      <c r="GTC41" s="11"/>
      <c r="GTD41" s="11"/>
      <c r="GTE41" s="11"/>
      <c r="GTF41" s="11"/>
      <c r="GTG41" s="11"/>
      <c r="GTH41" s="11"/>
      <c r="GTI41" s="11"/>
      <c r="GTJ41" s="11"/>
      <c r="GTK41" s="11"/>
      <c r="GTL41" s="11"/>
      <c r="GTM41" s="11"/>
      <c r="GTN41" s="11"/>
      <c r="GTO41" s="11"/>
      <c r="GTP41" s="11"/>
      <c r="GTQ41" s="11"/>
      <c r="GTR41" s="11"/>
      <c r="GTS41" s="11"/>
      <c r="GTT41" s="11"/>
      <c r="GTU41" s="11"/>
      <c r="GTV41" s="11"/>
      <c r="GTW41" s="11"/>
      <c r="GTX41" s="11"/>
      <c r="GTY41" s="11"/>
      <c r="GTZ41" s="11"/>
      <c r="GUA41" s="11"/>
      <c r="GUB41" s="11"/>
      <c r="GUC41" s="11"/>
      <c r="GUD41" s="11"/>
      <c r="GUE41" s="11"/>
      <c r="GUF41" s="11"/>
      <c r="GUG41" s="11"/>
      <c r="GUH41" s="11"/>
      <c r="GUI41" s="11"/>
      <c r="GUJ41" s="11"/>
      <c r="GUK41" s="11"/>
      <c r="GUL41" s="11"/>
      <c r="GUM41" s="11"/>
      <c r="GUN41" s="11"/>
      <c r="GUO41" s="11"/>
      <c r="GUP41" s="11"/>
      <c r="GUQ41" s="11"/>
      <c r="GUR41" s="11"/>
      <c r="GUS41" s="11"/>
      <c r="GUT41" s="11"/>
      <c r="GUU41" s="11"/>
      <c r="GUV41" s="11"/>
      <c r="GUW41" s="11"/>
      <c r="GUX41" s="11"/>
      <c r="GUY41" s="11"/>
      <c r="GUZ41" s="11"/>
      <c r="GVA41" s="11"/>
      <c r="GVB41" s="11"/>
      <c r="GVC41" s="11"/>
      <c r="GVD41" s="11"/>
      <c r="GVE41" s="11"/>
      <c r="GVF41" s="11"/>
      <c r="GVG41" s="11"/>
      <c r="GVH41" s="11"/>
      <c r="GVI41" s="11"/>
      <c r="GVJ41" s="11"/>
      <c r="GVK41" s="11"/>
      <c r="GVL41" s="11"/>
      <c r="GVM41" s="11"/>
      <c r="GVN41" s="11"/>
      <c r="GVO41" s="11"/>
      <c r="GVP41" s="11"/>
      <c r="GVQ41" s="11"/>
      <c r="GVR41" s="11"/>
      <c r="GVS41" s="11"/>
      <c r="GVT41" s="11"/>
      <c r="GVU41" s="11"/>
      <c r="GVV41" s="11"/>
      <c r="GVW41" s="11"/>
      <c r="GVX41" s="11"/>
      <c r="GVY41" s="11"/>
      <c r="GVZ41" s="11"/>
      <c r="GWA41" s="11"/>
      <c r="GWB41" s="11"/>
      <c r="GWC41" s="11"/>
      <c r="GWD41" s="11"/>
      <c r="GWE41" s="11"/>
      <c r="GWF41" s="11"/>
      <c r="GWG41" s="11"/>
      <c r="GWH41" s="11"/>
      <c r="GWI41" s="11"/>
      <c r="GWJ41" s="11"/>
      <c r="GWK41" s="11"/>
      <c r="GWL41" s="11"/>
      <c r="GWM41" s="11"/>
      <c r="GWN41" s="11"/>
      <c r="GWO41" s="11"/>
      <c r="GWP41" s="11"/>
      <c r="GWQ41" s="11"/>
      <c r="GWR41" s="11"/>
      <c r="GWS41" s="11"/>
      <c r="GWT41" s="11"/>
      <c r="GWU41" s="11"/>
      <c r="GWV41" s="11"/>
      <c r="GWW41" s="11"/>
      <c r="GWX41" s="11"/>
      <c r="GWY41" s="11"/>
      <c r="GWZ41" s="11"/>
      <c r="GXA41" s="11"/>
      <c r="GXB41" s="11"/>
      <c r="GXC41" s="11"/>
      <c r="GXD41" s="11"/>
      <c r="GXE41" s="11"/>
      <c r="GXF41" s="11"/>
      <c r="GXG41" s="11"/>
      <c r="GXH41" s="11"/>
      <c r="GXI41" s="11"/>
      <c r="GXJ41" s="11"/>
      <c r="GXK41" s="11"/>
      <c r="GXL41" s="11"/>
      <c r="GXM41" s="11"/>
      <c r="GXN41" s="11"/>
      <c r="GXO41" s="11"/>
      <c r="GXP41" s="11"/>
      <c r="GXQ41" s="11"/>
      <c r="GXR41" s="11"/>
      <c r="GXS41" s="11"/>
      <c r="GXT41" s="11"/>
      <c r="GXU41" s="11"/>
      <c r="GXV41" s="11"/>
      <c r="GXW41" s="11"/>
      <c r="GXX41" s="11"/>
      <c r="GXY41" s="11"/>
      <c r="GXZ41" s="11"/>
      <c r="GYA41" s="11"/>
      <c r="GYB41" s="11"/>
      <c r="GYC41" s="11"/>
      <c r="GYD41" s="11"/>
      <c r="GYE41" s="11"/>
      <c r="GYF41" s="11"/>
      <c r="GYG41" s="11"/>
      <c r="GYH41" s="11"/>
      <c r="GYI41" s="11"/>
      <c r="GYJ41" s="11"/>
      <c r="GYK41" s="11"/>
      <c r="GYL41" s="11"/>
      <c r="GYM41" s="11"/>
      <c r="GYN41" s="11"/>
      <c r="GYO41" s="11"/>
      <c r="GYP41" s="11"/>
      <c r="GYQ41" s="11"/>
      <c r="GYR41" s="11"/>
      <c r="GYS41" s="11"/>
      <c r="GYT41" s="11"/>
      <c r="GYU41" s="11"/>
      <c r="GYV41" s="11"/>
      <c r="GYW41" s="11"/>
      <c r="GYX41" s="11"/>
      <c r="GYY41" s="11"/>
      <c r="GYZ41" s="11"/>
      <c r="GZA41" s="11"/>
      <c r="GZB41" s="11"/>
      <c r="GZC41" s="11"/>
      <c r="GZD41" s="11"/>
      <c r="GZE41" s="11"/>
      <c r="GZF41" s="11"/>
      <c r="GZG41" s="11"/>
      <c r="GZH41" s="11"/>
      <c r="GZI41" s="11"/>
      <c r="GZJ41" s="11"/>
      <c r="GZK41" s="11"/>
      <c r="GZL41" s="11"/>
      <c r="GZM41" s="11"/>
      <c r="GZN41" s="11"/>
      <c r="GZO41" s="11"/>
      <c r="GZP41" s="11"/>
      <c r="GZQ41" s="11"/>
      <c r="GZR41" s="11"/>
      <c r="GZS41" s="11"/>
      <c r="GZT41" s="11"/>
      <c r="GZU41" s="11"/>
      <c r="GZV41" s="11"/>
      <c r="GZW41" s="11"/>
      <c r="GZX41" s="11"/>
      <c r="GZY41" s="11"/>
      <c r="GZZ41" s="11"/>
      <c r="HAA41" s="11"/>
      <c r="HAB41" s="11"/>
      <c r="HAC41" s="11"/>
      <c r="HAD41" s="11"/>
      <c r="HAE41" s="11"/>
      <c r="HAF41" s="11"/>
      <c r="HAG41" s="11"/>
      <c r="HAH41" s="11"/>
      <c r="HAI41" s="11"/>
      <c r="HAJ41" s="11"/>
      <c r="HAK41" s="11"/>
      <c r="HAL41" s="11"/>
      <c r="HAM41" s="11"/>
      <c r="HAN41" s="11"/>
      <c r="HAO41" s="11"/>
      <c r="HAP41" s="11"/>
      <c r="HAQ41" s="11"/>
      <c r="HAR41" s="11"/>
      <c r="HAS41" s="11"/>
      <c r="HAT41" s="11"/>
      <c r="HAU41" s="11"/>
      <c r="HAV41" s="11"/>
      <c r="HAW41" s="11"/>
      <c r="HAX41" s="11"/>
      <c r="HAY41" s="11"/>
      <c r="HAZ41" s="11"/>
      <c r="HBA41" s="11"/>
      <c r="HBB41" s="11"/>
      <c r="HBC41" s="11"/>
      <c r="HBD41" s="11"/>
      <c r="HBE41" s="11"/>
      <c r="HBF41" s="11"/>
      <c r="HBG41" s="11"/>
      <c r="HBH41" s="11"/>
      <c r="HBI41" s="11"/>
      <c r="HBJ41" s="11"/>
      <c r="HBK41" s="11"/>
      <c r="HBL41" s="11"/>
      <c r="HBM41" s="11"/>
      <c r="HBN41" s="11"/>
      <c r="HBO41" s="11"/>
      <c r="HBP41" s="11"/>
      <c r="HBQ41" s="11"/>
      <c r="HBR41" s="11"/>
      <c r="HBS41" s="11"/>
      <c r="HBT41" s="11"/>
      <c r="HBU41" s="11"/>
      <c r="HBV41" s="11"/>
      <c r="HBW41" s="11"/>
      <c r="HBX41" s="11"/>
      <c r="HBY41" s="11"/>
      <c r="HBZ41" s="11"/>
      <c r="HCA41" s="11"/>
      <c r="HCB41" s="11"/>
      <c r="HCC41" s="11"/>
      <c r="HCD41" s="11"/>
      <c r="HCE41" s="11"/>
      <c r="HCF41" s="11"/>
      <c r="HCG41" s="11"/>
      <c r="HCH41" s="11"/>
      <c r="HCI41" s="11"/>
      <c r="HCJ41" s="11"/>
      <c r="HCK41" s="11"/>
      <c r="HCL41" s="11"/>
      <c r="HCM41" s="11"/>
      <c r="HCN41" s="11"/>
      <c r="HCO41" s="11"/>
      <c r="HCP41" s="11"/>
      <c r="HCQ41" s="11"/>
      <c r="HCR41" s="11"/>
      <c r="HCS41" s="11"/>
      <c r="HCT41" s="11"/>
      <c r="HCU41" s="11"/>
      <c r="HCV41" s="11"/>
      <c r="HCW41" s="11"/>
      <c r="HCX41" s="11"/>
      <c r="HCY41" s="11"/>
      <c r="HCZ41" s="11"/>
      <c r="HDA41" s="11"/>
      <c r="HDB41" s="11"/>
      <c r="HDC41" s="11"/>
      <c r="HDD41" s="11"/>
      <c r="HDE41" s="11"/>
      <c r="HDF41" s="11"/>
      <c r="HDG41" s="11"/>
      <c r="HDH41" s="11"/>
      <c r="HDI41" s="11"/>
      <c r="HDJ41" s="11"/>
      <c r="HDK41" s="11"/>
      <c r="HDL41" s="11"/>
      <c r="HDM41" s="11"/>
      <c r="HDN41" s="11"/>
      <c r="HDO41" s="11"/>
      <c r="HDP41" s="11"/>
      <c r="HDQ41" s="11"/>
      <c r="HDR41" s="11"/>
      <c r="HDS41" s="11"/>
      <c r="HDT41" s="11"/>
      <c r="HDU41" s="11"/>
      <c r="HDV41" s="11"/>
      <c r="HDW41" s="11"/>
      <c r="HDX41" s="11"/>
      <c r="HDY41" s="11"/>
      <c r="HDZ41" s="11"/>
      <c r="HEA41" s="11"/>
      <c r="HEB41" s="11"/>
      <c r="HEC41" s="11"/>
      <c r="HED41" s="11"/>
      <c r="HEE41" s="11"/>
      <c r="HEF41" s="11"/>
      <c r="HEG41" s="11"/>
      <c r="HEH41" s="11"/>
      <c r="HEI41" s="11"/>
      <c r="HEJ41" s="11"/>
      <c r="HEK41" s="11"/>
      <c r="HEL41" s="11"/>
      <c r="HEM41" s="11"/>
      <c r="HEN41" s="11"/>
      <c r="HEO41" s="11"/>
      <c r="HEP41" s="11"/>
      <c r="HEQ41" s="11"/>
      <c r="HER41" s="11"/>
      <c r="HES41" s="11"/>
      <c r="HET41" s="11"/>
      <c r="HEU41" s="11"/>
      <c r="HEV41" s="11"/>
      <c r="HEW41" s="11"/>
      <c r="HEX41" s="11"/>
      <c r="HEY41" s="11"/>
      <c r="HEZ41" s="11"/>
      <c r="HFA41" s="11"/>
      <c r="HFB41" s="11"/>
      <c r="HFC41" s="11"/>
      <c r="HFD41" s="11"/>
      <c r="HFE41" s="11"/>
      <c r="HFF41" s="11"/>
      <c r="HFG41" s="11"/>
      <c r="HFH41" s="11"/>
      <c r="HFI41" s="11"/>
      <c r="HFJ41" s="11"/>
      <c r="HFK41" s="11"/>
      <c r="HFL41" s="11"/>
      <c r="HFM41" s="11"/>
      <c r="HFN41" s="11"/>
      <c r="HFO41" s="11"/>
      <c r="HFP41" s="11"/>
      <c r="HFQ41" s="11"/>
      <c r="HFR41" s="11"/>
      <c r="HFS41" s="11"/>
      <c r="HFT41" s="11"/>
      <c r="HFU41" s="11"/>
      <c r="HFV41" s="11"/>
      <c r="HFW41" s="11"/>
      <c r="HFX41" s="11"/>
      <c r="HFY41" s="11"/>
      <c r="HFZ41" s="11"/>
      <c r="HGA41" s="11"/>
      <c r="HGB41" s="11"/>
      <c r="HGC41" s="11"/>
      <c r="HGD41" s="11"/>
      <c r="HGE41" s="11"/>
      <c r="HGF41" s="11"/>
      <c r="HGG41" s="11"/>
      <c r="HGH41" s="11"/>
      <c r="HGI41" s="11"/>
      <c r="HGJ41" s="11"/>
      <c r="HGK41" s="11"/>
      <c r="HGL41" s="11"/>
      <c r="HGM41" s="11"/>
      <c r="HGN41" s="11"/>
      <c r="HGO41" s="11"/>
      <c r="HGP41" s="11"/>
      <c r="HGQ41" s="11"/>
      <c r="HGR41" s="11"/>
      <c r="HGS41" s="11"/>
      <c r="HGT41" s="11"/>
      <c r="HGU41" s="11"/>
      <c r="HGV41" s="11"/>
      <c r="HGW41" s="11"/>
      <c r="HGX41" s="11"/>
      <c r="HGY41" s="11"/>
      <c r="HGZ41" s="11"/>
      <c r="HHA41" s="11"/>
      <c r="HHB41" s="11"/>
      <c r="HHC41" s="11"/>
      <c r="HHD41" s="11"/>
      <c r="HHE41" s="11"/>
      <c r="HHF41" s="11"/>
      <c r="HHG41" s="11"/>
      <c r="HHH41" s="11"/>
      <c r="HHI41" s="11"/>
      <c r="HHJ41" s="11"/>
      <c r="HHK41" s="11"/>
      <c r="HHL41" s="11"/>
      <c r="HHM41" s="11"/>
      <c r="HHN41" s="11"/>
      <c r="HHO41" s="11"/>
      <c r="HHP41" s="11"/>
      <c r="HHQ41" s="11"/>
      <c r="HHR41" s="11"/>
      <c r="HHS41" s="11"/>
      <c r="HHT41" s="11"/>
      <c r="HHU41" s="11"/>
      <c r="HHV41" s="11"/>
      <c r="HHW41" s="11"/>
      <c r="HHX41" s="11"/>
      <c r="HHY41" s="11"/>
      <c r="HHZ41" s="11"/>
      <c r="HIA41" s="11"/>
      <c r="HIB41" s="11"/>
      <c r="HIC41" s="11"/>
      <c r="HID41" s="11"/>
      <c r="HIE41" s="11"/>
      <c r="HIF41" s="11"/>
      <c r="HIG41" s="11"/>
      <c r="HIH41" s="11"/>
      <c r="HII41" s="11"/>
      <c r="HIJ41" s="11"/>
      <c r="HIK41" s="11"/>
      <c r="HIL41" s="11"/>
      <c r="HIM41" s="11"/>
      <c r="HIN41" s="11"/>
      <c r="HIO41" s="11"/>
      <c r="HIP41" s="11"/>
      <c r="HIQ41" s="11"/>
      <c r="HIR41" s="11"/>
      <c r="HIS41" s="11"/>
      <c r="HIT41" s="11"/>
      <c r="HIU41" s="11"/>
      <c r="HIV41" s="11"/>
      <c r="HIW41" s="11"/>
      <c r="HIX41" s="11"/>
      <c r="HIY41" s="11"/>
      <c r="HIZ41" s="11"/>
      <c r="HJA41" s="11"/>
      <c r="HJB41" s="11"/>
      <c r="HJC41" s="11"/>
      <c r="HJD41" s="11"/>
      <c r="HJE41" s="11"/>
      <c r="HJF41" s="11"/>
      <c r="HJG41" s="11"/>
      <c r="HJH41" s="11"/>
      <c r="HJI41" s="11"/>
      <c r="HJJ41" s="11"/>
      <c r="HJK41" s="11"/>
      <c r="HJL41" s="11"/>
      <c r="HJM41" s="11"/>
      <c r="HJN41" s="11"/>
      <c r="HJO41" s="11"/>
      <c r="HJP41" s="11"/>
      <c r="HJQ41" s="11"/>
      <c r="HJR41" s="11"/>
      <c r="HJS41" s="11"/>
      <c r="HJT41" s="11"/>
      <c r="HJU41" s="11"/>
      <c r="HJV41" s="11"/>
      <c r="HJW41" s="11"/>
      <c r="HJX41" s="11"/>
      <c r="HJY41" s="11"/>
      <c r="HJZ41" s="11"/>
      <c r="HKA41" s="11"/>
      <c r="HKB41" s="11"/>
      <c r="HKC41" s="11"/>
      <c r="HKD41" s="11"/>
      <c r="HKE41" s="11"/>
      <c r="HKF41" s="11"/>
      <c r="HKG41" s="11"/>
      <c r="HKH41" s="11"/>
      <c r="HKI41" s="11"/>
      <c r="HKJ41" s="11"/>
      <c r="HKK41" s="11"/>
      <c r="HKL41" s="11"/>
      <c r="HKM41" s="11"/>
      <c r="HKN41" s="11"/>
      <c r="HKO41" s="11"/>
      <c r="HKP41" s="11"/>
      <c r="HKQ41" s="11"/>
      <c r="HKR41" s="11"/>
      <c r="HKS41" s="11"/>
      <c r="HKT41" s="11"/>
      <c r="HKU41" s="11"/>
      <c r="HKV41" s="11"/>
      <c r="HKW41" s="11"/>
      <c r="HKX41" s="11"/>
      <c r="HKY41" s="11"/>
      <c r="HKZ41" s="11"/>
      <c r="HLA41" s="11"/>
      <c r="HLB41" s="11"/>
      <c r="HLC41" s="11"/>
      <c r="HLD41" s="11"/>
      <c r="HLE41" s="11"/>
      <c r="HLF41" s="11"/>
      <c r="HLG41" s="11"/>
      <c r="HLH41" s="11"/>
      <c r="HLI41" s="11"/>
      <c r="HLJ41" s="11"/>
      <c r="HLK41" s="11"/>
      <c r="HLL41" s="11"/>
      <c r="HLM41" s="11"/>
      <c r="HLN41" s="11"/>
      <c r="HLO41" s="11"/>
      <c r="HLP41" s="11"/>
      <c r="HLQ41" s="11"/>
      <c r="HLR41" s="11"/>
      <c r="HLS41" s="11"/>
      <c r="HLT41" s="11"/>
      <c r="HLU41" s="11"/>
      <c r="HLV41" s="11"/>
      <c r="HLW41" s="11"/>
      <c r="HLX41" s="11"/>
      <c r="HLY41" s="11"/>
      <c r="HLZ41" s="11"/>
      <c r="HMA41" s="11"/>
      <c r="HMB41" s="11"/>
      <c r="HMC41" s="11"/>
      <c r="HMD41" s="11"/>
      <c r="HME41" s="11"/>
      <c r="HMF41" s="11"/>
      <c r="HMG41" s="11"/>
      <c r="HMH41" s="11"/>
      <c r="HMI41" s="11"/>
      <c r="HMJ41" s="11"/>
      <c r="HMK41" s="11"/>
      <c r="HML41" s="11"/>
      <c r="HMM41" s="11"/>
      <c r="HMN41" s="11"/>
      <c r="HMO41" s="11"/>
      <c r="HMP41" s="11"/>
      <c r="HMQ41" s="11"/>
      <c r="HMR41" s="11"/>
      <c r="HMS41" s="11"/>
      <c r="HMT41" s="11"/>
      <c r="HMU41" s="11"/>
      <c r="HMV41" s="11"/>
      <c r="HMW41" s="11"/>
      <c r="HMX41" s="11"/>
      <c r="HMY41" s="11"/>
      <c r="HMZ41" s="11"/>
      <c r="HNA41" s="11"/>
      <c r="HNB41" s="11"/>
      <c r="HNC41" s="11"/>
      <c r="HND41" s="11"/>
      <c r="HNE41" s="11"/>
      <c r="HNF41" s="11"/>
      <c r="HNG41" s="11"/>
      <c r="HNH41" s="11"/>
      <c r="HNI41" s="11"/>
      <c r="HNJ41" s="11"/>
      <c r="HNK41" s="11"/>
      <c r="HNL41" s="11"/>
      <c r="HNM41" s="11"/>
      <c r="HNN41" s="11"/>
      <c r="HNO41" s="11"/>
      <c r="HNP41" s="11"/>
      <c r="HNQ41" s="11"/>
      <c r="HNR41" s="11"/>
      <c r="HNS41" s="11"/>
      <c r="HNT41" s="11"/>
      <c r="HNU41" s="11"/>
      <c r="HNV41" s="11"/>
      <c r="HNW41" s="11"/>
      <c r="HNX41" s="11"/>
      <c r="HNY41" s="11"/>
      <c r="HNZ41" s="11"/>
      <c r="HOA41" s="11"/>
      <c r="HOB41" s="11"/>
      <c r="HOC41" s="11"/>
      <c r="HOD41" s="11"/>
      <c r="HOE41" s="11"/>
      <c r="HOF41" s="11"/>
      <c r="HOG41" s="11"/>
      <c r="HOH41" s="11"/>
      <c r="HOI41" s="11"/>
      <c r="HOJ41" s="11"/>
      <c r="HOK41" s="11"/>
      <c r="HOL41" s="11"/>
      <c r="HOM41" s="11"/>
      <c r="HON41" s="11"/>
      <c r="HOO41" s="11"/>
      <c r="HOP41" s="11"/>
      <c r="HOQ41" s="11"/>
      <c r="HOR41" s="11"/>
      <c r="HOS41" s="11"/>
      <c r="HOT41" s="11"/>
      <c r="HOU41" s="11"/>
      <c r="HOV41" s="11"/>
      <c r="HOW41" s="11"/>
      <c r="HOX41" s="11"/>
      <c r="HOY41" s="11"/>
      <c r="HOZ41" s="11"/>
      <c r="HPA41" s="11"/>
      <c r="HPB41" s="11"/>
      <c r="HPC41" s="11"/>
      <c r="HPD41" s="11"/>
      <c r="HPE41" s="11"/>
      <c r="HPF41" s="11"/>
      <c r="HPG41" s="11"/>
      <c r="HPH41" s="11"/>
      <c r="HPI41" s="11"/>
      <c r="HPJ41" s="11"/>
      <c r="HPK41" s="11"/>
      <c r="HPL41" s="11"/>
      <c r="HPM41" s="11"/>
      <c r="HPN41" s="11"/>
      <c r="HPO41" s="11"/>
      <c r="HPP41" s="11"/>
      <c r="HPQ41" s="11"/>
      <c r="HPR41" s="11"/>
      <c r="HPS41" s="11"/>
      <c r="HPT41" s="11"/>
      <c r="HPU41" s="11"/>
      <c r="HPV41" s="11"/>
      <c r="HPW41" s="11"/>
      <c r="HPX41" s="11"/>
      <c r="HPY41" s="11"/>
      <c r="HPZ41" s="11"/>
      <c r="HQA41" s="11"/>
      <c r="HQB41" s="11"/>
      <c r="HQC41" s="11"/>
      <c r="HQD41" s="11"/>
      <c r="HQE41" s="11"/>
      <c r="HQF41" s="11"/>
      <c r="HQG41" s="11"/>
      <c r="HQH41" s="11"/>
      <c r="HQI41" s="11"/>
      <c r="HQJ41" s="11"/>
      <c r="HQK41" s="11"/>
      <c r="HQL41" s="11"/>
      <c r="HQM41" s="11"/>
      <c r="HQN41" s="11"/>
      <c r="HQO41" s="11"/>
      <c r="HQP41" s="11"/>
      <c r="HQQ41" s="11"/>
      <c r="HQR41" s="11"/>
      <c r="HQS41" s="11"/>
      <c r="HQT41" s="11"/>
      <c r="HQU41" s="11"/>
      <c r="HQV41" s="11"/>
      <c r="HQW41" s="11"/>
      <c r="HQX41" s="11"/>
      <c r="HQY41" s="11"/>
      <c r="HQZ41" s="11"/>
      <c r="HRA41" s="11"/>
      <c r="HRB41" s="11"/>
      <c r="HRC41" s="11"/>
      <c r="HRD41" s="11"/>
      <c r="HRE41" s="11"/>
      <c r="HRF41" s="11"/>
      <c r="HRG41" s="11"/>
      <c r="HRH41" s="11"/>
      <c r="HRI41" s="11"/>
      <c r="HRJ41" s="11"/>
      <c r="HRK41" s="11"/>
      <c r="HRL41" s="11"/>
      <c r="HRM41" s="11"/>
      <c r="HRN41" s="11"/>
      <c r="HRO41" s="11"/>
      <c r="HRP41" s="11"/>
      <c r="HRQ41" s="11"/>
      <c r="HRR41" s="11"/>
      <c r="HRS41" s="11"/>
      <c r="HRT41" s="11"/>
      <c r="HRU41" s="11"/>
      <c r="HRV41" s="11"/>
      <c r="HRW41" s="11"/>
      <c r="HRX41" s="11"/>
      <c r="HRY41" s="11"/>
      <c r="HRZ41" s="11"/>
      <c r="HSA41" s="11"/>
      <c r="HSB41" s="11"/>
      <c r="HSC41" s="11"/>
      <c r="HSD41" s="11"/>
      <c r="HSE41" s="11"/>
      <c r="HSF41" s="11"/>
      <c r="HSG41" s="11"/>
      <c r="HSH41" s="11"/>
      <c r="HSI41" s="11"/>
      <c r="HSJ41" s="11"/>
      <c r="HSK41" s="11"/>
      <c r="HSL41" s="11"/>
      <c r="HSM41" s="11"/>
      <c r="HSN41" s="11"/>
      <c r="HSO41" s="11"/>
      <c r="HSP41" s="11"/>
      <c r="HSQ41" s="11"/>
      <c r="HSR41" s="11"/>
      <c r="HSS41" s="11"/>
      <c r="HST41" s="11"/>
      <c r="HSU41" s="11"/>
      <c r="HSV41" s="11"/>
      <c r="HSW41" s="11"/>
      <c r="HSX41" s="11"/>
      <c r="HSY41" s="11"/>
      <c r="HSZ41" s="11"/>
      <c r="HTA41" s="11"/>
      <c r="HTB41" s="11"/>
      <c r="HTC41" s="11"/>
      <c r="HTD41" s="11"/>
      <c r="HTE41" s="11"/>
      <c r="HTF41" s="11"/>
      <c r="HTG41" s="11"/>
      <c r="HTH41" s="11"/>
      <c r="HTI41" s="11"/>
      <c r="HTJ41" s="11"/>
      <c r="HTK41" s="11"/>
      <c r="HTL41" s="11"/>
      <c r="HTM41" s="11"/>
      <c r="HTN41" s="11"/>
      <c r="HTO41" s="11"/>
      <c r="HTP41" s="11"/>
      <c r="HTQ41" s="11"/>
      <c r="HTR41" s="11"/>
      <c r="HTS41" s="11"/>
      <c r="HTT41" s="11"/>
      <c r="HTU41" s="11"/>
      <c r="HTV41" s="11"/>
      <c r="HTW41" s="11"/>
      <c r="HTX41" s="11"/>
      <c r="HTY41" s="11"/>
      <c r="HTZ41" s="11"/>
      <c r="HUA41" s="11"/>
      <c r="HUB41" s="11"/>
      <c r="HUC41" s="11"/>
      <c r="HUD41" s="11"/>
      <c r="HUE41" s="11"/>
      <c r="HUF41" s="11"/>
      <c r="HUG41" s="11"/>
      <c r="HUH41" s="11"/>
      <c r="HUI41" s="11"/>
      <c r="HUJ41" s="11"/>
      <c r="HUK41" s="11"/>
      <c r="HUL41" s="11"/>
      <c r="HUM41" s="11"/>
      <c r="HUN41" s="11"/>
      <c r="HUO41" s="11"/>
      <c r="HUP41" s="11"/>
      <c r="HUQ41" s="11"/>
      <c r="HUR41" s="11"/>
      <c r="HUS41" s="11"/>
      <c r="HUT41" s="11"/>
      <c r="HUU41" s="11"/>
      <c r="HUV41" s="11"/>
      <c r="HUW41" s="11"/>
      <c r="HUX41" s="11"/>
      <c r="HUY41" s="11"/>
      <c r="HUZ41" s="11"/>
      <c r="HVA41" s="11"/>
      <c r="HVB41" s="11"/>
      <c r="HVC41" s="11"/>
      <c r="HVD41" s="11"/>
      <c r="HVE41" s="11"/>
      <c r="HVF41" s="11"/>
      <c r="HVG41" s="11"/>
      <c r="HVH41" s="11"/>
      <c r="HVI41" s="11"/>
      <c r="HVJ41" s="11"/>
      <c r="HVK41" s="11"/>
      <c r="HVL41" s="11"/>
      <c r="HVM41" s="11"/>
      <c r="HVN41" s="11"/>
      <c r="HVO41" s="11"/>
      <c r="HVP41" s="11"/>
      <c r="HVQ41" s="11"/>
      <c r="HVR41" s="11"/>
      <c r="HVS41" s="11"/>
      <c r="HVT41" s="11"/>
      <c r="HVU41" s="11"/>
      <c r="HVV41" s="11"/>
      <c r="HVW41" s="11"/>
      <c r="HVX41" s="11"/>
      <c r="HVY41" s="11"/>
      <c r="HVZ41" s="11"/>
      <c r="HWA41" s="11"/>
      <c r="HWB41" s="11"/>
      <c r="HWC41" s="11"/>
      <c r="HWD41" s="11"/>
      <c r="HWE41" s="11"/>
      <c r="HWF41" s="11"/>
      <c r="HWG41" s="11"/>
      <c r="HWH41" s="11"/>
      <c r="HWI41" s="11"/>
      <c r="HWJ41" s="11"/>
      <c r="HWK41" s="11"/>
      <c r="HWL41" s="11"/>
      <c r="HWM41" s="11"/>
      <c r="HWN41" s="11"/>
      <c r="HWO41" s="11"/>
      <c r="HWP41" s="11"/>
      <c r="HWQ41" s="11"/>
      <c r="HWR41" s="11"/>
      <c r="HWS41" s="11"/>
      <c r="HWT41" s="11"/>
      <c r="HWU41" s="11"/>
      <c r="HWV41" s="11"/>
      <c r="HWW41" s="11"/>
      <c r="HWX41" s="11"/>
      <c r="HWY41" s="11"/>
      <c r="HWZ41" s="11"/>
      <c r="HXA41" s="11"/>
      <c r="HXB41" s="11"/>
      <c r="HXC41" s="11"/>
      <c r="HXD41" s="11"/>
      <c r="HXE41" s="11"/>
      <c r="HXF41" s="11"/>
      <c r="HXG41" s="11"/>
      <c r="HXH41" s="11"/>
      <c r="HXI41" s="11"/>
      <c r="HXJ41" s="11"/>
      <c r="HXK41" s="11"/>
      <c r="HXL41" s="11"/>
      <c r="HXM41" s="11"/>
      <c r="HXN41" s="11"/>
      <c r="HXO41" s="11"/>
      <c r="HXP41" s="11"/>
      <c r="HXQ41" s="11"/>
      <c r="HXR41" s="11"/>
      <c r="HXS41" s="11"/>
      <c r="HXT41" s="11"/>
      <c r="HXU41" s="11"/>
      <c r="HXV41" s="11"/>
      <c r="HXW41" s="11"/>
      <c r="HXX41" s="11"/>
      <c r="HXY41" s="11"/>
      <c r="HXZ41" s="11"/>
      <c r="HYA41" s="11"/>
      <c r="HYB41" s="11"/>
      <c r="HYC41" s="11"/>
      <c r="HYD41" s="11"/>
      <c r="HYE41" s="11"/>
      <c r="HYF41" s="11"/>
      <c r="HYG41" s="11"/>
      <c r="HYH41" s="11"/>
      <c r="HYI41" s="11"/>
      <c r="HYJ41" s="11"/>
      <c r="HYK41" s="11"/>
      <c r="HYL41" s="11"/>
      <c r="HYM41" s="11"/>
      <c r="HYN41" s="11"/>
      <c r="HYO41" s="11"/>
      <c r="HYP41" s="11"/>
      <c r="HYQ41" s="11"/>
      <c r="HYR41" s="11"/>
      <c r="HYS41" s="11"/>
      <c r="HYT41" s="11"/>
      <c r="HYU41" s="11"/>
      <c r="HYV41" s="11"/>
      <c r="HYW41" s="11"/>
      <c r="HYX41" s="11"/>
      <c r="HYY41" s="11"/>
      <c r="HYZ41" s="11"/>
      <c r="HZA41" s="11"/>
      <c r="HZB41" s="11"/>
      <c r="HZC41" s="11"/>
      <c r="HZD41" s="11"/>
      <c r="HZE41" s="11"/>
      <c r="HZF41" s="11"/>
      <c r="HZG41" s="11"/>
      <c r="HZH41" s="11"/>
      <c r="HZI41" s="11"/>
      <c r="HZJ41" s="11"/>
      <c r="HZK41" s="11"/>
      <c r="HZL41" s="11"/>
      <c r="HZM41" s="11"/>
      <c r="HZN41" s="11"/>
      <c r="HZO41" s="11"/>
      <c r="HZP41" s="11"/>
      <c r="HZQ41" s="11"/>
      <c r="HZR41" s="11"/>
      <c r="HZS41" s="11"/>
      <c r="HZT41" s="11"/>
      <c r="HZU41" s="11"/>
      <c r="HZV41" s="11"/>
      <c r="HZW41" s="11"/>
      <c r="HZX41" s="11"/>
      <c r="HZY41" s="11"/>
      <c r="HZZ41" s="11"/>
      <c r="IAA41" s="11"/>
      <c r="IAB41" s="11"/>
      <c r="IAC41" s="11"/>
      <c r="IAD41" s="11"/>
      <c r="IAE41" s="11"/>
      <c r="IAF41" s="11"/>
      <c r="IAG41" s="11"/>
      <c r="IAH41" s="11"/>
      <c r="IAI41" s="11"/>
      <c r="IAJ41" s="11"/>
      <c r="IAK41" s="11"/>
      <c r="IAL41" s="11"/>
      <c r="IAM41" s="11"/>
      <c r="IAN41" s="11"/>
      <c r="IAO41" s="11"/>
      <c r="IAP41" s="11"/>
      <c r="IAQ41" s="11"/>
      <c r="IAR41" s="11"/>
      <c r="IAS41" s="11"/>
      <c r="IAT41" s="11"/>
      <c r="IAU41" s="11"/>
      <c r="IAV41" s="11"/>
      <c r="IAW41" s="11"/>
      <c r="IAX41" s="11"/>
      <c r="IAY41" s="11"/>
      <c r="IAZ41" s="11"/>
      <c r="IBA41" s="11"/>
      <c r="IBB41" s="11"/>
      <c r="IBC41" s="11"/>
      <c r="IBD41" s="11"/>
      <c r="IBE41" s="11"/>
      <c r="IBF41" s="11"/>
      <c r="IBG41" s="11"/>
      <c r="IBH41" s="11"/>
      <c r="IBI41" s="11"/>
      <c r="IBJ41" s="11"/>
      <c r="IBK41" s="11"/>
      <c r="IBL41" s="11"/>
      <c r="IBM41" s="11"/>
      <c r="IBN41" s="11"/>
      <c r="IBO41" s="11"/>
      <c r="IBP41" s="11"/>
      <c r="IBQ41" s="11"/>
      <c r="IBR41" s="11"/>
      <c r="IBS41" s="11"/>
      <c r="IBT41" s="11"/>
      <c r="IBU41" s="11"/>
      <c r="IBV41" s="11"/>
      <c r="IBW41" s="11"/>
      <c r="IBX41" s="11"/>
      <c r="IBY41" s="11"/>
      <c r="IBZ41" s="11"/>
      <c r="ICA41" s="11"/>
      <c r="ICB41" s="11"/>
      <c r="ICC41" s="11"/>
      <c r="ICD41" s="11"/>
      <c r="ICE41" s="11"/>
      <c r="ICF41" s="11"/>
      <c r="ICG41" s="11"/>
      <c r="ICH41" s="11"/>
      <c r="ICI41" s="11"/>
      <c r="ICJ41" s="11"/>
      <c r="ICK41" s="11"/>
      <c r="ICL41" s="11"/>
      <c r="ICM41" s="11"/>
      <c r="ICN41" s="11"/>
      <c r="ICO41" s="11"/>
      <c r="ICP41" s="11"/>
      <c r="ICQ41" s="11"/>
      <c r="ICR41" s="11"/>
      <c r="ICS41" s="11"/>
      <c r="ICT41" s="11"/>
      <c r="ICU41" s="11"/>
      <c r="ICV41" s="11"/>
      <c r="ICW41" s="11"/>
      <c r="ICX41" s="11"/>
      <c r="ICY41" s="11"/>
      <c r="ICZ41" s="11"/>
      <c r="IDA41" s="11"/>
      <c r="IDB41" s="11"/>
      <c r="IDC41" s="11"/>
      <c r="IDD41" s="11"/>
      <c r="IDE41" s="11"/>
      <c r="IDF41" s="11"/>
      <c r="IDG41" s="11"/>
      <c r="IDH41" s="11"/>
      <c r="IDI41" s="11"/>
      <c r="IDJ41" s="11"/>
      <c r="IDK41" s="11"/>
      <c r="IDL41" s="11"/>
      <c r="IDM41" s="11"/>
      <c r="IDN41" s="11"/>
      <c r="IDO41" s="11"/>
      <c r="IDP41" s="11"/>
      <c r="IDQ41" s="11"/>
      <c r="IDR41" s="11"/>
      <c r="IDS41" s="11"/>
      <c r="IDT41" s="11"/>
      <c r="IDU41" s="11"/>
      <c r="IDV41" s="11"/>
      <c r="IDW41" s="11"/>
      <c r="IDX41" s="11"/>
      <c r="IDY41" s="11"/>
      <c r="IDZ41" s="11"/>
      <c r="IEA41" s="11"/>
      <c r="IEB41" s="11"/>
      <c r="IEC41" s="11"/>
      <c r="IED41" s="11"/>
      <c r="IEE41" s="11"/>
      <c r="IEF41" s="11"/>
      <c r="IEG41" s="11"/>
      <c r="IEH41" s="11"/>
      <c r="IEI41" s="11"/>
      <c r="IEJ41" s="11"/>
      <c r="IEK41" s="11"/>
      <c r="IEL41" s="11"/>
      <c r="IEM41" s="11"/>
      <c r="IEN41" s="11"/>
      <c r="IEO41" s="11"/>
      <c r="IEP41" s="11"/>
      <c r="IEQ41" s="11"/>
      <c r="IER41" s="11"/>
      <c r="IES41" s="11"/>
      <c r="IET41" s="11"/>
      <c r="IEU41" s="11"/>
      <c r="IEV41" s="11"/>
      <c r="IEW41" s="11"/>
      <c r="IEX41" s="11"/>
      <c r="IEY41" s="11"/>
      <c r="IEZ41" s="11"/>
      <c r="IFA41" s="11"/>
      <c r="IFB41" s="11"/>
      <c r="IFC41" s="11"/>
      <c r="IFD41" s="11"/>
      <c r="IFE41" s="11"/>
      <c r="IFF41" s="11"/>
      <c r="IFG41" s="11"/>
      <c r="IFH41" s="11"/>
      <c r="IFI41" s="11"/>
      <c r="IFJ41" s="11"/>
      <c r="IFK41" s="11"/>
      <c r="IFL41" s="11"/>
      <c r="IFM41" s="11"/>
      <c r="IFN41" s="11"/>
      <c r="IFO41" s="11"/>
      <c r="IFP41" s="11"/>
      <c r="IFQ41" s="11"/>
      <c r="IFR41" s="11"/>
      <c r="IFS41" s="11"/>
      <c r="IFT41" s="11"/>
      <c r="IFU41" s="11"/>
      <c r="IFV41" s="11"/>
      <c r="IFW41" s="11"/>
      <c r="IFX41" s="11"/>
      <c r="IFY41" s="11"/>
      <c r="IFZ41" s="11"/>
      <c r="IGA41" s="11"/>
      <c r="IGB41" s="11"/>
      <c r="IGC41" s="11"/>
      <c r="IGD41" s="11"/>
      <c r="IGE41" s="11"/>
      <c r="IGF41" s="11"/>
      <c r="IGG41" s="11"/>
      <c r="IGH41" s="11"/>
      <c r="IGI41" s="11"/>
      <c r="IGJ41" s="11"/>
      <c r="IGK41" s="11"/>
      <c r="IGL41" s="11"/>
      <c r="IGM41" s="11"/>
      <c r="IGN41" s="11"/>
      <c r="IGO41" s="11"/>
      <c r="IGP41" s="11"/>
      <c r="IGQ41" s="11"/>
      <c r="IGR41" s="11"/>
      <c r="IGS41" s="11"/>
      <c r="IGT41" s="11"/>
      <c r="IGU41" s="11"/>
      <c r="IGV41" s="11"/>
      <c r="IGW41" s="11"/>
      <c r="IGX41" s="11"/>
      <c r="IGY41" s="11"/>
      <c r="IGZ41" s="11"/>
      <c r="IHA41" s="11"/>
      <c r="IHB41" s="11"/>
      <c r="IHC41" s="11"/>
      <c r="IHD41" s="11"/>
      <c r="IHE41" s="11"/>
      <c r="IHF41" s="11"/>
      <c r="IHG41" s="11"/>
      <c r="IHH41" s="11"/>
      <c r="IHI41" s="11"/>
      <c r="IHJ41" s="11"/>
      <c r="IHK41" s="11"/>
      <c r="IHL41" s="11"/>
      <c r="IHM41" s="11"/>
      <c r="IHN41" s="11"/>
      <c r="IHO41" s="11"/>
      <c r="IHP41" s="11"/>
      <c r="IHQ41" s="11"/>
      <c r="IHR41" s="11"/>
      <c r="IHS41" s="11"/>
      <c r="IHT41" s="11"/>
      <c r="IHU41" s="11"/>
      <c r="IHV41" s="11"/>
      <c r="IHW41" s="11"/>
      <c r="IHX41" s="11"/>
      <c r="IHY41" s="11"/>
      <c r="IHZ41" s="11"/>
      <c r="IIA41" s="11"/>
      <c r="IIB41" s="11"/>
      <c r="IIC41" s="11"/>
      <c r="IID41" s="11"/>
      <c r="IIE41" s="11"/>
      <c r="IIF41" s="11"/>
      <c r="IIG41" s="11"/>
      <c r="IIH41" s="11"/>
      <c r="III41" s="11"/>
      <c r="IIJ41" s="11"/>
      <c r="IIK41" s="11"/>
      <c r="IIL41" s="11"/>
      <c r="IIM41" s="11"/>
      <c r="IIN41" s="11"/>
      <c r="IIO41" s="11"/>
      <c r="IIP41" s="11"/>
      <c r="IIQ41" s="11"/>
      <c r="IIR41" s="11"/>
      <c r="IIS41" s="11"/>
      <c r="IIT41" s="11"/>
      <c r="IIU41" s="11"/>
      <c r="IIV41" s="11"/>
      <c r="IIW41" s="11"/>
      <c r="IIX41" s="11"/>
      <c r="IIY41" s="11"/>
      <c r="IIZ41" s="11"/>
      <c r="IJA41" s="11"/>
      <c r="IJB41" s="11"/>
      <c r="IJC41" s="11"/>
      <c r="IJD41" s="11"/>
      <c r="IJE41" s="11"/>
      <c r="IJF41" s="11"/>
      <c r="IJG41" s="11"/>
      <c r="IJH41" s="11"/>
      <c r="IJI41" s="11"/>
      <c r="IJJ41" s="11"/>
      <c r="IJK41" s="11"/>
      <c r="IJL41" s="11"/>
      <c r="IJM41" s="11"/>
      <c r="IJN41" s="11"/>
      <c r="IJO41" s="11"/>
      <c r="IJP41" s="11"/>
      <c r="IJQ41" s="11"/>
      <c r="IJR41" s="11"/>
      <c r="IJS41" s="11"/>
      <c r="IJT41" s="11"/>
      <c r="IJU41" s="11"/>
      <c r="IJV41" s="11"/>
      <c r="IJW41" s="11"/>
      <c r="IJX41" s="11"/>
      <c r="IJY41" s="11"/>
      <c r="IJZ41" s="11"/>
      <c r="IKA41" s="11"/>
      <c r="IKB41" s="11"/>
      <c r="IKC41" s="11"/>
      <c r="IKD41" s="11"/>
      <c r="IKE41" s="11"/>
      <c r="IKF41" s="11"/>
      <c r="IKG41" s="11"/>
      <c r="IKH41" s="11"/>
      <c r="IKI41" s="11"/>
      <c r="IKJ41" s="11"/>
      <c r="IKK41" s="11"/>
      <c r="IKL41" s="11"/>
      <c r="IKM41" s="11"/>
      <c r="IKN41" s="11"/>
      <c r="IKO41" s="11"/>
      <c r="IKP41" s="11"/>
      <c r="IKQ41" s="11"/>
      <c r="IKR41" s="11"/>
      <c r="IKS41" s="11"/>
      <c r="IKT41" s="11"/>
      <c r="IKU41" s="11"/>
      <c r="IKV41" s="11"/>
      <c r="IKW41" s="11"/>
      <c r="IKX41" s="11"/>
      <c r="IKY41" s="11"/>
      <c r="IKZ41" s="11"/>
      <c r="ILA41" s="11"/>
      <c r="ILB41" s="11"/>
      <c r="ILC41" s="11"/>
      <c r="ILD41" s="11"/>
      <c r="ILE41" s="11"/>
      <c r="ILF41" s="11"/>
      <c r="ILG41" s="11"/>
      <c r="ILH41" s="11"/>
      <c r="ILI41" s="11"/>
      <c r="ILJ41" s="11"/>
      <c r="ILK41" s="11"/>
      <c r="ILL41" s="11"/>
      <c r="ILM41" s="11"/>
      <c r="ILN41" s="11"/>
      <c r="ILO41" s="11"/>
      <c r="ILP41" s="11"/>
      <c r="ILQ41" s="11"/>
      <c r="ILR41" s="11"/>
      <c r="ILS41" s="11"/>
      <c r="ILT41" s="11"/>
      <c r="ILU41" s="11"/>
      <c r="ILV41" s="11"/>
      <c r="ILW41" s="11"/>
      <c r="ILX41" s="11"/>
      <c r="ILY41" s="11"/>
      <c r="ILZ41" s="11"/>
      <c r="IMA41" s="11"/>
      <c r="IMB41" s="11"/>
      <c r="IMC41" s="11"/>
      <c r="IMD41" s="11"/>
      <c r="IME41" s="11"/>
      <c r="IMF41" s="11"/>
      <c r="IMG41" s="11"/>
      <c r="IMH41" s="11"/>
      <c r="IMI41" s="11"/>
      <c r="IMJ41" s="11"/>
      <c r="IMK41" s="11"/>
      <c r="IML41" s="11"/>
      <c r="IMM41" s="11"/>
      <c r="IMN41" s="11"/>
      <c r="IMO41" s="11"/>
      <c r="IMP41" s="11"/>
      <c r="IMQ41" s="11"/>
      <c r="IMR41" s="11"/>
      <c r="IMS41" s="11"/>
      <c r="IMT41" s="11"/>
      <c r="IMU41" s="11"/>
      <c r="IMV41" s="11"/>
      <c r="IMW41" s="11"/>
      <c r="IMX41" s="11"/>
      <c r="IMY41" s="11"/>
      <c r="IMZ41" s="11"/>
      <c r="INA41" s="11"/>
      <c r="INB41" s="11"/>
      <c r="INC41" s="11"/>
      <c r="IND41" s="11"/>
      <c r="INE41" s="11"/>
      <c r="INF41" s="11"/>
      <c r="ING41" s="11"/>
      <c r="INH41" s="11"/>
      <c r="INI41" s="11"/>
      <c r="INJ41" s="11"/>
      <c r="INK41" s="11"/>
      <c r="INL41" s="11"/>
      <c r="INM41" s="11"/>
      <c r="INN41" s="11"/>
      <c r="INO41" s="11"/>
      <c r="INP41" s="11"/>
      <c r="INQ41" s="11"/>
      <c r="INR41" s="11"/>
      <c r="INS41" s="11"/>
      <c r="INT41" s="11"/>
      <c r="INU41" s="11"/>
      <c r="INV41" s="11"/>
      <c r="INW41" s="11"/>
      <c r="INX41" s="11"/>
      <c r="INY41" s="11"/>
      <c r="INZ41" s="11"/>
      <c r="IOA41" s="11"/>
      <c r="IOB41" s="11"/>
      <c r="IOC41" s="11"/>
      <c r="IOD41" s="11"/>
      <c r="IOE41" s="11"/>
      <c r="IOF41" s="11"/>
      <c r="IOG41" s="11"/>
      <c r="IOH41" s="11"/>
      <c r="IOI41" s="11"/>
      <c r="IOJ41" s="11"/>
      <c r="IOK41" s="11"/>
      <c r="IOL41" s="11"/>
      <c r="IOM41" s="11"/>
      <c r="ION41" s="11"/>
      <c r="IOO41" s="11"/>
      <c r="IOP41" s="11"/>
      <c r="IOQ41" s="11"/>
      <c r="IOR41" s="11"/>
      <c r="IOS41" s="11"/>
      <c r="IOT41" s="11"/>
      <c r="IOU41" s="11"/>
      <c r="IOV41" s="11"/>
      <c r="IOW41" s="11"/>
      <c r="IOX41" s="11"/>
      <c r="IOY41" s="11"/>
      <c r="IOZ41" s="11"/>
      <c r="IPA41" s="11"/>
      <c r="IPB41" s="11"/>
      <c r="IPC41" s="11"/>
      <c r="IPD41" s="11"/>
      <c r="IPE41" s="11"/>
      <c r="IPF41" s="11"/>
      <c r="IPG41" s="11"/>
      <c r="IPH41" s="11"/>
      <c r="IPI41" s="11"/>
      <c r="IPJ41" s="11"/>
      <c r="IPK41" s="11"/>
      <c r="IPL41" s="11"/>
      <c r="IPM41" s="11"/>
      <c r="IPN41" s="11"/>
      <c r="IPO41" s="11"/>
      <c r="IPP41" s="11"/>
      <c r="IPQ41" s="11"/>
      <c r="IPR41" s="11"/>
      <c r="IPS41" s="11"/>
      <c r="IPT41" s="11"/>
      <c r="IPU41" s="11"/>
      <c r="IPV41" s="11"/>
      <c r="IPW41" s="11"/>
      <c r="IPX41" s="11"/>
      <c r="IPY41" s="11"/>
      <c r="IPZ41" s="11"/>
      <c r="IQA41" s="11"/>
      <c r="IQB41" s="11"/>
      <c r="IQC41" s="11"/>
      <c r="IQD41" s="11"/>
      <c r="IQE41" s="11"/>
      <c r="IQF41" s="11"/>
      <c r="IQG41" s="11"/>
      <c r="IQH41" s="11"/>
      <c r="IQI41" s="11"/>
      <c r="IQJ41" s="11"/>
      <c r="IQK41" s="11"/>
      <c r="IQL41" s="11"/>
      <c r="IQM41" s="11"/>
      <c r="IQN41" s="11"/>
      <c r="IQO41" s="11"/>
      <c r="IQP41" s="11"/>
      <c r="IQQ41" s="11"/>
      <c r="IQR41" s="11"/>
      <c r="IQS41" s="11"/>
      <c r="IQT41" s="11"/>
      <c r="IQU41" s="11"/>
      <c r="IQV41" s="11"/>
      <c r="IQW41" s="11"/>
      <c r="IQX41" s="11"/>
      <c r="IQY41" s="11"/>
      <c r="IQZ41" s="11"/>
      <c r="IRA41" s="11"/>
      <c r="IRB41" s="11"/>
      <c r="IRC41" s="11"/>
      <c r="IRD41" s="11"/>
      <c r="IRE41" s="11"/>
      <c r="IRF41" s="11"/>
      <c r="IRG41" s="11"/>
      <c r="IRH41" s="11"/>
      <c r="IRI41" s="11"/>
      <c r="IRJ41" s="11"/>
      <c r="IRK41" s="11"/>
      <c r="IRL41" s="11"/>
      <c r="IRM41" s="11"/>
      <c r="IRN41" s="11"/>
      <c r="IRO41" s="11"/>
      <c r="IRP41" s="11"/>
      <c r="IRQ41" s="11"/>
      <c r="IRR41" s="11"/>
      <c r="IRS41" s="11"/>
      <c r="IRT41" s="11"/>
      <c r="IRU41" s="11"/>
      <c r="IRV41" s="11"/>
      <c r="IRW41" s="11"/>
      <c r="IRX41" s="11"/>
      <c r="IRY41" s="11"/>
      <c r="IRZ41" s="11"/>
      <c r="ISA41" s="11"/>
      <c r="ISB41" s="11"/>
      <c r="ISC41" s="11"/>
      <c r="ISD41" s="11"/>
      <c r="ISE41" s="11"/>
      <c r="ISF41" s="11"/>
      <c r="ISG41" s="11"/>
      <c r="ISH41" s="11"/>
      <c r="ISI41" s="11"/>
      <c r="ISJ41" s="11"/>
      <c r="ISK41" s="11"/>
      <c r="ISL41" s="11"/>
      <c r="ISM41" s="11"/>
      <c r="ISN41" s="11"/>
      <c r="ISO41" s="11"/>
      <c r="ISP41" s="11"/>
      <c r="ISQ41" s="11"/>
      <c r="ISR41" s="11"/>
      <c r="ISS41" s="11"/>
      <c r="IST41" s="11"/>
      <c r="ISU41" s="11"/>
      <c r="ISV41" s="11"/>
      <c r="ISW41" s="11"/>
      <c r="ISX41" s="11"/>
      <c r="ISY41" s="11"/>
      <c r="ISZ41" s="11"/>
      <c r="ITA41" s="11"/>
      <c r="ITB41" s="11"/>
      <c r="ITC41" s="11"/>
      <c r="ITD41" s="11"/>
      <c r="ITE41" s="11"/>
      <c r="ITF41" s="11"/>
      <c r="ITG41" s="11"/>
      <c r="ITH41" s="11"/>
      <c r="ITI41" s="11"/>
      <c r="ITJ41" s="11"/>
      <c r="ITK41" s="11"/>
      <c r="ITL41" s="11"/>
      <c r="ITM41" s="11"/>
      <c r="ITN41" s="11"/>
      <c r="ITO41" s="11"/>
      <c r="ITP41" s="11"/>
      <c r="ITQ41" s="11"/>
      <c r="ITR41" s="11"/>
      <c r="ITS41" s="11"/>
      <c r="ITT41" s="11"/>
      <c r="ITU41" s="11"/>
      <c r="ITV41" s="11"/>
      <c r="ITW41" s="11"/>
      <c r="ITX41" s="11"/>
      <c r="ITY41" s="11"/>
      <c r="ITZ41" s="11"/>
      <c r="IUA41" s="11"/>
      <c r="IUB41" s="11"/>
      <c r="IUC41" s="11"/>
      <c r="IUD41" s="11"/>
      <c r="IUE41" s="11"/>
      <c r="IUF41" s="11"/>
      <c r="IUG41" s="11"/>
      <c r="IUH41" s="11"/>
      <c r="IUI41" s="11"/>
      <c r="IUJ41" s="11"/>
      <c r="IUK41" s="11"/>
      <c r="IUL41" s="11"/>
      <c r="IUM41" s="11"/>
      <c r="IUN41" s="11"/>
      <c r="IUO41" s="11"/>
      <c r="IUP41" s="11"/>
      <c r="IUQ41" s="11"/>
      <c r="IUR41" s="11"/>
      <c r="IUS41" s="11"/>
      <c r="IUT41" s="11"/>
      <c r="IUU41" s="11"/>
      <c r="IUV41" s="11"/>
      <c r="IUW41" s="11"/>
      <c r="IUX41" s="11"/>
      <c r="IUY41" s="11"/>
      <c r="IUZ41" s="11"/>
      <c r="IVA41" s="11"/>
      <c r="IVB41" s="11"/>
      <c r="IVC41" s="11"/>
      <c r="IVD41" s="11"/>
      <c r="IVE41" s="11"/>
      <c r="IVF41" s="11"/>
      <c r="IVG41" s="11"/>
      <c r="IVH41" s="11"/>
      <c r="IVI41" s="11"/>
      <c r="IVJ41" s="11"/>
      <c r="IVK41" s="11"/>
      <c r="IVL41" s="11"/>
      <c r="IVM41" s="11"/>
      <c r="IVN41" s="11"/>
      <c r="IVO41" s="11"/>
      <c r="IVP41" s="11"/>
      <c r="IVQ41" s="11"/>
      <c r="IVR41" s="11"/>
      <c r="IVS41" s="11"/>
      <c r="IVT41" s="11"/>
      <c r="IVU41" s="11"/>
      <c r="IVV41" s="11"/>
      <c r="IVW41" s="11"/>
      <c r="IVX41" s="11"/>
      <c r="IVY41" s="11"/>
      <c r="IVZ41" s="11"/>
      <c r="IWA41" s="11"/>
      <c r="IWB41" s="11"/>
      <c r="IWC41" s="11"/>
      <c r="IWD41" s="11"/>
      <c r="IWE41" s="11"/>
      <c r="IWF41" s="11"/>
      <c r="IWG41" s="11"/>
      <c r="IWH41" s="11"/>
      <c r="IWI41" s="11"/>
      <c r="IWJ41" s="11"/>
      <c r="IWK41" s="11"/>
      <c r="IWL41" s="11"/>
      <c r="IWM41" s="11"/>
      <c r="IWN41" s="11"/>
      <c r="IWO41" s="11"/>
      <c r="IWP41" s="11"/>
      <c r="IWQ41" s="11"/>
      <c r="IWR41" s="11"/>
      <c r="IWS41" s="11"/>
      <c r="IWT41" s="11"/>
      <c r="IWU41" s="11"/>
      <c r="IWV41" s="11"/>
      <c r="IWW41" s="11"/>
      <c r="IWX41" s="11"/>
      <c r="IWY41" s="11"/>
      <c r="IWZ41" s="11"/>
      <c r="IXA41" s="11"/>
      <c r="IXB41" s="11"/>
      <c r="IXC41" s="11"/>
      <c r="IXD41" s="11"/>
      <c r="IXE41" s="11"/>
      <c r="IXF41" s="11"/>
      <c r="IXG41" s="11"/>
      <c r="IXH41" s="11"/>
      <c r="IXI41" s="11"/>
      <c r="IXJ41" s="11"/>
      <c r="IXK41" s="11"/>
      <c r="IXL41" s="11"/>
      <c r="IXM41" s="11"/>
      <c r="IXN41" s="11"/>
      <c r="IXO41" s="11"/>
      <c r="IXP41" s="11"/>
      <c r="IXQ41" s="11"/>
      <c r="IXR41" s="11"/>
      <c r="IXS41" s="11"/>
      <c r="IXT41" s="11"/>
      <c r="IXU41" s="11"/>
      <c r="IXV41" s="11"/>
      <c r="IXW41" s="11"/>
      <c r="IXX41" s="11"/>
      <c r="IXY41" s="11"/>
      <c r="IXZ41" s="11"/>
      <c r="IYA41" s="11"/>
      <c r="IYB41" s="11"/>
      <c r="IYC41" s="11"/>
      <c r="IYD41" s="11"/>
      <c r="IYE41" s="11"/>
      <c r="IYF41" s="11"/>
      <c r="IYG41" s="11"/>
      <c r="IYH41" s="11"/>
      <c r="IYI41" s="11"/>
      <c r="IYJ41" s="11"/>
      <c r="IYK41" s="11"/>
      <c r="IYL41" s="11"/>
      <c r="IYM41" s="11"/>
      <c r="IYN41" s="11"/>
      <c r="IYO41" s="11"/>
      <c r="IYP41" s="11"/>
      <c r="IYQ41" s="11"/>
      <c r="IYR41" s="11"/>
      <c r="IYS41" s="11"/>
      <c r="IYT41" s="11"/>
      <c r="IYU41" s="11"/>
      <c r="IYV41" s="11"/>
      <c r="IYW41" s="11"/>
      <c r="IYX41" s="11"/>
      <c r="IYY41" s="11"/>
      <c r="IYZ41" s="11"/>
      <c r="IZA41" s="11"/>
      <c r="IZB41" s="11"/>
      <c r="IZC41" s="11"/>
      <c r="IZD41" s="11"/>
      <c r="IZE41" s="11"/>
      <c r="IZF41" s="11"/>
      <c r="IZG41" s="11"/>
      <c r="IZH41" s="11"/>
      <c r="IZI41" s="11"/>
      <c r="IZJ41" s="11"/>
      <c r="IZK41" s="11"/>
      <c r="IZL41" s="11"/>
      <c r="IZM41" s="11"/>
      <c r="IZN41" s="11"/>
      <c r="IZO41" s="11"/>
      <c r="IZP41" s="11"/>
      <c r="IZQ41" s="11"/>
      <c r="IZR41" s="11"/>
      <c r="IZS41" s="11"/>
      <c r="IZT41" s="11"/>
      <c r="IZU41" s="11"/>
      <c r="IZV41" s="11"/>
      <c r="IZW41" s="11"/>
      <c r="IZX41" s="11"/>
      <c r="IZY41" s="11"/>
      <c r="IZZ41" s="11"/>
      <c r="JAA41" s="11"/>
      <c r="JAB41" s="11"/>
      <c r="JAC41" s="11"/>
      <c r="JAD41" s="11"/>
      <c r="JAE41" s="11"/>
      <c r="JAF41" s="11"/>
      <c r="JAG41" s="11"/>
      <c r="JAH41" s="11"/>
      <c r="JAI41" s="11"/>
      <c r="JAJ41" s="11"/>
      <c r="JAK41" s="11"/>
      <c r="JAL41" s="11"/>
      <c r="JAM41" s="11"/>
      <c r="JAN41" s="11"/>
      <c r="JAO41" s="11"/>
      <c r="JAP41" s="11"/>
      <c r="JAQ41" s="11"/>
      <c r="JAR41" s="11"/>
      <c r="JAS41" s="11"/>
      <c r="JAT41" s="11"/>
      <c r="JAU41" s="11"/>
      <c r="JAV41" s="11"/>
      <c r="JAW41" s="11"/>
      <c r="JAX41" s="11"/>
      <c r="JAY41" s="11"/>
      <c r="JAZ41" s="11"/>
      <c r="JBA41" s="11"/>
      <c r="JBB41" s="11"/>
      <c r="JBC41" s="11"/>
      <c r="JBD41" s="11"/>
      <c r="JBE41" s="11"/>
      <c r="JBF41" s="11"/>
      <c r="JBG41" s="11"/>
      <c r="JBH41" s="11"/>
      <c r="JBI41" s="11"/>
      <c r="JBJ41" s="11"/>
      <c r="JBK41" s="11"/>
      <c r="JBL41" s="11"/>
      <c r="JBM41" s="11"/>
      <c r="JBN41" s="11"/>
      <c r="JBO41" s="11"/>
      <c r="JBP41" s="11"/>
      <c r="JBQ41" s="11"/>
      <c r="JBR41" s="11"/>
      <c r="JBS41" s="11"/>
      <c r="JBT41" s="11"/>
      <c r="JBU41" s="11"/>
      <c r="JBV41" s="11"/>
      <c r="JBW41" s="11"/>
      <c r="JBX41" s="11"/>
      <c r="JBY41" s="11"/>
      <c r="JBZ41" s="11"/>
      <c r="JCA41" s="11"/>
      <c r="JCB41" s="11"/>
      <c r="JCC41" s="11"/>
      <c r="JCD41" s="11"/>
      <c r="JCE41" s="11"/>
      <c r="JCF41" s="11"/>
      <c r="JCG41" s="11"/>
      <c r="JCH41" s="11"/>
      <c r="JCI41" s="11"/>
      <c r="JCJ41" s="11"/>
      <c r="JCK41" s="11"/>
      <c r="JCL41" s="11"/>
      <c r="JCM41" s="11"/>
      <c r="JCN41" s="11"/>
      <c r="JCO41" s="11"/>
      <c r="JCP41" s="11"/>
      <c r="JCQ41" s="11"/>
      <c r="JCR41" s="11"/>
      <c r="JCS41" s="11"/>
      <c r="JCT41" s="11"/>
      <c r="JCU41" s="11"/>
      <c r="JCV41" s="11"/>
      <c r="JCW41" s="11"/>
      <c r="JCX41" s="11"/>
      <c r="JCY41" s="11"/>
      <c r="JCZ41" s="11"/>
      <c r="JDA41" s="11"/>
      <c r="JDB41" s="11"/>
      <c r="JDC41" s="11"/>
      <c r="JDD41" s="11"/>
      <c r="JDE41" s="11"/>
      <c r="JDF41" s="11"/>
      <c r="JDG41" s="11"/>
      <c r="JDH41" s="11"/>
      <c r="JDI41" s="11"/>
      <c r="JDJ41" s="11"/>
      <c r="JDK41" s="11"/>
      <c r="JDL41" s="11"/>
      <c r="JDM41" s="11"/>
      <c r="JDN41" s="11"/>
      <c r="JDO41" s="11"/>
      <c r="JDP41" s="11"/>
      <c r="JDQ41" s="11"/>
      <c r="JDR41" s="11"/>
      <c r="JDS41" s="11"/>
      <c r="JDT41" s="11"/>
      <c r="JDU41" s="11"/>
      <c r="JDV41" s="11"/>
      <c r="JDW41" s="11"/>
      <c r="JDX41" s="11"/>
      <c r="JDY41" s="11"/>
      <c r="JDZ41" s="11"/>
      <c r="JEA41" s="11"/>
      <c r="JEB41" s="11"/>
      <c r="JEC41" s="11"/>
      <c r="JED41" s="11"/>
      <c r="JEE41" s="11"/>
      <c r="JEF41" s="11"/>
      <c r="JEG41" s="11"/>
      <c r="JEH41" s="11"/>
      <c r="JEI41" s="11"/>
      <c r="JEJ41" s="11"/>
      <c r="JEK41" s="11"/>
      <c r="JEL41" s="11"/>
      <c r="JEM41" s="11"/>
      <c r="JEN41" s="11"/>
      <c r="JEO41" s="11"/>
      <c r="JEP41" s="11"/>
      <c r="JEQ41" s="11"/>
      <c r="JER41" s="11"/>
      <c r="JES41" s="11"/>
      <c r="JET41" s="11"/>
      <c r="JEU41" s="11"/>
      <c r="JEV41" s="11"/>
      <c r="JEW41" s="11"/>
      <c r="JEX41" s="11"/>
      <c r="JEY41" s="11"/>
      <c r="JEZ41" s="11"/>
      <c r="JFA41" s="11"/>
      <c r="JFB41" s="11"/>
      <c r="JFC41" s="11"/>
      <c r="JFD41" s="11"/>
      <c r="JFE41" s="11"/>
      <c r="JFF41" s="11"/>
      <c r="JFG41" s="11"/>
      <c r="JFH41" s="11"/>
      <c r="JFI41" s="11"/>
      <c r="JFJ41" s="11"/>
      <c r="JFK41" s="11"/>
      <c r="JFL41" s="11"/>
      <c r="JFM41" s="11"/>
      <c r="JFN41" s="11"/>
      <c r="JFO41" s="11"/>
      <c r="JFP41" s="11"/>
      <c r="JFQ41" s="11"/>
      <c r="JFR41" s="11"/>
      <c r="JFS41" s="11"/>
      <c r="JFT41" s="11"/>
      <c r="JFU41" s="11"/>
      <c r="JFV41" s="11"/>
      <c r="JFW41" s="11"/>
      <c r="JFX41" s="11"/>
      <c r="JFY41" s="11"/>
      <c r="JFZ41" s="11"/>
      <c r="JGA41" s="11"/>
      <c r="JGB41" s="11"/>
      <c r="JGC41" s="11"/>
      <c r="JGD41" s="11"/>
      <c r="JGE41" s="11"/>
      <c r="JGF41" s="11"/>
      <c r="JGG41" s="11"/>
      <c r="JGH41" s="11"/>
      <c r="JGI41" s="11"/>
      <c r="JGJ41" s="11"/>
      <c r="JGK41" s="11"/>
      <c r="JGL41" s="11"/>
      <c r="JGM41" s="11"/>
      <c r="JGN41" s="11"/>
      <c r="JGO41" s="11"/>
      <c r="JGP41" s="11"/>
      <c r="JGQ41" s="11"/>
      <c r="JGR41" s="11"/>
      <c r="JGS41" s="11"/>
      <c r="JGT41" s="11"/>
      <c r="JGU41" s="11"/>
      <c r="JGV41" s="11"/>
      <c r="JGW41" s="11"/>
      <c r="JGX41" s="11"/>
      <c r="JGY41" s="11"/>
      <c r="JGZ41" s="11"/>
      <c r="JHA41" s="11"/>
      <c r="JHB41" s="11"/>
      <c r="JHC41" s="11"/>
      <c r="JHD41" s="11"/>
      <c r="JHE41" s="11"/>
      <c r="JHF41" s="11"/>
      <c r="JHG41" s="11"/>
      <c r="JHH41" s="11"/>
      <c r="JHI41" s="11"/>
      <c r="JHJ41" s="11"/>
      <c r="JHK41" s="11"/>
      <c r="JHL41" s="11"/>
      <c r="JHM41" s="11"/>
      <c r="JHN41" s="11"/>
      <c r="JHO41" s="11"/>
      <c r="JHP41" s="11"/>
      <c r="JHQ41" s="11"/>
      <c r="JHR41" s="11"/>
      <c r="JHS41" s="11"/>
      <c r="JHT41" s="11"/>
      <c r="JHU41" s="11"/>
      <c r="JHV41" s="11"/>
      <c r="JHW41" s="11"/>
      <c r="JHX41" s="11"/>
      <c r="JHY41" s="11"/>
      <c r="JHZ41" s="11"/>
      <c r="JIA41" s="11"/>
      <c r="JIB41" s="11"/>
      <c r="JIC41" s="11"/>
      <c r="JID41" s="11"/>
      <c r="JIE41" s="11"/>
      <c r="JIF41" s="11"/>
      <c r="JIG41" s="11"/>
      <c r="JIH41" s="11"/>
      <c r="JII41" s="11"/>
      <c r="JIJ41" s="11"/>
      <c r="JIK41" s="11"/>
      <c r="JIL41" s="11"/>
      <c r="JIM41" s="11"/>
      <c r="JIN41" s="11"/>
      <c r="JIO41" s="11"/>
      <c r="JIP41" s="11"/>
      <c r="JIQ41" s="11"/>
      <c r="JIR41" s="11"/>
      <c r="JIS41" s="11"/>
      <c r="JIT41" s="11"/>
      <c r="JIU41" s="11"/>
      <c r="JIV41" s="11"/>
      <c r="JIW41" s="11"/>
      <c r="JIX41" s="11"/>
      <c r="JIY41" s="11"/>
      <c r="JIZ41" s="11"/>
      <c r="JJA41" s="11"/>
      <c r="JJB41" s="11"/>
      <c r="JJC41" s="11"/>
      <c r="JJD41" s="11"/>
      <c r="JJE41" s="11"/>
      <c r="JJF41" s="11"/>
      <c r="JJG41" s="11"/>
      <c r="JJH41" s="11"/>
      <c r="JJI41" s="11"/>
      <c r="JJJ41" s="11"/>
      <c r="JJK41" s="11"/>
      <c r="JJL41" s="11"/>
      <c r="JJM41" s="11"/>
      <c r="JJN41" s="11"/>
      <c r="JJO41" s="11"/>
      <c r="JJP41" s="11"/>
      <c r="JJQ41" s="11"/>
      <c r="JJR41" s="11"/>
      <c r="JJS41" s="11"/>
      <c r="JJT41" s="11"/>
      <c r="JJU41" s="11"/>
      <c r="JJV41" s="11"/>
      <c r="JJW41" s="11"/>
      <c r="JJX41" s="11"/>
      <c r="JJY41" s="11"/>
      <c r="JJZ41" s="11"/>
      <c r="JKA41" s="11"/>
      <c r="JKB41" s="11"/>
      <c r="JKC41" s="11"/>
      <c r="JKD41" s="11"/>
      <c r="JKE41" s="11"/>
      <c r="JKF41" s="11"/>
      <c r="JKG41" s="11"/>
      <c r="JKH41" s="11"/>
      <c r="JKI41" s="11"/>
      <c r="JKJ41" s="11"/>
      <c r="JKK41" s="11"/>
      <c r="JKL41" s="11"/>
      <c r="JKM41" s="11"/>
      <c r="JKN41" s="11"/>
      <c r="JKO41" s="11"/>
      <c r="JKP41" s="11"/>
      <c r="JKQ41" s="11"/>
      <c r="JKR41" s="11"/>
      <c r="JKS41" s="11"/>
      <c r="JKT41" s="11"/>
      <c r="JKU41" s="11"/>
      <c r="JKV41" s="11"/>
      <c r="JKW41" s="11"/>
      <c r="JKX41" s="11"/>
      <c r="JKY41" s="11"/>
      <c r="JKZ41" s="11"/>
      <c r="JLA41" s="11"/>
      <c r="JLB41" s="11"/>
      <c r="JLC41" s="11"/>
      <c r="JLD41" s="11"/>
      <c r="JLE41" s="11"/>
      <c r="JLF41" s="11"/>
      <c r="JLG41" s="11"/>
      <c r="JLH41" s="11"/>
      <c r="JLI41" s="11"/>
      <c r="JLJ41" s="11"/>
      <c r="JLK41" s="11"/>
      <c r="JLL41" s="11"/>
      <c r="JLM41" s="11"/>
      <c r="JLN41" s="11"/>
      <c r="JLO41" s="11"/>
      <c r="JLP41" s="11"/>
      <c r="JLQ41" s="11"/>
      <c r="JLR41" s="11"/>
      <c r="JLS41" s="11"/>
      <c r="JLT41" s="11"/>
      <c r="JLU41" s="11"/>
      <c r="JLV41" s="11"/>
      <c r="JLW41" s="11"/>
      <c r="JLX41" s="11"/>
      <c r="JLY41" s="11"/>
      <c r="JLZ41" s="11"/>
      <c r="JMA41" s="11"/>
      <c r="JMB41" s="11"/>
      <c r="JMC41" s="11"/>
      <c r="JMD41" s="11"/>
      <c r="JME41" s="11"/>
      <c r="JMF41" s="11"/>
      <c r="JMG41" s="11"/>
      <c r="JMH41" s="11"/>
      <c r="JMI41" s="11"/>
      <c r="JMJ41" s="11"/>
      <c r="JMK41" s="11"/>
      <c r="JML41" s="11"/>
      <c r="JMM41" s="11"/>
      <c r="JMN41" s="11"/>
      <c r="JMO41" s="11"/>
      <c r="JMP41" s="11"/>
      <c r="JMQ41" s="11"/>
      <c r="JMR41" s="11"/>
      <c r="JMS41" s="11"/>
      <c r="JMT41" s="11"/>
      <c r="JMU41" s="11"/>
      <c r="JMV41" s="11"/>
      <c r="JMW41" s="11"/>
      <c r="JMX41" s="11"/>
      <c r="JMY41" s="11"/>
      <c r="JMZ41" s="11"/>
      <c r="JNA41" s="11"/>
      <c r="JNB41" s="11"/>
      <c r="JNC41" s="11"/>
      <c r="JND41" s="11"/>
      <c r="JNE41" s="11"/>
      <c r="JNF41" s="11"/>
      <c r="JNG41" s="11"/>
      <c r="JNH41" s="11"/>
      <c r="JNI41" s="11"/>
      <c r="JNJ41" s="11"/>
      <c r="JNK41" s="11"/>
      <c r="JNL41" s="11"/>
      <c r="JNM41" s="11"/>
      <c r="JNN41" s="11"/>
      <c r="JNO41" s="11"/>
      <c r="JNP41" s="11"/>
      <c r="JNQ41" s="11"/>
      <c r="JNR41" s="11"/>
      <c r="JNS41" s="11"/>
      <c r="JNT41" s="11"/>
      <c r="JNU41" s="11"/>
      <c r="JNV41" s="11"/>
      <c r="JNW41" s="11"/>
      <c r="JNX41" s="11"/>
      <c r="JNY41" s="11"/>
      <c r="JNZ41" s="11"/>
      <c r="JOA41" s="11"/>
      <c r="JOB41" s="11"/>
      <c r="JOC41" s="11"/>
      <c r="JOD41" s="11"/>
      <c r="JOE41" s="11"/>
      <c r="JOF41" s="11"/>
      <c r="JOG41" s="11"/>
      <c r="JOH41" s="11"/>
      <c r="JOI41" s="11"/>
      <c r="JOJ41" s="11"/>
      <c r="JOK41" s="11"/>
      <c r="JOL41" s="11"/>
      <c r="JOM41" s="11"/>
      <c r="JON41" s="11"/>
      <c r="JOO41" s="11"/>
      <c r="JOP41" s="11"/>
      <c r="JOQ41" s="11"/>
      <c r="JOR41" s="11"/>
      <c r="JOS41" s="11"/>
      <c r="JOT41" s="11"/>
      <c r="JOU41" s="11"/>
      <c r="JOV41" s="11"/>
      <c r="JOW41" s="11"/>
      <c r="JOX41" s="11"/>
      <c r="JOY41" s="11"/>
      <c r="JOZ41" s="11"/>
      <c r="JPA41" s="11"/>
      <c r="JPB41" s="11"/>
      <c r="JPC41" s="11"/>
      <c r="JPD41" s="11"/>
      <c r="JPE41" s="11"/>
      <c r="JPF41" s="11"/>
      <c r="JPG41" s="11"/>
      <c r="JPH41" s="11"/>
      <c r="JPI41" s="11"/>
      <c r="JPJ41" s="11"/>
      <c r="JPK41" s="11"/>
      <c r="JPL41" s="11"/>
      <c r="JPM41" s="11"/>
      <c r="JPN41" s="11"/>
      <c r="JPO41" s="11"/>
      <c r="JPP41" s="11"/>
      <c r="JPQ41" s="11"/>
      <c r="JPR41" s="11"/>
      <c r="JPS41" s="11"/>
      <c r="JPT41" s="11"/>
      <c r="JPU41" s="11"/>
      <c r="JPV41" s="11"/>
      <c r="JPW41" s="11"/>
      <c r="JPX41" s="11"/>
      <c r="JPY41" s="11"/>
      <c r="JPZ41" s="11"/>
      <c r="JQA41" s="11"/>
      <c r="JQB41" s="11"/>
      <c r="JQC41" s="11"/>
      <c r="JQD41" s="11"/>
      <c r="JQE41" s="11"/>
      <c r="JQF41" s="11"/>
      <c r="JQG41" s="11"/>
      <c r="JQH41" s="11"/>
      <c r="JQI41" s="11"/>
      <c r="JQJ41" s="11"/>
      <c r="JQK41" s="11"/>
      <c r="JQL41" s="11"/>
      <c r="JQM41" s="11"/>
      <c r="JQN41" s="11"/>
      <c r="JQO41" s="11"/>
      <c r="JQP41" s="11"/>
      <c r="JQQ41" s="11"/>
      <c r="JQR41" s="11"/>
      <c r="JQS41" s="11"/>
      <c r="JQT41" s="11"/>
      <c r="JQU41" s="11"/>
      <c r="JQV41" s="11"/>
      <c r="JQW41" s="11"/>
      <c r="JQX41" s="11"/>
      <c r="JQY41" s="11"/>
      <c r="JQZ41" s="11"/>
      <c r="JRA41" s="11"/>
      <c r="JRB41" s="11"/>
      <c r="JRC41" s="11"/>
      <c r="JRD41" s="11"/>
      <c r="JRE41" s="11"/>
      <c r="JRF41" s="11"/>
      <c r="JRG41" s="11"/>
      <c r="JRH41" s="11"/>
      <c r="JRI41" s="11"/>
      <c r="JRJ41" s="11"/>
      <c r="JRK41" s="11"/>
      <c r="JRL41" s="11"/>
      <c r="JRM41" s="11"/>
      <c r="JRN41" s="11"/>
      <c r="JRO41" s="11"/>
      <c r="JRP41" s="11"/>
      <c r="JRQ41" s="11"/>
      <c r="JRR41" s="11"/>
      <c r="JRS41" s="11"/>
      <c r="JRT41" s="11"/>
      <c r="JRU41" s="11"/>
      <c r="JRV41" s="11"/>
      <c r="JRW41" s="11"/>
      <c r="JRX41" s="11"/>
      <c r="JRY41" s="11"/>
      <c r="JRZ41" s="11"/>
      <c r="JSA41" s="11"/>
      <c r="JSB41" s="11"/>
      <c r="JSC41" s="11"/>
      <c r="JSD41" s="11"/>
      <c r="JSE41" s="11"/>
      <c r="JSF41" s="11"/>
      <c r="JSG41" s="11"/>
      <c r="JSH41" s="11"/>
      <c r="JSI41" s="11"/>
      <c r="JSJ41" s="11"/>
      <c r="JSK41" s="11"/>
      <c r="JSL41" s="11"/>
      <c r="JSM41" s="11"/>
      <c r="JSN41" s="11"/>
      <c r="JSO41" s="11"/>
      <c r="JSP41" s="11"/>
      <c r="JSQ41" s="11"/>
      <c r="JSR41" s="11"/>
      <c r="JSS41" s="11"/>
      <c r="JST41" s="11"/>
      <c r="JSU41" s="11"/>
      <c r="JSV41" s="11"/>
      <c r="JSW41" s="11"/>
      <c r="JSX41" s="11"/>
      <c r="JSY41" s="11"/>
      <c r="JSZ41" s="11"/>
      <c r="JTA41" s="11"/>
      <c r="JTB41" s="11"/>
      <c r="JTC41" s="11"/>
      <c r="JTD41" s="11"/>
      <c r="JTE41" s="11"/>
      <c r="JTF41" s="11"/>
      <c r="JTG41" s="11"/>
      <c r="JTH41" s="11"/>
      <c r="JTI41" s="11"/>
      <c r="JTJ41" s="11"/>
      <c r="JTK41" s="11"/>
      <c r="JTL41" s="11"/>
      <c r="JTM41" s="11"/>
      <c r="JTN41" s="11"/>
      <c r="JTO41" s="11"/>
      <c r="JTP41" s="11"/>
      <c r="JTQ41" s="11"/>
      <c r="JTR41" s="11"/>
      <c r="JTS41" s="11"/>
      <c r="JTT41" s="11"/>
      <c r="JTU41" s="11"/>
      <c r="JTV41" s="11"/>
      <c r="JTW41" s="11"/>
      <c r="JTX41" s="11"/>
      <c r="JTY41" s="11"/>
      <c r="JTZ41" s="11"/>
      <c r="JUA41" s="11"/>
      <c r="JUB41" s="11"/>
      <c r="JUC41" s="11"/>
      <c r="JUD41" s="11"/>
      <c r="JUE41" s="11"/>
      <c r="JUF41" s="11"/>
      <c r="JUG41" s="11"/>
      <c r="JUH41" s="11"/>
      <c r="JUI41" s="11"/>
      <c r="JUJ41" s="11"/>
      <c r="JUK41" s="11"/>
      <c r="JUL41" s="11"/>
      <c r="JUM41" s="11"/>
      <c r="JUN41" s="11"/>
      <c r="JUO41" s="11"/>
      <c r="JUP41" s="11"/>
      <c r="JUQ41" s="11"/>
      <c r="JUR41" s="11"/>
      <c r="JUS41" s="11"/>
      <c r="JUT41" s="11"/>
      <c r="JUU41" s="11"/>
      <c r="JUV41" s="11"/>
      <c r="JUW41" s="11"/>
      <c r="JUX41" s="11"/>
      <c r="JUY41" s="11"/>
      <c r="JUZ41" s="11"/>
      <c r="JVA41" s="11"/>
      <c r="JVB41" s="11"/>
      <c r="JVC41" s="11"/>
      <c r="JVD41" s="11"/>
      <c r="JVE41" s="11"/>
      <c r="JVF41" s="11"/>
      <c r="JVG41" s="11"/>
      <c r="JVH41" s="11"/>
      <c r="JVI41" s="11"/>
      <c r="JVJ41" s="11"/>
      <c r="JVK41" s="11"/>
      <c r="JVL41" s="11"/>
      <c r="JVM41" s="11"/>
      <c r="JVN41" s="11"/>
      <c r="JVO41" s="11"/>
      <c r="JVP41" s="11"/>
      <c r="JVQ41" s="11"/>
      <c r="JVR41" s="11"/>
      <c r="JVS41" s="11"/>
      <c r="JVT41" s="11"/>
      <c r="JVU41" s="11"/>
      <c r="JVV41" s="11"/>
      <c r="JVW41" s="11"/>
      <c r="JVX41" s="11"/>
      <c r="JVY41" s="11"/>
      <c r="JVZ41" s="11"/>
      <c r="JWA41" s="11"/>
      <c r="JWB41" s="11"/>
      <c r="JWC41" s="11"/>
      <c r="JWD41" s="11"/>
      <c r="JWE41" s="11"/>
      <c r="JWF41" s="11"/>
      <c r="JWG41" s="11"/>
      <c r="JWH41" s="11"/>
      <c r="JWI41" s="11"/>
      <c r="JWJ41" s="11"/>
      <c r="JWK41" s="11"/>
      <c r="JWL41" s="11"/>
      <c r="JWM41" s="11"/>
      <c r="JWN41" s="11"/>
      <c r="JWO41" s="11"/>
      <c r="JWP41" s="11"/>
      <c r="JWQ41" s="11"/>
      <c r="JWR41" s="11"/>
      <c r="JWS41" s="11"/>
      <c r="JWT41" s="11"/>
      <c r="JWU41" s="11"/>
      <c r="JWV41" s="11"/>
      <c r="JWW41" s="11"/>
      <c r="JWX41" s="11"/>
      <c r="JWY41" s="11"/>
      <c r="JWZ41" s="11"/>
      <c r="JXA41" s="11"/>
      <c r="JXB41" s="11"/>
      <c r="JXC41" s="11"/>
      <c r="JXD41" s="11"/>
      <c r="JXE41" s="11"/>
      <c r="JXF41" s="11"/>
      <c r="JXG41" s="11"/>
      <c r="JXH41" s="11"/>
      <c r="JXI41" s="11"/>
      <c r="JXJ41" s="11"/>
      <c r="JXK41" s="11"/>
      <c r="JXL41" s="11"/>
      <c r="JXM41" s="11"/>
      <c r="JXN41" s="11"/>
      <c r="JXO41" s="11"/>
      <c r="JXP41" s="11"/>
      <c r="JXQ41" s="11"/>
      <c r="JXR41" s="11"/>
      <c r="JXS41" s="11"/>
      <c r="JXT41" s="11"/>
      <c r="JXU41" s="11"/>
      <c r="JXV41" s="11"/>
      <c r="JXW41" s="11"/>
      <c r="JXX41" s="11"/>
      <c r="JXY41" s="11"/>
      <c r="JXZ41" s="11"/>
      <c r="JYA41" s="11"/>
      <c r="JYB41" s="11"/>
      <c r="JYC41" s="11"/>
      <c r="JYD41" s="11"/>
      <c r="JYE41" s="11"/>
      <c r="JYF41" s="11"/>
      <c r="JYG41" s="11"/>
      <c r="JYH41" s="11"/>
      <c r="JYI41" s="11"/>
      <c r="JYJ41" s="11"/>
      <c r="JYK41" s="11"/>
      <c r="JYL41" s="11"/>
      <c r="JYM41" s="11"/>
      <c r="JYN41" s="11"/>
      <c r="JYO41" s="11"/>
      <c r="JYP41" s="11"/>
      <c r="JYQ41" s="11"/>
      <c r="JYR41" s="11"/>
      <c r="JYS41" s="11"/>
      <c r="JYT41" s="11"/>
      <c r="JYU41" s="11"/>
      <c r="JYV41" s="11"/>
      <c r="JYW41" s="11"/>
      <c r="JYX41" s="11"/>
      <c r="JYY41" s="11"/>
      <c r="JYZ41" s="11"/>
      <c r="JZA41" s="11"/>
      <c r="JZB41" s="11"/>
      <c r="JZC41" s="11"/>
      <c r="JZD41" s="11"/>
      <c r="JZE41" s="11"/>
      <c r="JZF41" s="11"/>
      <c r="JZG41" s="11"/>
      <c r="JZH41" s="11"/>
      <c r="JZI41" s="11"/>
      <c r="JZJ41" s="11"/>
      <c r="JZK41" s="11"/>
      <c r="JZL41" s="11"/>
      <c r="JZM41" s="11"/>
      <c r="JZN41" s="11"/>
      <c r="JZO41" s="11"/>
      <c r="JZP41" s="11"/>
      <c r="JZQ41" s="11"/>
      <c r="JZR41" s="11"/>
      <c r="JZS41" s="11"/>
      <c r="JZT41" s="11"/>
      <c r="JZU41" s="11"/>
      <c r="JZV41" s="11"/>
      <c r="JZW41" s="11"/>
      <c r="JZX41" s="11"/>
      <c r="JZY41" s="11"/>
      <c r="JZZ41" s="11"/>
      <c r="KAA41" s="11"/>
      <c r="KAB41" s="11"/>
      <c r="KAC41" s="11"/>
      <c r="KAD41" s="11"/>
      <c r="KAE41" s="11"/>
      <c r="KAF41" s="11"/>
      <c r="KAG41" s="11"/>
      <c r="KAH41" s="11"/>
      <c r="KAI41" s="11"/>
      <c r="KAJ41" s="11"/>
      <c r="KAK41" s="11"/>
      <c r="KAL41" s="11"/>
      <c r="KAM41" s="11"/>
      <c r="KAN41" s="11"/>
      <c r="KAO41" s="11"/>
      <c r="KAP41" s="11"/>
      <c r="KAQ41" s="11"/>
      <c r="KAR41" s="11"/>
      <c r="KAS41" s="11"/>
      <c r="KAT41" s="11"/>
      <c r="KAU41" s="11"/>
      <c r="KAV41" s="11"/>
      <c r="KAW41" s="11"/>
      <c r="KAX41" s="11"/>
      <c r="KAY41" s="11"/>
      <c r="KAZ41" s="11"/>
      <c r="KBA41" s="11"/>
      <c r="KBB41" s="11"/>
      <c r="KBC41" s="11"/>
      <c r="KBD41" s="11"/>
      <c r="KBE41" s="11"/>
      <c r="KBF41" s="11"/>
      <c r="KBG41" s="11"/>
      <c r="KBH41" s="11"/>
      <c r="KBI41" s="11"/>
      <c r="KBJ41" s="11"/>
      <c r="KBK41" s="11"/>
      <c r="KBL41" s="11"/>
      <c r="KBM41" s="11"/>
      <c r="KBN41" s="11"/>
      <c r="KBO41" s="11"/>
      <c r="KBP41" s="11"/>
      <c r="KBQ41" s="11"/>
      <c r="KBR41" s="11"/>
      <c r="KBS41" s="11"/>
      <c r="KBT41" s="11"/>
      <c r="KBU41" s="11"/>
      <c r="KBV41" s="11"/>
      <c r="KBW41" s="11"/>
      <c r="KBX41" s="11"/>
      <c r="KBY41" s="11"/>
      <c r="KBZ41" s="11"/>
      <c r="KCA41" s="11"/>
      <c r="KCB41" s="11"/>
      <c r="KCC41" s="11"/>
      <c r="KCD41" s="11"/>
      <c r="KCE41" s="11"/>
      <c r="KCF41" s="11"/>
      <c r="KCG41" s="11"/>
      <c r="KCH41" s="11"/>
      <c r="KCI41" s="11"/>
      <c r="KCJ41" s="11"/>
      <c r="KCK41" s="11"/>
      <c r="KCL41" s="11"/>
      <c r="KCM41" s="11"/>
      <c r="KCN41" s="11"/>
      <c r="KCO41" s="11"/>
      <c r="KCP41" s="11"/>
      <c r="KCQ41" s="11"/>
      <c r="KCR41" s="11"/>
      <c r="KCS41" s="11"/>
      <c r="KCT41" s="11"/>
      <c r="KCU41" s="11"/>
      <c r="KCV41" s="11"/>
      <c r="KCW41" s="11"/>
      <c r="KCX41" s="11"/>
      <c r="KCY41" s="11"/>
      <c r="KCZ41" s="11"/>
      <c r="KDA41" s="11"/>
      <c r="KDB41" s="11"/>
      <c r="KDC41" s="11"/>
      <c r="KDD41" s="11"/>
      <c r="KDE41" s="11"/>
      <c r="KDF41" s="11"/>
      <c r="KDG41" s="11"/>
      <c r="KDH41" s="11"/>
      <c r="KDI41" s="11"/>
      <c r="KDJ41" s="11"/>
      <c r="KDK41" s="11"/>
      <c r="KDL41" s="11"/>
      <c r="KDM41" s="11"/>
      <c r="KDN41" s="11"/>
      <c r="KDO41" s="11"/>
      <c r="KDP41" s="11"/>
      <c r="KDQ41" s="11"/>
      <c r="KDR41" s="11"/>
      <c r="KDS41" s="11"/>
      <c r="KDT41" s="11"/>
      <c r="KDU41" s="11"/>
      <c r="KDV41" s="11"/>
      <c r="KDW41" s="11"/>
      <c r="KDX41" s="11"/>
      <c r="KDY41" s="11"/>
      <c r="KDZ41" s="11"/>
      <c r="KEA41" s="11"/>
      <c r="KEB41" s="11"/>
      <c r="KEC41" s="11"/>
      <c r="KED41" s="11"/>
      <c r="KEE41" s="11"/>
      <c r="KEF41" s="11"/>
      <c r="KEG41" s="11"/>
      <c r="KEH41" s="11"/>
      <c r="KEI41" s="11"/>
      <c r="KEJ41" s="11"/>
      <c r="KEK41" s="11"/>
      <c r="KEL41" s="11"/>
      <c r="KEM41" s="11"/>
      <c r="KEN41" s="11"/>
      <c r="KEO41" s="11"/>
      <c r="KEP41" s="11"/>
      <c r="KEQ41" s="11"/>
      <c r="KER41" s="11"/>
      <c r="KES41" s="11"/>
      <c r="KET41" s="11"/>
      <c r="KEU41" s="11"/>
      <c r="KEV41" s="11"/>
      <c r="KEW41" s="11"/>
      <c r="KEX41" s="11"/>
      <c r="KEY41" s="11"/>
      <c r="KEZ41" s="11"/>
      <c r="KFA41" s="11"/>
      <c r="KFB41" s="11"/>
      <c r="KFC41" s="11"/>
      <c r="KFD41" s="11"/>
      <c r="KFE41" s="11"/>
      <c r="KFF41" s="11"/>
      <c r="KFG41" s="11"/>
      <c r="KFH41" s="11"/>
      <c r="KFI41" s="11"/>
      <c r="KFJ41" s="11"/>
      <c r="KFK41" s="11"/>
      <c r="KFL41" s="11"/>
      <c r="KFM41" s="11"/>
      <c r="KFN41" s="11"/>
      <c r="KFO41" s="11"/>
      <c r="KFP41" s="11"/>
      <c r="KFQ41" s="11"/>
      <c r="KFR41" s="11"/>
      <c r="KFS41" s="11"/>
      <c r="KFT41" s="11"/>
      <c r="KFU41" s="11"/>
      <c r="KFV41" s="11"/>
      <c r="KFW41" s="11"/>
      <c r="KFX41" s="11"/>
      <c r="KFY41" s="11"/>
      <c r="KFZ41" s="11"/>
      <c r="KGA41" s="11"/>
      <c r="KGB41" s="11"/>
      <c r="KGC41" s="11"/>
      <c r="KGD41" s="11"/>
      <c r="KGE41" s="11"/>
      <c r="KGF41" s="11"/>
      <c r="KGG41" s="11"/>
      <c r="KGH41" s="11"/>
      <c r="KGI41" s="11"/>
      <c r="KGJ41" s="11"/>
      <c r="KGK41" s="11"/>
      <c r="KGL41" s="11"/>
      <c r="KGM41" s="11"/>
      <c r="KGN41" s="11"/>
      <c r="KGO41" s="11"/>
      <c r="KGP41" s="11"/>
      <c r="KGQ41" s="11"/>
      <c r="KGR41" s="11"/>
      <c r="KGS41" s="11"/>
      <c r="KGT41" s="11"/>
      <c r="KGU41" s="11"/>
      <c r="KGV41" s="11"/>
      <c r="KGW41" s="11"/>
      <c r="KGX41" s="11"/>
      <c r="KGY41" s="11"/>
      <c r="KGZ41" s="11"/>
      <c r="KHA41" s="11"/>
      <c r="KHB41" s="11"/>
      <c r="KHC41" s="11"/>
      <c r="KHD41" s="11"/>
      <c r="KHE41" s="11"/>
      <c r="KHF41" s="11"/>
      <c r="KHG41" s="11"/>
      <c r="KHH41" s="11"/>
      <c r="KHI41" s="11"/>
      <c r="KHJ41" s="11"/>
      <c r="KHK41" s="11"/>
      <c r="KHL41" s="11"/>
      <c r="KHM41" s="11"/>
      <c r="KHN41" s="11"/>
      <c r="KHO41" s="11"/>
      <c r="KHP41" s="11"/>
      <c r="KHQ41" s="11"/>
      <c r="KHR41" s="11"/>
      <c r="KHS41" s="11"/>
      <c r="KHT41" s="11"/>
      <c r="KHU41" s="11"/>
      <c r="KHV41" s="11"/>
      <c r="KHW41" s="11"/>
      <c r="KHX41" s="11"/>
      <c r="KHY41" s="11"/>
      <c r="KHZ41" s="11"/>
      <c r="KIA41" s="11"/>
      <c r="KIB41" s="11"/>
      <c r="KIC41" s="11"/>
      <c r="KID41" s="11"/>
      <c r="KIE41" s="11"/>
      <c r="KIF41" s="11"/>
      <c r="KIG41" s="11"/>
      <c r="KIH41" s="11"/>
      <c r="KII41" s="11"/>
      <c r="KIJ41" s="11"/>
      <c r="KIK41" s="11"/>
      <c r="KIL41" s="11"/>
      <c r="KIM41" s="11"/>
      <c r="KIN41" s="11"/>
      <c r="KIO41" s="11"/>
      <c r="KIP41" s="11"/>
      <c r="KIQ41" s="11"/>
      <c r="KIR41" s="11"/>
      <c r="KIS41" s="11"/>
      <c r="KIT41" s="11"/>
      <c r="KIU41" s="11"/>
      <c r="KIV41" s="11"/>
      <c r="KIW41" s="11"/>
      <c r="KIX41" s="11"/>
      <c r="KIY41" s="11"/>
      <c r="KIZ41" s="11"/>
      <c r="KJA41" s="11"/>
      <c r="KJB41" s="11"/>
      <c r="KJC41" s="11"/>
      <c r="KJD41" s="11"/>
      <c r="KJE41" s="11"/>
      <c r="KJF41" s="11"/>
      <c r="KJG41" s="11"/>
      <c r="KJH41" s="11"/>
      <c r="KJI41" s="11"/>
      <c r="KJJ41" s="11"/>
      <c r="KJK41" s="11"/>
      <c r="KJL41" s="11"/>
      <c r="KJM41" s="11"/>
      <c r="KJN41" s="11"/>
      <c r="KJO41" s="11"/>
      <c r="KJP41" s="11"/>
      <c r="KJQ41" s="11"/>
      <c r="KJR41" s="11"/>
      <c r="KJS41" s="11"/>
      <c r="KJT41" s="11"/>
      <c r="KJU41" s="11"/>
      <c r="KJV41" s="11"/>
      <c r="KJW41" s="11"/>
      <c r="KJX41" s="11"/>
      <c r="KJY41" s="11"/>
      <c r="KJZ41" s="11"/>
      <c r="KKA41" s="11"/>
      <c r="KKB41" s="11"/>
      <c r="KKC41" s="11"/>
      <c r="KKD41" s="11"/>
      <c r="KKE41" s="11"/>
      <c r="KKF41" s="11"/>
      <c r="KKG41" s="11"/>
      <c r="KKH41" s="11"/>
      <c r="KKI41" s="11"/>
      <c r="KKJ41" s="11"/>
      <c r="KKK41" s="11"/>
      <c r="KKL41" s="11"/>
      <c r="KKM41" s="11"/>
      <c r="KKN41" s="11"/>
      <c r="KKO41" s="11"/>
      <c r="KKP41" s="11"/>
      <c r="KKQ41" s="11"/>
      <c r="KKR41" s="11"/>
      <c r="KKS41" s="11"/>
      <c r="KKT41" s="11"/>
      <c r="KKU41" s="11"/>
      <c r="KKV41" s="11"/>
      <c r="KKW41" s="11"/>
      <c r="KKX41" s="11"/>
      <c r="KKY41" s="11"/>
      <c r="KKZ41" s="11"/>
      <c r="KLA41" s="11"/>
      <c r="KLB41" s="11"/>
      <c r="KLC41" s="11"/>
      <c r="KLD41" s="11"/>
      <c r="KLE41" s="11"/>
      <c r="KLF41" s="11"/>
      <c r="KLG41" s="11"/>
      <c r="KLH41" s="11"/>
      <c r="KLI41" s="11"/>
      <c r="KLJ41" s="11"/>
      <c r="KLK41" s="11"/>
      <c r="KLL41" s="11"/>
      <c r="KLM41" s="11"/>
      <c r="KLN41" s="11"/>
      <c r="KLO41" s="11"/>
      <c r="KLP41" s="11"/>
      <c r="KLQ41" s="11"/>
      <c r="KLR41" s="11"/>
      <c r="KLS41" s="11"/>
      <c r="KLT41" s="11"/>
      <c r="KLU41" s="11"/>
      <c r="KLV41" s="11"/>
      <c r="KLW41" s="11"/>
      <c r="KLX41" s="11"/>
      <c r="KLY41" s="11"/>
      <c r="KLZ41" s="11"/>
      <c r="KMA41" s="11"/>
      <c r="KMB41" s="11"/>
      <c r="KMC41" s="11"/>
      <c r="KMD41" s="11"/>
      <c r="KME41" s="11"/>
      <c r="KMF41" s="11"/>
      <c r="KMG41" s="11"/>
      <c r="KMH41" s="11"/>
      <c r="KMI41" s="11"/>
      <c r="KMJ41" s="11"/>
      <c r="KMK41" s="11"/>
      <c r="KML41" s="11"/>
      <c r="KMM41" s="11"/>
      <c r="KMN41" s="11"/>
      <c r="KMO41" s="11"/>
      <c r="KMP41" s="11"/>
      <c r="KMQ41" s="11"/>
      <c r="KMR41" s="11"/>
      <c r="KMS41" s="11"/>
      <c r="KMT41" s="11"/>
      <c r="KMU41" s="11"/>
      <c r="KMV41" s="11"/>
      <c r="KMW41" s="11"/>
      <c r="KMX41" s="11"/>
      <c r="KMY41" s="11"/>
      <c r="KMZ41" s="11"/>
      <c r="KNA41" s="11"/>
      <c r="KNB41" s="11"/>
      <c r="KNC41" s="11"/>
      <c r="KND41" s="11"/>
      <c r="KNE41" s="11"/>
      <c r="KNF41" s="11"/>
      <c r="KNG41" s="11"/>
      <c r="KNH41" s="11"/>
      <c r="KNI41" s="11"/>
      <c r="KNJ41" s="11"/>
      <c r="KNK41" s="11"/>
      <c r="KNL41" s="11"/>
      <c r="KNM41" s="11"/>
      <c r="KNN41" s="11"/>
      <c r="KNO41" s="11"/>
      <c r="KNP41" s="11"/>
      <c r="KNQ41" s="11"/>
      <c r="KNR41" s="11"/>
      <c r="KNS41" s="11"/>
      <c r="KNT41" s="11"/>
      <c r="KNU41" s="11"/>
      <c r="KNV41" s="11"/>
      <c r="KNW41" s="11"/>
      <c r="KNX41" s="11"/>
      <c r="KNY41" s="11"/>
      <c r="KNZ41" s="11"/>
      <c r="KOA41" s="11"/>
      <c r="KOB41" s="11"/>
      <c r="KOC41" s="11"/>
      <c r="KOD41" s="11"/>
      <c r="KOE41" s="11"/>
      <c r="KOF41" s="11"/>
      <c r="KOG41" s="11"/>
      <c r="KOH41" s="11"/>
      <c r="KOI41" s="11"/>
      <c r="KOJ41" s="11"/>
      <c r="KOK41" s="11"/>
      <c r="KOL41" s="11"/>
      <c r="KOM41" s="11"/>
      <c r="KON41" s="11"/>
      <c r="KOO41" s="11"/>
      <c r="KOP41" s="11"/>
      <c r="KOQ41" s="11"/>
      <c r="KOR41" s="11"/>
      <c r="KOS41" s="11"/>
      <c r="KOT41" s="11"/>
      <c r="KOU41" s="11"/>
      <c r="KOV41" s="11"/>
      <c r="KOW41" s="11"/>
      <c r="KOX41" s="11"/>
      <c r="KOY41" s="11"/>
      <c r="KOZ41" s="11"/>
      <c r="KPA41" s="11"/>
      <c r="KPB41" s="11"/>
      <c r="KPC41" s="11"/>
      <c r="KPD41" s="11"/>
      <c r="KPE41" s="11"/>
      <c r="KPF41" s="11"/>
      <c r="KPG41" s="11"/>
      <c r="KPH41" s="11"/>
      <c r="KPI41" s="11"/>
      <c r="KPJ41" s="11"/>
      <c r="KPK41" s="11"/>
      <c r="KPL41" s="11"/>
      <c r="KPM41" s="11"/>
      <c r="KPN41" s="11"/>
      <c r="KPO41" s="11"/>
      <c r="KPP41" s="11"/>
      <c r="KPQ41" s="11"/>
      <c r="KPR41" s="11"/>
      <c r="KPS41" s="11"/>
      <c r="KPT41" s="11"/>
      <c r="KPU41" s="11"/>
      <c r="KPV41" s="11"/>
      <c r="KPW41" s="11"/>
      <c r="KPX41" s="11"/>
      <c r="KPY41" s="11"/>
      <c r="KPZ41" s="11"/>
      <c r="KQA41" s="11"/>
      <c r="KQB41" s="11"/>
      <c r="KQC41" s="11"/>
      <c r="KQD41" s="11"/>
      <c r="KQE41" s="11"/>
      <c r="KQF41" s="11"/>
      <c r="KQG41" s="11"/>
      <c r="KQH41" s="11"/>
      <c r="KQI41" s="11"/>
      <c r="KQJ41" s="11"/>
      <c r="KQK41" s="11"/>
      <c r="KQL41" s="11"/>
      <c r="KQM41" s="11"/>
      <c r="KQN41" s="11"/>
      <c r="KQO41" s="11"/>
      <c r="KQP41" s="11"/>
      <c r="KQQ41" s="11"/>
      <c r="KQR41" s="11"/>
      <c r="KQS41" s="11"/>
      <c r="KQT41" s="11"/>
      <c r="KQU41" s="11"/>
      <c r="KQV41" s="11"/>
      <c r="KQW41" s="11"/>
      <c r="KQX41" s="11"/>
      <c r="KQY41" s="11"/>
      <c r="KQZ41" s="11"/>
      <c r="KRA41" s="11"/>
      <c r="KRB41" s="11"/>
      <c r="KRC41" s="11"/>
      <c r="KRD41" s="11"/>
      <c r="KRE41" s="11"/>
      <c r="KRF41" s="11"/>
      <c r="KRG41" s="11"/>
      <c r="KRH41" s="11"/>
      <c r="KRI41" s="11"/>
      <c r="KRJ41" s="11"/>
      <c r="KRK41" s="11"/>
      <c r="KRL41" s="11"/>
      <c r="KRM41" s="11"/>
      <c r="KRN41" s="11"/>
      <c r="KRO41" s="11"/>
      <c r="KRP41" s="11"/>
      <c r="KRQ41" s="11"/>
      <c r="KRR41" s="11"/>
      <c r="KRS41" s="11"/>
      <c r="KRT41" s="11"/>
      <c r="KRU41" s="11"/>
      <c r="KRV41" s="11"/>
      <c r="KRW41" s="11"/>
      <c r="KRX41" s="11"/>
      <c r="KRY41" s="11"/>
      <c r="KRZ41" s="11"/>
      <c r="KSA41" s="11"/>
      <c r="KSB41" s="11"/>
      <c r="KSC41" s="11"/>
      <c r="KSD41" s="11"/>
      <c r="KSE41" s="11"/>
      <c r="KSF41" s="11"/>
      <c r="KSG41" s="11"/>
      <c r="KSH41" s="11"/>
      <c r="KSI41" s="11"/>
      <c r="KSJ41" s="11"/>
      <c r="KSK41" s="11"/>
      <c r="KSL41" s="11"/>
      <c r="KSM41" s="11"/>
      <c r="KSN41" s="11"/>
      <c r="KSO41" s="11"/>
      <c r="KSP41" s="11"/>
      <c r="KSQ41" s="11"/>
      <c r="KSR41" s="11"/>
      <c r="KSS41" s="11"/>
      <c r="KST41" s="11"/>
      <c r="KSU41" s="11"/>
      <c r="KSV41" s="11"/>
      <c r="KSW41" s="11"/>
      <c r="KSX41" s="11"/>
      <c r="KSY41" s="11"/>
      <c r="KSZ41" s="11"/>
      <c r="KTA41" s="11"/>
      <c r="KTB41" s="11"/>
      <c r="KTC41" s="11"/>
      <c r="KTD41" s="11"/>
      <c r="KTE41" s="11"/>
      <c r="KTF41" s="11"/>
      <c r="KTG41" s="11"/>
      <c r="KTH41" s="11"/>
      <c r="KTI41" s="11"/>
      <c r="KTJ41" s="11"/>
      <c r="KTK41" s="11"/>
      <c r="KTL41" s="11"/>
      <c r="KTM41" s="11"/>
      <c r="KTN41" s="11"/>
      <c r="KTO41" s="11"/>
      <c r="KTP41" s="11"/>
      <c r="KTQ41" s="11"/>
      <c r="KTR41" s="11"/>
      <c r="KTS41" s="11"/>
      <c r="KTT41" s="11"/>
      <c r="KTU41" s="11"/>
      <c r="KTV41" s="11"/>
      <c r="KTW41" s="11"/>
      <c r="KTX41" s="11"/>
      <c r="KTY41" s="11"/>
      <c r="KTZ41" s="11"/>
      <c r="KUA41" s="11"/>
      <c r="KUB41" s="11"/>
      <c r="KUC41" s="11"/>
      <c r="KUD41" s="11"/>
      <c r="KUE41" s="11"/>
      <c r="KUF41" s="11"/>
      <c r="KUG41" s="11"/>
      <c r="KUH41" s="11"/>
      <c r="KUI41" s="11"/>
      <c r="KUJ41" s="11"/>
      <c r="KUK41" s="11"/>
      <c r="KUL41" s="11"/>
      <c r="KUM41" s="11"/>
      <c r="KUN41" s="11"/>
      <c r="KUO41" s="11"/>
      <c r="KUP41" s="11"/>
      <c r="KUQ41" s="11"/>
      <c r="KUR41" s="11"/>
      <c r="KUS41" s="11"/>
      <c r="KUT41" s="11"/>
      <c r="KUU41" s="11"/>
      <c r="KUV41" s="11"/>
      <c r="KUW41" s="11"/>
      <c r="KUX41" s="11"/>
      <c r="KUY41" s="11"/>
      <c r="KUZ41" s="11"/>
      <c r="KVA41" s="11"/>
      <c r="KVB41" s="11"/>
      <c r="KVC41" s="11"/>
      <c r="KVD41" s="11"/>
      <c r="KVE41" s="11"/>
      <c r="KVF41" s="11"/>
      <c r="KVG41" s="11"/>
      <c r="KVH41" s="11"/>
      <c r="KVI41" s="11"/>
      <c r="KVJ41" s="11"/>
      <c r="KVK41" s="11"/>
      <c r="KVL41" s="11"/>
      <c r="KVM41" s="11"/>
      <c r="KVN41" s="11"/>
      <c r="KVO41" s="11"/>
      <c r="KVP41" s="11"/>
      <c r="KVQ41" s="11"/>
      <c r="KVR41" s="11"/>
      <c r="KVS41" s="11"/>
      <c r="KVT41" s="11"/>
      <c r="KVU41" s="11"/>
      <c r="KVV41" s="11"/>
      <c r="KVW41" s="11"/>
      <c r="KVX41" s="11"/>
      <c r="KVY41" s="11"/>
      <c r="KVZ41" s="11"/>
      <c r="KWA41" s="11"/>
      <c r="KWB41" s="11"/>
      <c r="KWC41" s="11"/>
      <c r="KWD41" s="11"/>
      <c r="KWE41" s="11"/>
      <c r="KWF41" s="11"/>
      <c r="KWG41" s="11"/>
      <c r="KWH41" s="11"/>
      <c r="KWI41" s="11"/>
      <c r="KWJ41" s="11"/>
      <c r="KWK41" s="11"/>
      <c r="KWL41" s="11"/>
      <c r="KWM41" s="11"/>
      <c r="KWN41" s="11"/>
      <c r="KWO41" s="11"/>
      <c r="KWP41" s="11"/>
      <c r="KWQ41" s="11"/>
      <c r="KWR41" s="11"/>
      <c r="KWS41" s="11"/>
      <c r="KWT41" s="11"/>
      <c r="KWU41" s="11"/>
      <c r="KWV41" s="11"/>
      <c r="KWW41" s="11"/>
      <c r="KWX41" s="11"/>
      <c r="KWY41" s="11"/>
      <c r="KWZ41" s="11"/>
      <c r="KXA41" s="11"/>
      <c r="KXB41" s="11"/>
      <c r="KXC41" s="11"/>
      <c r="KXD41" s="11"/>
      <c r="KXE41" s="11"/>
      <c r="KXF41" s="11"/>
      <c r="KXG41" s="11"/>
      <c r="KXH41" s="11"/>
      <c r="KXI41" s="11"/>
      <c r="KXJ41" s="11"/>
      <c r="KXK41" s="11"/>
      <c r="KXL41" s="11"/>
      <c r="KXM41" s="11"/>
      <c r="KXN41" s="11"/>
      <c r="KXO41" s="11"/>
      <c r="KXP41" s="11"/>
      <c r="KXQ41" s="11"/>
      <c r="KXR41" s="11"/>
      <c r="KXS41" s="11"/>
      <c r="KXT41" s="11"/>
      <c r="KXU41" s="11"/>
      <c r="KXV41" s="11"/>
      <c r="KXW41" s="11"/>
      <c r="KXX41" s="11"/>
      <c r="KXY41" s="11"/>
      <c r="KXZ41" s="11"/>
      <c r="KYA41" s="11"/>
      <c r="KYB41" s="11"/>
      <c r="KYC41" s="11"/>
      <c r="KYD41" s="11"/>
      <c r="KYE41" s="11"/>
      <c r="KYF41" s="11"/>
      <c r="KYG41" s="11"/>
      <c r="KYH41" s="11"/>
      <c r="KYI41" s="11"/>
      <c r="KYJ41" s="11"/>
      <c r="KYK41" s="11"/>
      <c r="KYL41" s="11"/>
      <c r="KYM41" s="11"/>
      <c r="KYN41" s="11"/>
      <c r="KYO41" s="11"/>
      <c r="KYP41" s="11"/>
      <c r="KYQ41" s="11"/>
      <c r="KYR41" s="11"/>
      <c r="KYS41" s="11"/>
      <c r="KYT41" s="11"/>
      <c r="KYU41" s="11"/>
      <c r="KYV41" s="11"/>
      <c r="KYW41" s="11"/>
      <c r="KYX41" s="11"/>
      <c r="KYY41" s="11"/>
      <c r="KYZ41" s="11"/>
      <c r="KZA41" s="11"/>
      <c r="KZB41" s="11"/>
      <c r="KZC41" s="11"/>
      <c r="KZD41" s="11"/>
      <c r="KZE41" s="11"/>
      <c r="KZF41" s="11"/>
      <c r="KZG41" s="11"/>
      <c r="KZH41" s="11"/>
      <c r="KZI41" s="11"/>
      <c r="KZJ41" s="11"/>
      <c r="KZK41" s="11"/>
      <c r="KZL41" s="11"/>
      <c r="KZM41" s="11"/>
      <c r="KZN41" s="11"/>
      <c r="KZO41" s="11"/>
      <c r="KZP41" s="11"/>
      <c r="KZQ41" s="11"/>
      <c r="KZR41" s="11"/>
      <c r="KZS41" s="11"/>
      <c r="KZT41" s="11"/>
      <c r="KZU41" s="11"/>
      <c r="KZV41" s="11"/>
      <c r="KZW41" s="11"/>
      <c r="KZX41" s="11"/>
      <c r="KZY41" s="11"/>
      <c r="KZZ41" s="11"/>
      <c r="LAA41" s="11"/>
      <c r="LAB41" s="11"/>
      <c r="LAC41" s="11"/>
      <c r="LAD41" s="11"/>
      <c r="LAE41" s="11"/>
      <c r="LAF41" s="11"/>
      <c r="LAG41" s="11"/>
      <c r="LAH41" s="11"/>
      <c r="LAI41" s="11"/>
      <c r="LAJ41" s="11"/>
      <c r="LAK41" s="11"/>
      <c r="LAL41" s="11"/>
      <c r="LAM41" s="11"/>
      <c r="LAN41" s="11"/>
      <c r="LAO41" s="11"/>
      <c r="LAP41" s="11"/>
      <c r="LAQ41" s="11"/>
      <c r="LAR41" s="11"/>
      <c r="LAS41" s="11"/>
      <c r="LAT41" s="11"/>
      <c r="LAU41" s="11"/>
      <c r="LAV41" s="11"/>
      <c r="LAW41" s="11"/>
      <c r="LAX41" s="11"/>
      <c r="LAY41" s="11"/>
      <c r="LAZ41" s="11"/>
      <c r="LBA41" s="11"/>
      <c r="LBB41" s="11"/>
      <c r="LBC41" s="11"/>
      <c r="LBD41" s="11"/>
      <c r="LBE41" s="11"/>
      <c r="LBF41" s="11"/>
      <c r="LBG41" s="11"/>
      <c r="LBH41" s="11"/>
      <c r="LBI41" s="11"/>
      <c r="LBJ41" s="11"/>
      <c r="LBK41" s="11"/>
      <c r="LBL41" s="11"/>
      <c r="LBM41" s="11"/>
      <c r="LBN41" s="11"/>
      <c r="LBO41" s="11"/>
      <c r="LBP41" s="11"/>
      <c r="LBQ41" s="11"/>
      <c r="LBR41" s="11"/>
      <c r="LBS41" s="11"/>
      <c r="LBT41" s="11"/>
      <c r="LBU41" s="11"/>
      <c r="LBV41" s="11"/>
      <c r="LBW41" s="11"/>
      <c r="LBX41" s="11"/>
      <c r="LBY41" s="11"/>
      <c r="LBZ41" s="11"/>
      <c r="LCA41" s="11"/>
      <c r="LCB41" s="11"/>
      <c r="LCC41" s="11"/>
      <c r="LCD41" s="11"/>
      <c r="LCE41" s="11"/>
      <c r="LCF41" s="11"/>
      <c r="LCG41" s="11"/>
      <c r="LCH41" s="11"/>
      <c r="LCI41" s="11"/>
      <c r="LCJ41" s="11"/>
      <c r="LCK41" s="11"/>
      <c r="LCL41" s="11"/>
      <c r="LCM41" s="11"/>
      <c r="LCN41" s="11"/>
      <c r="LCO41" s="11"/>
      <c r="LCP41" s="11"/>
      <c r="LCQ41" s="11"/>
      <c r="LCR41" s="11"/>
      <c r="LCS41" s="11"/>
      <c r="LCT41" s="11"/>
      <c r="LCU41" s="11"/>
      <c r="LCV41" s="11"/>
      <c r="LCW41" s="11"/>
      <c r="LCX41" s="11"/>
      <c r="LCY41" s="11"/>
      <c r="LCZ41" s="11"/>
      <c r="LDA41" s="11"/>
      <c r="LDB41" s="11"/>
      <c r="LDC41" s="11"/>
      <c r="LDD41" s="11"/>
      <c r="LDE41" s="11"/>
      <c r="LDF41" s="11"/>
      <c r="LDG41" s="11"/>
      <c r="LDH41" s="11"/>
      <c r="LDI41" s="11"/>
      <c r="LDJ41" s="11"/>
      <c r="LDK41" s="11"/>
      <c r="LDL41" s="11"/>
      <c r="LDM41" s="11"/>
      <c r="LDN41" s="11"/>
      <c r="LDO41" s="11"/>
      <c r="LDP41" s="11"/>
      <c r="LDQ41" s="11"/>
      <c r="LDR41" s="11"/>
      <c r="LDS41" s="11"/>
      <c r="LDT41" s="11"/>
      <c r="LDU41" s="11"/>
      <c r="LDV41" s="11"/>
      <c r="LDW41" s="11"/>
      <c r="LDX41" s="11"/>
      <c r="LDY41" s="11"/>
      <c r="LDZ41" s="11"/>
      <c r="LEA41" s="11"/>
      <c r="LEB41" s="11"/>
      <c r="LEC41" s="11"/>
      <c r="LED41" s="11"/>
      <c r="LEE41" s="11"/>
      <c r="LEF41" s="11"/>
      <c r="LEG41" s="11"/>
      <c r="LEH41" s="11"/>
      <c r="LEI41" s="11"/>
      <c r="LEJ41" s="11"/>
      <c r="LEK41" s="11"/>
      <c r="LEL41" s="11"/>
      <c r="LEM41" s="11"/>
      <c r="LEN41" s="11"/>
      <c r="LEO41" s="11"/>
      <c r="LEP41" s="11"/>
      <c r="LEQ41" s="11"/>
      <c r="LER41" s="11"/>
      <c r="LES41" s="11"/>
      <c r="LET41" s="11"/>
      <c r="LEU41" s="11"/>
      <c r="LEV41" s="11"/>
      <c r="LEW41" s="11"/>
      <c r="LEX41" s="11"/>
      <c r="LEY41" s="11"/>
      <c r="LEZ41" s="11"/>
      <c r="LFA41" s="11"/>
      <c r="LFB41" s="11"/>
      <c r="LFC41" s="11"/>
      <c r="LFD41" s="11"/>
      <c r="LFE41" s="11"/>
      <c r="LFF41" s="11"/>
      <c r="LFG41" s="11"/>
      <c r="LFH41" s="11"/>
      <c r="LFI41" s="11"/>
      <c r="LFJ41" s="11"/>
      <c r="LFK41" s="11"/>
      <c r="LFL41" s="11"/>
      <c r="LFM41" s="11"/>
      <c r="LFN41" s="11"/>
      <c r="LFO41" s="11"/>
      <c r="LFP41" s="11"/>
      <c r="LFQ41" s="11"/>
      <c r="LFR41" s="11"/>
      <c r="LFS41" s="11"/>
      <c r="LFT41" s="11"/>
      <c r="LFU41" s="11"/>
      <c r="LFV41" s="11"/>
      <c r="LFW41" s="11"/>
      <c r="LFX41" s="11"/>
      <c r="LFY41" s="11"/>
      <c r="LFZ41" s="11"/>
      <c r="LGA41" s="11"/>
      <c r="LGB41" s="11"/>
      <c r="LGC41" s="11"/>
      <c r="LGD41" s="11"/>
      <c r="LGE41" s="11"/>
      <c r="LGF41" s="11"/>
      <c r="LGG41" s="11"/>
      <c r="LGH41" s="11"/>
      <c r="LGI41" s="11"/>
      <c r="LGJ41" s="11"/>
      <c r="LGK41" s="11"/>
      <c r="LGL41" s="11"/>
      <c r="LGM41" s="11"/>
      <c r="LGN41" s="11"/>
      <c r="LGO41" s="11"/>
      <c r="LGP41" s="11"/>
      <c r="LGQ41" s="11"/>
      <c r="LGR41" s="11"/>
      <c r="LGS41" s="11"/>
      <c r="LGT41" s="11"/>
      <c r="LGU41" s="11"/>
      <c r="LGV41" s="11"/>
      <c r="LGW41" s="11"/>
      <c r="LGX41" s="11"/>
      <c r="LGY41" s="11"/>
      <c r="LGZ41" s="11"/>
      <c r="LHA41" s="11"/>
      <c r="LHB41" s="11"/>
      <c r="LHC41" s="11"/>
      <c r="LHD41" s="11"/>
      <c r="LHE41" s="11"/>
      <c r="LHF41" s="11"/>
      <c r="LHG41" s="11"/>
      <c r="LHH41" s="11"/>
      <c r="LHI41" s="11"/>
      <c r="LHJ41" s="11"/>
      <c r="LHK41" s="11"/>
      <c r="LHL41" s="11"/>
      <c r="LHM41" s="11"/>
      <c r="LHN41" s="11"/>
      <c r="LHO41" s="11"/>
      <c r="LHP41" s="11"/>
      <c r="LHQ41" s="11"/>
      <c r="LHR41" s="11"/>
      <c r="LHS41" s="11"/>
      <c r="LHT41" s="11"/>
      <c r="LHU41" s="11"/>
      <c r="LHV41" s="11"/>
      <c r="LHW41" s="11"/>
      <c r="LHX41" s="11"/>
      <c r="LHY41" s="11"/>
      <c r="LHZ41" s="11"/>
      <c r="LIA41" s="11"/>
      <c r="LIB41" s="11"/>
      <c r="LIC41" s="11"/>
      <c r="LID41" s="11"/>
      <c r="LIE41" s="11"/>
      <c r="LIF41" s="11"/>
      <c r="LIG41" s="11"/>
      <c r="LIH41" s="11"/>
      <c r="LII41" s="11"/>
      <c r="LIJ41" s="11"/>
      <c r="LIK41" s="11"/>
      <c r="LIL41" s="11"/>
      <c r="LIM41" s="11"/>
      <c r="LIN41" s="11"/>
      <c r="LIO41" s="11"/>
      <c r="LIP41" s="11"/>
      <c r="LIQ41" s="11"/>
      <c r="LIR41" s="11"/>
      <c r="LIS41" s="11"/>
      <c r="LIT41" s="11"/>
      <c r="LIU41" s="11"/>
      <c r="LIV41" s="11"/>
      <c r="LIW41" s="11"/>
      <c r="LIX41" s="11"/>
      <c r="LIY41" s="11"/>
      <c r="LIZ41" s="11"/>
      <c r="LJA41" s="11"/>
      <c r="LJB41" s="11"/>
      <c r="LJC41" s="11"/>
      <c r="LJD41" s="11"/>
      <c r="LJE41" s="11"/>
      <c r="LJF41" s="11"/>
      <c r="LJG41" s="11"/>
      <c r="LJH41" s="11"/>
      <c r="LJI41" s="11"/>
      <c r="LJJ41" s="11"/>
      <c r="LJK41" s="11"/>
      <c r="LJL41" s="11"/>
      <c r="LJM41" s="11"/>
      <c r="LJN41" s="11"/>
      <c r="LJO41" s="11"/>
      <c r="LJP41" s="11"/>
      <c r="LJQ41" s="11"/>
      <c r="LJR41" s="11"/>
      <c r="LJS41" s="11"/>
      <c r="LJT41" s="11"/>
      <c r="LJU41" s="11"/>
      <c r="LJV41" s="11"/>
      <c r="LJW41" s="11"/>
      <c r="LJX41" s="11"/>
      <c r="LJY41" s="11"/>
      <c r="LJZ41" s="11"/>
      <c r="LKA41" s="11"/>
      <c r="LKB41" s="11"/>
      <c r="LKC41" s="11"/>
      <c r="LKD41" s="11"/>
      <c r="LKE41" s="11"/>
      <c r="LKF41" s="11"/>
      <c r="LKG41" s="11"/>
      <c r="LKH41" s="11"/>
      <c r="LKI41" s="11"/>
      <c r="LKJ41" s="11"/>
      <c r="LKK41" s="11"/>
      <c r="LKL41" s="11"/>
      <c r="LKM41" s="11"/>
      <c r="LKN41" s="11"/>
      <c r="LKO41" s="11"/>
      <c r="LKP41" s="11"/>
      <c r="LKQ41" s="11"/>
      <c r="LKR41" s="11"/>
      <c r="LKS41" s="11"/>
      <c r="LKT41" s="11"/>
      <c r="LKU41" s="11"/>
      <c r="LKV41" s="11"/>
      <c r="LKW41" s="11"/>
      <c r="LKX41" s="11"/>
      <c r="LKY41" s="11"/>
      <c r="LKZ41" s="11"/>
      <c r="LLA41" s="11"/>
      <c r="LLB41" s="11"/>
      <c r="LLC41" s="11"/>
      <c r="LLD41" s="11"/>
      <c r="LLE41" s="11"/>
      <c r="LLF41" s="11"/>
      <c r="LLG41" s="11"/>
      <c r="LLH41" s="11"/>
      <c r="LLI41" s="11"/>
      <c r="LLJ41" s="11"/>
      <c r="LLK41" s="11"/>
      <c r="LLL41" s="11"/>
      <c r="LLM41" s="11"/>
      <c r="LLN41" s="11"/>
      <c r="LLO41" s="11"/>
      <c r="LLP41" s="11"/>
      <c r="LLQ41" s="11"/>
      <c r="LLR41" s="11"/>
      <c r="LLS41" s="11"/>
      <c r="LLT41" s="11"/>
      <c r="LLU41" s="11"/>
      <c r="LLV41" s="11"/>
      <c r="LLW41" s="11"/>
      <c r="LLX41" s="11"/>
      <c r="LLY41" s="11"/>
      <c r="LLZ41" s="11"/>
      <c r="LMA41" s="11"/>
      <c r="LMB41" s="11"/>
      <c r="LMC41" s="11"/>
      <c r="LMD41" s="11"/>
      <c r="LME41" s="11"/>
      <c r="LMF41" s="11"/>
      <c r="LMG41" s="11"/>
      <c r="LMH41" s="11"/>
      <c r="LMI41" s="11"/>
      <c r="LMJ41" s="11"/>
      <c r="LMK41" s="11"/>
      <c r="LML41" s="11"/>
      <c r="LMM41" s="11"/>
      <c r="LMN41" s="11"/>
      <c r="LMO41" s="11"/>
      <c r="LMP41" s="11"/>
      <c r="LMQ41" s="11"/>
      <c r="LMR41" s="11"/>
      <c r="LMS41" s="11"/>
      <c r="LMT41" s="11"/>
      <c r="LMU41" s="11"/>
      <c r="LMV41" s="11"/>
      <c r="LMW41" s="11"/>
      <c r="LMX41" s="11"/>
      <c r="LMY41" s="11"/>
      <c r="LMZ41" s="11"/>
      <c r="LNA41" s="11"/>
      <c r="LNB41" s="11"/>
      <c r="LNC41" s="11"/>
      <c r="LND41" s="11"/>
      <c r="LNE41" s="11"/>
      <c r="LNF41" s="11"/>
      <c r="LNG41" s="11"/>
      <c r="LNH41" s="11"/>
      <c r="LNI41" s="11"/>
      <c r="LNJ41" s="11"/>
      <c r="LNK41" s="11"/>
      <c r="LNL41" s="11"/>
      <c r="LNM41" s="11"/>
      <c r="LNN41" s="11"/>
      <c r="LNO41" s="11"/>
      <c r="LNP41" s="11"/>
      <c r="LNQ41" s="11"/>
      <c r="LNR41" s="11"/>
      <c r="LNS41" s="11"/>
      <c r="LNT41" s="11"/>
      <c r="LNU41" s="11"/>
      <c r="LNV41" s="11"/>
      <c r="LNW41" s="11"/>
      <c r="LNX41" s="11"/>
      <c r="LNY41" s="11"/>
      <c r="LNZ41" s="11"/>
      <c r="LOA41" s="11"/>
      <c r="LOB41" s="11"/>
      <c r="LOC41" s="11"/>
      <c r="LOD41" s="11"/>
      <c r="LOE41" s="11"/>
      <c r="LOF41" s="11"/>
      <c r="LOG41" s="11"/>
      <c r="LOH41" s="11"/>
      <c r="LOI41" s="11"/>
      <c r="LOJ41" s="11"/>
      <c r="LOK41" s="11"/>
      <c r="LOL41" s="11"/>
      <c r="LOM41" s="11"/>
      <c r="LON41" s="11"/>
      <c r="LOO41" s="11"/>
      <c r="LOP41" s="11"/>
      <c r="LOQ41" s="11"/>
      <c r="LOR41" s="11"/>
      <c r="LOS41" s="11"/>
      <c r="LOT41" s="11"/>
      <c r="LOU41" s="11"/>
      <c r="LOV41" s="11"/>
      <c r="LOW41" s="11"/>
      <c r="LOX41" s="11"/>
      <c r="LOY41" s="11"/>
      <c r="LOZ41" s="11"/>
      <c r="LPA41" s="11"/>
      <c r="LPB41" s="11"/>
      <c r="LPC41" s="11"/>
      <c r="LPD41" s="11"/>
      <c r="LPE41" s="11"/>
      <c r="LPF41" s="11"/>
      <c r="LPG41" s="11"/>
      <c r="LPH41" s="11"/>
      <c r="LPI41" s="11"/>
      <c r="LPJ41" s="11"/>
      <c r="LPK41" s="11"/>
      <c r="LPL41" s="11"/>
      <c r="LPM41" s="11"/>
      <c r="LPN41" s="11"/>
      <c r="LPO41" s="11"/>
      <c r="LPP41" s="11"/>
      <c r="LPQ41" s="11"/>
      <c r="LPR41" s="11"/>
      <c r="LPS41" s="11"/>
      <c r="LPT41" s="11"/>
      <c r="LPU41" s="11"/>
      <c r="LPV41" s="11"/>
      <c r="LPW41" s="11"/>
      <c r="LPX41" s="11"/>
      <c r="LPY41" s="11"/>
      <c r="LPZ41" s="11"/>
      <c r="LQA41" s="11"/>
      <c r="LQB41" s="11"/>
      <c r="LQC41" s="11"/>
      <c r="LQD41" s="11"/>
      <c r="LQE41" s="11"/>
      <c r="LQF41" s="11"/>
      <c r="LQG41" s="11"/>
      <c r="LQH41" s="11"/>
      <c r="LQI41" s="11"/>
      <c r="LQJ41" s="11"/>
      <c r="LQK41" s="11"/>
      <c r="LQL41" s="11"/>
      <c r="LQM41" s="11"/>
      <c r="LQN41" s="11"/>
      <c r="LQO41" s="11"/>
      <c r="LQP41" s="11"/>
      <c r="LQQ41" s="11"/>
      <c r="LQR41" s="11"/>
      <c r="LQS41" s="11"/>
      <c r="LQT41" s="11"/>
      <c r="LQU41" s="11"/>
      <c r="LQV41" s="11"/>
      <c r="LQW41" s="11"/>
      <c r="LQX41" s="11"/>
      <c r="LQY41" s="11"/>
      <c r="LQZ41" s="11"/>
      <c r="LRA41" s="11"/>
      <c r="LRB41" s="11"/>
      <c r="LRC41" s="11"/>
      <c r="LRD41" s="11"/>
      <c r="LRE41" s="11"/>
      <c r="LRF41" s="11"/>
      <c r="LRG41" s="11"/>
      <c r="LRH41" s="11"/>
      <c r="LRI41" s="11"/>
      <c r="LRJ41" s="11"/>
      <c r="LRK41" s="11"/>
      <c r="LRL41" s="11"/>
      <c r="LRM41" s="11"/>
      <c r="LRN41" s="11"/>
      <c r="LRO41" s="11"/>
      <c r="LRP41" s="11"/>
      <c r="LRQ41" s="11"/>
      <c r="LRR41" s="11"/>
      <c r="LRS41" s="11"/>
      <c r="LRT41" s="11"/>
      <c r="LRU41" s="11"/>
      <c r="LRV41" s="11"/>
      <c r="LRW41" s="11"/>
      <c r="LRX41" s="11"/>
      <c r="LRY41" s="11"/>
      <c r="LRZ41" s="11"/>
      <c r="LSA41" s="11"/>
      <c r="LSB41" s="11"/>
      <c r="LSC41" s="11"/>
      <c r="LSD41" s="11"/>
      <c r="LSE41" s="11"/>
      <c r="LSF41" s="11"/>
      <c r="LSG41" s="11"/>
      <c r="LSH41" s="11"/>
      <c r="LSI41" s="11"/>
      <c r="LSJ41" s="11"/>
      <c r="LSK41" s="11"/>
      <c r="LSL41" s="11"/>
      <c r="LSM41" s="11"/>
      <c r="LSN41" s="11"/>
      <c r="LSO41" s="11"/>
      <c r="LSP41" s="11"/>
      <c r="LSQ41" s="11"/>
      <c r="LSR41" s="11"/>
      <c r="LSS41" s="11"/>
      <c r="LST41" s="11"/>
      <c r="LSU41" s="11"/>
      <c r="LSV41" s="11"/>
      <c r="LSW41" s="11"/>
      <c r="LSX41" s="11"/>
      <c r="LSY41" s="11"/>
      <c r="LSZ41" s="11"/>
      <c r="LTA41" s="11"/>
      <c r="LTB41" s="11"/>
      <c r="LTC41" s="11"/>
      <c r="LTD41" s="11"/>
      <c r="LTE41" s="11"/>
      <c r="LTF41" s="11"/>
      <c r="LTG41" s="11"/>
      <c r="LTH41" s="11"/>
      <c r="LTI41" s="11"/>
      <c r="LTJ41" s="11"/>
      <c r="LTK41" s="11"/>
      <c r="LTL41" s="11"/>
      <c r="LTM41" s="11"/>
      <c r="LTN41" s="11"/>
      <c r="LTO41" s="11"/>
      <c r="LTP41" s="11"/>
      <c r="LTQ41" s="11"/>
      <c r="LTR41" s="11"/>
      <c r="LTS41" s="11"/>
      <c r="LTT41" s="11"/>
      <c r="LTU41" s="11"/>
      <c r="LTV41" s="11"/>
      <c r="LTW41" s="11"/>
      <c r="LTX41" s="11"/>
      <c r="LTY41" s="11"/>
      <c r="LTZ41" s="11"/>
      <c r="LUA41" s="11"/>
      <c r="LUB41" s="11"/>
      <c r="LUC41" s="11"/>
      <c r="LUD41" s="11"/>
      <c r="LUE41" s="11"/>
      <c r="LUF41" s="11"/>
      <c r="LUG41" s="11"/>
      <c r="LUH41" s="11"/>
      <c r="LUI41" s="11"/>
      <c r="LUJ41" s="11"/>
      <c r="LUK41" s="11"/>
      <c r="LUL41" s="11"/>
      <c r="LUM41" s="11"/>
      <c r="LUN41" s="11"/>
      <c r="LUO41" s="11"/>
      <c r="LUP41" s="11"/>
      <c r="LUQ41" s="11"/>
      <c r="LUR41" s="11"/>
      <c r="LUS41" s="11"/>
      <c r="LUT41" s="11"/>
      <c r="LUU41" s="11"/>
      <c r="LUV41" s="11"/>
      <c r="LUW41" s="11"/>
      <c r="LUX41" s="11"/>
      <c r="LUY41" s="11"/>
      <c r="LUZ41" s="11"/>
      <c r="LVA41" s="11"/>
      <c r="LVB41" s="11"/>
      <c r="LVC41" s="11"/>
      <c r="LVD41" s="11"/>
      <c r="LVE41" s="11"/>
      <c r="LVF41" s="11"/>
      <c r="LVG41" s="11"/>
      <c r="LVH41" s="11"/>
      <c r="LVI41" s="11"/>
      <c r="LVJ41" s="11"/>
      <c r="LVK41" s="11"/>
      <c r="LVL41" s="11"/>
      <c r="LVM41" s="11"/>
      <c r="LVN41" s="11"/>
      <c r="LVO41" s="11"/>
      <c r="LVP41" s="11"/>
      <c r="LVQ41" s="11"/>
      <c r="LVR41" s="11"/>
      <c r="LVS41" s="11"/>
      <c r="LVT41" s="11"/>
      <c r="LVU41" s="11"/>
      <c r="LVV41" s="11"/>
      <c r="LVW41" s="11"/>
      <c r="LVX41" s="11"/>
      <c r="LVY41" s="11"/>
      <c r="LVZ41" s="11"/>
      <c r="LWA41" s="11"/>
      <c r="LWB41" s="11"/>
      <c r="LWC41" s="11"/>
      <c r="LWD41" s="11"/>
      <c r="LWE41" s="11"/>
      <c r="LWF41" s="11"/>
      <c r="LWG41" s="11"/>
      <c r="LWH41" s="11"/>
      <c r="LWI41" s="11"/>
      <c r="LWJ41" s="11"/>
      <c r="LWK41" s="11"/>
      <c r="LWL41" s="11"/>
      <c r="LWM41" s="11"/>
      <c r="LWN41" s="11"/>
      <c r="LWO41" s="11"/>
      <c r="LWP41" s="11"/>
      <c r="LWQ41" s="11"/>
      <c r="LWR41" s="11"/>
      <c r="LWS41" s="11"/>
      <c r="LWT41" s="11"/>
      <c r="LWU41" s="11"/>
      <c r="LWV41" s="11"/>
      <c r="LWW41" s="11"/>
      <c r="LWX41" s="11"/>
      <c r="LWY41" s="11"/>
      <c r="LWZ41" s="11"/>
      <c r="LXA41" s="11"/>
      <c r="LXB41" s="11"/>
      <c r="LXC41" s="11"/>
      <c r="LXD41" s="11"/>
      <c r="LXE41" s="11"/>
      <c r="LXF41" s="11"/>
      <c r="LXG41" s="11"/>
      <c r="LXH41" s="11"/>
      <c r="LXI41" s="11"/>
      <c r="LXJ41" s="11"/>
      <c r="LXK41" s="11"/>
      <c r="LXL41" s="11"/>
      <c r="LXM41" s="11"/>
      <c r="LXN41" s="11"/>
      <c r="LXO41" s="11"/>
      <c r="LXP41" s="11"/>
      <c r="LXQ41" s="11"/>
      <c r="LXR41" s="11"/>
      <c r="LXS41" s="11"/>
      <c r="LXT41" s="11"/>
      <c r="LXU41" s="11"/>
      <c r="LXV41" s="11"/>
      <c r="LXW41" s="11"/>
      <c r="LXX41" s="11"/>
      <c r="LXY41" s="11"/>
      <c r="LXZ41" s="11"/>
      <c r="LYA41" s="11"/>
      <c r="LYB41" s="11"/>
      <c r="LYC41" s="11"/>
      <c r="LYD41" s="11"/>
      <c r="LYE41" s="11"/>
      <c r="LYF41" s="11"/>
      <c r="LYG41" s="11"/>
      <c r="LYH41" s="11"/>
      <c r="LYI41" s="11"/>
      <c r="LYJ41" s="11"/>
      <c r="LYK41" s="11"/>
      <c r="LYL41" s="11"/>
      <c r="LYM41" s="11"/>
      <c r="LYN41" s="11"/>
      <c r="LYO41" s="11"/>
      <c r="LYP41" s="11"/>
      <c r="LYQ41" s="11"/>
      <c r="LYR41" s="11"/>
      <c r="LYS41" s="11"/>
      <c r="LYT41" s="11"/>
      <c r="LYU41" s="11"/>
      <c r="LYV41" s="11"/>
      <c r="LYW41" s="11"/>
      <c r="LYX41" s="11"/>
      <c r="LYY41" s="11"/>
      <c r="LYZ41" s="11"/>
      <c r="LZA41" s="11"/>
      <c r="LZB41" s="11"/>
      <c r="LZC41" s="11"/>
      <c r="LZD41" s="11"/>
      <c r="LZE41" s="11"/>
      <c r="LZF41" s="11"/>
      <c r="LZG41" s="11"/>
      <c r="LZH41" s="11"/>
      <c r="LZI41" s="11"/>
      <c r="LZJ41" s="11"/>
      <c r="LZK41" s="11"/>
      <c r="LZL41" s="11"/>
      <c r="LZM41" s="11"/>
      <c r="LZN41" s="11"/>
      <c r="LZO41" s="11"/>
      <c r="LZP41" s="11"/>
      <c r="LZQ41" s="11"/>
      <c r="LZR41" s="11"/>
      <c r="LZS41" s="11"/>
      <c r="LZT41" s="11"/>
      <c r="LZU41" s="11"/>
      <c r="LZV41" s="11"/>
      <c r="LZW41" s="11"/>
      <c r="LZX41" s="11"/>
      <c r="LZY41" s="11"/>
      <c r="LZZ41" s="11"/>
      <c r="MAA41" s="11"/>
      <c r="MAB41" s="11"/>
      <c r="MAC41" s="11"/>
      <c r="MAD41" s="11"/>
      <c r="MAE41" s="11"/>
      <c r="MAF41" s="11"/>
      <c r="MAG41" s="11"/>
      <c r="MAH41" s="11"/>
      <c r="MAI41" s="11"/>
      <c r="MAJ41" s="11"/>
      <c r="MAK41" s="11"/>
      <c r="MAL41" s="11"/>
      <c r="MAM41" s="11"/>
      <c r="MAN41" s="11"/>
      <c r="MAO41" s="11"/>
      <c r="MAP41" s="11"/>
      <c r="MAQ41" s="11"/>
      <c r="MAR41" s="11"/>
      <c r="MAS41" s="11"/>
      <c r="MAT41" s="11"/>
      <c r="MAU41" s="11"/>
      <c r="MAV41" s="11"/>
      <c r="MAW41" s="11"/>
      <c r="MAX41" s="11"/>
      <c r="MAY41" s="11"/>
      <c r="MAZ41" s="11"/>
      <c r="MBA41" s="11"/>
      <c r="MBB41" s="11"/>
      <c r="MBC41" s="11"/>
      <c r="MBD41" s="11"/>
      <c r="MBE41" s="11"/>
      <c r="MBF41" s="11"/>
      <c r="MBG41" s="11"/>
      <c r="MBH41" s="11"/>
      <c r="MBI41" s="11"/>
      <c r="MBJ41" s="11"/>
      <c r="MBK41" s="11"/>
      <c r="MBL41" s="11"/>
      <c r="MBM41" s="11"/>
      <c r="MBN41" s="11"/>
      <c r="MBO41" s="11"/>
      <c r="MBP41" s="11"/>
      <c r="MBQ41" s="11"/>
      <c r="MBR41" s="11"/>
      <c r="MBS41" s="11"/>
      <c r="MBT41" s="11"/>
      <c r="MBU41" s="11"/>
      <c r="MBV41" s="11"/>
      <c r="MBW41" s="11"/>
      <c r="MBX41" s="11"/>
      <c r="MBY41" s="11"/>
      <c r="MBZ41" s="11"/>
      <c r="MCA41" s="11"/>
      <c r="MCB41" s="11"/>
      <c r="MCC41" s="11"/>
      <c r="MCD41" s="11"/>
      <c r="MCE41" s="11"/>
      <c r="MCF41" s="11"/>
      <c r="MCG41" s="11"/>
      <c r="MCH41" s="11"/>
      <c r="MCI41" s="11"/>
      <c r="MCJ41" s="11"/>
      <c r="MCK41" s="11"/>
      <c r="MCL41" s="11"/>
      <c r="MCM41" s="11"/>
      <c r="MCN41" s="11"/>
      <c r="MCO41" s="11"/>
      <c r="MCP41" s="11"/>
      <c r="MCQ41" s="11"/>
      <c r="MCR41" s="11"/>
      <c r="MCS41" s="11"/>
      <c r="MCT41" s="11"/>
      <c r="MCU41" s="11"/>
      <c r="MCV41" s="11"/>
      <c r="MCW41" s="11"/>
      <c r="MCX41" s="11"/>
      <c r="MCY41" s="11"/>
      <c r="MCZ41" s="11"/>
      <c r="MDA41" s="11"/>
      <c r="MDB41" s="11"/>
      <c r="MDC41" s="11"/>
      <c r="MDD41" s="11"/>
      <c r="MDE41" s="11"/>
      <c r="MDF41" s="11"/>
      <c r="MDG41" s="11"/>
      <c r="MDH41" s="11"/>
      <c r="MDI41" s="11"/>
      <c r="MDJ41" s="11"/>
      <c r="MDK41" s="11"/>
      <c r="MDL41" s="11"/>
      <c r="MDM41" s="11"/>
      <c r="MDN41" s="11"/>
      <c r="MDO41" s="11"/>
      <c r="MDP41" s="11"/>
      <c r="MDQ41" s="11"/>
      <c r="MDR41" s="11"/>
      <c r="MDS41" s="11"/>
      <c r="MDT41" s="11"/>
      <c r="MDU41" s="11"/>
      <c r="MDV41" s="11"/>
      <c r="MDW41" s="11"/>
      <c r="MDX41" s="11"/>
      <c r="MDY41" s="11"/>
      <c r="MDZ41" s="11"/>
      <c r="MEA41" s="11"/>
      <c r="MEB41" s="11"/>
      <c r="MEC41" s="11"/>
      <c r="MED41" s="11"/>
      <c r="MEE41" s="11"/>
      <c r="MEF41" s="11"/>
      <c r="MEG41" s="11"/>
      <c r="MEH41" s="11"/>
      <c r="MEI41" s="11"/>
      <c r="MEJ41" s="11"/>
      <c r="MEK41" s="11"/>
      <c r="MEL41" s="11"/>
      <c r="MEM41" s="11"/>
      <c r="MEN41" s="11"/>
      <c r="MEO41" s="11"/>
      <c r="MEP41" s="11"/>
      <c r="MEQ41" s="11"/>
      <c r="MER41" s="11"/>
      <c r="MES41" s="11"/>
      <c r="MET41" s="11"/>
      <c r="MEU41" s="11"/>
      <c r="MEV41" s="11"/>
      <c r="MEW41" s="11"/>
      <c r="MEX41" s="11"/>
      <c r="MEY41" s="11"/>
      <c r="MEZ41" s="11"/>
      <c r="MFA41" s="11"/>
      <c r="MFB41" s="11"/>
      <c r="MFC41" s="11"/>
      <c r="MFD41" s="11"/>
      <c r="MFE41" s="11"/>
      <c r="MFF41" s="11"/>
      <c r="MFG41" s="11"/>
      <c r="MFH41" s="11"/>
      <c r="MFI41" s="11"/>
      <c r="MFJ41" s="11"/>
      <c r="MFK41" s="11"/>
      <c r="MFL41" s="11"/>
      <c r="MFM41" s="11"/>
      <c r="MFN41" s="11"/>
      <c r="MFO41" s="11"/>
      <c r="MFP41" s="11"/>
      <c r="MFQ41" s="11"/>
      <c r="MFR41" s="11"/>
      <c r="MFS41" s="11"/>
      <c r="MFT41" s="11"/>
      <c r="MFU41" s="11"/>
      <c r="MFV41" s="11"/>
      <c r="MFW41" s="11"/>
      <c r="MFX41" s="11"/>
      <c r="MFY41" s="11"/>
      <c r="MFZ41" s="11"/>
      <c r="MGA41" s="11"/>
      <c r="MGB41" s="11"/>
      <c r="MGC41" s="11"/>
      <c r="MGD41" s="11"/>
      <c r="MGE41" s="11"/>
      <c r="MGF41" s="11"/>
      <c r="MGG41" s="11"/>
      <c r="MGH41" s="11"/>
      <c r="MGI41" s="11"/>
      <c r="MGJ41" s="11"/>
      <c r="MGK41" s="11"/>
      <c r="MGL41" s="11"/>
      <c r="MGM41" s="11"/>
      <c r="MGN41" s="11"/>
      <c r="MGO41" s="11"/>
      <c r="MGP41" s="11"/>
      <c r="MGQ41" s="11"/>
      <c r="MGR41" s="11"/>
      <c r="MGS41" s="11"/>
      <c r="MGT41" s="11"/>
      <c r="MGU41" s="11"/>
      <c r="MGV41" s="11"/>
      <c r="MGW41" s="11"/>
      <c r="MGX41" s="11"/>
      <c r="MGY41" s="11"/>
      <c r="MGZ41" s="11"/>
      <c r="MHA41" s="11"/>
      <c r="MHB41" s="11"/>
      <c r="MHC41" s="11"/>
      <c r="MHD41" s="11"/>
      <c r="MHE41" s="11"/>
      <c r="MHF41" s="11"/>
      <c r="MHG41" s="11"/>
      <c r="MHH41" s="11"/>
      <c r="MHI41" s="11"/>
      <c r="MHJ41" s="11"/>
      <c r="MHK41" s="11"/>
      <c r="MHL41" s="11"/>
      <c r="MHM41" s="11"/>
      <c r="MHN41" s="11"/>
      <c r="MHO41" s="11"/>
      <c r="MHP41" s="11"/>
      <c r="MHQ41" s="11"/>
      <c r="MHR41" s="11"/>
      <c r="MHS41" s="11"/>
      <c r="MHT41" s="11"/>
      <c r="MHU41" s="11"/>
      <c r="MHV41" s="11"/>
      <c r="MHW41" s="11"/>
      <c r="MHX41" s="11"/>
      <c r="MHY41" s="11"/>
      <c r="MHZ41" s="11"/>
      <c r="MIA41" s="11"/>
      <c r="MIB41" s="11"/>
      <c r="MIC41" s="11"/>
      <c r="MID41" s="11"/>
      <c r="MIE41" s="11"/>
      <c r="MIF41" s="11"/>
      <c r="MIG41" s="11"/>
      <c r="MIH41" s="11"/>
      <c r="MII41" s="11"/>
      <c r="MIJ41" s="11"/>
      <c r="MIK41" s="11"/>
      <c r="MIL41" s="11"/>
      <c r="MIM41" s="11"/>
      <c r="MIN41" s="11"/>
      <c r="MIO41" s="11"/>
      <c r="MIP41" s="11"/>
      <c r="MIQ41" s="11"/>
      <c r="MIR41" s="11"/>
      <c r="MIS41" s="11"/>
      <c r="MIT41" s="11"/>
      <c r="MIU41" s="11"/>
      <c r="MIV41" s="11"/>
      <c r="MIW41" s="11"/>
      <c r="MIX41" s="11"/>
      <c r="MIY41" s="11"/>
      <c r="MIZ41" s="11"/>
      <c r="MJA41" s="11"/>
      <c r="MJB41" s="11"/>
      <c r="MJC41" s="11"/>
      <c r="MJD41" s="11"/>
      <c r="MJE41" s="11"/>
      <c r="MJF41" s="11"/>
      <c r="MJG41" s="11"/>
      <c r="MJH41" s="11"/>
      <c r="MJI41" s="11"/>
      <c r="MJJ41" s="11"/>
      <c r="MJK41" s="11"/>
      <c r="MJL41" s="11"/>
      <c r="MJM41" s="11"/>
      <c r="MJN41" s="11"/>
      <c r="MJO41" s="11"/>
      <c r="MJP41" s="11"/>
      <c r="MJQ41" s="11"/>
      <c r="MJR41" s="11"/>
      <c r="MJS41" s="11"/>
      <c r="MJT41" s="11"/>
      <c r="MJU41" s="11"/>
      <c r="MJV41" s="11"/>
      <c r="MJW41" s="11"/>
      <c r="MJX41" s="11"/>
      <c r="MJY41" s="11"/>
      <c r="MJZ41" s="11"/>
      <c r="MKA41" s="11"/>
      <c r="MKB41" s="11"/>
      <c r="MKC41" s="11"/>
      <c r="MKD41" s="11"/>
      <c r="MKE41" s="11"/>
      <c r="MKF41" s="11"/>
      <c r="MKG41" s="11"/>
      <c r="MKH41" s="11"/>
      <c r="MKI41" s="11"/>
      <c r="MKJ41" s="11"/>
      <c r="MKK41" s="11"/>
      <c r="MKL41" s="11"/>
      <c r="MKM41" s="11"/>
      <c r="MKN41" s="11"/>
      <c r="MKO41" s="11"/>
      <c r="MKP41" s="11"/>
      <c r="MKQ41" s="11"/>
      <c r="MKR41" s="11"/>
      <c r="MKS41" s="11"/>
      <c r="MKT41" s="11"/>
      <c r="MKU41" s="11"/>
      <c r="MKV41" s="11"/>
      <c r="MKW41" s="11"/>
      <c r="MKX41" s="11"/>
      <c r="MKY41" s="11"/>
      <c r="MKZ41" s="11"/>
      <c r="MLA41" s="11"/>
      <c r="MLB41" s="11"/>
      <c r="MLC41" s="11"/>
      <c r="MLD41" s="11"/>
      <c r="MLE41" s="11"/>
      <c r="MLF41" s="11"/>
      <c r="MLG41" s="11"/>
      <c r="MLH41" s="11"/>
      <c r="MLI41" s="11"/>
      <c r="MLJ41" s="11"/>
      <c r="MLK41" s="11"/>
      <c r="MLL41" s="11"/>
      <c r="MLM41" s="11"/>
      <c r="MLN41" s="11"/>
      <c r="MLO41" s="11"/>
      <c r="MLP41" s="11"/>
      <c r="MLQ41" s="11"/>
      <c r="MLR41" s="11"/>
      <c r="MLS41" s="11"/>
      <c r="MLT41" s="11"/>
      <c r="MLU41" s="11"/>
      <c r="MLV41" s="11"/>
      <c r="MLW41" s="11"/>
      <c r="MLX41" s="11"/>
      <c r="MLY41" s="11"/>
      <c r="MLZ41" s="11"/>
      <c r="MMA41" s="11"/>
      <c r="MMB41" s="11"/>
      <c r="MMC41" s="11"/>
      <c r="MMD41" s="11"/>
      <c r="MME41" s="11"/>
      <c r="MMF41" s="11"/>
      <c r="MMG41" s="11"/>
      <c r="MMH41" s="11"/>
      <c r="MMI41" s="11"/>
      <c r="MMJ41" s="11"/>
      <c r="MMK41" s="11"/>
      <c r="MML41" s="11"/>
      <c r="MMM41" s="11"/>
      <c r="MMN41" s="11"/>
      <c r="MMO41" s="11"/>
      <c r="MMP41" s="11"/>
      <c r="MMQ41" s="11"/>
      <c r="MMR41" s="11"/>
      <c r="MMS41" s="11"/>
      <c r="MMT41" s="11"/>
      <c r="MMU41" s="11"/>
      <c r="MMV41" s="11"/>
      <c r="MMW41" s="11"/>
      <c r="MMX41" s="11"/>
      <c r="MMY41" s="11"/>
      <c r="MMZ41" s="11"/>
      <c r="MNA41" s="11"/>
      <c r="MNB41" s="11"/>
      <c r="MNC41" s="11"/>
      <c r="MND41" s="11"/>
      <c r="MNE41" s="11"/>
      <c r="MNF41" s="11"/>
      <c r="MNG41" s="11"/>
      <c r="MNH41" s="11"/>
      <c r="MNI41" s="11"/>
      <c r="MNJ41" s="11"/>
      <c r="MNK41" s="11"/>
      <c r="MNL41" s="11"/>
      <c r="MNM41" s="11"/>
      <c r="MNN41" s="11"/>
      <c r="MNO41" s="11"/>
      <c r="MNP41" s="11"/>
      <c r="MNQ41" s="11"/>
      <c r="MNR41" s="11"/>
      <c r="MNS41" s="11"/>
      <c r="MNT41" s="11"/>
      <c r="MNU41" s="11"/>
      <c r="MNV41" s="11"/>
      <c r="MNW41" s="11"/>
      <c r="MNX41" s="11"/>
      <c r="MNY41" s="11"/>
      <c r="MNZ41" s="11"/>
      <c r="MOA41" s="11"/>
      <c r="MOB41" s="11"/>
      <c r="MOC41" s="11"/>
      <c r="MOD41" s="11"/>
      <c r="MOE41" s="11"/>
      <c r="MOF41" s="11"/>
      <c r="MOG41" s="11"/>
      <c r="MOH41" s="11"/>
      <c r="MOI41" s="11"/>
      <c r="MOJ41" s="11"/>
      <c r="MOK41" s="11"/>
      <c r="MOL41" s="11"/>
      <c r="MOM41" s="11"/>
      <c r="MON41" s="11"/>
      <c r="MOO41" s="11"/>
      <c r="MOP41" s="11"/>
      <c r="MOQ41" s="11"/>
      <c r="MOR41" s="11"/>
      <c r="MOS41" s="11"/>
      <c r="MOT41" s="11"/>
      <c r="MOU41" s="11"/>
      <c r="MOV41" s="11"/>
      <c r="MOW41" s="11"/>
      <c r="MOX41" s="11"/>
      <c r="MOY41" s="11"/>
      <c r="MOZ41" s="11"/>
      <c r="MPA41" s="11"/>
      <c r="MPB41" s="11"/>
      <c r="MPC41" s="11"/>
      <c r="MPD41" s="11"/>
      <c r="MPE41" s="11"/>
      <c r="MPF41" s="11"/>
      <c r="MPG41" s="11"/>
      <c r="MPH41" s="11"/>
      <c r="MPI41" s="11"/>
      <c r="MPJ41" s="11"/>
      <c r="MPK41" s="11"/>
      <c r="MPL41" s="11"/>
      <c r="MPM41" s="11"/>
      <c r="MPN41" s="11"/>
      <c r="MPO41" s="11"/>
      <c r="MPP41" s="11"/>
      <c r="MPQ41" s="11"/>
      <c r="MPR41" s="11"/>
      <c r="MPS41" s="11"/>
      <c r="MPT41" s="11"/>
      <c r="MPU41" s="11"/>
      <c r="MPV41" s="11"/>
      <c r="MPW41" s="11"/>
      <c r="MPX41" s="11"/>
      <c r="MPY41" s="11"/>
      <c r="MPZ41" s="11"/>
      <c r="MQA41" s="11"/>
      <c r="MQB41" s="11"/>
      <c r="MQC41" s="11"/>
      <c r="MQD41" s="11"/>
      <c r="MQE41" s="11"/>
      <c r="MQF41" s="11"/>
      <c r="MQG41" s="11"/>
      <c r="MQH41" s="11"/>
      <c r="MQI41" s="11"/>
      <c r="MQJ41" s="11"/>
      <c r="MQK41" s="11"/>
      <c r="MQL41" s="11"/>
      <c r="MQM41" s="11"/>
      <c r="MQN41" s="11"/>
      <c r="MQO41" s="11"/>
      <c r="MQP41" s="11"/>
      <c r="MQQ41" s="11"/>
      <c r="MQR41" s="11"/>
      <c r="MQS41" s="11"/>
      <c r="MQT41" s="11"/>
      <c r="MQU41" s="11"/>
      <c r="MQV41" s="11"/>
      <c r="MQW41" s="11"/>
      <c r="MQX41" s="11"/>
      <c r="MQY41" s="11"/>
      <c r="MQZ41" s="11"/>
      <c r="MRA41" s="11"/>
      <c r="MRB41" s="11"/>
      <c r="MRC41" s="11"/>
      <c r="MRD41" s="11"/>
      <c r="MRE41" s="11"/>
      <c r="MRF41" s="11"/>
      <c r="MRG41" s="11"/>
      <c r="MRH41" s="11"/>
      <c r="MRI41" s="11"/>
      <c r="MRJ41" s="11"/>
      <c r="MRK41" s="11"/>
      <c r="MRL41" s="11"/>
      <c r="MRM41" s="11"/>
      <c r="MRN41" s="11"/>
      <c r="MRO41" s="11"/>
      <c r="MRP41" s="11"/>
      <c r="MRQ41" s="11"/>
      <c r="MRR41" s="11"/>
      <c r="MRS41" s="11"/>
      <c r="MRT41" s="11"/>
      <c r="MRU41" s="11"/>
      <c r="MRV41" s="11"/>
      <c r="MRW41" s="11"/>
      <c r="MRX41" s="11"/>
      <c r="MRY41" s="11"/>
      <c r="MRZ41" s="11"/>
      <c r="MSA41" s="11"/>
      <c r="MSB41" s="11"/>
      <c r="MSC41" s="11"/>
      <c r="MSD41" s="11"/>
      <c r="MSE41" s="11"/>
      <c r="MSF41" s="11"/>
      <c r="MSG41" s="11"/>
      <c r="MSH41" s="11"/>
      <c r="MSI41" s="11"/>
      <c r="MSJ41" s="11"/>
      <c r="MSK41" s="11"/>
      <c r="MSL41" s="11"/>
      <c r="MSM41" s="11"/>
      <c r="MSN41" s="11"/>
      <c r="MSO41" s="11"/>
      <c r="MSP41" s="11"/>
      <c r="MSQ41" s="11"/>
      <c r="MSR41" s="11"/>
      <c r="MSS41" s="11"/>
      <c r="MST41" s="11"/>
      <c r="MSU41" s="11"/>
      <c r="MSV41" s="11"/>
      <c r="MSW41" s="11"/>
      <c r="MSX41" s="11"/>
      <c r="MSY41" s="11"/>
      <c r="MSZ41" s="11"/>
      <c r="MTA41" s="11"/>
      <c r="MTB41" s="11"/>
      <c r="MTC41" s="11"/>
      <c r="MTD41" s="11"/>
      <c r="MTE41" s="11"/>
      <c r="MTF41" s="11"/>
      <c r="MTG41" s="11"/>
      <c r="MTH41" s="11"/>
      <c r="MTI41" s="11"/>
      <c r="MTJ41" s="11"/>
      <c r="MTK41" s="11"/>
      <c r="MTL41" s="11"/>
      <c r="MTM41" s="11"/>
      <c r="MTN41" s="11"/>
      <c r="MTO41" s="11"/>
      <c r="MTP41" s="11"/>
      <c r="MTQ41" s="11"/>
      <c r="MTR41" s="11"/>
      <c r="MTS41" s="11"/>
      <c r="MTT41" s="11"/>
      <c r="MTU41" s="11"/>
      <c r="MTV41" s="11"/>
      <c r="MTW41" s="11"/>
      <c r="MTX41" s="11"/>
      <c r="MTY41" s="11"/>
      <c r="MTZ41" s="11"/>
      <c r="MUA41" s="11"/>
      <c r="MUB41" s="11"/>
      <c r="MUC41" s="11"/>
      <c r="MUD41" s="11"/>
      <c r="MUE41" s="11"/>
      <c r="MUF41" s="11"/>
      <c r="MUG41" s="11"/>
      <c r="MUH41" s="11"/>
      <c r="MUI41" s="11"/>
      <c r="MUJ41" s="11"/>
      <c r="MUK41" s="11"/>
      <c r="MUL41" s="11"/>
      <c r="MUM41" s="11"/>
      <c r="MUN41" s="11"/>
      <c r="MUO41" s="11"/>
      <c r="MUP41" s="11"/>
      <c r="MUQ41" s="11"/>
      <c r="MUR41" s="11"/>
      <c r="MUS41" s="11"/>
      <c r="MUT41" s="11"/>
      <c r="MUU41" s="11"/>
      <c r="MUV41" s="11"/>
      <c r="MUW41" s="11"/>
      <c r="MUX41" s="11"/>
      <c r="MUY41" s="11"/>
      <c r="MUZ41" s="11"/>
      <c r="MVA41" s="11"/>
      <c r="MVB41" s="11"/>
      <c r="MVC41" s="11"/>
      <c r="MVD41" s="11"/>
      <c r="MVE41" s="11"/>
      <c r="MVF41" s="11"/>
      <c r="MVG41" s="11"/>
      <c r="MVH41" s="11"/>
      <c r="MVI41" s="11"/>
      <c r="MVJ41" s="11"/>
      <c r="MVK41" s="11"/>
      <c r="MVL41" s="11"/>
      <c r="MVM41" s="11"/>
      <c r="MVN41" s="11"/>
      <c r="MVO41" s="11"/>
      <c r="MVP41" s="11"/>
      <c r="MVQ41" s="11"/>
      <c r="MVR41" s="11"/>
      <c r="MVS41" s="11"/>
      <c r="MVT41" s="11"/>
      <c r="MVU41" s="11"/>
      <c r="MVV41" s="11"/>
      <c r="MVW41" s="11"/>
      <c r="MVX41" s="11"/>
      <c r="MVY41" s="11"/>
      <c r="MVZ41" s="11"/>
      <c r="MWA41" s="11"/>
      <c r="MWB41" s="11"/>
      <c r="MWC41" s="11"/>
      <c r="MWD41" s="11"/>
      <c r="MWE41" s="11"/>
      <c r="MWF41" s="11"/>
      <c r="MWG41" s="11"/>
      <c r="MWH41" s="11"/>
      <c r="MWI41" s="11"/>
      <c r="MWJ41" s="11"/>
      <c r="MWK41" s="11"/>
      <c r="MWL41" s="11"/>
      <c r="MWM41" s="11"/>
      <c r="MWN41" s="11"/>
      <c r="MWO41" s="11"/>
      <c r="MWP41" s="11"/>
      <c r="MWQ41" s="11"/>
      <c r="MWR41" s="11"/>
      <c r="MWS41" s="11"/>
      <c r="MWT41" s="11"/>
      <c r="MWU41" s="11"/>
      <c r="MWV41" s="11"/>
      <c r="MWW41" s="11"/>
      <c r="MWX41" s="11"/>
      <c r="MWY41" s="11"/>
      <c r="MWZ41" s="11"/>
      <c r="MXA41" s="11"/>
      <c r="MXB41" s="11"/>
      <c r="MXC41" s="11"/>
      <c r="MXD41" s="11"/>
      <c r="MXE41" s="11"/>
      <c r="MXF41" s="11"/>
      <c r="MXG41" s="11"/>
      <c r="MXH41" s="11"/>
      <c r="MXI41" s="11"/>
      <c r="MXJ41" s="11"/>
      <c r="MXK41" s="11"/>
      <c r="MXL41" s="11"/>
      <c r="MXM41" s="11"/>
      <c r="MXN41" s="11"/>
      <c r="MXO41" s="11"/>
      <c r="MXP41" s="11"/>
      <c r="MXQ41" s="11"/>
      <c r="MXR41" s="11"/>
      <c r="MXS41" s="11"/>
      <c r="MXT41" s="11"/>
      <c r="MXU41" s="11"/>
      <c r="MXV41" s="11"/>
      <c r="MXW41" s="11"/>
      <c r="MXX41" s="11"/>
      <c r="MXY41" s="11"/>
      <c r="MXZ41" s="11"/>
      <c r="MYA41" s="11"/>
      <c r="MYB41" s="11"/>
      <c r="MYC41" s="11"/>
      <c r="MYD41" s="11"/>
      <c r="MYE41" s="11"/>
      <c r="MYF41" s="11"/>
      <c r="MYG41" s="11"/>
      <c r="MYH41" s="11"/>
      <c r="MYI41" s="11"/>
      <c r="MYJ41" s="11"/>
      <c r="MYK41" s="11"/>
      <c r="MYL41" s="11"/>
      <c r="MYM41" s="11"/>
      <c r="MYN41" s="11"/>
      <c r="MYO41" s="11"/>
      <c r="MYP41" s="11"/>
      <c r="MYQ41" s="11"/>
      <c r="MYR41" s="11"/>
      <c r="MYS41" s="11"/>
      <c r="MYT41" s="11"/>
      <c r="MYU41" s="11"/>
      <c r="MYV41" s="11"/>
      <c r="MYW41" s="11"/>
      <c r="MYX41" s="11"/>
      <c r="MYY41" s="11"/>
      <c r="MYZ41" s="11"/>
      <c r="MZA41" s="11"/>
      <c r="MZB41" s="11"/>
      <c r="MZC41" s="11"/>
      <c r="MZD41" s="11"/>
      <c r="MZE41" s="11"/>
      <c r="MZF41" s="11"/>
      <c r="MZG41" s="11"/>
      <c r="MZH41" s="11"/>
      <c r="MZI41" s="11"/>
      <c r="MZJ41" s="11"/>
      <c r="MZK41" s="11"/>
      <c r="MZL41" s="11"/>
      <c r="MZM41" s="11"/>
      <c r="MZN41" s="11"/>
      <c r="MZO41" s="11"/>
      <c r="MZP41" s="11"/>
      <c r="MZQ41" s="11"/>
      <c r="MZR41" s="11"/>
      <c r="MZS41" s="11"/>
      <c r="MZT41" s="11"/>
      <c r="MZU41" s="11"/>
      <c r="MZV41" s="11"/>
      <c r="MZW41" s="11"/>
      <c r="MZX41" s="11"/>
      <c r="MZY41" s="11"/>
      <c r="MZZ41" s="11"/>
      <c r="NAA41" s="11"/>
      <c r="NAB41" s="11"/>
      <c r="NAC41" s="11"/>
      <c r="NAD41" s="11"/>
      <c r="NAE41" s="11"/>
      <c r="NAF41" s="11"/>
      <c r="NAG41" s="11"/>
      <c r="NAH41" s="11"/>
      <c r="NAI41" s="11"/>
      <c r="NAJ41" s="11"/>
      <c r="NAK41" s="11"/>
      <c r="NAL41" s="11"/>
      <c r="NAM41" s="11"/>
      <c r="NAN41" s="11"/>
      <c r="NAO41" s="11"/>
      <c r="NAP41" s="11"/>
      <c r="NAQ41" s="11"/>
      <c r="NAR41" s="11"/>
      <c r="NAS41" s="11"/>
      <c r="NAT41" s="11"/>
      <c r="NAU41" s="11"/>
      <c r="NAV41" s="11"/>
      <c r="NAW41" s="11"/>
      <c r="NAX41" s="11"/>
      <c r="NAY41" s="11"/>
      <c r="NAZ41" s="11"/>
      <c r="NBA41" s="11"/>
      <c r="NBB41" s="11"/>
      <c r="NBC41" s="11"/>
      <c r="NBD41" s="11"/>
      <c r="NBE41" s="11"/>
      <c r="NBF41" s="11"/>
      <c r="NBG41" s="11"/>
      <c r="NBH41" s="11"/>
      <c r="NBI41" s="11"/>
      <c r="NBJ41" s="11"/>
      <c r="NBK41" s="11"/>
      <c r="NBL41" s="11"/>
      <c r="NBM41" s="11"/>
      <c r="NBN41" s="11"/>
      <c r="NBO41" s="11"/>
      <c r="NBP41" s="11"/>
      <c r="NBQ41" s="11"/>
      <c r="NBR41" s="11"/>
      <c r="NBS41" s="11"/>
      <c r="NBT41" s="11"/>
      <c r="NBU41" s="11"/>
      <c r="NBV41" s="11"/>
      <c r="NBW41" s="11"/>
      <c r="NBX41" s="11"/>
      <c r="NBY41" s="11"/>
      <c r="NBZ41" s="11"/>
      <c r="NCA41" s="11"/>
      <c r="NCB41" s="11"/>
      <c r="NCC41" s="11"/>
      <c r="NCD41" s="11"/>
      <c r="NCE41" s="11"/>
      <c r="NCF41" s="11"/>
      <c r="NCG41" s="11"/>
      <c r="NCH41" s="11"/>
      <c r="NCI41" s="11"/>
      <c r="NCJ41" s="11"/>
      <c r="NCK41" s="11"/>
      <c r="NCL41" s="11"/>
      <c r="NCM41" s="11"/>
      <c r="NCN41" s="11"/>
      <c r="NCO41" s="11"/>
      <c r="NCP41" s="11"/>
      <c r="NCQ41" s="11"/>
      <c r="NCR41" s="11"/>
      <c r="NCS41" s="11"/>
      <c r="NCT41" s="11"/>
      <c r="NCU41" s="11"/>
      <c r="NCV41" s="11"/>
      <c r="NCW41" s="11"/>
      <c r="NCX41" s="11"/>
      <c r="NCY41" s="11"/>
      <c r="NCZ41" s="11"/>
      <c r="NDA41" s="11"/>
      <c r="NDB41" s="11"/>
      <c r="NDC41" s="11"/>
      <c r="NDD41" s="11"/>
      <c r="NDE41" s="11"/>
      <c r="NDF41" s="11"/>
      <c r="NDG41" s="11"/>
      <c r="NDH41" s="11"/>
      <c r="NDI41" s="11"/>
      <c r="NDJ41" s="11"/>
      <c r="NDK41" s="11"/>
      <c r="NDL41" s="11"/>
      <c r="NDM41" s="11"/>
      <c r="NDN41" s="11"/>
      <c r="NDO41" s="11"/>
      <c r="NDP41" s="11"/>
      <c r="NDQ41" s="11"/>
      <c r="NDR41" s="11"/>
      <c r="NDS41" s="11"/>
      <c r="NDT41" s="11"/>
      <c r="NDU41" s="11"/>
      <c r="NDV41" s="11"/>
      <c r="NDW41" s="11"/>
      <c r="NDX41" s="11"/>
      <c r="NDY41" s="11"/>
      <c r="NDZ41" s="11"/>
      <c r="NEA41" s="11"/>
      <c r="NEB41" s="11"/>
      <c r="NEC41" s="11"/>
      <c r="NED41" s="11"/>
      <c r="NEE41" s="11"/>
      <c r="NEF41" s="11"/>
      <c r="NEG41" s="11"/>
      <c r="NEH41" s="11"/>
      <c r="NEI41" s="11"/>
      <c r="NEJ41" s="11"/>
      <c r="NEK41" s="11"/>
      <c r="NEL41" s="11"/>
      <c r="NEM41" s="11"/>
      <c r="NEN41" s="11"/>
      <c r="NEO41" s="11"/>
      <c r="NEP41" s="11"/>
      <c r="NEQ41" s="11"/>
      <c r="NER41" s="11"/>
      <c r="NES41" s="11"/>
      <c r="NET41" s="11"/>
      <c r="NEU41" s="11"/>
      <c r="NEV41" s="11"/>
      <c r="NEW41" s="11"/>
      <c r="NEX41" s="11"/>
      <c r="NEY41" s="11"/>
      <c r="NEZ41" s="11"/>
      <c r="NFA41" s="11"/>
      <c r="NFB41" s="11"/>
      <c r="NFC41" s="11"/>
      <c r="NFD41" s="11"/>
      <c r="NFE41" s="11"/>
      <c r="NFF41" s="11"/>
      <c r="NFG41" s="11"/>
      <c r="NFH41" s="11"/>
      <c r="NFI41" s="11"/>
      <c r="NFJ41" s="11"/>
      <c r="NFK41" s="11"/>
      <c r="NFL41" s="11"/>
      <c r="NFM41" s="11"/>
      <c r="NFN41" s="11"/>
      <c r="NFO41" s="11"/>
      <c r="NFP41" s="11"/>
      <c r="NFQ41" s="11"/>
      <c r="NFR41" s="11"/>
      <c r="NFS41" s="11"/>
      <c r="NFT41" s="11"/>
      <c r="NFU41" s="11"/>
      <c r="NFV41" s="11"/>
      <c r="NFW41" s="11"/>
      <c r="NFX41" s="11"/>
      <c r="NFY41" s="11"/>
      <c r="NFZ41" s="11"/>
      <c r="NGA41" s="11"/>
      <c r="NGB41" s="11"/>
      <c r="NGC41" s="11"/>
      <c r="NGD41" s="11"/>
      <c r="NGE41" s="11"/>
      <c r="NGF41" s="11"/>
      <c r="NGG41" s="11"/>
      <c r="NGH41" s="11"/>
      <c r="NGI41" s="11"/>
      <c r="NGJ41" s="11"/>
      <c r="NGK41" s="11"/>
      <c r="NGL41" s="11"/>
      <c r="NGM41" s="11"/>
      <c r="NGN41" s="11"/>
      <c r="NGO41" s="11"/>
      <c r="NGP41" s="11"/>
      <c r="NGQ41" s="11"/>
      <c r="NGR41" s="11"/>
      <c r="NGS41" s="11"/>
      <c r="NGT41" s="11"/>
      <c r="NGU41" s="11"/>
      <c r="NGV41" s="11"/>
      <c r="NGW41" s="11"/>
      <c r="NGX41" s="11"/>
      <c r="NGY41" s="11"/>
      <c r="NGZ41" s="11"/>
      <c r="NHA41" s="11"/>
      <c r="NHB41" s="11"/>
      <c r="NHC41" s="11"/>
      <c r="NHD41" s="11"/>
      <c r="NHE41" s="11"/>
      <c r="NHF41" s="11"/>
      <c r="NHG41" s="11"/>
      <c r="NHH41" s="11"/>
      <c r="NHI41" s="11"/>
      <c r="NHJ41" s="11"/>
      <c r="NHK41" s="11"/>
      <c r="NHL41" s="11"/>
      <c r="NHM41" s="11"/>
      <c r="NHN41" s="11"/>
      <c r="NHO41" s="11"/>
      <c r="NHP41" s="11"/>
      <c r="NHQ41" s="11"/>
      <c r="NHR41" s="11"/>
      <c r="NHS41" s="11"/>
      <c r="NHT41" s="11"/>
      <c r="NHU41" s="11"/>
      <c r="NHV41" s="11"/>
      <c r="NHW41" s="11"/>
      <c r="NHX41" s="11"/>
      <c r="NHY41" s="11"/>
      <c r="NHZ41" s="11"/>
      <c r="NIA41" s="11"/>
      <c r="NIB41" s="11"/>
      <c r="NIC41" s="11"/>
      <c r="NID41" s="11"/>
      <c r="NIE41" s="11"/>
      <c r="NIF41" s="11"/>
      <c r="NIG41" s="11"/>
      <c r="NIH41" s="11"/>
      <c r="NII41" s="11"/>
      <c r="NIJ41" s="11"/>
      <c r="NIK41" s="11"/>
      <c r="NIL41" s="11"/>
      <c r="NIM41" s="11"/>
      <c r="NIN41" s="11"/>
      <c r="NIO41" s="11"/>
      <c r="NIP41" s="11"/>
      <c r="NIQ41" s="11"/>
      <c r="NIR41" s="11"/>
      <c r="NIS41" s="11"/>
      <c r="NIT41" s="11"/>
      <c r="NIU41" s="11"/>
      <c r="NIV41" s="11"/>
      <c r="NIW41" s="11"/>
      <c r="NIX41" s="11"/>
      <c r="NIY41" s="11"/>
      <c r="NIZ41" s="11"/>
      <c r="NJA41" s="11"/>
      <c r="NJB41" s="11"/>
      <c r="NJC41" s="11"/>
      <c r="NJD41" s="11"/>
      <c r="NJE41" s="11"/>
      <c r="NJF41" s="11"/>
      <c r="NJG41" s="11"/>
      <c r="NJH41" s="11"/>
      <c r="NJI41" s="11"/>
      <c r="NJJ41" s="11"/>
      <c r="NJK41" s="11"/>
      <c r="NJL41" s="11"/>
      <c r="NJM41" s="11"/>
      <c r="NJN41" s="11"/>
      <c r="NJO41" s="11"/>
      <c r="NJP41" s="11"/>
      <c r="NJQ41" s="11"/>
      <c r="NJR41" s="11"/>
      <c r="NJS41" s="11"/>
      <c r="NJT41" s="11"/>
      <c r="NJU41" s="11"/>
      <c r="NJV41" s="11"/>
      <c r="NJW41" s="11"/>
      <c r="NJX41" s="11"/>
      <c r="NJY41" s="11"/>
      <c r="NJZ41" s="11"/>
      <c r="NKA41" s="11"/>
      <c r="NKB41" s="11"/>
      <c r="NKC41" s="11"/>
      <c r="NKD41" s="11"/>
      <c r="NKE41" s="11"/>
      <c r="NKF41" s="11"/>
      <c r="NKG41" s="11"/>
      <c r="NKH41" s="11"/>
      <c r="NKI41" s="11"/>
      <c r="NKJ41" s="11"/>
      <c r="NKK41" s="11"/>
      <c r="NKL41" s="11"/>
      <c r="NKM41" s="11"/>
      <c r="NKN41" s="11"/>
      <c r="NKO41" s="11"/>
      <c r="NKP41" s="11"/>
      <c r="NKQ41" s="11"/>
      <c r="NKR41" s="11"/>
      <c r="NKS41" s="11"/>
      <c r="NKT41" s="11"/>
      <c r="NKU41" s="11"/>
      <c r="NKV41" s="11"/>
      <c r="NKW41" s="11"/>
      <c r="NKX41" s="11"/>
      <c r="NKY41" s="11"/>
      <c r="NKZ41" s="11"/>
      <c r="NLA41" s="11"/>
      <c r="NLB41" s="11"/>
      <c r="NLC41" s="11"/>
      <c r="NLD41" s="11"/>
      <c r="NLE41" s="11"/>
      <c r="NLF41" s="11"/>
      <c r="NLG41" s="11"/>
      <c r="NLH41" s="11"/>
      <c r="NLI41" s="11"/>
      <c r="NLJ41" s="11"/>
      <c r="NLK41" s="11"/>
      <c r="NLL41" s="11"/>
      <c r="NLM41" s="11"/>
      <c r="NLN41" s="11"/>
      <c r="NLO41" s="11"/>
      <c r="NLP41" s="11"/>
      <c r="NLQ41" s="11"/>
      <c r="NLR41" s="11"/>
      <c r="NLS41" s="11"/>
      <c r="NLT41" s="11"/>
      <c r="NLU41" s="11"/>
      <c r="NLV41" s="11"/>
      <c r="NLW41" s="11"/>
      <c r="NLX41" s="11"/>
      <c r="NLY41" s="11"/>
      <c r="NLZ41" s="11"/>
      <c r="NMA41" s="11"/>
      <c r="NMB41" s="11"/>
      <c r="NMC41" s="11"/>
      <c r="NMD41" s="11"/>
      <c r="NME41" s="11"/>
      <c r="NMF41" s="11"/>
      <c r="NMG41" s="11"/>
      <c r="NMH41" s="11"/>
      <c r="NMI41" s="11"/>
      <c r="NMJ41" s="11"/>
      <c r="NMK41" s="11"/>
      <c r="NML41" s="11"/>
      <c r="NMM41" s="11"/>
      <c r="NMN41" s="11"/>
      <c r="NMO41" s="11"/>
      <c r="NMP41" s="11"/>
      <c r="NMQ41" s="11"/>
      <c r="NMR41" s="11"/>
      <c r="NMS41" s="11"/>
      <c r="NMT41" s="11"/>
      <c r="NMU41" s="11"/>
      <c r="NMV41" s="11"/>
      <c r="NMW41" s="11"/>
      <c r="NMX41" s="11"/>
      <c r="NMY41" s="11"/>
      <c r="NMZ41" s="11"/>
      <c r="NNA41" s="11"/>
      <c r="NNB41" s="11"/>
      <c r="NNC41" s="11"/>
      <c r="NND41" s="11"/>
      <c r="NNE41" s="11"/>
      <c r="NNF41" s="11"/>
      <c r="NNG41" s="11"/>
      <c r="NNH41" s="11"/>
      <c r="NNI41" s="11"/>
      <c r="NNJ41" s="11"/>
      <c r="NNK41" s="11"/>
      <c r="NNL41" s="11"/>
      <c r="NNM41" s="11"/>
      <c r="NNN41" s="11"/>
      <c r="NNO41" s="11"/>
      <c r="NNP41" s="11"/>
      <c r="NNQ41" s="11"/>
      <c r="NNR41" s="11"/>
      <c r="NNS41" s="11"/>
      <c r="NNT41" s="11"/>
      <c r="NNU41" s="11"/>
      <c r="NNV41" s="11"/>
      <c r="NNW41" s="11"/>
      <c r="NNX41" s="11"/>
      <c r="NNY41" s="11"/>
      <c r="NNZ41" s="11"/>
      <c r="NOA41" s="11"/>
      <c r="NOB41" s="11"/>
      <c r="NOC41" s="11"/>
      <c r="NOD41" s="11"/>
      <c r="NOE41" s="11"/>
      <c r="NOF41" s="11"/>
      <c r="NOG41" s="11"/>
      <c r="NOH41" s="11"/>
      <c r="NOI41" s="11"/>
      <c r="NOJ41" s="11"/>
      <c r="NOK41" s="11"/>
      <c r="NOL41" s="11"/>
      <c r="NOM41" s="11"/>
      <c r="NON41" s="11"/>
      <c r="NOO41" s="11"/>
      <c r="NOP41" s="11"/>
      <c r="NOQ41" s="11"/>
      <c r="NOR41" s="11"/>
      <c r="NOS41" s="11"/>
      <c r="NOT41" s="11"/>
      <c r="NOU41" s="11"/>
      <c r="NOV41" s="11"/>
      <c r="NOW41" s="11"/>
      <c r="NOX41" s="11"/>
      <c r="NOY41" s="11"/>
      <c r="NOZ41" s="11"/>
      <c r="NPA41" s="11"/>
      <c r="NPB41" s="11"/>
      <c r="NPC41" s="11"/>
      <c r="NPD41" s="11"/>
      <c r="NPE41" s="11"/>
      <c r="NPF41" s="11"/>
      <c r="NPG41" s="11"/>
      <c r="NPH41" s="11"/>
      <c r="NPI41" s="11"/>
      <c r="NPJ41" s="11"/>
      <c r="NPK41" s="11"/>
      <c r="NPL41" s="11"/>
      <c r="NPM41" s="11"/>
      <c r="NPN41" s="11"/>
      <c r="NPO41" s="11"/>
      <c r="NPP41" s="11"/>
      <c r="NPQ41" s="11"/>
      <c r="NPR41" s="11"/>
      <c r="NPS41" s="11"/>
      <c r="NPT41" s="11"/>
      <c r="NPU41" s="11"/>
      <c r="NPV41" s="11"/>
      <c r="NPW41" s="11"/>
      <c r="NPX41" s="11"/>
      <c r="NPY41" s="11"/>
      <c r="NPZ41" s="11"/>
      <c r="NQA41" s="11"/>
      <c r="NQB41" s="11"/>
      <c r="NQC41" s="11"/>
      <c r="NQD41" s="11"/>
      <c r="NQE41" s="11"/>
      <c r="NQF41" s="11"/>
      <c r="NQG41" s="11"/>
      <c r="NQH41" s="11"/>
      <c r="NQI41" s="11"/>
      <c r="NQJ41" s="11"/>
      <c r="NQK41" s="11"/>
      <c r="NQL41" s="11"/>
      <c r="NQM41" s="11"/>
      <c r="NQN41" s="11"/>
      <c r="NQO41" s="11"/>
      <c r="NQP41" s="11"/>
      <c r="NQQ41" s="11"/>
      <c r="NQR41" s="11"/>
      <c r="NQS41" s="11"/>
      <c r="NQT41" s="11"/>
      <c r="NQU41" s="11"/>
      <c r="NQV41" s="11"/>
      <c r="NQW41" s="11"/>
      <c r="NQX41" s="11"/>
      <c r="NQY41" s="11"/>
      <c r="NQZ41" s="11"/>
      <c r="NRA41" s="11"/>
      <c r="NRB41" s="11"/>
      <c r="NRC41" s="11"/>
      <c r="NRD41" s="11"/>
      <c r="NRE41" s="11"/>
      <c r="NRF41" s="11"/>
      <c r="NRG41" s="11"/>
      <c r="NRH41" s="11"/>
      <c r="NRI41" s="11"/>
      <c r="NRJ41" s="11"/>
      <c r="NRK41" s="11"/>
      <c r="NRL41" s="11"/>
      <c r="NRM41" s="11"/>
      <c r="NRN41" s="11"/>
      <c r="NRO41" s="11"/>
      <c r="NRP41" s="11"/>
      <c r="NRQ41" s="11"/>
      <c r="NRR41" s="11"/>
      <c r="NRS41" s="11"/>
      <c r="NRT41" s="11"/>
      <c r="NRU41" s="11"/>
      <c r="NRV41" s="11"/>
      <c r="NRW41" s="11"/>
      <c r="NRX41" s="11"/>
      <c r="NRY41" s="11"/>
      <c r="NRZ41" s="11"/>
      <c r="NSA41" s="11"/>
      <c r="NSB41" s="11"/>
      <c r="NSC41" s="11"/>
      <c r="NSD41" s="11"/>
      <c r="NSE41" s="11"/>
      <c r="NSF41" s="11"/>
      <c r="NSG41" s="11"/>
      <c r="NSH41" s="11"/>
      <c r="NSI41" s="11"/>
      <c r="NSJ41" s="11"/>
      <c r="NSK41" s="11"/>
      <c r="NSL41" s="11"/>
      <c r="NSM41" s="11"/>
      <c r="NSN41" s="11"/>
      <c r="NSO41" s="11"/>
      <c r="NSP41" s="11"/>
      <c r="NSQ41" s="11"/>
      <c r="NSR41" s="11"/>
      <c r="NSS41" s="11"/>
      <c r="NST41" s="11"/>
      <c r="NSU41" s="11"/>
      <c r="NSV41" s="11"/>
      <c r="NSW41" s="11"/>
      <c r="NSX41" s="11"/>
      <c r="NSY41" s="11"/>
      <c r="NSZ41" s="11"/>
      <c r="NTA41" s="11"/>
      <c r="NTB41" s="11"/>
      <c r="NTC41" s="11"/>
      <c r="NTD41" s="11"/>
      <c r="NTE41" s="11"/>
      <c r="NTF41" s="11"/>
      <c r="NTG41" s="11"/>
      <c r="NTH41" s="11"/>
      <c r="NTI41" s="11"/>
      <c r="NTJ41" s="11"/>
      <c r="NTK41" s="11"/>
      <c r="NTL41" s="11"/>
      <c r="NTM41" s="11"/>
      <c r="NTN41" s="11"/>
      <c r="NTO41" s="11"/>
      <c r="NTP41" s="11"/>
      <c r="NTQ41" s="11"/>
      <c r="NTR41" s="11"/>
      <c r="NTS41" s="11"/>
      <c r="NTT41" s="11"/>
      <c r="NTU41" s="11"/>
      <c r="NTV41" s="11"/>
      <c r="NTW41" s="11"/>
      <c r="NTX41" s="11"/>
      <c r="NTY41" s="11"/>
      <c r="NTZ41" s="11"/>
      <c r="NUA41" s="11"/>
      <c r="NUB41" s="11"/>
      <c r="NUC41" s="11"/>
      <c r="NUD41" s="11"/>
      <c r="NUE41" s="11"/>
      <c r="NUF41" s="11"/>
      <c r="NUG41" s="11"/>
      <c r="NUH41" s="11"/>
      <c r="NUI41" s="11"/>
      <c r="NUJ41" s="11"/>
      <c r="NUK41" s="11"/>
      <c r="NUL41" s="11"/>
      <c r="NUM41" s="11"/>
      <c r="NUN41" s="11"/>
      <c r="NUO41" s="11"/>
      <c r="NUP41" s="11"/>
      <c r="NUQ41" s="11"/>
      <c r="NUR41" s="11"/>
      <c r="NUS41" s="11"/>
      <c r="NUT41" s="11"/>
      <c r="NUU41" s="11"/>
      <c r="NUV41" s="11"/>
      <c r="NUW41" s="11"/>
      <c r="NUX41" s="11"/>
      <c r="NUY41" s="11"/>
      <c r="NUZ41" s="11"/>
      <c r="NVA41" s="11"/>
      <c r="NVB41" s="11"/>
      <c r="NVC41" s="11"/>
      <c r="NVD41" s="11"/>
      <c r="NVE41" s="11"/>
      <c r="NVF41" s="11"/>
      <c r="NVG41" s="11"/>
      <c r="NVH41" s="11"/>
      <c r="NVI41" s="11"/>
      <c r="NVJ41" s="11"/>
      <c r="NVK41" s="11"/>
      <c r="NVL41" s="11"/>
      <c r="NVM41" s="11"/>
      <c r="NVN41" s="11"/>
      <c r="NVO41" s="11"/>
      <c r="NVP41" s="11"/>
      <c r="NVQ41" s="11"/>
      <c r="NVR41" s="11"/>
      <c r="NVS41" s="11"/>
      <c r="NVT41" s="11"/>
      <c r="NVU41" s="11"/>
      <c r="NVV41" s="11"/>
      <c r="NVW41" s="11"/>
      <c r="NVX41" s="11"/>
      <c r="NVY41" s="11"/>
      <c r="NVZ41" s="11"/>
      <c r="NWA41" s="11"/>
      <c r="NWB41" s="11"/>
      <c r="NWC41" s="11"/>
      <c r="NWD41" s="11"/>
      <c r="NWE41" s="11"/>
      <c r="NWF41" s="11"/>
      <c r="NWG41" s="11"/>
      <c r="NWH41" s="11"/>
      <c r="NWI41" s="11"/>
      <c r="NWJ41" s="11"/>
      <c r="NWK41" s="11"/>
      <c r="NWL41" s="11"/>
      <c r="NWM41" s="11"/>
      <c r="NWN41" s="11"/>
      <c r="NWO41" s="11"/>
      <c r="NWP41" s="11"/>
      <c r="NWQ41" s="11"/>
      <c r="NWR41" s="11"/>
      <c r="NWS41" s="11"/>
      <c r="NWT41" s="11"/>
      <c r="NWU41" s="11"/>
      <c r="NWV41" s="11"/>
      <c r="NWW41" s="11"/>
      <c r="NWX41" s="11"/>
      <c r="NWY41" s="11"/>
      <c r="NWZ41" s="11"/>
      <c r="NXA41" s="11"/>
      <c r="NXB41" s="11"/>
      <c r="NXC41" s="11"/>
      <c r="NXD41" s="11"/>
      <c r="NXE41" s="11"/>
      <c r="NXF41" s="11"/>
      <c r="NXG41" s="11"/>
      <c r="NXH41" s="11"/>
      <c r="NXI41" s="11"/>
      <c r="NXJ41" s="11"/>
      <c r="NXK41" s="11"/>
      <c r="NXL41" s="11"/>
      <c r="NXM41" s="11"/>
      <c r="NXN41" s="11"/>
      <c r="NXO41" s="11"/>
      <c r="NXP41" s="11"/>
      <c r="NXQ41" s="11"/>
      <c r="NXR41" s="11"/>
      <c r="NXS41" s="11"/>
      <c r="NXT41" s="11"/>
      <c r="NXU41" s="11"/>
      <c r="NXV41" s="11"/>
      <c r="NXW41" s="11"/>
      <c r="NXX41" s="11"/>
      <c r="NXY41" s="11"/>
      <c r="NXZ41" s="11"/>
      <c r="NYA41" s="11"/>
      <c r="NYB41" s="11"/>
      <c r="NYC41" s="11"/>
      <c r="NYD41" s="11"/>
      <c r="NYE41" s="11"/>
      <c r="NYF41" s="11"/>
      <c r="NYG41" s="11"/>
      <c r="NYH41" s="11"/>
      <c r="NYI41" s="11"/>
      <c r="NYJ41" s="11"/>
      <c r="NYK41" s="11"/>
      <c r="NYL41" s="11"/>
      <c r="NYM41" s="11"/>
      <c r="NYN41" s="11"/>
      <c r="NYO41" s="11"/>
      <c r="NYP41" s="11"/>
      <c r="NYQ41" s="11"/>
      <c r="NYR41" s="11"/>
      <c r="NYS41" s="11"/>
      <c r="NYT41" s="11"/>
      <c r="NYU41" s="11"/>
      <c r="NYV41" s="11"/>
      <c r="NYW41" s="11"/>
      <c r="NYX41" s="11"/>
      <c r="NYY41" s="11"/>
      <c r="NYZ41" s="11"/>
      <c r="NZA41" s="11"/>
      <c r="NZB41" s="11"/>
      <c r="NZC41" s="11"/>
      <c r="NZD41" s="11"/>
      <c r="NZE41" s="11"/>
      <c r="NZF41" s="11"/>
      <c r="NZG41" s="11"/>
      <c r="NZH41" s="11"/>
      <c r="NZI41" s="11"/>
      <c r="NZJ41" s="11"/>
      <c r="NZK41" s="11"/>
      <c r="NZL41" s="11"/>
      <c r="NZM41" s="11"/>
      <c r="NZN41" s="11"/>
      <c r="NZO41" s="11"/>
      <c r="NZP41" s="11"/>
      <c r="NZQ41" s="11"/>
      <c r="NZR41" s="11"/>
      <c r="NZS41" s="11"/>
      <c r="NZT41" s="11"/>
      <c r="NZU41" s="11"/>
      <c r="NZV41" s="11"/>
      <c r="NZW41" s="11"/>
      <c r="NZX41" s="11"/>
      <c r="NZY41" s="11"/>
      <c r="NZZ41" s="11"/>
      <c r="OAA41" s="11"/>
      <c r="OAB41" s="11"/>
      <c r="OAC41" s="11"/>
      <c r="OAD41" s="11"/>
      <c r="OAE41" s="11"/>
      <c r="OAF41" s="11"/>
      <c r="OAG41" s="11"/>
      <c r="OAH41" s="11"/>
      <c r="OAI41" s="11"/>
      <c r="OAJ41" s="11"/>
      <c r="OAK41" s="11"/>
      <c r="OAL41" s="11"/>
      <c r="OAM41" s="11"/>
      <c r="OAN41" s="11"/>
      <c r="OAO41" s="11"/>
      <c r="OAP41" s="11"/>
      <c r="OAQ41" s="11"/>
      <c r="OAR41" s="11"/>
      <c r="OAS41" s="11"/>
      <c r="OAT41" s="11"/>
      <c r="OAU41" s="11"/>
      <c r="OAV41" s="11"/>
      <c r="OAW41" s="11"/>
      <c r="OAX41" s="11"/>
      <c r="OAY41" s="11"/>
      <c r="OAZ41" s="11"/>
      <c r="OBA41" s="11"/>
      <c r="OBB41" s="11"/>
      <c r="OBC41" s="11"/>
      <c r="OBD41" s="11"/>
      <c r="OBE41" s="11"/>
      <c r="OBF41" s="11"/>
      <c r="OBG41" s="11"/>
      <c r="OBH41" s="11"/>
      <c r="OBI41" s="11"/>
      <c r="OBJ41" s="11"/>
      <c r="OBK41" s="11"/>
      <c r="OBL41" s="11"/>
      <c r="OBM41" s="11"/>
      <c r="OBN41" s="11"/>
      <c r="OBO41" s="11"/>
      <c r="OBP41" s="11"/>
      <c r="OBQ41" s="11"/>
      <c r="OBR41" s="11"/>
      <c r="OBS41" s="11"/>
      <c r="OBT41" s="11"/>
      <c r="OBU41" s="11"/>
      <c r="OBV41" s="11"/>
      <c r="OBW41" s="11"/>
      <c r="OBX41" s="11"/>
      <c r="OBY41" s="11"/>
      <c r="OBZ41" s="11"/>
      <c r="OCA41" s="11"/>
      <c r="OCB41" s="11"/>
      <c r="OCC41" s="11"/>
      <c r="OCD41" s="11"/>
      <c r="OCE41" s="11"/>
      <c r="OCF41" s="11"/>
      <c r="OCG41" s="11"/>
      <c r="OCH41" s="11"/>
      <c r="OCI41" s="11"/>
      <c r="OCJ41" s="11"/>
      <c r="OCK41" s="11"/>
      <c r="OCL41" s="11"/>
      <c r="OCM41" s="11"/>
      <c r="OCN41" s="11"/>
      <c r="OCO41" s="11"/>
      <c r="OCP41" s="11"/>
      <c r="OCQ41" s="11"/>
      <c r="OCR41" s="11"/>
      <c r="OCS41" s="11"/>
      <c r="OCT41" s="11"/>
      <c r="OCU41" s="11"/>
      <c r="OCV41" s="11"/>
      <c r="OCW41" s="11"/>
      <c r="OCX41" s="11"/>
      <c r="OCY41" s="11"/>
      <c r="OCZ41" s="11"/>
      <c r="ODA41" s="11"/>
      <c r="ODB41" s="11"/>
      <c r="ODC41" s="11"/>
      <c r="ODD41" s="11"/>
      <c r="ODE41" s="11"/>
      <c r="ODF41" s="11"/>
      <c r="ODG41" s="11"/>
      <c r="ODH41" s="11"/>
      <c r="ODI41" s="11"/>
      <c r="ODJ41" s="11"/>
      <c r="ODK41" s="11"/>
      <c r="ODL41" s="11"/>
      <c r="ODM41" s="11"/>
      <c r="ODN41" s="11"/>
      <c r="ODO41" s="11"/>
      <c r="ODP41" s="11"/>
      <c r="ODQ41" s="11"/>
      <c r="ODR41" s="11"/>
      <c r="ODS41" s="11"/>
      <c r="ODT41" s="11"/>
      <c r="ODU41" s="11"/>
      <c r="ODV41" s="11"/>
      <c r="ODW41" s="11"/>
      <c r="ODX41" s="11"/>
      <c r="ODY41" s="11"/>
      <c r="ODZ41" s="11"/>
      <c r="OEA41" s="11"/>
      <c r="OEB41" s="11"/>
      <c r="OEC41" s="11"/>
      <c r="OED41" s="11"/>
      <c r="OEE41" s="11"/>
      <c r="OEF41" s="11"/>
      <c r="OEG41" s="11"/>
      <c r="OEH41" s="11"/>
      <c r="OEI41" s="11"/>
      <c r="OEJ41" s="11"/>
      <c r="OEK41" s="11"/>
      <c r="OEL41" s="11"/>
      <c r="OEM41" s="11"/>
      <c r="OEN41" s="11"/>
      <c r="OEO41" s="11"/>
      <c r="OEP41" s="11"/>
      <c r="OEQ41" s="11"/>
      <c r="OER41" s="11"/>
      <c r="OES41" s="11"/>
      <c r="OET41" s="11"/>
      <c r="OEU41" s="11"/>
      <c r="OEV41" s="11"/>
      <c r="OEW41" s="11"/>
      <c r="OEX41" s="11"/>
      <c r="OEY41" s="11"/>
      <c r="OEZ41" s="11"/>
      <c r="OFA41" s="11"/>
      <c r="OFB41" s="11"/>
      <c r="OFC41" s="11"/>
      <c r="OFD41" s="11"/>
      <c r="OFE41" s="11"/>
      <c r="OFF41" s="11"/>
      <c r="OFG41" s="11"/>
      <c r="OFH41" s="11"/>
      <c r="OFI41" s="11"/>
      <c r="OFJ41" s="11"/>
      <c r="OFK41" s="11"/>
      <c r="OFL41" s="11"/>
      <c r="OFM41" s="11"/>
      <c r="OFN41" s="11"/>
      <c r="OFO41" s="11"/>
      <c r="OFP41" s="11"/>
      <c r="OFQ41" s="11"/>
      <c r="OFR41" s="11"/>
      <c r="OFS41" s="11"/>
      <c r="OFT41" s="11"/>
      <c r="OFU41" s="11"/>
      <c r="OFV41" s="11"/>
      <c r="OFW41" s="11"/>
      <c r="OFX41" s="11"/>
      <c r="OFY41" s="11"/>
      <c r="OFZ41" s="11"/>
      <c r="OGA41" s="11"/>
      <c r="OGB41" s="11"/>
      <c r="OGC41" s="11"/>
      <c r="OGD41" s="11"/>
      <c r="OGE41" s="11"/>
      <c r="OGF41" s="11"/>
      <c r="OGG41" s="11"/>
      <c r="OGH41" s="11"/>
      <c r="OGI41" s="11"/>
      <c r="OGJ41" s="11"/>
      <c r="OGK41" s="11"/>
      <c r="OGL41" s="11"/>
      <c r="OGM41" s="11"/>
      <c r="OGN41" s="11"/>
      <c r="OGO41" s="11"/>
      <c r="OGP41" s="11"/>
      <c r="OGQ41" s="11"/>
      <c r="OGR41" s="11"/>
      <c r="OGS41" s="11"/>
      <c r="OGT41" s="11"/>
      <c r="OGU41" s="11"/>
      <c r="OGV41" s="11"/>
      <c r="OGW41" s="11"/>
      <c r="OGX41" s="11"/>
      <c r="OGY41" s="11"/>
      <c r="OGZ41" s="11"/>
      <c r="OHA41" s="11"/>
      <c r="OHB41" s="11"/>
      <c r="OHC41" s="11"/>
      <c r="OHD41" s="11"/>
      <c r="OHE41" s="11"/>
      <c r="OHF41" s="11"/>
      <c r="OHG41" s="11"/>
      <c r="OHH41" s="11"/>
      <c r="OHI41" s="11"/>
      <c r="OHJ41" s="11"/>
      <c r="OHK41" s="11"/>
      <c r="OHL41" s="11"/>
      <c r="OHM41" s="11"/>
      <c r="OHN41" s="11"/>
      <c r="OHO41" s="11"/>
      <c r="OHP41" s="11"/>
      <c r="OHQ41" s="11"/>
      <c r="OHR41" s="11"/>
      <c r="OHS41" s="11"/>
      <c r="OHT41" s="11"/>
      <c r="OHU41" s="11"/>
      <c r="OHV41" s="11"/>
      <c r="OHW41" s="11"/>
      <c r="OHX41" s="11"/>
      <c r="OHY41" s="11"/>
      <c r="OHZ41" s="11"/>
      <c r="OIA41" s="11"/>
      <c r="OIB41" s="11"/>
      <c r="OIC41" s="11"/>
      <c r="OID41" s="11"/>
      <c r="OIE41" s="11"/>
      <c r="OIF41" s="11"/>
      <c r="OIG41" s="11"/>
      <c r="OIH41" s="11"/>
      <c r="OII41" s="11"/>
      <c r="OIJ41" s="11"/>
      <c r="OIK41" s="11"/>
      <c r="OIL41" s="11"/>
      <c r="OIM41" s="11"/>
      <c r="OIN41" s="11"/>
      <c r="OIO41" s="11"/>
      <c r="OIP41" s="11"/>
      <c r="OIQ41" s="11"/>
      <c r="OIR41" s="11"/>
      <c r="OIS41" s="11"/>
      <c r="OIT41" s="11"/>
      <c r="OIU41" s="11"/>
      <c r="OIV41" s="11"/>
      <c r="OIW41" s="11"/>
      <c r="OIX41" s="11"/>
      <c r="OIY41" s="11"/>
      <c r="OIZ41" s="11"/>
      <c r="OJA41" s="11"/>
      <c r="OJB41" s="11"/>
      <c r="OJC41" s="11"/>
      <c r="OJD41" s="11"/>
      <c r="OJE41" s="11"/>
      <c r="OJF41" s="11"/>
      <c r="OJG41" s="11"/>
      <c r="OJH41" s="11"/>
      <c r="OJI41" s="11"/>
      <c r="OJJ41" s="11"/>
      <c r="OJK41" s="11"/>
      <c r="OJL41" s="11"/>
      <c r="OJM41" s="11"/>
      <c r="OJN41" s="11"/>
      <c r="OJO41" s="11"/>
      <c r="OJP41" s="11"/>
      <c r="OJQ41" s="11"/>
      <c r="OJR41" s="11"/>
      <c r="OJS41" s="11"/>
      <c r="OJT41" s="11"/>
      <c r="OJU41" s="11"/>
      <c r="OJV41" s="11"/>
      <c r="OJW41" s="11"/>
      <c r="OJX41" s="11"/>
      <c r="OJY41" s="11"/>
      <c r="OJZ41" s="11"/>
      <c r="OKA41" s="11"/>
      <c r="OKB41" s="11"/>
      <c r="OKC41" s="11"/>
      <c r="OKD41" s="11"/>
      <c r="OKE41" s="11"/>
      <c r="OKF41" s="11"/>
      <c r="OKG41" s="11"/>
      <c r="OKH41" s="11"/>
      <c r="OKI41" s="11"/>
      <c r="OKJ41" s="11"/>
      <c r="OKK41" s="11"/>
      <c r="OKL41" s="11"/>
      <c r="OKM41" s="11"/>
      <c r="OKN41" s="11"/>
      <c r="OKO41" s="11"/>
      <c r="OKP41" s="11"/>
      <c r="OKQ41" s="11"/>
      <c r="OKR41" s="11"/>
      <c r="OKS41" s="11"/>
      <c r="OKT41" s="11"/>
      <c r="OKU41" s="11"/>
      <c r="OKV41" s="11"/>
      <c r="OKW41" s="11"/>
      <c r="OKX41" s="11"/>
      <c r="OKY41" s="11"/>
      <c r="OKZ41" s="11"/>
      <c r="OLA41" s="11"/>
      <c r="OLB41" s="11"/>
      <c r="OLC41" s="11"/>
      <c r="OLD41" s="11"/>
      <c r="OLE41" s="11"/>
      <c r="OLF41" s="11"/>
      <c r="OLG41" s="11"/>
      <c r="OLH41" s="11"/>
      <c r="OLI41" s="11"/>
      <c r="OLJ41" s="11"/>
      <c r="OLK41" s="11"/>
      <c r="OLL41" s="11"/>
      <c r="OLM41" s="11"/>
      <c r="OLN41" s="11"/>
      <c r="OLO41" s="11"/>
      <c r="OLP41" s="11"/>
      <c r="OLQ41" s="11"/>
      <c r="OLR41" s="11"/>
      <c r="OLS41" s="11"/>
      <c r="OLT41" s="11"/>
      <c r="OLU41" s="11"/>
      <c r="OLV41" s="11"/>
      <c r="OLW41" s="11"/>
      <c r="OLX41" s="11"/>
      <c r="OLY41" s="11"/>
      <c r="OLZ41" s="11"/>
      <c r="OMA41" s="11"/>
      <c r="OMB41" s="11"/>
      <c r="OMC41" s="11"/>
      <c r="OMD41" s="11"/>
      <c r="OME41" s="11"/>
      <c r="OMF41" s="11"/>
      <c r="OMG41" s="11"/>
      <c r="OMH41" s="11"/>
      <c r="OMI41" s="11"/>
      <c r="OMJ41" s="11"/>
      <c r="OMK41" s="11"/>
      <c r="OML41" s="11"/>
      <c r="OMM41" s="11"/>
      <c r="OMN41" s="11"/>
      <c r="OMO41" s="11"/>
      <c r="OMP41" s="11"/>
      <c r="OMQ41" s="11"/>
      <c r="OMR41" s="11"/>
      <c r="OMS41" s="11"/>
      <c r="OMT41" s="11"/>
      <c r="OMU41" s="11"/>
      <c r="OMV41" s="11"/>
      <c r="OMW41" s="11"/>
      <c r="OMX41" s="11"/>
      <c r="OMY41" s="11"/>
      <c r="OMZ41" s="11"/>
      <c r="ONA41" s="11"/>
      <c r="ONB41" s="11"/>
      <c r="ONC41" s="11"/>
      <c r="OND41" s="11"/>
      <c r="ONE41" s="11"/>
      <c r="ONF41" s="11"/>
      <c r="ONG41" s="11"/>
      <c r="ONH41" s="11"/>
      <c r="ONI41" s="11"/>
      <c r="ONJ41" s="11"/>
      <c r="ONK41" s="11"/>
      <c r="ONL41" s="11"/>
      <c r="ONM41" s="11"/>
      <c r="ONN41" s="11"/>
      <c r="ONO41" s="11"/>
      <c r="ONP41" s="11"/>
      <c r="ONQ41" s="11"/>
      <c r="ONR41" s="11"/>
      <c r="ONS41" s="11"/>
      <c r="ONT41" s="11"/>
      <c r="ONU41" s="11"/>
      <c r="ONV41" s="11"/>
      <c r="ONW41" s="11"/>
      <c r="ONX41" s="11"/>
      <c r="ONY41" s="11"/>
      <c r="ONZ41" s="11"/>
      <c r="OOA41" s="11"/>
      <c r="OOB41" s="11"/>
      <c r="OOC41" s="11"/>
      <c r="OOD41" s="11"/>
      <c r="OOE41" s="11"/>
      <c r="OOF41" s="11"/>
      <c r="OOG41" s="11"/>
      <c r="OOH41" s="11"/>
      <c r="OOI41" s="11"/>
      <c r="OOJ41" s="11"/>
      <c r="OOK41" s="11"/>
      <c r="OOL41" s="11"/>
      <c r="OOM41" s="11"/>
      <c r="OON41" s="11"/>
      <c r="OOO41" s="11"/>
      <c r="OOP41" s="11"/>
      <c r="OOQ41" s="11"/>
      <c r="OOR41" s="11"/>
      <c r="OOS41" s="11"/>
      <c r="OOT41" s="11"/>
      <c r="OOU41" s="11"/>
      <c r="OOV41" s="11"/>
      <c r="OOW41" s="11"/>
      <c r="OOX41" s="11"/>
      <c r="OOY41" s="11"/>
      <c r="OOZ41" s="11"/>
      <c r="OPA41" s="11"/>
      <c r="OPB41" s="11"/>
      <c r="OPC41" s="11"/>
      <c r="OPD41" s="11"/>
      <c r="OPE41" s="11"/>
      <c r="OPF41" s="11"/>
      <c r="OPG41" s="11"/>
      <c r="OPH41" s="11"/>
      <c r="OPI41" s="11"/>
      <c r="OPJ41" s="11"/>
      <c r="OPK41" s="11"/>
      <c r="OPL41" s="11"/>
      <c r="OPM41" s="11"/>
      <c r="OPN41" s="11"/>
      <c r="OPO41" s="11"/>
      <c r="OPP41" s="11"/>
      <c r="OPQ41" s="11"/>
      <c r="OPR41" s="11"/>
      <c r="OPS41" s="11"/>
      <c r="OPT41" s="11"/>
      <c r="OPU41" s="11"/>
      <c r="OPV41" s="11"/>
      <c r="OPW41" s="11"/>
      <c r="OPX41" s="11"/>
      <c r="OPY41" s="11"/>
      <c r="OPZ41" s="11"/>
      <c r="OQA41" s="11"/>
      <c r="OQB41" s="11"/>
      <c r="OQC41" s="11"/>
      <c r="OQD41" s="11"/>
      <c r="OQE41" s="11"/>
      <c r="OQF41" s="11"/>
      <c r="OQG41" s="11"/>
      <c r="OQH41" s="11"/>
      <c r="OQI41" s="11"/>
      <c r="OQJ41" s="11"/>
      <c r="OQK41" s="11"/>
      <c r="OQL41" s="11"/>
      <c r="OQM41" s="11"/>
      <c r="OQN41" s="11"/>
      <c r="OQO41" s="11"/>
      <c r="OQP41" s="11"/>
      <c r="OQQ41" s="11"/>
      <c r="OQR41" s="11"/>
      <c r="OQS41" s="11"/>
      <c r="OQT41" s="11"/>
      <c r="OQU41" s="11"/>
      <c r="OQV41" s="11"/>
      <c r="OQW41" s="11"/>
      <c r="OQX41" s="11"/>
      <c r="OQY41" s="11"/>
      <c r="OQZ41" s="11"/>
      <c r="ORA41" s="11"/>
      <c r="ORB41" s="11"/>
      <c r="ORC41" s="11"/>
      <c r="ORD41" s="11"/>
      <c r="ORE41" s="11"/>
      <c r="ORF41" s="11"/>
      <c r="ORG41" s="11"/>
      <c r="ORH41" s="11"/>
      <c r="ORI41" s="11"/>
      <c r="ORJ41" s="11"/>
      <c r="ORK41" s="11"/>
      <c r="ORL41" s="11"/>
      <c r="ORM41" s="11"/>
      <c r="ORN41" s="11"/>
      <c r="ORO41" s="11"/>
      <c r="ORP41" s="11"/>
      <c r="ORQ41" s="11"/>
      <c r="ORR41" s="11"/>
      <c r="ORS41" s="11"/>
      <c r="ORT41" s="11"/>
      <c r="ORU41" s="11"/>
      <c r="ORV41" s="11"/>
      <c r="ORW41" s="11"/>
      <c r="ORX41" s="11"/>
      <c r="ORY41" s="11"/>
      <c r="ORZ41" s="11"/>
      <c r="OSA41" s="11"/>
      <c r="OSB41" s="11"/>
      <c r="OSC41" s="11"/>
      <c r="OSD41" s="11"/>
      <c r="OSE41" s="11"/>
      <c r="OSF41" s="11"/>
      <c r="OSG41" s="11"/>
      <c r="OSH41" s="11"/>
      <c r="OSI41" s="11"/>
      <c r="OSJ41" s="11"/>
      <c r="OSK41" s="11"/>
      <c r="OSL41" s="11"/>
      <c r="OSM41" s="11"/>
      <c r="OSN41" s="11"/>
      <c r="OSO41" s="11"/>
      <c r="OSP41" s="11"/>
      <c r="OSQ41" s="11"/>
      <c r="OSR41" s="11"/>
      <c r="OSS41" s="11"/>
      <c r="OST41" s="11"/>
      <c r="OSU41" s="11"/>
      <c r="OSV41" s="11"/>
      <c r="OSW41" s="11"/>
      <c r="OSX41" s="11"/>
      <c r="OSY41" s="11"/>
      <c r="OSZ41" s="11"/>
      <c r="OTA41" s="11"/>
      <c r="OTB41" s="11"/>
      <c r="OTC41" s="11"/>
      <c r="OTD41" s="11"/>
      <c r="OTE41" s="11"/>
      <c r="OTF41" s="11"/>
      <c r="OTG41" s="11"/>
      <c r="OTH41" s="11"/>
      <c r="OTI41" s="11"/>
      <c r="OTJ41" s="11"/>
      <c r="OTK41" s="11"/>
      <c r="OTL41" s="11"/>
      <c r="OTM41" s="11"/>
      <c r="OTN41" s="11"/>
      <c r="OTO41" s="11"/>
      <c r="OTP41" s="11"/>
      <c r="OTQ41" s="11"/>
      <c r="OTR41" s="11"/>
      <c r="OTS41" s="11"/>
      <c r="OTT41" s="11"/>
      <c r="OTU41" s="11"/>
      <c r="OTV41" s="11"/>
      <c r="OTW41" s="11"/>
      <c r="OTX41" s="11"/>
      <c r="OTY41" s="11"/>
      <c r="OTZ41" s="11"/>
      <c r="OUA41" s="11"/>
      <c r="OUB41" s="11"/>
      <c r="OUC41" s="11"/>
      <c r="OUD41" s="11"/>
      <c r="OUE41" s="11"/>
      <c r="OUF41" s="11"/>
      <c r="OUG41" s="11"/>
      <c r="OUH41" s="11"/>
      <c r="OUI41" s="11"/>
      <c r="OUJ41" s="11"/>
      <c r="OUK41" s="11"/>
      <c r="OUL41" s="11"/>
      <c r="OUM41" s="11"/>
      <c r="OUN41" s="11"/>
      <c r="OUO41" s="11"/>
      <c r="OUP41" s="11"/>
      <c r="OUQ41" s="11"/>
      <c r="OUR41" s="11"/>
      <c r="OUS41" s="11"/>
      <c r="OUT41" s="11"/>
      <c r="OUU41" s="11"/>
      <c r="OUV41" s="11"/>
      <c r="OUW41" s="11"/>
      <c r="OUX41" s="11"/>
      <c r="OUY41" s="11"/>
      <c r="OUZ41" s="11"/>
      <c r="OVA41" s="11"/>
      <c r="OVB41" s="11"/>
      <c r="OVC41" s="11"/>
      <c r="OVD41" s="11"/>
      <c r="OVE41" s="11"/>
      <c r="OVF41" s="11"/>
      <c r="OVG41" s="11"/>
      <c r="OVH41" s="11"/>
      <c r="OVI41" s="11"/>
      <c r="OVJ41" s="11"/>
      <c r="OVK41" s="11"/>
      <c r="OVL41" s="11"/>
      <c r="OVM41" s="11"/>
      <c r="OVN41" s="11"/>
      <c r="OVO41" s="11"/>
      <c r="OVP41" s="11"/>
      <c r="OVQ41" s="11"/>
      <c r="OVR41" s="11"/>
      <c r="OVS41" s="11"/>
      <c r="OVT41" s="11"/>
      <c r="OVU41" s="11"/>
      <c r="OVV41" s="11"/>
      <c r="OVW41" s="11"/>
      <c r="OVX41" s="11"/>
      <c r="OVY41" s="11"/>
      <c r="OVZ41" s="11"/>
      <c r="OWA41" s="11"/>
      <c r="OWB41" s="11"/>
      <c r="OWC41" s="11"/>
      <c r="OWD41" s="11"/>
      <c r="OWE41" s="11"/>
      <c r="OWF41" s="11"/>
      <c r="OWG41" s="11"/>
      <c r="OWH41" s="11"/>
      <c r="OWI41" s="11"/>
      <c r="OWJ41" s="11"/>
      <c r="OWK41" s="11"/>
      <c r="OWL41" s="11"/>
      <c r="OWM41" s="11"/>
      <c r="OWN41" s="11"/>
      <c r="OWO41" s="11"/>
      <c r="OWP41" s="11"/>
      <c r="OWQ41" s="11"/>
      <c r="OWR41" s="11"/>
      <c r="OWS41" s="11"/>
      <c r="OWT41" s="11"/>
      <c r="OWU41" s="11"/>
      <c r="OWV41" s="11"/>
      <c r="OWW41" s="11"/>
      <c r="OWX41" s="11"/>
      <c r="OWY41" s="11"/>
      <c r="OWZ41" s="11"/>
      <c r="OXA41" s="11"/>
      <c r="OXB41" s="11"/>
      <c r="OXC41" s="11"/>
      <c r="OXD41" s="11"/>
      <c r="OXE41" s="11"/>
      <c r="OXF41" s="11"/>
      <c r="OXG41" s="11"/>
      <c r="OXH41" s="11"/>
      <c r="OXI41" s="11"/>
      <c r="OXJ41" s="11"/>
      <c r="OXK41" s="11"/>
      <c r="OXL41" s="11"/>
      <c r="OXM41" s="11"/>
      <c r="OXN41" s="11"/>
      <c r="OXO41" s="11"/>
      <c r="OXP41" s="11"/>
      <c r="OXQ41" s="11"/>
      <c r="OXR41" s="11"/>
      <c r="OXS41" s="11"/>
      <c r="OXT41" s="11"/>
      <c r="OXU41" s="11"/>
      <c r="OXV41" s="11"/>
      <c r="OXW41" s="11"/>
      <c r="OXX41" s="11"/>
      <c r="OXY41" s="11"/>
      <c r="OXZ41" s="11"/>
      <c r="OYA41" s="11"/>
      <c r="OYB41" s="11"/>
      <c r="OYC41" s="11"/>
      <c r="OYD41" s="11"/>
      <c r="OYE41" s="11"/>
      <c r="OYF41" s="11"/>
      <c r="OYG41" s="11"/>
      <c r="OYH41" s="11"/>
      <c r="OYI41" s="11"/>
      <c r="OYJ41" s="11"/>
      <c r="OYK41" s="11"/>
      <c r="OYL41" s="11"/>
      <c r="OYM41" s="11"/>
      <c r="OYN41" s="11"/>
      <c r="OYO41" s="11"/>
      <c r="OYP41" s="11"/>
      <c r="OYQ41" s="11"/>
      <c r="OYR41" s="11"/>
      <c r="OYS41" s="11"/>
      <c r="OYT41" s="11"/>
      <c r="OYU41" s="11"/>
      <c r="OYV41" s="11"/>
      <c r="OYW41" s="11"/>
      <c r="OYX41" s="11"/>
      <c r="OYY41" s="11"/>
      <c r="OYZ41" s="11"/>
      <c r="OZA41" s="11"/>
      <c r="OZB41" s="11"/>
      <c r="OZC41" s="11"/>
      <c r="OZD41" s="11"/>
      <c r="OZE41" s="11"/>
      <c r="OZF41" s="11"/>
      <c r="OZG41" s="11"/>
      <c r="OZH41" s="11"/>
      <c r="OZI41" s="11"/>
      <c r="OZJ41" s="11"/>
      <c r="OZK41" s="11"/>
      <c r="OZL41" s="11"/>
      <c r="OZM41" s="11"/>
      <c r="OZN41" s="11"/>
      <c r="OZO41" s="11"/>
      <c r="OZP41" s="11"/>
      <c r="OZQ41" s="11"/>
      <c r="OZR41" s="11"/>
      <c r="OZS41" s="11"/>
      <c r="OZT41" s="11"/>
      <c r="OZU41" s="11"/>
      <c r="OZV41" s="11"/>
      <c r="OZW41" s="11"/>
      <c r="OZX41" s="11"/>
      <c r="OZY41" s="11"/>
      <c r="OZZ41" s="11"/>
      <c r="PAA41" s="11"/>
      <c r="PAB41" s="11"/>
      <c r="PAC41" s="11"/>
      <c r="PAD41" s="11"/>
      <c r="PAE41" s="11"/>
      <c r="PAF41" s="11"/>
      <c r="PAG41" s="11"/>
      <c r="PAH41" s="11"/>
      <c r="PAI41" s="11"/>
      <c r="PAJ41" s="11"/>
      <c r="PAK41" s="11"/>
      <c r="PAL41" s="11"/>
      <c r="PAM41" s="11"/>
      <c r="PAN41" s="11"/>
      <c r="PAO41" s="11"/>
      <c r="PAP41" s="11"/>
      <c r="PAQ41" s="11"/>
      <c r="PAR41" s="11"/>
      <c r="PAS41" s="11"/>
      <c r="PAT41" s="11"/>
      <c r="PAU41" s="11"/>
      <c r="PAV41" s="11"/>
      <c r="PAW41" s="11"/>
      <c r="PAX41" s="11"/>
      <c r="PAY41" s="11"/>
      <c r="PAZ41" s="11"/>
      <c r="PBA41" s="11"/>
      <c r="PBB41" s="11"/>
      <c r="PBC41" s="11"/>
      <c r="PBD41" s="11"/>
      <c r="PBE41" s="11"/>
      <c r="PBF41" s="11"/>
      <c r="PBG41" s="11"/>
      <c r="PBH41" s="11"/>
      <c r="PBI41" s="11"/>
      <c r="PBJ41" s="11"/>
      <c r="PBK41" s="11"/>
      <c r="PBL41" s="11"/>
      <c r="PBM41" s="11"/>
      <c r="PBN41" s="11"/>
      <c r="PBO41" s="11"/>
      <c r="PBP41" s="11"/>
      <c r="PBQ41" s="11"/>
      <c r="PBR41" s="11"/>
      <c r="PBS41" s="11"/>
      <c r="PBT41" s="11"/>
      <c r="PBU41" s="11"/>
      <c r="PBV41" s="11"/>
      <c r="PBW41" s="11"/>
      <c r="PBX41" s="11"/>
      <c r="PBY41" s="11"/>
      <c r="PBZ41" s="11"/>
      <c r="PCA41" s="11"/>
      <c r="PCB41" s="11"/>
      <c r="PCC41" s="11"/>
      <c r="PCD41" s="11"/>
      <c r="PCE41" s="11"/>
      <c r="PCF41" s="11"/>
      <c r="PCG41" s="11"/>
      <c r="PCH41" s="11"/>
      <c r="PCI41" s="11"/>
      <c r="PCJ41" s="11"/>
      <c r="PCK41" s="11"/>
      <c r="PCL41" s="11"/>
      <c r="PCM41" s="11"/>
      <c r="PCN41" s="11"/>
      <c r="PCO41" s="11"/>
      <c r="PCP41" s="11"/>
      <c r="PCQ41" s="11"/>
      <c r="PCR41" s="11"/>
      <c r="PCS41" s="11"/>
      <c r="PCT41" s="11"/>
      <c r="PCU41" s="11"/>
      <c r="PCV41" s="11"/>
      <c r="PCW41" s="11"/>
      <c r="PCX41" s="11"/>
      <c r="PCY41" s="11"/>
      <c r="PCZ41" s="11"/>
      <c r="PDA41" s="11"/>
      <c r="PDB41" s="11"/>
      <c r="PDC41" s="11"/>
      <c r="PDD41" s="11"/>
      <c r="PDE41" s="11"/>
      <c r="PDF41" s="11"/>
      <c r="PDG41" s="11"/>
      <c r="PDH41" s="11"/>
      <c r="PDI41" s="11"/>
      <c r="PDJ41" s="11"/>
      <c r="PDK41" s="11"/>
      <c r="PDL41" s="11"/>
      <c r="PDM41" s="11"/>
      <c r="PDN41" s="11"/>
      <c r="PDO41" s="11"/>
      <c r="PDP41" s="11"/>
      <c r="PDQ41" s="11"/>
      <c r="PDR41" s="11"/>
      <c r="PDS41" s="11"/>
      <c r="PDT41" s="11"/>
      <c r="PDU41" s="11"/>
      <c r="PDV41" s="11"/>
      <c r="PDW41" s="11"/>
      <c r="PDX41" s="11"/>
      <c r="PDY41" s="11"/>
      <c r="PDZ41" s="11"/>
      <c r="PEA41" s="11"/>
      <c r="PEB41" s="11"/>
      <c r="PEC41" s="11"/>
      <c r="PED41" s="11"/>
      <c r="PEE41" s="11"/>
      <c r="PEF41" s="11"/>
      <c r="PEG41" s="11"/>
      <c r="PEH41" s="11"/>
      <c r="PEI41" s="11"/>
      <c r="PEJ41" s="11"/>
      <c r="PEK41" s="11"/>
      <c r="PEL41" s="11"/>
      <c r="PEM41" s="11"/>
      <c r="PEN41" s="11"/>
      <c r="PEO41" s="11"/>
      <c r="PEP41" s="11"/>
      <c r="PEQ41" s="11"/>
      <c r="PER41" s="11"/>
      <c r="PES41" s="11"/>
      <c r="PET41" s="11"/>
      <c r="PEU41" s="11"/>
      <c r="PEV41" s="11"/>
      <c r="PEW41" s="11"/>
      <c r="PEX41" s="11"/>
      <c r="PEY41" s="11"/>
      <c r="PEZ41" s="11"/>
      <c r="PFA41" s="11"/>
      <c r="PFB41" s="11"/>
      <c r="PFC41" s="11"/>
      <c r="PFD41" s="11"/>
      <c r="PFE41" s="11"/>
      <c r="PFF41" s="11"/>
      <c r="PFG41" s="11"/>
      <c r="PFH41" s="11"/>
      <c r="PFI41" s="11"/>
      <c r="PFJ41" s="11"/>
      <c r="PFK41" s="11"/>
      <c r="PFL41" s="11"/>
      <c r="PFM41" s="11"/>
      <c r="PFN41" s="11"/>
      <c r="PFO41" s="11"/>
      <c r="PFP41" s="11"/>
      <c r="PFQ41" s="11"/>
      <c r="PFR41" s="11"/>
      <c r="PFS41" s="11"/>
      <c r="PFT41" s="11"/>
      <c r="PFU41" s="11"/>
      <c r="PFV41" s="11"/>
      <c r="PFW41" s="11"/>
      <c r="PFX41" s="11"/>
      <c r="PFY41" s="11"/>
      <c r="PFZ41" s="11"/>
      <c r="PGA41" s="11"/>
      <c r="PGB41" s="11"/>
      <c r="PGC41" s="11"/>
      <c r="PGD41" s="11"/>
      <c r="PGE41" s="11"/>
      <c r="PGF41" s="11"/>
      <c r="PGG41" s="11"/>
      <c r="PGH41" s="11"/>
      <c r="PGI41" s="11"/>
      <c r="PGJ41" s="11"/>
      <c r="PGK41" s="11"/>
      <c r="PGL41" s="11"/>
      <c r="PGM41" s="11"/>
      <c r="PGN41" s="11"/>
      <c r="PGO41" s="11"/>
      <c r="PGP41" s="11"/>
      <c r="PGQ41" s="11"/>
      <c r="PGR41" s="11"/>
      <c r="PGS41" s="11"/>
      <c r="PGT41" s="11"/>
      <c r="PGU41" s="11"/>
      <c r="PGV41" s="11"/>
      <c r="PGW41" s="11"/>
      <c r="PGX41" s="11"/>
      <c r="PGY41" s="11"/>
      <c r="PGZ41" s="11"/>
      <c r="PHA41" s="11"/>
      <c r="PHB41" s="11"/>
      <c r="PHC41" s="11"/>
      <c r="PHD41" s="11"/>
      <c r="PHE41" s="11"/>
      <c r="PHF41" s="11"/>
      <c r="PHG41" s="11"/>
      <c r="PHH41" s="11"/>
      <c r="PHI41" s="11"/>
      <c r="PHJ41" s="11"/>
      <c r="PHK41" s="11"/>
      <c r="PHL41" s="11"/>
      <c r="PHM41" s="11"/>
      <c r="PHN41" s="11"/>
      <c r="PHO41" s="11"/>
      <c r="PHP41" s="11"/>
      <c r="PHQ41" s="11"/>
      <c r="PHR41" s="11"/>
      <c r="PHS41" s="11"/>
      <c r="PHT41" s="11"/>
      <c r="PHU41" s="11"/>
      <c r="PHV41" s="11"/>
      <c r="PHW41" s="11"/>
      <c r="PHX41" s="11"/>
      <c r="PHY41" s="11"/>
      <c r="PHZ41" s="11"/>
      <c r="PIA41" s="11"/>
      <c r="PIB41" s="11"/>
      <c r="PIC41" s="11"/>
      <c r="PID41" s="11"/>
      <c r="PIE41" s="11"/>
      <c r="PIF41" s="11"/>
      <c r="PIG41" s="11"/>
      <c r="PIH41" s="11"/>
      <c r="PII41" s="11"/>
      <c r="PIJ41" s="11"/>
      <c r="PIK41" s="11"/>
      <c r="PIL41" s="11"/>
      <c r="PIM41" s="11"/>
      <c r="PIN41" s="11"/>
      <c r="PIO41" s="11"/>
      <c r="PIP41" s="11"/>
      <c r="PIQ41" s="11"/>
      <c r="PIR41" s="11"/>
      <c r="PIS41" s="11"/>
      <c r="PIT41" s="11"/>
      <c r="PIU41" s="11"/>
      <c r="PIV41" s="11"/>
      <c r="PIW41" s="11"/>
      <c r="PIX41" s="11"/>
      <c r="PIY41" s="11"/>
      <c r="PIZ41" s="11"/>
      <c r="PJA41" s="11"/>
      <c r="PJB41" s="11"/>
      <c r="PJC41" s="11"/>
      <c r="PJD41" s="11"/>
      <c r="PJE41" s="11"/>
      <c r="PJF41" s="11"/>
      <c r="PJG41" s="11"/>
      <c r="PJH41" s="11"/>
      <c r="PJI41" s="11"/>
      <c r="PJJ41" s="11"/>
      <c r="PJK41" s="11"/>
      <c r="PJL41" s="11"/>
      <c r="PJM41" s="11"/>
      <c r="PJN41" s="11"/>
      <c r="PJO41" s="11"/>
      <c r="PJP41" s="11"/>
      <c r="PJQ41" s="11"/>
      <c r="PJR41" s="11"/>
      <c r="PJS41" s="11"/>
      <c r="PJT41" s="11"/>
      <c r="PJU41" s="11"/>
      <c r="PJV41" s="11"/>
      <c r="PJW41" s="11"/>
      <c r="PJX41" s="11"/>
      <c r="PJY41" s="11"/>
      <c r="PJZ41" s="11"/>
      <c r="PKA41" s="11"/>
      <c r="PKB41" s="11"/>
      <c r="PKC41" s="11"/>
      <c r="PKD41" s="11"/>
      <c r="PKE41" s="11"/>
      <c r="PKF41" s="11"/>
      <c r="PKG41" s="11"/>
      <c r="PKH41" s="11"/>
      <c r="PKI41" s="11"/>
      <c r="PKJ41" s="11"/>
      <c r="PKK41" s="11"/>
      <c r="PKL41" s="11"/>
      <c r="PKM41" s="11"/>
      <c r="PKN41" s="11"/>
      <c r="PKO41" s="11"/>
      <c r="PKP41" s="11"/>
      <c r="PKQ41" s="11"/>
      <c r="PKR41" s="11"/>
      <c r="PKS41" s="11"/>
      <c r="PKT41" s="11"/>
      <c r="PKU41" s="11"/>
      <c r="PKV41" s="11"/>
      <c r="PKW41" s="11"/>
      <c r="PKX41" s="11"/>
      <c r="PKY41" s="11"/>
      <c r="PKZ41" s="11"/>
      <c r="PLA41" s="11"/>
      <c r="PLB41" s="11"/>
      <c r="PLC41" s="11"/>
      <c r="PLD41" s="11"/>
      <c r="PLE41" s="11"/>
      <c r="PLF41" s="11"/>
      <c r="PLG41" s="11"/>
      <c r="PLH41" s="11"/>
      <c r="PLI41" s="11"/>
      <c r="PLJ41" s="11"/>
      <c r="PLK41" s="11"/>
      <c r="PLL41" s="11"/>
      <c r="PLM41" s="11"/>
      <c r="PLN41" s="11"/>
      <c r="PLO41" s="11"/>
      <c r="PLP41" s="11"/>
      <c r="PLQ41" s="11"/>
      <c r="PLR41" s="11"/>
      <c r="PLS41" s="11"/>
      <c r="PLT41" s="11"/>
      <c r="PLU41" s="11"/>
      <c r="PLV41" s="11"/>
      <c r="PLW41" s="11"/>
      <c r="PLX41" s="11"/>
      <c r="PLY41" s="11"/>
      <c r="PLZ41" s="11"/>
      <c r="PMA41" s="11"/>
      <c r="PMB41" s="11"/>
      <c r="PMC41" s="11"/>
      <c r="PMD41" s="11"/>
      <c r="PME41" s="11"/>
      <c r="PMF41" s="11"/>
      <c r="PMG41" s="11"/>
      <c r="PMH41" s="11"/>
      <c r="PMI41" s="11"/>
      <c r="PMJ41" s="11"/>
      <c r="PMK41" s="11"/>
      <c r="PML41" s="11"/>
      <c r="PMM41" s="11"/>
      <c r="PMN41" s="11"/>
      <c r="PMO41" s="11"/>
      <c r="PMP41" s="11"/>
      <c r="PMQ41" s="11"/>
      <c r="PMR41" s="11"/>
      <c r="PMS41" s="11"/>
      <c r="PMT41" s="11"/>
      <c r="PMU41" s="11"/>
      <c r="PMV41" s="11"/>
      <c r="PMW41" s="11"/>
      <c r="PMX41" s="11"/>
      <c r="PMY41" s="11"/>
      <c r="PMZ41" s="11"/>
      <c r="PNA41" s="11"/>
      <c r="PNB41" s="11"/>
      <c r="PNC41" s="11"/>
      <c r="PND41" s="11"/>
      <c r="PNE41" s="11"/>
      <c r="PNF41" s="11"/>
      <c r="PNG41" s="11"/>
      <c r="PNH41" s="11"/>
      <c r="PNI41" s="11"/>
      <c r="PNJ41" s="11"/>
      <c r="PNK41" s="11"/>
      <c r="PNL41" s="11"/>
      <c r="PNM41" s="11"/>
      <c r="PNN41" s="11"/>
      <c r="PNO41" s="11"/>
      <c r="PNP41" s="11"/>
      <c r="PNQ41" s="11"/>
      <c r="PNR41" s="11"/>
      <c r="PNS41" s="11"/>
      <c r="PNT41" s="11"/>
      <c r="PNU41" s="11"/>
      <c r="PNV41" s="11"/>
      <c r="PNW41" s="11"/>
      <c r="PNX41" s="11"/>
      <c r="PNY41" s="11"/>
      <c r="PNZ41" s="11"/>
      <c r="POA41" s="11"/>
      <c r="POB41" s="11"/>
      <c r="POC41" s="11"/>
      <c r="POD41" s="11"/>
      <c r="POE41" s="11"/>
      <c r="POF41" s="11"/>
      <c r="POG41" s="11"/>
      <c r="POH41" s="11"/>
      <c r="POI41" s="11"/>
      <c r="POJ41" s="11"/>
      <c r="POK41" s="11"/>
      <c r="POL41" s="11"/>
      <c r="POM41" s="11"/>
      <c r="PON41" s="11"/>
      <c r="POO41" s="11"/>
      <c r="POP41" s="11"/>
      <c r="POQ41" s="11"/>
      <c r="POR41" s="11"/>
      <c r="POS41" s="11"/>
      <c r="POT41" s="11"/>
      <c r="POU41" s="11"/>
      <c r="POV41" s="11"/>
      <c r="POW41" s="11"/>
      <c r="POX41" s="11"/>
      <c r="POY41" s="11"/>
      <c r="POZ41" s="11"/>
      <c r="PPA41" s="11"/>
      <c r="PPB41" s="11"/>
      <c r="PPC41" s="11"/>
      <c r="PPD41" s="11"/>
      <c r="PPE41" s="11"/>
      <c r="PPF41" s="11"/>
      <c r="PPG41" s="11"/>
      <c r="PPH41" s="11"/>
      <c r="PPI41" s="11"/>
      <c r="PPJ41" s="11"/>
      <c r="PPK41" s="11"/>
      <c r="PPL41" s="11"/>
      <c r="PPM41" s="11"/>
      <c r="PPN41" s="11"/>
      <c r="PPO41" s="11"/>
      <c r="PPP41" s="11"/>
      <c r="PPQ41" s="11"/>
      <c r="PPR41" s="11"/>
      <c r="PPS41" s="11"/>
      <c r="PPT41" s="11"/>
      <c r="PPU41" s="11"/>
      <c r="PPV41" s="11"/>
      <c r="PPW41" s="11"/>
      <c r="PPX41" s="11"/>
      <c r="PPY41" s="11"/>
      <c r="PPZ41" s="11"/>
      <c r="PQA41" s="11"/>
      <c r="PQB41" s="11"/>
      <c r="PQC41" s="11"/>
      <c r="PQD41" s="11"/>
      <c r="PQE41" s="11"/>
      <c r="PQF41" s="11"/>
      <c r="PQG41" s="11"/>
      <c r="PQH41" s="11"/>
      <c r="PQI41" s="11"/>
      <c r="PQJ41" s="11"/>
      <c r="PQK41" s="11"/>
      <c r="PQL41" s="11"/>
      <c r="PQM41" s="11"/>
      <c r="PQN41" s="11"/>
      <c r="PQO41" s="11"/>
      <c r="PQP41" s="11"/>
      <c r="PQQ41" s="11"/>
      <c r="PQR41" s="11"/>
      <c r="PQS41" s="11"/>
      <c r="PQT41" s="11"/>
      <c r="PQU41" s="11"/>
      <c r="PQV41" s="11"/>
      <c r="PQW41" s="11"/>
      <c r="PQX41" s="11"/>
      <c r="PQY41" s="11"/>
      <c r="PQZ41" s="11"/>
      <c r="PRA41" s="11"/>
      <c r="PRB41" s="11"/>
      <c r="PRC41" s="11"/>
      <c r="PRD41" s="11"/>
      <c r="PRE41" s="11"/>
      <c r="PRF41" s="11"/>
      <c r="PRG41" s="11"/>
      <c r="PRH41" s="11"/>
      <c r="PRI41" s="11"/>
      <c r="PRJ41" s="11"/>
      <c r="PRK41" s="11"/>
      <c r="PRL41" s="11"/>
      <c r="PRM41" s="11"/>
      <c r="PRN41" s="11"/>
      <c r="PRO41" s="11"/>
      <c r="PRP41" s="11"/>
      <c r="PRQ41" s="11"/>
      <c r="PRR41" s="11"/>
      <c r="PRS41" s="11"/>
      <c r="PRT41" s="11"/>
      <c r="PRU41" s="11"/>
      <c r="PRV41" s="11"/>
      <c r="PRW41" s="11"/>
      <c r="PRX41" s="11"/>
      <c r="PRY41" s="11"/>
      <c r="PRZ41" s="11"/>
      <c r="PSA41" s="11"/>
      <c r="PSB41" s="11"/>
      <c r="PSC41" s="11"/>
      <c r="PSD41" s="11"/>
      <c r="PSE41" s="11"/>
      <c r="PSF41" s="11"/>
      <c r="PSG41" s="11"/>
      <c r="PSH41" s="11"/>
      <c r="PSI41" s="11"/>
      <c r="PSJ41" s="11"/>
      <c r="PSK41" s="11"/>
      <c r="PSL41" s="11"/>
      <c r="PSM41" s="11"/>
      <c r="PSN41" s="11"/>
      <c r="PSO41" s="11"/>
      <c r="PSP41" s="11"/>
      <c r="PSQ41" s="11"/>
      <c r="PSR41" s="11"/>
      <c r="PSS41" s="11"/>
      <c r="PST41" s="11"/>
      <c r="PSU41" s="11"/>
      <c r="PSV41" s="11"/>
      <c r="PSW41" s="11"/>
      <c r="PSX41" s="11"/>
      <c r="PSY41" s="11"/>
      <c r="PSZ41" s="11"/>
      <c r="PTA41" s="11"/>
      <c r="PTB41" s="11"/>
      <c r="PTC41" s="11"/>
      <c r="PTD41" s="11"/>
      <c r="PTE41" s="11"/>
      <c r="PTF41" s="11"/>
      <c r="PTG41" s="11"/>
      <c r="PTH41" s="11"/>
      <c r="PTI41" s="11"/>
      <c r="PTJ41" s="11"/>
      <c r="PTK41" s="11"/>
      <c r="PTL41" s="11"/>
      <c r="PTM41" s="11"/>
      <c r="PTN41" s="11"/>
      <c r="PTO41" s="11"/>
      <c r="PTP41" s="11"/>
      <c r="PTQ41" s="11"/>
      <c r="PTR41" s="11"/>
      <c r="PTS41" s="11"/>
      <c r="PTT41" s="11"/>
      <c r="PTU41" s="11"/>
      <c r="PTV41" s="11"/>
      <c r="PTW41" s="11"/>
      <c r="PTX41" s="11"/>
      <c r="PTY41" s="11"/>
      <c r="PTZ41" s="11"/>
      <c r="PUA41" s="11"/>
      <c r="PUB41" s="11"/>
      <c r="PUC41" s="11"/>
      <c r="PUD41" s="11"/>
      <c r="PUE41" s="11"/>
      <c r="PUF41" s="11"/>
      <c r="PUG41" s="11"/>
      <c r="PUH41" s="11"/>
      <c r="PUI41" s="11"/>
      <c r="PUJ41" s="11"/>
      <c r="PUK41" s="11"/>
      <c r="PUL41" s="11"/>
      <c r="PUM41" s="11"/>
      <c r="PUN41" s="11"/>
      <c r="PUO41" s="11"/>
      <c r="PUP41" s="11"/>
      <c r="PUQ41" s="11"/>
      <c r="PUR41" s="11"/>
      <c r="PUS41" s="11"/>
      <c r="PUT41" s="11"/>
      <c r="PUU41" s="11"/>
      <c r="PUV41" s="11"/>
      <c r="PUW41" s="11"/>
      <c r="PUX41" s="11"/>
      <c r="PUY41" s="11"/>
      <c r="PUZ41" s="11"/>
      <c r="PVA41" s="11"/>
      <c r="PVB41" s="11"/>
      <c r="PVC41" s="11"/>
      <c r="PVD41" s="11"/>
      <c r="PVE41" s="11"/>
      <c r="PVF41" s="11"/>
      <c r="PVG41" s="11"/>
      <c r="PVH41" s="11"/>
      <c r="PVI41" s="11"/>
      <c r="PVJ41" s="11"/>
      <c r="PVK41" s="11"/>
      <c r="PVL41" s="11"/>
      <c r="PVM41" s="11"/>
      <c r="PVN41" s="11"/>
      <c r="PVO41" s="11"/>
      <c r="PVP41" s="11"/>
      <c r="PVQ41" s="11"/>
      <c r="PVR41" s="11"/>
      <c r="PVS41" s="11"/>
      <c r="PVT41" s="11"/>
      <c r="PVU41" s="11"/>
      <c r="PVV41" s="11"/>
      <c r="PVW41" s="11"/>
      <c r="PVX41" s="11"/>
      <c r="PVY41" s="11"/>
      <c r="PVZ41" s="11"/>
      <c r="PWA41" s="11"/>
      <c r="PWB41" s="11"/>
      <c r="PWC41" s="11"/>
      <c r="PWD41" s="11"/>
      <c r="PWE41" s="11"/>
      <c r="PWF41" s="11"/>
      <c r="PWG41" s="11"/>
      <c r="PWH41" s="11"/>
      <c r="PWI41" s="11"/>
      <c r="PWJ41" s="11"/>
      <c r="PWK41" s="11"/>
      <c r="PWL41" s="11"/>
      <c r="PWM41" s="11"/>
      <c r="PWN41" s="11"/>
      <c r="PWO41" s="11"/>
      <c r="PWP41" s="11"/>
      <c r="PWQ41" s="11"/>
      <c r="PWR41" s="11"/>
      <c r="PWS41" s="11"/>
      <c r="PWT41" s="11"/>
      <c r="PWU41" s="11"/>
      <c r="PWV41" s="11"/>
      <c r="PWW41" s="11"/>
      <c r="PWX41" s="11"/>
      <c r="PWY41" s="11"/>
      <c r="PWZ41" s="11"/>
      <c r="PXA41" s="11"/>
      <c r="PXB41" s="11"/>
      <c r="PXC41" s="11"/>
      <c r="PXD41" s="11"/>
      <c r="PXE41" s="11"/>
      <c r="PXF41" s="11"/>
      <c r="PXG41" s="11"/>
      <c r="PXH41" s="11"/>
      <c r="PXI41" s="11"/>
      <c r="PXJ41" s="11"/>
      <c r="PXK41" s="11"/>
      <c r="PXL41" s="11"/>
      <c r="PXM41" s="11"/>
      <c r="PXN41" s="11"/>
      <c r="PXO41" s="11"/>
      <c r="PXP41" s="11"/>
      <c r="PXQ41" s="11"/>
      <c r="PXR41" s="11"/>
      <c r="PXS41" s="11"/>
      <c r="PXT41" s="11"/>
      <c r="PXU41" s="11"/>
      <c r="PXV41" s="11"/>
      <c r="PXW41" s="11"/>
      <c r="PXX41" s="11"/>
      <c r="PXY41" s="11"/>
      <c r="PXZ41" s="11"/>
      <c r="PYA41" s="11"/>
      <c r="PYB41" s="11"/>
      <c r="PYC41" s="11"/>
      <c r="PYD41" s="11"/>
      <c r="PYE41" s="11"/>
      <c r="PYF41" s="11"/>
      <c r="PYG41" s="11"/>
      <c r="PYH41" s="11"/>
      <c r="PYI41" s="11"/>
      <c r="PYJ41" s="11"/>
      <c r="PYK41" s="11"/>
      <c r="PYL41" s="11"/>
      <c r="PYM41" s="11"/>
      <c r="PYN41" s="11"/>
      <c r="PYO41" s="11"/>
      <c r="PYP41" s="11"/>
      <c r="PYQ41" s="11"/>
      <c r="PYR41" s="11"/>
      <c r="PYS41" s="11"/>
      <c r="PYT41" s="11"/>
      <c r="PYU41" s="11"/>
      <c r="PYV41" s="11"/>
      <c r="PYW41" s="11"/>
      <c r="PYX41" s="11"/>
      <c r="PYY41" s="11"/>
      <c r="PYZ41" s="11"/>
      <c r="PZA41" s="11"/>
      <c r="PZB41" s="11"/>
      <c r="PZC41" s="11"/>
      <c r="PZD41" s="11"/>
      <c r="PZE41" s="11"/>
      <c r="PZF41" s="11"/>
      <c r="PZG41" s="11"/>
      <c r="PZH41" s="11"/>
      <c r="PZI41" s="11"/>
      <c r="PZJ41" s="11"/>
      <c r="PZK41" s="11"/>
      <c r="PZL41" s="11"/>
      <c r="PZM41" s="11"/>
      <c r="PZN41" s="11"/>
      <c r="PZO41" s="11"/>
      <c r="PZP41" s="11"/>
      <c r="PZQ41" s="11"/>
      <c r="PZR41" s="11"/>
      <c r="PZS41" s="11"/>
      <c r="PZT41" s="11"/>
      <c r="PZU41" s="11"/>
      <c r="PZV41" s="11"/>
      <c r="PZW41" s="11"/>
      <c r="PZX41" s="11"/>
      <c r="PZY41" s="11"/>
      <c r="PZZ41" s="11"/>
      <c r="QAA41" s="11"/>
      <c r="QAB41" s="11"/>
      <c r="QAC41" s="11"/>
      <c r="QAD41" s="11"/>
      <c r="QAE41" s="11"/>
      <c r="QAF41" s="11"/>
      <c r="QAG41" s="11"/>
      <c r="QAH41" s="11"/>
      <c r="QAI41" s="11"/>
      <c r="QAJ41" s="11"/>
      <c r="QAK41" s="11"/>
      <c r="QAL41" s="11"/>
      <c r="QAM41" s="11"/>
      <c r="QAN41" s="11"/>
      <c r="QAO41" s="11"/>
      <c r="QAP41" s="11"/>
      <c r="QAQ41" s="11"/>
      <c r="QAR41" s="11"/>
      <c r="QAS41" s="11"/>
      <c r="QAT41" s="11"/>
      <c r="QAU41" s="11"/>
      <c r="QAV41" s="11"/>
      <c r="QAW41" s="11"/>
      <c r="QAX41" s="11"/>
      <c r="QAY41" s="11"/>
      <c r="QAZ41" s="11"/>
      <c r="QBA41" s="11"/>
      <c r="QBB41" s="11"/>
      <c r="QBC41" s="11"/>
      <c r="QBD41" s="11"/>
      <c r="QBE41" s="11"/>
      <c r="QBF41" s="11"/>
      <c r="QBG41" s="11"/>
      <c r="QBH41" s="11"/>
      <c r="QBI41" s="11"/>
      <c r="QBJ41" s="11"/>
      <c r="QBK41" s="11"/>
      <c r="QBL41" s="11"/>
      <c r="QBM41" s="11"/>
      <c r="QBN41" s="11"/>
      <c r="QBO41" s="11"/>
      <c r="QBP41" s="11"/>
      <c r="QBQ41" s="11"/>
      <c r="QBR41" s="11"/>
      <c r="QBS41" s="11"/>
      <c r="QBT41" s="11"/>
      <c r="QBU41" s="11"/>
      <c r="QBV41" s="11"/>
      <c r="QBW41" s="11"/>
      <c r="QBX41" s="11"/>
      <c r="QBY41" s="11"/>
      <c r="QBZ41" s="11"/>
      <c r="QCA41" s="11"/>
      <c r="QCB41" s="11"/>
      <c r="QCC41" s="11"/>
      <c r="QCD41" s="11"/>
      <c r="QCE41" s="11"/>
      <c r="QCF41" s="11"/>
      <c r="QCG41" s="11"/>
      <c r="QCH41" s="11"/>
      <c r="QCI41" s="11"/>
      <c r="QCJ41" s="11"/>
      <c r="QCK41" s="11"/>
      <c r="QCL41" s="11"/>
      <c r="QCM41" s="11"/>
      <c r="QCN41" s="11"/>
      <c r="QCO41" s="11"/>
      <c r="QCP41" s="11"/>
      <c r="QCQ41" s="11"/>
      <c r="QCR41" s="11"/>
      <c r="QCS41" s="11"/>
      <c r="QCT41" s="11"/>
      <c r="QCU41" s="11"/>
      <c r="QCV41" s="11"/>
      <c r="QCW41" s="11"/>
      <c r="QCX41" s="11"/>
      <c r="QCY41" s="11"/>
      <c r="QCZ41" s="11"/>
      <c r="QDA41" s="11"/>
      <c r="QDB41" s="11"/>
      <c r="QDC41" s="11"/>
      <c r="QDD41" s="11"/>
      <c r="QDE41" s="11"/>
      <c r="QDF41" s="11"/>
      <c r="QDG41" s="11"/>
      <c r="QDH41" s="11"/>
      <c r="QDI41" s="11"/>
      <c r="QDJ41" s="11"/>
      <c r="QDK41" s="11"/>
      <c r="QDL41" s="11"/>
      <c r="QDM41" s="11"/>
      <c r="QDN41" s="11"/>
      <c r="QDO41" s="11"/>
      <c r="QDP41" s="11"/>
      <c r="QDQ41" s="11"/>
      <c r="QDR41" s="11"/>
      <c r="QDS41" s="11"/>
      <c r="QDT41" s="11"/>
      <c r="QDU41" s="11"/>
      <c r="QDV41" s="11"/>
      <c r="QDW41" s="11"/>
      <c r="QDX41" s="11"/>
      <c r="QDY41" s="11"/>
      <c r="QDZ41" s="11"/>
      <c r="QEA41" s="11"/>
      <c r="QEB41" s="11"/>
      <c r="QEC41" s="11"/>
      <c r="QED41" s="11"/>
      <c r="QEE41" s="11"/>
      <c r="QEF41" s="11"/>
      <c r="QEG41" s="11"/>
      <c r="QEH41" s="11"/>
      <c r="QEI41" s="11"/>
      <c r="QEJ41" s="11"/>
      <c r="QEK41" s="11"/>
      <c r="QEL41" s="11"/>
      <c r="QEM41" s="11"/>
      <c r="QEN41" s="11"/>
      <c r="QEO41" s="11"/>
      <c r="QEP41" s="11"/>
      <c r="QEQ41" s="11"/>
      <c r="QER41" s="11"/>
      <c r="QES41" s="11"/>
      <c r="QET41" s="11"/>
      <c r="QEU41" s="11"/>
      <c r="QEV41" s="11"/>
      <c r="QEW41" s="11"/>
      <c r="QEX41" s="11"/>
      <c r="QEY41" s="11"/>
      <c r="QEZ41" s="11"/>
      <c r="QFA41" s="11"/>
      <c r="QFB41" s="11"/>
      <c r="QFC41" s="11"/>
      <c r="QFD41" s="11"/>
      <c r="QFE41" s="11"/>
      <c r="QFF41" s="11"/>
      <c r="QFG41" s="11"/>
      <c r="QFH41" s="11"/>
      <c r="QFI41" s="11"/>
      <c r="QFJ41" s="11"/>
      <c r="QFK41" s="11"/>
      <c r="QFL41" s="11"/>
      <c r="QFM41" s="11"/>
      <c r="QFN41" s="11"/>
      <c r="QFO41" s="11"/>
      <c r="QFP41" s="11"/>
      <c r="QFQ41" s="11"/>
      <c r="QFR41" s="11"/>
      <c r="QFS41" s="11"/>
      <c r="QFT41" s="11"/>
      <c r="QFU41" s="11"/>
      <c r="QFV41" s="11"/>
      <c r="QFW41" s="11"/>
      <c r="QFX41" s="11"/>
      <c r="QFY41" s="11"/>
      <c r="QFZ41" s="11"/>
      <c r="QGA41" s="11"/>
      <c r="QGB41" s="11"/>
      <c r="QGC41" s="11"/>
      <c r="QGD41" s="11"/>
      <c r="QGE41" s="11"/>
      <c r="QGF41" s="11"/>
      <c r="QGG41" s="11"/>
      <c r="QGH41" s="11"/>
      <c r="QGI41" s="11"/>
      <c r="QGJ41" s="11"/>
      <c r="QGK41" s="11"/>
      <c r="QGL41" s="11"/>
      <c r="QGM41" s="11"/>
      <c r="QGN41" s="11"/>
      <c r="QGO41" s="11"/>
      <c r="QGP41" s="11"/>
      <c r="QGQ41" s="11"/>
      <c r="QGR41" s="11"/>
      <c r="QGS41" s="11"/>
      <c r="QGT41" s="11"/>
      <c r="QGU41" s="11"/>
      <c r="QGV41" s="11"/>
      <c r="QGW41" s="11"/>
      <c r="QGX41" s="11"/>
      <c r="QGY41" s="11"/>
      <c r="QGZ41" s="11"/>
      <c r="QHA41" s="11"/>
      <c r="QHB41" s="11"/>
      <c r="QHC41" s="11"/>
      <c r="QHD41" s="11"/>
      <c r="QHE41" s="11"/>
      <c r="QHF41" s="11"/>
      <c r="QHG41" s="11"/>
      <c r="QHH41" s="11"/>
      <c r="QHI41" s="11"/>
      <c r="QHJ41" s="11"/>
      <c r="QHK41" s="11"/>
      <c r="QHL41" s="11"/>
      <c r="QHM41" s="11"/>
      <c r="QHN41" s="11"/>
      <c r="QHO41" s="11"/>
      <c r="QHP41" s="11"/>
      <c r="QHQ41" s="11"/>
      <c r="QHR41" s="11"/>
      <c r="QHS41" s="11"/>
      <c r="QHT41" s="11"/>
      <c r="QHU41" s="11"/>
      <c r="QHV41" s="11"/>
      <c r="QHW41" s="11"/>
      <c r="QHX41" s="11"/>
      <c r="QHY41" s="11"/>
      <c r="QHZ41" s="11"/>
      <c r="QIA41" s="11"/>
      <c r="QIB41" s="11"/>
      <c r="QIC41" s="11"/>
      <c r="QID41" s="11"/>
      <c r="QIE41" s="11"/>
      <c r="QIF41" s="11"/>
      <c r="QIG41" s="11"/>
      <c r="QIH41" s="11"/>
      <c r="QII41" s="11"/>
      <c r="QIJ41" s="11"/>
      <c r="QIK41" s="11"/>
      <c r="QIL41" s="11"/>
      <c r="QIM41" s="11"/>
      <c r="QIN41" s="11"/>
      <c r="QIO41" s="11"/>
      <c r="QIP41" s="11"/>
      <c r="QIQ41" s="11"/>
      <c r="QIR41" s="11"/>
      <c r="QIS41" s="11"/>
      <c r="QIT41" s="11"/>
      <c r="QIU41" s="11"/>
      <c r="QIV41" s="11"/>
      <c r="QIW41" s="11"/>
      <c r="QIX41" s="11"/>
      <c r="QIY41" s="11"/>
      <c r="QIZ41" s="11"/>
      <c r="QJA41" s="11"/>
      <c r="QJB41" s="11"/>
      <c r="QJC41" s="11"/>
      <c r="QJD41" s="11"/>
      <c r="QJE41" s="11"/>
      <c r="QJF41" s="11"/>
      <c r="QJG41" s="11"/>
      <c r="QJH41" s="11"/>
      <c r="QJI41" s="11"/>
      <c r="QJJ41" s="11"/>
      <c r="QJK41" s="11"/>
      <c r="QJL41" s="11"/>
      <c r="QJM41" s="11"/>
      <c r="QJN41" s="11"/>
      <c r="QJO41" s="11"/>
      <c r="QJP41" s="11"/>
      <c r="QJQ41" s="11"/>
      <c r="QJR41" s="11"/>
      <c r="QJS41" s="11"/>
      <c r="QJT41" s="11"/>
      <c r="QJU41" s="11"/>
      <c r="QJV41" s="11"/>
      <c r="QJW41" s="11"/>
      <c r="QJX41" s="11"/>
      <c r="QJY41" s="11"/>
      <c r="QJZ41" s="11"/>
      <c r="QKA41" s="11"/>
      <c r="QKB41" s="11"/>
      <c r="QKC41" s="11"/>
      <c r="QKD41" s="11"/>
      <c r="QKE41" s="11"/>
      <c r="QKF41" s="11"/>
      <c r="QKG41" s="11"/>
      <c r="QKH41" s="11"/>
      <c r="QKI41" s="11"/>
      <c r="QKJ41" s="11"/>
      <c r="QKK41" s="11"/>
      <c r="QKL41" s="11"/>
      <c r="QKM41" s="11"/>
      <c r="QKN41" s="11"/>
      <c r="QKO41" s="11"/>
      <c r="QKP41" s="11"/>
      <c r="QKQ41" s="11"/>
      <c r="QKR41" s="11"/>
      <c r="QKS41" s="11"/>
      <c r="QKT41" s="11"/>
      <c r="QKU41" s="11"/>
      <c r="QKV41" s="11"/>
      <c r="QKW41" s="11"/>
      <c r="QKX41" s="11"/>
      <c r="QKY41" s="11"/>
      <c r="QKZ41" s="11"/>
      <c r="QLA41" s="11"/>
      <c r="QLB41" s="11"/>
      <c r="QLC41" s="11"/>
      <c r="QLD41" s="11"/>
      <c r="QLE41" s="11"/>
      <c r="QLF41" s="11"/>
      <c r="QLG41" s="11"/>
      <c r="QLH41" s="11"/>
      <c r="QLI41" s="11"/>
      <c r="QLJ41" s="11"/>
      <c r="QLK41" s="11"/>
      <c r="QLL41" s="11"/>
      <c r="QLM41" s="11"/>
      <c r="QLN41" s="11"/>
      <c r="QLO41" s="11"/>
      <c r="QLP41" s="11"/>
      <c r="QLQ41" s="11"/>
      <c r="QLR41" s="11"/>
      <c r="QLS41" s="11"/>
      <c r="QLT41" s="11"/>
      <c r="QLU41" s="11"/>
      <c r="QLV41" s="11"/>
      <c r="QLW41" s="11"/>
      <c r="QLX41" s="11"/>
      <c r="QLY41" s="11"/>
      <c r="QLZ41" s="11"/>
      <c r="QMA41" s="11"/>
      <c r="QMB41" s="11"/>
      <c r="QMC41" s="11"/>
      <c r="QMD41" s="11"/>
      <c r="QME41" s="11"/>
      <c r="QMF41" s="11"/>
      <c r="QMG41" s="11"/>
      <c r="QMH41" s="11"/>
      <c r="QMI41" s="11"/>
      <c r="QMJ41" s="11"/>
      <c r="QMK41" s="11"/>
      <c r="QML41" s="11"/>
      <c r="QMM41" s="11"/>
      <c r="QMN41" s="11"/>
      <c r="QMO41" s="11"/>
      <c r="QMP41" s="11"/>
      <c r="QMQ41" s="11"/>
      <c r="QMR41" s="11"/>
      <c r="QMS41" s="11"/>
      <c r="QMT41" s="11"/>
      <c r="QMU41" s="11"/>
      <c r="QMV41" s="11"/>
      <c r="QMW41" s="11"/>
      <c r="QMX41" s="11"/>
      <c r="QMY41" s="11"/>
      <c r="QMZ41" s="11"/>
      <c r="QNA41" s="11"/>
      <c r="QNB41" s="11"/>
      <c r="QNC41" s="11"/>
      <c r="QND41" s="11"/>
      <c r="QNE41" s="11"/>
      <c r="QNF41" s="11"/>
      <c r="QNG41" s="11"/>
      <c r="QNH41" s="11"/>
      <c r="QNI41" s="11"/>
      <c r="QNJ41" s="11"/>
      <c r="QNK41" s="11"/>
      <c r="QNL41" s="11"/>
      <c r="QNM41" s="11"/>
      <c r="QNN41" s="11"/>
      <c r="QNO41" s="11"/>
      <c r="QNP41" s="11"/>
      <c r="QNQ41" s="11"/>
      <c r="QNR41" s="11"/>
      <c r="QNS41" s="11"/>
      <c r="QNT41" s="11"/>
      <c r="QNU41" s="11"/>
      <c r="QNV41" s="11"/>
      <c r="QNW41" s="11"/>
      <c r="QNX41" s="11"/>
      <c r="QNY41" s="11"/>
      <c r="QNZ41" s="11"/>
      <c r="QOA41" s="11"/>
      <c r="QOB41" s="11"/>
      <c r="QOC41" s="11"/>
      <c r="QOD41" s="11"/>
      <c r="QOE41" s="11"/>
      <c r="QOF41" s="11"/>
      <c r="QOG41" s="11"/>
      <c r="QOH41" s="11"/>
      <c r="QOI41" s="11"/>
      <c r="QOJ41" s="11"/>
      <c r="QOK41" s="11"/>
      <c r="QOL41" s="11"/>
      <c r="QOM41" s="11"/>
      <c r="QON41" s="11"/>
      <c r="QOO41" s="11"/>
      <c r="QOP41" s="11"/>
      <c r="QOQ41" s="11"/>
      <c r="QOR41" s="11"/>
      <c r="QOS41" s="11"/>
      <c r="QOT41" s="11"/>
      <c r="QOU41" s="11"/>
      <c r="QOV41" s="11"/>
      <c r="QOW41" s="11"/>
      <c r="QOX41" s="11"/>
      <c r="QOY41" s="11"/>
      <c r="QOZ41" s="11"/>
      <c r="QPA41" s="11"/>
      <c r="QPB41" s="11"/>
      <c r="QPC41" s="11"/>
      <c r="QPD41" s="11"/>
      <c r="QPE41" s="11"/>
      <c r="QPF41" s="11"/>
      <c r="QPG41" s="11"/>
      <c r="QPH41" s="11"/>
      <c r="QPI41" s="11"/>
      <c r="QPJ41" s="11"/>
      <c r="QPK41" s="11"/>
      <c r="QPL41" s="11"/>
      <c r="QPM41" s="11"/>
      <c r="QPN41" s="11"/>
      <c r="QPO41" s="11"/>
      <c r="QPP41" s="11"/>
      <c r="QPQ41" s="11"/>
      <c r="QPR41" s="11"/>
      <c r="QPS41" s="11"/>
      <c r="QPT41" s="11"/>
      <c r="QPU41" s="11"/>
      <c r="QPV41" s="11"/>
      <c r="QPW41" s="11"/>
      <c r="QPX41" s="11"/>
      <c r="QPY41" s="11"/>
      <c r="QPZ41" s="11"/>
      <c r="QQA41" s="11"/>
      <c r="QQB41" s="11"/>
      <c r="QQC41" s="11"/>
      <c r="QQD41" s="11"/>
      <c r="QQE41" s="11"/>
      <c r="QQF41" s="11"/>
      <c r="QQG41" s="11"/>
      <c r="QQH41" s="11"/>
      <c r="QQI41" s="11"/>
      <c r="QQJ41" s="11"/>
      <c r="QQK41" s="11"/>
      <c r="QQL41" s="11"/>
      <c r="QQM41" s="11"/>
      <c r="QQN41" s="11"/>
      <c r="QQO41" s="11"/>
      <c r="QQP41" s="11"/>
      <c r="QQQ41" s="11"/>
      <c r="QQR41" s="11"/>
      <c r="QQS41" s="11"/>
      <c r="QQT41" s="11"/>
      <c r="QQU41" s="11"/>
      <c r="QQV41" s="11"/>
      <c r="QQW41" s="11"/>
      <c r="QQX41" s="11"/>
      <c r="QQY41" s="11"/>
      <c r="QQZ41" s="11"/>
      <c r="QRA41" s="11"/>
      <c r="QRB41" s="11"/>
      <c r="QRC41" s="11"/>
      <c r="QRD41" s="11"/>
      <c r="QRE41" s="11"/>
      <c r="QRF41" s="11"/>
      <c r="QRG41" s="11"/>
      <c r="QRH41" s="11"/>
      <c r="QRI41" s="11"/>
      <c r="QRJ41" s="11"/>
      <c r="QRK41" s="11"/>
      <c r="QRL41" s="11"/>
      <c r="QRM41" s="11"/>
      <c r="QRN41" s="11"/>
      <c r="QRO41" s="11"/>
      <c r="QRP41" s="11"/>
      <c r="QRQ41" s="11"/>
      <c r="QRR41" s="11"/>
      <c r="QRS41" s="11"/>
      <c r="QRT41" s="11"/>
      <c r="QRU41" s="11"/>
      <c r="QRV41" s="11"/>
      <c r="QRW41" s="11"/>
      <c r="QRX41" s="11"/>
      <c r="QRY41" s="11"/>
      <c r="QRZ41" s="11"/>
      <c r="QSA41" s="11"/>
      <c r="QSB41" s="11"/>
      <c r="QSC41" s="11"/>
      <c r="QSD41" s="11"/>
      <c r="QSE41" s="11"/>
      <c r="QSF41" s="11"/>
      <c r="QSG41" s="11"/>
      <c r="QSH41" s="11"/>
      <c r="QSI41" s="11"/>
      <c r="QSJ41" s="11"/>
      <c r="QSK41" s="11"/>
      <c r="QSL41" s="11"/>
      <c r="QSM41" s="11"/>
      <c r="QSN41" s="11"/>
      <c r="QSO41" s="11"/>
      <c r="QSP41" s="11"/>
      <c r="QSQ41" s="11"/>
      <c r="QSR41" s="11"/>
      <c r="QSS41" s="11"/>
      <c r="QST41" s="11"/>
      <c r="QSU41" s="11"/>
      <c r="QSV41" s="11"/>
      <c r="QSW41" s="11"/>
      <c r="QSX41" s="11"/>
      <c r="QSY41" s="11"/>
      <c r="QSZ41" s="11"/>
      <c r="QTA41" s="11"/>
      <c r="QTB41" s="11"/>
      <c r="QTC41" s="11"/>
      <c r="QTD41" s="11"/>
      <c r="QTE41" s="11"/>
      <c r="QTF41" s="11"/>
      <c r="QTG41" s="11"/>
      <c r="QTH41" s="11"/>
      <c r="QTI41" s="11"/>
      <c r="QTJ41" s="11"/>
      <c r="QTK41" s="11"/>
      <c r="QTL41" s="11"/>
      <c r="QTM41" s="11"/>
      <c r="QTN41" s="11"/>
      <c r="QTO41" s="11"/>
      <c r="QTP41" s="11"/>
      <c r="QTQ41" s="11"/>
      <c r="QTR41" s="11"/>
      <c r="QTS41" s="11"/>
      <c r="QTT41" s="11"/>
      <c r="QTU41" s="11"/>
      <c r="QTV41" s="11"/>
      <c r="QTW41" s="11"/>
      <c r="QTX41" s="11"/>
      <c r="QTY41" s="11"/>
      <c r="QTZ41" s="11"/>
      <c r="QUA41" s="11"/>
      <c r="QUB41" s="11"/>
      <c r="QUC41" s="11"/>
      <c r="QUD41" s="11"/>
      <c r="QUE41" s="11"/>
      <c r="QUF41" s="11"/>
      <c r="QUG41" s="11"/>
      <c r="QUH41" s="11"/>
      <c r="QUI41" s="11"/>
      <c r="QUJ41" s="11"/>
      <c r="QUK41" s="11"/>
      <c r="QUL41" s="11"/>
      <c r="QUM41" s="11"/>
      <c r="QUN41" s="11"/>
      <c r="QUO41" s="11"/>
      <c r="QUP41" s="11"/>
      <c r="QUQ41" s="11"/>
      <c r="QUR41" s="11"/>
      <c r="QUS41" s="11"/>
      <c r="QUT41" s="11"/>
      <c r="QUU41" s="11"/>
      <c r="QUV41" s="11"/>
      <c r="QUW41" s="11"/>
      <c r="QUX41" s="11"/>
      <c r="QUY41" s="11"/>
      <c r="QUZ41" s="11"/>
      <c r="QVA41" s="11"/>
      <c r="QVB41" s="11"/>
      <c r="QVC41" s="11"/>
      <c r="QVD41" s="11"/>
      <c r="QVE41" s="11"/>
      <c r="QVF41" s="11"/>
      <c r="QVG41" s="11"/>
      <c r="QVH41" s="11"/>
      <c r="QVI41" s="11"/>
      <c r="QVJ41" s="11"/>
      <c r="QVK41" s="11"/>
      <c r="QVL41" s="11"/>
      <c r="QVM41" s="11"/>
      <c r="QVN41" s="11"/>
      <c r="QVO41" s="11"/>
      <c r="QVP41" s="11"/>
      <c r="QVQ41" s="11"/>
      <c r="QVR41" s="11"/>
      <c r="QVS41" s="11"/>
      <c r="QVT41" s="11"/>
      <c r="QVU41" s="11"/>
      <c r="QVV41" s="11"/>
      <c r="QVW41" s="11"/>
      <c r="QVX41" s="11"/>
      <c r="QVY41" s="11"/>
      <c r="QVZ41" s="11"/>
      <c r="QWA41" s="11"/>
      <c r="QWB41" s="11"/>
      <c r="QWC41" s="11"/>
      <c r="QWD41" s="11"/>
      <c r="QWE41" s="11"/>
      <c r="QWF41" s="11"/>
      <c r="QWG41" s="11"/>
      <c r="QWH41" s="11"/>
      <c r="QWI41" s="11"/>
      <c r="QWJ41" s="11"/>
      <c r="QWK41" s="11"/>
      <c r="QWL41" s="11"/>
      <c r="QWM41" s="11"/>
      <c r="QWN41" s="11"/>
      <c r="QWO41" s="11"/>
      <c r="QWP41" s="11"/>
      <c r="QWQ41" s="11"/>
      <c r="QWR41" s="11"/>
      <c r="QWS41" s="11"/>
      <c r="QWT41" s="11"/>
      <c r="QWU41" s="11"/>
      <c r="QWV41" s="11"/>
      <c r="QWW41" s="11"/>
      <c r="QWX41" s="11"/>
      <c r="QWY41" s="11"/>
      <c r="QWZ41" s="11"/>
      <c r="QXA41" s="11"/>
      <c r="QXB41" s="11"/>
      <c r="QXC41" s="11"/>
      <c r="QXD41" s="11"/>
      <c r="QXE41" s="11"/>
      <c r="QXF41" s="11"/>
      <c r="QXG41" s="11"/>
      <c r="QXH41" s="11"/>
      <c r="QXI41" s="11"/>
      <c r="QXJ41" s="11"/>
      <c r="QXK41" s="11"/>
      <c r="QXL41" s="11"/>
      <c r="QXM41" s="11"/>
      <c r="QXN41" s="11"/>
      <c r="QXO41" s="11"/>
      <c r="QXP41" s="11"/>
      <c r="QXQ41" s="11"/>
      <c r="QXR41" s="11"/>
      <c r="QXS41" s="11"/>
      <c r="QXT41" s="11"/>
      <c r="QXU41" s="11"/>
      <c r="QXV41" s="11"/>
      <c r="QXW41" s="11"/>
      <c r="QXX41" s="11"/>
      <c r="QXY41" s="11"/>
      <c r="QXZ41" s="11"/>
      <c r="QYA41" s="11"/>
      <c r="QYB41" s="11"/>
      <c r="QYC41" s="11"/>
      <c r="QYD41" s="11"/>
      <c r="QYE41" s="11"/>
      <c r="QYF41" s="11"/>
      <c r="QYG41" s="11"/>
      <c r="QYH41" s="11"/>
      <c r="QYI41" s="11"/>
      <c r="QYJ41" s="11"/>
      <c r="QYK41" s="11"/>
      <c r="QYL41" s="11"/>
      <c r="QYM41" s="11"/>
      <c r="QYN41" s="11"/>
      <c r="QYO41" s="11"/>
      <c r="QYP41" s="11"/>
      <c r="QYQ41" s="11"/>
      <c r="QYR41" s="11"/>
      <c r="QYS41" s="11"/>
      <c r="QYT41" s="11"/>
      <c r="QYU41" s="11"/>
      <c r="QYV41" s="11"/>
      <c r="QYW41" s="11"/>
      <c r="QYX41" s="11"/>
      <c r="QYY41" s="11"/>
      <c r="QYZ41" s="11"/>
      <c r="QZA41" s="11"/>
      <c r="QZB41" s="11"/>
      <c r="QZC41" s="11"/>
      <c r="QZD41" s="11"/>
      <c r="QZE41" s="11"/>
      <c r="QZF41" s="11"/>
      <c r="QZG41" s="11"/>
      <c r="QZH41" s="11"/>
      <c r="QZI41" s="11"/>
      <c r="QZJ41" s="11"/>
      <c r="QZK41" s="11"/>
      <c r="QZL41" s="11"/>
      <c r="QZM41" s="11"/>
      <c r="QZN41" s="11"/>
      <c r="QZO41" s="11"/>
      <c r="QZP41" s="11"/>
      <c r="QZQ41" s="11"/>
      <c r="QZR41" s="11"/>
      <c r="QZS41" s="11"/>
      <c r="QZT41" s="11"/>
      <c r="QZU41" s="11"/>
      <c r="QZV41" s="11"/>
      <c r="QZW41" s="11"/>
      <c r="QZX41" s="11"/>
      <c r="QZY41" s="11"/>
      <c r="QZZ41" s="11"/>
      <c r="RAA41" s="11"/>
      <c r="RAB41" s="11"/>
      <c r="RAC41" s="11"/>
      <c r="RAD41" s="11"/>
      <c r="RAE41" s="11"/>
      <c r="RAF41" s="11"/>
      <c r="RAG41" s="11"/>
      <c r="RAH41" s="11"/>
      <c r="RAI41" s="11"/>
      <c r="RAJ41" s="11"/>
      <c r="RAK41" s="11"/>
      <c r="RAL41" s="11"/>
      <c r="RAM41" s="11"/>
      <c r="RAN41" s="11"/>
      <c r="RAO41" s="11"/>
      <c r="RAP41" s="11"/>
      <c r="RAQ41" s="11"/>
      <c r="RAR41" s="11"/>
      <c r="RAS41" s="11"/>
      <c r="RAT41" s="11"/>
      <c r="RAU41" s="11"/>
      <c r="RAV41" s="11"/>
      <c r="RAW41" s="11"/>
      <c r="RAX41" s="11"/>
      <c r="RAY41" s="11"/>
      <c r="RAZ41" s="11"/>
      <c r="RBA41" s="11"/>
      <c r="RBB41" s="11"/>
      <c r="RBC41" s="11"/>
      <c r="RBD41" s="11"/>
      <c r="RBE41" s="11"/>
      <c r="RBF41" s="11"/>
      <c r="RBG41" s="11"/>
      <c r="RBH41" s="11"/>
      <c r="RBI41" s="11"/>
      <c r="RBJ41" s="11"/>
      <c r="RBK41" s="11"/>
      <c r="RBL41" s="11"/>
      <c r="RBM41" s="11"/>
      <c r="RBN41" s="11"/>
      <c r="RBO41" s="11"/>
      <c r="RBP41" s="11"/>
      <c r="RBQ41" s="11"/>
      <c r="RBR41" s="11"/>
      <c r="RBS41" s="11"/>
      <c r="RBT41" s="11"/>
      <c r="RBU41" s="11"/>
      <c r="RBV41" s="11"/>
      <c r="RBW41" s="11"/>
      <c r="RBX41" s="11"/>
      <c r="RBY41" s="11"/>
      <c r="RBZ41" s="11"/>
      <c r="RCA41" s="11"/>
      <c r="RCB41" s="11"/>
      <c r="RCC41" s="11"/>
      <c r="RCD41" s="11"/>
      <c r="RCE41" s="11"/>
      <c r="RCF41" s="11"/>
      <c r="RCG41" s="11"/>
      <c r="RCH41" s="11"/>
      <c r="RCI41" s="11"/>
      <c r="RCJ41" s="11"/>
      <c r="RCK41" s="11"/>
      <c r="RCL41" s="11"/>
      <c r="RCM41" s="11"/>
      <c r="RCN41" s="11"/>
      <c r="RCO41" s="11"/>
      <c r="RCP41" s="11"/>
      <c r="RCQ41" s="11"/>
      <c r="RCR41" s="11"/>
      <c r="RCS41" s="11"/>
      <c r="RCT41" s="11"/>
      <c r="RCU41" s="11"/>
      <c r="RCV41" s="11"/>
      <c r="RCW41" s="11"/>
      <c r="RCX41" s="11"/>
      <c r="RCY41" s="11"/>
      <c r="RCZ41" s="11"/>
      <c r="RDA41" s="11"/>
      <c r="RDB41" s="11"/>
      <c r="RDC41" s="11"/>
      <c r="RDD41" s="11"/>
      <c r="RDE41" s="11"/>
      <c r="RDF41" s="11"/>
      <c r="RDG41" s="11"/>
      <c r="RDH41" s="11"/>
      <c r="RDI41" s="11"/>
      <c r="RDJ41" s="11"/>
      <c r="RDK41" s="11"/>
      <c r="RDL41" s="11"/>
      <c r="RDM41" s="11"/>
      <c r="RDN41" s="11"/>
      <c r="RDO41" s="11"/>
      <c r="RDP41" s="11"/>
      <c r="RDQ41" s="11"/>
      <c r="RDR41" s="11"/>
      <c r="RDS41" s="11"/>
      <c r="RDT41" s="11"/>
      <c r="RDU41" s="11"/>
      <c r="RDV41" s="11"/>
      <c r="RDW41" s="11"/>
      <c r="RDX41" s="11"/>
      <c r="RDY41" s="11"/>
      <c r="RDZ41" s="11"/>
      <c r="REA41" s="11"/>
      <c r="REB41" s="11"/>
      <c r="REC41" s="11"/>
      <c r="RED41" s="11"/>
      <c r="REE41" s="11"/>
      <c r="REF41" s="11"/>
      <c r="REG41" s="11"/>
      <c r="REH41" s="11"/>
      <c r="REI41" s="11"/>
      <c r="REJ41" s="11"/>
      <c r="REK41" s="11"/>
      <c r="REL41" s="11"/>
      <c r="REM41" s="11"/>
      <c r="REN41" s="11"/>
      <c r="REO41" s="11"/>
      <c r="REP41" s="11"/>
      <c r="REQ41" s="11"/>
      <c r="RER41" s="11"/>
      <c r="RES41" s="11"/>
      <c r="RET41" s="11"/>
      <c r="REU41" s="11"/>
      <c r="REV41" s="11"/>
      <c r="REW41" s="11"/>
      <c r="REX41" s="11"/>
      <c r="REY41" s="11"/>
      <c r="REZ41" s="11"/>
      <c r="RFA41" s="11"/>
      <c r="RFB41" s="11"/>
      <c r="RFC41" s="11"/>
      <c r="RFD41" s="11"/>
      <c r="RFE41" s="11"/>
      <c r="RFF41" s="11"/>
      <c r="RFG41" s="11"/>
      <c r="RFH41" s="11"/>
      <c r="RFI41" s="11"/>
      <c r="RFJ41" s="11"/>
      <c r="RFK41" s="11"/>
      <c r="RFL41" s="11"/>
      <c r="RFM41" s="11"/>
      <c r="RFN41" s="11"/>
      <c r="RFO41" s="11"/>
      <c r="RFP41" s="11"/>
      <c r="RFQ41" s="11"/>
      <c r="RFR41" s="11"/>
      <c r="RFS41" s="11"/>
      <c r="RFT41" s="11"/>
      <c r="RFU41" s="11"/>
      <c r="RFV41" s="11"/>
      <c r="RFW41" s="11"/>
      <c r="RFX41" s="11"/>
      <c r="RFY41" s="11"/>
      <c r="RFZ41" s="11"/>
      <c r="RGA41" s="11"/>
      <c r="RGB41" s="11"/>
      <c r="RGC41" s="11"/>
      <c r="RGD41" s="11"/>
      <c r="RGE41" s="11"/>
      <c r="RGF41" s="11"/>
      <c r="RGG41" s="11"/>
      <c r="RGH41" s="11"/>
      <c r="RGI41" s="11"/>
      <c r="RGJ41" s="11"/>
      <c r="RGK41" s="11"/>
      <c r="RGL41" s="11"/>
      <c r="RGM41" s="11"/>
      <c r="RGN41" s="11"/>
      <c r="RGO41" s="11"/>
      <c r="RGP41" s="11"/>
      <c r="RGQ41" s="11"/>
      <c r="RGR41" s="11"/>
      <c r="RGS41" s="11"/>
      <c r="RGT41" s="11"/>
      <c r="RGU41" s="11"/>
      <c r="RGV41" s="11"/>
      <c r="RGW41" s="11"/>
      <c r="RGX41" s="11"/>
      <c r="RGY41" s="11"/>
      <c r="RGZ41" s="11"/>
      <c r="RHA41" s="11"/>
      <c r="RHB41" s="11"/>
      <c r="RHC41" s="11"/>
      <c r="RHD41" s="11"/>
      <c r="RHE41" s="11"/>
      <c r="RHF41" s="11"/>
      <c r="RHG41" s="11"/>
      <c r="RHH41" s="11"/>
      <c r="RHI41" s="11"/>
      <c r="RHJ41" s="11"/>
      <c r="RHK41" s="11"/>
      <c r="RHL41" s="11"/>
      <c r="RHM41" s="11"/>
      <c r="RHN41" s="11"/>
      <c r="RHO41" s="11"/>
      <c r="RHP41" s="11"/>
      <c r="RHQ41" s="11"/>
      <c r="RHR41" s="11"/>
      <c r="RHS41" s="11"/>
      <c r="RHT41" s="11"/>
      <c r="RHU41" s="11"/>
      <c r="RHV41" s="11"/>
      <c r="RHW41" s="11"/>
      <c r="RHX41" s="11"/>
      <c r="RHY41" s="11"/>
      <c r="RHZ41" s="11"/>
      <c r="RIA41" s="11"/>
      <c r="RIB41" s="11"/>
      <c r="RIC41" s="11"/>
      <c r="RID41" s="11"/>
      <c r="RIE41" s="11"/>
      <c r="RIF41" s="11"/>
      <c r="RIG41" s="11"/>
      <c r="RIH41" s="11"/>
      <c r="RII41" s="11"/>
      <c r="RIJ41" s="11"/>
      <c r="RIK41" s="11"/>
      <c r="RIL41" s="11"/>
      <c r="RIM41" s="11"/>
      <c r="RIN41" s="11"/>
      <c r="RIO41" s="11"/>
      <c r="RIP41" s="11"/>
      <c r="RIQ41" s="11"/>
      <c r="RIR41" s="11"/>
      <c r="RIS41" s="11"/>
      <c r="RIT41" s="11"/>
      <c r="RIU41" s="11"/>
      <c r="RIV41" s="11"/>
      <c r="RIW41" s="11"/>
      <c r="RIX41" s="11"/>
      <c r="RIY41" s="11"/>
      <c r="RIZ41" s="11"/>
      <c r="RJA41" s="11"/>
      <c r="RJB41" s="11"/>
      <c r="RJC41" s="11"/>
      <c r="RJD41" s="11"/>
      <c r="RJE41" s="11"/>
      <c r="RJF41" s="11"/>
      <c r="RJG41" s="11"/>
      <c r="RJH41" s="11"/>
      <c r="RJI41" s="11"/>
      <c r="RJJ41" s="11"/>
      <c r="RJK41" s="11"/>
      <c r="RJL41" s="11"/>
      <c r="RJM41" s="11"/>
      <c r="RJN41" s="11"/>
      <c r="RJO41" s="11"/>
      <c r="RJP41" s="11"/>
      <c r="RJQ41" s="11"/>
      <c r="RJR41" s="11"/>
      <c r="RJS41" s="11"/>
      <c r="RJT41" s="11"/>
      <c r="RJU41" s="11"/>
      <c r="RJV41" s="11"/>
      <c r="RJW41" s="11"/>
      <c r="RJX41" s="11"/>
      <c r="RJY41" s="11"/>
      <c r="RJZ41" s="11"/>
      <c r="RKA41" s="11"/>
      <c r="RKB41" s="11"/>
      <c r="RKC41" s="11"/>
      <c r="RKD41" s="11"/>
      <c r="RKE41" s="11"/>
      <c r="RKF41" s="11"/>
      <c r="RKG41" s="11"/>
      <c r="RKH41" s="11"/>
      <c r="RKI41" s="11"/>
      <c r="RKJ41" s="11"/>
      <c r="RKK41" s="11"/>
      <c r="RKL41" s="11"/>
      <c r="RKM41" s="11"/>
      <c r="RKN41" s="11"/>
      <c r="RKO41" s="11"/>
      <c r="RKP41" s="11"/>
      <c r="RKQ41" s="11"/>
      <c r="RKR41" s="11"/>
      <c r="RKS41" s="11"/>
      <c r="RKT41" s="11"/>
      <c r="RKU41" s="11"/>
      <c r="RKV41" s="11"/>
      <c r="RKW41" s="11"/>
      <c r="RKX41" s="11"/>
      <c r="RKY41" s="11"/>
      <c r="RKZ41" s="11"/>
      <c r="RLA41" s="11"/>
      <c r="RLB41" s="11"/>
      <c r="RLC41" s="11"/>
      <c r="RLD41" s="11"/>
      <c r="RLE41" s="11"/>
      <c r="RLF41" s="11"/>
      <c r="RLG41" s="11"/>
      <c r="RLH41" s="11"/>
      <c r="RLI41" s="11"/>
      <c r="RLJ41" s="11"/>
      <c r="RLK41" s="11"/>
      <c r="RLL41" s="11"/>
      <c r="RLM41" s="11"/>
      <c r="RLN41" s="11"/>
      <c r="RLO41" s="11"/>
      <c r="RLP41" s="11"/>
      <c r="RLQ41" s="11"/>
      <c r="RLR41" s="11"/>
      <c r="RLS41" s="11"/>
      <c r="RLT41" s="11"/>
      <c r="RLU41" s="11"/>
      <c r="RLV41" s="11"/>
      <c r="RLW41" s="11"/>
      <c r="RLX41" s="11"/>
      <c r="RLY41" s="11"/>
      <c r="RLZ41" s="11"/>
      <c r="RMA41" s="11"/>
      <c r="RMB41" s="11"/>
      <c r="RMC41" s="11"/>
      <c r="RMD41" s="11"/>
      <c r="RME41" s="11"/>
      <c r="RMF41" s="11"/>
      <c r="RMG41" s="11"/>
      <c r="RMH41" s="11"/>
      <c r="RMI41" s="11"/>
      <c r="RMJ41" s="11"/>
      <c r="RMK41" s="11"/>
      <c r="RML41" s="11"/>
      <c r="RMM41" s="11"/>
      <c r="RMN41" s="11"/>
      <c r="RMO41" s="11"/>
      <c r="RMP41" s="11"/>
      <c r="RMQ41" s="11"/>
      <c r="RMR41" s="11"/>
      <c r="RMS41" s="11"/>
      <c r="RMT41" s="11"/>
      <c r="RMU41" s="11"/>
      <c r="RMV41" s="11"/>
      <c r="RMW41" s="11"/>
      <c r="RMX41" s="11"/>
      <c r="RMY41" s="11"/>
      <c r="RMZ41" s="11"/>
      <c r="RNA41" s="11"/>
      <c r="RNB41" s="11"/>
      <c r="RNC41" s="11"/>
      <c r="RND41" s="11"/>
      <c r="RNE41" s="11"/>
      <c r="RNF41" s="11"/>
      <c r="RNG41" s="11"/>
      <c r="RNH41" s="11"/>
      <c r="RNI41" s="11"/>
      <c r="RNJ41" s="11"/>
      <c r="RNK41" s="11"/>
      <c r="RNL41" s="11"/>
      <c r="RNM41" s="11"/>
      <c r="RNN41" s="11"/>
      <c r="RNO41" s="11"/>
      <c r="RNP41" s="11"/>
      <c r="RNQ41" s="11"/>
      <c r="RNR41" s="11"/>
      <c r="RNS41" s="11"/>
      <c r="RNT41" s="11"/>
      <c r="RNU41" s="11"/>
      <c r="RNV41" s="11"/>
      <c r="RNW41" s="11"/>
      <c r="RNX41" s="11"/>
      <c r="RNY41" s="11"/>
      <c r="RNZ41" s="11"/>
      <c r="ROA41" s="11"/>
      <c r="ROB41" s="11"/>
      <c r="ROC41" s="11"/>
      <c r="ROD41" s="11"/>
      <c r="ROE41" s="11"/>
      <c r="ROF41" s="11"/>
      <c r="ROG41" s="11"/>
      <c r="ROH41" s="11"/>
      <c r="ROI41" s="11"/>
      <c r="ROJ41" s="11"/>
      <c r="ROK41" s="11"/>
      <c r="ROL41" s="11"/>
      <c r="ROM41" s="11"/>
      <c r="RON41" s="11"/>
      <c r="ROO41" s="11"/>
      <c r="ROP41" s="11"/>
      <c r="ROQ41" s="11"/>
      <c r="ROR41" s="11"/>
      <c r="ROS41" s="11"/>
      <c r="ROT41" s="11"/>
      <c r="ROU41" s="11"/>
      <c r="ROV41" s="11"/>
      <c r="ROW41" s="11"/>
      <c r="ROX41" s="11"/>
      <c r="ROY41" s="11"/>
      <c r="ROZ41" s="11"/>
      <c r="RPA41" s="11"/>
      <c r="RPB41" s="11"/>
      <c r="RPC41" s="11"/>
      <c r="RPD41" s="11"/>
      <c r="RPE41" s="11"/>
      <c r="RPF41" s="11"/>
      <c r="RPG41" s="11"/>
      <c r="RPH41" s="11"/>
      <c r="RPI41" s="11"/>
      <c r="RPJ41" s="11"/>
      <c r="RPK41" s="11"/>
      <c r="RPL41" s="11"/>
      <c r="RPM41" s="11"/>
      <c r="RPN41" s="11"/>
      <c r="RPO41" s="11"/>
      <c r="RPP41" s="11"/>
      <c r="RPQ41" s="11"/>
      <c r="RPR41" s="11"/>
      <c r="RPS41" s="11"/>
      <c r="RPT41" s="11"/>
      <c r="RPU41" s="11"/>
      <c r="RPV41" s="11"/>
      <c r="RPW41" s="11"/>
      <c r="RPX41" s="11"/>
      <c r="RPY41" s="11"/>
      <c r="RPZ41" s="11"/>
      <c r="RQA41" s="11"/>
      <c r="RQB41" s="11"/>
      <c r="RQC41" s="11"/>
      <c r="RQD41" s="11"/>
      <c r="RQE41" s="11"/>
      <c r="RQF41" s="11"/>
      <c r="RQG41" s="11"/>
      <c r="RQH41" s="11"/>
      <c r="RQI41" s="11"/>
      <c r="RQJ41" s="11"/>
      <c r="RQK41" s="11"/>
      <c r="RQL41" s="11"/>
      <c r="RQM41" s="11"/>
      <c r="RQN41" s="11"/>
      <c r="RQO41" s="11"/>
      <c r="RQP41" s="11"/>
      <c r="RQQ41" s="11"/>
      <c r="RQR41" s="11"/>
      <c r="RQS41" s="11"/>
      <c r="RQT41" s="11"/>
      <c r="RQU41" s="11"/>
      <c r="RQV41" s="11"/>
      <c r="RQW41" s="11"/>
      <c r="RQX41" s="11"/>
      <c r="RQY41" s="11"/>
      <c r="RQZ41" s="11"/>
      <c r="RRA41" s="11"/>
      <c r="RRB41" s="11"/>
      <c r="RRC41" s="11"/>
      <c r="RRD41" s="11"/>
      <c r="RRE41" s="11"/>
      <c r="RRF41" s="11"/>
      <c r="RRG41" s="11"/>
      <c r="RRH41" s="11"/>
      <c r="RRI41" s="11"/>
      <c r="RRJ41" s="11"/>
      <c r="RRK41" s="11"/>
      <c r="RRL41" s="11"/>
      <c r="RRM41" s="11"/>
      <c r="RRN41" s="11"/>
      <c r="RRO41" s="11"/>
      <c r="RRP41" s="11"/>
      <c r="RRQ41" s="11"/>
      <c r="RRR41" s="11"/>
      <c r="RRS41" s="11"/>
      <c r="RRT41" s="11"/>
      <c r="RRU41" s="11"/>
      <c r="RRV41" s="11"/>
      <c r="RRW41" s="11"/>
      <c r="RRX41" s="11"/>
      <c r="RRY41" s="11"/>
      <c r="RRZ41" s="11"/>
      <c r="RSA41" s="11"/>
      <c r="RSB41" s="11"/>
      <c r="RSC41" s="11"/>
      <c r="RSD41" s="11"/>
      <c r="RSE41" s="11"/>
      <c r="RSF41" s="11"/>
      <c r="RSG41" s="11"/>
      <c r="RSH41" s="11"/>
      <c r="RSI41" s="11"/>
      <c r="RSJ41" s="11"/>
      <c r="RSK41" s="11"/>
      <c r="RSL41" s="11"/>
      <c r="RSM41" s="11"/>
      <c r="RSN41" s="11"/>
      <c r="RSO41" s="11"/>
      <c r="RSP41" s="11"/>
      <c r="RSQ41" s="11"/>
      <c r="RSR41" s="11"/>
      <c r="RSS41" s="11"/>
      <c r="RST41" s="11"/>
      <c r="RSU41" s="11"/>
      <c r="RSV41" s="11"/>
      <c r="RSW41" s="11"/>
      <c r="RSX41" s="11"/>
      <c r="RSY41" s="11"/>
      <c r="RSZ41" s="11"/>
      <c r="RTA41" s="11"/>
      <c r="RTB41" s="11"/>
      <c r="RTC41" s="11"/>
      <c r="RTD41" s="11"/>
      <c r="RTE41" s="11"/>
      <c r="RTF41" s="11"/>
      <c r="RTG41" s="11"/>
      <c r="RTH41" s="11"/>
      <c r="RTI41" s="11"/>
      <c r="RTJ41" s="11"/>
      <c r="RTK41" s="11"/>
      <c r="RTL41" s="11"/>
      <c r="RTM41" s="11"/>
      <c r="RTN41" s="11"/>
      <c r="RTO41" s="11"/>
      <c r="RTP41" s="11"/>
      <c r="RTQ41" s="11"/>
      <c r="RTR41" s="11"/>
      <c r="RTS41" s="11"/>
      <c r="RTT41" s="11"/>
      <c r="RTU41" s="11"/>
      <c r="RTV41" s="11"/>
      <c r="RTW41" s="11"/>
      <c r="RTX41" s="11"/>
      <c r="RTY41" s="11"/>
      <c r="RTZ41" s="11"/>
      <c r="RUA41" s="11"/>
      <c r="RUB41" s="11"/>
      <c r="RUC41" s="11"/>
      <c r="RUD41" s="11"/>
      <c r="RUE41" s="11"/>
      <c r="RUF41" s="11"/>
      <c r="RUG41" s="11"/>
      <c r="RUH41" s="11"/>
      <c r="RUI41" s="11"/>
      <c r="RUJ41" s="11"/>
      <c r="RUK41" s="11"/>
      <c r="RUL41" s="11"/>
      <c r="RUM41" s="11"/>
      <c r="RUN41" s="11"/>
      <c r="RUO41" s="11"/>
      <c r="RUP41" s="11"/>
      <c r="RUQ41" s="11"/>
      <c r="RUR41" s="11"/>
      <c r="RUS41" s="11"/>
      <c r="RUT41" s="11"/>
      <c r="RUU41" s="11"/>
      <c r="RUV41" s="11"/>
      <c r="RUW41" s="11"/>
      <c r="RUX41" s="11"/>
      <c r="RUY41" s="11"/>
      <c r="RUZ41" s="11"/>
      <c r="RVA41" s="11"/>
      <c r="RVB41" s="11"/>
      <c r="RVC41" s="11"/>
      <c r="RVD41" s="11"/>
      <c r="RVE41" s="11"/>
      <c r="RVF41" s="11"/>
      <c r="RVG41" s="11"/>
      <c r="RVH41" s="11"/>
      <c r="RVI41" s="11"/>
      <c r="RVJ41" s="11"/>
      <c r="RVK41" s="11"/>
      <c r="RVL41" s="11"/>
      <c r="RVM41" s="11"/>
      <c r="RVN41" s="11"/>
      <c r="RVO41" s="11"/>
      <c r="RVP41" s="11"/>
      <c r="RVQ41" s="11"/>
      <c r="RVR41" s="11"/>
      <c r="RVS41" s="11"/>
      <c r="RVT41" s="11"/>
      <c r="RVU41" s="11"/>
      <c r="RVV41" s="11"/>
      <c r="RVW41" s="11"/>
      <c r="RVX41" s="11"/>
      <c r="RVY41" s="11"/>
      <c r="RVZ41" s="11"/>
      <c r="RWA41" s="11"/>
      <c r="RWB41" s="11"/>
      <c r="RWC41" s="11"/>
      <c r="RWD41" s="11"/>
      <c r="RWE41" s="11"/>
      <c r="RWF41" s="11"/>
      <c r="RWG41" s="11"/>
      <c r="RWH41" s="11"/>
      <c r="RWI41" s="11"/>
      <c r="RWJ41" s="11"/>
      <c r="RWK41" s="11"/>
      <c r="RWL41" s="11"/>
      <c r="RWM41" s="11"/>
      <c r="RWN41" s="11"/>
      <c r="RWO41" s="11"/>
      <c r="RWP41" s="11"/>
      <c r="RWQ41" s="11"/>
      <c r="RWR41" s="11"/>
      <c r="RWS41" s="11"/>
      <c r="RWT41" s="11"/>
      <c r="RWU41" s="11"/>
      <c r="RWV41" s="11"/>
      <c r="RWW41" s="11"/>
      <c r="RWX41" s="11"/>
      <c r="RWY41" s="11"/>
      <c r="RWZ41" s="11"/>
      <c r="RXA41" s="11"/>
      <c r="RXB41" s="11"/>
      <c r="RXC41" s="11"/>
      <c r="RXD41" s="11"/>
      <c r="RXE41" s="11"/>
      <c r="RXF41" s="11"/>
      <c r="RXG41" s="11"/>
      <c r="RXH41" s="11"/>
      <c r="RXI41" s="11"/>
      <c r="RXJ41" s="11"/>
      <c r="RXK41" s="11"/>
      <c r="RXL41" s="11"/>
      <c r="RXM41" s="11"/>
      <c r="RXN41" s="11"/>
      <c r="RXO41" s="11"/>
      <c r="RXP41" s="11"/>
      <c r="RXQ41" s="11"/>
      <c r="RXR41" s="11"/>
      <c r="RXS41" s="11"/>
      <c r="RXT41" s="11"/>
      <c r="RXU41" s="11"/>
      <c r="RXV41" s="11"/>
      <c r="RXW41" s="11"/>
      <c r="RXX41" s="11"/>
      <c r="RXY41" s="11"/>
      <c r="RXZ41" s="11"/>
      <c r="RYA41" s="11"/>
      <c r="RYB41" s="11"/>
      <c r="RYC41" s="11"/>
      <c r="RYD41" s="11"/>
      <c r="RYE41" s="11"/>
      <c r="RYF41" s="11"/>
      <c r="RYG41" s="11"/>
      <c r="RYH41" s="11"/>
      <c r="RYI41" s="11"/>
      <c r="RYJ41" s="11"/>
      <c r="RYK41" s="11"/>
      <c r="RYL41" s="11"/>
      <c r="RYM41" s="11"/>
      <c r="RYN41" s="11"/>
      <c r="RYO41" s="11"/>
      <c r="RYP41" s="11"/>
      <c r="RYQ41" s="11"/>
      <c r="RYR41" s="11"/>
      <c r="RYS41" s="11"/>
      <c r="RYT41" s="11"/>
      <c r="RYU41" s="11"/>
      <c r="RYV41" s="11"/>
      <c r="RYW41" s="11"/>
      <c r="RYX41" s="11"/>
      <c r="RYY41" s="11"/>
      <c r="RYZ41" s="11"/>
      <c r="RZA41" s="11"/>
      <c r="RZB41" s="11"/>
      <c r="RZC41" s="11"/>
      <c r="RZD41" s="11"/>
      <c r="RZE41" s="11"/>
      <c r="RZF41" s="11"/>
      <c r="RZG41" s="11"/>
      <c r="RZH41" s="11"/>
      <c r="RZI41" s="11"/>
      <c r="RZJ41" s="11"/>
      <c r="RZK41" s="11"/>
      <c r="RZL41" s="11"/>
      <c r="RZM41" s="11"/>
      <c r="RZN41" s="11"/>
      <c r="RZO41" s="11"/>
      <c r="RZP41" s="11"/>
      <c r="RZQ41" s="11"/>
      <c r="RZR41" s="11"/>
      <c r="RZS41" s="11"/>
      <c r="RZT41" s="11"/>
      <c r="RZU41" s="11"/>
      <c r="RZV41" s="11"/>
      <c r="RZW41" s="11"/>
      <c r="RZX41" s="11"/>
      <c r="RZY41" s="11"/>
      <c r="RZZ41" s="11"/>
      <c r="SAA41" s="11"/>
      <c r="SAB41" s="11"/>
      <c r="SAC41" s="11"/>
      <c r="SAD41" s="11"/>
      <c r="SAE41" s="11"/>
      <c r="SAF41" s="11"/>
      <c r="SAG41" s="11"/>
      <c r="SAH41" s="11"/>
      <c r="SAI41" s="11"/>
      <c r="SAJ41" s="11"/>
      <c r="SAK41" s="11"/>
      <c r="SAL41" s="11"/>
      <c r="SAM41" s="11"/>
      <c r="SAN41" s="11"/>
      <c r="SAO41" s="11"/>
      <c r="SAP41" s="11"/>
      <c r="SAQ41" s="11"/>
      <c r="SAR41" s="11"/>
      <c r="SAS41" s="11"/>
      <c r="SAT41" s="11"/>
      <c r="SAU41" s="11"/>
      <c r="SAV41" s="11"/>
      <c r="SAW41" s="11"/>
      <c r="SAX41" s="11"/>
      <c r="SAY41" s="11"/>
      <c r="SAZ41" s="11"/>
      <c r="SBA41" s="11"/>
      <c r="SBB41" s="11"/>
      <c r="SBC41" s="11"/>
      <c r="SBD41" s="11"/>
      <c r="SBE41" s="11"/>
      <c r="SBF41" s="11"/>
      <c r="SBG41" s="11"/>
      <c r="SBH41" s="11"/>
      <c r="SBI41" s="11"/>
      <c r="SBJ41" s="11"/>
      <c r="SBK41" s="11"/>
      <c r="SBL41" s="11"/>
      <c r="SBM41" s="11"/>
      <c r="SBN41" s="11"/>
      <c r="SBO41" s="11"/>
      <c r="SBP41" s="11"/>
      <c r="SBQ41" s="11"/>
      <c r="SBR41" s="11"/>
      <c r="SBS41" s="11"/>
      <c r="SBT41" s="11"/>
      <c r="SBU41" s="11"/>
      <c r="SBV41" s="11"/>
      <c r="SBW41" s="11"/>
      <c r="SBX41" s="11"/>
      <c r="SBY41" s="11"/>
      <c r="SBZ41" s="11"/>
      <c r="SCA41" s="11"/>
      <c r="SCB41" s="11"/>
      <c r="SCC41" s="11"/>
      <c r="SCD41" s="11"/>
      <c r="SCE41" s="11"/>
      <c r="SCF41" s="11"/>
      <c r="SCG41" s="11"/>
      <c r="SCH41" s="11"/>
      <c r="SCI41" s="11"/>
      <c r="SCJ41" s="11"/>
      <c r="SCK41" s="11"/>
      <c r="SCL41" s="11"/>
      <c r="SCM41" s="11"/>
      <c r="SCN41" s="11"/>
      <c r="SCO41" s="11"/>
      <c r="SCP41" s="11"/>
      <c r="SCQ41" s="11"/>
      <c r="SCR41" s="11"/>
      <c r="SCS41" s="11"/>
      <c r="SCT41" s="11"/>
      <c r="SCU41" s="11"/>
      <c r="SCV41" s="11"/>
      <c r="SCW41" s="11"/>
      <c r="SCX41" s="11"/>
      <c r="SCY41" s="11"/>
      <c r="SCZ41" s="11"/>
      <c r="SDA41" s="11"/>
      <c r="SDB41" s="11"/>
      <c r="SDC41" s="11"/>
      <c r="SDD41" s="11"/>
      <c r="SDE41" s="11"/>
      <c r="SDF41" s="11"/>
      <c r="SDG41" s="11"/>
      <c r="SDH41" s="11"/>
      <c r="SDI41" s="11"/>
      <c r="SDJ41" s="11"/>
      <c r="SDK41" s="11"/>
      <c r="SDL41" s="11"/>
      <c r="SDM41" s="11"/>
      <c r="SDN41" s="11"/>
      <c r="SDO41" s="11"/>
      <c r="SDP41" s="11"/>
      <c r="SDQ41" s="11"/>
      <c r="SDR41" s="11"/>
      <c r="SDS41" s="11"/>
      <c r="SDT41" s="11"/>
      <c r="SDU41" s="11"/>
      <c r="SDV41" s="11"/>
      <c r="SDW41" s="11"/>
      <c r="SDX41" s="11"/>
      <c r="SDY41" s="11"/>
      <c r="SDZ41" s="11"/>
      <c r="SEA41" s="11"/>
      <c r="SEB41" s="11"/>
      <c r="SEC41" s="11"/>
      <c r="SED41" s="11"/>
      <c r="SEE41" s="11"/>
      <c r="SEF41" s="11"/>
      <c r="SEG41" s="11"/>
      <c r="SEH41" s="11"/>
      <c r="SEI41" s="11"/>
      <c r="SEJ41" s="11"/>
      <c r="SEK41" s="11"/>
      <c r="SEL41" s="11"/>
      <c r="SEM41" s="11"/>
      <c r="SEN41" s="11"/>
      <c r="SEO41" s="11"/>
      <c r="SEP41" s="11"/>
      <c r="SEQ41" s="11"/>
      <c r="SER41" s="11"/>
      <c r="SES41" s="11"/>
      <c r="SET41" s="11"/>
      <c r="SEU41" s="11"/>
      <c r="SEV41" s="11"/>
      <c r="SEW41" s="11"/>
      <c r="SEX41" s="11"/>
      <c r="SEY41" s="11"/>
      <c r="SEZ41" s="11"/>
      <c r="SFA41" s="11"/>
      <c r="SFB41" s="11"/>
      <c r="SFC41" s="11"/>
      <c r="SFD41" s="11"/>
      <c r="SFE41" s="11"/>
      <c r="SFF41" s="11"/>
      <c r="SFG41" s="11"/>
      <c r="SFH41" s="11"/>
      <c r="SFI41" s="11"/>
      <c r="SFJ41" s="11"/>
      <c r="SFK41" s="11"/>
      <c r="SFL41" s="11"/>
      <c r="SFM41" s="11"/>
      <c r="SFN41" s="11"/>
      <c r="SFO41" s="11"/>
      <c r="SFP41" s="11"/>
      <c r="SFQ41" s="11"/>
      <c r="SFR41" s="11"/>
      <c r="SFS41" s="11"/>
      <c r="SFT41" s="11"/>
      <c r="SFU41" s="11"/>
      <c r="SFV41" s="11"/>
      <c r="SFW41" s="11"/>
      <c r="SFX41" s="11"/>
      <c r="SFY41" s="11"/>
      <c r="SFZ41" s="11"/>
      <c r="SGA41" s="11"/>
      <c r="SGB41" s="11"/>
      <c r="SGC41" s="11"/>
      <c r="SGD41" s="11"/>
      <c r="SGE41" s="11"/>
      <c r="SGF41" s="11"/>
      <c r="SGG41" s="11"/>
      <c r="SGH41" s="11"/>
      <c r="SGI41" s="11"/>
      <c r="SGJ41" s="11"/>
      <c r="SGK41" s="11"/>
      <c r="SGL41" s="11"/>
      <c r="SGM41" s="11"/>
      <c r="SGN41" s="11"/>
      <c r="SGO41" s="11"/>
      <c r="SGP41" s="11"/>
      <c r="SGQ41" s="11"/>
      <c r="SGR41" s="11"/>
      <c r="SGS41" s="11"/>
      <c r="SGT41" s="11"/>
      <c r="SGU41" s="11"/>
      <c r="SGV41" s="11"/>
      <c r="SGW41" s="11"/>
      <c r="SGX41" s="11"/>
      <c r="SGY41" s="11"/>
      <c r="SGZ41" s="11"/>
      <c r="SHA41" s="11"/>
      <c r="SHB41" s="11"/>
      <c r="SHC41" s="11"/>
      <c r="SHD41" s="11"/>
      <c r="SHE41" s="11"/>
      <c r="SHF41" s="11"/>
      <c r="SHG41" s="11"/>
      <c r="SHH41" s="11"/>
      <c r="SHI41" s="11"/>
      <c r="SHJ41" s="11"/>
      <c r="SHK41" s="11"/>
      <c r="SHL41" s="11"/>
      <c r="SHM41" s="11"/>
      <c r="SHN41" s="11"/>
      <c r="SHO41" s="11"/>
      <c r="SHP41" s="11"/>
      <c r="SHQ41" s="11"/>
      <c r="SHR41" s="11"/>
      <c r="SHS41" s="11"/>
      <c r="SHT41" s="11"/>
      <c r="SHU41" s="11"/>
      <c r="SHV41" s="11"/>
      <c r="SHW41" s="11"/>
      <c r="SHX41" s="11"/>
      <c r="SHY41" s="11"/>
      <c r="SHZ41" s="11"/>
      <c r="SIA41" s="11"/>
      <c r="SIB41" s="11"/>
      <c r="SIC41" s="11"/>
      <c r="SID41" s="11"/>
      <c r="SIE41" s="11"/>
      <c r="SIF41" s="11"/>
      <c r="SIG41" s="11"/>
      <c r="SIH41" s="11"/>
      <c r="SII41" s="11"/>
      <c r="SIJ41" s="11"/>
      <c r="SIK41" s="11"/>
      <c r="SIL41" s="11"/>
      <c r="SIM41" s="11"/>
      <c r="SIN41" s="11"/>
      <c r="SIO41" s="11"/>
      <c r="SIP41" s="11"/>
      <c r="SIQ41" s="11"/>
      <c r="SIR41" s="11"/>
      <c r="SIS41" s="11"/>
      <c r="SIT41" s="11"/>
      <c r="SIU41" s="11"/>
      <c r="SIV41" s="11"/>
      <c r="SIW41" s="11"/>
      <c r="SIX41" s="11"/>
      <c r="SIY41" s="11"/>
      <c r="SIZ41" s="11"/>
      <c r="SJA41" s="11"/>
      <c r="SJB41" s="11"/>
      <c r="SJC41" s="11"/>
      <c r="SJD41" s="11"/>
      <c r="SJE41" s="11"/>
      <c r="SJF41" s="11"/>
      <c r="SJG41" s="11"/>
      <c r="SJH41" s="11"/>
      <c r="SJI41" s="11"/>
      <c r="SJJ41" s="11"/>
      <c r="SJK41" s="11"/>
      <c r="SJL41" s="11"/>
      <c r="SJM41" s="11"/>
      <c r="SJN41" s="11"/>
      <c r="SJO41" s="11"/>
      <c r="SJP41" s="11"/>
      <c r="SJQ41" s="11"/>
      <c r="SJR41" s="11"/>
      <c r="SJS41" s="11"/>
      <c r="SJT41" s="11"/>
      <c r="SJU41" s="11"/>
      <c r="SJV41" s="11"/>
      <c r="SJW41" s="11"/>
      <c r="SJX41" s="11"/>
      <c r="SJY41" s="11"/>
      <c r="SJZ41" s="11"/>
      <c r="SKA41" s="11"/>
      <c r="SKB41" s="11"/>
      <c r="SKC41" s="11"/>
      <c r="SKD41" s="11"/>
      <c r="SKE41" s="11"/>
      <c r="SKF41" s="11"/>
      <c r="SKG41" s="11"/>
      <c r="SKH41" s="11"/>
      <c r="SKI41" s="11"/>
      <c r="SKJ41" s="11"/>
      <c r="SKK41" s="11"/>
      <c r="SKL41" s="11"/>
      <c r="SKM41" s="11"/>
      <c r="SKN41" s="11"/>
      <c r="SKO41" s="11"/>
      <c r="SKP41" s="11"/>
      <c r="SKQ41" s="11"/>
      <c r="SKR41" s="11"/>
      <c r="SKS41" s="11"/>
      <c r="SKT41" s="11"/>
      <c r="SKU41" s="11"/>
      <c r="SKV41" s="11"/>
      <c r="SKW41" s="11"/>
      <c r="SKX41" s="11"/>
      <c r="SKY41" s="11"/>
      <c r="SKZ41" s="11"/>
      <c r="SLA41" s="11"/>
      <c r="SLB41" s="11"/>
      <c r="SLC41" s="11"/>
      <c r="SLD41" s="11"/>
      <c r="SLE41" s="11"/>
      <c r="SLF41" s="11"/>
      <c r="SLG41" s="11"/>
      <c r="SLH41" s="11"/>
      <c r="SLI41" s="11"/>
      <c r="SLJ41" s="11"/>
      <c r="SLK41" s="11"/>
      <c r="SLL41" s="11"/>
      <c r="SLM41" s="11"/>
      <c r="SLN41" s="11"/>
      <c r="SLO41" s="11"/>
      <c r="SLP41" s="11"/>
      <c r="SLQ41" s="11"/>
      <c r="SLR41" s="11"/>
      <c r="SLS41" s="11"/>
      <c r="SLT41" s="11"/>
      <c r="SLU41" s="11"/>
      <c r="SLV41" s="11"/>
      <c r="SLW41" s="11"/>
      <c r="SLX41" s="11"/>
      <c r="SLY41" s="11"/>
      <c r="SLZ41" s="11"/>
      <c r="SMA41" s="11"/>
      <c r="SMB41" s="11"/>
      <c r="SMC41" s="11"/>
      <c r="SMD41" s="11"/>
      <c r="SME41" s="11"/>
      <c r="SMF41" s="11"/>
      <c r="SMG41" s="11"/>
      <c r="SMH41" s="11"/>
      <c r="SMI41" s="11"/>
      <c r="SMJ41" s="11"/>
      <c r="SMK41" s="11"/>
      <c r="SML41" s="11"/>
      <c r="SMM41" s="11"/>
      <c r="SMN41" s="11"/>
      <c r="SMO41" s="11"/>
      <c r="SMP41" s="11"/>
      <c r="SMQ41" s="11"/>
      <c r="SMR41" s="11"/>
      <c r="SMS41" s="11"/>
      <c r="SMT41" s="11"/>
      <c r="SMU41" s="11"/>
      <c r="SMV41" s="11"/>
      <c r="SMW41" s="11"/>
      <c r="SMX41" s="11"/>
      <c r="SMY41" s="11"/>
      <c r="SMZ41" s="11"/>
      <c r="SNA41" s="11"/>
      <c r="SNB41" s="11"/>
      <c r="SNC41" s="11"/>
      <c r="SND41" s="11"/>
      <c r="SNE41" s="11"/>
      <c r="SNF41" s="11"/>
      <c r="SNG41" s="11"/>
      <c r="SNH41" s="11"/>
      <c r="SNI41" s="11"/>
      <c r="SNJ41" s="11"/>
      <c r="SNK41" s="11"/>
      <c r="SNL41" s="11"/>
      <c r="SNM41" s="11"/>
      <c r="SNN41" s="11"/>
      <c r="SNO41" s="11"/>
      <c r="SNP41" s="11"/>
      <c r="SNQ41" s="11"/>
      <c r="SNR41" s="11"/>
      <c r="SNS41" s="11"/>
      <c r="SNT41" s="11"/>
      <c r="SNU41" s="11"/>
      <c r="SNV41" s="11"/>
      <c r="SNW41" s="11"/>
      <c r="SNX41" s="11"/>
      <c r="SNY41" s="11"/>
      <c r="SNZ41" s="11"/>
      <c r="SOA41" s="11"/>
      <c r="SOB41" s="11"/>
      <c r="SOC41" s="11"/>
      <c r="SOD41" s="11"/>
      <c r="SOE41" s="11"/>
      <c r="SOF41" s="11"/>
      <c r="SOG41" s="11"/>
      <c r="SOH41" s="11"/>
      <c r="SOI41" s="11"/>
      <c r="SOJ41" s="11"/>
      <c r="SOK41" s="11"/>
      <c r="SOL41" s="11"/>
      <c r="SOM41" s="11"/>
      <c r="SON41" s="11"/>
      <c r="SOO41" s="11"/>
      <c r="SOP41" s="11"/>
      <c r="SOQ41" s="11"/>
      <c r="SOR41" s="11"/>
      <c r="SOS41" s="11"/>
      <c r="SOT41" s="11"/>
      <c r="SOU41" s="11"/>
      <c r="SOV41" s="11"/>
      <c r="SOW41" s="11"/>
      <c r="SOX41" s="11"/>
      <c r="SOY41" s="11"/>
      <c r="SOZ41" s="11"/>
      <c r="SPA41" s="11"/>
      <c r="SPB41" s="11"/>
      <c r="SPC41" s="11"/>
      <c r="SPD41" s="11"/>
      <c r="SPE41" s="11"/>
      <c r="SPF41" s="11"/>
      <c r="SPG41" s="11"/>
      <c r="SPH41" s="11"/>
      <c r="SPI41" s="11"/>
      <c r="SPJ41" s="11"/>
      <c r="SPK41" s="11"/>
      <c r="SPL41" s="11"/>
      <c r="SPM41" s="11"/>
      <c r="SPN41" s="11"/>
      <c r="SPO41" s="11"/>
      <c r="SPP41" s="11"/>
      <c r="SPQ41" s="11"/>
      <c r="SPR41" s="11"/>
      <c r="SPS41" s="11"/>
      <c r="SPT41" s="11"/>
      <c r="SPU41" s="11"/>
      <c r="SPV41" s="11"/>
      <c r="SPW41" s="11"/>
      <c r="SPX41" s="11"/>
      <c r="SPY41" s="11"/>
      <c r="SPZ41" s="11"/>
      <c r="SQA41" s="11"/>
      <c r="SQB41" s="11"/>
      <c r="SQC41" s="11"/>
      <c r="SQD41" s="11"/>
      <c r="SQE41" s="11"/>
      <c r="SQF41" s="11"/>
      <c r="SQG41" s="11"/>
      <c r="SQH41" s="11"/>
      <c r="SQI41" s="11"/>
      <c r="SQJ41" s="11"/>
      <c r="SQK41" s="11"/>
      <c r="SQL41" s="11"/>
      <c r="SQM41" s="11"/>
      <c r="SQN41" s="11"/>
      <c r="SQO41" s="11"/>
      <c r="SQP41" s="11"/>
      <c r="SQQ41" s="11"/>
      <c r="SQR41" s="11"/>
      <c r="SQS41" s="11"/>
      <c r="SQT41" s="11"/>
      <c r="SQU41" s="11"/>
      <c r="SQV41" s="11"/>
      <c r="SQW41" s="11"/>
      <c r="SQX41" s="11"/>
      <c r="SQY41" s="11"/>
      <c r="SQZ41" s="11"/>
      <c r="SRA41" s="11"/>
      <c r="SRB41" s="11"/>
      <c r="SRC41" s="11"/>
      <c r="SRD41" s="11"/>
      <c r="SRE41" s="11"/>
      <c r="SRF41" s="11"/>
      <c r="SRG41" s="11"/>
      <c r="SRH41" s="11"/>
      <c r="SRI41" s="11"/>
      <c r="SRJ41" s="11"/>
      <c r="SRK41" s="11"/>
      <c r="SRL41" s="11"/>
      <c r="SRM41" s="11"/>
      <c r="SRN41" s="11"/>
      <c r="SRO41" s="11"/>
      <c r="SRP41" s="11"/>
      <c r="SRQ41" s="11"/>
      <c r="SRR41" s="11"/>
      <c r="SRS41" s="11"/>
      <c r="SRT41" s="11"/>
      <c r="SRU41" s="11"/>
      <c r="SRV41" s="11"/>
      <c r="SRW41" s="11"/>
      <c r="SRX41" s="11"/>
      <c r="SRY41" s="11"/>
      <c r="SRZ41" s="11"/>
      <c r="SSA41" s="11"/>
      <c r="SSB41" s="11"/>
      <c r="SSC41" s="11"/>
      <c r="SSD41" s="11"/>
      <c r="SSE41" s="11"/>
      <c r="SSF41" s="11"/>
      <c r="SSG41" s="11"/>
      <c r="SSH41" s="11"/>
      <c r="SSI41" s="11"/>
      <c r="SSJ41" s="11"/>
      <c r="SSK41" s="11"/>
      <c r="SSL41" s="11"/>
      <c r="SSM41" s="11"/>
      <c r="SSN41" s="11"/>
      <c r="SSO41" s="11"/>
      <c r="SSP41" s="11"/>
      <c r="SSQ41" s="11"/>
      <c r="SSR41" s="11"/>
      <c r="SSS41" s="11"/>
      <c r="SST41" s="11"/>
      <c r="SSU41" s="11"/>
      <c r="SSV41" s="11"/>
      <c r="SSW41" s="11"/>
      <c r="SSX41" s="11"/>
      <c r="SSY41" s="11"/>
      <c r="SSZ41" s="11"/>
      <c r="STA41" s="11"/>
      <c r="STB41" s="11"/>
      <c r="STC41" s="11"/>
      <c r="STD41" s="11"/>
      <c r="STE41" s="11"/>
      <c r="STF41" s="11"/>
      <c r="STG41" s="11"/>
      <c r="STH41" s="11"/>
      <c r="STI41" s="11"/>
      <c r="STJ41" s="11"/>
      <c r="STK41" s="11"/>
      <c r="STL41" s="11"/>
      <c r="STM41" s="11"/>
      <c r="STN41" s="11"/>
      <c r="STO41" s="11"/>
      <c r="STP41" s="11"/>
      <c r="STQ41" s="11"/>
      <c r="STR41" s="11"/>
      <c r="STS41" s="11"/>
      <c r="STT41" s="11"/>
      <c r="STU41" s="11"/>
      <c r="STV41" s="11"/>
      <c r="STW41" s="11"/>
      <c r="STX41" s="11"/>
      <c r="STY41" s="11"/>
      <c r="STZ41" s="11"/>
      <c r="SUA41" s="11"/>
      <c r="SUB41" s="11"/>
      <c r="SUC41" s="11"/>
      <c r="SUD41" s="11"/>
      <c r="SUE41" s="11"/>
      <c r="SUF41" s="11"/>
      <c r="SUG41" s="11"/>
      <c r="SUH41" s="11"/>
      <c r="SUI41" s="11"/>
      <c r="SUJ41" s="11"/>
      <c r="SUK41" s="11"/>
      <c r="SUL41" s="11"/>
      <c r="SUM41" s="11"/>
      <c r="SUN41" s="11"/>
      <c r="SUO41" s="11"/>
      <c r="SUP41" s="11"/>
      <c r="SUQ41" s="11"/>
      <c r="SUR41" s="11"/>
      <c r="SUS41" s="11"/>
      <c r="SUT41" s="11"/>
      <c r="SUU41" s="11"/>
      <c r="SUV41" s="11"/>
      <c r="SUW41" s="11"/>
      <c r="SUX41" s="11"/>
      <c r="SUY41" s="11"/>
      <c r="SUZ41" s="11"/>
      <c r="SVA41" s="11"/>
      <c r="SVB41" s="11"/>
      <c r="SVC41" s="11"/>
      <c r="SVD41" s="11"/>
      <c r="SVE41" s="11"/>
      <c r="SVF41" s="11"/>
      <c r="SVG41" s="11"/>
      <c r="SVH41" s="11"/>
      <c r="SVI41" s="11"/>
      <c r="SVJ41" s="11"/>
      <c r="SVK41" s="11"/>
      <c r="SVL41" s="11"/>
      <c r="SVM41" s="11"/>
      <c r="SVN41" s="11"/>
      <c r="SVO41" s="11"/>
      <c r="SVP41" s="11"/>
      <c r="SVQ41" s="11"/>
      <c r="SVR41" s="11"/>
      <c r="SVS41" s="11"/>
      <c r="SVT41" s="11"/>
      <c r="SVU41" s="11"/>
      <c r="SVV41" s="11"/>
      <c r="SVW41" s="11"/>
      <c r="SVX41" s="11"/>
      <c r="SVY41" s="11"/>
      <c r="SVZ41" s="11"/>
      <c r="SWA41" s="11"/>
      <c r="SWB41" s="11"/>
      <c r="SWC41" s="11"/>
      <c r="SWD41" s="11"/>
      <c r="SWE41" s="11"/>
      <c r="SWF41" s="11"/>
      <c r="SWG41" s="11"/>
      <c r="SWH41" s="11"/>
      <c r="SWI41" s="11"/>
      <c r="SWJ41" s="11"/>
      <c r="SWK41" s="11"/>
      <c r="SWL41" s="11"/>
      <c r="SWM41" s="11"/>
      <c r="SWN41" s="11"/>
      <c r="SWO41" s="11"/>
      <c r="SWP41" s="11"/>
      <c r="SWQ41" s="11"/>
      <c r="SWR41" s="11"/>
      <c r="SWS41" s="11"/>
      <c r="SWT41" s="11"/>
      <c r="SWU41" s="11"/>
      <c r="SWV41" s="11"/>
      <c r="SWW41" s="11"/>
      <c r="SWX41" s="11"/>
      <c r="SWY41" s="11"/>
      <c r="SWZ41" s="11"/>
      <c r="SXA41" s="11"/>
      <c r="SXB41" s="11"/>
      <c r="SXC41" s="11"/>
      <c r="SXD41" s="11"/>
      <c r="SXE41" s="11"/>
      <c r="SXF41" s="11"/>
      <c r="SXG41" s="11"/>
      <c r="SXH41" s="11"/>
      <c r="SXI41" s="11"/>
      <c r="SXJ41" s="11"/>
      <c r="SXK41" s="11"/>
      <c r="SXL41" s="11"/>
      <c r="SXM41" s="11"/>
      <c r="SXN41" s="11"/>
      <c r="SXO41" s="11"/>
      <c r="SXP41" s="11"/>
      <c r="SXQ41" s="11"/>
      <c r="SXR41" s="11"/>
      <c r="SXS41" s="11"/>
      <c r="SXT41" s="11"/>
      <c r="SXU41" s="11"/>
      <c r="SXV41" s="11"/>
      <c r="SXW41" s="11"/>
      <c r="SXX41" s="11"/>
      <c r="SXY41" s="11"/>
      <c r="SXZ41" s="11"/>
      <c r="SYA41" s="11"/>
      <c r="SYB41" s="11"/>
      <c r="SYC41" s="11"/>
      <c r="SYD41" s="11"/>
      <c r="SYE41" s="11"/>
      <c r="SYF41" s="11"/>
      <c r="SYG41" s="11"/>
      <c r="SYH41" s="11"/>
      <c r="SYI41" s="11"/>
      <c r="SYJ41" s="11"/>
      <c r="SYK41" s="11"/>
      <c r="SYL41" s="11"/>
      <c r="SYM41" s="11"/>
      <c r="SYN41" s="11"/>
      <c r="SYO41" s="11"/>
      <c r="SYP41" s="11"/>
      <c r="SYQ41" s="11"/>
      <c r="SYR41" s="11"/>
      <c r="SYS41" s="11"/>
      <c r="SYT41" s="11"/>
      <c r="SYU41" s="11"/>
      <c r="SYV41" s="11"/>
      <c r="SYW41" s="11"/>
      <c r="SYX41" s="11"/>
      <c r="SYY41" s="11"/>
      <c r="SYZ41" s="11"/>
      <c r="SZA41" s="11"/>
      <c r="SZB41" s="11"/>
      <c r="SZC41" s="11"/>
      <c r="SZD41" s="11"/>
      <c r="SZE41" s="11"/>
      <c r="SZF41" s="11"/>
      <c r="SZG41" s="11"/>
      <c r="SZH41" s="11"/>
      <c r="SZI41" s="11"/>
      <c r="SZJ41" s="11"/>
      <c r="SZK41" s="11"/>
      <c r="SZL41" s="11"/>
      <c r="SZM41" s="11"/>
      <c r="SZN41" s="11"/>
      <c r="SZO41" s="11"/>
      <c r="SZP41" s="11"/>
      <c r="SZQ41" s="11"/>
      <c r="SZR41" s="11"/>
      <c r="SZS41" s="11"/>
      <c r="SZT41" s="11"/>
      <c r="SZU41" s="11"/>
      <c r="SZV41" s="11"/>
      <c r="SZW41" s="11"/>
      <c r="SZX41" s="11"/>
      <c r="SZY41" s="11"/>
      <c r="SZZ41" s="11"/>
      <c r="TAA41" s="11"/>
      <c r="TAB41" s="11"/>
      <c r="TAC41" s="11"/>
      <c r="TAD41" s="11"/>
      <c r="TAE41" s="11"/>
      <c r="TAF41" s="11"/>
      <c r="TAG41" s="11"/>
      <c r="TAH41" s="11"/>
      <c r="TAI41" s="11"/>
      <c r="TAJ41" s="11"/>
      <c r="TAK41" s="11"/>
      <c r="TAL41" s="11"/>
      <c r="TAM41" s="11"/>
      <c r="TAN41" s="11"/>
      <c r="TAO41" s="11"/>
      <c r="TAP41" s="11"/>
      <c r="TAQ41" s="11"/>
      <c r="TAR41" s="11"/>
      <c r="TAS41" s="11"/>
      <c r="TAT41" s="11"/>
      <c r="TAU41" s="11"/>
      <c r="TAV41" s="11"/>
      <c r="TAW41" s="11"/>
      <c r="TAX41" s="11"/>
      <c r="TAY41" s="11"/>
      <c r="TAZ41" s="11"/>
      <c r="TBA41" s="11"/>
      <c r="TBB41" s="11"/>
      <c r="TBC41" s="11"/>
      <c r="TBD41" s="11"/>
      <c r="TBE41" s="11"/>
      <c r="TBF41" s="11"/>
      <c r="TBG41" s="11"/>
      <c r="TBH41" s="11"/>
      <c r="TBI41" s="11"/>
      <c r="TBJ41" s="11"/>
      <c r="TBK41" s="11"/>
      <c r="TBL41" s="11"/>
      <c r="TBM41" s="11"/>
      <c r="TBN41" s="11"/>
      <c r="TBO41" s="11"/>
      <c r="TBP41" s="11"/>
      <c r="TBQ41" s="11"/>
      <c r="TBR41" s="11"/>
      <c r="TBS41" s="11"/>
      <c r="TBT41" s="11"/>
      <c r="TBU41" s="11"/>
      <c r="TBV41" s="11"/>
      <c r="TBW41" s="11"/>
      <c r="TBX41" s="11"/>
      <c r="TBY41" s="11"/>
      <c r="TBZ41" s="11"/>
      <c r="TCA41" s="11"/>
      <c r="TCB41" s="11"/>
      <c r="TCC41" s="11"/>
      <c r="TCD41" s="11"/>
      <c r="TCE41" s="11"/>
      <c r="TCF41" s="11"/>
      <c r="TCG41" s="11"/>
      <c r="TCH41" s="11"/>
      <c r="TCI41" s="11"/>
      <c r="TCJ41" s="11"/>
      <c r="TCK41" s="11"/>
      <c r="TCL41" s="11"/>
      <c r="TCM41" s="11"/>
      <c r="TCN41" s="11"/>
      <c r="TCO41" s="11"/>
      <c r="TCP41" s="11"/>
      <c r="TCQ41" s="11"/>
      <c r="TCR41" s="11"/>
      <c r="TCS41" s="11"/>
      <c r="TCT41" s="11"/>
      <c r="TCU41" s="11"/>
      <c r="TCV41" s="11"/>
      <c r="TCW41" s="11"/>
      <c r="TCX41" s="11"/>
      <c r="TCY41" s="11"/>
      <c r="TCZ41" s="11"/>
      <c r="TDA41" s="11"/>
      <c r="TDB41" s="11"/>
      <c r="TDC41" s="11"/>
      <c r="TDD41" s="11"/>
      <c r="TDE41" s="11"/>
      <c r="TDF41" s="11"/>
      <c r="TDG41" s="11"/>
      <c r="TDH41" s="11"/>
      <c r="TDI41" s="11"/>
      <c r="TDJ41" s="11"/>
      <c r="TDK41" s="11"/>
      <c r="TDL41" s="11"/>
      <c r="TDM41" s="11"/>
      <c r="TDN41" s="11"/>
      <c r="TDO41" s="11"/>
      <c r="TDP41" s="11"/>
      <c r="TDQ41" s="11"/>
      <c r="TDR41" s="11"/>
      <c r="TDS41" s="11"/>
      <c r="TDT41" s="11"/>
      <c r="TDU41" s="11"/>
      <c r="TDV41" s="11"/>
      <c r="TDW41" s="11"/>
      <c r="TDX41" s="11"/>
      <c r="TDY41" s="11"/>
      <c r="TDZ41" s="11"/>
      <c r="TEA41" s="11"/>
      <c r="TEB41" s="11"/>
      <c r="TEC41" s="11"/>
      <c r="TED41" s="11"/>
      <c r="TEE41" s="11"/>
      <c r="TEF41" s="11"/>
      <c r="TEG41" s="11"/>
      <c r="TEH41" s="11"/>
      <c r="TEI41" s="11"/>
      <c r="TEJ41" s="11"/>
      <c r="TEK41" s="11"/>
      <c r="TEL41" s="11"/>
      <c r="TEM41" s="11"/>
      <c r="TEN41" s="11"/>
      <c r="TEO41" s="11"/>
      <c r="TEP41" s="11"/>
      <c r="TEQ41" s="11"/>
      <c r="TER41" s="11"/>
      <c r="TES41" s="11"/>
      <c r="TET41" s="11"/>
      <c r="TEU41" s="11"/>
      <c r="TEV41" s="11"/>
      <c r="TEW41" s="11"/>
      <c r="TEX41" s="11"/>
      <c r="TEY41" s="11"/>
      <c r="TEZ41" s="11"/>
      <c r="TFA41" s="11"/>
      <c r="TFB41" s="11"/>
      <c r="TFC41" s="11"/>
      <c r="TFD41" s="11"/>
      <c r="TFE41" s="11"/>
      <c r="TFF41" s="11"/>
      <c r="TFG41" s="11"/>
      <c r="TFH41" s="11"/>
      <c r="TFI41" s="11"/>
      <c r="TFJ41" s="11"/>
      <c r="TFK41" s="11"/>
      <c r="TFL41" s="11"/>
      <c r="TFM41" s="11"/>
      <c r="TFN41" s="11"/>
      <c r="TFO41" s="11"/>
      <c r="TFP41" s="11"/>
      <c r="TFQ41" s="11"/>
      <c r="TFR41" s="11"/>
      <c r="TFS41" s="11"/>
      <c r="TFT41" s="11"/>
      <c r="TFU41" s="11"/>
      <c r="TFV41" s="11"/>
      <c r="TFW41" s="11"/>
      <c r="TFX41" s="11"/>
      <c r="TFY41" s="11"/>
      <c r="TFZ41" s="11"/>
      <c r="TGA41" s="11"/>
      <c r="TGB41" s="11"/>
      <c r="TGC41" s="11"/>
      <c r="TGD41" s="11"/>
      <c r="TGE41" s="11"/>
      <c r="TGF41" s="11"/>
      <c r="TGG41" s="11"/>
      <c r="TGH41" s="11"/>
      <c r="TGI41" s="11"/>
      <c r="TGJ41" s="11"/>
      <c r="TGK41" s="11"/>
      <c r="TGL41" s="11"/>
      <c r="TGM41" s="11"/>
      <c r="TGN41" s="11"/>
      <c r="TGO41" s="11"/>
      <c r="TGP41" s="11"/>
      <c r="TGQ41" s="11"/>
      <c r="TGR41" s="11"/>
      <c r="TGS41" s="11"/>
      <c r="TGT41" s="11"/>
      <c r="TGU41" s="11"/>
      <c r="TGV41" s="11"/>
      <c r="TGW41" s="11"/>
      <c r="TGX41" s="11"/>
      <c r="TGY41" s="11"/>
      <c r="TGZ41" s="11"/>
      <c r="THA41" s="11"/>
      <c r="THB41" s="11"/>
      <c r="THC41" s="11"/>
      <c r="THD41" s="11"/>
      <c r="THE41" s="11"/>
      <c r="THF41" s="11"/>
      <c r="THG41" s="11"/>
      <c r="THH41" s="11"/>
      <c r="THI41" s="11"/>
      <c r="THJ41" s="11"/>
      <c r="THK41" s="11"/>
      <c r="THL41" s="11"/>
      <c r="THM41" s="11"/>
      <c r="THN41" s="11"/>
      <c r="THO41" s="11"/>
      <c r="THP41" s="11"/>
      <c r="THQ41" s="11"/>
      <c r="THR41" s="11"/>
      <c r="THS41" s="11"/>
      <c r="THT41" s="11"/>
      <c r="THU41" s="11"/>
      <c r="THV41" s="11"/>
      <c r="THW41" s="11"/>
      <c r="THX41" s="11"/>
      <c r="THY41" s="11"/>
      <c r="THZ41" s="11"/>
      <c r="TIA41" s="11"/>
      <c r="TIB41" s="11"/>
      <c r="TIC41" s="11"/>
      <c r="TID41" s="11"/>
      <c r="TIE41" s="11"/>
      <c r="TIF41" s="11"/>
      <c r="TIG41" s="11"/>
      <c r="TIH41" s="11"/>
      <c r="TII41" s="11"/>
      <c r="TIJ41" s="11"/>
      <c r="TIK41" s="11"/>
      <c r="TIL41" s="11"/>
      <c r="TIM41" s="11"/>
      <c r="TIN41" s="11"/>
      <c r="TIO41" s="11"/>
      <c r="TIP41" s="11"/>
      <c r="TIQ41" s="11"/>
      <c r="TIR41" s="11"/>
      <c r="TIS41" s="11"/>
      <c r="TIT41" s="11"/>
      <c r="TIU41" s="11"/>
      <c r="TIV41" s="11"/>
      <c r="TIW41" s="11"/>
      <c r="TIX41" s="11"/>
      <c r="TIY41" s="11"/>
      <c r="TIZ41" s="11"/>
      <c r="TJA41" s="11"/>
      <c r="TJB41" s="11"/>
      <c r="TJC41" s="11"/>
      <c r="TJD41" s="11"/>
      <c r="TJE41" s="11"/>
      <c r="TJF41" s="11"/>
      <c r="TJG41" s="11"/>
      <c r="TJH41" s="11"/>
      <c r="TJI41" s="11"/>
      <c r="TJJ41" s="11"/>
      <c r="TJK41" s="11"/>
      <c r="TJL41" s="11"/>
      <c r="TJM41" s="11"/>
      <c r="TJN41" s="11"/>
      <c r="TJO41" s="11"/>
      <c r="TJP41" s="11"/>
      <c r="TJQ41" s="11"/>
      <c r="TJR41" s="11"/>
      <c r="TJS41" s="11"/>
      <c r="TJT41" s="11"/>
      <c r="TJU41" s="11"/>
      <c r="TJV41" s="11"/>
      <c r="TJW41" s="11"/>
      <c r="TJX41" s="11"/>
      <c r="TJY41" s="11"/>
      <c r="TJZ41" s="11"/>
      <c r="TKA41" s="11"/>
      <c r="TKB41" s="11"/>
      <c r="TKC41" s="11"/>
      <c r="TKD41" s="11"/>
      <c r="TKE41" s="11"/>
      <c r="TKF41" s="11"/>
      <c r="TKG41" s="11"/>
      <c r="TKH41" s="11"/>
      <c r="TKI41" s="11"/>
      <c r="TKJ41" s="11"/>
      <c r="TKK41" s="11"/>
      <c r="TKL41" s="11"/>
      <c r="TKM41" s="11"/>
      <c r="TKN41" s="11"/>
      <c r="TKO41" s="11"/>
      <c r="TKP41" s="11"/>
      <c r="TKQ41" s="11"/>
      <c r="TKR41" s="11"/>
      <c r="TKS41" s="11"/>
      <c r="TKT41" s="11"/>
      <c r="TKU41" s="11"/>
      <c r="TKV41" s="11"/>
      <c r="TKW41" s="11"/>
      <c r="TKX41" s="11"/>
      <c r="TKY41" s="11"/>
      <c r="TKZ41" s="11"/>
      <c r="TLA41" s="11"/>
      <c r="TLB41" s="11"/>
      <c r="TLC41" s="11"/>
      <c r="TLD41" s="11"/>
      <c r="TLE41" s="11"/>
      <c r="TLF41" s="11"/>
      <c r="TLG41" s="11"/>
      <c r="TLH41" s="11"/>
      <c r="TLI41" s="11"/>
      <c r="TLJ41" s="11"/>
      <c r="TLK41" s="11"/>
      <c r="TLL41" s="11"/>
      <c r="TLM41" s="11"/>
      <c r="TLN41" s="11"/>
      <c r="TLO41" s="11"/>
      <c r="TLP41" s="11"/>
      <c r="TLQ41" s="11"/>
      <c r="TLR41" s="11"/>
      <c r="TLS41" s="11"/>
      <c r="TLT41" s="11"/>
      <c r="TLU41" s="11"/>
      <c r="TLV41" s="11"/>
      <c r="TLW41" s="11"/>
      <c r="TLX41" s="11"/>
      <c r="TLY41" s="11"/>
      <c r="TLZ41" s="11"/>
      <c r="TMA41" s="11"/>
      <c r="TMB41" s="11"/>
      <c r="TMC41" s="11"/>
      <c r="TMD41" s="11"/>
      <c r="TME41" s="11"/>
      <c r="TMF41" s="11"/>
      <c r="TMG41" s="11"/>
      <c r="TMH41" s="11"/>
      <c r="TMI41" s="11"/>
      <c r="TMJ41" s="11"/>
      <c r="TMK41" s="11"/>
      <c r="TML41" s="11"/>
      <c r="TMM41" s="11"/>
      <c r="TMN41" s="11"/>
      <c r="TMO41" s="11"/>
      <c r="TMP41" s="11"/>
      <c r="TMQ41" s="11"/>
      <c r="TMR41" s="11"/>
      <c r="TMS41" s="11"/>
      <c r="TMT41" s="11"/>
      <c r="TMU41" s="11"/>
      <c r="TMV41" s="11"/>
      <c r="TMW41" s="11"/>
      <c r="TMX41" s="11"/>
      <c r="TMY41" s="11"/>
      <c r="TMZ41" s="11"/>
      <c r="TNA41" s="11"/>
      <c r="TNB41" s="11"/>
      <c r="TNC41" s="11"/>
      <c r="TND41" s="11"/>
      <c r="TNE41" s="11"/>
      <c r="TNF41" s="11"/>
      <c r="TNG41" s="11"/>
      <c r="TNH41" s="11"/>
      <c r="TNI41" s="11"/>
      <c r="TNJ41" s="11"/>
      <c r="TNK41" s="11"/>
      <c r="TNL41" s="11"/>
      <c r="TNM41" s="11"/>
      <c r="TNN41" s="11"/>
      <c r="TNO41" s="11"/>
      <c r="TNP41" s="11"/>
      <c r="TNQ41" s="11"/>
      <c r="TNR41" s="11"/>
      <c r="TNS41" s="11"/>
      <c r="TNT41" s="11"/>
      <c r="TNU41" s="11"/>
      <c r="TNV41" s="11"/>
      <c r="TNW41" s="11"/>
      <c r="TNX41" s="11"/>
      <c r="TNY41" s="11"/>
      <c r="TNZ41" s="11"/>
      <c r="TOA41" s="11"/>
      <c r="TOB41" s="11"/>
      <c r="TOC41" s="11"/>
      <c r="TOD41" s="11"/>
      <c r="TOE41" s="11"/>
      <c r="TOF41" s="11"/>
      <c r="TOG41" s="11"/>
      <c r="TOH41" s="11"/>
      <c r="TOI41" s="11"/>
      <c r="TOJ41" s="11"/>
      <c r="TOK41" s="11"/>
      <c r="TOL41" s="11"/>
      <c r="TOM41" s="11"/>
      <c r="TON41" s="11"/>
      <c r="TOO41" s="11"/>
      <c r="TOP41" s="11"/>
      <c r="TOQ41" s="11"/>
      <c r="TOR41" s="11"/>
      <c r="TOS41" s="11"/>
      <c r="TOT41" s="11"/>
      <c r="TOU41" s="11"/>
      <c r="TOV41" s="11"/>
      <c r="TOW41" s="11"/>
      <c r="TOX41" s="11"/>
      <c r="TOY41" s="11"/>
      <c r="TOZ41" s="11"/>
      <c r="TPA41" s="11"/>
      <c r="TPB41" s="11"/>
      <c r="TPC41" s="11"/>
      <c r="TPD41" s="11"/>
      <c r="TPE41" s="11"/>
      <c r="TPF41" s="11"/>
      <c r="TPG41" s="11"/>
      <c r="TPH41" s="11"/>
      <c r="TPI41" s="11"/>
      <c r="TPJ41" s="11"/>
      <c r="TPK41" s="11"/>
      <c r="TPL41" s="11"/>
      <c r="TPM41" s="11"/>
      <c r="TPN41" s="11"/>
      <c r="TPO41" s="11"/>
      <c r="TPP41" s="11"/>
      <c r="TPQ41" s="11"/>
      <c r="TPR41" s="11"/>
      <c r="TPS41" s="11"/>
      <c r="TPT41" s="11"/>
      <c r="TPU41" s="11"/>
      <c r="TPV41" s="11"/>
      <c r="TPW41" s="11"/>
      <c r="TPX41" s="11"/>
      <c r="TPY41" s="11"/>
      <c r="TPZ41" s="11"/>
      <c r="TQA41" s="11"/>
      <c r="TQB41" s="11"/>
      <c r="TQC41" s="11"/>
      <c r="TQD41" s="11"/>
      <c r="TQE41" s="11"/>
      <c r="TQF41" s="11"/>
      <c r="TQG41" s="11"/>
      <c r="TQH41" s="11"/>
      <c r="TQI41" s="11"/>
      <c r="TQJ41" s="11"/>
      <c r="TQK41" s="11"/>
      <c r="TQL41" s="11"/>
      <c r="TQM41" s="11"/>
      <c r="TQN41" s="11"/>
      <c r="TQO41" s="11"/>
      <c r="TQP41" s="11"/>
      <c r="TQQ41" s="11"/>
      <c r="TQR41" s="11"/>
      <c r="TQS41" s="11"/>
      <c r="TQT41" s="11"/>
      <c r="TQU41" s="11"/>
      <c r="TQV41" s="11"/>
      <c r="TQW41" s="11"/>
      <c r="TQX41" s="11"/>
      <c r="TQY41" s="11"/>
      <c r="TQZ41" s="11"/>
      <c r="TRA41" s="11"/>
      <c r="TRB41" s="11"/>
      <c r="TRC41" s="11"/>
      <c r="TRD41" s="11"/>
      <c r="TRE41" s="11"/>
      <c r="TRF41" s="11"/>
      <c r="TRG41" s="11"/>
      <c r="TRH41" s="11"/>
      <c r="TRI41" s="11"/>
      <c r="TRJ41" s="11"/>
      <c r="TRK41" s="11"/>
      <c r="TRL41" s="11"/>
      <c r="TRM41" s="11"/>
      <c r="TRN41" s="11"/>
      <c r="TRO41" s="11"/>
      <c r="TRP41" s="11"/>
      <c r="TRQ41" s="11"/>
      <c r="TRR41" s="11"/>
      <c r="TRS41" s="11"/>
      <c r="TRT41" s="11"/>
      <c r="TRU41" s="11"/>
      <c r="TRV41" s="11"/>
      <c r="TRW41" s="11"/>
      <c r="TRX41" s="11"/>
      <c r="TRY41" s="11"/>
      <c r="TRZ41" s="11"/>
      <c r="TSA41" s="11"/>
      <c r="TSB41" s="11"/>
      <c r="TSC41" s="11"/>
      <c r="TSD41" s="11"/>
      <c r="TSE41" s="11"/>
      <c r="TSF41" s="11"/>
      <c r="TSG41" s="11"/>
      <c r="TSH41" s="11"/>
      <c r="TSI41" s="11"/>
      <c r="TSJ41" s="11"/>
      <c r="TSK41" s="11"/>
      <c r="TSL41" s="11"/>
      <c r="TSM41" s="11"/>
      <c r="TSN41" s="11"/>
      <c r="TSO41" s="11"/>
      <c r="TSP41" s="11"/>
      <c r="TSQ41" s="11"/>
      <c r="TSR41" s="11"/>
      <c r="TSS41" s="11"/>
      <c r="TST41" s="11"/>
      <c r="TSU41" s="11"/>
      <c r="TSV41" s="11"/>
      <c r="TSW41" s="11"/>
      <c r="TSX41" s="11"/>
      <c r="TSY41" s="11"/>
      <c r="TSZ41" s="11"/>
      <c r="TTA41" s="11"/>
      <c r="TTB41" s="11"/>
      <c r="TTC41" s="11"/>
      <c r="TTD41" s="11"/>
      <c r="TTE41" s="11"/>
      <c r="TTF41" s="11"/>
      <c r="TTG41" s="11"/>
      <c r="TTH41" s="11"/>
      <c r="TTI41" s="11"/>
      <c r="TTJ41" s="11"/>
      <c r="TTK41" s="11"/>
      <c r="TTL41" s="11"/>
      <c r="TTM41" s="11"/>
      <c r="TTN41" s="11"/>
      <c r="TTO41" s="11"/>
      <c r="TTP41" s="11"/>
      <c r="TTQ41" s="11"/>
      <c r="TTR41" s="11"/>
      <c r="TTS41" s="11"/>
      <c r="TTT41" s="11"/>
      <c r="TTU41" s="11"/>
      <c r="TTV41" s="11"/>
      <c r="TTW41" s="11"/>
      <c r="TTX41" s="11"/>
      <c r="TTY41" s="11"/>
      <c r="TTZ41" s="11"/>
      <c r="TUA41" s="11"/>
      <c r="TUB41" s="11"/>
      <c r="TUC41" s="11"/>
      <c r="TUD41" s="11"/>
      <c r="TUE41" s="11"/>
      <c r="TUF41" s="11"/>
      <c r="TUG41" s="11"/>
      <c r="TUH41" s="11"/>
      <c r="TUI41" s="11"/>
      <c r="TUJ41" s="11"/>
      <c r="TUK41" s="11"/>
      <c r="TUL41" s="11"/>
      <c r="TUM41" s="11"/>
      <c r="TUN41" s="11"/>
      <c r="TUO41" s="11"/>
      <c r="TUP41" s="11"/>
      <c r="TUQ41" s="11"/>
      <c r="TUR41" s="11"/>
      <c r="TUS41" s="11"/>
      <c r="TUT41" s="11"/>
      <c r="TUU41" s="11"/>
      <c r="TUV41" s="11"/>
      <c r="TUW41" s="11"/>
      <c r="TUX41" s="11"/>
      <c r="TUY41" s="11"/>
      <c r="TUZ41" s="11"/>
      <c r="TVA41" s="11"/>
      <c r="TVB41" s="11"/>
      <c r="TVC41" s="11"/>
      <c r="TVD41" s="11"/>
      <c r="TVE41" s="11"/>
      <c r="TVF41" s="11"/>
      <c r="TVG41" s="11"/>
      <c r="TVH41" s="11"/>
      <c r="TVI41" s="11"/>
      <c r="TVJ41" s="11"/>
      <c r="TVK41" s="11"/>
      <c r="TVL41" s="11"/>
      <c r="TVM41" s="11"/>
      <c r="TVN41" s="11"/>
      <c r="TVO41" s="11"/>
      <c r="TVP41" s="11"/>
      <c r="TVQ41" s="11"/>
      <c r="TVR41" s="11"/>
      <c r="TVS41" s="11"/>
      <c r="TVT41" s="11"/>
      <c r="TVU41" s="11"/>
      <c r="TVV41" s="11"/>
      <c r="TVW41" s="11"/>
      <c r="TVX41" s="11"/>
      <c r="TVY41" s="11"/>
      <c r="TVZ41" s="11"/>
      <c r="TWA41" s="11"/>
      <c r="TWB41" s="11"/>
      <c r="TWC41" s="11"/>
      <c r="TWD41" s="11"/>
      <c r="TWE41" s="11"/>
      <c r="TWF41" s="11"/>
      <c r="TWG41" s="11"/>
      <c r="TWH41" s="11"/>
      <c r="TWI41" s="11"/>
      <c r="TWJ41" s="11"/>
      <c r="TWK41" s="11"/>
      <c r="TWL41" s="11"/>
      <c r="TWM41" s="11"/>
      <c r="TWN41" s="11"/>
      <c r="TWO41" s="11"/>
      <c r="TWP41" s="11"/>
      <c r="TWQ41" s="11"/>
      <c r="TWR41" s="11"/>
      <c r="TWS41" s="11"/>
      <c r="TWT41" s="11"/>
      <c r="TWU41" s="11"/>
      <c r="TWV41" s="11"/>
      <c r="TWW41" s="11"/>
      <c r="TWX41" s="11"/>
      <c r="TWY41" s="11"/>
      <c r="TWZ41" s="11"/>
      <c r="TXA41" s="11"/>
      <c r="TXB41" s="11"/>
      <c r="TXC41" s="11"/>
      <c r="TXD41" s="11"/>
      <c r="TXE41" s="11"/>
      <c r="TXF41" s="11"/>
      <c r="TXG41" s="11"/>
      <c r="TXH41" s="11"/>
      <c r="TXI41" s="11"/>
      <c r="TXJ41" s="11"/>
      <c r="TXK41" s="11"/>
      <c r="TXL41" s="11"/>
      <c r="TXM41" s="11"/>
      <c r="TXN41" s="11"/>
      <c r="TXO41" s="11"/>
      <c r="TXP41" s="11"/>
      <c r="TXQ41" s="11"/>
      <c r="TXR41" s="11"/>
      <c r="TXS41" s="11"/>
      <c r="TXT41" s="11"/>
      <c r="TXU41" s="11"/>
      <c r="TXV41" s="11"/>
      <c r="TXW41" s="11"/>
      <c r="TXX41" s="11"/>
      <c r="TXY41" s="11"/>
      <c r="TXZ41" s="11"/>
      <c r="TYA41" s="11"/>
      <c r="TYB41" s="11"/>
      <c r="TYC41" s="11"/>
      <c r="TYD41" s="11"/>
      <c r="TYE41" s="11"/>
      <c r="TYF41" s="11"/>
      <c r="TYG41" s="11"/>
      <c r="TYH41" s="11"/>
      <c r="TYI41" s="11"/>
      <c r="TYJ41" s="11"/>
      <c r="TYK41" s="11"/>
      <c r="TYL41" s="11"/>
      <c r="TYM41" s="11"/>
      <c r="TYN41" s="11"/>
      <c r="TYO41" s="11"/>
      <c r="TYP41" s="11"/>
      <c r="TYQ41" s="11"/>
      <c r="TYR41" s="11"/>
      <c r="TYS41" s="11"/>
      <c r="TYT41" s="11"/>
      <c r="TYU41" s="11"/>
      <c r="TYV41" s="11"/>
      <c r="TYW41" s="11"/>
      <c r="TYX41" s="11"/>
      <c r="TYY41" s="11"/>
      <c r="TYZ41" s="11"/>
      <c r="TZA41" s="11"/>
      <c r="TZB41" s="11"/>
      <c r="TZC41" s="11"/>
      <c r="TZD41" s="11"/>
      <c r="TZE41" s="11"/>
      <c r="TZF41" s="11"/>
      <c r="TZG41" s="11"/>
      <c r="TZH41" s="11"/>
      <c r="TZI41" s="11"/>
      <c r="TZJ41" s="11"/>
      <c r="TZK41" s="11"/>
      <c r="TZL41" s="11"/>
      <c r="TZM41" s="11"/>
      <c r="TZN41" s="11"/>
      <c r="TZO41" s="11"/>
      <c r="TZP41" s="11"/>
      <c r="TZQ41" s="11"/>
      <c r="TZR41" s="11"/>
      <c r="TZS41" s="11"/>
      <c r="TZT41" s="11"/>
      <c r="TZU41" s="11"/>
      <c r="TZV41" s="11"/>
      <c r="TZW41" s="11"/>
      <c r="TZX41" s="11"/>
      <c r="TZY41" s="11"/>
      <c r="TZZ41" s="11"/>
      <c r="UAA41" s="11"/>
      <c r="UAB41" s="11"/>
      <c r="UAC41" s="11"/>
      <c r="UAD41" s="11"/>
      <c r="UAE41" s="11"/>
      <c r="UAF41" s="11"/>
      <c r="UAG41" s="11"/>
      <c r="UAH41" s="11"/>
      <c r="UAI41" s="11"/>
      <c r="UAJ41" s="11"/>
      <c r="UAK41" s="11"/>
      <c r="UAL41" s="11"/>
      <c r="UAM41" s="11"/>
      <c r="UAN41" s="11"/>
      <c r="UAO41" s="11"/>
      <c r="UAP41" s="11"/>
      <c r="UAQ41" s="11"/>
      <c r="UAR41" s="11"/>
      <c r="UAS41" s="11"/>
      <c r="UAT41" s="11"/>
      <c r="UAU41" s="11"/>
      <c r="UAV41" s="11"/>
      <c r="UAW41" s="11"/>
      <c r="UAX41" s="11"/>
      <c r="UAY41" s="11"/>
      <c r="UAZ41" s="11"/>
      <c r="UBA41" s="11"/>
      <c r="UBB41" s="11"/>
      <c r="UBC41" s="11"/>
      <c r="UBD41" s="11"/>
      <c r="UBE41" s="11"/>
      <c r="UBF41" s="11"/>
      <c r="UBG41" s="11"/>
      <c r="UBH41" s="11"/>
      <c r="UBI41" s="11"/>
      <c r="UBJ41" s="11"/>
      <c r="UBK41" s="11"/>
      <c r="UBL41" s="11"/>
      <c r="UBM41" s="11"/>
      <c r="UBN41" s="11"/>
      <c r="UBO41" s="11"/>
      <c r="UBP41" s="11"/>
      <c r="UBQ41" s="11"/>
      <c r="UBR41" s="11"/>
      <c r="UBS41" s="11"/>
      <c r="UBT41" s="11"/>
      <c r="UBU41" s="11"/>
      <c r="UBV41" s="11"/>
      <c r="UBW41" s="11"/>
      <c r="UBX41" s="11"/>
      <c r="UBY41" s="11"/>
      <c r="UBZ41" s="11"/>
      <c r="UCA41" s="11"/>
      <c r="UCB41" s="11"/>
      <c r="UCC41" s="11"/>
      <c r="UCD41" s="11"/>
      <c r="UCE41" s="11"/>
      <c r="UCF41" s="11"/>
      <c r="UCG41" s="11"/>
      <c r="UCH41" s="11"/>
      <c r="UCI41" s="11"/>
      <c r="UCJ41" s="11"/>
      <c r="UCK41" s="11"/>
      <c r="UCL41" s="11"/>
      <c r="UCM41" s="11"/>
      <c r="UCN41" s="11"/>
      <c r="UCO41" s="11"/>
      <c r="UCP41" s="11"/>
      <c r="UCQ41" s="11"/>
      <c r="UCR41" s="11"/>
      <c r="UCS41" s="11"/>
      <c r="UCT41" s="11"/>
      <c r="UCU41" s="11"/>
      <c r="UCV41" s="11"/>
      <c r="UCW41" s="11"/>
      <c r="UCX41" s="11"/>
      <c r="UCY41" s="11"/>
      <c r="UCZ41" s="11"/>
      <c r="UDA41" s="11"/>
      <c r="UDB41" s="11"/>
      <c r="UDC41" s="11"/>
      <c r="UDD41" s="11"/>
      <c r="UDE41" s="11"/>
      <c r="UDF41" s="11"/>
      <c r="UDG41" s="11"/>
      <c r="UDH41" s="11"/>
      <c r="UDI41" s="11"/>
      <c r="UDJ41" s="11"/>
      <c r="UDK41" s="11"/>
      <c r="UDL41" s="11"/>
      <c r="UDM41" s="11"/>
      <c r="UDN41" s="11"/>
      <c r="UDO41" s="11"/>
      <c r="UDP41" s="11"/>
      <c r="UDQ41" s="11"/>
      <c r="UDR41" s="11"/>
      <c r="UDS41" s="11"/>
      <c r="UDT41" s="11"/>
      <c r="UDU41" s="11"/>
      <c r="UDV41" s="11"/>
      <c r="UDW41" s="11"/>
      <c r="UDX41" s="11"/>
      <c r="UDY41" s="11"/>
      <c r="UDZ41" s="11"/>
      <c r="UEA41" s="11"/>
      <c r="UEB41" s="11"/>
      <c r="UEC41" s="11"/>
      <c r="UED41" s="11"/>
      <c r="UEE41" s="11"/>
      <c r="UEF41" s="11"/>
      <c r="UEG41" s="11"/>
      <c r="UEH41" s="11"/>
      <c r="UEI41" s="11"/>
      <c r="UEJ41" s="11"/>
      <c r="UEK41" s="11"/>
      <c r="UEL41" s="11"/>
      <c r="UEM41" s="11"/>
      <c r="UEN41" s="11"/>
      <c r="UEO41" s="11"/>
      <c r="UEP41" s="11"/>
      <c r="UEQ41" s="11"/>
      <c r="UER41" s="11"/>
      <c r="UES41" s="11"/>
      <c r="UET41" s="11"/>
      <c r="UEU41" s="11"/>
      <c r="UEV41" s="11"/>
      <c r="UEW41" s="11"/>
      <c r="UEX41" s="11"/>
      <c r="UEY41" s="11"/>
      <c r="UEZ41" s="11"/>
      <c r="UFA41" s="11"/>
      <c r="UFB41" s="11"/>
      <c r="UFC41" s="11"/>
      <c r="UFD41" s="11"/>
      <c r="UFE41" s="11"/>
      <c r="UFF41" s="11"/>
      <c r="UFG41" s="11"/>
      <c r="UFH41" s="11"/>
      <c r="UFI41" s="11"/>
      <c r="UFJ41" s="11"/>
      <c r="UFK41" s="11"/>
      <c r="UFL41" s="11"/>
      <c r="UFM41" s="11"/>
      <c r="UFN41" s="11"/>
      <c r="UFO41" s="11"/>
      <c r="UFP41" s="11"/>
      <c r="UFQ41" s="11"/>
      <c r="UFR41" s="11"/>
      <c r="UFS41" s="11"/>
      <c r="UFT41" s="11"/>
      <c r="UFU41" s="11"/>
      <c r="UFV41" s="11"/>
      <c r="UFW41" s="11"/>
      <c r="UFX41" s="11"/>
      <c r="UFY41" s="11"/>
      <c r="UFZ41" s="11"/>
      <c r="UGA41" s="11"/>
      <c r="UGB41" s="11"/>
      <c r="UGC41" s="11"/>
      <c r="UGD41" s="11"/>
      <c r="UGE41" s="11"/>
      <c r="UGF41" s="11"/>
      <c r="UGG41" s="11"/>
      <c r="UGH41" s="11"/>
      <c r="UGI41" s="11"/>
      <c r="UGJ41" s="11"/>
      <c r="UGK41" s="11"/>
      <c r="UGL41" s="11"/>
      <c r="UGM41" s="11"/>
      <c r="UGN41" s="11"/>
      <c r="UGO41" s="11"/>
      <c r="UGP41" s="11"/>
      <c r="UGQ41" s="11"/>
      <c r="UGR41" s="11"/>
      <c r="UGS41" s="11"/>
      <c r="UGT41" s="11"/>
      <c r="UGU41" s="11"/>
      <c r="UGV41" s="11"/>
      <c r="UGW41" s="11"/>
      <c r="UGX41" s="11"/>
      <c r="UGY41" s="11"/>
      <c r="UGZ41" s="11"/>
      <c r="UHA41" s="11"/>
      <c r="UHB41" s="11"/>
      <c r="UHC41" s="11"/>
      <c r="UHD41" s="11"/>
      <c r="UHE41" s="11"/>
      <c r="UHF41" s="11"/>
      <c r="UHG41" s="11"/>
      <c r="UHH41" s="11"/>
      <c r="UHI41" s="11"/>
      <c r="UHJ41" s="11"/>
      <c r="UHK41" s="11"/>
      <c r="UHL41" s="11"/>
      <c r="UHM41" s="11"/>
      <c r="UHN41" s="11"/>
      <c r="UHO41" s="11"/>
      <c r="UHP41" s="11"/>
      <c r="UHQ41" s="11"/>
      <c r="UHR41" s="11"/>
      <c r="UHS41" s="11"/>
      <c r="UHT41" s="11"/>
      <c r="UHU41" s="11"/>
      <c r="UHV41" s="11"/>
      <c r="UHW41" s="11"/>
      <c r="UHX41" s="11"/>
      <c r="UHY41" s="11"/>
      <c r="UHZ41" s="11"/>
      <c r="UIA41" s="11"/>
      <c r="UIB41" s="11"/>
      <c r="UIC41" s="11"/>
      <c r="UID41" s="11"/>
      <c r="UIE41" s="11"/>
      <c r="UIF41" s="11"/>
      <c r="UIG41" s="11"/>
      <c r="UIH41" s="11"/>
      <c r="UII41" s="11"/>
      <c r="UIJ41" s="11"/>
      <c r="UIK41" s="11"/>
      <c r="UIL41" s="11"/>
      <c r="UIM41" s="11"/>
      <c r="UIN41" s="11"/>
      <c r="UIO41" s="11"/>
      <c r="UIP41" s="11"/>
      <c r="UIQ41" s="11"/>
      <c r="UIR41" s="11"/>
      <c r="UIS41" s="11"/>
      <c r="UIT41" s="11"/>
      <c r="UIU41" s="11"/>
      <c r="UIV41" s="11"/>
      <c r="UIW41" s="11"/>
      <c r="UIX41" s="11"/>
      <c r="UIY41" s="11"/>
      <c r="UIZ41" s="11"/>
      <c r="UJA41" s="11"/>
      <c r="UJB41" s="11"/>
      <c r="UJC41" s="11"/>
      <c r="UJD41" s="11"/>
      <c r="UJE41" s="11"/>
      <c r="UJF41" s="11"/>
      <c r="UJG41" s="11"/>
      <c r="UJH41" s="11"/>
      <c r="UJI41" s="11"/>
      <c r="UJJ41" s="11"/>
      <c r="UJK41" s="11"/>
      <c r="UJL41" s="11"/>
      <c r="UJM41" s="11"/>
      <c r="UJN41" s="11"/>
      <c r="UJO41" s="11"/>
      <c r="UJP41" s="11"/>
      <c r="UJQ41" s="11"/>
      <c r="UJR41" s="11"/>
      <c r="UJS41" s="11"/>
      <c r="UJT41" s="11"/>
      <c r="UJU41" s="11"/>
      <c r="UJV41" s="11"/>
      <c r="UJW41" s="11"/>
      <c r="UJX41" s="11"/>
      <c r="UJY41" s="11"/>
      <c r="UJZ41" s="11"/>
      <c r="UKA41" s="11"/>
      <c r="UKB41" s="11"/>
      <c r="UKC41" s="11"/>
      <c r="UKD41" s="11"/>
      <c r="UKE41" s="11"/>
      <c r="UKF41" s="11"/>
      <c r="UKG41" s="11"/>
      <c r="UKH41" s="11"/>
      <c r="UKI41" s="11"/>
      <c r="UKJ41" s="11"/>
      <c r="UKK41" s="11"/>
      <c r="UKL41" s="11"/>
      <c r="UKM41" s="11"/>
      <c r="UKN41" s="11"/>
      <c r="UKO41" s="11"/>
      <c r="UKP41" s="11"/>
      <c r="UKQ41" s="11"/>
      <c r="UKR41" s="11"/>
      <c r="UKS41" s="11"/>
      <c r="UKT41" s="11"/>
      <c r="UKU41" s="11"/>
      <c r="UKV41" s="11"/>
      <c r="UKW41" s="11"/>
      <c r="UKX41" s="11"/>
      <c r="UKY41" s="11"/>
      <c r="UKZ41" s="11"/>
      <c r="ULA41" s="11"/>
      <c r="ULB41" s="11"/>
      <c r="ULC41" s="11"/>
      <c r="ULD41" s="11"/>
      <c r="ULE41" s="11"/>
      <c r="ULF41" s="11"/>
      <c r="ULG41" s="11"/>
      <c r="ULH41" s="11"/>
      <c r="ULI41" s="11"/>
      <c r="ULJ41" s="11"/>
      <c r="ULK41" s="11"/>
      <c r="ULL41" s="11"/>
      <c r="ULM41" s="11"/>
      <c r="ULN41" s="11"/>
      <c r="ULO41" s="11"/>
      <c r="ULP41" s="11"/>
      <c r="ULQ41" s="11"/>
      <c r="ULR41" s="11"/>
      <c r="ULS41" s="11"/>
      <c r="ULT41" s="11"/>
      <c r="ULU41" s="11"/>
      <c r="ULV41" s="11"/>
      <c r="ULW41" s="11"/>
      <c r="ULX41" s="11"/>
      <c r="ULY41" s="11"/>
      <c r="ULZ41" s="11"/>
      <c r="UMA41" s="11"/>
      <c r="UMB41" s="11"/>
      <c r="UMC41" s="11"/>
      <c r="UMD41" s="11"/>
      <c r="UME41" s="11"/>
      <c r="UMF41" s="11"/>
      <c r="UMG41" s="11"/>
      <c r="UMH41" s="11"/>
      <c r="UMI41" s="11"/>
      <c r="UMJ41" s="11"/>
      <c r="UMK41" s="11"/>
      <c r="UML41" s="11"/>
      <c r="UMM41" s="11"/>
      <c r="UMN41" s="11"/>
      <c r="UMO41" s="11"/>
      <c r="UMP41" s="11"/>
      <c r="UMQ41" s="11"/>
      <c r="UMR41" s="11"/>
      <c r="UMS41" s="11"/>
      <c r="UMT41" s="11"/>
      <c r="UMU41" s="11"/>
      <c r="UMV41" s="11"/>
      <c r="UMW41" s="11"/>
      <c r="UMX41" s="11"/>
      <c r="UMY41" s="11"/>
      <c r="UMZ41" s="11"/>
      <c r="UNA41" s="11"/>
      <c r="UNB41" s="11"/>
      <c r="UNC41" s="11"/>
      <c r="UND41" s="11"/>
      <c r="UNE41" s="11"/>
      <c r="UNF41" s="11"/>
      <c r="UNG41" s="11"/>
      <c r="UNH41" s="11"/>
      <c r="UNI41" s="11"/>
      <c r="UNJ41" s="11"/>
      <c r="UNK41" s="11"/>
      <c r="UNL41" s="11"/>
      <c r="UNM41" s="11"/>
      <c r="UNN41" s="11"/>
      <c r="UNO41" s="11"/>
      <c r="UNP41" s="11"/>
      <c r="UNQ41" s="11"/>
      <c r="UNR41" s="11"/>
      <c r="UNS41" s="11"/>
      <c r="UNT41" s="11"/>
      <c r="UNU41" s="11"/>
      <c r="UNV41" s="11"/>
      <c r="UNW41" s="11"/>
      <c r="UNX41" s="11"/>
      <c r="UNY41" s="11"/>
      <c r="UNZ41" s="11"/>
      <c r="UOA41" s="11"/>
      <c r="UOB41" s="11"/>
      <c r="UOC41" s="11"/>
      <c r="UOD41" s="11"/>
      <c r="UOE41" s="11"/>
      <c r="UOF41" s="11"/>
      <c r="UOG41" s="11"/>
      <c r="UOH41" s="11"/>
      <c r="UOI41" s="11"/>
      <c r="UOJ41" s="11"/>
      <c r="UOK41" s="11"/>
      <c r="UOL41" s="11"/>
      <c r="UOM41" s="11"/>
      <c r="UON41" s="11"/>
      <c r="UOO41" s="11"/>
      <c r="UOP41" s="11"/>
      <c r="UOQ41" s="11"/>
      <c r="UOR41" s="11"/>
      <c r="UOS41" s="11"/>
      <c r="UOT41" s="11"/>
      <c r="UOU41" s="11"/>
      <c r="UOV41" s="11"/>
      <c r="UOW41" s="11"/>
      <c r="UOX41" s="11"/>
      <c r="UOY41" s="11"/>
      <c r="UOZ41" s="11"/>
      <c r="UPA41" s="11"/>
      <c r="UPB41" s="11"/>
      <c r="UPC41" s="11"/>
      <c r="UPD41" s="11"/>
      <c r="UPE41" s="11"/>
      <c r="UPF41" s="11"/>
      <c r="UPG41" s="11"/>
      <c r="UPH41" s="11"/>
      <c r="UPI41" s="11"/>
      <c r="UPJ41" s="11"/>
      <c r="UPK41" s="11"/>
      <c r="UPL41" s="11"/>
      <c r="UPM41" s="11"/>
      <c r="UPN41" s="11"/>
      <c r="UPO41" s="11"/>
      <c r="UPP41" s="11"/>
      <c r="UPQ41" s="11"/>
      <c r="UPR41" s="11"/>
      <c r="UPS41" s="11"/>
      <c r="UPT41" s="11"/>
      <c r="UPU41" s="11"/>
      <c r="UPV41" s="11"/>
      <c r="UPW41" s="11"/>
      <c r="UPX41" s="11"/>
      <c r="UPY41" s="11"/>
      <c r="UPZ41" s="11"/>
      <c r="UQA41" s="11"/>
      <c r="UQB41" s="11"/>
      <c r="UQC41" s="11"/>
      <c r="UQD41" s="11"/>
      <c r="UQE41" s="11"/>
      <c r="UQF41" s="11"/>
      <c r="UQG41" s="11"/>
      <c r="UQH41" s="11"/>
      <c r="UQI41" s="11"/>
      <c r="UQJ41" s="11"/>
      <c r="UQK41" s="11"/>
      <c r="UQL41" s="11"/>
      <c r="UQM41" s="11"/>
      <c r="UQN41" s="11"/>
      <c r="UQO41" s="11"/>
      <c r="UQP41" s="11"/>
      <c r="UQQ41" s="11"/>
      <c r="UQR41" s="11"/>
      <c r="UQS41" s="11"/>
      <c r="UQT41" s="11"/>
      <c r="UQU41" s="11"/>
      <c r="UQV41" s="11"/>
      <c r="UQW41" s="11"/>
      <c r="UQX41" s="11"/>
      <c r="UQY41" s="11"/>
      <c r="UQZ41" s="11"/>
      <c r="URA41" s="11"/>
      <c r="URB41" s="11"/>
      <c r="URC41" s="11"/>
      <c r="URD41" s="11"/>
      <c r="URE41" s="11"/>
      <c r="URF41" s="11"/>
      <c r="URG41" s="11"/>
      <c r="URH41" s="11"/>
      <c r="URI41" s="11"/>
      <c r="URJ41" s="11"/>
      <c r="URK41" s="11"/>
      <c r="URL41" s="11"/>
      <c r="URM41" s="11"/>
      <c r="URN41" s="11"/>
      <c r="URO41" s="11"/>
      <c r="URP41" s="11"/>
      <c r="URQ41" s="11"/>
      <c r="URR41" s="11"/>
      <c r="URS41" s="11"/>
      <c r="URT41" s="11"/>
      <c r="URU41" s="11"/>
      <c r="URV41" s="11"/>
      <c r="URW41" s="11"/>
      <c r="URX41" s="11"/>
      <c r="URY41" s="11"/>
      <c r="URZ41" s="11"/>
      <c r="USA41" s="11"/>
      <c r="USB41" s="11"/>
      <c r="USC41" s="11"/>
      <c r="USD41" s="11"/>
      <c r="USE41" s="11"/>
      <c r="USF41" s="11"/>
      <c r="USG41" s="11"/>
      <c r="USH41" s="11"/>
      <c r="USI41" s="11"/>
      <c r="USJ41" s="11"/>
      <c r="USK41" s="11"/>
      <c r="USL41" s="11"/>
      <c r="USM41" s="11"/>
      <c r="USN41" s="11"/>
      <c r="USO41" s="11"/>
      <c r="USP41" s="11"/>
      <c r="USQ41" s="11"/>
      <c r="USR41" s="11"/>
      <c r="USS41" s="11"/>
      <c r="UST41" s="11"/>
      <c r="USU41" s="11"/>
      <c r="USV41" s="11"/>
      <c r="USW41" s="11"/>
      <c r="USX41" s="11"/>
      <c r="USY41" s="11"/>
      <c r="USZ41" s="11"/>
      <c r="UTA41" s="11"/>
      <c r="UTB41" s="11"/>
      <c r="UTC41" s="11"/>
      <c r="UTD41" s="11"/>
      <c r="UTE41" s="11"/>
      <c r="UTF41" s="11"/>
      <c r="UTG41" s="11"/>
      <c r="UTH41" s="11"/>
      <c r="UTI41" s="11"/>
      <c r="UTJ41" s="11"/>
      <c r="UTK41" s="11"/>
      <c r="UTL41" s="11"/>
      <c r="UTM41" s="11"/>
      <c r="UTN41" s="11"/>
      <c r="UTO41" s="11"/>
      <c r="UTP41" s="11"/>
      <c r="UTQ41" s="11"/>
      <c r="UTR41" s="11"/>
      <c r="UTS41" s="11"/>
      <c r="UTT41" s="11"/>
      <c r="UTU41" s="11"/>
      <c r="UTV41" s="11"/>
      <c r="UTW41" s="11"/>
      <c r="UTX41" s="11"/>
      <c r="UTY41" s="11"/>
      <c r="UTZ41" s="11"/>
      <c r="UUA41" s="11"/>
      <c r="UUB41" s="11"/>
      <c r="UUC41" s="11"/>
      <c r="UUD41" s="11"/>
      <c r="UUE41" s="11"/>
      <c r="UUF41" s="11"/>
      <c r="UUG41" s="11"/>
      <c r="UUH41" s="11"/>
      <c r="UUI41" s="11"/>
      <c r="UUJ41" s="11"/>
      <c r="UUK41" s="11"/>
      <c r="UUL41" s="11"/>
      <c r="UUM41" s="11"/>
      <c r="UUN41" s="11"/>
      <c r="UUO41" s="11"/>
      <c r="UUP41" s="11"/>
      <c r="UUQ41" s="11"/>
      <c r="UUR41" s="11"/>
      <c r="UUS41" s="11"/>
      <c r="UUT41" s="11"/>
      <c r="UUU41" s="11"/>
      <c r="UUV41" s="11"/>
      <c r="UUW41" s="11"/>
      <c r="UUX41" s="11"/>
      <c r="UUY41" s="11"/>
      <c r="UUZ41" s="11"/>
      <c r="UVA41" s="11"/>
      <c r="UVB41" s="11"/>
      <c r="UVC41" s="11"/>
      <c r="UVD41" s="11"/>
      <c r="UVE41" s="11"/>
      <c r="UVF41" s="11"/>
      <c r="UVG41" s="11"/>
      <c r="UVH41" s="11"/>
      <c r="UVI41" s="11"/>
      <c r="UVJ41" s="11"/>
      <c r="UVK41" s="11"/>
      <c r="UVL41" s="11"/>
      <c r="UVM41" s="11"/>
      <c r="UVN41" s="11"/>
      <c r="UVO41" s="11"/>
      <c r="UVP41" s="11"/>
      <c r="UVQ41" s="11"/>
      <c r="UVR41" s="11"/>
      <c r="UVS41" s="11"/>
      <c r="UVT41" s="11"/>
      <c r="UVU41" s="11"/>
      <c r="UVV41" s="11"/>
      <c r="UVW41" s="11"/>
      <c r="UVX41" s="11"/>
      <c r="UVY41" s="11"/>
      <c r="UVZ41" s="11"/>
      <c r="UWA41" s="11"/>
      <c r="UWB41" s="11"/>
      <c r="UWC41" s="11"/>
      <c r="UWD41" s="11"/>
      <c r="UWE41" s="11"/>
      <c r="UWF41" s="11"/>
      <c r="UWG41" s="11"/>
      <c r="UWH41" s="11"/>
      <c r="UWI41" s="11"/>
      <c r="UWJ41" s="11"/>
      <c r="UWK41" s="11"/>
      <c r="UWL41" s="11"/>
      <c r="UWM41" s="11"/>
      <c r="UWN41" s="11"/>
      <c r="UWO41" s="11"/>
      <c r="UWP41" s="11"/>
      <c r="UWQ41" s="11"/>
      <c r="UWR41" s="11"/>
      <c r="UWS41" s="11"/>
      <c r="UWT41" s="11"/>
      <c r="UWU41" s="11"/>
      <c r="UWV41" s="11"/>
      <c r="UWW41" s="11"/>
      <c r="UWX41" s="11"/>
      <c r="UWY41" s="11"/>
      <c r="UWZ41" s="11"/>
      <c r="UXA41" s="11"/>
      <c r="UXB41" s="11"/>
      <c r="UXC41" s="11"/>
      <c r="UXD41" s="11"/>
      <c r="UXE41" s="11"/>
      <c r="UXF41" s="11"/>
      <c r="UXG41" s="11"/>
      <c r="UXH41" s="11"/>
      <c r="UXI41" s="11"/>
      <c r="UXJ41" s="11"/>
      <c r="UXK41" s="11"/>
      <c r="UXL41" s="11"/>
      <c r="UXM41" s="11"/>
      <c r="UXN41" s="11"/>
      <c r="UXO41" s="11"/>
      <c r="UXP41" s="11"/>
      <c r="UXQ41" s="11"/>
      <c r="UXR41" s="11"/>
      <c r="UXS41" s="11"/>
      <c r="UXT41" s="11"/>
      <c r="UXU41" s="11"/>
      <c r="UXV41" s="11"/>
      <c r="UXW41" s="11"/>
      <c r="UXX41" s="11"/>
      <c r="UXY41" s="11"/>
      <c r="UXZ41" s="11"/>
      <c r="UYA41" s="11"/>
      <c r="UYB41" s="11"/>
      <c r="UYC41" s="11"/>
      <c r="UYD41" s="11"/>
      <c r="UYE41" s="11"/>
      <c r="UYF41" s="11"/>
      <c r="UYG41" s="11"/>
      <c r="UYH41" s="11"/>
      <c r="UYI41" s="11"/>
      <c r="UYJ41" s="11"/>
      <c r="UYK41" s="11"/>
      <c r="UYL41" s="11"/>
      <c r="UYM41" s="11"/>
      <c r="UYN41" s="11"/>
      <c r="UYO41" s="11"/>
      <c r="UYP41" s="11"/>
      <c r="UYQ41" s="11"/>
      <c r="UYR41" s="11"/>
      <c r="UYS41" s="11"/>
      <c r="UYT41" s="11"/>
      <c r="UYU41" s="11"/>
      <c r="UYV41" s="11"/>
      <c r="UYW41" s="11"/>
      <c r="UYX41" s="11"/>
      <c r="UYY41" s="11"/>
      <c r="UYZ41" s="11"/>
      <c r="UZA41" s="11"/>
      <c r="UZB41" s="11"/>
      <c r="UZC41" s="11"/>
      <c r="UZD41" s="11"/>
      <c r="UZE41" s="11"/>
      <c r="UZF41" s="11"/>
      <c r="UZG41" s="11"/>
      <c r="UZH41" s="11"/>
      <c r="UZI41" s="11"/>
      <c r="UZJ41" s="11"/>
      <c r="UZK41" s="11"/>
      <c r="UZL41" s="11"/>
      <c r="UZM41" s="11"/>
      <c r="UZN41" s="11"/>
      <c r="UZO41" s="11"/>
      <c r="UZP41" s="11"/>
      <c r="UZQ41" s="11"/>
      <c r="UZR41" s="11"/>
      <c r="UZS41" s="11"/>
      <c r="UZT41" s="11"/>
      <c r="UZU41" s="11"/>
      <c r="UZV41" s="11"/>
      <c r="UZW41" s="11"/>
      <c r="UZX41" s="11"/>
      <c r="UZY41" s="11"/>
      <c r="UZZ41" s="11"/>
      <c r="VAA41" s="11"/>
      <c r="VAB41" s="11"/>
      <c r="VAC41" s="11"/>
      <c r="VAD41" s="11"/>
      <c r="VAE41" s="11"/>
      <c r="VAF41" s="11"/>
      <c r="VAG41" s="11"/>
      <c r="VAH41" s="11"/>
      <c r="VAI41" s="11"/>
      <c r="VAJ41" s="11"/>
      <c r="VAK41" s="11"/>
      <c r="VAL41" s="11"/>
      <c r="VAM41" s="11"/>
      <c r="VAN41" s="11"/>
      <c r="VAO41" s="11"/>
      <c r="VAP41" s="11"/>
      <c r="VAQ41" s="11"/>
      <c r="VAR41" s="11"/>
      <c r="VAS41" s="11"/>
      <c r="VAT41" s="11"/>
      <c r="VAU41" s="11"/>
      <c r="VAV41" s="11"/>
      <c r="VAW41" s="11"/>
      <c r="VAX41" s="11"/>
      <c r="VAY41" s="11"/>
      <c r="VAZ41" s="11"/>
      <c r="VBA41" s="11"/>
      <c r="VBB41" s="11"/>
      <c r="VBC41" s="11"/>
      <c r="VBD41" s="11"/>
      <c r="VBE41" s="11"/>
      <c r="VBF41" s="11"/>
      <c r="VBG41" s="11"/>
      <c r="VBH41" s="11"/>
      <c r="VBI41" s="11"/>
      <c r="VBJ41" s="11"/>
      <c r="VBK41" s="11"/>
      <c r="VBL41" s="11"/>
      <c r="VBM41" s="11"/>
      <c r="VBN41" s="11"/>
      <c r="VBO41" s="11"/>
      <c r="VBP41" s="11"/>
      <c r="VBQ41" s="11"/>
      <c r="VBR41" s="11"/>
      <c r="VBS41" s="11"/>
      <c r="VBT41" s="11"/>
      <c r="VBU41" s="11"/>
      <c r="VBV41" s="11"/>
      <c r="VBW41" s="11"/>
      <c r="VBX41" s="11"/>
      <c r="VBY41" s="11"/>
      <c r="VBZ41" s="11"/>
      <c r="VCA41" s="11"/>
      <c r="VCB41" s="11"/>
      <c r="VCC41" s="11"/>
      <c r="VCD41" s="11"/>
      <c r="VCE41" s="11"/>
      <c r="VCF41" s="11"/>
      <c r="VCG41" s="11"/>
      <c r="VCH41" s="11"/>
      <c r="VCI41" s="11"/>
      <c r="VCJ41" s="11"/>
      <c r="VCK41" s="11"/>
      <c r="VCL41" s="11"/>
      <c r="VCM41" s="11"/>
      <c r="VCN41" s="11"/>
      <c r="VCO41" s="11"/>
      <c r="VCP41" s="11"/>
      <c r="VCQ41" s="11"/>
      <c r="VCR41" s="11"/>
      <c r="VCS41" s="11"/>
      <c r="VCT41" s="11"/>
      <c r="VCU41" s="11"/>
      <c r="VCV41" s="11"/>
      <c r="VCW41" s="11"/>
      <c r="VCX41" s="11"/>
      <c r="VCY41" s="11"/>
      <c r="VCZ41" s="11"/>
      <c r="VDA41" s="11"/>
      <c r="VDB41" s="11"/>
      <c r="VDC41" s="11"/>
      <c r="VDD41" s="11"/>
      <c r="VDE41" s="11"/>
      <c r="VDF41" s="11"/>
      <c r="VDG41" s="11"/>
      <c r="VDH41" s="11"/>
      <c r="VDI41" s="11"/>
      <c r="VDJ41" s="11"/>
      <c r="VDK41" s="11"/>
      <c r="VDL41" s="11"/>
      <c r="VDM41" s="11"/>
      <c r="VDN41" s="11"/>
      <c r="VDO41" s="11"/>
      <c r="VDP41" s="11"/>
      <c r="VDQ41" s="11"/>
      <c r="VDR41" s="11"/>
      <c r="VDS41" s="11"/>
      <c r="VDT41" s="11"/>
      <c r="VDU41" s="11"/>
      <c r="VDV41" s="11"/>
      <c r="VDW41" s="11"/>
      <c r="VDX41" s="11"/>
      <c r="VDY41" s="11"/>
      <c r="VDZ41" s="11"/>
      <c r="VEA41" s="11"/>
      <c r="VEB41" s="11"/>
      <c r="VEC41" s="11"/>
      <c r="VED41" s="11"/>
      <c r="VEE41" s="11"/>
      <c r="VEF41" s="11"/>
      <c r="VEG41" s="11"/>
      <c r="VEH41" s="11"/>
      <c r="VEI41" s="11"/>
      <c r="VEJ41" s="11"/>
      <c r="VEK41" s="11"/>
      <c r="VEL41" s="11"/>
      <c r="VEM41" s="11"/>
      <c r="VEN41" s="11"/>
      <c r="VEO41" s="11"/>
      <c r="VEP41" s="11"/>
      <c r="VEQ41" s="11"/>
      <c r="VER41" s="11"/>
      <c r="VES41" s="11"/>
      <c r="VET41" s="11"/>
      <c r="VEU41" s="11"/>
      <c r="VEV41" s="11"/>
      <c r="VEW41" s="11"/>
      <c r="VEX41" s="11"/>
      <c r="VEY41" s="11"/>
      <c r="VEZ41" s="11"/>
      <c r="VFA41" s="11"/>
      <c r="VFB41" s="11"/>
      <c r="VFC41" s="11"/>
      <c r="VFD41" s="11"/>
      <c r="VFE41" s="11"/>
      <c r="VFF41" s="11"/>
      <c r="VFG41" s="11"/>
      <c r="VFH41" s="11"/>
      <c r="VFI41" s="11"/>
      <c r="VFJ41" s="11"/>
      <c r="VFK41" s="11"/>
      <c r="VFL41" s="11"/>
      <c r="VFM41" s="11"/>
      <c r="VFN41" s="11"/>
      <c r="VFO41" s="11"/>
      <c r="VFP41" s="11"/>
      <c r="VFQ41" s="11"/>
      <c r="VFR41" s="11"/>
      <c r="VFS41" s="11"/>
      <c r="VFT41" s="11"/>
      <c r="VFU41" s="11"/>
      <c r="VFV41" s="11"/>
      <c r="VFW41" s="11"/>
      <c r="VFX41" s="11"/>
      <c r="VFY41" s="11"/>
      <c r="VFZ41" s="11"/>
      <c r="VGA41" s="11"/>
      <c r="VGB41" s="11"/>
      <c r="VGC41" s="11"/>
      <c r="VGD41" s="11"/>
      <c r="VGE41" s="11"/>
      <c r="VGF41" s="11"/>
      <c r="VGG41" s="11"/>
      <c r="VGH41" s="11"/>
      <c r="VGI41" s="11"/>
      <c r="VGJ41" s="11"/>
      <c r="VGK41" s="11"/>
      <c r="VGL41" s="11"/>
      <c r="VGM41" s="11"/>
      <c r="VGN41" s="11"/>
      <c r="VGO41" s="11"/>
      <c r="VGP41" s="11"/>
      <c r="VGQ41" s="11"/>
      <c r="VGR41" s="11"/>
      <c r="VGS41" s="11"/>
      <c r="VGT41" s="11"/>
      <c r="VGU41" s="11"/>
      <c r="VGV41" s="11"/>
      <c r="VGW41" s="11"/>
      <c r="VGX41" s="11"/>
      <c r="VGY41" s="11"/>
      <c r="VGZ41" s="11"/>
      <c r="VHA41" s="11"/>
      <c r="VHB41" s="11"/>
      <c r="VHC41" s="11"/>
      <c r="VHD41" s="11"/>
      <c r="VHE41" s="11"/>
      <c r="VHF41" s="11"/>
      <c r="VHG41" s="11"/>
      <c r="VHH41" s="11"/>
      <c r="VHI41" s="11"/>
      <c r="VHJ41" s="11"/>
      <c r="VHK41" s="11"/>
      <c r="VHL41" s="11"/>
      <c r="VHM41" s="11"/>
      <c r="VHN41" s="11"/>
      <c r="VHO41" s="11"/>
      <c r="VHP41" s="11"/>
      <c r="VHQ41" s="11"/>
      <c r="VHR41" s="11"/>
      <c r="VHS41" s="11"/>
      <c r="VHT41" s="11"/>
      <c r="VHU41" s="11"/>
      <c r="VHV41" s="11"/>
      <c r="VHW41" s="11"/>
      <c r="VHX41" s="11"/>
      <c r="VHY41" s="11"/>
      <c r="VHZ41" s="11"/>
      <c r="VIA41" s="11"/>
      <c r="VIB41" s="11"/>
      <c r="VIC41" s="11"/>
      <c r="VID41" s="11"/>
      <c r="VIE41" s="11"/>
      <c r="VIF41" s="11"/>
      <c r="VIG41" s="11"/>
      <c r="VIH41" s="11"/>
      <c r="VII41" s="11"/>
      <c r="VIJ41" s="11"/>
      <c r="VIK41" s="11"/>
      <c r="VIL41" s="11"/>
      <c r="VIM41" s="11"/>
      <c r="VIN41" s="11"/>
      <c r="VIO41" s="11"/>
      <c r="VIP41" s="11"/>
      <c r="VIQ41" s="11"/>
      <c r="VIR41" s="11"/>
      <c r="VIS41" s="11"/>
      <c r="VIT41" s="11"/>
      <c r="VIU41" s="11"/>
      <c r="VIV41" s="11"/>
      <c r="VIW41" s="11"/>
      <c r="VIX41" s="11"/>
      <c r="VIY41" s="11"/>
      <c r="VIZ41" s="11"/>
      <c r="VJA41" s="11"/>
      <c r="VJB41" s="11"/>
      <c r="VJC41" s="11"/>
      <c r="VJD41" s="11"/>
      <c r="VJE41" s="11"/>
      <c r="VJF41" s="11"/>
      <c r="VJG41" s="11"/>
      <c r="VJH41" s="11"/>
      <c r="VJI41" s="11"/>
      <c r="VJJ41" s="11"/>
      <c r="VJK41" s="11"/>
      <c r="VJL41" s="11"/>
      <c r="VJM41" s="11"/>
      <c r="VJN41" s="11"/>
      <c r="VJO41" s="11"/>
      <c r="VJP41" s="11"/>
      <c r="VJQ41" s="11"/>
      <c r="VJR41" s="11"/>
      <c r="VJS41" s="11"/>
      <c r="VJT41" s="11"/>
      <c r="VJU41" s="11"/>
      <c r="VJV41" s="11"/>
      <c r="VJW41" s="11"/>
      <c r="VJX41" s="11"/>
      <c r="VJY41" s="11"/>
      <c r="VJZ41" s="11"/>
      <c r="VKA41" s="11"/>
      <c r="VKB41" s="11"/>
      <c r="VKC41" s="11"/>
      <c r="VKD41" s="11"/>
      <c r="VKE41" s="11"/>
      <c r="VKF41" s="11"/>
      <c r="VKG41" s="11"/>
      <c r="VKH41" s="11"/>
      <c r="VKI41" s="11"/>
      <c r="VKJ41" s="11"/>
      <c r="VKK41" s="11"/>
      <c r="VKL41" s="11"/>
      <c r="VKM41" s="11"/>
      <c r="VKN41" s="11"/>
      <c r="VKO41" s="11"/>
      <c r="VKP41" s="11"/>
      <c r="VKQ41" s="11"/>
      <c r="VKR41" s="11"/>
      <c r="VKS41" s="11"/>
      <c r="VKT41" s="11"/>
      <c r="VKU41" s="11"/>
      <c r="VKV41" s="11"/>
      <c r="VKW41" s="11"/>
      <c r="VKX41" s="11"/>
      <c r="VKY41" s="11"/>
      <c r="VKZ41" s="11"/>
      <c r="VLA41" s="11"/>
      <c r="VLB41" s="11"/>
      <c r="VLC41" s="11"/>
      <c r="VLD41" s="11"/>
      <c r="VLE41" s="11"/>
      <c r="VLF41" s="11"/>
      <c r="VLG41" s="11"/>
      <c r="VLH41" s="11"/>
      <c r="VLI41" s="11"/>
      <c r="VLJ41" s="11"/>
      <c r="VLK41" s="11"/>
      <c r="VLL41" s="11"/>
      <c r="VLM41" s="11"/>
      <c r="VLN41" s="11"/>
      <c r="VLO41" s="11"/>
      <c r="VLP41" s="11"/>
      <c r="VLQ41" s="11"/>
      <c r="VLR41" s="11"/>
      <c r="VLS41" s="11"/>
      <c r="VLT41" s="11"/>
      <c r="VLU41" s="11"/>
      <c r="VLV41" s="11"/>
      <c r="VLW41" s="11"/>
      <c r="VLX41" s="11"/>
      <c r="VLY41" s="11"/>
      <c r="VLZ41" s="11"/>
      <c r="VMA41" s="11"/>
      <c r="VMB41" s="11"/>
      <c r="VMC41" s="11"/>
      <c r="VMD41" s="11"/>
      <c r="VME41" s="11"/>
      <c r="VMF41" s="11"/>
      <c r="VMG41" s="11"/>
      <c r="VMH41" s="11"/>
      <c r="VMI41" s="11"/>
      <c r="VMJ41" s="11"/>
      <c r="VMK41" s="11"/>
      <c r="VML41" s="11"/>
      <c r="VMM41" s="11"/>
      <c r="VMN41" s="11"/>
      <c r="VMO41" s="11"/>
      <c r="VMP41" s="11"/>
      <c r="VMQ41" s="11"/>
      <c r="VMR41" s="11"/>
      <c r="VMS41" s="11"/>
      <c r="VMT41" s="11"/>
      <c r="VMU41" s="11"/>
      <c r="VMV41" s="11"/>
      <c r="VMW41" s="11"/>
      <c r="VMX41" s="11"/>
      <c r="VMY41" s="11"/>
      <c r="VMZ41" s="11"/>
      <c r="VNA41" s="11"/>
      <c r="VNB41" s="11"/>
      <c r="VNC41" s="11"/>
      <c r="VND41" s="11"/>
      <c r="VNE41" s="11"/>
      <c r="VNF41" s="11"/>
      <c r="VNG41" s="11"/>
      <c r="VNH41" s="11"/>
      <c r="VNI41" s="11"/>
      <c r="VNJ41" s="11"/>
      <c r="VNK41" s="11"/>
      <c r="VNL41" s="11"/>
      <c r="VNM41" s="11"/>
      <c r="VNN41" s="11"/>
      <c r="VNO41" s="11"/>
      <c r="VNP41" s="11"/>
      <c r="VNQ41" s="11"/>
      <c r="VNR41" s="11"/>
      <c r="VNS41" s="11"/>
      <c r="VNT41" s="11"/>
      <c r="VNU41" s="11"/>
      <c r="VNV41" s="11"/>
      <c r="VNW41" s="11"/>
      <c r="VNX41" s="11"/>
      <c r="VNY41" s="11"/>
      <c r="VNZ41" s="11"/>
      <c r="VOA41" s="11"/>
      <c r="VOB41" s="11"/>
      <c r="VOC41" s="11"/>
      <c r="VOD41" s="11"/>
      <c r="VOE41" s="11"/>
      <c r="VOF41" s="11"/>
      <c r="VOG41" s="11"/>
      <c r="VOH41" s="11"/>
      <c r="VOI41" s="11"/>
      <c r="VOJ41" s="11"/>
      <c r="VOK41" s="11"/>
      <c r="VOL41" s="11"/>
      <c r="VOM41" s="11"/>
      <c r="VON41" s="11"/>
      <c r="VOO41" s="11"/>
      <c r="VOP41" s="11"/>
      <c r="VOQ41" s="11"/>
      <c r="VOR41" s="11"/>
      <c r="VOS41" s="11"/>
      <c r="VOT41" s="11"/>
      <c r="VOU41" s="11"/>
      <c r="VOV41" s="11"/>
      <c r="VOW41" s="11"/>
      <c r="VOX41" s="11"/>
      <c r="VOY41" s="11"/>
      <c r="VOZ41" s="11"/>
      <c r="VPA41" s="11"/>
      <c r="VPB41" s="11"/>
      <c r="VPC41" s="11"/>
      <c r="VPD41" s="11"/>
      <c r="VPE41" s="11"/>
      <c r="VPF41" s="11"/>
      <c r="VPG41" s="11"/>
      <c r="VPH41" s="11"/>
      <c r="VPI41" s="11"/>
      <c r="VPJ41" s="11"/>
      <c r="VPK41" s="11"/>
      <c r="VPL41" s="11"/>
      <c r="VPM41" s="11"/>
      <c r="VPN41" s="11"/>
      <c r="VPO41" s="11"/>
      <c r="VPP41" s="11"/>
      <c r="VPQ41" s="11"/>
      <c r="VPR41" s="11"/>
      <c r="VPS41" s="11"/>
      <c r="VPT41" s="11"/>
      <c r="VPU41" s="11"/>
      <c r="VPV41" s="11"/>
      <c r="VPW41" s="11"/>
      <c r="VPX41" s="11"/>
      <c r="VPY41" s="11"/>
      <c r="VPZ41" s="11"/>
      <c r="VQA41" s="11"/>
      <c r="VQB41" s="11"/>
      <c r="VQC41" s="11"/>
      <c r="VQD41" s="11"/>
      <c r="VQE41" s="11"/>
      <c r="VQF41" s="11"/>
      <c r="VQG41" s="11"/>
      <c r="VQH41" s="11"/>
      <c r="VQI41" s="11"/>
      <c r="VQJ41" s="11"/>
      <c r="VQK41" s="11"/>
      <c r="VQL41" s="11"/>
      <c r="VQM41" s="11"/>
      <c r="VQN41" s="11"/>
      <c r="VQO41" s="11"/>
      <c r="VQP41" s="11"/>
      <c r="VQQ41" s="11"/>
      <c r="VQR41" s="11"/>
      <c r="VQS41" s="11"/>
      <c r="VQT41" s="11"/>
      <c r="VQU41" s="11"/>
      <c r="VQV41" s="11"/>
      <c r="VQW41" s="11"/>
      <c r="VQX41" s="11"/>
      <c r="VQY41" s="11"/>
      <c r="VQZ41" s="11"/>
      <c r="VRA41" s="11"/>
      <c r="VRB41" s="11"/>
      <c r="VRC41" s="11"/>
      <c r="VRD41" s="11"/>
      <c r="VRE41" s="11"/>
      <c r="VRF41" s="11"/>
      <c r="VRG41" s="11"/>
      <c r="VRH41" s="11"/>
      <c r="VRI41" s="11"/>
      <c r="VRJ41" s="11"/>
      <c r="VRK41" s="11"/>
      <c r="VRL41" s="11"/>
      <c r="VRM41" s="11"/>
      <c r="VRN41" s="11"/>
      <c r="VRO41" s="11"/>
      <c r="VRP41" s="11"/>
      <c r="VRQ41" s="11"/>
      <c r="VRR41" s="11"/>
      <c r="VRS41" s="11"/>
      <c r="VRT41" s="11"/>
      <c r="VRU41" s="11"/>
      <c r="VRV41" s="11"/>
      <c r="VRW41" s="11"/>
      <c r="VRX41" s="11"/>
      <c r="VRY41" s="11"/>
      <c r="VRZ41" s="11"/>
      <c r="VSA41" s="11"/>
      <c r="VSB41" s="11"/>
      <c r="VSC41" s="11"/>
      <c r="VSD41" s="11"/>
      <c r="VSE41" s="11"/>
      <c r="VSF41" s="11"/>
      <c r="VSG41" s="11"/>
      <c r="VSH41" s="11"/>
      <c r="VSI41" s="11"/>
      <c r="VSJ41" s="11"/>
      <c r="VSK41" s="11"/>
      <c r="VSL41" s="11"/>
      <c r="VSM41" s="11"/>
      <c r="VSN41" s="11"/>
      <c r="VSO41" s="11"/>
      <c r="VSP41" s="11"/>
      <c r="VSQ41" s="11"/>
      <c r="VSR41" s="11"/>
      <c r="VSS41" s="11"/>
      <c r="VST41" s="11"/>
      <c r="VSU41" s="11"/>
      <c r="VSV41" s="11"/>
      <c r="VSW41" s="11"/>
      <c r="VSX41" s="11"/>
      <c r="VSY41" s="11"/>
      <c r="VSZ41" s="11"/>
      <c r="VTA41" s="11"/>
      <c r="VTB41" s="11"/>
      <c r="VTC41" s="11"/>
      <c r="VTD41" s="11"/>
      <c r="VTE41" s="11"/>
      <c r="VTF41" s="11"/>
      <c r="VTG41" s="11"/>
      <c r="VTH41" s="11"/>
      <c r="VTI41" s="11"/>
      <c r="VTJ41" s="11"/>
      <c r="VTK41" s="11"/>
      <c r="VTL41" s="11"/>
      <c r="VTM41" s="11"/>
      <c r="VTN41" s="11"/>
      <c r="VTO41" s="11"/>
      <c r="VTP41" s="11"/>
      <c r="VTQ41" s="11"/>
      <c r="VTR41" s="11"/>
      <c r="VTS41" s="11"/>
      <c r="VTT41" s="11"/>
      <c r="VTU41" s="11"/>
      <c r="VTV41" s="11"/>
      <c r="VTW41" s="11"/>
      <c r="VTX41" s="11"/>
      <c r="VTY41" s="11"/>
      <c r="VTZ41" s="11"/>
      <c r="VUA41" s="11"/>
      <c r="VUB41" s="11"/>
      <c r="VUC41" s="11"/>
      <c r="VUD41" s="11"/>
      <c r="VUE41" s="11"/>
      <c r="VUF41" s="11"/>
      <c r="VUG41" s="11"/>
      <c r="VUH41" s="11"/>
      <c r="VUI41" s="11"/>
      <c r="VUJ41" s="11"/>
      <c r="VUK41" s="11"/>
      <c r="VUL41" s="11"/>
      <c r="VUM41" s="11"/>
      <c r="VUN41" s="11"/>
      <c r="VUO41" s="11"/>
      <c r="VUP41" s="11"/>
      <c r="VUQ41" s="11"/>
      <c r="VUR41" s="11"/>
      <c r="VUS41" s="11"/>
      <c r="VUT41" s="11"/>
      <c r="VUU41" s="11"/>
      <c r="VUV41" s="11"/>
      <c r="VUW41" s="11"/>
      <c r="VUX41" s="11"/>
      <c r="VUY41" s="11"/>
      <c r="VUZ41" s="11"/>
      <c r="VVA41" s="11"/>
      <c r="VVB41" s="11"/>
      <c r="VVC41" s="11"/>
      <c r="VVD41" s="11"/>
      <c r="VVE41" s="11"/>
      <c r="VVF41" s="11"/>
      <c r="VVG41" s="11"/>
      <c r="VVH41" s="11"/>
      <c r="VVI41" s="11"/>
      <c r="VVJ41" s="11"/>
      <c r="VVK41" s="11"/>
      <c r="VVL41" s="11"/>
      <c r="VVM41" s="11"/>
      <c r="VVN41" s="11"/>
      <c r="VVO41" s="11"/>
      <c r="VVP41" s="11"/>
      <c r="VVQ41" s="11"/>
      <c r="VVR41" s="11"/>
      <c r="VVS41" s="11"/>
      <c r="VVT41" s="11"/>
      <c r="VVU41" s="11"/>
      <c r="VVV41" s="11"/>
      <c r="VVW41" s="11"/>
      <c r="VVX41" s="11"/>
      <c r="VVY41" s="11"/>
      <c r="VVZ41" s="11"/>
      <c r="VWA41" s="11"/>
      <c r="VWB41" s="11"/>
      <c r="VWC41" s="11"/>
      <c r="VWD41" s="11"/>
      <c r="VWE41" s="11"/>
      <c r="VWF41" s="11"/>
      <c r="VWG41" s="11"/>
      <c r="VWH41" s="11"/>
      <c r="VWI41" s="11"/>
      <c r="VWJ41" s="11"/>
      <c r="VWK41" s="11"/>
      <c r="VWL41" s="11"/>
      <c r="VWM41" s="11"/>
      <c r="VWN41" s="11"/>
      <c r="VWO41" s="11"/>
      <c r="VWP41" s="11"/>
      <c r="VWQ41" s="11"/>
      <c r="VWR41" s="11"/>
      <c r="VWS41" s="11"/>
      <c r="VWT41" s="11"/>
      <c r="VWU41" s="11"/>
      <c r="VWV41" s="11"/>
      <c r="VWW41" s="11"/>
      <c r="VWX41" s="11"/>
      <c r="VWY41" s="11"/>
      <c r="VWZ41" s="11"/>
      <c r="VXA41" s="11"/>
      <c r="VXB41" s="11"/>
      <c r="VXC41" s="11"/>
      <c r="VXD41" s="11"/>
      <c r="VXE41" s="11"/>
      <c r="VXF41" s="11"/>
      <c r="VXG41" s="11"/>
      <c r="VXH41" s="11"/>
      <c r="VXI41" s="11"/>
      <c r="VXJ41" s="11"/>
      <c r="VXK41" s="11"/>
      <c r="VXL41" s="11"/>
      <c r="VXM41" s="11"/>
      <c r="VXN41" s="11"/>
      <c r="VXO41" s="11"/>
      <c r="VXP41" s="11"/>
      <c r="VXQ41" s="11"/>
      <c r="VXR41" s="11"/>
      <c r="VXS41" s="11"/>
      <c r="VXT41" s="11"/>
      <c r="VXU41" s="11"/>
      <c r="VXV41" s="11"/>
      <c r="VXW41" s="11"/>
      <c r="VXX41" s="11"/>
      <c r="VXY41" s="11"/>
      <c r="VXZ41" s="11"/>
      <c r="VYA41" s="11"/>
      <c r="VYB41" s="11"/>
      <c r="VYC41" s="11"/>
      <c r="VYD41" s="11"/>
      <c r="VYE41" s="11"/>
      <c r="VYF41" s="11"/>
      <c r="VYG41" s="11"/>
      <c r="VYH41" s="11"/>
      <c r="VYI41" s="11"/>
      <c r="VYJ41" s="11"/>
      <c r="VYK41" s="11"/>
      <c r="VYL41" s="11"/>
      <c r="VYM41" s="11"/>
      <c r="VYN41" s="11"/>
      <c r="VYO41" s="11"/>
      <c r="VYP41" s="11"/>
      <c r="VYQ41" s="11"/>
      <c r="VYR41" s="11"/>
      <c r="VYS41" s="11"/>
      <c r="VYT41" s="11"/>
      <c r="VYU41" s="11"/>
      <c r="VYV41" s="11"/>
      <c r="VYW41" s="11"/>
      <c r="VYX41" s="11"/>
      <c r="VYY41" s="11"/>
      <c r="VYZ41" s="11"/>
      <c r="VZA41" s="11"/>
      <c r="VZB41" s="11"/>
      <c r="VZC41" s="11"/>
      <c r="VZD41" s="11"/>
      <c r="VZE41" s="11"/>
      <c r="VZF41" s="11"/>
      <c r="VZG41" s="11"/>
      <c r="VZH41" s="11"/>
      <c r="VZI41" s="11"/>
      <c r="VZJ41" s="11"/>
      <c r="VZK41" s="11"/>
      <c r="VZL41" s="11"/>
      <c r="VZM41" s="11"/>
      <c r="VZN41" s="11"/>
      <c r="VZO41" s="11"/>
      <c r="VZP41" s="11"/>
      <c r="VZQ41" s="11"/>
      <c r="VZR41" s="11"/>
      <c r="VZS41" s="11"/>
      <c r="VZT41" s="11"/>
      <c r="VZU41" s="11"/>
      <c r="VZV41" s="11"/>
      <c r="VZW41" s="11"/>
      <c r="VZX41" s="11"/>
      <c r="VZY41" s="11"/>
      <c r="VZZ41" s="11"/>
      <c r="WAA41" s="11"/>
      <c r="WAB41" s="11"/>
      <c r="WAC41" s="11"/>
      <c r="WAD41" s="11"/>
      <c r="WAE41" s="11"/>
      <c r="WAF41" s="11"/>
      <c r="WAG41" s="11"/>
      <c r="WAH41" s="11"/>
      <c r="WAI41" s="11"/>
      <c r="WAJ41" s="11"/>
      <c r="WAK41" s="11"/>
      <c r="WAL41" s="11"/>
      <c r="WAM41" s="11"/>
      <c r="WAN41" s="11"/>
      <c r="WAO41" s="11"/>
      <c r="WAP41" s="11"/>
      <c r="WAQ41" s="11"/>
      <c r="WAR41" s="11"/>
      <c r="WAS41" s="11"/>
      <c r="WAT41" s="11"/>
      <c r="WAU41" s="11"/>
      <c r="WAV41" s="11"/>
      <c r="WAW41" s="11"/>
      <c r="WAX41" s="11"/>
      <c r="WAY41" s="11"/>
      <c r="WAZ41" s="11"/>
      <c r="WBA41" s="11"/>
      <c r="WBB41" s="11"/>
      <c r="WBC41" s="11"/>
      <c r="WBD41" s="11"/>
      <c r="WBE41" s="11"/>
      <c r="WBF41" s="11"/>
      <c r="WBG41" s="11"/>
      <c r="WBH41" s="11"/>
      <c r="WBI41" s="11"/>
      <c r="WBJ41" s="11"/>
      <c r="WBK41" s="11"/>
      <c r="WBL41" s="11"/>
      <c r="WBM41" s="11"/>
      <c r="WBN41" s="11"/>
      <c r="WBO41" s="11"/>
      <c r="WBP41" s="11"/>
      <c r="WBQ41" s="11"/>
      <c r="WBR41" s="11"/>
      <c r="WBS41" s="11"/>
      <c r="WBT41" s="11"/>
      <c r="WBU41" s="11"/>
      <c r="WBV41" s="11"/>
      <c r="WBW41" s="11"/>
      <c r="WBX41" s="11"/>
      <c r="WBY41" s="11"/>
      <c r="WBZ41" s="11"/>
      <c r="WCA41" s="11"/>
      <c r="WCB41" s="11"/>
      <c r="WCC41" s="11"/>
      <c r="WCD41" s="11"/>
      <c r="WCE41" s="11"/>
      <c r="WCF41" s="11"/>
      <c r="WCG41" s="11"/>
      <c r="WCH41" s="11"/>
      <c r="WCI41" s="11"/>
      <c r="WCJ41" s="11"/>
      <c r="WCK41" s="11"/>
      <c r="WCL41" s="11"/>
      <c r="WCM41" s="11"/>
      <c r="WCN41" s="11"/>
      <c r="WCO41" s="11"/>
      <c r="WCP41" s="11"/>
      <c r="WCQ41" s="11"/>
      <c r="WCR41" s="11"/>
      <c r="WCS41" s="11"/>
      <c r="WCT41" s="11"/>
      <c r="WCU41" s="11"/>
      <c r="WCV41" s="11"/>
      <c r="WCW41" s="11"/>
      <c r="WCX41" s="11"/>
      <c r="WCY41" s="11"/>
      <c r="WCZ41" s="11"/>
      <c r="WDA41" s="11"/>
      <c r="WDB41" s="11"/>
      <c r="WDC41" s="11"/>
      <c r="WDD41" s="11"/>
      <c r="WDE41" s="11"/>
      <c r="WDF41" s="11"/>
      <c r="WDG41" s="11"/>
      <c r="WDH41" s="11"/>
      <c r="WDI41" s="11"/>
      <c r="WDJ41" s="11"/>
      <c r="WDK41" s="11"/>
      <c r="WDL41" s="11"/>
      <c r="WDM41" s="11"/>
      <c r="WDN41" s="11"/>
      <c r="WDO41" s="11"/>
      <c r="WDP41" s="11"/>
      <c r="WDQ41" s="11"/>
      <c r="WDR41" s="11"/>
      <c r="WDS41" s="11"/>
      <c r="WDT41" s="11"/>
      <c r="WDU41" s="11"/>
      <c r="WDV41" s="11"/>
      <c r="WDW41" s="11"/>
      <c r="WDX41" s="11"/>
      <c r="WDY41" s="11"/>
      <c r="WDZ41" s="11"/>
      <c r="WEA41" s="11"/>
      <c r="WEB41" s="11"/>
      <c r="WEC41" s="11"/>
      <c r="WED41" s="11"/>
      <c r="WEE41" s="11"/>
      <c r="WEF41" s="11"/>
      <c r="WEG41" s="11"/>
      <c r="WEH41" s="11"/>
      <c r="WEI41" s="11"/>
      <c r="WEJ41" s="11"/>
      <c r="WEK41" s="11"/>
      <c r="WEL41" s="11"/>
      <c r="WEM41" s="11"/>
      <c r="WEN41" s="11"/>
      <c r="WEO41" s="11"/>
      <c r="WEP41" s="11"/>
      <c r="WEQ41" s="11"/>
      <c r="WER41" s="11"/>
      <c r="WES41" s="11"/>
      <c r="WET41" s="11"/>
      <c r="WEU41" s="11"/>
      <c r="WEV41" s="11"/>
      <c r="WEW41" s="11"/>
      <c r="WEX41" s="11"/>
      <c r="WEY41" s="11"/>
      <c r="WEZ41" s="11"/>
      <c r="WFA41" s="11"/>
      <c r="WFB41" s="11"/>
      <c r="WFC41" s="11"/>
      <c r="WFD41" s="11"/>
      <c r="WFE41" s="11"/>
      <c r="WFF41" s="11"/>
      <c r="WFG41" s="11"/>
      <c r="WFH41" s="11"/>
      <c r="WFI41" s="11"/>
      <c r="WFJ41" s="11"/>
      <c r="WFK41" s="11"/>
      <c r="WFL41" s="11"/>
      <c r="WFM41" s="11"/>
      <c r="WFN41" s="11"/>
      <c r="WFO41" s="11"/>
      <c r="WFP41" s="11"/>
      <c r="WFQ41" s="11"/>
      <c r="WFR41" s="11"/>
      <c r="WFS41" s="11"/>
      <c r="WFT41" s="11"/>
      <c r="WFU41" s="11"/>
      <c r="WFV41" s="11"/>
      <c r="WFW41" s="11"/>
      <c r="WFX41" s="11"/>
      <c r="WFY41" s="11"/>
      <c r="WFZ41" s="11"/>
      <c r="WGA41" s="11"/>
      <c r="WGB41" s="11"/>
      <c r="WGC41" s="11"/>
      <c r="WGD41" s="11"/>
      <c r="WGE41" s="11"/>
      <c r="WGF41" s="11"/>
      <c r="WGG41" s="11"/>
      <c r="WGH41" s="11"/>
      <c r="WGI41" s="11"/>
      <c r="WGJ41" s="11"/>
      <c r="WGK41" s="11"/>
      <c r="WGL41" s="11"/>
      <c r="WGM41" s="11"/>
      <c r="WGN41" s="11"/>
      <c r="WGO41" s="11"/>
      <c r="WGP41" s="11"/>
      <c r="WGQ41" s="11"/>
      <c r="WGR41" s="11"/>
      <c r="WGS41" s="11"/>
      <c r="WGT41" s="11"/>
      <c r="WGU41" s="11"/>
      <c r="WGV41" s="11"/>
      <c r="WGW41" s="11"/>
      <c r="WGX41" s="11"/>
      <c r="WGY41" s="11"/>
      <c r="WGZ41" s="11"/>
      <c r="WHA41" s="11"/>
      <c r="WHB41" s="11"/>
      <c r="WHC41" s="11"/>
      <c r="WHD41" s="11"/>
      <c r="WHE41" s="11"/>
      <c r="WHF41" s="11"/>
      <c r="WHG41" s="11"/>
      <c r="WHH41" s="11"/>
      <c r="WHI41" s="11"/>
      <c r="WHJ41" s="11"/>
      <c r="WHK41" s="11"/>
      <c r="WHL41" s="11"/>
      <c r="WHM41" s="11"/>
      <c r="WHN41" s="11"/>
      <c r="WHO41" s="11"/>
      <c r="WHP41" s="11"/>
      <c r="WHQ41" s="11"/>
      <c r="WHR41" s="11"/>
      <c r="WHS41" s="11"/>
      <c r="WHT41" s="11"/>
      <c r="WHU41" s="11"/>
      <c r="WHV41" s="11"/>
      <c r="WHW41" s="11"/>
      <c r="WHX41" s="11"/>
      <c r="WHY41" s="11"/>
      <c r="WHZ41" s="11"/>
      <c r="WIA41" s="11"/>
      <c r="WIB41" s="11"/>
      <c r="WIC41" s="11"/>
      <c r="WID41" s="11"/>
      <c r="WIE41" s="11"/>
      <c r="WIF41" s="11"/>
      <c r="WIG41" s="11"/>
      <c r="WIH41" s="11"/>
      <c r="WII41" s="11"/>
      <c r="WIJ41" s="11"/>
      <c r="WIK41" s="11"/>
      <c r="WIL41" s="11"/>
      <c r="WIM41" s="11"/>
      <c r="WIN41" s="11"/>
      <c r="WIO41" s="11"/>
      <c r="WIP41" s="11"/>
      <c r="WIQ41" s="11"/>
      <c r="WIR41" s="11"/>
      <c r="WIS41" s="11"/>
      <c r="WIT41" s="11"/>
      <c r="WIU41" s="11"/>
      <c r="WIV41" s="11"/>
      <c r="WIW41" s="11"/>
      <c r="WIX41" s="11"/>
      <c r="WIY41" s="11"/>
      <c r="WIZ41" s="11"/>
      <c r="WJA41" s="11"/>
      <c r="WJB41" s="11"/>
      <c r="WJC41" s="11"/>
      <c r="WJD41" s="11"/>
      <c r="WJE41" s="11"/>
      <c r="WJF41" s="11"/>
      <c r="WJG41" s="11"/>
      <c r="WJH41" s="11"/>
      <c r="WJI41" s="11"/>
      <c r="WJJ41" s="11"/>
      <c r="WJK41" s="11"/>
      <c r="WJL41" s="11"/>
      <c r="WJM41" s="11"/>
      <c r="WJN41" s="11"/>
      <c r="WJO41" s="11"/>
      <c r="WJP41" s="11"/>
      <c r="WJQ41" s="11"/>
      <c r="WJR41" s="11"/>
      <c r="WJS41" s="11"/>
      <c r="WJT41" s="11"/>
      <c r="WJU41" s="11"/>
      <c r="WJV41" s="11"/>
      <c r="WJW41" s="11"/>
      <c r="WJX41" s="11"/>
      <c r="WJY41" s="11"/>
      <c r="WJZ41" s="11"/>
      <c r="WKA41" s="11"/>
      <c r="WKB41" s="11"/>
      <c r="WKC41" s="11"/>
      <c r="WKD41" s="11"/>
      <c r="WKE41" s="11"/>
      <c r="WKF41" s="11"/>
      <c r="WKG41" s="11"/>
      <c r="WKH41" s="11"/>
      <c r="WKI41" s="11"/>
      <c r="WKJ41" s="11"/>
      <c r="WKK41" s="11"/>
      <c r="WKL41" s="11"/>
      <c r="WKM41" s="11"/>
      <c r="WKN41" s="11"/>
      <c r="WKO41" s="11"/>
      <c r="WKP41" s="11"/>
      <c r="WKQ41" s="11"/>
      <c r="WKR41" s="11"/>
      <c r="WKS41" s="11"/>
      <c r="WKT41" s="11"/>
      <c r="WKU41" s="11"/>
      <c r="WKV41" s="11"/>
      <c r="WKW41" s="11"/>
      <c r="WKX41" s="11"/>
      <c r="WKY41" s="11"/>
      <c r="WKZ41" s="11"/>
      <c r="WLA41" s="11"/>
      <c r="WLB41" s="11"/>
      <c r="WLC41" s="11"/>
      <c r="WLD41" s="11"/>
      <c r="WLE41" s="11"/>
      <c r="WLF41" s="11"/>
      <c r="WLG41" s="11"/>
      <c r="WLH41" s="11"/>
      <c r="WLI41" s="11"/>
      <c r="WLJ41" s="11"/>
      <c r="WLK41" s="11"/>
      <c r="WLL41" s="11"/>
      <c r="WLM41" s="11"/>
      <c r="WLN41" s="11"/>
      <c r="WLO41" s="11"/>
      <c r="WLP41" s="11"/>
      <c r="WLQ41" s="11"/>
      <c r="WLR41" s="11"/>
      <c r="WLS41" s="11"/>
      <c r="WLT41" s="11"/>
      <c r="WLU41" s="11"/>
      <c r="WLV41" s="11"/>
      <c r="WLW41" s="11"/>
      <c r="WLX41" s="11"/>
      <c r="WLY41" s="11"/>
      <c r="WLZ41" s="11"/>
      <c r="WMA41" s="11"/>
      <c r="WMB41" s="11"/>
      <c r="WMC41" s="11"/>
      <c r="WMD41" s="11"/>
      <c r="WME41" s="11"/>
      <c r="WMF41" s="11"/>
      <c r="WMG41" s="11"/>
      <c r="WMH41" s="11"/>
      <c r="WMI41" s="11"/>
      <c r="WMJ41" s="11"/>
      <c r="WMK41" s="11"/>
      <c r="WML41" s="11"/>
      <c r="WMM41" s="11"/>
      <c r="WMN41" s="11"/>
      <c r="WMO41" s="11"/>
      <c r="WMP41" s="11"/>
      <c r="WMQ41" s="11"/>
      <c r="WMR41" s="11"/>
      <c r="WMS41" s="11"/>
      <c r="WMT41" s="11"/>
      <c r="WMU41" s="11"/>
      <c r="WMV41" s="11"/>
      <c r="WMW41" s="11"/>
      <c r="WMX41" s="11"/>
      <c r="WMY41" s="11"/>
      <c r="WMZ41" s="11"/>
      <c r="WNA41" s="11"/>
      <c r="WNB41" s="11"/>
      <c r="WNC41" s="11"/>
      <c r="WND41" s="11"/>
      <c r="WNE41" s="11"/>
      <c r="WNF41" s="11"/>
      <c r="WNG41" s="11"/>
      <c r="WNH41" s="11"/>
      <c r="WNI41" s="11"/>
      <c r="WNJ41" s="11"/>
      <c r="WNK41" s="11"/>
      <c r="WNL41" s="11"/>
      <c r="WNM41" s="11"/>
      <c r="WNN41" s="11"/>
      <c r="WNO41" s="11"/>
      <c r="WNP41" s="11"/>
      <c r="WNQ41" s="11"/>
      <c r="WNR41" s="11"/>
      <c r="WNS41" s="11"/>
      <c r="WNT41" s="11"/>
      <c r="WNU41" s="11"/>
      <c r="WNV41" s="11"/>
      <c r="WNW41" s="11"/>
      <c r="WNX41" s="11"/>
      <c r="WNY41" s="11"/>
      <c r="WNZ41" s="11"/>
      <c r="WOA41" s="11"/>
      <c r="WOB41" s="11"/>
      <c r="WOC41" s="11"/>
      <c r="WOD41" s="11"/>
      <c r="WOE41" s="11"/>
      <c r="WOF41" s="11"/>
      <c r="WOG41" s="11"/>
      <c r="WOH41" s="11"/>
      <c r="WOI41" s="11"/>
      <c r="WOJ41" s="11"/>
      <c r="WOK41" s="11"/>
      <c r="WOL41" s="11"/>
      <c r="WOM41" s="11"/>
      <c r="WON41" s="11"/>
      <c r="WOO41" s="11"/>
      <c r="WOP41" s="11"/>
      <c r="WOQ41" s="11"/>
      <c r="WOR41" s="11"/>
      <c r="WOS41" s="11"/>
      <c r="WOT41" s="11"/>
      <c r="WOU41" s="11"/>
      <c r="WOV41" s="11"/>
      <c r="WOW41" s="11"/>
      <c r="WOX41" s="11"/>
      <c r="WOY41" s="11"/>
      <c r="WOZ41" s="11"/>
      <c r="WPA41" s="11"/>
      <c r="WPB41" s="11"/>
      <c r="WPC41" s="11"/>
      <c r="WPD41" s="11"/>
      <c r="WPE41" s="11"/>
      <c r="WPF41" s="11"/>
      <c r="WPG41" s="11"/>
      <c r="WPH41" s="11"/>
      <c r="WPI41" s="11"/>
      <c r="WPJ41" s="11"/>
      <c r="WPK41" s="11"/>
      <c r="WPL41" s="11"/>
      <c r="WPM41" s="11"/>
      <c r="WPN41" s="11"/>
      <c r="WPO41" s="11"/>
      <c r="WPP41" s="11"/>
      <c r="WPQ41" s="11"/>
      <c r="WPR41" s="11"/>
      <c r="WPS41" s="11"/>
      <c r="WPT41" s="11"/>
      <c r="WPU41" s="11"/>
      <c r="WPV41" s="11"/>
      <c r="WPW41" s="11"/>
      <c r="WPX41" s="11"/>
      <c r="WPY41" s="11"/>
      <c r="WPZ41" s="11"/>
      <c r="WQA41" s="11"/>
      <c r="WQB41" s="11"/>
      <c r="WQC41" s="11"/>
      <c r="WQD41" s="11"/>
      <c r="WQE41" s="11"/>
      <c r="WQF41" s="11"/>
      <c r="WQG41" s="11"/>
      <c r="WQH41" s="11"/>
      <c r="WQI41" s="11"/>
      <c r="WQJ41" s="11"/>
      <c r="WQK41" s="11"/>
      <c r="WQL41" s="11"/>
      <c r="WQM41" s="11"/>
      <c r="WQN41" s="11"/>
      <c r="WQO41" s="11"/>
      <c r="WQP41" s="11"/>
      <c r="WQQ41" s="11"/>
      <c r="WQR41" s="11"/>
      <c r="WQS41" s="11"/>
      <c r="WQT41" s="11"/>
      <c r="WQU41" s="11"/>
      <c r="WQV41" s="11"/>
      <c r="WQW41" s="11"/>
      <c r="WQX41" s="11"/>
      <c r="WQY41" s="11"/>
      <c r="WQZ41" s="11"/>
      <c r="WRA41" s="11"/>
      <c r="WRB41" s="11"/>
      <c r="WRC41" s="11"/>
      <c r="WRD41" s="11"/>
      <c r="WRE41" s="11"/>
      <c r="WRF41" s="11"/>
      <c r="WRG41" s="11"/>
      <c r="WRH41" s="11"/>
      <c r="WRI41" s="11"/>
      <c r="WRJ41" s="11"/>
      <c r="WRK41" s="11"/>
      <c r="WRL41" s="11"/>
      <c r="WRM41" s="11"/>
      <c r="WRN41" s="11"/>
      <c r="WRO41" s="11"/>
      <c r="WRP41" s="11"/>
      <c r="WRQ41" s="11"/>
      <c r="WRR41" s="11"/>
      <c r="WRS41" s="11"/>
      <c r="WRT41" s="11"/>
      <c r="WRU41" s="11"/>
      <c r="WRV41" s="11"/>
      <c r="WRW41" s="11"/>
      <c r="WRX41" s="11"/>
      <c r="WRY41" s="11"/>
      <c r="WRZ41" s="11"/>
      <c r="WSA41" s="11"/>
      <c r="WSB41" s="11"/>
      <c r="WSC41" s="11"/>
      <c r="WSD41" s="11"/>
      <c r="WSE41" s="11"/>
      <c r="WSF41" s="11"/>
      <c r="WSG41" s="11"/>
      <c r="WSH41" s="11"/>
      <c r="WSI41" s="11"/>
      <c r="WSJ41" s="11"/>
      <c r="WSK41" s="11"/>
      <c r="WSL41" s="11"/>
      <c r="WSM41" s="11"/>
      <c r="WSN41" s="11"/>
      <c r="WSO41" s="11"/>
      <c r="WSP41" s="11"/>
      <c r="WSQ41" s="11"/>
      <c r="WSR41" s="11"/>
      <c r="WSS41" s="11"/>
      <c r="WST41" s="11"/>
      <c r="WSU41" s="11"/>
      <c r="WSV41" s="11"/>
      <c r="WSW41" s="11"/>
      <c r="WSX41" s="11"/>
      <c r="WSY41" s="11"/>
      <c r="WSZ41" s="11"/>
      <c r="WTA41" s="11"/>
      <c r="WTB41" s="11"/>
      <c r="WTC41" s="11"/>
      <c r="WTD41" s="11"/>
      <c r="WTE41" s="11"/>
      <c r="WTF41" s="11"/>
      <c r="WTG41" s="11"/>
      <c r="WTH41" s="11"/>
      <c r="WTI41" s="11"/>
      <c r="WTJ41" s="11"/>
      <c r="WTK41" s="11"/>
      <c r="WTL41" s="11"/>
      <c r="WTM41" s="11"/>
      <c r="WTN41" s="11"/>
      <c r="WTO41" s="11"/>
      <c r="WTP41" s="11"/>
      <c r="WTQ41" s="11"/>
      <c r="WTR41" s="11"/>
      <c r="WTS41" s="11"/>
      <c r="WTT41" s="11"/>
      <c r="WTU41" s="11"/>
      <c r="WTV41" s="11"/>
      <c r="WTW41" s="11"/>
      <c r="WTX41" s="11"/>
      <c r="WTY41" s="11"/>
      <c r="WTZ41" s="11"/>
      <c r="WUA41" s="11"/>
      <c r="WUB41" s="11"/>
      <c r="WUC41" s="11"/>
      <c r="WUD41" s="11"/>
      <c r="WUE41" s="11"/>
      <c r="WUF41" s="11"/>
      <c r="WUG41" s="11"/>
      <c r="WUH41" s="11"/>
      <c r="WUI41" s="11"/>
      <c r="WUJ41" s="11"/>
      <c r="WUK41" s="11"/>
      <c r="WUL41" s="11"/>
      <c r="WUM41" s="11"/>
      <c r="WUN41" s="11"/>
      <c r="WUO41" s="11"/>
      <c r="WUP41" s="11"/>
      <c r="WUQ41" s="11"/>
      <c r="WUR41" s="11"/>
      <c r="WUS41" s="11"/>
      <c r="WUT41" s="11"/>
      <c r="WUU41" s="11"/>
      <c r="WUV41" s="11"/>
      <c r="WUW41" s="11"/>
      <c r="WUX41" s="11"/>
      <c r="WUY41" s="11"/>
      <c r="WUZ41" s="11"/>
      <c r="WVA41" s="11"/>
      <c r="WVB41" s="11"/>
      <c r="WVC41" s="11"/>
      <c r="WVD41" s="11"/>
      <c r="WVE41" s="11"/>
      <c r="WVF41" s="11"/>
      <c r="WVG41" s="11"/>
      <c r="WVH41" s="11"/>
      <c r="WVI41" s="11"/>
      <c r="WVJ41" s="11"/>
      <c r="WVK41" s="11"/>
      <c r="WVL41" s="11"/>
      <c r="WVM41" s="11"/>
      <c r="WVN41" s="11"/>
      <c r="WVO41" s="11"/>
      <c r="WVP41" s="11"/>
      <c r="WVQ41" s="11"/>
      <c r="WVR41" s="11"/>
      <c r="WVS41" s="11"/>
      <c r="WVT41" s="11"/>
      <c r="WVU41" s="11"/>
      <c r="WVV41" s="11"/>
      <c r="WVW41" s="11"/>
      <c r="WVX41" s="11"/>
      <c r="WVY41" s="11"/>
      <c r="WVZ41" s="11"/>
      <c r="WWA41" s="11"/>
      <c r="WWB41" s="11"/>
      <c r="WWC41" s="11"/>
      <c r="WWD41" s="11"/>
      <c r="WWE41" s="11"/>
      <c r="WWF41" s="11"/>
      <c r="WWG41" s="11"/>
      <c r="WWH41" s="11"/>
      <c r="WWI41" s="11"/>
      <c r="WWJ41" s="11"/>
      <c r="WWK41" s="11"/>
      <c r="WWL41" s="11"/>
      <c r="WWM41" s="11"/>
      <c r="WWN41" s="11"/>
      <c r="WWO41" s="11"/>
      <c r="WWP41" s="11"/>
      <c r="WWQ41" s="11"/>
      <c r="WWR41" s="11"/>
      <c r="WWS41" s="11"/>
      <c r="WWT41" s="11"/>
      <c r="WWU41" s="11"/>
      <c r="WWV41" s="11"/>
      <c r="WWW41" s="11"/>
      <c r="WWX41" s="11"/>
      <c r="WWY41" s="11"/>
      <c r="WWZ41" s="11"/>
      <c r="WXA41" s="11"/>
      <c r="WXB41" s="11"/>
      <c r="WXC41" s="11"/>
      <c r="WXD41" s="11"/>
      <c r="WXE41" s="11"/>
      <c r="WXF41" s="11"/>
      <c r="WXG41" s="11"/>
      <c r="WXH41" s="11"/>
      <c r="WXI41" s="11"/>
      <c r="WXJ41" s="11"/>
      <c r="WXK41" s="11"/>
      <c r="WXL41" s="11"/>
      <c r="WXM41" s="11"/>
      <c r="WXN41" s="11"/>
      <c r="WXO41" s="11"/>
      <c r="WXP41" s="11"/>
      <c r="WXQ41" s="11"/>
      <c r="WXR41" s="11"/>
      <c r="WXS41" s="11"/>
      <c r="WXT41" s="11"/>
      <c r="WXU41" s="11"/>
      <c r="WXV41" s="11"/>
      <c r="WXW41" s="11"/>
      <c r="WXX41" s="11"/>
      <c r="WXY41" s="11"/>
      <c r="WXZ41" s="11"/>
      <c r="WYA41" s="11"/>
      <c r="WYB41" s="11"/>
      <c r="WYC41" s="11"/>
      <c r="WYD41" s="11"/>
      <c r="WYE41" s="11"/>
      <c r="WYF41" s="11"/>
      <c r="WYG41" s="11"/>
      <c r="WYH41" s="11"/>
      <c r="WYI41" s="11"/>
      <c r="WYJ41" s="11"/>
      <c r="WYK41" s="11"/>
      <c r="WYL41" s="11"/>
      <c r="WYM41" s="11"/>
      <c r="WYN41" s="11"/>
      <c r="WYO41" s="11"/>
      <c r="WYP41" s="11"/>
      <c r="WYQ41" s="11"/>
      <c r="WYR41" s="11"/>
      <c r="WYS41" s="11"/>
      <c r="WYT41" s="11"/>
      <c r="WYU41" s="11"/>
      <c r="WYV41" s="11"/>
      <c r="WYW41" s="11"/>
      <c r="WYX41" s="11"/>
      <c r="WYY41" s="11"/>
      <c r="WYZ41" s="11"/>
      <c r="WZA41" s="11"/>
      <c r="WZB41" s="11"/>
      <c r="WZC41" s="11"/>
      <c r="WZD41" s="11"/>
      <c r="WZE41" s="11"/>
      <c r="WZF41" s="11"/>
      <c r="WZG41" s="11"/>
      <c r="WZH41" s="11"/>
      <c r="WZI41" s="11"/>
      <c r="WZJ41" s="11"/>
      <c r="WZK41" s="11"/>
      <c r="WZL41" s="11"/>
      <c r="WZM41" s="11"/>
      <c r="WZN41" s="11"/>
      <c r="WZO41" s="11"/>
      <c r="WZP41" s="11"/>
      <c r="WZQ41" s="11"/>
      <c r="WZR41" s="11"/>
      <c r="WZS41" s="11"/>
      <c r="WZT41" s="11"/>
      <c r="WZU41" s="11"/>
      <c r="WZV41" s="11"/>
      <c r="WZW41" s="11"/>
      <c r="WZX41" s="11"/>
      <c r="WZY41" s="11"/>
      <c r="WZZ41" s="11"/>
      <c r="XAA41" s="11"/>
      <c r="XAB41" s="11"/>
      <c r="XAC41" s="11"/>
      <c r="XAD41" s="11"/>
      <c r="XAE41" s="11"/>
      <c r="XAF41" s="11"/>
      <c r="XAG41" s="11"/>
      <c r="XAH41" s="11"/>
      <c r="XAI41" s="11"/>
      <c r="XAJ41" s="11"/>
      <c r="XAK41" s="11"/>
      <c r="XAL41" s="11"/>
      <c r="XAM41" s="11"/>
      <c r="XAN41" s="11"/>
      <c r="XAO41" s="11"/>
      <c r="XAP41" s="11"/>
      <c r="XAQ41" s="11"/>
      <c r="XAR41" s="11"/>
      <c r="XAS41" s="11"/>
      <c r="XAT41" s="11"/>
      <c r="XAU41" s="11"/>
      <c r="XAV41" s="11"/>
      <c r="XAW41" s="11"/>
      <c r="XAX41" s="11"/>
      <c r="XAY41" s="11"/>
      <c r="XAZ41" s="11"/>
      <c r="XBA41" s="11"/>
      <c r="XBB41" s="11"/>
      <c r="XBC41" s="11"/>
      <c r="XBD41" s="11"/>
      <c r="XBE41" s="11"/>
      <c r="XBF41" s="11"/>
      <c r="XBG41" s="11"/>
      <c r="XBH41" s="11"/>
      <c r="XBI41" s="11"/>
      <c r="XBJ41" s="11"/>
      <c r="XBK41" s="11"/>
      <c r="XBL41" s="11"/>
      <c r="XBM41" s="11"/>
      <c r="XBN41" s="11"/>
      <c r="XBO41" s="11"/>
      <c r="XBP41" s="11"/>
      <c r="XBQ41" s="11"/>
      <c r="XBR41" s="11"/>
      <c r="XBS41" s="11"/>
      <c r="XBT41" s="11"/>
      <c r="XBU41" s="11"/>
      <c r="XBV41" s="11"/>
      <c r="XBW41" s="11"/>
      <c r="XBX41" s="11"/>
      <c r="XBY41" s="11"/>
      <c r="XBZ41" s="11"/>
      <c r="XCA41" s="11"/>
      <c r="XCB41" s="11"/>
      <c r="XCC41" s="11"/>
      <c r="XCD41" s="11"/>
      <c r="XCE41" s="11"/>
      <c r="XCF41" s="11"/>
      <c r="XCG41" s="11"/>
      <c r="XCH41" s="11"/>
      <c r="XCI41" s="11"/>
      <c r="XCJ41" s="11"/>
      <c r="XCK41" s="11"/>
      <c r="XCL41" s="11"/>
      <c r="XCM41" s="11"/>
      <c r="XCN41" s="11"/>
      <c r="XCO41" s="11"/>
      <c r="XCP41" s="11"/>
      <c r="XCQ41" s="11"/>
      <c r="XCR41" s="11"/>
      <c r="XCS41" s="11"/>
      <c r="XCT41" s="11"/>
      <c r="XCU41" s="11"/>
      <c r="XCV41" s="11"/>
      <c r="XCW41" s="11"/>
      <c r="XCX41" s="11"/>
      <c r="XCY41" s="11"/>
      <c r="XCZ41" s="11"/>
      <c r="XDA41" s="11"/>
      <c r="XDB41" s="11"/>
      <c r="XDC41" s="11"/>
      <c r="XDD41" s="11"/>
      <c r="XDE41" s="11"/>
      <c r="XDF41" s="11"/>
      <c r="XDG41" s="11"/>
      <c r="XDH41" s="11"/>
      <c r="XDI41" s="11"/>
      <c r="XDJ41" s="11"/>
      <c r="XDK41" s="11"/>
      <c r="XDL41" s="11"/>
      <c r="XDM41" s="11"/>
      <c r="XDN41" s="11"/>
      <c r="XDO41" s="11"/>
      <c r="XDP41" s="11"/>
      <c r="XDQ41" s="11"/>
      <c r="XDR41" s="11"/>
      <c r="XDS41" s="11"/>
      <c r="XDT41" s="11"/>
      <c r="XDU41" s="11"/>
      <c r="XDV41" s="11"/>
      <c r="XDW41" s="11"/>
      <c r="XDX41" s="11"/>
      <c r="XDY41" s="11"/>
      <c r="XDZ41" s="11"/>
      <c r="XEA41" s="11"/>
      <c r="XEB41" s="11"/>
      <c r="XEC41" s="11"/>
      <c r="XED41" s="11"/>
      <c r="XEE41" s="11"/>
      <c r="XEF41" s="11"/>
      <c r="XEG41" s="11"/>
      <c r="XEH41" s="11"/>
      <c r="XEI41" s="11"/>
      <c r="XEJ41" s="11"/>
      <c r="XEK41" s="11"/>
      <c r="XEL41" s="11"/>
      <c r="XEM41" s="11"/>
      <c r="XEN41" s="11"/>
      <c r="XEO41" s="11"/>
      <c r="XEP41" s="11"/>
      <c r="XEQ41" s="11"/>
      <c r="XER41" s="11"/>
      <c r="XES41" s="11"/>
      <c r="XET41" s="11"/>
      <c r="XEU41" s="11"/>
    </row>
    <row r="42" spans="1:16375" ht="45" customHeight="1" thickBot="1" x14ac:dyDescent="0.25">
      <c r="B42" s="439">
        <v>5</v>
      </c>
      <c r="C42" s="403"/>
      <c r="D42" s="403"/>
      <c r="E42" s="403"/>
      <c r="F42" s="404" t="s">
        <v>372</v>
      </c>
      <c r="G42" s="405"/>
      <c r="H42" s="406"/>
      <c r="I42" s="406"/>
      <c r="J42" s="406"/>
      <c r="K42" s="407">
        <f>K43+K50+K54+K62+K65</f>
        <v>0</v>
      </c>
      <c r="L42" s="408">
        <f>L43+L50+L62+L65+L54</f>
        <v>0</v>
      </c>
    </row>
    <row r="43" spans="1:16375" ht="45" customHeight="1" thickBot="1" x14ac:dyDescent="0.25">
      <c r="B43" s="409" t="s">
        <v>189</v>
      </c>
      <c r="C43" s="410"/>
      <c r="D43" s="410"/>
      <c r="E43" s="410"/>
      <c r="F43" s="411" t="s">
        <v>14737</v>
      </c>
      <c r="G43" s="412"/>
      <c r="H43" s="413"/>
      <c r="I43" s="413"/>
      <c r="J43" s="413"/>
      <c r="K43" s="414">
        <f>SUM(K44:K49)</f>
        <v>0</v>
      </c>
      <c r="L43" s="415">
        <f>SUM(L44:L49)</f>
        <v>0</v>
      </c>
    </row>
    <row r="44" spans="1:16375" ht="45" customHeight="1" x14ac:dyDescent="0.2">
      <c r="B44" s="389" t="s">
        <v>14742</v>
      </c>
      <c r="C44" s="389" t="s">
        <v>16648</v>
      </c>
      <c r="D44" s="383" t="s">
        <v>52</v>
      </c>
      <c r="E44" s="372" t="s">
        <v>391</v>
      </c>
      <c r="F44" s="384" t="s">
        <v>15827</v>
      </c>
      <c r="G44" s="372" t="s">
        <v>14839</v>
      </c>
      <c r="H44" s="393">
        <v>75000</v>
      </c>
      <c r="I44" s="385"/>
      <c r="J44" s="394">
        <f>ROUND((I44*1.2875),2)</f>
        <v>0</v>
      </c>
      <c r="K44" s="379">
        <f t="shared" ref="K44:K49" si="9">H44*I44</f>
        <v>0</v>
      </c>
      <c r="L44" s="379">
        <f>H44*J44</f>
        <v>0</v>
      </c>
    </row>
    <row r="45" spans="1:16375" ht="45" customHeight="1" x14ac:dyDescent="0.2">
      <c r="B45" s="389" t="s">
        <v>14743</v>
      </c>
      <c r="C45" s="372" t="s">
        <v>16649</v>
      </c>
      <c r="D45" s="383">
        <v>96399</v>
      </c>
      <c r="E45" s="372" t="s">
        <v>391</v>
      </c>
      <c r="F45" s="384" t="s">
        <v>521</v>
      </c>
      <c r="G45" s="372" t="s">
        <v>10</v>
      </c>
      <c r="H45" s="388">
        <v>22500</v>
      </c>
      <c r="I45" s="378"/>
      <c r="J45" s="394">
        <f t="shared" ref="J45:J48" si="10">ROUND((I45*1.2875),2)</f>
        <v>0</v>
      </c>
      <c r="K45" s="379">
        <f t="shared" si="9"/>
        <v>0</v>
      </c>
      <c r="L45" s="379">
        <f>H45*J45</f>
        <v>0</v>
      </c>
    </row>
    <row r="46" spans="1:16375" ht="45" customHeight="1" x14ac:dyDescent="0.2">
      <c r="B46" s="389" t="s">
        <v>14744</v>
      </c>
      <c r="C46" s="372" t="s">
        <v>16649</v>
      </c>
      <c r="D46" s="383">
        <v>96396</v>
      </c>
      <c r="E46" s="372" t="s">
        <v>391</v>
      </c>
      <c r="F46" s="384" t="s">
        <v>381</v>
      </c>
      <c r="G46" s="372" t="s">
        <v>10</v>
      </c>
      <c r="H46" s="388">
        <v>27500</v>
      </c>
      <c r="I46" s="378"/>
      <c r="J46" s="394">
        <f t="shared" si="10"/>
        <v>0</v>
      </c>
      <c r="K46" s="379">
        <f t="shared" si="9"/>
        <v>0</v>
      </c>
      <c r="L46" s="379">
        <f>H46*J46</f>
        <v>0</v>
      </c>
    </row>
    <row r="47" spans="1:16375" ht="65.25" customHeight="1" x14ac:dyDescent="0.2">
      <c r="B47" s="389" t="s">
        <v>14745</v>
      </c>
      <c r="C47" s="372" t="s">
        <v>16648</v>
      </c>
      <c r="D47" s="383" t="s">
        <v>1255</v>
      </c>
      <c r="E47" s="372" t="s">
        <v>391</v>
      </c>
      <c r="F47" s="384" t="s">
        <v>15825</v>
      </c>
      <c r="G47" s="372" t="s">
        <v>14839</v>
      </c>
      <c r="H47" s="388">
        <v>2500</v>
      </c>
      <c r="I47" s="378"/>
      <c r="J47" s="394">
        <f t="shared" si="10"/>
        <v>0</v>
      </c>
      <c r="K47" s="379">
        <f t="shared" si="9"/>
        <v>0</v>
      </c>
      <c r="L47" s="379">
        <f>H47*J47</f>
        <v>0</v>
      </c>
    </row>
    <row r="48" spans="1:16375" ht="45" customHeight="1" x14ac:dyDescent="0.2">
      <c r="B48" s="389" t="s">
        <v>14746</v>
      </c>
      <c r="C48" s="372" t="s">
        <v>16649</v>
      </c>
      <c r="D48" s="383">
        <v>95875</v>
      </c>
      <c r="E48" s="372" t="s">
        <v>391</v>
      </c>
      <c r="F48" s="384" t="s">
        <v>302</v>
      </c>
      <c r="G48" s="372" t="s">
        <v>18</v>
      </c>
      <c r="H48" s="388">
        <v>1500000</v>
      </c>
      <c r="I48" s="378"/>
      <c r="J48" s="394">
        <f t="shared" si="10"/>
        <v>0</v>
      </c>
      <c r="K48" s="379">
        <f t="shared" si="9"/>
        <v>0</v>
      </c>
      <c r="L48" s="379">
        <f t="shared" ref="L48:L49" si="11">H48*J48</f>
        <v>0</v>
      </c>
    </row>
    <row r="49" spans="2:12" ht="45" customHeight="1" thickBot="1" x14ac:dyDescent="0.25">
      <c r="B49" s="389" t="s">
        <v>14747</v>
      </c>
      <c r="C49" s="372" t="s">
        <v>16649</v>
      </c>
      <c r="D49" s="383">
        <v>93590</v>
      </c>
      <c r="E49" s="372" t="s">
        <v>391</v>
      </c>
      <c r="F49" s="384" t="s">
        <v>303</v>
      </c>
      <c r="G49" s="372" t="s">
        <v>18</v>
      </c>
      <c r="H49" s="388">
        <v>1750000</v>
      </c>
      <c r="I49" s="378"/>
      <c r="J49" s="394">
        <f>ROUND((I49*1.2875),2)</f>
        <v>0</v>
      </c>
      <c r="K49" s="379">
        <f t="shared" si="9"/>
        <v>0</v>
      </c>
      <c r="L49" s="379">
        <f t="shared" si="11"/>
        <v>0</v>
      </c>
    </row>
    <row r="50" spans="2:12" ht="45" customHeight="1" thickBot="1" x14ac:dyDescent="0.25">
      <c r="B50" s="409" t="s">
        <v>190</v>
      </c>
      <c r="C50" s="410"/>
      <c r="D50" s="410"/>
      <c r="E50" s="410"/>
      <c r="F50" s="411" t="s">
        <v>14740</v>
      </c>
      <c r="G50" s="412"/>
      <c r="H50" s="413"/>
      <c r="I50" s="413"/>
      <c r="J50" s="413"/>
      <c r="K50" s="414">
        <f>SUM(K51:K53)</f>
        <v>0</v>
      </c>
      <c r="L50" s="415">
        <f>SUM(L51:L53)</f>
        <v>0</v>
      </c>
    </row>
    <row r="51" spans="2:12" ht="39.950000000000003" customHeight="1" x14ac:dyDescent="0.2">
      <c r="B51" s="389" t="s">
        <v>14748</v>
      </c>
      <c r="C51" s="383" t="s">
        <v>16648</v>
      </c>
      <c r="D51" s="372" t="s">
        <v>1310</v>
      </c>
      <c r="E51" s="383" t="s">
        <v>391</v>
      </c>
      <c r="F51" s="382" t="s">
        <v>15835</v>
      </c>
      <c r="G51" s="383" t="s">
        <v>15804</v>
      </c>
      <c r="H51" s="377">
        <v>3000</v>
      </c>
      <c r="I51" s="380"/>
      <c r="J51" s="416">
        <f>ROUND((I51*1.2875),2)</f>
        <v>0</v>
      </c>
      <c r="K51" s="379">
        <f>H51*I51</f>
        <v>0</v>
      </c>
      <c r="L51" s="379">
        <f>H51*J51</f>
        <v>0</v>
      </c>
    </row>
    <row r="52" spans="2:12" ht="39.950000000000003" customHeight="1" x14ac:dyDescent="0.2">
      <c r="B52" s="389" t="s">
        <v>14749</v>
      </c>
      <c r="C52" s="383" t="s">
        <v>16649</v>
      </c>
      <c r="D52" s="372">
        <v>97918</v>
      </c>
      <c r="E52" s="383" t="s">
        <v>391</v>
      </c>
      <c r="F52" s="382" t="s">
        <v>519</v>
      </c>
      <c r="G52" s="383" t="s">
        <v>376</v>
      </c>
      <c r="H52" s="377">
        <v>90000</v>
      </c>
      <c r="I52" s="380"/>
      <c r="J52" s="416">
        <f>ROUND((I52*1.2875),2)</f>
        <v>0</v>
      </c>
      <c r="K52" s="379">
        <f>H52*I52</f>
        <v>0</v>
      </c>
      <c r="L52" s="379">
        <f>H52*J52</f>
        <v>0</v>
      </c>
    </row>
    <row r="53" spans="2:12" ht="49.5" customHeight="1" thickBot="1" x14ac:dyDescent="0.25">
      <c r="B53" s="389" t="s">
        <v>14750</v>
      </c>
      <c r="C53" s="383" t="s">
        <v>16649</v>
      </c>
      <c r="D53" s="372">
        <v>97919</v>
      </c>
      <c r="E53" s="383" t="s">
        <v>391</v>
      </c>
      <c r="F53" s="382" t="s">
        <v>520</v>
      </c>
      <c r="G53" s="383" t="s">
        <v>376</v>
      </c>
      <c r="H53" s="377">
        <v>105000</v>
      </c>
      <c r="I53" s="380"/>
      <c r="J53" s="416">
        <f>ROUND((I53*1.2875),2)</f>
        <v>0</v>
      </c>
      <c r="K53" s="379">
        <f>H53*I53</f>
        <v>0</v>
      </c>
      <c r="L53" s="379">
        <f>H53*J53</f>
        <v>0</v>
      </c>
    </row>
    <row r="54" spans="2:12" ht="45" customHeight="1" thickBot="1" x14ac:dyDescent="0.25">
      <c r="B54" s="409" t="s">
        <v>191</v>
      </c>
      <c r="C54" s="410"/>
      <c r="D54" s="410"/>
      <c r="E54" s="410"/>
      <c r="F54" s="411" t="s">
        <v>24</v>
      </c>
      <c r="G54" s="412"/>
      <c r="H54" s="413"/>
      <c r="I54" s="413"/>
      <c r="J54" s="413"/>
      <c r="K54" s="414">
        <f>SUM(K55:K61)</f>
        <v>0</v>
      </c>
      <c r="L54" s="415">
        <f>SUM(L55:L61)</f>
        <v>0</v>
      </c>
    </row>
    <row r="55" spans="2:12" ht="39.950000000000003" customHeight="1" x14ac:dyDescent="0.2">
      <c r="B55" s="389" t="s">
        <v>14741</v>
      </c>
      <c r="C55" s="372" t="s">
        <v>16648</v>
      </c>
      <c r="D55" s="383" t="s">
        <v>1284</v>
      </c>
      <c r="E55" s="386" t="s">
        <v>391</v>
      </c>
      <c r="F55" s="395" t="s">
        <v>15810</v>
      </c>
      <c r="G55" s="386" t="s">
        <v>14781</v>
      </c>
      <c r="H55" s="388">
        <v>2000000</v>
      </c>
      <c r="I55" s="380"/>
      <c r="J55" s="381">
        <f>ROUND((I55*1.2875),2)</f>
        <v>0</v>
      </c>
      <c r="K55" s="387">
        <f t="shared" ref="K55:K61" si="12">H55*I55</f>
        <v>0</v>
      </c>
      <c r="L55" s="377">
        <f t="shared" ref="L55:L61" si="13">H55*J55</f>
        <v>0</v>
      </c>
    </row>
    <row r="56" spans="2:12" ht="39.950000000000003" customHeight="1" x14ac:dyDescent="0.2">
      <c r="B56" s="389" t="s">
        <v>14751</v>
      </c>
      <c r="C56" s="372" t="s">
        <v>16648</v>
      </c>
      <c r="D56" s="383" t="s">
        <v>411</v>
      </c>
      <c r="E56" s="386" t="s">
        <v>391</v>
      </c>
      <c r="F56" s="395" t="s">
        <v>2762</v>
      </c>
      <c r="G56" s="386" t="s">
        <v>14781</v>
      </c>
      <c r="H56" s="388">
        <v>2000000</v>
      </c>
      <c r="I56" s="380"/>
      <c r="J56" s="381">
        <f t="shared" ref="J56:J61" si="14">ROUND((I56*1.2875),2)</f>
        <v>0</v>
      </c>
      <c r="K56" s="387">
        <f t="shared" si="12"/>
        <v>0</v>
      </c>
      <c r="L56" s="377">
        <f t="shared" si="13"/>
        <v>0</v>
      </c>
    </row>
    <row r="57" spans="2:12" ht="39.950000000000003" customHeight="1" x14ac:dyDescent="0.2">
      <c r="B57" s="389" t="s">
        <v>14752</v>
      </c>
      <c r="C57" s="372" t="s">
        <v>16649</v>
      </c>
      <c r="D57" s="383">
        <v>95996</v>
      </c>
      <c r="E57" s="386" t="s">
        <v>391</v>
      </c>
      <c r="F57" s="395" t="s">
        <v>295</v>
      </c>
      <c r="G57" s="386" t="s">
        <v>10</v>
      </c>
      <c r="H57" s="388">
        <v>10000</v>
      </c>
      <c r="I57" s="380"/>
      <c r="J57" s="381">
        <f t="shared" si="14"/>
        <v>0</v>
      </c>
      <c r="K57" s="387">
        <f t="shared" si="12"/>
        <v>0</v>
      </c>
      <c r="L57" s="377">
        <f t="shared" si="13"/>
        <v>0</v>
      </c>
    </row>
    <row r="58" spans="2:12" ht="39.950000000000003" customHeight="1" x14ac:dyDescent="0.2">
      <c r="B58" s="389" t="s">
        <v>14753</v>
      </c>
      <c r="C58" s="389" t="s">
        <v>16649</v>
      </c>
      <c r="D58" s="383">
        <v>95995</v>
      </c>
      <c r="E58" s="386" t="s">
        <v>391</v>
      </c>
      <c r="F58" s="395" t="s">
        <v>380</v>
      </c>
      <c r="G58" s="386" t="s">
        <v>10</v>
      </c>
      <c r="H58" s="388">
        <v>12250</v>
      </c>
      <c r="I58" s="380"/>
      <c r="J58" s="381">
        <f t="shared" si="14"/>
        <v>0</v>
      </c>
      <c r="K58" s="387">
        <f t="shared" si="12"/>
        <v>0</v>
      </c>
      <c r="L58" s="377">
        <f t="shared" si="13"/>
        <v>0</v>
      </c>
    </row>
    <row r="59" spans="2:12" ht="39.950000000000003" customHeight="1" x14ac:dyDescent="0.2">
      <c r="B59" s="389" t="s">
        <v>14754</v>
      </c>
      <c r="C59" s="372" t="s">
        <v>16648</v>
      </c>
      <c r="D59" s="383" t="s">
        <v>395</v>
      </c>
      <c r="E59" s="386" t="s">
        <v>391</v>
      </c>
      <c r="F59" s="395" t="s">
        <v>2066</v>
      </c>
      <c r="G59" s="386" t="s">
        <v>14839</v>
      </c>
      <c r="H59" s="388">
        <v>400</v>
      </c>
      <c r="I59" s="380"/>
      <c r="J59" s="381">
        <f t="shared" si="14"/>
        <v>0</v>
      </c>
      <c r="K59" s="387">
        <f t="shared" si="12"/>
        <v>0</v>
      </c>
      <c r="L59" s="377">
        <f t="shared" si="13"/>
        <v>0</v>
      </c>
    </row>
    <row r="60" spans="2:12" ht="39.950000000000003" customHeight="1" x14ac:dyDescent="0.2">
      <c r="B60" s="389" t="s">
        <v>14755</v>
      </c>
      <c r="C60" s="372" t="s">
        <v>16649</v>
      </c>
      <c r="D60" s="383">
        <v>97918</v>
      </c>
      <c r="E60" s="386" t="s">
        <v>391</v>
      </c>
      <c r="F60" s="395" t="s">
        <v>519</v>
      </c>
      <c r="G60" s="386" t="s">
        <v>376</v>
      </c>
      <c r="H60" s="388">
        <v>1602000</v>
      </c>
      <c r="I60" s="380"/>
      <c r="J60" s="381">
        <f t="shared" si="14"/>
        <v>0</v>
      </c>
      <c r="K60" s="387">
        <f t="shared" si="12"/>
        <v>0</v>
      </c>
      <c r="L60" s="377">
        <f t="shared" si="13"/>
        <v>0</v>
      </c>
    </row>
    <row r="61" spans="2:12" ht="43.5" customHeight="1" thickBot="1" x14ac:dyDescent="0.25">
      <c r="B61" s="389" t="s">
        <v>14756</v>
      </c>
      <c r="C61" s="372" t="s">
        <v>16649</v>
      </c>
      <c r="D61" s="383">
        <v>97919</v>
      </c>
      <c r="E61" s="386" t="s">
        <v>391</v>
      </c>
      <c r="F61" s="395" t="s">
        <v>520</v>
      </c>
      <c r="G61" s="386" t="s">
        <v>376</v>
      </c>
      <c r="H61" s="388">
        <v>4144000</v>
      </c>
      <c r="I61" s="380"/>
      <c r="J61" s="381">
        <f t="shared" si="14"/>
        <v>0</v>
      </c>
      <c r="K61" s="387">
        <f t="shared" si="12"/>
        <v>0</v>
      </c>
      <c r="L61" s="377">
        <f t="shared" si="13"/>
        <v>0</v>
      </c>
    </row>
    <row r="62" spans="2:12" ht="45" customHeight="1" thickBot="1" x14ac:dyDescent="0.25">
      <c r="B62" s="409" t="s">
        <v>14738</v>
      </c>
      <c r="C62" s="410"/>
      <c r="D62" s="410"/>
      <c r="E62" s="410"/>
      <c r="F62" s="411" t="s">
        <v>14757</v>
      </c>
      <c r="G62" s="412"/>
      <c r="H62" s="413"/>
      <c r="I62" s="413"/>
      <c r="J62" s="413"/>
      <c r="K62" s="414">
        <f>SUM(K63:K64)</f>
        <v>0</v>
      </c>
      <c r="L62" s="415">
        <f>SUM(L63:L64)</f>
        <v>0</v>
      </c>
    </row>
    <row r="63" spans="2:12" ht="39.950000000000003" customHeight="1" x14ac:dyDescent="0.2">
      <c r="B63" s="389" t="s">
        <v>14767</v>
      </c>
      <c r="C63" s="372" t="s">
        <v>16648</v>
      </c>
      <c r="D63" s="383" t="s">
        <v>1301</v>
      </c>
      <c r="E63" s="386" t="s">
        <v>391</v>
      </c>
      <c r="F63" s="395" t="s">
        <v>15817</v>
      </c>
      <c r="G63" s="386" t="s">
        <v>14781</v>
      </c>
      <c r="H63" s="377">
        <v>65000</v>
      </c>
      <c r="I63" s="380"/>
      <c r="J63" s="381">
        <f>ROUND((I63*1.2875),2)</f>
        <v>0</v>
      </c>
      <c r="K63" s="387">
        <f>H63*I63</f>
        <v>0</v>
      </c>
      <c r="L63" s="377">
        <f>H63*J63</f>
        <v>0</v>
      </c>
    </row>
    <row r="64" spans="2:12" ht="39.950000000000003" customHeight="1" thickBot="1" x14ac:dyDescent="0.25">
      <c r="B64" s="389" t="s">
        <v>14768</v>
      </c>
      <c r="C64" s="372" t="s">
        <v>16650</v>
      </c>
      <c r="D64" s="383" t="s">
        <v>7813</v>
      </c>
      <c r="E64" s="386" t="s">
        <v>391</v>
      </c>
      <c r="F64" s="395" t="s">
        <v>7814</v>
      </c>
      <c r="G64" s="386" t="s">
        <v>382</v>
      </c>
      <c r="H64" s="377">
        <v>325</v>
      </c>
      <c r="I64" s="380"/>
      <c r="J64" s="381">
        <f>ROUND((I64*1.2875),2)</f>
        <v>0</v>
      </c>
      <c r="K64" s="387">
        <f>H64*I64</f>
        <v>0</v>
      </c>
      <c r="L64" s="377">
        <f>H64*J64</f>
        <v>0</v>
      </c>
    </row>
    <row r="65" spans="2:12" ht="45" customHeight="1" thickBot="1" x14ac:dyDescent="0.25">
      <c r="B65" s="409" t="s">
        <v>14739</v>
      </c>
      <c r="C65" s="410"/>
      <c r="D65" s="410"/>
      <c r="E65" s="410"/>
      <c r="F65" s="411" t="s">
        <v>54</v>
      </c>
      <c r="G65" s="412"/>
      <c r="H65" s="413"/>
      <c r="I65" s="413"/>
      <c r="J65" s="413"/>
      <c r="K65" s="414">
        <f>SUM(K66:K70)</f>
        <v>0</v>
      </c>
      <c r="L65" s="415">
        <f>SUM(L66:L70)</f>
        <v>0</v>
      </c>
    </row>
    <row r="66" spans="2:12" ht="39.950000000000003" customHeight="1" x14ac:dyDescent="0.2">
      <c r="B66" s="389" t="s">
        <v>14758</v>
      </c>
      <c r="C66" s="372" t="s">
        <v>16648</v>
      </c>
      <c r="D66" s="372" t="s">
        <v>1388</v>
      </c>
      <c r="E66" s="372" t="s">
        <v>391</v>
      </c>
      <c r="F66" s="382" t="s">
        <v>15940</v>
      </c>
      <c r="G66" s="372" t="s">
        <v>14839</v>
      </c>
      <c r="H66" s="388">
        <v>1250</v>
      </c>
      <c r="I66" s="378"/>
      <c r="J66" s="396">
        <f>ROUND((I66*1.2875),2)</f>
        <v>0</v>
      </c>
      <c r="K66" s="379">
        <f>H66*I66</f>
        <v>0</v>
      </c>
      <c r="L66" s="379">
        <f>H66*J66</f>
        <v>0</v>
      </c>
    </row>
    <row r="67" spans="2:12" ht="47.25" customHeight="1" x14ac:dyDescent="0.2">
      <c r="B67" s="389" t="s">
        <v>14759</v>
      </c>
      <c r="C67" s="372" t="s">
        <v>16649</v>
      </c>
      <c r="D67" s="372">
        <v>97918</v>
      </c>
      <c r="E67" s="372" t="s">
        <v>391</v>
      </c>
      <c r="F67" s="382" t="s">
        <v>519</v>
      </c>
      <c r="G67" s="372" t="s">
        <v>376</v>
      </c>
      <c r="H67" s="388">
        <v>90000</v>
      </c>
      <c r="I67" s="378"/>
      <c r="J67" s="396">
        <f t="shared" ref="J67:J70" si="15">ROUND((I67*1.2875),2)</f>
        <v>0</v>
      </c>
      <c r="K67" s="379">
        <f>H67*I67</f>
        <v>0</v>
      </c>
      <c r="L67" s="379">
        <f>H67*J67</f>
        <v>0</v>
      </c>
    </row>
    <row r="68" spans="2:12" ht="52.5" customHeight="1" x14ac:dyDescent="0.2">
      <c r="B68" s="389" t="s">
        <v>14760</v>
      </c>
      <c r="C68" s="372" t="s">
        <v>16649</v>
      </c>
      <c r="D68" s="372">
        <v>97919</v>
      </c>
      <c r="E68" s="372" t="s">
        <v>391</v>
      </c>
      <c r="F68" s="382" t="s">
        <v>520</v>
      </c>
      <c r="G68" s="372" t="s">
        <v>376</v>
      </c>
      <c r="H68" s="388">
        <v>105000</v>
      </c>
      <c r="I68" s="378"/>
      <c r="J68" s="396">
        <f t="shared" si="15"/>
        <v>0</v>
      </c>
      <c r="K68" s="379">
        <f>H68*I68</f>
        <v>0</v>
      </c>
      <c r="L68" s="379">
        <f>H68*J68</f>
        <v>0</v>
      </c>
    </row>
    <row r="69" spans="2:12" ht="39.950000000000003" customHeight="1" x14ac:dyDescent="0.2">
      <c r="B69" s="389" t="s">
        <v>14761</v>
      </c>
      <c r="C69" s="389" t="s">
        <v>16649</v>
      </c>
      <c r="D69" s="372">
        <v>88314</v>
      </c>
      <c r="E69" s="372" t="s">
        <v>391</v>
      </c>
      <c r="F69" s="382" t="s">
        <v>548</v>
      </c>
      <c r="G69" s="372" t="s">
        <v>512</v>
      </c>
      <c r="H69" s="388">
        <v>3360</v>
      </c>
      <c r="I69" s="378"/>
      <c r="J69" s="396">
        <f t="shared" si="15"/>
        <v>0</v>
      </c>
      <c r="K69" s="379">
        <f>H69*I69</f>
        <v>0</v>
      </c>
      <c r="L69" s="379">
        <f>H69*J69</f>
        <v>0</v>
      </c>
    </row>
    <row r="70" spans="2:12" ht="39.950000000000003" customHeight="1" thickBot="1" x14ac:dyDescent="0.25">
      <c r="B70" s="389" t="s">
        <v>14762</v>
      </c>
      <c r="C70" s="372" t="s">
        <v>16649</v>
      </c>
      <c r="D70" s="372">
        <v>88316</v>
      </c>
      <c r="E70" s="372" t="s">
        <v>391</v>
      </c>
      <c r="F70" s="382" t="s">
        <v>550</v>
      </c>
      <c r="G70" s="372" t="s">
        <v>512</v>
      </c>
      <c r="H70" s="388">
        <v>2240</v>
      </c>
      <c r="I70" s="378"/>
      <c r="J70" s="396">
        <f t="shared" si="15"/>
        <v>0</v>
      </c>
      <c r="K70" s="379">
        <f>H70*I70</f>
        <v>0</v>
      </c>
      <c r="L70" s="379">
        <f>H70*J70</f>
        <v>0</v>
      </c>
    </row>
    <row r="71" spans="2:12" ht="39.950000000000003" customHeight="1" thickBot="1" x14ac:dyDescent="0.25">
      <c r="B71" s="439">
        <v>6</v>
      </c>
      <c r="C71" s="403"/>
      <c r="D71" s="403"/>
      <c r="E71" s="403"/>
      <c r="F71" s="404" t="s">
        <v>276</v>
      </c>
      <c r="G71" s="405"/>
      <c r="H71" s="406"/>
      <c r="I71" s="406"/>
      <c r="J71" s="406"/>
      <c r="K71" s="407">
        <f>SUM(K72:K79)</f>
        <v>0</v>
      </c>
      <c r="L71" s="408">
        <f>SUM(L72:L79)</f>
        <v>0</v>
      </c>
    </row>
    <row r="72" spans="2:12" ht="39.950000000000003" customHeight="1" x14ac:dyDescent="0.2">
      <c r="B72" s="372" t="s">
        <v>194</v>
      </c>
      <c r="C72" s="372" t="s">
        <v>16648</v>
      </c>
      <c r="D72" s="372" t="s">
        <v>341</v>
      </c>
      <c r="E72" s="372" t="s">
        <v>391</v>
      </c>
      <c r="F72" s="382" t="s">
        <v>15880</v>
      </c>
      <c r="G72" s="372" t="s">
        <v>355</v>
      </c>
      <c r="H72" s="388">
        <v>1625</v>
      </c>
      <c r="I72" s="378"/>
      <c r="J72" s="378">
        <f>ROUND((I72*1.2875),2)</f>
        <v>0</v>
      </c>
      <c r="K72" s="377">
        <f t="shared" ref="K72:K79" si="16">H72*I72</f>
        <v>0</v>
      </c>
      <c r="L72" s="377">
        <f t="shared" ref="L72:L79" si="17">H72*J72</f>
        <v>0</v>
      </c>
    </row>
    <row r="73" spans="2:12" ht="39.950000000000003" customHeight="1" x14ac:dyDescent="0.2">
      <c r="B73" s="372" t="s">
        <v>195</v>
      </c>
      <c r="C73" s="372" t="s">
        <v>16648</v>
      </c>
      <c r="D73" s="372" t="s">
        <v>342</v>
      </c>
      <c r="E73" s="372" t="s">
        <v>391</v>
      </c>
      <c r="F73" s="382" t="s">
        <v>15878</v>
      </c>
      <c r="G73" s="372" t="s">
        <v>355</v>
      </c>
      <c r="H73" s="388">
        <v>4875</v>
      </c>
      <c r="I73" s="378"/>
      <c r="J73" s="378">
        <f t="shared" ref="J73:J79" si="18">ROUND((I73*1.2875),2)</f>
        <v>0</v>
      </c>
      <c r="K73" s="377">
        <f t="shared" si="16"/>
        <v>0</v>
      </c>
      <c r="L73" s="377">
        <f t="shared" si="17"/>
        <v>0</v>
      </c>
    </row>
    <row r="74" spans="2:12" ht="39.950000000000003" customHeight="1" x14ac:dyDescent="0.2">
      <c r="B74" s="372" t="s">
        <v>196</v>
      </c>
      <c r="C74" s="389" t="s">
        <v>16649</v>
      </c>
      <c r="D74" s="372">
        <v>102512</v>
      </c>
      <c r="E74" s="372" t="s">
        <v>391</v>
      </c>
      <c r="F74" s="382" t="s">
        <v>522</v>
      </c>
      <c r="G74" s="372" t="s">
        <v>8</v>
      </c>
      <c r="H74" s="388">
        <v>8000</v>
      </c>
      <c r="I74" s="378"/>
      <c r="J74" s="378">
        <f t="shared" si="18"/>
        <v>0</v>
      </c>
      <c r="K74" s="377">
        <f t="shared" si="16"/>
        <v>0</v>
      </c>
      <c r="L74" s="377">
        <f t="shared" si="17"/>
        <v>0</v>
      </c>
    </row>
    <row r="75" spans="2:12" ht="39.950000000000003" customHeight="1" x14ac:dyDescent="0.2">
      <c r="B75" s="372" t="s">
        <v>284</v>
      </c>
      <c r="C75" s="372" t="s">
        <v>16648</v>
      </c>
      <c r="D75" s="372" t="s">
        <v>345</v>
      </c>
      <c r="E75" s="372" t="s">
        <v>391</v>
      </c>
      <c r="F75" s="382" t="s">
        <v>15877</v>
      </c>
      <c r="G75" s="372" t="s">
        <v>14781</v>
      </c>
      <c r="H75" s="388">
        <v>1750</v>
      </c>
      <c r="I75" s="378"/>
      <c r="J75" s="378">
        <f t="shared" si="18"/>
        <v>0</v>
      </c>
      <c r="K75" s="377">
        <f t="shared" si="16"/>
        <v>0</v>
      </c>
      <c r="L75" s="377">
        <f t="shared" si="17"/>
        <v>0</v>
      </c>
    </row>
    <row r="76" spans="2:12" ht="49.5" customHeight="1" x14ac:dyDescent="0.2">
      <c r="B76" s="372" t="s">
        <v>285</v>
      </c>
      <c r="C76" s="372" t="s">
        <v>16649</v>
      </c>
      <c r="D76" s="372">
        <v>96522</v>
      </c>
      <c r="E76" s="372" t="s">
        <v>391</v>
      </c>
      <c r="F76" s="382" t="s">
        <v>517</v>
      </c>
      <c r="G76" s="372" t="s">
        <v>10</v>
      </c>
      <c r="H76" s="388">
        <v>4.0000000000000009</v>
      </c>
      <c r="I76" s="378"/>
      <c r="J76" s="378">
        <f t="shared" si="18"/>
        <v>0</v>
      </c>
      <c r="K76" s="377">
        <f t="shared" si="16"/>
        <v>0</v>
      </c>
      <c r="L76" s="377">
        <f t="shared" si="17"/>
        <v>0</v>
      </c>
    </row>
    <row r="77" spans="2:12" ht="39.950000000000003" customHeight="1" x14ac:dyDescent="0.2">
      <c r="B77" s="372" t="s">
        <v>318</v>
      </c>
      <c r="C77" s="372" t="s">
        <v>16649</v>
      </c>
      <c r="D77" s="372">
        <v>96555</v>
      </c>
      <c r="E77" s="372" t="s">
        <v>391</v>
      </c>
      <c r="F77" s="382" t="s">
        <v>358</v>
      </c>
      <c r="G77" s="372" t="s">
        <v>10</v>
      </c>
      <c r="H77" s="388">
        <v>4.0000000000000009</v>
      </c>
      <c r="I77" s="378"/>
      <c r="J77" s="378">
        <f t="shared" si="18"/>
        <v>0</v>
      </c>
      <c r="K77" s="377">
        <f t="shared" si="16"/>
        <v>0</v>
      </c>
      <c r="L77" s="377">
        <f t="shared" si="17"/>
        <v>0</v>
      </c>
    </row>
    <row r="78" spans="2:12" ht="39.950000000000003" customHeight="1" x14ac:dyDescent="0.2">
      <c r="B78" s="372" t="s">
        <v>319</v>
      </c>
      <c r="C78" s="372" t="s">
        <v>16649</v>
      </c>
      <c r="D78" s="372">
        <v>21015</v>
      </c>
      <c r="E78" s="372" t="s">
        <v>391</v>
      </c>
      <c r="F78" s="382" t="s">
        <v>16647</v>
      </c>
      <c r="G78" s="372" t="s">
        <v>570</v>
      </c>
      <c r="H78" s="388">
        <v>750</v>
      </c>
      <c r="I78" s="378"/>
      <c r="J78" s="378">
        <f t="shared" si="18"/>
        <v>0</v>
      </c>
      <c r="K78" s="377">
        <f t="shared" si="16"/>
        <v>0</v>
      </c>
      <c r="L78" s="377">
        <f t="shared" si="17"/>
        <v>0</v>
      </c>
    </row>
    <row r="79" spans="2:12" ht="39.950000000000003" customHeight="1" thickBot="1" x14ac:dyDescent="0.25">
      <c r="B79" s="372" t="s">
        <v>320</v>
      </c>
      <c r="C79" s="372" t="s">
        <v>16649</v>
      </c>
      <c r="D79" s="372">
        <v>34723</v>
      </c>
      <c r="E79" s="372" t="s">
        <v>391</v>
      </c>
      <c r="F79" s="382" t="s">
        <v>16646</v>
      </c>
      <c r="G79" s="372" t="s">
        <v>569</v>
      </c>
      <c r="H79" s="388">
        <v>90</v>
      </c>
      <c r="I79" s="378"/>
      <c r="J79" s="378">
        <f t="shared" si="18"/>
        <v>0</v>
      </c>
      <c r="K79" s="377">
        <f t="shared" si="16"/>
        <v>0</v>
      </c>
      <c r="L79" s="377">
        <f t="shared" si="17"/>
        <v>0</v>
      </c>
    </row>
    <row r="80" spans="2:12" ht="45" customHeight="1" thickBot="1" x14ac:dyDescent="0.25">
      <c r="B80" s="439">
        <v>7</v>
      </c>
      <c r="C80" s="403"/>
      <c r="D80" s="403"/>
      <c r="E80" s="403"/>
      <c r="F80" s="404" t="s">
        <v>371</v>
      </c>
      <c r="G80" s="405"/>
      <c r="H80" s="406"/>
      <c r="I80" s="406"/>
      <c r="J80" s="406"/>
      <c r="K80" s="407">
        <f>SUM(K81:K84)</f>
        <v>0</v>
      </c>
      <c r="L80" s="407">
        <f>SUM(L81:L84)</f>
        <v>0</v>
      </c>
    </row>
    <row r="81" spans="1:12" ht="37.5" customHeight="1" x14ac:dyDescent="0.2">
      <c r="A81" s="366"/>
      <c r="B81" s="371" t="s">
        <v>287</v>
      </c>
      <c r="C81" s="371" t="s">
        <v>16648</v>
      </c>
      <c r="D81" s="371" t="s">
        <v>1214</v>
      </c>
      <c r="E81" s="371" t="s">
        <v>391</v>
      </c>
      <c r="F81" s="373" t="s">
        <v>15604</v>
      </c>
      <c r="G81" s="371" t="s">
        <v>14794</v>
      </c>
      <c r="H81" s="377">
        <v>7500</v>
      </c>
      <c r="I81" s="378"/>
      <c r="J81" s="396">
        <f>ROUND((I81*1.2875),2)</f>
        <v>0</v>
      </c>
      <c r="K81" s="390">
        <f>H81*I81</f>
        <v>0</v>
      </c>
      <c r="L81" s="463">
        <f>H81*J81</f>
        <v>0</v>
      </c>
    </row>
    <row r="82" spans="1:12" ht="38.25" customHeight="1" x14ac:dyDescent="0.2">
      <c r="A82" s="366"/>
      <c r="B82" s="371" t="s">
        <v>288</v>
      </c>
      <c r="C82" s="371" t="s">
        <v>16648</v>
      </c>
      <c r="D82" s="371" t="s">
        <v>1384</v>
      </c>
      <c r="E82" s="371" t="s">
        <v>391</v>
      </c>
      <c r="F82" s="373" t="s">
        <v>15907</v>
      </c>
      <c r="G82" s="371" t="s">
        <v>14781</v>
      </c>
      <c r="H82" s="377">
        <v>10000</v>
      </c>
      <c r="I82" s="378"/>
      <c r="J82" s="396">
        <f t="shared" ref="J82:J84" si="19">ROUND((I82*1.2875),2)</f>
        <v>0</v>
      </c>
      <c r="K82" s="390">
        <f>H82*I82</f>
        <v>0</v>
      </c>
      <c r="L82" s="390">
        <f>H82*J82</f>
        <v>0</v>
      </c>
    </row>
    <row r="83" spans="1:12" ht="37.5" customHeight="1" x14ac:dyDescent="0.2">
      <c r="A83" s="366"/>
      <c r="B83" s="371" t="s">
        <v>14763</v>
      </c>
      <c r="C83" s="371" t="s">
        <v>16648</v>
      </c>
      <c r="D83" s="371" t="s">
        <v>827</v>
      </c>
      <c r="E83" s="371" t="s">
        <v>391</v>
      </c>
      <c r="F83" s="373" t="s">
        <v>15360</v>
      </c>
      <c r="G83" s="371" t="s">
        <v>14839</v>
      </c>
      <c r="H83" s="377">
        <v>250</v>
      </c>
      <c r="I83" s="378"/>
      <c r="J83" s="396">
        <f t="shared" si="19"/>
        <v>0</v>
      </c>
      <c r="K83" s="390">
        <f>H83*I83</f>
        <v>0</v>
      </c>
      <c r="L83" s="390">
        <f>H83*J83</f>
        <v>0</v>
      </c>
    </row>
    <row r="84" spans="1:12" ht="37.5" customHeight="1" thickBot="1" x14ac:dyDescent="0.25">
      <c r="A84" s="366"/>
      <c r="B84" s="371" t="s">
        <v>14764</v>
      </c>
      <c r="C84" s="371" t="s">
        <v>16648</v>
      </c>
      <c r="D84" s="371" t="s">
        <v>1353</v>
      </c>
      <c r="E84" s="371" t="s">
        <v>391</v>
      </c>
      <c r="F84" s="373" t="s">
        <v>15884</v>
      </c>
      <c r="G84" s="371" t="s">
        <v>14794</v>
      </c>
      <c r="H84" s="377">
        <v>1750</v>
      </c>
      <c r="I84" s="378"/>
      <c r="J84" s="396">
        <f t="shared" si="19"/>
        <v>0</v>
      </c>
      <c r="K84" s="390">
        <f>H84*I84</f>
        <v>0</v>
      </c>
      <c r="L84" s="390">
        <f>H84*J84</f>
        <v>0</v>
      </c>
    </row>
    <row r="85" spans="1:12" ht="45" customHeight="1" thickBot="1" x14ac:dyDescent="0.25">
      <c r="B85" s="439">
        <v>8</v>
      </c>
      <c r="C85" s="403"/>
      <c r="D85" s="403"/>
      <c r="E85" s="403"/>
      <c r="F85" s="404" t="s">
        <v>14765</v>
      </c>
      <c r="G85" s="405"/>
      <c r="H85" s="406"/>
      <c r="I85" s="406"/>
      <c r="J85" s="406"/>
      <c r="K85" s="407">
        <f>SUM(K86)</f>
        <v>0</v>
      </c>
      <c r="L85" s="407">
        <f>SUM(L86)</f>
        <v>0</v>
      </c>
    </row>
    <row r="86" spans="1:12" ht="37.5" customHeight="1" thickBot="1" x14ac:dyDescent="0.25">
      <c r="A86" s="366"/>
      <c r="B86" s="371" t="s">
        <v>14766</v>
      </c>
      <c r="C86" s="372" t="s">
        <v>16649</v>
      </c>
      <c r="D86" s="372">
        <v>1518</v>
      </c>
      <c r="E86" s="372" t="s">
        <v>391</v>
      </c>
      <c r="F86" s="397" t="s">
        <v>16645</v>
      </c>
      <c r="G86" s="372" t="s">
        <v>631</v>
      </c>
      <c r="H86" s="377">
        <v>2250</v>
      </c>
      <c r="I86" s="378"/>
      <c r="J86" s="378">
        <f>ROUND((I86*1.2875),2)</f>
        <v>0</v>
      </c>
      <c r="K86" s="464">
        <f>H86*I86</f>
        <v>0</v>
      </c>
      <c r="L86" s="377">
        <f>H86*J86</f>
        <v>0</v>
      </c>
    </row>
    <row r="87" spans="1:12" ht="37.5" customHeight="1" thickBot="1" x14ac:dyDescent="0.25">
      <c r="B87" s="567" t="s">
        <v>11</v>
      </c>
      <c r="C87" s="568"/>
      <c r="D87" s="568"/>
      <c r="E87" s="568"/>
      <c r="F87" s="568"/>
      <c r="G87" s="568"/>
      <c r="H87" s="569"/>
      <c r="I87" s="570" t="s">
        <v>65</v>
      </c>
      <c r="J87" s="571"/>
      <c r="K87" s="466">
        <f>K85+K80+K71+K42+K35+K22+K20+K7</f>
        <v>0</v>
      </c>
      <c r="L87" s="465">
        <f>L85+L80+L71++L42+L35+L22+L20+L7</f>
        <v>0</v>
      </c>
    </row>
    <row r="88" spans="1:12" ht="15" thickTop="1" x14ac:dyDescent="0.2"/>
    <row r="89" spans="1:12" x14ac:dyDescent="0.2">
      <c r="F89" s="352"/>
      <c r="G89" s="353"/>
      <c r="H89" s="357">
        <v>150000</v>
      </c>
      <c r="I89" s="357"/>
      <c r="J89" s="358"/>
      <c r="K89" s="355"/>
    </row>
    <row r="90" spans="1:12" x14ac:dyDescent="0.2">
      <c r="F90" s="352"/>
      <c r="G90" s="353"/>
      <c r="H90" s="358"/>
      <c r="I90" s="359"/>
      <c r="J90" s="358"/>
      <c r="K90" s="355"/>
    </row>
    <row r="91" spans="1:12" x14ac:dyDescent="0.2">
      <c r="E91" s="438"/>
      <c r="F91" s="354"/>
      <c r="G91" s="353" t="s">
        <v>26</v>
      </c>
      <c r="H91" s="358">
        <v>500</v>
      </c>
      <c r="I91" s="358"/>
      <c r="J91" s="358"/>
      <c r="K91" s="355"/>
    </row>
    <row r="92" spans="1:12" x14ac:dyDescent="0.2">
      <c r="E92" s="438"/>
      <c r="F92" s="354"/>
      <c r="G92" s="353"/>
      <c r="H92" s="358"/>
      <c r="I92" s="358"/>
      <c r="J92" s="358"/>
      <c r="K92" s="355"/>
    </row>
    <row r="93" spans="1:12" x14ac:dyDescent="0.2">
      <c r="E93" s="438"/>
      <c r="F93" s="354"/>
      <c r="G93" s="353"/>
      <c r="H93" s="358"/>
      <c r="I93" s="358"/>
      <c r="J93" s="358"/>
      <c r="K93" s="355"/>
    </row>
    <row r="94" spans="1:12" x14ac:dyDescent="0.2">
      <c r="E94" s="438"/>
      <c r="F94" s="354"/>
      <c r="G94" s="353"/>
      <c r="H94" s="358"/>
      <c r="I94" s="358"/>
      <c r="J94" s="358"/>
      <c r="K94" s="355"/>
    </row>
    <row r="95" spans="1:12" x14ac:dyDescent="0.2">
      <c r="E95" s="438"/>
      <c r="F95" s="354"/>
      <c r="G95" s="353"/>
      <c r="H95" s="358"/>
      <c r="I95" s="358"/>
      <c r="J95" s="358"/>
      <c r="K95" s="355"/>
    </row>
    <row r="96" spans="1:12" x14ac:dyDescent="0.2">
      <c r="F96" s="354"/>
      <c r="G96" s="353"/>
      <c r="H96" s="358"/>
      <c r="I96" s="358"/>
      <c r="J96" s="358"/>
      <c r="K96" s="355"/>
    </row>
    <row r="97" spans="4:11" x14ac:dyDescent="0.2">
      <c r="D97" s="433"/>
      <c r="E97" s="433"/>
      <c r="F97" s="354"/>
      <c r="G97" s="353"/>
      <c r="H97" s="358"/>
      <c r="I97" s="358"/>
      <c r="J97" s="358"/>
      <c r="K97" s="355"/>
    </row>
    <row r="98" spans="4:11" x14ac:dyDescent="0.2">
      <c r="D98" s="433"/>
      <c r="E98" s="433"/>
      <c r="F98" s="354"/>
    </row>
    <row r="99" spans="4:11" x14ac:dyDescent="0.2">
      <c r="F99" s="354"/>
    </row>
    <row r="100" spans="4:11" x14ac:dyDescent="0.2">
      <c r="F100" s="354"/>
    </row>
    <row r="101" spans="4:11" x14ac:dyDescent="0.2">
      <c r="F101" s="354"/>
    </row>
    <row r="102" spans="4:11" x14ac:dyDescent="0.2">
      <c r="F102" s="354"/>
    </row>
    <row r="103" spans="4:11" x14ac:dyDescent="0.2">
      <c r="F103" s="354"/>
    </row>
    <row r="104" spans="4:11" x14ac:dyDescent="0.2">
      <c r="F104" s="354"/>
    </row>
    <row r="105" spans="4:11" x14ac:dyDescent="0.2">
      <c r="F105" s="354"/>
    </row>
    <row r="106" spans="4:11" x14ac:dyDescent="0.2">
      <c r="F106" s="354"/>
    </row>
  </sheetData>
  <mergeCells count="10">
    <mergeCell ref="B87:H87"/>
    <mergeCell ref="I87:J87"/>
    <mergeCell ref="B1:L1"/>
    <mergeCell ref="B2:L2"/>
    <mergeCell ref="B5:J5"/>
    <mergeCell ref="K5:L5"/>
    <mergeCell ref="F3:H3"/>
    <mergeCell ref="F4:H4"/>
    <mergeCell ref="B3:D4"/>
    <mergeCell ref="I3:L4"/>
  </mergeCells>
  <phoneticPr fontId="52" type="noConversion"/>
  <printOptions horizontalCentered="1"/>
  <pageMargins left="0.59055118110236227" right="0.59055118110236227" top="0.98425196850393704" bottom="0.59055118110236227" header="0" footer="0"/>
  <pageSetup paperSize="9" scale="35" fitToHeight="2" orientation="landscape" r:id="rId1"/>
  <headerFooter>
    <oddFooter>&amp;R&amp;P de &amp;N</oddFooter>
  </headerFooter>
  <rowBreaks count="1" manualBreakCount="1">
    <brk id="70" min="1" max="12" man="1"/>
  </rowBreaks>
  <ignoredErrors>
    <ignoredError sqref="K22:L22 K35:L35 K50:L50 K54:L54 K62:L62 K65:L65 K71:L71 K80:L80 K85:L85 K20:L20" 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5" tint="-0.249977111117893"/>
  </sheetPr>
  <dimension ref="A1:J48"/>
  <sheetViews>
    <sheetView showGridLines="0" view="pageBreakPreview" topLeftCell="A30" zoomScaleNormal="100" zoomScaleSheetLayoutView="100" workbookViewId="0">
      <selection activeCell="A7" sqref="A7:J7"/>
    </sheetView>
  </sheetViews>
  <sheetFormatPr defaultRowHeight="15" x14ac:dyDescent="0.25"/>
  <cols>
    <col min="1" max="5" width="10.7109375" customWidth="1"/>
    <col min="6" max="6" width="11.7109375" bestFit="1" customWidth="1"/>
    <col min="7" max="10" width="10.7109375" customWidth="1"/>
  </cols>
  <sheetData>
    <row r="1" spans="1:10" ht="15.75" thickTop="1" x14ac:dyDescent="0.25">
      <c r="A1" s="188"/>
      <c r="B1" s="189"/>
      <c r="C1" s="189"/>
      <c r="D1" s="629"/>
      <c r="E1" s="629"/>
      <c r="F1" s="629"/>
      <c r="G1" s="629"/>
      <c r="H1" s="629"/>
      <c r="I1" s="629"/>
      <c r="J1" s="630"/>
    </row>
    <row r="2" spans="1:10" x14ac:dyDescent="0.25">
      <c r="A2" s="190"/>
      <c r="B2" s="191"/>
      <c r="C2" s="191"/>
      <c r="D2" s="631"/>
      <c r="E2" s="631"/>
      <c r="F2" s="631"/>
      <c r="G2" s="631"/>
      <c r="H2" s="631"/>
      <c r="I2" s="631"/>
      <c r="J2" s="632"/>
    </row>
    <row r="3" spans="1:10" ht="15.75" thickBot="1" x14ac:dyDescent="0.3">
      <c r="A3" s="190"/>
      <c r="B3" s="191"/>
      <c r="C3" s="191"/>
      <c r="D3" s="633"/>
      <c r="E3" s="633"/>
      <c r="F3" s="633"/>
      <c r="G3" s="633"/>
      <c r="H3" s="633"/>
      <c r="I3" s="633"/>
      <c r="J3" s="634"/>
    </row>
    <row r="4" spans="1:10" x14ac:dyDescent="0.25">
      <c r="A4" s="635"/>
      <c r="B4" s="636"/>
      <c r="C4" s="637" t="s">
        <v>235</v>
      </c>
      <c r="D4" s="638"/>
      <c r="E4" s="638"/>
      <c r="F4" s="638"/>
      <c r="G4" s="638"/>
      <c r="H4" s="638"/>
      <c r="I4" s="638"/>
      <c r="J4" s="639"/>
    </row>
    <row r="5" spans="1:10" ht="15.75" thickBot="1" x14ac:dyDescent="0.3">
      <c r="A5" s="640"/>
      <c r="B5" s="641"/>
      <c r="C5" s="642" t="s">
        <v>273</v>
      </c>
      <c r="D5" s="643"/>
      <c r="E5" s="643"/>
      <c r="F5" s="643"/>
      <c r="G5" s="643"/>
      <c r="H5" s="643"/>
      <c r="I5" s="643"/>
      <c r="J5" s="644"/>
    </row>
    <row r="6" spans="1:10" ht="15.75" thickTop="1" x14ac:dyDescent="0.25">
      <c r="A6" s="592" t="s">
        <v>236</v>
      </c>
      <c r="B6" s="593"/>
      <c r="C6" s="593"/>
      <c r="D6" s="593"/>
      <c r="E6" s="593"/>
      <c r="F6" s="593"/>
      <c r="G6" s="593"/>
      <c r="H6" s="593"/>
      <c r="I6" s="593"/>
      <c r="J6" s="594"/>
    </row>
    <row r="7" spans="1:10" ht="40.5" customHeight="1" thickBot="1" x14ac:dyDescent="0.3">
      <c r="A7" s="595" t="s">
        <v>204</v>
      </c>
      <c r="B7" s="596"/>
      <c r="C7" s="596"/>
      <c r="D7" s="596"/>
      <c r="E7" s="596"/>
      <c r="F7" s="596"/>
      <c r="G7" s="596"/>
      <c r="H7" s="596"/>
      <c r="I7" s="596"/>
      <c r="J7" s="597"/>
    </row>
    <row r="8" spans="1:10" ht="6.75" customHeight="1" thickTop="1" x14ac:dyDescent="0.25">
      <c r="A8" s="598"/>
      <c r="B8" s="599"/>
      <c r="C8" s="599"/>
      <c r="D8" s="599"/>
      <c r="E8" s="599"/>
      <c r="F8" s="599"/>
      <c r="G8" s="599"/>
      <c r="H8" s="599"/>
      <c r="I8" s="599"/>
      <c r="J8" s="600"/>
    </row>
    <row r="9" spans="1:10" x14ac:dyDescent="0.25">
      <c r="A9" s="601" t="s">
        <v>237</v>
      </c>
      <c r="B9" s="602"/>
      <c r="C9" s="602"/>
      <c r="D9" s="602"/>
      <c r="E9" s="602"/>
      <c r="F9" s="602"/>
      <c r="G9" s="602"/>
      <c r="H9" s="602"/>
      <c r="I9" s="611" t="s">
        <v>238</v>
      </c>
      <c r="J9" s="612"/>
    </row>
    <row r="10" spans="1:10" x14ac:dyDescent="0.25">
      <c r="A10" s="613" t="s">
        <v>239</v>
      </c>
      <c r="B10" s="614"/>
      <c r="C10" s="614"/>
      <c r="D10" s="614"/>
      <c r="E10" s="614"/>
      <c r="F10" s="614"/>
      <c r="G10" s="614"/>
      <c r="H10" s="615"/>
      <c r="I10" s="616" t="s">
        <v>240</v>
      </c>
      <c r="J10" s="617"/>
    </row>
    <row r="11" spans="1:10" x14ac:dyDescent="0.25">
      <c r="A11" s="618"/>
      <c r="B11" s="619"/>
      <c r="C11" s="619"/>
      <c r="D11" s="619"/>
      <c r="E11" s="619"/>
      <c r="F11" s="619"/>
      <c r="G11" s="619"/>
      <c r="H11" s="619"/>
      <c r="I11" s="619"/>
      <c r="J11" s="620"/>
    </row>
    <row r="12" spans="1:10" x14ac:dyDescent="0.25">
      <c r="A12" s="621"/>
      <c r="B12" s="622"/>
      <c r="C12" s="622"/>
      <c r="D12" s="622"/>
      <c r="E12" s="622"/>
      <c r="F12" s="622"/>
      <c r="G12" s="622"/>
      <c r="H12" s="622"/>
      <c r="I12" s="623"/>
      <c r="J12" s="624"/>
    </row>
    <row r="13" spans="1:10" x14ac:dyDescent="0.25">
      <c r="A13" s="627" t="s">
        <v>241</v>
      </c>
      <c r="B13" s="628"/>
      <c r="C13" s="628"/>
      <c r="D13" s="628"/>
      <c r="E13" s="628"/>
      <c r="F13" s="628"/>
      <c r="G13" s="628"/>
      <c r="H13" s="628"/>
      <c r="I13" s="623">
        <v>0.05</v>
      </c>
      <c r="J13" s="624"/>
    </row>
    <row r="14" spans="1:10" x14ac:dyDescent="0.25">
      <c r="A14" s="190"/>
      <c r="B14" s="191"/>
      <c r="C14" s="191"/>
      <c r="D14" s="191"/>
      <c r="E14" s="191"/>
      <c r="F14" s="191"/>
      <c r="G14" s="191"/>
      <c r="H14" s="192" t="s">
        <v>242</v>
      </c>
      <c r="I14" s="193"/>
      <c r="J14" s="194"/>
    </row>
    <row r="15" spans="1:10" x14ac:dyDescent="0.25">
      <c r="A15" s="645" t="s">
        <v>243</v>
      </c>
      <c r="B15" s="646"/>
      <c r="C15" s="646"/>
      <c r="D15" s="646"/>
      <c r="E15" s="646" t="s">
        <v>244</v>
      </c>
      <c r="F15" s="647" t="s">
        <v>245</v>
      </c>
      <c r="G15" s="647" t="s">
        <v>246</v>
      </c>
      <c r="H15" s="195" t="s">
        <v>247</v>
      </c>
      <c r="I15" s="195" t="s">
        <v>248</v>
      </c>
      <c r="J15" s="196" t="s">
        <v>249</v>
      </c>
    </row>
    <row r="16" spans="1:10" x14ac:dyDescent="0.25">
      <c r="A16" s="645"/>
      <c r="B16" s="646"/>
      <c r="C16" s="646"/>
      <c r="D16" s="646"/>
      <c r="E16" s="646"/>
      <c r="F16" s="647"/>
      <c r="G16" s="647"/>
      <c r="H16" s="195" t="s">
        <v>64</v>
      </c>
      <c r="I16" s="195"/>
      <c r="J16" s="196" t="s">
        <v>64</v>
      </c>
    </row>
    <row r="17" spans="1:10" x14ac:dyDescent="0.25">
      <c r="A17" s="603" t="str">
        <f>IF($I$10=$A$60,"Encargos Sociais incidentes sobre a mão de obra","Administração Central")</f>
        <v>Administração Central</v>
      </c>
      <c r="B17" s="604"/>
      <c r="C17" s="604"/>
      <c r="D17" s="604"/>
      <c r="E17" s="197" t="str">
        <f>IF($I$10=$A$60,"K1","AC")</f>
        <v>AC</v>
      </c>
      <c r="F17" s="198">
        <v>4.53E-2</v>
      </c>
      <c r="G17" s="199" t="s">
        <v>250</v>
      </c>
      <c r="H17" s="200">
        <v>3.8</v>
      </c>
      <c r="I17" s="200">
        <v>4.01</v>
      </c>
      <c r="J17" s="201">
        <v>4.53</v>
      </c>
    </row>
    <row r="18" spans="1:10" x14ac:dyDescent="0.25">
      <c r="A18" s="603" t="str">
        <f>IF($I$10=$A$60,"Administração Central da empresa ou consultoria - overhead","Seguro e Garantia")</f>
        <v>Seguro e Garantia</v>
      </c>
      <c r="B18" s="604"/>
      <c r="C18" s="604"/>
      <c r="D18" s="604"/>
      <c r="E18" s="197" t="str">
        <f>IF($I$10=$A$60,"K2","SG")</f>
        <v>SG</v>
      </c>
      <c r="F18" s="198">
        <v>7.4000000000000003E-3</v>
      </c>
      <c r="G18" s="199" t="s">
        <v>250</v>
      </c>
      <c r="H18" s="200">
        <v>0.32</v>
      </c>
      <c r="I18" s="200">
        <v>0.4</v>
      </c>
      <c r="J18" s="201">
        <v>0.74</v>
      </c>
    </row>
    <row r="19" spans="1:10" x14ac:dyDescent="0.25">
      <c r="A19" s="603" t="str">
        <f>IF($I$10=$A$60,"","Risco")</f>
        <v>Risco</v>
      </c>
      <c r="B19" s="604"/>
      <c r="C19" s="604"/>
      <c r="D19" s="604"/>
      <c r="E19" s="197" t="str">
        <f>IF($I$10=$A$60,"","R")</f>
        <v>R</v>
      </c>
      <c r="F19" s="198">
        <v>9.7000000000000003E-3</v>
      </c>
      <c r="G19" s="199" t="s">
        <v>250</v>
      </c>
      <c r="H19" s="200">
        <v>0.5</v>
      </c>
      <c r="I19" s="200">
        <v>0.56000000000000005</v>
      </c>
      <c r="J19" s="201">
        <v>0.97</v>
      </c>
    </row>
    <row r="20" spans="1:10" x14ac:dyDescent="0.25">
      <c r="A20" s="603" t="str">
        <f>IF($I$10=$A$60,"","Despesas Financeiras")</f>
        <v>Despesas Financeiras</v>
      </c>
      <c r="B20" s="604"/>
      <c r="C20" s="604"/>
      <c r="D20" s="604"/>
      <c r="E20" s="197" t="str">
        <f>IF($I$10=$A$60,"","DF")</f>
        <v>DF</v>
      </c>
      <c r="F20" s="198">
        <v>1.21E-2</v>
      </c>
      <c r="G20" s="199" t="s">
        <v>250</v>
      </c>
      <c r="H20" s="200">
        <v>1.02</v>
      </c>
      <c r="I20" s="200">
        <v>1.1100000000000001</v>
      </c>
      <c r="J20" s="201">
        <v>1.21</v>
      </c>
    </row>
    <row r="21" spans="1:10" x14ac:dyDescent="0.25">
      <c r="A21" s="603" t="str">
        <f>IF($I$10=$A$60,"Margem bruta da empresa de consultoria","Lucro")</f>
        <v>Lucro</v>
      </c>
      <c r="B21" s="604"/>
      <c r="C21" s="604"/>
      <c r="D21" s="604"/>
      <c r="E21" s="197" t="str">
        <f>IF($I$10=$A$60,"K3","L")</f>
        <v>L</v>
      </c>
      <c r="F21" s="198">
        <v>8.43E-2</v>
      </c>
      <c r="G21" s="199" t="s">
        <v>250</v>
      </c>
      <c r="H21" s="200">
        <v>6.64</v>
      </c>
      <c r="I21" s="200">
        <v>7.3</v>
      </c>
      <c r="J21" s="201">
        <v>8.43</v>
      </c>
    </row>
    <row r="22" spans="1:10" x14ac:dyDescent="0.25">
      <c r="A22" s="625" t="s">
        <v>251</v>
      </c>
      <c r="B22" s="626"/>
      <c r="C22" s="626"/>
      <c r="D22" s="626"/>
      <c r="E22" s="197"/>
      <c r="F22" s="198"/>
      <c r="G22" s="199"/>
      <c r="H22" s="202"/>
      <c r="I22" s="202"/>
      <c r="J22" s="203"/>
    </row>
    <row r="23" spans="1:10" x14ac:dyDescent="0.25">
      <c r="A23" s="603" t="s">
        <v>252</v>
      </c>
      <c r="B23" s="604"/>
      <c r="C23" s="604"/>
      <c r="D23" s="604"/>
      <c r="E23" s="605" t="s">
        <v>60</v>
      </c>
      <c r="F23" s="204">
        <v>6.4999999999999997E-3</v>
      </c>
      <c r="G23" s="608" t="s">
        <v>250</v>
      </c>
      <c r="H23" s="204">
        <v>0.03</v>
      </c>
      <c r="I23" s="204">
        <v>0.03</v>
      </c>
      <c r="J23" s="205">
        <v>0.03</v>
      </c>
    </row>
    <row r="24" spans="1:10" x14ac:dyDescent="0.25">
      <c r="A24" s="603" t="s">
        <v>253</v>
      </c>
      <c r="B24" s="604"/>
      <c r="C24" s="604"/>
      <c r="D24" s="604"/>
      <c r="E24" s="606"/>
      <c r="F24" s="204">
        <v>0.03</v>
      </c>
      <c r="G24" s="609"/>
      <c r="H24" s="206">
        <v>6.4999999999999997E-3</v>
      </c>
      <c r="I24" s="206">
        <v>6.4999999999999997E-3</v>
      </c>
      <c r="J24" s="207">
        <v>6.4999999999999997E-3</v>
      </c>
    </row>
    <row r="25" spans="1:10" x14ac:dyDescent="0.25">
      <c r="A25" s="648" t="s">
        <v>254</v>
      </c>
      <c r="B25" s="649"/>
      <c r="C25" s="649"/>
      <c r="D25" s="650"/>
      <c r="E25" s="606"/>
      <c r="F25" s="204">
        <v>2.5000000000000001E-2</v>
      </c>
      <c r="G25" s="609"/>
      <c r="H25" s="651" t="s">
        <v>255</v>
      </c>
      <c r="I25" s="652"/>
      <c r="J25" s="653"/>
    </row>
    <row r="26" spans="1:10" x14ac:dyDescent="0.25">
      <c r="A26" s="648" t="s">
        <v>256</v>
      </c>
      <c r="B26" s="649"/>
      <c r="C26" s="649"/>
      <c r="D26" s="650"/>
      <c r="E26" s="606"/>
      <c r="F26" s="204"/>
      <c r="G26" s="609"/>
      <c r="H26" s="651" t="s">
        <v>257</v>
      </c>
      <c r="I26" s="652"/>
      <c r="J26" s="653"/>
    </row>
    <row r="27" spans="1:10" x14ac:dyDescent="0.25">
      <c r="A27" s="648" t="s">
        <v>258</v>
      </c>
      <c r="B27" s="649"/>
      <c r="C27" s="649"/>
      <c r="D27" s="650"/>
      <c r="E27" s="607"/>
      <c r="F27" s="204"/>
      <c r="G27" s="610"/>
      <c r="H27" s="651" t="s">
        <v>257</v>
      </c>
      <c r="I27" s="652"/>
      <c r="J27" s="653"/>
    </row>
    <row r="28" spans="1:10" x14ac:dyDescent="0.25">
      <c r="A28" s="603" t="s">
        <v>259</v>
      </c>
      <c r="B28" s="604"/>
      <c r="C28" s="604"/>
      <c r="D28" s="604"/>
      <c r="E28" s="208"/>
      <c r="F28" s="202">
        <v>0.24229999999999999</v>
      </c>
      <c r="G28" s="199" t="s">
        <v>250</v>
      </c>
      <c r="H28" s="204">
        <v>0.19600000000000001</v>
      </c>
      <c r="I28" s="204">
        <v>0.2097</v>
      </c>
      <c r="J28" s="205">
        <v>0.24229999999999999</v>
      </c>
    </row>
    <row r="29" spans="1:10" x14ac:dyDescent="0.25">
      <c r="A29" s="654" t="s">
        <v>260</v>
      </c>
      <c r="B29" s="655"/>
      <c r="C29" s="655"/>
      <c r="D29" s="655"/>
      <c r="E29" s="209"/>
      <c r="F29" s="210">
        <v>0.24229999999999999</v>
      </c>
      <c r="G29" s="211"/>
      <c r="H29" s="656"/>
      <c r="I29" s="656"/>
      <c r="J29" s="657"/>
    </row>
    <row r="30" spans="1:10" x14ac:dyDescent="0.25">
      <c r="A30" s="190"/>
      <c r="B30" s="191"/>
      <c r="C30" s="191"/>
      <c r="D30" s="191"/>
      <c r="E30" s="191"/>
      <c r="F30" s="191"/>
      <c r="G30" s="191"/>
      <c r="H30" s="191"/>
      <c r="I30" s="191"/>
      <c r="J30" s="212"/>
    </row>
    <row r="31" spans="1:10" x14ac:dyDescent="0.25">
      <c r="A31" s="658" t="s">
        <v>261</v>
      </c>
      <c r="B31" s="659"/>
      <c r="C31" s="659"/>
      <c r="D31" s="659"/>
      <c r="E31" s="659"/>
      <c r="F31" s="659"/>
      <c r="G31" s="659"/>
      <c r="H31" s="659"/>
      <c r="I31" s="659"/>
      <c r="J31" s="660"/>
    </row>
    <row r="32" spans="1:10" ht="15.75" x14ac:dyDescent="0.25">
      <c r="A32" s="213"/>
      <c r="B32" s="214"/>
      <c r="C32" s="214"/>
      <c r="D32" s="661" t="str">
        <f>IF(I10="Sim","BDI.DES =","BDI.PAD =")</f>
        <v>BDI.PAD =</v>
      </c>
      <c r="E32" s="662" t="str">
        <f>IF($I$10=$A$60,"(1+K1+K2)*(1+K3)","(1+AC + S + R + G)*(1 + DF)*(1+L)")</f>
        <v>(1+AC + S + R + G)*(1 + DF)*(1+L)</v>
      </c>
      <c r="F32" s="662"/>
      <c r="G32" s="662"/>
      <c r="H32" s="663" t="s">
        <v>262</v>
      </c>
      <c r="I32" s="214"/>
      <c r="J32" s="215"/>
    </row>
    <row r="33" spans="1:10" ht="15.75" x14ac:dyDescent="0.25">
      <c r="A33" s="213"/>
      <c r="B33" s="214"/>
      <c r="C33" s="214"/>
      <c r="D33" s="661"/>
      <c r="E33" s="665" t="s">
        <v>263</v>
      </c>
      <c r="F33" s="665"/>
      <c r="G33" s="665"/>
      <c r="H33" s="664"/>
      <c r="I33" s="214"/>
      <c r="J33" s="215"/>
    </row>
    <row r="34" spans="1:10" x14ac:dyDescent="0.25">
      <c r="A34" s="216"/>
      <c r="B34" s="217"/>
      <c r="C34" s="217"/>
      <c r="D34" s="217"/>
      <c r="E34" s="217"/>
      <c r="F34" s="217"/>
      <c r="G34" s="217"/>
      <c r="H34" s="217"/>
      <c r="I34" s="217"/>
      <c r="J34" s="218"/>
    </row>
    <row r="35" spans="1:10" x14ac:dyDescent="0.25">
      <c r="A35" s="648"/>
      <c r="B35" s="649"/>
      <c r="C35" s="649"/>
      <c r="D35" s="649"/>
      <c r="E35" s="649"/>
      <c r="F35" s="649"/>
      <c r="G35" s="649"/>
      <c r="H35" s="649"/>
      <c r="I35" s="649"/>
      <c r="J35" s="666"/>
    </row>
    <row r="36" spans="1:10" ht="23.25" customHeight="1" x14ac:dyDescent="0.25">
      <c r="A36" s="648"/>
      <c r="B36" s="649"/>
      <c r="C36" s="649"/>
      <c r="D36" s="649"/>
      <c r="E36" s="649"/>
      <c r="F36" s="649"/>
      <c r="G36" s="649"/>
      <c r="H36" s="649"/>
      <c r="I36" s="649"/>
      <c r="J36" s="666"/>
    </row>
    <row r="37" spans="1:10" x14ac:dyDescent="0.25">
      <c r="A37" s="190" t="s">
        <v>264</v>
      </c>
      <c r="B37" s="191"/>
      <c r="C37" s="191"/>
      <c r="D37" s="191"/>
      <c r="E37" s="191"/>
      <c r="F37" s="191"/>
      <c r="G37" s="191"/>
      <c r="H37" s="191"/>
      <c r="I37" s="191"/>
      <c r="J37" s="212"/>
    </row>
    <row r="38" spans="1:10" x14ac:dyDescent="0.25">
      <c r="A38" s="667"/>
      <c r="B38" s="668"/>
      <c r="C38" s="668"/>
      <c r="D38" s="668"/>
      <c r="E38" s="668"/>
      <c r="F38" s="668"/>
      <c r="G38" s="668"/>
      <c r="H38" s="668"/>
      <c r="I38" s="668"/>
      <c r="J38" s="669"/>
    </row>
    <row r="39" spans="1:10" x14ac:dyDescent="0.25">
      <c r="A39" s="190"/>
      <c r="B39" s="191"/>
      <c r="C39" s="191"/>
      <c r="D39" s="191"/>
      <c r="E39" s="191"/>
      <c r="F39" s="191"/>
      <c r="G39" s="191"/>
      <c r="H39" s="191"/>
      <c r="I39" s="191"/>
      <c r="J39" s="212"/>
    </row>
    <row r="40" spans="1:10" x14ac:dyDescent="0.25">
      <c r="A40" s="670" t="s">
        <v>265</v>
      </c>
      <c r="B40" s="671"/>
      <c r="C40" s="671"/>
      <c r="D40" s="671"/>
      <c r="E40" s="191"/>
      <c r="F40" s="191"/>
      <c r="G40" s="191"/>
      <c r="H40" s="191"/>
      <c r="I40" s="191"/>
      <c r="J40" s="219" t="s">
        <v>266</v>
      </c>
    </row>
    <row r="41" spans="1:10" ht="27.75" customHeight="1" x14ac:dyDescent="0.25">
      <c r="A41" s="672" t="s">
        <v>273</v>
      </c>
      <c r="B41" s="673"/>
      <c r="C41" s="673"/>
      <c r="D41" s="673"/>
      <c r="E41" s="191"/>
      <c r="F41" s="220"/>
      <c r="G41" s="191"/>
      <c r="H41" s="674"/>
      <c r="I41" s="674"/>
      <c r="J41" s="675"/>
    </row>
    <row r="42" spans="1:10" x14ac:dyDescent="0.25">
      <c r="A42" s="190"/>
      <c r="B42" s="191"/>
      <c r="C42" s="191"/>
      <c r="D42" s="191"/>
      <c r="E42" s="191"/>
      <c r="F42" s="191"/>
      <c r="G42" s="191"/>
      <c r="H42" s="191"/>
      <c r="I42" s="191"/>
      <c r="J42" s="212"/>
    </row>
    <row r="43" spans="1:10" x14ac:dyDescent="0.25">
      <c r="A43" s="680"/>
      <c r="B43" s="681"/>
      <c r="C43" s="681"/>
      <c r="D43" s="681"/>
      <c r="E43" s="221"/>
      <c r="F43" s="221"/>
      <c r="G43" s="682"/>
      <c r="H43" s="682"/>
      <c r="I43" s="682"/>
      <c r="J43" s="683"/>
    </row>
    <row r="44" spans="1:10" x14ac:dyDescent="0.25">
      <c r="A44" s="684" t="s">
        <v>267</v>
      </c>
      <c r="B44" s="685"/>
      <c r="C44" s="685"/>
      <c r="D44" s="685"/>
      <c r="E44" s="191"/>
      <c r="F44" s="191"/>
      <c r="G44" s="685" t="s">
        <v>268</v>
      </c>
      <c r="H44" s="685"/>
      <c r="I44" s="685"/>
      <c r="J44" s="686"/>
    </row>
    <row r="45" spans="1:10" x14ac:dyDescent="0.25">
      <c r="A45" s="222" t="s">
        <v>269</v>
      </c>
      <c r="B45" s="676"/>
      <c r="C45" s="676"/>
      <c r="D45" s="676"/>
      <c r="E45" s="221"/>
      <c r="F45" s="221"/>
      <c r="G45" s="223" t="s">
        <v>269</v>
      </c>
      <c r="H45" s="677"/>
      <c r="I45" s="677"/>
      <c r="J45" s="678"/>
    </row>
    <row r="46" spans="1:10" x14ac:dyDescent="0.25">
      <c r="A46" s="222" t="s">
        <v>270</v>
      </c>
      <c r="B46" s="676"/>
      <c r="C46" s="676"/>
      <c r="D46" s="676"/>
      <c r="E46" s="221"/>
      <c r="F46" s="221"/>
      <c r="G46" s="223" t="s">
        <v>271</v>
      </c>
      <c r="H46" s="677"/>
      <c r="I46" s="677"/>
      <c r="J46" s="678"/>
    </row>
    <row r="47" spans="1:10" ht="15.75" thickBot="1" x14ac:dyDescent="0.3">
      <c r="A47" s="224"/>
      <c r="B47" s="679"/>
      <c r="C47" s="679"/>
      <c r="D47" s="679"/>
      <c r="E47" s="225"/>
      <c r="F47" s="225"/>
      <c r="G47" s="226" t="s">
        <v>272</v>
      </c>
      <c r="H47" s="225"/>
      <c r="I47" s="225"/>
      <c r="J47" s="227"/>
    </row>
    <row r="48" spans="1:10" ht="15.75" thickTop="1" x14ac:dyDescent="0.25"/>
  </sheetData>
  <mergeCells count="60">
    <mergeCell ref="B46:D46"/>
    <mergeCell ref="H46:J46"/>
    <mergeCell ref="B47:D47"/>
    <mergeCell ref="A43:D43"/>
    <mergeCell ref="G43:J43"/>
    <mergeCell ref="A44:D44"/>
    <mergeCell ref="G44:J44"/>
    <mergeCell ref="B45:D45"/>
    <mergeCell ref="H45:J45"/>
    <mergeCell ref="A35:J35"/>
    <mergeCell ref="A36:J36"/>
    <mergeCell ref="A38:J38"/>
    <mergeCell ref="A40:D40"/>
    <mergeCell ref="A41:D41"/>
    <mergeCell ref="H41:J41"/>
    <mergeCell ref="A28:D28"/>
    <mergeCell ref="A29:D29"/>
    <mergeCell ref="H29:J29"/>
    <mergeCell ref="A31:J31"/>
    <mergeCell ref="D32:D33"/>
    <mergeCell ref="E32:G32"/>
    <mergeCell ref="H32:H33"/>
    <mergeCell ref="E33:G33"/>
    <mergeCell ref="A25:D25"/>
    <mergeCell ref="H25:J25"/>
    <mergeCell ref="A26:D26"/>
    <mergeCell ref="H26:J26"/>
    <mergeCell ref="A27:D27"/>
    <mergeCell ref="H27:J27"/>
    <mergeCell ref="A17:D17"/>
    <mergeCell ref="A18:D18"/>
    <mergeCell ref="A19:D19"/>
    <mergeCell ref="A20:D20"/>
    <mergeCell ref="A21:D21"/>
    <mergeCell ref="I13:J13"/>
    <mergeCell ref="A15:D16"/>
    <mergeCell ref="E15:E16"/>
    <mergeCell ref="F15:F16"/>
    <mergeCell ref="G15:G16"/>
    <mergeCell ref="D1:J3"/>
    <mergeCell ref="A4:B4"/>
    <mergeCell ref="C4:J4"/>
    <mergeCell ref="A5:B5"/>
    <mergeCell ref="C5:J5"/>
    <mergeCell ref="A6:J6"/>
    <mergeCell ref="A7:J7"/>
    <mergeCell ref="A8:J8"/>
    <mergeCell ref="A9:H9"/>
    <mergeCell ref="A23:D23"/>
    <mergeCell ref="E23:E27"/>
    <mergeCell ref="G23:G27"/>
    <mergeCell ref="A24:D24"/>
    <mergeCell ref="I9:J9"/>
    <mergeCell ref="A10:H10"/>
    <mergeCell ref="I10:J10"/>
    <mergeCell ref="A11:J11"/>
    <mergeCell ref="A12:H12"/>
    <mergeCell ref="I12:J12"/>
    <mergeCell ref="A22:D22"/>
    <mergeCell ref="A13:H13"/>
  </mergeCells>
  <conditionalFormatting sqref="G28:G29 G17:G23">
    <cfRule type="cellIs" dxfId="10" priority="8" stopIfTrue="1" operator="equal">
      <formula>"NÃO OK"</formula>
    </cfRule>
    <cfRule type="cellIs" dxfId="9" priority="9" stopIfTrue="1" operator="equal">
      <formula>"OK"</formula>
    </cfRule>
  </conditionalFormatting>
  <conditionalFormatting sqref="A28:F28">
    <cfRule type="expression" dxfId="8" priority="7" stopIfTrue="1">
      <formula>$Q$10="Não"</formula>
    </cfRule>
  </conditionalFormatting>
  <conditionalFormatting sqref="A29:F29">
    <cfRule type="expression" dxfId="7" priority="6" stopIfTrue="1">
      <formula>$Q$10="sim"</formula>
    </cfRule>
  </conditionalFormatting>
  <conditionalFormatting sqref="H29:J29">
    <cfRule type="expression" dxfId="6" priority="5" stopIfTrue="1">
      <formula>$Q$10="sim"</formula>
    </cfRule>
  </conditionalFormatting>
  <conditionalFormatting sqref="H45:J46">
    <cfRule type="expression" dxfId="5" priority="4" stopIfTrue="1">
      <formula>H45=""</formula>
    </cfRule>
  </conditionalFormatting>
  <conditionalFormatting sqref="H41:J41">
    <cfRule type="expression" dxfId="4" priority="3" stopIfTrue="1">
      <formula>$P$41=""</formula>
    </cfRule>
  </conditionalFormatting>
  <conditionalFormatting sqref="I12:J13 A13:H13">
    <cfRule type="expression" dxfId="3" priority="2" stopIfTrue="1">
      <formula>$I$10=$A$59</formula>
    </cfRule>
  </conditionalFormatting>
  <conditionalFormatting sqref="A12:H12">
    <cfRule type="expression" dxfId="2" priority="10" stopIfTrue="1">
      <formula>$I$10=$A$59</formula>
    </cfRule>
  </conditionalFormatting>
  <conditionalFormatting sqref="A35:J35">
    <cfRule type="expression" dxfId="1" priority="11" stopIfTrue="1">
      <formula>$I$10=$A$59</formula>
    </cfRule>
  </conditionalFormatting>
  <conditionalFormatting sqref="A36:J36">
    <cfRule type="expression" dxfId="0" priority="1" stopIfTrue="1">
      <formula>$I$10=$A$59</formula>
    </cfRule>
  </conditionalFormatting>
  <dataValidations count="7">
    <dataValidation type="decimal" allowBlank="1" showInputMessage="1" showErrorMessage="1" errorTitle="Erro de valores" error="Digite um valor entre 0% e 100%" sqref="F17:F22" xr:uid="{00000000-0002-0000-0F00-000000000000}">
      <formula1>0</formula1>
      <formula2>1</formula2>
    </dataValidation>
    <dataValidation type="decimal" operator="greaterThanOrEqual" allowBlank="1" showInputMessage="1" showErrorMessage="1" errorTitle="Valor não permitido" error="Digite um percentual entre 0% e 100%." promptTitle="Valores comuns:" prompt="Normalmente entre 2 e 5%." sqref="I13:J13" xr:uid="{00000000-0002-0000-0F00-000001000000}">
      <formula1>0</formula1>
    </dataValidation>
    <dataValidation type="decimal" allowBlank="1" showInputMessage="1" showErrorMessage="1" errorTitle="Valor não permitido" error="Digite um percentual entre 0% e 100%." promptTitle="Valores admissíveis:" prompt="Insira valores entre 0 e 100%." sqref="I12:J12" xr:uid="{00000000-0002-0000-0F00-000002000000}">
      <formula1>0</formula1>
      <formula2>1</formula2>
    </dataValidation>
    <dataValidation type="decimal" allowBlank="1" showInputMessage="1" showErrorMessage="1" errorTitle="Erro de valores" error="Digite um valor maior do que 0." sqref="F23" xr:uid="{00000000-0002-0000-0F00-000003000000}">
      <formula1>0</formula1>
      <formula2>1</formula2>
    </dataValidation>
    <dataValidation operator="greaterThanOrEqual" allowBlank="1" showInputMessage="1" showErrorMessage="1" errorTitle="Erro de valores" error="Digite um valor igual a 0% ou 2%." sqref="F24:F27" xr:uid="{00000000-0002-0000-0F00-000004000000}"/>
    <dataValidation type="list" allowBlank="1" showInputMessage="1" showErrorMessage="1" sqref="A10:H10" xr:uid="{00000000-0002-0000-0F00-000005000000}">
      <formula1>$A$54:$A$60</formula1>
    </dataValidation>
    <dataValidation type="list" allowBlank="1" showInputMessage="1" showErrorMessage="1" sqref="I10:J10" xr:uid="{00000000-0002-0000-0F00-000006000000}">
      <formula1>"Sim,Não"</formula1>
    </dataValidation>
  </dataValidations>
  <pageMargins left="0.511811024" right="0.511811024" top="0.78740157499999996" bottom="0.78740157499999996" header="0.31496062000000002" footer="0.31496062000000002"/>
  <pageSetup paperSize="9" scale="85"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sheetPr>
  <dimension ref="A1:XET39"/>
  <sheetViews>
    <sheetView showGridLines="0" view="pageBreakPreview" topLeftCell="D6" zoomScale="55" zoomScaleNormal="55" zoomScaleSheetLayoutView="55" workbookViewId="0">
      <selection activeCell="E15" sqref="E15"/>
    </sheetView>
  </sheetViews>
  <sheetFormatPr defaultRowHeight="15" x14ac:dyDescent="0.25"/>
  <cols>
    <col min="1" max="1" width="8.140625" customWidth="1"/>
    <col min="2" max="2" width="17.5703125" bestFit="1" customWidth="1"/>
    <col min="3" max="3" width="20.7109375" customWidth="1"/>
    <col min="4" max="4" width="117.7109375" customWidth="1"/>
    <col min="5" max="5" width="27.7109375" customWidth="1"/>
    <col min="6" max="7" width="33.42578125" style="1" customWidth="1"/>
    <col min="8" max="9" width="25.7109375" hidden="1" customWidth="1"/>
    <col min="10" max="12" width="25.7109375" customWidth="1"/>
    <col min="13" max="13" width="6.28515625" customWidth="1"/>
  </cols>
  <sheetData>
    <row r="1" spans="1:16374" ht="92.25" customHeight="1" thickTop="1" x14ac:dyDescent="0.25">
      <c r="A1" s="487"/>
      <c r="B1" s="488"/>
      <c r="C1" s="488"/>
      <c r="D1" s="488"/>
      <c r="E1" s="488"/>
      <c r="F1" s="488"/>
      <c r="G1" s="488"/>
      <c r="H1" s="488"/>
      <c r="I1" s="488"/>
      <c r="J1" s="488"/>
      <c r="K1" s="488"/>
      <c r="L1" s="489"/>
    </row>
    <row r="2" spans="1:16374" ht="32.25" customHeight="1" x14ac:dyDescent="0.25">
      <c r="A2" s="490" t="s">
        <v>204</v>
      </c>
      <c r="B2" s="491"/>
      <c r="C2" s="491"/>
      <c r="D2" s="492"/>
      <c r="E2" s="492"/>
      <c r="F2" s="492"/>
      <c r="G2" s="492"/>
      <c r="H2" s="492"/>
      <c r="I2" s="492"/>
      <c r="J2" s="492"/>
      <c r="K2" s="492"/>
      <c r="L2" s="493"/>
    </row>
    <row r="3" spans="1:16374" ht="32.25" customHeight="1" x14ac:dyDescent="0.25">
      <c r="A3" s="494"/>
      <c r="B3" s="495"/>
      <c r="C3" s="496"/>
      <c r="D3" s="288" t="s">
        <v>274</v>
      </c>
      <c r="E3" s="291"/>
      <c r="F3" s="317"/>
      <c r="G3" s="317"/>
      <c r="H3" s="291"/>
      <c r="I3" s="504"/>
      <c r="J3" s="504"/>
      <c r="K3" s="504"/>
      <c r="L3" s="505"/>
    </row>
    <row r="4" spans="1:16374" ht="32.25" customHeight="1" thickBot="1" x14ac:dyDescent="0.3">
      <c r="A4" s="497"/>
      <c r="B4" s="498"/>
      <c r="C4" s="499"/>
      <c r="D4" s="288" t="s">
        <v>275</v>
      </c>
      <c r="E4" s="293"/>
      <c r="H4" s="293"/>
      <c r="I4" s="691"/>
      <c r="J4" s="691"/>
      <c r="K4" s="691"/>
      <c r="L4" s="508"/>
    </row>
    <row r="5" spans="1:16374" ht="32.25" customHeight="1" thickTop="1" thickBot="1" x14ac:dyDescent="0.3">
      <c r="A5" s="494" t="s">
        <v>367</v>
      </c>
      <c r="B5" s="495"/>
      <c r="C5" s="495"/>
      <c r="D5" s="495"/>
      <c r="E5" s="321"/>
      <c r="F5" s="695" t="s">
        <v>373</v>
      </c>
      <c r="G5" s="697" t="s">
        <v>374</v>
      </c>
      <c r="H5" s="692" t="s">
        <v>369</v>
      </c>
      <c r="I5" s="693"/>
      <c r="J5" s="694" t="s">
        <v>370</v>
      </c>
      <c r="K5" s="693"/>
      <c r="L5" s="298"/>
    </row>
    <row r="6" spans="1:16374" ht="44.25" customHeight="1" thickTop="1" x14ac:dyDescent="0.25">
      <c r="A6" s="322" t="s">
        <v>0</v>
      </c>
      <c r="B6" s="323" t="s">
        <v>4</v>
      </c>
      <c r="C6" s="323" t="s">
        <v>5</v>
      </c>
      <c r="D6" s="324" t="s">
        <v>1</v>
      </c>
      <c r="E6" s="325" t="s">
        <v>375</v>
      </c>
      <c r="F6" s="696"/>
      <c r="G6" s="698"/>
      <c r="H6" s="313" t="s">
        <v>368</v>
      </c>
      <c r="I6" s="180" t="s">
        <v>365</v>
      </c>
      <c r="J6" s="303" t="s">
        <v>368</v>
      </c>
      <c r="K6" s="180" t="s">
        <v>366</v>
      </c>
      <c r="L6" s="299" t="s">
        <v>13</v>
      </c>
    </row>
    <row r="7" spans="1:16374" s="9" customFormat="1" ht="45" customHeight="1" x14ac:dyDescent="0.25">
      <c r="A7" s="231" t="s">
        <v>223</v>
      </c>
      <c r="B7" s="232"/>
      <c r="C7" s="232"/>
      <c r="D7" s="294" t="s">
        <v>313</v>
      </c>
      <c r="E7" s="312"/>
      <c r="F7" s="231"/>
      <c r="G7" s="318"/>
      <c r="H7" s="314"/>
      <c r="I7" s="332">
        <f>SUM(I8:I9)</f>
        <v>0.80817636815075788</v>
      </c>
      <c r="J7" s="304"/>
      <c r="K7" s="333">
        <f>SUM(K8:K9)</f>
        <v>4.5664190717853034E-2</v>
      </c>
      <c r="L7" s="300">
        <v>1753574.66</v>
      </c>
    </row>
    <row r="8" spans="1:16374" ht="39.950000000000003" customHeight="1" x14ac:dyDescent="0.25">
      <c r="A8" s="246" t="s">
        <v>30</v>
      </c>
      <c r="B8" s="262" t="s">
        <v>19</v>
      </c>
      <c r="C8" s="262" t="s">
        <v>311</v>
      </c>
      <c r="D8" s="295" t="s">
        <v>35</v>
      </c>
      <c r="E8" s="308" t="str">
        <f>'PLANILHA OBRA'!G31</f>
        <v>m3</v>
      </c>
      <c r="F8" s="308">
        <f>'PLANILHA OBRA'!H31</f>
        <v>21000</v>
      </c>
      <c r="G8" s="326">
        <f>F8/2</f>
        <v>10500</v>
      </c>
      <c r="H8" s="327">
        <f>I8</f>
        <v>0.42146229462508317</v>
      </c>
      <c r="I8" s="309">
        <f>L8/$L$7</f>
        <v>0.42146229462508317</v>
      </c>
      <c r="J8" s="310">
        <f>K8</f>
        <v>2.3813780457576615E-2</v>
      </c>
      <c r="K8" s="305">
        <f>L8/$L$17</f>
        <v>2.3813780457576615E-2</v>
      </c>
      <c r="L8" s="301">
        <v>739065.6</v>
      </c>
    </row>
    <row r="9" spans="1:16374" ht="46.5" customHeight="1" x14ac:dyDescent="0.25">
      <c r="A9" s="246" t="s">
        <v>33</v>
      </c>
      <c r="B9" s="262">
        <v>97914</v>
      </c>
      <c r="C9" s="262" t="s">
        <v>293</v>
      </c>
      <c r="D9" s="295" t="s">
        <v>301</v>
      </c>
      <c r="E9" s="308" t="str">
        <f>'PLANILHA OBRA'!G34</f>
        <v>M3</v>
      </c>
      <c r="F9" s="308">
        <f>'PLANILHA OBRA'!H34</f>
        <v>4075</v>
      </c>
      <c r="G9" s="326">
        <f>F9/2</f>
        <v>2037.5</v>
      </c>
      <c r="H9" s="327">
        <f>H8+I9</f>
        <v>0.80817636815075788</v>
      </c>
      <c r="I9" s="309">
        <f>L9/$L$7</f>
        <v>0.38671407352567472</v>
      </c>
      <c r="J9" s="310">
        <f>K9+J8</f>
        <v>4.5664190717853034E-2</v>
      </c>
      <c r="K9" s="305">
        <f>L9/$L$17</f>
        <v>2.1850410260276416E-2</v>
      </c>
      <c r="L9" s="301">
        <v>678132</v>
      </c>
    </row>
    <row r="10" spans="1:16374" s="9" customFormat="1" ht="45" customHeight="1" x14ac:dyDescent="0.25">
      <c r="A10" s="231" t="s">
        <v>224</v>
      </c>
      <c r="B10" s="232"/>
      <c r="C10" s="232"/>
      <c r="D10" s="294" t="s">
        <v>364</v>
      </c>
      <c r="E10" s="231"/>
      <c r="F10" s="231"/>
      <c r="G10" s="318"/>
      <c r="H10" s="314"/>
      <c r="I10" s="297"/>
      <c r="J10" s="304"/>
      <c r="K10" s="297"/>
      <c r="L10" s="300">
        <v>27404795.580000002</v>
      </c>
    </row>
    <row r="11" spans="1:16374" s="9" customFormat="1" ht="45" customHeight="1" x14ac:dyDescent="0.25">
      <c r="A11" s="290" t="s">
        <v>55</v>
      </c>
      <c r="B11" s="289"/>
      <c r="C11" s="289"/>
      <c r="D11" s="296" t="s">
        <v>24</v>
      </c>
      <c r="E11" s="290"/>
      <c r="F11" s="290"/>
      <c r="G11" s="319"/>
      <c r="H11" s="315"/>
      <c r="I11" s="331">
        <f>SUM(I12:I14)</f>
        <v>0.69505974800633774</v>
      </c>
      <c r="J11" s="306"/>
      <c r="K11" s="330">
        <f>SUM(K12:K14)</f>
        <v>0.61375361419172758</v>
      </c>
      <c r="L11" s="302">
        <v>25336389.330000002</v>
      </c>
    </row>
    <row r="12" spans="1:16374" s="2" customFormat="1" ht="62.25" customHeight="1" x14ac:dyDescent="0.25">
      <c r="A12" s="246" t="s">
        <v>363</v>
      </c>
      <c r="B12" s="268" t="s">
        <v>211</v>
      </c>
      <c r="C12" s="262" t="s">
        <v>298</v>
      </c>
      <c r="D12" s="295" t="s">
        <v>297</v>
      </c>
      <c r="E12" s="308" t="e">
        <f>'PLANILHA OBRA'!#REF!</f>
        <v>#REF!</v>
      </c>
      <c r="F12" s="308" t="e">
        <f>'PLANILHA OBRA'!#REF!</f>
        <v>#REF!</v>
      </c>
      <c r="G12" s="328" t="e">
        <f t="shared" ref="G12:G14" si="0">F12/2</f>
        <v>#REF!</v>
      </c>
      <c r="H12" s="329">
        <f>I12</f>
        <v>0.40209150503723623</v>
      </c>
      <c r="I12" s="309">
        <f>L12/$L$10</f>
        <v>0.40209150503723623</v>
      </c>
      <c r="J12" s="311">
        <f>K12+J9</f>
        <v>0.40072016275515865</v>
      </c>
      <c r="K12" s="305">
        <f>L12/$L$17</f>
        <v>0.3550559720373056</v>
      </c>
      <c r="L12" s="301">
        <v>11019235.5</v>
      </c>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c r="XEK12"/>
      <c r="XEL12"/>
      <c r="XEM12"/>
      <c r="XEN12"/>
      <c r="XEO12"/>
      <c r="XEP12"/>
      <c r="XEQ12"/>
      <c r="XER12"/>
      <c r="XES12"/>
      <c r="XET12"/>
    </row>
    <row r="13" spans="1:16374" s="2" customFormat="1" ht="63" customHeight="1" x14ac:dyDescent="0.25">
      <c r="A13" s="246" t="s">
        <v>362</v>
      </c>
      <c r="B13" s="268" t="s">
        <v>296</v>
      </c>
      <c r="C13" s="262" t="s">
        <v>293</v>
      </c>
      <c r="D13" s="295" t="s">
        <v>295</v>
      </c>
      <c r="E13" s="308" t="e">
        <f>'PLANILHA OBRA'!#REF!</f>
        <v>#REF!</v>
      </c>
      <c r="F13" s="308" t="e">
        <f>'PLANILHA OBRA'!#REF!</f>
        <v>#REF!</v>
      </c>
      <c r="G13" s="328" t="e">
        <f t="shared" si="0"/>
        <v>#REF!</v>
      </c>
      <c r="H13" s="329">
        <f>H12+I13</f>
        <v>0.61346770242903592</v>
      </c>
      <c r="I13" s="309">
        <f>L13/$L$10</f>
        <v>0.21137619739179969</v>
      </c>
      <c r="J13" s="311">
        <f>K13+J12</f>
        <v>0.58737016726978941</v>
      </c>
      <c r="K13" s="305">
        <f>L13/$L$17</f>
        <v>0.18665000451463079</v>
      </c>
      <c r="L13" s="301">
        <v>5792721.4800000004</v>
      </c>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c r="XES13"/>
      <c r="XET13"/>
    </row>
    <row r="14" spans="1:16374" s="2" customFormat="1" ht="39.950000000000003" customHeight="1" x14ac:dyDescent="0.25">
      <c r="A14" s="246" t="s">
        <v>361</v>
      </c>
      <c r="B14" s="268">
        <v>96396</v>
      </c>
      <c r="C14" s="262" t="s">
        <v>229</v>
      </c>
      <c r="D14" s="295" t="s">
        <v>21</v>
      </c>
      <c r="E14" s="308" t="str">
        <f>'PLANILHA OBRA'!G38</f>
        <v>M2</v>
      </c>
      <c r="F14" s="308">
        <f>'PLANILHA OBRA'!H38</f>
        <v>625000</v>
      </c>
      <c r="G14" s="328">
        <f t="shared" si="0"/>
        <v>312500</v>
      </c>
      <c r="H14" s="329">
        <f>H13+I14</f>
        <v>0.69505974800633774</v>
      </c>
      <c r="I14" s="309">
        <f>L14/$L$10</f>
        <v>8.1592045577301833E-2</v>
      </c>
      <c r="J14" s="311">
        <f t="shared" ref="J14" si="1">K14+J13</f>
        <v>0.65941780490958057</v>
      </c>
      <c r="K14" s="305">
        <f>L14/$L$17</f>
        <v>7.2047637639791134E-2</v>
      </c>
      <c r="L14" s="301">
        <v>2236013.33</v>
      </c>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c r="BBW14"/>
      <c r="BBX14"/>
      <c r="BBY14"/>
      <c r="BBZ14"/>
      <c r="BCA14"/>
      <c r="BCB14"/>
      <c r="BCC14"/>
      <c r="BCD14"/>
      <c r="BCE14"/>
      <c r="BCF14"/>
      <c r="BCG14"/>
      <c r="BCH14"/>
      <c r="BCI14"/>
      <c r="BCJ14"/>
      <c r="BCK14"/>
      <c r="BCL14"/>
      <c r="BCM14"/>
      <c r="BCN14"/>
      <c r="BCO14"/>
      <c r="BCP14"/>
      <c r="BCQ14"/>
      <c r="BCR14"/>
      <c r="BCS14"/>
      <c r="BCT14"/>
      <c r="BCU14"/>
      <c r="BCV14"/>
      <c r="BCW14"/>
      <c r="BCX14"/>
      <c r="BCY14"/>
      <c r="BCZ14"/>
      <c r="BDA14"/>
      <c r="BDB14"/>
      <c r="BDC14"/>
      <c r="BDD14"/>
      <c r="BDE14"/>
      <c r="BDF14"/>
      <c r="BDG14"/>
      <c r="BDH14"/>
      <c r="BDI14"/>
      <c r="BDJ14"/>
      <c r="BDK14"/>
      <c r="BDL14"/>
      <c r="BDM14"/>
      <c r="BDN14"/>
      <c r="BDO14"/>
      <c r="BDP14"/>
      <c r="BDQ14"/>
      <c r="BDR14"/>
      <c r="BDS14"/>
      <c r="BDT14"/>
      <c r="BDU14"/>
      <c r="BDV14"/>
      <c r="BDW14"/>
      <c r="BDX14"/>
      <c r="BDY14"/>
      <c r="BDZ14"/>
      <c r="BEA14"/>
      <c r="BEB14"/>
      <c r="BEC14"/>
      <c r="BED14"/>
      <c r="BEE14"/>
      <c r="BEF14"/>
      <c r="BEG14"/>
      <c r="BEH14"/>
      <c r="BEI14"/>
      <c r="BEJ14"/>
      <c r="BEK14"/>
      <c r="BEL14"/>
      <c r="BEM14"/>
      <c r="BEN14"/>
      <c r="BEO14"/>
      <c r="BEP14"/>
      <c r="BEQ14"/>
      <c r="BER14"/>
      <c r="BES14"/>
      <c r="BET14"/>
      <c r="BEU14"/>
      <c r="BEV14"/>
      <c r="BEW14"/>
      <c r="BEX14"/>
      <c r="BEY14"/>
      <c r="BEZ14"/>
      <c r="BFA14"/>
      <c r="BFB14"/>
      <c r="BFC14"/>
      <c r="BFD14"/>
      <c r="BFE14"/>
      <c r="BFF14"/>
      <c r="BFG14"/>
      <c r="BFH14"/>
      <c r="BFI14"/>
      <c r="BFJ14"/>
      <c r="BFK14"/>
      <c r="BFL14"/>
      <c r="BFM14"/>
      <c r="BFN14"/>
      <c r="BFO14"/>
      <c r="BFP14"/>
      <c r="BFQ14"/>
      <c r="BFR14"/>
      <c r="BFS14"/>
      <c r="BFT14"/>
      <c r="BFU14"/>
      <c r="BFV14"/>
      <c r="BFW14"/>
      <c r="BFX14"/>
      <c r="BFY14"/>
      <c r="BFZ14"/>
      <c r="BGA14"/>
      <c r="BGB14"/>
      <c r="BGC14"/>
      <c r="BGD14"/>
      <c r="BGE14"/>
      <c r="BGF14"/>
      <c r="BGG14"/>
      <c r="BGH14"/>
      <c r="BGI14"/>
      <c r="BGJ14"/>
      <c r="BGK14"/>
      <c r="BGL14"/>
      <c r="BGM14"/>
      <c r="BGN14"/>
      <c r="BGO14"/>
      <c r="BGP14"/>
      <c r="BGQ14"/>
      <c r="BGR14"/>
      <c r="BGS14"/>
      <c r="BGT14"/>
      <c r="BGU14"/>
      <c r="BGV14"/>
      <c r="BGW14"/>
      <c r="BGX14"/>
      <c r="BGY14"/>
      <c r="BGZ14"/>
      <c r="BHA14"/>
      <c r="BHB14"/>
      <c r="BHC14"/>
      <c r="BHD14"/>
      <c r="BHE14"/>
      <c r="BHF14"/>
      <c r="BHG14"/>
      <c r="BHH14"/>
      <c r="BHI14"/>
      <c r="BHJ14"/>
      <c r="BHK14"/>
      <c r="BHL14"/>
      <c r="BHM14"/>
      <c r="BHN14"/>
      <c r="BHO14"/>
      <c r="BHP14"/>
      <c r="BHQ14"/>
      <c r="BHR14"/>
      <c r="BHS14"/>
      <c r="BHT14"/>
      <c r="BHU14"/>
      <c r="BHV14"/>
      <c r="BHW14"/>
      <c r="BHX14"/>
      <c r="BHY14"/>
      <c r="BHZ14"/>
      <c r="BIA14"/>
      <c r="BIB14"/>
      <c r="BIC14"/>
      <c r="BID14"/>
      <c r="BIE14"/>
      <c r="BIF14"/>
      <c r="BIG14"/>
      <c r="BIH14"/>
      <c r="BII14"/>
      <c r="BIJ14"/>
      <c r="BIK14"/>
      <c r="BIL14"/>
      <c r="BIM14"/>
      <c r="BIN14"/>
      <c r="BIO14"/>
      <c r="BIP14"/>
      <c r="BIQ14"/>
      <c r="BIR14"/>
      <c r="BIS14"/>
      <c r="BIT14"/>
      <c r="BIU14"/>
      <c r="BIV14"/>
      <c r="BIW14"/>
      <c r="BIX14"/>
      <c r="BIY14"/>
      <c r="BIZ14"/>
      <c r="BJA14"/>
      <c r="BJB14"/>
      <c r="BJC14"/>
      <c r="BJD14"/>
      <c r="BJE14"/>
      <c r="BJF14"/>
      <c r="BJG14"/>
      <c r="BJH14"/>
      <c r="BJI14"/>
      <c r="BJJ14"/>
      <c r="BJK14"/>
      <c r="BJL14"/>
      <c r="BJM14"/>
      <c r="BJN14"/>
      <c r="BJO14"/>
      <c r="BJP14"/>
      <c r="BJQ14"/>
      <c r="BJR14"/>
      <c r="BJS14"/>
      <c r="BJT14"/>
      <c r="BJU14"/>
      <c r="BJV14"/>
      <c r="BJW14"/>
      <c r="BJX14"/>
      <c r="BJY14"/>
      <c r="BJZ14"/>
      <c r="BKA14"/>
      <c r="BKB14"/>
      <c r="BKC14"/>
      <c r="BKD14"/>
      <c r="BKE14"/>
      <c r="BKF14"/>
      <c r="BKG14"/>
      <c r="BKH14"/>
      <c r="BKI14"/>
      <c r="BKJ14"/>
      <c r="BKK14"/>
      <c r="BKL14"/>
      <c r="BKM14"/>
      <c r="BKN14"/>
      <c r="BKO14"/>
      <c r="BKP14"/>
      <c r="BKQ14"/>
      <c r="BKR14"/>
      <c r="BKS14"/>
      <c r="BKT14"/>
      <c r="BKU14"/>
      <c r="BKV14"/>
      <c r="BKW14"/>
      <c r="BKX14"/>
      <c r="BKY14"/>
      <c r="BKZ14"/>
      <c r="BLA14"/>
      <c r="BLB14"/>
      <c r="BLC14"/>
      <c r="BLD14"/>
      <c r="BLE14"/>
      <c r="BLF14"/>
      <c r="BLG14"/>
      <c r="BLH14"/>
      <c r="BLI14"/>
      <c r="BLJ14"/>
      <c r="BLK14"/>
      <c r="BLL14"/>
      <c r="BLM14"/>
      <c r="BLN14"/>
      <c r="BLO14"/>
      <c r="BLP14"/>
      <c r="BLQ14"/>
      <c r="BLR14"/>
      <c r="BLS14"/>
      <c r="BLT14"/>
      <c r="BLU14"/>
      <c r="BLV14"/>
      <c r="BLW14"/>
      <c r="BLX14"/>
      <c r="BLY14"/>
      <c r="BLZ14"/>
      <c r="BMA14"/>
      <c r="BMB14"/>
      <c r="BMC14"/>
      <c r="BMD14"/>
      <c r="BME14"/>
      <c r="BMF14"/>
      <c r="BMG14"/>
      <c r="BMH14"/>
      <c r="BMI14"/>
      <c r="BMJ14"/>
      <c r="BMK14"/>
      <c r="BML14"/>
      <c r="BMM14"/>
      <c r="BMN14"/>
      <c r="BMO14"/>
      <c r="BMP14"/>
      <c r="BMQ14"/>
      <c r="BMR14"/>
      <c r="BMS14"/>
      <c r="BMT14"/>
      <c r="BMU14"/>
      <c r="BMV14"/>
      <c r="BMW14"/>
      <c r="BMX14"/>
      <c r="BMY14"/>
      <c r="BMZ14"/>
      <c r="BNA14"/>
      <c r="BNB14"/>
      <c r="BNC14"/>
      <c r="BND14"/>
      <c r="BNE14"/>
      <c r="BNF14"/>
      <c r="BNG14"/>
      <c r="BNH14"/>
      <c r="BNI14"/>
      <c r="BNJ14"/>
      <c r="BNK14"/>
      <c r="BNL14"/>
      <c r="BNM14"/>
      <c r="BNN14"/>
      <c r="BNO14"/>
      <c r="BNP14"/>
      <c r="BNQ14"/>
      <c r="BNR14"/>
      <c r="BNS14"/>
      <c r="BNT14"/>
      <c r="BNU14"/>
      <c r="BNV14"/>
      <c r="BNW14"/>
      <c r="BNX14"/>
      <c r="BNY14"/>
      <c r="BNZ14"/>
      <c r="BOA14"/>
      <c r="BOB14"/>
      <c r="BOC14"/>
      <c r="BOD14"/>
      <c r="BOE14"/>
      <c r="BOF14"/>
      <c r="BOG14"/>
      <c r="BOH14"/>
      <c r="BOI14"/>
      <c r="BOJ14"/>
      <c r="BOK14"/>
      <c r="BOL14"/>
      <c r="BOM14"/>
      <c r="BON14"/>
      <c r="BOO14"/>
      <c r="BOP14"/>
      <c r="BOQ14"/>
      <c r="BOR14"/>
      <c r="BOS14"/>
      <c r="BOT14"/>
      <c r="BOU14"/>
      <c r="BOV14"/>
      <c r="BOW14"/>
      <c r="BOX14"/>
      <c r="BOY14"/>
      <c r="BOZ14"/>
      <c r="BPA14"/>
      <c r="BPB14"/>
      <c r="BPC14"/>
      <c r="BPD14"/>
      <c r="BPE14"/>
      <c r="BPF14"/>
      <c r="BPG14"/>
      <c r="BPH14"/>
      <c r="BPI14"/>
      <c r="BPJ14"/>
      <c r="BPK14"/>
      <c r="BPL14"/>
      <c r="BPM14"/>
      <c r="BPN14"/>
      <c r="BPO14"/>
      <c r="BPP14"/>
      <c r="BPQ14"/>
      <c r="BPR14"/>
      <c r="BPS14"/>
      <c r="BPT14"/>
      <c r="BPU14"/>
      <c r="BPV14"/>
      <c r="BPW14"/>
      <c r="BPX14"/>
      <c r="BPY14"/>
      <c r="BPZ14"/>
      <c r="BQA14"/>
      <c r="BQB14"/>
      <c r="BQC14"/>
      <c r="BQD14"/>
      <c r="BQE14"/>
      <c r="BQF14"/>
      <c r="BQG14"/>
      <c r="BQH14"/>
      <c r="BQI14"/>
      <c r="BQJ14"/>
      <c r="BQK14"/>
      <c r="BQL14"/>
      <c r="BQM14"/>
      <c r="BQN14"/>
      <c r="BQO14"/>
      <c r="BQP14"/>
      <c r="BQQ14"/>
      <c r="BQR14"/>
      <c r="BQS14"/>
      <c r="BQT14"/>
      <c r="BQU14"/>
      <c r="BQV14"/>
      <c r="BQW14"/>
      <c r="BQX14"/>
      <c r="BQY14"/>
      <c r="BQZ14"/>
      <c r="BRA14"/>
      <c r="BRB14"/>
      <c r="BRC14"/>
      <c r="BRD14"/>
      <c r="BRE14"/>
      <c r="BRF14"/>
      <c r="BRG14"/>
      <c r="BRH14"/>
      <c r="BRI14"/>
      <c r="BRJ14"/>
      <c r="BRK14"/>
      <c r="BRL14"/>
      <c r="BRM14"/>
      <c r="BRN14"/>
      <c r="BRO14"/>
      <c r="BRP14"/>
      <c r="BRQ14"/>
      <c r="BRR14"/>
      <c r="BRS14"/>
      <c r="BRT14"/>
      <c r="BRU14"/>
      <c r="BRV14"/>
      <c r="BRW14"/>
      <c r="BRX14"/>
      <c r="BRY14"/>
      <c r="BRZ14"/>
      <c r="BSA14"/>
      <c r="BSB14"/>
      <c r="BSC14"/>
      <c r="BSD14"/>
      <c r="BSE14"/>
      <c r="BSF14"/>
      <c r="BSG14"/>
      <c r="BSH14"/>
      <c r="BSI14"/>
      <c r="BSJ14"/>
      <c r="BSK14"/>
      <c r="BSL14"/>
      <c r="BSM14"/>
      <c r="BSN14"/>
      <c r="BSO14"/>
      <c r="BSP14"/>
      <c r="BSQ14"/>
      <c r="BSR14"/>
      <c r="BSS14"/>
      <c r="BST14"/>
      <c r="BSU14"/>
      <c r="BSV14"/>
      <c r="BSW14"/>
      <c r="BSX14"/>
      <c r="BSY14"/>
      <c r="BSZ14"/>
      <c r="BTA14"/>
      <c r="BTB14"/>
      <c r="BTC14"/>
      <c r="BTD14"/>
      <c r="BTE14"/>
      <c r="BTF14"/>
      <c r="BTG14"/>
      <c r="BTH14"/>
      <c r="BTI14"/>
      <c r="BTJ14"/>
      <c r="BTK14"/>
      <c r="BTL14"/>
      <c r="BTM14"/>
      <c r="BTN14"/>
      <c r="BTO14"/>
      <c r="BTP14"/>
      <c r="BTQ14"/>
      <c r="BTR14"/>
      <c r="BTS14"/>
      <c r="BTT14"/>
      <c r="BTU14"/>
      <c r="BTV14"/>
      <c r="BTW14"/>
      <c r="BTX14"/>
      <c r="BTY14"/>
      <c r="BTZ14"/>
      <c r="BUA14"/>
      <c r="BUB14"/>
      <c r="BUC14"/>
      <c r="BUD14"/>
      <c r="BUE14"/>
      <c r="BUF14"/>
      <c r="BUG14"/>
      <c r="BUH14"/>
      <c r="BUI14"/>
      <c r="BUJ14"/>
      <c r="BUK14"/>
      <c r="BUL14"/>
      <c r="BUM14"/>
      <c r="BUN14"/>
      <c r="BUO14"/>
      <c r="BUP14"/>
      <c r="BUQ14"/>
      <c r="BUR14"/>
      <c r="BUS14"/>
      <c r="BUT14"/>
      <c r="BUU14"/>
      <c r="BUV14"/>
      <c r="BUW14"/>
      <c r="BUX14"/>
      <c r="BUY14"/>
      <c r="BUZ14"/>
      <c r="BVA14"/>
      <c r="BVB14"/>
      <c r="BVC14"/>
      <c r="BVD14"/>
      <c r="BVE14"/>
      <c r="BVF14"/>
      <c r="BVG14"/>
      <c r="BVH14"/>
      <c r="BVI14"/>
      <c r="BVJ14"/>
      <c r="BVK14"/>
      <c r="BVL14"/>
      <c r="BVM14"/>
      <c r="BVN14"/>
      <c r="BVO14"/>
      <c r="BVP14"/>
      <c r="BVQ14"/>
      <c r="BVR14"/>
      <c r="BVS14"/>
      <c r="BVT14"/>
      <c r="BVU14"/>
      <c r="BVV14"/>
      <c r="BVW14"/>
      <c r="BVX14"/>
      <c r="BVY14"/>
      <c r="BVZ14"/>
      <c r="BWA14"/>
      <c r="BWB14"/>
      <c r="BWC14"/>
      <c r="BWD14"/>
      <c r="BWE14"/>
      <c r="BWF14"/>
      <c r="BWG14"/>
      <c r="BWH14"/>
      <c r="BWI14"/>
      <c r="BWJ14"/>
      <c r="BWK14"/>
      <c r="BWL14"/>
      <c r="BWM14"/>
      <c r="BWN14"/>
      <c r="BWO14"/>
      <c r="BWP14"/>
      <c r="BWQ14"/>
      <c r="BWR14"/>
      <c r="BWS14"/>
      <c r="BWT14"/>
      <c r="BWU14"/>
      <c r="BWV14"/>
      <c r="BWW14"/>
      <c r="BWX14"/>
      <c r="BWY14"/>
      <c r="BWZ14"/>
      <c r="BXA14"/>
      <c r="BXB14"/>
      <c r="BXC14"/>
      <c r="BXD14"/>
      <c r="BXE14"/>
      <c r="BXF14"/>
      <c r="BXG14"/>
      <c r="BXH14"/>
      <c r="BXI14"/>
      <c r="BXJ14"/>
      <c r="BXK14"/>
      <c r="BXL14"/>
      <c r="BXM14"/>
      <c r="BXN14"/>
      <c r="BXO14"/>
      <c r="BXP14"/>
      <c r="BXQ14"/>
      <c r="BXR14"/>
      <c r="BXS14"/>
      <c r="BXT14"/>
      <c r="BXU14"/>
      <c r="BXV14"/>
      <c r="BXW14"/>
      <c r="BXX14"/>
      <c r="BXY14"/>
      <c r="BXZ14"/>
      <c r="BYA14"/>
      <c r="BYB14"/>
      <c r="BYC14"/>
      <c r="BYD14"/>
      <c r="BYE14"/>
      <c r="BYF14"/>
      <c r="BYG14"/>
      <c r="BYH14"/>
      <c r="BYI14"/>
      <c r="BYJ14"/>
      <c r="BYK14"/>
      <c r="BYL14"/>
      <c r="BYM14"/>
      <c r="BYN14"/>
      <c r="BYO14"/>
      <c r="BYP14"/>
      <c r="BYQ14"/>
      <c r="BYR14"/>
      <c r="BYS14"/>
      <c r="BYT14"/>
      <c r="BYU14"/>
      <c r="BYV14"/>
      <c r="BYW14"/>
      <c r="BYX14"/>
      <c r="BYY14"/>
      <c r="BYZ14"/>
      <c r="BZA14"/>
      <c r="BZB14"/>
      <c r="BZC14"/>
      <c r="BZD14"/>
      <c r="BZE14"/>
      <c r="BZF14"/>
      <c r="BZG14"/>
      <c r="BZH14"/>
      <c r="BZI14"/>
      <c r="BZJ14"/>
      <c r="BZK14"/>
      <c r="BZL14"/>
      <c r="BZM14"/>
      <c r="BZN14"/>
      <c r="BZO14"/>
      <c r="BZP14"/>
      <c r="BZQ14"/>
      <c r="BZR14"/>
      <c r="BZS14"/>
      <c r="BZT14"/>
      <c r="BZU14"/>
      <c r="BZV14"/>
      <c r="BZW14"/>
      <c r="BZX14"/>
      <c r="BZY14"/>
      <c r="BZZ14"/>
      <c r="CAA14"/>
      <c r="CAB14"/>
      <c r="CAC14"/>
      <c r="CAD14"/>
      <c r="CAE14"/>
      <c r="CAF14"/>
      <c r="CAG14"/>
      <c r="CAH14"/>
      <c r="CAI14"/>
      <c r="CAJ14"/>
      <c r="CAK14"/>
      <c r="CAL14"/>
      <c r="CAM14"/>
      <c r="CAN14"/>
      <c r="CAO14"/>
      <c r="CAP14"/>
      <c r="CAQ14"/>
      <c r="CAR14"/>
      <c r="CAS14"/>
      <c r="CAT14"/>
      <c r="CAU14"/>
      <c r="CAV14"/>
      <c r="CAW14"/>
      <c r="CAX14"/>
      <c r="CAY14"/>
      <c r="CAZ14"/>
      <c r="CBA14"/>
      <c r="CBB14"/>
      <c r="CBC14"/>
      <c r="CBD14"/>
      <c r="CBE14"/>
      <c r="CBF14"/>
      <c r="CBG14"/>
      <c r="CBH14"/>
      <c r="CBI14"/>
      <c r="CBJ14"/>
      <c r="CBK14"/>
      <c r="CBL14"/>
      <c r="CBM14"/>
      <c r="CBN14"/>
      <c r="CBO14"/>
      <c r="CBP14"/>
      <c r="CBQ14"/>
      <c r="CBR14"/>
      <c r="CBS14"/>
      <c r="CBT14"/>
      <c r="CBU14"/>
      <c r="CBV14"/>
      <c r="CBW14"/>
      <c r="CBX14"/>
      <c r="CBY14"/>
      <c r="CBZ14"/>
      <c r="CCA14"/>
      <c r="CCB14"/>
      <c r="CCC14"/>
      <c r="CCD14"/>
      <c r="CCE14"/>
      <c r="CCF14"/>
      <c r="CCG14"/>
      <c r="CCH14"/>
      <c r="CCI14"/>
      <c r="CCJ14"/>
      <c r="CCK14"/>
      <c r="CCL14"/>
      <c r="CCM14"/>
      <c r="CCN14"/>
      <c r="CCO14"/>
      <c r="CCP14"/>
      <c r="CCQ14"/>
      <c r="CCR14"/>
      <c r="CCS14"/>
      <c r="CCT14"/>
      <c r="CCU14"/>
      <c r="CCV14"/>
      <c r="CCW14"/>
      <c r="CCX14"/>
      <c r="CCY14"/>
      <c r="CCZ14"/>
      <c r="CDA14"/>
      <c r="CDB14"/>
      <c r="CDC14"/>
      <c r="CDD14"/>
      <c r="CDE14"/>
      <c r="CDF14"/>
      <c r="CDG14"/>
      <c r="CDH14"/>
      <c r="CDI14"/>
      <c r="CDJ14"/>
      <c r="CDK14"/>
      <c r="CDL14"/>
      <c r="CDM14"/>
      <c r="CDN14"/>
      <c r="CDO14"/>
      <c r="CDP14"/>
      <c r="CDQ14"/>
      <c r="CDR14"/>
      <c r="CDS14"/>
      <c r="CDT14"/>
      <c r="CDU14"/>
      <c r="CDV14"/>
      <c r="CDW14"/>
      <c r="CDX14"/>
      <c r="CDY14"/>
      <c r="CDZ14"/>
      <c r="CEA14"/>
      <c r="CEB14"/>
      <c r="CEC14"/>
      <c r="CED14"/>
      <c r="CEE14"/>
      <c r="CEF14"/>
      <c r="CEG14"/>
      <c r="CEH14"/>
      <c r="CEI14"/>
      <c r="CEJ14"/>
      <c r="CEK14"/>
      <c r="CEL14"/>
      <c r="CEM14"/>
      <c r="CEN14"/>
      <c r="CEO14"/>
      <c r="CEP14"/>
      <c r="CEQ14"/>
      <c r="CER14"/>
      <c r="CES14"/>
      <c r="CET14"/>
      <c r="CEU14"/>
      <c r="CEV14"/>
      <c r="CEW14"/>
      <c r="CEX14"/>
      <c r="CEY14"/>
      <c r="CEZ14"/>
      <c r="CFA14"/>
      <c r="CFB14"/>
      <c r="CFC14"/>
      <c r="CFD14"/>
      <c r="CFE14"/>
      <c r="CFF14"/>
      <c r="CFG14"/>
      <c r="CFH14"/>
      <c r="CFI14"/>
      <c r="CFJ14"/>
      <c r="CFK14"/>
      <c r="CFL14"/>
      <c r="CFM14"/>
      <c r="CFN14"/>
      <c r="CFO14"/>
      <c r="CFP14"/>
      <c r="CFQ14"/>
      <c r="CFR14"/>
      <c r="CFS14"/>
      <c r="CFT14"/>
      <c r="CFU14"/>
      <c r="CFV14"/>
      <c r="CFW14"/>
      <c r="CFX14"/>
      <c r="CFY14"/>
      <c r="CFZ14"/>
      <c r="CGA14"/>
      <c r="CGB14"/>
      <c r="CGC14"/>
      <c r="CGD14"/>
      <c r="CGE14"/>
      <c r="CGF14"/>
      <c r="CGG14"/>
      <c r="CGH14"/>
      <c r="CGI14"/>
      <c r="CGJ14"/>
      <c r="CGK14"/>
      <c r="CGL14"/>
      <c r="CGM14"/>
      <c r="CGN14"/>
      <c r="CGO14"/>
      <c r="CGP14"/>
      <c r="CGQ14"/>
      <c r="CGR14"/>
      <c r="CGS14"/>
      <c r="CGT14"/>
      <c r="CGU14"/>
      <c r="CGV14"/>
      <c r="CGW14"/>
      <c r="CGX14"/>
      <c r="CGY14"/>
      <c r="CGZ14"/>
      <c r="CHA14"/>
      <c r="CHB14"/>
      <c r="CHC14"/>
      <c r="CHD14"/>
      <c r="CHE14"/>
      <c r="CHF14"/>
      <c r="CHG14"/>
      <c r="CHH14"/>
      <c r="CHI14"/>
      <c r="CHJ14"/>
      <c r="CHK14"/>
      <c r="CHL14"/>
      <c r="CHM14"/>
      <c r="CHN14"/>
      <c r="CHO14"/>
      <c r="CHP14"/>
      <c r="CHQ14"/>
      <c r="CHR14"/>
      <c r="CHS14"/>
      <c r="CHT14"/>
      <c r="CHU14"/>
      <c r="CHV14"/>
      <c r="CHW14"/>
      <c r="CHX14"/>
      <c r="CHY14"/>
      <c r="CHZ14"/>
      <c r="CIA14"/>
      <c r="CIB14"/>
      <c r="CIC14"/>
      <c r="CID14"/>
      <c r="CIE14"/>
      <c r="CIF14"/>
      <c r="CIG14"/>
      <c r="CIH14"/>
      <c r="CII14"/>
      <c r="CIJ14"/>
      <c r="CIK14"/>
      <c r="CIL14"/>
      <c r="CIM14"/>
      <c r="CIN14"/>
      <c r="CIO14"/>
      <c r="CIP14"/>
      <c r="CIQ14"/>
      <c r="CIR14"/>
      <c r="CIS14"/>
      <c r="CIT14"/>
      <c r="CIU14"/>
      <c r="CIV14"/>
      <c r="CIW14"/>
      <c r="CIX14"/>
      <c r="CIY14"/>
      <c r="CIZ14"/>
      <c r="CJA14"/>
      <c r="CJB14"/>
      <c r="CJC14"/>
      <c r="CJD14"/>
      <c r="CJE14"/>
      <c r="CJF14"/>
      <c r="CJG14"/>
      <c r="CJH14"/>
      <c r="CJI14"/>
      <c r="CJJ14"/>
      <c r="CJK14"/>
      <c r="CJL14"/>
      <c r="CJM14"/>
      <c r="CJN14"/>
      <c r="CJO14"/>
      <c r="CJP14"/>
      <c r="CJQ14"/>
      <c r="CJR14"/>
      <c r="CJS14"/>
      <c r="CJT14"/>
      <c r="CJU14"/>
      <c r="CJV14"/>
      <c r="CJW14"/>
      <c r="CJX14"/>
      <c r="CJY14"/>
      <c r="CJZ14"/>
      <c r="CKA14"/>
      <c r="CKB14"/>
      <c r="CKC14"/>
      <c r="CKD14"/>
      <c r="CKE14"/>
      <c r="CKF14"/>
      <c r="CKG14"/>
      <c r="CKH14"/>
      <c r="CKI14"/>
      <c r="CKJ14"/>
      <c r="CKK14"/>
      <c r="CKL14"/>
      <c r="CKM14"/>
      <c r="CKN14"/>
      <c r="CKO14"/>
      <c r="CKP14"/>
      <c r="CKQ14"/>
      <c r="CKR14"/>
      <c r="CKS14"/>
      <c r="CKT14"/>
      <c r="CKU14"/>
      <c r="CKV14"/>
      <c r="CKW14"/>
      <c r="CKX14"/>
      <c r="CKY14"/>
      <c r="CKZ14"/>
      <c r="CLA14"/>
      <c r="CLB14"/>
      <c r="CLC14"/>
      <c r="CLD14"/>
      <c r="CLE14"/>
      <c r="CLF14"/>
      <c r="CLG14"/>
      <c r="CLH14"/>
      <c r="CLI14"/>
      <c r="CLJ14"/>
      <c r="CLK14"/>
      <c r="CLL14"/>
      <c r="CLM14"/>
      <c r="CLN14"/>
      <c r="CLO14"/>
      <c r="CLP14"/>
      <c r="CLQ14"/>
      <c r="CLR14"/>
      <c r="CLS14"/>
      <c r="CLT14"/>
      <c r="CLU14"/>
      <c r="CLV14"/>
      <c r="CLW14"/>
      <c r="CLX14"/>
      <c r="CLY14"/>
      <c r="CLZ14"/>
      <c r="CMA14"/>
      <c r="CMB14"/>
      <c r="CMC14"/>
      <c r="CMD14"/>
      <c r="CME14"/>
      <c r="CMF14"/>
      <c r="CMG14"/>
      <c r="CMH14"/>
      <c r="CMI14"/>
      <c r="CMJ14"/>
      <c r="CMK14"/>
      <c r="CML14"/>
      <c r="CMM14"/>
      <c r="CMN14"/>
      <c r="CMO14"/>
      <c r="CMP14"/>
      <c r="CMQ14"/>
      <c r="CMR14"/>
      <c r="CMS14"/>
      <c r="CMT14"/>
      <c r="CMU14"/>
      <c r="CMV14"/>
      <c r="CMW14"/>
      <c r="CMX14"/>
      <c r="CMY14"/>
      <c r="CMZ14"/>
      <c r="CNA14"/>
      <c r="CNB14"/>
      <c r="CNC14"/>
      <c r="CND14"/>
      <c r="CNE14"/>
      <c r="CNF14"/>
      <c r="CNG14"/>
      <c r="CNH14"/>
      <c r="CNI14"/>
      <c r="CNJ14"/>
      <c r="CNK14"/>
      <c r="CNL14"/>
      <c r="CNM14"/>
      <c r="CNN14"/>
      <c r="CNO14"/>
      <c r="CNP14"/>
      <c r="CNQ14"/>
      <c r="CNR14"/>
      <c r="CNS14"/>
      <c r="CNT14"/>
      <c r="CNU14"/>
      <c r="CNV14"/>
      <c r="CNW14"/>
      <c r="CNX14"/>
      <c r="CNY14"/>
      <c r="CNZ14"/>
      <c r="COA14"/>
      <c r="COB14"/>
      <c r="COC14"/>
      <c r="COD14"/>
      <c r="COE14"/>
      <c r="COF14"/>
      <c r="COG14"/>
      <c r="COH14"/>
      <c r="COI14"/>
      <c r="COJ14"/>
      <c r="COK14"/>
      <c r="COL14"/>
      <c r="COM14"/>
      <c r="CON14"/>
      <c r="COO14"/>
      <c r="COP14"/>
      <c r="COQ14"/>
      <c r="COR14"/>
      <c r="COS14"/>
      <c r="COT14"/>
      <c r="COU14"/>
      <c r="COV14"/>
      <c r="COW14"/>
      <c r="COX14"/>
      <c r="COY14"/>
      <c r="COZ14"/>
      <c r="CPA14"/>
      <c r="CPB14"/>
      <c r="CPC14"/>
      <c r="CPD14"/>
      <c r="CPE14"/>
      <c r="CPF14"/>
      <c r="CPG14"/>
      <c r="CPH14"/>
      <c r="CPI14"/>
      <c r="CPJ14"/>
      <c r="CPK14"/>
      <c r="CPL14"/>
      <c r="CPM14"/>
      <c r="CPN14"/>
      <c r="CPO14"/>
      <c r="CPP14"/>
      <c r="CPQ14"/>
      <c r="CPR14"/>
      <c r="CPS14"/>
      <c r="CPT14"/>
      <c r="CPU14"/>
      <c r="CPV14"/>
      <c r="CPW14"/>
      <c r="CPX14"/>
      <c r="CPY14"/>
      <c r="CPZ14"/>
      <c r="CQA14"/>
      <c r="CQB14"/>
      <c r="CQC14"/>
      <c r="CQD14"/>
      <c r="CQE14"/>
      <c r="CQF14"/>
      <c r="CQG14"/>
      <c r="CQH14"/>
      <c r="CQI14"/>
      <c r="CQJ14"/>
      <c r="CQK14"/>
      <c r="CQL14"/>
      <c r="CQM14"/>
      <c r="CQN14"/>
      <c r="CQO14"/>
      <c r="CQP14"/>
      <c r="CQQ14"/>
      <c r="CQR14"/>
      <c r="CQS14"/>
      <c r="CQT14"/>
      <c r="CQU14"/>
      <c r="CQV14"/>
      <c r="CQW14"/>
      <c r="CQX14"/>
      <c r="CQY14"/>
      <c r="CQZ14"/>
      <c r="CRA14"/>
      <c r="CRB14"/>
      <c r="CRC14"/>
      <c r="CRD14"/>
      <c r="CRE14"/>
      <c r="CRF14"/>
      <c r="CRG14"/>
      <c r="CRH14"/>
      <c r="CRI14"/>
      <c r="CRJ14"/>
      <c r="CRK14"/>
      <c r="CRL14"/>
      <c r="CRM14"/>
      <c r="CRN14"/>
      <c r="CRO14"/>
      <c r="CRP14"/>
      <c r="CRQ14"/>
      <c r="CRR14"/>
      <c r="CRS14"/>
      <c r="CRT14"/>
      <c r="CRU14"/>
      <c r="CRV14"/>
      <c r="CRW14"/>
      <c r="CRX14"/>
      <c r="CRY14"/>
      <c r="CRZ14"/>
      <c r="CSA14"/>
      <c r="CSB14"/>
      <c r="CSC14"/>
      <c r="CSD14"/>
      <c r="CSE14"/>
      <c r="CSF14"/>
      <c r="CSG14"/>
      <c r="CSH14"/>
      <c r="CSI14"/>
      <c r="CSJ14"/>
      <c r="CSK14"/>
      <c r="CSL14"/>
      <c r="CSM14"/>
      <c r="CSN14"/>
      <c r="CSO14"/>
      <c r="CSP14"/>
      <c r="CSQ14"/>
      <c r="CSR14"/>
      <c r="CSS14"/>
      <c r="CST14"/>
      <c r="CSU14"/>
      <c r="CSV14"/>
      <c r="CSW14"/>
      <c r="CSX14"/>
      <c r="CSY14"/>
      <c r="CSZ14"/>
      <c r="CTA14"/>
      <c r="CTB14"/>
      <c r="CTC14"/>
      <c r="CTD14"/>
      <c r="CTE14"/>
      <c r="CTF14"/>
      <c r="CTG14"/>
      <c r="CTH14"/>
      <c r="CTI14"/>
      <c r="CTJ14"/>
      <c r="CTK14"/>
      <c r="CTL14"/>
      <c r="CTM14"/>
      <c r="CTN14"/>
      <c r="CTO14"/>
      <c r="CTP14"/>
      <c r="CTQ14"/>
      <c r="CTR14"/>
      <c r="CTS14"/>
      <c r="CTT14"/>
      <c r="CTU14"/>
      <c r="CTV14"/>
      <c r="CTW14"/>
      <c r="CTX14"/>
      <c r="CTY14"/>
      <c r="CTZ14"/>
      <c r="CUA14"/>
      <c r="CUB14"/>
      <c r="CUC14"/>
      <c r="CUD14"/>
      <c r="CUE14"/>
      <c r="CUF14"/>
      <c r="CUG14"/>
      <c r="CUH14"/>
      <c r="CUI14"/>
      <c r="CUJ14"/>
      <c r="CUK14"/>
      <c r="CUL14"/>
      <c r="CUM14"/>
      <c r="CUN14"/>
      <c r="CUO14"/>
      <c r="CUP14"/>
      <c r="CUQ14"/>
      <c r="CUR14"/>
      <c r="CUS14"/>
      <c r="CUT14"/>
      <c r="CUU14"/>
      <c r="CUV14"/>
      <c r="CUW14"/>
      <c r="CUX14"/>
      <c r="CUY14"/>
      <c r="CUZ14"/>
      <c r="CVA14"/>
      <c r="CVB14"/>
      <c r="CVC14"/>
      <c r="CVD14"/>
      <c r="CVE14"/>
      <c r="CVF14"/>
      <c r="CVG14"/>
      <c r="CVH14"/>
      <c r="CVI14"/>
      <c r="CVJ14"/>
      <c r="CVK14"/>
      <c r="CVL14"/>
      <c r="CVM14"/>
      <c r="CVN14"/>
      <c r="CVO14"/>
      <c r="CVP14"/>
      <c r="CVQ14"/>
      <c r="CVR14"/>
      <c r="CVS14"/>
      <c r="CVT14"/>
      <c r="CVU14"/>
      <c r="CVV14"/>
      <c r="CVW14"/>
      <c r="CVX14"/>
      <c r="CVY14"/>
      <c r="CVZ14"/>
      <c r="CWA14"/>
      <c r="CWB14"/>
      <c r="CWC14"/>
      <c r="CWD14"/>
      <c r="CWE14"/>
      <c r="CWF14"/>
      <c r="CWG14"/>
      <c r="CWH14"/>
      <c r="CWI14"/>
      <c r="CWJ14"/>
      <c r="CWK14"/>
      <c r="CWL14"/>
      <c r="CWM14"/>
      <c r="CWN14"/>
      <c r="CWO14"/>
      <c r="CWP14"/>
      <c r="CWQ14"/>
      <c r="CWR14"/>
      <c r="CWS14"/>
      <c r="CWT14"/>
      <c r="CWU14"/>
      <c r="CWV14"/>
      <c r="CWW14"/>
      <c r="CWX14"/>
      <c r="CWY14"/>
      <c r="CWZ14"/>
      <c r="CXA14"/>
      <c r="CXB14"/>
      <c r="CXC14"/>
      <c r="CXD14"/>
      <c r="CXE14"/>
      <c r="CXF14"/>
      <c r="CXG14"/>
      <c r="CXH14"/>
      <c r="CXI14"/>
      <c r="CXJ14"/>
      <c r="CXK14"/>
      <c r="CXL14"/>
      <c r="CXM14"/>
      <c r="CXN14"/>
      <c r="CXO14"/>
      <c r="CXP14"/>
      <c r="CXQ14"/>
      <c r="CXR14"/>
      <c r="CXS14"/>
      <c r="CXT14"/>
      <c r="CXU14"/>
      <c r="CXV14"/>
      <c r="CXW14"/>
      <c r="CXX14"/>
      <c r="CXY14"/>
      <c r="CXZ14"/>
      <c r="CYA14"/>
      <c r="CYB14"/>
      <c r="CYC14"/>
      <c r="CYD14"/>
      <c r="CYE14"/>
      <c r="CYF14"/>
      <c r="CYG14"/>
      <c r="CYH14"/>
      <c r="CYI14"/>
      <c r="CYJ14"/>
      <c r="CYK14"/>
      <c r="CYL14"/>
      <c r="CYM14"/>
      <c r="CYN14"/>
      <c r="CYO14"/>
      <c r="CYP14"/>
      <c r="CYQ14"/>
      <c r="CYR14"/>
      <c r="CYS14"/>
      <c r="CYT14"/>
      <c r="CYU14"/>
      <c r="CYV14"/>
      <c r="CYW14"/>
      <c r="CYX14"/>
      <c r="CYY14"/>
      <c r="CYZ14"/>
      <c r="CZA14"/>
      <c r="CZB14"/>
      <c r="CZC14"/>
      <c r="CZD14"/>
      <c r="CZE14"/>
      <c r="CZF14"/>
      <c r="CZG14"/>
      <c r="CZH14"/>
      <c r="CZI14"/>
      <c r="CZJ14"/>
      <c r="CZK14"/>
      <c r="CZL14"/>
      <c r="CZM14"/>
      <c r="CZN14"/>
      <c r="CZO14"/>
      <c r="CZP14"/>
      <c r="CZQ14"/>
      <c r="CZR14"/>
      <c r="CZS14"/>
      <c r="CZT14"/>
      <c r="CZU14"/>
      <c r="CZV14"/>
      <c r="CZW14"/>
      <c r="CZX14"/>
      <c r="CZY14"/>
      <c r="CZZ14"/>
      <c r="DAA14"/>
      <c r="DAB14"/>
      <c r="DAC14"/>
      <c r="DAD14"/>
      <c r="DAE14"/>
      <c r="DAF14"/>
      <c r="DAG14"/>
      <c r="DAH14"/>
      <c r="DAI14"/>
      <c r="DAJ14"/>
      <c r="DAK14"/>
      <c r="DAL14"/>
      <c r="DAM14"/>
      <c r="DAN14"/>
      <c r="DAO14"/>
      <c r="DAP14"/>
      <c r="DAQ14"/>
      <c r="DAR14"/>
      <c r="DAS14"/>
      <c r="DAT14"/>
      <c r="DAU14"/>
      <c r="DAV14"/>
      <c r="DAW14"/>
      <c r="DAX14"/>
      <c r="DAY14"/>
      <c r="DAZ14"/>
      <c r="DBA14"/>
      <c r="DBB14"/>
      <c r="DBC14"/>
      <c r="DBD14"/>
      <c r="DBE14"/>
      <c r="DBF14"/>
      <c r="DBG14"/>
      <c r="DBH14"/>
      <c r="DBI14"/>
      <c r="DBJ14"/>
      <c r="DBK14"/>
      <c r="DBL14"/>
      <c r="DBM14"/>
      <c r="DBN14"/>
      <c r="DBO14"/>
      <c r="DBP14"/>
      <c r="DBQ14"/>
      <c r="DBR14"/>
      <c r="DBS14"/>
      <c r="DBT14"/>
      <c r="DBU14"/>
      <c r="DBV14"/>
      <c r="DBW14"/>
      <c r="DBX14"/>
      <c r="DBY14"/>
      <c r="DBZ14"/>
      <c r="DCA14"/>
      <c r="DCB14"/>
      <c r="DCC14"/>
      <c r="DCD14"/>
      <c r="DCE14"/>
      <c r="DCF14"/>
      <c r="DCG14"/>
      <c r="DCH14"/>
      <c r="DCI14"/>
      <c r="DCJ14"/>
      <c r="DCK14"/>
      <c r="DCL14"/>
      <c r="DCM14"/>
      <c r="DCN14"/>
      <c r="DCO14"/>
      <c r="DCP14"/>
      <c r="DCQ14"/>
      <c r="DCR14"/>
      <c r="DCS14"/>
      <c r="DCT14"/>
      <c r="DCU14"/>
      <c r="DCV14"/>
      <c r="DCW14"/>
      <c r="DCX14"/>
      <c r="DCY14"/>
      <c r="DCZ14"/>
      <c r="DDA14"/>
      <c r="DDB14"/>
      <c r="DDC14"/>
      <c r="DDD14"/>
      <c r="DDE14"/>
      <c r="DDF14"/>
      <c r="DDG14"/>
      <c r="DDH14"/>
      <c r="DDI14"/>
      <c r="DDJ14"/>
      <c r="DDK14"/>
      <c r="DDL14"/>
      <c r="DDM14"/>
      <c r="DDN14"/>
      <c r="DDO14"/>
      <c r="DDP14"/>
      <c r="DDQ14"/>
      <c r="DDR14"/>
      <c r="DDS14"/>
      <c r="DDT14"/>
      <c r="DDU14"/>
      <c r="DDV14"/>
      <c r="DDW14"/>
      <c r="DDX14"/>
      <c r="DDY14"/>
      <c r="DDZ14"/>
      <c r="DEA14"/>
      <c r="DEB14"/>
      <c r="DEC14"/>
      <c r="DED14"/>
      <c r="DEE14"/>
      <c r="DEF14"/>
      <c r="DEG14"/>
      <c r="DEH14"/>
      <c r="DEI14"/>
      <c r="DEJ14"/>
      <c r="DEK14"/>
      <c r="DEL14"/>
      <c r="DEM14"/>
      <c r="DEN14"/>
      <c r="DEO14"/>
      <c r="DEP14"/>
      <c r="DEQ14"/>
      <c r="DER14"/>
      <c r="DES14"/>
      <c r="DET14"/>
      <c r="DEU14"/>
      <c r="DEV14"/>
      <c r="DEW14"/>
      <c r="DEX14"/>
      <c r="DEY14"/>
      <c r="DEZ14"/>
      <c r="DFA14"/>
      <c r="DFB14"/>
      <c r="DFC14"/>
      <c r="DFD14"/>
      <c r="DFE14"/>
      <c r="DFF14"/>
      <c r="DFG14"/>
      <c r="DFH14"/>
      <c r="DFI14"/>
      <c r="DFJ14"/>
      <c r="DFK14"/>
      <c r="DFL14"/>
      <c r="DFM14"/>
      <c r="DFN14"/>
      <c r="DFO14"/>
      <c r="DFP14"/>
      <c r="DFQ14"/>
      <c r="DFR14"/>
      <c r="DFS14"/>
      <c r="DFT14"/>
      <c r="DFU14"/>
      <c r="DFV14"/>
      <c r="DFW14"/>
      <c r="DFX14"/>
      <c r="DFY14"/>
      <c r="DFZ14"/>
      <c r="DGA14"/>
      <c r="DGB14"/>
      <c r="DGC14"/>
      <c r="DGD14"/>
      <c r="DGE14"/>
      <c r="DGF14"/>
      <c r="DGG14"/>
      <c r="DGH14"/>
      <c r="DGI14"/>
      <c r="DGJ14"/>
      <c r="DGK14"/>
      <c r="DGL14"/>
      <c r="DGM14"/>
      <c r="DGN14"/>
      <c r="DGO14"/>
      <c r="DGP14"/>
      <c r="DGQ14"/>
      <c r="DGR14"/>
      <c r="DGS14"/>
      <c r="DGT14"/>
      <c r="DGU14"/>
      <c r="DGV14"/>
      <c r="DGW14"/>
      <c r="DGX14"/>
      <c r="DGY14"/>
      <c r="DGZ14"/>
      <c r="DHA14"/>
      <c r="DHB14"/>
      <c r="DHC14"/>
      <c r="DHD14"/>
      <c r="DHE14"/>
      <c r="DHF14"/>
      <c r="DHG14"/>
      <c r="DHH14"/>
      <c r="DHI14"/>
      <c r="DHJ14"/>
      <c r="DHK14"/>
      <c r="DHL14"/>
      <c r="DHM14"/>
      <c r="DHN14"/>
      <c r="DHO14"/>
      <c r="DHP14"/>
      <c r="DHQ14"/>
      <c r="DHR14"/>
      <c r="DHS14"/>
      <c r="DHT14"/>
      <c r="DHU14"/>
      <c r="DHV14"/>
      <c r="DHW14"/>
      <c r="DHX14"/>
      <c r="DHY14"/>
      <c r="DHZ14"/>
      <c r="DIA14"/>
      <c r="DIB14"/>
      <c r="DIC14"/>
      <c r="DID14"/>
      <c r="DIE14"/>
      <c r="DIF14"/>
      <c r="DIG14"/>
      <c r="DIH14"/>
      <c r="DII14"/>
      <c r="DIJ14"/>
      <c r="DIK14"/>
      <c r="DIL14"/>
      <c r="DIM14"/>
      <c r="DIN14"/>
      <c r="DIO14"/>
      <c r="DIP14"/>
      <c r="DIQ14"/>
      <c r="DIR14"/>
      <c r="DIS14"/>
      <c r="DIT14"/>
      <c r="DIU14"/>
      <c r="DIV14"/>
      <c r="DIW14"/>
      <c r="DIX14"/>
      <c r="DIY14"/>
      <c r="DIZ14"/>
      <c r="DJA14"/>
      <c r="DJB14"/>
      <c r="DJC14"/>
      <c r="DJD14"/>
      <c r="DJE14"/>
      <c r="DJF14"/>
      <c r="DJG14"/>
      <c r="DJH14"/>
      <c r="DJI14"/>
      <c r="DJJ14"/>
      <c r="DJK14"/>
      <c r="DJL14"/>
      <c r="DJM14"/>
      <c r="DJN14"/>
      <c r="DJO14"/>
      <c r="DJP14"/>
      <c r="DJQ14"/>
      <c r="DJR14"/>
      <c r="DJS14"/>
      <c r="DJT14"/>
      <c r="DJU14"/>
      <c r="DJV14"/>
      <c r="DJW14"/>
      <c r="DJX14"/>
      <c r="DJY14"/>
      <c r="DJZ14"/>
      <c r="DKA14"/>
      <c r="DKB14"/>
      <c r="DKC14"/>
      <c r="DKD14"/>
      <c r="DKE14"/>
      <c r="DKF14"/>
      <c r="DKG14"/>
      <c r="DKH14"/>
      <c r="DKI14"/>
      <c r="DKJ14"/>
      <c r="DKK14"/>
      <c r="DKL14"/>
      <c r="DKM14"/>
      <c r="DKN14"/>
      <c r="DKO14"/>
      <c r="DKP14"/>
      <c r="DKQ14"/>
      <c r="DKR14"/>
      <c r="DKS14"/>
      <c r="DKT14"/>
      <c r="DKU14"/>
      <c r="DKV14"/>
      <c r="DKW14"/>
      <c r="DKX14"/>
      <c r="DKY14"/>
      <c r="DKZ14"/>
      <c r="DLA14"/>
      <c r="DLB14"/>
      <c r="DLC14"/>
      <c r="DLD14"/>
      <c r="DLE14"/>
      <c r="DLF14"/>
      <c r="DLG14"/>
      <c r="DLH14"/>
      <c r="DLI14"/>
      <c r="DLJ14"/>
      <c r="DLK14"/>
      <c r="DLL14"/>
      <c r="DLM14"/>
      <c r="DLN14"/>
      <c r="DLO14"/>
      <c r="DLP14"/>
      <c r="DLQ14"/>
      <c r="DLR14"/>
      <c r="DLS14"/>
      <c r="DLT14"/>
      <c r="DLU14"/>
      <c r="DLV14"/>
      <c r="DLW14"/>
      <c r="DLX14"/>
      <c r="DLY14"/>
      <c r="DLZ14"/>
      <c r="DMA14"/>
      <c r="DMB14"/>
      <c r="DMC14"/>
      <c r="DMD14"/>
      <c r="DME14"/>
      <c r="DMF14"/>
      <c r="DMG14"/>
      <c r="DMH14"/>
      <c r="DMI14"/>
      <c r="DMJ14"/>
      <c r="DMK14"/>
      <c r="DML14"/>
      <c r="DMM14"/>
      <c r="DMN14"/>
      <c r="DMO14"/>
      <c r="DMP14"/>
      <c r="DMQ14"/>
      <c r="DMR14"/>
      <c r="DMS14"/>
      <c r="DMT14"/>
      <c r="DMU14"/>
      <c r="DMV14"/>
      <c r="DMW14"/>
      <c r="DMX14"/>
      <c r="DMY14"/>
      <c r="DMZ14"/>
      <c r="DNA14"/>
      <c r="DNB14"/>
      <c r="DNC14"/>
      <c r="DND14"/>
      <c r="DNE14"/>
      <c r="DNF14"/>
      <c r="DNG14"/>
      <c r="DNH14"/>
      <c r="DNI14"/>
      <c r="DNJ14"/>
      <c r="DNK14"/>
      <c r="DNL14"/>
      <c r="DNM14"/>
      <c r="DNN14"/>
      <c r="DNO14"/>
      <c r="DNP14"/>
      <c r="DNQ14"/>
      <c r="DNR14"/>
      <c r="DNS14"/>
      <c r="DNT14"/>
      <c r="DNU14"/>
      <c r="DNV14"/>
      <c r="DNW14"/>
      <c r="DNX14"/>
      <c r="DNY14"/>
      <c r="DNZ14"/>
      <c r="DOA14"/>
      <c r="DOB14"/>
      <c r="DOC14"/>
      <c r="DOD14"/>
      <c r="DOE14"/>
      <c r="DOF14"/>
      <c r="DOG14"/>
      <c r="DOH14"/>
      <c r="DOI14"/>
      <c r="DOJ14"/>
      <c r="DOK14"/>
      <c r="DOL14"/>
      <c r="DOM14"/>
      <c r="DON14"/>
      <c r="DOO14"/>
      <c r="DOP14"/>
      <c r="DOQ14"/>
      <c r="DOR14"/>
      <c r="DOS14"/>
      <c r="DOT14"/>
      <c r="DOU14"/>
      <c r="DOV14"/>
      <c r="DOW14"/>
      <c r="DOX14"/>
      <c r="DOY14"/>
      <c r="DOZ14"/>
      <c r="DPA14"/>
      <c r="DPB14"/>
      <c r="DPC14"/>
      <c r="DPD14"/>
      <c r="DPE14"/>
      <c r="DPF14"/>
      <c r="DPG14"/>
      <c r="DPH14"/>
      <c r="DPI14"/>
      <c r="DPJ14"/>
      <c r="DPK14"/>
      <c r="DPL14"/>
      <c r="DPM14"/>
      <c r="DPN14"/>
      <c r="DPO14"/>
      <c r="DPP14"/>
      <c r="DPQ14"/>
      <c r="DPR14"/>
      <c r="DPS14"/>
      <c r="DPT14"/>
      <c r="DPU14"/>
      <c r="DPV14"/>
      <c r="DPW14"/>
      <c r="DPX14"/>
      <c r="DPY14"/>
      <c r="DPZ14"/>
      <c r="DQA14"/>
      <c r="DQB14"/>
      <c r="DQC14"/>
      <c r="DQD14"/>
      <c r="DQE14"/>
      <c r="DQF14"/>
      <c r="DQG14"/>
      <c r="DQH14"/>
      <c r="DQI14"/>
      <c r="DQJ14"/>
      <c r="DQK14"/>
      <c r="DQL14"/>
      <c r="DQM14"/>
      <c r="DQN14"/>
      <c r="DQO14"/>
      <c r="DQP14"/>
      <c r="DQQ14"/>
      <c r="DQR14"/>
      <c r="DQS14"/>
      <c r="DQT14"/>
      <c r="DQU14"/>
      <c r="DQV14"/>
      <c r="DQW14"/>
      <c r="DQX14"/>
      <c r="DQY14"/>
      <c r="DQZ14"/>
      <c r="DRA14"/>
      <c r="DRB14"/>
      <c r="DRC14"/>
      <c r="DRD14"/>
      <c r="DRE14"/>
      <c r="DRF14"/>
      <c r="DRG14"/>
      <c r="DRH14"/>
      <c r="DRI14"/>
      <c r="DRJ14"/>
      <c r="DRK14"/>
      <c r="DRL14"/>
      <c r="DRM14"/>
      <c r="DRN14"/>
      <c r="DRO14"/>
      <c r="DRP14"/>
      <c r="DRQ14"/>
      <c r="DRR14"/>
      <c r="DRS14"/>
      <c r="DRT14"/>
      <c r="DRU14"/>
      <c r="DRV14"/>
      <c r="DRW14"/>
      <c r="DRX14"/>
      <c r="DRY14"/>
      <c r="DRZ14"/>
      <c r="DSA14"/>
      <c r="DSB14"/>
      <c r="DSC14"/>
      <c r="DSD14"/>
      <c r="DSE14"/>
      <c r="DSF14"/>
      <c r="DSG14"/>
      <c r="DSH14"/>
      <c r="DSI14"/>
      <c r="DSJ14"/>
      <c r="DSK14"/>
      <c r="DSL14"/>
      <c r="DSM14"/>
      <c r="DSN14"/>
      <c r="DSO14"/>
      <c r="DSP14"/>
      <c r="DSQ14"/>
      <c r="DSR14"/>
      <c r="DSS14"/>
      <c r="DST14"/>
      <c r="DSU14"/>
      <c r="DSV14"/>
      <c r="DSW14"/>
      <c r="DSX14"/>
      <c r="DSY14"/>
      <c r="DSZ14"/>
      <c r="DTA14"/>
      <c r="DTB14"/>
      <c r="DTC14"/>
      <c r="DTD14"/>
      <c r="DTE14"/>
      <c r="DTF14"/>
      <c r="DTG14"/>
      <c r="DTH14"/>
      <c r="DTI14"/>
      <c r="DTJ14"/>
      <c r="DTK14"/>
      <c r="DTL14"/>
      <c r="DTM14"/>
      <c r="DTN14"/>
      <c r="DTO14"/>
      <c r="DTP14"/>
      <c r="DTQ14"/>
      <c r="DTR14"/>
      <c r="DTS14"/>
      <c r="DTT14"/>
      <c r="DTU14"/>
      <c r="DTV14"/>
      <c r="DTW14"/>
      <c r="DTX14"/>
      <c r="DTY14"/>
      <c r="DTZ14"/>
      <c r="DUA14"/>
      <c r="DUB14"/>
      <c r="DUC14"/>
      <c r="DUD14"/>
      <c r="DUE14"/>
      <c r="DUF14"/>
      <c r="DUG14"/>
      <c r="DUH14"/>
      <c r="DUI14"/>
      <c r="DUJ14"/>
      <c r="DUK14"/>
      <c r="DUL14"/>
      <c r="DUM14"/>
      <c r="DUN14"/>
      <c r="DUO14"/>
      <c r="DUP14"/>
      <c r="DUQ14"/>
      <c r="DUR14"/>
      <c r="DUS14"/>
      <c r="DUT14"/>
      <c r="DUU14"/>
      <c r="DUV14"/>
      <c r="DUW14"/>
      <c r="DUX14"/>
      <c r="DUY14"/>
      <c r="DUZ14"/>
      <c r="DVA14"/>
      <c r="DVB14"/>
      <c r="DVC14"/>
      <c r="DVD14"/>
      <c r="DVE14"/>
      <c r="DVF14"/>
      <c r="DVG14"/>
      <c r="DVH14"/>
      <c r="DVI14"/>
      <c r="DVJ14"/>
      <c r="DVK14"/>
      <c r="DVL14"/>
      <c r="DVM14"/>
      <c r="DVN14"/>
      <c r="DVO14"/>
      <c r="DVP14"/>
      <c r="DVQ14"/>
      <c r="DVR14"/>
      <c r="DVS14"/>
      <c r="DVT14"/>
      <c r="DVU14"/>
      <c r="DVV14"/>
      <c r="DVW14"/>
      <c r="DVX14"/>
      <c r="DVY14"/>
      <c r="DVZ14"/>
      <c r="DWA14"/>
      <c r="DWB14"/>
      <c r="DWC14"/>
      <c r="DWD14"/>
      <c r="DWE14"/>
      <c r="DWF14"/>
      <c r="DWG14"/>
      <c r="DWH14"/>
      <c r="DWI14"/>
      <c r="DWJ14"/>
      <c r="DWK14"/>
      <c r="DWL14"/>
      <c r="DWM14"/>
      <c r="DWN14"/>
      <c r="DWO14"/>
      <c r="DWP14"/>
      <c r="DWQ14"/>
      <c r="DWR14"/>
      <c r="DWS14"/>
      <c r="DWT14"/>
      <c r="DWU14"/>
      <c r="DWV14"/>
      <c r="DWW14"/>
      <c r="DWX14"/>
      <c r="DWY14"/>
      <c r="DWZ14"/>
      <c r="DXA14"/>
      <c r="DXB14"/>
      <c r="DXC14"/>
      <c r="DXD14"/>
      <c r="DXE14"/>
      <c r="DXF14"/>
      <c r="DXG14"/>
      <c r="DXH14"/>
      <c r="DXI14"/>
      <c r="DXJ14"/>
      <c r="DXK14"/>
      <c r="DXL14"/>
      <c r="DXM14"/>
      <c r="DXN14"/>
      <c r="DXO14"/>
      <c r="DXP14"/>
      <c r="DXQ14"/>
      <c r="DXR14"/>
      <c r="DXS14"/>
      <c r="DXT14"/>
      <c r="DXU14"/>
      <c r="DXV14"/>
      <c r="DXW14"/>
      <c r="DXX14"/>
      <c r="DXY14"/>
      <c r="DXZ14"/>
      <c r="DYA14"/>
      <c r="DYB14"/>
      <c r="DYC14"/>
      <c r="DYD14"/>
      <c r="DYE14"/>
      <c r="DYF14"/>
      <c r="DYG14"/>
      <c r="DYH14"/>
      <c r="DYI14"/>
      <c r="DYJ14"/>
      <c r="DYK14"/>
      <c r="DYL14"/>
      <c r="DYM14"/>
      <c r="DYN14"/>
      <c r="DYO14"/>
      <c r="DYP14"/>
      <c r="DYQ14"/>
      <c r="DYR14"/>
      <c r="DYS14"/>
      <c r="DYT14"/>
      <c r="DYU14"/>
      <c r="DYV14"/>
      <c r="DYW14"/>
      <c r="DYX14"/>
      <c r="DYY14"/>
      <c r="DYZ14"/>
      <c r="DZA14"/>
      <c r="DZB14"/>
      <c r="DZC14"/>
      <c r="DZD14"/>
      <c r="DZE14"/>
      <c r="DZF14"/>
      <c r="DZG14"/>
      <c r="DZH14"/>
      <c r="DZI14"/>
      <c r="DZJ14"/>
      <c r="DZK14"/>
      <c r="DZL14"/>
      <c r="DZM14"/>
      <c r="DZN14"/>
      <c r="DZO14"/>
      <c r="DZP14"/>
      <c r="DZQ14"/>
      <c r="DZR14"/>
      <c r="DZS14"/>
      <c r="DZT14"/>
      <c r="DZU14"/>
      <c r="DZV14"/>
      <c r="DZW14"/>
      <c r="DZX14"/>
      <c r="DZY14"/>
      <c r="DZZ14"/>
      <c r="EAA14"/>
      <c r="EAB14"/>
      <c r="EAC14"/>
      <c r="EAD14"/>
      <c r="EAE14"/>
      <c r="EAF14"/>
      <c r="EAG14"/>
      <c r="EAH14"/>
      <c r="EAI14"/>
      <c r="EAJ14"/>
      <c r="EAK14"/>
      <c r="EAL14"/>
      <c r="EAM14"/>
      <c r="EAN14"/>
      <c r="EAO14"/>
      <c r="EAP14"/>
      <c r="EAQ14"/>
      <c r="EAR14"/>
      <c r="EAS14"/>
      <c r="EAT14"/>
      <c r="EAU14"/>
      <c r="EAV14"/>
      <c r="EAW14"/>
      <c r="EAX14"/>
      <c r="EAY14"/>
      <c r="EAZ14"/>
      <c r="EBA14"/>
      <c r="EBB14"/>
      <c r="EBC14"/>
      <c r="EBD14"/>
      <c r="EBE14"/>
      <c r="EBF14"/>
      <c r="EBG14"/>
      <c r="EBH14"/>
      <c r="EBI14"/>
      <c r="EBJ14"/>
      <c r="EBK14"/>
      <c r="EBL14"/>
      <c r="EBM14"/>
      <c r="EBN14"/>
      <c r="EBO14"/>
      <c r="EBP14"/>
      <c r="EBQ14"/>
      <c r="EBR14"/>
      <c r="EBS14"/>
      <c r="EBT14"/>
      <c r="EBU14"/>
      <c r="EBV14"/>
      <c r="EBW14"/>
      <c r="EBX14"/>
      <c r="EBY14"/>
      <c r="EBZ14"/>
      <c r="ECA14"/>
      <c r="ECB14"/>
      <c r="ECC14"/>
      <c r="ECD14"/>
      <c r="ECE14"/>
      <c r="ECF14"/>
      <c r="ECG14"/>
      <c r="ECH14"/>
      <c r="ECI14"/>
      <c r="ECJ14"/>
      <c r="ECK14"/>
      <c r="ECL14"/>
      <c r="ECM14"/>
      <c r="ECN14"/>
      <c r="ECO14"/>
      <c r="ECP14"/>
      <c r="ECQ14"/>
      <c r="ECR14"/>
      <c r="ECS14"/>
      <c r="ECT14"/>
      <c r="ECU14"/>
      <c r="ECV14"/>
      <c r="ECW14"/>
      <c r="ECX14"/>
      <c r="ECY14"/>
      <c r="ECZ14"/>
      <c r="EDA14"/>
      <c r="EDB14"/>
      <c r="EDC14"/>
      <c r="EDD14"/>
      <c r="EDE14"/>
      <c r="EDF14"/>
      <c r="EDG14"/>
      <c r="EDH14"/>
      <c r="EDI14"/>
      <c r="EDJ14"/>
      <c r="EDK14"/>
      <c r="EDL14"/>
      <c r="EDM14"/>
      <c r="EDN14"/>
      <c r="EDO14"/>
      <c r="EDP14"/>
      <c r="EDQ14"/>
      <c r="EDR14"/>
      <c r="EDS14"/>
      <c r="EDT14"/>
      <c r="EDU14"/>
      <c r="EDV14"/>
      <c r="EDW14"/>
      <c r="EDX14"/>
      <c r="EDY14"/>
      <c r="EDZ14"/>
      <c r="EEA14"/>
      <c r="EEB14"/>
      <c r="EEC14"/>
      <c r="EED14"/>
      <c r="EEE14"/>
      <c r="EEF14"/>
      <c r="EEG14"/>
      <c r="EEH14"/>
      <c r="EEI14"/>
      <c r="EEJ14"/>
      <c r="EEK14"/>
      <c r="EEL14"/>
      <c r="EEM14"/>
      <c r="EEN14"/>
      <c r="EEO14"/>
      <c r="EEP14"/>
      <c r="EEQ14"/>
      <c r="EER14"/>
      <c r="EES14"/>
      <c r="EET14"/>
      <c r="EEU14"/>
      <c r="EEV14"/>
      <c r="EEW14"/>
      <c r="EEX14"/>
      <c r="EEY14"/>
      <c r="EEZ14"/>
      <c r="EFA14"/>
      <c r="EFB14"/>
      <c r="EFC14"/>
      <c r="EFD14"/>
      <c r="EFE14"/>
      <c r="EFF14"/>
      <c r="EFG14"/>
      <c r="EFH14"/>
      <c r="EFI14"/>
      <c r="EFJ14"/>
      <c r="EFK14"/>
      <c r="EFL14"/>
      <c r="EFM14"/>
      <c r="EFN14"/>
      <c r="EFO14"/>
      <c r="EFP14"/>
      <c r="EFQ14"/>
      <c r="EFR14"/>
      <c r="EFS14"/>
      <c r="EFT14"/>
      <c r="EFU14"/>
      <c r="EFV14"/>
      <c r="EFW14"/>
      <c r="EFX14"/>
      <c r="EFY14"/>
      <c r="EFZ14"/>
      <c r="EGA14"/>
      <c r="EGB14"/>
      <c r="EGC14"/>
      <c r="EGD14"/>
      <c r="EGE14"/>
      <c r="EGF14"/>
      <c r="EGG14"/>
      <c r="EGH14"/>
      <c r="EGI14"/>
      <c r="EGJ14"/>
      <c r="EGK14"/>
      <c r="EGL14"/>
      <c r="EGM14"/>
      <c r="EGN14"/>
      <c r="EGO14"/>
      <c r="EGP14"/>
      <c r="EGQ14"/>
      <c r="EGR14"/>
      <c r="EGS14"/>
      <c r="EGT14"/>
      <c r="EGU14"/>
      <c r="EGV14"/>
      <c r="EGW14"/>
      <c r="EGX14"/>
      <c r="EGY14"/>
      <c r="EGZ14"/>
      <c r="EHA14"/>
      <c r="EHB14"/>
      <c r="EHC14"/>
      <c r="EHD14"/>
      <c r="EHE14"/>
      <c r="EHF14"/>
      <c r="EHG14"/>
      <c r="EHH14"/>
      <c r="EHI14"/>
      <c r="EHJ14"/>
      <c r="EHK14"/>
      <c r="EHL14"/>
      <c r="EHM14"/>
      <c r="EHN14"/>
      <c r="EHO14"/>
      <c r="EHP14"/>
      <c r="EHQ14"/>
      <c r="EHR14"/>
      <c r="EHS14"/>
      <c r="EHT14"/>
      <c r="EHU14"/>
      <c r="EHV14"/>
      <c r="EHW14"/>
      <c r="EHX14"/>
      <c r="EHY14"/>
      <c r="EHZ14"/>
      <c r="EIA14"/>
      <c r="EIB14"/>
      <c r="EIC14"/>
      <c r="EID14"/>
      <c r="EIE14"/>
      <c r="EIF14"/>
      <c r="EIG14"/>
      <c r="EIH14"/>
      <c r="EII14"/>
      <c r="EIJ14"/>
      <c r="EIK14"/>
      <c r="EIL14"/>
      <c r="EIM14"/>
      <c r="EIN14"/>
      <c r="EIO14"/>
      <c r="EIP14"/>
      <c r="EIQ14"/>
      <c r="EIR14"/>
      <c r="EIS14"/>
      <c r="EIT14"/>
      <c r="EIU14"/>
      <c r="EIV14"/>
      <c r="EIW14"/>
      <c r="EIX14"/>
      <c r="EIY14"/>
      <c r="EIZ14"/>
      <c r="EJA14"/>
      <c r="EJB14"/>
      <c r="EJC14"/>
      <c r="EJD14"/>
      <c r="EJE14"/>
      <c r="EJF14"/>
      <c r="EJG14"/>
      <c r="EJH14"/>
      <c r="EJI14"/>
      <c r="EJJ14"/>
      <c r="EJK14"/>
      <c r="EJL14"/>
      <c r="EJM14"/>
      <c r="EJN14"/>
      <c r="EJO14"/>
      <c r="EJP14"/>
      <c r="EJQ14"/>
      <c r="EJR14"/>
      <c r="EJS14"/>
      <c r="EJT14"/>
      <c r="EJU14"/>
      <c r="EJV14"/>
      <c r="EJW14"/>
      <c r="EJX14"/>
      <c r="EJY14"/>
      <c r="EJZ14"/>
      <c r="EKA14"/>
      <c r="EKB14"/>
      <c r="EKC14"/>
      <c r="EKD14"/>
      <c r="EKE14"/>
      <c r="EKF14"/>
      <c r="EKG14"/>
      <c r="EKH14"/>
      <c r="EKI14"/>
      <c r="EKJ14"/>
      <c r="EKK14"/>
      <c r="EKL14"/>
      <c r="EKM14"/>
      <c r="EKN14"/>
      <c r="EKO14"/>
      <c r="EKP14"/>
      <c r="EKQ14"/>
      <c r="EKR14"/>
      <c r="EKS14"/>
      <c r="EKT14"/>
      <c r="EKU14"/>
      <c r="EKV14"/>
      <c r="EKW14"/>
      <c r="EKX14"/>
      <c r="EKY14"/>
      <c r="EKZ14"/>
      <c r="ELA14"/>
      <c r="ELB14"/>
      <c r="ELC14"/>
      <c r="ELD14"/>
      <c r="ELE14"/>
      <c r="ELF14"/>
      <c r="ELG14"/>
      <c r="ELH14"/>
      <c r="ELI14"/>
      <c r="ELJ14"/>
      <c r="ELK14"/>
      <c r="ELL14"/>
      <c r="ELM14"/>
      <c r="ELN14"/>
      <c r="ELO14"/>
      <c r="ELP14"/>
      <c r="ELQ14"/>
      <c r="ELR14"/>
      <c r="ELS14"/>
      <c r="ELT14"/>
      <c r="ELU14"/>
      <c r="ELV14"/>
      <c r="ELW14"/>
      <c r="ELX14"/>
      <c r="ELY14"/>
      <c r="ELZ14"/>
      <c r="EMA14"/>
      <c r="EMB14"/>
      <c r="EMC14"/>
      <c r="EMD14"/>
      <c r="EME14"/>
      <c r="EMF14"/>
      <c r="EMG14"/>
      <c r="EMH14"/>
      <c r="EMI14"/>
      <c r="EMJ14"/>
      <c r="EMK14"/>
      <c r="EML14"/>
      <c r="EMM14"/>
      <c r="EMN14"/>
      <c r="EMO14"/>
      <c r="EMP14"/>
      <c r="EMQ14"/>
      <c r="EMR14"/>
      <c r="EMS14"/>
      <c r="EMT14"/>
      <c r="EMU14"/>
      <c r="EMV14"/>
      <c r="EMW14"/>
      <c r="EMX14"/>
      <c r="EMY14"/>
      <c r="EMZ14"/>
      <c r="ENA14"/>
      <c r="ENB14"/>
      <c r="ENC14"/>
      <c r="END14"/>
      <c r="ENE14"/>
      <c r="ENF14"/>
      <c r="ENG14"/>
      <c r="ENH14"/>
      <c r="ENI14"/>
      <c r="ENJ14"/>
      <c r="ENK14"/>
      <c r="ENL14"/>
      <c r="ENM14"/>
      <c r="ENN14"/>
      <c r="ENO14"/>
      <c r="ENP14"/>
      <c r="ENQ14"/>
      <c r="ENR14"/>
      <c r="ENS14"/>
      <c r="ENT14"/>
      <c r="ENU14"/>
      <c r="ENV14"/>
      <c r="ENW14"/>
      <c r="ENX14"/>
      <c r="ENY14"/>
      <c r="ENZ14"/>
      <c r="EOA14"/>
      <c r="EOB14"/>
      <c r="EOC14"/>
      <c r="EOD14"/>
      <c r="EOE14"/>
      <c r="EOF14"/>
      <c r="EOG14"/>
      <c r="EOH14"/>
      <c r="EOI14"/>
      <c r="EOJ14"/>
      <c r="EOK14"/>
      <c r="EOL14"/>
      <c r="EOM14"/>
      <c r="EON14"/>
      <c r="EOO14"/>
      <c r="EOP14"/>
      <c r="EOQ14"/>
      <c r="EOR14"/>
      <c r="EOS14"/>
      <c r="EOT14"/>
      <c r="EOU14"/>
      <c r="EOV14"/>
      <c r="EOW14"/>
      <c r="EOX14"/>
      <c r="EOY14"/>
      <c r="EOZ14"/>
      <c r="EPA14"/>
      <c r="EPB14"/>
      <c r="EPC14"/>
      <c r="EPD14"/>
      <c r="EPE14"/>
      <c r="EPF14"/>
      <c r="EPG14"/>
      <c r="EPH14"/>
      <c r="EPI14"/>
      <c r="EPJ14"/>
      <c r="EPK14"/>
      <c r="EPL14"/>
      <c r="EPM14"/>
      <c r="EPN14"/>
      <c r="EPO14"/>
      <c r="EPP14"/>
      <c r="EPQ14"/>
      <c r="EPR14"/>
      <c r="EPS14"/>
      <c r="EPT14"/>
      <c r="EPU14"/>
      <c r="EPV14"/>
      <c r="EPW14"/>
      <c r="EPX14"/>
      <c r="EPY14"/>
      <c r="EPZ14"/>
      <c r="EQA14"/>
      <c r="EQB14"/>
      <c r="EQC14"/>
      <c r="EQD14"/>
      <c r="EQE14"/>
      <c r="EQF14"/>
      <c r="EQG14"/>
      <c r="EQH14"/>
      <c r="EQI14"/>
      <c r="EQJ14"/>
      <c r="EQK14"/>
      <c r="EQL14"/>
      <c r="EQM14"/>
      <c r="EQN14"/>
      <c r="EQO14"/>
      <c r="EQP14"/>
      <c r="EQQ14"/>
      <c r="EQR14"/>
      <c r="EQS14"/>
      <c r="EQT14"/>
      <c r="EQU14"/>
      <c r="EQV14"/>
      <c r="EQW14"/>
      <c r="EQX14"/>
      <c r="EQY14"/>
      <c r="EQZ14"/>
      <c r="ERA14"/>
      <c r="ERB14"/>
      <c r="ERC14"/>
      <c r="ERD14"/>
      <c r="ERE14"/>
      <c r="ERF14"/>
      <c r="ERG14"/>
      <c r="ERH14"/>
      <c r="ERI14"/>
      <c r="ERJ14"/>
      <c r="ERK14"/>
      <c r="ERL14"/>
      <c r="ERM14"/>
      <c r="ERN14"/>
      <c r="ERO14"/>
      <c r="ERP14"/>
      <c r="ERQ14"/>
      <c r="ERR14"/>
      <c r="ERS14"/>
      <c r="ERT14"/>
      <c r="ERU14"/>
      <c r="ERV14"/>
      <c r="ERW14"/>
      <c r="ERX14"/>
      <c r="ERY14"/>
      <c r="ERZ14"/>
      <c r="ESA14"/>
      <c r="ESB14"/>
      <c r="ESC14"/>
      <c r="ESD14"/>
      <c r="ESE14"/>
      <c r="ESF14"/>
      <c r="ESG14"/>
      <c r="ESH14"/>
      <c r="ESI14"/>
      <c r="ESJ14"/>
      <c r="ESK14"/>
      <c r="ESL14"/>
      <c r="ESM14"/>
      <c r="ESN14"/>
      <c r="ESO14"/>
      <c r="ESP14"/>
      <c r="ESQ14"/>
      <c r="ESR14"/>
      <c r="ESS14"/>
      <c r="EST14"/>
      <c r="ESU14"/>
      <c r="ESV14"/>
      <c r="ESW14"/>
      <c r="ESX14"/>
      <c r="ESY14"/>
      <c r="ESZ14"/>
      <c r="ETA14"/>
      <c r="ETB14"/>
      <c r="ETC14"/>
      <c r="ETD14"/>
      <c r="ETE14"/>
      <c r="ETF14"/>
      <c r="ETG14"/>
      <c r="ETH14"/>
      <c r="ETI14"/>
      <c r="ETJ14"/>
      <c r="ETK14"/>
      <c r="ETL14"/>
      <c r="ETM14"/>
      <c r="ETN14"/>
      <c r="ETO14"/>
      <c r="ETP14"/>
      <c r="ETQ14"/>
      <c r="ETR14"/>
      <c r="ETS14"/>
      <c r="ETT14"/>
      <c r="ETU14"/>
      <c r="ETV14"/>
      <c r="ETW14"/>
      <c r="ETX14"/>
      <c r="ETY14"/>
      <c r="ETZ14"/>
      <c r="EUA14"/>
      <c r="EUB14"/>
      <c r="EUC14"/>
      <c r="EUD14"/>
      <c r="EUE14"/>
      <c r="EUF14"/>
      <c r="EUG14"/>
      <c r="EUH14"/>
      <c r="EUI14"/>
      <c r="EUJ14"/>
      <c r="EUK14"/>
      <c r="EUL14"/>
      <c r="EUM14"/>
      <c r="EUN14"/>
      <c r="EUO14"/>
      <c r="EUP14"/>
      <c r="EUQ14"/>
      <c r="EUR14"/>
      <c r="EUS14"/>
      <c r="EUT14"/>
      <c r="EUU14"/>
      <c r="EUV14"/>
      <c r="EUW14"/>
      <c r="EUX14"/>
      <c r="EUY14"/>
      <c r="EUZ14"/>
      <c r="EVA14"/>
      <c r="EVB14"/>
      <c r="EVC14"/>
      <c r="EVD14"/>
      <c r="EVE14"/>
      <c r="EVF14"/>
      <c r="EVG14"/>
      <c r="EVH14"/>
      <c r="EVI14"/>
      <c r="EVJ14"/>
      <c r="EVK14"/>
      <c r="EVL14"/>
      <c r="EVM14"/>
      <c r="EVN14"/>
      <c r="EVO14"/>
      <c r="EVP14"/>
      <c r="EVQ14"/>
      <c r="EVR14"/>
      <c r="EVS14"/>
      <c r="EVT14"/>
      <c r="EVU14"/>
      <c r="EVV14"/>
      <c r="EVW14"/>
      <c r="EVX14"/>
      <c r="EVY14"/>
      <c r="EVZ14"/>
      <c r="EWA14"/>
      <c r="EWB14"/>
      <c r="EWC14"/>
      <c r="EWD14"/>
      <c r="EWE14"/>
      <c r="EWF14"/>
      <c r="EWG14"/>
      <c r="EWH14"/>
      <c r="EWI14"/>
      <c r="EWJ14"/>
      <c r="EWK14"/>
      <c r="EWL14"/>
      <c r="EWM14"/>
      <c r="EWN14"/>
      <c r="EWO14"/>
      <c r="EWP14"/>
      <c r="EWQ14"/>
      <c r="EWR14"/>
      <c r="EWS14"/>
      <c r="EWT14"/>
      <c r="EWU14"/>
      <c r="EWV14"/>
      <c r="EWW14"/>
      <c r="EWX14"/>
      <c r="EWY14"/>
      <c r="EWZ14"/>
      <c r="EXA14"/>
      <c r="EXB14"/>
      <c r="EXC14"/>
      <c r="EXD14"/>
      <c r="EXE14"/>
      <c r="EXF14"/>
      <c r="EXG14"/>
      <c r="EXH14"/>
      <c r="EXI14"/>
      <c r="EXJ14"/>
      <c r="EXK14"/>
      <c r="EXL14"/>
      <c r="EXM14"/>
      <c r="EXN14"/>
      <c r="EXO14"/>
      <c r="EXP14"/>
      <c r="EXQ14"/>
      <c r="EXR14"/>
      <c r="EXS14"/>
      <c r="EXT14"/>
      <c r="EXU14"/>
      <c r="EXV14"/>
      <c r="EXW14"/>
      <c r="EXX14"/>
      <c r="EXY14"/>
      <c r="EXZ14"/>
      <c r="EYA14"/>
      <c r="EYB14"/>
      <c r="EYC14"/>
      <c r="EYD14"/>
      <c r="EYE14"/>
      <c r="EYF14"/>
      <c r="EYG14"/>
      <c r="EYH14"/>
      <c r="EYI14"/>
      <c r="EYJ14"/>
      <c r="EYK14"/>
      <c r="EYL14"/>
      <c r="EYM14"/>
      <c r="EYN14"/>
      <c r="EYO14"/>
      <c r="EYP14"/>
      <c r="EYQ14"/>
      <c r="EYR14"/>
      <c r="EYS14"/>
      <c r="EYT14"/>
      <c r="EYU14"/>
      <c r="EYV14"/>
      <c r="EYW14"/>
      <c r="EYX14"/>
      <c r="EYY14"/>
      <c r="EYZ14"/>
      <c r="EZA14"/>
      <c r="EZB14"/>
      <c r="EZC14"/>
      <c r="EZD14"/>
      <c r="EZE14"/>
      <c r="EZF14"/>
      <c r="EZG14"/>
      <c r="EZH14"/>
      <c r="EZI14"/>
      <c r="EZJ14"/>
      <c r="EZK14"/>
      <c r="EZL14"/>
      <c r="EZM14"/>
      <c r="EZN14"/>
      <c r="EZO14"/>
      <c r="EZP14"/>
      <c r="EZQ14"/>
      <c r="EZR14"/>
      <c r="EZS14"/>
      <c r="EZT14"/>
      <c r="EZU14"/>
      <c r="EZV14"/>
      <c r="EZW14"/>
      <c r="EZX14"/>
      <c r="EZY14"/>
      <c r="EZZ14"/>
      <c r="FAA14"/>
      <c r="FAB14"/>
      <c r="FAC14"/>
      <c r="FAD14"/>
      <c r="FAE14"/>
      <c r="FAF14"/>
      <c r="FAG14"/>
      <c r="FAH14"/>
      <c r="FAI14"/>
      <c r="FAJ14"/>
      <c r="FAK14"/>
      <c r="FAL14"/>
      <c r="FAM14"/>
      <c r="FAN14"/>
      <c r="FAO14"/>
      <c r="FAP14"/>
      <c r="FAQ14"/>
      <c r="FAR14"/>
      <c r="FAS14"/>
      <c r="FAT14"/>
      <c r="FAU14"/>
      <c r="FAV14"/>
      <c r="FAW14"/>
      <c r="FAX14"/>
      <c r="FAY14"/>
      <c r="FAZ14"/>
      <c r="FBA14"/>
      <c r="FBB14"/>
      <c r="FBC14"/>
      <c r="FBD14"/>
      <c r="FBE14"/>
      <c r="FBF14"/>
      <c r="FBG14"/>
      <c r="FBH14"/>
      <c r="FBI14"/>
      <c r="FBJ14"/>
      <c r="FBK14"/>
      <c r="FBL14"/>
      <c r="FBM14"/>
      <c r="FBN14"/>
      <c r="FBO14"/>
      <c r="FBP14"/>
      <c r="FBQ14"/>
      <c r="FBR14"/>
      <c r="FBS14"/>
      <c r="FBT14"/>
      <c r="FBU14"/>
      <c r="FBV14"/>
      <c r="FBW14"/>
      <c r="FBX14"/>
      <c r="FBY14"/>
      <c r="FBZ14"/>
      <c r="FCA14"/>
      <c r="FCB14"/>
      <c r="FCC14"/>
      <c r="FCD14"/>
      <c r="FCE14"/>
      <c r="FCF14"/>
      <c r="FCG14"/>
      <c r="FCH14"/>
      <c r="FCI14"/>
      <c r="FCJ14"/>
      <c r="FCK14"/>
      <c r="FCL14"/>
      <c r="FCM14"/>
      <c r="FCN14"/>
      <c r="FCO14"/>
      <c r="FCP14"/>
      <c r="FCQ14"/>
      <c r="FCR14"/>
      <c r="FCS14"/>
      <c r="FCT14"/>
      <c r="FCU14"/>
      <c r="FCV14"/>
      <c r="FCW14"/>
      <c r="FCX14"/>
      <c r="FCY14"/>
      <c r="FCZ14"/>
      <c r="FDA14"/>
      <c r="FDB14"/>
      <c r="FDC14"/>
      <c r="FDD14"/>
      <c r="FDE14"/>
      <c r="FDF14"/>
      <c r="FDG14"/>
      <c r="FDH14"/>
      <c r="FDI14"/>
      <c r="FDJ14"/>
      <c r="FDK14"/>
      <c r="FDL14"/>
      <c r="FDM14"/>
      <c r="FDN14"/>
      <c r="FDO14"/>
      <c r="FDP14"/>
      <c r="FDQ14"/>
      <c r="FDR14"/>
      <c r="FDS14"/>
      <c r="FDT14"/>
      <c r="FDU14"/>
      <c r="FDV14"/>
      <c r="FDW14"/>
      <c r="FDX14"/>
      <c r="FDY14"/>
      <c r="FDZ14"/>
      <c r="FEA14"/>
      <c r="FEB14"/>
      <c r="FEC14"/>
      <c r="FED14"/>
      <c r="FEE14"/>
      <c r="FEF14"/>
      <c r="FEG14"/>
      <c r="FEH14"/>
      <c r="FEI14"/>
      <c r="FEJ14"/>
      <c r="FEK14"/>
      <c r="FEL14"/>
      <c r="FEM14"/>
      <c r="FEN14"/>
      <c r="FEO14"/>
      <c r="FEP14"/>
      <c r="FEQ14"/>
      <c r="FER14"/>
      <c r="FES14"/>
      <c r="FET14"/>
      <c r="FEU14"/>
      <c r="FEV14"/>
      <c r="FEW14"/>
      <c r="FEX14"/>
      <c r="FEY14"/>
      <c r="FEZ14"/>
      <c r="FFA14"/>
      <c r="FFB14"/>
      <c r="FFC14"/>
      <c r="FFD14"/>
      <c r="FFE14"/>
      <c r="FFF14"/>
      <c r="FFG14"/>
      <c r="FFH14"/>
      <c r="FFI14"/>
      <c r="FFJ14"/>
      <c r="FFK14"/>
      <c r="FFL14"/>
      <c r="FFM14"/>
      <c r="FFN14"/>
      <c r="FFO14"/>
      <c r="FFP14"/>
      <c r="FFQ14"/>
      <c r="FFR14"/>
      <c r="FFS14"/>
      <c r="FFT14"/>
      <c r="FFU14"/>
      <c r="FFV14"/>
      <c r="FFW14"/>
      <c r="FFX14"/>
      <c r="FFY14"/>
      <c r="FFZ14"/>
      <c r="FGA14"/>
      <c r="FGB14"/>
      <c r="FGC14"/>
      <c r="FGD14"/>
      <c r="FGE14"/>
      <c r="FGF14"/>
      <c r="FGG14"/>
      <c r="FGH14"/>
      <c r="FGI14"/>
      <c r="FGJ14"/>
      <c r="FGK14"/>
      <c r="FGL14"/>
      <c r="FGM14"/>
      <c r="FGN14"/>
      <c r="FGO14"/>
      <c r="FGP14"/>
      <c r="FGQ14"/>
      <c r="FGR14"/>
      <c r="FGS14"/>
      <c r="FGT14"/>
      <c r="FGU14"/>
      <c r="FGV14"/>
      <c r="FGW14"/>
      <c r="FGX14"/>
      <c r="FGY14"/>
      <c r="FGZ14"/>
      <c r="FHA14"/>
      <c r="FHB14"/>
      <c r="FHC14"/>
      <c r="FHD14"/>
      <c r="FHE14"/>
      <c r="FHF14"/>
      <c r="FHG14"/>
      <c r="FHH14"/>
      <c r="FHI14"/>
      <c r="FHJ14"/>
      <c r="FHK14"/>
      <c r="FHL14"/>
      <c r="FHM14"/>
      <c r="FHN14"/>
      <c r="FHO14"/>
      <c r="FHP14"/>
      <c r="FHQ14"/>
      <c r="FHR14"/>
      <c r="FHS14"/>
      <c r="FHT14"/>
      <c r="FHU14"/>
      <c r="FHV14"/>
      <c r="FHW14"/>
      <c r="FHX14"/>
      <c r="FHY14"/>
      <c r="FHZ14"/>
      <c r="FIA14"/>
      <c r="FIB14"/>
      <c r="FIC14"/>
      <c r="FID14"/>
      <c r="FIE14"/>
      <c r="FIF14"/>
      <c r="FIG14"/>
      <c r="FIH14"/>
      <c r="FII14"/>
      <c r="FIJ14"/>
      <c r="FIK14"/>
      <c r="FIL14"/>
      <c r="FIM14"/>
      <c r="FIN14"/>
      <c r="FIO14"/>
      <c r="FIP14"/>
      <c r="FIQ14"/>
      <c r="FIR14"/>
      <c r="FIS14"/>
      <c r="FIT14"/>
      <c r="FIU14"/>
      <c r="FIV14"/>
      <c r="FIW14"/>
      <c r="FIX14"/>
      <c r="FIY14"/>
      <c r="FIZ14"/>
      <c r="FJA14"/>
      <c r="FJB14"/>
      <c r="FJC14"/>
      <c r="FJD14"/>
      <c r="FJE14"/>
      <c r="FJF14"/>
      <c r="FJG14"/>
      <c r="FJH14"/>
      <c r="FJI14"/>
      <c r="FJJ14"/>
      <c r="FJK14"/>
      <c r="FJL14"/>
      <c r="FJM14"/>
      <c r="FJN14"/>
      <c r="FJO14"/>
      <c r="FJP14"/>
      <c r="FJQ14"/>
      <c r="FJR14"/>
      <c r="FJS14"/>
      <c r="FJT14"/>
      <c r="FJU14"/>
      <c r="FJV14"/>
      <c r="FJW14"/>
      <c r="FJX14"/>
      <c r="FJY14"/>
      <c r="FJZ14"/>
      <c r="FKA14"/>
      <c r="FKB14"/>
      <c r="FKC14"/>
      <c r="FKD14"/>
      <c r="FKE14"/>
      <c r="FKF14"/>
      <c r="FKG14"/>
      <c r="FKH14"/>
      <c r="FKI14"/>
      <c r="FKJ14"/>
      <c r="FKK14"/>
      <c r="FKL14"/>
      <c r="FKM14"/>
      <c r="FKN14"/>
      <c r="FKO14"/>
      <c r="FKP14"/>
      <c r="FKQ14"/>
      <c r="FKR14"/>
      <c r="FKS14"/>
      <c r="FKT14"/>
      <c r="FKU14"/>
      <c r="FKV14"/>
      <c r="FKW14"/>
      <c r="FKX14"/>
      <c r="FKY14"/>
      <c r="FKZ14"/>
      <c r="FLA14"/>
      <c r="FLB14"/>
      <c r="FLC14"/>
      <c r="FLD14"/>
      <c r="FLE14"/>
      <c r="FLF14"/>
      <c r="FLG14"/>
      <c r="FLH14"/>
      <c r="FLI14"/>
      <c r="FLJ14"/>
      <c r="FLK14"/>
      <c r="FLL14"/>
      <c r="FLM14"/>
      <c r="FLN14"/>
      <c r="FLO14"/>
      <c r="FLP14"/>
      <c r="FLQ14"/>
      <c r="FLR14"/>
      <c r="FLS14"/>
      <c r="FLT14"/>
      <c r="FLU14"/>
      <c r="FLV14"/>
      <c r="FLW14"/>
      <c r="FLX14"/>
      <c r="FLY14"/>
      <c r="FLZ14"/>
      <c r="FMA14"/>
      <c r="FMB14"/>
      <c r="FMC14"/>
      <c r="FMD14"/>
      <c r="FME14"/>
      <c r="FMF14"/>
      <c r="FMG14"/>
      <c r="FMH14"/>
      <c r="FMI14"/>
      <c r="FMJ14"/>
      <c r="FMK14"/>
      <c r="FML14"/>
      <c r="FMM14"/>
      <c r="FMN14"/>
      <c r="FMO14"/>
      <c r="FMP14"/>
      <c r="FMQ14"/>
      <c r="FMR14"/>
      <c r="FMS14"/>
      <c r="FMT14"/>
      <c r="FMU14"/>
      <c r="FMV14"/>
      <c r="FMW14"/>
      <c r="FMX14"/>
      <c r="FMY14"/>
      <c r="FMZ14"/>
      <c r="FNA14"/>
      <c r="FNB14"/>
      <c r="FNC14"/>
      <c r="FND14"/>
      <c r="FNE14"/>
      <c r="FNF14"/>
      <c r="FNG14"/>
      <c r="FNH14"/>
      <c r="FNI14"/>
      <c r="FNJ14"/>
      <c r="FNK14"/>
      <c r="FNL14"/>
      <c r="FNM14"/>
      <c r="FNN14"/>
      <c r="FNO14"/>
      <c r="FNP14"/>
      <c r="FNQ14"/>
      <c r="FNR14"/>
      <c r="FNS14"/>
      <c r="FNT14"/>
      <c r="FNU14"/>
      <c r="FNV14"/>
      <c r="FNW14"/>
      <c r="FNX14"/>
      <c r="FNY14"/>
      <c r="FNZ14"/>
      <c r="FOA14"/>
      <c r="FOB14"/>
      <c r="FOC14"/>
      <c r="FOD14"/>
      <c r="FOE14"/>
      <c r="FOF14"/>
      <c r="FOG14"/>
      <c r="FOH14"/>
      <c r="FOI14"/>
      <c r="FOJ14"/>
      <c r="FOK14"/>
      <c r="FOL14"/>
      <c r="FOM14"/>
      <c r="FON14"/>
      <c r="FOO14"/>
      <c r="FOP14"/>
      <c r="FOQ14"/>
      <c r="FOR14"/>
      <c r="FOS14"/>
      <c r="FOT14"/>
      <c r="FOU14"/>
      <c r="FOV14"/>
      <c r="FOW14"/>
      <c r="FOX14"/>
      <c r="FOY14"/>
      <c r="FOZ14"/>
      <c r="FPA14"/>
      <c r="FPB14"/>
      <c r="FPC14"/>
      <c r="FPD14"/>
      <c r="FPE14"/>
      <c r="FPF14"/>
      <c r="FPG14"/>
      <c r="FPH14"/>
      <c r="FPI14"/>
      <c r="FPJ14"/>
      <c r="FPK14"/>
      <c r="FPL14"/>
      <c r="FPM14"/>
      <c r="FPN14"/>
      <c r="FPO14"/>
      <c r="FPP14"/>
      <c r="FPQ14"/>
      <c r="FPR14"/>
      <c r="FPS14"/>
      <c r="FPT14"/>
      <c r="FPU14"/>
      <c r="FPV14"/>
      <c r="FPW14"/>
      <c r="FPX14"/>
      <c r="FPY14"/>
      <c r="FPZ14"/>
      <c r="FQA14"/>
      <c r="FQB14"/>
      <c r="FQC14"/>
      <c r="FQD14"/>
      <c r="FQE14"/>
      <c r="FQF14"/>
      <c r="FQG14"/>
      <c r="FQH14"/>
      <c r="FQI14"/>
      <c r="FQJ14"/>
      <c r="FQK14"/>
      <c r="FQL14"/>
      <c r="FQM14"/>
      <c r="FQN14"/>
      <c r="FQO14"/>
      <c r="FQP14"/>
      <c r="FQQ14"/>
      <c r="FQR14"/>
      <c r="FQS14"/>
      <c r="FQT14"/>
      <c r="FQU14"/>
      <c r="FQV14"/>
      <c r="FQW14"/>
      <c r="FQX14"/>
      <c r="FQY14"/>
      <c r="FQZ14"/>
      <c r="FRA14"/>
      <c r="FRB14"/>
      <c r="FRC14"/>
      <c r="FRD14"/>
      <c r="FRE14"/>
      <c r="FRF14"/>
      <c r="FRG14"/>
      <c r="FRH14"/>
      <c r="FRI14"/>
      <c r="FRJ14"/>
      <c r="FRK14"/>
      <c r="FRL14"/>
      <c r="FRM14"/>
      <c r="FRN14"/>
      <c r="FRO14"/>
      <c r="FRP14"/>
      <c r="FRQ14"/>
      <c r="FRR14"/>
      <c r="FRS14"/>
      <c r="FRT14"/>
      <c r="FRU14"/>
      <c r="FRV14"/>
      <c r="FRW14"/>
      <c r="FRX14"/>
      <c r="FRY14"/>
      <c r="FRZ14"/>
      <c r="FSA14"/>
      <c r="FSB14"/>
      <c r="FSC14"/>
      <c r="FSD14"/>
      <c r="FSE14"/>
      <c r="FSF14"/>
      <c r="FSG14"/>
      <c r="FSH14"/>
      <c r="FSI14"/>
      <c r="FSJ14"/>
      <c r="FSK14"/>
      <c r="FSL14"/>
      <c r="FSM14"/>
      <c r="FSN14"/>
      <c r="FSO14"/>
      <c r="FSP14"/>
      <c r="FSQ14"/>
      <c r="FSR14"/>
      <c r="FSS14"/>
      <c r="FST14"/>
      <c r="FSU14"/>
      <c r="FSV14"/>
      <c r="FSW14"/>
      <c r="FSX14"/>
      <c r="FSY14"/>
      <c r="FSZ14"/>
      <c r="FTA14"/>
      <c r="FTB14"/>
      <c r="FTC14"/>
      <c r="FTD14"/>
      <c r="FTE14"/>
      <c r="FTF14"/>
      <c r="FTG14"/>
      <c r="FTH14"/>
      <c r="FTI14"/>
      <c r="FTJ14"/>
      <c r="FTK14"/>
      <c r="FTL14"/>
      <c r="FTM14"/>
      <c r="FTN14"/>
      <c r="FTO14"/>
      <c r="FTP14"/>
      <c r="FTQ14"/>
      <c r="FTR14"/>
      <c r="FTS14"/>
      <c r="FTT14"/>
      <c r="FTU14"/>
      <c r="FTV14"/>
      <c r="FTW14"/>
      <c r="FTX14"/>
      <c r="FTY14"/>
      <c r="FTZ14"/>
      <c r="FUA14"/>
      <c r="FUB14"/>
      <c r="FUC14"/>
      <c r="FUD14"/>
      <c r="FUE14"/>
      <c r="FUF14"/>
      <c r="FUG14"/>
      <c r="FUH14"/>
      <c r="FUI14"/>
      <c r="FUJ14"/>
      <c r="FUK14"/>
      <c r="FUL14"/>
      <c r="FUM14"/>
      <c r="FUN14"/>
      <c r="FUO14"/>
      <c r="FUP14"/>
      <c r="FUQ14"/>
      <c r="FUR14"/>
      <c r="FUS14"/>
      <c r="FUT14"/>
      <c r="FUU14"/>
      <c r="FUV14"/>
      <c r="FUW14"/>
      <c r="FUX14"/>
      <c r="FUY14"/>
      <c r="FUZ14"/>
      <c r="FVA14"/>
      <c r="FVB14"/>
      <c r="FVC14"/>
      <c r="FVD14"/>
      <c r="FVE14"/>
      <c r="FVF14"/>
      <c r="FVG14"/>
      <c r="FVH14"/>
      <c r="FVI14"/>
      <c r="FVJ14"/>
      <c r="FVK14"/>
      <c r="FVL14"/>
      <c r="FVM14"/>
      <c r="FVN14"/>
      <c r="FVO14"/>
      <c r="FVP14"/>
      <c r="FVQ14"/>
      <c r="FVR14"/>
      <c r="FVS14"/>
      <c r="FVT14"/>
      <c r="FVU14"/>
      <c r="FVV14"/>
      <c r="FVW14"/>
      <c r="FVX14"/>
      <c r="FVY14"/>
      <c r="FVZ14"/>
      <c r="FWA14"/>
      <c r="FWB14"/>
      <c r="FWC14"/>
      <c r="FWD14"/>
      <c r="FWE14"/>
      <c r="FWF14"/>
      <c r="FWG14"/>
      <c r="FWH14"/>
      <c r="FWI14"/>
      <c r="FWJ14"/>
      <c r="FWK14"/>
      <c r="FWL14"/>
      <c r="FWM14"/>
      <c r="FWN14"/>
      <c r="FWO14"/>
      <c r="FWP14"/>
      <c r="FWQ14"/>
      <c r="FWR14"/>
      <c r="FWS14"/>
      <c r="FWT14"/>
      <c r="FWU14"/>
      <c r="FWV14"/>
      <c r="FWW14"/>
      <c r="FWX14"/>
      <c r="FWY14"/>
      <c r="FWZ14"/>
      <c r="FXA14"/>
      <c r="FXB14"/>
      <c r="FXC14"/>
      <c r="FXD14"/>
      <c r="FXE14"/>
      <c r="FXF14"/>
      <c r="FXG14"/>
      <c r="FXH14"/>
      <c r="FXI14"/>
      <c r="FXJ14"/>
      <c r="FXK14"/>
      <c r="FXL14"/>
      <c r="FXM14"/>
      <c r="FXN14"/>
      <c r="FXO14"/>
      <c r="FXP14"/>
      <c r="FXQ14"/>
      <c r="FXR14"/>
      <c r="FXS14"/>
      <c r="FXT14"/>
      <c r="FXU14"/>
      <c r="FXV14"/>
      <c r="FXW14"/>
      <c r="FXX14"/>
      <c r="FXY14"/>
      <c r="FXZ14"/>
      <c r="FYA14"/>
      <c r="FYB14"/>
      <c r="FYC14"/>
      <c r="FYD14"/>
      <c r="FYE14"/>
      <c r="FYF14"/>
      <c r="FYG14"/>
      <c r="FYH14"/>
      <c r="FYI14"/>
      <c r="FYJ14"/>
      <c r="FYK14"/>
      <c r="FYL14"/>
      <c r="FYM14"/>
      <c r="FYN14"/>
      <c r="FYO14"/>
      <c r="FYP14"/>
      <c r="FYQ14"/>
      <c r="FYR14"/>
      <c r="FYS14"/>
      <c r="FYT14"/>
      <c r="FYU14"/>
      <c r="FYV14"/>
      <c r="FYW14"/>
      <c r="FYX14"/>
      <c r="FYY14"/>
      <c r="FYZ14"/>
      <c r="FZA14"/>
      <c r="FZB14"/>
      <c r="FZC14"/>
      <c r="FZD14"/>
      <c r="FZE14"/>
      <c r="FZF14"/>
      <c r="FZG14"/>
      <c r="FZH14"/>
      <c r="FZI14"/>
      <c r="FZJ14"/>
      <c r="FZK14"/>
      <c r="FZL14"/>
      <c r="FZM14"/>
      <c r="FZN14"/>
      <c r="FZO14"/>
      <c r="FZP14"/>
      <c r="FZQ14"/>
      <c r="FZR14"/>
      <c r="FZS14"/>
      <c r="FZT14"/>
      <c r="FZU14"/>
      <c r="FZV14"/>
      <c r="FZW14"/>
      <c r="FZX14"/>
      <c r="FZY14"/>
      <c r="FZZ14"/>
      <c r="GAA14"/>
      <c r="GAB14"/>
      <c r="GAC14"/>
      <c r="GAD14"/>
      <c r="GAE14"/>
      <c r="GAF14"/>
      <c r="GAG14"/>
      <c r="GAH14"/>
      <c r="GAI14"/>
      <c r="GAJ14"/>
      <c r="GAK14"/>
      <c r="GAL14"/>
      <c r="GAM14"/>
      <c r="GAN14"/>
      <c r="GAO14"/>
      <c r="GAP14"/>
      <c r="GAQ14"/>
      <c r="GAR14"/>
      <c r="GAS14"/>
      <c r="GAT14"/>
      <c r="GAU14"/>
      <c r="GAV14"/>
      <c r="GAW14"/>
      <c r="GAX14"/>
      <c r="GAY14"/>
      <c r="GAZ14"/>
      <c r="GBA14"/>
      <c r="GBB14"/>
      <c r="GBC14"/>
      <c r="GBD14"/>
      <c r="GBE14"/>
      <c r="GBF14"/>
      <c r="GBG14"/>
      <c r="GBH14"/>
      <c r="GBI14"/>
      <c r="GBJ14"/>
      <c r="GBK14"/>
      <c r="GBL14"/>
      <c r="GBM14"/>
      <c r="GBN14"/>
      <c r="GBO14"/>
      <c r="GBP14"/>
      <c r="GBQ14"/>
      <c r="GBR14"/>
      <c r="GBS14"/>
      <c r="GBT14"/>
      <c r="GBU14"/>
      <c r="GBV14"/>
      <c r="GBW14"/>
      <c r="GBX14"/>
      <c r="GBY14"/>
      <c r="GBZ14"/>
      <c r="GCA14"/>
      <c r="GCB14"/>
      <c r="GCC14"/>
      <c r="GCD14"/>
      <c r="GCE14"/>
      <c r="GCF14"/>
      <c r="GCG14"/>
      <c r="GCH14"/>
      <c r="GCI14"/>
      <c r="GCJ14"/>
      <c r="GCK14"/>
      <c r="GCL14"/>
      <c r="GCM14"/>
      <c r="GCN14"/>
      <c r="GCO14"/>
      <c r="GCP14"/>
      <c r="GCQ14"/>
      <c r="GCR14"/>
      <c r="GCS14"/>
      <c r="GCT14"/>
      <c r="GCU14"/>
      <c r="GCV14"/>
      <c r="GCW14"/>
      <c r="GCX14"/>
      <c r="GCY14"/>
      <c r="GCZ14"/>
      <c r="GDA14"/>
      <c r="GDB14"/>
      <c r="GDC14"/>
      <c r="GDD14"/>
      <c r="GDE14"/>
      <c r="GDF14"/>
      <c r="GDG14"/>
      <c r="GDH14"/>
      <c r="GDI14"/>
      <c r="GDJ14"/>
      <c r="GDK14"/>
      <c r="GDL14"/>
      <c r="GDM14"/>
      <c r="GDN14"/>
      <c r="GDO14"/>
      <c r="GDP14"/>
      <c r="GDQ14"/>
      <c r="GDR14"/>
      <c r="GDS14"/>
      <c r="GDT14"/>
      <c r="GDU14"/>
      <c r="GDV14"/>
      <c r="GDW14"/>
      <c r="GDX14"/>
      <c r="GDY14"/>
      <c r="GDZ14"/>
      <c r="GEA14"/>
      <c r="GEB14"/>
      <c r="GEC14"/>
      <c r="GED14"/>
      <c r="GEE14"/>
      <c r="GEF14"/>
      <c r="GEG14"/>
      <c r="GEH14"/>
      <c r="GEI14"/>
      <c r="GEJ14"/>
      <c r="GEK14"/>
      <c r="GEL14"/>
      <c r="GEM14"/>
      <c r="GEN14"/>
      <c r="GEO14"/>
      <c r="GEP14"/>
      <c r="GEQ14"/>
      <c r="GER14"/>
      <c r="GES14"/>
      <c r="GET14"/>
      <c r="GEU14"/>
      <c r="GEV14"/>
      <c r="GEW14"/>
      <c r="GEX14"/>
      <c r="GEY14"/>
      <c r="GEZ14"/>
      <c r="GFA14"/>
      <c r="GFB14"/>
      <c r="GFC14"/>
      <c r="GFD14"/>
      <c r="GFE14"/>
      <c r="GFF14"/>
      <c r="GFG14"/>
      <c r="GFH14"/>
      <c r="GFI14"/>
      <c r="GFJ14"/>
      <c r="GFK14"/>
      <c r="GFL14"/>
      <c r="GFM14"/>
      <c r="GFN14"/>
      <c r="GFO14"/>
      <c r="GFP14"/>
      <c r="GFQ14"/>
      <c r="GFR14"/>
      <c r="GFS14"/>
      <c r="GFT14"/>
      <c r="GFU14"/>
      <c r="GFV14"/>
      <c r="GFW14"/>
      <c r="GFX14"/>
      <c r="GFY14"/>
      <c r="GFZ14"/>
      <c r="GGA14"/>
      <c r="GGB14"/>
      <c r="GGC14"/>
      <c r="GGD14"/>
      <c r="GGE14"/>
      <c r="GGF14"/>
      <c r="GGG14"/>
      <c r="GGH14"/>
      <c r="GGI14"/>
      <c r="GGJ14"/>
      <c r="GGK14"/>
      <c r="GGL14"/>
      <c r="GGM14"/>
      <c r="GGN14"/>
      <c r="GGO14"/>
      <c r="GGP14"/>
      <c r="GGQ14"/>
      <c r="GGR14"/>
      <c r="GGS14"/>
      <c r="GGT14"/>
      <c r="GGU14"/>
      <c r="GGV14"/>
      <c r="GGW14"/>
      <c r="GGX14"/>
      <c r="GGY14"/>
      <c r="GGZ14"/>
      <c r="GHA14"/>
      <c r="GHB14"/>
      <c r="GHC14"/>
      <c r="GHD14"/>
      <c r="GHE14"/>
      <c r="GHF14"/>
      <c r="GHG14"/>
      <c r="GHH14"/>
      <c r="GHI14"/>
      <c r="GHJ14"/>
      <c r="GHK14"/>
      <c r="GHL14"/>
      <c r="GHM14"/>
      <c r="GHN14"/>
      <c r="GHO14"/>
      <c r="GHP14"/>
      <c r="GHQ14"/>
      <c r="GHR14"/>
      <c r="GHS14"/>
      <c r="GHT14"/>
      <c r="GHU14"/>
      <c r="GHV14"/>
      <c r="GHW14"/>
      <c r="GHX14"/>
      <c r="GHY14"/>
      <c r="GHZ14"/>
      <c r="GIA14"/>
      <c r="GIB14"/>
      <c r="GIC14"/>
      <c r="GID14"/>
      <c r="GIE14"/>
      <c r="GIF14"/>
      <c r="GIG14"/>
      <c r="GIH14"/>
      <c r="GII14"/>
      <c r="GIJ14"/>
      <c r="GIK14"/>
      <c r="GIL14"/>
      <c r="GIM14"/>
      <c r="GIN14"/>
      <c r="GIO14"/>
      <c r="GIP14"/>
      <c r="GIQ14"/>
      <c r="GIR14"/>
      <c r="GIS14"/>
      <c r="GIT14"/>
      <c r="GIU14"/>
      <c r="GIV14"/>
      <c r="GIW14"/>
      <c r="GIX14"/>
      <c r="GIY14"/>
      <c r="GIZ14"/>
      <c r="GJA14"/>
      <c r="GJB14"/>
      <c r="GJC14"/>
      <c r="GJD14"/>
      <c r="GJE14"/>
      <c r="GJF14"/>
      <c r="GJG14"/>
      <c r="GJH14"/>
      <c r="GJI14"/>
      <c r="GJJ14"/>
      <c r="GJK14"/>
      <c r="GJL14"/>
      <c r="GJM14"/>
      <c r="GJN14"/>
      <c r="GJO14"/>
      <c r="GJP14"/>
      <c r="GJQ14"/>
      <c r="GJR14"/>
      <c r="GJS14"/>
      <c r="GJT14"/>
      <c r="GJU14"/>
      <c r="GJV14"/>
      <c r="GJW14"/>
      <c r="GJX14"/>
      <c r="GJY14"/>
      <c r="GJZ14"/>
      <c r="GKA14"/>
      <c r="GKB14"/>
      <c r="GKC14"/>
      <c r="GKD14"/>
      <c r="GKE14"/>
      <c r="GKF14"/>
      <c r="GKG14"/>
      <c r="GKH14"/>
      <c r="GKI14"/>
      <c r="GKJ14"/>
      <c r="GKK14"/>
      <c r="GKL14"/>
      <c r="GKM14"/>
      <c r="GKN14"/>
      <c r="GKO14"/>
      <c r="GKP14"/>
      <c r="GKQ14"/>
      <c r="GKR14"/>
      <c r="GKS14"/>
      <c r="GKT14"/>
      <c r="GKU14"/>
      <c r="GKV14"/>
      <c r="GKW14"/>
      <c r="GKX14"/>
      <c r="GKY14"/>
      <c r="GKZ14"/>
      <c r="GLA14"/>
      <c r="GLB14"/>
      <c r="GLC14"/>
      <c r="GLD14"/>
      <c r="GLE14"/>
      <c r="GLF14"/>
      <c r="GLG14"/>
      <c r="GLH14"/>
      <c r="GLI14"/>
      <c r="GLJ14"/>
      <c r="GLK14"/>
      <c r="GLL14"/>
      <c r="GLM14"/>
      <c r="GLN14"/>
      <c r="GLO14"/>
      <c r="GLP14"/>
      <c r="GLQ14"/>
      <c r="GLR14"/>
      <c r="GLS14"/>
      <c r="GLT14"/>
      <c r="GLU14"/>
      <c r="GLV14"/>
      <c r="GLW14"/>
      <c r="GLX14"/>
      <c r="GLY14"/>
      <c r="GLZ14"/>
      <c r="GMA14"/>
      <c r="GMB14"/>
      <c r="GMC14"/>
      <c r="GMD14"/>
      <c r="GME14"/>
      <c r="GMF14"/>
      <c r="GMG14"/>
      <c r="GMH14"/>
      <c r="GMI14"/>
      <c r="GMJ14"/>
      <c r="GMK14"/>
      <c r="GML14"/>
      <c r="GMM14"/>
      <c r="GMN14"/>
      <c r="GMO14"/>
      <c r="GMP14"/>
      <c r="GMQ14"/>
      <c r="GMR14"/>
      <c r="GMS14"/>
      <c r="GMT14"/>
      <c r="GMU14"/>
      <c r="GMV14"/>
      <c r="GMW14"/>
      <c r="GMX14"/>
      <c r="GMY14"/>
      <c r="GMZ14"/>
      <c r="GNA14"/>
      <c r="GNB14"/>
      <c r="GNC14"/>
      <c r="GND14"/>
      <c r="GNE14"/>
      <c r="GNF14"/>
      <c r="GNG14"/>
      <c r="GNH14"/>
      <c r="GNI14"/>
      <c r="GNJ14"/>
      <c r="GNK14"/>
      <c r="GNL14"/>
      <c r="GNM14"/>
      <c r="GNN14"/>
      <c r="GNO14"/>
      <c r="GNP14"/>
      <c r="GNQ14"/>
      <c r="GNR14"/>
      <c r="GNS14"/>
      <c r="GNT14"/>
      <c r="GNU14"/>
      <c r="GNV14"/>
      <c r="GNW14"/>
      <c r="GNX14"/>
      <c r="GNY14"/>
      <c r="GNZ14"/>
      <c r="GOA14"/>
      <c r="GOB14"/>
      <c r="GOC14"/>
      <c r="GOD14"/>
      <c r="GOE14"/>
      <c r="GOF14"/>
      <c r="GOG14"/>
      <c r="GOH14"/>
      <c r="GOI14"/>
      <c r="GOJ14"/>
      <c r="GOK14"/>
      <c r="GOL14"/>
      <c r="GOM14"/>
      <c r="GON14"/>
      <c r="GOO14"/>
      <c r="GOP14"/>
      <c r="GOQ14"/>
      <c r="GOR14"/>
      <c r="GOS14"/>
      <c r="GOT14"/>
      <c r="GOU14"/>
      <c r="GOV14"/>
      <c r="GOW14"/>
      <c r="GOX14"/>
      <c r="GOY14"/>
      <c r="GOZ14"/>
      <c r="GPA14"/>
      <c r="GPB14"/>
      <c r="GPC14"/>
      <c r="GPD14"/>
      <c r="GPE14"/>
      <c r="GPF14"/>
      <c r="GPG14"/>
      <c r="GPH14"/>
      <c r="GPI14"/>
      <c r="GPJ14"/>
      <c r="GPK14"/>
      <c r="GPL14"/>
      <c r="GPM14"/>
      <c r="GPN14"/>
      <c r="GPO14"/>
      <c r="GPP14"/>
      <c r="GPQ14"/>
      <c r="GPR14"/>
      <c r="GPS14"/>
      <c r="GPT14"/>
      <c r="GPU14"/>
      <c r="GPV14"/>
      <c r="GPW14"/>
      <c r="GPX14"/>
      <c r="GPY14"/>
      <c r="GPZ14"/>
      <c r="GQA14"/>
      <c r="GQB14"/>
      <c r="GQC14"/>
      <c r="GQD14"/>
      <c r="GQE14"/>
      <c r="GQF14"/>
      <c r="GQG14"/>
      <c r="GQH14"/>
      <c r="GQI14"/>
      <c r="GQJ14"/>
      <c r="GQK14"/>
      <c r="GQL14"/>
      <c r="GQM14"/>
      <c r="GQN14"/>
      <c r="GQO14"/>
      <c r="GQP14"/>
      <c r="GQQ14"/>
      <c r="GQR14"/>
      <c r="GQS14"/>
      <c r="GQT14"/>
      <c r="GQU14"/>
      <c r="GQV14"/>
      <c r="GQW14"/>
      <c r="GQX14"/>
      <c r="GQY14"/>
      <c r="GQZ14"/>
      <c r="GRA14"/>
      <c r="GRB14"/>
      <c r="GRC14"/>
      <c r="GRD14"/>
      <c r="GRE14"/>
      <c r="GRF14"/>
      <c r="GRG14"/>
      <c r="GRH14"/>
      <c r="GRI14"/>
      <c r="GRJ14"/>
      <c r="GRK14"/>
      <c r="GRL14"/>
      <c r="GRM14"/>
      <c r="GRN14"/>
      <c r="GRO14"/>
      <c r="GRP14"/>
      <c r="GRQ14"/>
      <c r="GRR14"/>
      <c r="GRS14"/>
      <c r="GRT14"/>
      <c r="GRU14"/>
      <c r="GRV14"/>
      <c r="GRW14"/>
      <c r="GRX14"/>
      <c r="GRY14"/>
      <c r="GRZ14"/>
      <c r="GSA14"/>
      <c r="GSB14"/>
      <c r="GSC14"/>
      <c r="GSD14"/>
      <c r="GSE14"/>
      <c r="GSF14"/>
      <c r="GSG14"/>
      <c r="GSH14"/>
      <c r="GSI14"/>
      <c r="GSJ14"/>
      <c r="GSK14"/>
      <c r="GSL14"/>
      <c r="GSM14"/>
      <c r="GSN14"/>
      <c r="GSO14"/>
      <c r="GSP14"/>
      <c r="GSQ14"/>
      <c r="GSR14"/>
      <c r="GSS14"/>
      <c r="GST14"/>
      <c r="GSU14"/>
      <c r="GSV14"/>
      <c r="GSW14"/>
      <c r="GSX14"/>
      <c r="GSY14"/>
      <c r="GSZ14"/>
      <c r="GTA14"/>
      <c r="GTB14"/>
      <c r="GTC14"/>
      <c r="GTD14"/>
      <c r="GTE14"/>
      <c r="GTF14"/>
      <c r="GTG14"/>
      <c r="GTH14"/>
      <c r="GTI14"/>
      <c r="GTJ14"/>
      <c r="GTK14"/>
      <c r="GTL14"/>
      <c r="GTM14"/>
      <c r="GTN14"/>
      <c r="GTO14"/>
      <c r="GTP14"/>
      <c r="GTQ14"/>
      <c r="GTR14"/>
      <c r="GTS14"/>
      <c r="GTT14"/>
      <c r="GTU14"/>
      <c r="GTV14"/>
      <c r="GTW14"/>
      <c r="GTX14"/>
      <c r="GTY14"/>
      <c r="GTZ14"/>
      <c r="GUA14"/>
      <c r="GUB14"/>
      <c r="GUC14"/>
      <c r="GUD14"/>
      <c r="GUE14"/>
      <c r="GUF14"/>
      <c r="GUG14"/>
      <c r="GUH14"/>
      <c r="GUI14"/>
      <c r="GUJ14"/>
      <c r="GUK14"/>
      <c r="GUL14"/>
      <c r="GUM14"/>
      <c r="GUN14"/>
      <c r="GUO14"/>
      <c r="GUP14"/>
      <c r="GUQ14"/>
      <c r="GUR14"/>
      <c r="GUS14"/>
      <c r="GUT14"/>
      <c r="GUU14"/>
      <c r="GUV14"/>
      <c r="GUW14"/>
      <c r="GUX14"/>
      <c r="GUY14"/>
      <c r="GUZ14"/>
      <c r="GVA14"/>
      <c r="GVB14"/>
      <c r="GVC14"/>
      <c r="GVD14"/>
      <c r="GVE14"/>
      <c r="GVF14"/>
      <c r="GVG14"/>
      <c r="GVH14"/>
      <c r="GVI14"/>
      <c r="GVJ14"/>
      <c r="GVK14"/>
      <c r="GVL14"/>
      <c r="GVM14"/>
      <c r="GVN14"/>
      <c r="GVO14"/>
      <c r="GVP14"/>
      <c r="GVQ14"/>
      <c r="GVR14"/>
      <c r="GVS14"/>
      <c r="GVT14"/>
      <c r="GVU14"/>
      <c r="GVV14"/>
      <c r="GVW14"/>
      <c r="GVX14"/>
      <c r="GVY14"/>
      <c r="GVZ14"/>
      <c r="GWA14"/>
      <c r="GWB14"/>
      <c r="GWC14"/>
      <c r="GWD14"/>
      <c r="GWE14"/>
      <c r="GWF14"/>
      <c r="GWG14"/>
      <c r="GWH14"/>
      <c r="GWI14"/>
      <c r="GWJ14"/>
      <c r="GWK14"/>
      <c r="GWL14"/>
      <c r="GWM14"/>
      <c r="GWN14"/>
      <c r="GWO14"/>
      <c r="GWP14"/>
      <c r="GWQ14"/>
      <c r="GWR14"/>
      <c r="GWS14"/>
      <c r="GWT14"/>
      <c r="GWU14"/>
      <c r="GWV14"/>
      <c r="GWW14"/>
      <c r="GWX14"/>
      <c r="GWY14"/>
      <c r="GWZ14"/>
      <c r="GXA14"/>
      <c r="GXB14"/>
      <c r="GXC14"/>
      <c r="GXD14"/>
      <c r="GXE14"/>
      <c r="GXF14"/>
      <c r="GXG14"/>
      <c r="GXH14"/>
      <c r="GXI14"/>
      <c r="GXJ14"/>
      <c r="GXK14"/>
      <c r="GXL14"/>
      <c r="GXM14"/>
      <c r="GXN14"/>
      <c r="GXO14"/>
      <c r="GXP14"/>
      <c r="GXQ14"/>
      <c r="GXR14"/>
      <c r="GXS14"/>
      <c r="GXT14"/>
      <c r="GXU14"/>
      <c r="GXV14"/>
      <c r="GXW14"/>
      <c r="GXX14"/>
      <c r="GXY14"/>
      <c r="GXZ14"/>
      <c r="GYA14"/>
      <c r="GYB14"/>
      <c r="GYC14"/>
      <c r="GYD14"/>
      <c r="GYE14"/>
      <c r="GYF14"/>
      <c r="GYG14"/>
      <c r="GYH14"/>
      <c r="GYI14"/>
      <c r="GYJ14"/>
      <c r="GYK14"/>
      <c r="GYL14"/>
      <c r="GYM14"/>
      <c r="GYN14"/>
      <c r="GYO14"/>
      <c r="GYP14"/>
      <c r="GYQ14"/>
      <c r="GYR14"/>
      <c r="GYS14"/>
      <c r="GYT14"/>
      <c r="GYU14"/>
      <c r="GYV14"/>
      <c r="GYW14"/>
      <c r="GYX14"/>
      <c r="GYY14"/>
      <c r="GYZ14"/>
      <c r="GZA14"/>
      <c r="GZB14"/>
      <c r="GZC14"/>
      <c r="GZD14"/>
      <c r="GZE14"/>
      <c r="GZF14"/>
      <c r="GZG14"/>
      <c r="GZH14"/>
      <c r="GZI14"/>
      <c r="GZJ14"/>
      <c r="GZK14"/>
      <c r="GZL14"/>
      <c r="GZM14"/>
      <c r="GZN14"/>
      <c r="GZO14"/>
      <c r="GZP14"/>
      <c r="GZQ14"/>
      <c r="GZR14"/>
      <c r="GZS14"/>
      <c r="GZT14"/>
      <c r="GZU14"/>
      <c r="GZV14"/>
      <c r="GZW14"/>
      <c r="GZX14"/>
      <c r="GZY14"/>
      <c r="GZZ14"/>
      <c r="HAA14"/>
      <c r="HAB14"/>
      <c r="HAC14"/>
      <c r="HAD14"/>
      <c r="HAE14"/>
      <c r="HAF14"/>
      <c r="HAG14"/>
      <c r="HAH14"/>
      <c r="HAI14"/>
      <c r="HAJ14"/>
      <c r="HAK14"/>
      <c r="HAL14"/>
      <c r="HAM14"/>
      <c r="HAN14"/>
      <c r="HAO14"/>
      <c r="HAP14"/>
      <c r="HAQ14"/>
      <c r="HAR14"/>
      <c r="HAS14"/>
      <c r="HAT14"/>
      <c r="HAU14"/>
      <c r="HAV14"/>
      <c r="HAW14"/>
      <c r="HAX14"/>
      <c r="HAY14"/>
      <c r="HAZ14"/>
      <c r="HBA14"/>
      <c r="HBB14"/>
      <c r="HBC14"/>
      <c r="HBD14"/>
      <c r="HBE14"/>
      <c r="HBF14"/>
      <c r="HBG14"/>
      <c r="HBH14"/>
      <c r="HBI14"/>
      <c r="HBJ14"/>
      <c r="HBK14"/>
      <c r="HBL14"/>
      <c r="HBM14"/>
      <c r="HBN14"/>
      <c r="HBO14"/>
      <c r="HBP14"/>
      <c r="HBQ14"/>
      <c r="HBR14"/>
      <c r="HBS14"/>
      <c r="HBT14"/>
      <c r="HBU14"/>
      <c r="HBV14"/>
      <c r="HBW14"/>
      <c r="HBX14"/>
      <c r="HBY14"/>
      <c r="HBZ14"/>
      <c r="HCA14"/>
      <c r="HCB14"/>
      <c r="HCC14"/>
      <c r="HCD14"/>
      <c r="HCE14"/>
      <c r="HCF14"/>
      <c r="HCG14"/>
      <c r="HCH14"/>
      <c r="HCI14"/>
      <c r="HCJ14"/>
      <c r="HCK14"/>
      <c r="HCL14"/>
      <c r="HCM14"/>
      <c r="HCN14"/>
      <c r="HCO14"/>
      <c r="HCP14"/>
      <c r="HCQ14"/>
      <c r="HCR14"/>
      <c r="HCS14"/>
      <c r="HCT14"/>
      <c r="HCU14"/>
      <c r="HCV14"/>
      <c r="HCW14"/>
      <c r="HCX14"/>
      <c r="HCY14"/>
      <c r="HCZ14"/>
      <c r="HDA14"/>
      <c r="HDB14"/>
      <c r="HDC14"/>
      <c r="HDD14"/>
      <c r="HDE14"/>
      <c r="HDF14"/>
      <c r="HDG14"/>
      <c r="HDH14"/>
      <c r="HDI14"/>
      <c r="HDJ14"/>
      <c r="HDK14"/>
      <c r="HDL14"/>
      <c r="HDM14"/>
      <c r="HDN14"/>
      <c r="HDO14"/>
      <c r="HDP14"/>
      <c r="HDQ14"/>
      <c r="HDR14"/>
      <c r="HDS14"/>
      <c r="HDT14"/>
      <c r="HDU14"/>
      <c r="HDV14"/>
      <c r="HDW14"/>
      <c r="HDX14"/>
      <c r="HDY14"/>
      <c r="HDZ14"/>
      <c r="HEA14"/>
      <c r="HEB14"/>
      <c r="HEC14"/>
      <c r="HED14"/>
      <c r="HEE14"/>
      <c r="HEF14"/>
      <c r="HEG14"/>
      <c r="HEH14"/>
      <c r="HEI14"/>
      <c r="HEJ14"/>
      <c r="HEK14"/>
      <c r="HEL14"/>
      <c r="HEM14"/>
      <c r="HEN14"/>
      <c r="HEO14"/>
      <c r="HEP14"/>
      <c r="HEQ14"/>
      <c r="HER14"/>
      <c r="HES14"/>
      <c r="HET14"/>
      <c r="HEU14"/>
      <c r="HEV14"/>
      <c r="HEW14"/>
      <c r="HEX14"/>
      <c r="HEY14"/>
      <c r="HEZ14"/>
      <c r="HFA14"/>
      <c r="HFB14"/>
      <c r="HFC14"/>
      <c r="HFD14"/>
      <c r="HFE14"/>
      <c r="HFF14"/>
      <c r="HFG14"/>
      <c r="HFH14"/>
      <c r="HFI14"/>
      <c r="HFJ14"/>
      <c r="HFK14"/>
      <c r="HFL14"/>
      <c r="HFM14"/>
      <c r="HFN14"/>
      <c r="HFO14"/>
      <c r="HFP14"/>
      <c r="HFQ14"/>
      <c r="HFR14"/>
      <c r="HFS14"/>
      <c r="HFT14"/>
      <c r="HFU14"/>
      <c r="HFV14"/>
      <c r="HFW14"/>
      <c r="HFX14"/>
      <c r="HFY14"/>
      <c r="HFZ14"/>
      <c r="HGA14"/>
      <c r="HGB14"/>
      <c r="HGC14"/>
      <c r="HGD14"/>
      <c r="HGE14"/>
      <c r="HGF14"/>
      <c r="HGG14"/>
      <c r="HGH14"/>
      <c r="HGI14"/>
      <c r="HGJ14"/>
      <c r="HGK14"/>
      <c r="HGL14"/>
      <c r="HGM14"/>
      <c r="HGN14"/>
      <c r="HGO14"/>
      <c r="HGP14"/>
      <c r="HGQ14"/>
      <c r="HGR14"/>
      <c r="HGS14"/>
      <c r="HGT14"/>
      <c r="HGU14"/>
      <c r="HGV14"/>
      <c r="HGW14"/>
      <c r="HGX14"/>
      <c r="HGY14"/>
      <c r="HGZ14"/>
      <c r="HHA14"/>
      <c r="HHB14"/>
      <c r="HHC14"/>
      <c r="HHD14"/>
      <c r="HHE14"/>
      <c r="HHF14"/>
      <c r="HHG14"/>
      <c r="HHH14"/>
      <c r="HHI14"/>
      <c r="HHJ14"/>
      <c r="HHK14"/>
      <c r="HHL14"/>
      <c r="HHM14"/>
      <c r="HHN14"/>
      <c r="HHO14"/>
      <c r="HHP14"/>
      <c r="HHQ14"/>
      <c r="HHR14"/>
      <c r="HHS14"/>
      <c r="HHT14"/>
      <c r="HHU14"/>
      <c r="HHV14"/>
      <c r="HHW14"/>
      <c r="HHX14"/>
      <c r="HHY14"/>
      <c r="HHZ14"/>
      <c r="HIA14"/>
      <c r="HIB14"/>
      <c r="HIC14"/>
      <c r="HID14"/>
      <c r="HIE14"/>
      <c r="HIF14"/>
      <c r="HIG14"/>
      <c r="HIH14"/>
      <c r="HII14"/>
      <c r="HIJ14"/>
      <c r="HIK14"/>
      <c r="HIL14"/>
      <c r="HIM14"/>
      <c r="HIN14"/>
      <c r="HIO14"/>
      <c r="HIP14"/>
      <c r="HIQ14"/>
      <c r="HIR14"/>
      <c r="HIS14"/>
      <c r="HIT14"/>
      <c r="HIU14"/>
      <c r="HIV14"/>
      <c r="HIW14"/>
      <c r="HIX14"/>
      <c r="HIY14"/>
      <c r="HIZ14"/>
      <c r="HJA14"/>
      <c r="HJB14"/>
      <c r="HJC14"/>
      <c r="HJD14"/>
      <c r="HJE14"/>
      <c r="HJF14"/>
      <c r="HJG14"/>
      <c r="HJH14"/>
      <c r="HJI14"/>
      <c r="HJJ14"/>
      <c r="HJK14"/>
      <c r="HJL14"/>
      <c r="HJM14"/>
      <c r="HJN14"/>
      <c r="HJO14"/>
      <c r="HJP14"/>
      <c r="HJQ14"/>
      <c r="HJR14"/>
      <c r="HJS14"/>
      <c r="HJT14"/>
      <c r="HJU14"/>
      <c r="HJV14"/>
      <c r="HJW14"/>
      <c r="HJX14"/>
      <c r="HJY14"/>
      <c r="HJZ14"/>
      <c r="HKA14"/>
      <c r="HKB14"/>
      <c r="HKC14"/>
      <c r="HKD14"/>
      <c r="HKE14"/>
      <c r="HKF14"/>
      <c r="HKG14"/>
      <c r="HKH14"/>
      <c r="HKI14"/>
      <c r="HKJ14"/>
      <c r="HKK14"/>
      <c r="HKL14"/>
      <c r="HKM14"/>
      <c r="HKN14"/>
      <c r="HKO14"/>
      <c r="HKP14"/>
      <c r="HKQ14"/>
      <c r="HKR14"/>
      <c r="HKS14"/>
      <c r="HKT14"/>
      <c r="HKU14"/>
      <c r="HKV14"/>
      <c r="HKW14"/>
      <c r="HKX14"/>
      <c r="HKY14"/>
      <c r="HKZ14"/>
      <c r="HLA14"/>
      <c r="HLB14"/>
      <c r="HLC14"/>
      <c r="HLD14"/>
      <c r="HLE14"/>
      <c r="HLF14"/>
      <c r="HLG14"/>
      <c r="HLH14"/>
      <c r="HLI14"/>
      <c r="HLJ14"/>
      <c r="HLK14"/>
      <c r="HLL14"/>
      <c r="HLM14"/>
      <c r="HLN14"/>
      <c r="HLO14"/>
      <c r="HLP14"/>
      <c r="HLQ14"/>
      <c r="HLR14"/>
      <c r="HLS14"/>
      <c r="HLT14"/>
      <c r="HLU14"/>
      <c r="HLV14"/>
      <c r="HLW14"/>
      <c r="HLX14"/>
      <c r="HLY14"/>
      <c r="HLZ14"/>
      <c r="HMA14"/>
      <c r="HMB14"/>
      <c r="HMC14"/>
      <c r="HMD14"/>
      <c r="HME14"/>
      <c r="HMF14"/>
      <c r="HMG14"/>
      <c r="HMH14"/>
      <c r="HMI14"/>
      <c r="HMJ14"/>
      <c r="HMK14"/>
      <c r="HML14"/>
      <c r="HMM14"/>
      <c r="HMN14"/>
      <c r="HMO14"/>
      <c r="HMP14"/>
      <c r="HMQ14"/>
      <c r="HMR14"/>
      <c r="HMS14"/>
      <c r="HMT14"/>
      <c r="HMU14"/>
      <c r="HMV14"/>
      <c r="HMW14"/>
      <c r="HMX14"/>
      <c r="HMY14"/>
      <c r="HMZ14"/>
      <c r="HNA14"/>
      <c r="HNB14"/>
      <c r="HNC14"/>
      <c r="HND14"/>
      <c r="HNE14"/>
      <c r="HNF14"/>
      <c r="HNG14"/>
      <c r="HNH14"/>
      <c r="HNI14"/>
      <c r="HNJ14"/>
      <c r="HNK14"/>
      <c r="HNL14"/>
      <c r="HNM14"/>
      <c r="HNN14"/>
      <c r="HNO14"/>
      <c r="HNP14"/>
      <c r="HNQ14"/>
      <c r="HNR14"/>
      <c r="HNS14"/>
      <c r="HNT14"/>
      <c r="HNU14"/>
      <c r="HNV14"/>
      <c r="HNW14"/>
      <c r="HNX14"/>
      <c r="HNY14"/>
      <c r="HNZ14"/>
      <c r="HOA14"/>
      <c r="HOB14"/>
      <c r="HOC14"/>
      <c r="HOD14"/>
      <c r="HOE14"/>
      <c r="HOF14"/>
      <c r="HOG14"/>
      <c r="HOH14"/>
      <c r="HOI14"/>
      <c r="HOJ14"/>
      <c r="HOK14"/>
      <c r="HOL14"/>
      <c r="HOM14"/>
      <c r="HON14"/>
      <c r="HOO14"/>
      <c r="HOP14"/>
      <c r="HOQ14"/>
      <c r="HOR14"/>
      <c r="HOS14"/>
      <c r="HOT14"/>
      <c r="HOU14"/>
      <c r="HOV14"/>
      <c r="HOW14"/>
      <c r="HOX14"/>
      <c r="HOY14"/>
      <c r="HOZ14"/>
      <c r="HPA14"/>
      <c r="HPB14"/>
      <c r="HPC14"/>
      <c r="HPD14"/>
      <c r="HPE14"/>
      <c r="HPF14"/>
      <c r="HPG14"/>
      <c r="HPH14"/>
      <c r="HPI14"/>
      <c r="HPJ14"/>
      <c r="HPK14"/>
      <c r="HPL14"/>
      <c r="HPM14"/>
      <c r="HPN14"/>
      <c r="HPO14"/>
      <c r="HPP14"/>
      <c r="HPQ14"/>
      <c r="HPR14"/>
      <c r="HPS14"/>
      <c r="HPT14"/>
      <c r="HPU14"/>
      <c r="HPV14"/>
      <c r="HPW14"/>
      <c r="HPX14"/>
      <c r="HPY14"/>
      <c r="HPZ14"/>
      <c r="HQA14"/>
      <c r="HQB14"/>
      <c r="HQC14"/>
      <c r="HQD14"/>
      <c r="HQE14"/>
      <c r="HQF14"/>
      <c r="HQG14"/>
      <c r="HQH14"/>
      <c r="HQI14"/>
      <c r="HQJ14"/>
      <c r="HQK14"/>
      <c r="HQL14"/>
      <c r="HQM14"/>
      <c r="HQN14"/>
      <c r="HQO14"/>
      <c r="HQP14"/>
      <c r="HQQ14"/>
      <c r="HQR14"/>
      <c r="HQS14"/>
      <c r="HQT14"/>
      <c r="HQU14"/>
      <c r="HQV14"/>
      <c r="HQW14"/>
      <c r="HQX14"/>
      <c r="HQY14"/>
      <c r="HQZ14"/>
      <c r="HRA14"/>
      <c r="HRB14"/>
      <c r="HRC14"/>
      <c r="HRD14"/>
      <c r="HRE14"/>
      <c r="HRF14"/>
      <c r="HRG14"/>
      <c r="HRH14"/>
      <c r="HRI14"/>
      <c r="HRJ14"/>
      <c r="HRK14"/>
      <c r="HRL14"/>
      <c r="HRM14"/>
      <c r="HRN14"/>
      <c r="HRO14"/>
      <c r="HRP14"/>
      <c r="HRQ14"/>
      <c r="HRR14"/>
      <c r="HRS14"/>
      <c r="HRT14"/>
      <c r="HRU14"/>
      <c r="HRV14"/>
      <c r="HRW14"/>
      <c r="HRX14"/>
      <c r="HRY14"/>
      <c r="HRZ14"/>
      <c r="HSA14"/>
      <c r="HSB14"/>
      <c r="HSC14"/>
      <c r="HSD14"/>
      <c r="HSE14"/>
      <c r="HSF14"/>
      <c r="HSG14"/>
      <c r="HSH14"/>
      <c r="HSI14"/>
      <c r="HSJ14"/>
      <c r="HSK14"/>
      <c r="HSL14"/>
      <c r="HSM14"/>
      <c r="HSN14"/>
      <c r="HSO14"/>
      <c r="HSP14"/>
      <c r="HSQ14"/>
      <c r="HSR14"/>
      <c r="HSS14"/>
      <c r="HST14"/>
      <c r="HSU14"/>
      <c r="HSV14"/>
      <c r="HSW14"/>
      <c r="HSX14"/>
      <c r="HSY14"/>
      <c r="HSZ14"/>
      <c r="HTA14"/>
      <c r="HTB14"/>
      <c r="HTC14"/>
      <c r="HTD14"/>
      <c r="HTE14"/>
      <c r="HTF14"/>
      <c r="HTG14"/>
      <c r="HTH14"/>
      <c r="HTI14"/>
      <c r="HTJ14"/>
      <c r="HTK14"/>
      <c r="HTL14"/>
      <c r="HTM14"/>
      <c r="HTN14"/>
      <c r="HTO14"/>
      <c r="HTP14"/>
      <c r="HTQ14"/>
      <c r="HTR14"/>
      <c r="HTS14"/>
      <c r="HTT14"/>
      <c r="HTU14"/>
      <c r="HTV14"/>
      <c r="HTW14"/>
      <c r="HTX14"/>
      <c r="HTY14"/>
      <c r="HTZ14"/>
      <c r="HUA14"/>
      <c r="HUB14"/>
      <c r="HUC14"/>
      <c r="HUD14"/>
      <c r="HUE14"/>
      <c r="HUF14"/>
      <c r="HUG14"/>
      <c r="HUH14"/>
      <c r="HUI14"/>
      <c r="HUJ14"/>
      <c r="HUK14"/>
      <c r="HUL14"/>
      <c r="HUM14"/>
      <c r="HUN14"/>
      <c r="HUO14"/>
      <c r="HUP14"/>
      <c r="HUQ14"/>
      <c r="HUR14"/>
      <c r="HUS14"/>
      <c r="HUT14"/>
      <c r="HUU14"/>
      <c r="HUV14"/>
      <c r="HUW14"/>
      <c r="HUX14"/>
      <c r="HUY14"/>
      <c r="HUZ14"/>
      <c r="HVA14"/>
      <c r="HVB14"/>
      <c r="HVC14"/>
      <c r="HVD14"/>
      <c r="HVE14"/>
      <c r="HVF14"/>
      <c r="HVG14"/>
      <c r="HVH14"/>
      <c r="HVI14"/>
      <c r="HVJ14"/>
      <c r="HVK14"/>
      <c r="HVL14"/>
      <c r="HVM14"/>
      <c r="HVN14"/>
      <c r="HVO14"/>
      <c r="HVP14"/>
      <c r="HVQ14"/>
      <c r="HVR14"/>
      <c r="HVS14"/>
      <c r="HVT14"/>
      <c r="HVU14"/>
      <c r="HVV14"/>
      <c r="HVW14"/>
      <c r="HVX14"/>
      <c r="HVY14"/>
      <c r="HVZ14"/>
      <c r="HWA14"/>
      <c r="HWB14"/>
      <c r="HWC14"/>
      <c r="HWD14"/>
      <c r="HWE14"/>
      <c r="HWF14"/>
      <c r="HWG14"/>
      <c r="HWH14"/>
      <c r="HWI14"/>
      <c r="HWJ14"/>
      <c r="HWK14"/>
      <c r="HWL14"/>
      <c r="HWM14"/>
      <c r="HWN14"/>
      <c r="HWO14"/>
      <c r="HWP14"/>
      <c r="HWQ14"/>
      <c r="HWR14"/>
      <c r="HWS14"/>
      <c r="HWT14"/>
      <c r="HWU14"/>
      <c r="HWV14"/>
      <c r="HWW14"/>
      <c r="HWX14"/>
      <c r="HWY14"/>
      <c r="HWZ14"/>
      <c r="HXA14"/>
      <c r="HXB14"/>
      <c r="HXC14"/>
      <c r="HXD14"/>
      <c r="HXE14"/>
      <c r="HXF14"/>
      <c r="HXG14"/>
      <c r="HXH14"/>
      <c r="HXI14"/>
      <c r="HXJ14"/>
      <c r="HXK14"/>
      <c r="HXL14"/>
      <c r="HXM14"/>
      <c r="HXN14"/>
      <c r="HXO14"/>
      <c r="HXP14"/>
      <c r="HXQ14"/>
      <c r="HXR14"/>
      <c r="HXS14"/>
      <c r="HXT14"/>
      <c r="HXU14"/>
      <c r="HXV14"/>
      <c r="HXW14"/>
      <c r="HXX14"/>
      <c r="HXY14"/>
      <c r="HXZ14"/>
      <c r="HYA14"/>
      <c r="HYB14"/>
      <c r="HYC14"/>
      <c r="HYD14"/>
      <c r="HYE14"/>
      <c r="HYF14"/>
      <c r="HYG14"/>
      <c r="HYH14"/>
      <c r="HYI14"/>
      <c r="HYJ14"/>
      <c r="HYK14"/>
      <c r="HYL14"/>
      <c r="HYM14"/>
      <c r="HYN14"/>
      <c r="HYO14"/>
      <c r="HYP14"/>
      <c r="HYQ14"/>
      <c r="HYR14"/>
      <c r="HYS14"/>
      <c r="HYT14"/>
      <c r="HYU14"/>
      <c r="HYV14"/>
      <c r="HYW14"/>
      <c r="HYX14"/>
      <c r="HYY14"/>
      <c r="HYZ14"/>
      <c r="HZA14"/>
      <c r="HZB14"/>
      <c r="HZC14"/>
      <c r="HZD14"/>
      <c r="HZE14"/>
      <c r="HZF14"/>
      <c r="HZG14"/>
      <c r="HZH14"/>
      <c r="HZI14"/>
      <c r="HZJ14"/>
      <c r="HZK14"/>
      <c r="HZL14"/>
      <c r="HZM14"/>
      <c r="HZN14"/>
      <c r="HZO14"/>
      <c r="HZP14"/>
      <c r="HZQ14"/>
      <c r="HZR14"/>
      <c r="HZS14"/>
      <c r="HZT14"/>
      <c r="HZU14"/>
      <c r="HZV14"/>
      <c r="HZW14"/>
      <c r="HZX14"/>
      <c r="HZY14"/>
      <c r="HZZ14"/>
      <c r="IAA14"/>
      <c r="IAB14"/>
      <c r="IAC14"/>
      <c r="IAD14"/>
      <c r="IAE14"/>
      <c r="IAF14"/>
      <c r="IAG14"/>
      <c r="IAH14"/>
      <c r="IAI14"/>
      <c r="IAJ14"/>
      <c r="IAK14"/>
      <c r="IAL14"/>
      <c r="IAM14"/>
      <c r="IAN14"/>
      <c r="IAO14"/>
      <c r="IAP14"/>
      <c r="IAQ14"/>
      <c r="IAR14"/>
      <c r="IAS14"/>
      <c r="IAT14"/>
      <c r="IAU14"/>
      <c r="IAV14"/>
      <c r="IAW14"/>
      <c r="IAX14"/>
      <c r="IAY14"/>
      <c r="IAZ14"/>
      <c r="IBA14"/>
      <c r="IBB14"/>
      <c r="IBC14"/>
      <c r="IBD14"/>
      <c r="IBE14"/>
      <c r="IBF14"/>
      <c r="IBG14"/>
      <c r="IBH14"/>
      <c r="IBI14"/>
      <c r="IBJ14"/>
      <c r="IBK14"/>
      <c r="IBL14"/>
      <c r="IBM14"/>
      <c r="IBN14"/>
      <c r="IBO14"/>
      <c r="IBP14"/>
      <c r="IBQ14"/>
      <c r="IBR14"/>
      <c r="IBS14"/>
      <c r="IBT14"/>
      <c r="IBU14"/>
      <c r="IBV14"/>
      <c r="IBW14"/>
      <c r="IBX14"/>
      <c r="IBY14"/>
      <c r="IBZ14"/>
      <c r="ICA14"/>
      <c r="ICB14"/>
      <c r="ICC14"/>
      <c r="ICD14"/>
      <c r="ICE14"/>
      <c r="ICF14"/>
      <c r="ICG14"/>
      <c r="ICH14"/>
      <c r="ICI14"/>
      <c r="ICJ14"/>
      <c r="ICK14"/>
      <c r="ICL14"/>
      <c r="ICM14"/>
      <c r="ICN14"/>
      <c r="ICO14"/>
      <c r="ICP14"/>
      <c r="ICQ14"/>
      <c r="ICR14"/>
      <c r="ICS14"/>
      <c r="ICT14"/>
      <c r="ICU14"/>
      <c r="ICV14"/>
      <c r="ICW14"/>
      <c r="ICX14"/>
      <c r="ICY14"/>
      <c r="ICZ14"/>
      <c r="IDA14"/>
      <c r="IDB14"/>
      <c r="IDC14"/>
      <c r="IDD14"/>
      <c r="IDE14"/>
      <c r="IDF14"/>
      <c r="IDG14"/>
      <c r="IDH14"/>
      <c r="IDI14"/>
      <c r="IDJ14"/>
      <c r="IDK14"/>
      <c r="IDL14"/>
      <c r="IDM14"/>
      <c r="IDN14"/>
      <c r="IDO14"/>
      <c r="IDP14"/>
      <c r="IDQ14"/>
      <c r="IDR14"/>
      <c r="IDS14"/>
      <c r="IDT14"/>
      <c r="IDU14"/>
      <c r="IDV14"/>
      <c r="IDW14"/>
      <c r="IDX14"/>
      <c r="IDY14"/>
      <c r="IDZ14"/>
      <c r="IEA14"/>
      <c r="IEB14"/>
      <c r="IEC14"/>
      <c r="IED14"/>
      <c r="IEE14"/>
      <c r="IEF14"/>
      <c r="IEG14"/>
      <c r="IEH14"/>
      <c r="IEI14"/>
      <c r="IEJ14"/>
      <c r="IEK14"/>
      <c r="IEL14"/>
      <c r="IEM14"/>
      <c r="IEN14"/>
      <c r="IEO14"/>
      <c r="IEP14"/>
      <c r="IEQ14"/>
      <c r="IER14"/>
      <c r="IES14"/>
      <c r="IET14"/>
      <c r="IEU14"/>
      <c r="IEV14"/>
      <c r="IEW14"/>
      <c r="IEX14"/>
      <c r="IEY14"/>
      <c r="IEZ14"/>
      <c r="IFA14"/>
      <c r="IFB14"/>
      <c r="IFC14"/>
      <c r="IFD14"/>
      <c r="IFE14"/>
      <c r="IFF14"/>
      <c r="IFG14"/>
      <c r="IFH14"/>
      <c r="IFI14"/>
      <c r="IFJ14"/>
      <c r="IFK14"/>
      <c r="IFL14"/>
      <c r="IFM14"/>
      <c r="IFN14"/>
      <c r="IFO14"/>
      <c r="IFP14"/>
      <c r="IFQ14"/>
      <c r="IFR14"/>
      <c r="IFS14"/>
      <c r="IFT14"/>
      <c r="IFU14"/>
      <c r="IFV14"/>
      <c r="IFW14"/>
      <c r="IFX14"/>
      <c r="IFY14"/>
      <c r="IFZ14"/>
      <c r="IGA14"/>
      <c r="IGB14"/>
      <c r="IGC14"/>
      <c r="IGD14"/>
      <c r="IGE14"/>
      <c r="IGF14"/>
      <c r="IGG14"/>
      <c r="IGH14"/>
      <c r="IGI14"/>
      <c r="IGJ14"/>
      <c r="IGK14"/>
      <c r="IGL14"/>
      <c r="IGM14"/>
      <c r="IGN14"/>
      <c r="IGO14"/>
      <c r="IGP14"/>
      <c r="IGQ14"/>
      <c r="IGR14"/>
      <c r="IGS14"/>
      <c r="IGT14"/>
      <c r="IGU14"/>
      <c r="IGV14"/>
      <c r="IGW14"/>
      <c r="IGX14"/>
      <c r="IGY14"/>
      <c r="IGZ14"/>
      <c r="IHA14"/>
      <c r="IHB14"/>
      <c r="IHC14"/>
      <c r="IHD14"/>
      <c r="IHE14"/>
      <c r="IHF14"/>
      <c r="IHG14"/>
      <c r="IHH14"/>
      <c r="IHI14"/>
      <c r="IHJ14"/>
      <c r="IHK14"/>
      <c r="IHL14"/>
      <c r="IHM14"/>
      <c r="IHN14"/>
      <c r="IHO14"/>
      <c r="IHP14"/>
      <c r="IHQ14"/>
      <c r="IHR14"/>
      <c r="IHS14"/>
      <c r="IHT14"/>
      <c r="IHU14"/>
      <c r="IHV14"/>
      <c r="IHW14"/>
      <c r="IHX14"/>
      <c r="IHY14"/>
      <c r="IHZ14"/>
      <c r="IIA14"/>
      <c r="IIB14"/>
      <c r="IIC14"/>
      <c r="IID14"/>
      <c r="IIE14"/>
      <c r="IIF14"/>
      <c r="IIG14"/>
      <c r="IIH14"/>
      <c r="III14"/>
      <c r="IIJ14"/>
      <c r="IIK14"/>
      <c r="IIL14"/>
      <c r="IIM14"/>
      <c r="IIN14"/>
      <c r="IIO14"/>
      <c r="IIP14"/>
      <c r="IIQ14"/>
      <c r="IIR14"/>
      <c r="IIS14"/>
      <c r="IIT14"/>
      <c r="IIU14"/>
      <c r="IIV14"/>
      <c r="IIW14"/>
      <c r="IIX14"/>
      <c r="IIY14"/>
      <c r="IIZ14"/>
      <c r="IJA14"/>
      <c r="IJB14"/>
      <c r="IJC14"/>
      <c r="IJD14"/>
      <c r="IJE14"/>
      <c r="IJF14"/>
      <c r="IJG14"/>
      <c r="IJH14"/>
      <c r="IJI14"/>
      <c r="IJJ14"/>
      <c r="IJK14"/>
      <c r="IJL14"/>
      <c r="IJM14"/>
      <c r="IJN14"/>
      <c r="IJO14"/>
      <c r="IJP14"/>
      <c r="IJQ14"/>
      <c r="IJR14"/>
      <c r="IJS14"/>
      <c r="IJT14"/>
      <c r="IJU14"/>
      <c r="IJV14"/>
      <c r="IJW14"/>
      <c r="IJX14"/>
      <c r="IJY14"/>
      <c r="IJZ14"/>
      <c r="IKA14"/>
      <c r="IKB14"/>
      <c r="IKC14"/>
      <c r="IKD14"/>
      <c r="IKE14"/>
      <c r="IKF14"/>
      <c r="IKG14"/>
      <c r="IKH14"/>
      <c r="IKI14"/>
      <c r="IKJ14"/>
      <c r="IKK14"/>
      <c r="IKL14"/>
      <c r="IKM14"/>
      <c r="IKN14"/>
      <c r="IKO14"/>
      <c r="IKP14"/>
      <c r="IKQ14"/>
      <c r="IKR14"/>
      <c r="IKS14"/>
      <c r="IKT14"/>
      <c r="IKU14"/>
      <c r="IKV14"/>
      <c r="IKW14"/>
      <c r="IKX14"/>
      <c r="IKY14"/>
      <c r="IKZ14"/>
      <c r="ILA14"/>
      <c r="ILB14"/>
      <c r="ILC14"/>
      <c r="ILD14"/>
      <c r="ILE14"/>
      <c r="ILF14"/>
      <c r="ILG14"/>
      <c r="ILH14"/>
      <c r="ILI14"/>
      <c r="ILJ14"/>
      <c r="ILK14"/>
      <c r="ILL14"/>
      <c r="ILM14"/>
      <c r="ILN14"/>
      <c r="ILO14"/>
      <c r="ILP14"/>
      <c r="ILQ14"/>
      <c r="ILR14"/>
      <c r="ILS14"/>
      <c r="ILT14"/>
      <c r="ILU14"/>
      <c r="ILV14"/>
      <c r="ILW14"/>
      <c r="ILX14"/>
      <c r="ILY14"/>
      <c r="ILZ14"/>
      <c r="IMA14"/>
      <c r="IMB14"/>
      <c r="IMC14"/>
      <c r="IMD14"/>
      <c r="IME14"/>
      <c r="IMF14"/>
      <c r="IMG14"/>
      <c r="IMH14"/>
      <c r="IMI14"/>
      <c r="IMJ14"/>
      <c r="IMK14"/>
      <c r="IML14"/>
      <c r="IMM14"/>
      <c r="IMN14"/>
      <c r="IMO14"/>
      <c r="IMP14"/>
      <c r="IMQ14"/>
      <c r="IMR14"/>
      <c r="IMS14"/>
      <c r="IMT14"/>
      <c r="IMU14"/>
      <c r="IMV14"/>
      <c r="IMW14"/>
      <c r="IMX14"/>
      <c r="IMY14"/>
      <c r="IMZ14"/>
      <c r="INA14"/>
      <c r="INB14"/>
      <c r="INC14"/>
      <c r="IND14"/>
      <c r="INE14"/>
      <c r="INF14"/>
      <c r="ING14"/>
      <c r="INH14"/>
      <c r="INI14"/>
      <c r="INJ14"/>
      <c r="INK14"/>
      <c r="INL14"/>
      <c r="INM14"/>
      <c r="INN14"/>
      <c r="INO14"/>
      <c r="INP14"/>
      <c r="INQ14"/>
      <c r="INR14"/>
      <c r="INS14"/>
      <c r="INT14"/>
      <c r="INU14"/>
      <c r="INV14"/>
      <c r="INW14"/>
      <c r="INX14"/>
      <c r="INY14"/>
      <c r="INZ14"/>
      <c r="IOA14"/>
      <c r="IOB14"/>
      <c r="IOC14"/>
      <c r="IOD14"/>
      <c r="IOE14"/>
      <c r="IOF14"/>
      <c r="IOG14"/>
      <c r="IOH14"/>
      <c r="IOI14"/>
      <c r="IOJ14"/>
      <c r="IOK14"/>
      <c r="IOL14"/>
      <c r="IOM14"/>
      <c r="ION14"/>
      <c r="IOO14"/>
      <c r="IOP14"/>
      <c r="IOQ14"/>
      <c r="IOR14"/>
      <c r="IOS14"/>
      <c r="IOT14"/>
      <c r="IOU14"/>
      <c r="IOV14"/>
      <c r="IOW14"/>
      <c r="IOX14"/>
      <c r="IOY14"/>
      <c r="IOZ14"/>
      <c r="IPA14"/>
      <c r="IPB14"/>
      <c r="IPC14"/>
      <c r="IPD14"/>
      <c r="IPE14"/>
      <c r="IPF14"/>
      <c r="IPG14"/>
      <c r="IPH14"/>
      <c r="IPI14"/>
      <c r="IPJ14"/>
      <c r="IPK14"/>
      <c r="IPL14"/>
      <c r="IPM14"/>
      <c r="IPN14"/>
      <c r="IPO14"/>
      <c r="IPP14"/>
      <c r="IPQ14"/>
      <c r="IPR14"/>
      <c r="IPS14"/>
      <c r="IPT14"/>
      <c r="IPU14"/>
      <c r="IPV14"/>
      <c r="IPW14"/>
      <c r="IPX14"/>
      <c r="IPY14"/>
      <c r="IPZ14"/>
      <c r="IQA14"/>
      <c r="IQB14"/>
      <c r="IQC14"/>
      <c r="IQD14"/>
      <c r="IQE14"/>
      <c r="IQF14"/>
      <c r="IQG14"/>
      <c r="IQH14"/>
      <c r="IQI14"/>
      <c r="IQJ14"/>
      <c r="IQK14"/>
      <c r="IQL14"/>
      <c r="IQM14"/>
      <c r="IQN14"/>
      <c r="IQO14"/>
      <c r="IQP14"/>
      <c r="IQQ14"/>
      <c r="IQR14"/>
      <c r="IQS14"/>
      <c r="IQT14"/>
      <c r="IQU14"/>
      <c r="IQV14"/>
      <c r="IQW14"/>
      <c r="IQX14"/>
      <c r="IQY14"/>
      <c r="IQZ14"/>
      <c r="IRA14"/>
      <c r="IRB14"/>
      <c r="IRC14"/>
      <c r="IRD14"/>
      <c r="IRE14"/>
      <c r="IRF14"/>
      <c r="IRG14"/>
      <c r="IRH14"/>
      <c r="IRI14"/>
      <c r="IRJ14"/>
      <c r="IRK14"/>
      <c r="IRL14"/>
      <c r="IRM14"/>
      <c r="IRN14"/>
      <c r="IRO14"/>
      <c r="IRP14"/>
      <c r="IRQ14"/>
      <c r="IRR14"/>
      <c r="IRS14"/>
      <c r="IRT14"/>
      <c r="IRU14"/>
      <c r="IRV14"/>
      <c r="IRW14"/>
      <c r="IRX14"/>
      <c r="IRY14"/>
      <c r="IRZ14"/>
      <c r="ISA14"/>
      <c r="ISB14"/>
      <c r="ISC14"/>
      <c r="ISD14"/>
      <c r="ISE14"/>
      <c r="ISF14"/>
      <c r="ISG14"/>
      <c r="ISH14"/>
      <c r="ISI14"/>
      <c r="ISJ14"/>
      <c r="ISK14"/>
      <c r="ISL14"/>
      <c r="ISM14"/>
      <c r="ISN14"/>
      <c r="ISO14"/>
      <c r="ISP14"/>
      <c r="ISQ14"/>
      <c r="ISR14"/>
      <c r="ISS14"/>
      <c r="IST14"/>
      <c r="ISU14"/>
      <c r="ISV14"/>
      <c r="ISW14"/>
      <c r="ISX14"/>
      <c r="ISY14"/>
      <c r="ISZ14"/>
      <c r="ITA14"/>
      <c r="ITB14"/>
      <c r="ITC14"/>
      <c r="ITD14"/>
      <c r="ITE14"/>
      <c r="ITF14"/>
      <c r="ITG14"/>
      <c r="ITH14"/>
      <c r="ITI14"/>
      <c r="ITJ14"/>
      <c r="ITK14"/>
      <c r="ITL14"/>
      <c r="ITM14"/>
      <c r="ITN14"/>
      <c r="ITO14"/>
      <c r="ITP14"/>
      <c r="ITQ14"/>
      <c r="ITR14"/>
      <c r="ITS14"/>
      <c r="ITT14"/>
      <c r="ITU14"/>
      <c r="ITV14"/>
      <c r="ITW14"/>
      <c r="ITX14"/>
      <c r="ITY14"/>
      <c r="ITZ14"/>
      <c r="IUA14"/>
      <c r="IUB14"/>
      <c r="IUC14"/>
      <c r="IUD14"/>
      <c r="IUE14"/>
      <c r="IUF14"/>
      <c r="IUG14"/>
      <c r="IUH14"/>
      <c r="IUI14"/>
      <c r="IUJ14"/>
      <c r="IUK14"/>
      <c r="IUL14"/>
      <c r="IUM14"/>
      <c r="IUN14"/>
      <c r="IUO14"/>
      <c r="IUP14"/>
      <c r="IUQ14"/>
      <c r="IUR14"/>
      <c r="IUS14"/>
      <c r="IUT14"/>
      <c r="IUU14"/>
      <c r="IUV14"/>
      <c r="IUW14"/>
      <c r="IUX14"/>
      <c r="IUY14"/>
      <c r="IUZ14"/>
      <c r="IVA14"/>
      <c r="IVB14"/>
      <c r="IVC14"/>
      <c r="IVD14"/>
      <c r="IVE14"/>
      <c r="IVF14"/>
      <c r="IVG14"/>
      <c r="IVH14"/>
      <c r="IVI14"/>
      <c r="IVJ14"/>
      <c r="IVK14"/>
      <c r="IVL14"/>
      <c r="IVM14"/>
      <c r="IVN14"/>
      <c r="IVO14"/>
      <c r="IVP14"/>
      <c r="IVQ14"/>
      <c r="IVR14"/>
      <c r="IVS14"/>
      <c r="IVT14"/>
      <c r="IVU14"/>
      <c r="IVV14"/>
      <c r="IVW14"/>
      <c r="IVX14"/>
      <c r="IVY14"/>
      <c r="IVZ14"/>
      <c r="IWA14"/>
      <c r="IWB14"/>
      <c r="IWC14"/>
      <c r="IWD14"/>
      <c r="IWE14"/>
      <c r="IWF14"/>
      <c r="IWG14"/>
      <c r="IWH14"/>
      <c r="IWI14"/>
      <c r="IWJ14"/>
      <c r="IWK14"/>
      <c r="IWL14"/>
      <c r="IWM14"/>
      <c r="IWN14"/>
      <c r="IWO14"/>
      <c r="IWP14"/>
      <c r="IWQ14"/>
      <c r="IWR14"/>
      <c r="IWS14"/>
      <c r="IWT14"/>
      <c r="IWU14"/>
      <c r="IWV14"/>
      <c r="IWW14"/>
      <c r="IWX14"/>
      <c r="IWY14"/>
      <c r="IWZ14"/>
      <c r="IXA14"/>
      <c r="IXB14"/>
      <c r="IXC14"/>
      <c r="IXD14"/>
      <c r="IXE14"/>
      <c r="IXF14"/>
      <c r="IXG14"/>
      <c r="IXH14"/>
      <c r="IXI14"/>
      <c r="IXJ14"/>
      <c r="IXK14"/>
      <c r="IXL14"/>
      <c r="IXM14"/>
      <c r="IXN14"/>
      <c r="IXO14"/>
      <c r="IXP14"/>
      <c r="IXQ14"/>
      <c r="IXR14"/>
      <c r="IXS14"/>
      <c r="IXT14"/>
      <c r="IXU14"/>
      <c r="IXV14"/>
      <c r="IXW14"/>
      <c r="IXX14"/>
      <c r="IXY14"/>
      <c r="IXZ14"/>
      <c r="IYA14"/>
      <c r="IYB14"/>
      <c r="IYC14"/>
      <c r="IYD14"/>
      <c r="IYE14"/>
      <c r="IYF14"/>
      <c r="IYG14"/>
      <c r="IYH14"/>
      <c r="IYI14"/>
      <c r="IYJ14"/>
      <c r="IYK14"/>
      <c r="IYL14"/>
      <c r="IYM14"/>
      <c r="IYN14"/>
      <c r="IYO14"/>
      <c r="IYP14"/>
      <c r="IYQ14"/>
      <c r="IYR14"/>
      <c r="IYS14"/>
      <c r="IYT14"/>
      <c r="IYU14"/>
      <c r="IYV14"/>
      <c r="IYW14"/>
      <c r="IYX14"/>
      <c r="IYY14"/>
      <c r="IYZ14"/>
      <c r="IZA14"/>
      <c r="IZB14"/>
      <c r="IZC14"/>
      <c r="IZD14"/>
      <c r="IZE14"/>
      <c r="IZF14"/>
      <c r="IZG14"/>
      <c r="IZH14"/>
      <c r="IZI14"/>
      <c r="IZJ14"/>
      <c r="IZK14"/>
      <c r="IZL14"/>
      <c r="IZM14"/>
      <c r="IZN14"/>
      <c r="IZO14"/>
      <c r="IZP14"/>
      <c r="IZQ14"/>
      <c r="IZR14"/>
      <c r="IZS14"/>
      <c r="IZT14"/>
      <c r="IZU14"/>
      <c r="IZV14"/>
      <c r="IZW14"/>
      <c r="IZX14"/>
      <c r="IZY14"/>
      <c r="IZZ14"/>
      <c r="JAA14"/>
      <c r="JAB14"/>
      <c r="JAC14"/>
      <c r="JAD14"/>
      <c r="JAE14"/>
      <c r="JAF14"/>
      <c r="JAG14"/>
      <c r="JAH14"/>
      <c r="JAI14"/>
      <c r="JAJ14"/>
      <c r="JAK14"/>
      <c r="JAL14"/>
      <c r="JAM14"/>
      <c r="JAN14"/>
      <c r="JAO14"/>
      <c r="JAP14"/>
      <c r="JAQ14"/>
      <c r="JAR14"/>
      <c r="JAS14"/>
      <c r="JAT14"/>
      <c r="JAU14"/>
      <c r="JAV14"/>
      <c r="JAW14"/>
      <c r="JAX14"/>
      <c r="JAY14"/>
      <c r="JAZ14"/>
      <c r="JBA14"/>
      <c r="JBB14"/>
      <c r="JBC14"/>
      <c r="JBD14"/>
      <c r="JBE14"/>
      <c r="JBF14"/>
      <c r="JBG14"/>
      <c r="JBH14"/>
      <c r="JBI14"/>
      <c r="JBJ14"/>
      <c r="JBK14"/>
      <c r="JBL14"/>
      <c r="JBM14"/>
      <c r="JBN14"/>
      <c r="JBO14"/>
      <c r="JBP14"/>
      <c r="JBQ14"/>
      <c r="JBR14"/>
      <c r="JBS14"/>
      <c r="JBT14"/>
      <c r="JBU14"/>
      <c r="JBV14"/>
      <c r="JBW14"/>
      <c r="JBX14"/>
      <c r="JBY14"/>
      <c r="JBZ14"/>
      <c r="JCA14"/>
      <c r="JCB14"/>
      <c r="JCC14"/>
      <c r="JCD14"/>
      <c r="JCE14"/>
      <c r="JCF14"/>
      <c r="JCG14"/>
      <c r="JCH14"/>
      <c r="JCI14"/>
      <c r="JCJ14"/>
      <c r="JCK14"/>
      <c r="JCL14"/>
      <c r="JCM14"/>
      <c r="JCN14"/>
      <c r="JCO14"/>
      <c r="JCP14"/>
      <c r="JCQ14"/>
      <c r="JCR14"/>
      <c r="JCS14"/>
      <c r="JCT14"/>
      <c r="JCU14"/>
      <c r="JCV14"/>
      <c r="JCW14"/>
      <c r="JCX14"/>
      <c r="JCY14"/>
      <c r="JCZ14"/>
      <c r="JDA14"/>
      <c r="JDB14"/>
      <c r="JDC14"/>
      <c r="JDD14"/>
      <c r="JDE14"/>
      <c r="JDF14"/>
      <c r="JDG14"/>
      <c r="JDH14"/>
      <c r="JDI14"/>
      <c r="JDJ14"/>
      <c r="JDK14"/>
      <c r="JDL14"/>
      <c r="JDM14"/>
      <c r="JDN14"/>
      <c r="JDO14"/>
      <c r="JDP14"/>
      <c r="JDQ14"/>
      <c r="JDR14"/>
      <c r="JDS14"/>
      <c r="JDT14"/>
      <c r="JDU14"/>
      <c r="JDV14"/>
      <c r="JDW14"/>
      <c r="JDX14"/>
      <c r="JDY14"/>
      <c r="JDZ14"/>
      <c r="JEA14"/>
      <c r="JEB14"/>
      <c r="JEC14"/>
      <c r="JED14"/>
      <c r="JEE14"/>
      <c r="JEF14"/>
      <c r="JEG14"/>
      <c r="JEH14"/>
      <c r="JEI14"/>
      <c r="JEJ14"/>
      <c r="JEK14"/>
      <c r="JEL14"/>
      <c r="JEM14"/>
      <c r="JEN14"/>
      <c r="JEO14"/>
      <c r="JEP14"/>
      <c r="JEQ14"/>
      <c r="JER14"/>
      <c r="JES14"/>
      <c r="JET14"/>
      <c r="JEU14"/>
      <c r="JEV14"/>
      <c r="JEW14"/>
      <c r="JEX14"/>
      <c r="JEY14"/>
      <c r="JEZ14"/>
      <c r="JFA14"/>
      <c r="JFB14"/>
      <c r="JFC14"/>
      <c r="JFD14"/>
      <c r="JFE14"/>
      <c r="JFF14"/>
      <c r="JFG14"/>
      <c r="JFH14"/>
      <c r="JFI14"/>
      <c r="JFJ14"/>
      <c r="JFK14"/>
      <c r="JFL14"/>
      <c r="JFM14"/>
      <c r="JFN14"/>
      <c r="JFO14"/>
      <c r="JFP14"/>
      <c r="JFQ14"/>
      <c r="JFR14"/>
      <c r="JFS14"/>
      <c r="JFT14"/>
      <c r="JFU14"/>
      <c r="JFV14"/>
      <c r="JFW14"/>
      <c r="JFX14"/>
      <c r="JFY14"/>
      <c r="JFZ14"/>
      <c r="JGA14"/>
      <c r="JGB14"/>
      <c r="JGC14"/>
      <c r="JGD14"/>
      <c r="JGE14"/>
      <c r="JGF14"/>
      <c r="JGG14"/>
      <c r="JGH14"/>
      <c r="JGI14"/>
      <c r="JGJ14"/>
      <c r="JGK14"/>
      <c r="JGL14"/>
      <c r="JGM14"/>
      <c r="JGN14"/>
      <c r="JGO14"/>
      <c r="JGP14"/>
      <c r="JGQ14"/>
      <c r="JGR14"/>
      <c r="JGS14"/>
      <c r="JGT14"/>
      <c r="JGU14"/>
      <c r="JGV14"/>
      <c r="JGW14"/>
      <c r="JGX14"/>
      <c r="JGY14"/>
      <c r="JGZ14"/>
      <c r="JHA14"/>
      <c r="JHB14"/>
      <c r="JHC14"/>
      <c r="JHD14"/>
      <c r="JHE14"/>
      <c r="JHF14"/>
      <c r="JHG14"/>
      <c r="JHH14"/>
      <c r="JHI14"/>
      <c r="JHJ14"/>
      <c r="JHK14"/>
      <c r="JHL14"/>
      <c r="JHM14"/>
      <c r="JHN14"/>
      <c r="JHO14"/>
      <c r="JHP14"/>
      <c r="JHQ14"/>
      <c r="JHR14"/>
      <c r="JHS14"/>
      <c r="JHT14"/>
      <c r="JHU14"/>
      <c r="JHV14"/>
      <c r="JHW14"/>
      <c r="JHX14"/>
      <c r="JHY14"/>
      <c r="JHZ14"/>
      <c r="JIA14"/>
      <c r="JIB14"/>
      <c r="JIC14"/>
      <c r="JID14"/>
      <c r="JIE14"/>
      <c r="JIF14"/>
      <c r="JIG14"/>
      <c r="JIH14"/>
      <c r="JII14"/>
      <c r="JIJ14"/>
      <c r="JIK14"/>
      <c r="JIL14"/>
      <c r="JIM14"/>
      <c r="JIN14"/>
      <c r="JIO14"/>
      <c r="JIP14"/>
      <c r="JIQ14"/>
      <c r="JIR14"/>
      <c r="JIS14"/>
      <c r="JIT14"/>
      <c r="JIU14"/>
      <c r="JIV14"/>
      <c r="JIW14"/>
      <c r="JIX14"/>
      <c r="JIY14"/>
      <c r="JIZ14"/>
      <c r="JJA14"/>
      <c r="JJB14"/>
      <c r="JJC14"/>
      <c r="JJD14"/>
      <c r="JJE14"/>
      <c r="JJF14"/>
      <c r="JJG14"/>
      <c r="JJH14"/>
      <c r="JJI14"/>
      <c r="JJJ14"/>
      <c r="JJK14"/>
      <c r="JJL14"/>
      <c r="JJM14"/>
      <c r="JJN14"/>
      <c r="JJO14"/>
      <c r="JJP14"/>
      <c r="JJQ14"/>
      <c r="JJR14"/>
      <c r="JJS14"/>
      <c r="JJT14"/>
      <c r="JJU14"/>
      <c r="JJV14"/>
      <c r="JJW14"/>
      <c r="JJX14"/>
      <c r="JJY14"/>
      <c r="JJZ14"/>
      <c r="JKA14"/>
      <c r="JKB14"/>
      <c r="JKC14"/>
      <c r="JKD14"/>
      <c r="JKE14"/>
      <c r="JKF14"/>
      <c r="JKG14"/>
      <c r="JKH14"/>
      <c r="JKI14"/>
      <c r="JKJ14"/>
      <c r="JKK14"/>
      <c r="JKL14"/>
      <c r="JKM14"/>
      <c r="JKN14"/>
      <c r="JKO14"/>
      <c r="JKP14"/>
      <c r="JKQ14"/>
      <c r="JKR14"/>
      <c r="JKS14"/>
      <c r="JKT14"/>
      <c r="JKU14"/>
      <c r="JKV14"/>
      <c r="JKW14"/>
      <c r="JKX14"/>
      <c r="JKY14"/>
      <c r="JKZ14"/>
      <c r="JLA14"/>
      <c r="JLB14"/>
      <c r="JLC14"/>
      <c r="JLD14"/>
      <c r="JLE14"/>
      <c r="JLF14"/>
      <c r="JLG14"/>
      <c r="JLH14"/>
      <c r="JLI14"/>
      <c r="JLJ14"/>
      <c r="JLK14"/>
      <c r="JLL14"/>
      <c r="JLM14"/>
      <c r="JLN14"/>
      <c r="JLO14"/>
      <c r="JLP14"/>
      <c r="JLQ14"/>
      <c r="JLR14"/>
      <c r="JLS14"/>
      <c r="JLT14"/>
      <c r="JLU14"/>
      <c r="JLV14"/>
      <c r="JLW14"/>
      <c r="JLX14"/>
      <c r="JLY14"/>
      <c r="JLZ14"/>
      <c r="JMA14"/>
      <c r="JMB14"/>
      <c r="JMC14"/>
      <c r="JMD14"/>
      <c r="JME14"/>
      <c r="JMF14"/>
      <c r="JMG14"/>
      <c r="JMH14"/>
      <c r="JMI14"/>
      <c r="JMJ14"/>
      <c r="JMK14"/>
      <c r="JML14"/>
      <c r="JMM14"/>
      <c r="JMN14"/>
      <c r="JMO14"/>
      <c r="JMP14"/>
      <c r="JMQ14"/>
      <c r="JMR14"/>
      <c r="JMS14"/>
      <c r="JMT14"/>
      <c r="JMU14"/>
      <c r="JMV14"/>
      <c r="JMW14"/>
      <c r="JMX14"/>
      <c r="JMY14"/>
      <c r="JMZ14"/>
      <c r="JNA14"/>
      <c r="JNB14"/>
      <c r="JNC14"/>
      <c r="JND14"/>
      <c r="JNE14"/>
      <c r="JNF14"/>
      <c r="JNG14"/>
      <c r="JNH14"/>
      <c r="JNI14"/>
      <c r="JNJ14"/>
      <c r="JNK14"/>
      <c r="JNL14"/>
      <c r="JNM14"/>
      <c r="JNN14"/>
      <c r="JNO14"/>
      <c r="JNP14"/>
      <c r="JNQ14"/>
      <c r="JNR14"/>
      <c r="JNS14"/>
      <c r="JNT14"/>
      <c r="JNU14"/>
      <c r="JNV14"/>
      <c r="JNW14"/>
      <c r="JNX14"/>
      <c r="JNY14"/>
      <c r="JNZ14"/>
      <c r="JOA14"/>
      <c r="JOB14"/>
      <c r="JOC14"/>
      <c r="JOD14"/>
      <c r="JOE14"/>
      <c r="JOF14"/>
      <c r="JOG14"/>
      <c r="JOH14"/>
      <c r="JOI14"/>
      <c r="JOJ14"/>
      <c r="JOK14"/>
      <c r="JOL14"/>
      <c r="JOM14"/>
      <c r="JON14"/>
      <c r="JOO14"/>
      <c r="JOP14"/>
      <c r="JOQ14"/>
      <c r="JOR14"/>
      <c r="JOS14"/>
      <c r="JOT14"/>
      <c r="JOU14"/>
      <c r="JOV14"/>
      <c r="JOW14"/>
      <c r="JOX14"/>
      <c r="JOY14"/>
      <c r="JOZ14"/>
      <c r="JPA14"/>
      <c r="JPB14"/>
      <c r="JPC14"/>
      <c r="JPD14"/>
      <c r="JPE14"/>
      <c r="JPF14"/>
      <c r="JPG14"/>
      <c r="JPH14"/>
      <c r="JPI14"/>
      <c r="JPJ14"/>
      <c r="JPK14"/>
      <c r="JPL14"/>
      <c r="JPM14"/>
      <c r="JPN14"/>
      <c r="JPO14"/>
      <c r="JPP14"/>
      <c r="JPQ14"/>
      <c r="JPR14"/>
      <c r="JPS14"/>
      <c r="JPT14"/>
      <c r="JPU14"/>
      <c r="JPV14"/>
      <c r="JPW14"/>
      <c r="JPX14"/>
      <c r="JPY14"/>
      <c r="JPZ14"/>
      <c r="JQA14"/>
      <c r="JQB14"/>
      <c r="JQC14"/>
      <c r="JQD14"/>
      <c r="JQE14"/>
      <c r="JQF14"/>
      <c r="JQG14"/>
      <c r="JQH14"/>
      <c r="JQI14"/>
      <c r="JQJ14"/>
      <c r="JQK14"/>
      <c r="JQL14"/>
      <c r="JQM14"/>
      <c r="JQN14"/>
      <c r="JQO14"/>
      <c r="JQP14"/>
      <c r="JQQ14"/>
      <c r="JQR14"/>
      <c r="JQS14"/>
      <c r="JQT14"/>
      <c r="JQU14"/>
      <c r="JQV14"/>
      <c r="JQW14"/>
      <c r="JQX14"/>
      <c r="JQY14"/>
      <c r="JQZ14"/>
      <c r="JRA14"/>
      <c r="JRB14"/>
      <c r="JRC14"/>
      <c r="JRD14"/>
      <c r="JRE14"/>
      <c r="JRF14"/>
      <c r="JRG14"/>
      <c r="JRH14"/>
      <c r="JRI14"/>
      <c r="JRJ14"/>
      <c r="JRK14"/>
      <c r="JRL14"/>
      <c r="JRM14"/>
      <c r="JRN14"/>
      <c r="JRO14"/>
      <c r="JRP14"/>
      <c r="JRQ14"/>
      <c r="JRR14"/>
      <c r="JRS14"/>
      <c r="JRT14"/>
      <c r="JRU14"/>
      <c r="JRV14"/>
      <c r="JRW14"/>
      <c r="JRX14"/>
      <c r="JRY14"/>
      <c r="JRZ14"/>
      <c r="JSA14"/>
      <c r="JSB14"/>
      <c r="JSC14"/>
      <c r="JSD14"/>
      <c r="JSE14"/>
      <c r="JSF14"/>
      <c r="JSG14"/>
      <c r="JSH14"/>
      <c r="JSI14"/>
      <c r="JSJ14"/>
      <c r="JSK14"/>
      <c r="JSL14"/>
      <c r="JSM14"/>
      <c r="JSN14"/>
      <c r="JSO14"/>
      <c r="JSP14"/>
      <c r="JSQ14"/>
      <c r="JSR14"/>
      <c r="JSS14"/>
      <c r="JST14"/>
      <c r="JSU14"/>
      <c r="JSV14"/>
      <c r="JSW14"/>
      <c r="JSX14"/>
      <c r="JSY14"/>
      <c r="JSZ14"/>
      <c r="JTA14"/>
      <c r="JTB14"/>
      <c r="JTC14"/>
      <c r="JTD14"/>
      <c r="JTE14"/>
      <c r="JTF14"/>
      <c r="JTG14"/>
      <c r="JTH14"/>
      <c r="JTI14"/>
      <c r="JTJ14"/>
      <c r="JTK14"/>
      <c r="JTL14"/>
      <c r="JTM14"/>
      <c r="JTN14"/>
      <c r="JTO14"/>
      <c r="JTP14"/>
      <c r="JTQ14"/>
      <c r="JTR14"/>
      <c r="JTS14"/>
      <c r="JTT14"/>
      <c r="JTU14"/>
      <c r="JTV14"/>
      <c r="JTW14"/>
      <c r="JTX14"/>
      <c r="JTY14"/>
      <c r="JTZ14"/>
      <c r="JUA14"/>
      <c r="JUB14"/>
      <c r="JUC14"/>
      <c r="JUD14"/>
      <c r="JUE14"/>
      <c r="JUF14"/>
      <c r="JUG14"/>
      <c r="JUH14"/>
      <c r="JUI14"/>
      <c r="JUJ14"/>
      <c r="JUK14"/>
      <c r="JUL14"/>
      <c r="JUM14"/>
      <c r="JUN14"/>
      <c r="JUO14"/>
      <c r="JUP14"/>
      <c r="JUQ14"/>
      <c r="JUR14"/>
      <c r="JUS14"/>
      <c r="JUT14"/>
      <c r="JUU14"/>
      <c r="JUV14"/>
      <c r="JUW14"/>
      <c r="JUX14"/>
      <c r="JUY14"/>
      <c r="JUZ14"/>
      <c r="JVA14"/>
      <c r="JVB14"/>
      <c r="JVC14"/>
      <c r="JVD14"/>
      <c r="JVE14"/>
      <c r="JVF14"/>
      <c r="JVG14"/>
      <c r="JVH14"/>
      <c r="JVI14"/>
      <c r="JVJ14"/>
      <c r="JVK14"/>
      <c r="JVL14"/>
      <c r="JVM14"/>
      <c r="JVN14"/>
      <c r="JVO14"/>
      <c r="JVP14"/>
      <c r="JVQ14"/>
      <c r="JVR14"/>
      <c r="JVS14"/>
      <c r="JVT14"/>
      <c r="JVU14"/>
      <c r="JVV14"/>
      <c r="JVW14"/>
      <c r="JVX14"/>
      <c r="JVY14"/>
      <c r="JVZ14"/>
      <c r="JWA14"/>
      <c r="JWB14"/>
      <c r="JWC14"/>
      <c r="JWD14"/>
      <c r="JWE14"/>
      <c r="JWF14"/>
      <c r="JWG14"/>
      <c r="JWH14"/>
      <c r="JWI14"/>
      <c r="JWJ14"/>
      <c r="JWK14"/>
      <c r="JWL14"/>
      <c r="JWM14"/>
      <c r="JWN14"/>
      <c r="JWO14"/>
      <c r="JWP14"/>
      <c r="JWQ14"/>
      <c r="JWR14"/>
      <c r="JWS14"/>
      <c r="JWT14"/>
      <c r="JWU14"/>
      <c r="JWV14"/>
      <c r="JWW14"/>
      <c r="JWX14"/>
      <c r="JWY14"/>
      <c r="JWZ14"/>
      <c r="JXA14"/>
      <c r="JXB14"/>
      <c r="JXC14"/>
      <c r="JXD14"/>
      <c r="JXE14"/>
      <c r="JXF14"/>
      <c r="JXG14"/>
      <c r="JXH14"/>
      <c r="JXI14"/>
      <c r="JXJ14"/>
      <c r="JXK14"/>
      <c r="JXL14"/>
      <c r="JXM14"/>
      <c r="JXN14"/>
      <c r="JXO14"/>
      <c r="JXP14"/>
      <c r="JXQ14"/>
      <c r="JXR14"/>
      <c r="JXS14"/>
      <c r="JXT14"/>
      <c r="JXU14"/>
      <c r="JXV14"/>
      <c r="JXW14"/>
      <c r="JXX14"/>
      <c r="JXY14"/>
      <c r="JXZ14"/>
      <c r="JYA14"/>
      <c r="JYB14"/>
      <c r="JYC14"/>
      <c r="JYD14"/>
      <c r="JYE14"/>
      <c r="JYF14"/>
      <c r="JYG14"/>
      <c r="JYH14"/>
      <c r="JYI14"/>
      <c r="JYJ14"/>
      <c r="JYK14"/>
      <c r="JYL14"/>
      <c r="JYM14"/>
      <c r="JYN14"/>
      <c r="JYO14"/>
      <c r="JYP14"/>
      <c r="JYQ14"/>
      <c r="JYR14"/>
      <c r="JYS14"/>
      <c r="JYT14"/>
      <c r="JYU14"/>
      <c r="JYV14"/>
      <c r="JYW14"/>
      <c r="JYX14"/>
      <c r="JYY14"/>
      <c r="JYZ14"/>
      <c r="JZA14"/>
      <c r="JZB14"/>
      <c r="JZC14"/>
      <c r="JZD14"/>
      <c r="JZE14"/>
      <c r="JZF14"/>
      <c r="JZG14"/>
      <c r="JZH14"/>
      <c r="JZI14"/>
      <c r="JZJ14"/>
      <c r="JZK14"/>
      <c r="JZL14"/>
      <c r="JZM14"/>
      <c r="JZN14"/>
      <c r="JZO14"/>
      <c r="JZP14"/>
      <c r="JZQ14"/>
      <c r="JZR14"/>
      <c r="JZS14"/>
      <c r="JZT14"/>
      <c r="JZU14"/>
      <c r="JZV14"/>
      <c r="JZW14"/>
      <c r="JZX14"/>
      <c r="JZY14"/>
      <c r="JZZ14"/>
      <c r="KAA14"/>
      <c r="KAB14"/>
      <c r="KAC14"/>
      <c r="KAD14"/>
      <c r="KAE14"/>
      <c r="KAF14"/>
      <c r="KAG14"/>
      <c r="KAH14"/>
      <c r="KAI14"/>
      <c r="KAJ14"/>
      <c r="KAK14"/>
      <c r="KAL14"/>
      <c r="KAM14"/>
      <c r="KAN14"/>
      <c r="KAO14"/>
      <c r="KAP14"/>
      <c r="KAQ14"/>
      <c r="KAR14"/>
      <c r="KAS14"/>
      <c r="KAT14"/>
      <c r="KAU14"/>
      <c r="KAV14"/>
      <c r="KAW14"/>
      <c r="KAX14"/>
      <c r="KAY14"/>
      <c r="KAZ14"/>
      <c r="KBA14"/>
      <c r="KBB14"/>
      <c r="KBC14"/>
      <c r="KBD14"/>
      <c r="KBE14"/>
      <c r="KBF14"/>
      <c r="KBG14"/>
      <c r="KBH14"/>
      <c r="KBI14"/>
      <c r="KBJ14"/>
      <c r="KBK14"/>
      <c r="KBL14"/>
      <c r="KBM14"/>
      <c r="KBN14"/>
      <c r="KBO14"/>
      <c r="KBP14"/>
      <c r="KBQ14"/>
      <c r="KBR14"/>
      <c r="KBS14"/>
      <c r="KBT14"/>
      <c r="KBU14"/>
      <c r="KBV14"/>
      <c r="KBW14"/>
      <c r="KBX14"/>
      <c r="KBY14"/>
      <c r="KBZ14"/>
      <c r="KCA14"/>
      <c r="KCB14"/>
      <c r="KCC14"/>
      <c r="KCD14"/>
      <c r="KCE14"/>
      <c r="KCF14"/>
      <c r="KCG14"/>
      <c r="KCH14"/>
      <c r="KCI14"/>
      <c r="KCJ14"/>
      <c r="KCK14"/>
      <c r="KCL14"/>
      <c r="KCM14"/>
      <c r="KCN14"/>
      <c r="KCO14"/>
      <c r="KCP14"/>
      <c r="KCQ14"/>
      <c r="KCR14"/>
      <c r="KCS14"/>
      <c r="KCT14"/>
      <c r="KCU14"/>
      <c r="KCV14"/>
      <c r="KCW14"/>
      <c r="KCX14"/>
      <c r="KCY14"/>
      <c r="KCZ14"/>
      <c r="KDA14"/>
      <c r="KDB14"/>
      <c r="KDC14"/>
      <c r="KDD14"/>
      <c r="KDE14"/>
      <c r="KDF14"/>
      <c r="KDG14"/>
      <c r="KDH14"/>
      <c r="KDI14"/>
      <c r="KDJ14"/>
      <c r="KDK14"/>
      <c r="KDL14"/>
      <c r="KDM14"/>
      <c r="KDN14"/>
      <c r="KDO14"/>
      <c r="KDP14"/>
      <c r="KDQ14"/>
      <c r="KDR14"/>
      <c r="KDS14"/>
      <c r="KDT14"/>
      <c r="KDU14"/>
      <c r="KDV14"/>
      <c r="KDW14"/>
      <c r="KDX14"/>
      <c r="KDY14"/>
      <c r="KDZ14"/>
      <c r="KEA14"/>
      <c r="KEB14"/>
      <c r="KEC14"/>
      <c r="KED14"/>
      <c r="KEE14"/>
      <c r="KEF14"/>
      <c r="KEG14"/>
      <c r="KEH14"/>
      <c r="KEI14"/>
      <c r="KEJ14"/>
      <c r="KEK14"/>
      <c r="KEL14"/>
      <c r="KEM14"/>
      <c r="KEN14"/>
      <c r="KEO14"/>
      <c r="KEP14"/>
      <c r="KEQ14"/>
      <c r="KER14"/>
      <c r="KES14"/>
      <c r="KET14"/>
      <c r="KEU14"/>
      <c r="KEV14"/>
      <c r="KEW14"/>
      <c r="KEX14"/>
      <c r="KEY14"/>
      <c r="KEZ14"/>
      <c r="KFA14"/>
      <c r="KFB14"/>
      <c r="KFC14"/>
      <c r="KFD14"/>
      <c r="KFE14"/>
      <c r="KFF14"/>
      <c r="KFG14"/>
      <c r="KFH14"/>
      <c r="KFI14"/>
      <c r="KFJ14"/>
      <c r="KFK14"/>
      <c r="KFL14"/>
      <c r="KFM14"/>
      <c r="KFN14"/>
      <c r="KFO14"/>
      <c r="KFP14"/>
      <c r="KFQ14"/>
      <c r="KFR14"/>
      <c r="KFS14"/>
      <c r="KFT14"/>
      <c r="KFU14"/>
      <c r="KFV14"/>
      <c r="KFW14"/>
      <c r="KFX14"/>
      <c r="KFY14"/>
      <c r="KFZ14"/>
      <c r="KGA14"/>
      <c r="KGB14"/>
      <c r="KGC14"/>
      <c r="KGD14"/>
      <c r="KGE14"/>
      <c r="KGF14"/>
      <c r="KGG14"/>
      <c r="KGH14"/>
      <c r="KGI14"/>
      <c r="KGJ14"/>
      <c r="KGK14"/>
      <c r="KGL14"/>
      <c r="KGM14"/>
      <c r="KGN14"/>
      <c r="KGO14"/>
      <c r="KGP14"/>
      <c r="KGQ14"/>
      <c r="KGR14"/>
      <c r="KGS14"/>
      <c r="KGT14"/>
      <c r="KGU14"/>
      <c r="KGV14"/>
      <c r="KGW14"/>
      <c r="KGX14"/>
      <c r="KGY14"/>
      <c r="KGZ14"/>
      <c r="KHA14"/>
      <c r="KHB14"/>
      <c r="KHC14"/>
      <c r="KHD14"/>
      <c r="KHE14"/>
      <c r="KHF14"/>
      <c r="KHG14"/>
      <c r="KHH14"/>
      <c r="KHI14"/>
      <c r="KHJ14"/>
      <c r="KHK14"/>
      <c r="KHL14"/>
      <c r="KHM14"/>
      <c r="KHN14"/>
      <c r="KHO14"/>
      <c r="KHP14"/>
      <c r="KHQ14"/>
      <c r="KHR14"/>
      <c r="KHS14"/>
      <c r="KHT14"/>
      <c r="KHU14"/>
      <c r="KHV14"/>
      <c r="KHW14"/>
      <c r="KHX14"/>
      <c r="KHY14"/>
      <c r="KHZ14"/>
      <c r="KIA14"/>
      <c r="KIB14"/>
      <c r="KIC14"/>
      <c r="KID14"/>
      <c r="KIE14"/>
      <c r="KIF14"/>
      <c r="KIG14"/>
      <c r="KIH14"/>
      <c r="KII14"/>
      <c r="KIJ14"/>
      <c r="KIK14"/>
      <c r="KIL14"/>
      <c r="KIM14"/>
      <c r="KIN14"/>
      <c r="KIO14"/>
      <c r="KIP14"/>
      <c r="KIQ14"/>
      <c r="KIR14"/>
      <c r="KIS14"/>
      <c r="KIT14"/>
      <c r="KIU14"/>
      <c r="KIV14"/>
      <c r="KIW14"/>
      <c r="KIX14"/>
      <c r="KIY14"/>
      <c r="KIZ14"/>
      <c r="KJA14"/>
      <c r="KJB14"/>
      <c r="KJC14"/>
      <c r="KJD14"/>
      <c r="KJE14"/>
      <c r="KJF14"/>
      <c r="KJG14"/>
      <c r="KJH14"/>
      <c r="KJI14"/>
      <c r="KJJ14"/>
      <c r="KJK14"/>
      <c r="KJL14"/>
      <c r="KJM14"/>
      <c r="KJN14"/>
      <c r="KJO14"/>
      <c r="KJP14"/>
      <c r="KJQ14"/>
      <c r="KJR14"/>
      <c r="KJS14"/>
      <c r="KJT14"/>
      <c r="KJU14"/>
      <c r="KJV14"/>
      <c r="KJW14"/>
      <c r="KJX14"/>
      <c r="KJY14"/>
      <c r="KJZ14"/>
      <c r="KKA14"/>
      <c r="KKB14"/>
      <c r="KKC14"/>
      <c r="KKD14"/>
      <c r="KKE14"/>
      <c r="KKF14"/>
      <c r="KKG14"/>
      <c r="KKH14"/>
      <c r="KKI14"/>
      <c r="KKJ14"/>
      <c r="KKK14"/>
      <c r="KKL14"/>
      <c r="KKM14"/>
      <c r="KKN14"/>
      <c r="KKO14"/>
      <c r="KKP14"/>
      <c r="KKQ14"/>
      <c r="KKR14"/>
      <c r="KKS14"/>
      <c r="KKT14"/>
      <c r="KKU14"/>
      <c r="KKV14"/>
      <c r="KKW14"/>
      <c r="KKX14"/>
      <c r="KKY14"/>
      <c r="KKZ14"/>
      <c r="KLA14"/>
      <c r="KLB14"/>
      <c r="KLC14"/>
      <c r="KLD14"/>
      <c r="KLE14"/>
      <c r="KLF14"/>
      <c r="KLG14"/>
      <c r="KLH14"/>
      <c r="KLI14"/>
      <c r="KLJ14"/>
      <c r="KLK14"/>
      <c r="KLL14"/>
      <c r="KLM14"/>
      <c r="KLN14"/>
      <c r="KLO14"/>
      <c r="KLP14"/>
      <c r="KLQ14"/>
      <c r="KLR14"/>
      <c r="KLS14"/>
      <c r="KLT14"/>
      <c r="KLU14"/>
      <c r="KLV14"/>
      <c r="KLW14"/>
      <c r="KLX14"/>
      <c r="KLY14"/>
      <c r="KLZ14"/>
      <c r="KMA14"/>
      <c r="KMB14"/>
      <c r="KMC14"/>
      <c r="KMD14"/>
      <c r="KME14"/>
      <c r="KMF14"/>
      <c r="KMG14"/>
      <c r="KMH14"/>
      <c r="KMI14"/>
      <c r="KMJ14"/>
      <c r="KMK14"/>
      <c r="KML14"/>
      <c r="KMM14"/>
      <c r="KMN14"/>
      <c r="KMO14"/>
      <c r="KMP14"/>
      <c r="KMQ14"/>
      <c r="KMR14"/>
      <c r="KMS14"/>
      <c r="KMT14"/>
      <c r="KMU14"/>
      <c r="KMV14"/>
      <c r="KMW14"/>
      <c r="KMX14"/>
      <c r="KMY14"/>
      <c r="KMZ14"/>
      <c r="KNA14"/>
      <c r="KNB14"/>
      <c r="KNC14"/>
      <c r="KND14"/>
      <c r="KNE14"/>
      <c r="KNF14"/>
      <c r="KNG14"/>
      <c r="KNH14"/>
      <c r="KNI14"/>
      <c r="KNJ14"/>
      <c r="KNK14"/>
      <c r="KNL14"/>
      <c r="KNM14"/>
      <c r="KNN14"/>
      <c r="KNO14"/>
      <c r="KNP14"/>
      <c r="KNQ14"/>
      <c r="KNR14"/>
      <c r="KNS14"/>
      <c r="KNT14"/>
      <c r="KNU14"/>
      <c r="KNV14"/>
      <c r="KNW14"/>
      <c r="KNX14"/>
      <c r="KNY14"/>
      <c r="KNZ14"/>
      <c r="KOA14"/>
      <c r="KOB14"/>
      <c r="KOC14"/>
      <c r="KOD14"/>
      <c r="KOE14"/>
      <c r="KOF14"/>
      <c r="KOG14"/>
      <c r="KOH14"/>
      <c r="KOI14"/>
      <c r="KOJ14"/>
      <c r="KOK14"/>
      <c r="KOL14"/>
      <c r="KOM14"/>
      <c r="KON14"/>
      <c r="KOO14"/>
      <c r="KOP14"/>
      <c r="KOQ14"/>
      <c r="KOR14"/>
      <c r="KOS14"/>
      <c r="KOT14"/>
      <c r="KOU14"/>
      <c r="KOV14"/>
      <c r="KOW14"/>
      <c r="KOX14"/>
      <c r="KOY14"/>
      <c r="KOZ14"/>
      <c r="KPA14"/>
      <c r="KPB14"/>
      <c r="KPC14"/>
      <c r="KPD14"/>
      <c r="KPE14"/>
      <c r="KPF14"/>
      <c r="KPG14"/>
      <c r="KPH14"/>
      <c r="KPI14"/>
      <c r="KPJ14"/>
      <c r="KPK14"/>
      <c r="KPL14"/>
      <c r="KPM14"/>
      <c r="KPN14"/>
      <c r="KPO14"/>
      <c r="KPP14"/>
      <c r="KPQ14"/>
      <c r="KPR14"/>
      <c r="KPS14"/>
      <c r="KPT14"/>
      <c r="KPU14"/>
      <c r="KPV14"/>
      <c r="KPW14"/>
      <c r="KPX14"/>
      <c r="KPY14"/>
      <c r="KPZ14"/>
      <c r="KQA14"/>
      <c r="KQB14"/>
      <c r="KQC14"/>
      <c r="KQD14"/>
      <c r="KQE14"/>
      <c r="KQF14"/>
      <c r="KQG14"/>
      <c r="KQH14"/>
      <c r="KQI14"/>
      <c r="KQJ14"/>
      <c r="KQK14"/>
      <c r="KQL14"/>
      <c r="KQM14"/>
      <c r="KQN14"/>
      <c r="KQO14"/>
      <c r="KQP14"/>
      <c r="KQQ14"/>
      <c r="KQR14"/>
      <c r="KQS14"/>
      <c r="KQT14"/>
      <c r="KQU14"/>
      <c r="KQV14"/>
      <c r="KQW14"/>
      <c r="KQX14"/>
      <c r="KQY14"/>
      <c r="KQZ14"/>
      <c r="KRA14"/>
      <c r="KRB14"/>
      <c r="KRC14"/>
      <c r="KRD14"/>
      <c r="KRE14"/>
      <c r="KRF14"/>
      <c r="KRG14"/>
      <c r="KRH14"/>
      <c r="KRI14"/>
      <c r="KRJ14"/>
      <c r="KRK14"/>
      <c r="KRL14"/>
      <c r="KRM14"/>
      <c r="KRN14"/>
      <c r="KRO14"/>
      <c r="KRP14"/>
      <c r="KRQ14"/>
      <c r="KRR14"/>
      <c r="KRS14"/>
      <c r="KRT14"/>
      <c r="KRU14"/>
      <c r="KRV14"/>
      <c r="KRW14"/>
      <c r="KRX14"/>
      <c r="KRY14"/>
      <c r="KRZ14"/>
      <c r="KSA14"/>
      <c r="KSB14"/>
      <c r="KSC14"/>
      <c r="KSD14"/>
      <c r="KSE14"/>
      <c r="KSF14"/>
      <c r="KSG14"/>
      <c r="KSH14"/>
      <c r="KSI14"/>
      <c r="KSJ14"/>
      <c r="KSK14"/>
      <c r="KSL14"/>
      <c r="KSM14"/>
      <c r="KSN14"/>
      <c r="KSO14"/>
      <c r="KSP14"/>
      <c r="KSQ14"/>
      <c r="KSR14"/>
      <c r="KSS14"/>
      <c r="KST14"/>
      <c r="KSU14"/>
      <c r="KSV14"/>
      <c r="KSW14"/>
      <c r="KSX14"/>
      <c r="KSY14"/>
      <c r="KSZ14"/>
      <c r="KTA14"/>
      <c r="KTB14"/>
      <c r="KTC14"/>
      <c r="KTD14"/>
      <c r="KTE14"/>
      <c r="KTF14"/>
      <c r="KTG14"/>
      <c r="KTH14"/>
      <c r="KTI14"/>
      <c r="KTJ14"/>
      <c r="KTK14"/>
      <c r="KTL14"/>
      <c r="KTM14"/>
      <c r="KTN14"/>
      <c r="KTO14"/>
      <c r="KTP14"/>
      <c r="KTQ14"/>
      <c r="KTR14"/>
      <c r="KTS14"/>
      <c r="KTT14"/>
      <c r="KTU14"/>
      <c r="KTV14"/>
      <c r="KTW14"/>
      <c r="KTX14"/>
      <c r="KTY14"/>
      <c r="KTZ14"/>
      <c r="KUA14"/>
      <c r="KUB14"/>
      <c r="KUC14"/>
      <c r="KUD14"/>
      <c r="KUE14"/>
      <c r="KUF14"/>
      <c r="KUG14"/>
      <c r="KUH14"/>
      <c r="KUI14"/>
      <c r="KUJ14"/>
      <c r="KUK14"/>
      <c r="KUL14"/>
      <c r="KUM14"/>
      <c r="KUN14"/>
      <c r="KUO14"/>
      <c r="KUP14"/>
      <c r="KUQ14"/>
      <c r="KUR14"/>
      <c r="KUS14"/>
      <c r="KUT14"/>
      <c r="KUU14"/>
      <c r="KUV14"/>
      <c r="KUW14"/>
      <c r="KUX14"/>
      <c r="KUY14"/>
      <c r="KUZ14"/>
      <c r="KVA14"/>
      <c r="KVB14"/>
      <c r="KVC14"/>
      <c r="KVD14"/>
      <c r="KVE14"/>
      <c r="KVF14"/>
      <c r="KVG14"/>
      <c r="KVH14"/>
      <c r="KVI14"/>
      <c r="KVJ14"/>
      <c r="KVK14"/>
      <c r="KVL14"/>
      <c r="KVM14"/>
      <c r="KVN14"/>
      <c r="KVO14"/>
      <c r="KVP14"/>
      <c r="KVQ14"/>
      <c r="KVR14"/>
      <c r="KVS14"/>
      <c r="KVT14"/>
      <c r="KVU14"/>
      <c r="KVV14"/>
      <c r="KVW14"/>
      <c r="KVX14"/>
      <c r="KVY14"/>
      <c r="KVZ14"/>
      <c r="KWA14"/>
      <c r="KWB14"/>
      <c r="KWC14"/>
      <c r="KWD14"/>
      <c r="KWE14"/>
      <c r="KWF14"/>
      <c r="KWG14"/>
      <c r="KWH14"/>
      <c r="KWI14"/>
      <c r="KWJ14"/>
      <c r="KWK14"/>
      <c r="KWL14"/>
      <c r="KWM14"/>
      <c r="KWN14"/>
      <c r="KWO14"/>
      <c r="KWP14"/>
      <c r="KWQ14"/>
      <c r="KWR14"/>
      <c r="KWS14"/>
      <c r="KWT14"/>
      <c r="KWU14"/>
      <c r="KWV14"/>
      <c r="KWW14"/>
      <c r="KWX14"/>
      <c r="KWY14"/>
      <c r="KWZ14"/>
      <c r="KXA14"/>
      <c r="KXB14"/>
      <c r="KXC14"/>
      <c r="KXD14"/>
      <c r="KXE14"/>
      <c r="KXF14"/>
      <c r="KXG14"/>
      <c r="KXH14"/>
      <c r="KXI14"/>
      <c r="KXJ14"/>
      <c r="KXK14"/>
      <c r="KXL14"/>
      <c r="KXM14"/>
      <c r="KXN14"/>
      <c r="KXO14"/>
      <c r="KXP14"/>
      <c r="KXQ14"/>
      <c r="KXR14"/>
      <c r="KXS14"/>
      <c r="KXT14"/>
      <c r="KXU14"/>
      <c r="KXV14"/>
      <c r="KXW14"/>
      <c r="KXX14"/>
      <c r="KXY14"/>
      <c r="KXZ14"/>
      <c r="KYA14"/>
      <c r="KYB14"/>
      <c r="KYC14"/>
      <c r="KYD14"/>
      <c r="KYE14"/>
      <c r="KYF14"/>
      <c r="KYG14"/>
      <c r="KYH14"/>
      <c r="KYI14"/>
      <c r="KYJ14"/>
      <c r="KYK14"/>
      <c r="KYL14"/>
      <c r="KYM14"/>
      <c r="KYN14"/>
      <c r="KYO14"/>
      <c r="KYP14"/>
      <c r="KYQ14"/>
      <c r="KYR14"/>
      <c r="KYS14"/>
      <c r="KYT14"/>
      <c r="KYU14"/>
      <c r="KYV14"/>
      <c r="KYW14"/>
      <c r="KYX14"/>
      <c r="KYY14"/>
      <c r="KYZ14"/>
      <c r="KZA14"/>
      <c r="KZB14"/>
      <c r="KZC14"/>
      <c r="KZD14"/>
      <c r="KZE14"/>
      <c r="KZF14"/>
      <c r="KZG14"/>
      <c r="KZH14"/>
      <c r="KZI14"/>
      <c r="KZJ14"/>
      <c r="KZK14"/>
      <c r="KZL14"/>
      <c r="KZM14"/>
      <c r="KZN14"/>
      <c r="KZO14"/>
      <c r="KZP14"/>
      <c r="KZQ14"/>
      <c r="KZR14"/>
      <c r="KZS14"/>
      <c r="KZT14"/>
      <c r="KZU14"/>
      <c r="KZV14"/>
      <c r="KZW14"/>
      <c r="KZX14"/>
      <c r="KZY14"/>
      <c r="KZZ14"/>
      <c r="LAA14"/>
      <c r="LAB14"/>
      <c r="LAC14"/>
      <c r="LAD14"/>
      <c r="LAE14"/>
      <c r="LAF14"/>
      <c r="LAG14"/>
      <c r="LAH14"/>
      <c r="LAI14"/>
      <c r="LAJ14"/>
      <c r="LAK14"/>
      <c r="LAL14"/>
      <c r="LAM14"/>
      <c r="LAN14"/>
      <c r="LAO14"/>
      <c r="LAP14"/>
      <c r="LAQ14"/>
      <c r="LAR14"/>
      <c r="LAS14"/>
      <c r="LAT14"/>
      <c r="LAU14"/>
      <c r="LAV14"/>
      <c r="LAW14"/>
      <c r="LAX14"/>
      <c r="LAY14"/>
      <c r="LAZ14"/>
      <c r="LBA14"/>
      <c r="LBB14"/>
      <c r="LBC14"/>
      <c r="LBD14"/>
      <c r="LBE14"/>
      <c r="LBF14"/>
      <c r="LBG14"/>
      <c r="LBH14"/>
      <c r="LBI14"/>
      <c r="LBJ14"/>
      <c r="LBK14"/>
      <c r="LBL14"/>
      <c r="LBM14"/>
      <c r="LBN14"/>
      <c r="LBO14"/>
      <c r="LBP14"/>
      <c r="LBQ14"/>
      <c r="LBR14"/>
      <c r="LBS14"/>
      <c r="LBT14"/>
      <c r="LBU14"/>
      <c r="LBV14"/>
      <c r="LBW14"/>
      <c r="LBX14"/>
      <c r="LBY14"/>
      <c r="LBZ14"/>
      <c r="LCA14"/>
      <c r="LCB14"/>
      <c r="LCC14"/>
      <c r="LCD14"/>
      <c r="LCE14"/>
      <c r="LCF14"/>
      <c r="LCG14"/>
      <c r="LCH14"/>
      <c r="LCI14"/>
      <c r="LCJ14"/>
      <c r="LCK14"/>
      <c r="LCL14"/>
      <c r="LCM14"/>
      <c r="LCN14"/>
      <c r="LCO14"/>
      <c r="LCP14"/>
      <c r="LCQ14"/>
      <c r="LCR14"/>
      <c r="LCS14"/>
      <c r="LCT14"/>
      <c r="LCU14"/>
      <c r="LCV14"/>
      <c r="LCW14"/>
      <c r="LCX14"/>
      <c r="LCY14"/>
      <c r="LCZ14"/>
      <c r="LDA14"/>
      <c r="LDB14"/>
      <c r="LDC14"/>
      <c r="LDD14"/>
      <c r="LDE14"/>
      <c r="LDF14"/>
      <c r="LDG14"/>
      <c r="LDH14"/>
      <c r="LDI14"/>
      <c r="LDJ14"/>
      <c r="LDK14"/>
      <c r="LDL14"/>
      <c r="LDM14"/>
      <c r="LDN14"/>
      <c r="LDO14"/>
      <c r="LDP14"/>
      <c r="LDQ14"/>
      <c r="LDR14"/>
      <c r="LDS14"/>
      <c r="LDT14"/>
      <c r="LDU14"/>
      <c r="LDV14"/>
      <c r="LDW14"/>
      <c r="LDX14"/>
      <c r="LDY14"/>
      <c r="LDZ14"/>
      <c r="LEA14"/>
      <c r="LEB14"/>
      <c r="LEC14"/>
      <c r="LED14"/>
      <c r="LEE14"/>
      <c r="LEF14"/>
      <c r="LEG14"/>
      <c r="LEH14"/>
      <c r="LEI14"/>
      <c r="LEJ14"/>
      <c r="LEK14"/>
      <c r="LEL14"/>
      <c r="LEM14"/>
      <c r="LEN14"/>
      <c r="LEO14"/>
      <c r="LEP14"/>
      <c r="LEQ14"/>
      <c r="LER14"/>
      <c r="LES14"/>
      <c r="LET14"/>
      <c r="LEU14"/>
      <c r="LEV14"/>
      <c r="LEW14"/>
      <c r="LEX14"/>
      <c r="LEY14"/>
      <c r="LEZ14"/>
      <c r="LFA14"/>
      <c r="LFB14"/>
      <c r="LFC14"/>
      <c r="LFD14"/>
      <c r="LFE14"/>
      <c r="LFF14"/>
      <c r="LFG14"/>
      <c r="LFH14"/>
      <c r="LFI14"/>
      <c r="LFJ14"/>
      <c r="LFK14"/>
      <c r="LFL14"/>
      <c r="LFM14"/>
      <c r="LFN14"/>
      <c r="LFO14"/>
      <c r="LFP14"/>
      <c r="LFQ14"/>
      <c r="LFR14"/>
      <c r="LFS14"/>
      <c r="LFT14"/>
      <c r="LFU14"/>
      <c r="LFV14"/>
      <c r="LFW14"/>
      <c r="LFX14"/>
      <c r="LFY14"/>
      <c r="LFZ14"/>
      <c r="LGA14"/>
      <c r="LGB14"/>
      <c r="LGC14"/>
      <c r="LGD14"/>
      <c r="LGE14"/>
      <c r="LGF14"/>
      <c r="LGG14"/>
      <c r="LGH14"/>
      <c r="LGI14"/>
      <c r="LGJ14"/>
      <c r="LGK14"/>
      <c r="LGL14"/>
      <c r="LGM14"/>
      <c r="LGN14"/>
      <c r="LGO14"/>
      <c r="LGP14"/>
      <c r="LGQ14"/>
      <c r="LGR14"/>
      <c r="LGS14"/>
      <c r="LGT14"/>
      <c r="LGU14"/>
      <c r="LGV14"/>
      <c r="LGW14"/>
      <c r="LGX14"/>
      <c r="LGY14"/>
      <c r="LGZ14"/>
      <c r="LHA14"/>
      <c r="LHB14"/>
      <c r="LHC14"/>
      <c r="LHD14"/>
      <c r="LHE14"/>
      <c r="LHF14"/>
      <c r="LHG14"/>
      <c r="LHH14"/>
      <c r="LHI14"/>
      <c r="LHJ14"/>
      <c r="LHK14"/>
      <c r="LHL14"/>
      <c r="LHM14"/>
      <c r="LHN14"/>
      <c r="LHO14"/>
      <c r="LHP14"/>
      <c r="LHQ14"/>
      <c r="LHR14"/>
      <c r="LHS14"/>
      <c r="LHT14"/>
      <c r="LHU14"/>
      <c r="LHV14"/>
      <c r="LHW14"/>
      <c r="LHX14"/>
      <c r="LHY14"/>
      <c r="LHZ14"/>
      <c r="LIA14"/>
      <c r="LIB14"/>
      <c r="LIC14"/>
      <c r="LID14"/>
      <c r="LIE14"/>
      <c r="LIF14"/>
      <c r="LIG14"/>
      <c r="LIH14"/>
      <c r="LII14"/>
      <c r="LIJ14"/>
      <c r="LIK14"/>
      <c r="LIL14"/>
      <c r="LIM14"/>
      <c r="LIN14"/>
      <c r="LIO14"/>
      <c r="LIP14"/>
      <c r="LIQ14"/>
      <c r="LIR14"/>
      <c r="LIS14"/>
      <c r="LIT14"/>
      <c r="LIU14"/>
      <c r="LIV14"/>
      <c r="LIW14"/>
      <c r="LIX14"/>
      <c r="LIY14"/>
      <c r="LIZ14"/>
      <c r="LJA14"/>
      <c r="LJB14"/>
      <c r="LJC14"/>
      <c r="LJD14"/>
      <c r="LJE14"/>
      <c r="LJF14"/>
      <c r="LJG14"/>
      <c r="LJH14"/>
      <c r="LJI14"/>
      <c r="LJJ14"/>
      <c r="LJK14"/>
      <c r="LJL14"/>
      <c r="LJM14"/>
      <c r="LJN14"/>
      <c r="LJO14"/>
      <c r="LJP14"/>
      <c r="LJQ14"/>
      <c r="LJR14"/>
      <c r="LJS14"/>
      <c r="LJT14"/>
      <c r="LJU14"/>
      <c r="LJV14"/>
      <c r="LJW14"/>
      <c r="LJX14"/>
      <c r="LJY14"/>
      <c r="LJZ14"/>
      <c r="LKA14"/>
      <c r="LKB14"/>
      <c r="LKC14"/>
      <c r="LKD14"/>
      <c r="LKE14"/>
      <c r="LKF14"/>
      <c r="LKG14"/>
      <c r="LKH14"/>
      <c r="LKI14"/>
      <c r="LKJ14"/>
      <c r="LKK14"/>
      <c r="LKL14"/>
      <c r="LKM14"/>
      <c r="LKN14"/>
      <c r="LKO14"/>
      <c r="LKP14"/>
      <c r="LKQ14"/>
      <c r="LKR14"/>
      <c r="LKS14"/>
      <c r="LKT14"/>
      <c r="LKU14"/>
      <c r="LKV14"/>
      <c r="LKW14"/>
      <c r="LKX14"/>
      <c r="LKY14"/>
      <c r="LKZ14"/>
      <c r="LLA14"/>
      <c r="LLB14"/>
      <c r="LLC14"/>
      <c r="LLD14"/>
      <c r="LLE14"/>
      <c r="LLF14"/>
      <c r="LLG14"/>
      <c r="LLH14"/>
      <c r="LLI14"/>
      <c r="LLJ14"/>
      <c r="LLK14"/>
      <c r="LLL14"/>
      <c r="LLM14"/>
      <c r="LLN14"/>
      <c r="LLO14"/>
      <c r="LLP14"/>
      <c r="LLQ14"/>
      <c r="LLR14"/>
      <c r="LLS14"/>
      <c r="LLT14"/>
      <c r="LLU14"/>
      <c r="LLV14"/>
      <c r="LLW14"/>
      <c r="LLX14"/>
      <c r="LLY14"/>
      <c r="LLZ14"/>
      <c r="LMA14"/>
      <c r="LMB14"/>
      <c r="LMC14"/>
      <c r="LMD14"/>
      <c r="LME14"/>
      <c r="LMF14"/>
      <c r="LMG14"/>
      <c r="LMH14"/>
      <c r="LMI14"/>
      <c r="LMJ14"/>
      <c r="LMK14"/>
      <c r="LML14"/>
      <c r="LMM14"/>
      <c r="LMN14"/>
      <c r="LMO14"/>
      <c r="LMP14"/>
      <c r="LMQ14"/>
      <c r="LMR14"/>
      <c r="LMS14"/>
      <c r="LMT14"/>
      <c r="LMU14"/>
      <c r="LMV14"/>
      <c r="LMW14"/>
      <c r="LMX14"/>
      <c r="LMY14"/>
      <c r="LMZ14"/>
      <c r="LNA14"/>
      <c r="LNB14"/>
      <c r="LNC14"/>
      <c r="LND14"/>
      <c r="LNE14"/>
      <c r="LNF14"/>
      <c r="LNG14"/>
      <c r="LNH14"/>
      <c r="LNI14"/>
      <c r="LNJ14"/>
      <c r="LNK14"/>
      <c r="LNL14"/>
      <c r="LNM14"/>
      <c r="LNN14"/>
      <c r="LNO14"/>
      <c r="LNP14"/>
      <c r="LNQ14"/>
      <c r="LNR14"/>
      <c r="LNS14"/>
      <c r="LNT14"/>
      <c r="LNU14"/>
      <c r="LNV14"/>
      <c r="LNW14"/>
      <c r="LNX14"/>
      <c r="LNY14"/>
      <c r="LNZ14"/>
      <c r="LOA14"/>
      <c r="LOB14"/>
      <c r="LOC14"/>
      <c r="LOD14"/>
      <c r="LOE14"/>
      <c r="LOF14"/>
      <c r="LOG14"/>
      <c r="LOH14"/>
      <c r="LOI14"/>
      <c r="LOJ14"/>
      <c r="LOK14"/>
      <c r="LOL14"/>
      <c r="LOM14"/>
      <c r="LON14"/>
      <c r="LOO14"/>
      <c r="LOP14"/>
      <c r="LOQ14"/>
      <c r="LOR14"/>
      <c r="LOS14"/>
      <c r="LOT14"/>
      <c r="LOU14"/>
      <c r="LOV14"/>
      <c r="LOW14"/>
      <c r="LOX14"/>
      <c r="LOY14"/>
      <c r="LOZ14"/>
      <c r="LPA14"/>
      <c r="LPB14"/>
      <c r="LPC14"/>
      <c r="LPD14"/>
      <c r="LPE14"/>
      <c r="LPF14"/>
      <c r="LPG14"/>
      <c r="LPH14"/>
      <c r="LPI14"/>
      <c r="LPJ14"/>
      <c r="LPK14"/>
      <c r="LPL14"/>
      <c r="LPM14"/>
      <c r="LPN14"/>
      <c r="LPO14"/>
      <c r="LPP14"/>
      <c r="LPQ14"/>
      <c r="LPR14"/>
      <c r="LPS14"/>
      <c r="LPT14"/>
      <c r="LPU14"/>
      <c r="LPV14"/>
      <c r="LPW14"/>
      <c r="LPX14"/>
      <c r="LPY14"/>
      <c r="LPZ14"/>
      <c r="LQA14"/>
      <c r="LQB14"/>
      <c r="LQC14"/>
      <c r="LQD14"/>
      <c r="LQE14"/>
      <c r="LQF14"/>
      <c r="LQG14"/>
      <c r="LQH14"/>
      <c r="LQI14"/>
      <c r="LQJ14"/>
      <c r="LQK14"/>
      <c r="LQL14"/>
      <c r="LQM14"/>
      <c r="LQN14"/>
      <c r="LQO14"/>
      <c r="LQP14"/>
      <c r="LQQ14"/>
      <c r="LQR14"/>
      <c r="LQS14"/>
      <c r="LQT14"/>
      <c r="LQU14"/>
      <c r="LQV14"/>
      <c r="LQW14"/>
      <c r="LQX14"/>
      <c r="LQY14"/>
      <c r="LQZ14"/>
      <c r="LRA14"/>
      <c r="LRB14"/>
      <c r="LRC14"/>
      <c r="LRD14"/>
      <c r="LRE14"/>
      <c r="LRF14"/>
      <c r="LRG14"/>
      <c r="LRH14"/>
      <c r="LRI14"/>
      <c r="LRJ14"/>
      <c r="LRK14"/>
      <c r="LRL14"/>
      <c r="LRM14"/>
      <c r="LRN14"/>
      <c r="LRO14"/>
      <c r="LRP14"/>
      <c r="LRQ14"/>
      <c r="LRR14"/>
      <c r="LRS14"/>
      <c r="LRT14"/>
      <c r="LRU14"/>
      <c r="LRV14"/>
      <c r="LRW14"/>
      <c r="LRX14"/>
      <c r="LRY14"/>
      <c r="LRZ14"/>
      <c r="LSA14"/>
      <c r="LSB14"/>
      <c r="LSC14"/>
      <c r="LSD14"/>
      <c r="LSE14"/>
      <c r="LSF14"/>
      <c r="LSG14"/>
      <c r="LSH14"/>
      <c r="LSI14"/>
      <c r="LSJ14"/>
      <c r="LSK14"/>
      <c r="LSL14"/>
      <c r="LSM14"/>
      <c r="LSN14"/>
      <c r="LSO14"/>
      <c r="LSP14"/>
      <c r="LSQ14"/>
      <c r="LSR14"/>
      <c r="LSS14"/>
      <c r="LST14"/>
      <c r="LSU14"/>
      <c r="LSV14"/>
      <c r="LSW14"/>
      <c r="LSX14"/>
      <c r="LSY14"/>
      <c r="LSZ14"/>
      <c r="LTA14"/>
      <c r="LTB14"/>
      <c r="LTC14"/>
      <c r="LTD14"/>
      <c r="LTE14"/>
      <c r="LTF14"/>
      <c r="LTG14"/>
      <c r="LTH14"/>
      <c r="LTI14"/>
      <c r="LTJ14"/>
      <c r="LTK14"/>
      <c r="LTL14"/>
      <c r="LTM14"/>
      <c r="LTN14"/>
      <c r="LTO14"/>
      <c r="LTP14"/>
      <c r="LTQ14"/>
      <c r="LTR14"/>
      <c r="LTS14"/>
      <c r="LTT14"/>
      <c r="LTU14"/>
      <c r="LTV14"/>
      <c r="LTW14"/>
      <c r="LTX14"/>
      <c r="LTY14"/>
      <c r="LTZ14"/>
      <c r="LUA14"/>
      <c r="LUB14"/>
      <c r="LUC14"/>
      <c r="LUD14"/>
      <c r="LUE14"/>
      <c r="LUF14"/>
      <c r="LUG14"/>
      <c r="LUH14"/>
      <c r="LUI14"/>
      <c r="LUJ14"/>
      <c r="LUK14"/>
      <c r="LUL14"/>
      <c r="LUM14"/>
      <c r="LUN14"/>
      <c r="LUO14"/>
      <c r="LUP14"/>
      <c r="LUQ14"/>
      <c r="LUR14"/>
      <c r="LUS14"/>
      <c r="LUT14"/>
      <c r="LUU14"/>
      <c r="LUV14"/>
      <c r="LUW14"/>
      <c r="LUX14"/>
      <c r="LUY14"/>
      <c r="LUZ14"/>
      <c r="LVA14"/>
      <c r="LVB14"/>
      <c r="LVC14"/>
      <c r="LVD14"/>
      <c r="LVE14"/>
      <c r="LVF14"/>
      <c r="LVG14"/>
      <c r="LVH14"/>
      <c r="LVI14"/>
      <c r="LVJ14"/>
      <c r="LVK14"/>
      <c r="LVL14"/>
      <c r="LVM14"/>
      <c r="LVN14"/>
      <c r="LVO14"/>
      <c r="LVP14"/>
      <c r="LVQ14"/>
      <c r="LVR14"/>
      <c r="LVS14"/>
      <c r="LVT14"/>
      <c r="LVU14"/>
      <c r="LVV14"/>
      <c r="LVW14"/>
      <c r="LVX14"/>
      <c r="LVY14"/>
      <c r="LVZ14"/>
      <c r="LWA14"/>
      <c r="LWB14"/>
      <c r="LWC14"/>
      <c r="LWD14"/>
      <c r="LWE14"/>
      <c r="LWF14"/>
      <c r="LWG14"/>
      <c r="LWH14"/>
      <c r="LWI14"/>
      <c r="LWJ14"/>
      <c r="LWK14"/>
      <c r="LWL14"/>
      <c r="LWM14"/>
      <c r="LWN14"/>
      <c r="LWO14"/>
      <c r="LWP14"/>
      <c r="LWQ14"/>
      <c r="LWR14"/>
      <c r="LWS14"/>
      <c r="LWT14"/>
      <c r="LWU14"/>
      <c r="LWV14"/>
      <c r="LWW14"/>
      <c r="LWX14"/>
      <c r="LWY14"/>
      <c r="LWZ14"/>
      <c r="LXA14"/>
      <c r="LXB14"/>
      <c r="LXC14"/>
      <c r="LXD14"/>
      <c r="LXE14"/>
      <c r="LXF14"/>
      <c r="LXG14"/>
      <c r="LXH14"/>
      <c r="LXI14"/>
      <c r="LXJ14"/>
      <c r="LXK14"/>
      <c r="LXL14"/>
      <c r="LXM14"/>
      <c r="LXN14"/>
      <c r="LXO14"/>
      <c r="LXP14"/>
      <c r="LXQ14"/>
      <c r="LXR14"/>
      <c r="LXS14"/>
      <c r="LXT14"/>
      <c r="LXU14"/>
      <c r="LXV14"/>
      <c r="LXW14"/>
      <c r="LXX14"/>
      <c r="LXY14"/>
      <c r="LXZ14"/>
      <c r="LYA14"/>
      <c r="LYB14"/>
      <c r="LYC14"/>
      <c r="LYD14"/>
      <c r="LYE14"/>
      <c r="LYF14"/>
      <c r="LYG14"/>
      <c r="LYH14"/>
      <c r="LYI14"/>
      <c r="LYJ14"/>
      <c r="LYK14"/>
      <c r="LYL14"/>
      <c r="LYM14"/>
      <c r="LYN14"/>
      <c r="LYO14"/>
      <c r="LYP14"/>
      <c r="LYQ14"/>
      <c r="LYR14"/>
      <c r="LYS14"/>
      <c r="LYT14"/>
      <c r="LYU14"/>
      <c r="LYV14"/>
      <c r="LYW14"/>
      <c r="LYX14"/>
      <c r="LYY14"/>
      <c r="LYZ14"/>
      <c r="LZA14"/>
      <c r="LZB14"/>
      <c r="LZC14"/>
      <c r="LZD14"/>
      <c r="LZE14"/>
      <c r="LZF14"/>
      <c r="LZG14"/>
      <c r="LZH14"/>
      <c r="LZI14"/>
      <c r="LZJ14"/>
      <c r="LZK14"/>
      <c r="LZL14"/>
      <c r="LZM14"/>
      <c r="LZN14"/>
      <c r="LZO14"/>
      <c r="LZP14"/>
      <c r="LZQ14"/>
      <c r="LZR14"/>
      <c r="LZS14"/>
      <c r="LZT14"/>
      <c r="LZU14"/>
      <c r="LZV14"/>
      <c r="LZW14"/>
      <c r="LZX14"/>
      <c r="LZY14"/>
      <c r="LZZ14"/>
      <c r="MAA14"/>
      <c r="MAB14"/>
      <c r="MAC14"/>
      <c r="MAD14"/>
      <c r="MAE14"/>
      <c r="MAF14"/>
      <c r="MAG14"/>
      <c r="MAH14"/>
      <c r="MAI14"/>
      <c r="MAJ14"/>
      <c r="MAK14"/>
      <c r="MAL14"/>
      <c r="MAM14"/>
      <c r="MAN14"/>
      <c r="MAO14"/>
      <c r="MAP14"/>
      <c r="MAQ14"/>
      <c r="MAR14"/>
      <c r="MAS14"/>
      <c r="MAT14"/>
      <c r="MAU14"/>
      <c r="MAV14"/>
      <c r="MAW14"/>
      <c r="MAX14"/>
      <c r="MAY14"/>
      <c r="MAZ14"/>
      <c r="MBA14"/>
      <c r="MBB14"/>
      <c r="MBC14"/>
      <c r="MBD14"/>
      <c r="MBE14"/>
      <c r="MBF14"/>
      <c r="MBG14"/>
      <c r="MBH14"/>
      <c r="MBI14"/>
      <c r="MBJ14"/>
      <c r="MBK14"/>
      <c r="MBL14"/>
      <c r="MBM14"/>
      <c r="MBN14"/>
      <c r="MBO14"/>
      <c r="MBP14"/>
      <c r="MBQ14"/>
      <c r="MBR14"/>
      <c r="MBS14"/>
      <c r="MBT14"/>
      <c r="MBU14"/>
      <c r="MBV14"/>
      <c r="MBW14"/>
      <c r="MBX14"/>
      <c r="MBY14"/>
      <c r="MBZ14"/>
      <c r="MCA14"/>
      <c r="MCB14"/>
      <c r="MCC14"/>
      <c r="MCD14"/>
      <c r="MCE14"/>
      <c r="MCF14"/>
      <c r="MCG14"/>
      <c r="MCH14"/>
      <c r="MCI14"/>
      <c r="MCJ14"/>
      <c r="MCK14"/>
      <c r="MCL14"/>
      <c r="MCM14"/>
      <c r="MCN14"/>
      <c r="MCO14"/>
      <c r="MCP14"/>
      <c r="MCQ14"/>
      <c r="MCR14"/>
      <c r="MCS14"/>
      <c r="MCT14"/>
      <c r="MCU14"/>
      <c r="MCV14"/>
      <c r="MCW14"/>
      <c r="MCX14"/>
      <c r="MCY14"/>
      <c r="MCZ14"/>
      <c r="MDA14"/>
      <c r="MDB14"/>
      <c r="MDC14"/>
      <c r="MDD14"/>
      <c r="MDE14"/>
      <c r="MDF14"/>
      <c r="MDG14"/>
      <c r="MDH14"/>
      <c r="MDI14"/>
      <c r="MDJ14"/>
      <c r="MDK14"/>
      <c r="MDL14"/>
      <c r="MDM14"/>
      <c r="MDN14"/>
      <c r="MDO14"/>
      <c r="MDP14"/>
      <c r="MDQ14"/>
      <c r="MDR14"/>
      <c r="MDS14"/>
      <c r="MDT14"/>
      <c r="MDU14"/>
      <c r="MDV14"/>
      <c r="MDW14"/>
      <c r="MDX14"/>
      <c r="MDY14"/>
      <c r="MDZ14"/>
      <c r="MEA14"/>
      <c r="MEB14"/>
      <c r="MEC14"/>
      <c r="MED14"/>
      <c r="MEE14"/>
      <c r="MEF14"/>
      <c r="MEG14"/>
      <c r="MEH14"/>
      <c r="MEI14"/>
      <c r="MEJ14"/>
      <c r="MEK14"/>
      <c r="MEL14"/>
      <c r="MEM14"/>
      <c r="MEN14"/>
      <c r="MEO14"/>
      <c r="MEP14"/>
      <c r="MEQ14"/>
      <c r="MER14"/>
      <c r="MES14"/>
      <c r="MET14"/>
      <c r="MEU14"/>
      <c r="MEV14"/>
      <c r="MEW14"/>
      <c r="MEX14"/>
      <c r="MEY14"/>
      <c r="MEZ14"/>
      <c r="MFA14"/>
      <c r="MFB14"/>
      <c r="MFC14"/>
      <c r="MFD14"/>
      <c r="MFE14"/>
      <c r="MFF14"/>
      <c r="MFG14"/>
      <c r="MFH14"/>
      <c r="MFI14"/>
      <c r="MFJ14"/>
      <c r="MFK14"/>
      <c r="MFL14"/>
      <c r="MFM14"/>
      <c r="MFN14"/>
      <c r="MFO14"/>
      <c r="MFP14"/>
      <c r="MFQ14"/>
      <c r="MFR14"/>
      <c r="MFS14"/>
      <c r="MFT14"/>
      <c r="MFU14"/>
      <c r="MFV14"/>
      <c r="MFW14"/>
      <c r="MFX14"/>
      <c r="MFY14"/>
      <c r="MFZ14"/>
      <c r="MGA14"/>
      <c r="MGB14"/>
      <c r="MGC14"/>
      <c r="MGD14"/>
      <c r="MGE14"/>
      <c r="MGF14"/>
      <c r="MGG14"/>
      <c r="MGH14"/>
      <c r="MGI14"/>
      <c r="MGJ14"/>
      <c r="MGK14"/>
      <c r="MGL14"/>
      <c r="MGM14"/>
      <c r="MGN14"/>
      <c r="MGO14"/>
      <c r="MGP14"/>
      <c r="MGQ14"/>
      <c r="MGR14"/>
      <c r="MGS14"/>
      <c r="MGT14"/>
      <c r="MGU14"/>
      <c r="MGV14"/>
      <c r="MGW14"/>
      <c r="MGX14"/>
      <c r="MGY14"/>
      <c r="MGZ14"/>
      <c r="MHA14"/>
      <c r="MHB14"/>
      <c r="MHC14"/>
      <c r="MHD14"/>
      <c r="MHE14"/>
      <c r="MHF14"/>
      <c r="MHG14"/>
      <c r="MHH14"/>
      <c r="MHI14"/>
      <c r="MHJ14"/>
      <c r="MHK14"/>
      <c r="MHL14"/>
      <c r="MHM14"/>
      <c r="MHN14"/>
      <c r="MHO14"/>
      <c r="MHP14"/>
      <c r="MHQ14"/>
      <c r="MHR14"/>
      <c r="MHS14"/>
      <c r="MHT14"/>
      <c r="MHU14"/>
      <c r="MHV14"/>
      <c r="MHW14"/>
      <c r="MHX14"/>
      <c r="MHY14"/>
      <c r="MHZ14"/>
      <c r="MIA14"/>
      <c r="MIB14"/>
      <c r="MIC14"/>
      <c r="MID14"/>
      <c r="MIE14"/>
      <c r="MIF14"/>
      <c r="MIG14"/>
      <c r="MIH14"/>
      <c r="MII14"/>
      <c r="MIJ14"/>
      <c r="MIK14"/>
      <c r="MIL14"/>
      <c r="MIM14"/>
      <c r="MIN14"/>
      <c r="MIO14"/>
      <c r="MIP14"/>
      <c r="MIQ14"/>
      <c r="MIR14"/>
      <c r="MIS14"/>
      <c r="MIT14"/>
      <c r="MIU14"/>
      <c r="MIV14"/>
      <c r="MIW14"/>
      <c r="MIX14"/>
      <c r="MIY14"/>
      <c r="MIZ14"/>
      <c r="MJA14"/>
      <c r="MJB14"/>
      <c r="MJC14"/>
      <c r="MJD14"/>
      <c r="MJE14"/>
      <c r="MJF14"/>
      <c r="MJG14"/>
      <c r="MJH14"/>
      <c r="MJI14"/>
      <c r="MJJ14"/>
      <c r="MJK14"/>
      <c r="MJL14"/>
      <c r="MJM14"/>
      <c r="MJN14"/>
      <c r="MJO14"/>
      <c r="MJP14"/>
      <c r="MJQ14"/>
      <c r="MJR14"/>
      <c r="MJS14"/>
      <c r="MJT14"/>
      <c r="MJU14"/>
      <c r="MJV14"/>
      <c r="MJW14"/>
      <c r="MJX14"/>
      <c r="MJY14"/>
      <c r="MJZ14"/>
      <c r="MKA14"/>
      <c r="MKB14"/>
      <c r="MKC14"/>
      <c r="MKD14"/>
      <c r="MKE14"/>
      <c r="MKF14"/>
      <c r="MKG14"/>
      <c r="MKH14"/>
      <c r="MKI14"/>
      <c r="MKJ14"/>
      <c r="MKK14"/>
      <c r="MKL14"/>
      <c r="MKM14"/>
      <c r="MKN14"/>
      <c r="MKO14"/>
      <c r="MKP14"/>
      <c r="MKQ14"/>
      <c r="MKR14"/>
      <c r="MKS14"/>
      <c r="MKT14"/>
      <c r="MKU14"/>
      <c r="MKV14"/>
      <c r="MKW14"/>
      <c r="MKX14"/>
      <c r="MKY14"/>
      <c r="MKZ14"/>
      <c r="MLA14"/>
      <c r="MLB14"/>
      <c r="MLC14"/>
      <c r="MLD14"/>
      <c r="MLE14"/>
      <c r="MLF14"/>
      <c r="MLG14"/>
      <c r="MLH14"/>
      <c r="MLI14"/>
      <c r="MLJ14"/>
      <c r="MLK14"/>
      <c r="MLL14"/>
      <c r="MLM14"/>
      <c r="MLN14"/>
      <c r="MLO14"/>
      <c r="MLP14"/>
      <c r="MLQ14"/>
      <c r="MLR14"/>
      <c r="MLS14"/>
      <c r="MLT14"/>
      <c r="MLU14"/>
      <c r="MLV14"/>
      <c r="MLW14"/>
      <c r="MLX14"/>
      <c r="MLY14"/>
      <c r="MLZ14"/>
      <c r="MMA14"/>
      <c r="MMB14"/>
      <c r="MMC14"/>
      <c r="MMD14"/>
      <c r="MME14"/>
      <c r="MMF14"/>
      <c r="MMG14"/>
      <c r="MMH14"/>
      <c r="MMI14"/>
      <c r="MMJ14"/>
      <c r="MMK14"/>
      <c r="MML14"/>
      <c r="MMM14"/>
      <c r="MMN14"/>
      <c r="MMO14"/>
      <c r="MMP14"/>
      <c r="MMQ14"/>
      <c r="MMR14"/>
      <c r="MMS14"/>
      <c r="MMT14"/>
      <c r="MMU14"/>
      <c r="MMV14"/>
      <c r="MMW14"/>
      <c r="MMX14"/>
      <c r="MMY14"/>
      <c r="MMZ14"/>
      <c r="MNA14"/>
      <c r="MNB14"/>
      <c r="MNC14"/>
      <c r="MND14"/>
      <c r="MNE14"/>
      <c r="MNF14"/>
      <c r="MNG14"/>
      <c r="MNH14"/>
      <c r="MNI14"/>
      <c r="MNJ14"/>
      <c r="MNK14"/>
      <c r="MNL14"/>
      <c r="MNM14"/>
      <c r="MNN14"/>
      <c r="MNO14"/>
      <c r="MNP14"/>
      <c r="MNQ14"/>
      <c r="MNR14"/>
      <c r="MNS14"/>
      <c r="MNT14"/>
      <c r="MNU14"/>
      <c r="MNV14"/>
      <c r="MNW14"/>
      <c r="MNX14"/>
      <c r="MNY14"/>
      <c r="MNZ14"/>
      <c r="MOA14"/>
      <c r="MOB14"/>
      <c r="MOC14"/>
      <c r="MOD14"/>
      <c r="MOE14"/>
      <c r="MOF14"/>
      <c r="MOG14"/>
      <c r="MOH14"/>
      <c r="MOI14"/>
      <c r="MOJ14"/>
      <c r="MOK14"/>
      <c r="MOL14"/>
      <c r="MOM14"/>
      <c r="MON14"/>
      <c r="MOO14"/>
      <c r="MOP14"/>
      <c r="MOQ14"/>
      <c r="MOR14"/>
      <c r="MOS14"/>
      <c r="MOT14"/>
      <c r="MOU14"/>
      <c r="MOV14"/>
      <c r="MOW14"/>
      <c r="MOX14"/>
      <c r="MOY14"/>
      <c r="MOZ14"/>
      <c r="MPA14"/>
      <c r="MPB14"/>
      <c r="MPC14"/>
      <c r="MPD14"/>
      <c r="MPE14"/>
      <c r="MPF14"/>
      <c r="MPG14"/>
      <c r="MPH14"/>
      <c r="MPI14"/>
      <c r="MPJ14"/>
      <c r="MPK14"/>
      <c r="MPL14"/>
      <c r="MPM14"/>
      <c r="MPN14"/>
      <c r="MPO14"/>
      <c r="MPP14"/>
      <c r="MPQ14"/>
      <c r="MPR14"/>
      <c r="MPS14"/>
      <c r="MPT14"/>
      <c r="MPU14"/>
      <c r="MPV14"/>
      <c r="MPW14"/>
      <c r="MPX14"/>
      <c r="MPY14"/>
      <c r="MPZ14"/>
      <c r="MQA14"/>
      <c r="MQB14"/>
      <c r="MQC14"/>
      <c r="MQD14"/>
      <c r="MQE14"/>
      <c r="MQF14"/>
      <c r="MQG14"/>
      <c r="MQH14"/>
      <c r="MQI14"/>
      <c r="MQJ14"/>
      <c r="MQK14"/>
      <c r="MQL14"/>
      <c r="MQM14"/>
      <c r="MQN14"/>
      <c r="MQO14"/>
      <c r="MQP14"/>
      <c r="MQQ14"/>
      <c r="MQR14"/>
      <c r="MQS14"/>
      <c r="MQT14"/>
      <c r="MQU14"/>
      <c r="MQV14"/>
      <c r="MQW14"/>
      <c r="MQX14"/>
      <c r="MQY14"/>
      <c r="MQZ14"/>
      <c r="MRA14"/>
      <c r="MRB14"/>
      <c r="MRC14"/>
      <c r="MRD14"/>
      <c r="MRE14"/>
      <c r="MRF14"/>
      <c r="MRG14"/>
      <c r="MRH14"/>
      <c r="MRI14"/>
      <c r="MRJ14"/>
      <c r="MRK14"/>
      <c r="MRL14"/>
      <c r="MRM14"/>
      <c r="MRN14"/>
      <c r="MRO14"/>
      <c r="MRP14"/>
      <c r="MRQ14"/>
      <c r="MRR14"/>
      <c r="MRS14"/>
      <c r="MRT14"/>
      <c r="MRU14"/>
      <c r="MRV14"/>
      <c r="MRW14"/>
      <c r="MRX14"/>
      <c r="MRY14"/>
      <c r="MRZ14"/>
      <c r="MSA14"/>
      <c r="MSB14"/>
      <c r="MSC14"/>
      <c r="MSD14"/>
      <c r="MSE14"/>
      <c r="MSF14"/>
      <c r="MSG14"/>
      <c r="MSH14"/>
      <c r="MSI14"/>
      <c r="MSJ14"/>
      <c r="MSK14"/>
      <c r="MSL14"/>
      <c r="MSM14"/>
      <c r="MSN14"/>
      <c r="MSO14"/>
      <c r="MSP14"/>
      <c r="MSQ14"/>
      <c r="MSR14"/>
      <c r="MSS14"/>
      <c r="MST14"/>
      <c r="MSU14"/>
      <c r="MSV14"/>
      <c r="MSW14"/>
      <c r="MSX14"/>
      <c r="MSY14"/>
      <c r="MSZ14"/>
      <c r="MTA14"/>
      <c r="MTB14"/>
      <c r="MTC14"/>
      <c r="MTD14"/>
      <c r="MTE14"/>
      <c r="MTF14"/>
      <c r="MTG14"/>
      <c r="MTH14"/>
      <c r="MTI14"/>
      <c r="MTJ14"/>
      <c r="MTK14"/>
      <c r="MTL14"/>
      <c r="MTM14"/>
      <c r="MTN14"/>
      <c r="MTO14"/>
      <c r="MTP14"/>
      <c r="MTQ14"/>
      <c r="MTR14"/>
      <c r="MTS14"/>
      <c r="MTT14"/>
      <c r="MTU14"/>
      <c r="MTV14"/>
      <c r="MTW14"/>
      <c r="MTX14"/>
      <c r="MTY14"/>
      <c r="MTZ14"/>
      <c r="MUA14"/>
      <c r="MUB14"/>
      <c r="MUC14"/>
      <c r="MUD14"/>
      <c r="MUE14"/>
      <c r="MUF14"/>
      <c r="MUG14"/>
      <c r="MUH14"/>
      <c r="MUI14"/>
      <c r="MUJ14"/>
      <c r="MUK14"/>
      <c r="MUL14"/>
      <c r="MUM14"/>
      <c r="MUN14"/>
      <c r="MUO14"/>
      <c r="MUP14"/>
      <c r="MUQ14"/>
      <c r="MUR14"/>
      <c r="MUS14"/>
      <c r="MUT14"/>
      <c r="MUU14"/>
      <c r="MUV14"/>
      <c r="MUW14"/>
      <c r="MUX14"/>
      <c r="MUY14"/>
      <c r="MUZ14"/>
      <c r="MVA14"/>
      <c r="MVB14"/>
      <c r="MVC14"/>
      <c r="MVD14"/>
      <c r="MVE14"/>
      <c r="MVF14"/>
      <c r="MVG14"/>
      <c r="MVH14"/>
      <c r="MVI14"/>
      <c r="MVJ14"/>
      <c r="MVK14"/>
      <c r="MVL14"/>
      <c r="MVM14"/>
      <c r="MVN14"/>
      <c r="MVO14"/>
      <c r="MVP14"/>
      <c r="MVQ14"/>
      <c r="MVR14"/>
      <c r="MVS14"/>
      <c r="MVT14"/>
      <c r="MVU14"/>
      <c r="MVV14"/>
      <c r="MVW14"/>
      <c r="MVX14"/>
      <c r="MVY14"/>
      <c r="MVZ14"/>
      <c r="MWA14"/>
      <c r="MWB14"/>
      <c r="MWC14"/>
      <c r="MWD14"/>
      <c r="MWE14"/>
      <c r="MWF14"/>
      <c r="MWG14"/>
      <c r="MWH14"/>
      <c r="MWI14"/>
      <c r="MWJ14"/>
      <c r="MWK14"/>
      <c r="MWL14"/>
      <c r="MWM14"/>
      <c r="MWN14"/>
      <c r="MWO14"/>
      <c r="MWP14"/>
      <c r="MWQ14"/>
      <c r="MWR14"/>
      <c r="MWS14"/>
      <c r="MWT14"/>
      <c r="MWU14"/>
      <c r="MWV14"/>
      <c r="MWW14"/>
      <c r="MWX14"/>
      <c r="MWY14"/>
      <c r="MWZ14"/>
      <c r="MXA14"/>
      <c r="MXB14"/>
      <c r="MXC14"/>
      <c r="MXD14"/>
      <c r="MXE14"/>
      <c r="MXF14"/>
      <c r="MXG14"/>
      <c r="MXH14"/>
      <c r="MXI14"/>
      <c r="MXJ14"/>
      <c r="MXK14"/>
      <c r="MXL14"/>
      <c r="MXM14"/>
      <c r="MXN14"/>
      <c r="MXO14"/>
      <c r="MXP14"/>
      <c r="MXQ14"/>
      <c r="MXR14"/>
      <c r="MXS14"/>
      <c r="MXT14"/>
      <c r="MXU14"/>
      <c r="MXV14"/>
      <c r="MXW14"/>
      <c r="MXX14"/>
      <c r="MXY14"/>
      <c r="MXZ14"/>
      <c r="MYA14"/>
      <c r="MYB14"/>
      <c r="MYC14"/>
      <c r="MYD14"/>
      <c r="MYE14"/>
      <c r="MYF14"/>
      <c r="MYG14"/>
      <c r="MYH14"/>
      <c r="MYI14"/>
      <c r="MYJ14"/>
      <c r="MYK14"/>
      <c r="MYL14"/>
      <c r="MYM14"/>
      <c r="MYN14"/>
      <c r="MYO14"/>
      <c r="MYP14"/>
      <c r="MYQ14"/>
      <c r="MYR14"/>
      <c r="MYS14"/>
      <c r="MYT14"/>
      <c r="MYU14"/>
      <c r="MYV14"/>
      <c r="MYW14"/>
      <c r="MYX14"/>
      <c r="MYY14"/>
      <c r="MYZ14"/>
      <c r="MZA14"/>
      <c r="MZB14"/>
      <c r="MZC14"/>
      <c r="MZD14"/>
      <c r="MZE14"/>
      <c r="MZF14"/>
      <c r="MZG14"/>
      <c r="MZH14"/>
      <c r="MZI14"/>
      <c r="MZJ14"/>
      <c r="MZK14"/>
      <c r="MZL14"/>
      <c r="MZM14"/>
      <c r="MZN14"/>
      <c r="MZO14"/>
      <c r="MZP14"/>
      <c r="MZQ14"/>
      <c r="MZR14"/>
      <c r="MZS14"/>
      <c r="MZT14"/>
      <c r="MZU14"/>
      <c r="MZV14"/>
      <c r="MZW14"/>
      <c r="MZX14"/>
      <c r="MZY14"/>
      <c r="MZZ14"/>
      <c r="NAA14"/>
      <c r="NAB14"/>
      <c r="NAC14"/>
      <c r="NAD14"/>
      <c r="NAE14"/>
      <c r="NAF14"/>
      <c r="NAG14"/>
      <c r="NAH14"/>
      <c r="NAI14"/>
      <c r="NAJ14"/>
      <c r="NAK14"/>
      <c r="NAL14"/>
      <c r="NAM14"/>
      <c r="NAN14"/>
      <c r="NAO14"/>
      <c r="NAP14"/>
      <c r="NAQ14"/>
      <c r="NAR14"/>
      <c r="NAS14"/>
      <c r="NAT14"/>
      <c r="NAU14"/>
      <c r="NAV14"/>
      <c r="NAW14"/>
      <c r="NAX14"/>
      <c r="NAY14"/>
      <c r="NAZ14"/>
      <c r="NBA14"/>
      <c r="NBB14"/>
      <c r="NBC14"/>
      <c r="NBD14"/>
      <c r="NBE14"/>
      <c r="NBF14"/>
      <c r="NBG14"/>
      <c r="NBH14"/>
      <c r="NBI14"/>
      <c r="NBJ14"/>
      <c r="NBK14"/>
      <c r="NBL14"/>
      <c r="NBM14"/>
      <c r="NBN14"/>
      <c r="NBO14"/>
      <c r="NBP14"/>
      <c r="NBQ14"/>
      <c r="NBR14"/>
      <c r="NBS14"/>
      <c r="NBT14"/>
      <c r="NBU14"/>
      <c r="NBV14"/>
      <c r="NBW14"/>
      <c r="NBX14"/>
      <c r="NBY14"/>
      <c r="NBZ14"/>
      <c r="NCA14"/>
      <c r="NCB14"/>
      <c r="NCC14"/>
      <c r="NCD14"/>
      <c r="NCE14"/>
      <c r="NCF14"/>
      <c r="NCG14"/>
      <c r="NCH14"/>
      <c r="NCI14"/>
      <c r="NCJ14"/>
      <c r="NCK14"/>
      <c r="NCL14"/>
      <c r="NCM14"/>
      <c r="NCN14"/>
      <c r="NCO14"/>
      <c r="NCP14"/>
      <c r="NCQ14"/>
      <c r="NCR14"/>
      <c r="NCS14"/>
      <c r="NCT14"/>
      <c r="NCU14"/>
      <c r="NCV14"/>
      <c r="NCW14"/>
      <c r="NCX14"/>
      <c r="NCY14"/>
      <c r="NCZ14"/>
      <c r="NDA14"/>
      <c r="NDB14"/>
      <c r="NDC14"/>
      <c r="NDD14"/>
      <c r="NDE14"/>
      <c r="NDF14"/>
      <c r="NDG14"/>
      <c r="NDH14"/>
      <c r="NDI14"/>
      <c r="NDJ14"/>
      <c r="NDK14"/>
      <c r="NDL14"/>
      <c r="NDM14"/>
      <c r="NDN14"/>
      <c r="NDO14"/>
      <c r="NDP14"/>
      <c r="NDQ14"/>
      <c r="NDR14"/>
      <c r="NDS14"/>
      <c r="NDT14"/>
      <c r="NDU14"/>
      <c r="NDV14"/>
      <c r="NDW14"/>
      <c r="NDX14"/>
      <c r="NDY14"/>
      <c r="NDZ14"/>
      <c r="NEA14"/>
      <c r="NEB14"/>
      <c r="NEC14"/>
      <c r="NED14"/>
      <c r="NEE14"/>
      <c r="NEF14"/>
      <c r="NEG14"/>
      <c r="NEH14"/>
      <c r="NEI14"/>
      <c r="NEJ14"/>
      <c r="NEK14"/>
      <c r="NEL14"/>
      <c r="NEM14"/>
      <c r="NEN14"/>
      <c r="NEO14"/>
      <c r="NEP14"/>
      <c r="NEQ14"/>
      <c r="NER14"/>
      <c r="NES14"/>
      <c r="NET14"/>
      <c r="NEU14"/>
      <c r="NEV14"/>
      <c r="NEW14"/>
      <c r="NEX14"/>
      <c r="NEY14"/>
      <c r="NEZ14"/>
      <c r="NFA14"/>
      <c r="NFB14"/>
      <c r="NFC14"/>
      <c r="NFD14"/>
      <c r="NFE14"/>
      <c r="NFF14"/>
      <c r="NFG14"/>
      <c r="NFH14"/>
      <c r="NFI14"/>
      <c r="NFJ14"/>
      <c r="NFK14"/>
      <c r="NFL14"/>
      <c r="NFM14"/>
      <c r="NFN14"/>
      <c r="NFO14"/>
      <c r="NFP14"/>
      <c r="NFQ14"/>
      <c r="NFR14"/>
      <c r="NFS14"/>
      <c r="NFT14"/>
      <c r="NFU14"/>
      <c r="NFV14"/>
      <c r="NFW14"/>
      <c r="NFX14"/>
      <c r="NFY14"/>
      <c r="NFZ14"/>
      <c r="NGA14"/>
      <c r="NGB14"/>
      <c r="NGC14"/>
      <c r="NGD14"/>
      <c r="NGE14"/>
      <c r="NGF14"/>
      <c r="NGG14"/>
      <c r="NGH14"/>
      <c r="NGI14"/>
      <c r="NGJ14"/>
      <c r="NGK14"/>
      <c r="NGL14"/>
      <c r="NGM14"/>
      <c r="NGN14"/>
      <c r="NGO14"/>
      <c r="NGP14"/>
      <c r="NGQ14"/>
      <c r="NGR14"/>
      <c r="NGS14"/>
      <c r="NGT14"/>
      <c r="NGU14"/>
      <c r="NGV14"/>
      <c r="NGW14"/>
      <c r="NGX14"/>
      <c r="NGY14"/>
      <c r="NGZ14"/>
      <c r="NHA14"/>
      <c r="NHB14"/>
      <c r="NHC14"/>
      <c r="NHD14"/>
      <c r="NHE14"/>
      <c r="NHF14"/>
      <c r="NHG14"/>
      <c r="NHH14"/>
      <c r="NHI14"/>
      <c r="NHJ14"/>
      <c r="NHK14"/>
      <c r="NHL14"/>
      <c r="NHM14"/>
      <c r="NHN14"/>
      <c r="NHO14"/>
      <c r="NHP14"/>
      <c r="NHQ14"/>
      <c r="NHR14"/>
      <c r="NHS14"/>
      <c r="NHT14"/>
      <c r="NHU14"/>
      <c r="NHV14"/>
      <c r="NHW14"/>
      <c r="NHX14"/>
      <c r="NHY14"/>
      <c r="NHZ14"/>
      <c r="NIA14"/>
      <c r="NIB14"/>
      <c r="NIC14"/>
      <c r="NID14"/>
      <c r="NIE14"/>
      <c r="NIF14"/>
      <c r="NIG14"/>
      <c r="NIH14"/>
      <c r="NII14"/>
      <c r="NIJ14"/>
      <c r="NIK14"/>
      <c r="NIL14"/>
      <c r="NIM14"/>
      <c r="NIN14"/>
      <c r="NIO14"/>
      <c r="NIP14"/>
      <c r="NIQ14"/>
      <c r="NIR14"/>
      <c r="NIS14"/>
      <c r="NIT14"/>
      <c r="NIU14"/>
      <c r="NIV14"/>
      <c r="NIW14"/>
      <c r="NIX14"/>
      <c r="NIY14"/>
      <c r="NIZ14"/>
      <c r="NJA14"/>
      <c r="NJB14"/>
      <c r="NJC14"/>
      <c r="NJD14"/>
      <c r="NJE14"/>
      <c r="NJF14"/>
      <c r="NJG14"/>
      <c r="NJH14"/>
      <c r="NJI14"/>
      <c r="NJJ14"/>
      <c r="NJK14"/>
      <c r="NJL14"/>
      <c r="NJM14"/>
      <c r="NJN14"/>
      <c r="NJO14"/>
      <c r="NJP14"/>
      <c r="NJQ14"/>
      <c r="NJR14"/>
      <c r="NJS14"/>
      <c r="NJT14"/>
      <c r="NJU14"/>
      <c r="NJV14"/>
      <c r="NJW14"/>
      <c r="NJX14"/>
      <c r="NJY14"/>
      <c r="NJZ14"/>
      <c r="NKA14"/>
      <c r="NKB14"/>
      <c r="NKC14"/>
      <c r="NKD14"/>
      <c r="NKE14"/>
      <c r="NKF14"/>
      <c r="NKG14"/>
      <c r="NKH14"/>
      <c r="NKI14"/>
      <c r="NKJ14"/>
      <c r="NKK14"/>
      <c r="NKL14"/>
      <c r="NKM14"/>
      <c r="NKN14"/>
      <c r="NKO14"/>
      <c r="NKP14"/>
      <c r="NKQ14"/>
      <c r="NKR14"/>
      <c r="NKS14"/>
      <c r="NKT14"/>
      <c r="NKU14"/>
      <c r="NKV14"/>
      <c r="NKW14"/>
      <c r="NKX14"/>
      <c r="NKY14"/>
      <c r="NKZ14"/>
      <c r="NLA14"/>
      <c r="NLB14"/>
      <c r="NLC14"/>
      <c r="NLD14"/>
      <c r="NLE14"/>
      <c r="NLF14"/>
      <c r="NLG14"/>
      <c r="NLH14"/>
      <c r="NLI14"/>
      <c r="NLJ14"/>
      <c r="NLK14"/>
      <c r="NLL14"/>
      <c r="NLM14"/>
      <c r="NLN14"/>
      <c r="NLO14"/>
      <c r="NLP14"/>
      <c r="NLQ14"/>
      <c r="NLR14"/>
      <c r="NLS14"/>
      <c r="NLT14"/>
      <c r="NLU14"/>
      <c r="NLV14"/>
      <c r="NLW14"/>
      <c r="NLX14"/>
      <c r="NLY14"/>
      <c r="NLZ14"/>
      <c r="NMA14"/>
      <c r="NMB14"/>
      <c r="NMC14"/>
      <c r="NMD14"/>
      <c r="NME14"/>
      <c r="NMF14"/>
      <c r="NMG14"/>
      <c r="NMH14"/>
      <c r="NMI14"/>
      <c r="NMJ14"/>
      <c r="NMK14"/>
      <c r="NML14"/>
      <c r="NMM14"/>
      <c r="NMN14"/>
      <c r="NMO14"/>
      <c r="NMP14"/>
      <c r="NMQ14"/>
      <c r="NMR14"/>
      <c r="NMS14"/>
      <c r="NMT14"/>
      <c r="NMU14"/>
      <c r="NMV14"/>
      <c r="NMW14"/>
      <c r="NMX14"/>
      <c r="NMY14"/>
      <c r="NMZ14"/>
      <c r="NNA14"/>
      <c r="NNB14"/>
      <c r="NNC14"/>
      <c r="NND14"/>
      <c r="NNE14"/>
      <c r="NNF14"/>
      <c r="NNG14"/>
      <c r="NNH14"/>
      <c r="NNI14"/>
      <c r="NNJ14"/>
      <c r="NNK14"/>
      <c r="NNL14"/>
      <c r="NNM14"/>
      <c r="NNN14"/>
      <c r="NNO14"/>
      <c r="NNP14"/>
      <c r="NNQ14"/>
      <c r="NNR14"/>
      <c r="NNS14"/>
      <c r="NNT14"/>
      <c r="NNU14"/>
      <c r="NNV14"/>
      <c r="NNW14"/>
      <c r="NNX14"/>
      <c r="NNY14"/>
      <c r="NNZ14"/>
      <c r="NOA14"/>
      <c r="NOB14"/>
      <c r="NOC14"/>
      <c r="NOD14"/>
      <c r="NOE14"/>
      <c r="NOF14"/>
      <c r="NOG14"/>
      <c r="NOH14"/>
      <c r="NOI14"/>
      <c r="NOJ14"/>
      <c r="NOK14"/>
      <c r="NOL14"/>
      <c r="NOM14"/>
      <c r="NON14"/>
      <c r="NOO14"/>
      <c r="NOP14"/>
      <c r="NOQ14"/>
      <c r="NOR14"/>
      <c r="NOS14"/>
      <c r="NOT14"/>
      <c r="NOU14"/>
      <c r="NOV14"/>
      <c r="NOW14"/>
      <c r="NOX14"/>
      <c r="NOY14"/>
      <c r="NOZ14"/>
      <c r="NPA14"/>
      <c r="NPB14"/>
      <c r="NPC14"/>
      <c r="NPD14"/>
      <c r="NPE14"/>
      <c r="NPF14"/>
      <c r="NPG14"/>
      <c r="NPH14"/>
      <c r="NPI14"/>
      <c r="NPJ14"/>
      <c r="NPK14"/>
      <c r="NPL14"/>
      <c r="NPM14"/>
      <c r="NPN14"/>
      <c r="NPO14"/>
      <c r="NPP14"/>
      <c r="NPQ14"/>
      <c r="NPR14"/>
      <c r="NPS14"/>
      <c r="NPT14"/>
      <c r="NPU14"/>
      <c r="NPV14"/>
      <c r="NPW14"/>
      <c r="NPX14"/>
      <c r="NPY14"/>
      <c r="NPZ14"/>
      <c r="NQA14"/>
      <c r="NQB14"/>
      <c r="NQC14"/>
      <c r="NQD14"/>
      <c r="NQE14"/>
      <c r="NQF14"/>
      <c r="NQG14"/>
      <c r="NQH14"/>
      <c r="NQI14"/>
      <c r="NQJ14"/>
      <c r="NQK14"/>
      <c r="NQL14"/>
      <c r="NQM14"/>
      <c r="NQN14"/>
      <c r="NQO14"/>
      <c r="NQP14"/>
      <c r="NQQ14"/>
      <c r="NQR14"/>
      <c r="NQS14"/>
      <c r="NQT14"/>
      <c r="NQU14"/>
      <c r="NQV14"/>
      <c r="NQW14"/>
      <c r="NQX14"/>
      <c r="NQY14"/>
      <c r="NQZ14"/>
      <c r="NRA14"/>
      <c r="NRB14"/>
      <c r="NRC14"/>
      <c r="NRD14"/>
      <c r="NRE14"/>
      <c r="NRF14"/>
      <c r="NRG14"/>
      <c r="NRH14"/>
      <c r="NRI14"/>
      <c r="NRJ14"/>
      <c r="NRK14"/>
      <c r="NRL14"/>
      <c r="NRM14"/>
      <c r="NRN14"/>
      <c r="NRO14"/>
      <c r="NRP14"/>
      <c r="NRQ14"/>
      <c r="NRR14"/>
      <c r="NRS14"/>
      <c r="NRT14"/>
      <c r="NRU14"/>
      <c r="NRV14"/>
      <c r="NRW14"/>
      <c r="NRX14"/>
      <c r="NRY14"/>
      <c r="NRZ14"/>
      <c r="NSA14"/>
      <c r="NSB14"/>
      <c r="NSC14"/>
      <c r="NSD14"/>
      <c r="NSE14"/>
      <c r="NSF14"/>
      <c r="NSG14"/>
      <c r="NSH14"/>
      <c r="NSI14"/>
      <c r="NSJ14"/>
      <c r="NSK14"/>
      <c r="NSL14"/>
      <c r="NSM14"/>
      <c r="NSN14"/>
      <c r="NSO14"/>
      <c r="NSP14"/>
      <c r="NSQ14"/>
      <c r="NSR14"/>
      <c r="NSS14"/>
      <c r="NST14"/>
      <c r="NSU14"/>
      <c r="NSV14"/>
      <c r="NSW14"/>
      <c r="NSX14"/>
      <c r="NSY14"/>
      <c r="NSZ14"/>
      <c r="NTA14"/>
      <c r="NTB14"/>
      <c r="NTC14"/>
      <c r="NTD14"/>
      <c r="NTE14"/>
      <c r="NTF14"/>
      <c r="NTG14"/>
      <c r="NTH14"/>
      <c r="NTI14"/>
      <c r="NTJ14"/>
      <c r="NTK14"/>
      <c r="NTL14"/>
      <c r="NTM14"/>
      <c r="NTN14"/>
      <c r="NTO14"/>
      <c r="NTP14"/>
      <c r="NTQ14"/>
      <c r="NTR14"/>
      <c r="NTS14"/>
      <c r="NTT14"/>
      <c r="NTU14"/>
      <c r="NTV14"/>
      <c r="NTW14"/>
      <c r="NTX14"/>
      <c r="NTY14"/>
      <c r="NTZ14"/>
      <c r="NUA14"/>
      <c r="NUB14"/>
      <c r="NUC14"/>
      <c r="NUD14"/>
      <c r="NUE14"/>
      <c r="NUF14"/>
      <c r="NUG14"/>
      <c r="NUH14"/>
      <c r="NUI14"/>
      <c r="NUJ14"/>
      <c r="NUK14"/>
      <c r="NUL14"/>
      <c r="NUM14"/>
      <c r="NUN14"/>
      <c r="NUO14"/>
      <c r="NUP14"/>
      <c r="NUQ14"/>
      <c r="NUR14"/>
      <c r="NUS14"/>
      <c r="NUT14"/>
      <c r="NUU14"/>
      <c r="NUV14"/>
      <c r="NUW14"/>
      <c r="NUX14"/>
      <c r="NUY14"/>
      <c r="NUZ14"/>
      <c r="NVA14"/>
      <c r="NVB14"/>
      <c r="NVC14"/>
      <c r="NVD14"/>
      <c r="NVE14"/>
      <c r="NVF14"/>
      <c r="NVG14"/>
      <c r="NVH14"/>
      <c r="NVI14"/>
      <c r="NVJ14"/>
      <c r="NVK14"/>
      <c r="NVL14"/>
      <c r="NVM14"/>
      <c r="NVN14"/>
      <c r="NVO14"/>
      <c r="NVP14"/>
      <c r="NVQ14"/>
      <c r="NVR14"/>
      <c r="NVS14"/>
      <c r="NVT14"/>
      <c r="NVU14"/>
      <c r="NVV14"/>
      <c r="NVW14"/>
      <c r="NVX14"/>
      <c r="NVY14"/>
      <c r="NVZ14"/>
      <c r="NWA14"/>
      <c r="NWB14"/>
      <c r="NWC14"/>
      <c r="NWD14"/>
      <c r="NWE14"/>
      <c r="NWF14"/>
      <c r="NWG14"/>
      <c r="NWH14"/>
      <c r="NWI14"/>
      <c r="NWJ14"/>
      <c r="NWK14"/>
      <c r="NWL14"/>
      <c r="NWM14"/>
      <c r="NWN14"/>
      <c r="NWO14"/>
      <c r="NWP14"/>
      <c r="NWQ14"/>
      <c r="NWR14"/>
      <c r="NWS14"/>
      <c r="NWT14"/>
      <c r="NWU14"/>
      <c r="NWV14"/>
      <c r="NWW14"/>
      <c r="NWX14"/>
      <c r="NWY14"/>
      <c r="NWZ14"/>
      <c r="NXA14"/>
      <c r="NXB14"/>
      <c r="NXC14"/>
      <c r="NXD14"/>
      <c r="NXE14"/>
      <c r="NXF14"/>
      <c r="NXG14"/>
      <c r="NXH14"/>
      <c r="NXI14"/>
      <c r="NXJ14"/>
      <c r="NXK14"/>
      <c r="NXL14"/>
      <c r="NXM14"/>
      <c r="NXN14"/>
      <c r="NXO14"/>
      <c r="NXP14"/>
      <c r="NXQ14"/>
      <c r="NXR14"/>
      <c r="NXS14"/>
      <c r="NXT14"/>
      <c r="NXU14"/>
      <c r="NXV14"/>
      <c r="NXW14"/>
      <c r="NXX14"/>
      <c r="NXY14"/>
      <c r="NXZ14"/>
      <c r="NYA14"/>
      <c r="NYB14"/>
      <c r="NYC14"/>
      <c r="NYD14"/>
      <c r="NYE14"/>
      <c r="NYF14"/>
      <c r="NYG14"/>
      <c r="NYH14"/>
      <c r="NYI14"/>
      <c r="NYJ14"/>
      <c r="NYK14"/>
      <c r="NYL14"/>
      <c r="NYM14"/>
      <c r="NYN14"/>
      <c r="NYO14"/>
      <c r="NYP14"/>
      <c r="NYQ14"/>
      <c r="NYR14"/>
      <c r="NYS14"/>
      <c r="NYT14"/>
      <c r="NYU14"/>
      <c r="NYV14"/>
      <c r="NYW14"/>
      <c r="NYX14"/>
      <c r="NYY14"/>
      <c r="NYZ14"/>
      <c r="NZA14"/>
      <c r="NZB14"/>
      <c r="NZC14"/>
      <c r="NZD14"/>
      <c r="NZE14"/>
      <c r="NZF14"/>
      <c r="NZG14"/>
      <c r="NZH14"/>
      <c r="NZI14"/>
      <c r="NZJ14"/>
      <c r="NZK14"/>
      <c r="NZL14"/>
      <c r="NZM14"/>
      <c r="NZN14"/>
      <c r="NZO14"/>
      <c r="NZP14"/>
      <c r="NZQ14"/>
      <c r="NZR14"/>
      <c r="NZS14"/>
      <c r="NZT14"/>
      <c r="NZU14"/>
      <c r="NZV14"/>
      <c r="NZW14"/>
      <c r="NZX14"/>
      <c r="NZY14"/>
      <c r="NZZ14"/>
      <c r="OAA14"/>
      <c r="OAB14"/>
      <c r="OAC14"/>
      <c r="OAD14"/>
      <c r="OAE14"/>
      <c r="OAF14"/>
      <c r="OAG14"/>
      <c r="OAH14"/>
      <c r="OAI14"/>
      <c r="OAJ14"/>
      <c r="OAK14"/>
      <c r="OAL14"/>
      <c r="OAM14"/>
      <c r="OAN14"/>
      <c r="OAO14"/>
      <c r="OAP14"/>
      <c r="OAQ14"/>
      <c r="OAR14"/>
      <c r="OAS14"/>
      <c r="OAT14"/>
      <c r="OAU14"/>
      <c r="OAV14"/>
      <c r="OAW14"/>
      <c r="OAX14"/>
      <c r="OAY14"/>
      <c r="OAZ14"/>
      <c r="OBA14"/>
      <c r="OBB14"/>
      <c r="OBC14"/>
      <c r="OBD14"/>
      <c r="OBE14"/>
      <c r="OBF14"/>
      <c r="OBG14"/>
      <c r="OBH14"/>
      <c r="OBI14"/>
      <c r="OBJ14"/>
      <c r="OBK14"/>
      <c r="OBL14"/>
      <c r="OBM14"/>
      <c r="OBN14"/>
      <c r="OBO14"/>
      <c r="OBP14"/>
      <c r="OBQ14"/>
      <c r="OBR14"/>
      <c r="OBS14"/>
      <c r="OBT14"/>
      <c r="OBU14"/>
      <c r="OBV14"/>
      <c r="OBW14"/>
      <c r="OBX14"/>
      <c r="OBY14"/>
      <c r="OBZ14"/>
      <c r="OCA14"/>
      <c r="OCB14"/>
      <c r="OCC14"/>
      <c r="OCD14"/>
      <c r="OCE14"/>
      <c r="OCF14"/>
      <c r="OCG14"/>
      <c r="OCH14"/>
      <c r="OCI14"/>
      <c r="OCJ14"/>
      <c r="OCK14"/>
      <c r="OCL14"/>
      <c r="OCM14"/>
      <c r="OCN14"/>
      <c r="OCO14"/>
      <c r="OCP14"/>
      <c r="OCQ14"/>
      <c r="OCR14"/>
      <c r="OCS14"/>
      <c r="OCT14"/>
      <c r="OCU14"/>
      <c r="OCV14"/>
      <c r="OCW14"/>
      <c r="OCX14"/>
      <c r="OCY14"/>
      <c r="OCZ14"/>
      <c r="ODA14"/>
      <c r="ODB14"/>
      <c r="ODC14"/>
      <c r="ODD14"/>
      <c r="ODE14"/>
      <c r="ODF14"/>
      <c r="ODG14"/>
      <c r="ODH14"/>
      <c r="ODI14"/>
      <c r="ODJ14"/>
      <c r="ODK14"/>
      <c r="ODL14"/>
      <c r="ODM14"/>
      <c r="ODN14"/>
      <c r="ODO14"/>
      <c r="ODP14"/>
      <c r="ODQ14"/>
      <c r="ODR14"/>
      <c r="ODS14"/>
      <c r="ODT14"/>
      <c r="ODU14"/>
      <c r="ODV14"/>
      <c r="ODW14"/>
      <c r="ODX14"/>
      <c r="ODY14"/>
      <c r="ODZ14"/>
      <c r="OEA14"/>
      <c r="OEB14"/>
      <c r="OEC14"/>
      <c r="OED14"/>
      <c r="OEE14"/>
      <c r="OEF14"/>
      <c r="OEG14"/>
      <c r="OEH14"/>
      <c r="OEI14"/>
      <c r="OEJ14"/>
      <c r="OEK14"/>
      <c r="OEL14"/>
      <c r="OEM14"/>
      <c r="OEN14"/>
      <c r="OEO14"/>
      <c r="OEP14"/>
      <c r="OEQ14"/>
      <c r="OER14"/>
      <c r="OES14"/>
      <c r="OET14"/>
      <c r="OEU14"/>
      <c r="OEV14"/>
      <c r="OEW14"/>
      <c r="OEX14"/>
      <c r="OEY14"/>
      <c r="OEZ14"/>
      <c r="OFA14"/>
      <c r="OFB14"/>
      <c r="OFC14"/>
      <c r="OFD14"/>
      <c r="OFE14"/>
      <c r="OFF14"/>
      <c r="OFG14"/>
      <c r="OFH14"/>
      <c r="OFI14"/>
      <c r="OFJ14"/>
      <c r="OFK14"/>
      <c r="OFL14"/>
      <c r="OFM14"/>
      <c r="OFN14"/>
      <c r="OFO14"/>
      <c r="OFP14"/>
      <c r="OFQ14"/>
      <c r="OFR14"/>
      <c r="OFS14"/>
      <c r="OFT14"/>
      <c r="OFU14"/>
      <c r="OFV14"/>
      <c r="OFW14"/>
      <c r="OFX14"/>
      <c r="OFY14"/>
      <c r="OFZ14"/>
      <c r="OGA14"/>
      <c r="OGB14"/>
      <c r="OGC14"/>
      <c r="OGD14"/>
      <c r="OGE14"/>
      <c r="OGF14"/>
      <c r="OGG14"/>
      <c r="OGH14"/>
      <c r="OGI14"/>
      <c r="OGJ14"/>
      <c r="OGK14"/>
      <c r="OGL14"/>
      <c r="OGM14"/>
      <c r="OGN14"/>
      <c r="OGO14"/>
      <c r="OGP14"/>
      <c r="OGQ14"/>
      <c r="OGR14"/>
      <c r="OGS14"/>
      <c r="OGT14"/>
      <c r="OGU14"/>
      <c r="OGV14"/>
      <c r="OGW14"/>
      <c r="OGX14"/>
      <c r="OGY14"/>
      <c r="OGZ14"/>
      <c r="OHA14"/>
      <c r="OHB14"/>
      <c r="OHC14"/>
      <c r="OHD14"/>
      <c r="OHE14"/>
      <c r="OHF14"/>
      <c r="OHG14"/>
      <c r="OHH14"/>
      <c r="OHI14"/>
      <c r="OHJ14"/>
      <c r="OHK14"/>
      <c r="OHL14"/>
      <c r="OHM14"/>
      <c r="OHN14"/>
      <c r="OHO14"/>
      <c r="OHP14"/>
      <c r="OHQ14"/>
      <c r="OHR14"/>
      <c r="OHS14"/>
      <c r="OHT14"/>
      <c r="OHU14"/>
      <c r="OHV14"/>
      <c r="OHW14"/>
      <c r="OHX14"/>
      <c r="OHY14"/>
      <c r="OHZ14"/>
      <c r="OIA14"/>
      <c r="OIB14"/>
      <c r="OIC14"/>
      <c r="OID14"/>
      <c r="OIE14"/>
      <c r="OIF14"/>
      <c r="OIG14"/>
      <c r="OIH14"/>
      <c r="OII14"/>
      <c r="OIJ14"/>
      <c r="OIK14"/>
      <c r="OIL14"/>
      <c r="OIM14"/>
      <c r="OIN14"/>
      <c r="OIO14"/>
      <c r="OIP14"/>
      <c r="OIQ14"/>
      <c r="OIR14"/>
      <c r="OIS14"/>
      <c r="OIT14"/>
      <c r="OIU14"/>
      <c r="OIV14"/>
      <c r="OIW14"/>
      <c r="OIX14"/>
      <c r="OIY14"/>
      <c r="OIZ14"/>
      <c r="OJA14"/>
      <c r="OJB14"/>
      <c r="OJC14"/>
      <c r="OJD14"/>
      <c r="OJE14"/>
      <c r="OJF14"/>
      <c r="OJG14"/>
      <c r="OJH14"/>
      <c r="OJI14"/>
      <c r="OJJ14"/>
      <c r="OJK14"/>
      <c r="OJL14"/>
      <c r="OJM14"/>
      <c r="OJN14"/>
      <c r="OJO14"/>
      <c r="OJP14"/>
      <c r="OJQ14"/>
      <c r="OJR14"/>
      <c r="OJS14"/>
      <c r="OJT14"/>
      <c r="OJU14"/>
      <c r="OJV14"/>
      <c r="OJW14"/>
      <c r="OJX14"/>
      <c r="OJY14"/>
      <c r="OJZ14"/>
      <c r="OKA14"/>
      <c r="OKB14"/>
      <c r="OKC14"/>
      <c r="OKD14"/>
      <c r="OKE14"/>
      <c r="OKF14"/>
      <c r="OKG14"/>
      <c r="OKH14"/>
      <c r="OKI14"/>
      <c r="OKJ14"/>
      <c r="OKK14"/>
      <c r="OKL14"/>
      <c r="OKM14"/>
      <c r="OKN14"/>
      <c r="OKO14"/>
      <c r="OKP14"/>
      <c r="OKQ14"/>
      <c r="OKR14"/>
      <c r="OKS14"/>
      <c r="OKT14"/>
      <c r="OKU14"/>
      <c r="OKV14"/>
      <c r="OKW14"/>
      <c r="OKX14"/>
      <c r="OKY14"/>
      <c r="OKZ14"/>
      <c r="OLA14"/>
      <c r="OLB14"/>
      <c r="OLC14"/>
      <c r="OLD14"/>
      <c r="OLE14"/>
      <c r="OLF14"/>
      <c r="OLG14"/>
      <c r="OLH14"/>
      <c r="OLI14"/>
      <c r="OLJ14"/>
      <c r="OLK14"/>
      <c r="OLL14"/>
      <c r="OLM14"/>
      <c r="OLN14"/>
      <c r="OLO14"/>
      <c r="OLP14"/>
      <c r="OLQ14"/>
      <c r="OLR14"/>
      <c r="OLS14"/>
      <c r="OLT14"/>
      <c r="OLU14"/>
      <c r="OLV14"/>
      <c r="OLW14"/>
      <c r="OLX14"/>
      <c r="OLY14"/>
      <c r="OLZ14"/>
      <c r="OMA14"/>
      <c r="OMB14"/>
      <c r="OMC14"/>
      <c r="OMD14"/>
      <c r="OME14"/>
      <c r="OMF14"/>
      <c r="OMG14"/>
      <c r="OMH14"/>
      <c r="OMI14"/>
      <c r="OMJ14"/>
      <c r="OMK14"/>
      <c r="OML14"/>
      <c r="OMM14"/>
      <c r="OMN14"/>
      <c r="OMO14"/>
      <c r="OMP14"/>
      <c r="OMQ14"/>
      <c r="OMR14"/>
      <c r="OMS14"/>
      <c r="OMT14"/>
      <c r="OMU14"/>
      <c r="OMV14"/>
      <c r="OMW14"/>
      <c r="OMX14"/>
      <c r="OMY14"/>
      <c r="OMZ14"/>
      <c r="ONA14"/>
      <c r="ONB14"/>
      <c r="ONC14"/>
      <c r="OND14"/>
      <c r="ONE14"/>
      <c r="ONF14"/>
      <c r="ONG14"/>
      <c r="ONH14"/>
      <c r="ONI14"/>
      <c r="ONJ14"/>
      <c r="ONK14"/>
      <c r="ONL14"/>
      <c r="ONM14"/>
      <c r="ONN14"/>
      <c r="ONO14"/>
      <c r="ONP14"/>
      <c r="ONQ14"/>
      <c r="ONR14"/>
      <c r="ONS14"/>
      <c r="ONT14"/>
      <c r="ONU14"/>
      <c r="ONV14"/>
      <c r="ONW14"/>
      <c r="ONX14"/>
      <c r="ONY14"/>
      <c r="ONZ14"/>
      <c r="OOA14"/>
      <c r="OOB14"/>
      <c r="OOC14"/>
      <c r="OOD14"/>
      <c r="OOE14"/>
      <c r="OOF14"/>
      <c r="OOG14"/>
      <c r="OOH14"/>
      <c r="OOI14"/>
      <c r="OOJ14"/>
      <c r="OOK14"/>
      <c r="OOL14"/>
      <c r="OOM14"/>
      <c r="OON14"/>
      <c r="OOO14"/>
      <c r="OOP14"/>
      <c r="OOQ14"/>
      <c r="OOR14"/>
      <c r="OOS14"/>
      <c r="OOT14"/>
      <c r="OOU14"/>
      <c r="OOV14"/>
      <c r="OOW14"/>
      <c r="OOX14"/>
      <c r="OOY14"/>
      <c r="OOZ14"/>
      <c r="OPA14"/>
      <c r="OPB14"/>
      <c r="OPC14"/>
      <c r="OPD14"/>
      <c r="OPE14"/>
      <c r="OPF14"/>
      <c r="OPG14"/>
      <c r="OPH14"/>
      <c r="OPI14"/>
      <c r="OPJ14"/>
      <c r="OPK14"/>
      <c r="OPL14"/>
      <c r="OPM14"/>
      <c r="OPN14"/>
      <c r="OPO14"/>
      <c r="OPP14"/>
      <c r="OPQ14"/>
      <c r="OPR14"/>
      <c r="OPS14"/>
      <c r="OPT14"/>
      <c r="OPU14"/>
      <c r="OPV14"/>
      <c r="OPW14"/>
      <c r="OPX14"/>
      <c r="OPY14"/>
      <c r="OPZ14"/>
      <c r="OQA14"/>
      <c r="OQB14"/>
      <c r="OQC14"/>
      <c r="OQD14"/>
      <c r="OQE14"/>
      <c r="OQF14"/>
      <c r="OQG14"/>
      <c r="OQH14"/>
      <c r="OQI14"/>
      <c r="OQJ14"/>
      <c r="OQK14"/>
      <c r="OQL14"/>
      <c r="OQM14"/>
      <c r="OQN14"/>
      <c r="OQO14"/>
      <c r="OQP14"/>
      <c r="OQQ14"/>
      <c r="OQR14"/>
      <c r="OQS14"/>
      <c r="OQT14"/>
      <c r="OQU14"/>
      <c r="OQV14"/>
      <c r="OQW14"/>
      <c r="OQX14"/>
      <c r="OQY14"/>
      <c r="OQZ14"/>
      <c r="ORA14"/>
      <c r="ORB14"/>
      <c r="ORC14"/>
      <c r="ORD14"/>
      <c r="ORE14"/>
      <c r="ORF14"/>
      <c r="ORG14"/>
      <c r="ORH14"/>
      <c r="ORI14"/>
      <c r="ORJ14"/>
      <c r="ORK14"/>
      <c r="ORL14"/>
      <c r="ORM14"/>
      <c r="ORN14"/>
      <c r="ORO14"/>
      <c r="ORP14"/>
      <c r="ORQ14"/>
      <c r="ORR14"/>
      <c r="ORS14"/>
      <c r="ORT14"/>
      <c r="ORU14"/>
      <c r="ORV14"/>
      <c r="ORW14"/>
      <c r="ORX14"/>
      <c r="ORY14"/>
      <c r="ORZ14"/>
      <c r="OSA14"/>
      <c r="OSB14"/>
      <c r="OSC14"/>
      <c r="OSD14"/>
      <c r="OSE14"/>
      <c r="OSF14"/>
      <c r="OSG14"/>
      <c r="OSH14"/>
      <c r="OSI14"/>
      <c r="OSJ14"/>
      <c r="OSK14"/>
      <c r="OSL14"/>
      <c r="OSM14"/>
      <c r="OSN14"/>
      <c r="OSO14"/>
      <c r="OSP14"/>
      <c r="OSQ14"/>
      <c r="OSR14"/>
      <c r="OSS14"/>
      <c r="OST14"/>
      <c r="OSU14"/>
      <c r="OSV14"/>
      <c r="OSW14"/>
      <c r="OSX14"/>
      <c r="OSY14"/>
      <c r="OSZ14"/>
      <c r="OTA14"/>
      <c r="OTB14"/>
      <c r="OTC14"/>
      <c r="OTD14"/>
      <c r="OTE14"/>
      <c r="OTF14"/>
      <c r="OTG14"/>
      <c r="OTH14"/>
      <c r="OTI14"/>
      <c r="OTJ14"/>
      <c r="OTK14"/>
      <c r="OTL14"/>
      <c r="OTM14"/>
      <c r="OTN14"/>
      <c r="OTO14"/>
      <c r="OTP14"/>
      <c r="OTQ14"/>
      <c r="OTR14"/>
      <c r="OTS14"/>
      <c r="OTT14"/>
      <c r="OTU14"/>
      <c r="OTV14"/>
      <c r="OTW14"/>
      <c r="OTX14"/>
      <c r="OTY14"/>
      <c r="OTZ14"/>
      <c r="OUA14"/>
      <c r="OUB14"/>
      <c r="OUC14"/>
      <c r="OUD14"/>
      <c r="OUE14"/>
      <c r="OUF14"/>
      <c r="OUG14"/>
      <c r="OUH14"/>
      <c r="OUI14"/>
      <c r="OUJ14"/>
      <c r="OUK14"/>
      <c r="OUL14"/>
      <c r="OUM14"/>
      <c r="OUN14"/>
      <c r="OUO14"/>
      <c r="OUP14"/>
      <c r="OUQ14"/>
      <c r="OUR14"/>
      <c r="OUS14"/>
      <c r="OUT14"/>
      <c r="OUU14"/>
      <c r="OUV14"/>
      <c r="OUW14"/>
      <c r="OUX14"/>
      <c r="OUY14"/>
      <c r="OUZ14"/>
      <c r="OVA14"/>
      <c r="OVB14"/>
      <c r="OVC14"/>
      <c r="OVD14"/>
      <c r="OVE14"/>
      <c r="OVF14"/>
      <c r="OVG14"/>
      <c r="OVH14"/>
      <c r="OVI14"/>
      <c r="OVJ14"/>
      <c r="OVK14"/>
      <c r="OVL14"/>
      <c r="OVM14"/>
      <c r="OVN14"/>
      <c r="OVO14"/>
      <c r="OVP14"/>
      <c r="OVQ14"/>
      <c r="OVR14"/>
      <c r="OVS14"/>
      <c r="OVT14"/>
      <c r="OVU14"/>
      <c r="OVV14"/>
      <c r="OVW14"/>
      <c r="OVX14"/>
      <c r="OVY14"/>
      <c r="OVZ14"/>
      <c r="OWA14"/>
      <c r="OWB14"/>
      <c r="OWC14"/>
      <c r="OWD14"/>
      <c r="OWE14"/>
      <c r="OWF14"/>
      <c r="OWG14"/>
      <c r="OWH14"/>
      <c r="OWI14"/>
      <c r="OWJ14"/>
      <c r="OWK14"/>
      <c r="OWL14"/>
      <c r="OWM14"/>
      <c r="OWN14"/>
      <c r="OWO14"/>
      <c r="OWP14"/>
      <c r="OWQ14"/>
      <c r="OWR14"/>
      <c r="OWS14"/>
      <c r="OWT14"/>
      <c r="OWU14"/>
      <c r="OWV14"/>
      <c r="OWW14"/>
      <c r="OWX14"/>
      <c r="OWY14"/>
      <c r="OWZ14"/>
      <c r="OXA14"/>
      <c r="OXB14"/>
      <c r="OXC14"/>
      <c r="OXD14"/>
      <c r="OXE14"/>
      <c r="OXF14"/>
      <c r="OXG14"/>
      <c r="OXH14"/>
      <c r="OXI14"/>
      <c r="OXJ14"/>
      <c r="OXK14"/>
      <c r="OXL14"/>
      <c r="OXM14"/>
      <c r="OXN14"/>
      <c r="OXO14"/>
      <c r="OXP14"/>
      <c r="OXQ14"/>
      <c r="OXR14"/>
      <c r="OXS14"/>
      <c r="OXT14"/>
      <c r="OXU14"/>
      <c r="OXV14"/>
      <c r="OXW14"/>
      <c r="OXX14"/>
      <c r="OXY14"/>
      <c r="OXZ14"/>
      <c r="OYA14"/>
      <c r="OYB14"/>
      <c r="OYC14"/>
      <c r="OYD14"/>
      <c r="OYE14"/>
      <c r="OYF14"/>
      <c r="OYG14"/>
      <c r="OYH14"/>
      <c r="OYI14"/>
      <c r="OYJ14"/>
      <c r="OYK14"/>
      <c r="OYL14"/>
      <c r="OYM14"/>
      <c r="OYN14"/>
      <c r="OYO14"/>
      <c r="OYP14"/>
      <c r="OYQ14"/>
      <c r="OYR14"/>
      <c r="OYS14"/>
      <c r="OYT14"/>
      <c r="OYU14"/>
      <c r="OYV14"/>
      <c r="OYW14"/>
      <c r="OYX14"/>
      <c r="OYY14"/>
      <c r="OYZ14"/>
      <c r="OZA14"/>
      <c r="OZB14"/>
      <c r="OZC14"/>
      <c r="OZD14"/>
      <c r="OZE14"/>
      <c r="OZF14"/>
      <c r="OZG14"/>
      <c r="OZH14"/>
      <c r="OZI14"/>
      <c r="OZJ14"/>
      <c r="OZK14"/>
      <c r="OZL14"/>
      <c r="OZM14"/>
      <c r="OZN14"/>
      <c r="OZO14"/>
      <c r="OZP14"/>
      <c r="OZQ14"/>
      <c r="OZR14"/>
      <c r="OZS14"/>
      <c r="OZT14"/>
      <c r="OZU14"/>
      <c r="OZV14"/>
      <c r="OZW14"/>
      <c r="OZX14"/>
      <c r="OZY14"/>
      <c r="OZZ14"/>
      <c r="PAA14"/>
      <c r="PAB14"/>
      <c r="PAC14"/>
      <c r="PAD14"/>
      <c r="PAE14"/>
      <c r="PAF14"/>
      <c r="PAG14"/>
      <c r="PAH14"/>
      <c r="PAI14"/>
      <c r="PAJ14"/>
      <c r="PAK14"/>
      <c r="PAL14"/>
      <c r="PAM14"/>
      <c r="PAN14"/>
      <c r="PAO14"/>
      <c r="PAP14"/>
      <c r="PAQ14"/>
      <c r="PAR14"/>
      <c r="PAS14"/>
      <c r="PAT14"/>
      <c r="PAU14"/>
      <c r="PAV14"/>
      <c r="PAW14"/>
      <c r="PAX14"/>
      <c r="PAY14"/>
      <c r="PAZ14"/>
      <c r="PBA14"/>
      <c r="PBB14"/>
      <c r="PBC14"/>
      <c r="PBD14"/>
      <c r="PBE14"/>
      <c r="PBF14"/>
      <c r="PBG14"/>
      <c r="PBH14"/>
      <c r="PBI14"/>
      <c r="PBJ14"/>
      <c r="PBK14"/>
      <c r="PBL14"/>
      <c r="PBM14"/>
      <c r="PBN14"/>
      <c r="PBO14"/>
      <c r="PBP14"/>
      <c r="PBQ14"/>
      <c r="PBR14"/>
      <c r="PBS14"/>
      <c r="PBT14"/>
      <c r="PBU14"/>
      <c r="PBV14"/>
      <c r="PBW14"/>
      <c r="PBX14"/>
      <c r="PBY14"/>
      <c r="PBZ14"/>
      <c r="PCA14"/>
      <c r="PCB14"/>
      <c r="PCC14"/>
      <c r="PCD14"/>
      <c r="PCE14"/>
      <c r="PCF14"/>
      <c r="PCG14"/>
      <c r="PCH14"/>
      <c r="PCI14"/>
      <c r="PCJ14"/>
      <c r="PCK14"/>
      <c r="PCL14"/>
      <c r="PCM14"/>
      <c r="PCN14"/>
      <c r="PCO14"/>
      <c r="PCP14"/>
      <c r="PCQ14"/>
      <c r="PCR14"/>
      <c r="PCS14"/>
      <c r="PCT14"/>
      <c r="PCU14"/>
      <c r="PCV14"/>
      <c r="PCW14"/>
      <c r="PCX14"/>
      <c r="PCY14"/>
      <c r="PCZ14"/>
      <c r="PDA14"/>
      <c r="PDB14"/>
      <c r="PDC14"/>
      <c r="PDD14"/>
      <c r="PDE14"/>
      <c r="PDF14"/>
      <c r="PDG14"/>
      <c r="PDH14"/>
      <c r="PDI14"/>
      <c r="PDJ14"/>
      <c r="PDK14"/>
      <c r="PDL14"/>
      <c r="PDM14"/>
      <c r="PDN14"/>
      <c r="PDO14"/>
      <c r="PDP14"/>
      <c r="PDQ14"/>
      <c r="PDR14"/>
      <c r="PDS14"/>
      <c r="PDT14"/>
      <c r="PDU14"/>
      <c r="PDV14"/>
      <c r="PDW14"/>
      <c r="PDX14"/>
      <c r="PDY14"/>
      <c r="PDZ14"/>
      <c r="PEA14"/>
      <c r="PEB14"/>
      <c r="PEC14"/>
      <c r="PED14"/>
      <c r="PEE14"/>
      <c r="PEF14"/>
      <c r="PEG14"/>
      <c r="PEH14"/>
      <c r="PEI14"/>
      <c r="PEJ14"/>
      <c r="PEK14"/>
      <c r="PEL14"/>
      <c r="PEM14"/>
      <c r="PEN14"/>
      <c r="PEO14"/>
      <c r="PEP14"/>
      <c r="PEQ14"/>
      <c r="PER14"/>
      <c r="PES14"/>
      <c r="PET14"/>
      <c r="PEU14"/>
      <c r="PEV14"/>
      <c r="PEW14"/>
      <c r="PEX14"/>
      <c r="PEY14"/>
      <c r="PEZ14"/>
      <c r="PFA14"/>
      <c r="PFB14"/>
      <c r="PFC14"/>
      <c r="PFD14"/>
      <c r="PFE14"/>
      <c r="PFF14"/>
      <c r="PFG14"/>
      <c r="PFH14"/>
      <c r="PFI14"/>
      <c r="PFJ14"/>
      <c r="PFK14"/>
      <c r="PFL14"/>
      <c r="PFM14"/>
      <c r="PFN14"/>
      <c r="PFO14"/>
      <c r="PFP14"/>
      <c r="PFQ14"/>
      <c r="PFR14"/>
      <c r="PFS14"/>
      <c r="PFT14"/>
      <c r="PFU14"/>
      <c r="PFV14"/>
      <c r="PFW14"/>
      <c r="PFX14"/>
      <c r="PFY14"/>
      <c r="PFZ14"/>
      <c r="PGA14"/>
      <c r="PGB14"/>
      <c r="PGC14"/>
      <c r="PGD14"/>
      <c r="PGE14"/>
      <c r="PGF14"/>
      <c r="PGG14"/>
      <c r="PGH14"/>
      <c r="PGI14"/>
      <c r="PGJ14"/>
      <c r="PGK14"/>
      <c r="PGL14"/>
      <c r="PGM14"/>
      <c r="PGN14"/>
      <c r="PGO14"/>
      <c r="PGP14"/>
      <c r="PGQ14"/>
      <c r="PGR14"/>
      <c r="PGS14"/>
      <c r="PGT14"/>
      <c r="PGU14"/>
      <c r="PGV14"/>
      <c r="PGW14"/>
      <c r="PGX14"/>
      <c r="PGY14"/>
      <c r="PGZ14"/>
      <c r="PHA14"/>
      <c r="PHB14"/>
      <c r="PHC14"/>
      <c r="PHD14"/>
      <c r="PHE14"/>
      <c r="PHF14"/>
      <c r="PHG14"/>
      <c r="PHH14"/>
      <c r="PHI14"/>
      <c r="PHJ14"/>
      <c r="PHK14"/>
      <c r="PHL14"/>
      <c r="PHM14"/>
      <c r="PHN14"/>
      <c r="PHO14"/>
      <c r="PHP14"/>
      <c r="PHQ14"/>
      <c r="PHR14"/>
      <c r="PHS14"/>
      <c r="PHT14"/>
      <c r="PHU14"/>
      <c r="PHV14"/>
      <c r="PHW14"/>
      <c r="PHX14"/>
      <c r="PHY14"/>
      <c r="PHZ14"/>
      <c r="PIA14"/>
      <c r="PIB14"/>
      <c r="PIC14"/>
      <c r="PID14"/>
      <c r="PIE14"/>
      <c r="PIF14"/>
      <c r="PIG14"/>
      <c r="PIH14"/>
      <c r="PII14"/>
      <c r="PIJ14"/>
      <c r="PIK14"/>
      <c r="PIL14"/>
      <c r="PIM14"/>
      <c r="PIN14"/>
      <c r="PIO14"/>
      <c r="PIP14"/>
      <c r="PIQ14"/>
      <c r="PIR14"/>
      <c r="PIS14"/>
      <c r="PIT14"/>
      <c r="PIU14"/>
      <c r="PIV14"/>
      <c r="PIW14"/>
      <c r="PIX14"/>
      <c r="PIY14"/>
      <c r="PIZ14"/>
      <c r="PJA14"/>
      <c r="PJB14"/>
      <c r="PJC14"/>
      <c r="PJD14"/>
      <c r="PJE14"/>
      <c r="PJF14"/>
      <c r="PJG14"/>
      <c r="PJH14"/>
      <c r="PJI14"/>
      <c r="PJJ14"/>
      <c r="PJK14"/>
      <c r="PJL14"/>
      <c r="PJM14"/>
      <c r="PJN14"/>
      <c r="PJO14"/>
      <c r="PJP14"/>
      <c r="PJQ14"/>
      <c r="PJR14"/>
      <c r="PJS14"/>
      <c r="PJT14"/>
      <c r="PJU14"/>
      <c r="PJV14"/>
      <c r="PJW14"/>
      <c r="PJX14"/>
      <c r="PJY14"/>
      <c r="PJZ14"/>
      <c r="PKA14"/>
      <c r="PKB14"/>
      <c r="PKC14"/>
      <c r="PKD14"/>
      <c r="PKE14"/>
      <c r="PKF14"/>
      <c r="PKG14"/>
      <c r="PKH14"/>
      <c r="PKI14"/>
      <c r="PKJ14"/>
      <c r="PKK14"/>
      <c r="PKL14"/>
      <c r="PKM14"/>
      <c r="PKN14"/>
      <c r="PKO14"/>
      <c r="PKP14"/>
      <c r="PKQ14"/>
      <c r="PKR14"/>
      <c r="PKS14"/>
      <c r="PKT14"/>
      <c r="PKU14"/>
      <c r="PKV14"/>
      <c r="PKW14"/>
      <c r="PKX14"/>
      <c r="PKY14"/>
      <c r="PKZ14"/>
      <c r="PLA14"/>
      <c r="PLB14"/>
      <c r="PLC14"/>
      <c r="PLD14"/>
      <c r="PLE14"/>
      <c r="PLF14"/>
      <c r="PLG14"/>
      <c r="PLH14"/>
      <c r="PLI14"/>
      <c r="PLJ14"/>
      <c r="PLK14"/>
      <c r="PLL14"/>
      <c r="PLM14"/>
      <c r="PLN14"/>
      <c r="PLO14"/>
      <c r="PLP14"/>
      <c r="PLQ14"/>
      <c r="PLR14"/>
      <c r="PLS14"/>
      <c r="PLT14"/>
      <c r="PLU14"/>
      <c r="PLV14"/>
      <c r="PLW14"/>
      <c r="PLX14"/>
      <c r="PLY14"/>
      <c r="PLZ14"/>
      <c r="PMA14"/>
      <c r="PMB14"/>
      <c r="PMC14"/>
      <c r="PMD14"/>
      <c r="PME14"/>
      <c r="PMF14"/>
      <c r="PMG14"/>
      <c r="PMH14"/>
      <c r="PMI14"/>
      <c r="PMJ14"/>
      <c r="PMK14"/>
      <c r="PML14"/>
      <c r="PMM14"/>
      <c r="PMN14"/>
      <c r="PMO14"/>
      <c r="PMP14"/>
      <c r="PMQ14"/>
      <c r="PMR14"/>
      <c r="PMS14"/>
      <c r="PMT14"/>
      <c r="PMU14"/>
      <c r="PMV14"/>
      <c r="PMW14"/>
      <c r="PMX14"/>
      <c r="PMY14"/>
      <c r="PMZ14"/>
      <c r="PNA14"/>
      <c r="PNB14"/>
      <c r="PNC14"/>
      <c r="PND14"/>
      <c r="PNE14"/>
      <c r="PNF14"/>
      <c r="PNG14"/>
      <c r="PNH14"/>
      <c r="PNI14"/>
      <c r="PNJ14"/>
      <c r="PNK14"/>
      <c r="PNL14"/>
      <c r="PNM14"/>
      <c r="PNN14"/>
      <c r="PNO14"/>
      <c r="PNP14"/>
      <c r="PNQ14"/>
      <c r="PNR14"/>
      <c r="PNS14"/>
      <c r="PNT14"/>
      <c r="PNU14"/>
      <c r="PNV14"/>
      <c r="PNW14"/>
      <c r="PNX14"/>
      <c r="PNY14"/>
      <c r="PNZ14"/>
      <c r="POA14"/>
      <c r="POB14"/>
      <c r="POC14"/>
      <c r="POD14"/>
      <c r="POE14"/>
      <c r="POF14"/>
      <c r="POG14"/>
      <c r="POH14"/>
      <c r="POI14"/>
      <c r="POJ14"/>
      <c r="POK14"/>
      <c r="POL14"/>
      <c r="POM14"/>
      <c r="PON14"/>
      <c r="POO14"/>
      <c r="POP14"/>
      <c r="POQ14"/>
      <c r="POR14"/>
      <c r="POS14"/>
      <c r="POT14"/>
      <c r="POU14"/>
      <c r="POV14"/>
      <c r="POW14"/>
      <c r="POX14"/>
      <c r="POY14"/>
      <c r="POZ14"/>
      <c r="PPA14"/>
      <c r="PPB14"/>
      <c r="PPC14"/>
      <c r="PPD14"/>
      <c r="PPE14"/>
      <c r="PPF14"/>
      <c r="PPG14"/>
      <c r="PPH14"/>
      <c r="PPI14"/>
      <c r="PPJ14"/>
      <c r="PPK14"/>
      <c r="PPL14"/>
      <c r="PPM14"/>
      <c r="PPN14"/>
      <c r="PPO14"/>
      <c r="PPP14"/>
      <c r="PPQ14"/>
      <c r="PPR14"/>
      <c r="PPS14"/>
      <c r="PPT14"/>
      <c r="PPU14"/>
      <c r="PPV14"/>
      <c r="PPW14"/>
      <c r="PPX14"/>
      <c r="PPY14"/>
      <c r="PPZ14"/>
      <c r="PQA14"/>
      <c r="PQB14"/>
      <c r="PQC14"/>
      <c r="PQD14"/>
      <c r="PQE14"/>
      <c r="PQF14"/>
      <c r="PQG14"/>
      <c r="PQH14"/>
      <c r="PQI14"/>
      <c r="PQJ14"/>
      <c r="PQK14"/>
      <c r="PQL14"/>
      <c r="PQM14"/>
      <c r="PQN14"/>
      <c r="PQO14"/>
      <c r="PQP14"/>
      <c r="PQQ14"/>
      <c r="PQR14"/>
      <c r="PQS14"/>
      <c r="PQT14"/>
      <c r="PQU14"/>
      <c r="PQV14"/>
      <c r="PQW14"/>
      <c r="PQX14"/>
      <c r="PQY14"/>
      <c r="PQZ14"/>
      <c r="PRA14"/>
      <c r="PRB14"/>
      <c r="PRC14"/>
      <c r="PRD14"/>
      <c r="PRE14"/>
      <c r="PRF14"/>
      <c r="PRG14"/>
      <c r="PRH14"/>
      <c r="PRI14"/>
      <c r="PRJ14"/>
      <c r="PRK14"/>
      <c r="PRL14"/>
      <c r="PRM14"/>
      <c r="PRN14"/>
      <c r="PRO14"/>
      <c r="PRP14"/>
      <c r="PRQ14"/>
      <c r="PRR14"/>
      <c r="PRS14"/>
      <c r="PRT14"/>
      <c r="PRU14"/>
      <c r="PRV14"/>
      <c r="PRW14"/>
      <c r="PRX14"/>
      <c r="PRY14"/>
      <c r="PRZ14"/>
      <c r="PSA14"/>
      <c r="PSB14"/>
      <c r="PSC14"/>
      <c r="PSD14"/>
      <c r="PSE14"/>
      <c r="PSF14"/>
      <c r="PSG14"/>
      <c r="PSH14"/>
      <c r="PSI14"/>
      <c r="PSJ14"/>
      <c r="PSK14"/>
      <c r="PSL14"/>
      <c r="PSM14"/>
      <c r="PSN14"/>
      <c r="PSO14"/>
      <c r="PSP14"/>
      <c r="PSQ14"/>
      <c r="PSR14"/>
      <c r="PSS14"/>
      <c r="PST14"/>
      <c r="PSU14"/>
      <c r="PSV14"/>
      <c r="PSW14"/>
      <c r="PSX14"/>
      <c r="PSY14"/>
      <c r="PSZ14"/>
      <c r="PTA14"/>
      <c r="PTB14"/>
      <c r="PTC14"/>
      <c r="PTD14"/>
      <c r="PTE14"/>
      <c r="PTF14"/>
      <c r="PTG14"/>
      <c r="PTH14"/>
      <c r="PTI14"/>
      <c r="PTJ14"/>
      <c r="PTK14"/>
      <c r="PTL14"/>
      <c r="PTM14"/>
      <c r="PTN14"/>
      <c r="PTO14"/>
      <c r="PTP14"/>
      <c r="PTQ14"/>
      <c r="PTR14"/>
      <c r="PTS14"/>
      <c r="PTT14"/>
      <c r="PTU14"/>
      <c r="PTV14"/>
      <c r="PTW14"/>
      <c r="PTX14"/>
      <c r="PTY14"/>
      <c r="PTZ14"/>
      <c r="PUA14"/>
      <c r="PUB14"/>
      <c r="PUC14"/>
      <c r="PUD14"/>
      <c r="PUE14"/>
      <c r="PUF14"/>
      <c r="PUG14"/>
      <c r="PUH14"/>
      <c r="PUI14"/>
      <c r="PUJ14"/>
      <c r="PUK14"/>
      <c r="PUL14"/>
      <c r="PUM14"/>
      <c r="PUN14"/>
      <c r="PUO14"/>
      <c r="PUP14"/>
      <c r="PUQ14"/>
      <c r="PUR14"/>
      <c r="PUS14"/>
      <c r="PUT14"/>
      <c r="PUU14"/>
      <c r="PUV14"/>
      <c r="PUW14"/>
      <c r="PUX14"/>
      <c r="PUY14"/>
      <c r="PUZ14"/>
      <c r="PVA14"/>
      <c r="PVB14"/>
      <c r="PVC14"/>
      <c r="PVD14"/>
      <c r="PVE14"/>
      <c r="PVF14"/>
      <c r="PVG14"/>
      <c r="PVH14"/>
      <c r="PVI14"/>
      <c r="PVJ14"/>
      <c r="PVK14"/>
      <c r="PVL14"/>
      <c r="PVM14"/>
      <c r="PVN14"/>
      <c r="PVO14"/>
      <c r="PVP14"/>
      <c r="PVQ14"/>
      <c r="PVR14"/>
      <c r="PVS14"/>
      <c r="PVT14"/>
      <c r="PVU14"/>
      <c r="PVV14"/>
      <c r="PVW14"/>
      <c r="PVX14"/>
      <c r="PVY14"/>
      <c r="PVZ14"/>
      <c r="PWA14"/>
      <c r="PWB14"/>
      <c r="PWC14"/>
      <c r="PWD14"/>
      <c r="PWE14"/>
      <c r="PWF14"/>
      <c r="PWG14"/>
      <c r="PWH14"/>
      <c r="PWI14"/>
      <c r="PWJ14"/>
      <c r="PWK14"/>
      <c r="PWL14"/>
      <c r="PWM14"/>
      <c r="PWN14"/>
      <c r="PWO14"/>
      <c r="PWP14"/>
      <c r="PWQ14"/>
      <c r="PWR14"/>
      <c r="PWS14"/>
      <c r="PWT14"/>
      <c r="PWU14"/>
      <c r="PWV14"/>
      <c r="PWW14"/>
      <c r="PWX14"/>
      <c r="PWY14"/>
      <c r="PWZ14"/>
      <c r="PXA14"/>
      <c r="PXB14"/>
      <c r="PXC14"/>
      <c r="PXD14"/>
      <c r="PXE14"/>
      <c r="PXF14"/>
      <c r="PXG14"/>
      <c r="PXH14"/>
      <c r="PXI14"/>
      <c r="PXJ14"/>
      <c r="PXK14"/>
      <c r="PXL14"/>
      <c r="PXM14"/>
      <c r="PXN14"/>
      <c r="PXO14"/>
      <c r="PXP14"/>
      <c r="PXQ14"/>
      <c r="PXR14"/>
      <c r="PXS14"/>
      <c r="PXT14"/>
      <c r="PXU14"/>
      <c r="PXV14"/>
      <c r="PXW14"/>
      <c r="PXX14"/>
      <c r="PXY14"/>
      <c r="PXZ14"/>
      <c r="PYA14"/>
      <c r="PYB14"/>
      <c r="PYC14"/>
      <c r="PYD14"/>
      <c r="PYE14"/>
      <c r="PYF14"/>
      <c r="PYG14"/>
      <c r="PYH14"/>
      <c r="PYI14"/>
      <c r="PYJ14"/>
      <c r="PYK14"/>
      <c r="PYL14"/>
      <c r="PYM14"/>
      <c r="PYN14"/>
      <c r="PYO14"/>
      <c r="PYP14"/>
      <c r="PYQ14"/>
      <c r="PYR14"/>
      <c r="PYS14"/>
      <c r="PYT14"/>
      <c r="PYU14"/>
      <c r="PYV14"/>
      <c r="PYW14"/>
      <c r="PYX14"/>
      <c r="PYY14"/>
      <c r="PYZ14"/>
      <c r="PZA14"/>
      <c r="PZB14"/>
      <c r="PZC14"/>
      <c r="PZD14"/>
      <c r="PZE14"/>
      <c r="PZF14"/>
      <c r="PZG14"/>
      <c r="PZH14"/>
      <c r="PZI14"/>
      <c r="PZJ14"/>
      <c r="PZK14"/>
      <c r="PZL14"/>
      <c r="PZM14"/>
      <c r="PZN14"/>
      <c r="PZO14"/>
      <c r="PZP14"/>
      <c r="PZQ14"/>
      <c r="PZR14"/>
      <c r="PZS14"/>
      <c r="PZT14"/>
      <c r="PZU14"/>
      <c r="PZV14"/>
      <c r="PZW14"/>
      <c r="PZX14"/>
      <c r="PZY14"/>
      <c r="PZZ14"/>
      <c r="QAA14"/>
      <c r="QAB14"/>
      <c r="QAC14"/>
      <c r="QAD14"/>
      <c r="QAE14"/>
      <c r="QAF14"/>
      <c r="QAG14"/>
      <c r="QAH14"/>
      <c r="QAI14"/>
      <c r="QAJ14"/>
      <c r="QAK14"/>
      <c r="QAL14"/>
      <c r="QAM14"/>
      <c r="QAN14"/>
      <c r="QAO14"/>
      <c r="QAP14"/>
      <c r="QAQ14"/>
      <c r="QAR14"/>
      <c r="QAS14"/>
      <c r="QAT14"/>
      <c r="QAU14"/>
      <c r="QAV14"/>
      <c r="QAW14"/>
      <c r="QAX14"/>
      <c r="QAY14"/>
      <c r="QAZ14"/>
      <c r="QBA14"/>
      <c r="QBB14"/>
      <c r="QBC14"/>
      <c r="QBD14"/>
      <c r="QBE14"/>
      <c r="QBF14"/>
      <c r="QBG14"/>
      <c r="QBH14"/>
      <c r="QBI14"/>
      <c r="QBJ14"/>
      <c r="QBK14"/>
      <c r="QBL14"/>
      <c r="QBM14"/>
      <c r="QBN14"/>
      <c r="QBO14"/>
      <c r="QBP14"/>
      <c r="QBQ14"/>
      <c r="QBR14"/>
      <c r="QBS14"/>
      <c r="QBT14"/>
      <c r="QBU14"/>
      <c r="QBV14"/>
      <c r="QBW14"/>
      <c r="QBX14"/>
      <c r="QBY14"/>
      <c r="QBZ14"/>
      <c r="QCA14"/>
      <c r="QCB14"/>
      <c r="QCC14"/>
      <c r="QCD14"/>
      <c r="QCE14"/>
      <c r="QCF14"/>
      <c r="QCG14"/>
      <c r="QCH14"/>
      <c r="QCI14"/>
      <c r="QCJ14"/>
      <c r="QCK14"/>
      <c r="QCL14"/>
      <c r="QCM14"/>
      <c r="QCN14"/>
      <c r="QCO14"/>
      <c r="QCP14"/>
      <c r="QCQ14"/>
      <c r="QCR14"/>
      <c r="QCS14"/>
      <c r="QCT14"/>
      <c r="QCU14"/>
      <c r="QCV14"/>
      <c r="QCW14"/>
      <c r="QCX14"/>
      <c r="QCY14"/>
      <c r="QCZ14"/>
      <c r="QDA14"/>
      <c r="QDB14"/>
      <c r="QDC14"/>
      <c r="QDD14"/>
      <c r="QDE14"/>
      <c r="QDF14"/>
      <c r="QDG14"/>
      <c r="QDH14"/>
      <c r="QDI14"/>
      <c r="QDJ14"/>
      <c r="QDK14"/>
      <c r="QDL14"/>
      <c r="QDM14"/>
      <c r="QDN14"/>
      <c r="QDO14"/>
      <c r="QDP14"/>
      <c r="QDQ14"/>
      <c r="QDR14"/>
      <c r="QDS14"/>
      <c r="QDT14"/>
      <c r="QDU14"/>
      <c r="QDV14"/>
      <c r="QDW14"/>
      <c r="QDX14"/>
      <c r="QDY14"/>
      <c r="QDZ14"/>
      <c r="QEA14"/>
      <c r="QEB14"/>
      <c r="QEC14"/>
      <c r="QED14"/>
      <c r="QEE14"/>
      <c r="QEF14"/>
      <c r="QEG14"/>
      <c r="QEH14"/>
      <c r="QEI14"/>
      <c r="QEJ14"/>
      <c r="QEK14"/>
      <c r="QEL14"/>
      <c r="QEM14"/>
      <c r="QEN14"/>
      <c r="QEO14"/>
      <c r="QEP14"/>
      <c r="QEQ14"/>
      <c r="QER14"/>
      <c r="QES14"/>
      <c r="QET14"/>
      <c r="QEU14"/>
      <c r="QEV14"/>
      <c r="QEW14"/>
      <c r="QEX14"/>
      <c r="QEY14"/>
      <c r="QEZ14"/>
      <c r="QFA14"/>
      <c r="QFB14"/>
      <c r="QFC14"/>
      <c r="QFD14"/>
      <c r="QFE14"/>
      <c r="QFF14"/>
      <c r="QFG14"/>
      <c r="QFH14"/>
      <c r="QFI14"/>
      <c r="QFJ14"/>
      <c r="QFK14"/>
      <c r="QFL14"/>
      <c r="QFM14"/>
      <c r="QFN14"/>
      <c r="QFO14"/>
      <c r="QFP14"/>
      <c r="QFQ14"/>
      <c r="QFR14"/>
      <c r="QFS14"/>
      <c r="QFT14"/>
      <c r="QFU14"/>
      <c r="QFV14"/>
      <c r="QFW14"/>
      <c r="QFX14"/>
      <c r="QFY14"/>
      <c r="QFZ14"/>
      <c r="QGA14"/>
      <c r="QGB14"/>
      <c r="QGC14"/>
      <c r="QGD14"/>
      <c r="QGE14"/>
      <c r="QGF14"/>
      <c r="QGG14"/>
      <c r="QGH14"/>
      <c r="QGI14"/>
      <c r="QGJ14"/>
      <c r="QGK14"/>
      <c r="QGL14"/>
      <c r="QGM14"/>
      <c r="QGN14"/>
      <c r="QGO14"/>
      <c r="QGP14"/>
      <c r="QGQ14"/>
      <c r="QGR14"/>
      <c r="QGS14"/>
      <c r="QGT14"/>
      <c r="QGU14"/>
      <c r="QGV14"/>
      <c r="QGW14"/>
      <c r="QGX14"/>
      <c r="QGY14"/>
      <c r="QGZ14"/>
      <c r="QHA14"/>
      <c r="QHB14"/>
      <c r="QHC14"/>
      <c r="QHD14"/>
      <c r="QHE14"/>
      <c r="QHF14"/>
      <c r="QHG14"/>
      <c r="QHH14"/>
      <c r="QHI14"/>
      <c r="QHJ14"/>
      <c r="QHK14"/>
      <c r="QHL14"/>
      <c r="QHM14"/>
      <c r="QHN14"/>
      <c r="QHO14"/>
      <c r="QHP14"/>
      <c r="QHQ14"/>
      <c r="QHR14"/>
      <c r="QHS14"/>
      <c r="QHT14"/>
      <c r="QHU14"/>
      <c r="QHV14"/>
      <c r="QHW14"/>
      <c r="QHX14"/>
      <c r="QHY14"/>
      <c r="QHZ14"/>
      <c r="QIA14"/>
      <c r="QIB14"/>
      <c r="QIC14"/>
      <c r="QID14"/>
      <c r="QIE14"/>
      <c r="QIF14"/>
      <c r="QIG14"/>
      <c r="QIH14"/>
      <c r="QII14"/>
      <c r="QIJ14"/>
      <c r="QIK14"/>
      <c r="QIL14"/>
      <c r="QIM14"/>
      <c r="QIN14"/>
      <c r="QIO14"/>
      <c r="QIP14"/>
      <c r="QIQ14"/>
      <c r="QIR14"/>
      <c r="QIS14"/>
      <c r="QIT14"/>
      <c r="QIU14"/>
      <c r="QIV14"/>
      <c r="QIW14"/>
      <c r="QIX14"/>
      <c r="QIY14"/>
      <c r="QIZ14"/>
      <c r="QJA14"/>
      <c r="QJB14"/>
      <c r="QJC14"/>
      <c r="QJD14"/>
      <c r="QJE14"/>
      <c r="QJF14"/>
      <c r="QJG14"/>
      <c r="QJH14"/>
      <c r="QJI14"/>
      <c r="QJJ14"/>
      <c r="QJK14"/>
      <c r="QJL14"/>
      <c r="QJM14"/>
      <c r="QJN14"/>
      <c r="QJO14"/>
      <c r="QJP14"/>
      <c r="QJQ14"/>
      <c r="QJR14"/>
      <c r="QJS14"/>
      <c r="QJT14"/>
      <c r="QJU14"/>
      <c r="QJV14"/>
      <c r="QJW14"/>
      <c r="QJX14"/>
      <c r="QJY14"/>
      <c r="QJZ14"/>
      <c r="QKA14"/>
      <c r="QKB14"/>
      <c r="QKC14"/>
      <c r="QKD14"/>
      <c r="QKE14"/>
      <c r="QKF14"/>
      <c r="QKG14"/>
      <c r="QKH14"/>
      <c r="QKI14"/>
      <c r="QKJ14"/>
      <c r="QKK14"/>
      <c r="QKL14"/>
      <c r="QKM14"/>
      <c r="QKN14"/>
      <c r="QKO14"/>
      <c r="QKP14"/>
      <c r="QKQ14"/>
      <c r="QKR14"/>
      <c r="QKS14"/>
      <c r="QKT14"/>
      <c r="QKU14"/>
      <c r="QKV14"/>
      <c r="QKW14"/>
      <c r="QKX14"/>
      <c r="QKY14"/>
      <c r="QKZ14"/>
      <c r="QLA14"/>
      <c r="QLB14"/>
      <c r="QLC14"/>
      <c r="QLD14"/>
      <c r="QLE14"/>
      <c r="QLF14"/>
      <c r="QLG14"/>
      <c r="QLH14"/>
      <c r="QLI14"/>
      <c r="QLJ14"/>
      <c r="QLK14"/>
      <c r="QLL14"/>
      <c r="QLM14"/>
      <c r="QLN14"/>
      <c r="QLO14"/>
      <c r="QLP14"/>
      <c r="QLQ14"/>
      <c r="QLR14"/>
      <c r="QLS14"/>
      <c r="QLT14"/>
      <c r="QLU14"/>
      <c r="QLV14"/>
      <c r="QLW14"/>
      <c r="QLX14"/>
      <c r="QLY14"/>
      <c r="QLZ14"/>
      <c r="QMA14"/>
      <c r="QMB14"/>
      <c r="QMC14"/>
      <c r="QMD14"/>
      <c r="QME14"/>
      <c r="QMF14"/>
      <c r="QMG14"/>
      <c r="QMH14"/>
      <c r="QMI14"/>
      <c r="QMJ14"/>
      <c r="QMK14"/>
      <c r="QML14"/>
      <c r="QMM14"/>
      <c r="QMN14"/>
      <c r="QMO14"/>
      <c r="QMP14"/>
      <c r="QMQ14"/>
      <c r="QMR14"/>
      <c r="QMS14"/>
      <c r="QMT14"/>
      <c r="QMU14"/>
      <c r="QMV14"/>
      <c r="QMW14"/>
      <c r="QMX14"/>
      <c r="QMY14"/>
      <c r="QMZ14"/>
      <c r="QNA14"/>
      <c r="QNB14"/>
      <c r="QNC14"/>
      <c r="QND14"/>
      <c r="QNE14"/>
      <c r="QNF14"/>
      <c r="QNG14"/>
      <c r="QNH14"/>
      <c r="QNI14"/>
      <c r="QNJ14"/>
      <c r="QNK14"/>
      <c r="QNL14"/>
      <c r="QNM14"/>
      <c r="QNN14"/>
      <c r="QNO14"/>
      <c r="QNP14"/>
      <c r="QNQ14"/>
      <c r="QNR14"/>
      <c r="QNS14"/>
      <c r="QNT14"/>
      <c r="QNU14"/>
      <c r="QNV14"/>
      <c r="QNW14"/>
      <c r="QNX14"/>
      <c r="QNY14"/>
      <c r="QNZ14"/>
      <c r="QOA14"/>
      <c r="QOB14"/>
      <c r="QOC14"/>
      <c r="QOD14"/>
      <c r="QOE14"/>
      <c r="QOF14"/>
      <c r="QOG14"/>
      <c r="QOH14"/>
      <c r="QOI14"/>
      <c r="QOJ14"/>
      <c r="QOK14"/>
      <c r="QOL14"/>
      <c r="QOM14"/>
      <c r="QON14"/>
      <c r="QOO14"/>
      <c r="QOP14"/>
      <c r="QOQ14"/>
      <c r="QOR14"/>
      <c r="QOS14"/>
      <c r="QOT14"/>
      <c r="QOU14"/>
      <c r="QOV14"/>
      <c r="QOW14"/>
      <c r="QOX14"/>
      <c r="QOY14"/>
      <c r="QOZ14"/>
      <c r="QPA14"/>
      <c r="QPB14"/>
      <c r="QPC14"/>
      <c r="QPD14"/>
      <c r="QPE14"/>
      <c r="QPF14"/>
      <c r="QPG14"/>
      <c r="QPH14"/>
      <c r="QPI14"/>
      <c r="QPJ14"/>
      <c r="QPK14"/>
      <c r="QPL14"/>
      <c r="QPM14"/>
      <c r="QPN14"/>
      <c r="QPO14"/>
      <c r="QPP14"/>
      <c r="QPQ14"/>
      <c r="QPR14"/>
      <c r="QPS14"/>
      <c r="QPT14"/>
      <c r="QPU14"/>
      <c r="QPV14"/>
      <c r="QPW14"/>
      <c r="QPX14"/>
      <c r="QPY14"/>
      <c r="QPZ14"/>
      <c r="QQA14"/>
      <c r="QQB14"/>
      <c r="QQC14"/>
      <c r="QQD14"/>
      <c r="QQE14"/>
      <c r="QQF14"/>
      <c r="QQG14"/>
      <c r="QQH14"/>
      <c r="QQI14"/>
      <c r="QQJ14"/>
      <c r="QQK14"/>
      <c r="QQL14"/>
      <c r="QQM14"/>
      <c r="QQN14"/>
      <c r="QQO14"/>
      <c r="QQP14"/>
      <c r="QQQ14"/>
      <c r="QQR14"/>
      <c r="QQS14"/>
      <c r="QQT14"/>
      <c r="QQU14"/>
      <c r="QQV14"/>
      <c r="QQW14"/>
      <c r="QQX14"/>
      <c r="QQY14"/>
      <c r="QQZ14"/>
      <c r="QRA14"/>
      <c r="QRB14"/>
      <c r="QRC14"/>
      <c r="QRD14"/>
      <c r="QRE14"/>
      <c r="QRF14"/>
      <c r="QRG14"/>
      <c r="QRH14"/>
      <c r="QRI14"/>
      <c r="QRJ14"/>
      <c r="QRK14"/>
      <c r="QRL14"/>
      <c r="QRM14"/>
      <c r="QRN14"/>
      <c r="QRO14"/>
      <c r="QRP14"/>
      <c r="QRQ14"/>
      <c r="QRR14"/>
      <c r="QRS14"/>
      <c r="QRT14"/>
      <c r="QRU14"/>
      <c r="QRV14"/>
      <c r="QRW14"/>
      <c r="QRX14"/>
      <c r="QRY14"/>
      <c r="QRZ14"/>
      <c r="QSA14"/>
      <c r="QSB14"/>
      <c r="QSC14"/>
      <c r="QSD14"/>
      <c r="QSE14"/>
      <c r="QSF14"/>
      <c r="QSG14"/>
      <c r="QSH14"/>
      <c r="QSI14"/>
      <c r="QSJ14"/>
      <c r="QSK14"/>
      <c r="QSL14"/>
      <c r="QSM14"/>
      <c r="QSN14"/>
      <c r="QSO14"/>
      <c r="QSP14"/>
      <c r="QSQ14"/>
      <c r="QSR14"/>
      <c r="QSS14"/>
      <c r="QST14"/>
      <c r="QSU14"/>
      <c r="QSV14"/>
      <c r="QSW14"/>
      <c r="QSX14"/>
      <c r="QSY14"/>
      <c r="QSZ14"/>
      <c r="QTA14"/>
      <c r="QTB14"/>
      <c r="QTC14"/>
      <c r="QTD14"/>
      <c r="QTE14"/>
      <c r="QTF14"/>
      <c r="QTG14"/>
      <c r="QTH14"/>
      <c r="QTI14"/>
      <c r="QTJ14"/>
      <c r="QTK14"/>
      <c r="QTL14"/>
      <c r="QTM14"/>
      <c r="QTN14"/>
      <c r="QTO14"/>
      <c r="QTP14"/>
      <c r="QTQ14"/>
      <c r="QTR14"/>
      <c r="QTS14"/>
      <c r="QTT14"/>
      <c r="QTU14"/>
      <c r="QTV14"/>
      <c r="QTW14"/>
      <c r="QTX14"/>
      <c r="QTY14"/>
      <c r="QTZ14"/>
      <c r="QUA14"/>
      <c r="QUB14"/>
      <c r="QUC14"/>
      <c r="QUD14"/>
      <c r="QUE14"/>
      <c r="QUF14"/>
      <c r="QUG14"/>
      <c r="QUH14"/>
      <c r="QUI14"/>
      <c r="QUJ14"/>
      <c r="QUK14"/>
      <c r="QUL14"/>
      <c r="QUM14"/>
      <c r="QUN14"/>
      <c r="QUO14"/>
      <c r="QUP14"/>
      <c r="QUQ14"/>
      <c r="QUR14"/>
      <c r="QUS14"/>
      <c r="QUT14"/>
      <c r="QUU14"/>
      <c r="QUV14"/>
      <c r="QUW14"/>
      <c r="QUX14"/>
      <c r="QUY14"/>
      <c r="QUZ14"/>
      <c r="QVA14"/>
      <c r="QVB14"/>
      <c r="QVC14"/>
      <c r="QVD14"/>
      <c r="QVE14"/>
      <c r="QVF14"/>
      <c r="QVG14"/>
      <c r="QVH14"/>
      <c r="QVI14"/>
      <c r="QVJ14"/>
      <c r="QVK14"/>
      <c r="QVL14"/>
      <c r="QVM14"/>
      <c r="QVN14"/>
      <c r="QVO14"/>
      <c r="QVP14"/>
      <c r="QVQ14"/>
      <c r="QVR14"/>
      <c r="QVS14"/>
      <c r="QVT14"/>
      <c r="QVU14"/>
      <c r="QVV14"/>
      <c r="QVW14"/>
      <c r="QVX14"/>
      <c r="QVY14"/>
      <c r="QVZ14"/>
      <c r="QWA14"/>
      <c r="QWB14"/>
      <c r="QWC14"/>
      <c r="QWD14"/>
      <c r="QWE14"/>
      <c r="QWF14"/>
      <c r="QWG14"/>
      <c r="QWH14"/>
      <c r="QWI14"/>
      <c r="QWJ14"/>
      <c r="QWK14"/>
      <c r="QWL14"/>
      <c r="QWM14"/>
      <c r="QWN14"/>
      <c r="QWO14"/>
      <c r="QWP14"/>
      <c r="QWQ14"/>
      <c r="QWR14"/>
      <c r="QWS14"/>
      <c r="QWT14"/>
      <c r="QWU14"/>
      <c r="QWV14"/>
      <c r="QWW14"/>
      <c r="QWX14"/>
      <c r="QWY14"/>
      <c r="QWZ14"/>
      <c r="QXA14"/>
      <c r="QXB14"/>
      <c r="QXC14"/>
      <c r="QXD14"/>
      <c r="QXE14"/>
      <c r="QXF14"/>
      <c r="QXG14"/>
      <c r="QXH14"/>
      <c r="QXI14"/>
      <c r="QXJ14"/>
      <c r="QXK14"/>
      <c r="QXL14"/>
      <c r="QXM14"/>
      <c r="QXN14"/>
      <c r="QXO14"/>
      <c r="QXP14"/>
      <c r="QXQ14"/>
      <c r="QXR14"/>
      <c r="QXS14"/>
      <c r="QXT14"/>
      <c r="QXU14"/>
      <c r="QXV14"/>
      <c r="QXW14"/>
      <c r="QXX14"/>
      <c r="QXY14"/>
      <c r="QXZ14"/>
      <c r="QYA14"/>
      <c r="QYB14"/>
      <c r="QYC14"/>
      <c r="QYD14"/>
      <c r="QYE14"/>
      <c r="QYF14"/>
      <c r="QYG14"/>
      <c r="QYH14"/>
      <c r="QYI14"/>
      <c r="QYJ14"/>
      <c r="QYK14"/>
      <c r="QYL14"/>
      <c r="QYM14"/>
      <c r="QYN14"/>
      <c r="QYO14"/>
      <c r="QYP14"/>
      <c r="QYQ14"/>
      <c r="QYR14"/>
      <c r="QYS14"/>
      <c r="QYT14"/>
      <c r="QYU14"/>
      <c r="QYV14"/>
      <c r="QYW14"/>
      <c r="QYX14"/>
      <c r="QYY14"/>
      <c r="QYZ14"/>
      <c r="QZA14"/>
      <c r="QZB14"/>
      <c r="QZC14"/>
      <c r="QZD14"/>
      <c r="QZE14"/>
      <c r="QZF14"/>
      <c r="QZG14"/>
      <c r="QZH14"/>
      <c r="QZI14"/>
      <c r="QZJ14"/>
      <c r="QZK14"/>
      <c r="QZL14"/>
      <c r="QZM14"/>
      <c r="QZN14"/>
      <c r="QZO14"/>
      <c r="QZP14"/>
      <c r="QZQ14"/>
      <c r="QZR14"/>
      <c r="QZS14"/>
      <c r="QZT14"/>
      <c r="QZU14"/>
      <c r="QZV14"/>
      <c r="QZW14"/>
      <c r="QZX14"/>
      <c r="QZY14"/>
      <c r="QZZ14"/>
      <c r="RAA14"/>
      <c r="RAB14"/>
      <c r="RAC14"/>
      <c r="RAD14"/>
      <c r="RAE14"/>
      <c r="RAF14"/>
      <c r="RAG14"/>
      <c r="RAH14"/>
      <c r="RAI14"/>
      <c r="RAJ14"/>
      <c r="RAK14"/>
      <c r="RAL14"/>
      <c r="RAM14"/>
      <c r="RAN14"/>
      <c r="RAO14"/>
      <c r="RAP14"/>
      <c r="RAQ14"/>
      <c r="RAR14"/>
      <c r="RAS14"/>
      <c r="RAT14"/>
      <c r="RAU14"/>
      <c r="RAV14"/>
      <c r="RAW14"/>
      <c r="RAX14"/>
      <c r="RAY14"/>
      <c r="RAZ14"/>
      <c r="RBA14"/>
      <c r="RBB14"/>
      <c r="RBC14"/>
      <c r="RBD14"/>
      <c r="RBE14"/>
      <c r="RBF14"/>
      <c r="RBG14"/>
      <c r="RBH14"/>
      <c r="RBI14"/>
      <c r="RBJ14"/>
      <c r="RBK14"/>
      <c r="RBL14"/>
      <c r="RBM14"/>
      <c r="RBN14"/>
      <c r="RBO14"/>
      <c r="RBP14"/>
      <c r="RBQ14"/>
      <c r="RBR14"/>
      <c r="RBS14"/>
      <c r="RBT14"/>
      <c r="RBU14"/>
      <c r="RBV14"/>
      <c r="RBW14"/>
      <c r="RBX14"/>
      <c r="RBY14"/>
      <c r="RBZ14"/>
      <c r="RCA14"/>
      <c r="RCB14"/>
      <c r="RCC14"/>
      <c r="RCD14"/>
      <c r="RCE14"/>
      <c r="RCF14"/>
      <c r="RCG14"/>
      <c r="RCH14"/>
      <c r="RCI14"/>
      <c r="RCJ14"/>
      <c r="RCK14"/>
      <c r="RCL14"/>
      <c r="RCM14"/>
      <c r="RCN14"/>
      <c r="RCO14"/>
      <c r="RCP14"/>
      <c r="RCQ14"/>
      <c r="RCR14"/>
      <c r="RCS14"/>
      <c r="RCT14"/>
      <c r="RCU14"/>
      <c r="RCV14"/>
      <c r="RCW14"/>
      <c r="RCX14"/>
      <c r="RCY14"/>
      <c r="RCZ14"/>
      <c r="RDA14"/>
      <c r="RDB14"/>
      <c r="RDC14"/>
      <c r="RDD14"/>
      <c r="RDE14"/>
      <c r="RDF14"/>
      <c r="RDG14"/>
      <c r="RDH14"/>
      <c r="RDI14"/>
      <c r="RDJ14"/>
      <c r="RDK14"/>
      <c r="RDL14"/>
      <c r="RDM14"/>
      <c r="RDN14"/>
      <c r="RDO14"/>
      <c r="RDP14"/>
      <c r="RDQ14"/>
      <c r="RDR14"/>
      <c r="RDS14"/>
      <c r="RDT14"/>
      <c r="RDU14"/>
      <c r="RDV14"/>
      <c r="RDW14"/>
      <c r="RDX14"/>
      <c r="RDY14"/>
      <c r="RDZ14"/>
      <c r="REA14"/>
      <c r="REB14"/>
      <c r="REC14"/>
      <c r="RED14"/>
      <c r="REE14"/>
      <c r="REF14"/>
      <c r="REG14"/>
      <c r="REH14"/>
      <c r="REI14"/>
      <c r="REJ14"/>
      <c r="REK14"/>
      <c r="REL14"/>
      <c r="REM14"/>
      <c r="REN14"/>
      <c r="REO14"/>
      <c r="REP14"/>
      <c r="REQ14"/>
      <c r="RER14"/>
      <c r="RES14"/>
      <c r="RET14"/>
      <c r="REU14"/>
      <c r="REV14"/>
      <c r="REW14"/>
      <c r="REX14"/>
      <c r="REY14"/>
      <c r="REZ14"/>
      <c r="RFA14"/>
      <c r="RFB14"/>
      <c r="RFC14"/>
      <c r="RFD14"/>
      <c r="RFE14"/>
      <c r="RFF14"/>
      <c r="RFG14"/>
      <c r="RFH14"/>
      <c r="RFI14"/>
      <c r="RFJ14"/>
      <c r="RFK14"/>
      <c r="RFL14"/>
      <c r="RFM14"/>
      <c r="RFN14"/>
      <c r="RFO14"/>
      <c r="RFP14"/>
      <c r="RFQ14"/>
      <c r="RFR14"/>
      <c r="RFS14"/>
      <c r="RFT14"/>
      <c r="RFU14"/>
      <c r="RFV14"/>
      <c r="RFW14"/>
      <c r="RFX14"/>
      <c r="RFY14"/>
      <c r="RFZ14"/>
      <c r="RGA14"/>
      <c r="RGB14"/>
      <c r="RGC14"/>
      <c r="RGD14"/>
      <c r="RGE14"/>
      <c r="RGF14"/>
      <c r="RGG14"/>
      <c r="RGH14"/>
      <c r="RGI14"/>
      <c r="RGJ14"/>
      <c r="RGK14"/>
      <c r="RGL14"/>
      <c r="RGM14"/>
      <c r="RGN14"/>
      <c r="RGO14"/>
      <c r="RGP14"/>
      <c r="RGQ14"/>
      <c r="RGR14"/>
      <c r="RGS14"/>
      <c r="RGT14"/>
      <c r="RGU14"/>
      <c r="RGV14"/>
      <c r="RGW14"/>
      <c r="RGX14"/>
      <c r="RGY14"/>
      <c r="RGZ14"/>
      <c r="RHA14"/>
      <c r="RHB14"/>
      <c r="RHC14"/>
      <c r="RHD14"/>
      <c r="RHE14"/>
      <c r="RHF14"/>
      <c r="RHG14"/>
      <c r="RHH14"/>
      <c r="RHI14"/>
      <c r="RHJ14"/>
      <c r="RHK14"/>
      <c r="RHL14"/>
      <c r="RHM14"/>
      <c r="RHN14"/>
      <c r="RHO14"/>
      <c r="RHP14"/>
      <c r="RHQ14"/>
      <c r="RHR14"/>
      <c r="RHS14"/>
      <c r="RHT14"/>
      <c r="RHU14"/>
      <c r="RHV14"/>
      <c r="RHW14"/>
      <c r="RHX14"/>
      <c r="RHY14"/>
      <c r="RHZ14"/>
      <c r="RIA14"/>
      <c r="RIB14"/>
      <c r="RIC14"/>
      <c r="RID14"/>
      <c r="RIE14"/>
      <c r="RIF14"/>
      <c r="RIG14"/>
      <c r="RIH14"/>
      <c r="RII14"/>
      <c r="RIJ14"/>
      <c r="RIK14"/>
      <c r="RIL14"/>
      <c r="RIM14"/>
      <c r="RIN14"/>
      <c r="RIO14"/>
      <c r="RIP14"/>
      <c r="RIQ14"/>
      <c r="RIR14"/>
      <c r="RIS14"/>
      <c r="RIT14"/>
      <c r="RIU14"/>
      <c r="RIV14"/>
      <c r="RIW14"/>
      <c r="RIX14"/>
      <c r="RIY14"/>
      <c r="RIZ14"/>
      <c r="RJA14"/>
      <c r="RJB14"/>
      <c r="RJC14"/>
      <c r="RJD14"/>
      <c r="RJE14"/>
      <c r="RJF14"/>
      <c r="RJG14"/>
      <c r="RJH14"/>
      <c r="RJI14"/>
      <c r="RJJ14"/>
      <c r="RJK14"/>
      <c r="RJL14"/>
      <c r="RJM14"/>
      <c r="RJN14"/>
      <c r="RJO14"/>
      <c r="RJP14"/>
      <c r="RJQ14"/>
      <c r="RJR14"/>
      <c r="RJS14"/>
      <c r="RJT14"/>
      <c r="RJU14"/>
      <c r="RJV14"/>
      <c r="RJW14"/>
      <c r="RJX14"/>
      <c r="RJY14"/>
      <c r="RJZ14"/>
      <c r="RKA14"/>
      <c r="RKB14"/>
      <c r="RKC14"/>
      <c r="RKD14"/>
      <c r="RKE14"/>
      <c r="RKF14"/>
      <c r="RKG14"/>
      <c r="RKH14"/>
      <c r="RKI14"/>
      <c r="RKJ14"/>
      <c r="RKK14"/>
      <c r="RKL14"/>
      <c r="RKM14"/>
      <c r="RKN14"/>
      <c r="RKO14"/>
      <c r="RKP14"/>
      <c r="RKQ14"/>
      <c r="RKR14"/>
      <c r="RKS14"/>
      <c r="RKT14"/>
      <c r="RKU14"/>
      <c r="RKV14"/>
      <c r="RKW14"/>
      <c r="RKX14"/>
      <c r="RKY14"/>
      <c r="RKZ14"/>
      <c r="RLA14"/>
      <c r="RLB14"/>
      <c r="RLC14"/>
      <c r="RLD14"/>
      <c r="RLE14"/>
      <c r="RLF14"/>
      <c r="RLG14"/>
      <c r="RLH14"/>
      <c r="RLI14"/>
      <c r="RLJ14"/>
      <c r="RLK14"/>
      <c r="RLL14"/>
      <c r="RLM14"/>
      <c r="RLN14"/>
      <c r="RLO14"/>
      <c r="RLP14"/>
      <c r="RLQ14"/>
      <c r="RLR14"/>
      <c r="RLS14"/>
      <c r="RLT14"/>
      <c r="RLU14"/>
      <c r="RLV14"/>
      <c r="RLW14"/>
      <c r="RLX14"/>
      <c r="RLY14"/>
      <c r="RLZ14"/>
      <c r="RMA14"/>
      <c r="RMB14"/>
      <c r="RMC14"/>
      <c r="RMD14"/>
      <c r="RME14"/>
      <c r="RMF14"/>
      <c r="RMG14"/>
      <c r="RMH14"/>
      <c r="RMI14"/>
      <c r="RMJ14"/>
      <c r="RMK14"/>
      <c r="RML14"/>
      <c r="RMM14"/>
      <c r="RMN14"/>
      <c r="RMO14"/>
      <c r="RMP14"/>
      <c r="RMQ14"/>
      <c r="RMR14"/>
      <c r="RMS14"/>
      <c r="RMT14"/>
      <c r="RMU14"/>
      <c r="RMV14"/>
      <c r="RMW14"/>
      <c r="RMX14"/>
      <c r="RMY14"/>
      <c r="RMZ14"/>
      <c r="RNA14"/>
      <c r="RNB14"/>
      <c r="RNC14"/>
      <c r="RND14"/>
      <c r="RNE14"/>
      <c r="RNF14"/>
      <c r="RNG14"/>
      <c r="RNH14"/>
      <c r="RNI14"/>
      <c r="RNJ14"/>
      <c r="RNK14"/>
      <c r="RNL14"/>
      <c r="RNM14"/>
      <c r="RNN14"/>
      <c r="RNO14"/>
      <c r="RNP14"/>
      <c r="RNQ14"/>
      <c r="RNR14"/>
      <c r="RNS14"/>
      <c r="RNT14"/>
      <c r="RNU14"/>
      <c r="RNV14"/>
      <c r="RNW14"/>
      <c r="RNX14"/>
      <c r="RNY14"/>
      <c r="RNZ14"/>
      <c r="ROA14"/>
      <c r="ROB14"/>
      <c r="ROC14"/>
      <c r="ROD14"/>
      <c r="ROE14"/>
      <c r="ROF14"/>
      <c r="ROG14"/>
      <c r="ROH14"/>
      <c r="ROI14"/>
      <c r="ROJ14"/>
      <c r="ROK14"/>
      <c r="ROL14"/>
      <c r="ROM14"/>
      <c r="RON14"/>
      <c r="ROO14"/>
      <c r="ROP14"/>
      <c r="ROQ14"/>
      <c r="ROR14"/>
      <c r="ROS14"/>
      <c r="ROT14"/>
      <c r="ROU14"/>
      <c r="ROV14"/>
      <c r="ROW14"/>
      <c r="ROX14"/>
      <c r="ROY14"/>
      <c r="ROZ14"/>
      <c r="RPA14"/>
      <c r="RPB14"/>
      <c r="RPC14"/>
      <c r="RPD14"/>
      <c r="RPE14"/>
      <c r="RPF14"/>
      <c r="RPG14"/>
      <c r="RPH14"/>
      <c r="RPI14"/>
      <c r="RPJ14"/>
      <c r="RPK14"/>
      <c r="RPL14"/>
      <c r="RPM14"/>
      <c r="RPN14"/>
      <c r="RPO14"/>
      <c r="RPP14"/>
      <c r="RPQ14"/>
      <c r="RPR14"/>
      <c r="RPS14"/>
      <c r="RPT14"/>
      <c r="RPU14"/>
      <c r="RPV14"/>
      <c r="RPW14"/>
      <c r="RPX14"/>
      <c r="RPY14"/>
      <c r="RPZ14"/>
      <c r="RQA14"/>
      <c r="RQB14"/>
      <c r="RQC14"/>
      <c r="RQD14"/>
      <c r="RQE14"/>
      <c r="RQF14"/>
      <c r="RQG14"/>
      <c r="RQH14"/>
      <c r="RQI14"/>
      <c r="RQJ14"/>
      <c r="RQK14"/>
      <c r="RQL14"/>
      <c r="RQM14"/>
      <c r="RQN14"/>
      <c r="RQO14"/>
      <c r="RQP14"/>
      <c r="RQQ14"/>
      <c r="RQR14"/>
      <c r="RQS14"/>
      <c r="RQT14"/>
      <c r="RQU14"/>
      <c r="RQV14"/>
      <c r="RQW14"/>
      <c r="RQX14"/>
      <c r="RQY14"/>
      <c r="RQZ14"/>
      <c r="RRA14"/>
      <c r="RRB14"/>
      <c r="RRC14"/>
      <c r="RRD14"/>
      <c r="RRE14"/>
      <c r="RRF14"/>
      <c r="RRG14"/>
      <c r="RRH14"/>
      <c r="RRI14"/>
      <c r="RRJ14"/>
      <c r="RRK14"/>
      <c r="RRL14"/>
      <c r="RRM14"/>
      <c r="RRN14"/>
      <c r="RRO14"/>
      <c r="RRP14"/>
      <c r="RRQ14"/>
      <c r="RRR14"/>
      <c r="RRS14"/>
      <c r="RRT14"/>
      <c r="RRU14"/>
      <c r="RRV14"/>
      <c r="RRW14"/>
      <c r="RRX14"/>
      <c r="RRY14"/>
      <c r="RRZ14"/>
      <c r="RSA14"/>
      <c r="RSB14"/>
      <c r="RSC14"/>
      <c r="RSD14"/>
      <c r="RSE14"/>
      <c r="RSF14"/>
      <c r="RSG14"/>
      <c r="RSH14"/>
      <c r="RSI14"/>
      <c r="RSJ14"/>
      <c r="RSK14"/>
      <c r="RSL14"/>
      <c r="RSM14"/>
      <c r="RSN14"/>
      <c r="RSO14"/>
      <c r="RSP14"/>
      <c r="RSQ14"/>
      <c r="RSR14"/>
      <c r="RSS14"/>
      <c r="RST14"/>
      <c r="RSU14"/>
      <c r="RSV14"/>
      <c r="RSW14"/>
      <c r="RSX14"/>
      <c r="RSY14"/>
      <c r="RSZ14"/>
      <c r="RTA14"/>
      <c r="RTB14"/>
      <c r="RTC14"/>
      <c r="RTD14"/>
      <c r="RTE14"/>
      <c r="RTF14"/>
      <c r="RTG14"/>
      <c r="RTH14"/>
      <c r="RTI14"/>
      <c r="RTJ14"/>
      <c r="RTK14"/>
      <c r="RTL14"/>
      <c r="RTM14"/>
      <c r="RTN14"/>
      <c r="RTO14"/>
      <c r="RTP14"/>
      <c r="RTQ14"/>
      <c r="RTR14"/>
      <c r="RTS14"/>
      <c r="RTT14"/>
      <c r="RTU14"/>
      <c r="RTV14"/>
      <c r="RTW14"/>
      <c r="RTX14"/>
      <c r="RTY14"/>
      <c r="RTZ14"/>
      <c r="RUA14"/>
      <c r="RUB14"/>
      <c r="RUC14"/>
      <c r="RUD14"/>
      <c r="RUE14"/>
      <c r="RUF14"/>
      <c r="RUG14"/>
      <c r="RUH14"/>
      <c r="RUI14"/>
      <c r="RUJ14"/>
      <c r="RUK14"/>
      <c r="RUL14"/>
      <c r="RUM14"/>
      <c r="RUN14"/>
      <c r="RUO14"/>
      <c r="RUP14"/>
      <c r="RUQ14"/>
      <c r="RUR14"/>
      <c r="RUS14"/>
      <c r="RUT14"/>
      <c r="RUU14"/>
      <c r="RUV14"/>
      <c r="RUW14"/>
      <c r="RUX14"/>
      <c r="RUY14"/>
      <c r="RUZ14"/>
      <c r="RVA14"/>
      <c r="RVB14"/>
      <c r="RVC14"/>
      <c r="RVD14"/>
      <c r="RVE14"/>
      <c r="RVF14"/>
      <c r="RVG14"/>
      <c r="RVH14"/>
      <c r="RVI14"/>
      <c r="RVJ14"/>
      <c r="RVK14"/>
      <c r="RVL14"/>
      <c r="RVM14"/>
      <c r="RVN14"/>
      <c r="RVO14"/>
      <c r="RVP14"/>
      <c r="RVQ14"/>
      <c r="RVR14"/>
      <c r="RVS14"/>
      <c r="RVT14"/>
      <c r="RVU14"/>
      <c r="RVV14"/>
      <c r="RVW14"/>
      <c r="RVX14"/>
      <c r="RVY14"/>
      <c r="RVZ14"/>
      <c r="RWA14"/>
      <c r="RWB14"/>
      <c r="RWC14"/>
      <c r="RWD14"/>
      <c r="RWE14"/>
      <c r="RWF14"/>
      <c r="RWG14"/>
      <c r="RWH14"/>
      <c r="RWI14"/>
      <c r="RWJ14"/>
      <c r="RWK14"/>
      <c r="RWL14"/>
      <c r="RWM14"/>
      <c r="RWN14"/>
      <c r="RWO14"/>
      <c r="RWP14"/>
      <c r="RWQ14"/>
      <c r="RWR14"/>
      <c r="RWS14"/>
      <c r="RWT14"/>
      <c r="RWU14"/>
      <c r="RWV14"/>
      <c r="RWW14"/>
      <c r="RWX14"/>
      <c r="RWY14"/>
      <c r="RWZ14"/>
      <c r="RXA14"/>
      <c r="RXB14"/>
      <c r="RXC14"/>
      <c r="RXD14"/>
      <c r="RXE14"/>
      <c r="RXF14"/>
      <c r="RXG14"/>
      <c r="RXH14"/>
      <c r="RXI14"/>
      <c r="RXJ14"/>
      <c r="RXK14"/>
      <c r="RXL14"/>
      <c r="RXM14"/>
      <c r="RXN14"/>
      <c r="RXO14"/>
      <c r="RXP14"/>
      <c r="RXQ14"/>
      <c r="RXR14"/>
      <c r="RXS14"/>
      <c r="RXT14"/>
      <c r="RXU14"/>
      <c r="RXV14"/>
      <c r="RXW14"/>
      <c r="RXX14"/>
      <c r="RXY14"/>
      <c r="RXZ14"/>
      <c r="RYA14"/>
      <c r="RYB14"/>
      <c r="RYC14"/>
      <c r="RYD14"/>
      <c r="RYE14"/>
      <c r="RYF14"/>
      <c r="RYG14"/>
      <c r="RYH14"/>
      <c r="RYI14"/>
      <c r="RYJ14"/>
      <c r="RYK14"/>
      <c r="RYL14"/>
      <c r="RYM14"/>
      <c r="RYN14"/>
      <c r="RYO14"/>
      <c r="RYP14"/>
      <c r="RYQ14"/>
      <c r="RYR14"/>
      <c r="RYS14"/>
      <c r="RYT14"/>
      <c r="RYU14"/>
      <c r="RYV14"/>
      <c r="RYW14"/>
      <c r="RYX14"/>
      <c r="RYY14"/>
      <c r="RYZ14"/>
      <c r="RZA14"/>
      <c r="RZB14"/>
      <c r="RZC14"/>
      <c r="RZD14"/>
      <c r="RZE14"/>
      <c r="RZF14"/>
      <c r="RZG14"/>
      <c r="RZH14"/>
      <c r="RZI14"/>
      <c r="RZJ14"/>
      <c r="RZK14"/>
      <c r="RZL14"/>
      <c r="RZM14"/>
      <c r="RZN14"/>
      <c r="RZO14"/>
      <c r="RZP14"/>
      <c r="RZQ14"/>
      <c r="RZR14"/>
      <c r="RZS14"/>
      <c r="RZT14"/>
      <c r="RZU14"/>
      <c r="RZV14"/>
      <c r="RZW14"/>
      <c r="RZX14"/>
      <c r="RZY14"/>
      <c r="RZZ14"/>
      <c r="SAA14"/>
      <c r="SAB14"/>
      <c r="SAC14"/>
      <c r="SAD14"/>
      <c r="SAE14"/>
      <c r="SAF14"/>
      <c r="SAG14"/>
      <c r="SAH14"/>
      <c r="SAI14"/>
      <c r="SAJ14"/>
      <c r="SAK14"/>
      <c r="SAL14"/>
      <c r="SAM14"/>
      <c r="SAN14"/>
      <c r="SAO14"/>
      <c r="SAP14"/>
      <c r="SAQ14"/>
      <c r="SAR14"/>
      <c r="SAS14"/>
      <c r="SAT14"/>
      <c r="SAU14"/>
      <c r="SAV14"/>
      <c r="SAW14"/>
      <c r="SAX14"/>
      <c r="SAY14"/>
      <c r="SAZ14"/>
      <c r="SBA14"/>
      <c r="SBB14"/>
      <c r="SBC14"/>
      <c r="SBD14"/>
      <c r="SBE14"/>
      <c r="SBF14"/>
      <c r="SBG14"/>
      <c r="SBH14"/>
      <c r="SBI14"/>
      <c r="SBJ14"/>
      <c r="SBK14"/>
      <c r="SBL14"/>
      <c r="SBM14"/>
      <c r="SBN14"/>
      <c r="SBO14"/>
      <c r="SBP14"/>
      <c r="SBQ14"/>
      <c r="SBR14"/>
      <c r="SBS14"/>
      <c r="SBT14"/>
      <c r="SBU14"/>
      <c r="SBV14"/>
      <c r="SBW14"/>
      <c r="SBX14"/>
      <c r="SBY14"/>
      <c r="SBZ14"/>
      <c r="SCA14"/>
      <c r="SCB14"/>
      <c r="SCC14"/>
      <c r="SCD14"/>
      <c r="SCE14"/>
      <c r="SCF14"/>
      <c r="SCG14"/>
      <c r="SCH14"/>
      <c r="SCI14"/>
      <c r="SCJ14"/>
      <c r="SCK14"/>
      <c r="SCL14"/>
      <c r="SCM14"/>
      <c r="SCN14"/>
      <c r="SCO14"/>
      <c r="SCP14"/>
      <c r="SCQ14"/>
      <c r="SCR14"/>
      <c r="SCS14"/>
      <c r="SCT14"/>
      <c r="SCU14"/>
      <c r="SCV14"/>
      <c r="SCW14"/>
      <c r="SCX14"/>
      <c r="SCY14"/>
      <c r="SCZ14"/>
      <c r="SDA14"/>
      <c r="SDB14"/>
      <c r="SDC14"/>
      <c r="SDD14"/>
      <c r="SDE14"/>
      <c r="SDF14"/>
      <c r="SDG14"/>
      <c r="SDH14"/>
      <c r="SDI14"/>
      <c r="SDJ14"/>
      <c r="SDK14"/>
      <c r="SDL14"/>
      <c r="SDM14"/>
      <c r="SDN14"/>
      <c r="SDO14"/>
      <c r="SDP14"/>
      <c r="SDQ14"/>
      <c r="SDR14"/>
      <c r="SDS14"/>
      <c r="SDT14"/>
      <c r="SDU14"/>
      <c r="SDV14"/>
      <c r="SDW14"/>
      <c r="SDX14"/>
      <c r="SDY14"/>
      <c r="SDZ14"/>
      <c r="SEA14"/>
      <c r="SEB14"/>
      <c r="SEC14"/>
      <c r="SED14"/>
      <c r="SEE14"/>
      <c r="SEF14"/>
      <c r="SEG14"/>
      <c r="SEH14"/>
      <c r="SEI14"/>
      <c r="SEJ14"/>
      <c r="SEK14"/>
      <c r="SEL14"/>
      <c r="SEM14"/>
      <c r="SEN14"/>
      <c r="SEO14"/>
      <c r="SEP14"/>
      <c r="SEQ14"/>
      <c r="SER14"/>
      <c r="SES14"/>
      <c r="SET14"/>
      <c r="SEU14"/>
      <c r="SEV14"/>
      <c r="SEW14"/>
      <c r="SEX14"/>
      <c r="SEY14"/>
      <c r="SEZ14"/>
      <c r="SFA14"/>
      <c r="SFB14"/>
      <c r="SFC14"/>
      <c r="SFD14"/>
      <c r="SFE14"/>
      <c r="SFF14"/>
      <c r="SFG14"/>
      <c r="SFH14"/>
      <c r="SFI14"/>
      <c r="SFJ14"/>
      <c r="SFK14"/>
      <c r="SFL14"/>
      <c r="SFM14"/>
      <c r="SFN14"/>
      <c r="SFO14"/>
      <c r="SFP14"/>
      <c r="SFQ14"/>
      <c r="SFR14"/>
      <c r="SFS14"/>
      <c r="SFT14"/>
      <c r="SFU14"/>
      <c r="SFV14"/>
      <c r="SFW14"/>
      <c r="SFX14"/>
      <c r="SFY14"/>
      <c r="SFZ14"/>
      <c r="SGA14"/>
      <c r="SGB14"/>
      <c r="SGC14"/>
      <c r="SGD14"/>
      <c r="SGE14"/>
      <c r="SGF14"/>
      <c r="SGG14"/>
      <c r="SGH14"/>
      <c r="SGI14"/>
      <c r="SGJ14"/>
      <c r="SGK14"/>
      <c r="SGL14"/>
      <c r="SGM14"/>
      <c r="SGN14"/>
      <c r="SGO14"/>
      <c r="SGP14"/>
      <c r="SGQ14"/>
      <c r="SGR14"/>
      <c r="SGS14"/>
      <c r="SGT14"/>
      <c r="SGU14"/>
      <c r="SGV14"/>
      <c r="SGW14"/>
      <c r="SGX14"/>
      <c r="SGY14"/>
      <c r="SGZ14"/>
      <c r="SHA14"/>
      <c r="SHB14"/>
      <c r="SHC14"/>
      <c r="SHD14"/>
      <c r="SHE14"/>
      <c r="SHF14"/>
      <c r="SHG14"/>
      <c r="SHH14"/>
      <c r="SHI14"/>
      <c r="SHJ14"/>
      <c r="SHK14"/>
      <c r="SHL14"/>
      <c r="SHM14"/>
      <c r="SHN14"/>
      <c r="SHO14"/>
      <c r="SHP14"/>
      <c r="SHQ14"/>
      <c r="SHR14"/>
      <c r="SHS14"/>
      <c r="SHT14"/>
      <c r="SHU14"/>
      <c r="SHV14"/>
      <c r="SHW14"/>
      <c r="SHX14"/>
      <c r="SHY14"/>
      <c r="SHZ14"/>
      <c r="SIA14"/>
      <c r="SIB14"/>
      <c r="SIC14"/>
      <c r="SID14"/>
      <c r="SIE14"/>
      <c r="SIF14"/>
      <c r="SIG14"/>
      <c r="SIH14"/>
      <c r="SII14"/>
      <c r="SIJ14"/>
      <c r="SIK14"/>
      <c r="SIL14"/>
      <c r="SIM14"/>
      <c r="SIN14"/>
      <c r="SIO14"/>
      <c r="SIP14"/>
      <c r="SIQ14"/>
      <c r="SIR14"/>
      <c r="SIS14"/>
      <c r="SIT14"/>
      <c r="SIU14"/>
      <c r="SIV14"/>
      <c r="SIW14"/>
      <c r="SIX14"/>
      <c r="SIY14"/>
      <c r="SIZ14"/>
      <c r="SJA14"/>
      <c r="SJB14"/>
      <c r="SJC14"/>
      <c r="SJD14"/>
      <c r="SJE14"/>
      <c r="SJF14"/>
      <c r="SJG14"/>
      <c r="SJH14"/>
      <c r="SJI14"/>
      <c r="SJJ14"/>
      <c r="SJK14"/>
      <c r="SJL14"/>
      <c r="SJM14"/>
      <c r="SJN14"/>
      <c r="SJO14"/>
      <c r="SJP14"/>
      <c r="SJQ14"/>
      <c r="SJR14"/>
      <c r="SJS14"/>
      <c r="SJT14"/>
      <c r="SJU14"/>
      <c r="SJV14"/>
      <c r="SJW14"/>
      <c r="SJX14"/>
      <c r="SJY14"/>
      <c r="SJZ14"/>
      <c r="SKA14"/>
      <c r="SKB14"/>
      <c r="SKC14"/>
      <c r="SKD14"/>
      <c r="SKE14"/>
      <c r="SKF14"/>
      <c r="SKG14"/>
      <c r="SKH14"/>
      <c r="SKI14"/>
      <c r="SKJ14"/>
      <c r="SKK14"/>
      <c r="SKL14"/>
      <c r="SKM14"/>
      <c r="SKN14"/>
      <c r="SKO14"/>
      <c r="SKP14"/>
      <c r="SKQ14"/>
      <c r="SKR14"/>
      <c r="SKS14"/>
      <c r="SKT14"/>
      <c r="SKU14"/>
      <c r="SKV14"/>
      <c r="SKW14"/>
      <c r="SKX14"/>
      <c r="SKY14"/>
      <c r="SKZ14"/>
      <c r="SLA14"/>
      <c r="SLB14"/>
      <c r="SLC14"/>
      <c r="SLD14"/>
      <c r="SLE14"/>
      <c r="SLF14"/>
      <c r="SLG14"/>
      <c r="SLH14"/>
      <c r="SLI14"/>
      <c r="SLJ14"/>
      <c r="SLK14"/>
      <c r="SLL14"/>
      <c r="SLM14"/>
      <c r="SLN14"/>
      <c r="SLO14"/>
      <c r="SLP14"/>
      <c r="SLQ14"/>
      <c r="SLR14"/>
      <c r="SLS14"/>
      <c r="SLT14"/>
      <c r="SLU14"/>
      <c r="SLV14"/>
      <c r="SLW14"/>
      <c r="SLX14"/>
      <c r="SLY14"/>
      <c r="SLZ14"/>
      <c r="SMA14"/>
      <c r="SMB14"/>
      <c r="SMC14"/>
      <c r="SMD14"/>
      <c r="SME14"/>
      <c r="SMF14"/>
      <c r="SMG14"/>
      <c r="SMH14"/>
      <c r="SMI14"/>
      <c r="SMJ14"/>
      <c r="SMK14"/>
      <c r="SML14"/>
      <c r="SMM14"/>
      <c r="SMN14"/>
      <c r="SMO14"/>
      <c r="SMP14"/>
      <c r="SMQ14"/>
      <c r="SMR14"/>
      <c r="SMS14"/>
      <c r="SMT14"/>
      <c r="SMU14"/>
      <c r="SMV14"/>
      <c r="SMW14"/>
      <c r="SMX14"/>
      <c r="SMY14"/>
      <c r="SMZ14"/>
      <c r="SNA14"/>
      <c r="SNB14"/>
      <c r="SNC14"/>
      <c r="SND14"/>
      <c r="SNE14"/>
      <c r="SNF14"/>
      <c r="SNG14"/>
      <c r="SNH14"/>
      <c r="SNI14"/>
      <c r="SNJ14"/>
      <c r="SNK14"/>
      <c r="SNL14"/>
      <c r="SNM14"/>
      <c r="SNN14"/>
      <c r="SNO14"/>
      <c r="SNP14"/>
      <c r="SNQ14"/>
      <c r="SNR14"/>
      <c r="SNS14"/>
      <c r="SNT14"/>
      <c r="SNU14"/>
      <c r="SNV14"/>
      <c r="SNW14"/>
      <c r="SNX14"/>
      <c r="SNY14"/>
      <c r="SNZ14"/>
      <c r="SOA14"/>
      <c r="SOB14"/>
      <c r="SOC14"/>
      <c r="SOD14"/>
      <c r="SOE14"/>
      <c r="SOF14"/>
      <c r="SOG14"/>
      <c r="SOH14"/>
      <c r="SOI14"/>
      <c r="SOJ14"/>
      <c r="SOK14"/>
      <c r="SOL14"/>
      <c r="SOM14"/>
      <c r="SON14"/>
      <c r="SOO14"/>
      <c r="SOP14"/>
      <c r="SOQ14"/>
      <c r="SOR14"/>
      <c r="SOS14"/>
      <c r="SOT14"/>
      <c r="SOU14"/>
      <c r="SOV14"/>
      <c r="SOW14"/>
      <c r="SOX14"/>
      <c r="SOY14"/>
      <c r="SOZ14"/>
      <c r="SPA14"/>
      <c r="SPB14"/>
      <c r="SPC14"/>
      <c r="SPD14"/>
      <c r="SPE14"/>
      <c r="SPF14"/>
      <c r="SPG14"/>
      <c r="SPH14"/>
      <c r="SPI14"/>
      <c r="SPJ14"/>
      <c r="SPK14"/>
      <c r="SPL14"/>
      <c r="SPM14"/>
      <c r="SPN14"/>
      <c r="SPO14"/>
      <c r="SPP14"/>
      <c r="SPQ14"/>
      <c r="SPR14"/>
      <c r="SPS14"/>
      <c r="SPT14"/>
      <c r="SPU14"/>
      <c r="SPV14"/>
      <c r="SPW14"/>
      <c r="SPX14"/>
      <c r="SPY14"/>
      <c r="SPZ14"/>
      <c r="SQA14"/>
      <c r="SQB14"/>
      <c r="SQC14"/>
      <c r="SQD14"/>
      <c r="SQE14"/>
      <c r="SQF14"/>
      <c r="SQG14"/>
      <c r="SQH14"/>
      <c r="SQI14"/>
      <c r="SQJ14"/>
      <c r="SQK14"/>
      <c r="SQL14"/>
      <c r="SQM14"/>
      <c r="SQN14"/>
      <c r="SQO14"/>
      <c r="SQP14"/>
      <c r="SQQ14"/>
      <c r="SQR14"/>
      <c r="SQS14"/>
      <c r="SQT14"/>
      <c r="SQU14"/>
      <c r="SQV14"/>
      <c r="SQW14"/>
      <c r="SQX14"/>
      <c r="SQY14"/>
      <c r="SQZ14"/>
      <c r="SRA14"/>
      <c r="SRB14"/>
      <c r="SRC14"/>
      <c r="SRD14"/>
      <c r="SRE14"/>
      <c r="SRF14"/>
      <c r="SRG14"/>
      <c r="SRH14"/>
      <c r="SRI14"/>
      <c r="SRJ14"/>
      <c r="SRK14"/>
      <c r="SRL14"/>
      <c r="SRM14"/>
      <c r="SRN14"/>
      <c r="SRO14"/>
      <c r="SRP14"/>
      <c r="SRQ14"/>
      <c r="SRR14"/>
      <c r="SRS14"/>
      <c r="SRT14"/>
      <c r="SRU14"/>
      <c r="SRV14"/>
      <c r="SRW14"/>
      <c r="SRX14"/>
      <c r="SRY14"/>
      <c r="SRZ14"/>
      <c r="SSA14"/>
      <c r="SSB14"/>
      <c r="SSC14"/>
      <c r="SSD14"/>
      <c r="SSE14"/>
      <c r="SSF14"/>
      <c r="SSG14"/>
      <c r="SSH14"/>
      <c r="SSI14"/>
      <c r="SSJ14"/>
      <c r="SSK14"/>
      <c r="SSL14"/>
      <c r="SSM14"/>
      <c r="SSN14"/>
      <c r="SSO14"/>
      <c r="SSP14"/>
      <c r="SSQ14"/>
      <c r="SSR14"/>
      <c r="SSS14"/>
      <c r="SST14"/>
      <c r="SSU14"/>
      <c r="SSV14"/>
      <c r="SSW14"/>
      <c r="SSX14"/>
      <c r="SSY14"/>
      <c r="SSZ14"/>
      <c r="STA14"/>
      <c r="STB14"/>
      <c r="STC14"/>
      <c r="STD14"/>
      <c r="STE14"/>
      <c r="STF14"/>
      <c r="STG14"/>
      <c r="STH14"/>
      <c r="STI14"/>
      <c r="STJ14"/>
      <c r="STK14"/>
      <c r="STL14"/>
      <c r="STM14"/>
      <c r="STN14"/>
      <c r="STO14"/>
      <c r="STP14"/>
      <c r="STQ14"/>
      <c r="STR14"/>
      <c r="STS14"/>
      <c r="STT14"/>
      <c r="STU14"/>
      <c r="STV14"/>
      <c r="STW14"/>
      <c r="STX14"/>
      <c r="STY14"/>
      <c r="STZ14"/>
      <c r="SUA14"/>
      <c r="SUB14"/>
      <c r="SUC14"/>
      <c r="SUD14"/>
      <c r="SUE14"/>
      <c r="SUF14"/>
      <c r="SUG14"/>
      <c r="SUH14"/>
      <c r="SUI14"/>
      <c r="SUJ14"/>
      <c r="SUK14"/>
      <c r="SUL14"/>
      <c r="SUM14"/>
      <c r="SUN14"/>
      <c r="SUO14"/>
      <c r="SUP14"/>
      <c r="SUQ14"/>
      <c r="SUR14"/>
      <c r="SUS14"/>
      <c r="SUT14"/>
      <c r="SUU14"/>
      <c r="SUV14"/>
      <c r="SUW14"/>
      <c r="SUX14"/>
      <c r="SUY14"/>
      <c r="SUZ14"/>
      <c r="SVA14"/>
      <c r="SVB14"/>
      <c r="SVC14"/>
      <c r="SVD14"/>
      <c r="SVE14"/>
      <c r="SVF14"/>
      <c r="SVG14"/>
      <c r="SVH14"/>
      <c r="SVI14"/>
      <c r="SVJ14"/>
      <c r="SVK14"/>
      <c r="SVL14"/>
      <c r="SVM14"/>
      <c r="SVN14"/>
      <c r="SVO14"/>
      <c r="SVP14"/>
      <c r="SVQ14"/>
      <c r="SVR14"/>
      <c r="SVS14"/>
      <c r="SVT14"/>
      <c r="SVU14"/>
      <c r="SVV14"/>
      <c r="SVW14"/>
      <c r="SVX14"/>
      <c r="SVY14"/>
      <c r="SVZ14"/>
      <c r="SWA14"/>
      <c r="SWB14"/>
      <c r="SWC14"/>
      <c r="SWD14"/>
      <c r="SWE14"/>
      <c r="SWF14"/>
      <c r="SWG14"/>
      <c r="SWH14"/>
      <c r="SWI14"/>
      <c r="SWJ14"/>
      <c r="SWK14"/>
      <c r="SWL14"/>
      <c r="SWM14"/>
      <c r="SWN14"/>
      <c r="SWO14"/>
      <c r="SWP14"/>
      <c r="SWQ14"/>
      <c r="SWR14"/>
      <c r="SWS14"/>
      <c r="SWT14"/>
      <c r="SWU14"/>
      <c r="SWV14"/>
      <c r="SWW14"/>
      <c r="SWX14"/>
      <c r="SWY14"/>
      <c r="SWZ14"/>
      <c r="SXA14"/>
      <c r="SXB14"/>
      <c r="SXC14"/>
      <c r="SXD14"/>
      <c r="SXE14"/>
      <c r="SXF14"/>
      <c r="SXG14"/>
      <c r="SXH14"/>
      <c r="SXI14"/>
      <c r="SXJ14"/>
      <c r="SXK14"/>
      <c r="SXL14"/>
      <c r="SXM14"/>
      <c r="SXN14"/>
      <c r="SXO14"/>
      <c r="SXP14"/>
      <c r="SXQ14"/>
      <c r="SXR14"/>
      <c r="SXS14"/>
      <c r="SXT14"/>
      <c r="SXU14"/>
      <c r="SXV14"/>
      <c r="SXW14"/>
      <c r="SXX14"/>
      <c r="SXY14"/>
      <c r="SXZ14"/>
      <c r="SYA14"/>
      <c r="SYB14"/>
      <c r="SYC14"/>
      <c r="SYD14"/>
      <c r="SYE14"/>
      <c r="SYF14"/>
      <c r="SYG14"/>
      <c r="SYH14"/>
      <c r="SYI14"/>
      <c r="SYJ14"/>
      <c r="SYK14"/>
      <c r="SYL14"/>
      <c r="SYM14"/>
      <c r="SYN14"/>
      <c r="SYO14"/>
      <c r="SYP14"/>
      <c r="SYQ14"/>
      <c r="SYR14"/>
      <c r="SYS14"/>
      <c r="SYT14"/>
      <c r="SYU14"/>
      <c r="SYV14"/>
      <c r="SYW14"/>
      <c r="SYX14"/>
      <c r="SYY14"/>
      <c r="SYZ14"/>
      <c r="SZA14"/>
      <c r="SZB14"/>
      <c r="SZC14"/>
      <c r="SZD14"/>
      <c r="SZE14"/>
      <c r="SZF14"/>
      <c r="SZG14"/>
      <c r="SZH14"/>
      <c r="SZI14"/>
      <c r="SZJ14"/>
      <c r="SZK14"/>
      <c r="SZL14"/>
      <c r="SZM14"/>
      <c r="SZN14"/>
      <c r="SZO14"/>
      <c r="SZP14"/>
      <c r="SZQ14"/>
      <c r="SZR14"/>
      <c r="SZS14"/>
      <c r="SZT14"/>
      <c r="SZU14"/>
      <c r="SZV14"/>
      <c r="SZW14"/>
      <c r="SZX14"/>
      <c r="SZY14"/>
      <c r="SZZ14"/>
      <c r="TAA14"/>
      <c r="TAB14"/>
      <c r="TAC14"/>
      <c r="TAD14"/>
      <c r="TAE14"/>
      <c r="TAF14"/>
      <c r="TAG14"/>
      <c r="TAH14"/>
      <c r="TAI14"/>
      <c r="TAJ14"/>
      <c r="TAK14"/>
      <c r="TAL14"/>
      <c r="TAM14"/>
      <c r="TAN14"/>
      <c r="TAO14"/>
      <c r="TAP14"/>
      <c r="TAQ14"/>
      <c r="TAR14"/>
      <c r="TAS14"/>
      <c r="TAT14"/>
      <c r="TAU14"/>
      <c r="TAV14"/>
      <c r="TAW14"/>
      <c r="TAX14"/>
      <c r="TAY14"/>
      <c r="TAZ14"/>
      <c r="TBA14"/>
      <c r="TBB14"/>
      <c r="TBC14"/>
      <c r="TBD14"/>
      <c r="TBE14"/>
      <c r="TBF14"/>
      <c r="TBG14"/>
      <c r="TBH14"/>
      <c r="TBI14"/>
      <c r="TBJ14"/>
      <c r="TBK14"/>
      <c r="TBL14"/>
      <c r="TBM14"/>
      <c r="TBN14"/>
      <c r="TBO14"/>
      <c r="TBP14"/>
      <c r="TBQ14"/>
      <c r="TBR14"/>
      <c r="TBS14"/>
      <c r="TBT14"/>
      <c r="TBU14"/>
      <c r="TBV14"/>
      <c r="TBW14"/>
      <c r="TBX14"/>
      <c r="TBY14"/>
      <c r="TBZ14"/>
      <c r="TCA14"/>
      <c r="TCB14"/>
      <c r="TCC14"/>
      <c r="TCD14"/>
      <c r="TCE14"/>
      <c r="TCF14"/>
      <c r="TCG14"/>
      <c r="TCH14"/>
      <c r="TCI14"/>
      <c r="TCJ14"/>
      <c r="TCK14"/>
      <c r="TCL14"/>
      <c r="TCM14"/>
      <c r="TCN14"/>
      <c r="TCO14"/>
      <c r="TCP14"/>
      <c r="TCQ14"/>
      <c r="TCR14"/>
      <c r="TCS14"/>
      <c r="TCT14"/>
      <c r="TCU14"/>
      <c r="TCV14"/>
      <c r="TCW14"/>
      <c r="TCX14"/>
      <c r="TCY14"/>
      <c r="TCZ14"/>
      <c r="TDA14"/>
      <c r="TDB14"/>
      <c r="TDC14"/>
      <c r="TDD14"/>
      <c r="TDE14"/>
      <c r="TDF14"/>
      <c r="TDG14"/>
      <c r="TDH14"/>
      <c r="TDI14"/>
      <c r="TDJ14"/>
      <c r="TDK14"/>
      <c r="TDL14"/>
      <c r="TDM14"/>
      <c r="TDN14"/>
      <c r="TDO14"/>
      <c r="TDP14"/>
      <c r="TDQ14"/>
      <c r="TDR14"/>
      <c r="TDS14"/>
      <c r="TDT14"/>
      <c r="TDU14"/>
      <c r="TDV14"/>
      <c r="TDW14"/>
      <c r="TDX14"/>
      <c r="TDY14"/>
      <c r="TDZ14"/>
      <c r="TEA14"/>
      <c r="TEB14"/>
      <c r="TEC14"/>
      <c r="TED14"/>
      <c r="TEE14"/>
      <c r="TEF14"/>
      <c r="TEG14"/>
      <c r="TEH14"/>
      <c r="TEI14"/>
      <c r="TEJ14"/>
      <c r="TEK14"/>
      <c r="TEL14"/>
      <c r="TEM14"/>
      <c r="TEN14"/>
      <c r="TEO14"/>
      <c r="TEP14"/>
      <c r="TEQ14"/>
      <c r="TER14"/>
      <c r="TES14"/>
      <c r="TET14"/>
      <c r="TEU14"/>
      <c r="TEV14"/>
      <c r="TEW14"/>
      <c r="TEX14"/>
      <c r="TEY14"/>
      <c r="TEZ14"/>
      <c r="TFA14"/>
      <c r="TFB14"/>
      <c r="TFC14"/>
      <c r="TFD14"/>
      <c r="TFE14"/>
      <c r="TFF14"/>
      <c r="TFG14"/>
      <c r="TFH14"/>
      <c r="TFI14"/>
      <c r="TFJ14"/>
      <c r="TFK14"/>
      <c r="TFL14"/>
      <c r="TFM14"/>
      <c r="TFN14"/>
      <c r="TFO14"/>
      <c r="TFP14"/>
      <c r="TFQ14"/>
      <c r="TFR14"/>
      <c r="TFS14"/>
      <c r="TFT14"/>
      <c r="TFU14"/>
      <c r="TFV14"/>
      <c r="TFW14"/>
      <c r="TFX14"/>
      <c r="TFY14"/>
      <c r="TFZ14"/>
      <c r="TGA14"/>
      <c r="TGB14"/>
      <c r="TGC14"/>
      <c r="TGD14"/>
      <c r="TGE14"/>
      <c r="TGF14"/>
      <c r="TGG14"/>
      <c r="TGH14"/>
      <c r="TGI14"/>
      <c r="TGJ14"/>
      <c r="TGK14"/>
      <c r="TGL14"/>
      <c r="TGM14"/>
      <c r="TGN14"/>
      <c r="TGO14"/>
      <c r="TGP14"/>
      <c r="TGQ14"/>
      <c r="TGR14"/>
      <c r="TGS14"/>
      <c r="TGT14"/>
      <c r="TGU14"/>
      <c r="TGV14"/>
      <c r="TGW14"/>
      <c r="TGX14"/>
      <c r="TGY14"/>
      <c r="TGZ14"/>
      <c r="THA14"/>
      <c r="THB14"/>
      <c r="THC14"/>
      <c r="THD14"/>
      <c r="THE14"/>
      <c r="THF14"/>
      <c r="THG14"/>
      <c r="THH14"/>
      <c r="THI14"/>
      <c r="THJ14"/>
      <c r="THK14"/>
      <c r="THL14"/>
      <c r="THM14"/>
      <c r="THN14"/>
      <c r="THO14"/>
      <c r="THP14"/>
      <c r="THQ14"/>
      <c r="THR14"/>
      <c r="THS14"/>
      <c r="THT14"/>
      <c r="THU14"/>
      <c r="THV14"/>
      <c r="THW14"/>
      <c r="THX14"/>
      <c r="THY14"/>
      <c r="THZ14"/>
      <c r="TIA14"/>
      <c r="TIB14"/>
      <c r="TIC14"/>
      <c r="TID14"/>
      <c r="TIE14"/>
      <c r="TIF14"/>
      <c r="TIG14"/>
      <c r="TIH14"/>
      <c r="TII14"/>
      <c r="TIJ14"/>
      <c r="TIK14"/>
      <c r="TIL14"/>
      <c r="TIM14"/>
      <c r="TIN14"/>
      <c r="TIO14"/>
      <c r="TIP14"/>
      <c r="TIQ14"/>
      <c r="TIR14"/>
      <c r="TIS14"/>
      <c r="TIT14"/>
      <c r="TIU14"/>
      <c r="TIV14"/>
      <c r="TIW14"/>
      <c r="TIX14"/>
      <c r="TIY14"/>
      <c r="TIZ14"/>
      <c r="TJA14"/>
      <c r="TJB14"/>
      <c r="TJC14"/>
      <c r="TJD14"/>
      <c r="TJE14"/>
      <c r="TJF14"/>
      <c r="TJG14"/>
      <c r="TJH14"/>
      <c r="TJI14"/>
      <c r="TJJ14"/>
      <c r="TJK14"/>
      <c r="TJL14"/>
      <c r="TJM14"/>
      <c r="TJN14"/>
      <c r="TJO14"/>
      <c r="TJP14"/>
      <c r="TJQ14"/>
      <c r="TJR14"/>
      <c r="TJS14"/>
      <c r="TJT14"/>
      <c r="TJU14"/>
      <c r="TJV14"/>
      <c r="TJW14"/>
      <c r="TJX14"/>
      <c r="TJY14"/>
      <c r="TJZ14"/>
      <c r="TKA14"/>
      <c r="TKB14"/>
      <c r="TKC14"/>
      <c r="TKD14"/>
      <c r="TKE14"/>
      <c r="TKF14"/>
      <c r="TKG14"/>
      <c r="TKH14"/>
      <c r="TKI14"/>
      <c r="TKJ14"/>
      <c r="TKK14"/>
      <c r="TKL14"/>
      <c r="TKM14"/>
      <c r="TKN14"/>
      <c r="TKO14"/>
      <c r="TKP14"/>
      <c r="TKQ14"/>
      <c r="TKR14"/>
      <c r="TKS14"/>
      <c r="TKT14"/>
      <c r="TKU14"/>
      <c r="TKV14"/>
      <c r="TKW14"/>
      <c r="TKX14"/>
      <c r="TKY14"/>
      <c r="TKZ14"/>
      <c r="TLA14"/>
      <c r="TLB14"/>
      <c r="TLC14"/>
      <c r="TLD14"/>
      <c r="TLE14"/>
      <c r="TLF14"/>
      <c r="TLG14"/>
      <c r="TLH14"/>
      <c r="TLI14"/>
      <c r="TLJ14"/>
      <c r="TLK14"/>
      <c r="TLL14"/>
      <c r="TLM14"/>
      <c r="TLN14"/>
      <c r="TLO14"/>
      <c r="TLP14"/>
      <c r="TLQ14"/>
      <c r="TLR14"/>
      <c r="TLS14"/>
      <c r="TLT14"/>
      <c r="TLU14"/>
      <c r="TLV14"/>
      <c r="TLW14"/>
      <c r="TLX14"/>
      <c r="TLY14"/>
      <c r="TLZ14"/>
      <c r="TMA14"/>
      <c r="TMB14"/>
      <c r="TMC14"/>
      <c r="TMD14"/>
      <c r="TME14"/>
      <c r="TMF14"/>
      <c r="TMG14"/>
      <c r="TMH14"/>
      <c r="TMI14"/>
      <c r="TMJ14"/>
      <c r="TMK14"/>
      <c r="TML14"/>
      <c r="TMM14"/>
      <c r="TMN14"/>
      <c r="TMO14"/>
      <c r="TMP14"/>
      <c r="TMQ14"/>
      <c r="TMR14"/>
      <c r="TMS14"/>
      <c r="TMT14"/>
      <c r="TMU14"/>
      <c r="TMV14"/>
      <c r="TMW14"/>
      <c r="TMX14"/>
      <c r="TMY14"/>
      <c r="TMZ14"/>
      <c r="TNA14"/>
      <c r="TNB14"/>
      <c r="TNC14"/>
      <c r="TND14"/>
      <c r="TNE14"/>
      <c r="TNF14"/>
      <c r="TNG14"/>
      <c r="TNH14"/>
      <c r="TNI14"/>
      <c r="TNJ14"/>
      <c r="TNK14"/>
      <c r="TNL14"/>
      <c r="TNM14"/>
      <c r="TNN14"/>
      <c r="TNO14"/>
      <c r="TNP14"/>
      <c r="TNQ14"/>
      <c r="TNR14"/>
      <c r="TNS14"/>
      <c r="TNT14"/>
      <c r="TNU14"/>
      <c r="TNV14"/>
      <c r="TNW14"/>
      <c r="TNX14"/>
      <c r="TNY14"/>
      <c r="TNZ14"/>
      <c r="TOA14"/>
      <c r="TOB14"/>
      <c r="TOC14"/>
      <c r="TOD14"/>
      <c r="TOE14"/>
      <c r="TOF14"/>
      <c r="TOG14"/>
      <c r="TOH14"/>
      <c r="TOI14"/>
      <c r="TOJ14"/>
      <c r="TOK14"/>
      <c r="TOL14"/>
      <c r="TOM14"/>
      <c r="TON14"/>
      <c r="TOO14"/>
      <c r="TOP14"/>
      <c r="TOQ14"/>
      <c r="TOR14"/>
      <c r="TOS14"/>
      <c r="TOT14"/>
      <c r="TOU14"/>
      <c r="TOV14"/>
      <c r="TOW14"/>
      <c r="TOX14"/>
      <c r="TOY14"/>
      <c r="TOZ14"/>
      <c r="TPA14"/>
      <c r="TPB14"/>
      <c r="TPC14"/>
      <c r="TPD14"/>
      <c r="TPE14"/>
      <c r="TPF14"/>
      <c r="TPG14"/>
      <c r="TPH14"/>
      <c r="TPI14"/>
      <c r="TPJ14"/>
      <c r="TPK14"/>
      <c r="TPL14"/>
      <c r="TPM14"/>
      <c r="TPN14"/>
      <c r="TPO14"/>
      <c r="TPP14"/>
      <c r="TPQ14"/>
      <c r="TPR14"/>
      <c r="TPS14"/>
      <c r="TPT14"/>
      <c r="TPU14"/>
      <c r="TPV14"/>
      <c r="TPW14"/>
      <c r="TPX14"/>
      <c r="TPY14"/>
      <c r="TPZ14"/>
      <c r="TQA14"/>
      <c r="TQB14"/>
      <c r="TQC14"/>
      <c r="TQD14"/>
      <c r="TQE14"/>
      <c r="TQF14"/>
      <c r="TQG14"/>
      <c r="TQH14"/>
      <c r="TQI14"/>
      <c r="TQJ14"/>
      <c r="TQK14"/>
      <c r="TQL14"/>
      <c r="TQM14"/>
      <c r="TQN14"/>
      <c r="TQO14"/>
      <c r="TQP14"/>
      <c r="TQQ14"/>
      <c r="TQR14"/>
      <c r="TQS14"/>
      <c r="TQT14"/>
      <c r="TQU14"/>
      <c r="TQV14"/>
      <c r="TQW14"/>
      <c r="TQX14"/>
      <c r="TQY14"/>
      <c r="TQZ14"/>
      <c r="TRA14"/>
      <c r="TRB14"/>
      <c r="TRC14"/>
      <c r="TRD14"/>
      <c r="TRE14"/>
      <c r="TRF14"/>
      <c r="TRG14"/>
      <c r="TRH14"/>
      <c r="TRI14"/>
      <c r="TRJ14"/>
      <c r="TRK14"/>
      <c r="TRL14"/>
      <c r="TRM14"/>
      <c r="TRN14"/>
      <c r="TRO14"/>
      <c r="TRP14"/>
      <c r="TRQ14"/>
      <c r="TRR14"/>
      <c r="TRS14"/>
      <c r="TRT14"/>
      <c r="TRU14"/>
      <c r="TRV14"/>
      <c r="TRW14"/>
      <c r="TRX14"/>
      <c r="TRY14"/>
      <c r="TRZ14"/>
      <c r="TSA14"/>
      <c r="TSB14"/>
      <c r="TSC14"/>
      <c r="TSD14"/>
      <c r="TSE14"/>
      <c r="TSF14"/>
      <c r="TSG14"/>
      <c r="TSH14"/>
      <c r="TSI14"/>
      <c r="TSJ14"/>
      <c r="TSK14"/>
      <c r="TSL14"/>
      <c r="TSM14"/>
      <c r="TSN14"/>
      <c r="TSO14"/>
      <c r="TSP14"/>
      <c r="TSQ14"/>
      <c r="TSR14"/>
      <c r="TSS14"/>
      <c r="TST14"/>
      <c r="TSU14"/>
      <c r="TSV14"/>
      <c r="TSW14"/>
      <c r="TSX14"/>
      <c r="TSY14"/>
      <c r="TSZ14"/>
      <c r="TTA14"/>
      <c r="TTB14"/>
      <c r="TTC14"/>
      <c r="TTD14"/>
      <c r="TTE14"/>
      <c r="TTF14"/>
      <c r="TTG14"/>
      <c r="TTH14"/>
      <c r="TTI14"/>
      <c r="TTJ14"/>
      <c r="TTK14"/>
      <c r="TTL14"/>
      <c r="TTM14"/>
      <c r="TTN14"/>
      <c r="TTO14"/>
      <c r="TTP14"/>
      <c r="TTQ14"/>
      <c r="TTR14"/>
      <c r="TTS14"/>
      <c r="TTT14"/>
      <c r="TTU14"/>
      <c r="TTV14"/>
      <c r="TTW14"/>
      <c r="TTX14"/>
      <c r="TTY14"/>
      <c r="TTZ14"/>
      <c r="TUA14"/>
      <c r="TUB14"/>
      <c r="TUC14"/>
      <c r="TUD14"/>
      <c r="TUE14"/>
      <c r="TUF14"/>
      <c r="TUG14"/>
      <c r="TUH14"/>
      <c r="TUI14"/>
      <c r="TUJ14"/>
      <c r="TUK14"/>
      <c r="TUL14"/>
      <c r="TUM14"/>
      <c r="TUN14"/>
      <c r="TUO14"/>
      <c r="TUP14"/>
      <c r="TUQ14"/>
      <c r="TUR14"/>
      <c r="TUS14"/>
      <c r="TUT14"/>
      <c r="TUU14"/>
      <c r="TUV14"/>
      <c r="TUW14"/>
      <c r="TUX14"/>
      <c r="TUY14"/>
      <c r="TUZ14"/>
      <c r="TVA14"/>
      <c r="TVB14"/>
      <c r="TVC14"/>
      <c r="TVD14"/>
      <c r="TVE14"/>
      <c r="TVF14"/>
      <c r="TVG14"/>
      <c r="TVH14"/>
      <c r="TVI14"/>
      <c r="TVJ14"/>
      <c r="TVK14"/>
      <c r="TVL14"/>
      <c r="TVM14"/>
      <c r="TVN14"/>
      <c r="TVO14"/>
      <c r="TVP14"/>
      <c r="TVQ14"/>
      <c r="TVR14"/>
      <c r="TVS14"/>
      <c r="TVT14"/>
      <c r="TVU14"/>
      <c r="TVV14"/>
      <c r="TVW14"/>
      <c r="TVX14"/>
      <c r="TVY14"/>
      <c r="TVZ14"/>
      <c r="TWA14"/>
      <c r="TWB14"/>
      <c r="TWC14"/>
      <c r="TWD14"/>
      <c r="TWE14"/>
      <c r="TWF14"/>
      <c r="TWG14"/>
      <c r="TWH14"/>
      <c r="TWI14"/>
      <c r="TWJ14"/>
      <c r="TWK14"/>
      <c r="TWL14"/>
      <c r="TWM14"/>
      <c r="TWN14"/>
      <c r="TWO14"/>
      <c r="TWP14"/>
      <c r="TWQ14"/>
      <c r="TWR14"/>
      <c r="TWS14"/>
      <c r="TWT14"/>
      <c r="TWU14"/>
      <c r="TWV14"/>
      <c r="TWW14"/>
      <c r="TWX14"/>
      <c r="TWY14"/>
      <c r="TWZ14"/>
      <c r="TXA14"/>
      <c r="TXB14"/>
      <c r="TXC14"/>
      <c r="TXD14"/>
      <c r="TXE14"/>
      <c r="TXF14"/>
      <c r="TXG14"/>
      <c r="TXH14"/>
      <c r="TXI14"/>
      <c r="TXJ14"/>
      <c r="TXK14"/>
      <c r="TXL14"/>
      <c r="TXM14"/>
      <c r="TXN14"/>
      <c r="TXO14"/>
      <c r="TXP14"/>
      <c r="TXQ14"/>
      <c r="TXR14"/>
      <c r="TXS14"/>
      <c r="TXT14"/>
      <c r="TXU14"/>
      <c r="TXV14"/>
      <c r="TXW14"/>
      <c r="TXX14"/>
      <c r="TXY14"/>
      <c r="TXZ14"/>
      <c r="TYA14"/>
      <c r="TYB14"/>
      <c r="TYC14"/>
      <c r="TYD14"/>
      <c r="TYE14"/>
      <c r="TYF14"/>
      <c r="TYG14"/>
      <c r="TYH14"/>
      <c r="TYI14"/>
      <c r="TYJ14"/>
      <c r="TYK14"/>
      <c r="TYL14"/>
      <c r="TYM14"/>
      <c r="TYN14"/>
      <c r="TYO14"/>
      <c r="TYP14"/>
      <c r="TYQ14"/>
      <c r="TYR14"/>
      <c r="TYS14"/>
      <c r="TYT14"/>
      <c r="TYU14"/>
      <c r="TYV14"/>
      <c r="TYW14"/>
      <c r="TYX14"/>
      <c r="TYY14"/>
      <c r="TYZ14"/>
      <c r="TZA14"/>
      <c r="TZB14"/>
      <c r="TZC14"/>
      <c r="TZD14"/>
      <c r="TZE14"/>
      <c r="TZF14"/>
      <c r="TZG14"/>
      <c r="TZH14"/>
      <c r="TZI14"/>
      <c r="TZJ14"/>
      <c r="TZK14"/>
      <c r="TZL14"/>
      <c r="TZM14"/>
      <c r="TZN14"/>
      <c r="TZO14"/>
      <c r="TZP14"/>
      <c r="TZQ14"/>
      <c r="TZR14"/>
      <c r="TZS14"/>
      <c r="TZT14"/>
      <c r="TZU14"/>
      <c r="TZV14"/>
      <c r="TZW14"/>
      <c r="TZX14"/>
      <c r="TZY14"/>
      <c r="TZZ14"/>
      <c r="UAA14"/>
      <c r="UAB14"/>
      <c r="UAC14"/>
      <c r="UAD14"/>
      <c r="UAE14"/>
      <c r="UAF14"/>
      <c r="UAG14"/>
      <c r="UAH14"/>
      <c r="UAI14"/>
      <c r="UAJ14"/>
      <c r="UAK14"/>
      <c r="UAL14"/>
      <c r="UAM14"/>
      <c r="UAN14"/>
      <c r="UAO14"/>
      <c r="UAP14"/>
      <c r="UAQ14"/>
      <c r="UAR14"/>
      <c r="UAS14"/>
      <c r="UAT14"/>
      <c r="UAU14"/>
      <c r="UAV14"/>
      <c r="UAW14"/>
      <c r="UAX14"/>
      <c r="UAY14"/>
      <c r="UAZ14"/>
      <c r="UBA14"/>
      <c r="UBB14"/>
      <c r="UBC14"/>
      <c r="UBD14"/>
      <c r="UBE14"/>
      <c r="UBF14"/>
      <c r="UBG14"/>
      <c r="UBH14"/>
      <c r="UBI14"/>
      <c r="UBJ14"/>
      <c r="UBK14"/>
      <c r="UBL14"/>
      <c r="UBM14"/>
      <c r="UBN14"/>
      <c r="UBO14"/>
      <c r="UBP14"/>
      <c r="UBQ14"/>
      <c r="UBR14"/>
      <c r="UBS14"/>
      <c r="UBT14"/>
      <c r="UBU14"/>
      <c r="UBV14"/>
      <c r="UBW14"/>
      <c r="UBX14"/>
      <c r="UBY14"/>
      <c r="UBZ14"/>
      <c r="UCA14"/>
      <c r="UCB14"/>
      <c r="UCC14"/>
      <c r="UCD14"/>
      <c r="UCE14"/>
      <c r="UCF14"/>
      <c r="UCG14"/>
      <c r="UCH14"/>
      <c r="UCI14"/>
      <c r="UCJ14"/>
      <c r="UCK14"/>
      <c r="UCL14"/>
      <c r="UCM14"/>
      <c r="UCN14"/>
      <c r="UCO14"/>
      <c r="UCP14"/>
      <c r="UCQ14"/>
      <c r="UCR14"/>
      <c r="UCS14"/>
      <c r="UCT14"/>
      <c r="UCU14"/>
      <c r="UCV14"/>
      <c r="UCW14"/>
      <c r="UCX14"/>
      <c r="UCY14"/>
      <c r="UCZ14"/>
      <c r="UDA14"/>
      <c r="UDB14"/>
      <c r="UDC14"/>
      <c r="UDD14"/>
      <c r="UDE14"/>
      <c r="UDF14"/>
      <c r="UDG14"/>
      <c r="UDH14"/>
      <c r="UDI14"/>
      <c r="UDJ14"/>
      <c r="UDK14"/>
      <c r="UDL14"/>
      <c r="UDM14"/>
      <c r="UDN14"/>
      <c r="UDO14"/>
      <c r="UDP14"/>
      <c r="UDQ14"/>
      <c r="UDR14"/>
      <c r="UDS14"/>
      <c r="UDT14"/>
      <c r="UDU14"/>
      <c r="UDV14"/>
      <c r="UDW14"/>
      <c r="UDX14"/>
      <c r="UDY14"/>
      <c r="UDZ14"/>
      <c r="UEA14"/>
      <c r="UEB14"/>
      <c r="UEC14"/>
      <c r="UED14"/>
      <c r="UEE14"/>
      <c r="UEF14"/>
      <c r="UEG14"/>
      <c r="UEH14"/>
      <c r="UEI14"/>
      <c r="UEJ14"/>
      <c r="UEK14"/>
      <c r="UEL14"/>
      <c r="UEM14"/>
      <c r="UEN14"/>
      <c r="UEO14"/>
      <c r="UEP14"/>
      <c r="UEQ14"/>
      <c r="UER14"/>
      <c r="UES14"/>
      <c r="UET14"/>
      <c r="UEU14"/>
      <c r="UEV14"/>
      <c r="UEW14"/>
      <c r="UEX14"/>
      <c r="UEY14"/>
      <c r="UEZ14"/>
      <c r="UFA14"/>
      <c r="UFB14"/>
      <c r="UFC14"/>
      <c r="UFD14"/>
      <c r="UFE14"/>
      <c r="UFF14"/>
      <c r="UFG14"/>
      <c r="UFH14"/>
      <c r="UFI14"/>
      <c r="UFJ14"/>
      <c r="UFK14"/>
      <c r="UFL14"/>
      <c r="UFM14"/>
      <c r="UFN14"/>
      <c r="UFO14"/>
      <c r="UFP14"/>
      <c r="UFQ14"/>
      <c r="UFR14"/>
      <c r="UFS14"/>
      <c r="UFT14"/>
      <c r="UFU14"/>
      <c r="UFV14"/>
      <c r="UFW14"/>
      <c r="UFX14"/>
      <c r="UFY14"/>
      <c r="UFZ14"/>
      <c r="UGA14"/>
      <c r="UGB14"/>
      <c r="UGC14"/>
      <c r="UGD14"/>
      <c r="UGE14"/>
      <c r="UGF14"/>
      <c r="UGG14"/>
      <c r="UGH14"/>
      <c r="UGI14"/>
      <c r="UGJ14"/>
      <c r="UGK14"/>
      <c r="UGL14"/>
      <c r="UGM14"/>
      <c r="UGN14"/>
      <c r="UGO14"/>
      <c r="UGP14"/>
      <c r="UGQ14"/>
      <c r="UGR14"/>
      <c r="UGS14"/>
      <c r="UGT14"/>
      <c r="UGU14"/>
      <c r="UGV14"/>
      <c r="UGW14"/>
      <c r="UGX14"/>
      <c r="UGY14"/>
      <c r="UGZ14"/>
      <c r="UHA14"/>
      <c r="UHB14"/>
      <c r="UHC14"/>
      <c r="UHD14"/>
      <c r="UHE14"/>
      <c r="UHF14"/>
      <c r="UHG14"/>
      <c r="UHH14"/>
      <c r="UHI14"/>
      <c r="UHJ14"/>
      <c r="UHK14"/>
      <c r="UHL14"/>
      <c r="UHM14"/>
      <c r="UHN14"/>
      <c r="UHO14"/>
      <c r="UHP14"/>
      <c r="UHQ14"/>
      <c r="UHR14"/>
      <c r="UHS14"/>
      <c r="UHT14"/>
      <c r="UHU14"/>
      <c r="UHV14"/>
      <c r="UHW14"/>
      <c r="UHX14"/>
      <c r="UHY14"/>
      <c r="UHZ14"/>
      <c r="UIA14"/>
      <c r="UIB14"/>
      <c r="UIC14"/>
      <c r="UID14"/>
      <c r="UIE14"/>
      <c r="UIF14"/>
      <c r="UIG14"/>
      <c r="UIH14"/>
      <c r="UII14"/>
      <c r="UIJ14"/>
      <c r="UIK14"/>
      <c r="UIL14"/>
      <c r="UIM14"/>
      <c r="UIN14"/>
      <c r="UIO14"/>
      <c r="UIP14"/>
      <c r="UIQ14"/>
      <c r="UIR14"/>
      <c r="UIS14"/>
      <c r="UIT14"/>
      <c r="UIU14"/>
      <c r="UIV14"/>
      <c r="UIW14"/>
      <c r="UIX14"/>
      <c r="UIY14"/>
      <c r="UIZ14"/>
      <c r="UJA14"/>
      <c r="UJB14"/>
      <c r="UJC14"/>
      <c r="UJD14"/>
      <c r="UJE14"/>
      <c r="UJF14"/>
      <c r="UJG14"/>
      <c r="UJH14"/>
      <c r="UJI14"/>
      <c r="UJJ14"/>
      <c r="UJK14"/>
      <c r="UJL14"/>
      <c r="UJM14"/>
      <c r="UJN14"/>
      <c r="UJO14"/>
      <c r="UJP14"/>
      <c r="UJQ14"/>
      <c r="UJR14"/>
      <c r="UJS14"/>
      <c r="UJT14"/>
      <c r="UJU14"/>
      <c r="UJV14"/>
      <c r="UJW14"/>
      <c r="UJX14"/>
      <c r="UJY14"/>
      <c r="UJZ14"/>
      <c r="UKA14"/>
      <c r="UKB14"/>
      <c r="UKC14"/>
      <c r="UKD14"/>
      <c r="UKE14"/>
      <c r="UKF14"/>
      <c r="UKG14"/>
      <c r="UKH14"/>
      <c r="UKI14"/>
      <c r="UKJ14"/>
      <c r="UKK14"/>
      <c r="UKL14"/>
      <c r="UKM14"/>
      <c r="UKN14"/>
      <c r="UKO14"/>
      <c r="UKP14"/>
      <c r="UKQ14"/>
      <c r="UKR14"/>
      <c r="UKS14"/>
      <c r="UKT14"/>
      <c r="UKU14"/>
      <c r="UKV14"/>
      <c r="UKW14"/>
      <c r="UKX14"/>
      <c r="UKY14"/>
      <c r="UKZ14"/>
      <c r="ULA14"/>
      <c r="ULB14"/>
      <c r="ULC14"/>
      <c r="ULD14"/>
      <c r="ULE14"/>
      <c r="ULF14"/>
      <c r="ULG14"/>
      <c r="ULH14"/>
      <c r="ULI14"/>
      <c r="ULJ14"/>
      <c r="ULK14"/>
      <c r="ULL14"/>
      <c r="ULM14"/>
      <c r="ULN14"/>
      <c r="ULO14"/>
      <c r="ULP14"/>
      <c r="ULQ14"/>
      <c r="ULR14"/>
      <c r="ULS14"/>
      <c r="ULT14"/>
      <c r="ULU14"/>
      <c r="ULV14"/>
      <c r="ULW14"/>
      <c r="ULX14"/>
      <c r="ULY14"/>
      <c r="ULZ14"/>
      <c r="UMA14"/>
      <c r="UMB14"/>
      <c r="UMC14"/>
      <c r="UMD14"/>
      <c r="UME14"/>
      <c r="UMF14"/>
      <c r="UMG14"/>
      <c r="UMH14"/>
      <c r="UMI14"/>
      <c r="UMJ14"/>
      <c r="UMK14"/>
      <c r="UML14"/>
      <c r="UMM14"/>
      <c r="UMN14"/>
      <c r="UMO14"/>
      <c r="UMP14"/>
      <c r="UMQ14"/>
      <c r="UMR14"/>
      <c r="UMS14"/>
      <c r="UMT14"/>
      <c r="UMU14"/>
      <c r="UMV14"/>
      <c r="UMW14"/>
      <c r="UMX14"/>
      <c r="UMY14"/>
      <c r="UMZ14"/>
      <c r="UNA14"/>
      <c r="UNB14"/>
      <c r="UNC14"/>
      <c r="UND14"/>
      <c r="UNE14"/>
      <c r="UNF14"/>
      <c r="UNG14"/>
      <c r="UNH14"/>
      <c r="UNI14"/>
      <c r="UNJ14"/>
      <c r="UNK14"/>
      <c r="UNL14"/>
      <c r="UNM14"/>
      <c r="UNN14"/>
      <c r="UNO14"/>
      <c r="UNP14"/>
      <c r="UNQ14"/>
      <c r="UNR14"/>
      <c r="UNS14"/>
      <c r="UNT14"/>
      <c r="UNU14"/>
      <c r="UNV14"/>
      <c r="UNW14"/>
      <c r="UNX14"/>
      <c r="UNY14"/>
      <c r="UNZ14"/>
      <c r="UOA14"/>
      <c r="UOB14"/>
      <c r="UOC14"/>
      <c r="UOD14"/>
      <c r="UOE14"/>
      <c r="UOF14"/>
      <c r="UOG14"/>
      <c r="UOH14"/>
      <c r="UOI14"/>
      <c r="UOJ14"/>
      <c r="UOK14"/>
      <c r="UOL14"/>
      <c r="UOM14"/>
      <c r="UON14"/>
      <c r="UOO14"/>
      <c r="UOP14"/>
      <c r="UOQ14"/>
      <c r="UOR14"/>
      <c r="UOS14"/>
      <c r="UOT14"/>
      <c r="UOU14"/>
      <c r="UOV14"/>
      <c r="UOW14"/>
      <c r="UOX14"/>
      <c r="UOY14"/>
      <c r="UOZ14"/>
      <c r="UPA14"/>
      <c r="UPB14"/>
      <c r="UPC14"/>
      <c r="UPD14"/>
      <c r="UPE14"/>
      <c r="UPF14"/>
      <c r="UPG14"/>
      <c r="UPH14"/>
      <c r="UPI14"/>
      <c r="UPJ14"/>
      <c r="UPK14"/>
      <c r="UPL14"/>
      <c r="UPM14"/>
      <c r="UPN14"/>
      <c r="UPO14"/>
      <c r="UPP14"/>
      <c r="UPQ14"/>
      <c r="UPR14"/>
      <c r="UPS14"/>
      <c r="UPT14"/>
      <c r="UPU14"/>
      <c r="UPV14"/>
      <c r="UPW14"/>
      <c r="UPX14"/>
      <c r="UPY14"/>
      <c r="UPZ14"/>
      <c r="UQA14"/>
      <c r="UQB14"/>
      <c r="UQC14"/>
      <c r="UQD14"/>
      <c r="UQE14"/>
      <c r="UQF14"/>
      <c r="UQG14"/>
      <c r="UQH14"/>
      <c r="UQI14"/>
      <c r="UQJ14"/>
      <c r="UQK14"/>
      <c r="UQL14"/>
      <c r="UQM14"/>
      <c r="UQN14"/>
      <c r="UQO14"/>
      <c r="UQP14"/>
      <c r="UQQ14"/>
      <c r="UQR14"/>
      <c r="UQS14"/>
      <c r="UQT14"/>
      <c r="UQU14"/>
      <c r="UQV14"/>
      <c r="UQW14"/>
      <c r="UQX14"/>
      <c r="UQY14"/>
      <c r="UQZ14"/>
      <c r="URA14"/>
      <c r="URB14"/>
      <c r="URC14"/>
      <c r="URD14"/>
      <c r="URE14"/>
      <c r="URF14"/>
      <c r="URG14"/>
      <c r="URH14"/>
      <c r="URI14"/>
      <c r="URJ14"/>
      <c r="URK14"/>
      <c r="URL14"/>
      <c r="URM14"/>
      <c r="URN14"/>
      <c r="URO14"/>
      <c r="URP14"/>
      <c r="URQ14"/>
      <c r="URR14"/>
      <c r="URS14"/>
      <c r="URT14"/>
      <c r="URU14"/>
      <c r="URV14"/>
      <c r="URW14"/>
      <c r="URX14"/>
      <c r="URY14"/>
      <c r="URZ14"/>
      <c r="USA14"/>
      <c r="USB14"/>
      <c r="USC14"/>
      <c r="USD14"/>
      <c r="USE14"/>
      <c r="USF14"/>
      <c r="USG14"/>
      <c r="USH14"/>
      <c r="USI14"/>
      <c r="USJ14"/>
      <c r="USK14"/>
      <c r="USL14"/>
      <c r="USM14"/>
      <c r="USN14"/>
      <c r="USO14"/>
      <c r="USP14"/>
      <c r="USQ14"/>
      <c r="USR14"/>
      <c r="USS14"/>
      <c r="UST14"/>
      <c r="USU14"/>
      <c r="USV14"/>
      <c r="USW14"/>
      <c r="USX14"/>
      <c r="USY14"/>
      <c r="USZ14"/>
      <c r="UTA14"/>
      <c r="UTB14"/>
      <c r="UTC14"/>
      <c r="UTD14"/>
      <c r="UTE14"/>
      <c r="UTF14"/>
      <c r="UTG14"/>
      <c r="UTH14"/>
      <c r="UTI14"/>
      <c r="UTJ14"/>
      <c r="UTK14"/>
      <c r="UTL14"/>
      <c r="UTM14"/>
      <c r="UTN14"/>
      <c r="UTO14"/>
      <c r="UTP14"/>
      <c r="UTQ14"/>
      <c r="UTR14"/>
      <c r="UTS14"/>
      <c r="UTT14"/>
      <c r="UTU14"/>
      <c r="UTV14"/>
      <c r="UTW14"/>
      <c r="UTX14"/>
      <c r="UTY14"/>
      <c r="UTZ14"/>
      <c r="UUA14"/>
      <c r="UUB14"/>
      <c r="UUC14"/>
      <c r="UUD14"/>
      <c r="UUE14"/>
      <c r="UUF14"/>
      <c r="UUG14"/>
      <c r="UUH14"/>
      <c r="UUI14"/>
      <c r="UUJ14"/>
      <c r="UUK14"/>
      <c r="UUL14"/>
      <c r="UUM14"/>
      <c r="UUN14"/>
      <c r="UUO14"/>
      <c r="UUP14"/>
      <c r="UUQ14"/>
      <c r="UUR14"/>
      <c r="UUS14"/>
      <c r="UUT14"/>
      <c r="UUU14"/>
      <c r="UUV14"/>
      <c r="UUW14"/>
      <c r="UUX14"/>
      <c r="UUY14"/>
      <c r="UUZ14"/>
      <c r="UVA14"/>
      <c r="UVB14"/>
      <c r="UVC14"/>
      <c r="UVD14"/>
      <c r="UVE14"/>
      <c r="UVF14"/>
      <c r="UVG14"/>
      <c r="UVH14"/>
      <c r="UVI14"/>
      <c r="UVJ14"/>
      <c r="UVK14"/>
      <c r="UVL14"/>
      <c r="UVM14"/>
      <c r="UVN14"/>
      <c r="UVO14"/>
      <c r="UVP14"/>
      <c r="UVQ14"/>
      <c r="UVR14"/>
      <c r="UVS14"/>
      <c r="UVT14"/>
      <c r="UVU14"/>
      <c r="UVV14"/>
      <c r="UVW14"/>
      <c r="UVX14"/>
      <c r="UVY14"/>
      <c r="UVZ14"/>
      <c r="UWA14"/>
      <c r="UWB14"/>
      <c r="UWC14"/>
      <c r="UWD14"/>
      <c r="UWE14"/>
      <c r="UWF14"/>
      <c r="UWG14"/>
      <c r="UWH14"/>
      <c r="UWI14"/>
      <c r="UWJ14"/>
      <c r="UWK14"/>
      <c r="UWL14"/>
      <c r="UWM14"/>
      <c r="UWN14"/>
      <c r="UWO14"/>
      <c r="UWP14"/>
      <c r="UWQ14"/>
      <c r="UWR14"/>
      <c r="UWS14"/>
      <c r="UWT14"/>
      <c r="UWU14"/>
      <c r="UWV14"/>
      <c r="UWW14"/>
      <c r="UWX14"/>
      <c r="UWY14"/>
      <c r="UWZ14"/>
      <c r="UXA14"/>
      <c r="UXB14"/>
      <c r="UXC14"/>
      <c r="UXD14"/>
      <c r="UXE14"/>
      <c r="UXF14"/>
      <c r="UXG14"/>
      <c r="UXH14"/>
      <c r="UXI14"/>
      <c r="UXJ14"/>
      <c r="UXK14"/>
      <c r="UXL14"/>
      <c r="UXM14"/>
      <c r="UXN14"/>
      <c r="UXO14"/>
      <c r="UXP14"/>
      <c r="UXQ14"/>
      <c r="UXR14"/>
      <c r="UXS14"/>
      <c r="UXT14"/>
      <c r="UXU14"/>
      <c r="UXV14"/>
      <c r="UXW14"/>
      <c r="UXX14"/>
      <c r="UXY14"/>
      <c r="UXZ14"/>
      <c r="UYA14"/>
      <c r="UYB14"/>
      <c r="UYC14"/>
      <c r="UYD14"/>
      <c r="UYE14"/>
      <c r="UYF14"/>
      <c r="UYG14"/>
      <c r="UYH14"/>
      <c r="UYI14"/>
      <c r="UYJ14"/>
      <c r="UYK14"/>
      <c r="UYL14"/>
      <c r="UYM14"/>
      <c r="UYN14"/>
      <c r="UYO14"/>
      <c r="UYP14"/>
      <c r="UYQ14"/>
      <c r="UYR14"/>
      <c r="UYS14"/>
      <c r="UYT14"/>
      <c r="UYU14"/>
      <c r="UYV14"/>
      <c r="UYW14"/>
      <c r="UYX14"/>
      <c r="UYY14"/>
      <c r="UYZ14"/>
      <c r="UZA14"/>
      <c r="UZB14"/>
      <c r="UZC14"/>
      <c r="UZD14"/>
      <c r="UZE14"/>
      <c r="UZF14"/>
      <c r="UZG14"/>
      <c r="UZH14"/>
      <c r="UZI14"/>
      <c r="UZJ14"/>
      <c r="UZK14"/>
      <c r="UZL14"/>
      <c r="UZM14"/>
      <c r="UZN14"/>
      <c r="UZO14"/>
      <c r="UZP14"/>
      <c r="UZQ14"/>
      <c r="UZR14"/>
      <c r="UZS14"/>
      <c r="UZT14"/>
      <c r="UZU14"/>
      <c r="UZV14"/>
      <c r="UZW14"/>
      <c r="UZX14"/>
      <c r="UZY14"/>
      <c r="UZZ14"/>
      <c r="VAA14"/>
      <c r="VAB14"/>
      <c r="VAC14"/>
      <c r="VAD14"/>
      <c r="VAE14"/>
      <c r="VAF14"/>
      <c r="VAG14"/>
      <c r="VAH14"/>
      <c r="VAI14"/>
      <c r="VAJ14"/>
      <c r="VAK14"/>
      <c r="VAL14"/>
      <c r="VAM14"/>
      <c r="VAN14"/>
      <c r="VAO14"/>
      <c r="VAP14"/>
      <c r="VAQ14"/>
      <c r="VAR14"/>
      <c r="VAS14"/>
      <c r="VAT14"/>
      <c r="VAU14"/>
      <c r="VAV14"/>
      <c r="VAW14"/>
      <c r="VAX14"/>
      <c r="VAY14"/>
      <c r="VAZ14"/>
      <c r="VBA14"/>
      <c r="VBB14"/>
      <c r="VBC14"/>
      <c r="VBD14"/>
      <c r="VBE14"/>
      <c r="VBF14"/>
      <c r="VBG14"/>
      <c r="VBH14"/>
      <c r="VBI14"/>
      <c r="VBJ14"/>
      <c r="VBK14"/>
      <c r="VBL14"/>
      <c r="VBM14"/>
      <c r="VBN14"/>
      <c r="VBO14"/>
      <c r="VBP14"/>
      <c r="VBQ14"/>
      <c r="VBR14"/>
      <c r="VBS14"/>
      <c r="VBT14"/>
      <c r="VBU14"/>
      <c r="VBV14"/>
      <c r="VBW14"/>
      <c r="VBX14"/>
      <c r="VBY14"/>
      <c r="VBZ14"/>
      <c r="VCA14"/>
      <c r="VCB14"/>
      <c r="VCC14"/>
      <c r="VCD14"/>
      <c r="VCE14"/>
      <c r="VCF14"/>
      <c r="VCG14"/>
      <c r="VCH14"/>
      <c r="VCI14"/>
      <c r="VCJ14"/>
      <c r="VCK14"/>
      <c r="VCL14"/>
      <c r="VCM14"/>
      <c r="VCN14"/>
      <c r="VCO14"/>
      <c r="VCP14"/>
      <c r="VCQ14"/>
      <c r="VCR14"/>
      <c r="VCS14"/>
      <c r="VCT14"/>
      <c r="VCU14"/>
      <c r="VCV14"/>
      <c r="VCW14"/>
      <c r="VCX14"/>
      <c r="VCY14"/>
      <c r="VCZ14"/>
      <c r="VDA14"/>
      <c r="VDB14"/>
      <c r="VDC14"/>
      <c r="VDD14"/>
      <c r="VDE14"/>
      <c r="VDF14"/>
      <c r="VDG14"/>
      <c r="VDH14"/>
      <c r="VDI14"/>
      <c r="VDJ14"/>
      <c r="VDK14"/>
      <c r="VDL14"/>
      <c r="VDM14"/>
      <c r="VDN14"/>
      <c r="VDO14"/>
      <c r="VDP14"/>
      <c r="VDQ14"/>
      <c r="VDR14"/>
      <c r="VDS14"/>
      <c r="VDT14"/>
      <c r="VDU14"/>
      <c r="VDV14"/>
      <c r="VDW14"/>
      <c r="VDX14"/>
      <c r="VDY14"/>
      <c r="VDZ14"/>
      <c r="VEA14"/>
      <c r="VEB14"/>
      <c r="VEC14"/>
      <c r="VED14"/>
      <c r="VEE14"/>
      <c r="VEF14"/>
      <c r="VEG14"/>
      <c r="VEH14"/>
      <c r="VEI14"/>
      <c r="VEJ14"/>
      <c r="VEK14"/>
      <c r="VEL14"/>
      <c r="VEM14"/>
      <c r="VEN14"/>
      <c r="VEO14"/>
      <c r="VEP14"/>
      <c r="VEQ14"/>
      <c r="VER14"/>
      <c r="VES14"/>
      <c r="VET14"/>
      <c r="VEU14"/>
      <c r="VEV14"/>
      <c r="VEW14"/>
      <c r="VEX14"/>
      <c r="VEY14"/>
      <c r="VEZ14"/>
      <c r="VFA14"/>
      <c r="VFB14"/>
      <c r="VFC14"/>
      <c r="VFD14"/>
      <c r="VFE14"/>
      <c r="VFF14"/>
      <c r="VFG14"/>
      <c r="VFH14"/>
      <c r="VFI14"/>
      <c r="VFJ14"/>
      <c r="VFK14"/>
      <c r="VFL14"/>
      <c r="VFM14"/>
      <c r="VFN14"/>
      <c r="VFO14"/>
      <c r="VFP14"/>
      <c r="VFQ14"/>
      <c r="VFR14"/>
      <c r="VFS14"/>
      <c r="VFT14"/>
      <c r="VFU14"/>
      <c r="VFV14"/>
      <c r="VFW14"/>
      <c r="VFX14"/>
      <c r="VFY14"/>
      <c r="VFZ14"/>
      <c r="VGA14"/>
      <c r="VGB14"/>
      <c r="VGC14"/>
      <c r="VGD14"/>
      <c r="VGE14"/>
      <c r="VGF14"/>
      <c r="VGG14"/>
      <c r="VGH14"/>
      <c r="VGI14"/>
      <c r="VGJ14"/>
      <c r="VGK14"/>
      <c r="VGL14"/>
      <c r="VGM14"/>
      <c r="VGN14"/>
      <c r="VGO14"/>
      <c r="VGP14"/>
      <c r="VGQ14"/>
      <c r="VGR14"/>
      <c r="VGS14"/>
      <c r="VGT14"/>
      <c r="VGU14"/>
      <c r="VGV14"/>
      <c r="VGW14"/>
      <c r="VGX14"/>
      <c r="VGY14"/>
      <c r="VGZ14"/>
      <c r="VHA14"/>
      <c r="VHB14"/>
      <c r="VHC14"/>
      <c r="VHD14"/>
      <c r="VHE14"/>
      <c r="VHF14"/>
      <c r="VHG14"/>
      <c r="VHH14"/>
      <c r="VHI14"/>
      <c r="VHJ14"/>
      <c r="VHK14"/>
      <c r="VHL14"/>
      <c r="VHM14"/>
      <c r="VHN14"/>
      <c r="VHO14"/>
      <c r="VHP14"/>
      <c r="VHQ14"/>
      <c r="VHR14"/>
      <c r="VHS14"/>
      <c r="VHT14"/>
      <c r="VHU14"/>
      <c r="VHV14"/>
      <c r="VHW14"/>
      <c r="VHX14"/>
      <c r="VHY14"/>
      <c r="VHZ14"/>
      <c r="VIA14"/>
      <c r="VIB14"/>
      <c r="VIC14"/>
      <c r="VID14"/>
      <c r="VIE14"/>
      <c r="VIF14"/>
      <c r="VIG14"/>
      <c r="VIH14"/>
      <c r="VII14"/>
      <c r="VIJ14"/>
      <c r="VIK14"/>
      <c r="VIL14"/>
      <c r="VIM14"/>
      <c r="VIN14"/>
      <c r="VIO14"/>
      <c r="VIP14"/>
      <c r="VIQ14"/>
      <c r="VIR14"/>
      <c r="VIS14"/>
      <c r="VIT14"/>
      <c r="VIU14"/>
      <c r="VIV14"/>
      <c r="VIW14"/>
      <c r="VIX14"/>
      <c r="VIY14"/>
      <c r="VIZ14"/>
      <c r="VJA14"/>
      <c r="VJB14"/>
      <c r="VJC14"/>
      <c r="VJD14"/>
      <c r="VJE14"/>
      <c r="VJF14"/>
      <c r="VJG14"/>
      <c r="VJH14"/>
      <c r="VJI14"/>
      <c r="VJJ14"/>
      <c r="VJK14"/>
      <c r="VJL14"/>
      <c r="VJM14"/>
      <c r="VJN14"/>
      <c r="VJO14"/>
      <c r="VJP14"/>
      <c r="VJQ14"/>
      <c r="VJR14"/>
      <c r="VJS14"/>
      <c r="VJT14"/>
      <c r="VJU14"/>
      <c r="VJV14"/>
      <c r="VJW14"/>
      <c r="VJX14"/>
      <c r="VJY14"/>
      <c r="VJZ14"/>
      <c r="VKA14"/>
      <c r="VKB14"/>
      <c r="VKC14"/>
      <c r="VKD14"/>
      <c r="VKE14"/>
      <c r="VKF14"/>
      <c r="VKG14"/>
      <c r="VKH14"/>
      <c r="VKI14"/>
      <c r="VKJ14"/>
      <c r="VKK14"/>
      <c r="VKL14"/>
      <c r="VKM14"/>
      <c r="VKN14"/>
      <c r="VKO14"/>
      <c r="VKP14"/>
      <c r="VKQ14"/>
      <c r="VKR14"/>
      <c r="VKS14"/>
      <c r="VKT14"/>
      <c r="VKU14"/>
      <c r="VKV14"/>
      <c r="VKW14"/>
      <c r="VKX14"/>
      <c r="VKY14"/>
      <c r="VKZ14"/>
      <c r="VLA14"/>
      <c r="VLB14"/>
      <c r="VLC14"/>
      <c r="VLD14"/>
      <c r="VLE14"/>
      <c r="VLF14"/>
      <c r="VLG14"/>
      <c r="VLH14"/>
      <c r="VLI14"/>
      <c r="VLJ14"/>
      <c r="VLK14"/>
      <c r="VLL14"/>
      <c r="VLM14"/>
      <c r="VLN14"/>
      <c r="VLO14"/>
      <c r="VLP14"/>
      <c r="VLQ14"/>
      <c r="VLR14"/>
      <c r="VLS14"/>
      <c r="VLT14"/>
      <c r="VLU14"/>
      <c r="VLV14"/>
      <c r="VLW14"/>
      <c r="VLX14"/>
      <c r="VLY14"/>
      <c r="VLZ14"/>
      <c r="VMA14"/>
      <c r="VMB14"/>
      <c r="VMC14"/>
      <c r="VMD14"/>
      <c r="VME14"/>
      <c r="VMF14"/>
      <c r="VMG14"/>
      <c r="VMH14"/>
      <c r="VMI14"/>
      <c r="VMJ14"/>
      <c r="VMK14"/>
      <c r="VML14"/>
      <c r="VMM14"/>
      <c r="VMN14"/>
      <c r="VMO14"/>
      <c r="VMP14"/>
      <c r="VMQ14"/>
      <c r="VMR14"/>
      <c r="VMS14"/>
      <c r="VMT14"/>
      <c r="VMU14"/>
      <c r="VMV14"/>
      <c r="VMW14"/>
      <c r="VMX14"/>
      <c r="VMY14"/>
      <c r="VMZ14"/>
      <c r="VNA14"/>
      <c r="VNB14"/>
      <c r="VNC14"/>
      <c r="VND14"/>
      <c r="VNE14"/>
      <c r="VNF14"/>
      <c r="VNG14"/>
      <c r="VNH14"/>
      <c r="VNI14"/>
      <c r="VNJ14"/>
      <c r="VNK14"/>
      <c r="VNL14"/>
      <c r="VNM14"/>
      <c r="VNN14"/>
      <c r="VNO14"/>
      <c r="VNP14"/>
      <c r="VNQ14"/>
      <c r="VNR14"/>
      <c r="VNS14"/>
      <c r="VNT14"/>
      <c r="VNU14"/>
      <c r="VNV14"/>
      <c r="VNW14"/>
      <c r="VNX14"/>
      <c r="VNY14"/>
      <c r="VNZ14"/>
      <c r="VOA14"/>
      <c r="VOB14"/>
      <c r="VOC14"/>
      <c r="VOD14"/>
      <c r="VOE14"/>
      <c r="VOF14"/>
      <c r="VOG14"/>
      <c r="VOH14"/>
      <c r="VOI14"/>
      <c r="VOJ14"/>
      <c r="VOK14"/>
      <c r="VOL14"/>
      <c r="VOM14"/>
      <c r="VON14"/>
      <c r="VOO14"/>
      <c r="VOP14"/>
      <c r="VOQ14"/>
      <c r="VOR14"/>
      <c r="VOS14"/>
      <c r="VOT14"/>
      <c r="VOU14"/>
      <c r="VOV14"/>
      <c r="VOW14"/>
      <c r="VOX14"/>
      <c r="VOY14"/>
      <c r="VOZ14"/>
      <c r="VPA14"/>
      <c r="VPB14"/>
      <c r="VPC14"/>
      <c r="VPD14"/>
      <c r="VPE14"/>
      <c r="VPF14"/>
      <c r="VPG14"/>
      <c r="VPH14"/>
      <c r="VPI14"/>
      <c r="VPJ14"/>
      <c r="VPK14"/>
      <c r="VPL14"/>
      <c r="VPM14"/>
      <c r="VPN14"/>
      <c r="VPO14"/>
      <c r="VPP14"/>
      <c r="VPQ14"/>
      <c r="VPR14"/>
      <c r="VPS14"/>
      <c r="VPT14"/>
      <c r="VPU14"/>
      <c r="VPV14"/>
      <c r="VPW14"/>
      <c r="VPX14"/>
      <c r="VPY14"/>
      <c r="VPZ14"/>
      <c r="VQA14"/>
      <c r="VQB14"/>
      <c r="VQC14"/>
      <c r="VQD14"/>
      <c r="VQE14"/>
      <c r="VQF14"/>
      <c r="VQG14"/>
      <c r="VQH14"/>
      <c r="VQI14"/>
      <c r="VQJ14"/>
      <c r="VQK14"/>
      <c r="VQL14"/>
      <c r="VQM14"/>
      <c r="VQN14"/>
      <c r="VQO14"/>
      <c r="VQP14"/>
      <c r="VQQ14"/>
      <c r="VQR14"/>
      <c r="VQS14"/>
      <c r="VQT14"/>
      <c r="VQU14"/>
      <c r="VQV14"/>
      <c r="VQW14"/>
      <c r="VQX14"/>
      <c r="VQY14"/>
      <c r="VQZ14"/>
      <c r="VRA14"/>
      <c r="VRB14"/>
      <c r="VRC14"/>
      <c r="VRD14"/>
      <c r="VRE14"/>
      <c r="VRF14"/>
      <c r="VRG14"/>
      <c r="VRH14"/>
      <c r="VRI14"/>
      <c r="VRJ14"/>
      <c r="VRK14"/>
      <c r="VRL14"/>
      <c r="VRM14"/>
      <c r="VRN14"/>
      <c r="VRO14"/>
      <c r="VRP14"/>
      <c r="VRQ14"/>
      <c r="VRR14"/>
      <c r="VRS14"/>
      <c r="VRT14"/>
      <c r="VRU14"/>
      <c r="VRV14"/>
      <c r="VRW14"/>
      <c r="VRX14"/>
      <c r="VRY14"/>
      <c r="VRZ14"/>
      <c r="VSA14"/>
      <c r="VSB14"/>
      <c r="VSC14"/>
      <c r="VSD14"/>
      <c r="VSE14"/>
      <c r="VSF14"/>
      <c r="VSG14"/>
      <c r="VSH14"/>
      <c r="VSI14"/>
      <c r="VSJ14"/>
      <c r="VSK14"/>
      <c r="VSL14"/>
      <c r="VSM14"/>
      <c r="VSN14"/>
      <c r="VSO14"/>
      <c r="VSP14"/>
      <c r="VSQ14"/>
      <c r="VSR14"/>
      <c r="VSS14"/>
      <c r="VST14"/>
      <c r="VSU14"/>
      <c r="VSV14"/>
      <c r="VSW14"/>
      <c r="VSX14"/>
      <c r="VSY14"/>
      <c r="VSZ14"/>
      <c r="VTA14"/>
      <c r="VTB14"/>
      <c r="VTC14"/>
      <c r="VTD14"/>
      <c r="VTE14"/>
      <c r="VTF14"/>
      <c r="VTG14"/>
      <c r="VTH14"/>
      <c r="VTI14"/>
      <c r="VTJ14"/>
      <c r="VTK14"/>
      <c r="VTL14"/>
      <c r="VTM14"/>
      <c r="VTN14"/>
      <c r="VTO14"/>
      <c r="VTP14"/>
      <c r="VTQ14"/>
      <c r="VTR14"/>
      <c r="VTS14"/>
      <c r="VTT14"/>
      <c r="VTU14"/>
      <c r="VTV14"/>
      <c r="VTW14"/>
      <c r="VTX14"/>
      <c r="VTY14"/>
      <c r="VTZ14"/>
      <c r="VUA14"/>
      <c r="VUB14"/>
      <c r="VUC14"/>
      <c r="VUD14"/>
      <c r="VUE14"/>
      <c r="VUF14"/>
      <c r="VUG14"/>
      <c r="VUH14"/>
      <c r="VUI14"/>
      <c r="VUJ14"/>
      <c r="VUK14"/>
      <c r="VUL14"/>
      <c r="VUM14"/>
      <c r="VUN14"/>
      <c r="VUO14"/>
      <c r="VUP14"/>
      <c r="VUQ14"/>
      <c r="VUR14"/>
      <c r="VUS14"/>
      <c r="VUT14"/>
      <c r="VUU14"/>
      <c r="VUV14"/>
      <c r="VUW14"/>
      <c r="VUX14"/>
      <c r="VUY14"/>
      <c r="VUZ14"/>
      <c r="VVA14"/>
      <c r="VVB14"/>
      <c r="VVC14"/>
      <c r="VVD14"/>
      <c r="VVE14"/>
      <c r="VVF14"/>
      <c r="VVG14"/>
      <c r="VVH14"/>
      <c r="VVI14"/>
      <c r="VVJ14"/>
      <c r="VVK14"/>
      <c r="VVL14"/>
      <c r="VVM14"/>
      <c r="VVN14"/>
      <c r="VVO14"/>
      <c r="VVP14"/>
      <c r="VVQ14"/>
      <c r="VVR14"/>
      <c r="VVS14"/>
      <c r="VVT14"/>
      <c r="VVU14"/>
      <c r="VVV14"/>
      <c r="VVW14"/>
      <c r="VVX14"/>
      <c r="VVY14"/>
      <c r="VVZ14"/>
      <c r="VWA14"/>
      <c r="VWB14"/>
      <c r="VWC14"/>
      <c r="VWD14"/>
      <c r="VWE14"/>
      <c r="VWF14"/>
      <c r="VWG14"/>
      <c r="VWH14"/>
      <c r="VWI14"/>
      <c r="VWJ14"/>
      <c r="VWK14"/>
      <c r="VWL14"/>
      <c r="VWM14"/>
      <c r="VWN14"/>
      <c r="VWO14"/>
      <c r="VWP14"/>
      <c r="VWQ14"/>
      <c r="VWR14"/>
      <c r="VWS14"/>
      <c r="VWT14"/>
      <c r="VWU14"/>
      <c r="VWV14"/>
      <c r="VWW14"/>
      <c r="VWX14"/>
      <c r="VWY14"/>
      <c r="VWZ14"/>
      <c r="VXA14"/>
      <c r="VXB14"/>
      <c r="VXC14"/>
      <c r="VXD14"/>
      <c r="VXE14"/>
      <c r="VXF14"/>
      <c r="VXG14"/>
      <c r="VXH14"/>
      <c r="VXI14"/>
      <c r="VXJ14"/>
      <c r="VXK14"/>
      <c r="VXL14"/>
      <c r="VXM14"/>
      <c r="VXN14"/>
      <c r="VXO14"/>
      <c r="VXP14"/>
      <c r="VXQ14"/>
      <c r="VXR14"/>
      <c r="VXS14"/>
      <c r="VXT14"/>
      <c r="VXU14"/>
      <c r="VXV14"/>
      <c r="VXW14"/>
      <c r="VXX14"/>
      <c r="VXY14"/>
      <c r="VXZ14"/>
      <c r="VYA14"/>
      <c r="VYB14"/>
      <c r="VYC14"/>
      <c r="VYD14"/>
      <c r="VYE14"/>
      <c r="VYF14"/>
      <c r="VYG14"/>
      <c r="VYH14"/>
      <c r="VYI14"/>
      <c r="VYJ14"/>
      <c r="VYK14"/>
      <c r="VYL14"/>
      <c r="VYM14"/>
      <c r="VYN14"/>
      <c r="VYO14"/>
      <c r="VYP14"/>
      <c r="VYQ14"/>
      <c r="VYR14"/>
      <c r="VYS14"/>
      <c r="VYT14"/>
      <c r="VYU14"/>
      <c r="VYV14"/>
      <c r="VYW14"/>
      <c r="VYX14"/>
      <c r="VYY14"/>
      <c r="VYZ14"/>
      <c r="VZA14"/>
      <c r="VZB14"/>
      <c r="VZC14"/>
      <c r="VZD14"/>
      <c r="VZE14"/>
      <c r="VZF14"/>
      <c r="VZG14"/>
      <c r="VZH14"/>
      <c r="VZI14"/>
      <c r="VZJ14"/>
      <c r="VZK14"/>
      <c r="VZL14"/>
      <c r="VZM14"/>
      <c r="VZN14"/>
      <c r="VZO14"/>
      <c r="VZP14"/>
      <c r="VZQ14"/>
      <c r="VZR14"/>
      <c r="VZS14"/>
      <c r="VZT14"/>
      <c r="VZU14"/>
      <c r="VZV14"/>
      <c r="VZW14"/>
      <c r="VZX14"/>
      <c r="VZY14"/>
      <c r="VZZ14"/>
      <c r="WAA14"/>
      <c r="WAB14"/>
      <c r="WAC14"/>
      <c r="WAD14"/>
      <c r="WAE14"/>
      <c r="WAF14"/>
      <c r="WAG14"/>
      <c r="WAH14"/>
      <c r="WAI14"/>
      <c r="WAJ14"/>
      <c r="WAK14"/>
      <c r="WAL14"/>
      <c r="WAM14"/>
      <c r="WAN14"/>
      <c r="WAO14"/>
      <c r="WAP14"/>
      <c r="WAQ14"/>
      <c r="WAR14"/>
      <c r="WAS14"/>
      <c r="WAT14"/>
      <c r="WAU14"/>
      <c r="WAV14"/>
      <c r="WAW14"/>
      <c r="WAX14"/>
      <c r="WAY14"/>
      <c r="WAZ14"/>
      <c r="WBA14"/>
      <c r="WBB14"/>
      <c r="WBC14"/>
      <c r="WBD14"/>
      <c r="WBE14"/>
      <c r="WBF14"/>
      <c r="WBG14"/>
      <c r="WBH14"/>
      <c r="WBI14"/>
      <c r="WBJ14"/>
      <c r="WBK14"/>
      <c r="WBL14"/>
      <c r="WBM14"/>
      <c r="WBN14"/>
      <c r="WBO14"/>
      <c r="WBP14"/>
      <c r="WBQ14"/>
      <c r="WBR14"/>
      <c r="WBS14"/>
      <c r="WBT14"/>
      <c r="WBU14"/>
      <c r="WBV14"/>
      <c r="WBW14"/>
      <c r="WBX14"/>
      <c r="WBY14"/>
      <c r="WBZ14"/>
      <c r="WCA14"/>
      <c r="WCB14"/>
      <c r="WCC14"/>
      <c r="WCD14"/>
      <c r="WCE14"/>
      <c r="WCF14"/>
      <c r="WCG14"/>
      <c r="WCH14"/>
      <c r="WCI14"/>
      <c r="WCJ14"/>
      <c r="WCK14"/>
      <c r="WCL14"/>
      <c r="WCM14"/>
      <c r="WCN14"/>
      <c r="WCO14"/>
      <c r="WCP14"/>
      <c r="WCQ14"/>
      <c r="WCR14"/>
      <c r="WCS14"/>
      <c r="WCT14"/>
      <c r="WCU14"/>
      <c r="WCV14"/>
      <c r="WCW14"/>
      <c r="WCX14"/>
      <c r="WCY14"/>
      <c r="WCZ14"/>
      <c r="WDA14"/>
      <c r="WDB14"/>
      <c r="WDC14"/>
      <c r="WDD14"/>
      <c r="WDE14"/>
      <c r="WDF14"/>
      <c r="WDG14"/>
      <c r="WDH14"/>
      <c r="WDI14"/>
      <c r="WDJ14"/>
      <c r="WDK14"/>
      <c r="WDL14"/>
      <c r="WDM14"/>
      <c r="WDN14"/>
      <c r="WDO14"/>
      <c r="WDP14"/>
      <c r="WDQ14"/>
      <c r="WDR14"/>
      <c r="WDS14"/>
      <c r="WDT14"/>
      <c r="WDU14"/>
      <c r="WDV14"/>
      <c r="WDW14"/>
      <c r="WDX14"/>
      <c r="WDY14"/>
      <c r="WDZ14"/>
      <c r="WEA14"/>
      <c r="WEB14"/>
      <c r="WEC14"/>
      <c r="WED14"/>
      <c r="WEE14"/>
      <c r="WEF14"/>
      <c r="WEG14"/>
      <c r="WEH14"/>
      <c r="WEI14"/>
      <c r="WEJ14"/>
      <c r="WEK14"/>
      <c r="WEL14"/>
      <c r="WEM14"/>
      <c r="WEN14"/>
      <c r="WEO14"/>
      <c r="WEP14"/>
      <c r="WEQ14"/>
      <c r="WER14"/>
      <c r="WES14"/>
      <c r="WET14"/>
      <c r="WEU14"/>
      <c r="WEV14"/>
      <c r="WEW14"/>
      <c r="WEX14"/>
      <c r="WEY14"/>
      <c r="WEZ14"/>
      <c r="WFA14"/>
      <c r="WFB14"/>
      <c r="WFC14"/>
      <c r="WFD14"/>
      <c r="WFE14"/>
      <c r="WFF14"/>
      <c r="WFG14"/>
      <c r="WFH14"/>
      <c r="WFI14"/>
      <c r="WFJ14"/>
      <c r="WFK14"/>
      <c r="WFL14"/>
      <c r="WFM14"/>
      <c r="WFN14"/>
      <c r="WFO14"/>
      <c r="WFP14"/>
      <c r="WFQ14"/>
      <c r="WFR14"/>
      <c r="WFS14"/>
      <c r="WFT14"/>
      <c r="WFU14"/>
      <c r="WFV14"/>
      <c r="WFW14"/>
      <c r="WFX14"/>
      <c r="WFY14"/>
      <c r="WFZ14"/>
      <c r="WGA14"/>
      <c r="WGB14"/>
      <c r="WGC14"/>
      <c r="WGD14"/>
      <c r="WGE14"/>
      <c r="WGF14"/>
      <c r="WGG14"/>
      <c r="WGH14"/>
      <c r="WGI14"/>
      <c r="WGJ14"/>
      <c r="WGK14"/>
      <c r="WGL14"/>
      <c r="WGM14"/>
      <c r="WGN14"/>
      <c r="WGO14"/>
      <c r="WGP14"/>
      <c r="WGQ14"/>
      <c r="WGR14"/>
      <c r="WGS14"/>
      <c r="WGT14"/>
      <c r="WGU14"/>
      <c r="WGV14"/>
      <c r="WGW14"/>
      <c r="WGX14"/>
      <c r="WGY14"/>
      <c r="WGZ14"/>
      <c r="WHA14"/>
      <c r="WHB14"/>
      <c r="WHC14"/>
      <c r="WHD14"/>
      <c r="WHE14"/>
      <c r="WHF14"/>
      <c r="WHG14"/>
      <c r="WHH14"/>
      <c r="WHI14"/>
      <c r="WHJ14"/>
      <c r="WHK14"/>
      <c r="WHL14"/>
      <c r="WHM14"/>
      <c r="WHN14"/>
      <c r="WHO14"/>
      <c r="WHP14"/>
      <c r="WHQ14"/>
      <c r="WHR14"/>
      <c r="WHS14"/>
      <c r="WHT14"/>
      <c r="WHU14"/>
      <c r="WHV14"/>
      <c r="WHW14"/>
      <c r="WHX14"/>
      <c r="WHY14"/>
      <c r="WHZ14"/>
      <c r="WIA14"/>
      <c r="WIB14"/>
      <c r="WIC14"/>
      <c r="WID14"/>
      <c r="WIE14"/>
      <c r="WIF14"/>
      <c r="WIG14"/>
      <c r="WIH14"/>
      <c r="WII14"/>
      <c r="WIJ14"/>
      <c r="WIK14"/>
      <c r="WIL14"/>
      <c r="WIM14"/>
      <c r="WIN14"/>
      <c r="WIO14"/>
      <c r="WIP14"/>
      <c r="WIQ14"/>
      <c r="WIR14"/>
      <c r="WIS14"/>
      <c r="WIT14"/>
      <c r="WIU14"/>
      <c r="WIV14"/>
      <c r="WIW14"/>
      <c r="WIX14"/>
      <c r="WIY14"/>
      <c r="WIZ14"/>
      <c r="WJA14"/>
      <c r="WJB14"/>
      <c r="WJC14"/>
      <c r="WJD14"/>
      <c r="WJE14"/>
      <c r="WJF14"/>
      <c r="WJG14"/>
      <c r="WJH14"/>
      <c r="WJI14"/>
      <c r="WJJ14"/>
      <c r="WJK14"/>
      <c r="WJL14"/>
      <c r="WJM14"/>
      <c r="WJN14"/>
      <c r="WJO14"/>
      <c r="WJP14"/>
      <c r="WJQ14"/>
      <c r="WJR14"/>
      <c r="WJS14"/>
      <c r="WJT14"/>
      <c r="WJU14"/>
      <c r="WJV14"/>
      <c r="WJW14"/>
      <c r="WJX14"/>
      <c r="WJY14"/>
      <c r="WJZ14"/>
      <c r="WKA14"/>
      <c r="WKB14"/>
      <c r="WKC14"/>
      <c r="WKD14"/>
      <c r="WKE14"/>
      <c r="WKF14"/>
      <c r="WKG14"/>
      <c r="WKH14"/>
      <c r="WKI14"/>
      <c r="WKJ14"/>
      <c r="WKK14"/>
      <c r="WKL14"/>
      <c r="WKM14"/>
      <c r="WKN14"/>
      <c r="WKO14"/>
      <c r="WKP14"/>
      <c r="WKQ14"/>
      <c r="WKR14"/>
      <c r="WKS14"/>
      <c r="WKT14"/>
      <c r="WKU14"/>
      <c r="WKV14"/>
      <c r="WKW14"/>
      <c r="WKX14"/>
      <c r="WKY14"/>
      <c r="WKZ14"/>
      <c r="WLA14"/>
      <c r="WLB14"/>
      <c r="WLC14"/>
      <c r="WLD14"/>
      <c r="WLE14"/>
      <c r="WLF14"/>
      <c r="WLG14"/>
      <c r="WLH14"/>
      <c r="WLI14"/>
      <c r="WLJ14"/>
      <c r="WLK14"/>
      <c r="WLL14"/>
      <c r="WLM14"/>
      <c r="WLN14"/>
      <c r="WLO14"/>
      <c r="WLP14"/>
      <c r="WLQ14"/>
      <c r="WLR14"/>
      <c r="WLS14"/>
      <c r="WLT14"/>
      <c r="WLU14"/>
      <c r="WLV14"/>
      <c r="WLW14"/>
      <c r="WLX14"/>
      <c r="WLY14"/>
      <c r="WLZ14"/>
      <c r="WMA14"/>
      <c r="WMB14"/>
      <c r="WMC14"/>
      <c r="WMD14"/>
      <c r="WME14"/>
      <c r="WMF14"/>
      <c r="WMG14"/>
      <c r="WMH14"/>
      <c r="WMI14"/>
      <c r="WMJ14"/>
      <c r="WMK14"/>
      <c r="WML14"/>
      <c r="WMM14"/>
      <c r="WMN14"/>
      <c r="WMO14"/>
      <c r="WMP14"/>
      <c r="WMQ14"/>
      <c r="WMR14"/>
      <c r="WMS14"/>
      <c r="WMT14"/>
      <c r="WMU14"/>
      <c r="WMV14"/>
      <c r="WMW14"/>
      <c r="WMX14"/>
      <c r="WMY14"/>
      <c r="WMZ14"/>
      <c r="WNA14"/>
      <c r="WNB14"/>
      <c r="WNC14"/>
      <c r="WND14"/>
      <c r="WNE14"/>
      <c r="WNF14"/>
      <c r="WNG14"/>
      <c r="WNH14"/>
      <c r="WNI14"/>
      <c r="WNJ14"/>
      <c r="WNK14"/>
      <c r="WNL14"/>
      <c r="WNM14"/>
      <c r="WNN14"/>
      <c r="WNO14"/>
      <c r="WNP14"/>
      <c r="WNQ14"/>
      <c r="WNR14"/>
      <c r="WNS14"/>
      <c r="WNT14"/>
      <c r="WNU14"/>
      <c r="WNV14"/>
      <c r="WNW14"/>
      <c r="WNX14"/>
      <c r="WNY14"/>
      <c r="WNZ14"/>
      <c r="WOA14"/>
      <c r="WOB14"/>
      <c r="WOC14"/>
      <c r="WOD14"/>
      <c r="WOE14"/>
      <c r="WOF14"/>
      <c r="WOG14"/>
      <c r="WOH14"/>
      <c r="WOI14"/>
      <c r="WOJ14"/>
      <c r="WOK14"/>
      <c r="WOL14"/>
      <c r="WOM14"/>
      <c r="WON14"/>
      <c r="WOO14"/>
      <c r="WOP14"/>
      <c r="WOQ14"/>
      <c r="WOR14"/>
      <c r="WOS14"/>
      <c r="WOT14"/>
      <c r="WOU14"/>
      <c r="WOV14"/>
      <c r="WOW14"/>
      <c r="WOX14"/>
      <c r="WOY14"/>
      <c r="WOZ14"/>
      <c r="WPA14"/>
      <c r="WPB14"/>
      <c r="WPC14"/>
      <c r="WPD14"/>
      <c r="WPE14"/>
      <c r="WPF14"/>
      <c r="WPG14"/>
      <c r="WPH14"/>
      <c r="WPI14"/>
      <c r="WPJ14"/>
      <c r="WPK14"/>
      <c r="WPL14"/>
      <c r="WPM14"/>
      <c r="WPN14"/>
      <c r="WPO14"/>
      <c r="WPP14"/>
      <c r="WPQ14"/>
      <c r="WPR14"/>
      <c r="WPS14"/>
      <c r="WPT14"/>
      <c r="WPU14"/>
      <c r="WPV14"/>
      <c r="WPW14"/>
      <c r="WPX14"/>
      <c r="WPY14"/>
      <c r="WPZ14"/>
      <c r="WQA14"/>
      <c r="WQB14"/>
      <c r="WQC14"/>
      <c r="WQD14"/>
      <c r="WQE14"/>
      <c r="WQF14"/>
      <c r="WQG14"/>
      <c r="WQH14"/>
      <c r="WQI14"/>
      <c r="WQJ14"/>
      <c r="WQK14"/>
      <c r="WQL14"/>
      <c r="WQM14"/>
      <c r="WQN14"/>
      <c r="WQO14"/>
      <c r="WQP14"/>
      <c r="WQQ14"/>
      <c r="WQR14"/>
      <c r="WQS14"/>
      <c r="WQT14"/>
      <c r="WQU14"/>
      <c r="WQV14"/>
      <c r="WQW14"/>
      <c r="WQX14"/>
      <c r="WQY14"/>
      <c r="WQZ14"/>
      <c r="WRA14"/>
      <c r="WRB14"/>
      <c r="WRC14"/>
      <c r="WRD14"/>
      <c r="WRE14"/>
      <c r="WRF14"/>
      <c r="WRG14"/>
      <c r="WRH14"/>
      <c r="WRI14"/>
      <c r="WRJ14"/>
      <c r="WRK14"/>
      <c r="WRL14"/>
      <c r="WRM14"/>
      <c r="WRN14"/>
      <c r="WRO14"/>
      <c r="WRP14"/>
      <c r="WRQ14"/>
      <c r="WRR14"/>
      <c r="WRS14"/>
      <c r="WRT14"/>
      <c r="WRU14"/>
      <c r="WRV14"/>
      <c r="WRW14"/>
      <c r="WRX14"/>
      <c r="WRY14"/>
      <c r="WRZ14"/>
      <c r="WSA14"/>
      <c r="WSB14"/>
      <c r="WSC14"/>
      <c r="WSD14"/>
      <c r="WSE14"/>
      <c r="WSF14"/>
      <c r="WSG14"/>
      <c r="WSH14"/>
      <c r="WSI14"/>
      <c r="WSJ14"/>
      <c r="WSK14"/>
      <c r="WSL14"/>
      <c r="WSM14"/>
      <c r="WSN14"/>
      <c r="WSO14"/>
      <c r="WSP14"/>
      <c r="WSQ14"/>
      <c r="WSR14"/>
      <c r="WSS14"/>
      <c r="WST14"/>
      <c r="WSU14"/>
      <c r="WSV14"/>
      <c r="WSW14"/>
      <c r="WSX14"/>
      <c r="WSY14"/>
      <c r="WSZ14"/>
      <c r="WTA14"/>
      <c r="WTB14"/>
      <c r="WTC14"/>
      <c r="WTD14"/>
      <c r="WTE14"/>
      <c r="WTF14"/>
      <c r="WTG14"/>
      <c r="WTH14"/>
      <c r="WTI14"/>
      <c r="WTJ14"/>
      <c r="WTK14"/>
      <c r="WTL14"/>
      <c r="WTM14"/>
      <c r="WTN14"/>
      <c r="WTO14"/>
      <c r="WTP14"/>
      <c r="WTQ14"/>
      <c r="WTR14"/>
      <c r="WTS14"/>
      <c r="WTT14"/>
      <c r="WTU14"/>
      <c r="WTV14"/>
      <c r="WTW14"/>
      <c r="WTX14"/>
      <c r="WTY14"/>
      <c r="WTZ14"/>
      <c r="WUA14"/>
      <c r="WUB14"/>
      <c r="WUC14"/>
      <c r="WUD14"/>
      <c r="WUE14"/>
      <c r="WUF14"/>
      <c r="WUG14"/>
      <c r="WUH14"/>
      <c r="WUI14"/>
      <c r="WUJ14"/>
      <c r="WUK14"/>
      <c r="WUL14"/>
      <c r="WUM14"/>
      <c r="WUN14"/>
      <c r="WUO14"/>
      <c r="WUP14"/>
      <c r="WUQ14"/>
      <c r="WUR14"/>
      <c r="WUS14"/>
      <c r="WUT14"/>
      <c r="WUU14"/>
      <c r="WUV14"/>
      <c r="WUW14"/>
      <c r="WUX14"/>
      <c r="WUY14"/>
      <c r="WUZ14"/>
      <c r="WVA14"/>
      <c r="WVB14"/>
      <c r="WVC14"/>
      <c r="WVD14"/>
      <c r="WVE14"/>
      <c r="WVF14"/>
      <c r="WVG14"/>
      <c r="WVH14"/>
      <c r="WVI14"/>
      <c r="WVJ14"/>
      <c r="WVK14"/>
      <c r="WVL14"/>
      <c r="WVM14"/>
      <c r="WVN14"/>
      <c r="WVO14"/>
      <c r="WVP14"/>
      <c r="WVQ14"/>
      <c r="WVR14"/>
      <c r="WVS14"/>
      <c r="WVT14"/>
      <c r="WVU14"/>
      <c r="WVV14"/>
      <c r="WVW14"/>
      <c r="WVX14"/>
      <c r="WVY14"/>
      <c r="WVZ14"/>
      <c r="WWA14"/>
      <c r="WWB14"/>
      <c r="WWC14"/>
      <c r="WWD14"/>
      <c r="WWE14"/>
      <c r="WWF14"/>
      <c r="WWG14"/>
      <c r="WWH14"/>
      <c r="WWI14"/>
      <c r="WWJ14"/>
      <c r="WWK14"/>
      <c r="WWL14"/>
      <c r="WWM14"/>
      <c r="WWN14"/>
      <c r="WWO14"/>
      <c r="WWP14"/>
      <c r="WWQ14"/>
      <c r="WWR14"/>
      <c r="WWS14"/>
      <c r="WWT14"/>
      <c r="WWU14"/>
      <c r="WWV14"/>
      <c r="WWW14"/>
      <c r="WWX14"/>
      <c r="WWY14"/>
      <c r="WWZ14"/>
      <c r="WXA14"/>
      <c r="WXB14"/>
      <c r="WXC14"/>
      <c r="WXD14"/>
      <c r="WXE14"/>
      <c r="WXF14"/>
      <c r="WXG14"/>
      <c r="WXH14"/>
      <c r="WXI14"/>
      <c r="WXJ14"/>
      <c r="WXK14"/>
      <c r="WXL14"/>
      <c r="WXM14"/>
      <c r="WXN14"/>
      <c r="WXO14"/>
      <c r="WXP14"/>
      <c r="WXQ14"/>
      <c r="WXR14"/>
      <c r="WXS14"/>
      <c r="WXT14"/>
      <c r="WXU14"/>
      <c r="WXV14"/>
      <c r="WXW14"/>
      <c r="WXX14"/>
      <c r="WXY14"/>
      <c r="WXZ14"/>
      <c r="WYA14"/>
      <c r="WYB14"/>
      <c r="WYC14"/>
      <c r="WYD14"/>
      <c r="WYE14"/>
      <c r="WYF14"/>
      <c r="WYG14"/>
      <c r="WYH14"/>
      <c r="WYI14"/>
      <c r="WYJ14"/>
      <c r="WYK14"/>
      <c r="WYL14"/>
      <c r="WYM14"/>
      <c r="WYN14"/>
      <c r="WYO14"/>
      <c r="WYP14"/>
      <c r="WYQ14"/>
      <c r="WYR14"/>
      <c r="WYS14"/>
      <c r="WYT14"/>
      <c r="WYU14"/>
      <c r="WYV14"/>
      <c r="WYW14"/>
      <c r="WYX14"/>
      <c r="WYY14"/>
      <c r="WYZ14"/>
      <c r="WZA14"/>
      <c r="WZB14"/>
      <c r="WZC14"/>
      <c r="WZD14"/>
      <c r="WZE14"/>
      <c r="WZF14"/>
      <c r="WZG14"/>
      <c r="WZH14"/>
      <c r="WZI14"/>
      <c r="WZJ14"/>
      <c r="WZK14"/>
      <c r="WZL14"/>
      <c r="WZM14"/>
      <c r="WZN14"/>
      <c r="WZO14"/>
      <c r="WZP14"/>
      <c r="WZQ14"/>
      <c r="WZR14"/>
      <c r="WZS14"/>
      <c r="WZT14"/>
      <c r="WZU14"/>
      <c r="WZV14"/>
      <c r="WZW14"/>
      <c r="WZX14"/>
      <c r="WZY14"/>
      <c r="WZZ14"/>
      <c r="XAA14"/>
      <c r="XAB14"/>
      <c r="XAC14"/>
      <c r="XAD14"/>
      <c r="XAE14"/>
      <c r="XAF14"/>
      <c r="XAG14"/>
      <c r="XAH14"/>
      <c r="XAI14"/>
      <c r="XAJ14"/>
      <c r="XAK14"/>
      <c r="XAL14"/>
      <c r="XAM14"/>
      <c r="XAN14"/>
      <c r="XAO14"/>
      <c r="XAP14"/>
      <c r="XAQ14"/>
      <c r="XAR14"/>
      <c r="XAS14"/>
      <c r="XAT14"/>
      <c r="XAU14"/>
      <c r="XAV14"/>
      <c r="XAW14"/>
      <c r="XAX14"/>
      <c r="XAY14"/>
      <c r="XAZ14"/>
      <c r="XBA14"/>
      <c r="XBB14"/>
      <c r="XBC14"/>
      <c r="XBD14"/>
      <c r="XBE14"/>
      <c r="XBF14"/>
      <c r="XBG14"/>
      <c r="XBH14"/>
      <c r="XBI14"/>
      <c r="XBJ14"/>
      <c r="XBK14"/>
      <c r="XBL14"/>
      <c r="XBM14"/>
      <c r="XBN14"/>
      <c r="XBO14"/>
      <c r="XBP14"/>
      <c r="XBQ14"/>
      <c r="XBR14"/>
      <c r="XBS14"/>
      <c r="XBT14"/>
      <c r="XBU14"/>
      <c r="XBV14"/>
      <c r="XBW14"/>
      <c r="XBX14"/>
      <c r="XBY14"/>
      <c r="XBZ14"/>
      <c r="XCA14"/>
      <c r="XCB14"/>
      <c r="XCC14"/>
      <c r="XCD14"/>
      <c r="XCE14"/>
      <c r="XCF14"/>
      <c r="XCG14"/>
      <c r="XCH14"/>
      <c r="XCI14"/>
      <c r="XCJ14"/>
      <c r="XCK14"/>
      <c r="XCL14"/>
      <c r="XCM14"/>
      <c r="XCN14"/>
      <c r="XCO14"/>
      <c r="XCP14"/>
      <c r="XCQ14"/>
      <c r="XCR14"/>
      <c r="XCS14"/>
      <c r="XCT14"/>
      <c r="XCU14"/>
      <c r="XCV14"/>
      <c r="XCW14"/>
      <c r="XCX14"/>
      <c r="XCY14"/>
      <c r="XCZ14"/>
      <c r="XDA14"/>
      <c r="XDB14"/>
      <c r="XDC14"/>
      <c r="XDD14"/>
      <c r="XDE14"/>
      <c r="XDF14"/>
      <c r="XDG14"/>
      <c r="XDH14"/>
      <c r="XDI14"/>
      <c r="XDJ14"/>
      <c r="XDK14"/>
      <c r="XDL14"/>
      <c r="XDM14"/>
      <c r="XDN14"/>
      <c r="XDO14"/>
      <c r="XDP14"/>
      <c r="XDQ14"/>
      <c r="XDR14"/>
      <c r="XDS14"/>
      <c r="XDT14"/>
      <c r="XDU14"/>
      <c r="XDV14"/>
      <c r="XDW14"/>
      <c r="XDX14"/>
      <c r="XDY14"/>
      <c r="XDZ14"/>
      <c r="XEA14"/>
      <c r="XEB14"/>
      <c r="XEC14"/>
      <c r="XED14"/>
      <c r="XEE14"/>
      <c r="XEF14"/>
      <c r="XEG14"/>
      <c r="XEH14"/>
      <c r="XEI14"/>
      <c r="XEJ14"/>
      <c r="XEK14"/>
      <c r="XEL14"/>
      <c r="XEM14"/>
      <c r="XEN14"/>
      <c r="XEO14"/>
      <c r="XEP14"/>
      <c r="XEQ14"/>
      <c r="XER14"/>
      <c r="XES14"/>
      <c r="XET14"/>
    </row>
    <row r="15" spans="1:16374" ht="39.950000000000003" customHeight="1" x14ac:dyDescent="0.25">
      <c r="A15" s="231" t="s">
        <v>227</v>
      </c>
      <c r="B15" s="232"/>
      <c r="C15" s="232"/>
      <c r="D15" s="294" t="s">
        <v>276</v>
      </c>
      <c r="E15" s="231"/>
      <c r="F15" s="231"/>
      <c r="G15" s="318"/>
      <c r="H15" s="314"/>
      <c r="I15" s="331">
        <f>I16</f>
        <v>0.31485959855401185</v>
      </c>
      <c r="J15" s="304"/>
      <c r="K15" s="297">
        <f>K16</f>
        <v>8.8297140150355204E-3</v>
      </c>
      <c r="L15" s="300">
        <v>870330.78</v>
      </c>
    </row>
    <row r="16" spans="1:16374" ht="39.950000000000003" customHeight="1" x14ac:dyDescent="0.25">
      <c r="A16" s="246" t="s">
        <v>284</v>
      </c>
      <c r="B16" s="262">
        <v>72942</v>
      </c>
      <c r="C16" s="262" t="s">
        <v>293</v>
      </c>
      <c r="D16" s="295" t="s">
        <v>330</v>
      </c>
      <c r="E16" s="308" t="str">
        <f>'PLANILHA OBRA'!G74</f>
        <v>M</v>
      </c>
      <c r="F16" s="308">
        <f>'PLANILHA OBRA'!H74</f>
        <v>8000</v>
      </c>
      <c r="G16" s="328">
        <f>F16/2</f>
        <v>4000</v>
      </c>
      <c r="H16" s="316"/>
      <c r="I16" s="309">
        <f>L16/L15</f>
        <v>0.31485959855401185</v>
      </c>
      <c r="J16" s="307"/>
      <c r="K16" s="305">
        <f>L16/$L$17</f>
        <v>8.8297140150355204E-3</v>
      </c>
      <c r="L16" s="301">
        <v>274032</v>
      </c>
    </row>
    <row r="17" spans="1:12" ht="50.1" customHeight="1" thickBot="1" x14ac:dyDescent="0.3">
      <c r="A17" s="688" t="s">
        <v>11</v>
      </c>
      <c r="B17" s="689"/>
      <c r="C17" s="689"/>
      <c r="D17" s="689"/>
      <c r="E17" s="292"/>
      <c r="F17" s="690" t="s">
        <v>65</v>
      </c>
      <c r="G17" s="690"/>
      <c r="H17" s="690"/>
      <c r="K17" s="286"/>
      <c r="L17" s="236">
        <v>31035206.750000004</v>
      </c>
    </row>
    <row r="18" spans="1:12" ht="15.75" thickTop="1" x14ac:dyDescent="0.25">
      <c r="A18" s="181"/>
      <c r="B18" s="182"/>
      <c r="C18" s="182"/>
      <c r="D18" s="182"/>
      <c r="E18" s="182"/>
      <c r="F18" s="182"/>
      <c r="G18" s="182"/>
      <c r="H18" s="182"/>
      <c r="I18" s="183"/>
      <c r="J18" s="183"/>
      <c r="K18" s="183"/>
      <c r="L18" s="184"/>
    </row>
    <row r="19" spans="1:12" x14ac:dyDescent="0.25">
      <c r="A19" s="484"/>
      <c r="B19" s="485"/>
      <c r="C19" s="485"/>
      <c r="D19" s="485"/>
      <c r="E19" s="485"/>
      <c r="F19" s="485"/>
      <c r="G19" s="485"/>
      <c r="H19" s="485"/>
      <c r="I19" s="485"/>
      <c r="J19" s="485"/>
      <c r="K19" s="485"/>
      <c r="L19" s="486"/>
    </row>
    <row r="20" spans="1:12" x14ac:dyDescent="0.25">
      <c r="A20" s="229"/>
      <c r="B20" s="228"/>
      <c r="C20" s="228"/>
      <c r="D20" s="228"/>
      <c r="E20" s="228"/>
      <c r="F20" s="228"/>
      <c r="G20" s="228"/>
      <c r="H20" s="228"/>
      <c r="I20" s="228"/>
      <c r="J20" s="228"/>
      <c r="K20" s="228"/>
      <c r="L20" s="230"/>
    </row>
    <row r="21" spans="1:12" x14ac:dyDescent="0.25">
      <c r="A21" s="229"/>
      <c r="B21" s="228"/>
      <c r="C21" s="228"/>
      <c r="D21" s="485" t="s">
        <v>233</v>
      </c>
      <c r="E21" s="485"/>
      <c r="F21" s="485"/>
      <c r="G21" s="485"/>
      <c r="H21" s="485"/>
      <c r="I21" s="485"/>
      <c r="J21" s="485"/>
      <c r="K21" s="485"/>
      <c r="L21" s="230"/>
    </row>
    <row r="22" spans="1:12" x14ac:dyDescent="0.25">
      <c r="A22" s="229"/>
      <c r="B22" s="228"/>
      <c r="C22" s="228"/>
      <c r="D22" s="687" t="s">
        <v>360</v>
      </c>
      <c r="E22" s="687"/>
      <c r="F22" s="687"/>
      <c r="G22" s="687"/>
      <c r="H22" s="687"/>
      <c r="I22" s="687"/>
      <c r="J22" s="687"/>
      <c r="K22" s="687"/>
      <c r="L22" s="230"/>
    </row>
    <row r="23" spans="1:12" x14ac:dyDescent="0.25">
      <c r="A23" s="229"/>
      <c r="B23" s="228"/>
      <c r="C23" s="228"/>
      <c r="D23" s="687" t="s">
        <v>234</v>
      </c>
      <c r="E23" s="687"/>
      <c r="F23" s="687"/>
      <c r="G23" s="687"/>
      <c r="H23" s="687"/>
      <c r="I23" s="687"/>
      <c r="J23" s="687"/>
      <c r="K23" s="687"/>
      <c r="L23" s="230"/>
    </row>
    <row r="24" spans="1:12" ht="14.25" customHeight="1" x14ac:dyDescent="0.25">
      <c r="A24" s="185"/>
      <c r="B24" s="186"/>
      <c r="C24" s="186"/>
      <c r="D24" s="687" t="s">
        <v>360</v>
      </c>
      <c r="E24" s="687"/>
      <c r="F24" s="687"/>
      <c r="G24" s="687"/>
      <c r="H24" s="687"/>
      <c r="I24" s="687"/>
      <c r="J24" s="687"/>
      <c r="K24" s="687"/>
      <c r="L24" s="187"/>
    </row>
    <row r="25" spans="1:12" ht="3.75" hidden="1" customHeight="1" x14ac:dyDescent="0.25">
      <c r="A25" s="185"/>
      <c r="B25" s="186"/>
      <c r="C25" s="186"/>
      <c r="D25" s="186"/>
      <c r="E25" s="186"/>
      <c r="F25" s="287"/>
      <c r="G25" s="287"/>
      <c r="H25" s="186"/>
      <c r="I25" s="186"/>
      <c r="J25" s="186"/>
      <c r="K25" s="186"/>
      <c r="L25" s="187"/>
    </row>
    <row r="26" spans="1:12" ht="15.75" thickBot="1" x14ac:dyDescent="0.3">
      <c r="A26" s="519"/>
      <c r="B26" s="520"/>
      <c r="C26" s="520"/>
      <c r="D26" s="520"/>
      <c r="E26" s="520"/>
      <c r="F26" s="520"/>
      <c r="G26" s="520"/>
      <c r="H26" s="520"/>
      <c r="I26" s="520"/>
      <c r="J26" s="520"/>
      <c r="K26" s="520"/>
      <c r="L26" s="521"/>
    </row>
    <row r="27" spans="1:12" ht="1.5" customHeight="1" thickTop="1" thickBot="1" x14ac:dyDescent="0.3">
      <c r="A27" s="173"/>
      <c r="B27" s="174"/>
      <c r="C27" s="174"/>
      <c r="D27" s="174"/>
      <c r="E27" s="174"/>
      <c r="F27" s="320"/>
      <c r="G27" s="320"/>
      <c r="H27" s="174"/>
      <c r="I27" s="174"/>
      <c r="J27" s="174"/>
      <c r="K27" s="174"/>
      <c r="L27" s="175"/>
    </row>
    <row r="30" spans="1:12" x14ac:dyDescent="0.25">
      <c r="D30" s="3"/>
      <c r="E30" s="3"/>
      <c r="F30" s="4"/>
      <c r="G30" s="4"/>
      <c r="H30" s="3"/>
      <c r="I30" s="5"/>
      <c r="J30" s="5"/>
      <c r="K30" s="3" t="s">
        <v>25</v>
      </c>
    </row>
    <row r="31" spans="1:12" x14ac:dyDescent="0.25">
      <c r="D31" s="3"/>
      <c r="E31" s="3"/>
      <c r="F31" s="4"/>
      <c r="G31" s="4"/>
      <c r="H31" s="3"/>
      <c r="I31" s="6" t="e">
        <f>#REF!/24</f>
        <v>#REF!</v>
      </c>
      <c r="J31" s="6"/>
      <c r="K31" s="3"/>
    </row>
    <row r="32" spans="1:12" x14ac:dyDescent="0.25">
      <c r="D32" s="3"/>
      <c r="E32" s="3"/>
      <c r="F32" s="4"/>
      <c r="G32" s="4"/>
      <c r="H32" s="3"/>
      <c r="I32" s="3"/>
      <c r="J32" s="3"/>
      <c r="K32" s="3"/>
    </row>
    <row r="33" spans="3:11" x14ac:dyDescent="0.25">
      <c r="D33" s="3"/>
      <c r="E33" s="3"/>
      <c r="F33" s="4"/>
      <c r="G33" s="4"/>
      <c r="H33" s="3"/>
      <c r="I33" s="3"/>
      <c r="J33" s="3"/>
      <c r="K33" s="3"/>
    </row>
    <row r="34" spans="3:11" x14ac:dyDescent="0.25">
      <c r="D34" s="3"/>
      <c r="E34" s="3"/>
      <c r="F34" s="4"/>
      <c r="G34" s="4"/>
      <c r="H34" s="3"/>
      <c r="I34" s="3"/>
      <c r="J34" s="3"/>
      <c r="K34" s="3"/>
    </row>
    <row r="35" spans="3:11" x14ac:dyDescent="0.25">
      <c r="D35" s="3"/>
      <c r="E35" s="3"/>
      <c r="F35" s="4"/>
      <c r="G35" s="4"/>
      <c r="H35" s="3"/>
      <c r="I35" s="3"/>
      <c r="J35" s="3"/>
      <c r="K35" s="3"/>
    </row>
    <row r="36" spans="3:11" x14ac:dyDescent="0.25">
      <c r="D36" s="3"/>
      <c r="E36" s="3"/>
      <c r="F36" s="4"/>
      <c r="G36" s="4"/>
      <c r="H36" s="3"/>
      <c r="I36" s="3"/>
      <c r="J36" s="3"/>
      <c r="K36" s="3"/>
    </row>
    <row r="37" spans="3:11" x14ac:dyDescent="0.25">
      <c r="D37" s="3"/>
      <c r="E37" s="3"/>
      <c r="F37" s="4"/>
      <c r="G37" s="4"/>
      <c r="H37" s="3"/>
      <c r="I37" s="3"/>
      <c r="J37" s="3"/>
      <c r="K37" s="3"/>
    </row>
    <row r="38" spans="3:11" x14ac:dyDescent="0.25">
      <c r="C38" s="7">
        <v>4915678</v>
      </c>
      <c r="D38" s="3"/>
      <c r="E38" s="3"/>
      <c r="F38" s="4"/>
      <c r="G38" s="4"/>
      <c r="H38" s="3"/>
      <c r="I38" s="3"/>
      <c r="J38" s="3"/>
      <c r="K38" s="3"/>
    </row>
    <row r="39" spans="3:11" x14ac:dyDescent="0.25">
      <c r="C39" s="8">
        <v>95878</v>
      </c>
    </row>
  </sheetData>
  <autoFilter ref="A6:L6" xr:uid="{00000000-0009-0000-0000-000012000000}"/>
  <mergeCells count="17">
    <mergeCell ref="A17:D17"/>
    <mergeCell ref="F17:H17"/>
    <mergeCell ref="A19:L19"/>
    <mergeCell ref="A1:L1"/>
    <mergeCell ref="A2:L2"/>
    <mergeCell ref="A3:C4"/>
    <mergeCell ref="I3:L4"/>
    <mergeCell ref="A5:D5"/>
    <mergeCell ref="H5:I5"/>
    <mergeCell ref="J5:K5"/>
    <mergeCell ref="F5:F6"/>
    <mergeCell ref="G5:G6"/>
    <mergeCell ref="D21:K21"/>
    <mergeCell ref="D22:K22"/>
    <mergeCell ref="D23:K23"/>
    <mergeCell ref="D24:K24"/>
    <mergeCell ref="A26:L26"/>
  </mergeCells>
  <printOptions horizontalCentered="1"/>
  <pageMargins left="0" right="0" top="0.39370078740157483" bottom="0.19685039370078741" header="0" footer="0"/>
  <pageSetup paperSize="9" scale="37" fitToHeight="2" orientation="landscape" r:id="rId1"/>
  <headerFooter>
    <oddFooter>&amp;R&amp;P de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F0"/>
  </sheetPr>
  <dimension ref="A1:U213"/>
  <sheetViews>
    <sheetView showGridLines="0" view="pageBreakPreview" topLeftCell="A196" zoomScaleNormal="100" zoomScaleSheetLayoutView="100" workbookViewId="0">
      <selection activeCell="E209" sqref="E209"/>
    </sheetView>
  </sheetViews>
  <sheetFormatPr defaultColWidth="9.140625" defaultRowHeight="15" x14ac:dyDescent="0.25"/>
  <cols>
    <col min="1" max="1" width="2.85546875" customWidth="1"/>
    <col min="2" max="5" width="10.85546875" customWidth="1"/>
    <col min="6" max="6" width="15.7109375" bestFit="1" customWidth="1"/>
    <col min="7" max="7" width="2.140625" bestFit="1" customWidth="1"/>
    <col min="8" max="8" width="23.7109375" bestFit="1" customWidth="1"/>
  </cols>
  <sheetData>
    <row r="1" spans="1:21" ht="15.75" thickTop="1" x14ac:dyDescent="0.25">
      <c r="A1" s="118"/>
      <c r="B1" s="119"/>
      <c r="C1" s="119"/>
      <c r="D1" s="119"/>
      <c r="E1" s="119"/>
      <c r="F1" s="119"/>
      <c r="G1" s="119"/>
      <c r="H1" s="119"/>
      <c r="I1" s="119"/>
      <c r="J1" s="113"/>
      <c r="K1" s="15"/>
      <c r="L1" s="15"/>
      <c r="M1" s="15"/>
      <c r="N1" s="15"/>
      <c r="O1" s="15"/>
      <c r="P1" s="15"/>
      <c r="Q1" s="15"/>
      <c r="R1" s="15"/>
      <c r="S1" s="15"/>
      <c r="T1" s="15"/>
      <c r="U1" s="15"/>
    </row>
    <row r="2" spans="1:21" ht="53.25" customHeight="1" x14ac:dyDescent="0.25">
      <c r="A2" s="120"/>
      <c r="B2" s="790"/>
      <c r="C2" s="791"/>
      <c r="D2" s="791"/>
      <c r="E2" s="791"/>
      <c r="F2" s="791"/>
      <c r="G2" s="791"/>
      <c r="H2" s="791"/>
      <c r="I2" s="791"/>
      <c r="J2" s="792"/>
      <c r="K2" s="121"/>
      <c r="L2" s="15"/>
      <c r="M2" s="15"/>
      <c r="N2" s="15"/>
      <c r="O2" s="15"/>
      <c r="P2" s="15"/>
      <c r="Q2" s="15"/>
      <c r="R2" s="15"/>
      <c r="S2" s="15"/>
      <c r="T2" s="15"/>
      <c r="U2" s="15"/>
    </row>
    <row r="3" spans="1:21" ht="9.75" customHeight="1" x14ac:dyDescent="0.25">
      <c r="A3" s="120"/>
      <c r="B3" s="122"/>
      <c r="C3" s="122"/>
      <c r="D3" s="122"/>
      <c r="E3" s="122"/>
      <c r="F3" s="122"/>
      <c r="G3" s="122"/>
      <c r="H3" s="122"/>
      <c r="I3" s="122"/>
      <c r="J3" s="123"/>
      <c r="K3" s="124"/>
      <c r="L3" s="15"/>
      <c r="M3" s="15"/>
      <c r="N3" s="15"/>
      <c r="O3" s="15"/>
      <c r="P3" s="15"/>
      <c r="Q3" s="15"/>
      <c r="R3" s="15"/>
      <c r="S3" s="15"/>
      <c r="T3" s="15"/>
      <c r="U3" s="15"/>
    </row>
    <row r="4" spans="1:21" ht="41.25" customHeight="1" x14ac:dyDescent="0.25">
      <c r="A4" s="120"/>
      <c r="B4" s="13" t="s">
        <v>205</v>
      </c>
      <c r="C4" s="793" t="s">
        <v>131</v>
      </c>
      <c r="D4" s="793"/>
      <c r="E4" s="793"/>
      <c r="F4" s="793"/>
      <c r="G4" s="793"/>
      <c r="H4" s="793"/>
      <c r="I4" s="793"/>
      <c r="J4" s="794"/>
      <c r="K4" s="125"/>
      <c r="L4" s="126"/>
      <c r="M4" s="127"/>
      <c r="N4" s="128"/>
      <c r="O4" s="128"/>
      <c r="P4" s="128"/>
      <c r="Q4" s="128"/>
      <c r="R4" s="128"/>
      <c r="S4" s="128"/>
      <c r="T4" s="128"/>
      <c r="U4" s="128"/>
    </row>
    <row r="5" spans="1:21" x14ac:dyDescent="0.25">
      <c r="A5" s="120"/>
      <c r="B5" s="12"/>
      <c r="C5" s="12"/>
      <c r="D5" s="12"/>
      <c r="E5" s="12"/>
      <c r="F5" s="12"/>
      <c r="G5" s="12"/>
      <c r="H5" s="12"/>
      <c r="I5" s="12"/>
      <c r="J5" s="114"/>
      <c r="K5" s="129"/>
      <c r="L5" s="128"/>
      <c r="M5" s="127"/>
      <c r="N5" s="128"/>
      <c r="O5" s="128"/>
      <c r="P5" s="128"/>
      <c r="Q5" s="128"/>
      <c r="R5" s="128"/>
      <c r="S5" s="128"/>
      <c r="T5" s="128"/>
      <c r="U5" s="128"/>
    </row>
    <row r="6" spans="1:21" x14ac:dyDescent="0.25">
      <c r="A6" s="120"/>
      <c r="B6" s="795" t="s">
        <v>132</v>
      </c>
      <c r="C6" s="796"/>
      <c r="D6" s="796"/>
      <c r="E6" s="796"/>
      <c r="F6" s="797">
        <v>4</v>
      </c>
      <c r="G6" s="797"/>
      <c r="H6" s="797"/>
      <c r="I6" s="797"/>
      <c r="J6" s="14"/>
      <c r="K6" s="130"/>
      <c r="L6" s="130"/>
      <c r="M6" s="130"/>
      <c r="N6" s="15"/>
      <c r="O6" s="15"/>
      <c r="P6" s="15"/>
      <c r="Q6" s="15"/>
      <c r="R6" s="15"/>
      <c r="S6" s="15"/>
      <c r="T6" s="15"/>
      <c r="U6" s="15"/>
    </row>
    <row r="7" spans="1:21" x14ac:dyDescent="0.25">
      <c r="A7" s="120"/>
      <c r="B7" s="15"/>
      <c r="C7" s="16"/>
      <c r="D7" s="15"/>
      <c r="E7" s="16"/>
      <c r="F7" s="17"/>
      <c r="G7" s="17"/>
      <c r="H7" s="17"/>
      <c r="I7" s="17"/>
      <c r="J7" s="18"/>
      <c r="K7" s="130"/>
      <c r="L7" s="130"/>
      <c r="M7" s="130"/>
      <c r="N7" s="15"/>
      <c r="O7" s="15"/>
      <c r="P7" s="15"/>
      <c r="Q7" s="15"/>
      <c r="R7" s="15"/>
      <c r="S7" s="15"/>
      <c r="T7" s="15"/>
      <c r="U7" s="15"/>
    </row>
    <row r="8" spans="1:21" x14ac:dyDescent="0.25">
      <c r="A8" s="120"/>
      <c r="B8" s="19" t="s">
        <v>72</v>
      </c>
      <c r="C8" s="16"/>
      <c r="D8" s="15"/>
      <c r="E8" s="16"/>
      <c r="F8" s="17"/>
      <c r="G8" s="17"/>
      <c r="H8" s="17"/>
      <c r="I8" s="17"/>
      <c r="J8" s="18"/>
      <c r="K8" s="130"/>
      <c r="L8" s="130"/>
      <c r="M8" s="130"/>
      <c r="N8" s="15"/>
      <c r="O8" s="15"/>
      <c r="P8" s="15"/>
      <c r="Q8" s="15"/>
      <c r="R8" s="15"/>
      <c r="S8" s="15"/>
      <c r="T8" s="15"/>
      <c r="U8" s="15"/>
    </row>
    <row r="9" spans="1:21" x14ac:dyDescent="0.25">
      <c r="A9" s="120"/>
      <c r="B9" s="19"/>
      <c r="C9" s="16"/>
      <c r="D9" s="15"/>
      <c r="E9" s="16"/>
      <c r="F9" s="17"/>
      <c r="G9" s="17"/>
      <c r="H9" s="17"/>
      <c r="I9" s="17"/>
      <c r="J9" s="18"/>
      <c r="K9" s="130"/>
      <c r="L9" s="130"/>
      <c r="M9" s="130"/>
      <c r="N9" s="15"/>
      <c r="O9" s="15"/>
      <c r="P9" s="15"/>
      <c r="Q9" s="15"/>
      <c r="R9" s="15"/>
      <c r="S9" s="15"/>
      <c r="T9" s="15"/>
      <c r="U9" s="15"/>
    </row>
    <row r="10" spans="1:21" x14ac:dyDescent="0.25">
      <c r="A10" s="120"/>
      <c r="B10" s="798" t="s">
        <v>133</v>
      </c>
      <c r="C10" s="798"/>
      <c r="D10" s="798"/>
      <c r="E10" s="798"/>
      <c r="F10" s="798"/>
      <c r="G10" s="20"/>
      <c r="H10" s="20"/>
      <c r="I10" s="20"/>
      <c r="J10" s="46"/>
      <c r="K10" s="130"/>
      <c r="L10" s="130"/>
      <c r="M10" s="130"/>
      <c r="N10" s="131"/>
      <c r="O10" s="132"/>
      <c r="P10" s="15"/>
      <c r="Q10" s="132"/>
      <c r="R10" s="133"/>
      <c r="S10" s="132"/>
      <c r="T10" s="15"/>
      <c r="U10" s="132"/>
    </row>
    <row r="11" spans="1:21" x14ac:dyDescent="0.25">
      <c r="A11" s="120"/>
      <c r="B11" s="769" t="s">
        <v>73</v>
      </c>
      <c r="C11" s="769"/>
      <c r="D11" s="769"/>
      <c r="E11" s="769"/>
      <c r="F11" s="769"/>
      <c r="G11" s="715" t="s">
        <v>74</v>
      </c>
      <c r="H11" s="714"/>
      <c r="I11" s="20"/>
      <c r="J11" s="46"/>
      <c r="K11" s="130"/>
      <c r="L11" s="130"/>
      <c r="M11" s="130"/>
      <c r="N11" s="131"/>
      <c r="O11" s="132"/>
      <c r="P11" s="15"/>
      <c r="Q11" s="132"/>
      <c r="R11" s="133"/>
      <c r="S11" s="132"/>
      <c r="T11" s="15"/>
      <c r="U11" s="132"/>
    </row>
    <row r="12" spans="1:21" x14ac:dyDescent="0.25">
      <c r="A12" s="120"/>
      <c r="B12" s="799" t="s">
        <v>134</v>
      </c>
      <c r="C12" s="799"/>
      <c r="D12" s="799"/>
      <c r="E12" s="799"/>
      <c r="F12" s="799"/>
      <c r="G12" s="23"/>
      <c r="H12" s="134">
        <v>1</v>
      </c>
      <c r="I12" s="20"/>
      <c r="J12" s="46"/>
      <c r="K12" s="130"/>
      <c r="L12" s="130"/>
      <c r="M12" s="130"/>
      <c r="N12" s="131"/>
      <c r="O12" s="132"/>
      <c r="P12" s="15"/>
      <c r="Q12" s="132"/>
      <c r="R12" s="133"/>
      <c r="S12" s="132"/>
      <c r="T12" s="15"/>
      <c r="U12" s="132"/>
    </row>
    <row r="13" spans="1:21" x14ac:dyDescent="0.25">
      <c r="A13" s="120"/>
      <c r="B13" s="799" t="s">
        <v>135</v>
      </c>
      <c r="C13" s="799"/>
      <c r="D13" s="799"/>
      <c r="E13" s="799"/>
      <c r="F13" s="799"/>
      <c r="G13" s="23"/>
      <c r="H13" s="134">
        <v>1</v>
      </c>
      <c r="I13" s="20"/>
      <c r="J13" s="46"/>
      <c r="K13" s="130"/>
      <c r="L13" s="130"/>
      <c r="M13" s="130"/>
      <c r="N13" s="131"/>
      <c r="O13" s="132"/>
      <c r="P13" s="15"/>
      <c r="Q13" s="132"/>
      <c r="R13" s="133"/>
      <c r="S13" s="132"/>
      <c r="T13" s="15"/>
      <c r="U13" s="132"/>
    </row>
    <row r="14" spans="1:21" x14ac:dyDescent="0.25">
      <c r="A14" s="120"/>
      <c r="B14" s="799" t="s">
        <v>136</v>
      </c>
      <c r="C14" s="799"/>
      <c r="D14" s="799"/>
      <c r="E14" s="799"/>
      <c r="F14" s="799"/>
      <c r="G14" s="23"/>
      <c r="H14" s="134">
        <v>1</v>
      </c>
      <c r="I14" s="20"/>
      <c r="J14" s="46"/>
      <c r="K14" s="130"/>
      <c r="L14" s="130"/>
      <c r="M14" s="130"/>
      <c r="N14" s="131"/>
      <c r="O14" s="132"/>
      <c r="P14" s="15"/>
      <c r="Q14" s="132"/>
      <c r="R14" s="133"/>
      <c r="S14" s="132"/>
      <c r="T14" s="15"/>
      <c r="U14" s="132"/>
    </row>
    <row r="15" spans="1:21" x14ac:dyDescent="0.25">
      <c r="A15" s="120"/>
      <c r="B15" s="740" t="s">
        <v>137</v>
      </c>
      <c r="C15" s="740"/>
      <c r="D15" s="740"/>
      <c r="E15" s="740"/>
      <c r="F15" s="740"/>
      <c r="G15" s="135"/>
      <c r="H15" s="134">
        <v>2</v>
      </c>
      <c r="I15" s="20"/>
      <c r="J15" s="46"/>
      <c r="K15" s="130"/>
      <c r="L15" s="130"/>
      <c r="M15" s="130"/>
      <c r="N15" s="131"/>
      <c r="O15" s="132"/>
      <c r="P15" s="15"/>
      <c r="Q15" s="132"/>
      <c r="R15" s="133"/>
      <c r="S15" s="132"/>
      <c r="T15" s="15"/>
      <c r="U15" s="132"/>
    </row>
    <row r="16" spans="1:21" x14ac:dyDescent="0.25">
      <c r="A16" s="120"/>
      <c r="B16" s="20"/>
      <c r="C16" s="20"/>
      <c r="D16" s="20"/>
      <c r="E16" s="20"/>
      <c r="F16" s="20"/>
      <c r="G16" s="136"/>
      <c r="H16" s="24"/>
      <c r="I16" s="20"/>
      <c r="J16" s="46"/>
      <c r="K16" s="130"/>
      <c r="L16" s="130"/>
      <c r="M16" s="130"/>
      <c r="N16" s="131"/>
      <c r="O16" s="132"/>
      <c r="P16" s="15"/>
      <c r="Q16" s="132"/>
      <c r="R16" s="133"/>
      <c r="S16" s="132"/>
      <c r="T16" s="15"/>
      <c r="U16" s="132"/>
    </row>
    <row r="17" spans="1:12" x14ac:dyDescent="0.25">
      <c r="A17" s="120"/>
      <c r="B17" s="19" t="s">
        <v>75</v>
      </c>
      <c r="C17" s="25"/>
      <c r="D17" s="16"/>
      <c r="E17" s="25"/>
      <c r="F17" s="16"/>
      <c r="G17" s="25"/>
      <c r="H17" s="16"/>
      <c r="I17" s="25"/>
      <c r="J17" s="115"/>
      <c r="K17" s="132"/>
      <c r="L17" s="128"/>
    </row>
    <row r="18" spans="1:12" x14ac:dyDescent="0.25">
      <c r="A18" s="120"/>
      <c r="B18" s="16"/>
      <c r="C18" s="25"/>
      <c r="D18" s="16"/>
      <c r="E18" s="25"/>
      <c r="F18" s="16"/>
      <c r="G18" s="25"/>
      <c r="H18" s="16"/>
      <c r="I18" s="25"/>
      <c r="J18" s="115"/>
      <c r="K18" s="132"/>
      <c r="L18" s="128"/>
    </row>
    <row r="19" spans="1:12" x14ac:dyDescent="0.25">
      <c r="A19" s="120"/>
      <c r="B19" s="800" t="s">
        <v>138</v>
      </c>
      <c r="C19" s="801"/>
      <c r="D19" s="801"/>
      <c r="E19" s="801"/>
      <c r="F19" s="801"/>
      <c r="G19" s="801"/>
      <c r="H19" s="801"/>
      <c r="I19" s="801"/>
      <c r="J19" s="802"/>
      <c r="K19" s="132"/>
      <c r="L19" s="128"/>
    </row>
    <row r="20" spans="1:12" x14ac:dyDescent="0.25">
      <c r="A20" s="120"/>
      <c r="B20" s="803" t="s">
        <v>36</v>
      </c>
      <c r="C20" s="803"/>
      <c r="D20" s="803"/>
      <c r="E20" s="803"/>
      <c r="F20" s="137" t="s">
        <v>76</v>
      </c>
      <c r="G20" s="803" t="s">
        <v>77</v>
      </c>
      <c r="H20" s="803"/>
      <c r="I20" s="803" t="s">
        <v>78</v>
      </c>
      <c r="J20" s="804"/>
      <c r="K20" s="132"/>
      <c r="L20" s="128"/>
    </row>
    <row r="21" spans="1:12" x14ac:dyDescent="0.25">
      <c r="A21" s="120"/>
      <c r="B21" s="772" t="s">
        <v>139</v>
      </c>
      <c r="C21" s="773"/>
      <c r="D21" s="773"/>
      <c r="E21" s="774"/>
      <c r="F21" s="137">
        <v>12</v>
      </c>
      <c r="G21" s="785">
        <v>14</v>
      </c>
      <c r="H21" s="786"/>
      <c r="I21" s="785">
        <v>168</v>
      </c>
      <c r="J21" s="787"/>
      <c r="K21" s="132"/>
      <c r="L21" s="128"/>
    </row>
    <row r="22" spans="1:12" x14ac:dyDescent="0.25">
      <c r="A22" s="120"/>
      <c r="B22" s="772" t="s">
        <v>140</v>
      </c>
      <c r="C22" s="773"/>
      <c r="D22" s="773"/>
      <c r="E22" s="774"/>
      <c r="F22" s="137">
        <v>12</v>
      </c>
      <c r="G22" s="785">
        <v>24</v>
      </c>
      <c r="H22" s="786"/>
      <c r="I22" s="785">
        <v>288</v>
      </c>
      <c r="J22" s="787"/>
      <c r="K22" s="132"/>
      <c r="L22" s="128"/>
    </row>
    <row r="23" spans="1:12" x14ac:dyDescent="0.25">
      <c r="A23" s="120"/>
      <c r="B23" s="772" t="s">
        <v>141</v>
      </c>
      <c r="C23" s="773"/>
      <c r="D23" s="773"/>
      <c r="E23" s="774"/>
      <c r="F23" s="137">
        <v>4</v>
      </c>
      <c r="G23" s="785">
        <v>5.5</v>
      </c>
      <c r="H23" s="786"/>
      <c r="I23" s="785">
        <v>22</v>
      </c>
      <c r="J23" s="787"/>
      <c r="K23" s="132"/>
      <c r="L23" s="128"/>
    </row>
    <row r="24" spans="1:12" x14ac:dyDescent="0.25">
      <c r="A24" s="120"/>
      <c r="B24" s="772" t="s">
        <v>142</v>
      </c>
      <c r="C24" s="773"/>
      <c r="D24" s="773"/>
      <c r="E24" s="774"/>
      <c r="F24" s="137">
        <v>6</v>
      </c>
      <c r="G24" s="785">
        <v>32.5</v>
      </c>
      <c r="H24" s="786"/>
      <c r="I24" s="785">
        <v>195</v>
      </c>
      <c r="J24" s="787"/>
      <c r="K24" s="132"/>
      <c r="L24" s="128"/>
    </row>
    <row r="25" spans="1:12" x14ac:dyDescent="0.25">
      <c r="A25" s="120"/>
      <c r="B25" s="772" t="s">
        <v>143</v>
      </c>
      <c r="C25" s="773"/>
      <c r="D25" s="773"/>
      <c r="E25" s="774"/>
      <c r="F25" s="137">
        <v>3</v>
      </c>
      <c r="G25" s="785">
        <v>14.74</v>
      </c>
      <c r="H25" s="786"/>
      <c r="I25" s="785">
        <v>44.22</v>
      </c>
      <c r="J25" s="787"/>
      <c r="K25" s="132"/>
      <c r="L25" s="128"/>
    </row>
    <row r="26" spans="1:12" x14ac:dyDescent="0.25">
      <c r="A26" s="120"/>
      <c r="B26" s="772" t="s">
        <v>144</v>
      </c>
      <c r="C26" s="773"/>
      <c r="D26" s="773"/>
      <c r="E26" s="774"/>
      <c r="F26" s="27">
        <v>24</v>
      </c>
      <c r="G26" s="785">
        <v>7.9</v>
      </c>
      <c r="H26" s="786"/>
      <c r="I26" s="785">
        <v>189.6</v>
      </c>
      <c r="J26" s="787"/>
      <c r="K26" s="132"/>
      <c r="L26" s="128"/>
    </row>
    <row r="27" spans="1:12" x14ac:dyDescent="0.25">
      <c r="A27" s="120"/>
      <c r="B27" s="788" t="s">
        <v>82</v>
      </c>
      <c r="C27" s="789"/>
      <c r="D27" s="789"/>
      <c r="E27" s="789"/>
      <c r="F27" s="27">
        <v>12</v>
      </c>
      <c r="G27" s="785">
        <v>10.33</v>
      </c>
      <c r="H27" s="786"/>
      <c r="I27" s="785">
        <v>123.96</v>
      </c>
      <c r="J27" s="787"/>
      <c r="K27" s="132"/>
      <c r="L27" s="128"/>
    </row>
    <row r="28" spans="1:12" x14ac:dyDescent="0.25">
      <c r="A28" s="120"/>
      <c r="B28" s="772" t="s">
        <v>83</v>
      </c>
      <c r="C28" s="773"/>
      <c r="D28" s="773"/>
      <c r="E28" s="773"/>
      <c r="F28" s="773"/>
      <c r="G28" s="773"/>
      <c r="H28" s="774"/>
      <c r="I28" s="775">
        <v>1030.78</v>
      </c>
      <c r="J28" s="776"/>
      <c r="K28" s="132"/>
      <c r="L28" s="128"/>
    </row>
    <row r="29" spans="1:12" x14ac:dyDescent="0.25">
      <c r="A29" s="120"/>
      <c r="B29" s="777" t="s">
        <v>84</v>
      </c>
      <c r="C29" s="778"/>
      <c r="D29" s="778"/>
      <c r="E29" s="778"/>
      <c r="F29" s="778"/>
      <c r="G29" s="778"/>
      <c r="H29" s="779"/>
      <c r="I29" s="780">
        <v>85.9</v>
      </c>
      <c r="J29" s="781"/>
      <c r="K29" s="132"/>
      <c r="L29" s="128"/>
    </row>
    <row r="30" spans="1:12" x14ac:dyDescent="0.25">
      <c r="A30" s="120"/>
      <c r="B30" s="16"/>
      <c r="C30" s="25"/>
      <c r="D30" s="16"/>
      <c r="E30" s="25"/>
      <c r="F30" s="16"/>
      <c r="G30" s="25"/>
      <c r="H30" s="16"/>
      <c r="I30" s="25"/>
      <c r="J30" s="115"/>
      <c r="K30" s="132"/>
      <c r="L30" s="128"/>
    </row>
    <row r="31" spans="1:12" x14ac:dyDescent="0.25">
      <c r="A31" s="120"/>
      <c r="B31" s="800" t="s">
        <v>145</v>
      </c>
      <c r="C31" s="801"/>
      <c r="D31" s="801"/>
      <c r="E31" s="801"/>
      <c r="F31" s="801"/>
      <c r="G31" s="801"/>
      <c r="H31" s="801"/>
      <c r="I31" s="801"/>
      <c r="J31" s="802"/>
      <c r="K31" s="132"/>
      <c r="L31" s="128"/>
    </row>
    <row r="32" spans="1:12" x14ac:dyDescent="0.25">
      <c r="A32" s="120"/>
      <c r="B32" s="803" t="s">
        <v>36</v>
      </c>
      <c r="C32" s="803"/>
      <c r="D32" s="803"/>
      <c r="E32" s="803"/>
      <c r="F32" s="137" t="s">
        <v>76</v>
      </c>
      <c r="G32" s="803" t="s">
        <v>77</v>
      </c>
      <c r="H32" s="803"/>
      <c r="I32" s="803" t="s">
        <v>78</v>
      </c>
      <c r="J32" s="804"/>
      <c r="K32" s="132"/>
      <c r="L32" s="128"/>
    </row>
    <row r="33" spans="1:21" x14ac:dyDescent="0.25">
      <c r="A33" s="120"/>
      <c r="B33" s="772" t="s">
        <v>79</v>
      </c>
      <c r="C33" s="773"/>
      <c r="D33" s="773"/>
      <c r="E33" s="774"/>
      <c r="F33" s="137">
        <v>6</v>
      </c>
      <c r="G33" s="785">
        <v>14</v>
      </c>
      <c r="H33" s="786"/>
      <c r="I33" s="785">
        <v>84</v>
      </c>
      <c r="J33" s="787"/>
      <c r="K33" s="132"/>
      <c r="L33" s="128"/>
      <c r="M33" s="132"/>
      <c r="N33" s="132"/>
      <c r="O33" s="132"/>
      <c r="P33" s="132"/>
      <c r="Q33" s="132"/>
      <c r="R33" s="132"/>
      <c r="S33" s="132"/>
      <c r="T33" s="132"/>
      <c r="U33" s="132"/>
    </row>
    <row r="34" spans="1:21" x14ac:dyDescent="0.25">
      <c r="A34" s="120"/>
      <c r="B34" s="772" t="s">
        <v>146</v>
      </c>
      <c r="C34" s="773"/>
      <c r="D34" s="773"/>
      <c r="E34" s="774"/>
      <c r="F34" s="137">
        <v>6</v>
      </c>
      <c r="G34" s="785">
        <v>24</v>
      </c>
      <c r="H34" s="786"/>
      <c r="I34" s="785">
        <v>144</v>
      </c>
      <c r="J34" s="787"/>
      <c r="K34" s="132"/>
      <c r="L34" s="128"/>
      <c r="M34" s="132"/>
      <c r="N34" s="132"/>
      <c r="O34" s="132"/>
      <c r="P34" s="132"/>
      <c r="Q34" s="132"/>
      <c r="R34" s="132"/>
      <c r="S34" s="132"/>
      <c r="T34" s="132"/>
      <c r="U34" s="132"/>
    </row>
    <row r="35" spans="1:21" x14ac:dyDescent="0.25">
      <c r="A35" s="120"/>
      <c r="B35" s="772" t="s">
        <v>147</v>
      </c>
      <c r="C35" s="773"/>
      <c r="D35" s="773"/>
      <c r="E35" s="774"/>
      <c r="F35" s="137">
        <v>3</v>
      </c>
      <c r="G35" s="785">
        <v>5.5</v>
      </c>
      <c r="H35" s="786"/>
      <c r="I35" s="785">
        <v>16.5</v>
      </c>
      <c r="J35" s="787"/>
      <c r="K35" s="132"/>
      <c r="L35" s="128"/>
      <c r="M35" s="132"/>
      <c r="N35" s="132"/>
      <c r="O35" s="132"/>
      <c r="P35" s="132"/>
      <c r="Q35" s="132"/>
      <c r="R35" s="132"/>
      <c r="S35" s="132"/>
      <c r="T35" s="132"/>
      <c r="U35" s="132"/>
    </row>
    <row r="36" spans="1:21" x14ac:dyDescent="0.25">
      <c r="A36" s="120"/>
      <c r="B36" s="772" t="s">
        <v>80</v>
      </c>
      <c r="C36" s="773"/>
      <c r="D36" s="773"/>
      <c r="E36" s="774"/>
      <c r="F36" s="137">
        <v>2</v>
      </c>
      <c r="G36" s="785">
        <v>32.5</v>
      </c>
      <c r="H36" s="786"/>
      <c r="I36" s="785">
        <v>65</v>
      </c>
      <c r="J36" s="787"/>
      <c r="K36" s="132"/>
      <c r="L36" s="128"/>
      <c r="M36" s="132"/>
      <c r="N36" s="132"/>
      <c r="O36" s="132"/>
      <c r="P36" s="132"/>
      <c r="Q36" s="132"/>
      <c r="R36" s="132"/>
      <c r="S36" s="132"/>
      <c r="T36" s="132"/>
      <c r="U36" s="132"/>
    </row>
    <row r="37" spans="1:21" x14ac:dyDescent="0.25">
      <c r="A37" s="120"/>
      <c r="B37" s="772" t="s">
        <v>81</v>
      </c>
      <c r="C37" s="773"/>
      <c r="D37" s="773"/>
      <c r="E37" s="774"/>
      <c r="F37" s="137">
        <v>1</v>
      </c>
      <c r="G37" s="785">
        <v>14.74</v>
      </c>
      <c r="H37" s="786"/>
      <c r="I37" s="785">
        <v>14.74</v>
      </c>
      <c r="J37" s="787"/>
      <c r="K37" s="132"/>
      <c r="L37" s="128"/>
      <c r="M37" s="132"/>
      <c r="N37" s="132"/>
      <c r="O37" s="132"/>
      <c r="P37" s="132"/>
      <c r="Q37" s="132"/>
      <c r="R37" s="132"/>
      <c r="S37" s="132"/>
      <c r="T37" s="132"/>
      <c r="U37" s="132"/>
    </row>
    <row r="38" spans="1:21" x14ac:dyDescent="0.25">
      <c r="A38" s="120"/>
      <c r="B38" s="772" t="s">
        <v>82</v>
      </c>
      <c r="C38" s="773"/>
      <c r="D38" s="773"/>
      <c r="E38" s="774"/>
      <c r="F38" s="137">
        <v>6</v>
      </c>
      <c r="G38" s="785">
        <v>10.33</v>
      </c>
      <c r="H38" s="786"/>
      <c r="I38" s="785">
        <v>61.98</v>
      </c>
      <c r="J38" s="787"/>
      <c r="K38" s="132"/>
      <c r="L38" s="128"/>
      <c r="M38" s="132"/>
      <c r="N38" s="132"/>
      <c r="O38" s="132"/>
      <c r="P38" s="132"/>
      <c r="Q38" s="132"/>
      <c r="R38" s="132"/>
      <c r="S38" s="132"/>
      <c r="T38" s="132"/>
      <c r="U38" s="132"/>
    </row>
    <row r="39" spans="1:21" x14ac:dyDescent="0.25">
      <c r="A39" s="120"/>
      <c r="B39" s="772" t="s">
        <v>83</v>
      </c>
      <c r="C39" s="773"/>
      <c r="D39" s="773"/>
      <c r="E39" s="773"/>
      <c r="F39" s="773"/>
      <c r="G39" s="773"/>
      <c r="H39" s="774"/>
      <c r="I39" s="775">
        <v>386.22</v>
      </c>
      <c r="J39" s="776"/>
      <c r="K39" s="132"/>
      <c r="L39" s="128"/>
      <c r="M39" s="132"/>
      <c r="N39" s="132"/>
      <c r="O39" s="132"/>
      <c r="P39" s="132"/>
      <c r="Q39" s="132"/>
      <c r="R39" s="132"/>
      <c r="S39" s="132"/>
      <c r="T39" s="132"/>
      <c r="U39" s="132"/>
    </row>
    <row r="40" spans="1:21" x14ac:dyDescent="0.25">
      <c r="A40" s="120"/>
      <c r="B40" s="777" t="s">
        <v>84</v>
      </c>
      <c r="C40" s="778"/>
      <c r="D40" s="778"/>
      <c r="E40" s="778"/>
      <c r="F40" s="778"/>
      <c r="G40" s="778"/>
      <c r="H40" s="779"/>
      <c r="I40" s="780">
        <v>32.19</v>
      </c>
      <c r="J40" s="781"/>
      <c r="K40" s="132"/>
      <c r="L40" s="128"/>
      <c r="M40" s="132"/>
      <c r="N40" s="132"/>
      <c r="O40" s="132"/>
      <c r="P40" s="132"/>
      <c r="Q40" s="132"/>
      <c r="R40" s="132"/>
      <c r="S40" s="132"/>
      <c r="T40" s="132"/>
      <c r="U40" s="132"/>
    </row>
    <row r="41" spans="1:21" x14ac:dyDescent="0.25">
      <c r="A41" s="120"/>
      <c r="B41" s="16"/>
      <c r="C41" s="25"/>
      <c r="D41" s="16"/>
      <c r="E41" s="25"/>
      <c r="F41" s="16"/>
      <c r="G41" s="25"/>
      <c r="H41" s="16"/>
      <c r="I41" s="25"/>
      <c r="J41" s="115"/>
      <c r="K41" s="132"/>
      <c r="L41" s="128"/>
      <c r="M41" s="132"/>
      <c r="N41" s="132"/>
      <c r="O41" s="132"/>
      <c r="P41" s="132"/>
      <c r="Q41" s="132"/>
      <c r="R41" s="132"/>
      <c r="S41" s="132"/>
      <c r="T41" s="132"/>
      <c r="U41" s="132"/>
    </row>
    <row r="42" spans="1:21" x14ac:dyDescent="0.25">
      <c r="A42" s="120"/>
      <c r="B42" s="782" t="s">
        <v>134</v>
      </c>
      <c r="C42" s="783"/>
      <c r="D42" s="783"/>
      <c r="E42" s="783"/>
      <c r="F42" s="783"/>
      <c r="G42" s="783"/>
      <c r="H42" s="784"/>
      <c r="I42" s="28"/>
      <c r="J42" s="115"/>
      <c r="K42" s="132"/>
      <c r="L42" s="128"/>
      <c r="M42" s="132"/>
      <c r="N42" s="128"/>
      <c r="O42" s="128"/>
      <c r="P42" s="128"/>
      <c r="Q42" s="128"/>
      <c r="R42" s="128"/>
      <c r="S42" s="128"/>
      <c r="T42" s="128"/>
      <c r="U42" s="128"/>
    </row>
    <row r="43" spans="1:21" x14ac:dyDescent="0.25">
      <c r="A43" s="120"/>
      <c r="B43" s="88" t="s">
        <v>85</v>
      </c>
      <c r="C43" s="170"/>
      <c r="D43" s="30">
        <v>1</v>
      </c>
      <c r="E43" s="29" t="s">
        <v>86</v>
      </c>
      <c r="F43" s="31">
        <v>1500</v>
      </c>
      <c r="G43" s="29" t="s">
        <v>87</v>
      </c>
      <c r="H43" s="32">
        <v>1500</v>
      </c>
      <c r="I43" s="25"/>
      <c r="J43" s="115"/>
      <c r="K43" s="132"/>
      <c r="L43" s="128"/>
      <c r="M43" s="132"/>
      <c r="N43" s="128"/>
      <c r="O43" s="128"/>
      <c r="P43" s="128"/>
      <c r="Q43" s="128"/>
      <c r="R43" s="128"/>
      <c r="S43" s="128"/>
      <c r="T43" s="128"/>
      <c r="U43" s="128"/>
    </row>
    <row r="44" spans="1:21" x14ac:dyDescent="0.25">
      <c r="A44" s="120"/>
      <c r="B44" s="33" t="s">
        <v>100</v>
      </c>
      <c r="C44" s="25"/>
      <c r="D44" s="34">
        <v>0</v>
      </c>
      <c r="E44" s="25" t="s">
        <v>86</v>
      </c>
      <c r="F44" s="35">
        <v>937</v>
      </c>
      <c r="G44" s="25" t="s">
        <v>87</v>
      </c>
      <c r="H44" s="36">
        <v>0</v>
      </c>
      <c r="I44" s="25"/>
      <c r="J44" s="115"/>
      <c r="K44" s="132"/>
      <c r="L44" s="128"/>
      <c r="M44" s="132"/>
      <c r="N44" s="128"/>
      <c r="O44" s="128"/>
      <c r="P44" s="128"/>
      <c r="Q44" s="128"/>
      <c r="R44" s="128"/>
      <c r="S44" s="128"/>
      <c r="T44" s="128"/>
      <c r="U44" s="128"/>
    </row>
    <row r="45" spans="1:21" x14ac:dyDescent="0.25">
      <c r="A45" s="120"/>
      <c r="B45" s="13" t="s">
        <v>88</v>
      </c>
      <c r="C45" s="29"/>
      <c r="D45" s="37">
        <v>0.84989999999999999</v>
      </c>
      <c r="E45" s="29" t="s">
        <v>86</v>
      </c>
      <c r="F45" s="38">
        <v>1500</v>
      </c>
      <c r="G45" s="29" t="s">
        <v>87</v>
      </c>
      <c r="H45" s="32">
        <v>1274.8499999999999</v>
      </c>
      <c r="I45" s="25"/>
      <c r="J45" s="115"/>
      <c r="K45" s="132"/>
      <c r="L45" s="128"/>
      <c r="M45" s="132"/>
      <c r="N45" s="128"/>
      <c r="O45" s="128"/>
      <c r="P45" s="128"/>
      <c r="Q45" s="128"/>
      <c r="R45" s="128"/>
      <c r="S45" s="128"/>
      <c r="T45" s="128"/>
      <c r="U45" s="128"/>
    </row>
    <row r="46" spans="1:21" x14ac:dyDescent="0.25">
      <c r="A46" s="120"/>
      <c r="B46" s="13" t="s">
        <v>100</v>
      </c>
      <c r="C46" s="29"/>
      <c r="D46" s="56">
        <v>0.4</v>
      </c>
      <c r="E46" s="29" t="s">
        <v>86</v>
      </c>
      <c r="F46" s="31">
        <v>954</v>
      </c>
      <c r="G46" s="29" t="s">
        <v>87</v>
      </c>
      <c r="H46" s="32">
        <v>381.6</v>
      </c>
      <c r="I46" s="25"/>
      <c r="J46" s="115"/>
      <c r="K46" s="132"/>
      <c r="L46" s="128"/>
      <c r="M46" s="132"/>
      <c r="N46" s="128"/>
      <c r="O46" s="128"/>
      <c r="P46" s="128"/>
      <c r="Q46" s="128"/>
      <c r="R46" s="128"/>
      <c r="S46" s="128"/>
      <c r="T46" s="128"/>
      <c r="U46" s="128"/>
    </row>
    <row r="47" spans="1:21" x14ac:dyDescent="0.25">
      <c r="A47" s="120"/>
      <c r="B47" s="39" t="s">
        <v>89</v>
      </c>
      <c r="C47" s="25"/>
      <c r="D47" s="40"/>
      <c r="E47" s="25"/>
      <c r="F47" s="41"/>
      <c r="G47" s="25"/>
      <c r="H47" s="42">
        <v>3156.45</v>
      </c>
      <c r="I47" s="25"/>
      <c r="J47" s="115"/>
      <c r="K47" s="132"/>
      <c r="L47" s="128"/>
      <c r="M47" s="132"/>
      <c r="N47" s="128"/>
      <c r="O47" s="128"/>
      <c r="P47" s="128"/>
      <c r="Q47" s="128"/>
      <c r="R47" s="128"/>
      <c r="S47" s="128"/>
      <c r="T47" s="128"/>
      <c r="U47" s="128"/>
    </row>
    <row r="48" spans="1:21" x14ac:dyDescent="0.25">
      <c r="A48" s="120"/>
      <c r="B48" s="13" t="s">
        <v>90</v>
      </c>
      <c r="C48" s="29"/>
      <c r="D48" s="43">
        <v>26</v>
      </c>
      <c r="E48" s="29" t="s">
        <v>86</v>
      </c>
      <c r="F48" s="44">
        <v>25</v>
      </c>
      <c r="G48" s="29" t="s">
        <v>87</v>
      </c>
      <c r="H48" s="32">
        <v>650</v>
      </c>
      <c r="I48" s="25"/>
      <c r="J48" s="115"/>
      <c r="K48" s="132"/>
      <c r="L48" s="128"/>
      <c r="M48" s="132"/>
      <c r="N48" s="128"/>
      <c r="O48" s="128"/>
      <c r="P48" s="128"/>
      <c r="Q48" s="128"/>
      <c r="R48" s="128"/>
      <c r="S48" s="128"/>
      <c r="T48" s="128"/>
      <c r="U48" s="128"/>
    </row>
    <row r="49" spans="1:10" x14ac:dyDescent="0.25">
      <c r="A49" s="120"/>
      <c r="B49" s="33" t="s">
        <v>91</v>
      </c>
      <c r="C49" s="25"/>
      <c r="D49" s="45">
        <v>1</v>
      </c>
      <c r="E49" s="25" t="s">
        <v>86</v>
      </c>
      <c r="F49" s="41">
        <v>250</v>
      </c>
      <c r="G49" s="25" t="s">
        <v>87</v>
      </c>
      <c r="H49" s="36">
        <v>250</v>
      </c>
      <c r="I49" s="25"/>
      <c r="J49" s="10"/>
    </row>
    <row r="50" spans="1:10" x14ac:dyDescent="0.25">
      <c r="A50" s="120"/>
      <c r="B50" s="13" t="s">
        <v>92</v>
      </c>
      <c r="C50" s="29"/>
      <c r="D50" s="30">
        <v>1</v>
      </c>
      <c r="E50" s="29" t="s">
        <v>86</v>
      </c>
      <c r="F50" s="44">
        <v>20.83</v>
      </c>
      <c r="G50" s="29" t="s">
        <v>87</v>
      </c>
      <c r="H50" s="32">
        <v>20.83</v>
      </c>
      <c r="I50" s="47"/>
      <c r="J50" s="10"/>
    </row>
    <row r="51" spans="1:10" x14ac:dyDescent="0.25">
      <c r="A51" s="120"/>
      <c r="B51" s="33" t="s">
        <v>93</v>
      </c>
      <c r="C51" s="25"/>
      <c r="D51" s="45">
        <v>1</v>
      </c>
      <c r="E51" s="25" t="s">
        <v>86</v>
      </c>
      <c r="F51" s="41">
        <v>50</v>
      </c>
      <c r="G51" s="25" t="s">
        <v>87</v>
      </c>
      <c r="H51" s="36">
        <v>50</v>
      </c>
      <c r="I51" s="25"/>
      <c r="J51" s="10"/>
    </row>
    <row r="52" spans="1:10" x14ac:dyDescent="0.25">
      <c r="A52" s="120"/>
      <c r="B52" s="13" t="s">
        <v>94</v>
      </c>
      <c r="C52" s="29"/>
      <c r="D52" s="30">
        <v>1</v>
      </c>
      <c r="E52" s="29" t="s">
        <v>86</v>
      </c>
      <c r="F52" s="44">
        <v>21.3</v>
      </c>
      <c r="G52" s="29" t="s">
        <v>87</v>
      </c>
      <c r="H52" s="32">
        <v>21.3</v>
      </c>
      <c r="I52" s="25"/>
      <c r="J52" s="10"/>
    </row>
    <row r="53" spans="1:10" x14ac:dyDescent="0.25">
      <c r="A53" s="120"/>
      <c r="B53" s="33" t="s">
        <v>95</v>
      </c>
      <c r="C53" s="25"/>
      <c r="D53" s="45">
        <v>1</v>
      </c>
      <c r="E53" s="25" t="s">
        <v>86</v>
      </c>
      <c r="F53" s="41">
        <v>12</v>
      </c>
      <c r="G53" s="25" t="s">
        <v>87</v>
      </c>
      <c r="H53" s="36">
        <v>12</v>
      </c>
      <c r="I53" s="25"/>
      <c r="J53" s="10"/>
    </row>
    <row r="54" spans="1:10" x14ac:dyDescent="0.25">
      <c r="A54" s="120"/>
      <c r="B54" s="13" t="s">
        <v>96</v>
      </c>
      <c r="C54" s="29"/>
      <c r="D54" s="43">
        <v>52</v>
      </c>
      <c r="E54" s="29" t="s">
        <v>86</v>
      </c>
      <c r="F54" s="44">
        <v>3.2</v>
      </c>
      <c r="G54" s="29" t="s">
        <v>87</v>
      </c>
      <c r="H54" s="32">
        <v>76.400000000000006</v>
      </c>
      <c r="I54" s="16"/>
      <c r="J54" s="10"/>
    </row>
    <row r="55" spans="1:10" x14ac:dyDescent="0.25">
      <c r="A55" s="120"/>
      <c r="B55" s="33" t="s">
        <v>97</v>
      </c>
      <c r="C55" s="25"/>
      <c r="D55" s="48">
        <v>1</v>
      </c>
      <c r="E55" s="25" t="s">
        <v>86</v>
      </c>
      <c r="F55" s="41">
        <v>32.19</v>
      </c>
      <c r="G55" s="25" t="s">
        <v>87</v>
      </c>
      <c r="H55" s="36">
        <v>32.19</v>
      </c>
      <c r="I55" s="25"/>
      <c r="J55" s="10"/>
    </row>
    <row r="56" spans="1:10" x14ac:dyDescent="0.25">
      <c r="A56" s="120"/>
      <c r="B56" s="49" t="s">
        <v>98</v>
      </c>
      <c r="C56" s="71"/>
      <c r="D56" s="50"/>
      <c r="E56" s="71"/>
      <c r="F56" s="50"/>
      <c r="G56" s="71"/>
      <c r="H56" s="51">
        <v>4269.17</v>
      </c>
      <c r="I56" s="52"/>
      <c r="J56" s="10"/>
    </row>
    <row r="57" spans="1:10" x14ac:dyDescent="0.25">
      <c r="A57" s="120"/>
      <c r="B57" s="15"/>
      <c r="C57" s="15"/>
      <c r="D57" s="15"/>
      <c r="E57" s="15"/>
      <c r="F57" s="15"/>
      <c r="G57" s="15"/>
      <c r="H57" s="55"/>
      <c r="I57" s="15"/>
      <c r="J57" s="10"/>
    </row>
    <row r="58" spans="1:10" x14ac:dyDescent="0.25">
      <c r="A58" s="120"/>
      <c r="B58" s="765" t="s">
        <v>135</v>
      </c>
      <c r="C58" s="766"/>
      <c r="D58" s="766"/>
      <c r="E58" s="766"/>
      <c r="F58" s="766"/>
      <c r="G58" s="766"/>
      <c r="H58" s="767"/>
      <c r="I58" s="15"/>
      <c r="J58" s="10"/>
    </row>
    <row r="59" spans="1:10" x14ac:dyDescent="0.25">
      <c r="A59" s="120"/>
      <c r="B59" s="33" t="s">
        <v>85</v>
      </c>
      <c r="C59" s="25"/>
      <c r="D59" s="45">
        <v>1</v>
      </c>
      <c r="E59" s="25" t="s">
        <v>86</v>
      </c>
      <c r="F59" s="35">
        <v>1500</v>
      </c>
      <c r="G59" s="25" t="s">
        <v>87</v>
      </c>
      <c r="H59" s="36">
        <v>1500</v>
      </c>
      <c r="I59" s="15"/>
      <c r="J59" s="10"/>
    </row>
    <row r="60" spans="1:10" x14ac:dyDescent="0.25">
      <c r="A60" s="120"/>
      <c r="B60" s="13" t="s">
        <v>100</v>
      </c>
      <c r="C60" s="29"/>
      <c r="D60" s="56">
        <v>0</v>
      </c>
      <c r="E60" s="29" t="s">
        <v>86</v>
      </c>
      <c r="F60" s="31">
        <v>937</v>
      </c>
      <c r="G60" s="29" t="s">
        <v>87</v>
      </c>
      <c r="H60" s="32">
        <v>0</v>
      </c>
      <c r="I60" s="15"/>
      <c r="J60" s="10"/>
    </row>
    <row r="61" spans="1:10" x14ac:dyDescent="0.25">
      <c r="A61" s="120"/>
      <c r="B61" s="33" t="s">
        <v>101</v>
      </c>
      <c r="C61" s="25"/>
      <c r="D61" s="57">
        <v>0</v>
      </c>
      <c r="E61" s="25" t="s">
        <v>86</v>
      </c>
      <c r="F61" s="35">
        <v>10.23</v>
      </c>
      <c r="G61" s="25" t="s">
        <v>87</v>
      </c>
      <c r="H61" s="36">
        <v>0</v>
      </c>
      <c r="I61" s="15"/>
      <c r="J61" s="10"/>
    </row>
    <row r="62" spans="1:10" x14ac:dyDescent="0.25">
      <c r="A62" s="120"/>
      <c r="B62" s="13" t="s">
        <v>102</v>
      </c>
      <c r="C62" s="29"/>
      <c r="D62" s="54">
        <v>0</v>
      </c>
      <c r="E62" s="29" t="s">
        <v>86</v>
      </c>
      <c r="F62" s="31">
        <v>13.64</v>
      </c>
      <c r="G62" s="29" t="s">
        <v>87</v>
      </c>
      <c r="H62" s="32">
        <v>0</v>
      </c>
      <c r="I62" s="15"/>
      <c r="J62" s="10"/>
    </row>
    <row r="63" spans="1:10" x14ac:dyDescent="0.25">
      <c r="A63" s="120"/>
      <c r="B63" s="33" t="s">
        <v>99</v>
      </c>
      <c r="C63" s="25"/>
      <c r="D63" s="57">
        <v>0</v>
      </c>
      <c r="E63" s="25" t="s">
        <v>86</v>
      </c>
      <c r="F63" s="35">
        <v>1.36</v>
      </c>
      <c r="G63" s="25" t="s">
        <v>87</v>
      </c>
      <c r="H63" s="36">
        <v>0</v>
      </c>
      <c r="I63" s="15"/>
      <c r="J63" s="10"/>
    </row>
    <row r="64" spans="1:10" x14ac:dyDescent="0.25">
      <c r="A64" s="120"/>
      <c r="B64" s="13" t="s">
        <v>88</v>
      </c>
      <c r="C64" s="29"/>
      <c r="D64" s="37">
        <v>0.84989999999999999</v>
      </c>
      <c r="E64" s="29" t="s">
        <v>86</v>
      </c>
      <c r="F64" s="38">
        <v>1500</v>
      </c>
      <c r="G64" s="29" t="s">
        <v>87</v>
      </c>
      <c r="H64" s="32">
        <v>1274.8499999999999</v>
      </c>
      <c r="I64" s="25"/>
      <c r="J64" s="10"/>
    </row>
    <row r="65" spans="1:10" x14ac:dyDescent="0.25">
      <c r="A65" s="120"/>
      <c r="B65" s="13" t="s">
        <v>100</v>
      </c>
      <c r="C65" s="29"/>
      <c r="D65" s="56">
        <v>0.4</v>
      </c>
      <c r="E65" s="29" t="s">
        <v>86</v>
      </c>
      <c r="F65" s="31">
        <v>954</v>
      </c>
      <c r="G65" s="29" t="s">
        <v>87</v>
      </c>
      <c r="H65" s="32">
        <v>381.6</v>
      </c>
      <c r="I65" s="25"/>
      <c r="J65" s="10"/>
    </row>
    <row r="66" spans="1:10" x14ac:dyDescent="0.25">
      <c r="A66" s="120"/>
      <c r="B66" s="39" t="s">
        <v>89</v>
      </c>
      <c r="C66" s="25"/>
      <c r="D66" s="40"/>
      <c r="E66" s="25"/>
      <c r="F66" s="41"/>
      <c r="G66" s="25"/>
      <c r="H66" s="42">
        <v>3156.45</v>
      </c>
      <c r="I66" s="25"/>
      <c r="J66" s="10"/>
    </row>
    <row r="67" spans="1:10" x14ac:dyDescent="0.25">
      <c r="A67" s="120"/>
      <c r="B67" s="13" t="s">
        <v>90</v>
      </c>
      <c r="C67" s="29"/>
      <c r="D67" s="43">
        <v>26</v>
      </c>
      <c r="E67" s="29" t="s">
        <v>86</v>
      </c>
      <c r="F67" s="44">
        <v>25</v>
      </c>
      <c r="G67" s="29" t="s">
        <v>87</v>
      </c>
      <c r="H67" s="32">
        <v>650</v>
      </c>
      <c r="I67" s="25"/>
      <c r="J67" s="10"/>
    </row>
    <row r="68" spans="1:10" x14ac:dyDescent="0.25">
      <c r="A68" s="120"/>
      <c r="B68" s="33" t="s">
        <v>91</v>
      </c>
      <c r="C68" s="25"/>
      <c r="D68" s="45">
        <v>1</v>
      </c>
      <c r="E68" s="25" t="s">
        <v>86</v>
      </c>
      <c r="F68" s="41">
        <v>250</v>
      </c>
      <c r="G68" s="25" t="s">
        <v>87</v>
      </c>
      <c r="H68" s="36">
        <v>250</v>
      </c>
      <c r="I68" s="25"/>
      <c r="J68" s="10"/>
    </row>
    <row r="69" spans="1:10" x14ac:dyDescent="0.25">
      <c r="A69" s="120"/>
      <c r="B69" s="13" t="s">
        <v>92</v>
      </c>
      <c r="C69" s="29"/>
      <c r="D69" s="30">
        <v>1</v>
      </c>
      <c r="E69" s="29" t="s">
        <v>86</v>
      </c>
      <c r="F69" s="44">
        <v>20.83</v>
      </c>
      <c r="G69" s="29" t="s">
        <v>87</v>
      </c>
      <c r="H69" s="32">
        <v>20.83</v>
      </c>
      <c r="I69" s="47"/>
      <c r="J69" s="10"/>
    </row>
    <row r="70" spans="1:10" x14ac:dyDescent="0.25">
      <c r="A70" s="120"/>
      <c r="B70" s="13" t="s">
        <v>93</v>
      </c>
      <c r="C70" s="29"/>
      <c r="D70" s="30">
        <v>1</v>
      </c>
      <c r="E70" s="29" t="s">
        <v>86</v>
      </c>
      <c r="F70" s="44">
        <v>50</v>
      </c>
      <c r="G70" s="29" t="s">
        <v>87</v>
      </c>
      <c r="H70" s="32">
        <v>50</v>
      </c>
      <c r="I70" s="25"/>
      <c r="J70" s="10"/>
    </row>
    <row r="71" spans="1:10" x14ac:dyDescent="0.25">
      <c r="A71" s="120"/>
      <c r="B71" s="33" t="s">
        <v>94</v>
      </c>
      <c r="C71" s="25"/>
      <c r="D71" s="45">
        <v>1</v>
      </c>
      <c r="E71" s="25" t="s">
        <v>86</v>
      </c>
      <c r="F71" s="41">
        <v>21.3</v>
      </c>
      <c r="G71" s="25" t="s">
        <v>87</v>
      </c>
      <c r="H71" s="36">
        <v>21.3</v>
      </c>
      <c r="I71" s="25"/>
      <c r="J71" s="10"/>
    </row>
    <row r="72" spans="1:10" x14ac:dyDescent="0.25">
      <c r="A72" s="120"/>
      <c r="B72" s="13" t="s">
        <v>95</v>
      </c>
      <c r="C72" s="29"/>
      <c r="D72" s="30">
        <v>1</v>
      </c>
      <c r="E72" s="29" t="s">
        <v>86</v>
      </c>
      <c r="F72" s="44">
        <v>12</v>
      </c>
      <c r="G72" s="29" t="s">
        <v>87</v>
      </c>
      <c r="H72" s="32">
        <v>12</v>
      </c>
      <c r="I72" s="25"/>
      <c r="J72" s="10"/>
    </row>
    <row r="73" spans="1:10" x14ac:dyDescent="0.25">
      <c r="A73" s="120"/>
      <c r="B73" s="33" t="s">
        <v>148</v>
      </c>
      <c r="C73" s="25"/>
      <c r="D73" s="138">
        <v>52</v>
      </c>
      <c r="E73" s="25" t="s">
        <v>86</v>
      </c>
      <c r="F73" s="41">
        <v>3.2</v>
      </c>
      <c r="G73" s="25" t="s">
        <v>87</v>
      </c>
      <c r="H73" s="36">
        <v>76.400000000000006</v>
      </c>
      <c r="I73" s="16"/>
      <c r="J73" s="10"/>
    </row>
    <row r="74" spans="1:10" x14ac:dyDescent="0.25">
      <c r="A74" s="120"/>
      <c r="B74" s="13" t="s">
        <v>97</v>
      </c>
      <c r="C74" s="29"/>
      <c r="D74" s="139">
        <v>1</v>
      </c>
      <c r="E74" s="29" t="s">
        <v>86</v>
      </c>
      <c r="F74" s="44">
        <v>85.9</v>
      </c>
      <c r="G74" s="29" t="s">
        <v>87</v>
      </c>
      <c r="H74" s="32">
        <v>85.9</v>
      </c>
      <c r="I74" s="25"/>
      <c r="J74" s="10"/>
    </row>
    <row r="75" spans="1:10" x14ac:dyDescent="0.25">
      <c r="A75" s="120"/>
      <c r="B75" s="49" t="s">
        <v>98</v>
      </c>
      <c r="C75" s="71"/>
      <c r="D75" s="50"/>
      <c r="E75" s="71"/>
      <c r="F75" s="50"/>
      <c r="G75" s="71"/>
      <c r="H75" s="51">
        <v>4322.88</v>
      </c>
      <c r="I75" s="52"/>
      <c r="J75" s="10"/>
    </row>
    <row r="76" spans="1:10" x14ac:dyDescent="0.25">
      <c r="A76" s="120"/>
      <c r="B76" s="53"/>
      <c r="C76" s="52"/>
      <c r="D76" s="53"/>
      <c r="E76" s="52"/>
      <c r="F76" s="53"/>
      <c r="G76" s="52"/>
      <c r="H76" s="68"/>
      <c r="I76" s="52"/>
      <c r="J76" s="10"/>
    </row>
    <row r="77" spans="1:10" x14ac:dyDescent="0.25">
      <c r="A77" s="120"/>
      <c r="B77" s="765" t="s">
        <v>136</v>
      </c>
      <c r="C77" s="766"/>
      <c r="D77" s="766"/>
      <c r="E77" s="766"/>
      <c r="F77" s="766"/>
      <c r="G77" s="766"/>
      <c r="H77" s="767"/>
      <c r="I77" s="52"/>
      <c r="J77" s="10"/>
    </row>
    <row r="78" spans="1:10" x14ac:dyDescent="0.25">
      <c r="A78" s="120"/>
      <c r="B78" s="140" t="s">
        <v>85</v>
      </c>
      <c r="C78" s="106"/>
      <c r="D78" s="141">
        <v>1</v>
      </c>
      <c r="E78" s="25" t="s">
        <v>86</v>
      </c>
      <c r="F78" s="35">
        <v>1549.6</v>
      </c>
      <c r="G78" s="25" t="s">
        <v>87</v>
      </c>
      <c r="H78" s="36">
        <v>1549.6</v>
      </c>
      <c r="I78" s="52"/>
      <c r="J78" s="10"/>
    </row>
    <row r="79" spans="1:10" x14ac:dyDescent="0.25">
      <c r="A79" s="120"/>
      <c r="B79" s="13" t="s">
        <v>100</v>
      </c>
      <c r="C79" s="29"/>
      <c r="D79" s="56">
        <v>0</v>
      </c>
      <c r="E79" s="29" t="s">
        <v>86</v>
      </c>
      <c r="F79" s="31">
        <v>937</v>
      </c>
      <c r="G79" s="29" t="s">
        <v>87</v>
      </c>
      <c r="H79" s="32">
        <v>0</v>
      </c>
      <c r="I79" s="52"/>
      <c r="J79" s="10"/>
    </row>
    <row r="80" spans="1:10" x14ac:dyDescent="0.25">
      <c r="A80" s="120"/>
      <c r="B80" s="33" t="s">
        <v>101</v>
      </c>
      <c r="C80" s="25"/>
      <c r="D80" s="57">
        <v>0</v>
      </c>
      <c r="E80" s="25" t="s">
        <v>86</v>
      </c>
      <c r="F80" s="35">
        <v>10.57</v>
      </c>
      <c r="G80" s="25" t="s">
        <v>87</v>
      </c>
      <c r="H80" s="36">
        <v>0</v>
      </c>
      <c r="I80" s="52"/>
      <c r="J80" s="10"/>
    </row>
    <row r="81" spans="1:10" x14ac:dyDescent="0.25">
      <c r="A81" s="120"/>
      <c r="B81" s="13" t="s">
        <v>102</v>
      </c>
      <c r="C81" s="29"/>
      <c r="D81" s="54">
        <v>0</v>
      </c>
      <c r="E81" s="29" t="s">
        <v>86</v>
      </c>
      <c r="F81" s="31">
        <v>14.09</v>
      </c>
      <c r="G81" s="29" t="s">
        <v>87</v>
      </c>
      <c r="H81" s="32">
        <v>0</v>
      </c>
      <c r="I81" s="52"/>
      <c r="J81" s="10"/>
    </row>
    <row r="82" spans="1:10" x14ac:dyDescent="0.25">
      <c r="A82" s="120"/>
      <c r="B82" s="33" t="s">
        <v>99</v>
      </c>
      <c r="C82" s="25"/>
      <c r="D82" s="57">
        <v>0</v>
      </c>
      <c r="E82" s="25" t="s">
        <v>86</v>
      </c>
      <c r="F82" s="35">
        <v>1.41</v>
      </c>
      <c r="G82" s="25" t="s">
        <v>87</v>
      </c>
      <c r="H82" s="36">
        <v>0</v>
      </c>
      <c r="I82" s="52"/>
      <c r="J82" s="10"/>
    </row>
    <row r="83" spans="1:10" x14ac:dyDescent="0.25">
      <c r="A83" s="120"/>
      <c r="B83" s="13" t="s">
        <v>88</v>
      </c>
      <c r="C83" s="29"/>
      <c r="D83" s="37">
        <v>0.84989999999999999</v>
      </c>
      <c r="E83" s="29" t="s">
        <v>86</v>
      </c>
      <c r="F83" s="38">
        <v>1549.6</v>
      </c>
      <c r="G83" s="29" t="s">
        <v>87</v>
      </c>
      <c r="H83" s="32">
        <v>1317.01</v>
      </c>
      <c r="I83" s="52"/>
      <c r="J83" s="10"/>
    </row>
    <row r="84" spans="1:10" x14ac:dyDescent="0.25">
      <c r="A84" s="120"/>
      <c r="B84" s="39" t="s">
        <v>89</v>
      </c>
      <c r="C84" s="25"/>
      <c r="D84" s="40"/>
      <c r="E84" s="25"/>
      <c r="F84" s="41"/>
      <c r="G84" s="25"/>
      <c r="H84" s="42">
        <v>2866.61</v>
      </c>
      <c r="I84" s="52"/>
      <c r="J84" s="10"/>
    </row>
    <row r="85" spans="1:10" x14ac:dyDescent="0.25">
      <c r="A85" s="120"/>
      <c r="B85" s="13" t="s">
        <v>90</v>
      </c>
      <c r="C85" s="29"/>
      <c r="D85" s="43">
        <v>26</v>
      </c>
      <c r="E85" s="29" t="s">
        <v>86</v>
      </c>
      <c r="F85" s="44">
        <v>25</v>
      </c>
      <c r="G85" s="29" t="s">
        <v>87</v>
      </c>
      <c r="H85" s="32">
        <v>650</v>
      </c>
      <c r="I85" s="52"/>
      <c r="J85" s="10"/>
    </row>
    <row r="86" spans="1:10" x14ac:dyDescent="0.25">
      <c r="A86" s="120"/>
      <c r="B86" s="33" t="s">
        <v>91</v>
      </c>
      <c r="C86" s="25"/>
      <c r="D86" s="45">
        <v>1</v>
      </c>
      <c r="E86" s="25" t="s">
        <v>86</v>
      </c>
      <c r="F86" s="41">
        <v>250</v>
      </c>
      <c r="G86" s="25" t="s">
        <v>87</v>
      </c>
      <c r="H86" s="36">
        <v>250</v>
      </c>
      <c r="I86" s="52"/>
      <c r="J86" s="10"/>
    </row>
    <row r="87" spans="1:10" x14ac:dyDescent="0.25">
      <c r="A87" s="120"/>
      <c r="B87" s="13" t="s">
        <v>92</v>
      </c>
      <c r="C87" s="29"/>
      <c r="D87" s="30">
        <v>1</v>
      </c>
      <c r="E87" s="29" t="s">
        <v>86</v>
      </c>
      <c r="F87" s="44">
        <v>20.83</v>
      </c>
      <c r="G87" s="29" t="s">
        <v>87</v>
      </c>
      <c r="H87" s="32">
        <v>20.83</v>
      </c>
      <c r="I87" s="52"/>
      <c r="J87" s="10"/>
    </row>
    <row r="88" spans="1:10" x14ac:dyDescent="0.25">
      <c r="A88" s="120"/>
      <c r="B88" s="13" t="s">
        <v>93</v>
      </c>
      <c r="C88" s="29"/>
      <c r="D88" s="30">
        <v>1</v>
      </c>
      <c r="E88" s="29" t="s">
        <v>86</v>
      </c>
      <c r="F88" s="44">
        <v>50</v>
      </c>
      <c r="G88" s="29" t="s">
        <v>87</v>
      </c>
      <c r="H88" s="32">
        <v>50</v>
      </c>
      <c r="I88" s="52"/>
      <c r="J88" s="10"/>
    </row>
    <row r="89" spans="1:10" x14ac:dyDescent="0.25">
      <c r="A89" s="120"/>
      <c r="B89" s="33" t="s">
        <v>94</v>
      </c>
      <c r="C89" s="25"/>
      <c r="D89" s="45">
        <v>1</v>
      </c>
      <c r="E89" s="25" t="s">
        <v>86</v>
      </c>
      <c r="F89" s="41">
        <v>21.3</v>
      </c>
      <c r="G89" s="25" t="s">
        <v>87</v>
      </c>
      <c r="H89" s="36">
        <v>21.3</v>
      </c>
      <c r="I89" s="52"/>
      <c r="J89" s="10"/>
    </row>
    <row r="90" spans="1:10" x14ac:dyDescent="0.25">
      <c r="A90" s="120"/>
      <c r="B90" s="13" t="s">
        <v>95</v>
      </c>
      <c r="C90" s="29"/>
      <c r="D90" s="30">
        <v>1</v>
      </c>
      <c r="E90" s="29" t="s">
        <v>86</v>
      </c>
      <c r="F90" s="44">
        <v>12</v>
      </c>
      <c r="G90" s="29" t="s">
        <v>87</v>
      </c>
      <c r="H90" s="32">
        <v>12</v>
      </c>
      <c r="I90" s="52"/>
      <c r="J90" s="10"/>
    </row>
    <row r="91" spans="1:10" x14ac:dyDescent="0.25">
      <c r="A91" s="120"/>
      <c r="B91" s="33" t="s">
        <v>148</v>
      </c>
      <c r="C91" s="25"/>
      <c r="D91" s="138">
        <v>52</v>
      </c>
      <c r="E91" s="25" t="s">
        <v>86</v>
      </c>
      <c r="F91" s="41">
        <v>3.2</v>
      </c>
      <c r="G91" s="25" t="s">
        <v>87</v>
      </c>
      <c r="H91" s="36">
        <v>73.42</v>
      </c>
      <c r="I91" s="52"/>
      <c r="J91" s="10"/>
    </row>
    <row r="92" spans="1:10" x14ac:dyDescent="0.25">
      <c r="A92" s="120"/>
      <c r="B92" s="13" t="s">
        <v>97</v>
      </c>
      <c r="C92" s="29"/>
      <c r="D92" s="139">
        <v>1</v>
      </c>
      <c r="E92" s="29" t="s">
        <v>86</v>
      </c>
      <c r="F92" s="44">
        <v>32.19</v>
      </c>
      <c r="G92" s="29" t="s">
        <v>87</v>
      </c>
      <c r="H92" s="32">
        <v>32.19</v>
      </c>
      <c r="I92" s="52"/>
      <c r="J92" s="10"/>
    </row>
    <row r="93" spans="1:10" x14ac:dyDescent="0.25">
      <c r="A93" s="120"/>
      <c r="B93" s="49" t="s">
        <v>98</v>
      </c>
      <c r="C93" s="71"/>
      <c r="D93" s="50"/>
      <c r="E93" s="71"/>
      <c r="F93" s="50"/>
      <c r="G93" s="71"/>
      <c r="H93" s="51">
        <v>3976.35</v>
      </c>
      <c r="I93" s="52"/>
      <c r="J93" s="10"/>
    </row>
    <row r="94" spans="1:10" x14ac:dyDescent="0.25">
      <c r="A94" s="120"/>
      <c r="B94" s="53"/>
      <c r="C94" s="52"/>
      <c r="D94" s="53"/>
      <c r="E94" s="52"/>
      <c r="F94" s="53"/>
      <c r="G94" s="52"/>
      <c r="H94" s="68"/>
      <c r="I94" s="52"/>
      <c r="J94" s="10"/>
    </row>
    <row r="95" spans="1:10" x14ac:dyDescent="0.25">
      <c r="A95" s="120"/>
      <c r="B95" s="765" t="s">
        <v>137</v>
      </c>
      <c r="C95" s="766"/>
      <c r="D95" s="766"/>
      <c r="E95" s="766"/>
      <c r="F95" s="766"/>
      <c r="G95" s="766"/>
      <c r="H95" s="767"/>
      <c r="I95" s="52"/>
      <c r="J95" s="10"/>
    </row>
    <row r="96" spans="1:10" x14ac:dyDescent="0.25">
      <c r="A96" s="120"/>
      <c r="B96" s="140" t="s">
        <v>85</v>
      </c>
      <c r="C96" s="106"/>
      <c r="D96" s="45">
        <v>1</v>
      </c>
      <c r="E96" s="25" t="s">
        <v>86</v>
      </c>
      <c r="F96" s="35">
        <v>1300</v>
      </c>
      <c r="G96" s="25" t="s">
        <v>87</v>
      </c>
      <c r="H96" s="36">
        <v>1300</v>
      </c>
      <c r="I96" s="52"/>
      <c r="J96" s="10"/>
    </row>
    <row r="97" spans="1:10" x14ac:dyDescent="0.25">
      <c r="A97" s="120"/>
      <c r="B97" s="13" t="s">
        <v>100</v>
      </c>
      <c r="C97" s="29"/>
      <c r="D97" s="56">
        <v>0</v>
      </c>
      <c r="E97" s="29" t="s">
        <v>86</v>
      </c>
      <c r="F97" s="31">
        <v>937</v>
      </c>
      <c r="G97" s="29" t="s">
        <v>87</v>
      </c>
      <c r="H97" s="32">
        <v>0</v>
      </c>
      <c r="I97" s="52"/>
      <c r="J97" s="10"/>
    </row>
    <row r="98" spans="1:10" x14ac:dyDescent="0.25">
      <c r="A98" s="120"/>
      <c r="B98" s="33" t="s">
        <v>101</v>
      </c>
      <c r="C98" s="25"/>
      <c r="D98" s="57">
        <v>0</v>
      </c>
      <c r="E98" s="25" t="s">
        <v>86</v>
      </c>
      <c r="F98" s="35">
        <v>8.86</v>
      </c>
      <c r="G98" s="25" t="s">
        <v>87</v>
      </c>
      <c r="H98" s="36">
        <v>0</v>
      </c>
      <c r="I98" s="52"/>
      <c r="J98" s="10"/>
    </row>
    <row r="99" spans="1:10" x14ac:dyDescent="0.25">
      <c r="A99" s="120"/>
      <c r="B99" s="13" t="s">
        <v>102</v>
      </c>
      <c r="C99" s="29"/>
      <c r="D99" s="54">
        <v>0</v>
      </c>
      <c r="E99" s="29" t="s">
        <v>86</v>
      </c>
      <c r="F99" s="31">
        <v>11.82</v>
      </c>
      <c r="G99" s="29" t="s">
        <v>87</v>
      </c>
      <c r="H99" s="32">
        <v>0</v>
      </c>
      <c r="I99" s="52"/>
      <c r="J99" s="10"/>
    </row>
    <row r="100" spans="1:10" x14ac:dyDescent="0.25">
      <c r="A100" s="120"/>
      <c r="B100" s="33" t="s">
        <v>99</v>
      </c>
      <c r="C100" s="25"/>
      <c r="D100" s="57">
        <v>0</v>
      </c>
      <c r="E100" s="25" t="s">
        <v>86</v>
      </c>
      <c r="F100" s="35">
        <v>1.18</v>
      </c>
      <c r="G100" s="25" t="s">
        <v>87</v>
      </c>
      <c r="H100" s="36">
        <v>0</v>
      </c>
      <c r="I100" s="52"/>
      <c r="J100" s="10"/>
    </row>
    <row r="101" spans="1:10" x14ac:dyDescent="0.25">
      <c r="A101" s="120"/>
      <c r="B101" s="13" t="s">
        <v>88</v>
      </c>
      <c r="C101" s="29"/>
      <c r="D101" s="37">
        <v>0.84989999999999999</v>
      </c>
      <c r="E101" s="29" t="s">
        <v>86</v>
      </c>
      <c r="F101" s="38">
        <v>1300</v>
      </c>
      <c r="G101" s="29" t="s">
        <v>87</v>
      </c>
      <c r="H101" s="32">
        <v>1104.8699999999999</v>
      </c>
      <c r="I101" s="52"/>
      <c r="J101" s="10"/>
    </row>
    <row r="102" spans="1:10" x14ac:dyDescent="0.25">
      <c r="A102" s="120"/>
      <c r="B102" s="13" t="s">
        <v>100</v>
      </c>
      <c r="C102" s="29"/>
      <c r="D102" s="56">
        <v>0.4</v>
      </c>
      <c r="E102" s="29" t="s">
        <v>86</v>
      </c>
      <c r="F102" s="31">
        <v>954</v>
      </c>
      <c r="G102" s="29" t="s">
        <v>87</v>
      </c>
      <c r="H102" s="32">
        <v>381.6</v>
      </c>
      <c r="I102" s="52"/>
      <c r="J102" s="10"/>
    </row>
    <row r="103" spans="1:10" x14ac:dyDescent="0.25">
      <c r="A103" s="120"/>
      <c r="B103" s="39" t="s">
        <v>89</v>
      </c>
      <c r="C103" s="25"/>
      <c r="D103" s="40"/>
      <c r="E103" s="25"/>
      <c r="F103" s="41"/>
      <c r="G103" s="25"/>
      <c r="H103" s="42">
        <v>2786.47</v>
      </c>
      <c r="I103" s="52"/>
      <c r="J103" s="10"/>
    </row>
    <row r="104" spans="1:10" x14ac:dyDescent="0.25">
      <c r="A104" s="120"/>
      <c r="B104" s="13" t="s">
        <v>90</v>
      </c>
      <c r="C104" s="29"/>
      <c r="D104" s="43">
        <v>26</v>
      </c>
      <c r="E104" s="29" t="s">
        <v>86</v>
      </c>
      <c r="F104" s="44">
        <v>25</v>
      </c>
      <c r="G104" s="29" t="s">
        <v>87</v>
      </c>
      <c r="H104" s="32">
        <v>650</v>
      </c>
      <c r="I104" s="52"/>
      <c r="J104" s="10"/>
    </row>
    <row r="105" spans="1:10" x14ac:dyDescent="0.25">
      <c r="A105" s="120"/>
      <c r="B105" s="33" t="s">
        <v>91</v>
      </c>
      <c r="C105" s="25"/>
      <c r="D105" s="45">
        <v>1</v>
      </c>
      <c r="E105" s="25" t="s">
        <v>86</v>
      </c>
      <c r="F105" s="41">
        <v>250</v>
      </c>
      <c r="G105" s="25" t="s">
        <v>87</v>
      </c>
      <c r="H105" s="36">
        <v>250</v>
      </c>
      <c r="I105" s="52"/>
      <c r="J105" s="10"/>
    </row>
    <row r="106" spans="1:10" x14ac:dyDescent="0.25">
      <c r="A106" s="120"/>
      <c r="B106" s="13" t="s">
        <v>92</v>
      </c>
      <c r="C106" s="29"/>
      <c r="D106" s="30">
        <v>1</v>
      </c>
      <c r="E106" s="29" t="s">
        <v>86</v>
      </c>
      <c r="F106" s="44">
        <v>20.83</v>
      </c>
      <c r="G106" s="29" t="s">
        <v>87</v>
      </c>
      <c r="H106" s="32">
        <v>20.83</v>
      </c>
      <c r="I106" s="52"/>
      <c r="J106" s="10"/>
    </row>
    <row r="107" spans="1:10" x14ac:dyDescent="0.25">
      <c r="A107" s="120"/>
      <c r="B107" s="13" t="s">
        <v>93</v>
      </c>
      <c r="C107" s="29"/>
      <c r="D107" s="30">
        <v>1</v>
      </c>
      <c r="E107" s="29" t="s">
        <v>86</v>
      </c>
      <c r="F107" s="44">
        <v>50</v>
      </c>
      <c r="G107" s="29" t="s">
        <v>87</v>
      </c>
      <c r="H107" s="32">
        <v>50</v>
      </c>
      <c r="I107" s="52"/>
      <c r="J107" s="10"/>
    </row>
    <row r="108" spans="1:10" x14ac:dyDescent="0.25">
      <c r="A108" s="120"/>
      <c r="B108" s="33" t="s">
        <v>94</v>
      </c>
      <c r="C108" s="25"/>
      <c r="D108" s="45">
        <v>1</v>
      </c>
      <c r="E108" s="25" t="s">
        <v>86</v>
      </c>
      <c r="F108" s="41">
        <v>21.3</v>
      </c>
      <c r="G108" s="25" t="s">
        <v>87</v>
      </c>
      <c r="H108" s="36">
        <v>21.3</v>
      </c>
      <c r="I108" s="52"/>
      <c r="J108" s="10"/>
    </row>
    <row r="109" spans="1:10" x14ac:dyDescent="0.25">
      <c r="A109" s="120"/>
      <c r="B109" s="13" t="s">
        <v>95</v>
      </c>
      <c r="C109" s="29"/>
      <c r="D109" s="30">
        <v>1</v>
      </c>
      <c r="E109" s="29" t="s">
        <v>86</v>
      </c>
      <c r="F109" s="44">
        <v>12</v>
      </c>
      <c r="G109" s="29" t="s">
        <v>87</v>
      </c>
      <c r="H109" s="32">
        <v>12</v>
      </c>
      <c r="I109" s="52"/>
      <c r="J109" s="10"/>
    </row>
    <row r="110" spans="1:10" x14ac:dyDescent="0.25">
      <c r="A110" s="120"/>
      <c r="B110" s="33" t="s">
        <v>148</v>
      </c>
      <c r="C110" s="25"/>
      <c r="D110" s="138">
        <v>52</v>
      </c>
      <c r="E110" s="25" t="s">
        <v>86</v>
      </c>
      <c r="F110" s="41">
        <v>3.2</v>
      </c>
      <c r="G110" s="25" t="s">
        <v>87</v>
      </c>
      <c r="H110" s="36">
        <v>88.4</v>
      </c>
      <c r="I110" s="52"/>
      <c r="J110" s="10"/>
    </row>
    <row r="111" spans="1:10" x14ac:dyDescent="0.25">
      <c r="A111" s="120"/>
      <c r="B111" s="13" t="s">
        <v>97</v>
      </c>
      <c r="C111" s="29"/>
      <c r="D111" s="139">
        <v>1</v>
      </c>
      <c r="E111" s="29" t="s">
        <v>86</v>
      </c>
      <c r="F111" s="44">
        <v>85.9</v>
      </c>
      <c r="G111" s="29" t="s">
        <v>87</v>
      </c>
      <c r="H111" s="32">
        <v>85.9</v>
      </c>
      <c r="I111" s="52"/>
      <c r="J111" s="10"/>
    </row>
    <row r="112" spans="1:10" x14ac:dyDescent="0.25">
      <c r="A112" s="120"/>
      <c r="B112" s="49" t="s">
        <v>98</v>
      </c>
      <c r="C112" s="71"/>
      <c r="D112" s="50"/>
      <c r="E112" s="71"/>
      <c r="F112" s="50"/>
      <c r="G112" s="71"/>
      <c r="H112" s="51">
        <v>3964.9</v>
      </c>
      <c r="I112" s="52"/>
      <c r="J112" s="10"/>
    </row>
    <row r="113" spans="1:13" x14ac:dyDescent="0.25">
      <c r="A113" s="120"/>
      <c r="B113" s="53"/>
      <c r="C113" s="52"/>
      <c r="D113" s="53"/>
      <c r="E113" s="52"/>
      <c r="F113" s="53"/>
      <c r="G113" s="52"/>
      <c r="H113" s="68"/>
      <c r="I113" s="52"/>
      <c r="J113" s="46"/>
      <c r="K113" s="15"/>
      <c r="L113" s="15"/>
      <c r="M113" s="15"/>
    </row>
    <row r="114" spans="1:13" x14ac:dyDescent="0.25">
      <c r="A114" s="120"/>
      <c r="B114" s="748" t="s">
        <v>103</v>
      </c>
      <c r="C114" s="749"/>
      <c r="D114" s="749"/>
      <c r="E114" s="749"/>
      <c r="F114" s="749"/>
      <c r="G114" s="749"/>
      <c r="H114" s="768"/>
      <c r="I114" s="52"/>
      <c r="J114" s="46"/>
      <c r="K114" s="15"/>
      <c r="L114" s="15"/>
      <c r="M114" s="15"/>
    </row>
    <row r="115" spans="1:13" ht="30" x14ac:dyDescent="0.25">
      <c r="A115" s="120"/>
      <c r="B115" s="769" t="s">
        <v>73</v>
      </c>
      <c r="C115" s="769"/>
      <c r="D115" s="770" t="s">
        <v>74</v>
      </c>
      <c r="E115" s="770"/>
      <c r="F115" s="59" t="s">
        <v>104</v>
      </c>
      <c r="G115" s="771" t="s">
        <v>105</v>
      </c>
      <c r="H115" s="771"/>
      <c r="I115" s="52"/>
      <c r="J115" s="46"/>
      <c r="K115" s="15"/>
      <c r="L115" s="15"/>
      <c r="M115" s="15"/>
    </row>
    <row r="116" spans="1:13" x14ac:dyDescent="0.25">
      <c r="A116" s="120"/>
      <c r="B116" s="13" t="s">
        <v>149</v>
      </c>
      <c r="C116" s="29"/>
      <c r="D116" s="60">
        <v>1</v>
      </c>
      <c r="E116" s="75"/>
      <c r="F116" s="21">
        <v>4269.17</v>
      </c>
      <c r="G116" s="27"/>
      <c r="H116" s="32">
        <v>4269.17</v>
      </c>
      <c r="I116" s="52"/>
      <c r="J116" s="46"/>
      <c r="K116" s="15"/>
      <c r="L116" s="15"/>
      <c r="M116" s="15"/>
    </row>
    <row r="117" spans="1:13" x14ac:dyDescent="0.25">
      <c r="A117" s="120"/>
      <c r="B117" s="13" t="s">
        <v>135</v>
      </c>
      <c r="C117" s="29"/>
      <c r="D117" s="60">
        <v>1</v>
      </c>
      <c r="E117" s="75"/>
      <c r="F117" s="21">
        <v>4322.88</v>
      </c>
      <c r="G117" s="27"/>
      <c r="H117" s="32">
        <v>4322.88</v>
      </c>
      <c r="I117" s="53"/>
      <c r="J117" s="142"/>
      <c r="K117" s="121"/>
      <c r="L117" s="121"/>
      <c r="M117" s="15"/>
    </row>
    <row r="118" spans="1:13" x14ac:dyDescent="0.25">
      <c r="A118" s="120"/>
      <c r="B118" s="13" t="s">
        <v>136</v>
      </c>
      <c r="C118" s="75"/>
      <c r="D118" s="143">
        <v>1</v>
      </c>
      <c r="E118" s="29"/>
      <c r="F118" s="144">
        <v>3976.35</v>
      </c>
      <c r="G118" s="27"/>
      <c r="H118" s="32">
        <v>3976.35</v>
      </c>
      <c r="I118" s="145"/>
      <c r="J118" s="146"/>
      <c r="K118" s="147"/>
      <c r="L118" s="147"/>
      <c r="M118" s="15"/>
    </row>
    <row r="119" spans="1:13" x14ac:dyDescent="0.25">
      <c r="A119" s="120"/>
      <c r="B119" s="13" t="s">
        <v>137</v>
      </c>
      <c r="C119" s="75"/>
      <c r="D119" s="143">
        <v>1</v>
      </c>
      <c r="E119" s="29"/>
      <c r="F119" s="144">
        <v>3964.9</v>
      </c>
      <c r="G119" s="27"/>
      <c r="H119" s="32">
        <v>3964.9</v>
      </c>
      <c r="I119" s="145"/>
      <c r="J119" s="146"/>
      <c r="K119" s="147"/>
      <c r="L119" s="147"/>
      <c r="M119" s="15"/>
    </row>
    <row r="120" spans="1:13" x14ac:dyDescent="0.25">
      <c r="A120" s="120"/>
      <c r="B120" s="62" t="s">
        <v>106</v>
      </c>
      <c r="C120" s="63"/>
      <c r="D120" s="64"/>
      <c r="E120" s="63"/>
      <c r="F120" s="65"/>
      <c r="G120" s="66"/>
      <c r="H120" s="51">
        <v>16533.3</v>
      </c>
      <c r="I120" s="28"/>
      <c r="J120" s="116"/>
      <c r="K120" s="148"/>
      <c r="L120" s="149"/>
      <c r="M120" s="15"/>
    </row>
    <row r="121" spans="1:13" x14ac:dyDescent="0.25">
      <c r="A121" s="120"/>
      <c r="B121" s="28"/>
      <c r="C121" s="67"/>
      <c r="D121" s="28"/>
      <c r="E121" s="67"/>
      <c r="F121" s="28"/>
      <c r="G121" s="67"/>
      <c r="H121" s="68"/>
      <c r="I121" s="28"/>
      <c r="J121" s="116"/>
      <c r="K121" s="148"/>
      <c r="L121" s="149"/>
      <c r="M121" s="148"/>
    </row>
    <row r="122" spans="1:13" x14ac:dyDescent="0.25">
      <c r="A122" s="120"/>
      <c r="B122" s="69" t="s">
        <v>107</v>
      </c>
      <c r="C122" s="67"/>
      <c r="D122" s="28"/>
      <c r="E122" s="67"/>
      <c r="F122" s="28"/>
      <c r="G122" s="67"/>
      <c r="H122" s="68"/>
      <c r="I122" s="28"/>
      <c r="J122" s="116"/>
      <c r="K122" s="148"/>
      <c r="L122" s="149"/>
      <c r="M122" s="148"/>
    </row>
    <row r="123" spans="1:13" x14ac:dyDescent="0.25">
      <c r="A123" s="120"/>
      <c r="B123" s="70"/>
      <c r="C123" s="67"/>
      <c r="D123" s="28"/>
      <c r="E123" s="67"/>
      <c r="F123" s="28"/>
      <c r="G123" s="67"/>
      <c r="H123" s="68"/>
      <c r="I123" s="28"/>
      <c r="J123" s="116"/>
      <c r="K123" s="148"/>
      <c r="L123" s="149"/>
      <c r="M123" s="148"/>
    </row>
    <row r="124" spans="1:13" x14ac:dyDescent="0.25">
      <c r="A124" s="120"/>
      <c r="B124" s="762" t="s">
        <v>73</v>
      </c>
      <c r="C124" s="762"/>
      <c r="D124" s="762"/>
      <c r="E124" s="762"/>
      <c r="F124" s="762"/>
      <c r="G124" s="762"/>
      <c r="H124" s="762"/>
      <c r="I124" s="763" t="s">
        <v>74</v>
      </c>
      <c r="J124" s="764"/>
      <c r="K124" s="148"/>
      <c r="L124" s="149"/>
      <c r="M124" s="148"/>
    </row>
    <row r="125" spans="1:13" x14ac:dyDescent="0.25">
      <c r="A125" s="120"/>
      <c r="B125" s="739" t="s">
        <v>150</v>
      </c>
      <c r="C125" s="739"/>
      <c r="D125" s="739"/>
      <c r="E125" s="739"/>
      <c r="F125" s="739"/>
      <c r="G125" s="739"/>
      <c r="H125" s="739"/>
      <c r="I125" s="759">
        <v>1</v>
      </c>
      <c r="J125" s="760"/>
      <c r="K125" s="148"/>
      <c r="L125" s="149"/>
      <c r="M125" s="148"/>
    </row>
    <row r="126" spans="1:13" x14ac:dyDescent="0.25">
      <c r="A126" s="120"/>
      <c r="B126" s="758" t="s">
        <v>151</v>
      </c>
      <c r="C126" s="758"/>
      <c r="D126" s="758"/>
      <c r="E126" s="758"/>
      <c r="F126" s="758"/>
      <c r="G126" s="758"/>
      <c r="H126" s="758"/>
      <c r="I126" s="759">
        <v>1</v>
      </c>
      <c r="J126" s="760"/>
      <c r="K126" s="148"/>
      <c r="L126" s="149"/>
      <c r="M126" s="148"/>
    </row>
    <row r="127" spans="1:13" x14ac:dyDescent="0.25">
      <c r="A127" s="120"/>
      <c r="B127" s="758" t="s">
        <v>152</v>
      </c>
      <c r="C127" s="758"/>
      <c r="D127" s="758"/>
      <c r="E127" s="758"/>
      <c r="F127" s="758"/>
      <c r="G127" s="758"/>
      <c r="H127" s="758"/>
      <c r="I127" s="759">
        <v>1</v>
      </c>
      <c r="J127" s="760"/>
      <c r="K127" s="148"/>
      <c r="L127" s="149"/>
      <c r="M127" s="148"/>
    </row>
    <row r="128" spans="1:13" x14ac:dyDescent="0.25">
      <c r="A128" s="120"/>
      <c r="B128" s="53"/>
      <c r="C128" s="52"/>
      <c r="D128" s="53"/>
      <c r="E128" s="52"/>
      <c r="F128" s="53"/>
      <c r="G128" s="52"/>
      <c r="H128" s="73"/>
      <c r="I128" s="52"/>
      <c r="J128" s="46"/>
      <c r="K128" s="15"/>
      <c r="L128" s="15"/>
      <c r="M128" s="15"/>
    </row>
    <row r="129" spans="1:12" x14ac:dyDescent="0.25">
      <c r="A129" s="120"/>
      <c r="B129" s="69" t="s">
        <v>153</v>
      </c>
      <c r="C129" s="52"/>
      <c r="D129" s="53"/>
      <c r="E129" s="52"/>
      <c r="F129" s="53"/>
      <c r="G129" s="52"/>
      <c r="H129" s="58"/>
      <c r="I129" s="52"/>
      <c r="J129" s="115"/>
      <c r="K129" s="132"/>
      <c r="L129" s="128"/>
    </row>
    <row r="130" spans="1:12" x14ac:dyDescent="0.25">
      <c r="A130" s="120"/>
      <c r="B130" s="69"/>
      <c r="C130" s="52"/>
      <c r="D130" s="53"/>
      <c r="E130" s="52"/>
      <c r="F130" s="53"/>
      <c r="G130" s="52"/>
      <c r="H130" s="58"/>
      <c r="I130" s="52"/>
      <c r="J130" s="115"/>
      <c r="K130" s="132"/>
      <c r="L130" s="128"/>
    </row>
    <row r="131" spans="1:12" x14ac:dyDescent="0.25">
      <c r="A131" s="120"/>
      <c r="B131" s="748" t="s">
        <v>154</v>
      </c>
      <c r="C131" s="749"/>
      <c r="D131" s="749"/>
      <c r="E131" s="749"/>
      <c r="F131" s="749"/>
      <c r="G131" s="749"/>
      <c r="H131" s="749"/>
      <c r="I131" s="749"/>
      <c r="J131" s="750"/>
      <c r="K131" s="132"/>
      <c r="L131" s="128"/>
    </row>
    <row r="132" spans="1:12" x14ac:dyDescent="0.25">
      <c r="A132" s="120"/>
      <c r="B132" s="711" t="s">
        <v>73</v>
      </c>
      <c r="C132" s="712"/>
      <c r="D132" s="712"/>
      <c r="E132" s="761"/>
      <c r="F132" s="150" t="s">
        <v>74</v>
      </c>
      <c r="G132" s="713" t="s">
        <v>104</v>
      </c>
      <c r="H132" s="714"/>
      <c r="I132" s="713" t="s">
        <v>105</v>
      </c>
      <c r="J132" s="716"/>
      <c r="K132" s="132"/>
      <c r="L132" s="128"/>
    </row>
    <row r="133" spans="1:12" x14ac:dyDescent="0.25">
      <c r="A133" s="120"/>
      <c r="B133" s="751" t="s">
        <v>155</v>
      </c>
      <c r="C133" s="752"/>
      <c r="D133" s="752"/>
      <c r="E133" s="753"/>
      <c r="F133" s="151">
        <v>1</v>
      </c>
      <c r="G133" s="745">
        <v>9500</v>
      </c>
      <c r="H133" s="746"/>
      <c r="I133" s="754">
        <v>9500</v>
      </c>
      <c r="J133" s="755"/>
      <c r="K133" s="132"/>
      <c r="L133" s="128"/>
    </row>
    <row r="134" spans="1:12" x14ac:dyDescent="0.25">
      <c r="A134" s="120"/>
      <c r="B134" s="62" t="s">
        <v>108</v>
      </c>
      <c r="C134" s="29"/>
      <c r="D134" s="21"/>
      <c r="E134" s="29"/>
      <c r="F134" s="29"/>
      <c r="G134" s="29"/>
      <c r="H134" s="72"/>
      <c r="I134" s="747">
        <v>9500</v>
      </c>
      <c r="J134" s="720"/>
      <c r="K134" s="132"/>
      <c r="L134" s="128"/>
    </row>
    <row r="135" spans="1:12" x14ac:dyDescent="0.25">
      <c r="A135" s="120"/>
      <c r="B135" s="16"/>
      <c r="C135" s="25"/>
      <c r="D135" s="16"/>
      <c r="E135" s="25"/>
      <c r="F135" s="25"/>
      <c r="G135" s="25"/>
      <c r="H135" s="55"/>
      <c r="I135" s="16"/>
      <c r="J135" s="115"/>
      <c r="K135" s="132"/>
      <c r="L135" s="128"/>
    </row>
    <row r="136" spans="1:12" x14ac:dyDescent="0.25">
      <c r="A136" s="120"/>
      <c r="B136" s="53"/>
      <c r="C136" s="52"/>
      <c r="D136" s="53"/>
      <c r="E136" s="52"/>
      <c r="F136" s="53"/>
      <c r="G136" s="52"/>
      <c r="H136" s="58"/>
      <c r="I136" s="52"/>
      <c r="J136" s="115"/>
      <c r="K136" s="132"/>
      <c r="L136" s="128"/>
    </row>
    <row r="137" spans="1:12" x14ac:dyDescent="0.25">
      <c r="A137" s="120"/>
      <c r="B137" s="69" t="s">
        <v>156</v>
      </c>
      <c r="C137" s="52"/>
      <c r="D137" s="53"/>
      <c r="E137" s="52"/>
      <c r="F137" s="53"/>
      <c r="G137" s="52"/>
      <c r="H137" s="73"/>
      <c r="I137" s="52"/>
      <c r="J137" s="115"/>
      <c r="K137" s="132"/>
      <c r="L137" s="128"/>
    </row>
    <row r="138" spans="1:12" x14ac:dyDescent="0.25">
      <c r="A138" s="120"/>
      <c r="B138" s="69"/>
      <c r="C138" s="52"/>
      <c r="D138" s="53"/>
      <c r="E138" s="52"/>
      <c r="F138" s="53"/>
      <c r="G138" s="52"/>
      <c r="H138" s="73"/>
      <c r="I138" s="52"/>
      <c r="J138" s="115"/>
      <c r="K138" s="132"/>
      <c r="L138" s="128"/>
    </row>
    <row r="139" spans="1:12" x14ac:dyDescent="0.25">
      <c r="A139" s="120"/>
      <c r="B139" s="756" t="s">
        <v>157</v>
      </c>
      <c r="C139" s="757"/>
      <c r="D139" s="757"/>
      <c r="E139" s="757"/>
      <c r="F139" s="749"/>
      <c r="G139" s="749"/>
      <c r="H139" s="749"/>
      <c r="I139" s="749"/>
      <c r="J139" s="750"/>
      <c r="K139" s="132"/>
      <c r="L139" s="128"/>
    </row>
    <row r="140" spans="1:12" x14ac:dyDescent="0.25">
      <c r="A140" s="120"/>
      <c r="B140" s="711" t="s">
        <v>73</v>
      </c>
      <c r="C140" s="712"/>
      <c r="D140" s="712"/>
      <c r="E140" s="75"/>
      <c r="F140" s="50" t="s">
        <v>74</v>
      </c>
      <c r="G140" s="713" t="s">
        <v>104</v>
      </c>
      <c r="H140" s="714"/>
      <c r="I140" s="713" t="s">
        <v>105</v>
      </c>
      <c r="J140" s="716"/>
      <c r="K140" s="132"/>
      <c r="L140" s="128"/>
    </row>
    <row r="141" spans="1:12" x14ac:dyDescent="0.25">
      <c r="A141" s="120"/>
      <c r="B141" s="717" t="s">
        <v>158</v>
      </c>
      <c r="C141" s="744"/>
      <c r="D141" s="744"/>
      <c r="E141" s="718"/>
      <c r="F141" s="151">
        <v>1</v>
      </c>
      <c r="G141" s="745">
        <v>5000</v>
      </c>
      <c r="H141" s="746"/>
      <c r="I141" s="699">
        <v>5000</v>
      </c>
      <c r="J141" s="700"/>
      <c r="K141" s="132"/>
      <c r="L141" s="128"/>
    </row>
    <row r="142" spans="1:12" x14ac:dyDescent="0.25">
      <c r="A142" s="120"/>
      <c r="B142" s="730" t="s">
        <v>108</v>
      </c>
      <c r="C142" s="731"/>
      <c r="D142" s="731"/>
      <c r="E142" s="731"/>
      <c r="F142" s="731"/>
      <c r="G142" s="731"/>
      <c r="H142" s="732"/>
      <c r="I142" s="747">
        <v>5000</v>
      </c>
      <c r="J142" s="720"/>
      <c r="K142" s="132"/>
      <c r="L142" s="128"/>
    </row>
    <row r="143" spans="1:12" x14ac:dyDescent="0.25">
      <c r="A143" s="120"/>
      <c r="B143" s="53"/>
      <c r="C143" s="52"/>
      <c r="D143" s="53"/>
      <c r="E143" s="52"/>
      <c r="F143" s="53"/>
      <c r="G143" s="25"/>
      <c r="H143" s="55"/>
      <c r="I143" s="16"/>
      <c r="J143" s="115"/>
      <c r="K143" s="132"/>
      <c r="L143" s="128"/>
    </row>
    <row r="144" spans="1:12" x14ac:dyDescent="0.25">
      <c r="A144" s="120"/>
      <c r="B144" s="69" t="s">
        <v>159</v>
      </c>
      <c r="C144" s="52"/>
      <c r="D144" s="53"/>
      <c r="E144" s="52"/>
      <c r="F144" s="53"/>
      <c r="G144" s="52"/>
      <c r="H144" s="73"/>
      <c r="I144" s="52"/>
      <c r="J144" s="115"/>
      <c r="K144" s="132"/>
      <c r="L144" s="128"/>
    </row>
    <row r="145" spans="1:12" x14ac:dyDescent="0.25">
      <c r="A145" s="120"/>
      <c r="B145" s="69"/>
      <c r="C145" s="52"/>
      <c r="D145" s="53"/>
      <c r="E145" s="52"/>
      <c r="F145" s="53"/>
      <c r="G145" s="52"/>
      <c r="H145" s="73"/>
      <c r="I145" s="52"/>
      <c r="J145" s="115"/>
      <c r="K145" s="132"/>
      <c r="L145" s="128"/>
    </row>
    <row r="146" spans="1:12" x14ac:dyDescent="0.25">
      <c r="A146" s="120"/>
      <c r="B146" s="748" t="s">
        <v>160</v>
      </c>
      <c r="C146" s="749"/>
      <c r="D146" s="749"/>
      <c r="E146" s="749"/>
      <c r="F146" s="749"/>
      <c r="G146" s="749"/>
      <c r="H146" s="749"/>
      <c r="I146" s="749"/>
      <c r="J146" s="750"/>
      <c r="K146" s="132"/>
      <c r="L146" s="128"/>
    </row>
    <row r="147" spans="1:12" x14ac:dyDescent="0.25">
      <c r="A147" s="120"/>
      <c r="B147" s="711" t="s">
        <v>73</v>
      </c>
      <c r="C147" s="712"/>
      <c r="D147" s="712"/>
      <c r="E147" s="713" t="s">
        <v>74</v>
      </c>
      <c r="F147" s="714"/>
      <c r="G147" s="713" t="s">
        <v>104</v>
      </c>
      <c r="H147" s="714"/>
      <c r="I147" s="715" t="s">
        <v>105</v>
      </c>
      <c r="J147" s="716"/>
      <c r="K147" s="132"/>
      <c r="L147" s="128"/>
    </row>
    <row r="148" spans="1:12" x14ac:dyDescent="0.25">
      <c r="A148" s="120"/>
      <c r="B148" s="740" t="s">
        <v>161</v>
      </c>
      <c r="C148" s="740"/>
      <c r="D148" s="740"/>
      <c r="E148" s="741">
        <v>1</v>
      </c>
      <c r="F148" s="741"/>
      <c r="G148" s="742">
        <v>800</v>
      </c>
      <c r="H148" s="742"/>
      <c r="I148" s="742">
        <v>800</v>
      </c>
      <c r="J148" s="743"/>
      <c r="K148" s="132"/>
      <c r="L148" s="128"/>
    </row>
    <row r="149" spans="1:12" x14ac:dyDescent="0.25">
      <c r="A149" s="120"/>
      <c r="B149" s="730" t="s">
        <v>162</v>
      </c>
      <c r="C149" s="731"/>
      <c r="D149" s="731"/>
      <c r="E149" s="731"/>
      <c r="F149" s="731"/>
      <c r="G149" s="731"/>
      <c r="H149" s="732"/>
      <c r="I149" s="733">
        <v>800</v>
      </c>
      <c r="J149" s="734"/>
      <c r="K149" s="132"/>
      <c r="L149" s="128"/>
    </row>
    <row r="150" spans="1:12" x14ac:dyDescent="0.25">
      <c r="A150" s="120"/>
      <c r="B150" s="53"/>
      <c r="C150" s="52"/>
      <c r="D150" s="53"/>
      <c r="E150" s="52"/>
      <c r="F150" s="53"/>
      <c r="G150" s="25"/>
      <c r="H150" s="55"/>
      <c r="I150" s="16"/>
      <c r="J150" s="115"/>
      <c r="K150" s="132"/>
      <c r="L150" s="128"/>
    </row>
    <row r="151" spans="1:12" x14ac:dyDescent="0.25">
      <c r="A151" s="120"/>
      <c r="B151" s="28"/>
      <c r="C151" s="67"/>
      <c r="D151" s="28"/>
      <c r="E151" s="67"/>
      <c r="F151" s="28"/>
      <c r="G151" s="67"/>
      <c r="H151" s="152"/>
      <c r="I151" s="152"/>
      <c r="J151" s="153"/>
      <c r="K151" s="148"/>
      <c r="L151" s="149"/>
    </row>
    <row r="152" spans="1:12" x14ac:dyDescent="0.25">
      <c r="A152" s="120"/>
      <c r="B152" s="735" t="s">
        <v>163</v>
      </c>
      <c r="C152" s="735"/>
      <c r="D152" s="735"/>
      <c r="E152" s="735"/>
      <c r="F152" s="735"/>
      <c r="G152" s="735"/>
      <c r="H152" s="735"/>
      <c r="I152" s="735"/>
      <c r="J152" s="736"/>
      <c r="K152" s="148"/>
      <c r="L152" s="149"/>
    </row>
    <row r="153" spans="1:12" x14ac:dyDescent="0.25">
      <c r="A153" s="120"/>
      <c r="B153" s="727" t="s">
        <v>73</v>
      </c>
      <c r="C153" s="727"/>
      <c r="D153" s="727"/>
      <c r="E153" s="727"/>
      <c r="F153" s="727"/>
      <c r="G153" s="727"/>
      <c r="H153" s="154" t="s">
        <v>74</v>
      </c>
      <c r="I153" s="737" t="s">
        <v>164</v>
      </c>
      <c r="J153" s="738"/>
      <c r="K153" s="148"/>
      <c r="L153" s="149"/>
    </row>
    <row r="154" spans="1:12" x14ac:dyDescent="0.25">
      <c r="A154" s="120"/>
      <c r="B154" s="739" t="s">
        <v>150</v>
      </c>
      <c r="C154" s="739"/>
      <c r="D154" s="739"/>
      <c r="E154" s="739"/>
      <c r="F154" s="739"/>
      <c r="G154" s="739"/>
      <c r="H154" s="155">
        <v>1</v>
      </c>
      <c r="I154" s="724">
        <v>9500</v>
      </c>
      <c r="J154" s="725"/>
      <c r="K154" s="148"/>
      <c r="L154" s="149"/>
    </row>
    <row r="155" spans="1:12" x14ac:dyDescent="0.25">
      <c r="A155" s="120"/>
      <c r="B155" s="721" t="s">
        <v>151</v>
      </c>
      <c r="C155" s="722"/>
      <c r="D155" s="722"/>
      <c r="E155" s="722"/>
      <c r="F155" s="722"/>
      <c r="G155" s="723"/>
      <c r="H155" s="155">
        <v>1</v>
      </c>
      <c r="I155" s="724">
        <v>5000</v>
      </c>
      <c r="J155" s="725"/>
      <c r="K155" s="148"/>
      <c r="L155" s="149"/>
    </row>
    <row r="156" spans="1:12" x14ac:dyDescent="0.25">
      <c r="A156" s="120"/>
      <c r="B156" s="726" t="s">
        <v>152</v>
      </c>
      <c r="C156" s="726"/>
      <c r="D156" s="726"/>
      <c r="E156" s="726"/>
      <c r="F156" s="726"/>
      <c r="G156" s="726"/>
      <c r="H156" s="155">
        <v>1</v>
      </c>
      <c r="I156" s="724">
        <v>800</v>
      </c>
      <c r="J156" s="725"/>
      <c r="K156" s="148"/>
      <c r="L156" s="149"/>
    </row>
    <row r="157" spans="1:12" x14ac:dyDescent="0.25">
      <c r="A157" s="120"/>
      <c r="B157" s="727" t="s">
        <v>165</v>
      </c>
      <c r="C157" s="727"/>
      <c r="D157" s="727"/>
      <c r="E157" s="727"/>
      <c r="F157" s="727"/>
      <c r="G157" s="727"/>
      <c r="H157" s="727"/>
      <c r="I157" s="728">
        <v>15300</v>
      </c>
      <c r="J157" s="729"/>
      <c r="K157" s="148"/>
      <c r="L157" s="149"/>
    </row>
    <row r="158" spans="1:12" x14ac:dyDescent="0.25">
      <c r="A158" s="120"/>
      <c r="B158" s="53"/>
      <c r="C158" s="52"/>
      <c r="D158" s="53"/>
      <c r="E158" s="52"/>
      <c r="F158" s="53"/>
      <c r="G158" s="52"/>
      <c r="H158" s="58"/>
      <c r="I158" s="25"/>
      <c r="J158" s="115"/>
      <c r="K158" s="132"/>
      <c r="L158" s="128"/>
    </row>
    <row r="159" spans="1:12" x14ac:dyDescent="0.25">
      <c r="A159" s="120"/>
      <c r="B159" s="69" t="s">
        <v>166</v>
      </c>
      <c r="C159" s="52"/>
      <c r="D159" s="53"/>
      <c r="E159" s="52"/>
      <c r="F159" s="53"/>
      <c r="G159" s="52"/>
      <c r="H159" s="58"/>
      <c r="I159" s="25"/>
      <c r="J159" s="115"/>
      <c r="K159" s="132"/>
      <c r="L159" s="128"/>
    </row>
    <row r="160" spans="1:12" x14ac:dyDescent="0.25">
      <c r="A160" s="120"/>
      <c r="B160" s="69"/>
      <c r="C160" s="52"/>
      <c r="D160" s="53"/>
      <c r="E160" s="52"/>
      <c r="F160" s="53"/>
      <c r="G160" s="52"/>
      <c r="H160" s="58"/>
      <c r="I160" s="25"/>
      <c r="J160" s="115"/>
      <c r="K160" s="132"/>
      <c r="L160" s="128"/>
    </row>
    <row r="161" spans="1:13" x14ac:dyDescent="0.25">
      <c r="A161" s="120"/>
      <c r="B161" s="711" t="s">
        <v>109</v>
      </c>
      <c r="C161" s="712"/>
      <c r="D161" s="713" t="s">
        <v>167</v>
      </c>
      <c r="E161" s="714"/>
      <c r="F161" s="715" t="s">
        <v>168</v>
      </c>
      <c r="G161" s="714"/>
      <c r="H161" s="74" t="s">
        <v>169</v>
      </c>
      <c r="I161" s="713" t="s">
        <v>110</v>
      </c>
      <c r="J161" s="716"/>
      <c r="K161" s="132"/>
      <c r="L161" s="128"/>
      <c r="M161" s="132"/>
    </row>
    <row r="162" spans="1:13" x14ac:dyDescent="0.25">
      <c r="A162" s="120"/>
      <c r="B162" s="78" t="s">
        <v>128</v>
      </c>
      <c r="C162" s="117"/>
      <c r="D162" s="78">
        <v>2</v>
      </c>
      <c r="E162" s="81"/>
      <c r="F162" s="79">
        <v>1</v>
      </c>
      <c r="G162" s="79"/>
      <c r="H162" s="156">
        <v>32.200000000000003</v>
      </c>
      <c r="I162" s="157"/>
      <c r="J162" s="158">
        <v>64.400000000000006</v>
      </c>
      <c r="K162" s="132"/>
      <c r="L162" s="128"/>
      <c r="M162" s="132"/>
    </row>
    <row r="163" spans="1:13" x14ac:dyDescent="0.25">
      <c r="A163" s="120"/>
      <c r="B163" s="13" t="s">
        <v>170</v>
      </c>
      <c r="C163" s="71"/>
      <c r="D163" s="13">
        <v>2</v>
      </c>
      <c r="E163" s="75"/>
      <c r="F163" s="29">
        <v>1</v>
      </c>
      <c r="G163" s="29"/>
      <c r="H163" s="156">
        <v>20.5</v>
      </c>
      <c r="I163" s="27"/>
      <c r="J163" s="159">
        <v>41</v>
      </c>
      <c r="K163" s="132"/>
      <c r="L163" s="128"/>
      <c r="M163" s="132"/>
    </row>
    <row r="164" spans="1:13" x14ac:dyDescent="0.25">
      <c r="A164" s="120"/>
      <c r="B164" s="33" t="s">
        <v>171</v>
      </c>
      <c r="C164" s="52"/>
      <c r="D164" s="33">
        <v>2</v>
      </c>
      <c r="E164" s="76"/>
      <c r="F164" s="25">
        <v>2</v>
      </c>
      <c r="G164" s="25"/>
      <c r="H164" s="156">
        <v>32.340000000000003</v>
      </c>
      <c r="I164" s="61"/>
      <c r="J164" s="26">
        <v>32.340000000000003</v>
      </c>
      <c r="K164" s="132"/>
      <c r="L164" s="128"/>
      <c r="M164" s="132"/>
    </row>
    <row r="165" spans="1:13" x14ac:dyDescent="0.25">
      <c r="A165" s="120"/>
      <c r="B165" s="13" t="s">
        <v>172</v>
      </c>
      <c r="C165" s="71"/>
      <c r="D165" s="13">
        <v>2</v>
      </c>
      <c r="E165" s="75"/>
      <c r="F165" s="29">
        <v>1</v>
      </c>
      <c r="G165" s="29"/>
      <c r="H165" s="156">
        <v>15.5</v>
      </c>
      <c r="I165" s="27"/>
      <c r="J165" s="159">
        <v>31</v>
      </c>
      <c r="K165" s="132"/>
      <c r="L165" s="128"/>
      <c r="M165" s="132"/>
    </row>
    <row r="166" spans="1:13" x14ac:dyDescent="0.25">
      <c r="A166" s="120"/>
      <c r="B166" s="33" t="s">
        <v>173</v>
      </c>
      <c r="C166" s="52"/>
      <c r="D166" s="33">
        <v>5</v>
      </c>
      <c r="E166" s="76"/>
      <c r="F166" s="25">
        <v>1</v>
      </c>
      <c r="G166" s="25"/>
      <c r="H166" s="156">
        <v>85</v>
      </c>
      <c r="I166" s="61"/>
      <c r="J166" s="26">
        <v>425</v>
      </c>
      <c r="K166" s="132"/>
      <c r="L166" s="128"/>
      <c r="M166" s="132"/>
    </row>
    <row r="167" spans="1:13" x14ac:dyDescent="0.25">
      <c r="A167" s="120"/>
      <c r="B167" s="13" t="s">
        <v>174</v>
      </c>
      <c r="C167" s="71"/>
      <c r="D167" s="13">
        <v>2</v>
      </c>
      <c r="E167" s="75"/>
      <c r="F167" s="29">
        <v>2</v>
      </c>
      <c r="G167" s="29"/>
      <c r="H167" s="156">
        <v>54</v>
      </c>
      <c r="I167" s="27"/>
      <c r="J167" s="159">
        <v>54</v>
      </c>
      <c r="K167" s="132"/>
      <c r="L167" s="128"/>
      <c r="M167" s="132"/>
    </row>
    <row r="168" spans="1:13" x14ac:dyDescent="0.25">
      <c r="A168" s="120"/>
      <c r="B168" s="33" t="s">
        <v>129</v>
      </c>
      <c r="C168" s="52"/>
      <c r="D168" s="33">
        <v>2</v>
      </c>
      <c r="E168" s="76"/>
      <c r="F168" s="25">
        <v>3</v>
      </c>
      <c r="G168" s="25"/>
      <c r="H168" s="156">
        <v>22.85</v>
      </c>
      <c r="I168" s="61"/>
      <c r="J168" s="26">
        <v>15.23</v>
      </c>
      <c r="K168" s="132"/>
      <c r="L168" s="128"/>
      <c r="M168" s="132"/>
    </row>
    <row r="169" spans="1:13" x14ac:dyDescent="0.25">
      <c r="A169" s="120"/>
      <c r="B169" s="13" t="s">
        <v>130</v>
      </c>
      <c r="C169" s="71"/>
      <c r="D169" s="13">
        <v>1</v>
      </c>
      <c r="E169" s="75"/>
      <c r="F169" s="29">
        <v>6</v>
      </c>
      <c r="G169" s="29"/>
      <c r="H169" s="156">
        <v>195</v>
      </c>
      <c r="I169" s="27"/>
      <c r="J169" s="159">
        <v>32.5</v>
      </c>
      <c r="K169" s="132"/>
      <c r="L169" s="128"/>
      <c r="M169" s="132"/>
    </row>
    <row r="170" spans="1:13" x14ac:dyDescent="0.25">
      <c r="A170" s="120"/>
      <c r="B170" s="717" t="s">
        <v>175</v>
      </c>
      <c r="C170" s="718"/>
      <c r="D170" s="33">
        <v>40</v>
      </c>
      <c r="E170" s="76"/>
      <c r="F170" s="25">
        <v>1</v>
      </c>
      <c r="G170" s="25"/>
      <c r="H170" s="160">
        <v>3.47</v>
      </c>
      <c r="I170" s="157"/>
      <c r="J170" s="158">
        <v>138.80000000000001</v>
      </c>
      <c r="K170" s="132"/>
      <c r="L170" s="128"/>
      <c r="M170" s="132"/>
    </row>
    <row r="171" spans="1:13" x14ac:dyDescent="0.25">
      <c r="A171" s="120"/>
      <c r="B171" s="13" t="s">
        <v>176</v>
      </c>
      <c r="C171" s="71"/>
      <c r="D171" s="13">
        <v>1</v>
      </c>
      <c r="E171" s="75"/>
      <c r="F171" s="27">
        <v>1</v>
      </c>
      <c r="G171" s="75"/>
      <c r="H171" s="161">
        <v>500</v>
      </c>
      <c r="I171" s="79"/>
      <c r="J171" s="158">
        <v>500</v>
      </c>
      <c r="K171" s="132"/>
      <c r="L171" s="128"/>
      <c r="M171" s="132"/>
    </row>
    <row r="172" spans="1:13" x14ac:dyDescent="0.25">
      <c r="A172" s="120"/>
      <c r="B172" s="62" t="s">
        <v>111</v>
      </c>
      <c r="C172" s="63"/>
      <c r="D172" s="64"/>
      <c r="E172" s="63"/>
      <c r="F172" s="64"/>
      <c r="G172" s="63"/>
      <c r="H172" s="22"/>
      <c r="I172" s="719">
        <v>1334.27</v>
      </c>
      <c r="J172" s="720"/>
      <c r="K172" s="148"/>
      <c r="L172" s="149"/>
      <c r="M172" s="132"/>
    </row>
    <row r="173" spans="1:13" x14ac:dyDescent="0.25">
      <c r="A173" s="120"/>
      <c r="B173" s="28"/>
      <c r="C173" s="67"/>
      <c r="D173" s="28"/>
      <c r="E173" s="67"/>
      <c r="F173" s="28"/>
      <c r="G173" s="67"/>
      <c r="H173" s="16"/>
      <c r="I173" s="108"/>
      <c r="J173" s="162"/>
      <c r="K173" s="148"/>
      <c r="L173" s="149"/>
      <c r="M173" s="132"/>
    </row>
    <row r="174" spans="1:13" x14ac:dyDescent="0.25">
      <c r="A174" s="120"/>
      <c r="B174" s="53"/>
      <c r="C174" s="52"/>
      <c r="D174" s="53"/>
      <c r="E174" s="52"/>
      <c r="F174" s="53"/>
      <c r="G174" s="52"/>
      <c r="H174" s="58"/>
      <c r="I174" s="53"/>
      <c r="J174" s="46"/>
      <c r="K174" s="15"/>
      <c r="L174" s="15"/>
      <c r="M174" s="132"/>
    </row>
    <row r="175" spans="1:13" x14ac:dyDescent="0.25">
      <c r="A175" s="120"/>
      <c r="B175" s="77" t="s">
        <v>177</v>
      </c>
      <c r="C175" s="29"/>
      <c r="D175" s="21"/>
      <c r="E175" s="29"/>
      <c r="F175" s="21"/>
      <c r="G175" s="29"/>
      <c r="H175" s="72"/>
      <c r="I175" s="25"/>
      <c r="J175" s="46"/>
      <c r="K175" s="15"/>
      <c r="L175" s="15"/>
      <c r="M175" s="132"/>
    </row>
    <row r="176" spans="1:13" x14ac:dyDescent="0.25">
      <c r="A176" s="120"/>
      <c r="B176" s="78" t="s">
        <v>112</v>
      </c>
      <c r="C176" s="79"/>
      <c r="D176" s="80"/>
      <c r="E176" s="79"/>
      <c r="F176" s="80"/>
      <c r="G176" s="81"/>
      <c r="H176" s="82">
        <v>16533.3</v>
      </c>
      <c r="I176" s="25"/>
      <c r="J176" s="46"/>
      <c r="K176" s="15"/>
      <c r="L176" s="15"/>
      <c r="M176" s="132"/>
    </row>
    <row r="177" spans="1:13" x14ac:dyDescent="0.25">
      <c r="A177" s="120"/>
      <c r="B177" s="13" t="s">
        <v>113</v>
      </c>
      <c r="C177" s="29"/>
      <c r="D177" s="21"/>
      <c r="E177" s="29"/>
      <c r="F177" s="21"/>
      <c r="G177" s="75"/>
      <c r="H177" s="83">
        <v>15300</v>
      </c>
      <c r="I177" s="25"/>
      <c r="J177" s="46"/>
      <c r="K177" s="15"/>
      <c r="L177" s="15"/>
      <c r="M177" s="132"/>
    </row>
    <row r="178" spans="1:13" x14ac:dyDescent="0.25">
      <c r="A178" s="120"/>
      <c r="B178" s="33" t="s">
        <v>178</v>
      </c>
      <c r="C178" s="25"/>
      <c r="D178" s="16"/>
      <c r="E178" s="25"/>
      <c r="F178" s="16"/>
      <c r="G178" s="76"/>
      <c r="H178" s="84">
        <v>1334.27</v>
      </c>
      <c r="I178" s="25"/>
      <c r="J178" s="46"/>
      <c r="K178" s="15"/>
      <c r="L178" s="15"/>
      <c r="M178" s="132"/>
    </row>
    <row r="179" spans="1:13" x14ac:dyDescent="0.25">
      <c r="A179" s="120"/>
      <c r="B179" s="62" t="s">
        <v>114</v>
      </c>
      <c r="C179" s="63"/>
      <c r="D179" s="64"/>
      <c r="E179" s="63"/>
      <c r="F179" s="64"/>
      <c r="G179" s="85"/>
      <c r="H179" s="86">
        <v>33167.57</v>
      </c>
      <c r="I179" s="28"/>
      <c r="J179" s="116"/>
      <c r="K179" s="148"/>
      <c r="L179" s="149"/>
      <c r="M179" s="132"/>
    </row>
    <row r="180" spans="1:13" x14ac:dyDescent="0.25">
      <c r="A180" s="120"/>
      <c r="B180" s="53"/>
      <c r="C180" s="52"/>
      <c r="D180" s="53"/>
      <c r="E180" s="52"/>
      <c r="F180" s="53"/>
      <c r="G180" s="52"/>
      <c r="H180" s="58"/>
      <c r="I180" s="53"/>
      <c r="J180" s="46"/>
      <c r="K180" s="15"/>
      <c r="L180" s="15"/>
      <c r="M180" s="132"/>
    </row>
    <row r="181" spans="1:13" x14ac:dyDescent="0.25">
      <c r="A181" s="120"/>
      <c r="B181" s="62" t="s">
        <v>179</v>
      </c>
      <c r="C181" s="63"/>
      <c r="D181" s="64"/>
      <c r="E181" s="63"/>
      <c r="F181" s="64"/>
      <c r="G181" s="63"/>
      <c r="H181" s="87"/>
      <c r="I181" s="64"/>
      <c r="J181" s="163"/>
      <c r="K181" s="148"/>
      <c r="L181" s="149"/>
      <c r="M181" s="132"/>
    </row>
    <row r="182" spans="1:13" x14ac:dyDescent="0.25">
      <c r="A182" s="120"/>
      <c r="B182" s="28"/>
      <c r="C182" s="67"/>
      <c r="D182" s="28"/>
      <c r="E182" s="67"/>
      <c r="F182" s="28"/>
      <c r="G182" s="67"/>
      <c r="H182" s="68"/>
      <c r="I182" s="28"/>
      <c r="J182" s="116"/>
      <c r="K182" s="148"/>
      <c r="L182" s="149"/>
      <c r="M182" s="132"/>
    </row>
    <row r="183" spans="1:13" x14ac:dyDescent="0.25">
      <c r="A183" s="120"/>
      <c r="B183" s="62" t="s">
        <v>115</v>
      </c>
      <c r="C183" s="63"/>
      <c r="D183" s="64"/>
      <c r="E183" s="63"/>
      <c r="F183" s="64"/>
      <c r="G183" s="63"/>
      <c r="H183" s="87"/>
      <c r="I183" s="64"/>
      <c r="J183" s="163"/>
      <c r="K183" s="148"/>
      <c r="L183" s="149"/>
      <c r="M183" s="132"/>
    </row>
    <row r="184" spans="1:13" x14ac:dyDescent="0.25">
      <c r="A184" s="120"/>
      <c r="B184" s="62" t="s">
        <v>116</v>
      </c>
      <c r="C184" s="63"/>
      <c r="D184" s="703">
        <v>33167.57</v>
      </c>
      <c r="E184" s="703"/>
      <c r="F184" s="64"/>
      <c r="G184" s="63"/>
      <c r="H184" s="87"/>
      <c r="I184" s="64"/>
      <c r="J184" s="163"/>
      <c r="K184" s="148"/>
      <c r="L184" s="149"/>
      <c r="M184" s="132"/>
    </row>
    <row r="185" spans="1:13" x14ac:dyDescent="0.25">
      <c r="A185" s="120"/>
      <c r="B185" s="28"/>
      <c r="C185" s="67"/>
      <c r="D185" s="28"/>
      <c r="E185" s="67"/>
      <c r="F185" s="28"/>
      <c r="G185" s="67"/>
      <c r="H185" s="68"/>
      <c r="I185" s="28"/>
      <c r="J185" s="116"/>
      <c r="K185" s="148"/>
      <c r="L185" s="149"/>
      <c r="M185" s="132"/>
    </row>
    <row r="186" spans="1:13" x14ac:dyDescent="0.25">
      <c r="A186" s="120"/>
      <c r="B186" s="88" t="s">
        <v>180</v>
      </c>
      <c r="C186" s="170"/>
      <c r="D186" s="89"/>
      <c r="E186" s="170"/>
      <c r="F186" s="90">
        <v>4.4999999999999998E-2</v>
      </c>
      <c r="G186" s="170"/>
      <c r="H186" s="91">
        <v>1492.54</v>
      </c>
      <c r="I186" s="170"/>
      <c r="J186" s="163"/>
      <c r="K186" s="148"/>
      <c r="L186" s="149"/>
      <c r="M186" s="132"/>
    </row>
    <row r="187" spans="1:13" x14ac:dyDescent="0.25">
      <c r="A187" s="120"/>
      <c r="B187" s="92" t="s">
        <v>117</v>
      </c>
      <c r="C187" s="93"/>
      <c r="D187" s="94"/>
      <c r="E187" s="93"/>
      <c r="F187" s="90">
        <v>6.7999999999999996E-3</v>
      </c>
      <c r="G187" s="93"/>
      <c r="H187" s="95">
        <v>237.06</v>
      </c>
      <c r="I187" s="93"/>
      <c r="J187" s="164"/>
      <c r="K187" s="148"/>
      <c r="L187" s="149"/>
      <c r="M187" s="132"/>
    </row>
    <row r="188" spans="1:13" x14ac:dyDescent="0.25">
      <c r="A188" s="120"/>
      <c r="B188" s="96" t="s">
        <v>118</v>
      </c>
      <c r="C188" s="97"/>
      <c r="D188" s="98"/>
      <c r="E188" s="97"/>
      <c r="F188" s="90">
        <v>6.1000000000000004E-3</v>
      </c>
      <c r="G188" s="97"/>
      <c r="H188" s="99">
        <v>202.32</v>
      </c>
      <c r="I188" s="97"/>
      <c r="J188" s="165"/>
      <c r="K188" s="148"/>
      <c r="L188" s="149"/>
      <c r="M188" s="132"/>
    </row>
    <row r="189" spans="1:13" x14ac:dyDescent="0.25">
      <c r="A189" s="120"/>
      <c r="B189" s="88" t="s">
        <v>181</v>
      </c>
      <c r="C189" s="170"/>
      <c r="D189" s="89"/>
      <c r="E189" s="170"/>
      <c r="F189" s="90">
        <v>0.08</v>
      </c>
      <c r="G189" s="170"/>
      <c r="H189" s="91">
        <v>2807.96</v>
      </c>
      <c r="I189" s="170"/>
      <c r="J189" s="163"/>
      <c r="K189" s="148"/>
      <c r="L189" s="149"/>
      <c r="M189" s="132"/>
    </row>
    <row r="190" spans="1:13" x14ac:dyDescent="0.25">
      <c r="A190" s="120"/>
      <c r="B190" s="28"/>
      <c r="C190" s="67"/>
      <c r="D190" s="28"/>
      <c r="E190" s="67"/>
      <c r="F190" s="28"/>
      <c r="G190" s="67"/>
      <c r="H190" s="68"/>
      <c r="I190" s="28"/>
      <c r="J190" s="116"/>
      <c r="K190" s="148"/>
      <c r="L190" s="149"/>
      <c r="M190" s="132"/>
    </row>
    <row r="191" spans="1:13" x14ac:dyDescent="0.25">
      <c r="A191" s="120"/>
      <c r="B191" s="62" t="s">
        <v>119</v>
      </c>
      <c r="C191" s="63"/>
      <c r="D191" s="64"/>
      <c r="E191" s="63"/>
      <c r="F191" s="64"/>
      <c r="G191" s="63"/>
      <c r="H191" s="21"/>
      <c r="I191" s="704">
        <v>37907.449999999997</v>
      </c>
      <c r="J191" s="700"/>
      <c r="K191" s="148"/>
      <c r="L191" s="149"/>
      <c r="M191" s="132"/>
    </row>
    <row r="192" spans="1:13" x14ac:dyDescent="0.25">
      <c r="A192" s="120"/>
      <c r="B192" s="28"/>
      <c r="C192" s="67"/>
      <c r="D192" s="28"/>
      <c r="E192" s="67"/>
      <c r="F192" s="28"/>
      <c r="G192" s="67"/>
      <c r="H192" s="68"/>
      <c r="I192" s="28"/>
      <c r="J192" s="116"/>
      <c r="K192" s="148"/>
      <c r="L192" s="149"/>
      <c r="M192" s="132"/>
    </row>
    <row r="193" spans="1:13" x14ac:dyDescent="0.25">
      <c r="A193" s="120"/>
      <c r="B193" s="100" t="s">
        <v>120</v>
      </c>
      <c r="C193" s="170"/>
      <c r="D193" s="89"/>
      <c r="E193" s="170"/>
      <c r="F193" s="89"/>
      <c r="G193" s="170"/>
      <c r="H193" s="91"/>
      <c r="I193" s="170"/>
      <c r="J193" s="163"/>
      <c r="K193" s="148"/>
      <c r="L193" s="149"/>
      <c r="M193" s="132"/>
    </row>
    <row r="194" spans="1:13" x14ac:dyDescent="0.25">
      <c r="A194" s="120"/>
      <c r="B194" s="96" t="s">
        <v>61</v>
      </c>
      <c r="C194" s="97"/>
      <c r="D194" s="98"/>
      <c r="E194" s="97"/>
      <c r="F194" s="98"/>
      <c r="G194" s="97"/>
      <c r="H194" s="166">
        <v>0.02</v>
      </c>
      <c r="I194" s="97"/>
      <c r="J194" s="165"/>
      <c r="K194" s="148"/>
      <c r="L194" s="149"/>
      <c r="M194" s="132"/>
    </row>
    <row r="195" spans="1:13" x14ac:dyDescent="0.25">
      <c r="A195" s="120"/>
      <c r="B195" s="88" t="s">
        <v>62</v>
      </c>
      <c r="C195" s="170"/>
      <c r="D195" s="89"/>
      <c r="E195" s="170"/>
      <c r="F195" s="89"/>
      <c r="G195" s="170"/>
      <c r="H195" s="167">
        <v>0.01</v>
      </c>
      <c r="I195" s="170"/>
      <c r="J195" s="163"/>
      <c r="K195" s="148"/>
      <c r="L195" s="149"/>
      <c r="M195" s="132"/>
    </row>
    <row r="196" spans="1:13" x14ac:dyDescent="0.25">
      <c r="A196" s="120"/>
      <c r="B196" s="88" t="s">
        <v>63</v>
      </c>
      <c r="C196" s="170"/>
      <c r="D196" s="89"/>
      <c r="E196" s="170"/>
      <c r="F196" s="89"/>
      <c r="G196" s="170"/>
      <c r="H196" s="167">
        <v>0.05</v>
      </c>
      <c r="I196" s="170"/>
      <c r="J196" s="163"/>
      <c r="K196" s="148"/>
      <c r="L196" s="149"/>
      <c r="M196" s="132"/>
    </row>
    <row r="197" spans="1:13" x14ac:dyDescent="0.25">
      <c r="A197" s="120"/>
      <c r="B197" s="101" t="s">
        <v>121</v>
      </c>
      <c r="C197" s="102"/>
      <c r="D197" s="103"/>
      <c r="E197" s="102"/>
      <c r="F197" s="103"/>
      <c r="G197" s="102"/>
      <c r="H197" s="104">
        <v>0.08</v>
      </c>
      <c r="I197" s="93"/>
      <c r="J197" s="164"/>
      <c r="K197" s="148"/>
      <c r="L197" s="149"/>
      <c r="M197" s="132"/>
    </row>
    <row r="198" spans="1:13" x14ac:dyDescent="0.25">
      <c r="A198" s="120"/>
      <c r="B198" s="28"/>
      <c r="C198" s="67"/>
      <c r="D198" s="28"/>
      <c r="E198" s="67"/>
      <c r="F198" s="28"/>
      <c r="G198" s="67"/>
      <c r="H198" s="105"/>
      <c r="I198" s="106"/>
      <c r="J198" s="116"/>
      <c r="K198" s="148"/>
      <c r="L198" s="149"/>
      <c r="M198" s="132"/>
    </row>
    <row r="199" spans="1:13" x14ac:dyDescent="0.25">
      <c r="A199" s="120"/>
      <c r="B199" s="88" t="s">
        <v>122</v>
      </c>
      <c r="C199" s="63"/>
      <c r="D199" s="64"/>
      <c r="E199" s="63"/>
      <c r="F199" s="64"/>
      <c r="G199" s="63"/>
      <c r="H199" s="21"/>
      <c r="I199" s="705">
        <v>37907.449999999997</v>
      </c>
      <c r="J199" s="706"/>
      <c r="K199" s="148"/>
      <c r="L199" s="149"/>
      <c r="M199" s="132"/>
    </row>
    <row r="200" spans="1:13" x14ac:dyDescent="0.25">
      <c r="A200" s="120"/>
      <c r="B200" s="62" t="s">
        <v>123</v>
      </c>
      <c r="C200" s="63"/>
      <c r="D200" s="64"/>
      <c r="E200" s="63"/>
      <c r="F200" s="64"/>
      <c r="G200" s="63"/>
      <c r="H200" s="21"/>
      <c r="I200" s="707">
        <v>3296.3</v>
      </c>
      <c r="J200" s="708"/>
      <c r="K200" s="148"/>
      <c r="L200" s="149"/>
      <c r="M200" s="132"/>
    </row>
    <row r="201" spans="1:13" x14ac:dyDescent="0.25">
      <c r="A201" s="120"/>
      <c r="B201" s="28"/>
      <c r="C201" s="67"/>
      <c r="D201" s="28"/>
      <c r="E201" s="67"/>
      <c r="F201" s="28"/>
      <c r="G201" s="67"/>
      <c r="H201" s="107"/>
      <c r="I201" s="106"/>
      <c r="J201" s="168"/>
      <c r="K201" s="148"/>
      <c r="L201" s="149"/>
      <c r="M201" s="132"/>
    </row>
    <row r="202" spans="1:13" x14ac:dyDescent="0.25">
      <c r="A202" s="120"/>
      <c r="B202" s="62" t="s">
        <v>124</v>
      </c>
      <c r="C202" s="63"/>
      <c r="D202" s="64"/>
      <c r="E202" s="63"/>
      <c r="F202" s="64"/>
      <c r="G202" s="63"/>
      <c r="H202" s="21"/>
      <c r="I202" s="704">
        <v>41203.75</v>
      </c>
      <c r="J202" s="700"/>
      <c r="K202" s="128"/>
      <c r="L202" s="15"/>
      <c r="M202" s="132"/>
    </row>
    <row r="203" spans="1:13" x14ac:dyDescent="0.25">
      <c r="A203" s="120"/>
      <c r="B203" s="28"/>
      <c r="C203" s="67"/>
      <c r="D203" s="28"/>
      <c r="E203" s="67"/>
      <c r="F203" s="28"/>
      <c r="G203" s="67"/>
      <c r="H203" s="16"/>
      <c r="I203" s="108"/>
      <c r="J203" s="162"/>
      <c r="K203" s="128"/>
      <c r="L203" s="15"/>
      <c r="M203" s="132"/>
    </row>
    <row r="204" spans="1:13" x14ac:dyDescent="0.25">
      <c r="A204" s="120"/>
      <c r="B204" s="109"/>
      <c r="C204" s="110"/>
      <c r="D204" s="111"/>
      <c r="E204" s="110"/>
      <c r="F204" s="111"/>
      <c r="G204" s="110"/>
      <c r="H204" s="110" t="s">
        <v>125</v>
      </c>
      <c r="I204" s="709">
        <v>0.24229999999999999</v>
      </c>
      <c r="J204" s="710"/>
      <c r="K204" s="148"/>
      <c r="L204" s="149"/>
      <c r="M204" s="132"/>
    </row>
    <row r="205" spans="1:13" x14ac:dyDescent="0.25">
      <c r="A205" s="120"/>
      <c r="B205" s="28"/>
      <c r="C205" s="67"/>
      <c r="D205" s="28"/>
      <c r="E205" s="67"/>
      <c r="F205" s="28"/>
      <c r="G205" s="67"/>
      <c r="H205" s="67"/>
      <c r="I205" s="112"/>
      <c r="J205" s="169"/>
      <c r="K205" s="148"/>
      <c r="L205" s="149"/>
      <c r="M205" s="132"/>
    </row>
    <row r="206" spans="1:13" x14ac:dyDescent="0.25">
      <c r="A206" s="120"/>
      <c r="B206" s="88" t="s">
        <v>126</v>
      </c>
      <c r="C206" s="170"/>
      <c r="D206" s="89"/>
      <c r="E206" s="170"/>
      <c r="F206" s="89"/>
      <c r="G206" s="170"/>
      <c r="H206" s="21"/>
      <c r="I206" s="701" t="s">
        <v>182</v>
      </c>
      <c r="J206" s="702"/>
      <c r="K206" s="148"/>
      <c r="L206" s="149"/>
      <c r="M206" s="132"/>
    </row>
    <row r="207" spans="1:13" x14ac:dyDescent="0.25">
      <c r="A207" s="120"/>
      <c r="B207" s="28"/>
      <c r="C207" s="67"/>
      <c r="D207" s="28"/>
      <c r="E207" s="67"/>
      <c r="F207" s="28"/>
      <c r="G207" s="67"/>
      <c r="H207" s="68"/>
      <c r="I207" s="28"/>
      <c r="J207" s="116"/>
      <c r="K207" s="148"/>
      <c r="L207" s="149"/>
      <c r="M207" s="132"/>
    </row>
    <row r="208" spans="1:13" x14ac:dyDescent="0.25">
      <c r="A208" s="120"/>
      <c r="B208" s="62" t="s">
        <v>127</v>
      </c>
      <c r="C208" s="63"/>
      <c r="D208" s="64"/>
      <c r="E208" s="63"/>
      <c r="F208" s="64"/>
      <c r="G208" s="63"/>
      <c r="H208" s="22"/>
      <c r="I208" s="699">
        <v>41203.75</v>
      </c>
      <c r="J208" s="700"/>
      <c r="K208" s="148"/>
      <c r="L208" s="149"/>
      <c r="M208" s="132"/>
    </row>
    <row r="209" spans="1:13" ht="24" customHeight="1" x14ac:dyDescent="0.25">
      <c r="A209" s="120"/>
      <c r="B209" s="28"/>
      <c r="C209" s="67"/>
      <c r="D209" s="28"/>
      <c r="E209" s="67"/>
      <c r="F209" s="28"/>
      <c r="G209" s="67"/>
      <c r="H209" s="68"/>
      <c r="I209" s="28"/>
      <c r="J209" s="116"/>
      <c r="K209" s="148"/>
      <c r="L209" s="149"/>
      <c r="M209" s="132"/>
    </row>
    <row r="210" spans="1:13" x14ac:dyDescent="0.25">
      <c r="A210" s="469" t="s">
        <v>230</v>
      </c>
      <c r="B210" s="469"/>
      <c r="C210" s="469"/>
      <c r="D210" s="469"/>
      <c r="E210" s="469"/>
      <c r="F210" s="469"/>
      <c r="G210" s="469"/>
      <c r="H210" s="469"/>
      <c r="I210" s="469"/>
      <c r="J210" s="469"/>
      <c r="K210" s="148"/>
      <c r="L210" s="149"/>
      <c r="M210" s="132"/>
    </row>
    <row r="211" spans="1:13" ht="6" customHeight="1" x14ac:dyDescent="0.25">
      <c r="A211" s="469" t="s">
        <v>231</v>
      </c>
      <c r="B211" s="469"/>
      <c r="C211" s="469"/>
      <c r="D211" s="469"/>
      <c r="E211" s="469"/>
      <c r="F211" s="469"/>
      <c r="G211" s="469"/>
      <c r="H211" s="469"/>
      <c r="I211" s="469"/>
      <c r="J211" s="469"/>
    </row>
    <row r="212" spans="1:13" ht="9" customHeight="1" x14ac:dyDescent="0.25">
      <c r="A212" s="469"/>
      <c r="B212" s="469"/>
      <c r="C212" s="469"/>
      <c r="D212" s="469"/>
      <c r="E212" s="469"/>
      <c r="F212" s="469"/>
      <c r="G212" s="469"/>
      <c r="H212" s="469"/>
      <c r="I212" s="469"/>
      <c r="J212" s="469"/>
    </row>
    <row r="213" spans="1:13" ht="10.5" customHeight="1" x14ac:dyDescent="0.25">
      <c r="A213" s="469" t="s">
        <v>232</v>
      </c>
      <c r="B213" s="469"/>
      <c r="C213" s="469"/>
      <c r="D213" s="469"/>
      <c r="E213" s="469"/>
      <c r="F213" s="469"/>
      <c r="G213" s="469"/>
      <c r="H213" s="469"/>
      <c r="I213" s="469"/>
      <c r="J213" s="469"/>
    </row>
  </sheetData>
  <mergeCells count="138">
    <mergeCell ref="A210:J210"/>
    <mergeCell ref="A211:J212"/>
    <mergeCell ref="A213:J213"/>
    <mergeCell ref="B12:F12"/>
    <mergeCell ref="B13:F13"/>
    <mergeCell ref="B14:F14"/>
    <mergeCell ref="B15:F15"/>
    <mergeCell ref="B19:J19"/>
    <mergeCell ref="B20:E20"/>
    <mergeCell ref="G20:H20"/>
    <mergeCell ref="I20:J20"/>
    <mergeCell ref="B24:E24"/>
    <mergeCell ref="G24:H24"/>
    <mergeCell ref="I24:J24"/>
    <mergeCell ref="B28:H28"/>
    <mergeCell ref="I28:J28"/>
    <mergeCell ref="B29:H29"/>
    <mergeCell ref="I29:J29"/>
    <mergeCell ref="B31:J31"/>
    <mergeCell ref="B32:E32"/>
    <mergeCell ref="G32:H32"/>
    <mergeCell ref="I32:J32"/>
    <mergeCell ref="B25:E25"/>
    <mergeCell ref="G25:H25"/>
    <mergeCell ref="B2:J2"/>
    <mergeCell ref="C4:J4"/>
    <mergeCell ref="B6:E6"/>
    <mergeCell ref="F6:I6"/>
    <mergeCell ref="B10:F10"/>
    <mergeCell ref="B11:F11"/>
    <mergeCell ref="G11:H11"/>
    <mergeCell ref="B23:E23"/>
    <mergeCell ref="G23:H23"/>
    <mergeCell ref="I23:J23"/>
    <mergeCell ref="B21:E21"/>
    <mergeCell ref="G21:H21"/>
    <mergeCell ref="I21:J21"/>
    <mergeCell ref="B22:E22"/>
    <mergeCell ref="G22:H22"/>
    <mergeCell ref="I22:J22"/>
    <mergeCell ref="I25:J25"/>
    <mergeCell ref="B26:E26"/>
    <mergeCell ref="B27:E27"/>
    <mergeCell ref="G27:H27"/>
    <mergeCell ref="I27:J27"/>
    <mergeCell ref="I26:J26"/>
    <mergeCell ref="G26:H26"/>
    <mergeCell ref="B35:E35"/>
    <mergeCell ref="G35:H35"/>
    <mergeCell ref="I35:J35"/>
    <mergeCell ref="B36:E36"/>
    <mergeCell ref="G36:H36"/>
    <mergeCell ref="I36:J36"/>
    <mergeCell ref="B33:E33"/>
    <mergeCell ref="G33:H33"/>
    <mergeCell ref="I33:J33"/>
    <mergeCell ref="B34:E34"/>
    <mergeCell ref="G34:H34"/>
    <mergeCell ref="I34:J34"/>
    <mergeCell ref="B39:H39"/>
    <mergeCell ref="I39:J39"/>
    <mergeCell ref="B40:H40"/>
    <mergeCell ref="I40:J40"/>
    <mergeCell ref="B42:H42"/>
    <mergeCell ref="B58:H58"/>
    <mergeCell ref="B37:E37"/>
    <mergeCell ref="G37:H37"/>
    <mergeCell ref="I37:J37"/>
    <mergeCell ref="B38:E38"/>
    <mergeCell ref="G38:H38"/>
    <mergeCell ref="I38:J38"/>
    <mergeCell ref="B124:H124"/>
    <mergeCell ref="I124:J124"/>
    <mergeCell ref="B125:H125"/>
    <mergeCell ref="I125:J125"/>
    <mergeCell ref="B126:H126"/>
    <mergeCell ref="I126:J126"/>
    <mergeCell ref="B77:H77"/>
    <mergeCell ref="B95:H95"/>
    <mergeCell ref="B114:H114"/>
    <mergeCell ref="B115:C115"/>
    <mergeCell ref="D115:E115"/>
    <mergeCell ref="G115:H115"/>
    <mergeCell ref="B133:E133"/>
    <mergeCell ref="G133:H133"/>
    <mergeCell ref="I133:J133"/>
    <mergeCell ref="I134:J134"/>
    <mergeCell ref="B139:J139"/>
    <mergeCell ref="B140:D140"/>
    <mergeCell ref="G140:H140"/>
    <mergeCell ref="I140:J140"/>
    <mergeCell ref="B127:H127"/>
    <mergeCell ref="I127:J127"/>
    <mergeCell ref="B131:J131"/>
    <mergeCell ref="B132:E132"/>
    <mergeCell ref="G132:H132"/>
    <mergeCell ref="I132:J132"/>
    <mergeCell ref="B147:D147"/>
    <mergeCell ref="E147:F147"/>
    <mergeCell ref="G147:H147"/>
    <mergeCell ref="I147:J147"/>
    <mergeCell ref="B148:D148"/>
    <mergeCell ref="E148:F148"/>
    <mergeCell ref="G148:H148"/>
    <mergeCell ref="I148:J148"/>
    <mergeCell ref="B141:E141"/>
    <mergeCell ref="G141:H141"/>
    <mergeCell ref="I141:J141"/>
    <mergeCell ref="B142:H142"/>
    <mergeCell ref="I142:J142"/>
    <mergeCell ref="B146:J146"/>
    <mergeCell ref="B155:G155"/>
    <mergeCell ref="I155:J155"/>
    <mergeCell ref="B156:G156"/>
    <mergeCell ref="I156:J156"/>
    <mergeCell ref="B157:H157"/>
    <mergeCell ref="I157:J157"/>
    <mergeCell ref="B149:H149"/>
    <mergeCell ref="I149:J149"/>
    <mergeCell ref="B152:J152"/>
    <mergeCell ref="B153:G153"/>
    <mergeCell ref="I153:J153"/>
    <mergeCell ref="B154:G154"/>
    <mergeCell ref="I154:J154"/>
    <mergeCell ref="I208:J208"/>
    <mergeCell ref="I206:J206"/>
    <mergeCell ref="D184:E184"/>
    <mergeCell ref="I191:J191"/>
    <mergeCell ref="I199:J199"/>
    <mergeCell ref="I200:J200"/>
    <mergeCell ref="I202:J202"/>
    <mergeCell ref="I204:J204"/>
    <mergeCell ref="B161:C161"/>
    <mergeCell ref="D161:E161"/>
    <mergeCell ref="F161:G161"/>
    <mergeCell ref="I161:J161"/>
    <mergeCell ref="B170:C170"/>
    <mergeCell ref="I172:J172"/>
  </mergeCells>
  <printOptions horizontalCentered="1"/>
  <pageMargins left="0.51181102362204722" right="0.51181102362204722" top="0.78740157480314965" bottom="0.78740157480314965" header="0.31496062992125984" footer="0.31496062992125984"/>
  <pageSetup paperSize="9" scale="80" orientation="portrait" r:id="rId1"/>
  <headerFooter>
    <oddFooter>&amp;R&amp;P de &amp;N</oddFooter>
  </headerFooter>
  <rowBreaks count="2" manualBreakCount="2">
    <brk id="57" max="9" man="1"/>
    <brk id="151" max="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10</vt:i4>
      </vt:variant>
    </vt:vector>
  </HeadingPairs>
  <TitlesOfParts>
    <vt:vector size="19" baseType="lpstr">
      <vt:lpstr>ITENS DE MAIOR RELEVANCIA</vt:lpstr>
      <vt:lpstr>PLANILHA OBRA (2)</vt:lpstr>
      <vt:lpstr>SETOP RODOVIÁRIAS</vt:lpstr>
      <vt:lpstr>SUDECAP INSUMOS</vt:lpstr>
      <vt:lpstr>SUDECAP CONSTRUÇÃO</vt:lpstr>
      <vt:lpstr>PLANILHA OBRA</vt:lpstr>
      <vt:lpstr>BDI (2)</vt:lpstr>
      <vt:lpstr>itens de maior relavancia</vt:lpstr>
      <vt:lpstr>CPU - Capina Mecanizada</vt:lpstr>
      <vt:lpstr>'CPU - Capina Mecanizada'!Area_de_impressao</vt:lpstr>
      <vt:lpstr>'itens de maior relavancia'!Area_de_impressao</vt:lpstr>
      <vt:lpstr>'ITENS DE MAIOR RELEVANCIA'!Area_de_impressao</vt:lpstr>
      <vt:lpstr>'PLANILHA OBRA'!Area_de_impressao</vt:lpstr>
      <vt:lpstr>'PLANILHA OBRA (2)'!Area_de_impressao</vt:lpstr>
      <vt:lpstr>'CPU - Capina Mecanizada'!Titulos_de_impressao</vt:lpstr>
      <vt:lpstr>'itens de maior relavancia'!Titulos_de_impressao</vt:lpstr>
      <vt:lpstr>'ITENS DE MAIOR RELEVANCIA'!Titulos_de_impressao</vt:lpstr>
      <vt:lpstr>'PLANILHA OBRA'!Titulos_de_impressao</vt:lpstr>
      <vt:lpstr>'PLANILHA OBRA (2)'!Titulos_de_impressao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Ilton</cp:lastModifiedBy>
  <cp:lastPrinted>2022-02-17T15:53:46Z</cp:lastPrinted>
  <dcterms:created xsi:type="dcterms:W3CDTF">2014-08-19T17:25:34Z</dcterms:created>
  <dcterms:modified xsi:type="dcterms:W3CDTF">2023-03-03T19:10:39Z</dcterms:modified>
</cp:coreProperties>
</file>